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codeName="ThisWorkbook" defaultThemeVersion="124226"/>
  <bookViews>
    <workbookView xWindow="12975" yWindow="-135" windowWidth="15855" windowHeight="12645" tabRatio="793"/>
  </bookViews>
  <sheets>
    <sheet name="关卡难度线" sheetId="1" r:id="rId1"/>
    <sheet name="主线辅助" sheetId="10" r:id="rId2"/>
    <sheet name="遭遇战" sheetId="12" r:id="rId3"/>
    <sheet name="遭遇战輔助" sheetId="8" r:id="rId4"/>
    <sheet name="Sheet1" sheetId="5" r:id="rId5"/>
    <sheet name="超梦" sheetId="6" r:id="rId6"/>
    <sheet name="龙王宝藏" sheetId="2" r:id="rId7"/>
    <sheet name="古代遗迹" sheetId="3" r:id="rId8"/>
    <sheet name="精灵试炼" sheetId="4" r:id="rId9"/>
    <sheet name="Sheet2" sheetId="7" r:id="rId10"/>
    <sheet name="辅助列" sheetId="9" r:id="rId11"/>
    <sheet name="Sheet3" sheetId="11" r:id="rId12"/>
  </sheets>
  <calcPr calcId="144525"/>
</workbook>
</file>

<file path=xl/calcChain.xml><?xml version="1.0" encoding="utf-8"?>
<calcChain xmlns="http://schemas.openxmlformats.org/spreadsheetml/2006/main">
  <c r="F335" i="12" l="1"/>
  <c r="E335" i="12"/>
  <c r="T335" i="12" s="1"/>
  <c r="Z6" i="1"/>
  <c r="Z8" i="1"/>
  <c r="Z9" i="1"/>
  <c r="Z11" i="1"/>
  <c r="Z12" i="1"/>
  <c r="Z14" i="1"/>
  <c r="Z15" i="1"/>
  <c r="Z16" i="1"/>
  <c r="Z18" i="1"/>
  <c r="Z19" i="1"/>
  <c r="Z21" i="1"/>
  <c r="Z22" i="1"/>
  <c r="Z24" i="1"/>
  <c r="Z25" i="1"/>
  <c r="Z26" i="1"/>
  <c r="Z28" i="1"/>
  <c r="Z29" i="1"/>
  <c r="Z31" i="1"/>
  <c r="Z32" i="1"/>
  <c r="Z34" i="1"/>
  <c r="Z35" i="1"/>
  <c r="Z36" i="1"/>
  <c r="Z38" i="1"/>
  <c r="Z39" i="1"/>
  <c r="Z41" i="1"/>
  <c r="Z42" i="1"/>
  <c r="Z44" i="1"/>
  <c r="Z45" i="1"/>
  <c r="Z46" i="1"/>
  <c r="Z48" i="1"/>
  <c r="Z49" i="1"/>
  <c r="Z51" i="1"/>
  <c r="Z52" i="1"/>
  <c r="Z54" i="1"/>
  <c r="Z55" i="1"/>
  <c r="Z56" i="1"/>
  <c r="Z58" i="1"/>
  <c r="Z59" i="1"/>
  <c r="Z61" i="1"/>
  <c r="Z62" i="1"/>
  <c r="Z64" i="1"/>
  <c r="Z65" i="1"/>
  <c r="Z66" i="1"/>
  <c r="Z68" i="1"/>
  <c r="Z69" i="1"/>
  <c r="Z71" i="1"/>
  <c r="Z72" i="1"/>
  <c r="Z74" i="1"/>
  <c r="Z75" i="1"/>
  <c r="Z76" i="1"/>
  <c r="Z78" i="1"/>
  <c r="Z79" i="1"/>
  <c r="Z81" i="1"/>
  <c r="Z82" i="1"/>
  <c r="Z84" i="1"/>
  <c r="Z85" i="1"/>
  <c r="Z86" i="1"/>
  <c r="Z88" i="1"/>
  <c r="Z89" i="1"/>
  <c r="Z91" i="1"/>
  <c r="Z92" i="1"/>
  <c r="Z94" i="1"/>
  <c r="Z95" i="1"/>
  <c r="Z96" i="1"/>
  <c r="Z98" i="1"/>
  <c r="Z99" i="1"/>
  <c r="Z101" i="1"/>
  <c r="Z102" i="1"/>
  <c r="Z104" i="1"/>
  <c r="Z105" i="1"/>
  <c r="Z106" i="1"/>
  <c r="Z108" i="1"/>
  <c r="Z109" i="1"/>
  <c r="Z111" i="1"/>
  <c r="Z112" i="1"/>
  <c r="Z114" i="1"/>
  <c r="Z115" i="1"/>
  <c r="Z116" i="1"/>
  <c r="Z118" i="1"/>
  <c r="Z119" i="1"/>
  <c r="Z121" i="1"/>
  <c r="Z122" i="1"/>
  <c r="Z124" i="1"/>
  <c r="Z125" i="1"/>
  <c r="Z126" i="1"/>
  <c r="Z128" i="1"/>
  <c r="Z129" i="1"/>
  <c r="Z131" i="1"/>
  <c r="Z132" i="1"/>
  <c r="Z134" i="1"/>
  <c r="Z135" i="1"/>
  <c r="Z136" i="1"/>
  <c r="Z138" i="1"/>
  <c r="Z139" i="1"/>
  <c r="Z141" i="1"/>
  <c r="Z142" i="1"/>
  <c r="Z144" i="1"/>
  <c r="Z145" i="1"/>
  <c r="Z146" i="1"/>
  <c r="Z148" i="1"/>
  <c r="Z149" i="1"/>
  <c r="Z151" i="1"/>
  <c r="Z152" i="1"/>
  <c r="Z154" i="1"/>
  <c r="Z155" i="1"/>
  <c r="Z156" i="1"/>
  <c r="Z158" i="1"/>
  <c r="Z159" i="1"/>
  <c r="Z161" i="1"/>
  <c r="Z162" i="1"/>
  <c r="Z164" i="1"/>
  <c r="Z165" i="1"/>
  <c r="Z166" i="1"/>
  <c r="Z168" i="1"/>
  <c r="Z169" i="1"/>
  <c r="Z171" i="1"/>
  <c r="Z172" i="1"/>
  <c r="Z174" i="1"/>
  <c r="Z175" i="1"/>
  <c r="Z176" i="1"/>
  <c r="Z178" i="1"/>
  <c r="Z179" i="1"/>
  <c r="Z181" i="1"/>
  <c r="Z182" i="1"/>
  <c r="Z184" i="1"/>
  <c r="Z185" i="1"/>
  <c r="Z186" i="1"/>
  <c r="Z188" i="1"/>
  <c r="Z189" i="1"/>
  <c r="Z191" i="1"/>
  <c r="Z192" i="1"/>
  <c r="Z194" i="1"/>
  <c r="Z195" i="1"/>
  <c r="Z196" i="1"/>
  <c r="Z198" i="1"/>
  <c r="Z199" i="1"/>
  <c r="Z201" i="1"/>
  <c r="Z202" i="1"/>
  <c r="Z204" i="1"/>
  <c r="Z205" i="1"/>
  <c r="Z206" i="1"/>
  <c r="Z208" i="1"/>
  <c r="Z209" i="1"/>
  <c r="Z211" i="1"/>
  <c r="Z212" i="1"/>
  <c r="Z214" i="1"/>
  <c r="Z215" i="1"/>
  <c r="Z216" i="1"/>
  <c r="Z218" i="1"/>
  <c r="Z219" i="1"/>
  <c r="Z221" i="1"/>
  <c r="Z222" i="1"/>
  <c r="Z224" i="1"/>
  <c r="Z225" i="1"/>
  <c r="Z226" i="1"/>
  <c r="Z228" i="1"/>
  <c r="Z229" i="1"/>
  <c r="Z231" i="1"/>
  <c r="Z232" i="1"/>
  <c r="Z234" i="1"/>
  <c r="Z235" i="1"/>
  <c r="Z236" i="1"/>
  <c r="Z238" i="1"/>
  <c r="Z239" i="1"/>
  <c r="Z241" i="1"/>
  <c r="Z242" i="1"/>
  <c r="Z244" i="1"/>
  <c r="Z245" i="1"/>
  <c r="Z246" i="1"/>
  <c r="Z248" i="1"/>
  <c r="Z249" i="1"/>
  <c r="Z251" i="1"/>
  <c r="Z252" i="1"/>
  <c r="Z254" i="1"/>
  <c r="Z255" i="1"/>
  <c r="Z256" i="1"/>
  <c r="Z258" i="1"/>
  <c r="Z259" i="1"/>
  <c r="Z261" i="1"/>
  <c r="Z262" i="1"/>
  <c r="Z264" i="1"/>
  <c r="Z265" i="1"/>
  <c r="Z266" i="1"/>
  <c r="Z268" i="1"/>
  <c r="Z269" i="1"/>
  <c r="Z271" i="1"/>
  <c r="Z272" i="1"/>
  <c r="Z274" i="1"/>
  <c r="Z275" i="1"/>
  <c r="Z276" i="1"/>
  <c r="Z278" i="1"/>
  <c r="Z279" i="1"/>
  <c r="Z281" i="1"/>
  <c r="Z282" i="1"/>
  <c r="Z284" i="1"/>
  <c r="Z285" i="1"/>
  <c r="Z286" i="1"/>
  <c r="Z288" i="1"/>
  <c r="Z289" i="1"/>
  <c r="Z291" i="1"/>
  <c r="Z292" i="1"/>
  <c r="Z294" i="1"/>
  <c r="Z295" i="1"/>
  <c r="Z296" i="1"/>
  <c r="Z298" i="1"/>
  <c r="Z299" i="1"/>
  <c r="Z301" i="1"/>
  <c r="Z302" i="1"/>
  <c r="Z304" i="1"/>
  <c r="Z305" i="1"/>
  <c r="Z306" i="1"/>
  <c r="Z308" i="1"/>
  <c r="Z309" i="1"/>
  <c r="Z311" i="1"/>
  <c r="Z312" i="1"/>
  <c r="Z314" i="1"/>
  <c r="Z315" i="1"/>
  <c r="Z316" i="1"/>
  <c r="Z318" i="1"/>
  <c r="Z319" i="1"/>
  <c r="Z321" i="1"/>
  <c r="Z322" i="1"/>
  <c r="Z324" i="1"/>
  <c r="Z325" i="1"/>
  <c r="Z326" i="1"/>
  <c r="Z328" i="1"/>
  <c r="Z329" i="1"/>
  <c r="Z331" i="1"/>
  <c r="Z332" i="1"/>
  <c r="Z334" i="1"/>
  <c r="Z335" i="1"/>
  <c r="Z336" i="1"/>
  <c r="Z338" i="1"/>
  <c r="Z339" i="1"/>
  <c r="Z341" i="1"/>
  <c r="Z342" i="1"/>
  <c r="Z344" i="1"/>
  <c r="Z345" i="1"/>
  <c r="Z346" i="1"/>
  <c r="Z348" i="1"/>
  <c r="Z349" i="1"/>
  <c r="Z351" i="1"/>
  <c r="Z352" i="1"/>
  <c r="Z354" i="1"/>
  <c r="Z355" i="1"/>
  <c r="Z356" i="1"/>
  <c r="Z358" i="1"/>
  <c r="Z359" i="1"/>
  <c r="Z361" i="1"/>
  <c r="Z362" i="1"/>
  <c r="Z364" i="1"/>
  <c r="Z365" i="1"/>
  <c r="Z366" i="1"/>
  <c r="Z368" i="1"/>
  <c r="Z369" i="1"/>
  <c r="Z371" i="1"/>
  <c r="Z372" i="1"/>
  <c r="Z374" i="1"/>
  <c r="Z375" i="1"/>
  <c r="Z376" i="1"/>
  <c r="Z378" i="1"/>
  <c r="Z379" i="1"/>
  <c r="Z381" i="1"/>
  <c r="Z382" i="1"/>
  <c r="Z384" i="1"/>
  <c r="Z385" i="1"/>
  <c r="Z386" i="1"/>
  <c r="Z388" i="1"/>
  <c r="Z389" i="1"/>
  <c r="Z391" i="1"/>
  <c r="Z392" i="1"/>
  <c r="Z394" i="1"/>
  <c r="Z395" i="1"/>
  <c r="Z396" i="1"/>
  <c r="Z398" i="1"/>
  <c r="Z399" i="1"/>
  <c r="Z401" i="1"/>
  <c r="Z402" i="1"/>
  <c r="Z404" i="1"/>
  <c r="Z405" i="1"/>
  <c r="Z406" i="1"/>
  <c r="Z408" i="1"/>
  <c r="Z409" i="1"/>
  <c r="Z411" i="1"/>
  <c r="Z412" i="1"/>
  <c r="Z414" i="1"/>
  <c r="Z415" i="1"/>
  <c r="Z416" i="1"/>
  <c r="Z418" i="1"/>
  <c r="Z419" i="1"/>
  <c r="Z421" i="1"/>
  <c r="Z422" i="1"/>
  <c r="Z424" i="1"/>
  <c r="Z425" i="1"/>
  <c r="Z426" i="1"/>
  <c r="Z428" i="1"/>
  <c r="Z429" i="1"/>
  <c r="Z431" i="1"/>
  <c r="Z432" i="1"/>
  <c r="Z434" i="1"/>
  <c r="Z435" i="1"/>
  <c r="Z436" i="1"/>
  <c r="Z438" i="1"/>
  <c r="Z439" i="1"/>
  <c r="Z441" i="1"/>
  <c r="Z442" i="1"/>
  <c r="Z444" i="1"/>
  <c r="Z445" i="1"/>
  <c r="Z446" i="1"/>
  <c r="Z448" i="1"/>
  <c r="Z449" i="1"/>
  <c r="Z451" i="1"/>
  <c r="Z452" i="1"/>
  <c r="Z454" i="1"/>
  <c r="Z455" i="1"/>
  <c r="Z456" i="1"/>
  <c r="Z458" i="1"/>
  <c r="Z459" i="1"/>
  <c r="Z461" i="1"/>
  <c r="Z462" i="1"/>
  <c r="Z464" i="1"/>
  <c r="Z465" i="1"/>
  <c r="Z466" i="1"/>
  <c r="Z468" i="1"/>
  <c r="Z469" i="1"/>
  <c r="Z471" i="1"/>
  <c r="Z472" i="1"/>
  <c r="Z474" i="1"/>
  <c r="Z475" i="1"/>
  <c r="Z476" i="1"/>
  <c r="Z478" i="1"/>
  <c r="Z479" i="1"/>
  <c r="Z481" i="1"/>
  <c r="Z482" i="1"/>
  <c r="Z484" i="1"/>
  <c r="Z485" i="1"/>
  <c r="Z486" i="1"/>
  <c r="Z488" i="1"/>
  <c r="Z489" i="1"/>
  <c r="Z491" i="1"/>
  <c r="Z492" i="1"/>
  <c r="Z494" i="1"/>
  <c r="Z495" i="1"/>
  <c r="Z496" i="1"/>
  <c r="Z498" i="1"/>
  <c r="Z499" i="1"/>
  <c r="Z501" i="1"/>
  <c r="Z502" i="1"/>
  <c r="Z504" i="1"/>
  <c r="Z505" i="1"/>
  <c r="Z506" i="1"/>
  <c r="Z508" i="1"/>
  <c r="Z509" i="1"/>
  <c r="Z511" i="1"/>
  <c r="Z512" i="1"/>
  <c r="Z514" i="1"/>
  <c r="Z515" i="1"/>
  <c r="Z516" i="1"/>
  <c r="Z518" i="1"/>
  <c r="Z519" i="1"/>
  <c r="Z521" i="1"/>
  <c r="Z522" i="1"/>
  <c r="Z524" i="1"/>
  <c r="Z525" i="1"/>
  <c r="Z526" i="1"/>
  <c r="Z528" i="1"/>
  <c r="Z529" i="1"/>
  <c r="Z531" i="1"/>
  <c r="Z532" i="1"/>
  <c r="Z534" i="1"/>
  <c r="Z535" i="1"/>
  <c r="Z536" i="1"/>
  <c r="Z538" i="1"/>
  <c r="Z539" i="1"/>
  <c r="Z541" i="1"/>
  <c r="Z542" i="1"/>
  <c r="Z544" i="1"/>
  <c r="Z545" i="1"/>
  <c r="Z546" i="1"/>
  <c r="Z548" i="1"/>
  <c r="Z549" i="1"/>
  <c r="Z551" i="1"/>
  <c r="Z552" i="1"/>
  <c r="Z554" i="1"/>
  <c r="Z555" i="1"/>
  <c r="Z556" i="1"/>
  <c r="Z558" i="1"/>
  <c r="Z559" i="1"/>
  <c r="Z561" i="1"/>
  <c r="Z562" i="1"/>
  <c r="Z564" i="1"/>
  <c r="Z565" i="1"/>
  <c r="Z566" i="1"/>
  <c r="Z568" i="1"/>
  <c r="Z569" i="1"/>
  <c r="Z571" i="1"/>
  <c r="Z572" i="1"/>
  <c r="Z574" i="1"/>
  <c r="Z575" i="1"/>
  <c r="Z576" i="1"/>
  <c r="Z578" i="1"/>
  <c r="Z579" i="1"/>
  <c r="Z581" i="1"/>
  <c r="Z582" i="1"/>
  <c r="Z584" i="1"/>
  <c r="Z585" i="1"/>
  <c r="Z586" i="1"/>
  <c r="Z588" i="1"/>
  <c r="Z589" i="1"/>
  <c r="Z591" i="1"/>
  <c r="Z592" i="1"/>
  <c r="Z594" i="1"/>
  <c r="Z595" i="1"/>
  <c r="Z596" i="1"/>
  <c r="Z598" i="1"/>
  <c r="Z599" i="1"/>
  <c r="Z601" i="1"/>
  <c r="Z602" i="1"/>
  <c r="Z604" i="1"/>
  <c r="Z605" i="1"/>
  <c r="Z606" i="1"/>
  <c r="Z608" i="1"/>
  <c r="Z609" i="1"/>
  <c r="Z611" i="1"/>
  <c r="Z612" i="1"/>
  <c r="Z614" i="1"/>
  <c r="Z615" i="1"/>
  <c r="Z616" i="1"/>
  <c r="Z618" i="1"/>
  <c r="Z619" i="1"/>
  <c r="Z621" i="1"/>
  <c r="Z622" i="1"/>
  <c r="Z624" i="1"/>
  <c r="Z625" i="1"/>
  <c r="Z626" i="1"/>
  <c r="Z628" i="1"/>
  <c r="Z629" i="1"/>
  <c r="Z631" i="1"/>
  <c r="Z632" i="1"/>
  <c r="Z634" i="1"/>
  <c r="Z635" i="1"/>
  <c r="Z636" i="1"/>
  <c r="Z638" i="1"/>
  <c r="Z639" i="1"/>
  <c r="Z641" i="1"/>
  <c r="Z642" i="1"/>
  <c r="Z644" i="1"/>
  <c r="Z645" i="1"/>
  <c r="Z646" i="1"/>
  <c r="Z648" i="1"/>
  <c r="Z649" i="1"/>
  <c r="Z651" i="1"/>
  <c r="Z652" i="1"/>
  <c r="Z654" i="1"/>
  <c r="Z655" i="1"/>
  <c r="Z656" i="1"/>
  <c r="Z658" i="1"/>
  <c r="Z659" i="1"/>
  <c r="Z661" i="1"/>
  <c r="Z662" i="1"/>
  <c r="Z664" i="1"/>
  <c r="Z665" i="1"/>
  <c r="Z666" i="1"/>
  <c r="Z668" i="1"/>
  <c r="Z669" i="1"/>
  <c r="Z671" i="1"/>
  <c r="Z672" i="1"/>
  <c r="Z674" i="1"/>
  <c r="Z675" i="1"/>
  <c r="Z676" i="1"/>
  <c r="Z678" i="1"/>
  <c r="Z679" i="1"/>
  <c r="Z681" i="1"/>
  <c r="Z682" i="1"/>
  <c r="Z684" i="1"/>
  <c r="Z685" i="1"/>
  <c r="Z686" i="1"/>
  <c r="Z688" i="1"/>
  <c r="Z689" i="1"/>
  <c r="Z691" i="1"/>
  <c r="Z692" i="1"/>
  <c r="Z694" i="1"/>
  <c r="Z695" i="1"/>
  <c r="Z696" i="1"/>
  <c r="Z698" i="1"/>
  <c r="Z699" i="1"/>
  <c r="Z701" i="1"/>
  <c r="Z702" i="1"/>
  <c r="Z704" i="1"/>
  <c r="Z705" i="1"/>
  <c r="Z706" i="1"/>
  <c r="Z708" i="1"/>
  <c r="Z709" i="1"/>
  <c r="Z711" i="1"/>
  <c r="Z712" i="1"/>
  <c r="Z714" i="1"/>
  <c r="Z715" i="1"/>
  <c r="Z716" i="1"/>
  <c r="Z718" i="1"/>
  <c r="Z719" i="1"/>
  <c r="Z721" i="1"/>
  <c r="Z722" i="1"/>
  <c r="Z724" i="1"/>
  <c r="Z725" i="1"/>
  <c r="Z726" i="1"/>
  <c r="Z728" i="1"/>
  <c r="Z729" i="1"/>
  <c r="Z731" i="1"/>
  <c r="Z732" i="1"/>
  <c r="Z734" i="1"/>
  <c r="Z735" i="1"/>
  <c r="Z736" i="1"/>
  <c r="Z738" i="1"/>
  <c r="Z739" i="1"/>
  <c r="Z741" i="1"/>
  <c r="Z742" i="1"/>
  <c r="Z744" i="1"/>
  <c r="Z745" i="1"/>
  <c r="Z746" i="1"/>
  <c r="Z748" i="1"/>
  <c r="Z749" i="1"/>
  <c r="Z751" i="1"/>
  <c r="Z752" i="1"/>
  <c r="Z754" i="1"/>
  <c r="Z755" i="1"/>
  <c r="Z756" i="1"/>
  <c r="Z758" i="1"/>
  <c r="Z759" i="1"/>
  <c r="Z761" i="1"/>
  <c r="Z762" i="1"/>
  <c r="Z764" i="1"/>
  <c r="Z765" i="1"/>
  <c r="Z766" i="1"/>
  <c r="Z768" i="1"/>
  <c r="Z769" i="1"/>
  <c r="Z771" i="1"/>
  <c r="Z772" i="1"/>
  <c r="Z774" i="1"/>
  <c r="Z775" i="1"/>
  <c r="Z776" i="1"/>
  <c r="Z778" i="1"/>
  <c r="Z779" i="1"/>
  <c r="Z781" i="1"/>
  <c r="Z782" i="1"/>
  <c r="Z784" i="1"/>
  <c r="Z785" i="1"/>
  <c r="Z786" i="1"/>
  <c r="Z788" i="1"/>
  <c r="Z789" i="1"/>
  <c r="Z791" i="1"/>
  <c r="Z792" i="1"/>
  <c r="Z794" i="1"/>
  <c r="Z795" i="1"/>
  <c r="Z796" i="1"/>
  <c r="Z798" i="1"/>
  <c r="Z799" i="1"/>
  <c r="Z801" i="1"/>
  <c r="Z802" i="1"/>
  <c r="Z804" i="1"/>
  <c r="Z805" i="1"/>
  <c r="Z806" i="1"/>
  <c r="Z808" i="1"/>
  <c r="Z809" i="1"/>
  <c r="Z811" i="1"/>
  <c r="Z812" i="1"/>
  <c r="Z814" i="1"/>
  <c r="Z815" i="1"/>
  <c r="Z816" i="1"/>
  <c r="Z818" i="1"/>
  <c r="Z819" i="1"/>
  <c r="Z821" i="1"/>
  <c r="Z822" i="1"/>
  <c r="Z824" i="1"/>
  <c r="Z825" i="1"/>
  <c r="Z826" i="1"/>
  <c r="Z828" i="1"/>
  <c r="Z829" i="1"/>
  <c r="Z831" i="1"/>
  <c r="Z832" i="1"/>
  <c r="Z834" i="1"/>
  <c r="Z835" i="1"/>
  <c r="Z836" i="1"/>
  <c r="Z838" i="1"/>
  <c r="Z839" i="1"/>
  <c r="Z841" i="1"/>
  <c r="Z842" i="1"/>
  <c r="Z844" i="1"/>
  <c r="Z845" i="1"/>
  <c r="Z846" i="1"/>
  <c r="Z848" i="1"/>
  <c r="Z849" i="1"/>
  <c r="Z851" i="1"/>
  <c r="Z852" i="1"/>
  <c r="Z854" i="1"/>
  <c r="Z855" i="1"/>
  <c r="Z856" i="1"/>
  <c r="Z858" i="1"/>
  <c r="Z859" i="1"/>
  <c r="Z861" i="1"/>
  <c r="Z862" i="1"/>
  <c r="Z864" i="1"/>
  <c r="Z865" i="1"/>
  <c r="Z866" i="1"/>
  <c r="Z868" i="1"/>
  <c r="Z869" i="1"/>
  <c r="Z871" i="1"/>
  <c r="Z872" i="1"/>
  <c r="Z874" i="1"/>
  <c r="Z875" i="1"/>
  <c r="Z876" i="1"/>
  <c r="Z878" i="1"/>
  <c r="Z879" i="1"/>
  <c r="Z881" i="1"/>
  <c r="Z882" i="1"/>
  <c r="Z884" i="1"/>
  <c r="Z885" i="1"/>
  <c r="Z886" i="1"/>
  <c r="Z888" i="1"/>
  <c r="Z889" i="1"/>
  <c r="Z891" i="1"/>
  <c r="Z892" i="1"/>
  <c r="Z894" i="1"/>
  <c r="Z895" i="1"/>
  <c r="Z896" i="1"/>
  <c r="Z898" i="1"/>
  <c r="Z899" i="1"/>
  <c r="Z901" i="1"/>
  <c r="Z902" i="1"/>
  <c r="Z904" i="1"/>
  <c r="Z905" i="1"/>
  <c r="Z906" i="1"/>
  <c r="Z908" i="1"/>
  <c r="Z909" i="1"/>
  <c r="Z911" i="1"/>
  <c r="Z912" i="1"/>
  <c r="Z914" i="1"/>
  <c r="Z915" i="1"/>
  <c r="Z916" i="1"/>
  <c r="Z918" i="1"/>
  <c r="Z919" i="1"/>
  <c r="Z921" i="1"/>
  <c r="Z922" i="1"/>
  <c r="Z924" i="1"/>
  <c r="Z925" i="1"/>
  <c r="Z926" i="1"/>
  <c r="Z928" i="1"/>
  <c r="Z929" i="1"/>
  <c r="Z931" i="1"/>
  <c r="Z932" i="1"/>
  <c r="Z934" i="1"/>
  <c r="Z935" i="1"/>
  <c r="Z936" i="1"/>
  <c r="Z938" i="1"/>
  <c r="Z939" i="1"/>
  <c r="Z941" i="1"/>
  <c r="Z942" i="1"/>
  <c r="Z944" i="1"/>
  <c r="Z945" i="1"/>
  <c r="Z946" i="1"/>
  <c r="Z948" i="1"/>
  <c r="Z949" i="1"/>
  <c r="Z951" i="1"/>
  <c r="Z952" i="1"/>
  <c r="Z954" i="1"/>
  <c r="Z955" i="1"/>
  <c r="Z956" i="1"/>
  <c r="Z958" i="1"/>
  <c r="Z959" i="1"/>
  <c r="Z961" i="1"/>
  <c r="Z962" i="1"/>
  <c r="Z964" i="1"/>
  <c r="Z965" i="1"/>
  <c r="Z966" i="1"/>
  <c r="Z968" i="1"/>
  <c r="Z969" i="1"/>
  <c r="Z971" i="1"/>
  <c r="Z972" i="1"/>
  <c r="Z974" i="1"/>
  <c r="Z975" i="1"/>
  <c r="Z976" i="1"/>
  <c r="Z978" i="1"/>
  <c r="Z979" i="1"/>
  <c r="Z981" i="1"/>
  <c r="Z982" i="1"/>
  <c r="Z984" i="1"/>
  <c r="Z985" i="1"/>
  <c r="Z986" i="1"/>
  <c r="Z988" i="1"/>
  <c r="Z989" i="1"/>
  <c r="Z991" i="1"/>
  <c r="Z992" i="1"/>
  <c r="Z994" i="1"/>
  <c r="Z995" i="1"/>
  <c r="Z996" i="1"/>
  <c r="Z998" i="1"/>
  <c r="Z999" i="1"/>
  <c r="Z1001" i="1"/>
  <c r="Z1002" i="1"/>
  <c r="Z1004" i="1"/>
  <c r="Z1005" i="1"/>
  <c r="Z1006" i="1"/>
  <c r="Z1008" i="1"/>
  <c r="Z1009" i="1"/>
  <c r="Z1011" i="1"/>
  <c r="Z1012" i="1"/>
  <c r="Z1014" i="1"/>
  <c r="Z1015" i="1"/>
  <c r="Z1016" i="1"/>
  <c r="Z1018" i="1"/>
  <c r="Z1019" i="1"/>
  <c r="Z1021" i="1"/>
  <c r="Z1022" i="1"/>
  <c r="Z1024" i="1"/>
  <c r="Z1025" i="1"/>
  <c r="Z1026" i="1"/>
  <c r="Z1028" i="1"/>
  <c r="Z1029" i="1"/>
  <c r="Z1031" i="1"/>
  <c r="Z1032" i="1"/>
  <c r="Z1034" i="1"/>
  <c r="Z1035" i="1"/>
  <c r="Z1036" i="1"/>
  <c r="Z1038" i="1"/>
  <c r="Z1039" i="1"/>
  <c r="Z1041" i="1"/>
  <c r="Z1042" i="1"/>
  <c r="Z1044" i="1"/>
  <c r="Z1045" i="1"/>
  <c r="Z1046" i="1"/>
  <c r="Z1048" i="1"/>
  <c r="Z1049" i="1"/>
  <c r="Z1051" i="1"/>
  <c r="Z1052" i="1"/>
  <c r="Z1054" i="1"/>
  <c r="Z1055" i="1"/>
  <c r="Z1056" i="1"/>
  <c r="Z1058" i="1"/>
  <c r="Z1059" i="1"/>
  <c r="Z1061" i="1"/>
  <c r="Z1062" i="1"/>
  <c r="Z1064" i="1"/>
  <c r="Z1065" i="1"/>
  <c r="Z1066" i="1"/>
  <c r="Z1068" i="1"/>
  <c r="Z1069" i="1"/>
  <c r="Z1071" i="1"/>
  <c r="Z1072" i="1"/>
  <c r="Z1074" i="1"/>
  <c r="Z1075" i="1"/>
  <c r="Z1076" i="1"/>
  <c r="Z1078" i="1"/>
  <c r="Z1079" i="1"/>
  <c r="Z1081" i="1"/>
  <c r="Z1082" i="1"/>
  <c r="Z1084" i="1"/>
  <c r="Z1085" i="1"/>
  <c r="Z1086" i="1"/>
  <c r="Z1088" i="1"/>
  <c r="Z1089" i="1"/>
  <c r="Z1091" i="1"/>
  <c r="Z1092" i="1"/>
  <c r="Z1094" i="1"/>
  <c r="Z1095" i="1"/>
  <c r="Z1096" i="1"/>
  <c r="Z1098" i="1"/>
  <c r="Z1099" i="1"/>
  <c r="Z1101" i="1"/>
  <c r="Z1102" i="1"/>
  <c r="Z1104" i="1"/>
  <c r="Z1105" i="1"/>
  <c r="Z1106" i="1"/>
  <c r="Z1108" i="1"/>
  <c r="Z1109" i="1"/>
  <c r="Z1111" i="1"/>
  <c r="Z1112" i="1"/>
  <c r="Z1114" i="1"/>
  <c r="Z1115" i="1"/>
  <c r="Z1116" i="1"/>
  <c r="Z1118" i="1"/>
  <c r="Z1119" i="1"/>
  <c r="Z1121" i="1"/>
  <c r="Z1122" i="1"/>
  <c r="Z1124" i="1"/>
  <c r="Z1125" i="1"/>
  <c r="Z1126" i="1"/>
  <c r="Z1128" i="1"/>
  <c r="Z1129" i="1"/>
  <c r="Z1131" i="1"/>
  <c r="Z1132" i="1"/>
  <c r="Z1134" i="1"/>
  <c r="Z1135" i="1"/>
  <c r="Z1136" i="1"/>
  <c r="Z1138" i="1"/>
  <c r="Z1139" i="1"/>
  <c r="Z1141" i="1"/>
  <c r="Z1142" i="1"/>
  <c r="Z1144" i="1"/>
  <c r="Z1145" i="1"/>
  <c r="Z1146" i="1"/>
  <c r="Z1148" i="1"/>
  <c r="Z1149" i="1"/>
  <c r="Z1151" i="1"/>
  <c r="Z1152" i="1"/>
  <c r="Z1154" i="1"/>
  <c r="Z1155" i="1"/>
  <c r="Z1156" i="1"/>
  <c r="Z1158" i="1"/>
  <c r="Z1159" i="1"/>
  <c r="Z1161" i="1"/>
  <c r="Z1162" i="1"/>
  <c r="Z1164" i="1"/>
  <c r="Z1165" i="1"/>
  <c r="Z1166" i="1"/>
  <c r="Z1168" i="1"/>
  <c r="Z1169" i="1"/>
  <c r="Z1171" i="1"/>
  <c r="Z1172" i="1"/>
  <c r="Z1174" i="1"/>
  <c r="Z1175" i="1"/>
  <c r="Z1176" i="1"/>
  <c r="Z1178" i="1"/>
  <c r="Z1179" i="1"/>
  <c r="Z1181" i="1"/>
  <c r="Z1182" i="1"/>
  <c r="Z1184" i="1"/>
  <c r="Z1185" i="1"/>
  <c r="Z1186" i="1"/>
  <c r="Z1188" i="1"/>
  <c r="Z1189" i="1"/>
  <c r="Z1191" i="1"/>
  <c r="Z1192" i="1"/>
  <c r="Z1194" i="1"/>
  <c r="Z1195" i="1"/>
  <c r="Z1196" i="1"/>
  <c r="Z1198" i="1"/>
  <c r="Z1199" i="1"/>
  <c r="Z1201" i="1"/>
  <c r="Z1202" i="1"/>
  <c r="Z1204" i="1"/>
  <c r="Z1205" i="1"/>
  <c r="Z1206" i="1"/>
  <c r="Z1208" i="1"/>
  <c r="Z1209" i="1"/>
  <c r="Z1211" i="1"/>
  <c r="Z1212" i="1"/>
  <c r="Z1214" i="1"/>
  <c r="Z1215" i="1"/>
  <c r="Z1216" i="1"/>
  <c r="Z1218" i="1"/>
  <c r="Z1219" i="1"/>
  <c r="Z1221" i="1"/>
  <c r="Z1222" i="1"/>
  <c r="Z1224" i="1"/>
  <c r="Z1225" i="1"/>
  <c r="Z1226" i="1"/>
  <c r="Z1228" i="1"/>
  <c r="Z1229" i="1"/>
  <c r="Z1231" i="1"/>
  <c r="Z1232" i="1"/>
  <c r="Z1234" i="1"/>
  <c r="Z1235" i="1"/>
  <c r="Z1236" i="1"/>
  <c r="Z1238" i="1"/>
  <c r="Z1239" i="1"/>
  <c r="Z1241" i="1"/>
  <c r="Z1242" i="1"/>
  <c r="Z1244" i="1"/>
  <c r="Z1245" i="1"/>
  <c r="Z1246" i="1"/>
  <c r="Z1248" i="1"/>
  <c r="Z1249" i="1"/>
  <c r="Z1251" i="1"/>
  <c r="Z1252" i="1"/>
  <c r="Z1254" i="1"/>
  <c r="Z1255" i="1"/>
  <c r="Z1256" i="1"/>
  <c r="Z1258" i="1"/>
  <c r="Z1259" i="1"/>
  <c r="Z1261" i="1"/>
  <c r="Z1262" i="1"/>
  <c r="Z1264" i="1"/>
  <c r="Z1265" i="1"/>
  <c r="Z1266" i="1"/>
  <c r="Z1268" i="1"/>
  <c r="Z1269" i="1"/>
  <c r="Z1271" i="1"/>
  <c r="Z1272" i="1"/>
  <c r="Z1274" i="1"/>
  <c r="Z1275" i="1"/>
  <c r="Z1276" i="1"/>
  <c r="Z1278" i="1"/>
  <c r="Z1279" i="1"/>
  <c r="Z1281" i="1"/>
  <c r="Z1282" i="1"/>
  <c r="Z1284" i="1"/>
  <c r="Z1285" i="1"/>
  <c r="Z1286" i="1"/>
  <c r="Z1288" i="1"/>
  <c r="Z1289" i="1"/>
  <c r="Z1291" i="1"/>
  <c r="Z1292" i="1"/>
  <c r="Z1294" i="1"/>
  <c r="Z1295" i="1"/>
  <c r="Z1296" i="1"/>
  <c r="Z1298" i="1"/>
  <c r="Z1299" i="1"/>
  <c r="Z1301" i="1"/>
  <c r="Z1302" i="1"/>
  <c r="Z1304" i="1"/>
  <c r="Z1305" i="1"/>
  <c r="Z1306" i="1"/>
  <c r="Z1308" i="1"/>
  <c r="Z1309" i="1"/>
  <c r="Z1311" i="1"/>
  <c r="Z1312" i="1"/>
  <c r="Z1314" i="1"/>
  <c r="Z1315" i="1"/>
  <c r="Z1316" i="1"/>
  <c r="Z1318" i="1"/>
  <c r="Z1319" i="1"/>
  <c r="Z1321" i="1"/>
  <c r="Z1322" i="1"/>
  <c r="Z1324" i="1"/>
  <c r="Z1325" i="1"/>
  <c r="Z1326" i="1"/>
  <c r="Z1328" i="1"/>
  <c r="Z1329" i="1"/>
  <c r="Z1331" i="1"/>
  <c r="Z1332" i="1"/>
  <c r="Z1334" i="1"/>
  <c r="Z1335" i="1"/>
  <c r="Z1336" i="1"/>
  <c r="Z1338" i="1"/>
  <c r="Z1339" i="1"/>
  <c r="Z1341" i="1"/>
  <c r="Z1342" i="1"/>
  <c r="Z1344" i="1"/>
  <c r="Z1345" i="1"/>
  <c r="Z1346" i="1"/>
  <c r="Z1348" i="1"/>
  <c r="Z1349" i="1"/>
  <c r="Z1351" i="1"/>
  <c r="Z1352" i="1"/>
  <c r="Z1354" i="1"/>
  <c r="Z1355" i="1"/>
  <c r="Z1356" i="1"/>
  <c r="Z1358" i="1"/>
  <c r="Z1359" i="1"/>
  <c r="Z1361" i="1"/>
  <c r="Z1362" i="1"/>
  <c r="Z1364" i="1"/>
  <c r="Z1365" i="1"/>
  <c r="Z1366" i="1"/>
  <c r="Z1368" i="1"/>
  <c r="Z1369" i="1"/>
  <c r="Z1371" i="1"/>
  <c r="Z1372" i="1"/>
  <c r="Z1374" i="1"/>
  <c r="Z1375" i="1"/>
  <c r="Z1376" i="1"/>
  <c r="Z1378" i="1"/>
  <c r="Z1379" i="1"/>
  <c r="Z1381" i="1"/>
  <c r="Z1382" i="1"/>
  <c r="Z1384" i="1"/>
  <c r="Z1385" i="1"/>
  <c r="Z1386" i="1"/>
  <c r="Z1388" i="1"/>
  <c r="Z1389" i="1"/>
  <c r="Z1391" i="1"/>
  <c r="Z1392" i="1"/>
  <c r="Z1394" i="1"/>
  <c r="Z1395" i="1"/>
  <c r="Z1396" i="1"/>
  <c r="Z1398" i="1"/>
  <c r="Z1399" i="1"/>
  <c r="Z1401" i="1"/>
  <c r="Z1402" i="1"/>
  <c r="Z1404" i="1"/>
  <c r="Z1405" i="1"/>
  <c r="Z1406" i="1"/>
  <c r="Z1408" i="1"/>
  <c r="Z1409" i="1"/>
  <c r="Z1411" i="1"/>
  <c r="Z1412" i="1"/>
  <c r="Z1414" i="1"/>
  <c r="Z1415" i="1"/>
  <c r="Z1416" i="1"/>
  <c r="Z1418" i="1"/>
  <c r="Z1419" i="1"/>
  <c r="Z1421" i="1"/>
  <c r="Z1422" i="1"/>
  <c r="Z1424" i="1"/>
  <c r="Z1425" i="1"/>
  <c r="Z1426" i="1"/>
  <c r="Z1428" i="1"/>
  <c r="Z1429" i="1"/>
  <c r="Z1431" i="1"/>
  <c r="Z1432" i="1"/>
  <c r="Z1434" i="1"/>
  <c r="Z1435" i="1"/>
  <c r="Z1436" i="1"/>
  <c r="Z1438" i="1"/>
  <c r="Z1439" i="1"/>
  <c r="Z1441" i="1"/>
  <c r="Z1442" i="1"/>
  <c r="Z1444" i="1"/>
  <c r="Z1445" i="1"/>
  <c r="Z1446" i="1"/>
  <c r="Z1448" i="1"/>
  <c r="Z1449" i="1"/>
  <c r="Z1451" i="1"/>
  <c r="Z1452" i="1"/>
  <c r="Z1454" i="1"/>
  <c r="Z1455" i="1"/>
  <c r="Z1456" i="1"/>
  <c r="Z1458" i="1"/>
  <c r="Z1459" i="1"/>
  <c r="Z1461" i="1"/>
  <c r="Z1462" i="1"/>
  <c r="Z1464" i="1"/>
  <c r="Z1465" i="1"/>
  <c r="Z1466" i="1"/>
  <c r="Z1468" i="1"/>
  <c r="Z1469" i="1"/>
  <c r="Z1471" i="1"/>
  <c r="Z1472" i="1"/>
  <c r="Z1474" i="1"/>
  <c r="Z1475" i="1"/>
  <c r="Z1476" i="1"/>
  <c r="Z1478" i="1"/>
  <c r="Z1479" i="1"/>
  <c r="Z1481" i="1"/>
  <c r="Z1482" i="1"/>
  <c r="Z1484" i="1"/>
  <c r="Z1485" i="1"/>
  <c r="Z1486" i="1"/>
  <c r="Z1488" i="1"/>
  <c r="Z1489" i="1"/>
  <c r="Z1491" i="1"/>
  <c r="Z1492" i="1"/>
  <c r="Z1494" i="1"/>
  <c r="Z1495" i="1"/>
  <c r="Z1496" i="1"/>
  <c r="Z1498" i="1"/>
  <c r="Z1499" i="1"/>
  <c r="Z1501" i="1"/>
  <c r="Z1502" i="1"/>
  <c r="Z1504" i="1"/>
  <c r="Z1505" i="1"/>
  <c r="Z1506" i="1"/>
  <c r="Z1508" i="1"/>
  <c r="Z1509" i="1"/>
  <c r="Z1511" i="1"/>
  <c r="Z1512" i="1"/>
  <c r="Z1514" i="1"/>
  <c r="Z1515" i="1"/>
  <c r="Z1516" i="1"/>
  <c r="Z1518" i="1"/>
  <c r="Z1519" i="1"/>
  <c r="Z1521" i="1"/>
  <c r="Z1522" i="1"/>
  <c r="Z1524" i="1"/>
  <c r="Z1525" i="1"/>
  <c r="Z1526" i="1"/>
  <c r="Z1528" i="1"/>
  <c r="Z1529" i="1"/>
  <c r="Z1531" i="1"/>
  <c r="Z1532" i="1"/>
  <c r="Z1534" i="1"/>
  <c r="Z1535" i="1"/>
  <c r="Z1536" i="1"/>
  <c r="Z1538" i="1"/>
  <c r="Z1539" i="1"/>
  <c r="Z1541" i="1"/>
  <c r="Z1542" i="1"/>
  <c r="Z1544" i="1"/>
  <c r="Z1545" i="1"/>
  <c r="Z1546" i="1"/>
  <c r="Z1548" i="1"/>
  <c r="Z1549" i="1"/>
  <c r="Z1551" i="1"/>
  <c r="Z1552" i="1"/>
  <c r="Z1554" i="1"/>
  <c r="Z1555" i="1"/>
  <c r="Z1556" i="1"/>
  <c r="Z1558" i="1"/>
  <c r="Z1559" i="1"/>
  <c r="Z1561" i="1"/>
  <c r="Z1562" i="1"/>
  <c r="Z1564" i="1"/>
  <c r="Z1565" i="1"/>
  <c r="Z1566" i="1"/>
  <c r="Z1568" i="1"/>
  <c r="Z1569" i="1"/>
  <c r="Z1571" i="1"/>
  <c r="Z1572" i="1"/>
  <c r="Z1574" i="1"/>
  <c r="Z1575" i="1"/>
  <c r="Z1576" i="1"/>
  <c r="Z1578" i="1"/>
  <c r="Z1579" i="1"/>
  <c r="Z1581" i="1"/>
  <c r="Z1582" i="1"/>
  <c r="Z1584" i="1"/>
  <c r="Z1585" i="1"/>
  <c r="Z1586" i="1"/>
  <c r="Z1588" i="1"/>
  <c r="Z1589" i="1"/>
  <c r="Z1591" i="1"/>
  <c r="Z1592" i="1"/>
  <c r="Z1594" i="1"/>
  <c r="Z1595" i="1"/>
  <c r="Z1596" i="1"/>
  <c r="Z1598" i="1"/>
  <c r="Z1599" i="1"/>
  <c r="Z1601" i="1"/>
  <c r="Z1602" i="1"/>
  <c r="Z1604" i="1"/>
  <c r="Z1605" i="1"/>
  <c r="Z1606" i="1"/>
  <c r="Z1608" i="1"/>
  <c r="Z1609" i="1"/>
  <c r="Z1611" i="1"/>
  <c r="Z1612" i="1"/>
  <c r="Z1614" i="1"/>
  <c r="Z1615" i="1"/>
  <c r="Z1616" i="1"/>
  <c r="Z1618" i="1"/>
  <c r="Z1619" i="1"/>
  <c r="Z1621" i="1"/>
  <c r="Z1622" i="1"/>
  <c r="Z1624" i="1"/>
  <c r="Z1625" i="1"/>
  <c r="Z1626" i="1"/>
  <c r="Z1628" i="1"/>
  <c r="Z1629" i="1"/>
  <c r="Z1631" i="1"/>
  <c r="Z1632" i="1"/>
  <c r="Z1634" i="1"/>
  <c r="Z1635" i="1"/>
  <c r="Z1636" i="1"/>
  <c r="Z1638" i="1"/>
  <c r="Z1639" i="1"/>
  <c r="Z1641" i="1"/>
  <c r="Z1642" i="1"/>
  <c r="Z1644" i="1"/>
  <c r="Z1645" i="1"/>
  <c r="Z1646" i="1"/>
  <c r="Z1648" i="1"/>
  <c r="Z1649" i="1"/>
  <c r="Z1651" i="1"/>
  <c r="Z1652" i="1"/>
  <c r="Z1654" i="1"/>
  <c r="Z1655" i="1"/>
  <c r="Z1656" i="1"/>
  <c r="Z1658" i="1"/>
  <c r="Z1659" i="1"/>
  <c r="Z1661" i="1"/>
  <c r="Z1662" i="1"/>
  <c r="Z1664" i="1"/>
  <c r="Z1665" i="1"/>
  <c r="Z1666" i="1"/>
  <c r="Z1668" i="1"/>
  <c r="Z1669" i="1"/>
  <c r="Z1671" i="1"/>
  <c r="Z1672" i="1"/>
  <c r="Z1674" i="1"/>
  <c r="Z1675" i="1"/>
  <c r="Z1676" i="1"/>
  <c r="Z1678" i="1"/>
  <c r="Z1679" i="1"/>
  <c r="Z1681" i="1"/>
  <c r="Z1682" i="1"/>
  <c r="Z1684" i="1"/>
  <c r="Z1685" i="1"/>
  <c r="Z1686" i="1"/>
  <c r="Z1688" i="1"/>
  <c r="Z1689" i="1"/>
  <c r="Z1691" i="1"/>
  <c r="Z1692" i="1"/>
  <c r="Z1694" i="1"/>
  <c r="Z1695" i="1"/>
  <c r="Z1696" i="1"/>
  <c r="Z1698" i="1"/>
  <c r="Z1699" i="1"/>
  <c r="Z1701" i="1"/>
  <c r="Z1702" i="1"/>
  <c r="Z1704" i="1"/>
  <c r="Z1705" i="1"/>
  <c r="Z1706" i="1"/>
  <c r="Z1708" i="1"/>
  <c r="Z1709" i="1"/>
  <c r="Z1711" i="1"/>
  <c r="Z1712" i="1"/>
  <c r="Z1714" i="1"/>
  <c r="Z1715" i="1"/>
  <c r="Z1716" i="1"/>
  <c r="Z1718" i="1"/>
  <c r="Z1719" i="1"/>
  <c r="Z1721" i="1"/>
  <c r="Z1722" i="1"/>
  <c r="Z1724" i="1"/>
  <c r="Z1725" i="1"/>
  <c r="Z1726" i="1"/>
  <c r="Z1728" i="1"/>
  <c r="Z1729" i="1"/>
  <c r="Z1731" i="1"/>
  <c r="Z1732" i="1"/>
  <c r="Z1734" i="1"/>
  <c r="Z1735" i="1"/>
  <c r="Z1736" i="1"/>
  <c r="Z1738" i="1"/>
  <c r="Z1739" i="1"/>
  <c r="Z1741" i="1"/>
  <c r="Z1742" i="1"/>
  <c r="Z1744" i="1"/>
  <c r="Z1745" i="1"/>
  <c r="Z1746" i="1"/>
  <c r="Z1748" i="1"/>
  <c r="Z1749" i="1"/>
  <c r="Z1751" i="1"/>
  <c r="Z1752" i="1"/>
  <c r="Z1754" i="1"/>
  <c r="Z1755" i="1"/>
  <c r="Z1756" i="1"/>
  <c r="Z1758" i="1"/>
  <c r="Z1759" i="1"/>
  <c r="Z1761" i="1"/>
  <c r="Z1762" i="1"/>
  <c r="Z1764" i="1"/>
  <c r="Z1765" i="1"/>
  <c r="Z1766" i="1"/>
  <c r="Z1768" i="1"/>
  <c r="Z1769" i="1"/>
  <c r="Z1771" i="1"/>
  <c r="Z1772" i="1"/>
  <c r="Z1774" i="1"/>
  <c r="Z1775" i="1"/>
  <c r="Z1776" i="1"/>
  <c r="Z1778" i="1"/>
  <c r="Z1779" i="1"/>
  <c r="Z1781" i="1"/>
  <c r="Z1782" i="1"/>
  <c r="Z1784" i="1"/>
  <c r="Z1785" i="1"/>
  <c r="Z1786" i="1"/>
  <c r="Z1788" i="1"/>
  <c r="Z1789" i="1"/>
  <c r="Z1791" i="1"/>
  <c r="Z1792" i="1"/>
  <c r="Z1794" i="1"/>
  <c r="Z1795" i="1"/>
  <c r="Z1796" i="1"/>
  <c r="Z1798" i="1"/>
  <c r="Z1799" i="1"/>
  <c r="Z1801" i="1"/>
  <c r="Z1802" i="1"/>
  <c r="Z1804" i="1"/>
  <c r="Z1805" i="1"/>
  <c r="Z1806" i="1"/>
  <c r="Z1808" i="1"/>
  <c r="Z1809" i="1"/>
  <c r="Z1811" i="1"/>
  <c r="Z1812" i="1"/>
  <c r="Z1814" i="1"/>
  <c r="Z1815" i="1"/>
  <c r="Z1816" i="1"/>
  <c r="Z1818" i="1"/>
  <c r="Z1819" i="1"/>
  <c r="Z1821" i="1"/>
  <c r="Z1822" i="1"/>
  <c r="Z1824" i="1"/>
  <c r="Z1825" i="1"/>
  <c r="Z1826" i="1"/>
  <c r="Z1828" i="1"/>
  <c r="Z1829" i="1"/>
  <c r="Z1831" i="1"/>
  <c r="Z1832" i="1"/>
  <c r="Z1834" i="1"/>
  <c r="Z1835" i="1"/>
  <c r="Z1836" i="1"/>
  <c r="Z1838" i="1"/>
  <c r="Z1839" i="1"/>
  <c r="Z1841" i="1"/>
  <c r="Z1842" i="1"/>
  <c r="Z1844" i="1"/>
  <c r="Z1845" i="1"/>
  <c r="Z1846" i="1"/>
  <c r="Z1848" i="1"/>
  <c r="Z1849" i="1"/>
  <c r="Z1851" i="1"/>
  <c r="Z1852" i="1"/>
  <c r="Z1854" i="1"/>
  <c r="Z1855" i="1"/>
  <c r="Z1856" i="1"/>
  <c r="Z1858" i="1"/>
  <c r="Z1859" i="1"/>
  <c r="Z1861" i="1"/>
  <c r="Z1862" i="1"/>
  <c r="Z1864" i="1"/>
  <c r="Z1865" i="1"/>
  <c r="Z1866" i="1"/>
  <c r="Z1868" i="1"/>
  <c r="Z1869" i="1"/>
  <c r="Z1871" i="1"/>
  <c r="Z1872" i="1"/>
  <c r="Z1874" i="1"/>
  <c r="Z1875" i="1"/>
  <c r="Z1876" i="1"/>
  <c r="Z1878" i="1"/>
  <c r="Z1879" i="1"/>
  <c r="Z1881" i="1"/>
  <c r="Z1882" i="1"/>
  <c r="Z1884" i="1"/>
  <c r="Z1885" i="1"/>
  <c r="Z1886" i="1"/>
  <c r="Z1888" i="1"/>
  <c r="Z1889" i="1"/>
  <c r="Z1891" i="1"/>
  <c r="Z1892" i="1"/>
  <c r="Z1894" i="1"/>
  <c r="Z1895" i="1"/>
  <c r="Z1896" i="1"/>
  <c r="Z1898" i="1"/>
  <c r="Z1899" i="1"/>
  <c r="Z1901" i="1"/>
  <c r="Z1902" i="1"/>
  <c r="Z1904" i="1"/>
  <c r="Z1905" i="1"/>
  <c r="Z1906" i="1"/>
  <c r="Z1908" i="1"/>
  <c r="Z1909" i="1"/>
  <c r="Z1911" i="1"/>
  <c r="Z1912" i="1"/>
  <c r="Z1914" i="1"/>
  <c r="Z1915" i="1"/>
  <c r="Z1916" i="1"/>
  <c r="Z1918" i="1"/>
  <c r="Z1919" i="1"/>
  <c r="Z1921" i="1"/>
  <c r="Z1922" i="1"/>
  <c r="Z1924" i="1"/>
  <c r="Z1925" i="1"/>
  <c r="Z1926" i="1"/>
  <c r="Z1928" i="1"/>
  <c r="Z1929" i="1"/>
  <c r="Z1931" i="1"/>
  <c r="Z1932" i="1"/>
  <c r="Z1934" i="1"/>
  <c r="Z1935" i="1"/>
  <c r="Z1936" i="1"/>
  <c r="Z1938" i="1"/>
  <c r="Z1939" i="1"/>
  <c r="Z1941" i="1"/>
  <c r="Z1942" i="1"/>
  <c r="Z1944" i="1"/>
  <c r="Z1945" i="1"/>
  <c r="Z1946" i="1"/>
  <c r="Z1948" i="1"/>
  <c r="Z1949" i="1"/>
  <c r="Z1951" i="1"/>
  <c r="Z1952" i="1"/>
  <c r="Z1954" i="1"/>
  <c r="Z1955" i="1"/>
  <c r="Z1956" i="1"/>
  <c r="Z1958" i="1"/>
  <c r="Z1959" i="1"/>
  <c r="Z1961" i="1"/>
  <c r="Z1962" i="1"/>
  <c r="Z1964" i="1"/>
  <c r="Z1965" i="1"/>
  <c r="Z1966" i="1"/>
  <c r="Z1968" i="1"/>
  <c r="Z1969" i="1"/>
  <c r="Z1971" i="1"/>
  <c r="Z1972" i="1"/>
  <c r="Z1974" i="1"/>
  <c r="Z1975" i="1"/>
  <c r="Z1976" i="1"/>
  <c r="Z1978" i="1"/>
  <c r="Z1979" i="1"/>
  <c r="Z1981" i="1"/>
  <c r="Z1982" i="1"/>
  <c r="Z1984" i="1"/>
  <c r="Z1985" i="1"/>
  <c r="Z1986" i="1"/>
  <c r="Z1988" i="1"/>
  <c r="Z1989" i="1"/>
  <c r="Z1991" i="1"/>
  <c r="Z1992" i="1"/>
  <c r="Z1994" i="1"/>
  <c r="Z1995" i="1"/>
  <c r="Z1996" i="1"/>
  <c r="Z1998" i="1"/>
  <c r="Z1999" i="1"/>
  <c r="Z2001" i="1"/>
  <c r="Z2002" i="1"/>
  <c r="Z2004" i="1"/>
  <c r="Z2005" i="1"/>
  <c r="Z2006" i="1"/>
  <c r="Z2008" i="1"/>
  <c r="Z2009" i="1"/>
  <c r="Z2011" i="1"/>
  <c r="Z2012" i="1"/>
  <c r="Z2014" i="1"/>
  <c r="Z2015" i="1"/>
  <c r="Z2016" i="1"/>
  <c r="Z2018" i="1"/>
  <c r="Z2019" i="1"/>
  <c r="Z2021" i="1"/>
  <c r="Z2022" i="1"/>
  <c r="Z2024" i="1"/>
  <c r="Z2025" i="1"/>
  <c r="Z2026" i="1"/>
  <c r="Z2028" i="1"/>
  <c r="Z2029" i="1"/>
  <c r="Z2031" i="1"/>
  <c r="Z2032" i="1"/>
  <c r="Z2034" i="1"/>
  <c r="Z2035" i="1"/>
  <c r="Z2036" i="1"/>
  <c r="Z2038" i="1"/>
  <c r="Z2039" i="1"/>
  <c r="Z2041" i="1"/>
  <c r="Z2042" i="1"/>
  <c r="Z2044" i="1"/>
  <c r="Z2045" i="1"/>
  <c r="Z2046" i="1"/>
  <c r="Z2048" i="1"/>
  <c r="Z2049" i="1"/>
  <c r="Z2051" i="1"/>
  <c r="Z2052" i="1"/>
  <c r="Z2054" i="1"/>
  <c r="Z2055" i="1"/>
  <c r="Z2056" i="1"/>
  <c r="Z2058" i="1"/>
  <c r="Z2059" i="1"/>
  <c r="Z2061" i="1"/>
  <c r="Z2062" i="1"/>
  <c r="Z2064" i="1"/>
  <c r="Z2065" i="1"/>
  <c r="Z2066" i="1"/>
  <c r="Z2068" i="1"/>
  <c r="Z2069" i="1"/>
  <c r="Z2071" i="1"/>
  <c r="Z2072" i="1"/>
  <c r="Z2074" i="1"/>
  <c r="Z2075" i="1"/>
  <c r="Z2076" i="1"/>
  <c r="Z2078" i="1"/>
  <c r="Z2079" i="1"/>
  <c r="Z2081" i="1"/>
  <c r="Z2082" i="1"/>
  <c r="Z2084" i="1"/>
  <c r="Z2085" i="1"/>
  <c r="Z2086" i="1"/>
  <c r="Z2088" i="1"/>
  <c r="Z2089" i="1"/>
  <c r="Z2091" i="1"/>
  <c r="Z2092" i="1"/>
  <c r="Z2094" i="1"/>
  <c r="Z2095" i="1"/>
  <c r="Z2096" i="1"/>
  <c r="Z2098" i="1"/>
  <c r="Z2099" i="1"/>
  <c r="Z2101" i="1"/>
  <c r="Z2102" i="1"/>
  <c r="Z2104" i="1"/>
  <c r="Z2105" i="1"/>
  <c r="Z2106" i="1"/>
  <c r="Z2108" i="1"/>
  <c r="Z2109" i="1"/>
  <c r="Z2111" i="1"/>
  <c r="Z2112" i="1"/>
  <c r="Z2114" i="1"/>
  <c r="Z2115" i="1"/>
  <c r="Z2116" i="1"/>
  <c r="Z2118" i="1"/>
  <c r="Z2119" i="1"/>
  <c r="Z2121" i="1"/>
  <c r="Z2122" i="1"/>
  <c r="Z2124" i="1"/>
  <c r="Z2125" i="1"/>
  <c r="Z2126" i="1"/>
  <c r="Z2128" i="1"/>
  <c r="Z2129" i="1"/>
  <c r="Z2131" i="1"/>
  <c r="Z2132" i="1"/>
  <c r="Z2134" i="1"/>
  <c r="Z2135" i="1"/>
  <c r="Z2136" i="1"/>
  <c r="Z2138" i="1"/>
  <c r="Z2139" i="1"/>
  <c r="Z2141" i="1"/>
  <c r="Z2142" i="1"/>
  <c r="Z2144" i="1"/>
  <c r="Z2145" i="1"/>
  <c r="Z2146" i="1"/>
  <c r="Z2148" i="1"/>
  <c r="Z2149" i="1"/>
  <c r="Z2151" i="1"/>
  <c r="Z2152" i="1"/>
  <c r="Z2154" i="1"/>
  <c r="Z2155" i="1"/>
  <c r="Z2156" i="1"/>
  <c r="Z2158" i="1"/>
  <c r="Z2159" i="1"/>
  <c r="Z2161" i="1"/>
  <c r="Z2162" i="1"/>
  <c r="Z2164" i="1"/>
  <c r="Z2165" i="1"/>
  <c r="Z2166" i="1"/>
  <c r="Z2168" i="1"/>
  <c r="Z2169" i="1"/>
  <c r="Z2171" i="1"/>
  <c r="Z2172" i="1"/>
  <c r="Z2174" i="1"/>
  <c r="Z2175" i="1"/>
  <c r="Z2176" i="1"/>
  <c r="Z2178" i="1"/>
  <c r="Z2179" i="1"/>
  <c r="Z2181" i="1"/>
  <c r="Z2182" i="1"/>
  <c r="Z2184" i="1"/>
  <c r="Z2185" i="1"/>
  <c r="Z2186" i="1"/>
  <c r="Z2188" i="1"/>
  <c r="Z2189" i="1"/>
  <c r="Z2191" i="1"/>
  <c r="Z2192" i="1"/>
  <c r="Z2194" i="1"/>
  <c r="Z2195" i="1"/>
  <c r="Z2196" i="1"/>
  <c r="Z2198" i="1"/>
  <c r="Z2199" i="1"/>
  <c r="Z2201" i="1"/>
  <c r="Z2202" i="1"/>
  <c r="Z2204" i="1"/>
  <c r="Z2205" i="1"/>
  <c r="Z2206" i="1"/>
  <c r="Z2208" i="1"/>
  <c r="Z2209" i="1"/>
  <c r="Z2211" i="1"/>
  <c r="Z2212" i="1"/>
  <c r="Z2214" i="1"/>
  <c r="Z2215" i="1"/>
  <c r="Z2216" i="1"/>
  <c r="Z2218" i="1"/>
  <c r="Z2219" i="1"/>
  <c r="Z2221" i="1"/>
  <c r="Z2222" i="1"/>
  <c r="Z2224" i="1"/>
  <c r="Z2225" i="1"/>
  <c r="Z2226" i="1"/>
  <c r="Z2228" i="1"/>
  <c r="Z2229" i="1"/>
  <c r="Z2231" i="1"/>
  <c r="Z2232" i="1"/>
  <c r="Z2234" i="1"/>
  <c r="Z2235" i="1"/>
  <c r="Z2236" i="1"/>
  <c r="Z2238" i="1"/>
  <c r="Z2239" i="1"/>
  <c r="Z2241" i="1"/>
  <c r="Z2242" i="1"/>
  <c r="Z2244" i="1"/>
  <c r="Z2245" i="1"/>
  <c r="Z2246" i="1"/>
  <c r="Z2248" i="1"/>
  <c r="Z2249" i="1"/>
  <c r="Z2251" i="1"/>
  <c r="Z2252" i="1"/>
  <c r="Z2254" i="1"/>
  <c r="Z2255" i="1"/>
  <c r="Z2256" i="1"/>
  <c r="Z2258" i="1"/>
  <c r="Z2259" i="1"/>
  <c r="Z2261" i="1"/>
  <c r="Z2262" i="1"/>
  <c r="Z2264" i="1"/>
  <c r="Z2265" i="1"/>
  <c r="Z2266" i="1"/>
  <c r="Z2268" i="1"/>
  <c r="Z2269" i="1"/>
  <c r="Z2271" i="1"/>
  <c r="Z2272" i="1"/>
  <c r="Z2274" i="1"/>
  <c r="Z2275" i="1"/>
  <c r="Z2276" i="1"/>
  <c r="Z2278" i="1"/>
  <c r="Z2279" i="1"/>
  <c r="Z2281" i="1"/>
  <c r="Z2282" i="1"/>
  <c r="Z2284" i="1"/>
  <c r="Z2285" i="1"/>
  <c r="Z2286" i="1"/>
  <c r="Z2288" i="1"/>
  <c r="Z2289" i="1"/>
  <c r="Z2291" i="1"/>
  <c r="Z2292" i="1"/>
  <c r="Z2294" i="1"/>
  <c r="Z2295" i="1"/>
  <c r="Z2296" i="1"/>
  <c r="Z2298" i="1"/>
  <c r="Z2299" i="1"/>
  <c r="Z2301" i="1"/>
  <c r="Z2302" i="1"/>
  <c r="Z2304" i="1"/>
  <c r="Z2305" i="1"/>
  <c r="Z2306" i="1"/>
  <c r="Z2308" i="1"/>
  <c r="Z2309" i="1"/>
  <c r="Z2311" i="1"/>
  <c r="Z2312" i="1"/>
  <c r="Z2314" i="1"/>
  <c r="Z2315" i="1"/>
  <c r="Z2316" i="1"/>
  <c r="Z2318" i="1"/>
  <c r="Z2319" i="1"/>
  <c r="Z2321" i="1"/>
  <c r="Z2322" i="1"/>
  <c r="Z2324" i="1"/>
  <c r="Z2325" i="1"/>
  <c r="Z2326" i="1"/>
  <c r="Z2328" i="1"/>
  <c r="Z2329" i="1"/>
  <c r="Z2331" i="1"/>
  <c r="Z2332" i="1"/>
  <c r="Z2334" i="1"/>
  <c r="Z2335" i="1"/>
  <c r="Z2336" i="1"/>
  <c r="Z2338" i="1"/>
  <c r="Z2339" i="1"/>
  <c r="Z2341" i="1"/>
  <c r="Z2342" i="1"/>
  <c r="Z2344" i="1"/>
  <c r="Z2345" i="1"/>
  <c r="Z2346" i="1"/>
  <c r="Z2348" i="1"/>
  <c r="Z2349" i="1"/>
  <c r="Z2351" i="1"/>
  <c r="Z2352" i="1"/>
  <c r="Z2354" i="1"/>
  <c r="Z2355" i="1"/>
  <c r="Z2356" i="1"/>
  <c r="Z2358" i="1"/>
  <c r="Z2359" i="1"/>
  <c r="Z2361" i="1"/>
  <c r="Z2362" i="1"/>
  <c r="Z2364" i="1"/>
  <c r="Z2365" i="1"/>
  <c r="Z2366" i="1"/>
  <c r="Z2368" i="1"/>
  <c r="Z2369" i="1"/>
  <c r="Z2371" i="1"/>
  <c r="Z2372" i="1"/>
  <c r="Z2374" i="1"/>
  <c r="Z2375" i="1"/>
  <c r="Z2376" i="1"/>
  <c r="Z2378" i="1"/>
  <c r="Z2379" i="1"/>
  <c r="Z2381" i="1"/>
  <c r="Z2382" i="1"/>
  <c r="Z2384" i="1"/>
  <c r="Z2385" i="1"/>
  <c r="Z2386" i="1"/>
  <c r="Z2388" i="1"/>
  <c r="Z2389" i="1"/>
  <c r="Z2391" i="1"/>
  <c r="Z2392" i="1"/>
  <c r="Z2394" i="1"/>
  <c r="Z2395" i="1"/>
  <c r="Z2396" i="1"/>
  <c r="Z2398" i="1"/>
  <c r="Z2399" i="1"/>
  <c r="Z2401" i="1"/>
  <c r="Z2402" i="1"/>
  <c r="Z2404" i="1"/>
  <c r="Z2405" i="1"/>
  <c r="Z2406" i="1"/>
  <c r="Z2408" i="1"/>
  <c r="Z2409" i="1"/>
  <c r="Z2411" i="1"/>
  <c r="Z2412" i="1"/>
  <c r="Z2414" i="1"/>
  <c r="Z2415" i="1"/>
  <c r="Z2416" i="1"/>
  <c r="Z2418" i="1"/>
  <c r="Z2419" i="1"/>
  <c r="Z2421" i="1"/>
  <c r="Z2422" i="1"/>
  <c r="Z2424" i="1"/>
  <c r="Z2425" i="1"/>
  <c r="Z2426" i="1"/>
  <c r="Z2428" i="1"/>
  <c r="Z2429" i="1"/>
  <c r="Z2431" i="1"/>
  <c r="Z2432" i="1"/>
  <c r="Z2434" i="1"/>
  <c r="Z2435" i="1"/>
  <c r="Z2436" i="1"/>
  <c r="Z2438" i="1"/>
  <c r="Z2439" i="1"/>
  <c r="Z2441" i="1"/>
  <c r="Z2442" i="1"/>
  <c r="Z2444" i="1"/>
  <c r="Z2445" i="1"/>
  <c r="Z2446" i="1"/>
  <c r="Z2448" i="1"/>
  <c r="Z2449" i="1"/>
  <c r="Z2451" i="1"/>
  <c r="Z2452" i="1"/>
  <c r="Z2454" i="1"/>
  <c r="Z2455" i="1"/>
  <c r="Z2456" i="1"/>
  <c r="Z2458" i="1"/>
  <c r="Z2459" i="1"/>
  <c r="Z2461" i="1"/>
  <c r="Z2462" i="1"/>
  <c r="Z2464" i="1"/>
  <c r="Z2465" i="1"/>
  <c r="Z2466" i="1"/>
  <c r="Z2468" i="1"/>
  <c r="Z2469" i="1"/>
  <c r="Z2471" i="1"/>
  <c r="Z2472" i="1"/>
  <c r="Z2474" i="1"/>
  <c r="Z2475" i="1"/>
  <c r="Z2476" i="1"/>
  <c r="Z2478" i="1"/>
  <c r="Z2479" i="1"/>
  <c r="Z2481" i="1"/>
  <c r="Z2482" i="1"/>
  <c r="Z2484" i="1"/>
  <c r="Z2485" i="1"/>
  <c r="Z2486" i="1"/>
  <c r="Z2488" i="1"/>
  <c r="Z2489" i="1"/>
  <c r="Z2491" i="1"/>
  <c r="Z2492" i="1"/>
  <c r="Z2494" i="1"/>
  <c r="Z2495" i="1"/>
  <c r="Z2496" i="1"/>
  <c r="Z2498" i="1"/>
  <c r="Z2499" i="1"/>
  <c r="Z2501" i="1"/>
  <c r="Z2502" i="1"/>
  <c r="Z2504" i="1"/>
  <c r="Z2505" i="1"/>
  <c r="Z2506" i="1"/>
  <c r="Z2508" i="1"/>
  <c r="Z2509" i="1"/>
  <c r="Z2511" i="1"/>
  <c r="Z2512" i="1"/>
  <c r="Z2514" i="1"/>
  <c r="Z2515" i="1"/>
  <c r="Z2516" i="1"/>
  <c r="Z2518" i="1"/>
  <c r="Z2519" i="1"/>
  <c r="Z2521" i="1"/>
  <c r="Z2522" i="1"/>
  <c r="Z2524" i="1"/>
  <c r="Z2525" i="1"/>
  <c r="Z2526" i="1"/>
  <c r="Z2528" i="1"/>
  <c r="Z2529" i="1"/>
  <c r="Z2531" i="1"/>
  <c r="Z2532" i="1"/>
  <c r="Z2534" i="1"/>
  <c r="Z2535" i="1"/>
  <c r="Z2536" i="1"/>
  <c r="Z2538" i="1"/>
  <c r="Z2539" i="1"/>
  <c r="Z2541" i="1"/>
  <c r="Z2542" i="1"/>
  <c r="Z2544" i="1"/>
  <c r="Z2545" i="1"/>
  <c r="Z2546" i="1"/>
  <c r="Z2548" i="1"/>
  <c r="Z2549" i="1"/>
  <c r="Z2551" i="1"/>
  <c r="Z2552" i="1"/>
  <c r="Z2554" i="1"/>
  <c r="Z2555" i="1"/>
  <c r="Z2556" i="1"/>
  <c r="Z2558" i="1"/>
  <c r="Z2559" i="1"/>
  <c r="Z2561" i="1"/>
  <c r="Z2562" i="1"/>
  <c r="Z2564" i="1"/>
  <c r="Z2565" i="1"/>
  <c r="Z2566" i="1"/>
  <c r="Z2568" i="1"/>
  <c r="Z2569" i="1"/>
  <c r="Z2571" i="1"/>
  <c r="Z2572" i="1"/>
  <c r="Z2574" i="1"/>
  <c r="Z2575" i="1"/>
  <c r="Z2576" i="1"/>
  <c r="Z2578" i="1"/>
  <c r="Z2579" i="1"/>
  <c r="Z2581" i="1"/>
  <c r="Z2582" i="1"/>
  <c r="Z2584" i="1"/>
  <c r="Z2585" i="1"/>
  <c r="Z2586" i="1"/>
  <c r="Z2588" i="1"/>
  <c r="Z2589" i="1"/>
  <c r="Z2591" i="1"/>
  <c r="Z2592" i="1"/>
  <c r="Z2594" i="1"/>
  <c r="Z2595" i="1"/>
  <c r="Z2596" i="1"/>
  <c r="Z2598" i="1"/>
  <c r="Z2599" i="1"/>
  <c r="Z2601" i="1"/>
  <c r="Z2602" i="1"/>
  <c r="Z2604" i="1"/>
  <c r="Z2605" i="1"/>
  <c r="Z2606" i="1"/>
  <c r="Z2608" i="1"/>
  <c r="Z2609" i="1"/>
  <c r="Z2611" i="1"/>
  <c r="Z2612" i="1"/>
  <c r="Z2614" i="1"/>
  <c r="Z2615" i="1"/>
  <c r="Z2616" i="1"/>
  <c r="Z2618" i="1"/>
  <c r="Z2619" i="1"/>
  <c r="Z2621" i="1"/>
  <c r="Z2622" i="1"/>
  <c r="Z2624" i="1"/>
  <c r="Z2625" i="1"/>
  <c r="Z2626" i="1"/>
  <c r="Z2628" i="1"/>
  <c r="Z2629" i="1"/>
  <c r="Z2631" i="1"/>
  <c r="Z2632" i="1"/>
  <c r="Z2634" i="1"/>
  <c r="Z2635" i="1"/>
  <c r="Z2636" i="1"/>
  <c r="Z2638" i="1"/>
  <c r="Z2639" i="1"/>
  <c r="Z2641" i="1"/>
  <c r="Z2642" i="1"/>
  <c r="Z2644" i="1"/>
  <c r="Z2645" i="1"/>
  <c r="Z2646" i="1"/>
  <c r="Z2648" i="1"/>
  <c r="Z2649" i="1"/>
  <c r="Z2651" i="1"/>
  <c r="Z2652" i="1"/>
  <c r="Z2654" i="1"/>
  <c r="Z2655" i="1"/>
  <c r="Z2656" i="1"/>
  <c r="Z2658" i="1"/>
  <c r="Z2659" i="1"/>
  <c r="Z2661" i="1"/>
  <c r="Z2662" i="1"/>
  <c r="Z2664" i="1"/>
  <c r="Z2665" i="1"/>
  <c r="Z2666" i="1"/>
  <c r="Z2668" i="1"/>
  <c r="Z2669" i="1"/>
  <c r="Z2671" i="1"/>
  <c r="Z2672" i="1"/>
  <c r="Z2674" i="1"/>
  <c r="Z2675" i="1"/>
  <c r="Z2676" i="1"/>
  <c r="Z2678" i="1"/>
  <c r="Z2679" i="1"/>
  <c r="Z2681" i="1"/>
  <c r="Z2682" i="1"/>
  <c r="Z2684" i="1"/>
  <c r="Z2685" i="1"/>
  <c r="Z2686" i="1"/>
  <c r="Z2688" i="1"/>
  <c r="Z2689" i="1"/>
  <c r="Z2691" i="1"/>
  <c r="Z2692" i="1"/>
  <c r="Z2694" i="1"/>
  <c r="Z2695" i="1"/>
  <c r="Z2696" i="1"/>
  <c r="Z2698" i="1"/>
  <c r="Z2699" i="1"/>
  <c r="Z2701" i="1"/>
  <c r="Z2702" i="1"/>
  <c r="Z2704" i="1"/>
  <c r="Z2705" i="1"/>
  <c r="Z2706" i="1"/>
  <c r="Z2708" i="1"/>
  <c r="Z2709" i="1"/>
  <c r="Z2711" i="1"/>
  <c r="Z2712" i="1"/>
  <c r="Z2714" i="1"/>
  <c r="Z2715" i="1"/>
  <c r="Z2716" i="1"/>
  <c r="Z2718" i="1"/>
  <c r="Z2719" i="1"/>
  <c r="Z2721" i="1"/>
  <c r="Z2722" i="1"/>
  <c r="Z2724" i="1"/>
  <c r="Z2725" i="1"/>
  <c r="Z2726" i="1"/>
  <c r="Z2728" i="1"/>
  <c r="Z2729" i="1"/>
  <c r="Z2731" i="1"/>
  <c r="Z2732" i="1"/>
  <c r="Z2734" i="1"/>
  <c r="Z2735" i="1"/>
  <c r="Z2736" i="1"/>
  <c r="Z2738" i="1"/>
  <c r="Z2739" i="1"/>
  <c r="Z2741" i="1"/>
  <c r="Z2742" i="1"/>
  <c r="Z2744" i="1"/>
  <c r="Z2745" i="1"/>
  <c r="Z2746" i="1"/>
  <c r="Z2748" i="1"/>
  <c r="Z2749" i="1"/>
  <c r="Z2751" i="1"/>
  <c r="Z2752" i="1"/>
  <c r="Z2754" i="1"/>
  <c r="Z2755" i="1"/>
  <c r="Z2756" i="1"/>
  <c r="Z2758" i="1"/>
  <c r="Z2759" i="1"/>
  <c r="Z2761" i="1"/>
  <c r="Z2762" i="1"/>
  <c r="Z2764" i="1"/>
  <c r="Z2765" i="1"/>
  <c r="Z2766" i="1"/>
  <c r="Z2768" i="1"/>
  <c r="Z2769" i="1"/>
  <c r="Z2771" i="1"/>
  <c r="Z2772" i="1"/>
  <c r="Z2774" i="1"/>
  <c r="Z2775" i="1"/>
  <c r="Z2776" i="1"/>
  <c r="Z2778" i="1"/>
  <c r="Z2779" i="1"/>
  <c r="Z2781" i="1"/>
  <c r="Z2782" i="1"/>
  <c r="Z2784" i="1"/>
  <c r="Z2785" i="1"/>
  <c r="Z2786" i="1"/>
  <c r="Z2788" i="1"/>
  <c r="Z2789" i="1"/>
  <c r="Z2791" i="1"/>
  <c r="Z2792" i="1"/>
  <c r="Z2794" i="1"/>
  <c r="Z2795" i="1"/>
  <c r="Z2796" i="1"/>
  <c r="Z2798" i="1"/>
  <c r="Z2799" i="1"/>
  <c r="Z2801" i="1"/>
  <c r="Z2802" i="1"/>
  <c r="Z2804" i="1"/>
  <c r="Z2805" i="1"/>
  <c r="Z2806" i="1"/>
  <c r="Z2808" i="1"/>
  <c r="Z2809" i="1"/>
  <c r="Z2811" i="1"/>
  <c r="Z2812" i="1"/>
  <c r="Z2814" i="1"/>
  <c r="Z2815" i="1"/>
  <c r="Z2816" i="1"/>
  <c r="Z2818" i="1"/>
  <c r="Z2819" i="1"/>
  <c r="Z2821" i="1"/>
  <c r="Z2822" i="1"/>
  <c r="Z2824" i="1"/>
  <c r="Z2825" i="1"/>
  <c r="Z2826" i="1"/>
  <c r="Z2828" i="1"/>
  <c r="Z2829" i="1"/>
  <c r="Z2831" i="1"/>
  <c r="Z2832" i="1"/>
  <c r="Z2834" i="1"/>
  <c r="Z2835" i="1"/>
  <c r="Z2836" i="1"/>
  <c r="Z2838" i="1"/>
  <c r="Z2839" i="1"/>
  <c r="Z2841" i="1"/>
  <c r="Z2842" i="1"/>
  <c r="Z2844" i="1"/>
  <c r="Z2845" i="1"/>
  <c r="Z2846" i="1"/>
  <c r="Z2848" i="1"/>
  <c r="Z2849" i="1"/>
  <c r="Z2851" i="1"/>
  <c r="Z2852" i="1"/>
  <c r="Z2854" i="1"/>
  <c r="Z2855" i="1"/>
  <c r="Z2856" i="1"/>
  <c r="Z2858" i="1"/>
  <c r="Z2859" i="1"/>
  <c r="Z2861" i="1"/>
  <c r="Z2862" i="1"/>
  <c r="Z2864" i="1"/>
  <c r="Z2865" i="1"/>
  <c r="Z2866" i="1"/>
  <c r="Z2868" i="1"/>
  <c r="Z2869" i="1"/>
  <c r="Z2871" i="1"/>
  <c r="Z2872" i="1"/>
  <c r="Z2874" i="1"/>
  <c r="Z2875" i="1"/>
  <c r="Z2876" i="1"/>
  <c r="Z2878" i="1"/>
  <c r="Z2879" i="1"/>
  <c r="Z2881" i="1"/>
  <c r="Z2882" i="1"/>
  <c r="Z2884" i="1"/>
  <c r="Z2885" i="1"/>
  <c r="Z2886" i="1"/>
  <c r="Z2888" i="1"/>
  <c r="Z2889" i="1"/>
  <c r="Z2891" i="1"/>
  <c r="Z2892" i="1"/>
  <c r="Z2894" i="1"/>
  <c r="Z2895" i="1"/>
  <c r="Z2896" i="1"/>
  <c r="Z2898" i="1"/>
  <c r="Z2899" i="1"/>
  <c r="Z2901" i="1"/>
  <c r="Z2902" i="1"/>
  <c r="Z2904" i="1"/>
  <c r="Z2905" i="1"/>
  <c r="Z2906" i="1"/>
  <c r="Z2908" i="1"/>
  <c r="Z2909" i="1"/>
  <c r="Z2911" i="1"/>
  <c r="Z2912" i="1"/>
  <c r="Z2914" i="1"/>
  <c r="Z2915" i="1"/>
  <c r="Z2916" i="1"/>
  <c r="Z2918" i="1"/>
  <c r="Z2919" i="1"/>
  <c r="Z2921" i="1"/>
  <c r="Z2922" i="1"/>
  <c r="Z2924" i="1"/>
  <c r="Z2925" i="1"/>
  <c r="Z2926" i="1"/>
  <c r="Z2928" i="1"/>
  <c r="Z2929" i="1"/>
  <c r="Z2931" i="1"/>
  <c r="Z2932" i="1"/>
  <c r="Z2934" i="1"/>
  <c r="Z2935" i="1"/>
  <c r="Z2936" i="1"/>
  <c r="Z2938" i="1"/>
  <c r="Z2939" i="1"/>
  <c r="Z2941" i="1"/>
  <c r="Z2942" i="1"/>
  <c r="Z2944" i="1"/>
  <c r="Z2945" i="1"/>
  <c r="Z2946" i="1"/>
  <c r="Z2948" i="1"/>
  <c r="Z2949" i="1"/>
  <c r="Z2951" i="1"/>
  <c r="Z2952" i="1"/>
  <c r="Z2954" i="1"/>
  <c r="Z2955" i="1"/>
  <c r="Z2956" i="1"/>
  <c r="Z2958" i="1"/>
  <c r="Z2959" i="1"/>
  <c r="Z2961" i="1"/>
  <c r="Z2962" i="1"/>
  <c r="Z2964" i="1"/>
  <c r="Z2965" i="1"/>
  <c r="Z2966" i="1"/>
  <c r="Z2968" i="1"/>
  <c r="Z2969" i="1"/>
  <c r="Z2971" i="1"/>
  <c r="Z2972" i="1"/>
  <c r="Z2974" i="1"/>
  <c r="Z2975" i="1"/>
  <c r="Z2976" i="1"/>
  <c r="Z2978" i="1"/>
  <c r="Z2979" i="1"/>
  <c r="Z2981" i="1"/>
  <c r="Z2982" i="1"/>
  <c r="Z2984" i="1"/>
  <c r="Z2985" i="1"/>
  <c r="Z2986" i="1"/>
  <c r="Z2988" i="1"/>
  <c r="Z2989" i="1"/>
  <c r="Z2991" i="1"/>
  <c r="Z2992" i="1"/>
  <c r="Z2994" i="1"/>
  <c r="Z2995" i="1"/>
  <c r="Z2996" i="1"/>
  <c r="Z2998" i="1"/>
  <c r="Z2999" i="1"/>
  <c r="Z3001" i="1"/>
  <c r="Z3002" i="1"/>
  <c r="Z3004" i="1"/>
  <c r="Z3005" i="1"/>
  <c r="Z3006" i="1"/>
  <c r="Z3008" i="1"/>
  <c r="Z3009" i="1"/>
  <c r="Z3011" i="1"/>
  <c r="Z3012" i="1"/>
  <c r="Z3014" i="1"/>
  <c r="Z3015" i="1"/>
  <c r="Z3016" i="1"/>
  <c r="Z3018" i="1"/>
  <c r="Z3019" i="1"/>
  <c r="Z3021" i="1"/>
  <c r="Z3022" i="1"/>
  <c r="Z3024" i="1"/>
  <c r="Z3025" i="1"/>
  <c r="Z3026" i="1"/>
  <c r="Z3028" i="1"/>
  <c r="Z3029" i="1"/>
  <c r="Z3031" i="1"/>
  <c r="Z3032" i="1"/>
  <c r="Z3034" i="1"/>
  <c r="Z3035" i="1"/>
  <c r="Z3036" i="1"/>
  <c r="Z3038" i="1"/>
  <c r="Z3039" i="1"/>
  <c r="Z3041" i="1"/>
  <c r="Z3042" i="1"/>
  <c r="Z3044" i="1"/>
  <c r="Z3045" i="1"/>
  <c r="Z3046" i="1"/>
  <c r="Z3048" i="1"/>
  <c r="Z3049" i="1"/>
  <c r="Z3051" i="1"/>
  <c r="Z3052" i="1"/>
  <c r="Z3054" i="1"/>
  <c r="Z3055" i="1"/>
  <c r="Z3056" i="1"/>
  <c r="Z3058" i="1"/>
  <c r="Z3059" i="1"/>
  <c r="Z3061" i="1"/>
  <c r="Z3062" i="1"/>
  <c r="Z3064" i="1"/>
  <c r="Z3065" i="1"/>
  <c r="Z3066" i="1"/>
  <c r="Z3068" i="1"/>
  <c r="Z3069" i="1"/>
  <c r="Z3071" i="1"/>
  <c r="Z3072" i="1"/>
  <c r="Z3074" i="1"/>
  <c r="Z3075" i="1"/>
  <c r="Z3076" i="1"/>
  <c r="Z3078" i="1"/>
  <c r="Z3079" i="1"/>
  <c r="Z3081" i="1"/>
  <c r="Z3082" i="1"/>
  <c r="Z3084" i="1"/>
  <c r="Z3085" i="1"/>
  <c r="Z3086" i="1"/>
  <c r="Z3088" i="1"/>
  <c r="Z3089" i="1"/>
  <c r="Z3091" i="1"/>
  <c r="Z3092" i="1"/>
  <c r="Z3094" i="1"/>
  <c r="Z3095" i="1"/>
  <c r="Z3096" i="1"/>
  <c r="Z3098" i="1"/>
  <c r="Z3099" i="1"/>
  <c r="Z3101" i="1"/>
  <c r="Z3102" i="1"/>
  <c r="Z3104" i="1"/>
  <c r="Z3105" i="1"/>
  <c r="Z3106" i="1"/>
  <c r="Z3108" i="1"/>
  <c r="Z3109" i="1"/>
  <c r="Z3111" i="1"/>
  <c r="Z3112" i="1"/>
  <c r="Z3114" i="1"/>
  <c r="Z3115" i="1"/>
  <c r="Z3116" i="1"/>
  <c r="Z3118" i="1"/>
  <c r="Z3119" i="1"/>
  <c r="Z3121" i="1"/>
  <c r="Z3122" i="1"/>
  <c r="Z3124" i="1"/>
  <c r="Z3125" i="1"/>
  <c r="Z3126" i="1"/>
  <c r="Z3128" i="1"/>
  <c r="Z3129" i="1"/>
  <c r="Z3131" i="1"/>
  <c r="Z3132" i="1"/>
  <c r="Z3134" i="1"/>
  <c r="Z3135" i="1"/>
  <c r="Z3136" i="1"/>
  <c r="Z3138" i="1"/>
  <c r="Z3139" i="1"/>
  <c r="Z3141" i="1"/>
  <c r="Z3142" i="1"/>
  <c r="Z3144" i="1"/>
  <c r="Z3145" i="1"/>
  <c r="Z3146" i="1"/>
  <c r="Z3148" i="1"/>
  <c r="Z3149" i="1"/>
  <c r="Z3151" i="1"/>
  <c r="Z3152" i="1"/>
  <c r="Z3154" i="1"/>
  <c r="Z3155" i="1"/>
  <c r="Z3156" i="1"/>
  <c r="Z3158" i="1"/>
  <c r="Z3159" i="1"/>
  <c r="Z3161" i="1"/>
  <c r="Z3162" i="1"/>
  <c r="Z3164" i="1"/>
  <c r="Z3165" i="1"/>
  <c r="Z3166" i="1"/>
  <c r="Z3168" i="1"/>
  <c r="Z3169" i="1"/>
  <c r="Z3171" i="1"/>
  <c r="Z3172" i="1"/>
  <c r="Z3174" i="1"/>
  <c r="Z3175" i="1"/>
  <c r="Z3176" i="1"/>
  <c r="Z3178" i="1"/>
  <c r="Z3179" i="1"/>
  <c r="Z3181" i="1"/>
  <c r="Z3182" i="1"/>
  <c r="Z3184" i="1"/>
  <c r="Z3185" i="1"/>
  <c r="Z3186" i="1"/>
  <c r="Z3188" i="1"/>
  <c r="Z3189" i="1"/>
  <c r="Z3191" i="1"/>
  <c r="Z3192" i="1"/>
  <c r="Z3194" i="1"/>
  <c r="Z3195" i="1"/>
  <c r="Z3196" i="1"/>
  <c r="Z3198" i="1"/>
  <c r="Z3199" i="1"/>
  <c r="Z3201" i="1"/>
  <c r="Z3202" i="1"/>
  <c r="Z3204" i="1"/>
  <c r="Z3205" i="1"/>
  <c r="Z3206" i="1"/>
  <c r="Z3208" i="1"/>
  <c r="Z3209" i="1"/>
  <c r="Z3211" i="1"/>
  <c r="Z3212" i="1"/>
  <c r="Z3214" i="1"/>
  <c r="Z3215" i="1"/>
  <c r="Z3216" i="1"/>
  <c r="Z3218" i="1"/>
  <c r="Z3219" i="1"/>
  <c r="Z3221" i="1"/>
  <c r="Z3222" i="1"/>
  <c r="Z3224" i="1"/>
  <c r="Z3225" i="1"/>
  <c r="Z3226" i="1"/>
  <c r="Z3228" i="1"/>
  <c r="Z3229" i="1"/>
  <c r="Z3231" i="1"/>
  <c r="Z3232" i="1"/>
  <c r="Z3234" i="1"/>
  <c r="Z3235" i="1"/>
  <c r="Z3236" i="1"/>
  <c r="Z3238" i="1"/>
  <c r="Z3239" i="1"/>
  <c r="Z3241" i="1"/>
  <c r="Z3242" i="1"/>
  <c r="Z3244" i="1"/>
  <c r="Z3245" i="1"/>
  <c r="Z3246" i="1"/>
  <c r="Z3248" i="1"/>
  <c r="Z3249" i="1"/>
  <c r="Z3251" i="1"/>
  <c r="Z3252" i="1"/>
  <c r="Z3254" i="1"/>
  <c r="Z3255" i="1"/>
  <c r="Z3256" i="1"/>
  <c r="Z3258" i="1"/>
  <c r="Z3259" i="1"/>
  <c r="Z3261" i="1"/>
  <c r="Z3262" i="1"/>
  <c r="Z3264" i="1"/>
  <c r="Z3265" i="1"/>
  <c r="Z3266" i="1"/>
  <c r="Z3268" i="1"/>
  <c r="Z3269" i="1"/>
  <c r="Z3271" i="1"/>
  <c r="Z3272" i="1"/>
  <c r="Z3274" i="1"/>
  <c r="Z3275" i="1"/>
  <c r="Z3276" i="1"/>
  <c r="Z3278" i="1"/>
  <c r="Z3279" i="1"/>
  <c r="Z3281" i="1"/>
  <c r="Z3282" i="1"/>
  <c r="Z3284" i="1"/>
  <c r="Z3285" i="1"/>
  <c r="Z3286" i="1"/>
  <c r="Z3288" i="1"/>
  <c r="Z3289" i="1"/>
  <c r="Z3291" i="1"/>
  <c r="Z3292" i="1"/>
  <c r="Z3294" i="1"/>
  <c r="Z3295" i="1"/>
  <c r="Z3296" i="1"/>
  <c r="Z3298" i="1"/>
  <c r="Z3299" i="1"/>
  <c r="Z3301" i="1"/>
  <c r="Z3302" i="1"/>
  <c r="Z3304" i="1"/>
  <c r="Z3305" i="1"/>
  <c r="Z3306" i="1"/>
  <c r="Z3308" i="1"/>
  <c r="Z3309" i="1"/>
  <c r="Z3311" i="1"/>
  <c r="Z3312" i="1"/>
  <c r="Z3314" i="1"/>
  <c r="Z3315" i="1"/>
  <c r="Z3316" i="1"/>
  <c r="Z3318" i="1"/>
  <c r="Z3319" i="1"/>
  <c r="Z3321" i="1"/>
  <c r="Z3322" i="1"/>
  <c r="Z3324" i="1"/>
  <c r="Z3325" i="1"/>
  <c r="Z3326" i="1"/>
  <c r="Z3328" i="1"/>
  <c r="Z3329" i="1"/>
  <c r="Z3331" i="1"/>
  <c r="Z3332" i="1"/>
  <c r="Z3334" i="1"/>
  <c r="Z5" i="1"/>
  <c r="Y6" i="1"/>
  <c r="Y8" i="1"/>
  <c r="Y9" i="1"/>
  <c r="Y11" i="1"/>
  <c r="Y12" i="1"/>
  <c r="Y14" i="1"/>
  <c r="Y15" i="1"/>
  <c r="Y16" i="1"/>
  <c r="Y18" i="1"/>
  <c r="Y19" i="1"/>
  <c r="Y21" i="1"/>
  <c r="Y22" i="1"/>
  <c r="Y24" i="1"/>
  <c r="Y25" i="1"/>
  <c r="Y26" i="1"/>
  <c r="Y28" i="1"/>
  <c r="Y29" i="1"/>
  <c r="Y31" i="1"/>
  <c r="Y32" i="1"/>
  <c r="Y34" i="1"/>
  <c r="Y35" i="1"/>
  <c r="Y36" i="1"/>
  <c r="Y38" i="1"/>
  <c r="Y39" i="1"/>
  <c r="Y41" i="1"/>
  <c r="Y42" i="1"/>
  <c r="Y44" i="1"/>
  <c r="Y45" i="1"/>
  <c r="Y46" i="1"/>
  <c r="Y48" i="1"/>
  <c r="Y49" i="1"/>
  <c r="Y51" i="1"/>
  <c r="Y52" i="1"/>
  <c r="Y54" i="1"/>
  <c r="Y55" i="1"/>
  <c r="Y56" i="1"/>
  <c r="Y58" i="1"/>
  <c r="Y59" i="1"/>
  <c r="Y61" i="1"/>
  <c r="Y62" i="1"/>
  <c r="Y64" i="1"/>
  <c r="Y65" i="1"/>
  <c r="Y66" i="1"/>
  <c r="Y68" i="1"/>
  <c r="Y69" i="1"/>
  <c r="Y71" i="1"/>
  <c r="Y72" i="1"/>
  <c r="Y74" i="1"/>
  <c r="Y75" i="1"/>
  <c r="Y76" i="1"/>
  <c r="Y78" i="1"/>
  <c r="Y79" i="1"/>
  <c r="Y81" i="1"/>
  <c r="Y82" i="1"/>
  <c r="Y84" i="1"/>
  <c r="Y85" i="1"/>
  <c r="Y86" i="1"/>
  <c r="Y88" i="1"/>
  <c r="Y89" i="1"/>
  <c r="Y91" i="1"/>
  <c r="Y92" i="1"/>
  <c r="Y94" i="1"/>
  <c r="Y95" i="1"/>
  <c r="Y96" i="1"/>
  <c r="Y98" i="1"/>
  <c r="Y99" i="1"/>
  <c r="Y101" i="1"/>
  <c r="Y102" i="1"/>
  <c r="Y104" i="1"/>
  <c r="Y105" i="1"/>
  <c r="Y106" i="1"/>
  <c r="Y108" i="1"/>
  <c r="Y109" i="1"/>
  <c r="Y111" i="1"/>
  <c r="Y112" i="1"/>
  <c r="Y114" i="1"/>
  <c r="Y115" i="1"/>
  <c r="Y116" i="1"/>
  <c r="Y118" i="1"/>
  <c r="Y119" i="1"/>
  <c r="Y121" i="1"/>
  <c r="Y122" i="1"/>
  <c r="Y124" i="1"/>
  <c r="Y125" i="1"/>
  <c r="Y126" i="1"/>
  <c r="Y128" i="1"/>
  <c r="Y129" i="1"/>
  <c r="Y131" i="1"/>
  <c r="Y132" i="1"/>
  <c r="Y134" i="1"/>
  <c r="Y135" i="1"/>
  <c r="Y136" i="1"/>
  <c r="Y138" i="1"/>
  <c r="Y139" i="1"/>
  <c r="Y141" i="1"/>
  <c r="Y142" i="1"/>
  <c r="Y144" i="1"/>
  <c r="Y145" i="1"/>
  <c r="Y146" i="1"/>
  <c r="Y148" i="1"/>
  <c r="Y149" i="1"/>
  <c r="Y151" i="1"/>
  <c r="Y152" i="1"/>
  <c r="Y154" i="1"/>
  <c r="Y155" i="1"/>
  <c r="Y156" i="1"/>
  <c r="Y158" i="1"/>
  <c r="Y159" i="1"/>
  <c r="Y161" i="1"/>
  <c r="Y162" i="1"/>
  <c r="Y164" i="1"/>
  <c r="Y165" i="1"/>
  <c r="Y166" i="1"/>
  <c r="Y168" i="1"/>
  <c r="Y169" i="1"/>
  <c r="Y171" i="1"/>
  <c r="Y172" i="1"/>
  <c r="Y174" i="1"/>
  <c r="Y175" i="1"/>
  <c r="Y176" i="1"/>
  <c r="Y178" i="1"/>
  <c r="Y179" i="1"/>
  <c r="Y181" i="1"/>
  <c r="Y182" i="1"/>
  <c r="Y184" i="1"/>
  <c r="Y185" i="1"/>
  <c r="Y186" i="1"/>
  <c r="Y188" i="1"/>
  <c r="Y189" i="1"/>
  <c r="Y191" i="1"/>
  <c r="Y192" i="1"/>
  <c r="Y194" i="1"/>
  <c r="Y195" i="1"/>
  <c r="Y196" i="1"/>
  <c r="Y198" i="1"/>
  <c r="Y199" i="1"/>
  <c r="Y201" i="1"/>
  <c r="Y202" i="1"/>
  <c r="Y204" i="1"/>
  <c r="Y205" i="1"/>
  <c r="Y206" i="1"/>
  <c r="Y208" i="1"/>
  <c r="Y209" i="1"/>
  <c r="Y211" i="1"/>
  <c r="Y212" i="1"/>
  <c r="Y214" i="1"/>
  <c r="Y215" i="1"/>
  <c r="Y216" i="1"/>
  <c r="Y218" i="1"/>
  <c r="Y219" i="1"/>
  <c r="Y221" i="1"/>
  <c r="Y222" i="1"/>
  <c r="Y224" i="1"/>
  <c r="Y225" i="1"/>
  <c r="Y226" i="1"/>
  <c r="Y228" i="1"/>
  <c r="Y229" i="1"/>
  <c r="Y231" i="1"/>
  <c r="Y232" i="1"/>
  <c r="Y234" i="1"/>
  <c r="Y235" i="1"/>
  <c r="Y236" i="1"/>
  <c r="Y238" i="1"/>
  <c r="Y239" i="1"/>
  <c r="Y241" i="1"/>
  <c r="Y242" i="1"/>
  <c r="Y244" i="1"/>
  <c r="Y245" i="1"/>
  <c r="Y246" i="1"/>
  <c r="Y248" i="1"/>
  <c r="Y249" i="1"/>
  <c r="Y251" i="1"/>
  <c r="Y252" i="1"/>
  <c r="Y254" i="1"/>
  <c r="Y255" i="1"/>
  <c r="Y256" i="1"/>
  <c r="Y258" i="1"/>
  <c r="Y259" i="1"/>
  <c r="Y261" i="1"/>
  <c r="Y262" i="1"/>
  <c r="Y264" i="1"/>
  <c r="Y265" i="1"/>
  <c r="Y266" i="1"/>
  <c r="Y268" i="1"/>
  <c r="Y269" i="1"/>
  <c r="Y271" i="1"/>
  <c r="Y272" i="1"/>
  <c r="Y274" i="1"/>
  <c r="Y275" i="1"/>
  <c r="Y276" i="1"/>
  <c r="Y278" i="1"/>
  <c r="Y279" i="1"/>
  <c r="Y281" i="1"/>
  <c r="Y282" i="1"/>
  <c r="Y284" i="1"/>
  <c r="Y285" i="1"/>
  <c r="Y286" i="1"/>
  <c r="Y288" i="1"/>
  <c r="Y289" i="1"/>
  <c r="Y291" i="1"/>
  <c r="Y292" i="1"/>
  <c r="Y294" i="1"/>
  <c r="Y295" i="1"/>
  <c r="Y296" i="1"/>
  <c r="Y298" i="1"/>
  <c r="Y299" i="1"/>
  <c r="Y301" i="1"/>
  <c r="Y302" i="1"/>
  <c r="Y304" i="1"/>
  <c r="Y305" i="1"/>
  <c r="Y306" i="1"/>
  <c r="Y308" i="1"/>
  <c r="Y309" i="1"/>
  <c r="Y311" i="1"/>
  <c r="Y312" i="1"/>
  <c r="Y314" i="1"/>
  <c r="Y315" i="1"/>
  <c r="Y316" i="1"/>
  <c r="Y318" i="1"/>
  <c r="Y319" i="1"/>
  <c r="Y321" i="1"/>
  <c r="Y322" i="1"/>
  <c r="Y324" i="1"/>
  <c r="Y325" i="1"/>
  <c r="Y326" i="1"/>
  <c r="Y328" i="1"/>
  <c r="Y329" i="1"/>
  <c r="Y331" i="1"/>
  <c r="Y332" i="1"/>
  <c r="Y334" i="1"/>
  <c r="Y335" i="1"/>
  <c r="Y336" i="1"/>
  <c r="Y338" i="1"/>
  <c r="Y339" i="1"/>
  <c r="Y341" i="1"/>
  <c r="Y342" i="1"/>
  <c r="Y344" i="1"/>
  <c r="Y345" i="1"/>
  <c r="Y346" i="1"/>
  <c r="Y348" i="1"/>
  <c r="Y349" i="1"/>
  <c r="Y351" i="1"/>
  <c r="Y352" i="1"/>
  <c r="Y354" i="1"/>
  <c r="Y355" i="1"/>
  <c r="Y356" i="1"/>
  <c r="Y358" i="1"/>
  <c r="Y359" i="1"/>
  <c r="Y361" i="1"/>
  <c r="Y362" i="1"/>
  <c r="Y364" i="1"/>
  <c r="Y365" i="1"/>
  <c r="Y366" i="1"/>
  <c r="Y368" i="1"/>
  <c r="Y369" i="1"/>
  <c r="Y371" i="1"/>
  <c r="Y372" i="1"/>
  <c r="Y374" i="1"/>
  <c r="Y375" i="1"/>
  <c r="Y376" i="1"/>
  <c r="Y378" i="1"/>
  <c r="Y379" i="1"/>
  <c r="Y381" i="1"/>
  <c r="Y382" i="1"/>
  <c r="Y384" i="1"/>
  <c r="Y385" i="1"/>
  <c r="Y386" i="1"/>
  <c r="Y388" i="1"/>
  <c r="Y389" i="1"/>
  <c r="Y391" i="1"/>
  <c r="Y392" i="1"/>
  <c r="Y394" i="1"/>
  <c r="Y395" i="1"/>
  <c r="Y396" i="1"/>
  <c r="Y398" i="1"/>
  <c r="Y399" i="1"/>
  <c r="Y401" i="1"/>
  <c r="Y402" i="1"/>
  <c r="Y404" i="1"/>
  <c r="Y405" i="1"/>
  <c r="Y406" i="1"/>
  <c r="Y408" i="1"/>
  <c r="Y409" i="1"/>
  <c r="Y411" i="1"/>
  <c r="Y412" i="1"/>
  <c r="Y414" i="1"/>
  <c r="Y415" i="1"/>
  <c r="Y416" i="1"/>
  <c r="Y418" i="1"/>
  <c r="Y419" i="1"/>
  <c r="Y421" i="1"/>
  <c r="Y422" i="1"/>
  <c r="Y424" i="1"/>
  <c r="Y425" i="1"/>
  <c r="Y426" i="1"/>
  <c r="Y428" i="1"/>
  <c r="Y429" i="1"/>
  <c r="Y431" i="1"/>
  <c r="Y432" i="1"/>
  <c r="Y434" i="1"/>
  <c r="Y435" i="1"/>
  <c r="Y436" i="1"/>
  <c r="Y438" i="1"/>
  <c r="Y439" i="1"/>
  <c r="Y441" i="1"/>
  <c r="Y442" i="1"/>
  <c r="Y444" i="1"/>
  <c r="Y445" i="1"/>
  <c r="Y446" i="1"/>
  <c r="Y448" i="1"/>
  <c r="Y449" i="1"/>
  <c r="Y451" i="1"/>
  <c r="Y452" i="1"/>
  <c r="Y454" i="1"/>
  <c r="Y455" i="1"/>
  <c r="Y456" i="1"/>
  <c r="Y458" i="1"/>
  <c r="Y459" i="1"/>
  <c r="Y461" i="1"/>
  <c r="Y462" i="1"/>
  <c r="Y464" i="1"/>
  <c r="Y465" i="1"/>
  <c r="Y466" i="1"/>
  <c r="Y468" i="1"/>
  <c r="Y469" i="1"/>
  <c r="Y471" i="1"/>
  <c r="Y472" i="1"/>
  <c r="Y474" i="1"/>
  <c r="Y475" i="1"/>
  <c r="Y476" i="1"/>
  <c r="Y478" i="1"/>
  <c r="Y479" i="1"/>
  <c r="Y481" i="1"/>
  <c r="Y482" i="1"/>
  <c r="Y484" i="1"/>
  <c r="Y485" i="1"/>
  <c r="Y486" i="1"/>
  <c r="Y488" i="1"/>
  <c r="Y489" i="1"/>
  <c r="Y491" i="1"/>
  <c r="Y492" i="1"/>
  <c r="Y494" i="1"/>
  <c r="Y495" i="1"/>
  <c r="Y496" i="1"/>
  <c r="Y498" i="1"/>
  <c r="Y499" i="1"/>
  <c r="Y501" i="1"/>
  <c r="Y502" i="1"/>
  <c r="Y504" i="1"/>
  <c r="Y505" i="1"/>
  <c r="Y506" i="1"/>
  <c r="Y508" i="1"/>
  <c r="Y509" i="1"/>
  <c r="Y511" i="1"/>
  <c r="Y512" i="1"/>
  <c r="Y514" i="1"/>
  <c r="Y515" i="1"/>
  <c r="Y516" i="1"/>
  <c r="Y518" i="1"/>
  <c r="Y519" i="1"/>
  <c r="Y521" i="1"/>
  <c r="Y522" i="1"/>
  <c r="Y524" i="1"/>
  <c r="Y525" i="1"/>
  <c r="Y526" i="1"/>
  <c r="Y528" i="1"/>
  <c r="Y529" i="1"/>
  <c r="Y531" i="1"/>
  <c r="Y532" i="1"/>
  <c r="Y534" i="1"/>
  <c r="Y535" i="1"/>
  <c r="Y536" i="1"/>
  <c r="Y538" i="1"/>
  <c r="Y539" i="1"/>
  <c r="Y541" i="1"/>
  <c r="Y542" i="1"/>
  <c r="Y544" i="1"/>
  <c r="Y545" i="1"/>
  <c r="Y546" i="1"/>
  <c r="Y548" i="1"/>
  <c r="Y549" i="1"/>
  <c r="Y551" i="1"/>
  <c r="Y552" i="1"/>
  <c r="Y554" i="1"/>
  <c r="Y555" i="1"/>
  <c r="Y556" i="1"/>
  <c r="Y558" i="1"/>
  <c r="Y559" i="1"/>
  <c r="Y561" i="1"/>
  <c r="Y562" i="1"/>
  <c r="Y564" i="1"/>
  <c r="Y565" i="1"/>
  <c r="Y566" i="1"/>
  <c r="Y568" i="1"/>
  <c r="Y569" i="1"/>
  <c r="Y571" i="1"/>
  <c r="Y572" i="1"/>
  <c r="Y574" i="1"/>
  <c r="Y575" i="1"/>
  <c r="Y576" i="1"/>
  <c r="Y578" i="1"/>
  <c r="Y579" i="1"/>
  <c r="Y581" i="1"/>
  <c r="Y582" i="1"/>
  <c r="Y584" i="1"/>
  <c r="Y585" i="1"/>
  <c r="Y586" i="1"/>
  <c r="Y588" i="1"/>
  <c r="Y589" i="1"/>
  <c r="Y591" i="1"/>
  <c r="Y592" i="1"/>
  <c r="Y594" i="1"/>
  <c r="Y595" i="1"/>
  <c r="Y596" i="1"/>
  <c r="Y598" i="1"/>
  <c r="Y599" i="1"/>
  <c r="Y601" i="1"/>
  <c r="Y602" i="1"/>
  <c r="Y604" i="1"/>
  <c r="Y605" i="1"/>
  <c r="Y606" i="1"/>
  <c r="Y608" i="1"/>
  <c r="Y609" i="1"/>
  <c r="Y611" i="1"/>
  <c r="Y612" i="1"/>
  <c r="Y614" i="1"/>
  <c r="Y615" i="1"/>
  <c r="Y616" i="1"/>
  <c r="Y618" i="1"/>
  <c r="Y619" i="1"/>
  <c r="Y621" i="1"/>
  <c r="Y622" i="1"/>
  <c r="Y624" i="1"/>
  <c r="Y625" i="1"/>
  <c r="Y626" i="1"/>
  <c r="Y628" i="1"/>
  <c r="Y629" i="1"/>
  <c r="Y631" i="1"/>
  <c r="Y632" i="1"/>
  <c r="Y634" i="1"/>
  <c r="Y635" i="1"/>
  <c r="Y636" i="1"/>
  <c r="Y638" i="1"/>
  <c r="Y639" i="1"/>
  <c r="Y641" i="1"/>
  <c r="Y642" i="1"/>
  <c r="Y644" i="1"/>
  <c r="Y645" i="1"/>
  <c r="Y646" i="1"/>
  <c r="Y648" i="1"/>
  <c r="Y649" i="1"/>
  <c r="Y651" i="1"/>
  <c r="Y652" i="1"/>
  <c r="Y654" i="1"/>
  <c r="Y655" i="1"/>
  <c r="Y656" i="1"/>
  <c r="Y658" i="1"/>
  <c r="Y659" i="1"/>
  <c r="Y661" i="1"/>
  <c r="Y662" i="1"/>
  <c r="Y664" i="1"/>
  <c r="Y665" i="1"/>
  <c r="Y666" i="1"/>
  <c r="Y668" i="1"/>
  <c r="Y669" i="1"/>
  <c r="Y671" i="1"/>
  <c r="Y672" i="1"/>
  <c r="Y674" i="1"/>
  <c r="Y675" i="1"/>
  <c r="Y676" i="1"/>
  <c r="Y678" i="1"/>
  <c r="Y679" i="1"/>
  <c r="Y681" i="1"/>
  <c r="Y682" i="1"/>
  <c r="Y684" i="1"/>
  <c r="Y685" i="1"/>
  <c r="Y686" i="1"/>
  <c r="Y688" i="1"/>
  <c r="Y689" i="1"/>
  <c r="Y691" i="1"/>
  <c r="Y692" i="1"/>
  <c r="Y694" i="1"/>
  <c r="Y695" i="1"/>
  <c r="Y696" i="1"/>
  <c r="Y698" i="1"/>
  <c r="Y699" i="1"/>
  <c r="Y701" i="1"/>
  <c r="Y702" i="1"/>
  <c r="Y704" i="1"/>
  <c r="Y705" i="1"/>
  <c r="Y706" i="1"/>
  <c r="Y708" i="1"/>
  <c r="Y709" i="1"/>
  <c r="Y711" i="1"/>
  <c r="Y712" i="1"/>
  <c r="Y714" i="1"/>
  <c r="Y715" i="1"/>
  <c r="Y716" i="1"/>
  <c r="Y718" i="1"/>
  <c r="Y719" i="1"/>
  <c r="Y721" i="1"/>
  <c r="Y722" i="1"/>
  <c r="Y724" i="1"/>
  <c r="Y725" i="1"/>
  <c r="Y726" i="1"/>
  <c r="Y728" i="1"/>
  <c r="Y729" i="1"/>
  <c r="Y731" i="1"/>
  <c r="Y732" i="1"/>
  <c r="Y734" i="1"/>
  <c r="Y735" i="1"/>
  <c r="Y736" i="1"/>
  <c r="Y738" i="1"/>
  <c r="Y739" i="1"/>
  <c r="Y741" i="1"/>
  <c r="Y742" i="1"/>
  <c r="Y744" i="1"/>
  <c r="Y745" i="1"/>
  <c r="Y746" i="1"/>
  <c r="Y748" i="1"/>
  <c r="Y749" i="1"/>
  <c r="Y751" i="1"/>
  <c r="Y752" i="1"/>
  <c r="Y754" i="1"/>
  <c r="Y755" i="1"/>
  <c r="Y756" i="1"/>
  <c r="Y758" i="1"/>
  <c r="Y759" i="1"/>
  <c r="Y761" i="1"/>
  <c r="Y762" i="1"/>
  <c r="Y764" i="1"/>
  <c r="Y765" i="1"/>
  <c r="Y766" i="1"/>
  <c r="Y768" i="1"/>
  <c r="Y769" i="1"/>
  <c r="Y771" i="1"/>
  <c r="Y772" i="1"/>
  <c r="Y774" i="1"/>
  <c r="Y775" i="1"/>
  <c r="Y776" i="1"/>
  <c r="Y778" i="1"/>
  <c r="Y779" i="1"/>
  <c r="Y781" i="1"/>
  <c r="Y782" i="1"/>
  <c r="Y784" i="1"/>
  <c r="Y785" i="1"/>
  <c r="Y786" i="1"/>
  <c r="Y788" i="1"/>
  <c r="Y789" i="1"/>
  <c r="Y791" i="1"/>
  <c r="Y792" i="1"/>
  <c r="Y794" i="1"/>
  <c r="Y795" i="1"/>
  <c r="Y796" i="1"/>
  <c r="Y798" i="1"/>
  <c r="Y799" i="1"/>
  <c r="Y801" i="1"/>
  <c r="Y802" i="1"/>
  <c r="Y804" i="1"/>
  <c r="Y805" i="1"/>
  <c r="Y806" i="1"/>
  <c r="Y808" i="1"/>
  <c r="Y809" i="1"/>
  <c r="Y811" i="1"/>
  <c r="Y812" i="1"/>
  <c r="Y814" i="1"/>
  <c r="Y815" i="1"/>
  <c r="Y816" i="1"/>
  <c r="Y818" i="1"/>
  <c r="Y819" i="1"/>
  <c r="Y821" i="1"/>
  <c r="Y822" i="1"/>
  <c r="Y824" i="1"/>
  <c r="Y825" i="1"/>
  <c r="Y826" i="1"/>
  <c r="Y828" i="1"/>
  <c r="Y829" i="1"/>
  <c r="Y831" i="1"/>
  <c r="Y832" i="1"/>
  <c r="Y834" i="1"/>
  <c r="Y835" i="1"/>
  <c r="Y836" i="1"/>
  <c r="Y838" i="1"/>
  <c r="Y839" i="1"/>
  <c r="Y841" i="1"/>
  <c r="Y842" i="1"/>
  <c r="Y844" i="1"/>
  <c r="Y845" i="1"/>
  <c r="Y846" i="1"/>
  <c r="Y848" i="1"/>
  <c r="Y849" i="1"/>
  <c r="Y851" i="1"/>
  <c r="Y852" i="1"/>
  <c r="Y854" i="1"/>
  <c r="Y855" i="1"/>
  <c r="Y856" i="1"/>
  <c r="Y858" i="1"/>
  <c r="Y859" i="1"/>
  <c r="Y861" i="1"/>
  <c r="Y862" i="1"/>
  <c r="Y864" i="1"/>
  <c r="Y865" i="1"/>
  <c r="Y866" i="1"/>
  <c r="Y868" i="1"/>
  <c r="Y869" i="1"/>
  <c r="Y871" i="1"/>
  <c r="Y872" i="1"/>
  <c r="Y874" i="1"/>
  <c r="Y875" i="1"/>
  <c r="Y876" i="1"/>
  <c r="Y878" i="1"/>
  <c r="Y879" i="1"/>
  <c r="Y881" i="1"/>
  <c r="Y882" i="1"/>
  <c r="Y884" i="1"/>
  <c r="Y885" i="1"/>
  <c r="Y886" i="1"/>
  <c r="Y888" i="1"/>
  <c r="Y889" i="1"/>
  <c r="Y891" i="1"/>
  <c r="Y892" i="1"/>
  <c r="Y894" i="1"/>
  <c r="Y895" i="1"/>
  <c r="Y896" i="1"/>
  <c r="Y898" i="1"/>
  <c r="Y899" i="1"/>
  <c r="Y901" i="1"/>
  <c r="Y902" i="1"/>
  <c r="Y904" i="1"/>
  <c r="Y905" i="1"/>
  <c r="Y906" i="1"/>
  <c r="Y908" i="1"/>
  <c r="Y909" i="1"/>
  <c r="Y911" i="1"/>
  <c r="Y912" i="1"/>
  <c r="Y914" i="1"/>
  <c r="Y915" i="1"/>
  <c r="Y916" i="1"/>
  <c r="Y918" i="1"/>
  <c r="Y919" i="1"/>
  <c r="Y921" i="1"/>
  <c r="Y922" i="1"/>
  <c r="Y924" i="1"/>
  <c r="Y925" i="1"/>
  <c r="Y926" i="1"/>
  <c r="Y928" i="1"/>
  <c r="Y929" i="1"/>
  <c r="Y931" i="1"/>
  <c r="Y932" i="1"/>
  <c r="Y934" i="1"/>
  <c r="Y935" i="1"/>
  <c r="Y936" i="1"/>
  <c r="Y938" i="1"/>
  <c r="Y939" i="1"/>
  <c r="Y941" i="1"/>
  <c r="Y942" i="1"/>
  <c r="Y944" i="1"/>
  <c r="Y945" i="1"/>
  <c r="Y946" i="1"/>
  <c r="Y948" i="1"/>
  <c r="Y949" i="1"/>
  <c r="Y951" i="1"/>
  <c r="Y952" i="1"/>
  <c r="Y954" i="1"/>
  <c r="Y955" i="1"/>
  <c r="Y956" i="1"/>
  <c r="Y958" i="1"/>
  <c r="Y959" i="1"/>
  <c r="Y961" i="1"/>
  <c r="Y962" i="1"/>
  <c r="Y964" i="1"/>
  <c r="Y965" i="1"/>
  <c r="Y966" i="1"/>
  <c r="Y968" i="1"/>
  <c r="Y969" i="1"/>
  <c r="Y971" i="1"/>
  <c r="Y972" i="1"/>
  <c r="Y974" i="1"/>
  <c r="Y975" i="1"/>
  <c r="Y976" i="1"/>
  <c r="Y978" i="1"/>
  <c r="Y979" i="1"/>
  <c r="Y981" i="1"/>
  <c r="Y982" i="1"/>
  <c r="Y984" i="1"/>
  <c r="Y985" i="1"/>
  <c r="Y986" i="1"/>
  <c r="Y988" i="1"/>
  <c r="Y989" i="1"/>
  <c r="Y991" i="1"/>
  <c r="Y992" i="1"/>
  <c r="Y994" i="1"/>
  <c r="Y995" i="1"/>
  <c r="Y996" i="1"/>
  <c r="Y998" i="1"/>
  <c r="Y999" i="1"/>
  <c r="Y1001" i="1"/>
  <c r="Y1002" i="1"/>
  <c r="Y1004" i="1"/>
  <c r="Y1005" i="1"/>
  <c r="Y1006" i="1"/>
  <c r="Y1008" i="1"/>
  <c r="Y1009" i="1"/>
  <c r="Y1011" i="1"/>
  <c r="Y1012" i="1"/>
  <c r="Y1014" i="1"/>
  <c r="Y1015" i="1"/>
  <c r="Y1016" i="1"/>
  <c r="Y1018" i="1"/>
  <c r="Y1019" i="1"/>
  <c r="Y1021" i="1"/>
  <c r="Y1022" i="1"/>
  <c r="Y1024" i="1"/>
  <c r="Y1025" i="1"/>
  <c r="Y1026" i="1"/>
  <c r="Y1028" i="1"/>
  <c r="Y1029" i="1"/>
  <c r="Y1031" i="1"/>
  <c r="Y1032" i="1"/>
  <c r="Y1034" i="1"/>
  <c r="Y1035" i="1"/>
  <c r="Y1036" i="1"/>
  <c r="Y1038" i="1"/>
  <c r="Y1039" i="1"/>
  <c r="Y1041" i="1"/>
  <c r="Y1042" i="1"/>
  <c r="Y1044" i="1"/>
  <c r="Y1045" i="1"/>
  <c r="Y1046" i="1"/>
  <c r="Y1048" i="1"/>
  <c r="Y1049" i="1"/>
  <c r="Y1051" i="1"/>
  <c r="Y1052" i="1"/>
  <c r="Y1054" i="1"/>
  <c r="Y1055" i="1"/>
  <c r="Y1056" i="1"/>
  <c r="Y1058" i="1"/>
  <c r="Y1059" i="1"/>
  <c r="Y1061" i="1"/>
  <c r="Y1062" i="1"/>
  <c r="Y1064" i="1"/>
  <c r="Y1065" i="1"/>
  <c r="Y1066" i="1"/>
  <c r="Y1068" i="1"/>
  <c r="Y1069" i="1"/>
  <c r="Y1071" i="1"/>
  <c r="Y1072" i="1"/>
  <c r="Y1074" i="1"/>
  <c r="Y1075" i="1"/>
  <c r="Y1076" i="1"/>
  <c r="Y1078" i="1"/>
  <c r="Y1079" i="1"/>
  <c r="Y1081" i="1"/>
  <c r="Y1082" i="1"/>
  <c r="Y1084" i="1"/>
  <c r="Y1085" i="1"/>
  <c r="Y1086" i="1"/>
  <c r="Y1088" i="1"/>
  <c r="Y1089" i="1"/>
  <c r="Y1091" i="1"/>
  <c r="Y1092" i="1"/>
  <c r="Y1094" i="1"/>
  <c r="Y1095" i="1"/>
  <c r="Y1096" i="1"/>
  <c r="Y1098" i="1"/>
  <c r="Y1099" i="1"/>
  <c r="Y1101" i="1"/>
  <c r="Y1102" i="1"/>
  <c r="Y1104" i="1"/>
  <c r="Y1105" i="1"/>
  <c r="Y1106" i="1"/>
  <c r="Y1108" i="1"/>
  <c r="Y1109" i="1"/>
  <c r="Y1111" i="1"/>
  <c r="Y1112" i="1"/>
  <c r="Y1114" i="1"/>
  <c r="Y1115" i="1"/>
  <c r="Y1116" i="1"/>
  <c r="Y1118" i="1"/>
  <c r="Y1119" i="1"/>
  <c r="Y1121" i="1"/>
  <c r="Y1122" i="1"/>
  <c r="Y1124" i="1"/>
  <c r="Y1125" i="1"/>
  <c r="Y1126" i="1"/>
  <c r="Y1128" i="1"/>
  <c r="Y1129" i="1"/>
  <c r="Y1131" i="1"/>
  <c r="Y1132" i="1"/>
  <c r="Y1134" i="1"/>
  <c r="Y1135" i="1"/>
  <c r="Y1136" i="1"/>
  <c r="Y1138" i="1"/>
  <c r="Y1139" i="1"/>
  <c r="Y1141" i="1"/>
  <c r="Y1142" i="1"/>
  <c r="Y1144" i="1"/>
  <c r="Y1145" i="1"/>
  <c r="Y1146" i="1"/>
  <c r="Y1148" i="1"/>
  <c r="Y1149" i="1"/>
  <c r="Y1151" i="1"/>
  <c r="Y1152" i="1"/>
  <c r="Y1154" i="1"/>
  <c r="Y1155" i="1"/>
  <c r="Y1156" i="1"/>
  <c r="Y1158" i="1"/>
  <c r="Y1159" i="1"/>
  <c r="Y1161" i="1"/>
  <c r="Y1162" i="1"/>
  <c r="Y1164" i="1"/>
  <c r="Y1165" i="1"/>
  <c r="Y1166" i="1"/>
  <c r="Y1168" i="1"/>
  <c r="Y1169" i="1"/>
  <c r="Y1171" i="1"/>
  <c r="Y1172" i="1"/>
  <c r="Y1174" i="1"/>
  <c r="Y1175" i="1"/>
  <c r="Y1176" i="1"/>
  <c r="Y1178" i="1"/>
  <c r="Y1179" i="1"/>
  <c r="Y1181" i="1"/>
  <c r="Y1182" i="1"/>
  <c r="Y1184" i="1"/>
  <c r="Y1185" i="1"/>
  <c r="Y1186" i="1"/>
  <c r="Y1188" i="1"/>
  <c r="Y1189" i="1"/>
  <c r="Y1191" i="1"/>
  <c r="Y1192" i="1"/>
  <c r="Y1194" i="1"/>
  <c r="Y1195" i="1"/>
  <c r="Y1196" i="1"/>
  <c r="Y1198" i="1"/>
  <c r="Y1199" i="1"/>
  <c r="Y1201" i="1"/>
  <c r="Y1202" i="1"/>
  <c r="Y1204" i="1"/>
  <c r="Y1205" i="1"/>
  <c r="Y1206" i="1"/>
  <c r="Y1208" i="1"/>
  <c r="Y1209" i="1"/>
  <c r="Y1211" i="1"/>
  <c r="Y1212" i="1"/>
  <c r="Y1214" i="1"/>
  <c r="Y1215" i="1"/>
  <c r="Y1216" i="1"/>
  <c r="Y1218" i="1"/>
  <c r="Y1219" i="1"/>
  <c r="Y1221" i="1"/>
  <c r="Y1222" i="1"/>
  <c r="Y1224" i="1"/>
  <c r="Y1225" i="1"/>
  <c r="Y1226" i="1"/>
  <c r="Y1228" i="1"/>
  <c r="Y1229" i="1"/>
  <c r="Y1231" i="1"/>
  <c r="Y1232" i="1"/>
  <c r="Y1234" i="1"/>
  <c r="Y1235" i="1"/>
  <c r="Y1236" i="1"/>
  <c r="Y1238" i="1"/>
  <c r="Y1239" i="1"/>
  <c r="Y1241" i="1"/>
  <c r="Y1242" i="1"/>
  <c r="Y1244" i="1"/>
  <c r="Y1245" i="1"/>
  <c r="Y1246" i="1"/>
  <c r="Y1248" i="1"/>
  <c r="Y1249" i="1"/>
  <c r="Y1251" i="1"/>
  <c r="Y1252" i="1"/>
  <c r="Y1254" i="1"/>
  <c r="Y1255" i="1"/>
  <c r="Y1256" i="1"/>
  <c r="Y1258" i="1"/>
  <c r="Y1259" i="1"/>
  <c r="Y1261" i="1"/>
  <c r="Y1262" i="1"/>
  <c r="Y1264" i="1"/>
  <c r="Y1265" i="1"/>
  <c r="Y1266" i="1"/>
  <c r="Y1268" i="1"/>
  <c r="Y1269" i="1"/>
  <c r="Y1271" i="1"/>
  <c r="Y1272" i="1"/>
  <c r="Y1274" i="1"/>
  <c r="Y1275" i="1"/>
  <c r="Y1276" i="1"/>
  <c r="Y1278" i="1"/>
  <c r="Y1279" i="1"/>
  <c r="Y1281" i="1"/>
  <c r="Y1282" i="1"/>
  <c r="Y1284" i="1"/>
  <c r="Y1285" i="1"/>
  <c r="Y1286" i="1"/>
  <c r="Y1288" i="1"/>
  <c r="Y1289" i="1"/>
  <c r="Y1291" i="1"/>
  <c r="Y1292" i="1"/>
  <c r="Y1294" i="1"/>
  <c r="Y1295" i="1"/>
  <c r="Y1296" i="1"/>
  <c r="Y1298" i="1"/>
  <c r="Y1299" i="1"/>
  <c r="Y1301" i="1"/>
  <c r="Y1302" i="1"/>
  <c r="Y1304" i="1"/>
  <c r="Y1305" i="1"/>
  <c r="Y1306" i="1"/>
  <c r="Y1308" i="1"/>
  <c r="Y1309" i="1"/>
  <c r="Y1311" i="1"/>
  <c r="Y1312" i="1"/>
  <c r="Y1314" i="1"/>
  <c r="Y1315" i="1"/>
  <c r="Y1316" i="1"/>
  <c r="Y1318" i="1"/>
  <c r="Y1319" i="1"/>
  <c r="Y1321" i="1"/>
  <c r="Y1322" i="1"/>
  <c r="Y1324" i="1"/>
  <c r="Y1325" i="1"/>
  <c r="Y1326" i="1"/>
  <c r="Y1328" i="1"/>
  <c r="Y1329" i="1"/>
  <c r="Y1331" i="1"/>
  <c r="Y1332" i="1"/>
  <c r="Y1334" i="1"/>
  <c r="Y1335" i="1"/>
  <c r="Y1336" i="1"/>
  <c r="Y1338" i="1"/>
  <c r="Y1339" i="1"/>
  <c r="Y1341" i="1"/>
  <c r="Y1342" i="1"/>
  <c r="Y1344" i="1"/>
  <c r="Y1345" i="1"/>
  <c r="Y1346" i="1"/>
  <c r="Y1348" i="1"/>
  <c r="Y1349" i="1"/>
  <c r="Y1351" i="1"/>
  <c r="Y1352" i="1"/>
  <c r="Y1354" i="1"/>
  <c r="Y1355" i="1"/>
  <c r="Y1356" i="1"/>
  <c r="Y1358" i="1"/>
  <c r="Y1359" i="1"/>
  <c r="Y1361" i="1"/>
  <c r="Y1362" i="1"/>
  <c r="Y1364" i="1"/>
  <c r="Y1365" i="1"/>
  <c r="Y1366" i="1"/>
  <c r="Y1368" i="1"/>
  <c r="Y1369" i="1"/>
  <c r="Y1371" i="1"/>
  <c r="Y1372" i="1"/>
  <c r="Y1374" i="1"/>
  <c r="Y1375" i="1"/>
  <c r="Y1376" i="1"/>
  <c r="Y1378" i="1"/>
  <c r="Y1379" i="1"/>
  <c r="Y1381" i="1"/>
  <c r="Y1382" i="1"/>
  <c r="Y1384" i="1"/>
  <c r="Y1385" i="1"/>
  <c r="Y1386" i="1"/>
  <c r="Y1388" i="1"/>
  <c r="Y1389" i="1"/>
  <c r="Y1391" i="1"/>
  <c r="Y1392" i="1"/>
  <c r="Y1394" i="1"/>
  <c r="Y1395" i="1"/>
  <c r="Y1396" i="1"/>
  <c r="Y1398" i="1"/>
  <c r="Y1399" i="1"/>
  <c r="Y1401" i="1"/>
  <c r="Y1402" i="1"/>
  <c r="Y1404" i="1"/>
  <c r="Y1405" i="1"/>
  <c r="Y1406" i="1"/>
  <c r="Y1408" i="1"/>
  <c r="Y1409" i="1"/>
  <c r="Y1411" i="1"/>
  <c r="Y1412" i="1"/>
  <c r="Y1414" i="1"/>
  <c r="Y1415" i="1"/>
  <c r="Y1416" i="1"/>
  <c r="Y1418" i="1"/>
  <c r="Y1419" i="1"/>
  <c r="Y1421" i="1"/>
  <c r="Y1422" i="1"/>
  <c r="Y1424" i="1"/>
  <c r="Y1425" i="1"/>
  <c r="Y1426" i="1"/>
  <c r="Y1428" i="1"/>
  <c r="Y1429" i="1"/>
  <c r="Y1431" i="1"/>
  <c r="Y1432" i="1"/>
  <c r="Y1434" i="1"/>
  <c r="Y1435" i="1"/>
  <c r="Y1436" i="1"/>
  <c r="Y1438" i="1"/>
  <c r="Y1439" i="1"/>
  <c r="Y1441" i="1"/>
  <c r="Y1442" i="1"/>
  <c r="Y1444" i="1"/>
  <c r="Y1445" i="1"/>
  <c r="Y1446" i="1"/>
  <c r="Y1448" i="1"/>
  <c r="Y1449" i="1"/>
  <c r="Y1451" i="1"/>
  <c r="Y1452" i="1"/>
  <c r="Y1454" i="1"/>
  <c r="Y1455" i="1"/>
  <c r="Y1456" i="1"/>
  <c r="Y1458" i="1"/>
  <c r="Y1459" i="1"/>
  <c r="Y1461" i="1"/>
  <c r="Y1462" i="1"/>
  <c r="Y1464" i="1"/>
  <c r="Y1465" i="1"/>
  <c r="Y1466" i="1"/>
  <c r="Y1468" i="1"/>
  <c r="Y1469" i="1"/>
  <c r="Y1471" i="1"/>
  <c r="Y1472" i="1"/>
  <c r="Y1474" i="1"/>
  <c r="Y1475" i="1"/>
  <c r="Y1476" i="1"/>
  <c r="Y1478" i="1"/>
  <c r="Y1479" i="1"/>
  <c r="Y1481" i="1"/>
  <c r="Y1482" i="1"/>
  <c r="Y1484" i="1"/>
  <c r="Y1485" i="1"/>
  <c r="Y1486" i="1"/>
  <c r="Y1488" i="1"/>
  <c r="Y1489" i="1"/>
  <c r="Y1491" i="1"/>
  <c r="Y1492" i="1"/>
  <c r="Y1494" i="1"/>
  <c r="Y1495" i="1"/>
  <c r="Y1496" i="1"/>
  <c r="Y1498" i="1"/>
  <c r="Y1499" i="1"/>
  <c r="Y1501" i="1"/>
  <c r="Y1502" i="1"/>
  <c r="Y1504" i="1"/>
  <c r="Y1505" i="1"/>
  <c r="Y1506" i="1"/>
  <c r="Y1508" i="1"/>
  <c r="Y1509" i="1"/>
  <c r="Y1511" i="1"/>
  <c r="Y1512" i="1"/>
  <c r="Y1514" i="1"/>
  <c r="Y1515" i="1"/>
  <c r="Y1516" i="1"/>
  <c r="Y1518" i="1"/>
  <c r="Y1519" i="1"/>
  <c r="Y1521" i="1"/>
  <c r="Y1522" i="1"/>
  <c r="Y1524" i="1"/>
  <c r="Y1525" i="1"/>
  <c r="Y1526" i="1"/>
  <c r="Y1528" i="1"/>
  <c r="Y1529" i="1"/>
  <c r="Y1531" i="1"/>
  <c r="Y1532" i="1"/>
  <c r="Y1534" i="1"/>
  <c r="Y1535" i="1"/>
  <c r="Y1536" i="1"/>
  <c r="Y1538" i="1"/>
  <c r="Y1539" i="1"/>
  <c r="Y1541" i="1"/>
  <c r="Y1542" i="1"/>
  <c r="Y1544" i="1"/>
  <c r="Y1545" i="1"/>
  <c r="Y1546" i="1"/>
  <c r="Y1548" i="1"/>
  <c r="Y1549" i="1"/>
  <c r="Y1551" i="1"/>
  <c r="Y1552" i="1"/>
  <c r="Y1554" i="1"/>
  <c r="Y1555" i="1"/>
  <c r="Y1556" i="1"/>
  <c r="Y1558" i="1"/>
  <c r="Y1559" i="1"/>
  <c r="Y1561" i="1"/>
  <c r="Y1562" i="1"/>
  <c r="Y1564" i="1"/>
  <c r="Y1565" i="1"/>
  <c r="Y1566" i="1"/>
  <c r="Y1568" i="1"/>
  <c r="Y1569" i="1"/>
  <c r="Y1571" i="1"/>
  <c r="Y1572" i="1"/>
  <c r="Y1574" i="1"/>
  <c r="Y1575" i="1"/>
  <c r="Y1576" i="1"/>
  <c r="Y1578" i="1"/>
  <c r="Y1579" i="1"/>
  <c r="Y1581" i="1"/>
  <c r="Y1582" i="1"/>
  <c r="Y1584" i="1"/>
  <c r="Y1585" i="1"/>
  <c r="Y1586" i="1"/>
  <c r="Y1588" i="1"/>
  <c r="Y1589" i="1"/>
  <c r="Y1591" i="1"/>
  <c r="Y1592" i="1"/>
  <c r="Y1594" i="1"/>
  <c r="Y1595" i="1"/>
  <c r="Y1596" i="1"/>
  <c r="Y1598" i="1"/>
  <c r="Y1599" i="1"/>
  <c r="Y1601" i="1"/>
  <c r="Y1602" i="1"/>
  <c r="Y1604" i="1"/>
  <c r="Y1605" i="1"/>
  <c r="Y1606" i="1"/>
  <c r="Y1608" i="1"/>
  <c r="Y1609" i="1"/>
  <c r="Y1611" i="1"/>
  <c r="Y1612" i="1"/>
  <c r="Y1614" i="1"/>
  <c r="Y1615" i="1"/>
  <c r="Y1616" i="1"/>
  <c r="Y1618" i="1"/>
  <c r="Y1619" i="1"/>
  <c r="Y1621" i="1"/>
  <c r="Y1622" i="1"/>
  <c r="Y1624" i="1"/>
  <c r="Y1625" i="1"/>
  <c r="Y1626" i="1"/>
  <c r="Y1628" i="1"/>
  <c r="Y1629" i="1"/>
  <c r="Y1631" i="1"/>
  <c r="Y1632" i="1"/>
  <c r="Y1634" i="1"/>
  <c r="Y1635" i="1"/>
  <c r="Y1636" i="1"/>
  <c r="Y1638" i="1"/>
  <c r="Y1639" i="1"/>
  <c r="Y1641" i="1"/>
  <c r="Y1642" i="1"/>
  <c r="Y1644" i="1"/>
  <c r="Y1645" i="1"/>
  <c r="Y1646" i="1"/>
  <c r="Y1648" i="1"/>
  <c r="Y1649" i="1"/>
  <c r="Y1651" i="1"/>
  <c r="Y1652" i="1"/>
  <c r="Y1654" i="1"/>
  <c r="Y1655" i="1"/>
  <c r="Y1656" i="1"/>
  <c r="Y1658" i="1"/>
  <c r="Y1659" i="1"/>
  <c r="Y1661" i="1"/>
  <c r="Y1662" i="1"/>
  <c r="Y1664" i="1"/>
  <c r="Y1665" i="1"/>
  <c r="Y1666" i="1"/>
  <c r="Y1668" i="1"/>
  <c r="Y1669" i="1"/>
  <c r="Y1671" i="1"/>
  <c r="Y1672" i="1"/>
  <c r="Y1674" i="1"/>
  <c r="Y1675" i="1"/>
  <c r="Y1676" i="1"/>
  <c r="Y1678" i="1"/>
  <c r="Y1679" i="1"/>
  <c r="Y1681" i="1"/>
  <c r="Y1682" i="1"/>
  <c r="Y1684" i="1"/>
  <c r="Y1685" i="1"/>
  <c r="Y1686" i="1"/>
  <c r="Y1688" i="1"/>
  <c r="Y1689" i="1"/>
  <c r="Y1691" i="1"/>
  <c r="Y1692" i="1"/>
  <c r="Y1694" i="1"/>
  <c r="Y1695" i="1"/>
  <c r="Y1696" i="1"/>
  <c r="Y1698" i="1"/>
  <c r="Y1699" i="1"/>
  <c r="Y1701" i="1"/>
  <c r="Y1702" i="1"/>
  <c r="Y1704" i="1"/>
  <c r="Y1705" i="1"/>
  <c r="Y1706" i="1"/>
  <c r="Y1708" i="1"/>
  <c r="Y1709" i="1"/>
  <c r="Y1711" i="1"/>
  <c r="Y1712" i="1"/>
  <c r="Y1714" i="1"/>
  <c r="Y1715" i="1"/>
  <c r="Y1716" i="1"/>
  <c r="Y1718" i="1"/>
  <c r="Y1719" i="1"/>
  <c r="Y1721" i="1"/>
  <c r="Y1722" i="1"/>
  <c r="Y1724" i="1"/>
  <c r="Y1725" i="1"/>
  <c r="Y1726" i="1"/>
  <c r="Y1728" i="1"/>
  <c r="Y1729" i="1"/>
  <c r="Y1731" i="1"/>
  <c r="Y1732" i="1"/>
  <c r="Y1734" i="1"/>
  <c r="Y1735" i="1"/>
  <c r="Y1736" i="1"/>
  <c r="Y1738" i="1"/>
  <c r="Y1739" i="1"/>
  <c r="Y1741" i="1"/>
  <c r="Y1742" i="1"/>
  <c r="Y1744" i="1"/>
  <c r="Y1745" i="1"/>
  <c r="Y1746" i="1"/>
  <c r="Y1748" i="1"/>
  <c r="Y1749" i="1"/>
  <c r="Y1751" i="1"/>
  <c r="Y1752" i="1"/>
  <c r="Y1754" i="1"/>
  <c r="Y1755" i="1"/>
  <c r="Y1756" i="1"/>
  <c r="Y1758" i="1"/>
  <c r="Y1759" i="1"/>
  <c r="Y1761" i="1"/>
  <c r="Y1762" i="1"/>
  <c r="Y1764" i="1"/>
  <c r="Y1765" i="1"/>
  <c r="Y1766" i="1"/>
  <c r="Y1768" i="1"/>
  <c r="Y1769" i="1"/>
  <c r="Y1771" i="1"/>
  <c r="Y1772" i="1"/>
  <c r="Y1774" i="1"/>
  <c r="Y1775" i="1"/>
  <c r="Y1776" i="1"/>
  <c r="Y1778" i="1"/>
  <c r="Y1779" i="1"/>
  <c r="Y1781" i="1"/>
  <c r="Y1782" i="1"/>
  <c r="Y1784" i="1"/>
  <c r="Y1785" i="1"/>
  <c r="Y1786" i="1"/>
  <c r="Y1788" i="1"/>
  <c r="Y1789" i="1"/>
  <c r="Y1791" i="1"/>
  <c r="Y1792" i="1"/>
  <c r="Y1794" i="1"/>
  <c r="Y1795" i="1"/>
  <c r="Y1796" i="1"/>
  <c r="Y1798" i="1"/>
  <c r="Y1799" i="1"/>
  <c r="Y1801" i="1"/>
  <c r="Y1802" i="1"/>
  <c r="Y1804" i="1"/>
  <c r="Y1805" i="1"/>
  <c r="Y1806" i="1"/>
  <c r="Y1808" i="1"/>
  <c r="Y1809" i="1"/>
  <c r="Y1811" i="1"/>
  <c r="Y1812" i="1"/>
  <c r="Y1814" i="1"/>
  <c r="Y1815" i="1"/>
  <c r="Y1816" i="1"/>
  <c r="Y1818" i="1"/>
  <c r="Y1819" i="1"/>
  <c r="Y1821" i="1"/>
  <c r="Y1822" i="1"/>
  <c r="Y1824" i="1"/>
  <c r="Y1825" i="1"/>
  <c r="Y1826" i="1"/>
  <c r="Y1828" i="1"/>
  <c r="Y1829" i="1"/>
  <c r="Y1831" i="1"/>
  <c r="Y1832" i="1"/>
  <c r="Y1834" i="1"/>
  <c r="Y1835" i="1"/>
  <c r="Y1836" i="1"/>
  <c r="Y1838" i="1"/>
  <c r="Y1839" i="1"/>
  <c r="Y1841" i="1"/>
  <c r="Y1842" i="1"/>
  <c r="Y1844" i="1"/>
  <c r="Y1845" i="1"/>
  <c r="Y1846" i="1"/>
  <c r="Y1848" i="1"/>
  <c r="Y1849" i="1"/>
  <c r="Y1851" i="1"/>
  <c r="Y1852" i="1"/>
  <c r="Y1854" i="1"/>
  <c r="Y1855" i="1"/>
  <c r="Y1856" i="1"/>
  <c r="Y1858" i="1"/>
  <c r="Y1859" i="1"/>
  <c r="Y1861" i="1"/>
  <c r="Y1862" i="1"/>
  <c r="Y1864" i="1"/>
  <c r="Y1865" i="1"/>
  <c r="Y1866" i="1"/>
  <c r="Y1868" i="1"/>
  <c r="Y1869" i="1"/>
  <c r="Y1871" i="1"/>
  <c r="Y1872" i="1"/>
  <c r="Y1874" i="1"/>
  <c r="Y1875" i="1"/>
  <c r="Y1876" i="1"/>
  <c r="Y1878" i="1"/>
  <c r="Y1879" i="1"/>
  <c r="Y1881" i="1"/>
  <c r="Y1882" i="1"/>
  <c r="Y1884" i="1"/>
  <c r="Y1885" i="1"/>
  <c r="Y1886" i="1"/>
  <c r="Y1888" i="1"/>
  <c r="Y1889" i="1"/>
  <c r="Y1891" i="1"/>
  <c r="Y1892" i="1"/>
  <c r="Y1894" i="1"/>
  <c r="Y1895" i="1"/>
  <c r="Y1896" i="1"/>
  <c r="Y1898" i="1"/>
  <c r="Y1899" i="1"/>
  <c r="Y1901" i="1"/>
  <c r="Y1902" i="1"/>
  <c r="Y1904" i="1"/>
  <c r="Y1905" i="1"/>
  <c r="Y1906" i="1"/>
  <c r="Y1908" i="1"/>
  <c r="Y1909" i="1"/>
  <c r="Y1911" i="1"/>
  <c r="Y1912" i="1"/>
  <c r="Y1914" i="1"/>
  <c r="Y1915" i="1"/>
  <c r="Y1916" i="1"/>
  <c r="Y1918" i="1"/>
  <c r="Y1919" i="1"/>
  <c r="Y1921" i="1"/>
  <c r="Y1922" i="1"/>
  <c r="Y1924" i="1"/>
  <c r="Y1925" i="1"/>
  <c r="Y1926" i="1"/>
  <c r="Y1928" i="1"/>
  <c r="Y1929" i="1"/>
  <c r="Y1931" i="1"/>
  <c r="Y1932" i="1"/>
  <c r="Y1934" i="1"/>
  <c r="Y1935" i="1"/>
  <c r="Y1936" i="1"/>
  <c r="Y1938" i="1"/>
  <c r="Y1939" i="1"/>
  <c r="Y1941" i="1"/>
  <c r="Y1942" i="1"/>
  <c r="Y1944" i="1"/>
  <c r="Y1945" i="1"/>
  <c r="Y1946" i="1"/>
  <c r="Y1948" i="1"/>
  <c r="Y1949" i="1"/>
  <c r="Y1951" i="1"/>
  <c r="Y1952" i="1"/>
  <c r="Y1954" i="1"/>
  <c r="Y1955" i="1"/>
  <c r="Y1956" i="1"/>
  <c r="Y1958" i="1"/>
  <c r="Y1959" i="1"/>
  <c r="Y1961" i="1"/>
  <c r="Y1962" i="1"/>
  <c r="Y1964" i="1"/>
  <c r="Y1965" i="1"/>
  <c r="Y1966" i="1"/>
  <c r="Y1968" i="1"/>
  <c r="Y1969" i="1"/>
  <c r="Y1971" i="1"/>
  <c r="Y1972" i="1"/>
  <c r="Y1974" i="1"/>
  <c r="Y1975" i="1"/>
  <c r="Y1976" i="1"/>
  <c r="Y1978" i="1"/>
  <c r="Y1979" i="1"/>
  <c r="Y1981" i="1"/>
  <c r="Y1982" i="1"/>
  <c r="Y1984" i="1"/>
  <c r="Y1985" i="1"/>
  <c r="Y1986" i="1"/>
  <c r="Y1988" i="1"/>
  <c r="Y1989" i="1"/>
  <c r="Y1991" i="1"/>
  <c r="Y1992" i="1"/>
  <c r="Y1994" i="1"/>
  <c r="Y1995" i="1"/>
  <c r="Y1996" i="1"/>
  <c r="Y1998" i="1"/>
  <c r="Y1999" i="1"/>
  <c r="Y2001" i="1"/>
  <c r="Y2002" i="1"/>
  <c r="Y2004" i="1"/>
  <c r="Y2005" i="1"/>
  <c r="Y2006" i="1"/>
  <c r="Y2008" i="1"/>
  <c r="Y2009" i="1"/>
  <c r="Y2011" i="1"/>
  <c r="Y2012" i="1"/>
  <c r="Y2014" i="1"/>
  <c r="Y2015" i="1"/>
  <c r="Y2016" i="1"/>
  <c r="Y2018" i="1"/>
  <c r="Y2019" i="1"/>
  <c r="Y2021" i="1"/>
  <c r="Y2022" i="1"/>
  <c r="Y2024" i="1"/>
  <c r="Y2025" i="1"/>
  <c r="Y2026" i="1"/>
  <c r="Y2028" i="1"/>
  <c r="Y2029" i="1"/>
  <c r="Y2031" i="1"/>
  <c r="Y2032" i="1"/>
  <c r="Y2034" i="1"/>
  <c r="Y2035" i="1"/>
  <c r="Y2036" i="1"/>
  <c r="Y2038" i="1"/>
  <c r="Y2039" i="1"/>
  <c r="Y2041" i="1"/>
  <c r="Y2042" i="1"/>
  <c r="Y2044" i="1"/>
  <c r="Y2045" i="1"/>
  <c r="Y2046" i="1"/>
  <c r="Y2048" i="1"/>
  <c r="Y2049" i="1"/>
  <c r="Y2051" i="1"/>
  <c r="Y2052" i="1"/>
  <c r="Y2054" i="1"/>
  <c r="Y2055" i="1"/>
  <c r="Y2056" i="1"/>
  <c r="Y2058" i="1"/>
  <c r="Y2059" i="1"/>
  <c r="Y2061" i="1"/>
  <c r="Y2062" i="1"/>
  <c r="Y2064" i="1"/>
  <c r="Y2065" i="1"/>
  <c r="Y2066" i="1"/>
  <c r="Y2068" i="1"/>
  <c r="Y2069" i="1"/>
  <c r="Y2071" i="1"/>
  <c r="Y2072" i="1"/>
  <c r="Y2074" i="1"/>
  <c r="Y2075" i="1"/>
  <c r="Y2076" i="1"/>
  <c r="Y2078" i="1"/>
  <c r="Y2079" i="1"/>
  <c r="Y2081" i="1"/>
  <c r="Y2082" i="1"/>
  <c r="Y2084" i="1"/>
  <c r="Y2085" i="1"/>
  <c r="Y2086" i="1"/>
  <c r="Y2088" i="1"/>
  <c r="Y2089" i="1"/>
  <c r="Y2091" i="1"/>
  <c r="Y2092" i="1"/>
  <c r="Y2094" i="1"/>
  <c r="Y2095" i="1"/>
  <c r="Y2096" i="1"/>
  <c r="Y2098" i="1"/>
  <c r="Y2099" i="1"/>
  <c r="Y2101" i="1"/>
  <c r="Y2102" i="1"/>
  <c r="Y2104" i="1"/>
  <c r="Y2105" i="1"/>
  <c r="Y2106" i="1"/>
  <c r="Y2108" i="1"/>
  <c r="Y2109" i="1"/>
  <c r="Y2111" i="1"/>
  <c r="Y2112" i="1"/>
  <c r="Y2114" i="1"/>
  <c r="Y2115" i="1"/>
  <c r="Y2116" i="1"/>
  <c r="Y2118" i="1"/>
  <c r="Y2119" i="1"/>
  <c r="Y2121" i="1"/>
  <c r="Y2122" i="1"/>
  <c r="Y2124" i="1"/>
  <c r="Y2125" i="1"/>
  <c r="Y2126" i="1"/>
  <c r="Y2128" i="1"/>
  <c r="Y2129" i="1"/>
  <c r="Y2131" i="1"/>
  <c r="Y2132" i="1"/>
  <c r="Y2134" i="1"/>
  <c r="Y2135" i="1"/>
  <c r="Y2136" i="1"/>
  <c r="Y2138" i="1"/>
  <c r="Y2139" i="1"/>
  <c r="Y2141" i="1"/>
  <c r="Y2142" i="1"/>
  <c r="Y2144" i="1"/>
  <c r="Y2145" i="1"/>
  <c r="Y2146" i="1"/>
  <c r="Y2148" i="1"/>
  <c r="Y2149" i="1"/>
  <c r="Y2151" i="1"/>
  <c r="Y2152" i="1"/>
  <c r="Y2154" i="1"/>
  <c r="Y2155" i="1"/>
  <c r="Y2156" i="1"/>
  <c r="Y2158" i="1"/>
  <c r="Y2159" i="1"/>
  <c r="Y2161" i="1"/>
  <c r="Y2162" i="1"/>
  <c r="Y2164" i="1"/>
  <c r="Y2165" i="1"/>
  <c r="Y2166" i="1"/>
  <c r="Y2168" i="1"/>
  <c r="Y2169" i="1"/>
  <c r="Y2171" i="1"/>
  <c r="Y2172" i="1"/>
  <c r="Y2174" i="1"/>
  <c r="Y2175" i="1"/>
  <c r="Y2176" i="1"/>
  <c r="Y2178" i="1"/>
  <c r="Y2179" i="1"/>
  <c r="Y2181" i="1"/>
  <c r="Y2182" i="1"/>
  <c r="Y2184" i="1"/>
  <c r="Y2185" i="1"/>
  <c r="Y2186" i="1"/>
  <c r="Y2188" i="1"/>
  <c r="Y2189" i="1"/>
  <c r="Y2191" i="1"/>
  <c r="Y2192" i="1"/>
  <c r="Y2194" i="1"/>
  <c r="Y2195" i="1"/>
  <c r="Y2196" i="1"/>
  <c r="Y2198" i="1"/>
  <c r="Y2199" i="1"/>
  <c r="Y2201" i="1"/>
  <c r="Y2202" i="1"/>
  <c r="Y2204" i="1"/>
  <c r="Y2205" i="1"/>
  <c r="Y2206" i="1"/>
  <c r="Y2208" i="1"/>
  <c r="Y2209" i="1"/>
  <c r="Y2211" i="1"/>
  <c r="Y2212" i="1"/>
  <c r="Y2214" i="1"/>
  <c r="Y2215" i="1"/>
  <c r="Y2216" i="1"/>
  <c r="Y2218" i="1"/>
  <c r="Y2219" i="1"/>
  <c r="Y2221" i="1"/>
  <c r="Y2222" i="1"/>
  <c r="Y2224" i="1"/>
  <c r="Y2225" i="1"/>
  <c r="Y2226" i="1"/>
  <c r="Y2228" i="1"/>
  <c r="Y2229" i="1"/>
  <c r="Y2231" i="1"/>
  <c r="Y2232" i="1"/>
  <c r="Y2234" i="1"/>
  <c r="Y2235" i="1"/>
  <c r="Y2236" i="1"/>
  <c r="Y2238" i="1"/>
  <c r="Y2239" i="1"/>
  <c r="Y2241" i="1"/>
  <c r="Y2242" i="1"/>
  <c r="Y2244" i="1"/>
  <c r="Y2245" i="1"/>
  <c r="Y2246" i="1"/>
  <c r="Y2248" i="1"/>
  <c r="Y2249" i="1"/>
  <c r="Y2251" i="1"/>
  <c r="Y2252" i="1"/>
  <c r="Y2254" i="1"/>
  <c r="Y2255" i="1"/>
  <c r="Y2256" i="1"/>
  <c r="Y2258" i="1"/>
  <c r="Y2259" i="1"/>
  <c r="Y2261" i="1"/>
  <c r="Y2262" i="1"/>
  <c r="Y2264" i="1"/>
  <c r="Y2265" i="1"/>
  <c r="Y2266" i="1"/>
  <c r="Y2268" i="1"/>
  <c r="Y2269" i="1"/>
  <c r="Y2271" i="1"/>
  <c r="Y2272" i="1"/>
  <c r="Y2274" i="1"/>
  <c r="Y2275" i="1"/>
  <c r="Y2276" i="1"/>
  <c r="Y2278" i="1"/>
  <c r="Y2279" i="1"/>
  <c r="Y2281" i="1"/>
  <c r="Y2282" i="1"/>
  <c r="Y2284" i="1"/>
  <c r="Y2285" i="1"/>
  <c r="Y2286" i="1"/>
  <c r="Y2288" i="1"/>
  <c r="Y2289" i="1"/>
  <c r="Y2291" i="1"/>
  <c r="Y2292" i="1"/>
  <c r="Y2294" i="1"/>
  <c r="Y2295" i="1"/>
  <c r="Y2296" i="1"/>
  <c r="Y2298" i="1"/>
  <c r="Y2299" i="1"/>
  <c r="Y2301" i="1"/>
  <c r="Y2302" i="1"/>
  <c r="Y2304" i="1"/>
  <c r="Y2305" i="1"/>
  <c r="Y2306" i="1"/>
  <c r="Y2308" i="1"/>
  <c r="Y2309" i="1"/>
  <c r="Y2311" i="1"/>
  <c r="Y2312" i="1"/>
  <c r="Y2314" i="1"/>
  <c r="Y2315" i="1"/>
  <c r="Y2316" i="1"/>
  <c r="Y2318" i="1"/>
  <c r="Y2319" i="1"/>
  <c r="Y2321" i="1"/>
  <c r="Y2322" i="1"/>
  <c r="Y2324" i="1"/>
  <c r="Y2325" i="1"/>
  <c r="Y2326" i="1"/>
  <c r="Y2328" i="1"/>
  <c r="Y2329" i="1"/>
  <c r="Y2331" i="1"/>
  <c r="Y2332" i="1"/>
  <c r="Y2334" i="1"/>
  <c r="Y2335" i="1"/>
  <c r="Y2336" i="1"/>
  <c r="Y2338" i="1"/>
  <c r="Y2339" i="1"/>
  <c r="Y2341" i="1"/>
  <c r="Y2342" i="1"/>
  <c r="Y2344" i="1"/>
  <c r="Y2345" i="1"/>
  <c r="Y2346" i="1"/>
  <c r="Y2348" i="1"/>
  <c r="Y2349" i="1"/>
  <c r="Y2351" i="1"/>
  <c r="Y2352" i="1"/>
  <c r="Y2354" i="1"/>
  <c r="Y2355" i="1"/>
  <c r="Y2356" i="1"/>
  <c r="Y2358" i="1"/>
  <c r="Y2359" i="1"/>
  <c r="Y2361" i="1"/>
  <c r="Y2362" i="1"/>
  <c r="Y2364" i="1"/>
  <c r="Y2365" i="1"/>
  <c r="Y2366" i="1"/>
  <c r="Y2368" i="1"/>
  <c r="Y2369" i="1"/>
  <c r="Y2371" i="1"/>
  <c r="Y2372" i="1"/>
  <c r="Y2374" i="1"/>
  <c r="Y2375" i="1"/>
  <c r="Y2376" i="1"/>
  <c r="Y2378" i="1"/>
  <c r="Y2379" i="1"/>
  <c r="Y2381" i="1"/>
  <c r="Y2382" i="1"/>
  <c r="Y2384" i="1"/>
  <c r="Y2385" i="1"/>
  <c r="Y2386" i="1"/>
  <c r="Y2388" i="1"/>
  <c r="Y2389" i="1"/>
  <c r="Y2391" i="1"/>
  <c r="Y2392" i="1"/>
  <c r="Y2394" i="1"/>
  <c r="Y2395" i="1"/>
  <c r="Y2396" i="1"/>
  <c r="Y2398" i="1"/>
  <c r="Y2399" i="1"/>
  <c r="Y2401" i="1"/>
  <c r="Y2402" i="1"/>
  <c r="Y2404" i="1"/>
  <c r="Y2405" i="1"/>
  <c r="Y2406" i="1"/>
  <c r="Y2408" i="1"/>
  <c r="Y2409" i="1"/>
  <c r="Y2411" i="1"/>
  <c r="Y2412" i="1"/>
  <c r="Y2414" i="1"/>
  <c r="Y2415" i="1"/>
  <c r="Y2416" i="1"/>
  <c r="Y2418" i="1"/>
  <c r="Y2419" i="1"/>
  <c r="Y2421" i="1"/>
  <c r="Y2422" i="1"/>
  <c r="Y2424" i="1"/>
  <c r="Y2425" i="1"/>
  <c r="Y2426" i="1"/>
  <c r="Y2428" i="1"/>
  <c r="Y2429" i="1"/>
  <c r="Y2431" i="1"/>
  <c r="Y2432" i="1"/>
  <c r="Y2434" i="1"/>
  <c r="Y2435" i="1"/>
  <c r="Y2436" i="1"/>
  <c r="Y2438" i="1"/>
  <c r="Y2439" i="1"/>
  <c r="Y2441" i="1"/>
  <c r="Y2442" i="1"/>
  <c r="Y2444" i="1"/>
  <c r="Y2445" i="1"/>
  <c r="Y2446" i="1"/>
  <c r="Y2448" i="1"/>
  <c r="Y2449" i="1"/>
  <c r="Y2451" i="1"/>
  <c r="Y2452" i="1"/>
  <c r="Y2454" i="1"/>
  <c r="Y2455" i="1"/>
  <c r="Y2456" i="1"/>
  <c r="Y2458" i="1"/>
  <c r="Y2459" i="1"/>
  <c r="Y2461" i="1"/>
  <c r="Y2462" i="1"/>
  <c r="Y2464" i="1"/>
  <c r="Y2465" i="1"/>
  <c r="Y2466" i="1"/>
  <c r="Y2468" i="1"/>
  <c r="Y2469" i="1"/>
  <c r="Y2471" i="1"/>
  <c r="Y2472" i="1"/>
  <c r="Y2474" i="1"/>
  <c r="Y2475" i="1"/>
  <c r="Y2476" i="1"/>
  <c r="Y2478" i="1"/>
  <c r="Y2479" i="1"/>
  <c r="Y2481" i="1"/>
  <c r="Y2482" i="1"/>
  <c r="Y2484" i="1"/>
  <c r="Y2485" i="1"/>
  <c r="Y2486" i="1"/>
  <c r="Y2488" i="1"/>
  <c r="Y2489" i="1"/>
  <c r="Y2491" i="1"/>
  <c r="Y2492" i="1"/>
  <c r="Y2494" i="1"/>
  <c r="Y2495" i="1"/>
  <c r="Y2496" i="1"/>
  <c r="Y2498" i="1"/>
  <c r="Y2499" i="1"/>
  <c r="Y2501" i="1"/>
  <c r="Y2502" i="1"/>
  <c r="Y2504" i="1"/>
  <c r="Y2505" i="1"/>
  <c r="Y2506" i="1"/>
  <c r="Y2508" i="1"/>
  <c r="Y2509" i="1"/>
  <c r="Y2511" i="1"/>
  <c r="Y2512" i="1"/>
  <c r="Y2514" i="1"/>
  <c r="Y2515" i="1"/>
  <c r="Y2516" i="1"/>
  <c r="Y2518" i="1"/>
  <c r="Y2519" i="1"/>
  <c r="Y2521" i="1"/>
  <c r="Y2522" i="1"/>
  <c r="Y2524" i="1"/>
  <c r="Y2525" i="1"/>
  <c r="Y2526" i="1"/>
  <c r="Y2528" i="1"/>
  <c r="Y2529" i="1"/>
  <c r="Y2531" i="1"/>
  <c r="Y2532" i="1"/>
  <c r="Y2534" i="1"/>
  <c r="Y2535" i="1"/>
  <c r="Y2536" i="1"/>
  <c r="Y2538" i="1"/>
  <c r="Y2539" i="1"/>
  <c r="Y2541" i="1"/>
  <c r="Y2542" i="1"/>
  <c r="Y2544" i="1"/>
  <c r="Y2545" i="1"/>
  <c r="Y2546" i="1"/>
  <c r="Y2548" i="1"/>
  <c r="Y2549" i="1"/>
  <c r="Y2551" i="1"/>
  <c r="Y2552" i="1"/>
  <c r="Y2554" i="1"/>
  <c r="Y2555" i="1"/>
  <c r="Y2556" i="1"/>
  <c r="Y2558" i="1"/>
  <c r="Y2559" i="1"/>
  <c r="Y2561" i="1"/>
  <c r="Y2562" i="1"/>
  <c r="Y2564" i="1"/>
  <c r="Y2565" i="1"/>
  <c r="Y2566" i="1"/>
  <c r="Y2568" i="1"/>
  <c r="Y2569" i="1"/>
  <c r="Y2571" i="1"/>
  <c r="Y2572" i="1"/>
  <c r="Y2574" i="1"/>
  <c r="Y2575" i="1"/>
  <c r="Y2576" i="1"/>
  <c r="Y2578" i="1"/>
  <c r="Y2579" i="1"/>
  <c r="Y2581" i="1"/>
  <c r="Y2582" i="1"/>
  <c r="Y2584" i="1"/>
  <c r="Y2585" i="1"/>
  <c r="Y2586" i="1"/>
  <c r="Y2588" i="1"/>
  <c r="Y2589" i="1"/>
  <c r="Y2591" i="1"/>
  <c r="Y2592" i="1"/>
  <c r="Y2594" i="1"/>
  <c r="Y2595" i="1"/>
  <c r="Y2596" i="1"/>
  <c r="Y2598" i="1"/>
  <c r="Y2599" i="1"/>
  <c r="Y2601" i="1"/>
  <c r="Y2602" i="1"/>
  <c r="Y2604" i="1"/>
  <c r="Y2605" i="1"/>
  <c r="Y2606" i="1"/>
  <c r="Y2608" i="1"/>
  <c r="Y2609" i="1"/>
  <c r="Y2611" i="1"/>
  <c r="Y2612" i="1"/>
  <c r="Y2614" i="1"/>
  <c r="Y2615" i="1"/>
  <c r="Y2616" i="1"/>
  <c r="Y2618" i="1"/>
  <c r="Y2619" i="1"/>
  <c r="Y2621" i="1"/>
  <c r="Y2622" i="1"/>
  <c r="Y2624" i="1"/>
  <c r="Y2625" i="1"/>
  <c r="Y2626" i="1"/>
  <c r="Y2628" i="1"/>
  <c r="Y2629" i="1"/>
  <c r="Y2631" i="1"/>
  <c r="Y2632" i="1"/>
  <c r="Y2634" i="1"/>
  <c r="Y2635" i="1"/>
  <c r="Y2636" i="1"/>
  <c r="Y2638" i="1"/>
  <c r="Y2639" i="1"/>
  <c r="Y2641" i="1"/>
  <c r="Y2642" i="1"/>
  <c r="Y2644" i="1"/>
  <c r="Y2645" i="1"/>
  <c r="Y2646" i="1"/>
  <c r="Y2648" i="1"/>
  <c r="Y2649" i="1"/>
  <c r="Y2651" i="1"/>
  <c r="Y2652" i="1"/>
  <c r="Y2654" i="1"/>
  <c r="Y2655" i="1"/>
  <c r="Y2656" i="1"/>
  <c r="Y2658" i="1"/>
  <c r="Y2659" i="1"/>
  <c r="Y2661" i="1"/>
  <c r="Y2662" i="1"/>
  <c r="Y2664" i="1"/>
  <c r="Y2665" i="1"/>
  <c r="Y2666" i="1"/>
  <c r="Y2668" i="1"/>
  <c r="Y2669" i="1"/>
  <c r="Y2671" i="1"/>
  <c r="Y2672" i="1"/>
  <c r="Y2674" i="1"/>
  <c r="Y2675" i="1"/>
  <c r="Y2676" i="1"/>
  <c r="Y2678" i="1"/>
  <c r="Y2679" i="1"/>
  <c r="Y2681" i="1"/>
  <c r="Y2682" i="1"/>
  <c r="Y2684" i="1"/>
  <c r="Y2685" i="1"/>
  <c r="Y2686" i="1"/>
  <c r="Y2688" i="1"/>
  <c r="Y2689" i="1"/>
  <c r="Y2691" i="1"/>
  <c r="Y2692" i="1"/>
  <c r="Y2694" i="1"/>
  <c r="Y2695" i="1"/>
  <c r="Y2696" i="1"/>
  <c r="Y2698" i="1"/>
  <c r="Y2699" i="1"/>
  <c r="Y2701" i="1"/>
  <c r="Y2702" i="1"/>
  <c r="Y2704" i="1"/>
  <c r="Y2705" i="1"/>
  <c r="Y2706" i="1"/>
  <c r="Y2708" i="1"/>
  <c r="Y2709" i="1"/>
  <c r="Y2711" i="1"/>
  <c r="Y2712" i="1"/>
  <c r="Y2714" i="1"/>
  <c r="Y2715" i="1"/>
  <c r="Y2716" i="1"/>
  <c r="Y2718" i="1"/>
  <c r="Y2719" i="1"/>
  <c r="Y2721" i="1"/>
  <c r="Y2722" i="1"/>
  <c r="Y2724" i="1"/>
  <c r="Y2725" i="1"/>
  <c r="Y2726" i="1"/>
  <c r="Y2728" i="1"/>
  <c r="Y2729" i="1"/>
  <c r="Y2731" i="1"/>
  <c r="Y2732" i="1"/>
  <c r="Y2734" i="1"/>
  <c r="Y2735" i="1"/>
  <c r="Y2736" i="1"/>
  <c r="Y2738" i="1"/>
  <c r="Y2739" i="1"/>
  <c r="Y2741" i="1"/>
  <c r="Y2742" i="1"/>
  <c r="Y2744" i="1"/>
  <c r="Y2745" i="1"/>
  <c r="Y2746" i="1"/>
  <c r="Y2748" i="1"/>
  <c r="Y2749" i="1"/>
  <c r="Y2751" i="1"/>
  <c r="Y2752" i="1"/>
  <c r="Y2754" i="1"/>
  <c r="Y2755" i="1"/>
  <c r="Y2756" i="1"/>
  <c r="Y2758" i="1"/>
  <c r="Y2759" i="1"/>
  <c r="Y2761" i="1"/>
  <c r="Y2762" i="1"/>
  <c r="Y2764" i="1"/>
  <c r="Y2765" i="1"/>
  <c r="Y2766" i="1"/>
  <c r="Y2768" i="1"/>
  <c r="Y2769" i="1"/>
  <c r="Y2771" i="1"/>
  <c r="Y2772" i="1"/>
  <c r="Y2774" i="1"/>
  <c r="Y2775" i="1"/>
  <c r="Y2776" i="1"/>
  <c r="Y2778" i="1"/>
  <c r="Y2779" i="1"/>
  <c r="Y2781" i="1"/>
  <c r="Y2782" i="1"/>
  <c r="Y2784" i="1"/>
  <c r="Y2785" i="1"/>
  <c r="Y2786" i="1"/>
  <c r="Y2788" i="1"/>
  <c r="Y2789" i="1"/>
  <c r="Y2791" i="1"/>
  <c r="Y2792" i="1"/>
  <c r="Y2794" i="1"/>
  <c r="Y2795" i="1"/>
  <c r="Y2796" i="1"/>
  <c r="Y2798" i="1"/>
  <c r="Y2799" i="1"/>
  <c r="Y2801" i="1"/>
  <c r="Y2802" i="1"/>
  <c r="Y2804" i="1"/>
  <c r="Y2805" i="1"/>
  <c r="Y2806" i="1"/>
  <c r="Y2808" i="1"/>
  <c r="Y2809" i="1"/>
  <c r="Y2811" i="1"/>
  <c r="Y2812" i="1"/>
  <c r="Y2814" i="1"/>
  <c r="Y2815" i="1"/>
  <c r="Y2816" i="1"/>
  <c r="Y2818" i="1"/>
  <c r="Y2819" i="1"/>
  <c r="Y2821" i="1"/>
  <c r="Y2822" i="1"/>
  <c r="Y2824" i="1"/>
  <c r="Y2825" i="1"/>
  <c r="Y2826" i="1"/>
  <c r="Y2828" i="1"/>
  <c r="Y2829" i="1"/>
  <c r="Y2831" i="1"/>
  <c r="Y2832" i="1"/>
  <c r="Y2834" i="1"/>
  <c r="Y2835" i="1"/>
  <c r="Y2836" i="1"/>
  <c r="Y2838" i="1"/>
  <c r="Y2839" i="1"/>
  <c r="Y2841" i="1"/>
  <c r="Y2842" i="1"/>
  <c r="Y2844" i="1"/>
  <c r="Y2845" i="1"/>
  <c r="Y2846" i="1"/>
  <c r="Y2848" i="1"/>
  <c r="Y2849" i="1"/>
  <c r="Y2851" i="1"/>
  <c r="Y2852" i="1"/>
  <c r="Y2854" i="1"/>
  <c r="Y2855" i="1"/>
  <c r="Y2856" i="1"/>
  <c r="Y2858" i="1"/>
  <c r="Y2859" i="1"/>
  <c r="Y2861" i="1"/>
  <c r="Y2862" i="1"/>
  <c r="Y2864" i="1"/>
  <c r="Y2865" i="1"/>
  <c r="Y2866" i="1"/>
  <c r="Y2868" i="1"/>
  <c r="Y2869" i="1"/>
  <c r="Y2871" i="1"/>
  <c r="Y2872" i="1"/>
  <c r="Y2874" i="1"/>
  <c r="Y2875" i="1"/>
  <c r="Y2876" i="1"/>
  <c r="Y2878" i="1"/>
  <c r="Y2879" i="1"/>
  <c r="Y2881" i="1"/>
  <c r="Y2882" i="1"/>
  <c r="Y2884" i="1"/>
  <c r="Y2885" i="1"/>
  <c r="Y2886" i="1"/>
  <c r="Y2888" i="1"/>
  <c r="Y2889" i="1"/>
  <c r="Y2891" i="1"/>
  <c r="Y2892" i="1"/>
  <c r="Y2894" i="1"/>
  <c r="Y2895" i="1"/>
  <c r="Y2896" i="1"/>
  <c r="Y2898" i="1"/>
  <c r="Y2899" i="1"/>
  <c r="Y2901" i="1"/>
  <c r="Y2902" i="1"/>
  <c r="Y2904" i="1"/>
  <c r="Y2905" i="1"/>
  <c r="Y2906" i="1"/>
  <c r="Y2908" i="1"/>
  <c r="Y2909" i="1"/>
  <c r="Y2911" i="1"/>
  <c r="Y2912" i="1"/>
  <c r="Y2914" i="1"/>
  <c r="Y2915" i="1"/>
  <c r="Y2916" i="1"/>
  <c r="Y2918" i="1"/>
  <c r="Y2919" i="1"/>
  <c r="Y2921" i="1"/>
  <c r="Y2922" i="1"/>
  <c r="Y2924" i="1"/>
  <c r="Y2925" i="1"/>
  <c r="Y2926" i="1"/>
  <c r="Y2928" i="1"/>
  <c r="Y2929" i="1"/>
  <c r="Y2931" i="1"/>
  <c r="Y2932" i="1"/>
  <c r="Y2934" i="1"/>
  <c r="Y2935" i="1"/>
  <c r="Y2936" i="1"/>
  <c r="Y2938" i="1"/>
  <c r="Y2939" i="1"/>
  <c r="Y2941" i="1"/>
  <c r="Y2942" i="1"/>
  <c r="Y2944" i="1"/>
  <c r="Y2945" i="1"/>
  <c r="Y2946" i="1"/>
  <c r="Y2948" i="1"/>
  <c r="Y2949" i="1"/>
  <c r="Y2951" i="1"/>
  <c r="Y2952" i="1"/>
  <c r="Y2954" i="1"/>
  <c r="Y2955" i="1"/>
  <c r="Y2956" i="1"/>
  <c r="Y2958" i="1"/>
  <c r="Y2959" i="1"/>
  <c r="Y2961" i="1"/>
  <c r="Y2962" i="1"/>
  <c r="Y2964" i="1"/>
  <c r="Y2965" i="1"/>
  <c r="Y2966" i="1"/>
  <c r="Y2968" i="1"/>
  <c r="Y2969" i="1"/>
  <c r="Y2971" i="1"/>
  <c r="Y2972" i="1"/>
  <c r="Y2974" i="1"/>
  <c r="Y2975" i="1"/>
  <c r="Y2976" i="1"/>
  <c r="Y2978" i="1"/>
  <c r="Y2979" i="1"/>
  <c r="Y2981" i="1"/>
  <c r="Y2982" i="1"/>
  <c r="Y2984" i="1"/>
  <c r="Y2985" i="1"/>
  <c r="Y2986" i="1"/>
  <c r="Y2988" i="1"/>
  <c r="Y2989" i="1"/>
  <c r="Y2991" i="1"/>
  <c r="Y2992" i="1"/>
  <c r="Y2994" i="1"/>
  <c r="Y2995" i="1"/>
  <c r="Y2996" i="1"/>
  <c r="Y2998" i="1"/>
  <c r="Y2999" i="1"/>
  <c r="Y3001" i="1"/>
  <c r="Y3002" i="1"/>
  <c r="Y3004" i="1"/>
  <c r="Y3005" i="1"/>
  <c r="Y3006" i="1"/>
  <c r="Y3008" i="1"/>
  <c r="Y3009" i="1"/>
  <c r="Y3011" i="1"/>
  <c r="Y3012" i="1"/>
  <c r="Y3014" i="1"/>
  <c r="Y3015" i="1"/>
  <c r="Y3016" i="1"/>
  <c r="Y3018" i="1"/>
  <c r="Y3019" i="1"/>
  <c r="Y3021" i="1"/>
  <c r="Y3022" i="1"/>
  <c r="Y3024" i="1"/>
  <c r="Y3025" i="1"/>
  <c r="Y3026" i="1"/>
  <c r="Y3028" i="1"/>
  <c r="Y3029" i="1"/>
  <c r="Y3031" i="1"/>
  <c r="Y3032" i="1"/>
  <c r="Y3034" i="1"/>
  <c r="Y3035" i="1"/>
  <c r="Y3036" i="1"/>
  <c r="Y3038" i="1"/>
  <c r="Y3039" i="1"/>
  <c r="Y3041" i="1"/>
  <c r="Y3042" i="1"/>
  <c r="Y3044" i="1"/>
  <c r="Y3045" i="1"/>
  <c r="Y3046" i="1"/>
  <c r="Y3048" i="1"/>
  <c r="Y3049" i="1"/>
  <c r="Y3051" i="1"/>
  <c r="Y3052" i="1"/>
  <c r="Y3054" i="1"/>
  <c r="Y3055" i="1"/>
  <c r="Y3056" i="1"/>
  <c r="Y3058" i="1"/>
  <c r="Y3059" i="1"/>
  <c r="Y3061" i="1"/>
  <c r="Y3062" i="1"/>
  <c r="Y3064" i="1"/>
  <c r="Y3065" i="1"/>
  <c r="Y3066" i="1"/>
  <c r="Y3068" i="1"/>
  <c r="Y3069" i="1"/>
  <c r="Y3071" i="1"/>
  <c r="Y3072" i="1"/>
  <c r="Y3074" i="1"/>
  <c r="Y3075" i="1"/>
  <c r="Y3076" i="1"/>
  <c r="Y3078" i="1"/>
  <c r="Y3079" i="1"/>
  <c r="Y3081" i="1"/>
  <c r="Y3082" i="1"/>
  <c r="Y3084" i="1"/>
  <c r="Y3085" i="1"/>
  <c r="Y3086" i="1"/>
  <c r="Y3088" i="1"/>
  <c r="Y3089" i="1"/>
  <c r="Y3091" i="1"/>
  <c r="Y3092" i="1"/>
  <c r="Y3094" i="1"/>
  <c r="Y3095" i="1"/>
  <c r="Y3096" i="1"/>
  <c r="Y3098" i="1"/>
  <c r="Y3099" i="1"/>
  <c r="Y3101" i="1"/>
  <c r="Y3102" i="1"/>
  <c r="Y3104" i="1"/>
  <c r="Y3105" i="1"/>
  <c r="Y3106" i="1"/>
  <c r="Y3108" i="1"/>
  <c r="Y3109" i="1"/>
  <c r="Y3111" i="1"/>
  <c r="Y3112" i="1"/>
  <c r="Y3114" i="1"/>
  <c r="Y3115" i="1"/>
  <c r="Y3116" i="1"/>
  <c r="Y3118" i="1"/>
  <c r="Y3119" i="1"/>
  <c r="Y3121" i="1"/>
  <c r="Y3122" i="1"/>
  <c r="Y3124" i="1"/>
  <c r="Y3125" i="1"/>
  <c r="Y3126" i="1"/>
  <c r="Y3128" i="1"/>
  <c r="Y3129" i="1"/>
  <c r="Y3131" i="1"/>
  <c r="Y3132" i="1"/>
  <c r="Y3134" i="1"/>
  <c r="Y3135" i="1"/>
  <c r="Y3136" i="1"/>
  <c r="Y3138" i="1"/>
  <c r="Y3139" i="1"/>
  <c r="Y3141" i="1"/>
  <c r="Y3142" i="1"/>
  <c r="Y3144" i="1"/>
  <c r="Y3145" i="1"/>
  <c r="Y3146" i="1"/>
  <c r="Y3148" i="1"/>
  <c r="Y3149" i="1"/>
  <c r="Y3151" i="1"/>
  <c r="Y3152" i="1"/>
  <c r="Y3154" i="1"/>
  <c r="Y3155" i="1"/>
  <c r="Y3156" i="1"/>
  <c r="Y3158" i="1"/>
  <c r="Y3159" i="1"/>
  <c r="Y3161" i="1"/>
  <c r="Y3162" i="1"/>
  <c r="Y3164" i="1"/>
  <c r="Y3165" i="1"/>
  <c r="Y3166" i="1"/>
  <c r="Y3168" i="1"/>
  <c r="Y3169" i="1"/>
  <c r="Y3171" i="1"/>
  <c r="Y3172" i="1"/>
  <c r="Y3174" i="1"/>
  <c r="Y3175" i="1"/>
  <c r="Y3176" i="1"/>
  <c r="Y3178" i="1"/>
  <c r="Y3179" i="1"/>
  <c r="Y3181" i="1"/>
  <c r="Y3182" i="1"/>
  <c r="Y3184" i="1"/>
  <c r="Y3185" i="1"/>
  <c r="Y3186" i="1"/>
  <c r="Y3188" i="1"/>
  <c r="Y3189" i="1"/>
  <c r="Y3191" i="1"/>
  <c r="Y3192" i="1"/>
  <c r="Y3194" i="1"/>
  <c r="Y3195" i="1"/>
  <c r="Y3196" i="1"/>
  <c r="Y3198" i="1"/>
  <c r="Y3199" i="1"/>
  <c r="Y3201" i="1"/>
  <c r="Y3202" i="1"/>
  <c r="Y3204" i="1"/>
  <c r="Y3205" i="1"/>
  <c r="Y3206" i="1"/>
  <c r="Y3208" i="1"/>
  <c r="Y3209" i="1"/>
  <c r="Y3211" i="1"/>
  <c r="Y3212" i="1"/>
  <c r="Y3214" i="1"/>
  <c r="Y3215" i="1"/>
  <c r="Y3216" i="1"/>
  <c r="Y3218" i="1"/>
  <c r="Y3219" i="1"/>
  <c r="Y3221" i="1"/>
  <c r="Y3222" i="1"/>
  <c r="Y3224" i="1"/>
  <c r="Y3225" i="1"/>
  <c r="Y3226" i="1"/>
  <c r="Y3228" i="1"/>
  <c r="Y3229" i="1"/>
  <c r="Y3231" i="1"/>
  <c r="Y3232" i="1"/>
  <c r="Y3234" i="1"/>
  <c r="Y3235" i="1"/>
  <c r="Y3236" i="1"/>
  <c r="Y3238" i="1"/>
  <c r="Y3239" i="1"/>
  <c r="Y3241" i="1"/>
  <c r="Y3242" i="1"/>
  <c r="Y3244" i="1"/>
  <c r="Y3245" i="1"/>
  <c r="Y3246" i="1"/>
  <c r="Y3248" i="1"/>
  <c r="Y3249" i="1"/>
  <c r="Y3251" i="1"/>
  <c r="Y3252" i="1"/>
  <c r="Y3254" i="1"/>
  <c r="Y3255" i="1"/>
  <c r="Y3256" i="1"/>
  <c r="Y3258" i="1"/>
  <c r="Y3259" i="1"/>
  <c r="Y3261" i="1"/>
  <c r="Y3262" i="1"/>
  <c r="Y3264" i="1"/>
  <c r="Y3265" i="1"/>
  <c r="Y3266" i="1"/>
  <c r="Y3268" i="1"/>
  <c r="Y3269" i="1"/>
  <c r="Y3271" i="1"/>
  <c r="Y3272" i="1"/>
  <c r="Y3274" i="1"/>
  <c r="Y3275" i="1"/>
  <c r="Y3276" i="1"/>
  <c r="Y3278" i="1"/>
  <c r="Y3279" i="1"/>
  <c r="Y3281" i="1"/>
  <c r="Y3282" i="1"/>
  <c r="Y3284" i="1"/>
  <c r="Y3285" i="1"/>
  <c r="Y3286" i="1"/>
  <c r="Y3288" i="1"/>
  <c r="Y3289" i="1"/>
  <c r="Y3291" i="1"/>
  <c r="Y3292" i="1"/>
  <c r="Y3294" i="1"/>
  <c r="Y3295" i="1"/>
  <c r="Y3296" i="1"/>
  <c r="Y3298" i="1"/>
  <c r="Y3299" i="1"/>
  <c r="Y3301" i="1"/>
  <c r="Y3302" i="1"/>
  <c r="Y3304" i="1"/>
  <c r="Y3305" i="1"/>
  <c r="Y3306" i="1"/>
  <c r="Y3308" i="1"/>
  <c r="Y3309" i="1"/>
  <c r="Y3311" i="1"/>
  <c r="Y3312" i="1"/>
  <c r="Y3314" i="1"/>
  <c r="Y3315" i="1"/>
  <c r="Y3316" i="1"/>
  <c r="Y3318" i="1"/>
  <c r="Y3319" i="1"/>
  <c r="Y3321" i="1"/>
  <c r="Y3322" i="1"/>
  <c r="Y3324" i="1"/>
  <c r="Y3325" i="1"/>
  <c r="Y3326" i="1"/>
  <c r="Y3328" i="1"/>
  <c r="Y3329" i="1"/>
  <c r="Y3331" i="1"/>
  <c r="Y3332" i="1"/>
  <c r="Y3334" i="1"/>
  <c r="Y5" i="1"/>
  <c r="K335" i="12" l="1"/>
  <c r="B6" i="1"/>
  <c r="F6" i="1" s="1"/>
  <c r="B7" i="1"/>
  <c r="F7" i="1" s="1"/>
  <c r="B8" i="1"/>
  <c r="F8" i="1" s="1"/>
  <c r="B9" i="1"/>
  <c r="F9" i="1" s="1"/>
  <c r="B10" i="1"/>
  <c r="F10" i="1" s="1"/>
  <c r="B11" i="1"/>
  <c r="F11" i="1" s="1"/>
  <c r="B12" i="1"/>
  <c r="F12" i="1" s="1"/>
  <c r="B13" i="1"/>
  <c r="F13" i="1" s="1"/>
  <c r="B14" i="1"/>
  <c r="B15" i="1"/>
  <c r="F15" i="1" s="1"/>
  <c r="B16" i="1"/>
  <c r="F16" i="1" s="1"/>
  <c r="B17" i="1"/>
  <c r="F17" i="1" s="1"/>
  <c r="B18" i="1"/>
  <c r="F18" i="1" s="1"/>
  <c r="B19" i="1"/>
  <c r="F19" i="1" s="1"/>
  <c r="B20" i="1"/>
  <c r="F20" i="1" s="1"/>
  <c r="B21" i="1"/>
  <c r="F21" i="1" s="1"/>
  <c r="B22" i="1"/>
  <c r="F22" i="1" s="1"/>
  <c r="B23" i="1"/>
  <c r="F23" i="1" s="1"/>
  <c r="B24" i="1"/>
  <c r="F24" i="1" s="1"/>
  <c r="B25" i="1"/>
  <c r="F25" i="1" s="1"/>
  <c r="B26" i="1"/>
  <c r="F26" i="1" s="1"/>
  <c r="B27" i="1"/>
  <c r="F27" i="1" s="1"/>
  <c r="B28" i="1"/>
  <c r="F28" i="1" s="1"/>
  <c r="B29" i="1"/>
  <c r="F29" i="1" s="1"/>
  <c r="B30" i="1"/>
  <c r="F30" i="1" s="1"/>
  <c r="B31" i="1"/>
  <c r="F31" i="1" s="1"/>
  <c r="B32" i="1"/>
  <c r="F32" i="1" s="1"/>
  <c r="B33" i="1"/>
  <c r="F33" i="1" s="1"/>
  <c r="B34" i="1"/>
  <c r="F34" i="1" s="1"/>
  <c r="B35" i="1"/>
  <c r="F35" i="1" s="1"/>
  <c r="B36" i="1"/>
  <c r="F36" i="1" s="1"/>
  <c r="B37" i="1"/>
  <c r="F37" i="1" s="1"/>
  <c r="B38" i="1"/>
  <c r="F38" i="1" s="1"/>
  <c r="B39" i="1"/>
  <c r="F39" i="1" s="1"/>
  <c r="B40" i="1"/>
  <c r="F40" i="1" s="1"/>
  <c r="B41" i="1"/>
  <c r="F41" i="1" s="1"/>
  <c r="B42" i="1"/>
  <c r="F42" i="1" s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F54" i="1" s="1"/>
  <c r="B55" i="1"/>
  <c r="F55" i="1" s="1"/>
  <c r="B56" i="1"/>
  <c r="F56" i="1" s="1"/>
  <c r="B57" i="1"/>
  <c r="F57" i="1" s="1"/>
  <c r="B58" i="1"/>
  <c r="F58" i="1" s="1"/>
  <c r="B59" i="1"/>
  <c r="F59" i="1" s="1"/>
  <c r="B60" i="1"/>
  <c r="F60" i="1" s="1"/>
  <c r="B61" i="1"/>
  <c r="F61" i="1" s="1"/>
  <c r="B62" i="1"/>
  <c r="F62" i="1" s="1"/>
  <c r="B63" i="1"/>
  <c r="F63" i="1" s="1"/>
  <c r="B64" i="1"/>
  <c r="F64" i="1" s="1"/>
  <c r="B65" i="1"/>
  <c r="F65" i="1" s="1"/>
  <c r="B66" i="1"/>
  <c r="F66" i="1" s="1"/>
  <c r="B67" i="1"/>
  <c r="F67" i="1" s="1"/>
  <c r="B68" i="1"/>
  <c r="F68" i="1" s="1"/>
  <c r="B69" i="1"/>
  <c r="F69" i="1" s="1"/>
  <c r="B70" i="1"/>
  <c r="F70" i="1" s="1"/>
  <c r="B71" i="1"/>
  <c r="F71" i="1" s="1"/>
  <c r="B72" i="1"/>
  <c r="F72" i="1" s="1"/>
  <c r="B73" i="1"/>
  <c r="F73" i="1" s="1"/>
  <c r="B74" i="1"/>
  <c r="F74" i="1" s="1"/>
  <c r="B75" i="1"/>
  <c r="F75" i="1" s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F97" i="1" s="1"/>
  <c r="B98" i="1"/>
  <c r="F98" i="1" s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F109" i="1" s="1"/>
  <c r="B110" i="1"/>
  <c r="F110" i="1" s="1"/>
  <c r="B111" i="1"/>
  <c r="F111" i="1" s="1"/>
  <c r="B112" i="1"/>
  <c r="F112" i="1" s="1"/>
  <c r="B113" i="1"/>
  <c r="F113" i="1" s="1"/>
  <c r="B114" i="1"/>
  <c r="F114" i="1" s="1"/>
  <c r="B115" i="1"/>
  <c r="F115" i="1" s="1"/>
  <c r="B116" i="1"/>
  <c r="F116" i="1" s="1"/>
  <c r="B117" i="1"/>
  <c r="F117" i="1" s="1"/>
  <c r="B118" i="1"/>
  <c r="F118" i="1" s="1"/>
  <c r="B119" i="1"/>
  <c r="F119" i="1" s="1"/>
  <c r="B120" i="1"/>
  <c r="F120" i="1" s="1"/>
  <c r="B121" i="1"/>
  <c r="F121" i="1" s="1"/>
  <c r="B122" i="1"/>
  <c r="F122" i="1" s="1"/>
  <c r="B123" i="1"/>
  <c r="F123" i="1" s="1"/>
  <c r="B124" i="1"/>
  <c r="F124" i="1" s="1"/>
  <c r="B125" i="1"/>
  <c r="F125" i="1" s="1"/>
  <c r="B126" i="1"/>
  <c r="F126" i="1" s="1"/>
  <c r="B127" i="1"/>
  <c r="F127" i="1" s="1"/>
  <c r="B128" i="1"/>
  <c r="F128" i="1" s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F138" i="1" s="1"/>
  <c r="B139" i="1"/>
  <c r="F139" i="1" s="1"/>
  <c r="B140" i="1"/>
  <c r="F140" i="1" s="1"/>
  <c r="B141" i="1"/>
  <c r="F141" i="1" s="1"/>
  <c r="B142" i="1"/>
  <c r="F142" i="1" s="1"/>
  <c r="B143" i="1"/>
  <c r="F143" i="1" s="1"/>
  <c r="B144" i="1"/>
  <c r="F144" i="1" s="1"/>
  <c r="B145" i="1"/>
  <c r="F145" i="1" s="1"/>
  <c r="B146" i="1"/>
  <c r="F146" i="1" s="1"/>
  <c r="B147" i="1"/>
  <c r="F147" i="1" s="1"/>
  <c r="B148" i="1"/>
  <c r="F148" i="1" s="1"/>
  <c r="B149" i="1"/>
  <c r="F149" i="1" s="1"/>
  <c r="B150" i="1"/>
  <c r="F150" i="1" s="1"/>
  <c r="B151" i="1"/>
  <c r="F151" i="1" s="1"/>
  <c r="B152" i="1"/>
  <c r="F152" i="1" s="1"/>
  <c r="B153" i="1"/>
  <c r="F153" i="1" s="1"/>
  <c r="B154" i="1"/>
  <c r="F154" i="1" s="1"/>
  <c r="B155" i="1"/>
  <c r="F155" i="1" s="1"/>
  <c r="B156" i="1"/>
  <c r="F156" i="1" s="1"/>
  <c r="B157" i="1"/>
  <c r="F157" i="1" s="1"/>
  <c r="B158" i="1"/>
  <c r="F158" i="1" s="1"/>
  <c r="B159" i="1"/>
  <c r="F159" i="1" s="1"/>
  <c r="B160" i="1"/>
  <c r="F160" i="1" s="1"/>
  <c r="B161" i="1"/>
  <c r="F161" i="1" s="1"/>
  <c r="B162" i="1"/>
  <c r="F162" i="1" s="1"/>
  <c r="B163" i="1"/>
  <c r="F163" i="1" s="1"/>
  <c r="B164" i="1"/>
  <c r="F164" i="1" s="1"/>
  <c r="B165" i="1"/>
  <c r="F165" i="1" s="1"/>
  <c r="B166" i="1"/>
  <c r="F166" i="1" s="1"/>
  <c r="B167" i="1"/>
  <c r="F167" i="1" s="1"/>
  <c r="B168" i="1"/>
  <c r="F168" i="1" s="1"/>
  <c r="B169" i="1"/>
  <c r="F169" i="1" s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F191" i="1" s="1"/>
  <c r="B192" i="1"/>
  <c r="F192" i="1" s="1"/>
  <c r="B193" i="1"/>
  <c r="F193" i="1" s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F199" i="1" s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F215" i="1" s="1"/>
  <c r="B216" i="1"/>
  <c r="F216" i="1" s="1"/>
  <c r="B217" i="1"/>
  <c r="F217" i="1" s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F251" i="1" s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F260" i="1" s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F270" i="1" s="1"/>
  <c r="B271" i="1"/>
  <c r="F271" i="1" s="1"/>
  <c r="B272" i="1"/>
  <c r="F272" i="1" s="1"/>
  <c r="B273" i="1"/>
  <c r="F273" i="1" s="1"/>
  <c r="B274" i="1"/>
  <c r="F274" i="1" s="1"/>
  <c r="B275" i="1"/>
  <c r="F275" i="1" s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F283" i="1" s="1"/>
  <c r="B284" i="1"/>
  <c r="F284" i="1" s="1"/>
  <c r="B285" i="1"/>
  <c r="F285" i="1" s="1"/>
  <c r="B286" i="1"/>
  <c r="F286" i="1" s="1"/>
  <c r="B287" i="1"/>
  <c r="F287" i="1" s="1"/>
  <c r="B288" i="1"/>
  <c r="F288" i="1" s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F298" i="1" s="1"/>
  <c r="B299" i="1"/>
  <c r="F299" i="1" s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F310" i="1" s="1"/>
  <c r="B311" i="1"/>
  <c r="F311" i="1" s="1"/>
  <c r="B312" i="1"/>
  <c r="F312" i="1" s="1"/>
  <c r="B313" i="1"/>
  <c r="F313" i="1" s="1"/>
  <c r="B314" i="1"/>
  <c r="F314" i="1" s="1"/>
  <c r="B315" i="1"/>
  <c r="F315" i="1" s="1"/>
  <c r="B316" i="1"/>
  <c r="F316" i="1" s="1"/>
  <c r="B317" i="1"/>
  <c r="F317" i="1" s="1"/>
  <c r="B318" i="1"/>
  <c r="F318" i="1" s="1"/>
  <c r="B319" i="1"/>
  <c r="F319" i="1" s="1"/>
  <c r="B320" i="1"/>
  <c r="F320" i="1" s="1"/>
  <c r="B321" i="1"/>
  <c r="F321" i="1" s="1"/>
  <c r="B322" i="1"/>
  <c r="F322" i="1" s="1"/>
  <c r="B323" i="1"/>
  <c r="F323" i="1" s="1"/>
  <c r="B324" i="1"/>
  <c r="F324" i="1" s="1"/>
  <c r="B325" i="1"/>
  <c r="F325" i="1" s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F350" i="1" s="1"/>
  <c r="B351" i="1"/>
  <c r="F351" i="1" s="1"/>
  <c r="B352" i="1"/>
  <c r="F352" i="1" s="1"/>
  <c r="B353" i="1"/>
  <c r="F353" i="1" s="1"/>
  <c r="B354" i="1"/>
  <c r="F354" i="1" s="1"/>
  <c r="B355" i="1"/>
  <c r="F355" i="1" s="1"/>
  <c r="B356" i="1"/>
  <c r="F356" i="1" s="1"/>
  <c r="B357" i="1"/>
  <c r="F357" i="1" s="1"/>
  <c r="B358" i="1"/>
  <c r="F358" i="1" s="1"/>
  <c r="B359" i="1"/>
  <c r="F359" i="1" s="1"/>
  <c r="B360" i="1"/>
  <c r="F360" i="1" s="1"/>
  <c r="B361" i="1"/>
  <c r="F361" i="1" s="1"/>
  <c r="B362" i="1"/>
  <c r="F362" i="1" s="1"/>
  <c r="B363" i="1"/>
  <c r="F363" i="1" s="1"/>
  <c r="B364" i="1"/>
  <c r="F364" i="1" s="1"/>
  <c r="B365" i="1"/>
  <c r="F365" i="1" s="1"/>
  <c r="B366" i="1"/>
  <c r="F366" i="1" s="1"/>
  <c r="B367" i="1"/>
  <c r="F367" i="1" s="1"/>
  <c r="B368" i="1"/>
  <c r="F368" i="1" s="1"/>
  <c r="B369" i="1"/>
  <c r="F369" i="1" s="1"/>
  <c r="B370" i="1"/>
  <c r="F370" i="1" s="1"/>
  <c r="B371" i="1"/>
  <c r="F371" i="1" s="1"/>
  <c r="B372" i="1"/>
  <c r="F372" i="1" s="1"/>
  <c r="B373" i="1"/>
  <c r="F373" i="1" s="1"/>
  <c r="B374" i="1"/>
  <c r="F374" i="1" s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F390" i="1" s="1"/>
  <c r="B391" i="1"/>
  <c r="F391" i="1" s="1"/>
  <c r="B392" i="1"/>
  <c r="F392" i="1" s="1"/>
  <c r="B393" i="1"/>
  <c r="F393" i="1" s="1"/>
  <c r="B394" i="1"/>
  <c r="F394" i="1" s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F400" i="1" s="1"/>
  <c r="B401" i="1"/>
  <c r="F401" i="1" s="1"/>
  <c r="B402" i="1"/>
  <c r="F402" i="1" s="1"/>
  <c r="B403" i="1"/>
  <c r="F403" i="1" s="1"/>
  <c r="B404" i="1"/>
  <c r="F404" i="1" s="1"/>
  <c r="B405" i="1"/>
  <c r="F405" i="1" s="1"/>
  <c r="B406" i="1"/>
  <c r="F406" i="1" s="1"/>
  <c r="B407" i="1"/>
  <c r="F407" i="1" s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F415" i="1" s="1"/>
  <c r="B416" i="1"/>
  <c r="F416" i="1" s="1"/>
  <c r="B417" i="1"/>
  <c r="F417" i="1" s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F424" i="1" s="1"/>
  <c r="B425" i="1"/>
  <c r="F425" i="1" s="1"/>
  <c r="B426" i="1"/>
  <c r="F426" i="1" s="1"/>
  <c r="B427" i="1"/>
  <c r="F427" i="1" s="1"/>
  <c r="B428" i="1"/>
  <c r="F428" i="1" s="1"/>
  <c r="B429" i="1"/>
  <c r="F429" i="1" s="1"/>
  <c r="B430" i="1"/>
  <c r="F430" i="1" s="1"/>
  <c r="B431" i="1"/>
  <c r="F431" i="1" s="1"/>
  <c r="B432" i="1"/>
  <c r="F432" i="1" s="1"/>
  <c r="B433" i="1"/>
  <c r="F433" i="1" s="1"/>
  <c r="B434" i="1"/>
  <c r="F434" i="1" s="1"/>
  <c r="B435" i="1"/>
  <c r="F435" i="1" s="1"/>
  <c r="B436" i="1"/>
  <c r="F436" i="1" s="1"/>
  <c r="B437" i="1"/>
  <c r="F437" i="1" s="1"/>
  <c r="B438" i="1"/>
  <c r="F438" i="1" s="1"/>
  <c r="B439" i="1"/>
  <c r="F439" i="1" s="1"/>
  <c r="B440" i="1"/>
  <c r="F440" i="1" s="1"/>
  <c r="B441" i="1"/>
  <c r="F441" i="1" s="1"/>
  <c r="B442" i="1"/>
  <c r="F442" i="1" s="1"/>
  <c r="B443" i="1"/>
  <c r="F443" i="1" s="1"/>
  <c r="B444" i="1"/>
  <c r="F444" i="1" s="1"/>
  <c r="B445" i="1"/>
  <c r="F445" i="1" s="1"/>
  <c r="B446" i="1"/>
  <c r="F446" i="1" s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F457" i="1" s="1"/>
  <c r="B458" i="1"/>
  <c r="F458" i="1" s="1"/>
  <c r="B459" i="1"/>
  <c r="F459" i="1" s="1"/>
  <c r="B460" i="1"/>
  <c r="F460" i="1" s="1"/>
  <c r="B461" i="1"/>
  <c r="F461" i="1" s="1"/>
  <c r="B462" i="1"/>
  <c r="F462" i="1" s="1"/>
  <c r="B463" i="1"/>
  <c r="F463" i="1" s="1"/>
  <c r="B464" i="1"/>
  <c r="F464" i="1" s="1"/>
  <c r="B465" i="1"/>
  <c r="F465" i="1" s="1"/>
  <c r="B466" i="1"/>
  <c r="F466" i="1" s="1"/>
  <c r="B467" i="1"/>
  <c r="F467" i="1" s="1"/>
  <c r="B468" i="1"/>
  <c r="F468" i="1" s="1"/>
  <c r="B469" i="1"/>
  <c r="F469" i="1" s="1"/>
  <c r="B470" i="1"/>
  <c r="F470" i="1" s="1"/>
  <c r="B471" i="1"/>
  <c r="F471" i="1" s="1"/>
  <c r="B472" i="1"/>
  <c r="F472" i="1" s="1"/>
  <c r="B473" i="1"/>
  <c r="F473" i="1" s="1"/>
  <c r="B474" i="1"/>
  <c r="F474" i="1" s="1"/>
  <c r="B475" i="1"/>
  <c r="F475" i="1" s="1"/>
  <c r="B476" i="1"/>
  <c r="F476" i="1" s="1"/>
  <c r="B477" i="1"/>
  <c r="F477" i="1" s="1"/>
  <c r="B478" i="1"/>
  <c r="F478" i="1" s="1"/>
  <c r="B479" i="1"/>
  <c r="F479" i="1" s="1"/>
  <c r="B480" i="1"/>
  <c r="F480" i="1" s="1"/>
  <c r="B481" i="1"/>
  <c r="F481" i="1" s="1"/>
  <c r="B482" i="1"/>
  <c r="F482" i="1" s="1"/>
  <c r="B483" i="1"/>
  <c r="F483" i="1" s="1"/>
  <c r="B484" i="1"/>
  <c r="F484" i="1" s="1"/>
  <c r="B485" i="1"/>
  <c r="F485" i="1" s="1"/>
  <c r="B486" i="1"/>
  <c r="F486" i="1" s="1"/>
  <c r="B487" i="1"/>
  <c r="F487" i="1" s="1"/>
  <c r="B488" i="1"/>
  <c r="F488" i="1" s="1"/>
  <c r="B489" i="1"/>
  <c r="F489" i="1" s="1"/>
  <c r="B490" i="1"/>
  <c r="F490" i="1" s="1"/>
  <c r="B491" i="1"/>
  <c r="F491" i="1" s="1"/>
  <c r="B492" i="1"/>
  <c r="F492" i="1" s="1"/>
  <c r="B493" i="1"/>
  <c r="F493" i="1" s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F500" i="1" s="1"/>
  <c r="B501" i="1"/>
  <c r="F501" i="1" s="1"/>
  <c r="B502" i="1"/>
  <c r="F502" i="1" s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F511" i="1" s="1"/>
  <c r="B512" i="1"/>
  <c r="F512" i="1" s="1"/>
  <c r="B513" i="1"/>
  <c r="F513" i="1" s="1"/>
  <c r="B514" i="1"/>
  <c r="F514" i="1" s="1"/>
  <c r="B515" i="1"/>
  <c r="F515" i="1" s="1"/>
  <c r="B516" i="1"/>
  <c r="F516" i="1" s="1"/>
  <c r="B517" i="1"/>
  <c r="F517" i="1" s="1"/>
  <c r="B518" i="1"/>
  <c r="F518" i="1" s="1"/>
  <c r="B519" i="1"/>
  <c r="F519" i="1" s="1"/>
  <c r="B520" i="1"/>
  <c r="F520" i="1" s="1"/>
  <c r="B521" i="1"/>
  <c r="F521" i="1" s="1"/>
  <c r="B522" i="1"/>
  <c r="F522" i="1" s="1"/>
  <c r="B523" i="1"/>
  <c r="F523" i="1" s="1"/>
  <c r="B524" i="1"/>
  <c r="F524" i="1" s="1"/>
  <c r="B525" i="1"/>
  <c r="F525" i="1" s="1"/>
  <c r="B526" i="1"/>
  <c r="F526" i="1" s="1"/>
  <c r="B527" i="1"/>
  <c r="F527" i="1" s="1"/>
  <c r="B528" i="1"/>
  <c r="F528" i="1" s="1"/>
  <c r="B529" i="1"/>
  <c r="F529" i="1" s="1"/>
  <c r="B530" i="1"/>
  <c r="F530" i="1" s="1"/>
  <c r="B531" i="1"/>
  <c r="F531" i="1" s="1"/>
  <c r="B532" i="1"/>
  <c r="F532" i="1" s="1"/>
  <c r="B533" i="1"/>
  <c r="F533" i="1" s="1"/>
  <c r="B534" i="1"/>
  <c r="F534" i="1" s="1"/>
  <c r="B535" i="1"/>
  <c r="F535" i="1" s="1"/>
  <c r="B536" i="1"/>
  <c r="F536" i="1" s="1"/>
  <c r="B537" i="1"/>
  <c r="F537" i="1" s="1"/>
  <c r="B538" i="1"/>
  <c r="F538" i="1" s="1"/>
  <c r="B539" i="1"/>
  <c r="F539" i="1" s="1"/>
  <c r="B540" i="1"/>
  <c r="F540" i="1" s="1"/>
  <c r="B541" i="1"/>
  <c r="F541" i="1" s="1"/>
  <c r="B542" i="1"/>
  <c r="F542" i="1" s="1"/>
  <c r="B543" i="1"/>
  <c r="F543" i="1" s="1"/>
  <c r="B544" i="1"/>
  <c r="F544" i="1" s="1"/>
  <c r="B545" i="1"/>
  <c r="F545" i="1" s="1"/>
  <c r="B546" i="1"/>
  <c r="F546" i="1" s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F552" i="1" s="1"/>
  <c r="B553" i="1"/>
  <c r="F553" i="1" s="1"/>
  <c r="B554" i="1"/>
  <c r="F554" i="1" s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F564" i="1" s="1"/>
  <c r="B565" i="1"/>
  <c r="F565" i="1" s="1"/>
  <c r="B566" i="1"/>
  <c r="F566" i="1" s="1"/>
  <c r="B567" i="1"/>
  <c r="F567" i="1" s="1"/>
  <c r="B568" i="1"/>
  <c r="F568" i="1" s="1"/>
  <c r="B569" i="1"/>
  <c r="F569" i="1" s="1"/>
  <c r="B570" i="1"/>
  <c r="F570" i="1" s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F577" i="1" s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F591" i="1" s="1"/>
  <c r="B592" i="1"/>
  <c r="F592" i="1" s="1"/>
  <c r="B593" i="1"/>
  <c r="F593" i="1" s="1"/>
  <c r="B594" i="1"/>
  <c r="F594" i="1" s="1"/>
  <c r="B595" i="1"/>
  <c r="F595" i="1" s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F604" i="1" s="1"/>
  <c r="B605" i="1"/>
  <c r="F605" i="1" s="1"/>
  <c r="B606" i="1"/>
  <c r="F606" i="1" s="1"/>
  <c r="B607" i="1"/>
  <c r="F607" i="1" s="1"/>
  <c r="B608" i="1"/>
  <c r="F608" i="1" s="1"/>
  <c r="B609" i="1"/>
  <c r="F609" i="1" s="1"/>
  <c r="B610" i="1"/>
  <c r="F610" i="1" s="1"/>
  <c r="B611" i="1"/>
  <c r="F611" i="1" s="1"/>
  <c r="B612" i="1"/>
  <c r="F612" i="1" s="1"/>
  <c r="B613" i="1"/>
  <c r="F613" i="1" s="1"/>
  <c r="B614" i="1"/>
  <c r="F614" i="1" s="1"/>
  <c r="B615" i="1"/>
  <c r="F615" i="1" s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F621" i="1" s="1"/>
  <c r="B622" i="1"/>
  <c r="F622" i="1" s="1"/>
  <c r="B623" i="1"/>
  <c r="F623" i="1" s="1"/>
  <c r="B624" i="1"/>
  <c r="F624" i="1" s="1"/>
  <c r="B625" i="1"/>
  <c r="F625" i="1" s="1"/>
  <c r="B626" i="1"/>
  <c r="F626" i="1" s="1"/>
  <c r="B627" i="1"/>
  <c r="F627" i="1" s="1"/>
  <c r="B628" i="1"/>
  <c r="F628" i="1" s="1"/>
  <c r="B629" i="1"/>
  <c r="F629" i="1" s="1"/>
  <c r="B630" i="1"/>
  <c r="F630" i="1" s="1"/>
  <c r="B631" i="1"/>
  <c r="F631" i="1" s="1"/>
  <c r="B632" i="1"/>
  <c r="F632" i="1" s="1"/>
  <c r="B633" i="1"/>
  <c r="F633" i="1" s="1"/>
  <c r="B634" i="1"/>
  <c r="F634" i="1" s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F641" i="1" s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F653" i="1" s="1"/>
  <c r="B654" i="1"/>
  <c r="F654" i="1" s="1"/>
  <c r="B655" i="1"/>
  <c r="F655" i="1" s="1"/>
  <c r="B656" i="1"/>
  <c r="F656" i="1" s="1"/>
  <c r="B657" i="1"/>
  <c r="F657" i="1" s="1"/>
  <c r="B658" i="1"/>
  <c r="F658" i="1" s="1"/>
  <c r="B659" i="1"/>
  <c r="F659" i="1" s="1"/>
  <c r="B660" i="1"/>
  <c r="F660" i="1" s="1"/>
  <c r="B661" i="1"/>
  <c r="F661" i="1" s="1"/>
  <c r="B662" i="1"/>
  <c r="F662" i="1" s="1"/>
  <c r="B663" i="1"/>
  <c r="F663" i="1" s="1"/>
  <c r="B664" i="1"/>
  <c r="F664" i="1" s="1"/>
  <c r="B665" i="1"/>
  <c r="F665" i="1" s="1"/>
  <c r="B666" i="1"/>
  <c r="F666" i="1" s="1"/>
  <c r="B667" i="1"/>
  <c r="F667" i="1" s="1"/>
  <c r="B668" i="1"/>
  <c r="F668" i="1" s="1"/>
  <c r="B669" i="1"/>
  <c r="F669" i="1" s="1"/>
  <c r="B670" i="1"/>
  <c r="F670" i="1" s="1"/>
  <c r="B671" i="1"/>
  <c r="F671" i="1" s="1"/>
  <c r="B672" i="1"/>
  <c r="F672" i="1" s="1"/>
  <c r="B673" i="1"/>
  <c r="F673" i="1" s="1"/>
  <c r="B674" i="1"/>
  <c r="F674" i="1" s="1"/>
  <c r="B675" i="1"/>
  <c r="F675" i="1" s="1"/>
  <c r="B676" i="1"/>
  <c r="F676" i="1" s="1"/>
  <c r="B677" i="1"/>
  <c r="F677" i="1" s="1"/>
  <c r="B678" i="1"/>
  <c r="F678" i="1" s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F686" i="1" s="1"/>
  <c r="B687" i="1"/>
  <c r="F687" i="1" s="1"/>
  <c r="B688" i="1"/>
  <c r="F688" i="1" s="1"/>
  <c r="B689" i="1"/>
  <c r="F689" i="1" s="1"/>
  <c r="B690" i="1"/>
  <c r="F690" i="1" s="1"/>
  <c r="B691" i="1"/>
  <c r="F691" i="1" s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F698" i="1" s="1"/>
  <c r="B699" i="1"/>
  <c r="F699" i="1" s="1"/>
  <c r="B700" i="1"/>
  <c r="F700" i="1" s="1"/>
  <c r="B701" i="1"/>
  <c r="F701" i="1" s="1"/>
  <c r="B702" i="1"/>
  <c r="F702" i="1" s="1"/>
  <c r="B703" i="1"/>
  <c r="F703" i="1" s="1"/>
  <c r="B704" i="1"/>
  <c r="F704" i="1" s="1"/>
  <c r="B705" i="1"/>
  <c r="F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F721" i="1" s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F731" i="1" s="1"/>
  <c r="B732" i="1"/>
  <c r="F732" i="1" s="1"/>
  <c r="B733" i="1"/>
  <c r="F733" i="1" s="1"/>
  <c r="B734" i="1"/>
  <c r="F734" i="1" s="1"/>
  <c r="B735" i="1"/>
  <c r="F735" i="1" s="1"/>
  <c r="B736" i="1"/>
  <c r="F736" i="1" s="1"/>
  <c r="B737" i="1"/>
  <c r="F737" i="1" s="1"/>
  <c r="B738" i="1"/>
  <c r="F738" i="1" s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F745" i="1" s="1"/>
  <c r="B746" i="1"/>
  <c r="F746" i="1" s="1"/>
  <c r="B747" i="1"/>
  <c r="F747" i="1" s="1"/>
  <c r="B748" i="1"/>
  <c r="F748" i="1" s="1"/>
  <c r="B749" i="1"/>
  <c r="F749" i="1" s="1"/>
  <c r="B750" i="1"/>
  <c r="F750" i="1" s="1"/>
  <c r="B751" i="1"/>
  <c r="F751" i="1" s="1"/>
  <c r="B752" i="1"/>
  <c r="F752" i="1" s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F761" i="1" s="1"/>
  <c r="B762" i="1"/>
  <c r="F762" i="1" s="1"/>
  <c r="B763" i="1"/>
  <c r="F763" i="1" s="1"/>
  <c r="B764" i="1"/>
  <c r="F764" i="1" s="1"/>
  <c r="B765" i="1"/>
  <c r="F765" i="1" s="1"/>
  <c r="B766" i="1"/>
  <c r="F766" i="1" s="1"/>
  <c r="B767" i="1"/>
  <c r="F767" i="1" s="1"/>
  <c r="B768" i="1"/>
  <c r="F768" i="1" s="1"/>
  <c r="B769" i="1"/>
  <c r="F769" i="1" s="1"/>
  <c r="B770" i="1"/>
  <c r="F770" i="1" s="1"/>
  <c r="B771" i="1"/>
  <c r="F771" i="1" s="1"/>
  <c r="B772" i="1"/>
  <c r="F772" i="1" s="1"/>
  <c r="B773" i="1"/>
  <c r="F773" i="1" s="1"/>
  <c r="B774" i="1"/>
  <c r="F774" i="1" s="1"/>
  <c r="B775" i="1"/>
  <c r="F775" i="1" s="1"/>
  <c r="B776" i="1"/>
  <c r="F776" i="1" s="1"/>
  <c r="B777" i="1"/>
  <c r="F777" i="1" s="1"/>
  <c r="B778" i="1"/>
  <c r="F778" i="1" s="1"/>
  <c r="B779" i="1"/>
  <c r="F779" i="1" s="1"/>
  <c r="B780" i="1"/>
  <c r="F780" i="1" s="1"/>
  <c r="B781" i="1"/>
  <c r="F781" i="1" s="1"/>
  <c r="B782" i="1"/>
  <c r="F782" i="1" s="1"/>
  <c r="B783" i="1"/>
  <c r="F783" i="1" s="1"/>
  <c r="B784" i="1"/>
  <c r="F784" i="1" s="1"/>
  <c r="B785" i="1"/>
  <c r="F785" i="1" s="1"/>
  <c r="B786" i="1"/>
  <c r="F786" i="1" s="1"/>
  <c r="B787" i="1"/>
  <c r="F787" i="1" s="1"/>
  <c r="B788" i="1"/>
  <c r="F788" i="1" s="1"/>
  <c r="B789" i="1"/>
  <c r="F789" i="1" s="1"/>
  <c r="B790" i="1"/>
  <c r="F790" i="1" s="1"/>
  <c r="B791" i="1"/>
  <c r="F791" i="1" s="1"/>
  <c r="B792" i="1"/>
  <c r="F792" i="1" s="1"/>
  <c r="B793" i="1"/>
  <c r="F793" i="1" s="1"/>
  <c r="B794" i="1"/>
  <c r="F794" i="1" s="1"/>
  <c r="B795" i="1"/>
  <c r="F795" i="1" s="1"/>
  <c r="B796" i="1"/>
  <c r="F796" i="1" s="1"/>
  <c r="B797" i="1"/>
  <c r="F797" i="1" s="1"/>
  <c r="B798" i="1"/>
  <c r="F798" i="1" s="1"/>
  <c r="B799" i="1"/>
  <c r="F799" i="1" s="1"/>
  <c r="B800" i="1"/>
  <c r="F800" i="1" s="1"/>
  <c r="B801" i="1"/>
  <c r="F801" i="1" s="1"/>
  <c r="B802" i="1"/>
  <c r="F802" i="1" s="1"/>
  <c r="B803" i="1"/>
  <c r="F803" i="1" s="1"/>
  <c r="B804" i="1"/>
  <c r="F804" i="1" s="1"/>
  <c r="B805" i="1"/>
  <c r="F805" i="1" s="1"/>
  <c r="B806" i="1"/>
  <c r="F806" i="1" s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F813" i="1" s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F833" i="1" s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F842" i="1" s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F862" i="1" s="1"/>
  <c r="B863" i="1"/>
  <c r="F863" i="1" s="1"/>
  <c r="B864" i="1"/>
  <c r="F864" i="1" s="1"/>
  <c r="B865" i="1"/>
  <c r="F865" i="1" s="1"/>
  <c r="B866" i="1"/>
  <c r="F866" i="1" s="1"/>
  <c r="B867" i="1"/>
  <c r="F867" i="1" s="1"/>
  <c r="B868" i="1"/>
  <c r="F868" i="1" s="1"/>
  <c r="B869" i="1"/>
  <c r="F869" i="1" s="1"/>
  <c r="B870" i="1"/>
  <c r="F870" i="1" s="1"/>
  <c r="B871" i="1"/>
  <c r="F871" i="1" s="1"/>
  <c r="B872" i="1"/>
  <c r="F872" i="1" s="1"/>
  <c r="B873" i="1"/>
  <c r="F873" i="1" s="1"/>
  <c r="B874" i="1"/>
  <c r="F874" i="1" s="1"/>
  <c r="B875" i="1"/>
  <c r="F875" i="1" s="1"/>
  <c r="B876" i="1"/>
  <c r="F876" i="1" s="1"/>
  <c r="B877" i="1"/>
  <c r="F877" i="1" s="1"/>
  <c r="B878" i="1"/>
  <c r="F878" i="1" s="1"/>
  <c r="B879" i="1"/>
  <c r="F879" i="1" s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F890" i="1" s="1"/>
  <c r="B891" i="1"/>
  <c r="F891" i="1" s="1"/>
  <c r="B892" i="1"/>
  <c r="F892" i="1" s="1"/>
  <c r="B893" i="1"/>
  <c r="F893" i="1" s="1"/>
  <c r="B894" i="1"/>
  <c r="F894" i="1" s="1"/>
  <c r="B895" i="1"/>
  <c r="F895" i="1" s="1"/>
  <c r="B896" i="1"/>
  <c r="F896" i="1" s="1"/>
  <c r="B897" i="1"/>
  <c r="F897" i="1" s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F908" i="1" s="1"/>
  <c r="B909" i="1"/>
  <c r="F909" i="1" s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F918" i="1" s="1"/>
  <c r="B919" i="1"/>
  <c r="F919" i="1" s="1"/>
  <c r="B920" i="1"/>
  <c r="F920" i="1" s="1"/>
  <c r="B921" i="1"/>
  <c r="F921" i="1" s="1"/>
  <c r="B922" i="1"/>
  <c r="F922" i="1" s="1"/>
  <c r="B923" i="1"/>
  <c r="F923" i="1" s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F929" i="1" s="1"/>
  <c r="B930" i="1"/>
  <c r="F930" i="1" s="1"/>
  <c r="B931" i="1"/>
  <c r="F931" i="1" s="1"/>
  <c r="B932" i="1"/>
  <c r="F932" i="1" s="1"/>
  <c r="B933" i="1"/>
  <c r="F933" i="1" s="1"/>
  <c r="B934" i="1"/>
  <c r="F934" i="1" s="1"/>
  <c r="B935" i="1"/>
  <c r="F935" i="1" s="1"/>
  <c r="B936" i="1"/>
  <c r="F936" i="1" s="1"/>
  <c r="B937" i="1"/>
  <c r="F937" i="1" s="1"/>
  <c r="B938" i="1"/>
  <c r="F938" i="1" s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F952" i="1" s="1"/>
  <c r="B953" i="1"/>
  <c r="F953" i="1" s="1"/>
  <c r="B954" i="1"/>
  <c r="F954" i="1" s="1"/>
  <c r="B955" i="1"/>
  <c r="F955" i="1" s="1"/>
  <c r="B956" i="1"/>
  <c r="F956" i="1" s="1"/>
  <c r="B957" i="1"/>
  <c r="F957" i="1" s="1"/>
  <c r="B958" i="1"/>
  <c r="F958" i="1" s="1"/>
  <c r="B959" i="1"/>
  <c r="F959" i="1" s="1"/>
  <c r="B960" i="1"/>
  <c r="F960" i="1" s="1"/>
  <c r="B961" i="1"/>
  <c r="F961" i="1" s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F972" i="1" s="1"/>
  <c r="B973" i="1"/>
  <c r="F973" i="1" s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F992" i="1" s="1"/>
  <c r="B993" i="1"/>
  <c r="F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F1025" i="1" s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F1032" i="1" s="1"/>
  <c r="B1033" i="1"/>
  <c r="F1033" i="1" s="1"/>
  <c r="B1034" i="1"/>
  <c r="F1034" i="1" s="1"/>
  <c r="B1035" i="1"/>
  <c r="F1035" i="1" s="1"/>
  <c r="B1036" i="1"/>
  <c r="F1036" i="1" s="1"/>
  <c r="B1037" i="1"/>
  <c r="F1037" i="1" s="1"/>
  <c r="B1038" i="1"/>
  <c r="F1038" i="1" s="1"/>
  <c r="B1039" i="1"/>
  <c r="F1039" i="1" s="1"/>
  <c r="B1040" i="1"/>
  <c r="F1040" i="1" s="1"/>
  <c r="B1041" i="1"/>
  <c r="F1041" i="1" s="1"/>
  <c r="B1042" i="1"/>
  <c r="F1042" i="1" s="1"/>
  <c r="B1043" i="1"/>
  <c r="F1043" i="1" s="1"/>
  <c r="B1044" i="1"/>
  <c r="F1044" i="1" s="1"/>
  <c r="B1045" i="1"/>
  <c r="F1045" i="1" s="1"/>
  <c r="B1046" i="1"/>
  <c r="F1046" i="1" s="1"/>
  <c r="B1047" i="1"/>
  <c r="F1047" i="1" s="1"/>
  <c r="B1048" i="1"/>
  <c r="F1048" i="1" s="1"/>
  <c r="B1049" i="1"/>
  <c r="F1049" i="1" s="1"/>
  <c r="B1050" i="1"/>
  <c r="F1050" i="1" s="1"/>
  <c r="B1051" i="1"/>
  <c r="F1051" i="1" s="1"/>
  <c r="B1052" i="1"/>
  <c r="F1052" i="1" s="1"/>
  <c r="B1053" i="1"/>
  <c r="F1053" i="1" s="1"/>
  <c r="B1054" i="1"/>
  <c r="F1054" i="1" s="1"/>
  <c r="B1055" i="1"/>
  <c r="F1055" i="1" s="1"/>
  <c r="B1056" i="1"/>
  <c r="F1056" i="1" s="1"/>
  <c r="B1057" i="1"/>
  <c r="F1057" i="1" s="1"/>
  <c r="B1058" i="1"/>
  <c r="F1058" i="1" s="1"/>
  <c r="B1059" i="1"/>
  <c r="F1059" i="1" s="1"/>
  <c r="B1060" i="1"/>
  <c r="F1060" i="1" s="1"/>
  <c r="B1061" i="1"/>
  <c r="F1061" i="1" s="1"/>
  <c r="B1062" i="1"/>
  <c r="F1062" i="1" s="1"/>
  <c r="B1063" i="1"/>
  <c r="F1063" i="1" s="1"/>
  <c r="B1064" i="1"/>
  <c r="F1064" i="1" s="1"/>
  <c r="B1065" i="1"/>
  <c r="F1065" i="1" s="1"/>
  <c r="B1066" i="1"/>
  <c r="F1066" i="1" s="1"/>
  <c r="B1067" i="1"/>
  <c r="F1067" i="1" s="1"/>
  <c r="B1068" i="1"/>
  <c r="F1068" i="1" s="1"/>
  <c r="B1069" i="1"/>
  <c r="F1069" i="1" s="1"/>
  <c r="B1070" i="1"/>
  <c r="F1070" i="1" s="1"/>
  <c r="B1071" i="1"/>
  <c r="F1071" i="1" s="1"/>
  <c r="B1072" i="1"/>
  <c r="F1072" i="1" s="1"/>
  <c r="B1073" i="1"/>
  <c r="F1073" i="1" s="1"/>
  <c r="B1074" i="1"/>
  <c r="F1074" i="1" s="1"/>
  <c r="B1075" i="1"/>
  <c r="F1075" i="1" s="1"/>
  <c r="B1076" i="1"/>
  <c r="F1076" i="1" s="1"/>
  <c r="B1077" i="1"/>
  <c r="F1077" i="1" s="1"/>
  <c r="B1078" i="1"/>
  <c r="F1078" i="1" s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F1092" i="1" s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F1103" i="1" s="1"/>
  <c r="B1104" i="1"/>
  <c r="F1104" i="1" s="1"/>
  <c r="B1105" i="1"/>
  <c r="F1105" i="1" s="1"/>
  <c r="B1106" i="1"/>
  <c r="F1106" i="1" s="1"/>
  <c r="B1107" i="1"/>
  <c r="F1107" i="1" s="1"/>
  <c r="B1108" i="1"/>
  <c r="F1108" i="1" s="1"/>
  <c r="B1109" i="1"/>
  <c r="F1109" i="1" s="1"/>
  <c r="B1110" i="1"/>
  <c r="F1110" i="1" s="1"/>
  <c r="B1111" i="1"/>
  <c r="F1111" i="1" s="1"/>
  <c r="B1112" i="1"/>
  <c r="F1112" i="1" s="1"/>
  <c r="B1113" i="1"/>
  <c r="F1113" i="1" s="1"/>
  <c r="B1114" i="1"/>
  <c r="F1114" i="1" s="1"/>
  <c r="B1115" i="1"/>
  <c r="F1115" i="1" s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F1121" i="1" s="1"/>
  <c r="B1122" i="1"/>
  <c r="F1122" i="1" s="1"/>
  <c r="B1123" i="1"/>
  <c r="F1123" i="1" s="1"/>
  <c r="B1124" i="1"/>
  <c r="F1124" i="1" s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F1132" i="1" s="1"/>
  <c r="B1133" i="1"/>
  <c r="F1133" i="1" s="1"/>
  <c r="B1134" i="1"/>
  <c r="F1134" i="1" s="1"/>
  <c r="B1135" i="1"/>
  <c r="F1135" i="1" s="1"/>
  <c r="B1136" i="1"/>
  <c r="F1136" i="1" s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F1145" i="1" s="1"/>
  <c r="B1146" i="1"/>
  <c r="F1146" i="1" s="1"/>
  <c r="B1147" i="1"/>
  <c r="F1147" i="1" s="1"/>
  <c r="B1148" i="1"/>
  <c r="F1148" i="1" s="1"/>
  <c r="B1149" i="1"/>
  <c r="F1149" i="1" s="1"/>
  <c r="B1150" i="1"/>
  <c r="F1150" i="1" s="1"/>
  <c r="B1151" i="1"/>
  <c r="F1151" i="1" s="1"/>
  <c r="B1152" i="1"/>
  <c r="F1152" i="1" s="1"/>
  <c r="B1153" i="1"/>
  <c r="F1153" i="1" s="1"/>
  <c r="B1154" i="1"/>
  <c r="F1154" i="1" s="1"/>
  <c r="B1155" i="1"/>
  <c r="F1155" i="1" s="1"/>
  <c r="B1156" i="1"/>
  <c r="F1156" i="1" s="1"/>
  <c r="B1157" i="1"/>
  <c r="F1157" i="1" s="1"/>
  <c r="B1158" i="1"/>
  <c r="F1158" i="1" s="1"/>
  <c r="B1159" i="1"/>
  <c r="F1159" i="1" s="1"/>
  <c r="B1160" i="1"/>
  <c r="F1160" i="1" s="1"/>
  <c r="B1161" i="1"/>
  <c r="F1161" i="1" s="1"/>
  <c r="B1162" i="1"/>
  <c r="F1162" i="1" s="1"/>
  <c r="B1163" i="1"/>
  <c r="F1163" i="1" s="1"/>
  <c r="B1164" i="1"/>
  <c r="F1164" i="1" s="1"/>
  <c r="B1165" i="1"/>
  <c r="F1165" i="1" s="1"/>
  <c r="B1166" i="1"/>
  <c r="F1166" i="1" s="1"/>
  <c r="B1167" i="1"/>
  <c r="F1167" i="1" s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F1176" i="1" s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F1182" i="1" s="1"/>
  <c r="B1183" i="1"/>
  <c r="F1183" i="1" s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F1193" i="1" s="1"/>
  <c r="B1194" i="1"/>
  <c r="F1194" i="1" s="1"/>
  <c r="B1195" i="1"/>
  <c r="F1195" i="1" s="1"/>
  <c r="B1196" i="1"/>
  <c r="F1196" i="1" s="1"/>
  <c r="B1197" i="1"/>
  <c r="F1197" i="1" s="1"/>
  <c r="B1198" i="1"/>
  <c r="F1198" i="1" s="1"/>
  <c r="B1199" i="1"/>
  <c r="F1199" i="1" s="1"/>
  <c r="B1200" i="1"/>
  <c r="F1200" i="1" s="1"/>
  <c r="B1201" i="1"/>
  <c r="F1201" i="1" s="1"/>
  <c r="B1202" i="1"/>
  <c r="F1202" i="1" s="1"/>
  <c r="B1203" i="1"/>
  <c r="F1203" i="1" s="1"/>
  <c r="B1204" i="1"/>
  <c r="F1204" i="1" s="1"/>
  <c r="B1205" i="1"/>
  <c r="F1205" i="1" s="1"/>
  <c r="B1206" i="1"/>
  <c r="F1206" i="1" s="1"/>
  <c r="B1207" i="1"/>
  <c r="F1207" i="1" s="1"/>
  <c r="B1208" i="1"/>
  <c r="F1208" i="1" s="1"/>
  <c r="B1209" i="1"/>
  <c r="F1209" i="1" s="1"/>
  <c r="B1210" i="1"/>
  <c r="F1210" i="1" s="1"/>
  <c r="B1211" i="1"/>
  <c r="F1211" i="1" s="1"/>
  <c r="B1212" i="1"/>
  <c r="F1212" i="1" s="1"/>
  <c r="B1213" i="1"/>
  <c r="F1213" i="1" s="1"/>
  <c r="B1214" i="1"/>
  <c r="F1214" i="1" s="1"/>
  <c r="B1215" i="1"/>
  <c r="F1215" i="1" s="1"/>
  <c r="B1216" i="1"/>
  <c r="F1216" i="1" s="1"/>
  <c r="B1217" i="1"/>
  <c r="F1217" i="1" s="1"/>
  <c r="B1218" i="1"/>
  <c r="F1218" i="1" s="1"/>
  <c r="B1219" i="1"/>
  <c r="F1219" i="1" s="1"/>
  <c r="B1220" i="1"/>
  <c r="F1220" i="1" s="1"/>
  <c r="B1221" i="1"/>
  <c r="F1221" i="1" s="1"/>
  <c r="B1222" i="1"/>
  <c r="F1222" i="1" s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F1241" i="1" s="1"/>
  <c r="B1242" i="1"/>
  <c r="F1242" i="1" s="1"/>
  <c r="B1243" i="1"/>
  <c r="F1243" i="1" s="1"/>
  <c r="B1244" i="1"/>
  <c r="F1244" i="1" s="1"/>
  <c r="B1245" i="1"/>
  <c r="F1245" i="1" s="1"/>
  <c r="B1246" i="1"/>
  <c r="F1246" i="1" s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F1252" i="1" s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F1262" i="1" s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F1274" i="1" s="1"/>
  <c r="B1275" i="1"/>
  <c r="F1275" i="1" s="1"/>
  <c r="B1276" i="1"/>
  <c r="F1276" i="1" s="1"/>
  <c r="B1277" i="1"/>
  <c r="F1277" i="1" s="1"/>
  <c r="B1278" i="1"/>
  <c r="F1278" i="1" s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F1292" i="1" s="1"/>
  <c r="B1293" i="1"/>
  <c r="F1293" i="1" s="1"/>
  <c r="B1294" i="1"/>
  <c r="F1294" i="1" s="1"/>
  <c r="B1295" i="1"/>
  <c r="F1295" i="1" s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F1301" i="1" s="1"/>
  <c r="B1302" i="1"/>
  <c r="F1302" i="1" s="1"/>
  <c r="B1303" i="1"/>
  <c r="F1303" i="1" s="1"/>
  <c r="B1304" i="1"/>
  <c r="F1304" i="1" s="1"/>
  <c r="B1305" i="1"/>
  <c r="F1305" i="1" s="1"/>
  <c r="B1306" i="1"/>
  <c r="F1306" i="1" s="1"/>
  <c r="B1307" i="1"/>
  <c r="F1307" i="1" s="1"/>
  <c r="B1308" i="1"/>
  <c r="F1308" i="1" s="1"/>
  <c r="B1309" i="1"/>
  <c r="F1309" i="1" s="1"/>
  <c r="B1310" i="1"/>
  <c r="F1310" i="1" s="1"/>
  <c r="B1311" i="1"/>
  <c r="F1311" i="1" s="1"/>
  <c r="B1312" i="1"/>
  <c r="F1312" i="1" s="1"/>
  <c r="B1313" i="1"/>
  <c r="F1313" i="1" s="1"/>
  <c r="B1314" i="1"/>
  <c r="F1314" i="1" s="1"/>
  <c r="B1315" i="1"/>
  <c r="F1315" i="1" s="1"/>
  <c r="B1316" i="1"/>
  <c r="F1316" i="1" s="1"/>
  <c r="B1317" i="1"/>
  <c r="F1317" i="1" s="1"/>
  <c r="B1318" i="1"/>
  <c r="F1318" i="1" s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F1333" i="1" s="1"/>
  <c r="B1334" i="1"/>
  <c r="F1334" i="1" s="1"/>
  <c r="B1335" i="1"/>
  <c r="F1335" i="1" s="1"/>
  <c r="B1336" i="1"/>
  <c r="F1336" i="1" s="1"/>
  <c r="B1337" i="1"/>
  <c r="F1337" i="1" s="1"/>
  <c r="B1338" i="1"/>
  <c r="F1338" i="1" s="1"/>
  <c r="B1339" i="1"/>
  <c r="F1339" i="1" s="1"/>
  <c r="B1340" i="1"/>
  <c r="F1340" i="1" s="1"/>
  <c r="B1341" i="1"/>
  <c r="F1341" i="1" s="1"/>
  <c r="B1342" i="1"/>
  <c r="F1342" i="1" s="1"/>
  <c r="B1343" i="1"/>
  <c r="F1343" i="1" s="1"/>
  <c r="B1344" i="1"/>
  <c r="F1344" i="1" s="1"/>
  <c r="B1345" i="1"/>
  <c r="F1345" i="1" s="1"/>
  <c r="B1346" i="1"/>
  <c r="F1346" i="1" s="1"/>
  <c r="B1347" i="1"/>
  <c r="F1347" i="1" s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F1354" i="1" s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F1363" i="1" s="1"/>
  <c r="B1364" i="1"/>
  <c r="F1364" i="1" s="1"/>
  <c r="B1365" i="1"/>
  <c r="F1365" i="1" s="1"/>
  <c r="B1366" i="1"/>
  <c r="F1366" i="1" s="1"/>
  <c r="B1367" i="1"/>
  <c r="F1367" i="1" s="1"/>
  <c r="B1368" i="1"/>
  <c r="F1368" i="1" s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F1376" i="1" s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F1382" i="1" s="1"/>
  <c r="B1383" i="1"/>
  <c r="F1383" i="1" s="1"/>
  <c r="B1384" i="1"/>
  <c r="F1384" i="1" s="1"/>
  <c r="B1385" i="1"/>
  <c r="F1385" i="1" s="1"/>
  <c r="B1386" i="1"/>
  <c r="F1386" i="1" s="1"/>
  <c r="B1387" i="1"/>
  <c r="F1387" i="1" s="1"/>
  <c r="B1388" i="1"/>
  <c r="F1388" i="1" s="1"/>
  <c r="B1389" i="1"/>
  <c r="F1389" i="1" s="1"/>
  <c r="B1390" i="1"/>
  <c r="F1390" i="1" s="1"/>
  <c r="B1391" i="1"/>
  <c r="F1391" i="1" s="1"/>
  <c r="B1392" i="1"/>
  <c r="F1392" i="1" s="1"/>
  <c r="B1393" i="1"/>
  <c r="F1393" i="1" s="1"/>
  <c r="B1394" i="1"/>
  <c r="F1394" i="1" s="1"/>
  <c r="B1395" i="1"/>
  <c r="F1395" i="1" s="1"/>
  <c r="B1396" i="1"/>
  <c r="F1396" i="1" s="1"/>
  <c r="B1397" i="1"/>
  <c r="F1397" i="1" s="1"/>
  <c r="B1398" i="1"/>
  <c r="F1398" i="1" s="1"/>
  <c r="B1399" i="1"/>
  <c r="F1399" i="1" s="1"/>
  <c r="B1400" i="1"/>
  <c r="F1400" i="1" s="1"/>
  <c r="B1401" i="1"/>
  <c r="F1401" i="1" s="1"/>
  <c r="B1402" i="1"/>
  <c r="F1402" i="1" s="1"/>
  <c r="B1403" i="1"/>
  <c r="F1403" i="1" s="1"/>
  <c r="B1404" i="1"/>
  <c r="F1404" i="1" s="1"/>
  <c r="B1405" i="1"/>
  <c r="F1405" i="1" s="1"/>
  <c r="B1406" i="1"/>
  <c r="F1406" i="1" s="1"/>
  <c r="B1407" i="1"/>
  <c r="F1407" i="1" s="1"/>
  <c r="B1408" i="1"/>
  <c r="F1408" i="1" s="1"/>
  <c r="B1409" i="1"/>
  <c r="F1409" i="1" s="1"/>
  <c r="B1410" i="1"/>
  <c r="F1410" i="1" s="1"/>
  <c r="B1411" i="1"/>
  <c r="F1411" i="1" s="1"/>
  <c r="B1412" i="1"/>
  <c r="F1412" i="1" s="1"/>
  <c r="B1413" i="1"/>
  <c r="F1413" i="1" s="1"/>
  <c r="B1414" i="1"/>
  <c r="F1414" i="1" s="1"/>
  <c r="B1415" i="1"/>
  <c r="F1415" i="1" s="1"/>
  <c r="B1416" i="1"/>
  <c r="F1416" i="1" s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F1435" i="1" s="1"/>
  <c r="B1436" i="1"/>
  <c r="F1436" i="1" s="1"/>
  <c r="B1437" i="1"/>
  <c r="F1437" i="1" s="1"/>
  <c r="B1438" i="1"/>
  <c r="F1438" i="1" s="1"/>
  <c r="B1439" i="1"/>
  <c r="F1439" i="1" s="1"/>
  <c r="B1440" i="1"/>
  <c r="F1440" i="1" s="1"/>
  <c r="B1441" i="1"/>
  <c r="F1441" i="1" s="1"/>
  <c r="B1442" i="1"/>
  <c r="F1442" i="1" s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F1451" i="1" s="1"/>
  <c r="B1452" i="1"/>
  <c r="F1452" i="1" s="1"/>
  <c r="B1453" i="1"/>
  <c r="F1453" i="1" s="1"/>
  <c r="B1454" i="1"/>
  <c r="F1454" i="1" s="1"/>
  <c r="B1455" i="1"/>
  <c r="F1455" i="1" s="1"/>
  <c r="B1456" i="1"/>
  <c r="F1456" i="1" s="1"/>
  <c r="B1457" i="1"/>
  <c r="F1457" i="1" s="1"/>
  <c r="B1458" i="1"/>
  <c r="F1458" i="1" s="1"/>
  <c r="B1459" i="1"/>
  <c r="F1459" i="1" s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F1467" i="1" s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F1475" i="1" s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F1483" i="1" s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F1491" i="1" s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F1499" i="1" s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F1507" i="1" s="1"/>
  <c r="B1508" i="1"/>
  <c r="F1508" i="1" s="1"/>
  <c r="B1509" i="1"/>
  <c r="F1509" i="1" s="1"/>
  <c r="B1510" i="1"/>
  <c r="F1510" i="1" s="1"/>
  <c r="B1511" i="1"/>
  <c r="F1511" i="1" s="1"/>
  <c r="B1512" i="1"/>
  <c r="F1512" i="1" s="1"/>
  <c r="B1513" i="1"/>
  <c r="F1513" i="1" s="1"/>
  <c r="B1514" i="1"/>
  <c r="F1514" i="1" s="1"/>
  <c r="B1515" i="1"/>
  <c r="F1515" i="1" s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F1522" i="1" s="1"/>
  <c r="B1523" i="1"/>
  <c r="F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F1531" i="1" s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F1539" i="1" s="1"/>
  <c r="B1540" i="1"/>
  <c r="F1540" i="1" s="1"/>
  <c r="B1541" i="1"/>
  <c r="F1541" i="1" s="1"/>
  <c r="B1542" i="1"/>
  <c r="F1542" i="1" s="1"/>
  <c r="B1543" i="1"/>
  <c r="F1543" i="1" s="1"/>
  <c r="B1544" i="1"/>
  <c r="F1544" i="1" s="1"/>
  <c r="B1545" i="1"/>
  <c r="F1545" i="1" s="1"/>
  <c r="B1546" i="1"/>
  <c r="F1546" i="1" s="1"/>
  <c r="B1547" i="1"/>
  <c r="F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F1555" i="1" s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F1561" i="1" s="1"/>
  <c r="B1562" i="1"/>
  <c r="F1562" i="1" s="1"/>
  <c r="B1563" i="1"/>
  <c r="F1563" i="1" s="1"/>
  <c r="B1564" i="1"/>
  <c r="F1564" i="1" s="1"/>
  <c r="B1565" i="1"/>
  <c r="F1565" i="1" s="1"/>
  <c r="B1566" i="1"/>
  <c r="F1566" i="1" s="1"/>
  <c r="B1567" i="1"/>
  <c r="F1567" i="1" s="1"/>
  <c r="B1568" i="1"/>
  <c r="F1568" i="1" s="1"/>
  <c r="B1569" i="1"/>
  <c r="F1569" i="1" s="1"/>
  <c r="B1570" i="1"/>
  <c r="F1570" i="1" s="1"/>
  <c r="B1571" i="1"/>
  <c r="F1571" i="1" s="1"/>
  <c r="B1572" i="1"/>
  <c r="F1572" i="1" s="1"/>
  <c r="B1573" i="1"/>
  <c r="F1573" i="1" s="1"/>
  <c r="B1574" i="1"/>
  <c r="F1574" i="1" s="1"/>
  <c r="B1575" i="1"/>
  <c r="F1575" i="1" s="1"/>
  <c r="B1576" i="1"/>
  <c r="F1576" i="1" s="1"/>
  <c r="B1577" i="1"/>
  <c r="F1577" i="1" s="1"/>
  <c r="B1578" i="1"/>
  <c r="F1578" i="1" s="1"/>
  <c r="B1579" i="1"/>
  <c r="F1579" i="1" s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F1586" i="1" s="1"/>
  <c r="B1587" i="1"/>
  <c r="F1587" i="1" s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F1594" i="1" s="1"/>
  <c r="B1595" i="1"/>
  <c r="F1595" i="1" s="1"/>
  <c r="B1596" i="1"/>
  <c r="F1596" i="1" s="1"/>
  <c r="B1597" i="1"/>
  <c r="F1597" i="1" s="1"/>
  <c r="B1598" i="1"/>
  <c r="F1598" i="1" s="1"/>
  <c r="B1599" i="1"/>
  <c r="F1599" i="1" s="1"/>
  <c r="B1600" i="1"/>
  <c r="F1600" i="1" s="1"/>
  <c r="B1601" i="1"/>
  <c r="F1601" i="1" s="1"/>
  <c r="B1602" i="1"/>
  <c r="F1602" i="1" s="1"/>
  <c r="B1603" i="1"/>
  <c r="F1603" i="1" s="1"/>
  <c r="B1604" i="1"/>
  <c r="F1604" i="1" s="1"/>
  <c r="B1605" i="1"/>
  <c r="F1605" i="1" s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F1611" i="1" s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F1619" i="1" s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F1627" i="1" s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F1635" i="1" s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F1643" i="1" s="1"/>
  <c r="B1644" i="1"/>
  <c r="F1644" i="1" s="1"/>
  <c r="B1645" i="1"/>
  <c r="F1645" i="1" s="1"/>
  <c r="B1646" i="1"/>
  <c r="F1646" i="1" s="1"/>
  <c r="B1647" i="1"/>
  <c r="F1647" i="1" s="1"/>
  <c r="B1648" i="1"/>
  <c r="F1648" i="1" s="1"/>
  <c r="B1649" i="1"/>
  <c r="F1649" i="1" s="1"/>
  <c r="B1650" i="1"/>
  <c r="F1650" i="1" s="1"/>
  <c r="B1651" i="1"/>
  <c r="F1651" i="1" s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F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F1667" i="1" s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F1675" i="1" s="1"/>
  <c r="B1676" i="1"/>
  <c r="F1676" i="1" s="1"/>
  <c r="B1677" i="1"/>
  <c r="F1677" i="1" s="1"/>
  <c r="B1678" i="1"/>
  <c r="F1678" i="1" s="1"/>
  <c r="B1679" i="1"/>
  <c r="F1679" i="1" s="1"/>
  <c r="B1680" i="1"/>
  <c r="F1680" i="1" s="1"/>
  <c r="B1681" i="1"/>
  <c r="F1681" i="1" s="1"/>
  <c r="B1682" i="1"/>
  <c r="F1682" i="1" s="1"/>
  <c r="B1683" i="1"/>
  <c r="F1683" i="1" s="1"/>
  <c r="B1684" i="1"/>
  <c r="F1684" i="1" s="1"/>
  <c r="B1685" i="1"/>
  <c r="F1685" i="1" s="1"/>
  <c r="B1686" i="1"/>
  <c r="F1686" i="1" s="1"/>
  <c r="B1687" i="1"/>
  <c r="F1687" i="1" s="1"/>
  <c r="B1688" i="1"/>
  <c r="F1688" i="1" s="1"/>
  <c r="B1689" i="1"/>
  <c r="F1689" i="1" s="1"/>
  <c r="B1690" i="1"/>
  <c r="F1690" i="1" s="1"/>
  <c r="B1691" i="1"/>
  <c r="F1691" i="1" s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F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F1707" i="1" s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F1714" i="1" s="1"/>
  <c r="B1715" i="1"/>
  <c r="F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F1722" i="1" s="1"/>
  <c r="B1723" i="1"/>
  <c r="F1723" i="1" s="1"/>
  <c r="B1724" i="1"/>
  <c r="F1724" i="1" s="1"/>
  <c r="B1725" i="1"/>
  <c r="F1725" i="1" s="1"/>
  <c r="B1726" i="1"/>
  <c r="F1726" i="1" s="1"/>
  <c r="B1727" i="1"/>
  <c r="F1727" i="1" s="1"/>
  <c r="B1728" i="1"/>
  <c r="F1728" i="1" s="1"/>
  <c r="B1729" i="1"/>
  <c r="F1729" i="1" s="1"/>
  <c r="B1730" i="1"/>
  <c r="F1730" i="1" s="1"/>
  <c r="B1731" i="1"/>
  <c r="F1731" i="1" s="1"/>
  <c r="B1732" i="1"/>
  <c r="F1732" i="1" s="1"/>
  <c r="B1733" i="1"/>
  <c r="F1733" i="1" s="1"/>
  <c r="B1734" i="1"/>
  <c r="F1734" i="1" s="1"/>
  <c r="B1735" i="1"/>
  <c r="F1735" i="1" s="1"/>
  <c r="B1736" i="1"/>
  <c r="F1736" i="1" s="1"/>
  <c r="B1737" i="1"/>
  <c r="F1737" i="1" s="1"/>
  <c r="B1738" i="1"/>
  <c r="F1738" i="1" s="1"/>
  <c r="B1739" i="1"/>
  <c r="F1739" i="1" s="1"/>
  <c r="B1740" i="1"/>
  <c r="F1740" i="1" s="1"/>
  <c r="B1741" i="1"/>
  <c r="F1741" i="1" s="1"/>
  <c r="B1742" i="1"/>
  <c r="F1742" i="1" s="1"/>
  <c r="B1743" i="1"/>
  <c r="F1743" i="1" s="1"/>
  <c r="B1744" i="1"/>
  <c r="F1744" i="1" s="1"/>
  <c r="B1745" i="1"/>
  <c r="F1745" i="1" s="1"/>
  <c r="B1746" i="1"/>
  <c r="F1746" i="1" s="1"/>
  <c r="B1747" i="1"/>
  <c r="F1747" i="1" s="1"/>
  <c r="B1748" i="1"/>
  <c r="F1748" i="1" s="1"/>
  <c r="B1749" i="1"/>
  <c r="F1749" i="1" s="1"/>
  <c r="B1750" i="1"/>
  <c r="F1750" i="1" s="1"/>
  <c r="B1751" i="1"/>
  <c r="F1751" i="1" s="1"/>
  <c r="B1752" i="1"/>
  <c r="F1752" i="1" s="1"/>
  <c r="B1753" i="1"/>
  <c r="F1753" i="1" s="1"/>
  <c r="B1754" i="1"/>
  <c r="F1754" i="1" s="1"/>
  <c r="B1755" i="1"/>
  <c r="F1755" i="1" s="1"/>
  <c r="B1756" i="1"/>
  <c r="F1756" i="1" s="1"/>
  <c r="B1757" i="1"/>
  <c r="F1757" i="1" s="1"/>
  <c r="B1758" i="1"/>
  <c r="F1758" i="1" s="1"/>
  <c r="B1759" i="1"/>
  <c r="F1759" i="1" s="1"/>
  <c r="B1760" i="1"/>
  <c r="F1760" i="1" s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F1766" i="1" s="1"/>
  <c r="B1767" i="1"/>
  <c r="F1767" i="1" s="1"/>
  <c r="B1768" i="1"/>
  <c r="F1768" i="1" s="1"/>
  <c r="B1769" i="1"/>
  <c r="F1769" i="1" s="1"/>
  <c r="B1770" i="1"/>
  <c r="F1770" i="1" s="1"/>
  <c r="B1771" i="1"/>
  <c r="F1771" i="1" s="1"/>
  <c r="B1772" i="1"/>
  <c r="F1772" i="1" s="1"/>
  <c r="B1773" i="1"/>
  <c r="F1773" i="1" s="1"/>
  <c r="B1774" i="1"/>
  <c r="F1774" i="1" s="1"/>
  <c r="B1775" i="1"/>
  <c r="F1775" i="1" s="1"/>
  <c r="B1776" i="1"/>
  <c r="F1776" i="1" s="1"/>
  <c r="B1777" i="1"/>
  <c r="F1777" i="1" s="1"/>
  <c r="B1778" i="1"/>
  <c r="F1778" i="1" s="1"/>
  <c r="B1779" i="1"/>
  <c r="F1779" i="1" s="1"/>
  <c r="B1780" i="1"/>
  <c r="F1780" i="1" s="1"/>
  <c r="B1781" i="1"/>
  <c r="F1781" i="1" s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F1788" i="1" s="1"/>
  <c r="B1789" i="1"/>
  <c r="F1789" i="1" s="1"/>
  <c r="B1790" i="1"/>
  <c r="F1790" i="1" s="1"/>
  <c r="B1791" i="1"/>
  <c r="F1791" i="1" s="1"/>
  <c r="B1792" i="1"/>
  <c r="F1792" i="1" s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F1802" i="1" s="1"/>
  <c r="B1803" i="1"/>
  <c r="F1803" i="1" s="1"/>
  <c r="B1804" i="1"/>
  <c r="F1804" i="1" s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F1810" i="1" s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F1864" i="1" s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F1876" i="1" s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F1895" i="1" s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F1912" i="1" s="1"/>
  <c r="B1913" i="1"/>
  <c r="F1913" i="1" s="1"/>
  <c r="B1914" i="1"/>
  <c r="F1914" i="1" s="1"/>
  <c r="B1915" i="1"/>
  <c r="F1915" i="1" s="1"/>
  <c r="B1916" i="1"/>
  <c r="F1916" i="1" s="1"/>
  <c r="B1917" i="1"/>
  <c r="F1917" i="1" s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F1967" i="1" s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F2030" i="1" s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F2064" i="1" s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F2074" i="1" s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F2100" i="1" s="1"/>
  <c r="B2101" i="1"/>
  <c r="F2101" i="1" s="1"/>
  <c r="B2102" i="1"/>
  <c r="F2102" i="1" s="1"/>
  <c r="B2103" i="1"/>
  <c r="F2103" i="1" s="1"/>
  <c r="B2104" i="1"/>
  <c r="F2104" i="1" s="1"/>
  <c r="B2105" i="1"/>
  <c r="F2105" i="1" s="1"/>
  <c r="B2106" i="1"/>
  <c r="F2106" i="1" s="1"/>
  <c r="B2107" i="1"/>
  <c r="F2107" i="1" s="1"/>
  <c r="B2108" i="1"/>
  <c r="F2108" i="1" s="1"/>
  <c r="B2109" i="1"/>
  <c r="F2109" i="1" s="1"/>
  <c r="B2110" i="1"/>
  <c r="F2110" i="1" s="1"/>
  <c r="B2111" i="1"/>
  <c r="F2111" i="1" s="1"/>
  <c r="B2112" i="1"/>
  <c r="F2112" i="1" s="1"/>
  <c r="B2113" i="1"/>
  <c r="F2113" i="1" s="1"/>
  <c r="B2114" i="1"/>
  <c r="F2114" i="1" s="1"/>
  <c r="B2115" i="1"/>
  <c r="F2115" i="1" s="1"/>
  <c r="B2116" i="1"/>
  <c r="F2116" i="1" s="1"/>
  <c r="B2117" i="1"/>
  <c r="F2117" i="1" s="1"/>
  <c r="B2118" i="1"/>
  <c r="F2118" i="1" s="1"/>
  <c r="B2119" i="1"/>
  <c r="F2119" i="1" s="1"/>
  <c r="B2120" i="1"/>
  <c r="F2120" i="1" s="1"/>
  <c r="B2121" i="1"/>
  <c r="F2121" i="1" s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F2127" i="1" s="1"/>
  <c r="B2128" i="1"/>
  <c r="F2128" i="1" s="1"/>
  <c r="B2129" i="1"/>
  <c r="F2129" i="1" s="1"/>
  <c r="B2130" i="1"/>
  <c r="F2130" i="1" s="1"/>
  <c r="B2131" i="1"/>
  <c r="F2131" i="1" s="1"/>
  <c r="B2132" i="1"/>
  <c r="F2132" i="1" s="1"/>
  <c r="B2133" i="1"/>
  <c r="F2133" i="1" s="1"/>
  <c r="B2134" i="1"/>
  <c r="F2134" i="1" s="1"/>
  <c r="B2135" i="1"/>
  <c r="F2135" i="1" s="1"/>
  <c r="B2136" i="1"/>
  <c r="F2136" i="1" s="1"/>
  <c r="B2137" i="1"/>
  <c r="F2137" i="1" s="1"/>
  <c r="B2138" i="1"/>
  <c r="F2138" i="1" s="1"/>
  <c r="B2139" i="1"/>
  <c r="F2139" i="1" s="1"/>
  <c r="B2140" i="1"/>
  <c r="F2140" i="1" s="1"/>
  <c r="B2141" i="1"/>
  <c r="F2141" i="1" s="1"/>
  <c r="B2142" i="1"/>
  <c r="F2142" i="1" s="1"/>
  <c r="B2143" i="1"/>
  <c r="F2143" i="1" s="1"/>
  <c r="B2144" i="1"/>
  <c r="F2144" i="1" s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F2151" i="1" s="1"/>
  <c r="B2152" i="1"/>
  <c r="F2152" i="1" s="1"/>
  <c r="B2153" i="1"/>
  <c r="F2153" i="1" s="1"/>
  <c r="B2154" i="1"/>
  <c r="F2154" i="1" s="1"/>
  <c r="B2155" i="1"/>
  <c r="F2155" i="1" s="1"/>
  <c r="B2156" i="1"/>
  <c r="F2156" i="1" s="1"/>
  <c r="B2157" i="1"/>
  <c r="F2157" i="1" s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F2193" i="1" s="1"/>
  <c r="B2194" i="1"/>
  <c r="F2194" i="1" s="1"/>
  <c r="B2195" i="1"/>
  <c r="F2195" i="1" s="1"/>
  <c r="B2196" i="1"/>
  <c r="F2196" i="1" s="1"/>
  <c r="B2197" i="1"/>
  <c r="F2197" i="1" s="1"/>
  <c r="B2198" i="1"/>
  <c r="F2198" i="1" s="1"/>
  <c r="B2199" i="1"/>
  <c r="F2199" i="1" s="1"/>
  <c r="B2200" i="1"/>
  <c r="F2200" i="1" s="1"/>
  <c r="B2201" i="1"/>
  <c r="F2201" i="1" s="1"/>
  <c r="B2202" i="1"/>
  <c r="F2202" i="1" s="1"/>
  <c r="B2203" i="1"/>
  <c r="F2203" i="1" s="1"/>
  <c r="B2204" i="1"/>
  <c r="F2204" i="1" s="1"/>
  <c r="B2205" i="1"/>
  <c r="F2205" i="1" s="1"/>
  <c r="B2206" i="1"/>
  <c r="F2206" i="1" s="1"/>
  <c r="B2207" i="1"/>
  <c r="F2207" i="1" s="1"/>
  <c r="B2208" i="1"/>
  <c r="F2208" i="1" s="1"/>
  <c r="B2209" i="1"/>
  <c r="F2209" i="1" s="1"/>
  <c r="B2210" i="1"/>
  <c r="F2210" i="1" s="1"/>
  <c r="B2211" i="1"/>
  <c r="F2211" i="1" s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F2219" i="1" s="1"/>
  <c r="B2220" i="1"/>
  <c r="F2220" i="1" s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F2238" i="1" s="1"/>
  <c r="B2239" i="1"/>
  <c r="F2239" i="1" s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F2297" i="1" s="1"/>
  <c r="B2298" i="1"/>
  <c r="F2298" i="1" s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F2319" i="1" s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F2358" i="1" s="1"/>
  <c r="B2359" i="1"/>
  <c r="F2359" i="1" s="1"/>
  <c r="B2360" i="1"/>
  <c r="F2360" i="1" s="1"/>
  <c r="B2361" i="1"/>
  <c r="F2361" i="1" s="1"/>
  <c r="B2362" i="1"/>
  <c r="F2362" i="1" s="1"/>
  <c r="B2363" i="1"/>
  <c r="F2363" i="1" s="1"/>
  <c r="B2364" i="1"/>
  <c r="F2364" i="1" s="1"/>
  <c r="B2365" i="1"/>
  <c r="F2365" i="1" s="1"/>
  <c r="B2366" i="1"/>
  <c r="F2366" i="1" s="1"/>
  <c r="B2367" i="1"/>
  <c r="F2367" i="1" s="1"/>
  <c r="B2368" i="1"/>
  <c r="F2368" i="1" s="1"/>
  <c r="B2369" i="1"/>
  <c r="F2369" i="1" s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F2379" i="1" s="1"/>
  <c r="B2380" i="1"/>
  <c r="F2380" i="1" s="1"/>
  <c r="B2381" i="1"/>
  <c r="F2381" i="1" s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F2390" i="1" s="1"/>
  <c r="B2391" i="1"/>
  <c r="F2391" i="1" s="1"/>
  <c r="B2392" i="1"/>
  <c r="F2392" i="1" s="1"/>
  <c r="B2393" i="1"/>
  <c r="F2393" i="1" s="1"/>
  <c r="B2394" i="1"/>
  <c r="F2394" i="1" s="1"/>
  <c r="B2395" i="1"/>
  <c r="F2395" i="1" s="1"/>
  <c r="B2396" i="1"/>
  <c r="F2396" i="1" s="1"/>
  <c r="B2397" i="1"/>
  <c r="F2397" i="1" s="1"/>
  <c r="B2398" i="1"/>
  <c r="F2398" i="1" s="1"/>
  <c r="B2399" i="1"/>
  <c r="F2399" i="1" s="1"/>
  <c r="B2400" i="1"/>
  <c r="F2400" i="1" s="1"/>
  <c r="B2401" i="1"/>
  <c r="F2401" i="1" s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F2409" i="1" s="1"/>
  <c r="B2410" i="1"/>
  <c r="F2410" i="1" s="1"/>
  <c r="B2411" i="1"/>
  <c r="F2411" i="1" s="1"/>
  <c r="B2412" i="1"/>
  <c r="F2412" i="1" s="1"/>
  <c r="B2413" i="1"/>
  <c r="F2413" i="1" s="1"/>
  <c r="B2414" i="1"/>
  <c r="F2414" i="1" s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F2423" i="1" s="1"/>
  <c r="B2424" i="1"/>
  <c r="F2424" i="1" s="1"/>
  <c r="B2425" i="1"/>
  <c r="F2425" i="1" s="1"/>
  <c r="B2426" i="1"/>
  <c r="F2426" i="1" s="1"/>
  <c r="B2427" i="1"/>
  <c r="F2427" i="1" s="1"/>
  <c r="B2428" i="1"/>
  <c r="F2428" i="1" s="1"/>
  <c r="B2429" i="1"/>
  <c r="F2429" i="1" s="1"/>
  <c r="B2430" i="1"/>
  <c r="F2430" i="1" s="1"/>
  <c r="B2431" i="1"/>
  <c r="F2431" i="1" s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F2444" i="1" s="1"/>
  <c r="B2445" i="1"/>
  <c r="F2445" i="1" s="1"/>
  <c r="B2446" i="1"/>
  <c r="F2446" i="1" s="1"/>
  <c r="B2447" i="1"/>
  <c r="F2447" i="1" s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F2453" i="1" s="1"/>
  <c r="B2454" i="1"/>
  <c r="F2454" i="1" s="1"/>
  <c r="B2455" i="1"/>
  <c r="F2455" i="1" s="1"/>
  <c r="B2456" i="1"/>
  <c r="F2456" i="1" s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F2469" i="1" s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F2480" i="1" s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F2496" i="1" s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F2586" i="1" s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F2596" i="1" s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F2617" i="1" s="1"/>
  <c r="B2618" i="1"/>
  <c r="F2618" i="1" s="1"/>
  <c r="B2619" i="1"/>
  <c r="F2619" i="1" s="1"/>
  <c r="B2620" i="1"/>
  <c r="F2620" i="1" s="1"/>
  <c r="B2621" i="1"/>
  <c r="F2621" i="1" s="1"/>
  <c r="B2622" i="1"/>
  <c r="F2622" i="1" s="1"/>
  <c r="B2623" i="1"/>
  <c r="F2623" i="1" s="1"/>
  <c r="B2624" i="1"/>
  <c r="F2624" i="1" s="1"/>
  <c r="B2625" i="1"/>
  <c r="F2625" i="1" s="1"/>
  <c r="B2626" i="1"/>
  <c r="F2626" i="1" s="1"/>
  <c r="B2627" i="1"/>
  <c r="F2627" i="1" s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F2634" i="1" s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F2660" i="1" s="1"/>
  <c r="B2661" i="1"/>
  <c r="F2661" i="1" s="1"/>
  <c r="B2662" i="1"/>
  <c r="F2662" i="1" s="1"/>
  <c r="B2663" i="1"/>
  <c r="F2663" i="1" s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F2673" i="1" s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F2741" i="1" s="1"/>
  <c r="B2742" i="1"/>
  <c r="F2742" i="1" s="1"/>
  <c r="B2743" i="1"/>
  <c r="F2743" i="1" s="1"/>
  <c r="B2744" i="1"/>
  <c r="F2744" i="1" s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F2755" i="1" s="1"/>
  <c r="B2756" i="1"/>
  <c r="F2756" i="1" s="1"/>
  <c r="B2757" i="1"/>
  <c r="F2757" i="1" s="1"/>
  <c r="B2758" i="1"/>
  <c r="F2758" i="1" s="1"/>
  <c r="B2759" i="1"/>
  <c r="F2759" i="1" s="1"/>
  <c r="B2760" i="1"/>
  <c r="F2760" i="1" s="1"/>
  <c r="B2761" i="1"/>
  <c r="F2761" i="1" s="1"/>
  <c r="B2762" i="1"/>
  <c r="F2762" i="1" s="1"/>
  <c r="B2763" i="1"/>
  <c r="F2763" i="1" s="1"/>
  <c r="B2764" i="1"/>
  <c r="F2764" i="1" s="1"/>
  <c r="B2765" i="1"/>
  <c r="F2765" i="1" s="1"/>
  <c r="B2766" i="1"/>
  <c r="F2766" i="1" s="1"/>
  <c r="B2767" i="1"/>
  <c r="F2767" i="1" s="1"/>
  <c r="B2768" i="1"/>
  <c r="F2768" i="1" s="1"/>
  <c r="B2769" i="1"/>
  <c r="F2769" i="1" s="1"/>
  <c r="B2770" i="1"/>
  <c r="F2770" i="1" s="1"/>
  <c r="B2771" i="1"/>
  <c r="F2771" i="1" s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F2778" i="1" s="1"/>
  <c r="B2779" i="1"/>
  <c r="F2779" i="1" s="1"/>
  <c r="B2780" i="1"/>
  <c r="F2780" i="1" s="1"/>
  <c r="B2781" i="1"/>
  <c r="F2781" i="1" s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F2789" i="1" s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F2804" i="1" s="1"/>
  <c r="B2805" i="1"/>
  <c r="F2805" i="1" s="1"/>
  <c r="B2806" i="1"/>
  <c r="F2806" i="1" s="1"/>
  <c r="B2807" i="1"/>
  <c r="F2807" i="1" s="1"/>
  <c r="B2808" i="1"/>
  <c r="F2808" i="1" s="1"/>
  <c r="B2809" i="1"/>
  <c r="F2809" i="1" s="1"/>
  <c r="B2810" i="1"/>
  <c r="F2810" i="1" s="1"/>
  <c r="B2811" i="1"/>
  <c r="F2811" i="1" s="1"/>
  <c r="B2812" i="1"/>
  <c r="F2812" i="1" s="1"/>
  <c r="B2813" i="1"/>
  <c r="F2813" i="1" s="1"/>
  <c r="B2814" i="1"/>
  <c r="F2814" i="1" s="1"/>
  <c r="B2815" i="1"/>
  <c r="F2815" i="1" s="1"/>
  <c r="B2816" i="1"/>
  <c r="F2816" i="1" s="1"/>
  <c r="B2817" i="1"/>
  <c r="F2817" i="1" s="1"/>
  <c r="B2818" i="1"/>
  <c r="F2818" i="1" s="1"/>
  <c r="B2819" i="1"/>
  <c r="F2819" i="1" s="1"/>
  <c r="B2820" i="1"/>
  <c r="F2820" i="1" s="1"/>
  <c r="B2821" i="1"/>
  <c r="F2821" i="1" s="1"/>
  <c r="B2822" i="1"/>
  <c r="F2822" i="1" s="1"/>
  <c r="B2823" i="1"/>
  <c r="F2823" i="1" s="1"/>
  <c r="B2824" i="1"/>
  <c r="F2824" i="1" s="1"/>
  <c r="B2825" i="1"/>
  <c r="F2825" i="1" s="1"/>
  <c r="B2826" i="1"/>
  <c r="F2826" i="1" s="1"/>
  <c r="B2827" i="1"/>
  <c r="F2827" i="1" s="1"/>
  <c r="B2828" i="1"/>
  <c r="F2828" i="1" s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F2839" i="1" s="1"/>
  <c r="B2840" i="1"/>
  <c r="F2840" i="1" s="1"/>
  <c r="B2841" i="1"/>
  <c r="F2841" i="1" s="1"/>
  <c r="B2842" i="1"/>
  <c r="F2842" i="1" s="1"/>
  <c r="B2843" i="1"/>
  <c r="F2843" i="1" s="1"/>
  <c r="B2844" i="1"/>
  <c r="F2844" i="1" s="1"/>
  <c r="B2845" i="1"/>
  <c r="F2845" i="1" s="1"/>
  <c r="B2846" i="1"/>
  <c r="F2846" i="1" s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F2852" i="1" s="1"/>
  <c r="B2853" i="1"/>
  <c r="F2853" i="1" s="1"/>
  <c r="B2854" i="1"/>
  <c r="F2854" i="1" s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F2872" i="1" s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F2880" i="1" s="1"/>
  <c r="B2881" i="1"/>
  <c r="F2881" i="1" s="1"/>
  <c r="B2882" i="1"/>
  <c r="F2882" i="1" s="1"/>
  <c r="B2883" i="1"/>
  <c r="F2883" i="1" s="1"/>
  <c r="B2884" i="1"/>
  <c r="F2884" i="1" s="1"/>
  <c r="B2885" i="1"/>
  <c r="F2885" i="1" s="1"/>
  <c r="B2886" i="1"/>
  <c r="F2886" i="1" s="1"/>
  <c r="B2887" i="1"/>
  <c r="F2887" i="1" s="1"/>
  <c r="B2888" i="1"/>
  <c r="F2888" i="1" s="1"/>
  <c r="B2889" i="1"/>
  <c r="F2889" i="1" s="1"/>
  <c r="B2890" i="1"/>
  <c r="F2890" i="1" s="1"/>
  <c r="B2891" i="1"/>
  <c r="F2891" i="1" s="1"/>
  <c r="B2892" i="1"/>
  <c r="F2892" i="1" s="1"/>
  <c r="B2893" i="1"/>
  <c r="F2893" i="1" s="1"/>
  <c r="B2894" i="1"/>
  <c r="F2894" i="1" s="1"/>
  <c r="B2895" i="1"/>
  <c r="F2895" i="1" s="1"/>
  <c r="B2896" i="1"/>
  <c r="F2896" i="1" s="1"/>
  <c r="B2897" i="1"/>
  <c r="F2897" i="1" s="1"/>
  <c r="B2898" i="1"/>
  <c r="F2898" i="1" s="1"/>
  <c r="B2899" i="1"/>
  <c r="F2899" i="1" s="1"/>
  <c r="B2900" i="1"/>
  <c r="F2900" i="1" s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F2907" i="1" s="1"/>
  <c r="B2908" i="1"/>
  <c r="F2908" i="1" s="1"/>
  <c r="B2909" i="1"/>
  <c r="F2909" i="1" s="1"/>
  <c r="B2910" i="1"/>
  <c r="F2910" i="1" s="1"/>
  <c r="B2911" i="1"/>
  <c r="F2911" i="1" s="1"/>
  <c r="B2912" i="1"/>
  <c r="F2912" i="1" s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F2921" i="1" s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F2931" i="1" s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F2941" i="1" s="1"/>
  <c r="B2942" i="1"/>
  <c r="F2942" i="1" s="1"/>
  <c r="B2943" i="1"/>
  <c r="F2943" i="1" s="1"/>
  <c r="B2944" i="1"/>
  <c r="F2944" i="1" s="1"/>
  <c r="B2945" i="1"/>
  <c r="F2945" i="1" s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F2951" i="1" s="1"/>
  <c r="B2952" i="1"/>
  <c r="F2952" i="1" s="1"/>
  <c r="B2953" i="1"/>
  <c r="F2953" i="1" s="1"/>
  <c r="B2954" i="1"/>
  <c r="F2954" i="1" s="1"/>
  <c r="B2955" i="1"/>
  <c r="F2955" i="1" s="1"/>
  <c r="B2956" i="1"/>
  <c r="F2956" i="1" s="1"/>
  <c r="B2957" i="1"/>
  <c r="F2957" i="1" s="1"/>
  <c r="B2958" i="1"/>
  <c r="F2958" i="1" s="1"/>
  <c r="B2959" i="1"/>
  <c r="F2959" i="1" s="1"/>
  <c r="B2960" i="1"/>
  <c r="F2960" i="1" s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F2973" i="1" s="1"/>
  <c r="B2974" i="1"/>
  <c r="F2974" i="1" s="1"/>
  <c r="B2975" i="1"/>
  <c r="F2975" i="1" s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F2982" i="1" s="1"/>
  <c r="B2983" i="1"/>
  <c r="F2983" i="1" s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F2992" i="1" s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F3006" i="1" s="1"/>
  <c r="B3007" i="1"/>
  <c r="F3007" i="1" s="1"/>
  <c r="B3008" i="1"/>
  <c r="F3008" i="1" s="1"/>
  <c r="B3009" i="1"/>
  <c r="F3009" i="1" s="1"/>
  <c r="B3010" i="1"/>
  <c r="F3010" i="1" s="1"/>
  <c r="B3011" i="1"/>
  <c r="F3011" i="1" s="1"/>
  <c r="B3012" i="1"/>
  <c r="F3012" i="1" s="1"/>
  <c r="B3013" i="1"/>
  <c r="F3013" i="1" s="1"/>
  <c r="B3014" i="1"/>
  <c r="F3014" i="1" s="1"/>
  <c r="B3015" i="1"/>
  <c r="F3015" i="1" s="1"/>
  <c r="B3016" i="1"/>
  <c r="F3016" i="1" s="1"/>
  <c r="B3017" i="1"/>
  <c r="F3017" i="1" s="1"/>
  <c r="B3018" i="1"/>
  <c r="F3018" i="1" s="1"/>
  <c r="B3019" i="1"/>
  <c r="F3019" i="1" s="1"/>
  <c r="B3020" i="1"/>
  <c r="F3020" i="1" s="1"/>
  <c r="B3021" i="1"/>
  <c r="F3021" i="1" s="1"/>
  <c r="B3022" i="1"/>
  <c r="F3022" i="1" s="1"/>
  <c r="B3023" i="1"/>
  <c r="F3023" i="1" s="1"/>
  <c r="B3024" i="1"/>
  <c r="F3024" i="1" s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F3047" i="1" s="1"/>
  <c r="B3048" i="1"/>
  <c r="F3048" i="1" s="1"/>
  <c r="B3049" i="1"/>
  <c r="F3049" i="1" s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F3058" i="1" s="1"/>
  <c r="B3059" i="1"/>
  <c r="F3059" i="1" s="1"/>
  <c r="B3060" i="1"/>
  <c r="F3060" i="1" s="1"/>
  <c r="B3061" i="1"/>
  <c r="F3061" i="1" s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F3068" i="1" s="1"/>
  <c r="B3069" i="1"/>
  <c r="F3069" i="1" s="1"/>
  <c r="B3070" i="1"/>
  <c r="F3070" i="1" s="1"/>
  <c r="B3071" i="1"/>
  <c r="F3071" i="1" s="1"/>
  <c r="B3072" i="1"/>
  <c r="F3072" i="1" s="1"/>
  <c r="B3073" i="1"/>
  <c r="F3073" i="1" s="1"/>
  <c r="B3074" i="1"/>
  <c r="F3074" i="1" s="1"/>
  <c r="B3075" i="1"/>
  <c r="F3075" i="1" s="1"/>
  <c r="B3076" i="1"/>
  <c r="F3076" i="1" s="1"/>
  <c r="B3077" i="1"/>
  <c r="F3077" i="1" s="1"/>
  <c r="B3078" i="1"/>
  <c r="F3078" i="1" s="1"/>
  <c r="B3079" i="1"/>
  <c r="F3079" i="1" s="1"/>
  <c r="B3080" i="1"/>
  <c r="F3080" i="1" s="1"/>
  <c r="B3081" i="1"/>
  <c r="F3081" i="1" s="1"/>
  <c r="B3082" i="1"/>
  <c r="F3082" i="1" s="1"/>
  <c r="B3083" i="1"/>
  <c r="F3083" i="1" s="1"/>
  <c r="B3084" i="1"/>
  <c r="F3084" i="1" s="1"/>
  <c r="B3085" i="1"/>
  <c r="F3085" i="1" s="1"/>
  <c r="B3086" i="1"/>
  <c r="F3086" i="1" s="1"/>
  <c r="B3087" i="1"/>
  <c r="F3087" i="1" s="1"/>
  <c r="B3088" i="1"/>
  <c r="F3088" i="1" s="1"/>
  <c r="B3089" i="1"/>
  <c r="F3089" i="1" s="1"/>
  <c r="B3090" i="1"/>
  <c r="F3090" i="1" s="1"/>
  <c r="B3091" i="1"/>
  <c r="F3091" i="1" s="1"/>
  <c r="B3092" i="1"/>
  <c r="F3092" i="1" s="1"/>
  <c r="B3093" i="1"/>
  <c r="F3093" i="1" s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F3108" i="1" s="1"/>
  <c r="B3109" i="1"/>
  <c r="F3109" i="1" s="1"/>
  <c r="B3110" i="1"/>
  <c r="F3110" i="1" s="1"/>
  <c r="B3111" i="1"/>
  <c r="F3111" i="1" s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F3128" i="1" s="1"/>
  <c r="B3129" i="1"/>
  <c r="F3129" i="1" s="1"/>
  <c r="B3130" i="1"/>
  <c r="F3130" i="1" s="1"/>
  <c r="B3131" i="1"/>
  <c r="F3131" i="1" s="1"/>
  <c r="B3132" i="1"/>
  <c r="F3132" i="1" s="1"/>
  <c r="B3133" i="1"/>
  <c r="F3133" i="1" s="1"/>
  <c r="B3134" i="1"/>
  <c r="F3134" i="1" s="1"/>
  <c r="B3135" i="1"/>
  <c r="F3135" i="1" s="1"/>
  <c r="B3136" i="1"/>
  <c r="F3136" i="1" s="1"/>
  <c r="B3137" i="1"/>
  <c r="F3137" i="1" s="1"/>
  <c r="B3138" i="1"/>
  <c r="F3138" i="1" s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F3145" i="1" s="1"/>
  <c r="B3146" i="1"/>
  <c r="F3146" i="1" s="1"/>
  <c r="B3147" i="1"/>
  <c r="F3147" i="1" s="1"/>
  <c r="B3148" i="1"/>
  <c r="F3148" i="1" s="1"/>
  <c r="B3149" i="1"/>
  <c r="F3149" i="1" s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F3156" i="1" s="1"/>
  <c r="B3157" i="1"/>
  <c r="F3157" i="1" s="1"/>
  <c r="B3158" i="1"/>
  <c r="F3158" i="1" s="1"/>
  <c r="B3159" i="1"/>
  <c r="F3159" i="1" s="1"/>
  <c r="B3160" i="1"/>
  <c r="F3160" i="1" s="1"/>
  <c r="B3161" i="1"/>
  <c r="F3161" i="1" s="1"/>
  <c r="B3162" i="1"/>
  <c r="F3162" i="1" s="1"/>
  <c r="B3163" i="1"/>
  <c r="F3163" i="1" s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F3170" i="1" s="1"/>
  <c r="B3171" i="1"/>
  <c r="F3171" i="1" s="1"/>
  <c r="B3172" i="1"/>
  <c r="F3172" i="1" s="1"/>
  <c r="B3173" i="1"/>
  <c r="F3173" i="1" s="1"/>
  <c r="B3174" i="1"/>
  <c r="F3174" i="1" s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F3181" i="1" s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F3198" i="1" s="1"/>
  <c r="B3199" i="1"/>
  <c r="F3199" i="1" s="1"/>
  <c r="B3200" i="1"/>
  <c r="F3200" i="1" s="1"/>
  <c r="B3201" i="1"/>
  <c r="F3201" i="1" s="1"/>
  <c r="B3202" i="1"/>
  <c r="F3202" i="1" s="1"/>
  <c r="B3203" i="1"/>
  <c r="F3203" i="1" s="1"/>
  <c r="B3204" i="1"/>
  <c r="F3204" i="1" s="1"/>
  <c r="B3205" i="1"/>
  <c r="F3205" i="1" s="1"/>
  <c r="B3206" i="1"/>
  <c r="F3206" i="1" s="1"/>
  <c r="B3207" i="1"/>
  <c r="F3207" i="1" s="1"/>
  <c r="B3208" i="1"/>
  <c r="F3208" i="1" s="1"/>
  <c r="B3209" i="1"/>
  <c r="F3209" i="1" s="1"/>
  <c r="B3210" i="1"/>
  <c r="F3210" i="1" s="1"/>
  <c r="B3211" i="1"/>
  <c r="F3211" i="1" s="1"/>
  <c r="B3212" i="1"/>
  <c r="F3212" i="1" s="1"/>
  <c r="B3213" i="1"/>
  <c r="F3213" i="1" s="1"/>
  <c r="B3214" i="1"/>
  <c r="F3214" i="1" s="1"/>
  <c r="B3215" i="1"/>
  <c r="F3215" i="1" s="1"/>
  <c r="B3216" i="1"/>
  <c r="F3216" i="1" s="1"/>
  <c r="B3217" i="1"/>
  <c r="F3217" i="1" s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F3223" i="1" s="1"/>
  <c r="B3224" i="1"/>
  <c r="F3224" i="1" s="1"/>
  <c r="B3225" i="1"/>
  <c r="F3225" i="1" s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F3232" i="1" s="1"/>
  <c r="B3233" i="1"/>
  <c r="F3233" i="1" s="1"/>
  <c r="B3234" i="1"/>
  <c r="F3234" i="1" s="1"/>
  <c r="B3235" i="1"/>
  <c r="F3235" i="1" s="1"/>
  <c r="B3236" i="1"/>
  <c r="F3236" i="1" s="1"/>
  <c r="B3237" i="1"/>
  <c r="F3237" i="1" s="1"/>
  <c r="B3238" i="1"/>
  <c r="F3238" i="1" s="1"/>
  <c r="B3239" i="1"/>
  <c r="F3239" i="1" s="1"/>
  <c r="B3240" i="1"/>
  <c r="F3240" i="1" s="1"/>
  <c r="B3241" i="1"/>
  <c r="F3241" i="1" s="1"/>
  <c r="B3242" i="1"/>
  <c r="F3242" i="1" s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F3249" i="1" s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F3255" i="1" s="1"/>
  <c r="B3256" i="1"/>
  <c r="F3256" i="1" s="1"/>
  <c r="B3257" i="1"/>
  <c r="F3257" i="1" s="1"/>
  <c r="B3258" i="1"/>
  <c r="F3258" i="1" s="1"/>
  <c r="B3259" i="1"/>
  <c r="F3259" i="1" s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F3266" i="1" s="1"/>
  <c r="B3267" i="1"/>
  <c r="F3267" i="1" s="1"/>
  <c r="B3268" i="1"/>
  <c r="F3268" i="1" s="1"/>
  <c r="B3269" i="1"/>
  <c r="F3269" i="1" s="1"/>
  <c r="B3270" i="1"/>
  <c r="F3270" i="1" s="1"/>
  <c r="B3271" i="1"/>
  <c r="F3271" i="1" s="1"/>
  <c r="B3272" i="1"/>
  <c r="F3272" i="1" s="1"/>
  <c r="B3273" i="1"/>
  <c r="F3273" i="1" s="1"/>
  <c r="B3274" i="1"/>
  <c r="F3274" i="1" s="1"/>
  <c r="B3275" i="1"/>
  <c r="F3275" i="1" s="1"/>
  <c r="B3276" i="1"/>
  <c r="F3276" i="1" s="1"/>
  <c r="B3277" i="1"/>
  <c r="F3277" i="1" s="1"/>
  <c r="B3278" i="1"/>
  <c r="F3278" i="1" s="1"/>
  <c r="B3279" i="1"/>
  <c r="F3279" i="1" s="1"/>
  <c r="B3280" i="1"/>
  <c r="F3280" i="1" s="1"/>
  <c r="B3281" i="1"/>
  <c r="F3281" i="1" s="1"/>
  <c r="B3282" i="1"/>
  <c r="F3282" i="1" s="1"/>
  <c r="B3283" i="1"/>
  <c r="F3283" i="1" s="1"/>
  <c r="B3284" i="1"/>
  <c r="F3284" i="1" s="1"/>
  <c r="B3285" i="1"/>
  <c r="F3285" i="1" s="1"/>
  <c r="B3286" i="1"/>
  <c r="F3286" i="1" s="1"/>
  <c r="B3287" i="1"/>
  <c r="F3287" i="1" s="1"/>
  <c r="B3288" i="1"/>
  <c r="F3288" i="1" s="1"/>
  <c r="B3289" i="1"/>
  <c r="F3289" i="1" s="1"/>
  <c r="B3290" i="1"/>
  <c r="F3290" i="1" s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F3300" i="1" s="1"/>
  <c r="B3301" i="1"/>
  <c r="F3301" i="1" s="1"/>
  <c r="B3302" i="1"/>
  <c r="F3302" i="1" s="1"/>
  <c r="B3303" i="1"/>
  <c r="F3303" i="1" s="1"/>
  <c r="B3304" i="1"/>
  <c r="F3304" i="1" s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F3313" i="1" s="1"/>
  <c r="B3314" i="1"/>
  <c r="F3314" i="1" s="1"/>
  <c r="B3315" i="1"/>
  <c r="F3315" i="1" s="1"/>
  <c r="B3316" i="1"/>
  <c r="F3316" i="1" s="1"/>
  <c r="B3317" i="1"/>
  <c r="F3317" i="1" s="1"/>
  <c r="B3318" i="1"/>
  <c r="F3318" i="1" s="1"/>
  <c r="B3319" i="1"/>
  <c r="F3319" i="1" s="1"/>
  <c r="B3320" i="1"/>
  <c r="F3320" i="1" s="1"/>
  <c r="B3321" i="1"/>
  <c r="F3321" i="1" s="1"/>
  <c r="B3322" i="1"/>
  <c r="F3322" i="1" s="1"/>
  <c r="B3323" i="1"/>
  <c r="F3323" i="1" s="1"/>
  <c r="B3324" i="1"/>
  <c r="F3324" i="1" s="1"/>
  <c r="B3325" i="1"/>
  <c r="B3326" i="1"/>
  <c r="F3326" i="1" s="1"/>
  <c r="B3327" i="1"/>
  <c r="F3327" i="1" s="1"/>
  <c r="B3328" i="1"/>
  <c r="F3328" i="1" s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I334" i="12"/>
  <c r="F334" i="12"/>
  <c r="E334" i="12"/>
  <c r="T334" i="12" s="1"/>
  <c r="I333" i="12"/>
  <c r="F333" i="12"/>
  <c r="E333" i="12"/>
  <c r="I332" i="12"/>
  <c r="F332" i="12"/>
  <c r="E332" i="12"/>
  <c r="T332" i="12" s="1"/>
  <c r="I331" i="12"/>
  <c r="F331" i="12"/>
  <c r="E331" i="12"/>
  <c r="T331" i="12" s="1"/>
  <c r="I330" i="12"/>
  <c r="F330" i="12"/>
  <c r="E330" i="12"/>
  <c r="T330" i="12" s="1"/>
  <c r="I329" i="12"/>
  <c r="F329" i="12"/>
  <c r="E329" i="12"/>
  <c r="T329" i="12" s="1"/>
  <c r="I328" i="12"/>
  <c r="F328" i="12"/>
  <c r="E328" i="12"/>
  <c r="T328" i="12" s="1"/>
  <c r="I327" i="12"/>
  <c r="F327" i="12"/>
  <c r="E327" i="12"/>
  <c r="T327" i="12" s="1"/>
  <c r="I326" i="12"/>
  <c r="F326" i="12"/>
  <c r="E326" i="12"/>
  <c r="T326" i="12" s="1"/>
  <c r="I325" i="12"/>
  <c r="F325" i="12"/>
  <c r="E325" i="12"/>
  <c r="T325" i="12" s="1"/>
  <c r="I324" i="12"/>
  <c r="F324" i="12"/>
  <c r="E324" i="12"/>
  <c r="T324" i="12" s="1"/>
  <c r="I323" i="12"/>
  <c r="F323" i="12"/>
  <c r="E323" i="12"/>
  <c r="T323" i="12" s="1"/>
  <c r="I322" i="12"/>
  <c r="F322" i="12"/>
  <c r="E322" i="12"/>
  <c r="T322" i="12" s="1"/>
  <c r="I321" i="12"/>
  <c r="F321" i="12"/>
  <c r="E321" i="12"/>
  <c r="T321" i="12" s="1"/>
  <c r="I320" i="12"/>
  <c r="F320" i="12"/>
  <c r="E320" i="12"/>
  <c r="I319" i="12"/>
  <c r="F319" i="12"/>
  <c r="E319" i="12"/>
  <c r="T319" i="12" s="1"/>
  <c r="I318" i="12"/>
  <c r="F318" i="12"/>
  <c r="E318" i="12"/>
  <c r="T318" i="12" s="1"/>
  <c r="I317" i="12"/>
  <c r="F317" i="12"/>
  <c r="E317" i="12"/>
  <c r="T317" i="12" s="1"/>
  <c r="I316" i="12"/>
  <c r="F316" i="12"/>
  <c r="E316" i="12"/>
  <c r="T316" i="12" s="1"/>
  <c r="I315" i="12"/>
  <c r="F315" i="12"/>
  <c r="E315" i="12"/>
  <c r="T315" i="12" s="1"/>
  <c r="I314" i="12"/>
  <c r="F314" i="12"/>
  <c r="E314" i="12"/>
  <c r="T314" i="12" s="1"/>
  <c r="I313" i="12"/>
  <c r="F313" i="12"/>
  <c r="E313" i="12"/>
  <c r="I312" i="12"/>
  <c r="F312" i="12"/>
  <c r="E312" i="12"/>
  <c r="I311" i="12"/>
  <c r="F311" i="12"/>
  <c r="E311" i="12"/>
  <c r="T311" i="12" s="1"/>
  <c r="I310" i="12"/>
  <c r="F310" i="12"/>
  <c r="E310" i="12"/>
  <c r="T310" i="12" s="1"/>
  <c r="I309" i="12"/>
  <c r="F309" i="12"/>
  <c r="E309" i="12"/>
  <c r="T309" i="12" s="1"/>
  <c r="I308" i="12"/>
  <c r="F308" i="12"/>
  <c r="E308" i="12"/>
  <c r="T308" i="12" s="1"/>
  <c r="I307" i="12"/>
  <c r="F307" i="12"/>
  <c r="E307" i="12"/>
  <c r="T307" i="12" s="1"/>
  <c r="I306" i="12"/>
  <c r="F306" i="12"/>
  <c r="E306" i="12"/>
  <c r="T306" i="12" s="1"/>
  <c r="I305" i="12"/>
  <c r="F305" i="12"/>
  <c r="E305" i="12"/>
  <c r="I304" i="12"/>
  <c r="F304" i="12"/>
  <c r="E304" i="12"/>
  <c r="I303" i="12"/>
  <c r="F303" i="12"/>
  <c r="E303" i="12"/>
  <c r="I302" i="12"/>
  <c r="F302" i="12"/>
  <c r="E302" i="12"/>
  <c r="I301" i="12"/>
  <c r="F301" i="12"/>
  <c r="E301" i="12"/>
  <c r="I300" i="12"/>
  <c r="F300" i="12"/>
  <c r="E300" i="12"/>
  <c r="I299" i="12"/>
  <c r="F299" i="12"/>
  <c r="E299" i="12"/>
  <c r="I298" i="12"/>
  <c r="F298" i="12"/>
  <c r="E298" i="12"/>
  <c r="T298" i="12" s="1"/>
  <c r="I297" i="12"/>
  <c r="F297" i="12"/>
  <c r="E297" i="12"/>
  <c r="I296" i="12"/>
  <c r="F296" i="12"/>
  <c r="E296" i="12"/>
  <c r="I295" i="12"/>
  <c r="F295" i="12"/>
  <c r="E295" i="12"/>
  <c r="I294" i="12"/>
  <c r="F294" i="12"/>
  <c r="E294" i="12"/>
  <c r="T294" i="12" s="1"/>
  <c r="I293" i="12"/>
  <c r="F293" i="12"/>
  <c r="E293" i="12"/>
  <c r="I292" i="12"/>
  <c r="F292" i="12"/>
  <c r="E292" i="12"/>
  <c r="I291" i="12"/>
  <c r="F291" i="12"/>
  <c r="E291" i="12"/>
  <c r="I290" i="12"/>
  <c r="F290" i="12"/>
  <c r="E290" i="12"/>
  <c r="T290" i="12" s="1"/>
  <c r="I289" i="12"/>
  <c r="F289" i="12"/>
  <c r="E289" i="12"/>
  <c r="I288" i="12"/>
  <c r="F288" i="12"/>
  <c r="E288" i="12"/>
  <c r="T288" i="12" s="1"/>
  <c r="I287" i="12"/>
  <c r="F287" i="12"/>
  <c r="E287" i="12"/>
  <c r="T287" i="12" s="1"/>
  <c r="I286" i="12"/>
  <c r="F286" i="12"/>
  <c r="E286" i="12"/>
  <c r="T286" i="12" s="1"/>
  <c r="I285" i="12"/>
  <c r="F285" i="12"/>
  <c r="E285" i="12"/>
  <c r="T285" i="12" s="1"/>
  <c r="I284" i="12"/>
  <c r="F284" i="12"/>
  <c r="E284" i="12"/>
  <c r="I283" i="12"/>
  <c r="F283" i="12"/>
  <c r="E283" i="12"/>
  <c r="I282" i="12"/>
  <c r="F282" i="12"/>
  <c r="E282" i="12"/>
  <c r="I281" i="12"/>
  <c r="F281" i="12"/>
  <c r="E281" i="12"/>
  <c r="I280" i="12"/>
  <c r="F280" i="12"/>
  <c r="E280" i="12"/>
  <c r="I279" i="12"/>
  <c r="F279" i="12"/>
  <c r="E279" i="12"/>
  <c r="I278" i="12"/>
  <c r="F278" i="12"/>
  <c r="E278" i="12"/>
  <c r="I277" i="12"/>
  <c r="F277" i="12"/>
  <c r="E277" i="12"/>
  <c r="I276" i="12"/>
  <c r="F276" i="12"/>
  <c r="E276" i="12"/>
  <c r="I275" i="12"/>
  <c r="F275" i="12"/>
  <c r="E275" i="12"/>
  <c r="I274" i="12"/>
  <c r="F274" i="12"/>
  <c r="E274" i="12"/>
  <c r="I273" i="12"/>
  <c r="F273" i="12"/>
  <c r="E273" i="12"/>
  <c r="I272" i="12"/>
  <c r="F272" i="12"/>
  <c r="E272" i="12"/>
  <c r="I271" i="12"/>
  <c r="F271" i="12"/>
  <c r="E271" i="12"/>
  <c r="I270" i="12"/>
  <c r="F270" i="12"/>
  <c r="E270" i="12"/>
  <c r="I269" i="12"/>
  <c r="F269" i="12"/>
  <c r="E269" i="12"/>
  <c r="I268" i="12"/>
  <c r="F268" i="12"/>
  <c r="E268" i="12"/>
  <c r="I267" i="12"/>
  <c r="F267" i="12"/>
  <c r="E267" i="12"/>
  <c r="I266" i="12"/>
  <c r="F266" i="12"/>
  <c r="E266" i="12"/>
  <c r="I265" i="12"/>
  <c r="F265" i="12"/>
  <c r="E265" i="12"/>
  <c r="I264" i="12"/>
  <c r="F264" i="12"/>
  <c r="E264" i="12"/>
  <c r="I263" i="12"/>
  <c r="F263" i="12"/>
  <c r="E263" i="12"/>
  <c r="I262" i="12"/>
  <c r="F262" i="12"/>
  <c r="E262" i="12"/>
  <c r="I261" i="12"/>
  <c r="F261" i="12"/>
  <c r="E261" i="12"/>
  <c r="I260" i="12"/>
  <c r="F260" i="12"/>
  <c r="E260" i="12"/>
  <c r="I259" i="12"/>
  <c r="F259" i="12"/>
  <c r="E259" i="12"/>
  <c r="I258" i="12"/>
  <c r="F258" i="12"/>
  <c r="E258" i="12"/>
  <c r="T258" i="12" s="1"/>
  <c r="I257" i="12"/>
  <c r="F257" i="12"/>
  <c r="E257" i="12"/>
  <c r="I256" i="12"/>
  <c r="F256" i="12"/>
  <c r="E256" i="12"/>
  <c r="I255" i="12"/>
  <c r="F255" i="12"/>
  <c r="E255" i="12"/>
  <c r="I254" i="12"/>
  <c r="F254" i="12"/>
  <c r="E254" i="12"/>
  <c r="T254" i="12" s="1"/>
  <c r="I253" i="12"/>
  <c r="F253" i="12"/>
  <c r="E253" i="12"/>
  <c r="I252" i="12"/>
  <c r="F252" i="12"/>
  <c r="E252" i="12"/>
  <c r="I251" i="12"/>
  <c r="F251" i="12"/>
  <c r="E251" i="12"/>
  <c r="I250" i="12"/>
  <c r="F250" i="12"/>
  <c r="E250" i="12"/>
  <c r="I249" i="12"/>
  <c r="F249" i="12"/>
  <c r="E249" i="12"/>
  <c r="I248" i="12"/>
  <c r="F248" i="12"/>
  <c r="E248" i="12"/>
  <c r="I247" i="12"/>
  <c r="F247" i="12"/>
  <c r="E247" i="12"/>
  <c r="I246" i="12"/>
  <c r="F246" i="12"/>
  <c r="E246" i="12"/>
  <c r="I245" i="12"/>
  <c r="F245" i="12"/>
  <c r="E245" i="12"/>
  <c r="I244" i="12"/>
  <c r="F244" i="12"/>
  <c r="E244" i="12"/>
  <c r="I243" i="12"/>
  <c r="F243" i="12"/>
  <c r="E243" i="12"/>
  <c r="I242" i="12"/>
  <c r="F242" i="12"/>
  <c r="E242" i="12"/>
  <c r="I241" i="12"/>
  <c r="F241" i="12"/>
  <c r="E241" i="12"/>
  <c r="I240" i="12"/>
  <c r="F240" i="12"/>
  <c r="E240" i="12"/>
  <c r="I239" i="12"/>
  <c r="F239" i="12"/>
  <c r="E239" i="12"/>
  <c r="I238" i="12"/>
  <c r="F238" i="12"/>
  <c r="E238" i="12"/>
  <c r="I237" i="12"/>
  <c r="F237" i="12"/>
  <c r="E237" i="12"/>
  <c r="I236" i="12"/>
  <c r="F236" i="12"/>
  <c r="E236" i="12"/>
  <c r="I235" i="12"/>
  <c r="F235" i="12"/>
  <c r="E235" i="12"/>
  <c r="I234" i="12"/>
  <c r="F234" i="12"/>
  <c r="E234" i="12"/>
  <c r="I233" i="12"/>
  <c r="F233" i="12"/>
  <c r="E233" i="12"/>
  <c r="I232" i="12"/>
  <c r="F232" i="12"/>
  <c r="E232" i="12"/>
  <c r="T232" i="12" s="1"/>
  <c r="I231" i="12"/>
  <c r="F231" i="12"/>
  <c r="E231" i="12"/>
  <c r="T231" i="12" s="1"/>
  <c r="I230" i="12"/>
  <c r="F230" i="12"/>
  <c r="E230" i="12"/>
  <c r="T230" i="12" s="1"/>
  <c r="I229" i="12"/>
  <c r="F229" i="12"/>
  <c r="E229" i="12"/>
  <c r="T229" i="12" s="1"/>
  <c r="I228" i="12"/>
  <c r="F228" i="12"/>
  <c r="E228" i="12"/>
  <c r="T228" i="12" s="1"/>
  <c r="I227" i="12"/>
  <c r="F227" i="12"/>
  <c r="E227" i="12"/>
  <c r="T227" i="12" s="1"/>
  <c r="I226" i="12"/>
  <c r="F226" i="12"/>
  <c r="E226" i="12"/>
  <c r="T226" i="12" s="1"/>
  <c r="I225" i="12"/>
  <c r="F225" i="12"/>
  <c r="E225" i="12"/>
  <c r="T225" i="12" s="1"/>
  <c r="I224" i="12"/>
  <c r="F224" i="12"/>
  <c r="E224" i="12"/>
  <c r="T224" i="12" s="1"/>
  <c r="I223" i="12"/>
  <c r="F223" i="12"/>
  <c r="E223" i="12"/>
  <c r="T223" i="12" s="1"/>
  <c r="I222" i="12"/>
  <c r="F222" i="12"/>
  <c r="E222" i="12"/>
  <c r="T222" i="12" s="1"/>
  <c r="I221" i="12"/>
  <c r="F221" i="12"/>
  <c r="E221" i="12"/>
  <c r="T221" i="12" s="1"/>
  <c r="I220" i="12"/>
  <c r="F220" i="12"/>
  <c r="E220" i="12"/>
  <c r="T220" i="12" s="1"/>
  <c r="I219" i="12"/>
  <c r="F219" i="12"/>
  <c r="E219" i="12"/>
  <c r="T219" i="12" s="1"/>
  <c r="I218" i="12"/>
  <c r="F218" i="12"/>
  <c r="E218" i="12"/>
  <c r="T218" i="12" s="1"/>
  <c r="I217" i="12"/>
  <c r="F217" i="12"/>
  <c r="E217" i="12"/>
  <c r="T217" i="12" s="1"/>
  <c r="I216" i="12"/>
  <c r="F216" i="12"/>
  <c r="E216" i="12"/>
  <c r="T216" i="12" s="1"/>
  <c r="I215" i="12"/>
  <c r="F215" i="12"/>
  <c r="E215" i="12"/>
  <c r="T215" i="12" s="1"/>
  <c r="I214" i="12"/>
  <c r="F214" i="12"/>
  <c r="E214" i="12"/>
  <c r="T214" i="12" s="1"/>
  <c r="I213" i="12"/>
  <c r="F213" i="12"/>
  <c r="E213" i="12"/>
  <c r="T213" i="12" s="1"/>
  <c r="I212" i="12"/>
  <c r="F212" i="12"/>
  <c r="E212" i="12"/>
  <c r="T212" i="12" s="1"/>
  <c r="I211" i="12"/>
  <c r="F211" i="12"/>
  <c r="E211" i="12"/>
  <c r="T211" i="12" s="1"/>
  <c r="I210" i="12"/>
  <c r="F210" i="12"/>
  <c r="E210" i="12"/>
  <c r="T210" i="12" s="1"/>
  <c r="I209" i="12"/>
  <c r="F209" i="12"/>
  <c r="E209" i="12"/>
  <c r="I208" i="12"/>
  <c r="F208" i="12"/>
  <c r="E208" i="12"/>
  <c r="I207" i="12"/>
  <c r="F207" i="12"/>
  <c r="E207" i="12"/>
  <c r="I206" i="12"/>
  <c r="F206" i="12"/>
  <c r="E206" i="12"/>
  <c r="I205" i="12"/>
  <c r="F205" i="12"/>
  <c r="E205" i="12"/>
  <c r="I204" i="12"/>
  <c r="F204" i="12"/>
  <c r="E204" i="12"/>
  <c r="I203" i="12"/>
  <c r="F203" i="12"/>
  <c r="E203" i="12"/>
  <c r="I202" i="12"/>
  <c r="F202" i="12"/>
  <c r="E202" i="12"/>
  <c r="I201" i="12"/>
  <c r="F201" i="12"/>
  <c r="E201" i="12"/>
  <c r="I200" i="12"/>
  <c r="F200" i="12"/>
  <c r="E200" i="12"/>
  <c r="I199" i="12"/>
  <c r="F199" i="12"/>
  <c r="E199" i="12"/>
  <c r="I198" i="12"/>
  <c r="F198" i="12"/>
  <c r="E198" i="12"/>
  <c r="I197" i="12"/>
  <c r="F197" i="12"/>
  <c r="E197" i="12"/>
  <c r="I196" i="12"/>
  <c r="F196" i="12"/>
  <c r="E196" i="12"/>
  <c r="I195" i="12"/>
  <c r="F195" i="12"/>
  <c r="E195" i="12"/>
  <c r="I194" i="12"/>
  <c r="F194" i="12"/>
  <c r="E194" i="12"/>
  <c r="I193" i="12"/>
  <c r="F193" i="12"/>
  <c r="E193" i="12"/>
  <c r="I192" i="12"/>
  <c r="F192" i="12"/>
  <c r="E192" i="12"/>
  <c r="I191" i="12"/>
  <c r="F191" i="12"/>
  <c r="E191" i="12"/>
  <c r="I190" i="12"/>
  <c r="F190" i="12"/>
  <c r="E190" i="12"/>
  <c r="I189" i="12"/>
  <c r="F189" i="12"/>
  <c r="E189" i="12"/>
  <c r="I188" i="12"/>
  <c r="F188" i="12"/>
  <c r="E188" i="12"/>
  <c r="I187" i="12"/>
  <c r="F187" i="12"/>
  <c r="E187" i="12"/>
  <c r="I186" i="12"/>
  <c r="F186" i="12"/>
  <c r="E186" i="12"/>
  <c r="I185" i="12"/>
  <c r="F185" i="12"/>
  <c r="E185" i="12"/>
  <c r="I184" i="12"/>
  <c r="F184" i="12"/>
  <c r="E184" i="12"/>
  <c r="I183" i="12"/>
  <c r="F183" i="12"/>
  <c r="E183" i="12"/>
  <c r="I182" i="12"/>
  <c r="F182" i="12"/>
  <c r="E182" i="12"/>
  <c r="I181" i="12"/>
  <c r="F181" i="12"/>
  <c r="E181" i="12"/>
  <c r="I180" i="12"/>
  <c r="F180" i="12"/>
  <c r="E180" i="12"/>
  <c r="I179" i="12"/>
  <c r="F179" i="12"/>
  <c r="E179" i="12"/>
  <c r="I178" i="12"/>
  <c r="F178" i="12"/>
  <c r="E178" i="12"/>
  <c r="I177" i="12"/>
  <c r="F177" i="12"/>
  <c r="E177" i="12"/>
  <c r="I176" i="12"/>
  <c r="F176" i="12"/>
  <c r="E176" i="12"/>
  <c r="I175" i="12"/>
  <c r="F175" i="12"/>
  <c r="E175" i="12"/>
  <c r="I174" i="12"/>
  <c r="F174" i="12"/>
  <c r="E174" i="12"/>
  <c r="I173" i="12"/>
  <c r="F173" i="12"/>
  <c r="E173" i="12"/>
  <c r="I172" i="12"/>
  <c r="F172" i="12"/>
  <c r="E172" i="12"/>
  <c r="I171" i="12"/>
  <c r="F171" i="12"/>
  <c r="E171" i="12"/>
  <c r="T171" i="12" s="1"/>
  <c r="I170" i="12"/>
  <c r="F170" i="12"/>
  <c r="E170" i="12"/>
  <c r="I169" i="12"/>
  <c r="F169" i="12"/>
  <c r="E169" i="12"/>
  <c r="T169" i="12" s="1"/>
  <c r="I168" i="12"/>
  <c r="F168" i="12"/>
  <c r="E168" i="12"/>
  <c r="I167" i="12"/>
  <c r="F167" i="12"/>
  <c r="E167" i="12"/>
  <c r="T167" i="12" s="1"/>
  <c r="I166" i="12"/>
  <c r="F166" i="12"/>
  <c r="E166" i="12"/>
  <c r="I165" i="12"/>
  <c r="F165" i="12"/>
  <c r="E165" i="12"/>
  <c r="T165" i="12" s="1"/>
  <c r="I164" i="12"/>
  <c r="F164" i="12"/>
  <c r="E164" i="12"/>
  <c r="I163" i="12"/>
  <c r="F163" i="12"/>
  <c r="E163" i="12"/>
  <c r="T163" i="12" s="1"/>
  <c r="I162" i="12"/>
  <c r="F162" i="12"/>
  <c r="E162" i="12"/>
  <c r="I161" i="12"/>
  <c r="F161" i="12"/>
  <c r="E161" i="12"/>
  <c r="T161" i="12" s="1"/>
  <c r="I160" i="12"/>
  <c r="F160" i="12"/>
  <c r="E160" i="12"/>
  <c r="I159" i="12"/>
  <c r="F159" i="12"/>
  <c r="E159" i="12"/>
  <c r="T159" i="12" s="1"/>
  <c r="I158" i="12"/>
  <c r="F158" i="12"/>
  <c r="E158" i="12"/>
  <c r="I157" i="12"/>
  <c r="F157" i="12"/>
  <c r="E157" i="12"/>
  <c r="T157" i="12" s="1"/>
  <c r="I156" i="12"/>
  <c r="F156" i="12"/>
  <c r="E156" i="12"/>
  <c r="I155" i="12"/>
  <c r="F155" i="12"/>
  <c r="E155" i="12"/>
  <c r="T155" i="12" s="1"/>
  <c r="I154" i="12"/>
  <c r="F154" i="12"/>
  <c r="E154" i="12"/>
  <c r="I153" i="12"/>
  <c r="F153" i="12"/>
  <c r="E153" i="12"/>
  <c r="I152" i="12"/>
  <c r="F152" i="12"/>
  <c r="E152" i="12"/>
  <c r="I151" i="12"/>
  <c r="F151" i="12"/>
  <c r="E151" i="12"/>
  <c r="I150" i="12"/>
  <c r="F150" i="12"/>
  <c r="E150" i="12"/>
  <c r="I149" i="12"/>
  <c r="F149" i="12"/>
  <c r="E149" i="12"/>
  <c r="I148" i="12"/>
  <c r="F148" i="12"/>
  <c r="E148" i="12"/>
  <c r="I147" i="12"/>
  <c r="F147" i="12"/>
  <c r="E147" i="12"/>
  <c r="I146" i="12"/>
  <c r="F146" i="12"/>
  <c r="E146" i="12"/>
  <c r="T146" i="12" s="1"/>
  <c r="I145" i="12"/>
  <c r="F145" i="12"/>
  <c r="E145" i="12"/>
  <c r="I144" i="12"/>
  <c r="F144" i="12"/>
  <c r="E144" i="12"/>
  <c r="I143" i="12"/>
  <c r="F143" i="12"/>
  <c r="E143" i="12"/>
  <c r="I142" i="12"/>
  <c r="F142" i="12"/>
  <c r="E142" i="12"/>
  <c r="T142" i="12" s="1"/>
  <c r="I141" i="12"/>
  <c r="F141" i="12"/>
  <c r="E141" i="12"/>
  <c r="I140" i="12"/>
  <c r="F140" i="12"/>
  <c r="E140" i="12"/>
  <c r="I139" i="12"/>
  <c r="F139" i="12"/>
  <c r="E139" i="12"/>
  <c r="I138" i="12"/>
  <c r="F138" i="12"/>
  <c r="E138" i="12"/>
  <c r="I137" i="12"/>
  <c r="F137" i="12"/>
  <c r="E137" i="12"/>
  <c r="I136" i="12"/>
  <c r="F136" i="12"/>
  <c r="E136" i="12"/>
  <c r="I135" i="12"/>
  <c r="F135" i="12"/>
  <c r="E135" i="12"/>
  <c r="I134" i="12"/>
  <c r="F134" i="12"/>
  <c r="E134" i="12"/>
  <c r="I133" i="12"/>
  <c r="F133" i="12"/>
  <c r="E133" i="12"/>
  <c r="I132" i="12"/>
  <c r="F132" i="12"/>
  <c r="E132" i="12"/>
  <c r="I131" i="12"/>
  <c r="F131" i="12"/>
  <c r="E131" i="12"/>
  <c r="I130" i="12"/>
  <c r="F130" i="12"/>
  <c r="E130" i="12"/>
  <c r="I129" i="12"/>
  <c r="F129" i="12"/>
  <c r="E129" i="12"/>
  <c r="I128" i="12"/>
  <c r="F128" i="12"/>
  <c r="E128" i="12"/>
  <c r="I127" i="12"/>
  <c r="F127" i="12"/>
  <c r="E127" i="12"/>
  <c r="I126" i="12"/>
  <c r="F126" i="12"/>
  <c r="E126" i="12"/>
  <c r="I125" i="12"/>
  <c r="F125" i="12"/>
  <c r="E125" i="12"/>
  <c r="I124" i="12"/>
  <c r="F124" i="12"/>
  <c r="E124" i="12"/>
  <c r="I123" i="12"/>
  <c r="F123" i="12"/>
  <c r="E123" i="12"/>
  <c r="I122" i="12"/>
  <c r="F122" i="12"/>
  <c r="E122" i="12"/>
  <c r="I121" i="12"/>
  <c r="F121" i="12"/>
  <c r="E121" i="12"/>
  <c r="I120" i="12"/>
  <c r="F120" i="12"/>
  <c r="E120" i="12"/>
  <c r="I119" i="12"/>
  <c r="F119" i="12"/>
  <c r="E119" i="12"/>
  <c r="I118" i="12"/>
  <c r="F118" i="12"/>
  <c r="E118" i="12"/>
  <c r="I117" i="12"/>
  <c r="F117" i="12"/>
  <c r="E117" i="12"/>
  <c r="I116" i="12"/>
  <c r="F116" i="12"/>
  <c r="E116" i="12"/>
  <c r="I115" i="12"/>
  <c r="F115" i="12"/>
  <c r="E115" i="12"/>
  <c r="I114" i="12"/>
  <c r="F114" i="12"/>
  <c r="E114" i="12"/>
  <c r="I113" i="12"/>
  <c r="F113" i="12"/>
  <c r="E113" i="12"/>
  <c r="T113" i="12" s="1"/>
  <c r="I112" i="12"/>
  <c r="F112" i="12"/>
  <c r="E112" i="12"/>
  <c r="I111" i="12"/>
  <c r="F111" i="12"/>
  <c r="E111" i="12"/>
  <c r="T111" i="12" s="1"/>
  <c r="I110" i="12"/>
  <c r="F110" i="12"/>
  <c r="E110" i="12"/>
  <c r="I109" i="12"/>
  <c r="F109" i="12"/>
  <c r="E109" i="12"/>
  <c r="T109" i="12" s="1"/>
  <c r="I108" i="12"/>
  <c r="F108" i="12"/>
  <c r="E108" i="12"/>
  <c r="T108" i="12" s="1"/>
  <c r="I107" i="12"/>
  <c r="F107" i="12"/>
  <c r="E107" i="12"/>
  <c r="I106" i="12"/>
  <c r="F106" i="12"/>
  <c r="E106" i="12"/>
  <c r="T106" i="12" s="1"/>
  <c r="I105" i="12"/>
  <c r="F105" i="12"/>
  <c r="E105" i="12"/>
  <c r="T105" i="12" s="1"/>
  <c r="I104" i="12"/>
  <c r="F104" i="12"/>
  <c r="E104" i="12"/>
  <c r="I103" i="12"/>
  <c r="F103" i="12"/>
  <c r="E103" i="12"/>
  <c r="T103" i="12" s="1"/>
  <c r="I102" i="12"/>
  <c r="F102" i="12"/>
  <c r="E102" i="12"/>
  <c r="T102" i="12" s="1"/>
  <c r="I101" i="12"/>
  <c r="F101" i="12"/>
  <c r="E101" i="12"/>
  <c r="I100" i="12"/>
  <c r="F100" i="12"/>
  <c r="E100" i="12"/>
  <c r="T100" i="12" s="1"/>
  <c r="I99" i="12"/>
  <c r="F99" i="12"/>
  <c r="E99" i="12"/>
  <c r="T99" i="12" s="1"/>
  <c r="I98" i="12"/>
  <c r="F98" i="12"/>
  <c r="E98" i="12"/>
  <c r="I97" i="12"/>
  <c r="F97" i="12"/>
  <c r="E97" i="12"/>
  <c r="T97" i="12" s="1"/>
  <c r="I96" i="12"/>
  <c r="F96" i="12"/>
  <c r="E96" i="12"/>
  <c r="T96" i="12" s="1"/>
  <c r="I95" i="12"/>
  <c r="F95" i="12"/>
  <c r="E95" i="12"/>
  <c r="T95" i="12" s="1"/>
  <c r="I94" i="12"/>
  <c r="F94" i="12"/>
  <c r="E94" i="12"/>
  <c r="T94" i="12" s="1"/>
  <c r="I93" i="12"/>
  <c r="F93" i="12"/>
  <c r="E93" i="12"/>
  <c r="T93" i="12" s="1"/>
  <c r="I92" i="12"/>
  <c r="F92" i="12"/>
  <c r="E92" i="12"/>
  <c r="T92" i="12" s="1"/>
  <c r="I91" i="12"/>
  <c r="F91" i="12"/>
  <c r="E91" i="12"/>
  <c r="T91" i="12" s="1"/>
  <c r="I90" i="12"/>
  <c r="F90" i="12"/>
  <c r="E90" i="12"/>
  <c r="T90" i="12" s="1"/>
  <c r="I89" i="12"/>
  <c r="F89" i="12"/>
  <c r="E89" i="12"/>
  <c r="T89" i="12" s="1"/>
  <c r="I88" i="12"/>
  <c r="F88" i="12"/>
  <c r="E88" i="12"/>
  <c r="T88" i="12" s="1"/>
  <c r="I87" i="12"/>
  <c r="F87" i="12"/>
  <c r="E87" i="12"/>
  <c r="T87" i="12" s="1"/>
  <c r="I86" i="12"/>
  <c r="F86" i="12"/>
  <c r="E86" i="12"/>
  <c r="T86" i="12" s="1"/>
  <c r="I85" i="12"/>
  <c r="F85" i="12"/>
  <c r="E85" i="12"/>
  <c r="T85" i="12" s="1"/>
  <c r="I84" i="12"/>
  <c r="F84" i="12"/>
  <c r="E84" i="12"/>
  <c r="T84" i="12" s="1"/>
  <c r="I83" i="12"/>
  <c r="F83" i="12"/>
  <c r="E83" i="12"/>
  <c r="T83" i="12" s="1"/>
  <c r="I82" i="12"/>
  <c r="F82" i="12"/>
  <c r="E82" i="12"/>
  <c r="T82" i="12" s="1"/>
  <c r="I81" i="12"/>
  <c r="F81" i="12"/>
  <c r="E81" i="12"/>
  <c r="T81" i="12" s="1"/>
  <c r="I80" i="12"/>
  <c r="F80" i="12"/>
  <c r="E80" i="12"/>
  <c r="T80" i="12" s="1"/>
  <c r="I79" i="12"/>
  <c r="F79" i="12"/>
  <c r="E79" i="12"/>
  <c r="T79" i="12" s="1"/>
  <c r="I78" i="12"/>
  <c r="F78" i="12"/>
  <c r="E78" i="12"/>
  <c r="T78" i="12" s="1"/>
  <c r="I77" i="12"/>
  <c r="F77" i="12"/>
  <c r="E77" i="12"/>
  <c r="T77" i="12" s="1"/>
  <c r="I76" i="12"/>
  <c r="F76" i="12"/>
  <c r="E76" i="12"/>
  <c r="T76" i="12" s="1"/>
  <c r="I75" i="12"/>
  <c r="F75" i="12"/>
  <c r="E75" i="12"/>
  <c r="T75" i="12" s="1"/>
  <c r="I74" i="12"/>
  <c r="F74" i="12"/>
  <c r="E74" i="12"/>
  <c r="T74" i="12" s="1"/>
  <c r="I73" i="12"/>
  <c r="F73" i="12"/>
  <c r="E73" i="12"/>
  <c r="T73" i="12" s="1"/>
  <c r="I72" i="12"/>
  <c r="F72" i="12"/>
  <c r="E72" i="12"/>
  <c r="T72" i="12" s="1"/>
  <c r="I71" i="12"/>
  <c r="F71" i="12"/>
  <c r="E71" i="12"/>
  <c r="T71" i="12" s="1"/>
  <c r="I70" i="12"/>
  <c r="F70" i="12"/>
  <c r="E70" i="12"/>
  <c r="T70" i="12" s="1"/>
  <c r="I69" i="12"/>
  <c r="F69" i="12"/>
  <c r="E69" i="12"/>
  <c r="T69" i="12" s="1"/>
  <c r="I68" i="12"/>
  <c r="F68" i="12"/>
  <c r="E68" i="12"/>
  <c r="T68" i="12" s="1"/>
  <c r="I67" i="12"/>
  <c r="F67" i="12"/>
  <c r="E67" i="12"/>
  <c r="T67" i="12" s="1"/>
  <c r="I66" i="12"/>
  <c r="F66" i="12"/>
  <c r="E66" i="12"/>
  <c r="T66" i="12" s="1"/>
  <c r="I65" i="12"/>
  <c r="F65" i="12"/>
  <c r="E65" i="12"/>
  <c r="T65" i="12" s="1"/>
  <c r="I64" i="12"/>
  <c r="F64" i="12"/>
  <c r="E64" i="12"/>
  <c r="T64" i="12" s="1"/>
  <c r="I63" i="12"/>
  <c r="F63" i="12"/>
  <c r="E63" i="12"/>
  <c r="T63" i="12" s="1"/>
  <c r="I62" i="12"/>
  <c r="F62" i="12"/>
  <c r="E62" i="12"/>
  <c r="T62" i="12" s="1"/>
  <c r="I61" i="12"/>
  <c r="F61" i="12"/>
  <c r="E61" i="12"/>
  <c r="T61" i="12" s="1"/>
  <c r="I60" i="12"/>
  <c r="F60" i="12"/>
  <c r="E60" i="12"/>
  <c r="T60" i="12" s="1"/>
  <c r="I59" i="12"/>
  <c r="F59" i="12"/>
  <c r="E59" i="12"/>
  <c r="T59" i="12" s="1"/>
  <c r="I58" i="12"/>
  <c r="F58" i="12"/>
  <c r="E58" i="12"/>
  <c r="T58" i="12" s="1"/>
  <c r="I57" i="12"/>
  <c r="F57" i="12"/>
  <c r="E57" i="12"/>
  <c r="T57" i="12" s="1"/>
  <c r="I56" i="12"/>
  <c r="F56" i="12"/>
  <c r="E56" i="12"/>
  <c r="T56" i="12" s="1"/>
  <c r="I55" i="12"/>
  <c r="F55" i="12"/>
  <c r="E55" i="12"/>
  <c r="T55" i="12" s="1"/>
  <c r="I54" i="12"/>
  <c r="F54" i="12"/>
  <c r="E54" i="12"/>
  <c r="T54" i="12" s="1"/>
  <c r="I53" i="12"/>
  <c r="F53" i="12"/>
  <c r="E53" i="12"/>
  <c r="T53" i="12" s="1"/>
  <c r="I52" i="12"/>
  <c r="F52" i="12"/>
  <c r="E52" i="12"/>
  <c r="T52" i="12" s="1"/>
  <c r="I51" i="12"/>
  <c r="F51" i="12"/>
  <c r="E51" i="12"/>
  <c r="T51" i="12" s="1"/>
  <c r="I50" i="12"/>
  <c r="F50" i="12"/>
  <c r="E50" i="12"/>
  <c r="T50" i="12" s="1"/>
  <c r="I49" i="12"/>
  <c r="F49" i="12"/>
  <c r="E49" i="12"/>
  <c r="T49" i="12" s="1"/>
  <c r="I48" i="12"/>
  <c r="F48" i="12"/>
  <c r="E48" i="12"/>
  <c r="T48" i="12" s="1"/>
  <c r="I47" i="12"/>
  <c r="F47" i="12"/>
  <c r="E47" i="12"/>
  <c r="T47" i="12" s="1"/>
  <c r="I46" i="12"/>
  <c r="F46" i="12"/>
  <c r="E46" i="12"/>
  <c r="T46" i="12" s="1"/>
  <c r="I45" i="12"/>
  <c r="F45" i="12"/>
  <c r="E45" i="12"/>
  <c r="T45" i="12" s="1"/>
  <c r="I44" i="12"/>
  <c r="F44" i="12"/>
  <c r="E44" i="12"/>
  <c r="T44" i="12" s="1"/>
  <c r="I43" i="12"/>
  <c r="F43" i="12"/>
  <c r="E43" i="12"/>
  <c r="T43" i="12" s="1"/>
  <c r="I42" i="12"/>
  <c r="F42" i="12"/>
  <c r="E42" i="12"/>
  <c r="T42" i="12" s="1"/>
  <c r="I41" i="12"/>
  <c r="F41" i="12"/>
  <c r="E41" i="12"/>
  <c r="I40" i="12"/>
  <c r="F40" i="12"/>
  <c r="E40" i="12"/>
  <c r="I39" i="12"/>
  <c r="F39" i="12"/>
  <c r="E39" i="12"/>
  <c r="I38" i="12"/>
  <c r="F38" i="12"/>
  <c r="E38" i="12"/>
  <c r="I37" i="12"/>
  <c r="F37" i="12"/>
  <c r="E37" i="12"/>
  <c r="I36" i="12"/>
  <c r="F36" i="12"/>
  <c r="E36" i="12"/>
  <c r="I35" i="12"/>
  <c r="F35" i="12"/>
  <c r="E35" i="12"/>
  <c r="I34" i="12"/>
  <c r="F34" i="12"/>
  <c r="E34" i="12"/>
  <c r="I33" i="12"/>
  <c r="F33" i="12"/>
  <c r="E33" i="12"/>
  <c r="I32" i="12"/>
  <c r="F32" i="12"/>
  <c r="E32" i="12"/>
  <c r="I31" i="12"/>
  <c r="F31" i="12"/>
  <c r="E31" i="12"/>
  <c r="I30" i="12"/>
  <c r="F30" i="12"/>
  <c r="E30" i="12"/>
  <c r="I29" i="12"/>
  <c r="F29" i="12"/>
  <c r="E29" i="12"/>
  <c r="I28" i="12"/>
  <c r="F28" i="12"/>
  <c r="E28" i="12"/>
  <c r="I27" i="12"/>
  <c r="F27" i="12"/>
  <c r="E27" i="12"/>
  <c r="I26" i="12"/>
  <c r="F26" i="12"/>
  <c r="E26" i="12"/>
  <c r="I25" i="12"/>
  <c r="F25" i="12"/>
  <c r="E25" i="12"/>
  <c r="I24" i="12"/>
  <c r="F24" i="12"/>
  <c r="E24" i="12"/>
  <c r="I23" i="12"/>
  <c r="F23" i="12"/>
  <c r="E23" i="12"/>
  <c r="I22" i="12"/>
  <c r="F22" i="12"/>
  <c r="E22" i="12"/>
  <c r="I21" i="12"/>
  <c r="F21" i="12"/>
  <c r="E21" i="12"/>
  <c r="I20" i="12"/>
  <c r="F20" i="12"/>
  <c r="E20" i="12"/>
  <c r="I19" i="12"/>
  <c r="F19" i="12"/>
  <c r="E19" i="12"/>
  <c r="I18" i="12"/>
  <c r="F18" i="12"/>
  <c r="E18" i="12"/>
  <c r="I17" i="12"/>
  <c r="F17" i="12"/>
  <c r="E17" i="12"/>
  <c r="I16" i="12"/>
  <c r="F16" i="12"/>
  <c r="E16" i="12"/>
  <c r="I15" i="12"/>
  <c r="F15" i="12"/>
  <c r="E15" i="12"/>
  <c r="T15" i="12" s="1"/>
  <c r="I14" i="12"/>
  <c r="F14" i="12"/>
  <c r="E14" i="12"/>
  <c r="T14" i="12" s="1"/>
  <c r="I13" i="12"/>
  <c r="F13" i="12"/>
  <c r="E13" i="12"/>
  <c r="T13" i="12" s="1"/>
  <c r="I12" i="12"/>
  <c r="F12" i="12"/>
  <c r="E12" i="12"/>
  <c r="T12" i="12" s="1"/>
  <c r="I11" i="12"/>
  <c r="F11" i="12"/>
  <c r="E11" i="12"/>
  <c r="T11" i="12" s="1"/>
  <c r="I10" i="12"/>
  <c r="F10" i="12"/>
  <c r="E10" i="12"/>
  <c r="I9" i="12"/>
  <c r="F9" i="12"/>
  <c r="E9" i="12"/>
  <c r="I8" i="12"/>
  <c r="F8" i="12"/>
  <c r="E8" i="12"/>
  <c r="I7" i="12"/>
  <c r="F7" i="12"/>
  <c r="E7" i="12"/>
  <c r="T7" i="12" s="1"/>
  <c r="I6" i="12"/>
  <c r="F6" i="12"/>
  <c r="E6" i="12"/>
  <c r="F5" i="12"/>
  <c r="E5" i="12"/>
  <c r="F14" i="1" l="1"/>
  <c r="B5" i="12"/>
  <c r="F76" i="1"/>
  <c r="N76" i="1"/>
  <c r="J335" i="12"/>
  <c r="F3325" i="1"/>
  <c r="K22" i="12"/>
  <c r="T22" i="12"/>
  <c r="K9" i="12"/>
  <c r="T9" i="12"/>
  <c r="K21" i="12"/>
  <c r="T21" i="12"/>
  <c r="K37" i="12"/>
  <c r="T37" i="12"/>
  <c r="K19" i="12"/>
  <c r="T19" i="12"/>
  <c r="K23" i="12"/>
  <c r="T23" i="12"/>
  <c r="K27" i="12"/>
  <c r="T27" i="12"/>
  <c r="K31" i="12"/>
  <c r="T31" i="12"/>
  <c r="K35" i="12"/>
  <c r="T35" i="12"/>
  <c r="K39" i="12"/>
  <c r="T39" i="12"/>
  <c r="K107" i="12"/>
  <c r="T107" i="12"/>
  <c r="K115" i="12"/>
  <c r="T115" i="12"/>
  <c r="K119" i="12"/>
  <c r="T119" i="12"/>
  <c r="K123" i="12"/>
  <c r="T123" i="12"/>
  <c r="K127" i="12"/>
  <c r="T127" i="12"/>
  <c r="K131" i="12"/>
  <c r="T131" i="12"/>
  <c r="K135" i="12"/>
  <c r="T135" i="12"/>
  <c r="K139" i="12"/>
  <c r="T139" i="12"/>
  <c r="K143" i="12"/>
  <c r="T143" i="12"/>
  <c r="K147" i="12"/>
  <c r="T147" i="12"/>
  <c r="K151" i="12"/>
  <c r="T151" i="12"/>
  <c r="K175" i="12"/>
  <c r="T175" i="12"/>
  <c r="K179" i="12"/>
  <c r="T179" i="12"/>
  <c r="K183" i="12"/>
  <c r="T183" i="12"/>
  <c r="K187" i="12"/>
  <c r="T187" i="12"/>
  <c r="K191" i="12"/>
  <c r="T191" i="12"/>
  <c r="K195" i="12"/>
  <c r="T195" i="12"/>
  <c r="K199" i="12"/>
  <c r="T199" i="12"/>
  <c r="K203" i="12"/>
  <c r="T203" i="12"/>
  <c r="K207" i="12"/>
  <c r="T207" i="12"/>
  <c r="K235" i="12"/>
  <c r="T235" i="12"/>
  <c r="K239" i="12"/>
  <c r="T239" i="12"/>
  <c r="K243" i="12"/>
  <c r="T243" i="12"/>
  <c r="K247" i="12"/>
  <c r="T247" i="12"/>
  <c r="K251" i="12"/>
  <c r="T251" i="12"/>
  <c r="K255" i="12"/>
  <c r="T255" i="12"/>
  <c r="K259" i="12"/>
  <c r="T259" i="12"/>
  <c r="K263" i="12"/>
  <c r="T263" i="12"/>
  <c r="K267" i="12"/>
  <c r="T267" i="12"/>
  <c r="K271" i="12"/>
  <c r="T271" i="12"/>
  <c r="K275" i="12"/>
  <c r="T275" i="12"/>
  <c r="K279" i="12"/>
  <c r="T279" i="12"/>
  <c r="K283" i="12"/>
  <c r="T283" i="12"/>
  <c r="K291" i="12"/>
  <c r="T291" i="12"/>
  <c r="K295" i="12"/>
  <c r="T295" i="12"/>
  <c r="K299" i="12"/>
  <c r="T299" i="12"/>
  <c r="K303" i="12"/>
  <c r="T303" i="12"/>
  <c r="K98" i="12"/>
  <c r="T98" i="12"/>
  <c r="K110" i="12"/>
  <c r="T110" i="12"/>
  <c r="K114" i="12"/>
  <c r="T114" i="12"/>
  <c r="K118" i="12"/>
  <c r="T118" i="12"/>
  <c r="K122" i="12"/>
  <c r="T122" i="12"/>
  <c r="K126" i="12"/>
  <c r="T126" i="12"/>
  <c r="K130" i="12"/>
  <c r="T130" i="12"/>
  <c r="K134" i="12"/>
  <c r="T134" i="12"/>
  <c r="K138" i="12"/>
  <c r="T138" i="12"/>
  <c r="K150" i="12"/>
  <c r="T150" i="12"/>
  <c r="K154" i="12"/>
  <c r="T154" i="12"/>
  <c r="K158" i="12"/>
  <c r="T158" i="12"/>
  <c r="K162" i="12"/>
  <c r="T162" i="12"/>
  <c r="K166" i="12"/>
  <c r="T166" i="12"/>
  <c r="K170" i="12"/>
  <c r="T170" i="12"/>
  <c r="K174" i="12"/>
  <c r="T174" i="12"/>
  <c r="K178" i="12"/>
  <c r="T178" i="12"/>
  <c r="K182" i="12"/>
  <c r="T182" i="12"/>
  <c r="K186" i="12"/>
  <c r="T186" i="12"/>
  <c r="K190" i="12"/>
  <c r="T190" i="12"/>
  <c r="K194" i="12"/>
  <c r="T194" i="12"/>
  <c r="K198" i="12"/>
  <c r="T198" i="12"/>
  <c r="K202" i="12"/>
  <c r="T202" i="12"/>
  <c r="K206" i="12"/>
  <c r="T206" i="12"/>
  <c r="K234" i="12"/>
  <c r="T234" i="12"/>
  <c r="K238" i="12"/>
  <c r="T238" i="12"/>
  <c r="K242" i="12"/>
  <c r="T242" i="12"/>
  <c r="K246" i="12"/>
  <c r="T246" i="12"/>
  <c r="K250" i="12"/>
  <c r="T250" i="12"/>
  <c r="K262" i="12"/>
  <c r="T262" i="12"/>
  <c r="K266" i="12"/>
  <c r="T266" i="12"/>
  <c r="K270" i="12"/>
  <c r="T270" i="12"/>
  <c r="K274" i="12"/>
  <c r="T274" i="12"/>
  <c r="K278" i="12"/>
  <c r="T278" i="12"/>
  <c r="K282" i="12"/>
  <c r="T282" i="12"/>
  <c r="K302" i="12"/>
  <c r="T302" i="12"/>
  <c r="K18" i="12"/>
  <c r="T18" i="12"/>
  <c r="K26" i="12"/>
  <c r="T26" i="12"/>
  <c r="K30" i="12"/>
  <c r="T30" i="12"/>
  <c r="K29" i="12"/>
  <c r="T29" i="12"/>
  <c r="K41" i="12"/>
  <c r="T41" i="12"/>
  <c r="K101" i="12"/>
  <c r="T101" i="12"/>
  <c r="K117" i="12"/>
  <c r="T117" i="12"/>
  <c r="K121" i="12"/>
  <c r="T121" i="12"/>
  <c r="K125" i="12"/>
  <c r="T125" i="12"/>
  <c r="K129" i="12"/>
  <c r="T129" i="12"/>
  <c r="K133" i="12"/>
  <c r="T133" i="12"/>
  <c r="K137" i="12"/>
  <c r="T137" i="12"/>
  <c r="K141" i="12"/>
  <c r="T141" i="12"/>
  <c r="K145" i="12"/>
  <c r="T145" i="12"/>
  <c r="K149" i="12"/>
  <c r="T149" i="12"/>
  <c r="K153" i="12"/>
  <c r="T153" i="12"/>
  <c r="K173" i="12"/>
  <c r="T173" i="12"/>
  <c r="K177" i="12"/>
  <c r="T177" i="12"/>
  <c r="K181" i="12"/>
  <c r="T181" i="12"/>
  <c r="K185" i="12"/>
  <c r="T185" i="12"/>
  <c r="K189" i="12"/>
  <c r="T189" i="12"/>
  <c r="K193" i="12"/>
  <c r="T193" i="12"/>
  <c r="K197" i="12"/>
  <c r="T197" i="12"/>
  <c r="K201" i="12"/>
  <c r="T201" i="12"/>
  <c r="K205" i="12"/>
  <c r="T205" i="12"/>
  <c r="K209" i="12"/>
  <c r="T209" i="12"/>
  <c r="K233" i="12"/>
  <c r="T233" i="12"/>
  <c r="K237" i="12"/>
  <c r="T237" i="12"/>
  <c r="K241" i="12"/>
  <c r="T241" i="12"/>
  <c r="K245" i="12"/>
  <c r="T245" i="12"/>
  <c r="K249" i="12"/>
  <c r="T249" i="12"/>
  <c r="K253" i="12"/>
  <c r="T253" i="12"/>
  <c r="K257" i="12"/>
  <c r="T257" i="12"/>
  <c r="K261" i="12"/>
  <c r="T261" i="12"/>
  <c r="K265" i="12"/>
  <c r="T265" i="12"/>
  <c r="K269" i="12"/>
  <c r="T269" i="12"/>
  <c r="K273" i="12"/>
  <c r="T273" i="12"/>
  <c r="K277" i="12"/>
  <c r="T277" i="12"/>
  <c r="K281" i="12"/>
  <c r="T281" i="12"/>
  <c r="K289" i="12"/>
  <c r="T289" i="12"/>
  <c r="K293" i="12"/>
  <c r="T293" i="12"/>
  <c r="K297" i="12"/>
  <c r="T297" i="12"/>
  <c r="K301" i="12"/>
  <c r="T301" i="12"/>
  <c r="K305" i="12"/>
  <c r="T305" i="12"/>
  <c r="K313" i="12"/>
  <c r="T313" i="12"/>
  <c r="K333" i="12"/>
  <c r="T333" i="12"/>
  <c r="K6" i="12"/>
  <c r="T6" i="12"/>
  <c r="K10" i="12"/>
  <c r="T10" i="12"/>
  <c r="K34" i="12"/>
  <c r="T34" i="12"/>
  <c r="K38" i="12"/>
  <c r="T38" i="12"/>
  <c r="K17" i="12"/>
  <c r="T17" i="12"/>
  <c r="K25" i="12"/>
  <c r="T25" i="12"/>
  <c r="K33" i="12"/>
  <c r="T33" i="12"/>
  <c r="K8" i="12"/>
  <c r="T8" i="12"/>
  <c r="K16" i="12"/>
  <c r="T16" i="12"/>
  <c r="K20" i="12"/>
  <c r="T20" i="12"/>
  <c r="K24" i="12"/>
  <c r="T24" i="12"/>
  <c r="K28" i="12"/>
  <c r="T28" i="12"/>
  <c r="K32" i="12"/>
  <c r="T32" i="12"/>
  <c r="K36" i="12"/>
  <c r="T36" i="12"/>
  <c r="K40" i="12"/>
  <c r="T40" i="12"/>
  <c r="K104" i="12"/>
  <c r="T104" i="12"/>
  <c r="K112" i="12"/>
  <c r="T112" i="12"/>
  <c r="K116" i="12"/>
  <c r="T116" i="12"/>
  <c r="K120" i="12"/>
  <c r="T120" i="12"/>
  <c r="K124" i="12"/>
  <c r="T124" i="12"/>
  <c r="K128" i="12"/>
  <c r="T128" i="12"/>
  <c r="K132" i="12"/>
  <c r="T132" i="12"/>
  <c r="K136" i="12"/>
  <c r="T136" i="12"/>
  <c r="K140" i="12"/>
  <c r="T140" i="12"/>
  <c r="K144" i="12"/>
  <c r="T144" i="12"/>
  <c r="K148" i="12"/>
  <c r="T148" i="12"/>
  <c r="K152" i="12"/>
  <c r="T152" i="12"/>
  <c r="K156" i="12"/>
  <c r="T156" i="12"/>
  <c r="K160" i="12"/>
  <c r="T160" i="12"/>
  <c r="K164" i="12"/>
  <c r="T164" i="12"/>
  <c r="K168" i="12"/>
  <c r="T168" i="12"/>
  <c r="K172" i="12"/>
  <c r="T172" i="12"/>
  <c r="K176" i="12"/>
  <c r="T176" i="12"/>
  <c r="K180" i="12"/>
  <c r="T180" i="12"/>
  <c r="K184" i="12"/>
  <c r="T184" i="12"/>
  <c r="K188" i="12"/>
  <c r="T188" i="12"/>
  <c r="K192" i="12"/>
  <c r="T192" i="12"/>
  <c r="K196" i="12"/>
  <c r="T196" i="12"/>
  <c r="K200" i="12"/>
  <c r="T200" i="12"/>
  <c r="K204" i="12"/>
  <c r="T204" i="12"/>
  <c r="K208" i="12"/>
  <c r="T208" i="12"/>
  <c r="K236" i="12"/>
  <c r="T236" i="12"/>
  <c r="K240" i="12"/>
  <c r="T240" i="12"/>
  <c r="K244" i="12"/>
  <c r="T244" i="12"/>
  <c r="K248" i="12"/>
  <c r="T248" i="12"/>
  <c r="K252" i="12"/>
  <c r="T252" i="12"/>
  <c r="K256" i="12"/>
  <c r="T256" i="12"/>
  <c r="K260" i="12"/>
  <c r="T260" i="12"/>
  <c r="K264" i="12"/>
  <c r="T264" i="12"/>
  <c r="K268" i="12"/>
  <c r="T268" i="12"/>
  <c r="K272" i="12"/>
  <c r="T272" i="12"/>
  <c r="K276" i="12"/>
  <c r="T276" i="12"/>
  <c r="K280" i="12"/>
  <c r="T280" i="12"/>
  <c r="K284" i="12"/>
  <c r="T284" i="12"/>
  <c r="K292" i="12"/>
  <c r="T292" i="12"/>
  <c r="K296" i="12"/>
  <c r="T296" i="12"/>
  <c r="K300" i="12"/>
  <c r="T300" i="12"/>
  <c r="K304" i="12"/>
  <c r="T304" i="12"/>
  <c r="K312" i="12"/>
  <c r="T312" i="12"/>
  <c r="K320" i="12"/>
  <c r="T320" i="12"/>
  <c r="N3331" i="1"/>
  <c r="N3327" i="1"/>
  <c r="N3323" i="1"/>
  <c r="N3319" i="1"/>
  <c r="N3315" i="1"/>
  <c r="N3311" i="1"/>
  <c r="N3307" i="1"/>
  <c r="N3303" i="1"/>
  <c r="N3299" i="1"/>
  <c r="N3295" i="1"/>
  <c r="N3291" i="1"/>
  <c r="N3287" i="1"/>
  <c r="N3283" i="1"/>
  <c r="N3279" i="1"/>
  <c r="N3275" i="1"/>
  <c r="N3271" i="1"/>
  <c r="N3267" i="1"/>
  <c r="N3263" i="1"/>
  <c r="N3259" i="1"/>
  <c r="N3255" i="1"/>
  <c r="N3251" i="1"/>
  <c r="N3247" i="1"/>
  <c r="N3243" i="1"/>
  <c r="N3239" i="1"/>
  <c r="N3235" i="1"/>
  <c r="N3231" i="1"/>
  <c r="N3227" i="1"/>
  <c r="N3223" i="1"/>
  <c r="N3219" i="1"/>
  <c r="N3215" i="1"/>
  <c r="N3211" i="1"/>
  <c r="N3207" i="1"/>
  <c r="N3203" i="1"/>
  <c r="N3199" i="1"/>
  <c r="N3195" i="1"/>
  <c r="N3191" i="1"/>
  <c r="N3187" i="1"/>
  <c r="N3183" i="1"/>
  <c r="N3179" i="1"/>
  <c r="N3175" i="1"/>
  <c r="N3171" i="1"/>
  <c r="N3167" i="1"/>
  <c r="N3163" i="1"/>
  <c r="N3159" i="1"/>
  <c r="N3155" i="1"/>
  <c r="N3151" i="1"/>
  <c r="N3147" i="1"/>
  <c r="N3143" i="1"/>
  <c r="N3139" i="1"/>
  <c r="N3135" i="1"/>
  <c r="N3131" i="1"/>
  <c r="N3127" i="1"/>
  <c r="N3123" i="1"/>
  <c r="N3119" i="1"/>
  <c r="N3115" i="1"/>
  <c r="N3111" i="1"/>
  <c r="N3107" i="1"/>
  <c r="N3103" i="1"/>
  <c r="N3099" i="1"/>
  <c r="N3095" i="1"/>
  <c r="N3091" i="1"/>
  <c r="N3087" i="1"/>
  <c r="N3083" i="1"/>
  <c r="N3079" i="1"/>
  <c r="N3075" i="1"/>
  <c r="N3071" i="1"/>
  <c r="N3067" i="1"/>
  <c r="N3063" i="1"/>
  <c r="N3059" i="1"/>
  <c r="N3055" i="1"/>
  <c r="N3051" i="1"/>
  <c r="N3047" i="1"/>
  <c r="N3043" i="1"/>
  <c r="N3039" i="1"/>
  <c r="N3035" i="1"/>
  <c r="N3031" i="1"/>
  <c r="N3027" i="1"/>
  <c r="N3023" i="1"/>
  <c r="N3019" i="1"/>
  <c r="N3015" i="1"/>
  <c r="N3011" i="1"/>
  <c r="N3007" i="1"/>
  <c r="N3003" i="1"/>
  <c r="N2999" i="1"/>
  <c r="N2995" i="1"/>
  <c r="N2991" i="1"/>
  <c r="N2987" i="1"/>
  <c r="N2983" i="1"/>
  <c r="N2979" i="1"/>
  <c r="N2975" i="1"/>
  <c r="N2971" i="1"/>
  <c r="N2967" i="1"/>
  <c r="N2963" i="1"/>
  <c r="N2959" i="1"/>
  <c r="N2955" i="1"/>
  <c r="N2951" i="1"/>
  <c r="N2947" i="1"/>
  <c r="N2943" i="1"/>
  <c r="N2939" i="1"/>
  <c r="N2935" i="1"/>
  <c r="N2931" i="1"/>
  <c r="N2927" i="1"/>
  <c r="N2923" i="1"/>
  <c r="N2919" i="1"/>
  <c r="N2915" i="1"/>
  <c r="N2911" i="1"/>
  <c r="N2907" i="1"/>
  <c r="N2903" i="1"/>
  <c r="N2899" i="1"/>
  <c r="N2895" i="1"/>
  <c r="N2891" i="1"/>
  <c r="N2887" i="1"/>
  <c r="N2883" i="1"/>
  <c r="N2879" i="1"/>
  <c r="N2875" i="1"/>
  <c r="N2871" i="1"/>
  <c r="N2867" i="1"/>
  <c r="N2863" i="1"/>
  <c r="N2859" i="1"/>
  <c r="N2855" i="1"/>
  <c r="N2851" i="1"/>
  <c r="N2847" i="1"/>
  <c r="N2843" i="1"/>
  <c r="N2839" i="1"/>
  <c r="N2835" i="1"/>
  <c r="N2831" i="1"/>
  <c r="N2827" i="1"/>
  <c r="N2823" i="1"/>
  <c r="N2819" i="1"/>
  <c r="N2815" i="1"/>
  <c r="N2811" i="1"/>
  <c r="N2807" i="1"/>
  <c r="N2803" i="1"/>
  <c r="N2799" i="1"/>
  <c r="N2795" i="1"/>
  <c r="N2791" i="1"/>
  <c r="N2787" i="1"/>
  <c r="N2783" i="1"/>
  <c r="N2779" i="1"/>
  <c r="N2775" i="1"/>
  <c r="N2771" i="1"/>
  <c r="N2767" i="1"/>
  <c r="N2763" i="1"/>
  <c r="N2759" i="1"/>
  <c r="N2755" i="1"/>
  <c r="N2751" i="1"/>
  <c r="N2747" i="1"/>
  <c r="N2743" i="1"/>
  <c r="N2739" i="1"/>
  <c r="N2735" i="1"/>
  <c r="N2731" i="1"/>
  <c r="N2727" i="1"/>
  <c r="N2723" i="1"/>
  <c r="N2719" i="1"/>
  <c r="N2715" i="1"/>
  <c r="N2711" i="1"/>
  <c r="N2707" i="1"/>
  <c r="N2703" i="1"/>
  <c r="N2699" i="1"/>
  <c r="N2695" i="1"/>
  <c r="N2691" i="1"/>
  <c r="N2687" i="1"/>
  <c r="N2683" i="1"/>
  <c r="N2679" i="1"/>
  <c r="N2675" i="1"/>
  <c r="N2671" i="1"/>
  <c r="N2667" i="1"/>
  <c r="N2663" i="1"/>
  <c r="N2659" i="1"/>
  <c r="N2655" i="1"/>
  <c r="N2651" i="1"/>
  <c r="N2647" i="1"/>
  <c r="N2643" i="1"/>
  <c r="N2639" i="1"/>
  <c r="N2635" i="1"/>
  <c r="N2631" i="1"/>
  <c r="N2627" i="1"/>
  <c r="N2623" i="1"/>
  <c r="N2619" i="1"/>
  <c r="N2615" i="1"/>
  <c r="N2611" i="1"/>
  <c r="N2607" i="1"/>
  <c r="N2603" i="1"/>
  <c r="N2599" i="1"/>
  <c r="N2595" i="1"/>
  <c r="N2591" i="1"/>
  <c r="N2587" i="1"/>
  <c r="N2583" i="1"/>
  <c r="N2579" i="1"/>
  <c r="N2575" i="1"/>
  <c r="N2571" i="1"/>
  <c r="N2567" i="1"/>
  <c r="N2563" i="1"/>
  <c r="N2559" i="1"/>
  <c r="N2555" i="1"/>
  <c r="N2551" i="1"/>
  <c r="N2547" i="1"/>
  <c r="N2543" i="1"/>
  <c r="N2539" i="1"/>
  <c r="N2535" i="1"/>
  <c r="N2531" i="1"/>
  <c r="N2527" i="1"/>
  <c r="N2523" i="1"/>
  <c r="N2519" i="1"/>
  <c r="N2515" i="1"/>
  <c r="N2511" i="1"/>
  <c r="N2507" i="1"/>
  <c r="N2503" i="1"/>
  <c r="N2499" i="1"/>
  <c r="N2495" i="1"/>
  <c r="N2491" i="1"/>
  <c r="N2487" i="1"/>
  <c r="N2483" i="1"/>
  <c r="N2479" i="1"/>
  <c r="N2475" i="1"/>
  <c r="N2471" i="1"/>
  <c r="N2467" i="1"/>
  <c r="N2463" i="1"/>
  <c r="N2459" i="1"/>
  <c r="N2455" i="1"/>
  <c r="N2451" i="1"/>
  <c r="N2447" i="1"/>
  <c r="N2443" i="1"/>
  <c r="N2439" i="1"/>
  <c r="N2435" i="1"/>
  <c r="N2431" i="1"/>
  <c r="N2427" i="1"/>
  <c r="N2423" i="1"/>
  <c r="N2419" i="1"/>
  <c r="N2415" i="1"/>
  <c r="N2411" i="1"/>
  <c r="N2407" i="1"/>
  <c r="N2403" i="1"/>
  <c r="N2399" i="1"/>
  <c r="N2395" i="1"/>
  <c r="N2391" i="1"/>
  <c r="N2387" i="1"/>
  <c r="N2383" i="1"/>
  <c r="N2379" i="1"/>
  <c r="N2375" i="1"/>
  <c r="N2371" i="1"/>
  <c r="N2367" i="1"/>
  <c r="N2363" i="1"/>
  <c r="N2359" i="1"/>
  <c r="N2355" i="1"/>
  <c r="N2351" i="1"/>
  <c r="N2347" i="1"/>
  <c r="N2343" i="1"/>
  <c r="N2339" i="1"/>
  <c r="N2335" i="1"/>
  <c r="N2331" i="1"/>
  <c r="N2327" i="1"/>
  <c r="N2323" i="1"/>
  <c r="N2319" i="1"/>
  <c r="N2315" i="1"/>
  <c r="N2311" i="1"/>
  <c r="N2307" i="1"/>
  <c r="N2303" i="1"/>
  <c r="N2299" i="1"/>
  <c r="N2295" i="1"/>
  <c r="N2291" i="1"/>
  <c r="N2287" i="1"/>
  <c r="N2283" i="1"/>
  <c r="N2279" i="1"/>
  <c r="N2275" i="1"/>
  <c r="N2271" i="1"/>
  <c r="N2267" i="1"/>
  <c r="N2263" i="1"/>
  <c r="N2259" i="1"/>
  <c r="N2255" i="1"/>
  <c r="N2251" i="1"/>
  <c r="N2247" i="1"/>
  <c r="N2243" i="1"/>
  <c r="N2239" i="1"/>
  <c r="N2235" i="1"/>
  <c r="N2231" i="1"/>
  <c r="N2227" i="1"/>
  <c r="N2223" i="1"/>
  <c r="N2219" i="1"/>
  <c r="N2215" i="1"/>
  <c r="N2211" i="1"/>
  <c r="N2207" i="1"/>
  <c r="N2203" i="1"/>
  <c r="N2199" i="1"/>
  <c r="N2195" i="1"/>
  <c r="N2191" i="1"/>
  <c r="N2187" i="1"/>
  <c r="N2183" i="1"/>
  <c r="N2179" i="1"/>
  <c r="N2175" i="1"/>
  <c r="N2171" i="1"/>
  <c r="N2167" i="1"/>
  <c r="N2163" i="1"/>
  <c r="N2159" i="1"/>
  <c r="N2155" i="1"/>
  <c r="N2151" i="1"/>
  <c r="N2147" i="1"/>
  <c r="N2143" i="1"/>
  <c r="N2139" i="1"/>
  <c r="N2135" i="1"/>
  <c r="N2131" i="1"/>
  <c r="N2127" i="1"/>
  <c r="N2123" i="1"/>
  <c r="N2119" i="1"/>
  <c r="N2115" i="1"/>
  <c r="N2111" i="1"/>
  <c r="N2107" i="1"/>
  <c r="N2103" i="1"/>
  <c r="N2099" i="1"/>
  <c r="N2095" i="1"/>
  <c r="N2091" i="1"/>
  <c r="N2087" i="1"/>
  <c r="N2083" i="1"/>
  <c r="N2079" i="1"/>
  <c r="N2075" i="1"/>
  <c r="N2071" i="1"/>
  <c r="N2067" i="1"/>
  <c r="N2063" i="1"/>
  <c r="N2059" i="1"/>
  <c r="N2055" i="1"/>
  <c r="N2051" i="1"/>
  <c r="N2047" i="1"/>
  <c r="N2043" i="1"/>
  <c r="N2039" i="1"/>
  <c r="N2035" i="1"/>
  <c r="N2031" i="1"/>
  <c r="N2027" i="1"/>
  <c r="N2023" i="1"/>
  <c r="N2019" i="1"/>
  <c r="N2015" i="1"/>
  <c r="N2011" i="1"/>
  <c r="N2007" i="1"/>
  <c r="N2003" i="1"/>
  <c r="N1999" i="1"/>
  <c r="N1995" i="1"/>
  <c r="N1991" i="1"/>
  <c r="N1987" i="1"/>
  <c r="N1983" i="1"/>
  <c r="N1979" i="1"/>
  <c r="N1975" i="1"/>
  <c r="N1971" i="1"/>
  <c r="N1967" i="1"/>
  <c r="N1963" i="1"/>
  <c r="N1959" i="1"/>
  <c r="N1955" i="1"/>
  <c r="N1951" i="1"/>
  <c r="N1947" i="1"/>
  <c r="N1943" i="1"/>
  <c r="N1939" i="1"/>
  <c r="N1935" i="1"/>
  <c r="N1931" i="1"/>
  <c r="N1927" i="1"/>
  <c r="N1923" i="1"/>
  <c r="N1919" i="1"/>
  <c r="N1915" i="1"/>
  <c r="N1911" i="1"/>
  <c r="N1907" i="1"/>
  <c r="N1903" i="1"/>
  <c r="N1899" i="1"/>
  <c r="N1895" i="1"/>
  <c r="N1891" i="1"/>
  <c r="N1887" i="1"/>
  <c r="N1883" i="1"/>
  <c r="N1879" i="1"/>
  <c r="N1875" i="1"/>
  <c r="N1871" i="1"/>
  <c r="N1867" i="1"/>
  <c r="N1863" i="1"/>
  <c r="N1859" i="1"/>
  <c r="N1855" i="1"/>
  <c r="N1851" i="1"/>
  <c r="N1847" i="1"/>
  <c r="N1843" i="1"/>
  <c r="N1839" i="1"/>
  <c r="N1835" i="1"/>
  <c r="N1831" i="1"/>
  <c r="N1827" i="1"/>
  <c r="N1823" i="1"/>
  <c r="N1819" i="1"/>
  <c r="N1815" i="1"/>
  <c r="N1811" i="1"/>
  <c r="N1807" i="1"/>
  <c r="N1803" i="1"/>
  <c r="N1799" i="1"/>
  <c r="N1795" i="1"/>
  <c r="N1791" i="1"/>
  <c r="N1787" i="1"/>
  <c r="N1783" i="1"/>
  <c r="N1779" i="1"/>
  <c r="N1775" i="1"/>
  <c r="N1771" i="1"/>
  <c r="N1767" i="1"/>
  <c r="N1763" i="1"/>
  <c r="N1759" i="1"/>
  <c r="N1755" i="1"/>
  <c r="N1751" i="1"/>
  <c r="N1747" i="1"/>
  <c r="N1743" i="1"/>
  <c r="N1739" i="1"/>
  <c r="N1735" i="1"/>
  <c r="N1731" i="1"/>
  <c r="N1727" i="1"/>
  <c r="N1723" i="1"/>
  <c r="N1719" i="1"/>
  <c r="N1715" i="1"/>
  <c r="N1711" i="1"/>
  <c r="N1707" i="1"/>
  <c r="N1703" i="1"/>
  <c r="N1699" i="1"/>
  <c r="N1695" i="1"/>
  <c r="N1691" i="1"/>
  <c r="N1687" i="1"/>
  <c r="N1683" i="1"/>
  <c r="N1679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19" i="1"/>
  <c r="N1615" i="1"/>
  <c r="N1611" i="1"/>
  <c r="N1607" i="1"/>
  <c r="N1603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7" i="1"/>
  <c r="N1523" i="1"/>
  <c r="N1519" i="1"/>
  <c r="N1515" i="1"/>
  <c r="N1511" i="1"/>
  <c r="N1507" i="1"/>
  <c r="N1503" i="1"/>
  <c r="N1499" i="1"/>
  <c r="N1495" i="1"/>
  <c r="N1491" i="1"/>
  <c r="N1487" i="1"/>
  <c r="N1483" i="1"/>
  <c r="N1479" i="1"/>
  <c r="N1475" i="1"/>
  <c r="N1471" i="1"/>
  <c r="N1467" i="1"/>
  <c r="N1463" i="1"/>
  <c r="N1459" i="1"/>
  <c r="N1455" i="1"/>
  <c r="N1451" i="1"/>
  <c r="N1447" i="1"/>
  <c r="N1443" i="1"/>
  <c r="N1439" i="1"/>
  <c r="N1435" i="1"/>
  <c r="N1431" i="1"/>
  <c r="N1427" i="1"/>
  <c r="N1423" i="1"/>
  <c r="N1419" i="1"/>
  <c r="N1415" i="1"/>
  <c r="N1411" i="1"/>
  <c r="N1407" i="1"/>
  <c r="N1403" i="1"/>
  <c r="N1399" i="1"/>
  <c r="N1395" i="1"/>
  <c r="N1391" i="1"/>
  <c r="N1387" i="1"/>
  <c r="N1383" i="1"/>
  <c r="N1379" i="1"/>
  <c r="N1375" i="1"/>
  <c r="N1371" i="1"/>
  <c r="N1367" i="1"/>
  <c r="N1363" i="1"/>
  <c r="N1359" i="1"/>
  <c r="N1355" i="1"/>
  <c r="N1351" i="1"/>
  <c r="N1347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59" i="1"/>
  <c r="N1255" i="1"/>
  <c r="N1251" i="1"/>
  <c r="N1247" i="1"/>
  <c r="N1243" i="1"/>
  <c r="N1239" i="1"/>
  <c r="N1235" i="1"/>
  <c r="N1231" i="1"/>
  <c r="N1227" i="1"/>
  <c r="N1223" i="1"/>
  <c r="N1219" i="1"/>
  <c r="N1215" i="1"/>
  <c r="N1211" i="1"/>
  <c r="N1207" i="1"/>
  <c r="N1203" i="1"/>
  <c r="N1199" i="1"/>
  <c r="N1195" i="1"/>
  <c r="N1191" i="1"/>
  <c r="N1187" i="1"/>
  <c r="N1183" i="1"/>
  <c r="N1179" i="1"/>
  <c r="N1175" i="1"/>
  <c r="N1171" i="1"/>
  <c r="N1167" i="1"/>
  <c r="N1163" i="1"/>
  <c r="N1159" i="1"/>
  <c r="N1155" i="1"/>
  <c r="N1151" i="1"/>
  <c r="N1147" i="1"/>
  <c r="N1143" i="1"/>
  <c r="N1139" i="1"/>
  <c r="N1135" i="1"/>
  <c r="N1131" i="1"/>
  <c r="N1127" i="1"/>
  <c r="N1123" i="1"/>
  <c r="N1119" i="1"/>
  <c r="N1115" i="1"/>
  <c r="N1111" i="1"/>
  <c r="N1107" i="1"/>
  <c r="N1103" i="1"/>
  <c r="N1099" i="1"/>
  <c r="N1095" i="1"/>
  <c r="N1091" i="1"/>
  <c r="N1087" i="1"/>
  <c r="N1083" i="1"/>
  <c r="N1079" i="1"/>
  <c r="N1075" i="1"/>
  <c r="N1071" i="1"/>
  <c r="N1067" i="1"/>
  <c r="N1063" i="1"/>
  <c r="N1059" i="1"/>
  <c r="N1055" i="1"/>
  <c r="N1051" i="1"/>
  <c r="N1047" i="1"/>
  <c r="N1043" i="1"/>
  <c r="N1039" i="1"/>
  <c r="N1035" i="1"/>
  <c r="N1031" i="1"/>
  <c r="N1027" i="1"/>
  <c r="N1023" i="1"/>
  <c r="N1019" i="1"/>
  <c r="N1015" i="1"/>
  <c r="N1011" i="1"/>
  <c r="N1007" i="1"/>
  <c r="N1003" i="1"/>
  <c r="N999" i="1"/>
  <c r="N995" i="1"/>
  <c r="N991" i="1"/>
  <c r="N987" i="1"/>
  <c r="N983" i="1"/>
  <c r="N979" i="1"/>
  <c r="N975" i="1"/>
  <c r="N971" i="1"/>
  <c r="N967" i="1"/>
  <c r="N963" i="1"/>
  <c r="N959" i="1"/>
  <c r="N955" i="1"/>
  <c r="N951" i="1"/>
  <c r="N947" i="1"/>
  <c r="N943" i="1"/>
  <c r="N939" i="1"/>
  <c r="N935" i="1"/>
  <c r="N931" i="1"/>
  <c r="N927" i="1"/>
  <c r="N923" i="1"/>
  <c r="N919" i="1"/>
  <c r="N915" i="1"/>
  <c r="N911" i="1"/>
  <c r="N907" i="1"/>
  <c r="N903" i="1"/>
  <c r="N899" i="1"/>
  <c r="N895" i="1"/>
  <c r="N891" i="1"/>
  <c r="N887" i="1"/>
  <c r="N883" i="1"/>
  <c r="N879" i="1"/>
  <c r="N875" i="1"/>
  <c r="N871" i="1"/>
  <c r="N867" i="1"/>
  <c r="N863" i="1"/>
  <c r="N859" i="1"/>
  <c r="N855" i="1"/>
  <c r="N851" i="1"/>
  <c r="N847" i="1"/>
  <c r="N843" i="1"/>
  <c r="N839" i="1"/>
  <c r="N835" i="1"/>
  <c r="N831" i="1"/>
  <c r="N827" i="1"/>
  <c r="N823" i="1"/>
  <c r="N819" i="1"/>
  <c r="N815" i="1"/>
  <c r="N811" i="1"/>
  <c r="N807" i="1"/>
  <c r="N803" i="1"/>
  <c r="N799" i="1"/>
  <c r="N795" i="1"/>
  <c r="N791" i="1"/>
  <c r="N787" i="1"/>
  <c r="N783" i="1"/>
  <c r="N779" i="1"/>
  <c r="N775" i="1"/>
  <c r="N771" i="1"/>
  <c r="N767" i="1"/>
  <c r="N763" i="1"/>
  <c r="N759" i="1"/>
  <c r="N755" i="1"/>
  <c r="N751" i="1"/>
  <c r="N747" i="1"/>
  <c r="N743" i="1"/>
  <c r="N739" i="1"/>
  <c r="N735" i="1"/>
  <c r="N731" i="1"/>
  <c r="N727" i="1"/>
  <c r="N723" i="1"/>
  <c r="N719" i="1"/>
  <c r="N715" i="1"/>
  <c r="N711" i="1"/>
  <c r="N707" i="1"/>
  <c r="N703" i="1"/>
  <c r="N699" i="1"/>
  <c r="N695" i="1"/>
  <c r="N691" i="1"/>
  <c r="N687" i="1"/>
  <c r="N683" i="1"/>
  <c r="N679" i="1"/>
  <c r="N675" i="1"/>
  <c r="N671" i="1"/>
  <c r="N667" i="1"/>
  <c r="N663" i="1"/>
  <c r="N659" i="1"/>
  <c r="N655" i="1"/>
  <c r="N651" i="1"/>
  <c r="N647" i="1"/>
  <c r="N643" i="1"/>
  <c r="N639" i="1"/>
  <c r="N635" i="1"/>
  <c r="N631" i="1"/>
  <c r="N627" i="1"/>
  <c r="N623" i="1"/>
  <c r="N619" i="1"/>
  <c r="N615" i="1"/>
  <c r="N611" i="1"/>
  <c r="N607" i="1"/>
  <c r="N603" i="1"/>
  <c r="N599" i="1"/>
  <c r="N595" i="1"/>
  <c r="N591" i="1"/>
  <c r="N587" i="1"/>
  <c r="N583" i="1"/>
  <c r="N579" i="1"/>
  <c r="N575" i="1"/>
  <c r="N571" i="1"/>
  <c r="N567" i="1"/>
  <c r="N563" i="1"/>
  <c r="N559" i="1"/>
  <c r="N555" i="1"/>
  <c r="N551" i="1"/>
  <c r="N547" i="1"/>
  <c r="N543" i="1"/>
  <c r="N539" i="1"/>
  <c r="N535" i="1"/>
  <c r="N531" i="1"/>
  <c r="N527" i="1"/>
  <c r="N523" i="1"/>
  <c r="N519" i="1"/>
  <c r="N515" i="1"/>
  <c r="N511" i="1"/>
  <c r="N507" i="1"/>
  <c r="N503" i="1"/>
  <c r="N499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1" i="1"/>
  <c r="N387" i="1"/>
  <c r="N383" i="1"/>
  <c r="N379" i="1"/>
  <c r="N375" i="1"/>
  <c r="N371" i="1"/>
  <c r="N367" i="1"/>
  <c r="N363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243" i="1"/>
  <c r="N239" i="1"/>
  <c r="N235" i="1"/>
  <c r="N231" i="1"/>
  <c r="N227" i="1"/>
  <c r="N223" i="1"/>
  <c r="N219" i="1"/>
  <c r="N215" i="1"/>
  <c r="N211" i="1"/>
  <c r="N207" i="1"/>
  <c r="N203" i="1"/>
  <c r="N199" i="1"/>
  <c r="N195" i="1"/>
  <c r="N191" i="1"/>
  <c r="N187" i="1"/>
  <c r="N183" i="1"/>
  <c r="N179" i="1"/>
  <c r="N175" i="1"/>
  <c r="N171" i="1"/>
  <c r="N167" i="1"/>
  <c r="N163" i="1"/>
  <c r="N159" i="1"/>
  <c r="N155" i="1"/>
  <c r="N151" i="1"/>
  <c r="N147" i="1"/>
  <c r="N143" i="1"/>
  <c r="N139" i="1"/>
  <c r="N135" i="1"/>
  <c r="N131" i="1"/>
  <c r="N127" i="1"/>
  <c r="N123" i="1"/>
  <c r="N119" i="1"/>
  <c r="N115" i="1"/>
  <c r="N111" i="1"/>
  <c r="N107" i="1"/>
  <c r="N103" i="1"/>
  <c r="N99" i="1"/>
  <c r="N95" i="1"/>
  <c r="N91" i="1"/>
  <c r="N87" i="1"/>
  <c r="N83" i="1"/>
  <c r="N79" i="1"/>
  <c r="N75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3334" i="1"/>
  <c r="N3330" i="1"/>
  <c r="N3326" i="1"/>
  <c r="N3322" i="1"/>
  <c r="N3318" i="1"/>
  <c r="N3314" i="1"/>
  <c r="N3310" i="1"/>
  <c r="N3306" i="1"/>
  <c r="N3302" i="1"/>
  <c r="N3298" i="1"/>
  <c r="N3294" i="1"/>
  <c r="N3290" i="1"/>
  <c r="N3286" i="1"/>
  <c r="N3282" i="1"/>
  <c r="N3278" i="1"/>
  <c r="N3274" i="1"/>
  <c r="N3270" i="1"/>
  <c r="N3266" i="1"/>
  <c r="N3262" i="1"/>
  <c r="N3258" i="1"/>
  <c r="N3254" i="1"/>
  <c r="N3250" i="1"/>
  <c r="N3246" i="1"/>
  <c r="N3242" i="1"/>
  <c r="N3238" i="1"/>
  <c r="N3234" i="1"/>
  <c r="N3230" i="1"/>
  <c r="N3226" i="1"/>
  <c r="N3222" i="1"/>
  <c r="N3218" i="1"/>
  <c r="N3214" i="1"/>
  <c r="N3210" i="1"/>
  <c r="N3206" i="1"/>
  <c r="N3202" i="1"/>
  <c r="N3198" i="1"/>
  <c r="N3194" i="1"/>
  <c r="N3190" i="1"/>
  <c r="N3186" i="1"/>
  <c r="N3182" i="1"/>
  <c r="N3178" i="1"/>
  <c r="N3174" i="1"/>
  <c r="N3170" i="1"/>
  <c r="N3166" i="1"/>
  <c r="N3162" i="1"/>
  <c r="N3158" i="1"/>
  <c r="N3154" i="1"/>
  <c r="N3150" i="1"/>
  <c r="N3146" i="1"/>
  <c r="N3142" i="1"/>
  <c r="N3138" i="1"/>
  <c r="N3134" i="1"/>
  <c r="N3130" i="1"/>
  <c r="N3126" i="1"/>
  <c r="N3122" i="1"/>
  <c r="N3118" i="1"/>
  <c r="N3114" i="1"/>
  <c r="N3110" i="1"/>
  <c r="N3106" i="1"/>
  <c r="N3102" i="1"/>
  <c r="N3098" i="1"/>
  <c r="N3094" i="1"/>
  <c r="N3090" i="1"/>
  <c r="N3086" i="1"/>
  <c r="N3082" i="1"/>
  <c r="N3078" i="1"/>
  <c r="N3074" i="1"/>
  <c r="N3070" i="1"/>
  <c r="N3066" i="1"/>
  <c r="N3062" i="1"/>
  <c r="N3058" i="1"/>
  <c r="N3054" i="1"/>
  <c r="N3050" i="1"/>
  <c r="N3046" i="1"/>
  <c r="N3042" i="1"/>
  <c r="N3038" i="1"/>
  <c r="N3034" i="1"/>
  <c r="N3030" i="1"/>
  <c r="N3026" i="1"/>
  <c r="N3022" i="1"/>
  <c r="N3018" i="1"/>
  <c r="N3014" i="1"/>
  <c r="N3010" i="1"/>
  <c r="N3006" i="1"/>
  <c r="N3002" i="1"/>
  <c r="N2998" i="1"/>
  <c r="N2994" i="1"/>
  <c r="N2990" i="1"/>
  <c r="N2986" i="1"/>
  <c r="N2982" i="1"/>
  <c r="N2978" i="1"/>
  <c r="N2974" i="1"/>
  <c r="N2970" i="1"/>
  <c r="N2966" i="1"/>
  <c r="N2962" i="1"/>
  <c r="N2958" i="1"/>
  <c r="N2954" i="1"/>
  <c r="N2950" i="1"/>
  <c r="N2946" i="1"/>
  <c r="N2942" i="1"/>
  <c r="N2938" i="1"/>
  <c r="N2934" i="1"/>
  <c r="N2930" i="1"/>
  <c r="N2926" i="1"/>
  <c r="N2922" i="1"/>
  <c r="N2918" i="1"/>
  <c r="N2914" i="1"/>
  <c r="N2910" i="1"/>
  <c r="N2906" i="1"/>
  <c r="N2902" i="1"/>
  <c r="N2898" i="1"/>
  <c r="N2894" i="1"/>
  <c r="N2890" i="1"/>
  <c r="N2886" i="1"/>
  <c r="N2882" i="1"/>
  <c r="N2878" i="1"/>
  <c r="N2874" i="1"/>
  <c r="N2870" i="1"/>
  <c r="N2866" i="1"/>
  <c r="N2862" i="1"/>
  <c r="N2858" i="1"/>
  <c r="N2854" i="1"/>
  <c r="N2850" i="1"/>
  <c r="N2846" i="1"/>
  <c r="N2842" i="1"/>
  <c r="N2838" i="1"/>
  <c r="N2834" i="1"/>
  <c r="N2830" i="1"/>
  <c r="N2826" i="1"/>
  <c r="N2822" i="1"/>
  <c r="N2818" i="1"/>
  <c r="N2814" i="1"/>
  <c r="N2810" i="1"/>
  <c r="N2806" i="1"/>
  <c r="N2802" i="1"/>
  <c r="N2798" i="1"/>
  <c r="N2794" i="1"/>
  <c r="N2790" i="1"/>
  <c r="N2786" i="1"/>
  <c r="N2782" i="1"/>
  <c r="N2778" i="1"/>
  <c r="N2774" i="1"/>
  <c r="N2770" i="1"/>
  <c r="N2766" i="1"/>
  <c r="N2762" i="1"/>
  <c r="N2758" i="1"/>
  <c r="N2754" i="1"/>
  <c r="N2750" i="1"/>
  <c r="N2746" i="1"/>
  <c r="N2742" i="1"/>
  <c r="N2738" i="1"/>
  <c r="N2734" i="1"/>
  <c r="N2730" i="1"/>
  <c r="N2726" i="1"/>
  <c r="N2722" i="1"/>
  <c r="N2718" i="1"/>
  <c r="N2714" i="1"/>
  <c r="N2710" i="1"/>
  <c r="N2706" i="1"/>
  <c r="N2702" i="1"/>
  <c r="N2698" i="1"/>
  <c r="N2694" i="1"/>
  <c r="N2690" i="1"/>
  <c r="N2686" i="1"/>
  <c r="N2682" i="1"/>
  <c r="N2678" i="1"/>
  <c r="N2674" i="1"/>
  <c r="N2670" i="1"/>
  <c r="N2666" i="1"/>
  <c r="N2662" i="1"/>
  <c r="N2658" i="1"/>
  <c r="N2654" i="1"/>
  <c r="N2650" i="1"/>
  <c r="N2646" i="1"/>
  <c r="N2642" i="1"/>
  <c r="N2638" i="1"/>
  <c r="N2634" i="1"/>
  <c r="N2630" i="1"/>
  <c r="N2626" i="1"/>
  <c r="N2622" i="1"/>
  <c r="N2618" i="1"/>
  <c r="N2614" i="1"/>
  <c r="N2610" i="1"/>
  <c r="N2606" i="1"/>
  <c r="N2602" i="1"/>
  <c r="N2598" i="1"/>
  <c r="N2594" i="1"/>
  <c r="N2590" i="1"/>
  <c r="N2586" i="1"/>
  <c r="N2582" i="1"/>
  <c r="N2578" i="1"/>
  <c r="N2574" i="1"/>
  <c r="N2570" i="1"/>
  <c r="N2566" i="1"/>
  <c r="N2562" i="1"/>
  <c r="N2558" i="1"/>
  <c r="N2554" i="1"/>
  <c r="N2550" i="1"/>
  <c r="N2546" i="1"/>
  <c r="N2542" i="1"/>
  <c r="N2538" i="1"/>
  <c r="N2534" i="1"/>
  <c r="N2530" i="1"/>
  <c r="N2526" i="1"/>
  <c r="N2522" i="1"/>
  <c r="N2518" i="1"/>
  <c r="N2514" i="1"/>
  <c r="N2510" i="1"/>
  <c r="N2506" i="1"/>
  <c r="N2502" i="1"/>
  <c r="N2498" i="1"/>
  <c r="N2494" i="1"/>
  <c r="N2490" i="1"/>
  <c r="N2486" i="1"/>
  <c r="N2482" i="1"/>
  <c r="N2478" i="1"/>
  <c r="N2474" i="1"/>
  <c r="N2470" i="1"/>
  <c r="N2466" i="1"/>
  <c r="N2462" i="1"/>
  <c r="N2458" i="1"/>
  <c r="N2454" i="1"/>
  <c r="N2450" i="1"/>
  <c r="N2446" i="1"/>
  <c r="N2442" i="1"/>
  <c r="N2438" i="1"/>
  <c r="N2434" i="1"/>
  <c r="N2430" i="1"/>
  <c r="N2426" i="1"/>
  <c r="N2422" i="1"/>
  <c r="N2418" i="1"/>
  <c r="N2414" i="1"/>
  <c r="N2410" i="1"/>
  <c r="N2406" i="1"/>
  <c r="N2402" i="1"/>
  <c r="N2398" i="1"/>
  <c r="N2394" i="1"/>
  <c r="N2390" i="1"/>
  <c r="N2386" i="1"/>
  <c r="N2382" i="1"/>
  <c r="N2378" i="1"/>
  <c r="N2374" i="1"/>
  <c r="N2370" i="1"/>
  <c r="N2366" i="1"/>
  <c r="N2362" i="1"/>
  <c r="N2358" i="1"/>
  <c r="N2354" i="1"/>
  <c r="N2350" i="1"/>
  <c r="N2346" i="1"/>
  <c r="N2342" i="1"/>
  <c r="N2338" i="1"/>
  <c r="N2334" i="1"/>
  <c r="N2330" i="1"/>
  <c r="N2326" i="1"/>
  <c r="N2322" i="1"/>
  <c r="N2318" i="1"/>
  <c r="N2314" i="1"/>
  <c r="N2310" i="1"/>
  <c r="N2306" i="1"/>
  <c r="N2302" i="1"/>
  <c r="N2298" i="1"/>
  <c r="N2294" i="1"/>
  <c r="N2290" i="1"/>
  <c r="N2286" i="1"/>
  <c r="N2282" i="1"/>
  <c r="N2278" i="1"/>
  <c r="N2274" i="1"/>
  <c r="N2270" i="1"/>
  <c r="N2266" i="1"/>
  <c r="N2262" i="1"/>
  <c r="N2258" i="1"/>
  <c r="N2254" i="1"/>
  <c r="N2250" i="1"/>
  <c r="N2246" i="1"/>
  <c r="N2242" i="1"/>
  <c r="N2238" i="1"/>
  <c r="N2234" i="1"/>
  <c r="N2230" i="1"/>
  <c r="N2226" i="1"/>
  <c r="N2222" i="1"/>
  <c r="N2218" i="1"/>
  <c r="N2214" i="1"/>
  <c r="N2210" i="1"/>
  <c r="N2206" i="1"/>
  <c r="N2202" i="1"/>
  <c r="N2198" i="1"/>
  <c r="N2194" i="1"/>
  <c r="N2190" i="1"/>
  <c r="N2186" i="1"/>
  <c r="N2182" i="1"/>
  <c r="N2178" i="1"/>
  <c r="N2174" i="1"/>
  <c r="N2170" i="1"/>
  <c r="N2166" i="1"/>
  <c r="N2162" i="1"/>
  <c r="N2158" i="1"/>
  <c r="N2154" i="1"/>
  <c r="N2150" i="1"/>
  <c r="N2146" i="1"/>
  <c r="N2142" i="1"/>
  <c r="N2138" i="1"/>
  <c r="N2134" i="1"/>
  <c r="N2130" i="1"/>
  <c r="N2126" i="1"/>
  <c r="N2122" i="1"/>
  <c r="N2118" i="1"/>
  <c r="N2114" i="1"/>
  <c r="N2110" i="1"/>
  <c r="N2106" i="1"/>
  <c r="N2102" i="1"/>
  <c r="N2098" i="1"/>
  <c r="N2094" i="1"/>
  <c r="N2090" i="1"/>
  <c r="N2086" i="1"/>
  <c r="N2082" i="1"/>
  <c r="N2078" i="1"/>
  <c r="N2074" i="1"/>
  <c r="N2070" i="1"/>
  <c r="N2066" i="1"/>
  <c r="N2062" i="1"/>
  <c r="N2058" i="1"/>
  <c r="N2054" i="1"/>
  <c r="N2050" i="1"/>
  <c r="N2046" i="1"/>
  <c r="N2042" i="1"/>
  <c r="N2038" i="1"/>
  <c r="N2034" i="1"/>
  <c r="N2030" i="1"/>
  <c r="N2026" i="1"/>
  <c r="N2022" i="1"/>
  <c r="N2018" i="1"/>
  <c r="N2014" i="1"/>
  <c r="N2010" i="1"/>
  <c r="N2006" i="1"/>
  <c r="N2002" i="1"/>
  <c r="N1998" i="1"/>
  <c r="N1994" i="1"/>
  <c r="N1990" i="1"/>
  <c r="N1986" i="1"/>
  <c r="N1982" i="1"/>
  <c r="N1978" i="1"/>
  <c r="N1974" i="1"/>
  <c r="N1970" i="1"/>
  <c r="N1966" i="1"/>
  <c r="N1962" i="1"/>
  <c r="N1958" i="1"/>
  <c r="N1954" i="1"/>
  <c r="N1950" i="1"/>
  <c r="N1946" i="1"/>
  <c r="N1942" i="1"/>
  <c r="N1938" i="1"/>
  <c r="N1934" i="1"/>
  <c r="N1930" i="1"/>
  <c r="N1926" i="1"/>
  <c r="N1922" i="1"/>
  <c r="N1918" i="1"/>
  <c r="N1914" i="1"/>
  <c r="N1910" i="1"/>
  <c r="N1906" i="1"/>
  <c r="N1902" i="1"/>
  <c r="N1898" i="1"/>
  <c r="N1894" i="1"/>
  <c r="N1890" i="1"/>
  <c r="N1886" i="1"/>
  <c r="N1882" i="1"/>
  <c r="N1878" i="1"/>
  <c r="N1874" i="1"/>
  <c r="N1870" i="1"/>
  <c r="N1866" i="1"/>
  <c r="N1862" i="1"/>
  <c r="N1858" i="1"/>
  <c r="N1854" i="1"/>
  <c r="N1850" i="1"/>
  <c r="N1846" i="1"/>
  <c r="N1842" i="1"/>
  <c r="N1838" i="1"/>
  <c r="N1834" i="1"/>
  <c r="N1830" i="1"/>
  <c r="N1826" i="1"/>
  <c r="N1822" i="1"/>
  <c r="N1818" i="1"/>
  <c r="N1814" i="1"/>
  <c r="N1810" i="1"/>
  <c r="N1806" i="1"/>
  <c r="N1802" i="1"/>
  <c r="N1798" i="1"/>
  <c r="N1794" i="1"/>
  <c r="N1790" i="1"/>
  <c r="N1786" i="1"/>
  <c r="N1782" i="1"/>
  <c r="N1778" i="1"/>
  <c r="N1774" i="1"/>
  <c r="N1770" i="1"/>
  <c r="N1766" i="1"/>
  <c r="N1762" i="1"/>
  <c r="N1758" i="1"/>
  <c r="N1754" i="1"/>
  <c r="N1750" i="1"/>
  <c r="N1746" i="1"/>
  <c r="N1742" i="1"/>
  <c r="N1738" i="1"/>
  <c r="N1734" i="1"/>
  <c r="N1730" i="1"/>
  <c r="N1726" i="1"/>
  <c r="N1722" i="1"/>
  <c r="N1718" i="1"/>
  <c r="N1714" i="1"/>
  <c r="N1710" i="1"/>
  <c r="N1706" i="1"/>
  <c r="N1702" i="1"/>
  <c r="N1698" i="1"/>
  <c r="N1694" i="1"/>
  <c r="N1690" i="1"/>
  <c r="N1686" i="1"/>
  <c r="N1682" i="1"/>
  <c r="N1678" i="1"/>
  <c r="N1674" i="1"/>
  <c r="N1670" i="1"/>
  <c r="N1666" i="1"/>
  <c r="N1662" i="1"/>
  <c r="N1658" i="1"/>
  <c r="N1654" i="1"/>
  <c r="N1650" i="1"/>
  <c r="N1646" i="1"/>
  <c r="N1642" i="1"/>
  <c r="N1638" i="1"/>
  <c r="N1634" i="1"/>
  <c r="N1630" i="1"/>
  <c r="N1626" i="1"/>
  <c r="N1622" i="1"/>
  <c r="N1618" i="1"/>
  <c r="N1614" i="1"/>
  <c r="N1610" i="1"/>
  <c r="N1606" i="1"/>
  <c r="N1602" i="1"/>
  <c r="N1598" i="1"/>
  <c r="N1594" i="1"/>
  <c r="N1590" i="1"/>
  <c r="N1586" i="1"/>
  <c r="N1582" i="1"/>
  <c r="N1578" i="1"/>
  <c r="N1574" i="1"/>
  <c r="N1570" i="1"/>
  <c r="N1566" i="1"/>
  <c r="N1562" i="1"/>
  <c r="N1558" i="1"/>
  <c r="N1554" i="1"/>
  <c r="N1550" i="1"/>
  <c r="N1546" i="1"/>
  <c r="N1542" i="1"/>
  <c r="N1538" i="1"/>
  <c r="N1534" i="1"/>
  <c r="N1530" i="1"/>
  <c r="N1526" i="1"/>
  <c r="N1522" i="1"/>
  <c r="N1518" i="1"/>
  <c r="N1514" i="1"/>
  <c r="N1510" i="1"/>
  <c r="N1506" i="1"/>
  <c r="N1502" i="1"/>
  <c r="N1498" i="1"/>
  <c r="N1494" i="1"/>
  <c r="N1490" i="1"/>
  <c r="N1486" i="1"/>
  <c r="N1482" i="1"/>
  <c r="N1478" i="1"/>
  <c r="N1474" i="1"/>
  <c r="N1470" i="1"/>
  <c r="N1466" i="1"/>
  <c r="N1462" i="1"/>
  <c r="N1458" i="1"/>
  <c r="N1454" i="1"/>
  <c r="N1450" i="1"/>
  <c r="N1446" i="1"/>
  <c r="N1442" i="1"/>
  <c r="N1438" i="1"/>
  <c r="N1434" i="1"/>
  <c r="N1430" i="1"/>
  <c r="N1426" i="1"/>
  <c r="N1422" i="1"/>
  <c r="N1418" i="1"/>
  <c r="N1414" i="1"/>
  <c r="N1410" i="1"/>
  <c r="N1406" i="1"/>
  <c r="N1402" i="1"/>
  <c r="N1398" i="1"/>
  <c r="N1394" i="1"/>
  <c r="N1390" i="1"/>
  <c r="N1386" i="1"/>
  <c r="N1382" i="1"/>
  <c r="N1378" i="1"/>
  <c r="N1374" i="1"/>
  <c r="N1370" i="1"/>
  <c r="N1366" i="1"/>
  <c r="N1362" i="1"/>
  <c r="N1358" i="1"/>
  <c r="N1354" i="1"/>
  <c r="N1350" i="1"/>
  <c r="N1346" i="1"/>
  <c r="N1342" i="1"/>
  <c r="N1338" i="1"/>
  <c r="N1334" i="1"/>
  <c r="N1330" i="1"/>
  <c r="N1326" i="1"/>
  <c r="N1322" i="1"/>
  <c r="N1318" i="1"/>
  <c r="N1314" i="1"/>
  <c r="N1310" i="1"/>
  <c r="N1306" i="1"/>
  <c r="N1302" i="1"/>
  <c r="N1298" i="1"/>
  <c r="N1294" i="1"/>
  <c r="N1290" i="1"/>
  <c r="N1286" i="1"/>
  <c r="N1282" i="1"/>
  <c r="N1278" i="1"/>
  <c r="N1274" i="1"/>
  <c r="N1270" i="1"/>
  <c r="N1266" i="1"/>
  <c r="N1262" i="1"/>
  <c r="N1258" i="1"/>
  <c r="N1254" i="1"/>
  <c r="N1250" i="1"/>
  <c r="N1246" i="1"/>
  <c r="N1242" i="1"/>
  <c r="N1238" i="1"/>
  <c r="N1234" i="1"/>
  <c r="N1230" i="1"/>
  <c r="N1226" i="1"/>
  <c r="N1222" i="1"/>
  <c r="N1218" i="1"/>
  <c r="N1214" i="1"/>
  <c r="N1210" i="1"/>
  <c r="N1206" i="1"/>
  <c r="N1202" i="1"/>
  <c r="N1198" i="1"/>
  <c r="N1194" i="1"/>
  <c r="N1190" i="1"/>
  <c r="N1186" i="1"/>
  <c r="N1182" i="1"/>
  <c r="N1178" i="1"/>
  <c r="N1174" i="1"/>
  <c r="N1170" i="1"/>
  <c r="N1166" i="1"/>
  <c r="N1162" i="1"/>
  <c r="N1158" i="1"/>
  <c r="N1154" i="1"/>
  <c r="N1150" i="1"/>
  <c r="N1146" i="1"/>
  <c r="N1142" i="1"/>
  <c r="N1138" i="1"/>
  <c r="N1134" i="1"/>
  <c r="N1130" i="1"/>
  <c r="N1126" i="1"/>
  <c r="N1122" i="1"/>
  <c r="N1118" i="1"/>
  <c r="N1114" i="1"/>
  <c r="N1110" i="1"/>
  <c r="N1106" i="1"/>
  <c r="N1102" i="1"/>
  <c r="N1098" i="1"/>
  <c r="N1094" i="1"/>
  <c r="N1090" i="1"/>
  <c r="N1086" i="1"/>
  <c r="N1082" i="1"/>
  <c r="N1078" i="1"/>
  <c r="N1074" i="1"/>
  <c r="N1070" i="1"/>
  <c r="N1066" i="1"/>
  <c r="N1062" i="1"/>
  <c r="N1058" i="1"/>
  <c r="N1054" i="1"/>
  <c r="N1050" i="1"/>
  <c r="N1046" i="1"/>
  <c r="N1042" i="1"/>
  <c r="N1038" i="1"/>
  <c r="N1034" i="1"/>
  <c r="N1030" i="1"/>
  <c r="N1026" i="1"/>
  <c r="N1022" i="1"/>
  <c r="N1018" i="1"/>
  <c r="N1014" i="1"/>
  <c r="N1010" i="1"/>
  <c r="N1006" i="1"/>
  <c r="N1002" i="1"/>
  <c r="N998" i="1"/>
  <c r="N994" i="1"/>
  <c r="N990" i="1"/>
  <c r="N986" i="1"/>
  <c r="N982" i="1"/>
  <c r="N978" i="1"/>
  <c r="N974" i="1"/>
  <c r="N970" i="1"/>
  <c r="N966" i="1"/>
  <c r="N962" i="1"/>
  <c r="N958" i="1"/>
  <c r="N954" i="1"/>
  <c r="N950" i="1"/>
  <c r="N946" i="1"/>
  <c r="N942" i="1"/>
  <c r="N938" i="1"/>
  <c r="N934" i="1"/>
  <c r="N930" i="1"/>
  <c r="N926" i="1"/>
  <c r="N922" i="1"/>
  <c r="N918" i="1"/>
  <c r="N914" i="1"/>
  <c r="N910" i="1"/>
  <c r="N906" i="1"/>
  <c r="N902" i="1"/>
  <c r="N898" i="1"/>
  <c r="N894" i="1"/>
  <c r="N890" i="1"/>
  <c r="N886" i="1"/>
  <c r="N882" i="1"/>
  <c r="N878" i="1"/>
  <c r="N874" i="1"/>
  <c r="N870" i="1"/>
  <c r="N866" i="1"/>
  <c r="N862" i="1"/>
  <c r="N858" i="1"/>
  <c r="N854" i="1"/>
  <c r="N850" i="1"/>
  <c r="N846" i="1"/>
  <c r="N842" i="1"/>
  <c r="N838" i="1"/>
  <c r="N834" i="1"/>
  <c r="N830" i="1"/>
  <c r="N826" i="1"/>
  <c r="N822" i="1"/>
  <c r="N818" i="1"/>
  <c r="N814" i="1"/>
  <c r="N810" i="1"/>
  <c r="N806" i="1"/>
  <c r="N802" i="1"/>
  <c r="N798" i="1"/>
  <c r="N794" i="1"/>
  <c r="N790" i="1"/>
  <c r="N786" i="1"/>
  <c r="N782" i="1"/>
  <c r="N778" i="1"/>
  <c r="N774" i="1"/>
  <c r="N770" i="1"/>
  <c r="N766" i="1"/>
  <c r="N762" i="1"/>
  <c r="N758" i="1"/>
  <c r="N754" i="1"/>
  <c r="N750" i="1"/>
  <c r="N746" i="1"/>
  <c r="N742" i="1"/>
  <c r="N738" i="1"/>
  <c r="N734" i="1"/>
  <c r="N730" i="1"/>
  <c r="N726" i="1"/>
  <c r="N722" i="1"/>
  <c r="N718" i="1"/>
  <c r="N714" i="1"/>
  <c r="N710" i="1"/>
  <c r="N706" i="1"/>
  <c r="N702" i="1"/>
  <c r="N698" i="1"/>
  <c r="N694" i="1"/>
  <c r="N690" i="1"/>
  <c r="N686" i="1"/>
  <c r="N682" i="1"/>
  <c r="N678" i="1"/>
  <c r="N674" i="1"/>
  <c r="N670" i="1"/>
  <c r="N666" i="1"/>
  <c r="N662" i="1"/>
  <c r="N658" i="1"/>
  <c r="N654" i="1"/>
  <c r="N650" i="1"/>
  <c r="N646" i="1"/>
  <c r="N642" i="1"/>
  <c r="N638" i="1"/>
  <c r="N634" i="1"/>
  <c r="N630" i="1"/>
  <c r="N626" i="1"/>
  <c r="N622" i="1"/>
  <c r="N618" i="1"/>
  <c r="N614" i="1"/>
  <c r="N610" i="1"/>
  <c r="N606" i="1"/>
  <c r="N602" i="1"/>
  <c r="N598" i="1"/>
  <c r="N594" i="1"/>
  <c r="N590" i="1"/>
  <c r="N586" i="1"/>
  <c r="N582" i="1"/>
  <c r="N578" i="1"/>
  <c r="N574" i="1"/>
  <c r="N570" i="1"/>
  <c r="N566" i="1"/>
  <c r="N562" i="1"/>
  <c r="N558" i="1"/>
  <c r="N554" i="1"/>
  <c r="N550" i="1"/>
  <c r="N546" i="1"/>
  <c r="N542" i="1"/>
  <c r="N538" i="1"/>
  <c r="N534" i="1"/>
  <c r="N530" i="1"/>
  <c r="N526" i="1"/>
  <c r="N522" i="1"/>
  <c r="N518" i="1"/>
  <c r="N514" i="1"/>
  <c r="N510" i="1"/>
  <c r="N506" i="1"/>
  <c r="N502" i="1"/>
  <c r="N498" i="1"/>
  <c r="N494" i="1"/>
  <c r="N490" i="1"/>
  <c r="N486" i="1"/>
  <c r="N482" i="1"/>
  <c r="N478" i="1"/>
  <c r="N474" i="1"/>
  <c r="N470" i="1"/>
  <c r="N466" i="1"/>
  <c r="N462" i="1"/>
  <c r="N458" i="1"/>
  <c r="N454" i="1"/>
  <c r="N450" i="1"/>
  <c r="N446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2" i="1"/>
  <c r="N378" i="1"/>
  <c r="N374" i="1"/>
  <c r="N370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234" i="1"/>
  <c r="N230" i="1"/>
  <c r="N226" i="1"/>
  <c r="N222" i="1"/>
  <c r="N218" i="1"/>
  <c r="N214" i="1"/>
  <c r="N210" i="1"/>
  <c r="N206" i="1"/>
  <c r="N202" i="1"/>
  <c r="N198" i="1"/>
  <c r="N194" i="1"/>
  <c r="N190" i="1"/>
  <c r="N186" i="1"/>
  <c r="N182" i="1"/>
  <c r="N178" i="1"/>
  <c r="N174" i="1"/>
  <c r="N170" i="1"/>
  <c r="N166" i="1"/>
  <c r="N162" i="1"/>
  <c r="N158" i="1"/>
  <c r="N154" i="1"/>
  <c r="N150" i="1"/>
  <c r="N146" i="1"/>
  <c r="N142" i="1"/>
  <c r="N138" i="1"/>
  <c r="N134" i="1"/>
  <c r="N130" i="1"/>
  <c r="N126" i="1"/>
  <c r="N122" i="1"/>
  <c r="N118" i="1"/>
  <c r="N114" i="1"/>
  <c r="N110" i="1"/>
  <c r="N106" i="1"/>
  <c r="N102" i="1"/>
  <c r="N98" i="1"/>
  <c r="N94" i="1"/>
  <c r="N90" i="1"/>
  <c r="N86" i="1"/>
  <c r="N82" i="1"/>
  <c r="N78" i="1"/>
  <c r="N74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14" i="1"/>
  <c r="N10" i="1"/>
  <c r="N6" i="1"/>
  <c r="N3333" i="1"/>
  <c r="Y3333" i="1" s="1"/>
  <c r="N3329" i="1"/>
  <c r="N3325" i="1"/>
  <c r="N3321" i="1"/>
  <c r="N3317" i="1"/>
  <c r="N3313" i="1"/>
  <c r="N3309" i="1"/>
  <c r="N3305" i="1"/>
  <c r="N3301" i="1"/>
  <c r="N3297" i="1"/>
  <c r="N3293" i="1"/>
  <c r="N3289" i="1"/>
  <c r="N3285" i="1"/>
  <c r="N3281" i="1"/>
  <c r="N3277" i="1"/>
  <c r="N3273" i="1"/>
  <c r="N3269" i="1"/>
  <c r="N3265" i="1"/>
  <c r="N3261" i="1"/>
  <c r="N3257" i="1"/>
  <c r="N3253" i="1"/>
  <c r="N3249" i="1"/>
  <c r="N3245" i="1"/>
  <c r="N3241" i="1"/>
  <c r="N3237" i="1"/>
  <c r="N3233" i="1"/>
  <c r="N3229" i="1"/>
  <c r="N3225" i="1"/>
  <c r="N3221" i="1"/>
  <c r="N3217" i="1"/>
  <c r="N3213" i="1"/>
  <c r="N3209" i="1"/>
  <c r="N3205" i="1"/>
  <c r="N3201" i="1"/>
  <c r="N3197" i="1"/>
  <c r="N3193" i="1"/>
  <c r="N3189" i="1"/>
  <c r="N3185" i="1"/>
  <c r="N3181" i="1"/>
  <c r="N3177" i="1"/>
  <c r="N3173" i="1"/>
  <c r="N3169" i="1"/>
  <c r="N3165" i="1"/>
  <c r="N3161" i="1"/>
  <c r="N3157" i="1"/>
  <c r="N3153" i="1"/>
  <c r="N3149" i="1"/>
  <c r="N3145" i="1"/>
  <c r="N3141" i="1"/>
  <c r="N3137" i="1"/>
  <c r="N3133" i="1"/>
  <c r="N3129" i="1"/>
  <c r="N3125" i="1"/>
  <c r="N3121" i="1"/>
  <c r="N3117" i="1"/>
  <c r="N3113" i="1"/>
  <c r="N3109" i="1"/>
  <c r="N3105" i="1"/>
  <c r="N3101" i="1"/>
  <c r="N3097" i="1"/>
  <c r="N3093" i="1"/>
  <c r="N3089" i="1"/>
  <c r="N3085" i="1"/>
  <c r="N3081" i="1"/>
  <c r="N3077" i="1"/>
  <c r="N3073" i="1"/>
  <c r="N3069" i="1"/>
  <c r="N3065" i="1"/>
  <c r="N3061" i="1"/>
  <c r="N3057" i="1"/>
  <c r="N3053" i="1"/>
  <c r="N3049" i="1"/>
  <c r="N3045" i="1"/>
  <c r="N3041" i="1"/>
  <c r="N3037" i="1"/>
  <c r="N3033" i="1"/>
  <c r="N3029" i="1"/>
  <c r="N3025" i="1"/>
  <c r="N3021" i="1"/>
  <c r="N3017" i="1"/>
  <c r="N3013" i="1"/>
  <c r="N3009" i="1"/>
  <c r="N3005" i="1"/>
  <c r="N3001" i="1"/>
  <c r="N2997" i="1"/>
  <c r="N2993" i="1"/>
  <c r="N2989" i="1"/>
  <c r="N2985" i="1"/>
  <c r="N2981" i="1"/>
  <c r="N2977" i="1"/>
  <c r="N2973" i="1"/>
  <c r="N2969" i="1"/>
  <c r="N2965" i="1"/>
  <c r="N2961" i="1"/>
  <c r="N2957" i="1"/>
  <c r="N2953" i="1"/>
  <c r="N2949" i="1"/>
  <c r="N2945" i="1"/>
  <c r="N2941" i="1"/>
  <c r="N2937" i="1"/>
  <c r="N2933" i="1"/>
  <c r="N2929" i="1"/>
  <c r="N2925" i="1"/>
  <c r="N2921" i="1"/>
  <c r="N2917" i="1"/>
  <c r="N2913" i="1"/>
  <c r="N2909" i="1"/>
  <c r="N2905" i="1"/>
  <c r="N2901" i="1"/>
  <c r="N2897" i="1"/>
  <c r="N2893" i="1"/>
  <c r="N2889" i="1"/>
  <c r="N2885" i="1"/>
  <c r="N2881" i="1"/>
  <c r="N2877" i="1"/>
  <c r="N2873" i="1"/>
  <c r="N2869" i="1"/>
  <c r="N2865" i="1"/>
  <c r="N2861" i="1"/>
  <c r="N2857" i="1"/>
  <c r="N2853" i="1"/>
  <c r="N2849" i="1"/>
  <c r="N2845" i="1"/>
  <c r="N2841" i="1"/>
  <c r="N2837" i="1"/>
  <c r="N2833" i="1"/>
  <c r="N2829" i="1"/>
  <c r="N2825" i="1"/>
  <c r="N2821" i="1"/>
  <c r="N2817" i="1"/>
  <c r="N2813" i="1"/>
  <c r="N2809" i="1"/>
  <c r="N2805" i="1"/>
  <c r="N2801" i="1"/>
  <c r="N2797" i="1"/>
  <c r="N2793" i="1"/>
  <c r="N2789" i="1"/>
  <c r="N2785" i="1"/>
  <c r="N2781" i="1"/>
  <c r="N2777" i="1"/>
  <c r="N2773" i="1"/>
  <c r="N2769" i="1"/>
  <c r="N2765" i="1"/>
  <c r="N2761" i="1"/>
  <c r="N2757" i="1"/>
  <c r="N2753" i="1"/>
  <c r="N2749" i="1"/>
  <c r="N2745" i="1"/>
  <c r="N2741" i="1"/>
  <c r="N2737" i="1"/>
  <c r="N2733" i="1"/>
  <c r="N2729" i="1"/>
  <c r="N2725" i="1"/>
  <c r="N2721" i="1"/>
  <c r="N2717" i="1"/>
  <c r="N2713" i="1"/>
  <c r="N2709" i="1"/>
  <c r="N2705" i="1"/>
  <c r="N2701" i="1"/>
  <c r="N2697" i="1"/>
  <c r="N2693" i="1"/>
  <c r="N2689" i="1"/>
  <c r="N2685" i="1"/>
  <c r="N2681" i="1"/>
  <c r="N2677" i="1"/>
  <c r="N2673" i="1"/>
  <c r="N2669" i="1"/>
  <c r="N2665" i="1"/>
  <c r="N2661" i="1"/>
  <c r="N2657" i="1"/>
  <c r="N2653" i="1"/>
  <c r="N2649" i="1"/>
  <c r="N2645" i="1"/>
  <c r="N2641" i="1"/>
  <c r="N2637" i="1"/>
  <c r="N2633" i="1"/>
  <c r="N2629" i="1"/>
  <c r="N2625" i="1"/>
  <c r="N2621" i="1"/>
  <c r="N2617" i="1"/>
  <c r="N2613" i="1"/>
  <c r="N2609" i="1"/>
  <c r="N2605" i="1"/>
  <c r="N2601" i="1"/>
  <c r="N2597" i="1"/>
  <c r="N2593" i="1"/>
  <c r="N2589" i="1"/>
  <c r="N2585" i="1"/>
  <c r="N2581" i="1"/>
  <c r="N2577" i="1"/>
  <c r="N2573" i="1"/>
  <c r="N2569" i="1"/>
  <c r="N2565" i="1"/>
  <c r="N2561" i="1"/>
  <c r="N2557" i="1"/>
  <c r="N2553" i="1"/>
  <c r="N2549" i="1"/>
  <c r="N2545" i="1"/>
  <c r="N2541" i="1"/>
  <c r="N2537" i="1"/>
  <c r="N2533" i="1"/>
  <c r="N2529" i="1"/>
  <c r="N2525" i="1"/>
  <c r="N2521" i="1"/>
  <c r="N2517" i="1"/>
  <c r="N2513" i="1"/>
  <c r="N2509" i="1"/>
  <c r="N2505" i="1"/>
  <c r="N2501" i="1"/>
  <c r="N2497" i="1"/>
  <c r="N2493" i="1"/>
  <c r="N2489" i="1"/>
  <c r="N2485" i="1"/>
  <c r="N2481" i="1"/>
  <c r="N2477" i="1"/>
  <c r="N2473" i="1"/>
  <c r="N2469" i="1"/>
  <c r="N2465" i="1"/>
  <c r="N2461" i="1"/>
  <c r="N2457" i="1"/>
  <c r="N2453" i="1"/>
  <c r="N2449" i="1"/>
  <c r="N2445" i="1"/>
  <c r="N2441" i="1"/>
  <c r="N2437" i="1"/>
  <c r="N2433" i="1"/>
  <c r="N2429" i="1"/>
  <c r="N2425" i="1"/>
  <c r="N2421" i="1"/>
  <c r="N2417" i="1"/>
  <c r="N2413" i="1"/>
  <c r="N2409" i="1"/>
  <c r="N2405" i="1"/>
  <c r="N2401" i="1"/>
  <c r="N2397" i="1"/>
  <c r="N2393" i="1"/>
  <c r="N2389" i="1"/>
  <c r="N2385" i="1"/>
  <c r="N2381" i="1"/>
  <c r="N2377" i="1"/>
  <c r="N2373" i="1"/>
  <c r="N2369" i="1"/>
  <c r="N2365" i="1"/>
  <c r="N2361" i="1"/>
  <c r="N2357" i="1"/>
  <c r="N2353" i="1"/>
  <c r="N2349" i="1"/>
  <c r="N2345" i="1"/>
  <c r="N2341" i="1"/>
  <c r="N2337" i="1"/>
  <c r="N2333" i="1"/>
  <c r="N2329" i="1"/>
  <c r="N2325" i="1"/>
  <c r="N2321" i="1"/>
  <c r="N2317" i="1"/>
  <c r="N2313" i="1"/>
  <c r="N2309" i="1"/>
  <c r="N2305" i="1"/>
  <c r="N2301" i="1"/>
  <c r="N2297" i="1"/>
  <c r="N2293" i="1"/>
  <c r="N2289" i="1"/>
  <c r="N2285" i="1"/>
  <c r="N2281" i="1"/>
  <c r="N2277" i="1"/>
  <c r="N2273" i="1"/>
  <c r="N2269" i="1"/>
  <c r="N2265" i="1"/>
  <c r="N2261" i="1"/>
  <c r="N2257" i="1"/>
  <c r="N2253" i="1"/>
  <c r="N2249" i="1"/>
  <c r="N2245" i="1"/>
  <c r="N2241" i="1"/>
  <c r="N2237" i="1"/>
  <c r="N2233" i="1"/>
  <c r="N2229" i="1"/>
  <c r="N2225" i="1"/>
  <c r="N2221" i="1"/>
  <c r="N2217" i="1"/>
  <c r="N2213" i="1"/>
  <c r="N2209" i="1"/>
  <c r="N2205" i="1"/>
  <c r="N2201" i="1"/>
  <c r="N2197" i="1"/>
  <c r="N2193" i="1"/>
  <c r="N2189" i="1"/>
  <c r="N2185" i="1"/>
  <c r="N2181" i="1"/>
  <c r="N2177" i="1"/>
  <c r="N2173" i="1"/>
  <c r="N2169" i="1"/>
  <c r="N2165" i="1"/>
  <c r="N2161" i="1"/>
  <c r="N2157" i="1"/>
  <c r="N2153" i="1"/>
  <c r="N2149" i="1"/>
  <c r="N2145" i="1"/>
  <c r="N2141" i="1"/>
  <c r="N2137" i="1"/>
  <c r="N2133" i="1"/>
  <c r="N2129" i="1"/>
  <c r="N2125" i="1"/>
  <c r="N2121" i="1"/>
  <c r="N2117" i="1"/>
  <c r="N2113" i="1"/>
  <c r="N2109" i="1"/>
  <c r="N2105" i="1"/>
  <c r="N2101" i="1"/>
  <c r="N2097" i="1"/>
  <c r="N2093" i="1"/>
  <c r="N2089" i="1"/>
  <c r="N2085" i="1"/>
  <c r="N2081" i="1"/>
  <c r="N2077" i="1"/>
  <c r="N2073" i="1"/>
  <c r="N2069" i="1"/>
  <c r="N2065" i="1"/>
  <c r="N2061" i="1"/>
  <c r="N2057" i="1"/>
  <c r="N2053" i="1"/>
  <c r="N2049" i="1"/>
  <c r="N2045" i="1"/>
  <c r="N2041" i="1"/>
  <c r="N2037" i="1"/>
  <c r="N2033" i="1"/>
  <c r="N2029" i="1"/>
  <c r="N2025" i="1"/>
  <c r="N2021" i="1"/>
  <c r="N2017" i="1"/>
  <c r="N2013" i="1"/>
  <c r="N2009" i="1"/>
  <c r="N2005" i="1"/>
  <c r="N2001" i="1"/>
  <c r="N1997" i="1"/>
  <c r="N1993" i="1"/>
  <c r="N1989" i="1"/>
  <c r="N1985" i="1"/>
  <c r="N1981" i="1"/>
  <c r="N1977" i="1"/>
  <c r="N1973" i="1"/>
  <c r="N1969" i="1"/>
  <c r="N1965" i="1"/>
  <c r="N1961" i="1"/>
  <c r="N1957" i="1"/>
  <c r="N1953" i="1"/>
  <c r="N1949" i="1"/>
  <c r="N1945" i="1"/>
  <c r="N1941" i="1"/>
  <c r="N1937" i="1"/>
  <c r="N1933" i="1"/>
  <c r="N1929" i="1"/>
  <c r="N1925" i="1"/>
  <c r="N1921" i="1"/>
  <c r="N1917" i="1"/>
  <c r="N1913" i="1"/>
  <c r="N1909" i="1"/>
  <c r="N1905" i="1"/>
  <c r="N1901" i="1"/>
  <c r="N1897" i="1"/>
  <c r="N1893" i="1"/>
  <c r="N1889" i="1"/>
  <c r="N1885" i="1"/>
  <c r="N1881" i="1"/>
  <c r="N1877" i="1"/>
  <c r="N1873" i="1"/>
  <c r="N1869" i="1"/>
  <c r="N1865" i="1"/>
  <c r="N1861" i="1"/>
  <c r="N1857" i="1"/>
  <c r="N1853" i="1"/>
  <c r="N1849" i="1"/>
  <c r="N1845" i="1"/>
  <c r="N1841" i="1"/>
  <c r="N1837" i="1"/>
  <c r="N1833" i="1"/>
  <c r="N1829" i="1"/>
  <c r="N1825" i="1"/>
  <c r="N1821" i="1"/>
  <c r="N1817" i="1"/>
  <c r="N1813" i="1"/>
  <c r="N1809" i="1"/>
  <c r="N1805" i="1"/>
  <c r="N1801" i="1"/>
  <c r="N1797" i="1"/>
  <c r="N1793" i="1"/>
  <c r="N1789" i="1"/>
  <c r="N1785" i="1"/>
  <c r="N1781" i="1"/>
  <c r="N1777" i="1"/>
  <c r="N1773" i="1"/>
  <c r="N1769" i="1"/>
  <c r="N1765" i="1"/>
  <c r="N1761" i="1"/>
  <c r="N1757" i="1"/>
  <c r="N1753" i="1"/>
  <c r="N1749" i="1"/>
  <c r="N1745" i="1"/>
  <c r="N1741" i="1"/>
  <c r="N1737" i="1"/>
  <c r="N1733" i="1"/>
  <c r="N1729" i="1"/>
  <c r="N1725" i="1"/>
  <c r="N1721" i="1"/>
  <c r="N1717" i="1"/>
  <c r="N1713" i="1"/>
  <c r="N1709" i="1"/>
  <c r="N1705" i="1"/>
  <c r="N1701" i="1"/>
  <c r="N1697" i="1"/>
  <c r="N1693" i="1"/>
  <c r="N1689" i="1"/>
  <c r="N1685" i="1"/>
  <c r="N1681" i="1"/>
  <c r="N1677" i="1"/>
  <c r="N1673" i="1"/>
  <c r="N1669" i="1"/>
  <c r="N1665" i="1"/>
  <c r="N1661" i="1"/>
  <c r="N1657" i="1"/>
  <c r="N1653" i="1"/>
  <c r="N1649" i="1"/>
  <c r="N1645" i="1"/>
  <c r="N1641" i="1"/>
  <c r="N1637" i="1"/>
  <c r="N1633" i="1"/>
  <c r="N1629" i="1"/>
  <c r="N1625" i="1"/>
  <c r="N1621" i="1"/>
  <c r="N1617" i="1"/>
  <c r="N1613" i="1"/>
  <c r="N1609" i="1"/>
  <c r="N1605" i="1"/>
  <c r="N1601" i="1"/>
  <c r="N1597" i="1"/>
  <c r="N1593" i="1"/>
  <c r="N1589" i="1"/>
  <c r="N1585" i="1"/>
  <c r="N1581" i="1"/>
  <c r="N1577" i="1"/>
  <c r="N1573" i="1"/>
  <c r="N1569" i="1"/>
  <c r="N1565" i="1"/>
  <c r="N1561" i="1"/>
  <c r="N1557" i="1"/>
  <c r="N1553" i="1"/>
  <c r="N1549" i="1"/>
  <c r="N1545" i="1"/>
  <c r="N1541" i="1"/>
  <c r="N1537" i="1"/>
  <c r="N1533" i="1"/>
  <c r="N1529" i="1"/>
  <c r="N1525" i="1"/>
  <c r="N1521" i="1"/>
  <c r="N1517" i="1"/>
  <c r="N1513" i="1"/>
  <c r="N1509" i="1"/>
  <c r="N1505" i="1"/>
  <c r="N1501" i="1"/>
  <c r="N1497" i="1"/>
  <c r="N1493" i="1"/>
  <c r="N1489" i="1"/>
  <c r="N1485" i="1"/>
  <c r="N1481" i="1"/>
  <c r="N1477" i="1"/>
  <c r="N1473" i="1"/>
  <c r="N1469" i="1"/>
  <c r="N1465" i="1"/>
  <c r="N1461" i="1"/>
  <c r="N1457" i="1"/>
  <c r="N1453" i="1"/>
  <c r="N1449" i="1"/>
  <c r="N1445" i="1"/>
  <c r="N1441" i="1"/>
  <c r="N1437" i="1"/>
  <c r="N1433" i="1"/>
  <c r="N1429" i="1"/>
  <c r="N1425" i="1"/>
  <c r="N1421" i="1"/>
  <c r="N1417" i="1"/>
  <c r="N1413" i="1"/>
  <c r="N1409" i="1"/>
  <c r="N1405" i="1"/>
  <c r="N1401" i="1"/>
  <c r="N1397" i="1"/>
  <c r="N1393" i="1"/>
  <c r="N1389" i="1"/>
  <c r="N1385" i="1"/>
  <c r="N1381" i="1"/>
  <c r="N1377" i="1"/>
  <c r="N1373" i="1"/>
  <c r="N1369" i="1"/>
  <c r="N1365" i="1"/>
  <c r="N1361" i="1"/>
  <c r="N1357" i="1"/>
  <c r="N1353" i="1"/>
  <c r="N1349" i="1"/>
  <c r="N1345" i="1"/>
  <c r="N1341" i="1"/>
  <c r="N1337" i="1"/>
  <c r="N1333" i="1"/>
  <c r="N1329" i="1"/>
  <c r="N1325" i="1"/>
  <c r="N1321" i="1"/>
  <c r="N1317" i="1"/>
  <c r="N1313" i="1"/>
  <c r="N1309" i="1"/>
  <c r="N1305" i="1"/>
  <c r="N1301" i="1"/>
  <c r="N1297" i="1"/>
  <c r="N1293" i="1"/>
  <c r="N1289" i="1"/>
  <c r="N1285" i="1"/>
  <c r="N1281" i="1"/>
  <c r="N1277" i="1"/>
  <c r="N1273" i="1"/>
  <c r="N1269" i="1"/>
  <c r="N1265" i="1"/>
  <c r="N1261" i="1"/>
  <c r="N1257" i="1"/>
  <c r="N1253" i="1"/>
  <c r="N1249" i="1"/>
  <c r="N1245" i="1"/>
  <c r="N1241" i="1"/>
  <c r="N1237" i="1"/>
  <c r="N1233" i="1"/>
  <c r="N1229" i="1"/>
  <c r="N1225" i="1"/>
  <c r="N1221" i="1"/>
  <c r="N1217" i="1"/>
  <c r="N1213" i="1"/>
  <c r="N1209" i="1"/>
  <c r="N1205" i="1"/>
  <c r="N1201" i="1"/>
  <c r="N1197" i="1"/>
  <c r="N1193" i="1"/>
  <c r="N1189" i="1"/>
  <c r="N1185" i="1"/>
  <c r="N1181" i="1"/>
  <c r="N1177" i="1"/>
  <c r="N1173" i="1"/>
  <c r="N1169" i="1"/>
  <c r="N1165" i="1"/>
  <c r="N1161" i="1"/>
  <c r="N1157" i="1"/>
  <c r="N1153" i="1"/>
  <c r="N1149" i="1"/>
  <c r="N1145" i="1"/>
  <c r="N1141" i="1"/>
  <c r="N1137" i="1"/>
  <c r="N1133" i="1"/>
  <c r="N1129" i="1"/>
  <c r="N1125" i="1"/>
  <c r="N1121" i="1"/>
  <c r="N1117" i="1"/>
  <c r="N1113" i="1"/>
  <c r="N1109" i="1"/>
  <c r="N1105" i="1"/>
  <c r="N1101" i="1"/>
  <c r="N1097" i="1"/>
  <c r="N1093" i="1"/>
  <c r="N1089" i="1"/>
  <c r="N1085" i="1"/>
  <c r="N1081" i="1"/>
  <c r="N1077" i="1"/>
  <c r="N1073" i="1"/>
  <c r="N1069" i="1"/>
  <c r="N1065" i="1"/>
  <c r="N1061" i="1"/>
  <c r="N1057" i="1"/>
  <c r="N1053" i="1"/>
  <c r="N1049" i="1"/>
  <c r="N1045" i="1"/>
  <c r="N1041" i="1"/>
  <c r="N1037" i="1"/>
  <c r="N1033" i="1"/>
  <c r="N1029" i="1"/>
  <c r="N1025" i="1"/>
  <c r="N1021" i="1"/>
  <c r="N1017" i="1"/>
  <c r="N1013" i="1"/>
  <c r="N1009" i="1"/>
  <c r="N1005" i="1"/>
  <c r="N1001" i="1"/>
  <c r="N997" i="1"/>
  <c r="N993" i="1"/>
  <c r="N989" i="1"/>
  <c r="N985" i="1"/>
  <c r="N981" i="1"/>
  <c r="N977" i="1"/>
  <c r="N973" i="1"/>
  <c r="N969" i="1"/>
  <c r="N965" i="1"/>
  <c r="N961" i="1"/>
  <c r="N957" i="1"/>
  <c r="N953" i="1"/>
  <c r="N949" i="1"/>
  <c r="N945" i="1"/>
  <c r="N941" i="1"/>
  <c r="N937" i="1"/>
  <c r="N933" i="1"/>
  <c r="N929" i="1"/>
  <c r="N925" i="1"/>
  <c r="N921" i="1"/>
  <c r="N917" i="1"/>
  <c r="N913" i="1"/>
  <c r="N909" i="1"/>
  <c r="N905" i="1"/>
  <c r="N901" i="1"/>
  <c r="N897" i="1"/>
  <c r="N893" i="1"/>
  <c r="N889" i="1"/>
  <c r="N885" i="1"/>
  <c r="N881" i="1"/>
  <c r="N877" i="1"/>
  <c r="N873" i="1"/>
  <c r="N869" i="1"/>
  <c r="N865" i="1"/>
  <c r="N861" i="1"/>
  <c r="N857" i="1"/>
  <c r="N853" i="1"/>
  <c r="N849" i="1"/>
  <c r="N845" i="1"/>
  <c r="N841" i="1"/>
  <c r="N837" i="1"/>
  <c r="N833" i="1"/>
  <c r="N829" i="1"/>
  <c r="N825" i="1"/>
  <c r="N821" i="1"/>
  <c r="N817" i="1"/>
  <c r="N813" i="1"/>
  <c r="N809" i="1"/>
  <c r="N805" i="1"/>
  <c r="N801" i="1"/>
  <c r="N797" i="1"/>
  <c r="N793" i="1"/>
  <c r="N789" i="1"/>
  <c r="N785" i="1"/>
  <c r="N781" i="1"/>
  <c r="N777" i="1"/>
  <c r="N773" i="1"/>
  <c r="N769" i="1"/>
  <c r="N765" i="1"/>
  <c r="N761" i="1"/>
  <c r="N757" i="1"/>
  <c r="N753" i="1"/>
  <c r="N749" i="1"/>
  <c r="N745" i="1"/>
  <c r="N741" i="1"/>
  <c r="N737" i="1"/>
  <c r="N733" i="1"/>
  <c r="N729" i="1"/>
  <c r="N725" i="1"/>
  <c r="N721" i="1"/>
  <c r="N717" i="1"/>
  <c r="N713" i="1"/>
  <c r="N709" i="1"/>
  <c r="N705" i="1"/>
  <c r="N701" i="1"/>
  <c r="N697" i="1"/>
  <c r="N693" i="1"/>
  <c r="N689" i="1"/>
  <c r="N685" i="1"/>
  <c r="N681" i="1"/>
  <c r="N677" i="1"/>
  <c r="N673" i="1"/>
  <c r="N669" i="1"/>
  <c r="N665" i="1"/>
  <c r="N661" i="1"/>
  <c r="N657" i="1"/>
  <c r="N653" i="1"/>
  <c r="N649" i="1"/>
  <c r="N645" i="1"/>
  <c r="N641" i="1"/>
  <c r="N637" i="1"/>
  <c r="N633" i="1"/>
  <c r="N629" i="1"/>
  <c r="N625" i="1"/>
  <c r="N621" i="1"/>
  <c r="N617" i="1"/>
  <c r="N613" i="1"/>
  <c r="N609" i="1"/>
  <c r="N605" i="1"/>
  <c r="N601" i="1"/>
  <c r="N597" i="1"/>
  <c r="N593" i="1"/>
  <c r="N589" i="1"/>
  <c r="N585" i="1"/>
  <c r="N581" i="1"/>
  <c r="N577" i="1"/>
  <c r="N573" i="1"/>
  <c r="N569" i="1"/>
  <c r="N565" i="1"/>
  <c r="N561" i="1"/>
  <c r="N557" i="1"/>
  <c r="N553" i="1"/>
  <c r="N549" i="1"/>
  <c r="N545" i="1"/>
  <c r="N541" i="1"/>
  <c r="N537" i="1"/>
  <c r="N533" i="1"/>
  <c r="N529" i="1"/>
  <c r="N525" i="1"/>
  <c r="N521" i="1"/>
  <c r="N517" i="1"/>
  <c r="N513" i="1"/>
  <c r="N509" i="1"/>
  <c r="N505" i="1"/>
  <c r="N501" i="1"/>
  <c r="N497" i="1"/>
  <c r="N493" i="1"/>
  <c r="N489" i="1"/>
  <c r="N485" i="1"/>
  <c r="N481" i="1"/>
  <c r="N477" i="1"/>
  <c r="N473" i="1"/>
  <c r="N469" i="1"/>
  <c r="N465" i="1"/>
  <c r="N461" i="1"/>
  <c r="N457" i="1"/>
  <c r="N453" i="1"/>
  <c r="N449" i="1"/>
  <c r="N445" i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3" i="1"/>
  <c r="N389" i="1"/>
  <c r="N385" i="1"/>
  <c r="N381" i="1"/>
  <c r="N377" i="1"/>
  <c r="N373" i="1"/>
  <c r="N369" i="1"/>
  <c r="N365" i="1"/>
  <c r="N361" i="1"/>
  <c r="N357" i="1"/>
  <c r="N353" i="1"/>
  <c r="N349" i="1"/>
  <c r="N345" i="1"/>
  <c r="N341" i="1"/>
  <c r="N337" i="1"/>
  <c r="N333" i="1"/>
  <c r="N329" i="1"/>
  <c r="N325" i="1"/>
  <c r="N321" i="1"/>
  <c r="N317" i="1"/>
  <c r="N313" i="1"/>
  <c r="N309" i="1"/>
  <c r="N305" i="1"/>
  <c r="N301" i="1"/>
  <c r="N297" i="1"/>
  <c r="N293" i="1"/>
  <c r="N289" i="1"/>
  <c r="N285" i="1"/>
  <c r="N281" i="1"/>
  <c r="N277" i="1"/>
  <c r="N273" i="1"/>
  <c r="N269" i="1"/>
  <c r="N265" i="1"/>
  <c r="N261" i="1"/>
  <c r="N257" i="1"/>
  <c r="N253" i="1"/>
  <c r="N249" i="1"/>
  <c r="N245" i="1"/>
  <c r="N241" i="1"/>
  <c r="N237" i="1"/>
  <c r="N233" i="1"/>
  <c r="N229" i="1"/>
  <c r="N225" i="1"/>
  <c r="N221" i="1"/>
  <c r="N217" i="1"/>
  <c r="N213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7" i="1"/>
  <c r="N153" i="1"/>
  <c r="N149" i="1"/>
  <c r="N145" i="1"/>
  <c r="N141" i="1"/>
  <c r="N137" i="1"/>
  <c r="N133" i="1"/>
  <c r="N129" i="1"/>
  <c r="N125" i="1"/>
  <c r="N121" i="1"/>
  <c r="N117" i="1"/>
  <c r="N113" i="1"/>
  <c r="N109" i="1"/>
  <c r="N105" i="1"/>
  <c r="N101" i="1"/>
  <c r="N97" i="1"/>
  <c r="N93" i="1"/>
  <c r="N89" i="1"/>
  <c r="N85" i="1"/>
  <c r="N81" i="1"/>
  <c r="N77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13" i="1"/>
  <c r="N9" i="1"/>
  <c r="N3332" i="1"/>
  <c r="N3328" i="1"/>
  <c r="N3324" i="1"/>
  <c r="N3320" i="1"/>
  <c r="N3316" i="1"/>
  <c r="N3312" i="1"/>
  <c r="N3308" i="1"/>
  <c r="N3304" i="1"/>
  <c r="N3300" i="1"/>
  <c r="N3296" i="1"/>
  <c r="N3292" i="1"/>
  <c r="N3288" i="1"/>
  <c r="N3284" i="1"/>
  <c r="N3280" i="1"/>
  <c r="N3276" i="1"/>
  <c r="N3272" i="1"/>
  <c r="N3268" i="1"/>
  <c r="N3264" i="1"/>
  <c r="N3260" i="1"/>
  <c r="N3256" i="1"/>
  <c r="N3252" i="1"/>
  <c r="N3248" i="1"/>
  <c r="N3244" i="1"/>
  <c r="N3240" i="1"/>
  <c r="N3236" i="1"/>
  <c r="N3232" i="1"/>
  <c r="N3228" i="1"/>
  <c r="N3224" i="1"/>
  <c r="N3220" i="1"/>
  <c r="N3216" i="1"/>
  <c r="N3212" i="1"/>
  <c r="N3208" i="1"/>
  <c r="N3204" i="1"/>
  <c r="N3200" i="1"/>
  <c r="N3196" i="1"/>
  <c r="N3192" i="1"/>
  <c r="N3188" i="1"/>
  <c r="N3184" i="1"/>
  <c r="N3180" i="1"/>
  <c r="N3176" i="1"/>
  <c r="N3172" i="1"/>
  <c r="N3168" i="1"/>
  <c r="N3164" i="1"/>
  <c r="N3160" i="1"/>
  <c r="N3156" i="1"/>
  <c r="N3152" i="1"/>
  <c r="N3148" i="1"/>
  <c r="N3144" i="1"/>
  <c r="N3140" i="1"/>
  <c r="N3136" i="1"/>
  <c r="N3132" i="1"/>
  <c r="N3128" i="1"/>
  <c r="N3124" i="1"/>
  <c r="N3120" i="1"/>
  <c r="N3116" i="1"/>
  <c r="N3112" i="1"/>
  <c r="N3108" i="1"/>
  <c r="N3104" i="1"/>
  <c r="N3100" i="1"/>
  <c r="N3096" i="1"/>
  <c r="N3092" i="1"/>
  <c r="N3088" i="1"/>
  <c r="N3084" i="1"/>
  <c r="N3080" i="1"/>
  <c r="N3076" i="1"/>
  <c r="N3072" i="1"/>
  <c r="N3068" i="1"/>
  <c r="N3064" i="1"/>
  <c r="N3060" i="1"/>
  <c r="N3056" i="1"/>
  <c r="N3052" i="1"/>
  <c r="N3048" i="1"/>
  <c r="N3044" i="1"/>
  <c r="N3040" i="1"/>
  <c r="N3036" i="1"/>
  <c r="N3032" i="1"/>
  <c r="N3028" i="1"/>
  <c r="N3024" i="1"/>
  <c r="N3020" i="1"/>
  <c r="N3016" i="1"/>
  <c r="N3012" i="1"/>
  <c r="N3008" i="1"/>
  <c r="N3004" i="1"/>
  <c r="N3000" i="1"/>
  <c r="N2996" i="1"/>
  <c r="N2992" i="1"/>
  <c r="N2988" i="1"/>
  <c r="N2984" i="1"/>
  <c r="N2980" i="1"/>
  <c r="N2976" i="1"/>
  <c r="N2972" i="1"/>
  <c r="N2968" i="1"/>
  <c r="N2964" i="1"/>
  <c r="N2960" i="1"/>
  <c r="N2956" i="1"/>
  <c r="N2952" i="1"/>
  <c r="N2948" i="1"/>
  <c r="N2944" i="1"/>
  <c r="N2940" i="1"/>
  <c r="N2936" i="1"/>
  <c r="N2932" i="1"/>
  <c r="N2928" i="1"/>
  <c r="N2924" i="1"/>
  <c r="N2920" i="1"/>
  <c r="N2916" i="1"/>
  <c r="N2912" i="1"/>
  <c r="N2908" i="1"/>
  <c r="N2904" i="1"/>
  <c r="N2900" i="1"/>
  <c r="N2896" i="1"/>
  <c r="N2892" i="1"/>
  <c r="N2888" i="1"/>
  <c r="N2884" i="1"/>
  <c r="N2880" i="1"/>
  <c r="N2876" i="1"/>
  <c r="N2872" i="1"/>
  <c r="N2868" i="1"/>
  <c r="N2864" i="1"/>
  <c r="N2860" i="1"/>
  <c r="N2856" i="1"/>
  <c r="N2852" i="1"/>
  <c r="N2848" i="1"/>
  <c r="N2844" i="1"/>
  <c r="N2840" i="1"/>
  <c r="N2836" i="1"/>
  <c r="N2832" i="1"/>
  <c r="N2828" i="1"/>
  <c r="N2824" i="1"/>
  <c r="N2820" i="1"/>
  <c r="N2816" i="1"/>
  <c r="N2812" i="1"/>
  <c r="N2808" i="1"/>
  <c r="N2804" i="1"/>
  <c r="N2800" i="1"/>
  <c r="N2796" i="1"/>
  <c r="N2792" i="1"/>
  <c r="N2788" i="1"/>
  <c r="N2784" i="1"/>
  <c r="N2780" i="1"/>
  <c r="N2776" i="1"/>
  <c r="N2772" i="1"/>
  <c r="N2768" i="1"/>
  <c r="N2764" i="1"/>
  <c r="N2760" i="1"/>
  <c r="N2756" i="1"/>
  <c r="N2752" i="1"/>
  <c r="N2748" i="1"/>
  <c r="N2744" i="1"/>
  <c r="N2740" i="1"/>
  <c r="N2736" i="1"/>
  <c r="N2732" i="1"/>
  <c r="N2728" i="1"/>
  <c r="N2724" i="1"/>
  <c r="N2720" i="1"/>
  <c r="N2716" i="1"/>
  <c r="N2712" i="1"/>
  <c r="N2708" i="1"/>
  <c r="N2704" i="1"/>
  <c r="N2700" i="1"/>
  <c r="N2696" i="1"/>
  <c r="N2692" i="1"/>
  <c r="N2688" i="1"/>
  <c r="N2684" i="1"/>
  <c r="N2680" i="1"/>
  <c r="N2676" i="1"/>
  <c r="N2672" i="1"/>
  <c r="N2668" i="1"/>
  <c r="N2664" i="1"/>
  <c r="N2660" i="1"/>
  <c r="N2656" i="1"/>
  <c r="N2652" i="1"/>
  <c r="N2648" i="1"/>
  <c r="N2644" i="1"/>
  <c r="N2640" i="1"/>
  <c r="N2636" i="1"/>
  <c r="N2632" i="1"/>
  <c r="N2628" i="1"/>
  <c r="N2624" i="1"/>
  <c r="N2620" i="1"/>
  <c r="N2616" i="1"/>
  <c r="N2612" i="1"/>
  <c r="N2608" i="1"/>
  <c r="N2604" i="1"/>
  <c r="N2600" i="1"/>
  <c r="N2596" i="1"/>
  <c r="N2592" i="1"/>
  <c r="N2588" i="1"/>
  <c r="N2584" i="1"/>
  <c r="N2580" i="1"/>
  <c r="N2576" i="1"/>
  <c r="N2572" i="1"/>
  <c r="N2568" i="1"/>
  <c r="N2564" i="1"/>
  <c r="N2560" i="1"/>
  <c r="N2556" i="1"/>
  <c r="N2552" i="1"/>
  <c r="N2548" i="1"/>
  <c r="N2544" i="1"/>
  <c r="N2540" i="1"/>
  <c r="N2536" i="1"/>
  <c r="N2532" i="1"/>
  <c r="N2528" i="1"/>
  <c r="N2524" i="1"/>
  <c r="N2520" i="1"/>
  <c r="N2516" i="1"/>
  <c r="N2512" i="1"/>
  <c r="N2508" i="1"/>
  <c r="N2504" i="1"/>
  <c r="N2500" i="1"/>
  <c r="N2496" i="1"/>
  <c r="N2492" i="1"/>
  <c r="N2488" i="1"/>
  <c r="N2484" i="1"/>
  <c r="N2480" i="1"/>
  <c r="N2476" i="1"/>
  <c r="N2472" i="1"/>
  <c r="N2468" i="1"/>
  <c r="N2464" i="1"/>
  <c r="N2460" i="1"/>
  <c r="N2456" i="1"/>
  <c r="N2452" i="1"/>
  <c r="N2448" i="1"/>
  <c r="N2444" i="1"/>
  <c r="N2440" i="1"/>
  <c r="N2436" i="1"/>
  <c r="N2432" i="1"/>
  <c r="N2428" i="1"/>
  <c r="N2424" i="1"/>
  <c r="N2420" i="1"/>
  <c r="N2416" i="1"/>
  <c r="N2412" i="1"/>
  <c r="N2408" i="1"/>
  <c r="N2404" i="1"/>
  <c r="N2400" i="1"/>
  <c r="N2396" i="1"/>
  <c r="N2392" i="1"/>
  <c r="N2388" i="1"/>
  <c r="N2384" i="1"/>
  <c r="N2380" i="1"/>
  <c r="N2376" i="1"/>
  <c r="N2372" i="1"/>
  <c r="N2368" i="1"/>
  <c r="N2364" i="1"/>
  <c r="N2360" i="1"/>
  <c r="N2356" i="1"/>
  <c r="N2352" i="1"/>
  <c r="N2348" i="1"/>
  <c r="N2344" i="1"/>
  <c r="N2340" i="1"/>
  <c r="N2336" i="1"/>
  <c r="N2332" i="1"/>
  <c r="N2328" i="1"/>
  <c r="N2324" i="1"/>
  <c r="N2320" i="1"/>
  <c r="N2316" i="1"/>
  <c r="N2312" i="1"/>
  <c r="N2308" i="1"/>
  <c r="N2304" i="1"/>
  <c r="N2300" i="1"/>
  <c r="N2296" i="1"/>
  <c r="N2292" i="1"/>
  <c r="N2288" i="1"/>
  <c r="N2284" i="1"/>
  <c r="N2280" i="1"/>
  <c r="N2276" i="1"/>
  <c r="N2272" i="1"/>
  <c r="N2268" i="1"/>
  <c r="N2264" i="1"/>
  <c r="N2260" i="1"/>
  <c r="N2256" i="1"/>
  <c r="N2252" i="1"/>
  <c r="N2248" i="1"/>
  <c r="N2244" i="1"/>
  <c r="N2240" i="1"/>
  <c r="N2236" i="1"/>
  <c r="N2232" i="1"/>
  <c r="N2228" i="1"/>
  <c r="N2224" i="1"/>
  <c r="N2220" i="1"/>
  <c r="N2216" i="1"/>
  <c r="N2212" i="1"/>
  <c r="N2208" i="1"/>
  <c r="N2204" i="1"/>
  <c r="N2200" i="1"/>
  <c r="N2196" i="1"/>
  <c r="N2192" i="1"/>
  <c r="N2188" i="1"/>
  <c r="N2184" i="1"/>
  <c r="N2180" i="1"/>
  <c r="N2176" i="1"/>
  <c r="N2172" i="1"/>
  <c r="N2168" i="1"/>
  <c r="N2164" i="1"/>
  <c r="N2160" i="1"/>
  <c r="N2156" i="1"/>
  <c r="N2152" i="1"/>
  <c r="N2148" i="1"/>
  <c r="N2144" i="1"/>
  <c r="N2140" i="1"/>
  <c r="N2136" i="1"/>
  <c r="N2132" i="1"/>
  <c r="N2128" i="1"/>
  <c r="N2124" i="1"/>
  <c r="N2120" i="1"/>
  <c r="N2116" i="1"/>
  <c r="N2112" i="1"/>
  <c r="N2108" i="1"/>
  <c r="N2104" i="1"/>
  <c r="N2100" i="1"/>
  <c r="N2096" i="1"/>
  <c r="N2092" i="1"/>
  <c r="N2088" i="1"/>
  <c r="N2084" i="1"/>
  <c r="N2080" i="1"/>
  <c r="N2076" i="1"/>
  <c r="N2072" i="1"/>
  <c r="N2068" i="1"/>
  <c r="N2064" i="1"/>
  <c r="N2060" i="1"/>
  <c r="N2056" i="1"/>
  <c r="N2052" i="1"/>
  <c r="N2048" i="1"/>
  <c r="N2044" i="1"/>
  <c r="N2040" i="1"/>
  <c r="N2036" i="1"/>
  <c r="N2032" i="1"/>
  <c r="N2028" i="1"/>
  <c r="N2024" i="1"/>
  <c r="N2020" i="1"/>
  <c r="N2016" i="1"/>
  <c r="N2012" i="1"/>
  <c r="N2008" i="1"/>
  <c r="N2004" i="1"/>
  <c r="N2000" i="1"/>
  <c r="N1996" i="1"/>
  <c r="N1992" i="1"/>
  <c r="N1988" i="1"/>
  <c r="N1984" i="1"/>
  <c r="N1980" i="1"/>
  <c r="N1976" i="1"/>
  <c r="N1972" i="1"/>
  <c r="N1968" i="1"/>
  <c r="N1964" i="1"/>
  <c r="N1960" i="1"/>
  <c r="N1956" i="1"/>
  <c r="N1952" i="1"/>
  <c r="N1948" i="1"/>
  <c r="N1944" i="1"/>
  <c r="N1940" i="1"/>
  <c r="N1936" i="1"/>
  <c r="N1932" i="1"/>
  <c r="N1928" i="1"/>
  <c r="N1924" i="1"/>
  <c r="N1920" i="1"/>
  <c r="N1916" i="1"/>
  <c r="N1912" i="1"/>
  <c r="N1908" i="1"/>
  <c r="N1904" i="1"/>
  <c r="N1900" i="1"/>
  <c r="N1896" i="1"/>
  <c r="N1892" i="1"/>
  <c r="N1888" i="1"/>
  <c r="N1884" i="1"/>
  <c r="N1880" i="1"/>
  <c r="N1876" i="1"/>
  <c r="N1872" i="1"/>
  <c r="N1868" i="1"/>
  <c r="N1864" i="1"/>
  <c r="N1860" i="1"/>
  <c r="N1856" i="1"/>
  <c r="N1852" i="1"/>
  <c r="N1848" i="1"/>
  <c r="N1844" i="1"/>
  <c r="N1840" i="1"/>
  <c r="N1836" i="1"/>
  <c r="N1832" i="1"/>
  <c r="N1828" i="1"/>
  <c r="N1824" i="1"/>
  <c r="N1820" i="1"/>
  <c r="N1816" i="1"/>
  <c r="N1812" i="1"/>
  <c r="N1808" i="1"/>
  <c r="N1804" i="1"/>
  <c r="N1800" i="1"/>
  <c r="N1796" i="1"/>
  <c r="N1792" i="1"/>
  <c r="N1788" i="1"/>
  <c r="N1784" i="1"/>
  <c r="N1780" i="1"/>
  <c r="N1776" i="1"/>
  <c r="N1772" i="1"/>
  <c r="N1768" i="1"/>
  <c r="N1764" i="1"/>
  <c r="N1760" i="1"/>
  <c r="N1756" i="1"/>
  <c r="N1752" i="1"/>
  <c r="N1748" i="1"/>
  <c r="N1744" i="1"/>
  <c r="N1740" i="1"/>
  <c r="N1736" i="1"/>
  <c r="N1732" i="1"/>
  <c r="N1728" i="1"/>
  <c r="N1724" i="1"/>
  <c r="N1720" i="1"/>
  <c r="N1716" i="1"/>
  <c r="N1712" i="1"/>
  <c r="N1708" i="1"/>
  <c r="N1704" i="1"/>
  <c r="N1700" i="1"/>
  <c r="N1696" i="1"/>
  <c r="N1692" i="1"/>
  <c r="N1688" i="1"/>
  <c r="N1684" i="1"/>
  <c r="N1680" i="1"/>
  <c r="N1676" i="1"/>
  <c r="N1672" i="1"/>
  <c r="N1668" i="1"/>
  <c r="N1664" i="1"/>
  <c r="N1660" i="1"/>
  <c r="N1656" i="1"/>
  <c r="N1652" i="1"/>
  <c r="N1648" i="1"/>
  <c r="N1644" i="1"/>
  <c r="N1640" i="1"/>
  <c r="N1636" i="1"/>
  <c r="N1632" i="1"/>
  <c r="N1628" i="1"/>
  <c r="N1624" i="1"/>
  <c r="N1620" i="1"/>
  <c r="N1616" i="1"/>
  <c r="N1612" i="1"/>
  <c r="N1608" i="1"/>
  <c r="N1604" i="1"/>
  <c r="N1600" i="1"/>
  <c r="N1596" i="1"/>
  <c r="N1592" i="1"/>
  <c r="N1588" i="1"/>
  <c r="N1584" i="1"/>
  <c r="N1580" i="1"/>
  <c r="N1576" i="1"/>
  <c r="N1572" i="1"/>
  <c r="N1568" i="1"/>
  <c r="N1564" i="1"/>
  <c r="N1560" i="1"/>
  <c r="N1556" i="1"/>
  <c r="N1552" i="1"/>
  <c r="N1548" i="1"/>
  <c r="N1544" i="1"/>
  <c r="N1540" i="1"/>
  <c r="N1536" i="1"/>
  <c r="N1532" i="1"/>
  <c r="N1528" i="1"/>
  <c r="N1524" i="1"/>
  <c r="N1520" i="1"/>
  <c r="N1516" i="1"/>
  <c r="N1512" i="1"/>
  <c r="N1508" i="1"/>
  <c r="N1504" i="1"/>
  <c r="N1500" i="1"/>
  <c r="N1496" i="1"/>
  <c r="N1492" i="1"/>
  <c r="N1488" i="1"/>
  <c r="N1484" i="1"/>
  <c r="N1480" i="1"/>
  <c r="N1476" i="1"/>
  <c r="N1472" i="1"/>
  <c r="N1468" i="1"/>
  <c r="N1464" i="1"/>
  <c r="N1460" i="1"/>
  <c r="N1456" i="1"/>
  <c r="N1452" i="1"/>
  <c r="N1448" i="1"/>
  <c r="N1444" i="1"/>
  <c r="N1440" i="1"/>
  <c r="N1436" i="1"/>
  <c r="N1432" i="1"/>
  <c r="N1428" i="1"/>
  <c r="N1424" i="1"/>
  <c r="N1420" i="1"/>
  <c r="N1416" i="1"/>
  <c r="N1412" i="1"/>
  <c r="N1408" i="1"/>
  <c r="N1404" i="1"/>
  <c r="N1400" i="1"/>
  <c r="N1396" i="1"/>
  <c r="N1392" i="1"/>
  <c r="N1388" i="1"/>
  <c r="N1384" i="1"/>
  <c r="N1380" i="1"/>
  <c r="N1376" i="1"/>
  <c r="N1372" i="1"/>
  <c r="N1368" i="1"/>
  <c r="N1364" i="1"/>
  <c r="N1360" i="1"/>
  <c r="N1356" i="1"/>
  <c r="N1352" i="1"/>
  <c r="N1348" i="1"/>
  <c r="N1344" i="1"/>
  <c r="N1340" i="1"/>
  <c r="N1336" i="1"/>
  <c r="N1332" i="1"/>
  <c r="N1328" i="1"/>
  <c r="N1324" i="1"/>
  <c r="N1320" i="1"/>
  <c r="N1316" i="1"/>
  <c r="N1312" i="1"/>
  <c r="N1308" i="1"/>
  <c r="N1304" i="1"/>
  <c r="N1300" i="1"/>
  <c r="N1296" i="1"/>
  <c r="N1292" i="1"/>
  <c r="N1288" i="1"/>
  <c r="N1284" i="1"/>
  <c r="N1280" i="1"/>
  <c r="N1276" i="1"/>
  <c r="N1272" i="1"/>
  <c r="N1268" i="1"/>
  <c r="N1264" i="1"/>
  <c r="N1260" i="1"/>
  <c r="N1256" i="1"/>
  <c r="N1252" i="1"/>
  <c r="N1248" i="1"/>
  <c r="N1244" i="1"/>
  <c r="N1240" i="1"/>
  <c r="N1236" i="1"/>
  <c r="N1232" i="1"/>
  <c r="N1228" i="1"/>
  <c r="N1224" i="1"/>
  <c r="N1220" i="1"/>
  <c r="N1216" i="1"/>
  <c r="N1212" i="1"/>
  <c r="N1208" i="1"/>
  <c r="N1204" i="1"/>
  <c r="N1200" i="1"/>
  <c r="N1196" i="1"/>
  <c r="N1192" i="1"/>
  <c r="N1188" i="1"/>
  <c r="N1184" i="1"/>
  <c r="N1180" i="1"/>
  <c r="N1176" i="1"/>
  <c r="N1172" i="1"/>
  <c r="N1168" i="1"/>
  <c r="N1164" i="1"/>
  <c r="N1160" i="1"/>
  <c r="N1156" i="1"/>
  <c r="N1152" i="1"/>
  <c r="N1148" i="1"/>
  <c r="N1144" i="1"/>
  <c r="N1140" i="1"/>
  <c r="N1136" i="1"/>
  <c r="N1132" i="1"/>
  <c r="N1128" i="1"/>
  <c r="N1124" i="1"/>
  <c r="N1120" i="1"/>
  <c r="N1116" i="1"/>
  <c r="N1112" i="1"/>
  <c r="N1108" i="1"/>
  <c r="N1104" i="1"/>
  <c r="N1100" i="1"/>
  <c r="N1096" i="1"/>
  <c r="N1092" i="1"/>
  <c r="N1088" i="1"/>
  <c r="N1084" i="1"/>
  <c r="N1080" i="1"/>
  <c r="N1076" i="1"/>
  <c r="N1072" i="1"/>
  <c r="N1068" i="1"/>
  <c r="N1064" i="1"/>
  <c r="N1060" i="1"/>
  <c r="N1056" i="1"/>
  <c r="N1052" i="1"/>
  <c r="N1048" i="1"/>
  <c r="N1044" i="1"/>
  <c r="N1040" i="1"/>
  <c r="N1036" i="1"/>
  <c r="N1032" i="1"/>
  <c r="N1028" i="1"/>
  <c r="N1024" i="1"/>
  <c r="N1020" i="1"/>
  <c r="N1016" i="1"/>
  <c r="N1012" i="1"/>
  <c r="N1008" i="1"/>
  <c r="N1004" i="1"/>
  <c r="N1000" i="1"/>
  <c r="N996" i="1"/>
  <c r="N992" i="1"/>
  <c r="N988" i="1"/>
  <c r="N984" i="1"/>
  <c r="N980" i="1"/>
  <c r="N976" i="1"/>
  <c r="N972" i="1"/>
  <c r="N968" i="1"/>
  <c r="N964" i="1"/>
  <c r="N960" i="1"/>
  <c r="N956" i="1"/>
  <c r="N952" i="1"/>
  <c r="N948" i="1"/>
  <c r="N944" i="1"/>
  <c r="N940" i="1"/>
  <c r="N936" i="1"/>
  <c r="N932" i="1"/>
  <c r="N928" i="1"/>
  <c r="N924" i="1"/>
  <c r="N920" i="1"/>
  <c r="N916" i="1"/>
  <c r="N912" i="1"/>
  <c r="N908" i="1"/>
  <c r="N904" i="1"/>
  <c r="N900" i="1"/>
  <c r="N896" i="1"/>
  <c r="N892" i="1"/>
  <c r="N888" i="1"/>
  <c r="N884" i="1"/>
  <c r="N880" i="1"/>
  <c r="N876" i="1"/>
  <c r="N872" i="1"/>
  <c r="N868" i="1"/>
  <c r="N864" i="1"/>
  <c r="N860" i="1"/>
  <c r="N856" i="1"/>
  <c r="N852" i="1"/>
  <c r="N848" i="1"/>
  <c r="N844" i="1"/>
  <c r="N840" i="1"/>
  <c r="N836" i="1"/>
  <c r="N832" i="1"/>
  <c r="N828" i="1"/>
  <c r="N824" i="1"/>
  <c r="N820" i="1"/>
  <c r="N816" i="1"/>
  <c r="N812" i="1"/>
  <c r="N808" i="1"/>
  <c r="N804" i="1"/>
  <c r="N800" i="1"/>
  <c r="N796" i="1"/>
  <c r="N792" i="1"/>
  <c r="N788" i="1"/>
  <c r="N784" i="1"/>
  <c r="N780" i="1"/>
  <c r="N776" i="1"/>
  <c r="N772" i="1"/>
  <c r="N768" i="1"/>
  <c r="N764" i="1"/>
  <c r="N760" i="1"/>
  <c r="N756" i="1"/>
  <c r="N752" i="1"/>
  <c r="N748" i="1"/>
  <c r="N744" i="1"/>
  <c r="N740" i="1"/>
  <c r="N736" i="1"/>
  <c r="N732" i="1"/>
  <c r="N728" i="1"/>
  <c r="N724" i="1"/>
  <c r="N720" i="1"/>
  <c r="N716" i="1"/>
  <c r="N712" i="1"/>
  <c r="N708" i="1"/>
  <c r="N704" i="1"/>
  <c r="N700" i="1"/>
  <c r="N696" i="1"/>
  <c r="N692" i="1"/>
  <c r="N688" i="1"/>
  <c r="N684" i="1"/>
  <c r="N680" i="1"/>
  <c r="N676" i="1"/>
  <c r="N672" i="1"/>
  <c r="N668" i="1"/>
  <c r="N664" i="1"/>
  <c r="N660" i="1"/>
  <c r="N656" i="1"/>
  <c r="N652" i="1"/>
  <c r="N648" i="1"/>
  <c r="N644" i="1"/>
  <c r="N640" i="1"/>
  <c r="N636" i="1"/>
  <c r="N632" i="1"/>
  <c r="N628" i="1"/>
  <c r="N624" i="1"/>
  <c r="N620" i="1"/>
  <c r="N616" i="1"/>
  <c r="N612" i="1"/>
  <c r="N608" i="1"/>
  <c r="N604" i="1"/>
  <c r="N600" i="1"/>
  <c r="N596" i="1"/>
  <c r="N592" i="1"/>
  <c r="N588" i="1"/>
  <c r="N584" i="1"/>
  <c r="N580" i="1"/>
  <c r="N576" i="1"/>
  <c r="N572" i="1"/>
  <c r="N568" i="1"/>
  <c r="N564" i="1"/>
  <c r="N560" i="1"/>
  <c r="N556" i="1"/>
  <c r="N552" i="1"/>
  <c r="N548" i="1"/>
  <c r="N544" i="1"/>
  <c r="N540" i="1"/>
  <c r="N536" i="1"/>
  <c r="N532" i="1"/>
  <c r="N528" i="1"/>
  <c r="N524" i="1"/>
  <c r="N520" i="1"/>
  <c r="N516" i="1"/>
  <c r="N512" i="1"/>
  <c r="N508" i="1"/>
  <c r="N504" i="1"/>
  <c r="N500" i="1"/>
  <c r="N496" i="1"/>
  <c r="N492" i="1"/>
  <c r="N488" i="1"/>
  <c r="N484" i="1"/>
  <c r="N480" i="1"/>
  <c r="N476" i="1"/>
  <c r="N472" i="1"/>
  <c r="N468" i="1"/>
  <c r="N464" i="1"/>
  <c r="N460" i="1"/>
  <c r="N456" i="1"/>
  <c r="N452" i="1"/>
  <c r="N448" i="1"/>
  <c r="N444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0" i="1"/>
  <c r="N376" i="1"/>
  <c r="N372" i="1"/>
  <c r="N368" i="1"/>
  <c r="N364" i="1"/>
  <c r="N360" i="1"/>
  <c r="N356" i="1"/>
  <c r="N352" i="1"/>
  <c r="N348" i="1"/>
  <c r="N344" i="1"/>
  <c r="N340" i="1"/>
  <c r="N336" i="1"/>
  <c r="N332" i="1"/>
  <c r="N328" i="1"/>
  <c r="N324" i="1"/>
  <c r="N320" i="1"/>
  <c r="N316" i="1"/>
  <c r="N312" i="1"/>
  <c r="N308" i="1"/>
  <c r="N304" i="1"/>
  <c r="N300" i="1"/>
  <c r="N296" i="1"/>
  <c r="N292" i="1"/>
  <c r="N288" i="1"/>
  <c r="N284" i="1"/>
  <c r="N280" i="1"/>
  <c r="N276" i="1"/>
  <c r="N272" i="1"/>
  <c r="N268" i="1"/>
  <c r="N264" i="1"/>
  <c r="N260" i="1"/>
  <c r="N256" i="1"/>
  <c r="N252" i="1"/>
  <c r="N248" i="1"/>
  <c r="N244" i="1"/>
  <c r="N240" i="1"/>
  <c r="N236" i="1"/>
  <c r="N232" i="1"/>
  <c r="N228" i="1"/>
  <c r="N224" i="1"/>
  <c r="N220" i="1"/>
  <c r="N216" i="1"/>
  <c r="N212" i="1"/>
  <c r="N208" i="1"/>
  <c r="N204" i="1"/>
  <c r="N200" i="1"/>
  <c r="N196" i="1"/>
  <c r="N192" i="1"/>
  <c r="N188" i="1"/>
  <c r="N184" i="1"/>
  <c r="N180" i="1"/>
  <c r="N176" i="1"/>
  <c r="N172" i="1"/>
  <c r="N168" i="1"/>
  <c r="N164" i="1"/>
  <c r="N160" i="1"/>
  <c r="N156" i="1"/>
  <c r="N152" i="1"/>
  <c r="N148" i="1"/>
  <c r="N144" i="1"/>
  <c r="N140" i="1"/>
  <c r="N136" i="1"/>
  <c r="N132" i="1"/>
  <c r="N128" i="1"/>
  <c r="N124" i="1"/>
  <c r="N120" i="1"/>
  <c r="N116" i="1"/>
  <c r="N112" i="1"/>
  <c r="N108" i="1"/>
  <c r="N104" i="1"/>
  <c r="N100" i="1"/>
  <c r="N96" i="1"/>
  <c r="N92" i="1"/>
  <c r="N88" i="1"/>
  <c r="N84" i="1"/>
  <c r="N80" i="1"/>
  <c r="N72" i="1"/>
  <c r="N68" i="1"/>
  <c r="N64" i="1"/>
  <c r="N60" i="1"/>
  <c r="N56" i="1"/>
  <c r="N52" i="1"/>
  <c r="N48" i="1"/>
  <c r="N44" i="1"/>
  <c r="N40" i="1"/>
  <c r="N36" i="1"/>
  <c r="N32" i="1"/>
  <c r="N28" i="1"/>
  <c r="N24" i="1"/>
  <c r="N20" i="1"/>
  <c r="N16" i="1"/>
  <c r="N12" i="1"/>
  <c r="N8" i="1"/>
  <c r="K231" i="12"/>
  <c r="K232" i="12"/>
  <c r="K49" i="12"/>
  <c r="K61" i="12"/>
  <c r="K13" i="12"/>
  <c r="K48" i="12"/>
  <c r="K60" i="12"/>
  <c r="K43" i="12"/>
  <c r="K47" i="12"/>
  <c r="K51" i="12"/>
  <c r="K55" i="12"/>
  <c r="K59" i="12"/>
  <c r="K63" i="12"/>
  <c r="K67" i="12"/>
  <c r="K71" i="12"/>
  <c r="K75" i="12"/>
  <c r="K79" i="12"/>
  <c r="K83" i="12"/>
  <c r="K53" i="12"/>
  <c r="K65" i="12"/>
  <c r="K56" i="12"/>
  <c r="K64" i="12"/>
  <c r="K68" i="12"/>
  <c r="K12" i="12"/>
  <c r="K87" i="12"/>
  <c r="K91" i="12"/>
  <c r="K95" i="12"/>
  <c r="K14" i="12"/>
  <c r="K42" i="12"/>
  <c r="K46" i="12"/>
  <c r="K50" i="12"/>
  <c r="K54" i="12"/>
  <c r="K58" i="12"/>
  <c r="K62" i="12"/>
  <c r="K66" i="12"/>
  <c r="K70" i="12"/>
  <c r="K74" i="12"/>
  <c r="K78" i="12"/>
  <c r="K82" i="12"/>
  <c r="K86" i="12"/>
  <c r="K90" i="12"/>
  <c r="K94" i="12"/>
  <c r="K69" i="12"/>
  <c r="K73" i="12"/>
  <c r="K77" i="12"/>
  <c r="K81" i="12"/>
  <c r="K85" i="12"/>
  <c r="K89" i="12"/>
  <c r="K93" i="12"/>
  <c r="K45" i="12"/>
  <c r="K57" i="12"/>
  <c r="K44" i="12"/>
  <c r="K52" i="12"/>
  <c r="K72" i="12"/>
  <c r="K76" i="12"/>
  <c r="K80" i="12"/>
  <c r="K84" i="12"/>
  <c r="K88" i="12"/>
  <c r="K92" i="12"/>
  <c r="K307" i="12"/>
  <c r="K308" i="12"/>
  <c r="K309" i="12"/>
  <c r="K310" i="12"/>
  <c r="K311" i="12"/>
  <c r="K96" i="12"/>
  <c r="K7" i="12"/>
  <c r="K11" i="12"/>
  <c r="K15" i="12"/>
  <c r="K97" i="12"/>
  <c r="K99" i="12"/>
  <c r="K100" i="12"/>
  <c r="K102" i="12"/>
  <c r="K103" i="12"/>
  <c r="K105" i="12"/>
  <c r="K106" i="12"/>
  <c r="K108" i="12"/>
  <c r="K109" i="12"/>
  <c r="K111" i="12"/>
  <c r="K113" i="12"/>
  <c r="K142" i="12"/>
  <c r="K146" i="12"/>
  <c r="K155" i="12"/>
  <c r="K157" i="12"/>
  <c r="K159" i="12"/>
  <c r="K161" i="12"/>
  <c r="K163" i="12"/>
  <c r="K165" i="12"/>
  <c r="K167" i="12"/>
  <c r="K169" i="12"/>
  <c r="K171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58" i="12"/>
  <c r="K254" i="12"/>
  <c r="K290" i="12"/>
  <c r="K298" i="12"/>
  <c r="K294" i="12"/>
  <c r="K285" i="12"/>
  <c r="K286" i="12"/>
  <c r="K287" i="12"/>
  <c r="K288" i="12"/>
  <c r="K314" i="12"/>
  <c r="K318" i="12"/>
  <c r="K306" i="12"/>
  <c r="K316" i="12"/>
  <c r="K315" i="12"/>
  <c r="K317" i="12"/>
  <c r="K319" i="12"/>
  <c r="K321" i="12"/>
  <c r="K323" i="12"/>
  <c r="K325" i="12"/>
  <c r="K322" i="12"/>
  <c r="K324" i="12"/>
  <c r="K326" i="12"/>
  <c r="K327" i="12"/>
  <c r="K328" i="12"/>
  <c r="K329" i="12"/>
  <c r="K330" i="12"/>
  <c r="K331" i="12"/>
  <c r="K332" i="12"/>
  <c r="K334" i="12"/>
  <c r="Y540" i="1" l="1"/>
  <c r="Y100" i="1"/>
  <c r="Y900" i="1"/>
  <c r="Y1540" i="1"/>
  <c r="Y2500" i="1"/>
  <c r="Y200" i="1"/>
  <c r="Y1160" i="1"/>
  <c r="Y1480" i="1"/>
  <c r="Y1640" i="1"/>
  <c r="Y2120" i="1"/>
  <c r="Y40" i="1"/>
  <c r="Y140" i="1"/>
  <c r="Y300" i="1"/>
  <c r="Y460" i="1"/>
  <c r="Y620" i="1"/>
  <c r="Y780" i="1"/>
  <c r="Y940" i="1"/>
  <c r="Y1100" i="1"/>
  <c r="Y1260" i="1"/>
  <c r="Y1420" i="1"/>
  <c r="Y1580" i="1"/>
  <c r="Y1740" i="1"/>
  <c r="Y1900" i="1"/>
  <c r="Y2060" i="1"/>
  <c r="Y2220" i="1"/>
  <c r="Y2380" i="1"/>
  <c r="Y2540" i="1"/>
  <c r="Y2700" i="1"/>
  <c r="Y2860" i="1"/>
  <c r="Y20" i="1"/>
  <c r="Y2840" i="1"/>
  <c r="Y313" i="1"/>
  <c r="Y953" i="1"/>
  <c r="Y420" i="1"/>
  <c r="Y1800" i="1"/>
  <c r="Y2600" i="1"/>
  <c r="Y80" i="1"/>
  <c r="Y240" i="1"/>
  <c r="Y400" i="1"/>
  <c r="Y560" i="1"/>
  <c r="Y720" i="1"/>
  <c r="Y880" i="1"/>
  <c r="Y1040" i="1"/>
  <c r="Y1200" i="1"/>
  <c r="Y1360" i="1"/>
  <c r="Y1520" i="1"/>
  <c r="Y1680" i="1"/>
  <c r="Y1840" i="1"/>
  <c r="Y2000" i="1"/>
  <c r="Y2160" i="1"/>
  <c r="Y2320" i="1"/>
  <c r="Y2480" i="1"/>
  <c r="Y2640" i="1"/>
  <c r="Y2800" i="1"/>
  <c r="Y280" i="1"/>
  <c r="Y1560" i="1"/>
  <c r="Y2360" i="1"/>
  <c r="Y220" i="1"/>
  <c r="Y580" i="1"/>
  <c r="Y1220" i="1"/>
  <c r="Y1380" i="1"/>
  <c r="Y360" i="1"/>
  <c r="Y1320" i="1"/>
  <c r="Y180" i="1"/>
  <c r="Y340" i="1"/>
  <c r="Y500" i="1"/>
  <c r="Y660" i="1"/>
  <c r="Y820" i="1"/>
  <c r="Y980" i="1"/>
  <c r="Y1140" i="1"/>
  <c r="Y1300" i="1"/>
  <c r="Y1460" i="1"/>
  <c r="Y1620" i="1"/>
  <c r="Y1780" i="1"/>
  <c r="Y1940" i="1"/>
  <c r="Y2100" i="1"/>
  <c r="Y2260" i="1"/>
  <c r="Y2420" i="1"/>
  <c r="Y2580" i="1"/>
  <c r="Y2740" i="1"/>
  <c r="Y2900" i="1"/>
  <c r="Y760" i="1"/>
  <c r="Y3000" i="1"/>
  <c r="Y57" i="1"/>
  <c r="Y153" i="1"/>
  <c r="Y377" i="1"/>
  <c r="Y473" i="1"/>
  <c r="Y537" i="1"/>
  <c r="Y633" i="1"/>
  <c r="Y697" i="1"/>
  <c r="Y1017" i="1"/>
  <c r="Y1113" i="1"/>
  <c r="Y1177" i="1"/>
  <c r="Y1273" i="1"/>
  <c r="Y1337" i="1"/>
  <c r="Y1433" i="1"/>
  <c r="Y1497" i="1"/>
  <c r="Y1593" i="1"/>
  <c r="Y1657" i="1"/>
  <c r="Y1753" i="1"/>
  <c r="Y1817" i="1"/>
  <c r="Y1913" i="1"/>
  <c r="Y1977" i="1"/>
  <c r="Y2073" i="1"/>
  <c r="Y2137" i="1"/>
  <c r="Y2233" i="1"/>
  <c r="Y2297" i="1"/>
  <c r="Y2393" i="1"/>
  <c r="Y2457" i="1"/>
  <c r="Y2553" i="1"/>
  <c r="Y2617" i="1"/>
  <c r="Y2713" i="1"/>
  <c r="Y2777" i="1"/>
  <c r="Y2873" i="1"/>
  <c r="Y2937" i="1"/>
  <c r="Y3033" i="1"/>
  <c r="Y3097" i="1"/>
  <c r="Y3193" i="1"/>
  <c r="Y3257" i="1"/>
  <c r="Y150" i="1"/>
  <c r="Y310" i="1"/>
  <c r="Y470" i="1"/>
  <c r="Y630" i="1"/>
  <c r="Y790" i="1"/>
  <c r="Y950" i="1"/>
  <c r="Y1110" i="1"/>
  <c r="Y1270" i="1"/>
  <c r="Y1430" i="1"/>
  <c r="Y1590" i="1"/>
  <c r="Y1750" i="1"/>
  <c r="Y1910" i="1"/>
  <c r="Y440" i="1"/>
  <c r="Y920" i="1"/>
  <c r="Y1400" i="1"/>
  <c r="Y1880" i="1"/>
  <c r="Y3160" i="1"/>
  <c r="Y380" i="1"/>
  <c r="Y700" i="1"/>
  <c r="Y1020" i="1"/>
  <c r="Y1180" i="1"/>
  <c r="Y2140" i="1"/>
  <c r="Y2460" i="1"/>
  <c r="Y3100" i="1"/>
  <c r="Y3260" i="1"/>
  <c r="Y93" i="1"/>
  <c r="Y157" i="1"/>
  <c r="Y253" i="1"/>
  <c r="Y317" i="1"/>
  <c r="Y413" i="1"/>
  <c r="Y477" i="1"/>
  <c r="Y637" i="1"/>
  <c r="Y733" i="1"/>
  <c r="Y797" i="1"/>
  <c r="Y893" i="1"/>
  <c r="Y957" i="1"/>
  <c r="Y1053" i="1"/>
  <c r="Y1117" i="1"/>
  <c r="Y1213" i="1"/>
  <c r="Y1277" i="1"/>
  <c r="Y1373" i="1"/>
  <c r="Y1437" i="1"/>
  <c r="Y1533" i="1"/>
  <c r="Y1597" i="1"/>
  <c r="Y1693" i="1"/>
  <c r="Y1757" i="1"/>
  <c r="Y600" i="1"/>
  <c r="Y1080" i="1"/>
  <c r="Y1240" i="1"/>
  <c r="Y2040" i="1"/>
  <c r="Y860" i="1"/>
  <c r="Y1340" i="1"/>
  <c r="Y1500" i="1"/>
  <c r="Y1660" i="1"/>
  <c r="Y1820" i="1"/>
  <c r="Y1980" i="1"/>
  <c r="Y2300" i="1"/>
  <c r="Y2620" i="1"/>
  <c r="Y2780" i="1"/>
  <c r="Y2940" i="1"/>
  <c r="Y573" i="1"/>
  <c r="Y60" i="1"/>
  <c r="Y160" i="1"/>
  <c r="Y320" i="1"/>
  <c r="Y480" i="1"/>
  <c r="Y640" i="1"/>
  <c r="Y800" i="1"/>
  <c r="Y960" i="1"/>
  <c r="Y1120" i="1"/>
  <c r="Y1280" i="1"/>
  <c r="Y1440" i="1"/>
  <c r="Y1600" i="1"/>
  <c r="Y1760" i="1"/>
  <c r="Y1920" i="1"/>
  <c r="Y2080" i="1"/>
  <c r="Y2240" i="1"/>
  <c r="Y2400" i="1"/>
  <c r="Y2560" i="1"/>
  <c r="Y2720" i="1"/>
  <c r="Y120" i="1"/>
  <c r="Y1720" i="1"/>
  <c r="Y2200" i="1"/>
  <c r="Y217" i="1"/>
  <c r="Y857" i="1"/>
  <c r="Y260" i="1"/>
  <c r="Y1060" i="1"/>
  <c r="Y1700" i="1"/>
  <c r="Y1860" i="1"/>
  <c r="Y2020" i="1"/>
  <c r="Y2180" i="1"/>
  <c r="Y2660" i="1"/>
  <c r="Y2820" i="1"/>
  <c r="Y2980" i="1"/>
  <c r="Y3140" i="1"/>
  <c r="Y3300" i="1"/>
  <c r="Y37" i="1"/>
  <c r="Y133" i="1"/>
  <c r="Y197" i="1"/>
  <c r="Y293" i="1"/>
  <c r="Y357" i="1"/>
  <c r="Y453" i="1"/>
  <c r="Y517" i="1"/>
  <c r="Y613" i="1"/>
  <c r="Y677" i="1"/>
  <c r="Y773" i="1"/>
  <c r="Y837" i="1"/>
  <c r="Y933" i="1"/>
  <c r="Y997" i="1"/>
  <c r="Y1093" i="1"/>
  <c r="Y1157" i="1"/>
  <c r="Y1253" i="1"/>
  <c r="Y1317" i="1"/>
  <c r="Y1413" i="1"/>
  <c r="Y1477" i="1"/>
  <c r="Y1573" i="1"/>
  <c r="Y1637" i="1"/>
  <c r="Y1733" i="1"/>
  <c r="Y1797" i="1"/>
  <c r="Y2520" i="1"/>
  <c r="Y2680" i="1"/>
  <c r="Y3320" i="1"/>
  <c r="Y793" i="1"/>
  <c r="Y740" i="1"/>
  <c r="Y2340" i="1"/>
  <c r="Y520" i="1"/>
  <c r="Y680" i="1"/>
  <c r="Y840" i="1"/>
  <c r="Y1000" i="1"/>
  <c r="Y1960" i="1"/>
  <c r="Y2280" i="1"/>
  <c r="Y2440" i="1"/>
  <c r="Y2760" i="1"/>
  <c r="Y2920" i="1"/>
  <c r="Y3080" i="1"/>
  <c r="Y3240" i="1"/>
  <c r="Y73" i="1"/>
  <c r="Y137" i="1"/>
  <c r="Y233" i="1"/>
  <c r="Y297" i="1"/>
  <c r="Y393" i="1"/>
  <c r="Y457" i="1"/>
  <c r="Y553" i="1"/>
  <c r="Y617" i="1"/>
  <c r="Y713" i="1"/>
  <c r="Y777" i="1"/>
  <c r="Y873" i="1"/>
  <c r="Y937" i="1"/>
  <c r="Y1033" i="1"/>
  <c r="Y1097" i="1"/>
  <c r="Y1193" i="1"/>
  <c r="Y3020" i="1"/>
  <c r="Y3180" i="1"/>
  <c r="Y13" i="1"/>
  <c r="Y77" i="1"/>
  <c r="Y173" i="1"/>
  <c r="Y237" i="1"/>
  <c r="Y333" i="1"/>
  <c r="Y397" i="1"/>
  <c r="Y493" i="1"/>
  <c r="Y557" i="1"/>
  <c r="Y653" i="1"/>
  <c r="Y717" i="1"/>
  <c r="Y813" i="1"/>
  <c r="Y877" i="1"/>
  <c r="Y973" i="1"/>
  <c r="Y1037" i="1"/>
  <c r="Y1133" i="1"/>
  <c r="Y1197" i="1"/>
  <c r="Y1293" i="1"/>
  <c r="Y1357" i="1"/>
  <c r="Y1453" i="1"/>
  <c r="Y1517" i="1"/>
  <c r="Y1613" i="1"/>
  <c r="Y1677" i="1"/>
  <c r="Y1773" i="1"/>
  <c r="Y1837" i="1"/>
  <c r="Y1933" i="1"/>
  <c r="Y1997" i="1"/>
  <c r="Y2093" i="1"/>
  <c r="Y2157" i="1"/>
  <c r="Y2253" i="1"/>
  <c r="Y2317" i="1"/>
  <c r="Y2413" i="1"/>
  <c r="Y2477" i="1"/>
  <c r="Y2573" i="1"/>
  <c r="Y2637" i="1"/>
  <c r="Y2733" i="1"/>
  <c r="Y2797" i="1"/>
  <c r="Y2893" i="1"/>
  <c r="Y2957" i="1"/>
  <c r="Y3053" i="1"/>
  <c r="Y3117" i="1"/>
  <c r="Y3213" i="1"/>
  <c r="Y3277" i="1"/>
  <c r="Y10" i="1"/>
  <c r="Y170" i="1"/>
  <c r="Y330" i="1"/>
  <c r="Y490" i="1"/>
  <c r="Y650" i="1"/>
  <c r="Y810" i="1"/>
  <c r="Y970" i="1"/>
  <c r="Y1130" i="1"/>
  <c r="Y1290" i="1"/>
  <c r="Y1450" i="1"/>
  <c r="Y1610" i="1"/>
  <c r="Y1770" i="1"/>
  <c r="Y1930" i="1"/>
  <c r="Y2090" i="1"/>
  <c r="Y2250" i="1"/>
  <c r="Y2410" i="1"/>
  <c r="Y2570" i="1"/>
  <c r="Y2730" i="1"/>
  <c r="Y2890" i="1"/>
  <c r="Y2960" i="1"/>
  <c r="Y3120" i="1"/>
  <c r="Y3280" i="1"/>
  <c r="Y17" i="1"/>
  <c r="Y113" i="1"/>
  <c r="Y177" i="1"/>
  <c r="Y273" i="1"/>
  <c r="Y337" i="1"/>
  <c r="Y433" i="1"/>
  <c r="Y497" i="1"/>
  <c r="Y593" i="1"/>
  <c r="Y657" i="1"/>
  <c r="Y753" i="1"/>
  <c r="Y817" i="1"/>
  <c r="Y913" i="1"/>
  <c r="Y977" i="1"/>
  <c r="Y1073" i="1"/>
  <c r="Y1137" i="1"/>
  <c r="Y1233" i="1"/>
  <c r="Y1297" i="1"/>
  <c r="Y1393" i="1"/>
  <c r="Y1457" i="1"/>
  <c r="Y1553" i="1"/>
  <c r="Y1617" i="1"/>
  <c r="Y1713" i="1"/>
  <c r="Y1777" i="1"/>
  <c r="Y1873" i="1"/>
  <c r="Y1937" i="1"/>
  <c r="Y2033" i="1"/>
  <c r="Y2097" i="1"/>
  <c r="Y2193" i="1"/>
  <c r="Y2257" i="1"/>
  <c r="Y2353" i="1"/>
  <c r="Y2417" i="1"/>
  <c r="Y2513" i="1"/>
  <c r="Y2577" i="1"/>
  <c r="Y2673" i="1"/>
  <c r="Y2737" i="1"/>
  <c r="Y2833" i="1"/>
  <c r="Y2897" i="1"/>
  <c r="Y2993" i="1"/>
  <c r="Y3057" i="1"/>
  <c r="Y3153" i="1"/>
  <c r="Y3217" i="1"/>
  <c r="Y3313" i="1"/>
  <c r="Y110" i="1"/>
  <c r="Y270" i="1"/>
  <c r="Y430" i="1"/>
  <c r="Y590" i="1"/>
  <c r="Y750" i="1"/>
  <c r="Y910" i="1"/>
  <c r="Y1070" i="1"/>
  <c r="Y1230" i="1"/>
  <c r="Y1390" i="1"/>
  <c r="Y1550" i="1"/>
  <c r="Y1710" i="1"/>
  <c r="Y1870" i="1"/>
  <c r="Y2030" i="1"/>
  <c r="Y2190" i="1"/>
  <c r="Y2350" i="1"/>
  <c r="Y2510" i="1"/>
  <c r="Y2670" i="1"/>
  <c r="Y2830" i="1"/>
  <c r="Y2990" i="1"/>
  <c r="Y3060" i="1"/>
  <c r="Y3220" i="1"/>
  <c r="Y53" i="1"/>
  <c r="Y117" i="1"/>
  <c r="Y213" i="1"/>
  <c r="Y277" i="1"/>
  <c r="Y373" i="1"/>
  <c r="Y437" i="1"/>
  <c r="Y533" i="1"/>
  <c r="Y597" i="1"/>
  <c r="Y693" i="1"/>
  <c r="Y757" i="1"/>
  <c r="Y853" i="1"/>
  <c r="Y917" i="1"/>
  <c r="Y1013" i="1"/>
  <c r="Y1077" i="1"/>
  <c r="Y1173" i="1"/>
  <c r="Y1237" i="1"/>
  <c r="Y1333" i="1"/>
  <c r="Y1397" i="1"/>
  <c r="Y1493" i="1"/>
  <c r="Y1557" i="1"/>
  <c r="Y1653" i="1"/>
  <c r="Y1717" i="1"/>
  <c r="Y1813" i="1"/>
  <c r="Y1877" i="1"/>
  <c r="Y1973" i="1"/>
  <c r="Y2037" i="1"/>
  <c r="Y2133" i="1"/>
  <c r="Y2197" i="1"/>
  <c r="Y2293" i="1"/>
  <c r="Y2357" i="1"/>
  <c r="Y2453" i="1"/>
  <c r="Y2517" i="1"/>
  <c r="Y2613" i="1"/>
  <c r="Y2677" i="1"/>
  <c r="Y2773" i="1"/>
  <c r="Y2837" i="1"/>
  <c r="Y2933" i="1"/>
  <c r="Y2997" i="1"/>
  <c r="Y3093" i="1"/>
  <c r="Y3157" i="1"/>
  <c r="Y3253" i="1"/>
  <c r="Y3317" i="1"/>
  <c r="Y50" i="1"/>
  <c r="Y210" i="1"/>
  <c r="Y370" i="1"/>
  <c r="Y530" i="1"/>
  <c r="Y690" i="1"/>
  <c r="Y850" i="1"/>
  <c r="Y1010" i="1"/>
  <c r="Y1170" i="1"/>
  <c r="Y1330" i="1"/>
  <c r="Y1490" i="1"/>
  <c r="Y1650" i="1"/>
  <c r="Y1810" i="1"/>
  <c r="Y1970" i="1"/>
  <c r="Y2130" i="1"/>
  <c r="Y2290" i="1"/>
  <c r="Y2450" i="1"/>
  <c r="Y2610" i="1"/>
  <c r="Y2770" i="1"/>
  <c r="Y2930" i="1"/>
  <c r="Y2070" i="1"/>
  <c r="Y2230" i="1"/>
  <c r="Y2390" i="1"/>
  <c r="Y2550" i="1"/>
  <c r="Y2710" i="1"/>
  <c r="Y2870" i="1"/>
  <c r="Y3030" i="1"/>
  <c r="Y3190" i="1"/>
  <c r="Y83" i="1"/>
  <c r="Y147" i="1"/>
  <c r="Y243" i="1"/>
  <c r="Y307" i="1"/>
  <c r="Y403" i="1"/>
  <c r="Y467" i="1"/>
  <c r="Y563" i="1"/>
  <c r="Y627" i="1"/>
  <c r="Y723" i="1"/>
  <c r="Y787" i="1"/>
  <c r="Y883" i="1"/>
  <c r="Y947" i="1"/>
  <c r="Y1043" i="1"/>
  <c r="Y1107" i="1"/>
  <c r="Y1203" i="1"/>
  <c r="Y1267" i="1"/>
  <c r="Y1363" i="1"/>
  <c r="Y1427" i="1"/>
  <c r="Y1523" i="1"/>
  <c r="Y1587" i="1"/>
  <c r="Y1683" i="1"/>
  <c r="Y1747" i="1"/>
  <c r="Y1843" i="1"/>
  <c r="Y1907" i="1"/>
  <c r="Y2003" i="1"/>
  <c r="Y2067" i="1"/>
  <c r="Y2163" i="1"/>
  <c r="Y2227" i="1"/>
  <c r="Y2323" i="1"/>
  <c r="Y2387" i="1"/>
  <c r="Y2483" i="1"/>
  <c r="Y2547" i="1"/>
  <c r="Y2643" i="1"/>
  <c r="Y2707" i="1"/>
  <c r="Y2803" i="1"/>
  <c r="Y2867" i="1"/>
  <c r="Y2963" i="1"/>
  <c r="Y3027" i="1"/>
  <c r="Y3123" i="1"/>
  <c r="Y3187" i="1"/>
  <c r="Y3283" i="1"/>
  <c r="Y1853" i="1"/>
  <c r="Y1917" i="1"/>
  <c r="Y2013" i="1"/>
  <c r="Y2077" i="1"/>
  <c r="Y2173" i="1"/>
  <c r="Y2237" i="1"/>
  <c r="Y2333" i="1"/>
  <c r="Y2397" i="1"/>
  <c r="Y2493" i="1"/>
  <c r="Y2557" i="1"/>
  <c r="Y2653" i="1"/>
  <c r="Y2717" i="1"/>
  <c r="Y2813" i="1"/>
  <c r="Y2877" i="1"/>
  <c r="Y2973" i="1"/>
  <c r="Y3037" i="1"/>
  <c r="Y3133" i="1"/>
  <c r="Y3197" i="1"/>
  <c r="Y3293" i="1"/>
  <c r="Y90" i="1"/>
  <c r="Y250" i="1"/>
  <c r="Y410" i="1"/>
  <c r="Y570" i="1"/>
  <c r="Y730" i="1"/>
  <c r="Y890" i="1"/>
  <c r="Y1050" i="1"/>
  <c r="Y1210" i="1"/>
  <c r="Y1370" i="1"/>
  <c r="Y1530" i="1"/>
  <c r="Y1690" i="1"/>
  <c r="Y1850" i="1"/>
  <c r="Y2010" i="1"/>
  <c r="Y2170" i="1"/>
  <c r="Y2330" i="1"/>
  <c r="Y2490" i="1"/>
  <c r="Y2650" i="1"/>
  <c r="Y2810" i="1"/>
  <c r="Y2880" i="1"/>
  <c r="Y3040" i="1"/>
  <c r="Y3200" i="1"/>
  <c r="Y33" i="1"/>
  <c r="Y97" i="1"/>
  <c r="Y193" i="1"/>
  <c r="Y257" i="1"/>
  <c r="Y353" i="1"/>
  <c r="Y417" i="1"/>
  <c r="Y513" i="1"/>
  <c r="Y577" i="1"/>
  <c r="Y673" i="1"/>
  <c r="Y737" i="1"/>
  <c r="Y833" i="1"/>
  <c r="Y897" i="1"/>
  <c r="Y993" i="1"/>
  <c r="Y1057" i="1"/>
  <c r="Y1153" i="1"/>
  <c r="Y1217" i="1"/>
  <c r="Y1313" i="1"/>
  <c r="Y1377" i="1"/>
  <c r="Y1473" i="1"/>
  <c r="Y1537" i="1"/>
  <c r="Y1633" i="1"/>
  <c r="Y1697" i="1"/>
  <c r="Y1793" i="1"/>
  <c r="Y1857" i="1"/>
  <c r="Y1953" i="1"/>
  <c r="Y2017" i="1"/>
  <c r="Y2113" i="1"/>
  <c r="Y2177" i="1"/>
  <c r="Y2273" i="1"/>
  <c r="Y2337" i="1"/>
  <c r="Y2433" i="1"/>
  <c r="Y2497" i="1"/>
  <c r="Y2593" i="1"/>
  <c r="Y2657" i="1"/>
  <c r="Y2753" i="1"/>
  <c r="Y2817" i="1"/>
  <c r="Y2913" i="1"/>
  <c r="Y2977" i="1"/>
  <c r="Y3073" i="1"/>
  <c r="Y3137" i="1"/>
  <c r="Y3233" i="1"/>
  <c r="Y3297" i="1"/>
  <c r="Y30" i="1"/>
  <c r="Y190" i="1"/>
  <c r="Y350" i="1"/>
  <c r="Y510" i="1"/>
  <c r="Y670" i="1"/>
  <c r="Y830" i="1"/>
  <c r="Y990" i="1"/>
  <c r="Y1150" i="1"/>
  <c r="Y1310" i="1"/>
  <c r="Y1470" i="1"/>
  <c r="Y1630" i="1"/>
  <c r="Y1790" i="1"/>
  <c r="Y1950" i="1"/>
  <c r="Y2110" i="1"/>
  <c r="Y2270" i="1"/>
  <c r="Y2430" i="1"/>
  <c r="Y2590" i="1"/>
  <c r="Y2750" i="1"/>
  <c r="Y2910" i="1"/>
  <c r="Y1893" i="1"/>
  <c r="Y1957" i="1"/>
  <c r="Y2053" i="1"/>
  <c r="Y2117" i="1"/>
  <c r="Y2213" i="1"/>
  <c r="Y2277" i="1"/>
  <c r="Y2373" i="1"/>
  <c r="Y2437" i="1"/>
  <c r="Y2533" i="1"/>
  <c r="Y2597" i="1"/>
  <c r="Y2693" i="1"/>
  <c r="Y2757" i="1"/>
  <c r="Y2853" i="1"/>
  <c r="Y2917" i="1"/>
  <c r="Y3013" i="1"/>
  <c r="Y3077" i="1"/>
  <c r="Y3173" i="1"/>
  <c r="Y3237" i="1"/>
  <c r="Y130" i="1"/>
  <c r="Y290" i="1"/>
  <c r="Y450" i="1"/>
  <c r="Y610" i="1"/>
  <c r="Y770" i="1"/>
  <c r="Y930" i="1"/>
  <c r="Y1090" i="1"/>
  <c r="Y1250" i="1"/>
  <c r="Y1410" i="1"/>
  <c r="Y1570" i="1"/>
  <c r="Y1730" i="1"/>
  <c r="Y1890" i="1"/>
  <c r="Y2050" i="1"/>
  <c r="Y2210" i="1"/>
  <c r="Y2370" i="1"/>
  <c r="Y2530" i="1"/>
  <c r="Y2690" i="1"/>
  <c r="Y2850" i="1"/>
  <c r="Y1257" i="1"/>
  <c r="Y1353" i="1"/>
  <c r="Y1417" i="1"/>
  <c r="Y1513" i="1"/>
  <c r="Y1577" i="1"/>
  <c r="Y1673" i="1"/>
  <c r="Y1737" i="1"/>
  <c r="Y1833" i="1"/>
  <c r="Y1897" i="1"/>
  <c r="Y1993" i="1"/>
  <c r="Y2057" i="1"/>
  <c r="Y2153" i="1"/>
  <c r="Y2217" i="1"/>
  <c r="Y2313" i="1"/>
  <c r="Y2377" i="1"/>
  <c r="Y2473" i="1"/>
  <c r="Y2537" i="1"/>
  <c r="Y2633" i="1"/>
  <c r="Y2697" i="1"/>
  <c r="Y2793" i="1"/>
  <c r="Y2857" i="1"/>
  <c r="Y2953" i="1"/>
  <c r="Y3017" i="1"/>
  <c r="Y3113" i="1"/>
  <c r="Y3177" i="1"/>
  <c r="Y3273" i="1"/>
  <c r="Y70" i="1"/>
  <c r="Y230" i="1"/>
  <c r="Y390" i="1"/>
  <c r="Y550" i="1"/>
  <c r="Y710" i="1"/>
  <c r="Y870" i="1"/>
  <c r="Y1030" i="1"/>
  <c r="Y1190" i="1"/>
  <c r="Y1350" i="1"/>
  <c r="Y1510" i="1"/>
  <c r="Y1670" i="1"/>
  <c r="Y1830" i="1"/>
  <c r="Y1990" i="1"/>
  <c r="Y2150" i="1"/>
  <c r="Y2310" i="1"/>
  <c r="Y2470" i="1"/>
  <c r="Y2630" i="1"/>
  <c r="Y2790" i="1"/>
  <c r="Y2950" i="1"/>
  <c r="Y3050" i="1"/>
  <c r="Y3210" i="1"/>
  <c r="Y7" i="1"/>
  <c r="Y103" i="1"/>
  <c r="Y167" i="1"/>
  <c r="Y263" i="1"/>
  <c r="Y327" i="1"/>
  <c r="Y423" i="1"/>
  <c r="Y487" i="1"/>
  <c r="Y583" i="1"/>
  <c r="Y647" i="1"/>
  <c r="Y743" i="1"/>
  <c r="Y807" i="1"/>
  <c r="Y903" i="1"/>
  <c r="Y967" i="1"/>
  <c r="Y1063" i="1"/>
  <c r="Y1127" i="1"/>
  <c r="Y1223" i="1"/>
  <c r="Y1287" i="1"/>
  <c r="Y1383" i="1"/>
  <c r="Y1447" i="1"/>
  <c r="Y1543" i="1"/>
  <c r="Y1607" i="1"/>
  <c r="Y1703" i="1"/>
  <c r="Y1767" i="1"/>
  <c r="Y1863" i="1"/>
  <c r="Y1927" i="1"/>
  <c r="Y2023" i="1"/>
  <c r="Y2087" i="1"/>
  <c r="Y2183" i="1"/>
  <c r="Y2247" i="1"/>
  <c r="Y2343" i="1"/>
  <c r="Y2407" i="1"/>
  <c r="Y2503" i="1"/>
  <c r="Y2567" i="1"/>
  <c r="Y2663" i="1"/>
  <c r="Y2727" i="1"/>
  <c r="Y2823" i="1"/>
  <c r="Y2887" i="1"/>
  <c r="Y2983" i="1"/>
  <c r="Y3047" i="1"/>
  <c r="Y3143" i="1"/>
  <c r="Y3207" i="1"/>
  <c r="Y3303" i="1"/>
  <c r="Y3150" i="1"/>
  <c r="Y3310" i="1"/>
  <c r="Y43" i="1"/>
  <c r="Y107" i="1"/>
  <c r="Y203" i="1"/>
  <c r="Y267" i="1"/>
  <c r="Y363" i="1"/>
  <c r="Y427" i="1"/>
  <c r="Y523" i="1"/>
  <c r="Y587" i="1"/>
  <c r="Y683" i="1"/>
  <c r="Y747" i="1"/>
  <c r="Y843" i="1"/>
  <c r="Y907" i="1"/>
  <c r="Y1003" i="1"/>
  <c r="Y1067" i="1"/>
  <c r="Y1163" i="1"/>
  <c r="Y1227" i="1"/>
  <c r="Y1323" i="1"/>
  <c r="Y1387" i="1"/>
  <c r="Y1483" i="1"/>
  <c r="Y1547" i="1"/>
  <c r="Y1643" i="1"/>
  <c r="Y1707" i="1"/>
  <c r="Y1803" i="1"/>
  <c r="Y1867" i="1"/>
  <c r="Y1963" i="1"/>
  <c r="Y2027" i="1"/>
  <c r="Y2123" i="1"/>
  <c r="Y2187" i="1"/>
  <c r="Y2283" i="1"/>
  <c r="Y2347" i="1"/>
  <c r="Y2443" i="1"/>
  <c r="Y2507" i="1"/>
  <c r="Y2603" i="1"/>
  <c r="Y2667" i="1"/>
  <c r="Y2763" i="1"/>
  <c r="Y2827" i="1"/>
  <c r="Y2923" i="1"/>
  <c r="Y2987" i="1"/>
  <c r="Y3083" i="1"/>
  <c r="Y3147" i="1"/>
  <c r="Y3243" i="1"/>
  <c r="Y3307" i="1"/>
  <c r="Y3090" i="1"/>
  <c r="Y3250" i="1"/>
  <c r="Y47" i="1"/>
  <c r="Y143" i="1"/>
  <c r="Y207" i="1"/>
  <c r="Y303" i="1"/>
  <c r="Y367" i="1"/>
  <c r="Y463" i="1"/>
  <c r="Y527" i="1"/>
  <c r="Y623" i="1"/>
  <c r="Y687" i="1"/>
  <c r="Y783" i="1"/>
  <c r="Y847" i="1"/>
  <c r="Y943" i="1"/>
  <c r="Y1007" i="1"/>
  <c r="Y1103" i="1"/>
  <c r="Y1167" i="1"/>
  <c r="Y1263" i="1"/>
  <c r="Y1327" i="1"/>
  <c r="Y1423" i="1"/>
  <c r="Y1487" i="1"/>
  <c r="Y1583" i="1"/>
  <c r="Y1647" i="1"/>
  <c r="Y1743" i="1"/>
  <c r="Y1807" i="1"/>
  <c r="Y1903" i="1"/>
  <c r="Y1967" i="1"/>
  <c r="Y2063" i="1"/>
  <c r="Y2127" i="1"/>
  <c r="Y2223" i="1"/>
  <c r="Y2287" i="1"/>
  <c r="Y2383" i="1"/>
  <c r="Y2447" i="1"/>
  <c r="Y2543" i="1"/>
  <c r="Y2607" i="1"/>
  <c r="Y2703" i="1"/>
  <c r="Y2767" i="1"/>
  <c r="Y2863" i="1"/>
  <c r="Y2927" i="1"/>
  <c r="Y3023" i="1"/>
  <c r="Y3087" i="1"/>
  <c r="Y3183" i="1"/>
  <c r="Y3247" i="1"/>
  <c r="Y2970" i="1"/>
  <c r="Y3130" i="1"/>
  <c r="Y3290" i="1"/>
  <c r="Y23" i="1"/>
  <c r="Y87" i="1"/>
  <c r="Y183" i="1"/>
  <c r="Y247" i="1"/>
  <c r="Y343" i="1"/>
  <c r="Y407" i="1"/>
  <c r="Y503" i="1"/>
  <c r="Y567" i="1"/>
  <c r="Y663" i="1"/>
  <c r="Y727" i="1"/>
  <c r="Y823" i="1"/>
  <c r="Y887" i="1"/>
  <c r="Y983" i="1"/>
  <c r="Y1047" i="1"/>
  <c r="Y1143" i="1"/>
  <c r="Y1207" i="1"/>
  <c r="Y1303" i="1"/>
  <c r="Y1367" i="1"/>
  <c r="Y1463" i="1"/>
  <c r="Y1527" i="1"/>
  <c r="Y1623" i="1"/>
  <c r="Y1687" i="1"/>
  <c r="Y1783" i="1"/>
  <c r="Y1847" i="1"/>
  <c r="Y1943" i="1"/>
  <c r="Y2007" i="1"/>
  <c r="Y2103" i="1"/>
  <c r="Y2167" i="1"/>
  <c r="Y2263" i="1"/>
  <c r="Y2327" i="1"/>
  <c r="Y2423" i="1"/>
  <c r="Y2487" i="1"/>
  <c r="Y2583" i="1"/>
  <c r="Y2647" i="1"/>
  <c r="Y2743" i="1"/>
  <c r="Y2807" i="1"/>
  <c r="Y2903" i="1"/>
  <c r="Y2967" i="1"/>
  <c r="Y3063" i="1"/>
  <c r="Y3127" i="1"/>
  <c r="Y3223" i="1"/>
  <c r="Y3287" i="1"/>
  <c r="Y3070" i="1"/>
  <c r="Y3230" i="1"/>
  <c r="Y27" i="1"/>
  <c r="Y123" i="1"/>
  <c r="Y187" i="1"/>
  <c r="Y283" i="1"/>
  <c r="Y347" i="1"/>
  <c r="Y443" i="1"/>
  <c r="Y507" i="1"/>
  <c r="Y603" i="1"/>
  <c r="Y667" i="1"/>
  <c r="Y763" i="1"/>
  <c r="Y827" i="1"/>
  <c r="Y923" i="1"/>
  <c r="Y987" i="1"/>
  <c r="Y1083" i="1"/>
  <c r="Y1147" i="1"/>
  <c r="Y1243" i="1"/>
  <c r="Y1307" i="1"/>
  <c r="Y1403" i="1"/>
  <c r="Y1467" i="1"/>
  <c r="Y1563" i="1"/>
  <c r="Y1627" i="1"/>
  <c r="Y1723" i="1"/>
  <c r="Y1787" i="1"/>
  <c r="Y1883" i="1"/>
  <c r="Y1947" i="1"/>
  <c r="Y2043" i="1"/>
  <c r="Y2107" i="1"/>
  <c r="Y2203" i="1"/>
  <c r="Y2267" i="1"/>
  <c r="Y2363" i="1"/>
  <c r="Y2427" i="1"/>
  <c r="Y2523" i="1"/>
  <c r="Y2587" i="1"/>
  <c r="Y2683" i="1"/>
  <c r="Y2747" i="1"/>
  <c r="Y2843" i="1"/>
  <c r="Y2907" i="1"/>
  <c r="Y3003" i="1"/>
  <c r="Y3067" i="1"/>
  <c r="Y3163" i="1"/>
  <c r="Y3227" i="1"/>
  <c r="Y3323" i="1"/>
  <c r="Y3010" i="1"/>
  <c r="Y3170" i="1"/>
  <c r="Y3330" i="1"/>
  <c r="Y63" i="1"/>
  <c r="Y127" i="1"/>
  <c r="Y223" i="1"/>
  <c r="Y287" i="1"/>
  <c r="Y383" i="1"/>
  <c r="Y447" i="1"/>
  <c r="Y543" i="1"/>
  <c r="Y607" i="1"/>
  <c r="Y703" i="1"/>
  <c r="Y767" i="1"/>
  <c r="Y863" i="1"/>
  <c r="Y927" i="1"/>
  <c r="Y1023" i="1"/>
  <c r="Y1087" i="1"/>
  <c r="Y1183" i="1"/>
  <c r="Y1247" i="1"/>
  <c r="Y1343" i="1"/>
  <c r="Y1407" i="1"/>
  <c r="Y1503" i="1"/>
  <c r="Y1567" i="1"/>
  <c r="Y1663" i="1"/>
  <c r="Y1727" i="1"/>
  <c r="Y1823" i="1"/>
  <c r="Y1887" i="1"/>
  <c r="Y1983" i="1"/>
  <c r="Y2047" i="1"/>
  <c r="Y2143" i="1"/>
  <c r="Y2207" i="1"/>
  <c r="Y2303" i="1"/>
  <c r="Y2367" i="1"/>
  <c r="Y2463" i="1"/>
  <c r="Y2527" i="1"/>
  <c r="Y2623" i="1"/>
  <c r="Y2687" i="1"/>
  <c r="Y2783" i="1"/>
  <c r="Y2847" i="1"/>
  <c r="Y2943" i="1"/>
  <c r="Y3007" i="1"/>
  <c r="Y3103" i="1"/>
  <c r="Y3167" i="1"/>
  <c r="Y3263" i="1"/>
  <c r="Y3327" i="1"/>
  <c r="Y3110" i="1"/>
  <c r="Y3270" i="1"/>
  <c r="Y67" i="1"/>
  <c r="Y163" i="1"/>
  <c r="Y227" i="1"/>
  <c r="Y323" i="1"/>
  <c r="Y387" i="1"/>
  <c r="Y483" i="1"/>
  <c r="Y547" i="1"/>
  <c r="Y643" i="1"/>
  <c r="Y707" i="1"/>
  <c r="Y803" i="1"/>
  <c r="Y867" i="1"/>
  <c r="Y963" i="1"/>
  <c r="Y1027" i="1"/>
  <c r="Y1123" i="1"/>
  <c r="Y1187" i="1"/>
  <c r="Y1283" i="1"/>
  <c r="Y1347" i="1"/>
  <c r="Y1443" i="1"/>
  <c r="Y1507" i="1"/>
  <c r="Y1603" i="1"/>
  <c r="Y1667" i="1"/>
  <c r="Y1763" i="1"/>
  <c r="Y1827" i="1"/>
  <c r="Y1923" i="1"/>
  <c r="Y1987" i="1"/>
  <c r="Y2083" i="1"/>
  <c r="Y2147" i="1"/>
  <c r="Y2243" i="1"/>
  <c r="Y2307" i="1"/>
  <c r="Y2403" i="1"/>
  <c r="Y2467" i="1"/>
  <c r="Y2563" i="1"/>
  <c r="Y2627" i="1"/>
  <c r="Y2723" i="1"/>
  <c r="Y2787" i="1"/>
  <c r="Y2883" i="1"/>
  <c r="Y2947" i="1"/>
  <c r="Y3043" i="1"/>
  <c r="Y3107" i="1"/>
  <c r="Y3203" i="1"/>
  <c r="Y3267" i="1"/>
  <c r="C335" i="12"/>
  <c r="B335" i="12" s="1"/>
  <c r="N335" i="12"/>
  <c r="P335" i="12"/>
  <c r="S335" i="12" s="1"/>
  <c r="Q335" i="12"/>
  <c r="M335" i="12" l="1"/>
  <c r="O335" i="12"/>
  <c r="R335" i="12"/>
  <c r="U335" i="12" s="1"/>
  <c r="G26" i="7"/>
  <c r="E27" i="7"/>
  <c r="G27" i="7" s="1"/>
  <c r="J6" i="12" l="1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B5" i="1"/>
  <c r="F5" i="1" l="1"/>
  <c r="N5" i="1"/>
  <c r="C6" i="12"/>
  <c r="B6" i="12" s="1"/>
  <c r="C332" i="12"/>
  <c r="B332" i="12" s="1"/>
  <c r="C324" i="12"/>
  <c r="B324" i="12" s="1"/>
  <c r="C316" i="12"/>
  <c r="B316" i="12" s="1"/>
  <c r="C308" i="12"/>
  <c r="B308" i="12" s="1"/>
  <c r="C300" i="12"/>
  <c r="B300" i="12" s="1"/>
  <c r="C292" i="12"/>
  <c r="B292" i="12" s="1"/>
  <c r="C284" i="12"/>
  <c r="B284" i="12" s="1"/>
  <c r="C276" i="12"/>
  <c r="B276" i="12" s="1"/>
  <c r="C268" i="12"/>
  <c r="B268" i="12" s="1"/>
  <c r="C260" i="12"/>
  <c r="B260" i="12" s="1"/>
  <c r="C252" i="12"/>
  <c r="B252" i="12" s="1"/>
  <c r="C244" i="12"/>
  <c r="B244" i="12" s="1"/>
  <c r="C236" i="12"/>
  <c r="B236" i="12" s="1"/>
  <c r="C228" i="12"/>
  <c r="B228" i="12" s="1"/>
  <c r="C220" i="12"/>
  <c r="B220" i="12" s="1"/>
  <c r="C212" i="12"/>
  <c r="B212" i="12" s="1"/>
  <c r="C204" i="12"/>
  <c r="B204" i="12" s="1"/>
  <c r="C196" i="12"/>
  <c r="B196" i="12" s="1"/>
  <c r="C188" i="12"/>
  <c r="B188" i="12" s="1"/>
  <c r="C180" i="12"/>
  <c r="B180" i="12" s="1"/>
  <c r="C172" i="12"/>
  <c r="B172" i="12" s="1"/>
  <c r="C164" i="12"/>
  <c r="B164" i="12" s="1"/>
  <c r="C156" i="12"/>
  <c r="B156" i="12" s="1"/>
  <c r="C148" i="12"/>
  <c r="B148" i="12" s="1"/>
  <c r="C140" i="12"/>
  <c r="B140" i="12" s="1"/>
  <c r="C132" i="12"/>
  <c r="B132" i="12" s="1"/>
  <c r="C124" i="12"/>
  <c r="B124" i="12" s="1"/>
  <c r="C116" i="12"/>
  <c r="B116" i="12" s="1"/>
  <c r="C108" i="12"/>
  <c r="B108" i="12" s="1"/>
  <c r="C100" i="12"/>
  <c r="B100" i="12" s="1"/>
  <c r="C92" i="12"/>
  <c r="B92" i="12" s="1"/>
  <c r="C84" i="12"/>
  <c r="B84" i="12" s="1"/>
  <c r="C76" i="12"/>
  <c r="B76" i="12" s="1"/>
  <c r="C68" i="12"/>
  <c r="B68" i="12" s="1"/>
  <c r="C60" i="12"/>
  <c r="B60" i="12" s="1"/>
  <c r="C52" i="12"/>
  <c r="B52" i="12" s="1"/>
  <c r="C44" i="12"/>
  <c r="B44" i="12" s="1"/>
  <c r="C36" i="12"/>
  <c r="B36" i="12" s="1"/>
  <c r="C28" i="12"/>
  <c r="B28" i="12" s="1"/>
  <c r="C20" i="12"/>
  <c r="B20" i="12" s="1"/>
  <c r="C12" i="12"/>
  <c r="B12" i="12" s="1"/>
  <c r="C331" i="12"/>
  <c r="B331" i="12" s="1"/>
  <c r="C323" i="12"/>
  <c r="B323" i="12" s="1"/>
  <c r="C315" i="12"/>
  <c r="B315" i="12" s="1"/>
  <c r="C307" i="12"/>
  <c r="B307" i="12" s="1"/>
  <c r="C299" i="12"/>
  <c r="B299" i="12" s="1"/>
  <c r="C291" i="12"/>
  <c r="B291" i="12" s="1"/>
  <c r="C283" i="12"/>
  <c r="B283" i="12" s="1"/>
  <c r="C275" i="12"/>
  <c r="B275" i="12" s="1"/>
  <c r="C267" i="12"/>
  <c r="B267" i="12" s="1"/>
  <c r="C259" i="12"/>
  <c r="B259" i="12" s="1"/>
  <c r="C251" i="12"/>
  <c r="B251" i="12" s="1"/>
  <c r="C243" i="12"/>
  <c r="B243" i="12" s="1"/>
  <c r="C235" i="12"/>
  <c r="B235" i="12" s="1"/>
  <c r="C227" i="12"/>
  <c r="B227" i="12" s="1"/>
  <c r="C219" i="12"/>
  <c r="B219" i="12" s="1"/>
  <c r="C211" i="12"/>
  <c r="B211" i="12" s="1"/>
  <c r="C203" i="12"/>
  <c r="B203" i="12" s="1"/>
  <c r="C195" i="12"/>
  <c r="B195" i="12" s="1"/>
  <c r="C187" i="12"/>
  <c r="B187" i="12" s="1"/>
  <c r="C179" i="12"/>
  <c r="B179" i="12" s="1"/>
  <c r="C171" i="12"/>
  <c r="B171" i="12" s="1"/>
  <c r="C163" i="12"/>
  <c r="B163" i="12" s="1"/>
  <c r="C155" i="12"/>
  <c r="B155" i="12" s="1"/>
  <c r="C147" i="12"/>
  <c r="B147" i="12" s="1"/>
  <c r="C139" i="12"/>
  <c r="B139" i="12" s="1"/>
  <c r="C131" i="12"/>
  <c r="B131" i="12" s="1"/>
  <c r="C123" i="12"/>
  <c r="B123" i="12" s="1"/>
  <c r="C115" i="12"/>
  <c r="B115" i="12" s="1"/>
  <c r="C107" i="12"/>
  <c r="B107" i="12" s="1"/>
  <c r="C99" i="12"/>
  <c r="B99" i="12" s="1"/>
  <c r="C91" i="12"/>
  <c r="B91" i="12" s="1"/>
  <c r="C83" i="12"/>
  <c r="B83" i="12" s="1"/>
  <c r="C75" i="12"/>
  <c r="B75" i="12" s="1"/>
  <c r="C67" i="12"/>
  <c r="B67" i="12" s="1"/>
  <c r="C59" i="12"/>
  <c r="B59" i="12" s="1"/>
  <c r="C51" i="12"/>
  <c r="B51" i="12" s="1"/>
  <c r="C43" i="12"/>
  <c r="B43" i="12" s="1"/>
  <c r="C35" i="12"/>
  <c r="B35" i="12" s="1"/>
  <c r="C27" i="12"/>
  <c r="B27" i="12" s="1"/>
  <c r="C19" i="12"/>
  <c r="B19" i="12" s="1"/>
  <c r="C11" i="12"/>
  <c r="B11" i="12" s="1"/>
  <c r="C330" i="12"/>
  <c r="B330" i="12" s="1"/>
  <c r="C322" i="12"/>
  <c r="B322" i="12" s="1"/>
  <c r="C314" i="12"/>
  <c r="B314" i="12" s="1"/>
  <c r="C306" i="12"/>
  <c r="B306" i="12" s="1"/>
  <c r="C298" i="12"/>
  <c r="B298" i="12" s="1"/>
  <c r="C290" i="12"/>
  <c r="B290" i="12" s="1"/>
  <c r="C282" i="12"/>
  <c r="B282" i="12" s="1"/>
  <c r="C274" i="12"/>
  <c r="B274" i="12" s="1"/>
  <c r="C266" i="12"/>
  <c r="B266" i="12" s="1"/>
  <c r="C258" i="12"/>
  <c r="B258" i="12" s="1"/>
  <c r="C250" i="12"/>
  <c r="B250" i="12" s="1"/>
  <c r="C242" i="12"/>
  <c r="B242" i="12" s="1"/>
  <c r="C234" i="12"/>
  <c r="B234" i="12" s="1"/>
  <c r="C226" i="12"/>
  <c r="B226" i="12" s="1"/>
  <c r="C218" i="12"/>
  <c r="B218" i="12" s="1"/>
  <c r="C210" i="12"/>
  <c r="B210" i="12" s="1"/>
  <c r="C202" i="12"/>
  <c r="B202" i="12" s="1"/>
  <c r="C194" i="12"/>
  <c r="B194" i="12" s="1"/>
  <c r="C186" i="12"/>
  <c r="B186" i="12" s="1"/>
  <c r="C178" i="12"/>
  <c r="B178" i="12" s="1"/>
  <c r="C170" i="12"/>
  <c r="B170" i="12" s="1"/>
  <c r="C162" i="12"/>
  <c r="B162" i="12" s="1"/>
  <c r="C154" i="12"/>
  <c r="B154" i="12" s="1"/>
  <c r="C146" i="12"/>
  <c r="B146" i="12" s="1"/>
  <c r="C138" i="12"/>
  <c r="B138" i="12" s="1"/>
  <c r="C130" i="12"/>
  <c r="B130" i="12" s="1"/>
  <c r="C122" i="12"/>
  <c r="B122" i="12" s="1"/>
  <c r="C114" i="12"/>
  <c r="B114" i="12" s="1"/>
  <c r="C106" i="12"/>
  <c r="B106" i="12" s="1"/>
  <c r="C98" i="12"/>
  <c r="B98" i="12" s="1"/>
  <c r="C90" i="12"/>
  <c r="B90" i="12" s="1"/>
  <c r="C82" i="12"/>
  <c r="B82" i="12" s="1"/>
  <c r="C74" i="12"/>
  <c r="B74" i="12" s="1"/>
  <c r="C66" i="12"/>
  <c r="B66" i="12" s="1"/>
  <c r="C58" i="12"/>
  <c r="B58" i="12" s="1"/>
  <c r="C50" i="12"/>
  <c r="B50" i="12" s="1"/>
  <c r="C42" i="12"/>
  <c r="B42" i="12" s="1"/>
  <c r="C34" i="12"/>
  <c r="B34" i="12" s="1"/>
  <c r="C26" i="12"/>
  <c r="B26" i="12" s="1"/>
  <c r="C18" i="12"/>
  <c r="B18" i="12" s="1"/>
  <c r="C10" i="12"/>
  <c r="B10" i="12" s="1"/>
  <c r="C333" i="12"/>
  <c r="B333" i="12" s="1"/>
  <c r="C329" i="12"/>
  <c r="B329" i="12" s="1"/>
  <c r="C321" i="12"/>
  <c r="B321" i="12" s="1"/>
  <c r="C313" i="12"/>
  <c r="B313" i="12" s="1"/>
  <c r="C305" i="12"/>
  <c r="B305" i="12" s="1"/>
  <c r="C297" i="12"/>
  <c r="B297" i="12" s="1"/>
  <c r="C289" i="12"/>
  <c r="B289" i="12" s="1"/>
  <c r="C281" i="12"/>
  <c r="B281" i="12" s="1"/>
  <c r="C273" i="12"/>
  <c r="B273" i="12" s="1"/>
  <c r="C265" i="12"/>
  <c r="B265" i="12" s="1"/>
  <c r="C257" i="12"/>
  <c r="B257" i="12" s="1"/>
  <c r="C249" i="12"/>
  <c r="B249" i="12" s="1"/>
  <c r="C241" i="12"/>
  <c r="B241" i="12" s="1"/>
  <c r="C233" i="12"/>
  <c r="B233" i="12" s="1"/>
  <c r="C225" i="12"/>
  <c r="B225" i="12" s="1"/>
  <c r="C217" i="12"/>
  <c r="B217" i="12" s="1"/>
  <c r="C209" i="12"/>
  <c r="B209" i="12" s="1"/>
  <c r="C201" i="12"/>
  <c r="B201" i="12" s="1"/>
  <c r="C193" i="12"/>
  <c r="B193" i="12" s="1"/>
  <c r="C185" i="12"/>
  <c r="B185" i="12" s="1"/>
  <c r="C177" i="12"/>
  <c r="B177" i="12" s="1"/>
  <c r="C169" i="12"/>
  <c r="B169" i="12" s="1"/>
  <c r="C161" i="12"/>
  <c r="B161" i="12" s="1"/>
  <c r="C153" i="12"/>
  <c r="B153" i="12" s="1"/>
  <c r="C145" i="12"/>
  <c r="B145" i="12" s="1"/>
  <c r="C137" i="12"/>
  <c r="B137" i="12" s="1"/>
  <c r="C129" i="12"/>
  <c r="B129" i="12" s="1"/>
  <c r="C121" i="12"/>
  <c r="B121" i="12" s="1"/>
  <c r="C113" i="12"/>
  <c r="B113" i="12" s="1"/>
  <c r="C105" i="12"/>
  <c r="B105" i="12" s="1"/>
  <c r="C97" i="12"/>
  <c r="B97" i="12" s="1"/>
  <c r="C89" i="12"/>
  <c r="B89" i="12" s="1"/>
  <c r="C81" i="12"/>
  <c r="B81" i="12" s="1"/>
  <c r="C73" i="12"/>
  <c r="B73" i="12" s="1"/>
  <c r="C65" i="12"/>
  <c r="B65" i="12" s="1"/>
  <c r="C57" i="12"/>
  <c r="B57" i="12" s="1"/>
  <c r="C49" i="12"/>
  <c r="B49" i="12" s="1"/>
  <c r="C41" i="12"/>
  <c r="B41" i="12" s="1"/>
  <c r="C33" i="12"/>
  <c r="B33" i="12" s="1"/>
  <c r="C25" i="12"/>
  <c r="B25" i="12" s="1"/>
  <c r="C17" i="12"/>
  <c r="B17" i="12" s="1"/>
  <c r="C9" i="12"/>
  <c r="B9" i="12" s="1"/>
  <c r="C328" i="12"/>
  <c r="B328" i="12" s="1"/>
  <c r="C320" i="12"/>
  <c r="B320" i="12" s="1"/>
  <c r="C312" i="12"/>
  <c r="B312" i="12" s="1"/>
  <c r="C304" i="12"/>
  <c r="B304" i="12" s="1"/>
  <c r="C296" i="12"/>
  <c r="B296" i="12" s="1"/>
  <c r="C288" i="12"/>
  <c r="B288" i="12" s="1"/>
  <c r="C280" i="12"/>
  <c r="B280" i="12" s="1"/>
  <c r="C272" i="12"/>
  <c r="B272" i="12" s="1"/>
  <c r="C264" i="12"/>
  <c r="B264" i="12" s="1"/>
  <c r="C256" i="12"/>
  <c r="B256" i="12" s="1"/>
  <c r="C248" i="12"/>
  <c r="B248" i="12" s="1"/>
  <c r="C240" i="12"/>
  <c r="B240" i="12" s="1"/>
  <c r="C232" i="12"/>
  <c r="B232" i="12" s="1"/>
  <c r="C224" i="12"/>
  <c r="B224" i="12" s="1"/>
  <c r="C216" i="12"/>
  <c r="B216" i="12" s="1"/>
  <c r="C208" i="12"/>
  <c r="B208" i="12" s="1"/>
  <c r="C200" i="12"/>
  <c r="B200" i="12" s="1"/>
  <c r="C192" i="12"/>
  <c r="B192" i="12" s="1"/>
  <c r="C184" i="12"/>
  <c r="B184" i="12" s="1"/>
  <c r="C176" i="12"/>
  <c r="B176" i="12" s="1"/>
  <c r="C168" i="12"/>
  <c r="B168" i="12" s="1"/>
  <c r="C160" i="12"/>
  <c r="B160" i="12" s="1"/>
  <c r="C152" i="12"/>
  <c r="B152" i="12" s="1"/>
  <c r="C144" i="12"/>
  <c r="B144" i="12" s="1"/>
  <c r="C136" i="12"/>
  <c r="B136" i="12" s="1"/>
  <c r="C128" i="12"/>
  <c r="B128" i="12" s="1"/>
  <c r="C120" i="12"/>
  <c r="B120" i="12" s="1"/>
  <c r="C112" i="12"/>
  <c r="B112" i="12" s="1"/>
  <c r="C104" i="12"/>
  <c r="B104" i="12" s="1"/>
  <c r="C96" i="12"/>
  <c r="B96" i="12" s="1"/>
  <c r="C88" i="12"/>
  <c r="B88" i="12" s="1"/>
  <c r="C80" i="12"/>
  <c r="B80" i="12" s="1"/>
  <c r="C72" i="12"/>
  <c r="B72" i="12" s="1"/>
  <c r="C64" i="12"/>
  <c r="B64" i="12" s="1"/>
  <c r="C56" i="12"/>
  <c r="B56" i="12" s="1"/>
  <c r="C48" i="12"/>
  <c r="B48" i="12" s="1"/>
  <c r="C40" i="12"/>
  <c r="B40" i="12" s="1"/>
  <c r="C32" i="12"/>
  <c r="B32" i="12" s="1"/>
  <c r="C24" i="12"/>
  <c r="B24" i="12" s="1"/>
  <c r="C16" i="12"/>
  <c r="B16" i="12" s="1"/>
  <c r="C8" i="12"/>
  <c r="B8" i="12" s="1"/>
  <c r="C327" i="12"/>
  <c r="B327" i="12" s="1"/>
  <c r="C319" i="12"/>
  <c r="B319" i="12" s="1"/>
  <c r="C311" i="12"/>
  <c r="B311" i="12" s="1"/>
  <c r="C303" i="12"/>
  <c r="B303" i="12" s="1"/>
  <c r="C295" i="12"/>
  <c r="B295" i="12" s="1"/>
  <c r="C287" i="12"/>
  <c r="B287" i="12" s="1"/>
  <c r="C279" i="12"/>
  <c r="B279" i="12" s="1"/>
  <c r="C271" i="12"/>
  <c r="B271" i="12" s="1"/>
  <c r="C263" i="12"/>
  <c r="B263" i="12" s="1"/>
  <c r="C255" i="12"/>
  <c r="B255" i="12" s="1"/>
  <c r="C247" i="12"/>
  <c r="B247" i="12" s="1"/>
  <c r="C239" i="12"/>
  <c r="B239" i="12" s="1"/>
  <c r="C231" i="12"/>
  <c r="B231" i="12" s="1"/>
  <c r="C223" i="12"/>
  <c r="B223" i="12" s="1"/>
  <c r="C215" i="12"/>
  <c r="B215" i="12" s="1"/>
  <c r="C207" i="12"/>
  <c r="B207" i="12" s="1"/>
  <c r="C199" i="12"/>
  <c r="B199" i="12" s="1"/>
  <c r="C191" i="12"/>
  <c r="B191" i="12" s="1"/>
  <c r="C183" i="12"/>
  <c r="B183" i="12" s="1"/>
  <c r="C175" i="12"/>
  <c r="B175" i="12" s="1"/>
  <c r="C167" i="12"/>
  <c r="B167" i="12" s="1"/>
  <c r="C159" i="12"/>
  <c r="B159" i="12" s="1"/>
  <c r="C151" i="12"/>
  <c r="B151" i="12" s="1"/>
  <c r="C143" i="12"/>
  <c r="B143" i="12" s="1"/>
  <c r="C135" i="12"/>
  <c r="B135" i="12" s="1"/>
  <c r="C127" i="12"/>
  <c r="B127" i="12" s="1"/>
  <c r="C119" i="12"/>
  <c r="B119" i="12" s="1"/>
  <c r="C111" i="12"/>
  <c r="B111" i="12" s="1"/>
  <c r="C103" i="12"/>
  <c r="B103" i="12" s="1"/>
  <c r="C95" i="12"/>
  <c r="B95" i="12" s="1"/>
  <c r="C87" i="12"/>
  <c r="B87" i="12" s="1"/>
  <c r="C79" i="12"/>
  <c r="B79" i="12" s="1"/>
  <c r="C71" i="12"/>
  <c r="B71" i="12" s="1"/>
  <c r="C63" i="12"/>
  <c r="B63" i="12" s="1"/>
  <c r="C55" i="12"/>
  <c r="B55" i="12" s="1"/>
  <c r="C47" i="12"/>
  <c r="B47" i="12" s="1"/>
  <c r="C39" i="12"/>
  <c r="B39" i="12" s="1"/>
  <c r="C31" i="12"/>
  <c r="B31" i="12" s="1"/>
  <c r="C23" i="12"/>
  <c r="B23" i="12" s="1"/>
  <c r="C15" i="12"/>
  <c r="B15" i="12" s="1"/>
  <c r="C7" i="12"/>
  <c r="B7" i="12" s="1"/>
  <c r="C334" i="12"/>
  <c r="B334" i="12" s="1"/>
  <c r="C326" i="12"/>
  <c r="B326" i="12" s="1"/>
  <c r="C318" i="12"/>
  <c r="B318" i="12" s="1"/>
  <c r="C310" i="12"/>
  <c r="B310" i="12" s="1"/>
  <c r="C302" i="12"/>
  <c r="B302" i="12" s="1"/>
  <c r="C294" i="12"/>
  <c r="B294" i="12" s="1"/>
  <c r="C286" i="12"/>
  <c r="B286" i="12" s="1"/>
  <c r="C278" i="12"/>
  <c r="B278" i="12" s="1"/>
  <c r="C270" i="12"/>
  <c r="B270" i="12" s="1"/>
  <c r="C262" i="12"/>
  <c r="B262" i="12" s="1"/>
  <c r="C254" i="12"/>
  <c r="B254" i="12" s="1"/>
  <c r="C246" i="12"/>
  <c r="B246" i="12" s="1"/>
  <c r="C238" i="12"/>
  <c r="B238" i="12" s="1"/>
  <c r="C230" i="12"/>
  <c r="B230" i="12" s="1"/>
  <c r="C222" i="12"/>
  <c r="B222" i="12" s="1"/>
  <c r="C214" i="12"/>
  <c r="B214" i="12" s="1"/>
  <c r="C206" i="12"/>
  <c r="B206" i="12" s="1"/>
  <c r="C198" i="12"/>
  <c r="B198" i="12" s="1"/>
  <c r="C190" i="12"/>
  <c r="B190" i="12" s="1"/>
  <c r="C182" i="12"/>
  <c r="B182" i="12" s="1"/>
  <c r="C174" i="12"/>
  <c r="B174" i="12" s="1"/>
  <c r="C166" i="12"/>
  <c r="B166" i="12" s="1"/>
  <c r="C158" i="12"/>
  <c r="B158" i="12" s="1"/>
  <c r="C150" i="12"/>
  <c r="B150" i="12" s="1"/>
  <c r="C142" i="12"/>
  <c r="B142" i="12" s="1"/>
  <c r="C134" i="12"/>
  <c r="B134" i="12" s="1"/>
  <c r="C126" i="12"/>
  <c r="B126" i="12" s="1"/>
  <c r="C118" i="12"/>
  <c r="B118" i="12" s="1"/>
  <c r="C110" i="12"/>
  <c r="B110" i="12" s="1"/>
  <c r="C102" i="12"/>
  <c r="B102" i="12" s="1"/>
  <c r="C94" i="12"/>
  <c r="B94" i="12" s="1"/>
  <c r="C86" i="12"/>
  <c r="B86" i="12" s="1"/>
  <c r="C78" i="12"/>
  <c r="B78" i="12" s="1"/>
  <c r="C70" i="12"/>
  <c r="B70" i="12" s="1"/>
  <c r="C62" i="12"/>
  <c r="B62" i="12" s="1"/>
  <c r="C54" i="12"/>
  <c r="B54" i="12" s="1"/>
  <c r="C46" i="12"/>
  <c r="B46" i="12" s="1"/>
  <c r="C38" i="12"/>
  <c r="B38" i="12" s="1"/>
  <c r="C30" i="12"/>
  <c r="B30" i="12" s="1"/>
  <c r="C22" i="12"/>
  <c r="B22" i="12" s="1"/>
  <c r="C14" i="12"/>
  <c r="B14" i="12" s="1"/>
  <c r="C325" i="12"/>
  <c r="B325" i="12" s="1"/>
  <c r="C317" i="12"/>
  <c r="B317" i="12" s="1"/>
  <c r="C309" i="12"/>
  <c r="B309" i="12" s="1"/>
  <c r="C301" i="12"/>
  <c r="B301" i="12" s="1"/>
  <c r="C293" i="12"/>
  <c r="B293" i="12" s="1"/>
  <c r="C285" i="12"/>
  <c r="B285" i="12" s="1"/>
  <c r="C277" i="12"/>
  <c r="B277" i="12" s="1"/>
  <c r="C269" i="12"/>
  <c r="B269" i="12" s="1"/>
  <c r="C261" i="12"/>
  <c r="B261" i="12" s="1"/>
  <c r="C253" i="12"/>
  <c r="B253" i="12" s="1"/>
  <c r="C245" i="12"/>
  <c r="B245" i="12" s="1"/>
  <c r="C237" i="12"/>
  <c r="B237" i="12" s="1"/>
  <c r="C229" i="12"/>
  <c r="B229" i="12" s="1"/>
  <c r="C221" i="12"/>
  <c r="B221" i="12" s="1"/>
  <c r="C213" i="12"/>
  <c r="B213" i="12" s="1"/>
  <c r="C205" i="12"/>
  <c r="B205" i="12" s="1"/>
  <c r="C197" i="12"/>
  <c r="B197" i="12" s="1"/>
  <c r="C189" i="12"/>
  <c r="B189" i="12" s="1"/>
  <c r="C181" i="12"/>
  <c r="B181" i="12" s="1"/>
  <c r="C173" i="12"/>
  <c r="B173" i="12" s="1"/>
  <c r="C165" i="12"/>
  <c r="B165" i="12" s="1"/>
  <c r="C157" i="12"/>
  <c r="B157" i="12" s="1"/>
  <c r="C149" i="12"/>
  <c r="B149" i="12" s="1"/>
  <c r="C141" i="12"/>
  <c r="B141" i="12" s="1"/>
  <c r="C133" i="12"/>
  <c r="B133" i="12" s="1"/>
  <c r="C125" i="12"/>
  <c r="B125" i="12" s="1"/>
  <c r="C117" i="12"/>
  <c r="B117" i="12" s="1"/>
  <c r="C109" i="12"/>
  <c r="B109" i="12" s="1"/>
  <c r="C101" i="12"/>
  <c r="B101" i="12" s="1"/>
  <c r="C93" i="12"/>
  <c r="B93" i="12" s="1"/>
  <c r="C85" i="12"/>
  <c r="B85" i="12" s="1"/>
  <c r="C77" i="12"/>
  <c r="B77" i="12" s="1"/>
  <c r="C69" i="12"/>
  <c r="B69" i="12" s="1"/>
  <c r="C61" i="12"/>
  <c r="B61" i="12" s="1"/>
  <c r="C53" i="12"/>
  <c r="B53" i="12" s="1"/>
  <c r="C45" i="12"/>
  <c r="B45" i="12" s="1"/>
  <c r="C37" i="12"/>
  <c r="B37" i="12" s="1"/>
  <c r="C29" i="12"/>
  <c r="B29" i="12" s="1"/>
  <c r="C21" i="12"/>
  <c r="B21" i="12" s="1"/>
  <c r="C13" i="12"/>
  <c r="B13" i="12" s="1"/>
  <c r="Q324" i="12"/>
  <c r="P324" i="12"/>
  <c r="S324" i="12" s="1"/>
  <c r="N324" i="12"/>
  <c r="Q316" i="12"/>
  <c r="P316" i="12"/>
  <c r="S316" i="12" s="1"/>
  <c r="N316" i="12"/>
  <c r="Q312" i="12"/>
  <c r="N312" i="12"/>
  <c r="P312" i="12"/>
  <c r="S312" i="12" s="1"/>
  <c r="Q308" i="12"/>
  <c r="P308" i="12"/>
  <c r="S308" i="12" s="1"/>
  <c r="N308" i="12"/>
  <c r="Q304" i="12"/>
  <c r="N304" i="12"/>
  <c r="P304" i="12"/>
  <c r="S304" i="12" s="1"/>
  <c r="Q300" i="12"/>
  <c r="P300" i="12"/>
  <c r="S300" i="12" s="1"/>
  <c r="N300" i="12"/>
  <c r="Q296" i="12"/>
  <c r="N296" i="12"/>
  <c r="P296" i="12"/>
  <c r="S296" i="12" s="1"/>
  <c r="Q292" i="12"/>
  <c r="P292" i="12"/>
  <c r="S292" i="12" s="1"/>
  <c r="N292" i="12"/>
  <c r="Q288" i="12"/>
  <c r="P288" i="12"/>
  <c r="S288" i="12" s="1"/>
  <c r="N288" i="12"/>
  <c r="Q284" i="12"/>
  <c r="P284" i="12"/>
  <c r="S284" i="12" s="1"/>
  <c r="N284" i="12"/>
  <c r="Q280" i="12"/>
  <c r="N280" i="12"/>
  <c r="P280" i="12"/>
  <c r="S280" i="12" s="1"/>
  <c r="Q276" i="12"/>
  <c r="P276" i="12"/>
  <c r="S276" i="12" s="1"/>
  <c r="N276" i="12"/>
  <c r="Q272" i="12"/>
  <c r="P272" i="12"/>
  <c r="S272" i="12" s="1"/>
  <c r="N272" i="12"/>
  <c r="Q268" i="12"/>
  <c r="P268" i="12"/>
  <c r="S268" i="12" s="1"/>
  <c r="N268" i="12"/>
  <c r="Q264" i="12"/>
  <c r="N264" i="12"/>
  <c r="P264" i="12"/>
  <c r="S264" i="12" s="1"/>
  <c r="Q260" i="12"/>
  <c r="P260" i="12"/>
  <c r="S260" i="12" s="1"/>
  <c r="N260" i="12"/>
  <c r="Q256" i="12"/>
  <c r="P256" i="12"/>
  <c r="S256" i="12" s="1"/>
  <c r="N256" i="12"/>
  <c r="Q252" i="12"/>
  <c r="P252" i="12"/>
  <c r="S252" i="12" s="1"/>
  <c r="N252" i="12"/>
  <c r="Q248" i="12"/>
  <c r="N248" i="12"/>
  <c r="P248" i="12"/>
  <c r="S248" i="12" s="1"/>
  <c r="Q244" i="12"/>
  <c r="P244" i="12"/>
  <c r="S244" i="12" s="1"/>
  <c r="N244" i="12"/>
  <c r="Q240" i="12"/>
  <c r="P240" i="12"/>
  <c r="S240" i="12" s="1"/>
  <c r="N240" i="12"/>
  <c r="Q236" i="12"/>
  <c r="P236" i="12"/>
  <c r="S236" i="12" s="1"/>
  <c r="N236" i="12"/>
  <c r="Q232" i="12"/>
  <c r="N232" i="12"/>
  <c r="P232" i="12"/>
  <c r="S232" i="12" s="1"/>
  <c r="Q228" i="12"/>
  <c r="P228" i="12"/>
  <c r="S228" i="12" s="1"/>
  <c r="N228" i="12"/>
  <c r="Q224" i="12"/>
  <c r="P224" i="12"/>
  <c r="S224" i="12" s="1"/>
  <c r="N224" i="12"/>
  <c r="Q220" i="12"/>
  <c r="P220" i="12"/>
  <c r="S220" i="12" s="1"/>
  <c r="N220" i="12"/>
  <c r="Q216" i="12"/>
  <c r="N216" i="12"/>
  <c r="P216" i="12"/>
  <c r="S216" i="12" s="1"/>
  <c r="Q212" i="12"/>
  <c r="P212" i="12"/>
  <c r="S212" i="12" s="1"/>
  <c r="N212" i="12"/>
  <c r="Q208" i="12"/>
  <c r="P208" i="12"/>
  <c r="S208" i="12" s="1"/>
  <c r="N208" i="12"/>
  <c r="Q204" i="12"/>
  <c r="P204" i="12"/>
  <c r="S204" i="12" s="1"/>
  <c r="N204" i="12"/>
  <c r="Q200" i="12"/>
  <c r="N200" i="12"/>
  <c r="P200" i="12"/>
  <c r="S200" i="12" s="1"/>
  <c r="Q196" i="12"/>
  <c r="P196" i="12"/>
  <c r="S196" i="12" s="1"/>
  <c r="N196" i="12"/>
  <c r="Q192" i="12"/>
  <c r="P192" i="12"/>
  <c r="S192" i="12" s="1"/>
  <c r="N192" i="12"/>
  <c r="Q188" i="12"/>
  <c r="P188" i="12"/>
  <c r="S188" i="12" s="1"/>
  <c r="N188" i="12"/>
  <c r="Q184" i="12"/>
  <c r="N184" i="12"/>
  <c r="P184" i="12"/>
  <c r="S184" i="12" s="1"/>
  <c r="Q180" i="12"/>
  <c r="P180" i="12"/>
  <c r="S180" i="12" s="1"/>
  <c r="N180" i="12"/>
  <c r="Q176" i="12"/>
  <c r="P176" i="12"/>
  <c r="S176" i="12" s="1"/>
  <c r="N176" i="12"/>
  <c r="Q172" i="12"/>
  <c r="P172" i="12"/>
  <c r="S172" i="12" s="1"/>
  <c r="N172" i="12"/>
  <c r="Q168" i="12"/>
  <c r="P168" i="12"/>
  <c r="S168" i="12" s="1"/>
  <c r="N168" i="12"/>
  <c r="Q164" i="12"/>
  <c r="P164" i="12"/>
  <c r="S164" i="12" s="1"/>
  <c r="N164" i="12"/>
  <c r="Q160" i="12"/>
  <c r="P160" i="12"/>
  <c r="S160" i="12" s="1"/>
  <c r="N160" i="12"/>
  <c r="Q156" i="12"/>
  <c r="P156" i="12"/>
  <c r="S156" i="12" s="1"/>
  <c r="N156" i="12"/>
  <c r="Q152" i="12"/>
  <c r="P152" i="12"/>
  <c r="S152" i="12" s="1"/>
  <c r="N152" i="12"/>
  <c r="Q148" i="12"/>
  <c r="P148" i="12"/>
  <c r="S148" i="12" s="1"/>
  <c r="N148" i="12"/>
  <c r="Q144" i="12"/>
  <c r="P144" i="12"/>
  <c r="S144" i="12" s="1"/>
  <c r="N144" i="12"/>
  <c r="Q140" i="12"/>
  <c r="P140" i="12"/>
  <c r="S140" i="12" s="1"/>
  <c r="N140" i="12"/>
  <c r="Q136" i="12"/>
  <c r="P136" i="12"/>
  <c r="S136" i="12" s="1"/>
  <c r="N136" i="12"/>
  <c r="Q132" i="12"/>
  <c r="P132" i="12"/>
  <c r="S132" i="12" s="1"/>
  <c r="N132" i="12"/>
  <c r="Q128" i="12"/>
  <c r="P128" i="12"/>
  <c r="S128" i="12" s="1"/>
  <c r="N128" i="12"/>
  <c r="Q124" i="12"/>
  <c r="P124" i="12"/>
  <c r="S124" i="12" s="1"/>
  <c r="N124" i="12"/>
  <c r="Q120" i="12"/>
  <c r="P120" i="12"/>
  <c r="S120" i="12" s="1"/>
  <c r="N120" i="12"/>
  <c r="Q116" i="12"/>
  <c r="P116" i="12"/>
  <c r="S116" i="12" s="1"/>
  <c r="N116" i="12"/>
  <c r="Q112" i="12"/>
  <c r="P112" i="12"/>
  <c r="S112" i="12" s="1"/>
  <c r="N112" i="12"/>
  <c r="Q108" i="12"/>
  <c r="P108" i="12"/>
  <c r="S108" i="12" s="1"/>
  <c r="N108" i="12"/>
  <c r="Q104" i="12"/>
  <c r="P104" i="12"/>
  <c r="S104" i="12" s="1"/>
  <c r="N104" i="12"/>
  <c r="Q100" i="12"/>
  <c r="P100" i="12"/>
  <c r="S100" i="12" s="1"/>
  <c r="N100" i="12"/>
  <c r="Q96" i="12"/>
  <c r="P96" i="12"/>
  <c r="S96" i="12" s="1"/>
  <c r="N96" i="12"/>
  <c r="Q92" i="12"/>
  <c r="P92" i="12"/>
  <c r="S92" i="12" s="1"/>
  <c r="N92" i="12"/>
  <c r="Q88" i="12"/>
  <c r="P88" i="12"/>
  <c r="S88" i="12" s="1"/>
  <c r="N88" i="12"/>
  <c r="Q84" i="12"/>
  <c r="P84" i="12"/>
  <c r="S84" i="12" s="1"/>
  <c r="N84" i="12"/>
  <c r="Q80" i="12"/>
  <c r="P80" i="12"/>
  <c r="S80" i="12" s="1"/>
  <c r="N80" i="12"/>
  <c r="Q76" i="12"/>
  <c r="P76" i="12"/>
  <c r="S76" i="12" s="1"/>
  <c r="N76" i="12"/>
  <c r="Q72" i="12"/>
  <c r="P72" i="12"/>
  <c r="S72" i="12" s="1"/>
  <c r="N72" i="12"/>
  <c r="Q68" i="12"/>
  <c r="P68" i="12"/>
  <c r="S68" i="12" s="1"/>
  <c r="N68" i="12"/>
  <c r="Q64" i="12"/>
  <c r="P64" i="12"/>
  <c r="S64" i="12" s="1"/>
  <c r="N64" i="12"/>
  <c r="Q60" i="12"/>
  <c r="P60" i="12"/>
  <c r="S60" i="12" s="1"/>
  <c r="N60" i="12"/>
  <c r="Q56" i="12"/>
  <c r="P56" i="12"/>
  <c r="S56" i="12" s="1"/>
  <c r="N56" i="12"/>
  <c r="Q52" i="12"/>
  <c r="P52" i="12"/>
  <c r="S52" i="12" s="1"/>
  <c r="N52" i="12"/>
  <c r="Q48" i="12"/>
  <c r="P48" i="12"/>
  <c r="S48" i="12" s="1"/>
  <c r="N48" i="12"/>
  <c r="Q44" i="12"/>
  <c r="P44" i="12"/>
  <c r="S44" i="12" s="1"/>
  <c r="N44" i="12"/>
  <c r="Q40" i="12"/>
  <c r="P40" i="12"/>
  <c r="S40" i="12" s="1"/>
  <c r="N40" i="12"/>
  <c r="Q36" i="12"/>
  <c r="P36" i="12"/>
  <c r="S36" i="12" s="1"/>
  <c r="N36" i="12"/>
  <c r="Q32" i="12"/>
  <c r="P32" i="12"/>
  <c r="S32" i="12" s="1"/>
  <c r="N32" i="12"/>
  <c r="Q28" i="12"/>
  <c r="P28" i="12"/>
  <c r="S28" i="12" s="1"/>
  <c r="N28" i="12"/>
  <c r="Q24" i="12"/>
  <c r="P24" i="12"/>
  <c r="S24" i="12" s="1"/>
  <c r="N24" i="12"/>
  <c r="Q20" i="12"/>
  <c r="P20" i="12"/>
  <c r="S20" i="12" s="1"/>
  <c r="N20" i="12"/>
  <c r="Q16" i="12"/>
  <c r="P16" i="12"/>
  <c r="S16" i="12" s="1"/>
  <c r="N16" i="12"/>
  <c r="Q12" i="12"/>
  <c r="P12" i="12"/>
  <c r="S12" i="12" s="1"/>
  <c r="N12" i="12"/>
  <c r="Q8" i="12"/>
  <c r="P8" i="12"/>
  <c r="S8" i="12" s="1"/>
  <c r="N8" i="12"/>
  <c r="Q332" i="12"/>
  <c r="P332" i="12"/>
  <c r="S332" i="12" s="1"/>
  <c r="N332" i="12"/>
  <c r="Q320" i="12"/>
  <c r="N320" i="12"/>
  <c r="P320" i="12"/>
  <c r="S320" i="12" s="1"/>
  <c r="Q331" i="12"/>
  <c r="P331" i="12"/>
  <c r="S331" i="12" s="1"/>
  <c r="N331" i="12"/>
  <c r="Q327" i="12"/>
  <c r="P327" i="12"/>
  <c r="S327" i="12" s="1"/>
  <c r="N327" i="12"/>
  <c r="Q323" i="12"/>
  <c r="P323" i="12"/>
  <c r="S323" i="12" s="1"/>
  <c r="N323" i="12"/>
  <c r="Q319" i="12"/>
  <c r="P319" i="12"/>
  <c r="S319" i="12" s="1"/>
  <c r="N319" i="12"/>
  <c r="Q315" i="12"/>
  <c r="P315" i="12"/>
  <c r="S315" i="12" s="1"/>
  <c r="N315" i="12"/>
  <c r="Q311" i="12"/>
  <c r="P311" i="12"/>
  <c r="S311" i="12" s="1"/>
  <c r="N311" i="12"/>
  <c r="Q307" i="12"/>
  <c r="P307" i="12"/>
  <c r="S307" i="12" s="1"/>
  <c r="N307" i="12"/>
  <c r="Q303" i="12"/>
  <c r="P303" i="12"/>
  <c r="S303" i="12" s="1"/>
  <c r="N303" i="12"/>
  <c r="Q299" i="12"/>
  <c r="P299" i="12"/>
  <c r="S299" i="12" s="1"/>
  <c r="N299" i="12"/>
  <c r="Q295" i="12"/>
  <c r="P295" i="12"/>
  <c r="S295" i="12" s="1"/>
  <c r="N295" i="12"/>
  <c r="Q291" i="12"/>
  <c r="P291" i="12"/>
  <c r="S291" i="12" s="1"/>
  <c r="N291" i="12"/>
  <c r="Q287" i="12"/>
  <c r="P287" i="12"/>
  <c r="S287" i="12" s="1"/>
  <c r="N287" i="12"/>
  <c r="Q283" i="12"/>
  <c r="P283" i="12"/>
  <c r="S283" i="12" s="1"/>
  <c r="N283" i="12"/>
  <c r="Q279" i="12"/>
  <c r="P279" i="12"/>
  <c r="S279" i="12" s="1"/>
  <c r="N279" i="12"/>
  <c r="Q275" i="12"/>
  <c r="P275" i="12"/>
  <c r="S275" i="12" s="1"/>
  <c r="N275" i="12"/>
  <c r="Q271" i="12"/>
  <c r="P271" i="12"/>
  <c r="S271" i="12" s="1"/>
  <c r="N271" i="12"/>
  <c r="Q267" i="12"/>
  <c r="P267" i="12"/>
  <c r="S267" i="12" s="1"/>
  <c r="N267" i="12"/>
  <c r="Q263" i="12"/>
  <c r="P263" i="12"/>
  <c r="S263" i="12" s="1"/>
  <c r="N263" i="12"/>
  <c r="Q259" i="12"/>
  <c r="P259" i="12"/>
  <c r="S259" i="12" s="1"/>
  <c r="N259" i="12"/>
  <c r="Q255" i="12"/>
  <c r="P255" i="12"/>
  <c r="S255" i="12" s="1"/>
  <c r="N255" i="12"/>
  <c r="Q251" i="12"/>
  <c r="P251" i="12"/>
  <c r="S251" i="12" s="1"/>
  <c r="N251" i="12"/>
  <c r="Q247" i="12"/>
  <c r="P247" i="12"/>
  <c r="S247" i="12" s="1"/>
  <c r="N247" i="12"/>
  <c r="Q243" i="12"/>
  <c r="P243" i="12"/>
  <c r="S243" i="12" s="1"/>
  <c r="N243" i="12"/>
  <c r="Q239" i="12"/>
  <c r="P239" i="12"/>
  <c r="S239" i="12" s="1"/>
  <c r="N239" i="12"/>
  <c r="Q235" i="12"/>
  <c r="P235" i="12"/>
  <c r="S235" i="12" s="1"/>
  <c r="N235" i="12"/>
  <c r="Q231" i="12"/>
  <c r="P231" i="12"/>
  <c r="S231" i="12" s="1"/>
  <c r="N231" i="12"/>
  <c r="Q227" i="12"/>
  <c r="P227" i="12"/>
  <c r="S227" i="12" s="1"/>
  <c r="N227" i="12"/>
  <c r="Q223" i="12"/>
  <c r="P223" i="12"/>
  <c r="S223" i="12" s="1"/>
  <c r="N223" i="12"/>
  <c r="Q219" i="12"/>
  <c r="P219" i="12"/>
  <c r="S219" i="12" s="1"/>
  <c r="N219" i="12"/>
  <c r="Q215" i="12"/>
  <c r="P215" i="12"/>
  <c r="S215" i="12" s="1"/>
  <c r="N215" i="12"/>
  <c r="Q211" i="12"/>
  <c r="P211" i="12"/>
  <c r="S211" i="12" s="1"/>
  <c r="N211" i="12"/>
  <c r="Q207" i="12"/>
  <c r="P207" i="12"/>
  <c r="S207" i="12" s="1"/>
  <c r="N207" i="12"/>
  <c r="Q203" i="12"/>
  <c r="P203" i="12"/>
  <c r="S203" i="12" s="1"/>
  <c r="N203" i="12"/>
  <c r="Q199" i="12"/>
  <c r="P199" i="12"/>
  <c r="S199" i="12" s="1"/>
  <c r="N199" i="12"/>
  <c r="Q195" i="12"/>
  <c r="P195" i="12"/>
  <c r="S195" i="12" s="1"/>
  <c r="N195" i="12"/>
  <c r="Q191" i="12"/>
  <c r="P191" i="12"/>
  <c r="S191" i="12" s="1"/>
  <c r="N191" i="12"/>
  <c r="Q187" i="12"/>
  <c r="P187" i="12"/>
  <c r="S187" i="12" s="1"/>
  <c r="N187" i="12"/>
  <c r="Q183" i="12"/>
  <c r="P183" i="12"/>
  <c r="S183" i="12" s="1"/>
  <c r="N183" i="12"/>
  <c r="Q179" i="12"/>
  <c r="P179" i="12"/>
  <c r="S179" i="12" s="1"/>
  <c r="N179" i="12"/>
  <c r="Q175" i="12"/>
  <c r="P175" i="12"/>
  <c r="S175" i="12" s="1"/>
  <c r="N175" i="12"/>
  <c r="Q171" i="12"/>
  <c r="P171" i="12"/>
  <c r="S171" i="12" s="1"/>
  <c r="N171" i="12"/>
  <c r="Q167" i="12"/>
  <c r="P167" i="12"/>
  <c r="S167" i="12" s="1"/>
  <c r="N167" i="12"/>
  <c r="Q163" i="12"/>
  <c r="P163" i="12"/>
  <c r="S163" i="12" s="1"/>
  <c r="N163" i="12"/>
  <c r="Q159" i="12"/>
  <c r="P159" i="12"/>
  <c r="S159" i="12" s="1"/>
  <c r="N159" i="12"/>
  <c r="Q155" i="12"/>
  <c r="P155" i="12"/>
  <c r="S155" i="12" s="1"/>
  <c r="N155" i="12"/>
  <c r="Q151" i="12"/>
  <c r="P151" i="12"/>
  <c r="S151" i="12" s="1"/>
  <c r="N151" i="12"/>
  <c r="Q147" i="12"/>
  <c r="P147" i="12"/>
  <c r="S147" i="12" s="1"/>
  <c r="N147" i="12"/>
  <c r="Q143" i="12"/>
  <c r="P143" i="12"/>
  <c r="S143" i="12" s="1"/>
  <c r="N143" i="12"/>
  <c r="Q139" i="12"/>
  <c r="P139" i="12"/>
  <c r="S139" i="12" s="1"/>
  <c r="N139" i="12"/>
  <c r="Q135" i="12"/>
  <c r="P135" i="12"/>
  <c r="S135" i="12" s="1"/>
  <c r="N135" i="12"/>
  <c r="Q131" i="12"/>
  <c r="P131" i="12"/>
  <c r="S131" i="12" s="1"/>
  <c r="N131" i="12"/>
  <c r="Q127" i="12"/>
  <c r="P127" i="12"/>
  <c r="S127" i="12" s="1"/>
  <c r="N127" i="12"/>
  <c r="Q123" i="12"/>
  <c r="P123" i="12"/>
  <c r="S123" i="12" s="1"/>
  <c r="N123" i="12"/>
  <c r="Q119" i="12"/>
  <c r="P119" i="12"/>
  <c r="S119" i="12" s="1"/>
  <c r="N119" i="12"/>
  <c r="Q115" i="12"/>
  <c r="P115" i="12"/>
  <c r="S115" i="12" s="1"/>
  <c r="N115" i="12"/>
  <c r="Q111" i="12"/>
  <c r="P111" i="12"/>
  <c r="S111" i="12" s="1"/>
  <c r="N111" i="12"/>
  <c r="Q107" i="12"/>
  <c r="P107" i="12"/>
  <c r="S107" i="12" s="1"/>
  <c r="N107" i="12"/>
  <c r="Q103" i="12"/>
  <c r="P103" i="12"/>
  <c r="S103" i="12" s="1"/>
  <c r="N103" i="12"/>
  <c r="Q99" i="12"/>
  <c r="P99" i="12"/>
  <c r="S99" i="12" s="1"/>
  <c r="N99" i="12"/>
  <c r="Q95" i="12"/>
  <c r="P95" i="12"/>
  <c r="S95" i="12" s="1"/>
  <c r="N95" i="12"/>
  <c r="Q91" i="12"/>
  <c r="P91" i="12"/>
  <c r="S91" i="12" s="1"/>
  <c r="N91" i="12"/>
  <c r="Q87" i="12"/>
  <c r="P87" i="12"/>
  <c r="S87" i="12" s="1"/>
  <c r="N87" i="12"/>
  <c r="Q83" i="12"/>
  <c r="P83" i="12"/>
  <c r="S83" i="12" s="1"/>
  <c r="N83" i="12"/>
  <c r="Q79" i="12"/>
  <c r="P79" i="12"/>
  <c r="S79" i="12" s="1"/>
  <c r="N79" i="12"/>
  <c r="Q75" i="12"/>
  <c r="P75" i="12"/>
  <c r="S75" i="12" s="1"/>
  <c r="N75" i="12"/>
  <c r="Q71" i="12"/>
  <c r="P71" i="12"/>
  <c r="S71" i="12" s="1"/>
  <c r="N71" i="12"/>
  <c r="Q67" i="12"/>
  <c r="P67" i="12"/>
  <c r="S67" i="12" s="1"/>
  <c r="N67" i="12"/>
  <c r="Q63" i="12"/>
  <c r="P63" i="12"/>
  <c r="S63" i="12" s="1"/>
  <c r="N63" i="12"/>
  <c r="Q59" i="12"/>
  <c r="P59" i="12"/>
  <c r="S59" i="12" s="1"/>
  <c r="N59" i="12"/>
  <c r="Q55" i="12"/>
  <c r="P55" i="12"/>
  <c r="S55" i="12" s="1"/>
  <c r="N55" i="12"/>
  <c r="Q51" i="12"/>
  <c r="P51" i="12"/>
  <c r="S51" i="12" s="1"/>
  <c r="N51" i="12"/>
  <c r="Q47" i="12"/>
  <c r="P47" i="12"/>
  <c r="S47" i="12" s="1"/>
  <c r="N47" i="12"/>
  <c r="Q43" i="12"/>
  <c r="P43" i="12"/>
  <c r="S43" i="12" s="1"/>
  <c r="N43" i="12"/>
  <c r="Q39" i="12"/>
  <c r="P39" i="12"/>
  <c r="S39" i="12" s="1"/>
  <c r="N39" i="12"/>
  <c r="Q35" i="12"/>
  <c r="P35" i="12"/>
  <c r="S35" i="12" s="1"/>
  <c r="N35" i="12"/>
  <c r="Q31" i="12"/>
  <c r="P31" i="12"/>
  <c r="S31" i="12" s="1"/>
  <c r="N31" i="12"/>
  <c r="Q27" i="12"/>
  <c r="P27" i="12"/>
  <c r="S27" i="12" s="1"/>
  <c r="N27" i="12"/>
  <c r="Q23" i="12"/>
  <c r="P23" i="12"/>
  <c r="S23" i="12" s="1"/>
  <c r="N23" i="12"/>
  <c r="Q19" i="12"/>
  <c r="P19" i="12"/>
  <c r="S19" i="12" s="1"/>
  <c r="N19" i="12"/>
  <c r="Q15" i="12"/>
  <c r="P15" i="12"/>
  <c r="S15" i="12" s="1"/>
  <c r="N15" i="12"/>
  <c r="Q11" i="12"/>
  <c r="P11" i="12"/>
  <c r="S11" i="12" s="1"/>
  <c r="N11" i="12"/>
  <c r="Q7" i="12"/>
  <c r="P7" i="12"/>
  <c r="S7" i="12" s="1"/>
  <c r="N7" i="12"/>
  <c r="Q334" i="12"/>
  <c r="P334" i="12"/>
  <c r="S334" i="12" s="1"/>
  <c r="N334" i="12"/>
  <c r="P330" i="12"/>
  <c r="S330" i="12" s="1"/>
  <c r="Q330" i="12"/>
  <c r="N330" i="12"/>
  <c r="Q326" i="12"/>
  <c r="P326" i="12"/>
  <c r="S326" i="12" s="1"/>
  <c r="N326" i="12"/>
  <c r="Q322" i="12"/>
  <c r="P322" i="12"/>
  <c r="S322" i="12" s="1"/>
  <c r="N322" i="12"/>
  <c r="Q318" i="12"/>
  <c r="P318" i="12"/>
  <c r="S318" i="12" s="1"/>
  <c r="N318" i="12"/>
  <c r="Q314" i="12"/>
  <c r="P314" i="12"/>
  <c r="S314" i="12" s="1"/>
  <c r="N314" i="12"/>
  <c r="Q310" i="12"/>
  <c r="P310" i="12"/>
  <c r="S310" i="12" s="1"/>
  <c r="N310" i="12"/>
  <c r="Q306" i="12"/>
  <c r="P306" i="12"/>
  <c r="S306" i="12" s="1"/>
  <c r="N306" i="12"/>
  <c r="Q302" i="12"/>
  <c r="P302" i="12"/>
  <c r="S302" i="12" s="1"/>
  <c r="N302" i="12"/>
  <c r="Q298" i="12"/>
  <c r="P298" i="12"/>
  <c r="S298" i="12" s="1"/>
  <c r="N298" i="12"/>
  <c r="Q294" i="12"/>
  <c r="P294" i="12"/>
  <c r="S294" i="12" s="1"/>
  <c r="N294" i="12"/>
  <c r="Q290" i="12"/>
  <c r="P290" i="12"/>
  <c r="S290" i="12" s="1"/>
  <c r="N290" i="12"/>
  <c r="Q286" i="12"/>
  <c r="P286" i="12"/>
  <c r="S286" i="12" s="1"/>
  <c r="N286" i="12"/>
  <c r="Q282" i="12"/>
  <c r="P282" i="12"/>
  <c r="S282" i="12" s="1"/>
  <c r="N282" i="12"/>
  <c r="Q278" i="12"/>
  <c r="P278" i="12"/>
  <c r="S278" i="12" s="1"/>
  <c r="N278" i="12"/>
  <c r="Q274" i="12"/>
  <c r="P274" i="12"/>
  <c r="S274" i="12" s="1"/>
  <c r="N274" i="12"/>
  <c r="Q270" i="12"/>
  <c r="P270" i="12"/>
  <c r="S270" i="12" s="1"/>
  <c r="N270" i="12"/>
  <c r="Q266" i="12"/>
  <c r="P266" i="12"/>
  <c r="S266" i="12" s="1"/>
  <c r="N266" i="12"/>
  <c r="Q262" i="12"/>
  <c r="P262" i="12"/>
  <c r="S262" i="12" s="1"/>
  <c r="N262" i="12"/>
  <c r="Q258" i="12"/>
  <c r="P258" i="12"/>
  <c r="S258" i="12" s="1"/>
  <c r="N258" i="12"/>
  <c r="Q254" i="12"/>
  <c r="P254" i="12"/>
  <c r="S254" i="12" s="1"/>
  <c r="N254" i="12"/>
  <c r="Q250" i="12"/>
  <c r="P250" i="12"/>
  <c r="S250" i="12" s="1"/>
  <c r="N250" i="12"/>
  <c r="Q246" i="12"/>
  <c r="P246" i="12"/>
  <c r="S246" i="12" s="1"/>
  <c r="N246" i="12"/>
  <c r="Q242" i="12"/>
  <c r="P242" i="12"/>
  <c r="S242" i="12" s="1"/>
  <c r="N242" i="12"/>
  <c r="Q238" i="12"/>
  <c r="P238" i="12"/>
  <c r="S238" i="12" s="1"/>
  <c r="N238" i="12"/>
  <c r="Q234" i="12"/>
  <c r="P234" i="12"/>
  <c r="S234" i="12" s="1"/>
  <c r="N234" i="12"/>
  <c r="Q230" i="12"/>
  <c r="P230" i="12"/>
  <c r="S230" i="12" s="1"/>
  <c r="N230" i="12"/>
  <c r="Q226" i="12"/>
  <c r="P226" i="12"/>
  <c r="S226" i="12" s="1"/>
  <c r="N226" i="12"/>
  <c r="Q222" i="12"/>
  <c r="P222" i="12"/>
  <c r="S222" i="12" s="1"/>
  <c r="N222" i="12"/>
  <c r="Q218" i="12"/>
  <c r="P218" i="12"/>
  <c r="S218" i="12" s="1"/>
  <c r="N218" i="12"/>
  <c r="Q214" i="12"/>
  <c r="P214" i="12"/>
  <c r="S214" i="12" s="1"/>
  <c r="N214" i="12"/>
  <c r="Q210" i="12"/>
  <c r="P210" i="12"/>
  <c r="S210" i="12" s="1"/>
  <c r="N210" i="12"/>
  <c r="Q206" i="12"/>
  <c r="P206" i="12"/>
  <c r="S206" i="12" s="1"/>
  <c r="N206" i="12"/>
  <c r="Q202" i="12"/>
  <c r="P202" i="12"/>
  <c r="S202" i="12" s="1"/>
  <c r="N202" i="12"/>
  <c r="Q198" i="12"/>
  <c r="P198" i="12"/>
  <c r="S198" i="12" s="1"/>
  <c r="N198" i="12"/>
  <c r="Q194" i="12"/>
  <c r="P194" i="12"/>
  <c r="S194" i="12" s="1"/>
  <c r="N194" i="12"/>
  <c r="Q190" i="12"/>
  <c r="P190" i="12"/>
  <c r="S190" i="12" s="1"/>
  <c r="N190" i="12"/>
  <c r="Q186" i="12"/>
  <c r="P186" i="12"/>
  <c r="S186" i="12" s="1"/>
  <c r="N186" i="12"/>
  <c r="Q182" i="12"/>
  <c r="P182" i="12"/>
  <c r="S182" i="12" s="1"/>
  <c r="N182" i="12"/>
  <c r="Q178" i="12"/>
  <c r="P178" i="12"/>
  <c r="S178" i="12" s="1"/>
  <c r="N178" i="12"/>
  <c r="Q174" i="12"/>
  <c r="P174" i="12"/>
  <c r="S174" i="12" s="1"/>
  <c r="N174" i="12"/>
  <c r="Q170" i="12"/>
  <c r="P170" i="12"/>
  <c r="S170" i="12" s="1"/>
  <c r="N170" i="12"/>
  <c r="Q166" i="12"/>
  <c r="P166" i="12"/>
  <c r="S166" i="12" s="1"/>
  <c r="N166" i="12"/>
  <c r="Q162" i="12"/>
  <c r="P162" i="12"/>
  <c r="S162" i="12" s="1"/>
  <c r="N162" i="12"/>
  <c r="Q158" i="12"/>
  <c r="P158" i="12"/>
  <c r="S158" i="12" s="1"/>
  <c r="N158" i="12"/>
  <c r="Q154" i="12"/>
  <c r="P154" i="12"/>
  <c r="S154" i="12" s="1"/>
  <c r="N154" i="12"/>
  <c r="Q150" i="12"/>
  <c r="P150" i="12"/>
  <c r="S150" i="12" s="1"/>
  <c r="N150" i="12"/>
  <c r="Q146" i="12"/>
  <c r="P146" i="12"/>
  <c r="S146" i="12" s="1"/>
  <c r="N146" i="12"/>
  <c r="Q142" i="12"/>
  <c r="P142" i="12"/>
  <c r="S142" i="12" s="1"/>
  <c r="N142" i="12"/>
  <c r="Q138" i="12"/>
  <c r="P138" i="12"/>
  <c r="S138" i="12" s="1"/>
  <c r="N138" i="12"/>
  <c r="Q134" i="12"/>
  <c r="P134" i="12"/>
  <c r="S134" i="12" s="1"/>
  <c r="N134" i="12"/>
  <c r="Q130" i="12"/>
  <c r="P130" i="12"/>
  <c r="S130" i="12" s="1"/>
  <c r="N130" i="12"/>
  <c r="Q126" i="12"/>
  <c r="P126" i="12"/>
  <c r="S126" i="12" s="1"/>
  <c r="N126" i="12"/>
  <c r="Q122" i="12"/>
  <c r="P122" i="12"/>
  <c r="S122" i="12" s="1"/>
  <c r="N122" i="12"/>
  <c r="Q118" i="12"/>
  <c r="P118" i="12"/>
  <c r="S118" i="12" s="1"/>
  <c r="N118" i="12"/>
  <c r="Q114" i="12"/>
  <c r="P114" i="12"/>
  <c r="S114" i="12" s="1"/>
  <c r="N114" i="12"/>
  <c r="Q110" i="12"/>
  <c r="P110" i="12"/>
  <c r="S110" i="12" s="1"/>
  <c r="N110" i="12"/>
  <c r="Q106" i="12"/>
  <c r="P106" i="12"/>
  <c r="S106" i="12" s="1"/>
  <c r="N106" i="12"/>
  <c r="Q102" i="12"/>
  <c r="P102" i="12"/>
  <c r="S102" i="12" s="1"/>
  <c r="N102" i="12"/>
  <c r="Q98" i="12"/>
  <c r="P98" i="12"/>
  <c r="S98" i="12" s="1"/>
  <c r="N98" i="12"/>
  <c r="Q94" i="12"/>
  <c r="P94" i="12"/>
  <c r="S94" i="12" s="1"/>
  <c r="N94" i="12"/>
  <c r="Q90" i="12"/>
  <c r="P90" i="12"/>
  <c r="S90" i="12" s="1"/>
  <c r="N90" i="12"/>
  <c r="Q86" i="12"/>
  <c r="P86" i="12"/>
  <c r="S86" i="12" s="1"/>
  <c r="N86" i="12"/>
  <c r="Q82" i="12"/>
  <c r="P82" i="12"/>
  <c r="S82" i="12" s="1"/>
  <c r="N82" i="12"/>
  <c r="Q78" i="12"/>
  <c r="P78" i="12"/>
  <c r="S78" i="12" s="1"/>
  <c r="N78" i="12"/>
  <c r="Q74" i="12"/>
  <c r="P74" i="12"/>
  <c r="S74" i="12" s="1"/>
  <c r="N74" i="12"/>
  <c r="Q70" i="12"/>
  <c r="P70" i="12"/>
  <c r="S70" i="12" s="1"/>
  <c r="N70" i="12"/>
  <c r="Q66" i="12"/>
  <c r="P66" i="12"/>
  <c r="S66" i="12" s="1"/>
  <c r="N66" i="12"/>
  <c r="Q62" i="12"/>
  <c r="P62" i="12"/>
  <c r="S62" i="12" s="1"/>
  <c r="N62" i="12"/>
  <c r="Q58" i="12"/>
  <c r="P58" i="12"/>
  <c r="S58" i="12" s="1"/>
  <c r="N58" i="12"/>
  <c r="Q54" i="12"/>
  <c r="P54" i="12"/>
  <c r="S54" i="12" s="1"/>
  <c r="N54" i="12"/>
  <c r="Q50" i="12"/>
  <c r="P50" i="12"/>
  <c r="S50" i="12" s="1"/>
  <c r="N50" i="12"/>
  <c r="Q46" i="12"/>
  <c r="P46" i="12"/>
  <c r="S46" i="12" s="1"/>
  <c r="N46" i="12"/>
  <c r="Q42" i="12"/>
  <c r="P42" i="12"/>
  <c r="S42" i="12" s="1"/>
  <c r="N42" i="12"/>
  <c r="Q38" i="12"/>
  <c r="P38" i="12"/>
  <c r="S38" i="12" s="1"/>
  <c r="N38" i="12"/>
  <c r="Q34" i="12"/>
  <c r="P34" i="12"/>
  <c r="S34" i="12" s="1"/>
  <c r="N34" i="12"/>
  <c r="Q30" i="12"/>
  <c r="P30" i="12"/>
  <c r="S30" i="12" s="1"/>
  <c r="N30" i="12"/>
  <c r="Q26" i="12"/>
  <c r="P26" i="12"/>
  <c r="S26" i="12" s="1"/>
  <c r="N26" i="12"/>
  <c r="Q22" i="12"/>
  <c r="P22" i="12"/>
  <c r="S22" i="12" s="1"/>
  <c r="N22" i="12"/>
  <c r="Q18" i="12"/>
  <c r="P18" i="12"/>
  <c r="S18" i="12" s="1"/>
  <c r="N18" i="12"/>
  <c r="Q14" i="12"/>
  <c r="P14" i="12"/>
  <c r="S14" i="12" s="1"/>
  <c r="N14" i="12"/>
  <c r="Q10" i="12"/>
  <c r="P10" i="12"/>
  <c r="S10" i="12" s="1"/>
  <c r="N10" i="12"/>
  <c r="Q6" i="12"/>
  <c r="P6" i="12"/>
  <c r="S6" i="12" s="1"/>
  <c r="N6" i="12"/>
  <c r="Q328" i="12"/>
  <c r="N328" i="12"/>
  <c r="P328" i="12"/>
  <c r="S328" i="12" s="1"/>
  <c r="Q333" i="12"/>
  <c r="P333" i="12"/>
  <c r="S333" i="12" s="1"/>
  <c r="N333" i="12"/>
  <c r="Q329" i="12"/>
  <c r="N329" i="12"/>
  <c r="P329" i="12"/>
  <c r="S329" i="12" s="1"/>
  <c r="Q325" i="12"/>
  <c r="P325" i="12"/>
  <c r="S325" i="12" s="1"/>
  <c r="N325" i="12"/>
  <c r="Q321" i="12"/>
  <c r="N321" i="12"/>
  <c r="P321" i="12"/>
  <c r="S321" i="12" s="1"/>
  <c r="Q317" i="12"/>
  <c r="P317" i="12"/>
  <c r="S317" i="12" s="1"/>
  <c r="N317" i="12"/>
  <c r="Q313" i="12"/>
  <c r="N313" i="12"/>
  <c r="P313" i="12"/>
  <c r="S313" i="12" s="1"/>
  <c r="Q309" i="12"/>
  <c r="P309" i="12"/>
  <c r="S309" i="12" s="1"/>
  <c r="N309" i="12"/>
  <c r="Q305" i="12"/>
  <c r="N305" i="12"/>
  <c r="P305" i="12"/>
  <c r="S305" i="12" s="1"/>
  <c r="Q301" i="12"/>
  <c r="P301" i="12"/>
  <c r="S301" i="12" s="1"/>
  <c r="N301" i="12"/>
  <c r="Q297" i="12"/>
  <c r="N297" i="12"/>
  <c r="P297" i="12"/>
  <c r="S297" i="12" s="1"/>
  <c r="Q293" i="12"/>
  <c r="P293" i="12"/>
  <c r="S293" i="12" s="1"/>
  <c r="N293" i="12"/>
  <c r="Q289" i="12"/>
  <c r="P289" i="12"/>
  <c r="S289" i="12" s="1"/>
  <c r="N289" i="12"/>
  <c r="Q285" i="12"/>
  <c r="N285" i="12"/>
  <c r="P285" i="12"/>
  <c r="S285" i="12" s="1"/>
  <c r="Q281" i="12"/>
  <c r="N281" i="12"/>
  <c r="P281" i="12"/>
  <c r="S281" i="12" s="1"/>
  <c r="Q277" i="12"/>
  <c r="P277" i="12"/>
  <c r="S277" i="12" s="1"/>
  <c r="N277" i="12"/>
  <c r="Q273" i="12"/>
  <c r="P273" i="12"/>
  <c r="S273" i="12" s="1"/>
  <c r="N273" i="12"/>
  <c r="Q269" i="12"/>
  <c r="N269" i="12"/>
  <c r="P269" i="12"/>
  <c r="S269" i="12" s="1"/>
  <c r="Q265" i="12"/>
  <c r="N265" i="12"/>
  <c r="P265" i="12"/>
  <c r="S265" i="12" s="1"/>
  <c r="Q261" i="12"/>
  <c r="P261" i="12"/>
  <c r="S261" i="12" s="1"/>
  <c r="N261" i="12"/>
  <c r="Q257" i="12"/>
  <c r="P257" i="12"/>
  <c r="S257" i="12" s="1"/>
  <c r="N257" i="12"/>
  <c r="Q253" i="12"/>
  <c r="N253" i="12"/>
  <c r="P253" i="12"/>
  <c r="S253" i="12" s="1"/>
  <c r="Q249" i="12"/>
  <c r="N249" i="12"/>
  <c r="P249" i="12"/>
  <c r="S249" i="12" s="1"/>
  <c r="Q245" i="12"/>
  <c r="P245" i="12"/>
  <c r="S245" i="12" s="1"/>
  <c r="N245" i="12"/>
  <c r="Q241" i="12"/>
  <c r="P241" i="12"/>
  <c r="S241" i="12" s="1"/>
  <c r="N241" i="12"/>
  <c r="Q237" i="12"/>
  <c r="N237" i="12"/>
  <c r="P237" i="12"/>
  <c r="S237" i="12" s="1"/>
  <c r="Q233" i="12"/>
  <c r="N233" i="12"/>
  <c r="P233" i="12"/>
  <c r="S233" i="12" s="1"/>
  <c r="Q229" i="12"/>
  <c r="P229" i="12"/>
  <c r="S229" i="12" s="1"/>
  <c r="N229" i="12"/>
  <c r="Q225" i="12"/>
  <c r="P225" i="12"/>
  <c r="S225" i="12" s="1"/>
  <c r="N225" i="12"/>
  <c r="Q221" i="12"/>
  <c r="N221" i="12"/>
  <c r="P221" i="12"/>
  <c r="S221" i="12" s="1"/>
  <c r="Q217" i="12"/>
  <c r="N217" i="12"/>
  <c r="P217" i="12"/>
  <c r="S217" i="12" s="1"/>
  <c r="Q213" i="12"/>
  <c r="P213" i="12"/>
  <c r="S213" i="12" s="1"/>
  <c r="N213" i="12"/>
  <c r="Q209" i="12"/>
  <c r="P209" i="12"/>
  <c r="S209" i="12" s="1"/>
  <c r="N209" i="12"/>
  <c r="Q205" i="12"/>
  <c r="N205" i="12"/>
  <c r="P205" i="12"/>
  <c r="S205" i="12" s="1"/>
  <c r="Q201" i="12"/>
  <c r="N201" i="12"/>
  <c r="P201" i="12"/>
  <c r="S201" i="12" s="1"/>
  <c r="Q197" i="12"/>
  <c r="P197" i="12"/>
  <c r="S197" i="12" s="1"/>
  <c r="N197" i="12"/>
  <c r="Q193" i="12"/>
  <c r="P193" i="12"/>
  <c r="S193" i="12" s="1"/>
  <c r="N193" i="12"/>
  <c r="Q189" i="12"/>
  <c r="N189" i="12"/>
  <c r="P189" i="12"/>
  <c r="S189" i="12" s="1"/>
  <c r="Q185" i="12"/>
  <c r="N185" i="12"/>
  <c r="P185" i="12"/>
  <c r="S185" i="12" s="1"/>
  <c r="Q181" i="12"/>
  <c r="P181" i="12"/>
  <c r="S181" i="12" s="1"/>
  <c r="N181" i="12"/>
  <c r="Q177" i="12"/>
  <c r="P177" i="12"/>
  <c r="S177" i="12" s="1"/>
  <c r="N177" i="12"/>
  <c r="Q173" i="12"/>
  <c r="N173" i="12"/>
  <c r="P173" i="12"/>
  <c r="S173" i="12" s="1"/>
  <c r="Q169" i="12"/>
  <c r="P169" i="12"/>
  <c r="S169" i="12" s="1"/>
  <c r="N169" i="12"/>
  <c r="Q165" i="12"/>
  <c r="P165" i="12"/>
  <c r="S165" i="12" s="1"/>
  <c r="N165" i="12"/>
  <c r="Q161" i="12"/>
  <c r="P161" i="12"/>
  <c r="S161" i="12" s="1"/>
  <c r="N161" i="12"/>
  <c r="Q157" i="12"/>
  <c r="P157" i="12"/>
  <c r="S157" i="12" s="1"/>
  <c r="N157" i="12"/>
  <c r="Q153" i="12"/>
  <c r="P153" i="12"/>
  <c r="S153" i="12" s="1"/>
  <c r="N153" i="12"/>
  <c r="Q149" i="12"/>
  <c r="P149" i="12"/>
  <c r="S149" i="12" s="1"/>
  <c r="N149" i="12"/>
  <c r="Q145" i="12"/>
  <c r="P145" i="12"/>
  <c r="S145" i="12" s="1"/>
  <c r="N145" i="12"/>
  <c r="Q141" i="12"/>
  <c r="P141" i="12"/>
  <c r="S141" i="12" s="1"/>
  <c r="N141" i="12"/>
  <c r="Q137" i="12"/>
  <c r="P137" i="12"/>
  <c r="S137" i="12" s="1"/>
  <c r="N137" i="12"/>
  <c r="Q133" i="12"/>
  <c r="P133" i="12"/>
  <c r="S133" i="12" s="1"/>
  <c r="N133" i="12"/>
  <c r="Q129" i="12"/>
  <c r="P129" i="12"/>
  <c r="S129" i="12" s="1"/>
  <c r="N129" i="12"/>
  <c r="Q125" i="12"/>
  <c r="P125" i="12"/>
  <c r="S125" i="12" s="1"/>
  <c r="N125" i="12"/>
  <c r="Q121" i="12"/>
  <c r="P121" i="12"/>
  <c r="S121" i="12" s="1"/>
  <c r="N121" i="12"/>
  <c r="Q117" i="12"/>
  <c r="P117" i="12"/>
  <c r="S117" i="12" s="1"/>
  <c r="N117" i="12"/>
  <c r="Q113" i="12"/>
  <c r="P113" i="12"/>
  <c r="S113" i="12" s="1"/>
  <c r="N113" i="12"/>
  <c r="Q109" i="12"/>
  <c r="P109" i="12"/>
  <c r="S109" i="12" s="1"/>
  <c r="N109" i="12"/>
  <c r="Q105" i="12"/>
  <c r="P105" i="12"/>
  <c r="S105" i="12" s="1"/>
  <c r="N105" i="12"/>
  <c r="Q101" i="12"/>
  <c r="P101" i="12"/>
  <c r="S101" i="12" s="1"/>
  <c r="N101" i="12"/>
  <c r="Q97" i="12"/>
  <c r="P97" i="12"/>
  <c r="S97" i="12" s="1"/>
  <c r="N97" i="12"/>
  <c r="Q93" i="12"/>
  <c r="P93" i="12"/>
  <c r="S93" i="12" s="1"/>
  <c r="N93" i="12"/>
  <c r="Q89" i="12"/>
  <c r="P89" i="12"/>
  <c r="S89" i="12" s="1"/>
  <c r="N89" i="12"/>
  <c r="Q85" i="12"/>
  <c r="P85" i="12"/>
  <c r="S85" i="12" s="1"/>
  <c r="N85" i="12"/>
  <c r="Q81" i="12"/>
  <c r="P81" i="12"/>
  <c r="S81" i="12" s="1"/>
  <c r="N81" i="12"/>
  <c r="Q77" i="12"/>
  <c r="P77" i="12"/>
  <c r="S77" i="12" s="1"/>
  <c r="N77" i="12"/>
  <c r="Q73" i="12"/>
  <c r="P73" i="12"/>
  <c r="S73" i="12" s="1"/>
  <c r="N73" i="12"/>
  <c r="Q69" i="12"/>
  <c r="P69" i="12"/>
  <c r="S69" i="12" s="1"/>
  <c r="N69" i="12"/>
  <c r="Q65" i="12"/>
  <c r="P65" i="12"/>
  <c r="S65" i="12" s="1"/>
  <c r="N65" i="12"/>
  <c r="Q61" i="12"/>
  <c r="P61" i="12"/>
  <c r="S61" i="12" s="1"/>
  <c r="N61" i="12"/>
  <c r="Q57" i="12"/>
  <c r="P57" i="12"/>
  <c r="S57" i="12" s="1"/>
  <c r="N57" i="12"/>
  <c r="Q53" i="12"/>
  <c r="P53" i="12"/>
  <c r="S53" i="12" s="1"/>
  <c r="N53" i="12"/>
  <c r="Q49" i="12"/>
  <c r="P49" i="12"/>
  <c r="S49" i="12" s="1"/>
  <c r="N49" i="12"/>
  <c r="Q45" i="12"/>
  <c r="P45" i="12"/>
  <c r="S45" i="12" s="1"/>
  <c r="N45" i="12"/>
  <c r="Q41" i="12"/>
  <c r="P41" i="12"/>
  <c r="S41" i="12" s="1"/>
  <c r="N41" i="12"/>
  <c r="Q37" i="12"/>
  <c r="P37" i="12"/>
  <c r="S37" i="12" s="1"/>
  <c r="N37" i="12"/>
  <c r="Q33" i="12"/>
  <c r="N33" i="12"/>
  <c r="P33" i="12"/>
  <c r="S33" i="12" s="1"/>
  <c r="Q29" i="12"/>
  <c r="P29" i="12"/>
  <c r="S29" i="12" s="1"/>
  <c r="N29" i="12"/>
  <c r="Q25" i="12"/>
  <c r="P25" i="12"/>
  <c r="S25" i="12" s="1"/>
  <c r="N25" i="12"/>
  <c r="Q21" i="12"/>
  <c r="P21" i="12"/>
  <c r="S21" i="12" s="1"/>
  <c r="N21" i="12"/>
  <c r="Q17" i="12"/>
  <c r="N17" i="12"/>
  <c r="P17" i="12"/>
  <c r="S17" i="12" s="1"/>
  <c r="Q13" i="12"/>
  <c r="P13" i="12"/>
  <c r="S13" i="12" s="1"/>
  <c r="N13" i="12"/>
  <c r="Q9" i="12"/>
  <c r="P9" i="12"/>
  <c r="S9" i="12" s="1"/>
  <c r="N9" i="12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2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2" i="9"/>
  <c r="R13" i="12" l="1"/>
  <c r="U13" i="12" s="1"/>
  <c r="R29" i="12"/>
  <c r="U29" i="12" s="1"/>
  <c r="R45" i="12"/>
  <c r="U45" i="12" s="1"/>
  <c r="R61" i="12"/>
  <c r="U61" i="12" s="1"/>
  <c r="R77" i="12"/>
  <c r="U77" i="12" s="1"/>
  <c r="R93" i="12"/>
  <c r="U93" i="12" s="1"/>
  <c r="R109" i="12"/>
  <c r="U109" i="12" s="1"/>
  <c r="R125" i="12"/>
  <c r="U125" i="12" s="1"/>
  <c r="R141" i="12"/>
  <c r="U141" i="12" s="1"/>
  <c r="R157" i="12"/>
  <c r="U157" i="12" s="1"/>
  <c r="R301" i="12"/>
  <c r="U301" i="12" s="1"/>
  <c r="R317" i="12"/>
  <c r="U317" i="12" s="1"/>
  <c r="R333" i="12"/>
  <c r="U333" i="12" s="1"/>
  <c r="R14" i="12"/>
  <c r="U14" i="12" s="1"/>
  <c r="R30" i="12"/>
  <c r="U30" i="12" s="1"/>
  <c r="R46" i="12"/>
  <c r="U46" i="12" s="1"/>
  <c r="R62" i="12"/>
  <c r="R78" i="12"/>
  <c r="R94" i="12"/>
  <c r="U94" i="12" s="1"/>
  <c r="R110" i="12"/>
  <c r="U110" i="12" s="1"/>
  <c r="R126" i="12"/>
  <c r="U126" i="12" s="1"/>
  <c r="R142" i="12"/>
  <c r="R158" i="12"/>
  <c r="U158" i="12" s="1"/>
  <c r="R174" i="12"/>
  <c r="U174" i="12" s="1"/>
  <c r="R190" i="12"/>
  <c r="U190" i="12" s="1"/>
  <c r="R206" i="12"/>
  <c r="U206" i="12" s="1"/>
  <c r="R222" i="12"/>
  <c r="R238" i="12"/>
  <c r="U238" i="12" s="1"/>
  <c r="R254" i="12"/>
  <c r="U254" i="12" s="1"/>
  <c r="R270" i="12"/>
  <c r="U270" i="12" s="1"/>
  <c r="R286" i="12"/>
  <c r="U286" i="12" s="1"/>
  <c r="R302" i="12"/>
  <c r="U302" i="12" s="1"/>
  <c r="R318" i="12"/>
  <c r="U318" i="12" s="1"/>
  <c r="R334" i="12"/>
  <c r="U334" i="12" s="1"/>
  <c r="R19" i="12"/>
  <c r="R35" i="12"/>
  <c r="U35" i="12" s="1"/>
  <c r="R51" i="12"/>
  <c r="U51" i="12" s="1"/>
  <c r="R67" i="12"/>
  <c r="U67" i="12" s="1"/>
  <c r="R83" i="12"/>
  <c r="U83" i="12" s="1"/>
  <c r="R99" i="12"/>
  <c r="U99" i="12" s="1"/>
  <c r="R115" i="12"/>
  <c r="U115" i="12" s="1"/>
  <c r="R131" i="12"/>
  <c r="U131" i="12" s="1"/>
  <c r="R147" i="12"/>
  <c r="U147" i="12" s="1"/>
  <c r="R163" i="12"/>
  <c r="U163" i="12" s="1"/>
  <c r="R179" i="12"/>
  <c r="U179" i="12" s="1"/>
  <c r="R195" i="12"/>
  <c r="R211" i="12"/>
  <c r="U211" i="12" s="1"/>
  <c r="R227" i="12"/>
  <c r="U227" i="12" s="1"/>
  <c r="R243" i="12"/>
  <c r="U243" i="12" s="1"/>
  <c r="R259" i="12"/>
  <c r="R275" i="12"/>
  <c r="R291" i="12"/>
  <c r="U291" i="12" s="1"/>
  <c r="R307" i="12"/>
  <c r="U307" i="12" s="1"/>
  <c r="R323" i="12"/>
  <c r="U323" i="12" s="1"/>
  <c r="R332" i="12"/>
  <c r="U332" i="12" s="1"/>
  <c r="R20" i="12"/>
  <c r="U20" i="12" s="1"/>
  <c r="R36" i="12"/>
  <c r="U36" i="12" s="1"/>
  <c r="R52" i="12"/>
  <c r="U52" i="12" s="1"/>
  <c r="R68" i="12"/>
  <c r="R84" i="12"/>
  <c r="U84" i="12" s="1"/>
  <c r="R100" i="12"/>
  <c r="U100" i="12" s="1"/>
  <c r="R116" i="12"/>
  <c r="R132" i="12"/>
  <c r="U132" i="12" s="1"/>
  <c r="R148" i="12"/>
  <c r="U148" i="12" s="1"/>
  <c r="R164" i="12"/>
  <c r="U164" i="12" s="1"/>
  <c r="R180" i="12"/>
  <c r="U180" i="12" s="1"/>
  <c r="R196" i="12"/>
  <c r="U196" i="12" s="1"/>
  <c r="R212" i="12"/>
  <c r="U212" i="12" s="1"/>
  <c r="R228" i="12"/>
  <c r="U228" i="12" s="1"/>
  <c r="R244" i="12"/>
  <c r="U244" i="12" s="1"/>
  <c r="R260" i="12"/>
  <c r="U260" i="12" s="1"/>
  <c r="R276" i="12"/>
  <c r="U276" i="12" s="1"/>
  <c r="R292" i="12"/>
  <c r="U292" i="12" s="1"/>
  <c r="R308" i="12"/>
  <c r="U308" i="12" s="1"/>
  <c r="R185" i="12"/>
  <c r="R265" i="12"/>
  <c r="U265" i="12" s="1"/>
  <c r="R281" i="12"/>
  <c r="U281" i="12" s="1"/>
  <c r="R297" i="12"/>
  <c r="U297" i="12" s="1"/>
  <c r="R320" i="12"/>
  <c r="U320" i="12" s="1"/>
  <c r="R201" i="12"/>
  <c r="U201" i="12" s="1"/>
  <c r="R217" i="12"/>
  <c r="U217" i="12" s="1"/>
  <c r="R233" i="12"/>
  <c r="U233" i="12" s="1"/>
  <c r="R249" i="12"/>
  <c r="U249" i="12" s="1"/>
  <c r="R313" i="12"/>
  <c r="U313" i="12" s="1"/>
  <c r="R329" i="12"/>
  <c r="U329" i="12" s="1"/>
  <c r="R304" i="12"/>
  <c r="U304" i="12" s="1"/>
  <c r="R10" i="12"/>
  <c r="U10" i="12" s="1"/>
  <c r="R26" i="12"/>
  <c r="U26" i="12" s="1"/>
  <c r="R42" i="12"/>
  <c r="U42" i="12" s="1"/>
  <c r="R58" i="12"/>
  <c r="U58" i="12" s="1"/>
  <c r="R74" i="12"/>
  <c r="U74" i="12" s="1"/>
  <c r="R90" i="12"/>
  <c r="U90" i="12" s="1"/>
  <c r="R106" i="12"/>
  <c r="U106" i="12" s="1"/>
  <c r="R122" i="12"/>
  <c r="U122" i="12" s="1"/>
  <c r="R138" i="12"/>
  <c r="U138" i="12" s="1"/>
  <c r="R154" i="12"/>
  <c r="U154" i="12" s="1"/>
  <c r="R170" i="12"/>
  <c r="U170" i="12" s="1"/>
  <c r="R186" i="12"/>
  <c r="U186" i="12" s="1"/>
  <c r="R202" i="12"/>
  <c r="U202" i="12" s="1"/>
  <c r="R218" i="12"/>
  <c r="U218" i="12" s="1"/>
  <c r="R234" i="12"/>
  <c r="U234" i="12" s="1"/>
  <c r="R250" i="12"/>
  <c r="U250" i="12" s="1"/>
  <c r="R266" i="12"/>
  <c r="U266" i="12" s="1"/>
  <c r="R282" i="12"/>
  <c r="U282" i="12" s="1"/>
  <c r="R298" i="12"/>
  <c r="U298" i="12" s="1"/>
  <c r="R15" i="12"/>
  <c r="U15" i="12" s="1"/>
  <c r="R31" i="12"/>
  <c r="U31" i="12" s="1"/>
  <c r="R47" i="12"/>
  <c r="U47" i="12" s="1"/>
  <c r="R63" i="12"/>
  <c r="U63" i="12" s="1"/>
  <c r="R79" i="12"/>
  <c r="U79" i="12" s="1"/>
  <c r="R95" i="12"/>
  <c r="U95" i="12" s="1"/>
  <c r="R111" i="12"/>
  <c r="U111" i="12" s="1"/>
  <c r="R127" i="12"/>
  <c r="R143" i="12"/>
  <c r="U143" i="12" s="1"/>
  <c r="R159" i="12"/>
  <c r="U159" i="12" s="1"/>
  <c r="R175" i="12"/>
  <c r="U175" i="12" s="1"/>
  <c r="R191" i="12"/>
  <c r="U191" i="12" s="1"/>
  <c r="R207" i="12"/>
  <c r="U207" i="12" s="1"/>
  <c r="R223" i="12"/>
  <c r="U223" i="12" s="1"/>
  <c r="R239" i="12"/>
  <c r="U239" i="12" s="1"/>
  <c r="R255" i="12"/>
  <c r="U255" i="12" s="1"/>
  <c r="R271" i="12"/>
  <c r="U271" i="12" s="1"/>
  <c r="R287" i="12"/>
  <c r="U287" i="12" s="1"/>
  <c r="R303" i="12"/>
  <c r="U303" i="12" s="1"/>
  <c r="R319" i="12"/>
  <c r="U319" i="12" s="1"/>
  <c r="R16" i="12"/>
  <c r="U16" i="12" s="1"/>
  <c r="R32" i="12"/>
  <c r="U32" i="12" s="1"/>
  <c r="R48" i="12"/>
  <c r="U48" i="12" s="1"/>
  <c r="R64" i="12"/>
  <c r="U64" i="12" s="1"/>
  <c r="R80" i="12"/>
  <c r="U80" i="12" s="1"/>
  <c r="R96" i="12"/>
  <c r="U96" i="12" s="1"/>
  <c r="R112" i="12"/>
  <c r="U112" i="12" s="1"/>
  <c r="R128" i="12"/>
  <c r="U128" i="12" s="1"/>
  <c r="R144" i="12"/>
  <c r="U144" i="12" s="1"/>
  <c r="R160" i="12"/>
  <c r="U160" i="12" s="1"/>
  <c r="R176" i="12"/>
  <c r="U176" i="12" s="1"/>
  <c r="R192" i="12"/>
  <c r="U192" i="12" s="1"/>
  <c r="R208" i="12"/>
  <c r="U208" i="12" s="1"/>
  <c r="R224" i="12"/>
  <c r="U224" i="12" s="1"/>
  <c r="R240" i="12"/>
  <c r="U240" i="12" s="1"/>
  <c r="R256" i="12"/>
  <c r="U256" i="12" s="1"/>
  <c r="R272" i="12"/>
  <c r="U272" i="12" s="1"/>
  <c r="R288" i="12"/>
  <c r="U288" i="12" s="1"/>
  <c r="R324" i="12"/>
  <c r="U324" i="12" s="1"/>
  <c r="U78" i="12"/>
  <c r="U19" i="12"/>
  <c r="U62" i="12"/>
  <c r="U185" i="12"/>
  <c r="U222" i="12"/>
  <c r="R9" i="12"/>
  <c r="U9" i="12" s="1"/>
  <c r="R25" i="12"/>
  <c r="U25" i="12" s="1"/>
  <c r="R41" i="12"/>
  <c r="U41" i="12" s="1"/>
  <c r="R57" i="12"/>
  <c r="U57" i="12" s="1"/>
  <c r="R73" i="12"/>
  <c r="U73" i="12" s="1"/>
  <c r="R89" i="12"/>
  <c r="U89" i="12" s="1"/>
  <c r="R105" i="12"/>
  <c r="U105" i="12" s="1"/>
  <c r="R121" i="12"/>
  <c r="U121" i="12" s="1"/>
  <c r="R137" i="12"/>
  <c r="U137" i="12" s="1"/>
  <c r="R153" i="12"/>
  <c r="U153" i="12" s="1"/>
  <c r="R169" i="12"/>
  <c r="U169" i="12" s="1"/>
  <c r="R314" i="12"/>
  <c r="U314" i="12" s="1"/>
  <c r="U142" i="12"/>
  <c r="U68" i="12"/>
  <c r="U275" i="12"/>
  <c r="U127" i="12"/>
  <c r="U195" i="12"/>
  <c r="R17" i="12"/>
  <c r="U17" i="12" s="1"/>
  <c r="R21" i="12"/>
  <c r="U21" i="12" s="1"/>
  <c r="R33" i="12"/>
  <c r="U33" i="12" s="1"/>
  <c r="R37" i="12"/>
  <c r="U37" i="12" s="1"/>
  <c r="R53" i="12"/>
  <c r="U53" i="12" s="1"/>
  <c r="R69" i="12"/>
  <c r="U69" i="12" s="1"/>
  <c r="R85" i="12"/>
  <c r="U85" i="12" s="1"/>
  <c r="R101" i="12"/>
  <c r="U101" i="12" s="1"/>
  <c r="R117" i="12"/>
  <c r="U117" i="12" s="1"/>
  <c r="R133" i="12"/>
  <c r="U133" i="12" s="1"/>
  <c r="R149" i="12"/>
  <c r="U149" i="12" s="1"/>
  <c r="R165" i="12"/>
  <c r="U165" i="12" s="1"/>
  <c r="R181" i="12"/>
  <c r="U181" i="12" s="1"/>
  <c r="R197" i="12"/>
  <c r="U197" i="12" s="1"/>
  <c r="R213" i="12"/>
  <c r="U213" i="12" s="1"/>
  <c r="R229" i="12"/>
  <c r="U229" i="12" s="1"/>
  <c r="R245" i="12"/>
  <c r="U245" i="12" s="1"/>
  <c r="R261" i="12"/>
  <c r="U261" i="12" s="1"/>
  <c r="R277" i="12"/>
  <c r="U277" i="12" s="1"/>
  <c r="R293" i="12"/>
  <c r="U293" i="12" s="1"/>
  <c r="R305" i="12"/>
  <c r="U305" i="12" s="1"/>
  <c r="R309" i="12"/>
  <c r="U309" i="12" s="1"/>
  <c r="R321" i="12"/>
  <c r="U321" i="12" s="1"/>
  <c r="R325" i="12"/>
  <c r="U325" i="12" s="1"/>
  <c r="R328" i="12"/>
  <c r="U328" i="12" s="1"/>
  <c r="R6" i="12"/>
  <c r="U6" i="12" s="1"/>
  <c r="R22" i="12"/>
  <c r="U22" i="12" s="1"/>
  <c r="R38" i="12"/>
  <c r="U38" i="12" s="1"/>
  <c r="R54" i="12"/>
  <c r="U54" i="12" s="1"/>
  <c r="R70" i="12"/>
  <c r="U70" i="12" s="1"/>
  <c r="R86" i="12"/>
  <c r="U86" i="12" s="1"/>
  <c r="R102" i="12"/>
  <c r="U102" i="12" s="1"/>
  <c r="R118" i="12"/>
  <c r="U118" i="12" s="1"/>
  <c r="R134" i="12"/>
  <c r="U134" i="12" s="1"/>
  <c r="R150" i="12"/>
  <c r="U150" i="12" s="1"/>
  <c r="R166" i="12"/>
  <c r="U166" i="12" s="1"/>
  <c r="R182" i="12"/>
  <c r="U182" i="12" s="1"/>
  <c r="R198" i="12"/>
  <c r="U198" i="12" s="1"/>
  <c r="R214" i="12"/>
  <c r="U214" i="12" s="1"/>
  <c r="R230" i="12"/>
  <c r="U230" i="12" s="1"/>
  <c r="R246" i="12"/>
  <c r="U246" i="12" s="1"/>
  <c r="R262" i="12"/>
  <c r="U262" i="12" s="1"/>
  <c r="R278" i="12"/>
  <c r="U278" i="12" s="1"/>
  <c r="R294" i="12"/>
  <c r="U294" i="12" s="1"/>
  <c r="R310" i="12"/>
  <c r="U310" i="12" s="1"/>
  <c r="R326" i="12"/>
  <c r="U326" i="12" s="1"/>
  <c r="R330" i="12"/>
  <c r="U330" i="12" s="1"/>
  <c r="R11" i="12"/>
  <c r="U11" i="12" s="1"/>
  <c r="R27" i="12"/>
  <c r="U27" i="12" s="1"/>
  <c r="R43" i="12"/>
  <c r="U43" i="12" s="1"/>
  <c r="R59" i="12"/>
  <c r="U59" i="12" s="1"/>
  <c r="R75" i="12"/>
  <c r="U75" i="12" s="1"/>
  <c r="R91" i="12"/>
  <c r="U91" i="12" s="1"/>
  <c r="R107" i="12"/>
  <c r="U107" i="12" s="1"/>
  <c r="R123" i="12"/>
  <c r="U123" i="12" s="1"/>
  <c r="R139" i="12"/>
  <c r="U139" i="12" s="1"/>
  <c r="R155" i="12"/>
  <c r="U155" i="12" s="1"/>
  <c r="R171" i="12"/>
  <c r="U171" i="12" s="1"/>
  <c r="R187" i="12"/>
  <c r="U187" i="12" s="1"/>
  <c r="R203" i="12"/>
  <c r="U203" i="12" s="1"/>
  <c r="R219" i="12"/>
  <c r="U219" i="12" s="1"/>
  <c r="R235" i="12"/>
  <c r="U235" i="12" s="1"/>
  <c r="R251" i="12"/>
  <c r="U251" i="12" s="1"/>
  <c r="R267" i="12"/>
  <c r="U267" i="12" s="1"/>
  <c r="R283" i="12"/>
  <c r="U283" i="12" s="1"/>
  <c r="R299" i="12"/>
  <c r="U299" i="12" s="1"/>
  <c r="R315" i="12"/>
  <c r="U315" i="12" s="1"/>
  <c r="R331" i="12"/>
  <c r="U331" i="12" s="1"/>
  <c r="R12" i="12"/>
  <c r="U12" i="12" s="1"/>
  <c r="R28" i="12"/>
  <c r="U28" i="12" s="1"/>
  <c r="R44" i="12"/>
  <c r="U44" i="12" s="1"/>
  <c r="R60" i="12"/>
  <c r="U60" i="12" s="1"/>
  <c r="R76" i="12"/>
  <c r="U76" i="12" s="1"/>
  <c r="R92" i="12"/>
  <c r="U92" i="12" s="1"/>
  <c r="R108" i="12"/>
  <c r="U108" i="12" s="1"/>
  <c r="R124" i="12"/>
  <c r="U124" i="12" s="1"/>
  <c r="R140" i="12"/>
  <c r="U140" i="12" s="1"/>
  <c r="R156" i="12"/>
  <c r="U156" i="12" s="1"/>
  <c r="R172" i="12"/>
  <c r="U172" i="12" s="1"/>
  <c r="R184" i="12"/>
  <c r="U184" i="12" s="1"/>
  <c r="R188" i="12"/>
  <c r="U188" i="12" s="1"/>
  <c r="R200" i="12"/>
  <c r="U200" i="12" s="1"/>
  <c r="R204" i="12"/>
  <c r="U204" i="12" s="1"/>
  <c r="R216" i="12"/>
  <c r="U216" i="12" s="1"/>
  <c r="R220" i="12"/>
  <c r="U220" i="12" s="1"/>
  <c r="R232" i="12"/>
  <c r="U232" i="12" s="1"/>
  <c r="R236" i="12"/>
  <c r="U236" i="12" s="1"/>
  <c r="R248" i="12"/>
  <c r="U248" i="12" s="1"/>
  <c r="R252" i="12"/>
  <c r="U252" i="12" s="1"/>
  <c r="R264" i="12"/>
  <c r="U264" i="12" s="1"/>
  <c r="R268" i="12"/>
  <c r="U268" i="12" s="1"/>
  <c r="R280" i="12"/>
  <c r="U280" i="12" s="1"/>
  <c r="R284" i="12"/>
  <c r="U284" i="12" s="1"/>
  <c r="R296" i="12"/>
  <c r="U296" i="12" s="1"/>
  <c r="R300" i="12"/>
  <c r="U300" i="12" s="1"/>
  <c r="R312" i="12"/>
  <c r="U312" i="12" s="1"/>
  <c r="R316" i="12"/>
  <c r="U316" i="12" s="1"/>
  <c r="U259" i="12"/>
  <c r="U116" i="12"/>
  <c r="R49" i="12"/>
  <c r="U49" i="12" s="1"/>
  <c r="R65" i="12"/>
  <c r="U65" i="12" s="1"/>
  <c r="R81" i="12"/>
  <c r="U81" i="12" s="1"/>
  <c r="R97" i="12"/>
  <c r="U97" i="12" s="1"/>
  <c r="R113" i="12"/>
  <c r="U113" i="12" s="1"/>
  <c r="R129" i="12"/>
  <c r="U129" i="12" s="1"/>
  <c r="R145" i="12"/>
  <c r="U145" i="12" s="1"/>
  <c r="R161" i="12"/>
  <c r="U161" i="12" s="1"/>
  <c r="R173" i="12"/>
  <c r="U173" i="12" s="1"/>
  <c r="R177" i="12"/>
  <c r="U177" i="12" s="1"/>
  <c r="R189" i="12"/>
  <c r="U189" i="12" s="1"/>
  <c r="R193" i="12"/>
  <c r="U193" i="12" s="1"/>
  <c r="R205" i="12"/>
  <c r="U205" i="12" s="1"/>
  <c r="R209" i="12"/>
  <c r="U209" i="12" s="1"/>
  <c r="R221" i="12"/>
  <c r="U221" i="12" s="1"/>
  <c r="R225" i="12"/>
  <c r="U225" i="12" s="1"/>
  <c r="R237" i="12"/>
  <c r="U237" i="12" s="1"/>
  <c r="R241" i="12"/>
  <c r="U241" i="12" s="1"/>
  <c r="R253" i="12"/>
  <c r="U253" i="12" s="1"/>
  <c r="R257" i="12"/>
  <c r="U257" i="12" s="1"/>
  <c r="R269" i="12"/>
  <c r="U269" i="12" s="1"/>
  <c r="R273" i="12"/>
  <c r="U273" i="12" s="1"/>
  <c r="R285" i="12"/>
  <c r="U285" i="12" s="1"/>
  <c r="R289" i="12"/>
  <c r="U289" i="12" s="1"/>
  <c r="R18" i="12"/>
  <c r="U18" i="12" s="1"/>
  <c r="R34" i="12"/>
  <c r="U34" i="12" s="1"/>
  <c r="R50" i="12"/>
  <c r="U50" i="12" s="1"/>
  <c r="R66" i="12"/>
  <c r="U66" i="12" s="1"/>
  <c r="R82" i="12"/>
  <c r="U82" i="12" s="1"/>
  <c r="R98" i="12"/>
  <c r="U98" i="12" s="1"/>
  <c r="R114" i="12"/>
  <c r="U114" i="12" s="1"/>
  <c r="R130" i="12"/>
  <c r="U130" i="12" s="1"/>
  <c r="R146" i="12"/>
  <c r="U146" i="12" s="1"/>
  <c r="R162" i="12"/>
  <c r="U162" i="12" s="1"/>
  <c r="R178" i="12"/>
  <c r="U178" i="12" s="1"/>
  <c r="R194" i="12"/>
  <c r="U194" i="12" s="1"/>
  <c r="R210" i="12"/>
  <c r="U210" i="12" s="1"/>
  <c r="R226" i="12"/>
  <c r="U226" i="12" s="1"/>
  <c r="R242" i="12"/>
  <c r="U242" i="12" s="1"/>
  <c r="R258" i="12"/>
  <c r="U258" i="12" s="1"/>
  <c r="R274" i="12"/>
  <c r="U274" i="12" s="1"/>
  <c r="R290" i="12"/>
  <c r="U290" i="12" s="1"/>
  <c r="R306" i="12"/>
  <c r="U306" i="12" s="1"/>
  <c r="R322" i="12"/>
  <c r="U322" i="12" s="1"/>
  <c r="R7" i="12"/>
  <c r="U7" i="12" s="1"/>
  <c r="R23" i="12"/>
  <c r="U23" i="12" s="1"/>
  <c r="R39" i="12"/>
  <c r="U39" i="12" s="1"/>
  <c r="R55" i="12"/>
  <c r="U55" i="12" s="1"/>
  <c r="R71" i="12"/>
  <c r="U71" i="12" s="1"/>
  <c r="R87" i="12"/>
  <c r="U87" i="12" s="1"/>
  <c r="R103" i="12"/>
  <c r="U103" i="12" s="1"/>
  <c r="R119" i="12"/>
  <c r="U119" i="12" s="1"/>
  <c r="R135" i="12"/>
  <c r="U135" i="12" s="1"/>
  <c r="R151" i="12"/>
  <c r="U151" i="12" s="1"/>
  <c r="R167" i="12"/>
  <c r="U167" i="12" s="1"/>
  <c r="R183" i="12"/>
  <c r="U183" i="12" s="1"/>
  <c r="R199" i="12"/>
  <c r="U199" i="12" s="1"/>
  <c r="R215" i="12"/>
  <c r="U215" i="12" s="1"/>
  <c r="R231" i="12"/>
  <c r="U231" i="12" s="1"/>
  <c r="R247" i="12"/>
  <c r="U247" i="12" s="1"/>
  <c r="R263" i="12"/>
  <c r="U263" i="12" s="1"/>
  <c r="R279" i="12"/>
  <c r="U279" i="12" s="1"/>
  <c r="R295" i="12"/>
  <c r="U295" i="12" s="1"/>
  <c r="R311" i="12"/>
  <c r="U311" i="12" s="1"/>
  <c r="R327" i="12"/>
  <c r="U327" i="12" s="1"/>
  <c r="R8" i="12"/>
  <c r="U8" i="12" s="1"/>
  <c r="R24" i="12"/>
  <c r="U24" i="12" s="1"/>
  <c r="R40" i="12"/>
  <c r="U40" i="12" s="1"/>
  <c r="R56" i="12"/>
  <c r="U56" i="12" s="1"/>
  <c r="R72" i="12"/>
  <c r="U72" i="12" s="1"/>
  <c r="R88" i="12"/>
  <c r="U88" i="12" s="1"/>
  <c r="R104" i="12"/>
  <c r="U104" i="12" s="1"/>
  <c r="R120" i="12"/>
  <c r="U120" i="12" s="1"/>
  <c r="R136" i="12"/>
  <c r="U136" i="12" s="1"/>
  <c r="R152" i="12"/>
  <c r="U152" i="12" s="1"/>
  <c r="R168" i="12"/>
  <c r="U168" i="12" s="1"/>
  <c r="M17" i="12"/>
  <c r="M69" i="12"/>
  <c r="M257" i="12"/>
  <c r="M269" i="12"/>
  <c r="M293" i="12"/>
  <c r="M305" i="12"/>
  <c r="M10" i="12"/>
  <c r="M34" i="12"/>
  <c r="M46" i="12"/>
  <c r="M74" i="12"/>
  <c r="M98" i="12"/>
  <c r="M110" i="12"/>
  <c r="M138" i="12"/>
  <c r="M162" i="12"/>
  <c r="M174" i="12"/>
  <c r="M202" i="12"/>
  <c r="M226" i="12"/>
  <c r="M238" i="12"/>
  <c r="M266" i="12"/>
  <c r="M290" i="12"/>
  <c r="M302" i="12"/>
  <c r="M330" i="12"/>
  <c r="M79" i="12"/>
  <c r="M91" i="12"/>
  <c r="M107" i="12"/>
  <c r="M115" i="12"/>
  <c r="M127" i="12"/>
  <c r="M163" i="12"/>
  <c r="M207" i="12"/>
  <c r="M219" i="12"/>
  <c r="M235" i="12"/>
  <c r="M243" i="12"/>
  <c r="M255" i="12"/>
  <c r="M271" i="12"/>
  <c r="M287" i="12"/>
  <c r="M303" i="12"/>
  <c r="M319" i="12"/>
  <c r="M328" i="12"/>
  <c r="M12" i="12"/>
  <c r="M52" i="12"/>
  <c r="M64" i="12"/>
  <c r="M76" i="12"/>
  <c r="M116" i="12"/>
  <c r="M128" i="12"/>
  <c r="M140" i="12"/>
  <c r="M180" i="12"/>
  <c r="M192" i="12"/>
  <c r="M204" i="12"/>
  <c r="M244" i="12"/>
  <c r="M256" i="12"/>
  <c r="M300" i="12"/>
  <c r="M21" i="12"/>
  <c r="M33" i="12"/>
  <c r="M61" i="12"/>
  <c r="M81" i="12"/>
  <c r="M89" i="12"/>
  <c r="M97" i="12"/>
  <c r="M105" i="12"/>
  <c r="M113" i="12"/>
  <c r="M121" i="12"/>
  <c r="M129" i="12"/>
  <c r="M137" i="12"/>
  <c r="M145" i="12"/>
  <c r="M153" i="12"/>
  <c r="M161" i="12"/>
  <c r="M169" i="12"/>
  <c r="M177" i="12"/>
  <c r="M185" i="12"/>
  <c r="M193" i="12"/>
  <c r="M201" i="12"/>
  <c r="M209" i="12"/>
  <c r="M217" i="12"/>
  <c r="M285" i="12"/>
  <c r="M309" i="12"/>
  <c r="M321" i="12"/>
  <c r="M26" i="12"/>
  <c r="M50" i="12"/>
  <c r="M62" i="12"/>
  <c r="M90" i="12"/>
  <c r="M114" i="12"/>
  <c r="M126" i="12"/>
  <c r="M154" i="12"/>
  <c r="M178" i="12"/>
  <c r="M190" i="12"/>
  <c r="M218" i="12"/>
  <c r="M242" i="12"/>
  <c r="M254" i="12"/>
  <c r="M282" i="12"/>
  <c r="M306" i="12"/>
  <c r="M318" i="12"/>
  <c r="M11" i="12"/>
  <c r="M27" i="12"/>
  <c r="M43" i="12"/>
  <c r="M59" i="12"/>
  <c r="M75" i="12"/>
  <c r="M83" i="12"/>
  <c r="M95" i="12"/>
  <c r="M131" i="12"/>
  <c r="M187" i="12"/>
  <c r="M203" i="12"/>
  <c r="M211" i="12"/>
  <c r="M223" i="12"/>
  <c r="M259" i="12"/>
  <c r="M275" i="12"/>
  <c r="M291" i="12"/>
  <c r="M307" i="12"/>
  <c r="M323" i="12"/>
  <c r="M16" i="12"/>
  <c r="M28" i="12"/>
  <c r="M80" i="12"/>
  <c r="M92" i="12"/>
  <c r="M144" i="12"/>
  <c r="M156" i="12"/>
  <c r="M208" i="12"/>
  <c r="M220" i="12"/>
  <c r="M276" i="12"/>
  <c r="M37" i="12"/>
  <c r="M49" i="12"/>
  <c r="M77" i="12"/>
  <c r="M85" i="12"/>
  <c r="M93" i="12"/>
  <c r="M101" i="12"/>
  <c r="M109" i="12"/>
  <c r="M117" i="12"/>
  <c r="M125" i="12"/>
  <c r="M133" i="12"/>
  <c r="M141" i="12"/>
  <c r="M149" i="12"/>
  <c r="M273" i="12"/>
  <c r="M325" i="12"/>
  <c r="M14" i="12"/>
  <c r="M66" i="12"/>
  <c r="M78" i="12"/>
  <c r="M130" i="12"/>
  <c r="M142" i="12"/>
  <c r="M194" i="12"/>
  <c r="M206" i="12"/>
  <c r="M258" i="12"/>
  <c r="M270" i="12"/>
  <c r="M322" i="12"/>
  <c r="M334" i="12"/>
  <c r="M15" i="12"/>
  <c r="M31" i="12"/>
  <c r="M63" i="12"/>
  <c r="M99" i="12"/>
  <c r="M155" i="12"/>
  <c r="M191" i="12"/>
  <c r="M227" i="12"/>
  <c r="M32" i="12"/>
  <c r="M44" i="12"/>
  <c r="M96" i="12"/>
  <c r="M108" i="12"/>
  <c r="M160" i="12"/>
  <c r="M172" i="12"/>
  <c r="M224" i="12"/>
  <c r="M236" i="12"/>
  <c r="M292" i="12"/>
  <c r="M308" i="12"/>
  <c r="M53" i="12"/>
  <c r="M65" i="12"/>
  <c r="M265" i="12"/>
  <c r="M277" i="12"/>
  <c r="M289" i="12"/>
  <c r="M18" i="12"/>
  <c r="M30" i="12"/>
  <c r="M82" i="12"/>
  <c r="M94" i="12"/>
  <c r="M146" i="12"/>
  <c r="M158" i="12"/>
  <c r="M210" i="12"/>
  <c r="M222" i="12"/>
  <c r="M274" i="12"/>
  <c r="M286" i="12"/>
  <c r="M329" i="12"/>
  <c r="M35" i="12"/>
  <c r="M111" i="12"/>
  <c r="M123" i="12"/>
  <c r="M159" i="12"/>
  <c r="M195" i="12"/>
  <c r="M239" i="12"/>
  <c r="M251" i="12"/>
  <c r="M267" i="12"/>
  <c r="M299" i="12"/>
  <c r="M315" i="12"/>
  <c r="M331" i="12"/>
  <c r="M36" i="12"/>
  <c r="M48" i="12"/>
  <c r="M60" i="12"/>
  <c r="M100" i="12"/>
  <c r="M112" i="12"/>
  <c r="M124" i="12"/>
  <c r="M164" i="12"/>
  <c r="M176" i="12"/>
  <c r="M188" i="12"/>
  <c r="M228" i="12"/>
  <c r="M240" i="12"/>
  <c r="M252" i="12"/>
  <c r="M268" i="12"/>
  <c r="M324" i="12"/>
  <c r="O41" i="12"/>
  <c r="O313" i="12"/>
  <c r="O54" i="12"/>
  <c r="O70" i="12"/>
  <c r="O166" i="12"/>
  <c r="O198" i="12"/>
  <c r="O230" i="12"/>
  <c r="O326" i="12"/>
  <c r="O51" i="12"/>
  <c r="O67" i="12"/>
  <c r="O167" i="12"/>
  <c r="O215" i="12"/>
  <c r="O247" i="12"/>
  <c r="O283" i="12"/>
  <c r="O295" i="12"/>
  <c r="O311" i="12"/>
  <c r="O327" i="12"/>
  <c r="O24" i="12"/>
  <c r="O40" i="12"/>
  <c r="O72" i="12"/>
  <c r="O88" i="12"/>
  <c r="O104" i="12"/>
  <c r="O120" i="12"/>
  <c r="O136" i="12"/>
  <c r="O168" i="12"/>
  <c r="O200" i="12"/>
  <c r="O216" i="12"/>
  <c r="O232" i="12"/>
  <c r="O248" i="12"/>
  <c r="O264" i="12"/>
  <c r="O280" i="12"/>
  <c r="O296" i="12"/>
  <c r="O312" i="12"/>
  <c r="O332" i="12"/>
  <c r="O13" i="12"/>
  <c r="M13" i="12"/>
  <c r="O29" i="12"/>
  <c r="M29" i="12"/>
  <c r="O45" i="12"/>
  <c r="M45" i="12"/>
  <c r="O61" i="12"/>
  <c r="O77" i="12"/>
  <c r="O81" i="12"/>
  <c r="O93" i="12"/>
  <c r="O97" i="12"/>
  <c r="O109" i="12"/>
  <c r="O113" i="12"/>
  <c r="O125" i="12"/>
  <c r="O129" i="12"/>
  <c r="O141" i="12"/>
  <c r="O145" i="12"/>
  <c r="O157" i="12"/>
  <c r="M157" i="12"/>
  <c r="O161" i="12"/>
  <c r="O173" i="12"/>
  <c r="M173" i="12"/>
  <c r="O177" i="12"/>
  <c r="O189" i="12"/>
  <c r="M189" i="12"/>
  <c r="O193" i="12"/>
  <c r="O205" i="12"/>
  <c r="M205" i="12"/>
  <c r="O209" i="12"/>
  <c r="O221" i="12"/>
  <c r="M221" i="12"/>
  <c r="O225" i="12"/>
  <c r="M225" i="12"/>
  <c r="O237" i="12"/>
  <c r="M237" i="12"/>
  <c r="O241" i="12"/>
  <c r="M241" i="12"/>
  <c r="O253" i="12"/>
  <c r="M253" i="12"/>
  <c r="O269" i="12"/>
  <c r="O285" i="12"/>
  <c r="O301" i="12"/>
  <c r="M301" i="12"/>
  <c r="O317" i="12"/>
  <c r="M317" i="12"/>
  <c r="O6" i="12"/>
  <c r="O10" i="12"/>
  <c r="O26" i="12"/>
  <c r="O42" i="12"/>
  <c r="M42" i="12"/>
  <c r="O58" i="12"/>
  <c r="M58" i="12"/>
  <c r="O74" i="12"/>
  <c r="O90" i="12"/>
  <c r="O106" i="12"/>
  <c r="M106" i="12"/>
  <c r="O122" i="12"/>
  <c r="M122" i="12"/>
  <c r="O138" i="12"/>
  <c r="O154" i="12"/>
  <c r="O170" i="12"/>
  <c r="M170" i="12"/>
  <c r="O186" i="12"/>
  <c r="M186" i="12"/>
  <c r="O202" i="12"/>
  <c r="O218" i="12"/>
  <c r="O234" i="12"/>
  <c r="M234" i="12"/>
  <c r="O250" i="12"/>
  <c r="M250" i="12"/>
  <c r="O266" i="12"/>
  <c r="O282" i="12"/>
  <c r="O298" i="12"/>
  <c r="M298" i="12"/>
  <c r="O314" i="12"/>
  <c r="M314" i="12"/>
  <c r="O330" i="12"/>
  <c r="O7" i="12"/>
  <c r="O23" i="12"/>
  <c r="O39" i="12"/>
  <c r="O55" i="12"/>
  <c r="O71" i="12"/>
  <c r="O75" i="12"/>
  <c r="O79" i="12"/>
  <c r="O91" i="12"/>
  <c r="O95" i="12"/>
  <c r="O107" i="12"/>
  <c r="O111" i="12"/>
  <c r="O123" i="12"/>
  <c r="O127" i="12"/>
  <c r="O139" i="12"/>
  <c r="M139" i="12"/>
  <c r="O143" i="12"/>
  <c r="M143" i="12"/>
  <c r="O155" i="12"/>
  <c r="O159" i="12"/>
  <c r="O171" i="12"/>
  <c r="M171" i="12"/>
  <c r="O175" i="12"/>
  <c r="M175" i="12"/>
  <c r="O187" i="12"/>
  <c r="O191" i="12"/>
  <c r="O203" i="12"/>
  <c r="O207" i="12"/>
  <c r="O219" i="12"/>
  <c r="O223" i="12"/>
  <c r="O235" i="12"/>
  <c r="O239" i="12"/>
  <c r="O251" i="12"/>
  <c r="O255" i="12"/>
  <c r="O271" i="12"/>
  <c r="O287" i="12"/>
  <c r="O303" i="12"/>
  <c r="O319" i="12"/>
  <c r="O12" i="12"/>
  <c r="O28" i="12"/>
  <c r="O44" i="12"/>
  <c r="O60" i="12"/>
  <c r="O76" i="12"/>
  <c r="O92" i="12"/>
  <c r="O108" i="12"/>
  <c r="O124" i="12"/>
  <c r="O140" i="12"/>
  <c r="O156" i="12"/>
  <c r="O172" i="12"/>
  <c r="O188" i="12"/>
  <c r="O204" i="12"/>
  <c r="O220" i="12"/>
  <c r="O236" i="12"/>
  <c r="O252" i="12"/>
  <c r="O256" i="12"/>
  <c r="O268" i="12"/>
  <c r="O272" i="12"/>
  <c r="M284" i="12"/>
  <c r="O284" i="12"/>
  <c r="O288" i="12"/>
  <c r="O300" i="12"/>
  <c r="O304" i="12"/>
  <c r="M316" i="12"/>
  <c r="O316" i="12"/>
  <c r="O320" i="12"/>
  <c r="O25" i="12"/>
  <c r="O73" i="12"/>
  <c r="O281" i="12"/>
  <c r="O38" i="12"/>
  <c r="O86" i="12"/>
  <c r="O102" i="12"/>
  <c r="O118" i="12"/>
  <c r="O150" i="12"/>
  <c r="O246" i="12"/>
  <c r="O262" i="12"/>
  <c r="O294" i="12"/>
  <c r="O310" i="12"/>
  <c r="O19" i="12"/>
  <c r="O103" i="12"/>
  <c r="O119" i="12"/>
  <c r="O135" i="12"/>
  <c r="O267" i="12"/>
  <c r="O279" i="12"/>
  <c r="O331" i="12"/>
  <c r="O56" i="12"/>
  <c r="O152" i="12"/>
  <c r="O184" i="12"/>
  <c r="O17" i="12"/>
  <c r="O33" i="12"/>
  <c r="O49" i="12"/>
  <c r="O65" i="12"/>
  <c r="O257" i="12"/>
  <c r="O261" i="12"/>
  <c r="O273" i="12"/>
  <c r="O289" i="12"/>
  <c r="O305" i="12"/>
  <c r="O321" i="12"/>
  <c r="O14" i="12"/>
  <c r="O30" i="12"/>
  <c r="O46" i="12"/>
  <c r="O62" i="12"/>
  <c r="O78" i="12"/>
  <c r="O94" i="12"/>
  <c r="O110" i="12"/>
  <c r="O126" i="12"/>
  <c r="O142" i="12"/>
  <c r="O158" i="12"/>
  <c r="O174" i="12"/>
  <c r="O190" i="12"/>
  <c r="O206" i="12"/>
  <c r="O222" i="12"/>
  <c r="O238" i="12"/>
  <c r="O254" i="12"/>
  <c r="O270" i="12"/>
  <c r="O286" i="12"/>
  <c r="O302" i="12"/>
  <c r="O318" i="12"/>
  <c r="O334" i="12"/>
  <c r="O11" i="12"/>
  <c r="O27" i="12"/>
  <c r="O43" i="12"/>
  <c r="O59" i="12"/>
  <c r="O328" i="12"/>
  <c r="O16" i="12"/>
  <c r="O32" i="12"/>
  <c r="O48" i="12"/>
  <c r="O64" i="12"/>
  <c r="O80" i="12"/>
  <c r="O96" i="12"/>
  <c r="O112" i="12"/>
  <c r="O128" i="12"/>
  <c r="O144" i="12"/>
  <c r="O160" i="12"/>
  <c r="O176" i="12"/>
  <c r="O192" i="12"/>
  <c r="O208" i="12"/>
  <c r="O224" i="12"/>
  <c r="O240" i="12"/>
  <c r="O260" i="12"/>
  <c r="O9" i="12"/>
  <c r="O57" i="12"/>
  <c r="O297" i="12"/>
  <c r="O22" i="12"/>
  <c r="O134" i="12"/>
  <c r="O182" i="12"/>
  <c r="O214" i="12"/>
  <c r="O278" i="12"/>
  <c r="O35" i="12"/>
  <c r="O87" i="12"/>
  <c r="O151" i="12"/>
  <c r="O183" i="12"/>
  <c r="O199" i="12"/>
  <c r="O231" i="12"/>
  <c r="O263" i="12"/>
  <c r="O299" i="12"/>
  <c r="O315" i="12"/>
  <c r="O8" i="12"/>
  <c r="O21" i="12"/>
  <c r="O37" i="12"/>
  <c r="O53" i="12"/>
  <c r="O69" i="12"/>
  <c r="O85" i="12"/>
  <c r="O89" i="12"/>
  <c r="O101" i="12"/>
  <c r="O105" i="12"/>
  <c r="O117" i="12"/>
  <c r="O121" i="12"/>
  <c r="O133" i="12"/>
  <c r="O137" i="12"/>
  <c r="O149" i="12"/>
  <c r="O153" i="12"/>
  <c r="O165" i="12"/>
  <c r="M165" i="12"/>
  <c r="O169" i="12"/>
  <c r="O181" i="12"/>
  <c r="M181" i="12"/>
  <c r="O185" i="12"/>
  <c r="O197" i="12"/>
  <c r="M197" i="12"/>
  <c r="O201" i="12"/>
  <c r="O213" i="12"/>
  <c r="M213" i="12"/>
  <c r="O217" i="12"/>
  <c r="O229" i="12"/>
  <c r="M229" i="12"/>
  <c r="O233" i="12"/>
  <c r="M233" i="12"/>
  <c r="O245" i="12"/>
  <c r="M245" i="12"/>
  <c r="O249" i="12"/>
  <c r="M249" i="12"/>
  <c r="O265" i="12"/>
  <c r="O277" i="12"/>
  <c r="O293" i="12"/>
  <c r="O309" i="12"/>
  <c r="O325" i="12"/>
  <c r="O18" i="12"/>
  <c r="O34" i="12"/>
  <c r="O50" i="12"/>
  <c r="O66" i="12"/>
  <c r="O82" i="12"/>
  <c r="O98" i="12"/>
  <c r="O114" i="12"/>
  <c r="O130" i="12"/>
  <c r="O146" i="12"/>
  <c r="O162" i="12"/>
  <c r="O178" i="12"/>
  <c r="O194" i="12"/>
  <c r="O210" i="12"/>
  <c r="O226" i="12"/>
  <c r="O242" i="12"/>
  <c r="O258" i="12"/>
  <c r="O274" i="12"/>
  <c r="O290" i="12"/>
  <c r="O306" i="12"/>
  <c r="O322" i="12"/>
  <c r="O329" i="12"/>
  <c r="O15" i="12"/>
  <c r="O31" i="12"/>
  <c r="O47" i="12"/>
  <c r="M47" i="12"/>
  <c r="O63" i="12"/>
  <c r="O83" i="12"/>
  <c r="O99" i="12"/>
  <c r="O115" i="12"/>
  <c r="O131" i="12"/>
  <c r="O147" i="12"/>
  <c r="M147" i="12"/>
  <c r="O163" i="12"/>
  <c r="O179" i="12"/>
  <c r="M179" i="12"/>
  <c r="O195" i="12"/>
  <c r="O211" i="12"/>
  <c r="O227" i="12"/>
  <c r="O243" i="12"/>
  <c r="O259" i="12"/>
  <c r="O275" i="12"/>
  <c r="O291" i="12"/>
  <c r="O307" i="12"/>
  <c r="O323" i="12"/>
  <c r="O333" i="12"/>
  <c r="M333" i="12"/>
  <c r="O20" i="12"/>
  <c r="M20" i="12"/>
  <c r="O36" i="12"/>
  <c r="O52" i="12"/>
  <c r="O68" i="12"/>
  <c r="M68" i="12"/>
  <c r="O84" i="12"/>
  <c r="M84" i="12"/>
  <c r="O100" i="12"/>
  <c r="O116" i="12"/>
  <c r="O132" i="12"/>
  <c r="M132" i="12"/>
  <c r="O148" i="12"/>
  <c r="M148" i="12"/>
  <c r="O164" i="12"/>
  <c r="O180" i="12"/>
  <c r="M196" i="12"/>
  <c r="O196" i="12"/>
  <c r="M212" i="12"/>
  <c r="O212" i="12"/>
  <c r="O228" i="12"/>
  <c r="O244" i="12"/>
  <c r="O276" i="12"/>
  <c r="O292" i="12"/>
  <c r="O308" i="12"/>
  <c r="O324" i="12"/>
  <c r="E2" i="9"/>
  <c r="G2" i="9" s="1"/>
  <c r="O22" i="7"/>
  <c r="J22" i="7"/>
  <c r="O21" i="7"/>
  <c r="J21" i="7"/>
  <c r="O20" i="7"/>
  <c r="J20" i="7"/>
  <c r="O18" i="7"/>
  <c r="J18" i="7"/>
  <c r="O17" i="7"/>
  <c r="J17" i="7"/>
  <c r="O16" i="7"/>
  <c r="J16" i="7"/>
  <c r="J13" i="7"/>
  <c r="J14" i="7"/>
  <c r="J12" i="7"/>
  <c r="E20" i="7"/>
  <c r="E21" i="7" s="1"/>
  <c r="E22" i="7" s="1"/>
  <c r="E16" i="7"/>
  <c r="E17" i="7" s="1"/>
  <c r="E18" i="7" s="1"/>
  <c r="O13" i="7"/>
  <c r="O14" i="7"/>
  <c r="O12" i="7"/>
  <c r="E12" i="7"/>
  <c r="L20" i="7" l="1"/>
  <c r="P20" i="7" s="1"/>
  <c r="R20" i="7" s="1"/>
  <c r="W20" i="7" s="1"/>
  <c r="M57" i="12"/>
  <c r="M183" i="12"/>
  <c r="M278" i="12"/>
  <c r="M22" i="12"/>
  <c r="M119" i="12"/>
  <c r="M294" i="12"/>
  <c r="M118" i="12"/>
  <c r="M281" i="12"/>
  <c r="M296" i="12"/>
  <c r="M232" i="12"/>
  <c r="M136" i="12"/>
  <c r="M72" i="12"/>
  <c r="M311" i="12"/>
  <c r="M215" i="12"/>
  <c r="M326" i="12"/>
  <c r="M70" i="12"/>
  <c r="M199" i="12"/>
  <c r="M134" i="12"/>
  <c r="M9" i="12"/>
  <c r="M260" i="12"/>
  <c r="M56" i="12"/>
  <c r="M135" i="12"/>
  <c r="M310" i="12"/>
  <c r="M150" i="12"/>
  <c r="M38" i="12"/>
  <c r="M320" i="12"/>
  <c r="M288" i="12"/>
  <c r="M71" i="12"/>
  <c r="M55" i="12"/>
  <c r="M39" i="12"/>
  <c r="M23" i="12"/>
  <c r="M7" i="12"/>
  <c r="M312" i="12"/>
  <c r="M248" i="12"/>
  <c r="M168" i="12"/>
  <c r="M88" i="12"/>
  <c r="M327" i="12"/>
  <c r="M247" i="12"/>
  <c r="M51" i="12"/>
  <c r="M166" i="12"/>
  <c r="M41" i="12"/>
  <c r="M8" i="12"/>
  <c r="M231" i="12"/>
  <c r="M87" i="12"/>
  <c r="M182" i="12"/>
  <c r="M261" i="12"/>
  <c r="M152" i="12"/>
  <c r="M19" i="12"/>
  <c r="M246" i="12"/>
  <c r="M86" i="12"/>
  <c r="M25" i="12"/>
  <c r="M264" i="12"/>
  <c r="M200" i="12"/>
  <c r="M104" i="12"/>
  <c r="M24" i="12"/>
  <c r="M283" i="12"/>
  <c r="M67" i="12"/>
  <c r="M198" i="12"/>
  <c r="M313" i="12"/>
  <c r="M6" i="12"/>
  <c r="M263" i="12"/>
  <c r="M151" i="12"/>
  <c r="M214" i="12"/>
  <c r="M297" i="12"/>
  <c r="M184" i="12"/>
  <c r="M279" i="12"/>
  <c r="M103" i="12"/>
  <c r="M262" i="12"/>
  <c r="M102" i="12"/>
  <c r="M73" i="12"/>
  <c r="M304" i="12"/>
  <c r="M272" i="12"/>
  <c r="M332" i="12"/>
  <c r="M280" i="12"/>
  <c r="M216" i="12"/>
  <c r="M120" i="12"/>
  <c r="M40" i="12"/>
  <c r="M295" i="12"/>
  <c r="M167" i="12"/>
  <c r="M230" i="12"/>
  <c r="M54" i="12"/>
  <c r="S20" i="7"/>
  <c r="T20" i="7" s="1"/>
  <c r="L16" i="7"/>
  <c r="P16" i="7" s="1"/>
  <c r="R16" i="7" s="1"/>
  <c r="L21" i="7"/>
  <c r="P21" i="7" s="1"/>
  <c r="R21" i="7" s="1"/>
  <c r="L12" i="7"/>
  <c r="P12" i="7" s="1"/>
  <c r="R12" i="7" s="1"/>
  <c r="L17" i="7"/>
  <c r="P17" i="7" s="1"/>
  <c r="R17" i="7" s="1"/>
  <c r="E13" i="7"/>
  <c r="E14" i="7" s="1"/>
  <c r="L22" i="7"/>
  <c r="P22" i="7" s="1"/>
  <c r="R22" i="7" s="1"/>
  <c r="S22" i="7" s="1"/>
  <c r="T22" i="7" s="1"/>
  <c r="L18" i="7"/>
  <c r="P18" i="7" s="1"/>
  <c r="R18" i="7" s="1"/>
  <c r="S18" i="7" s="1"/>
  <c r="T18" i="7" s="1"/>
  <c r="L13" i="7" l="1"/>
  <c r="P13" i="7" s="1"/>
  <c r="R13" i="7" s="1"/>
  <c r="W13" i="7" s="1"/>
  <c r="U20" i="7"/>
  <c r="W18" i="7"/>
  <c r="L14" i="7"/>
  <c r="P14" i="7"/>
  <c r="W22" i="7"/>
  <c r="W16" i="7"/>
  <c r="S16" i="7"/>
  <c r="T16" i="7" s="1"/>
  <c r="S17" i="7"/>
  <c r="T17" i="7" s="1"/>
  <c r="W17" i="7"/>
  <c r="W12" i="7"/>
  <c r="S12" i="7"/>
  <c r="T12" i="7" s="1"/>
  <c r="U22" i="7"/>
  <c r="W21" i="7"/>
  <c r="S21" i="7"/>
  <c r="T21" i="7" s="1"/>
  <c r="U18" i="7"/>
  <c r="S13" i="7" l="1"/>
  <c r="T13" i="7" s="1"/>
  <c r="R14" i="7"/>
  <c r="U16" i="7"/>
  <c r="U12" i="7"/>
  <c r="U21" i="7"/>
  <c r="U17" i="7"/>
  <c r="U13" i="7" l="1"/>
  <c r="W14" i="7"/>
  <c r="S14" i="7"/>
  <c r="T14" i="7" s="1"/>
  <c r="G14" i="6"/>
  <c r="U14" i="7" l="1"/>
  <c r="H6" i="1"/>
  <c r="AH2" i="5" s="1"/>
  <c r="H7" i="1"/>
  <c r="AH3" i="5" s="1"/>
  <c r="H8" i="1"/>
  <c r="H9" i="1"/>
  <c r="H10" i="1"/>
  <c r="AH6" i="5" s="1"/>
  <c r="H11" i="1"/>
  <c r="H12" i="1"/>
  <c r="H13" i="1"/>
  <c r="AH9" i="5" s="1"/>
  <c r="H14" i="1"/>
  <c r="AH10" i="5" s="1"/>
  <c r="H15" i="1"/>
  <c r="AH11" i="5" s="1"/>
  <c r="H16" i="1"/>
  <c r="H17" i="1"/>
  <c r="AH13" i="5" s="1"/>
  <c r="H18" i="1"/>
  <c r="AH14" i="5" s="1"/>
  <c r="H19" i="1"/>
  <c r="H20" i="1"/>
  <c r="H21" i="1"/>
  <c r="AH17" i="5" s="1"/>
  <c r="H22" i="1"/>
  <c r="H23" i="1"/>
  <c r="AH19" i="5" s="1"/>
  <c r="H24" i="1"/>
  <c r="H25" i="1"/>
  <c r="AH21" i="5" s="1"/>
  <c r="H26" i="1"/>
  <c r="AH22" i="5" s="1"/>
  <c r="H27" i="1"/>
  <c r="H28" i="1"/>
  <c r="H29" i="1"/>
  <c r="H30" i="1"/>
  <c r="H31" i="1"/>
  <c r="AH27" i="5" s="1"/>
  <c r="H32" i="1"/>
  <c r="H33" i="1"/>
  <c r="AH29" i="5" s="1"/>
  <c r="H34" i="1"/>
  <c r="AH30" i="5" s="1"/>
  <c r="H35" i="1"/>
  <c r="H36" i="1"/>
  <c r="H37" i="1"/>
  <c r="H38" i="1"/>
  <c r="AH34" i="5" s="1"/>
  <c r="H39" i="1"/>
  <c r="AH35" i="5" s="1"/>
  <c r="H40" i="1"/>
  <c r="H41" i="1"/>
  <c r="AH37" i="5" s="1"/>
  <c r="H42" i="1"/>
  <c r="AH38" i="5" s="1"/>
  <c r="H43" i="1"/>
  <c r="H44" i="1"/>
  <c r="H45" i="1"/>
  <c r="AH41" i="5" s="1"/>
  <c r="H46" i="1"/>
  <c r="AH42" i="5" s="1"/>
  <c r="H47" i="1"/>
  <c r="AH43" i="5" s="1"/>
  <c r="H48" i="1"/>
  <c r="H49" i="1"/>
  <c r="AH45" i="5" s="1"/>
  <c r="H50" i="1"/>
  <c r="AH46" i="5" s="1"/>
  <c r="H51" i="1"/>
  <c r="H52" i="1"/>
  <c r="H53" i="1"/>
  <c r="H54" i="1"/>
  <c r="AH50" i="5" s="1"/>
  <c r="H55" i="1"/>
  <c r="AH51" i="5" s="1"/>
  <c r="H56" i="1"/>
  <c r="H57" i="1"/>
  <c r="AH53" i="5" s="1"/>
  <c r="H58" i="1"/>
  <c r="AH54" i="5" s="1"/>
  <c r="H59" i="1"/>
  <c r="H60" i="1"/>
  <c r="H61" i="1"/>
  <c r="H62" i="1"/>
  <c r="AH58" i="5" s="1"/>
  <c r="H63" i="1"/>
  <c r="AH59" i="5" s="1"/>
  <c r="H64" i="1"/>
  <c r="H65" i="1"/>
  <c r="AH61" i="5" s="1"/>
  <c r="H66" i="1"/>
  <c r="AH62" i="5" s="1"/>
  <c r="H67" i="1"/>
  <c r="H68" i="1"/>
  <c r="H69" i="1"/>
  <c r="H70" i="1"/>
  <c r="AH66" i="5" s="1"/>
  <c r="H71" i="1"/>
  <c r="AH67" i="5" s="1"/>
  <c r="H72" i="1"/>
  <c r="H73" i="1"/>
  <c r="AH69" i="5" s="1"/>
  <c r="H74" i="1"/>
  <c r="AH70" i="5" s="1"/>
  <c r="H75" i="1"/>
  <c r="H76" i="1"/>
  <c r="H77" i="1"/>
  <c r="H78" i="1"/>
  <c r="AH74" i="5" s="1"/>
  <c r="H79" i="1"/>
  <c r="AH75" i="5" s="1"/>
  <c r="H80" i="1"/>
  <c r="H81" i="1"/>
  <c r="AH77" i="5" s="1"/>
  <c r="H82" i="1"/>
  <c r="AH78" i="5" s="1"/>
  <c r="H83" i="1"/>
  <c r="H84" i="1"/>
  <c r="H85" i="1"/>
  <c r="H86" i="1"/>
  <c r="AH82" i="5" s="1"/>
  <c r="H87" i="1"/>
  <c r="AH83" i="5" s="1"/>
  <c r="H88" i="1"/>
  <c r="H89" i="1"/>
  <c r="AH85" i="5" s="1"/>
  <c r="H90" i="1"/>
  <c r="AH86" i="5" s="1"/>
  <c r="H91" i="1"/>
  <c r="H92" i="1"/>
  <c r="H93" i="1"/>
  <c r="H94" i="1"/>
  <c r="AH90" i="5" s="1"/>
  <c r="H95" i="1"/>
  <c r="AH91" i="5" s="1"/>
  <c r="H96" i="1"/>
  <c r="H97" i="1"/>
  <c r="H98" i="1"/>
  <c r="AH94" i="5" s="1"/>
  <c r="H99" i="1"/>
  <c r="H100" i="1"/>
  <c r="H101" i="1"/>
  <c r="AH97" i="5" s="1"/>
  <c r="H102" i="1"/>
  <c r="AH98" i="5" s="1"/>
  <c r="H103" i="1"/>
  <c r="AH99" i="5" s="1"/>
  <c r="H104" i="1"/>
  <c r="H105" i="1"/>
  <c r="H106" i="1"/>
  <c r="AH102" i="5" s="1"/>
  <c r="H107" i="1"/>
  <c r="H108" i="1"/>
  <c r="H109" i="1"/>
  <c r="AH105" i="5" s="1"/>
  <c r="H110" i="1"/>
  <c r="AH106" i="5" s="1"/>
  <c r="H111" i="1"/>
  <c r="AH107" i="5" s="1"/>
  <c r="H112" i="1"/>
  <c r="H113" i="1"/>
  <c r="H114" i="1"/>
  <c r="AH110" i="5" s="1"/>
  <c r="H115" i="1"/>
  <c r="H116" i="1"/>
  <c r="H117" i="1"/>
  <c r="AH113" i="5" s="1"/>
  <c r="H118" i="1"/>
  <c r="AH114" i="5" s="1"/>
  <c r="H119" i="1"/>
  <c r="AH115" i="5" s="1"/>
  <c r="H120" i="1"/>
  <c r="H121" i="1"/>
  <c r="AH117" i="5" s="1"/>
  <c r="H122" i="1"/>
  <c r="AH118" i="5" s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AH5741" i="5" s="1"/>
  <c r="H2936" i="1"/>
  <c r="AH5742" i="5" s="1"/>
  <c r="H2937" i="1"/>
  <c r="AH5743" i="5" s="1"/>
  <c r="H2938" i="1"/>
  <c r="H2939" i="1"/>
  <c r="H2940" i="1"/>
  <c r="H2941" i="1"/>
  <c r="H2942" i="1"/>
  <c r="H2943" i="1"/>
  <c r="AH5749" i="5" s="1"/>
  <c r="H2944" i="1"/>
  <c r="AH5750" i="5" s="1"/>
  <c r="H2945" i="1"/>
  <c r="AH5751" i="5" s="1"/>
  <c r="H2946" i="1"/>
  <c r="H2947" i="1"/>
  <c r="H2948" i="1"/>
  <c r="H2949" i="1"/>
  <c r="H2950" i="1"/>
  <c r="H2951" i="1"/>
  <c r="AH5757" i="5" s="1"/>
  <c r="H2952" i="1"/>
  <c r="AH5758" i="5" s="1"/>
  <c r="H2953" i="1"/>
  <c r="AH5759" i="5" s="1"/>
  <c r="H2954" i="1"/>
  <c r="H2955" i="1"/>
  <c r="H2956" i="1"/>
  <c r="H2957" i="1"/>
  <c r="H2958" i="1"/>
  <c r="H2959" i="1"/>
  <c r="AH5765" i="5" s="1"/>
  <c r="H2960" i="1"/>
  <c r="AH5766" i="5" s="1"/>
  <c r="H2961" i="1"/>
  <c r="AH5767" i="5" s="1"/>
  <c r="H2962" i="1"/>
  <c r="H2963" i="1"/>
  <c r="H2964" i="1"/>
  <c r="H2965" i="1"/>
  <c r="H2966" i="1"/>
  <c r="H2967" i="1"/>
  <c r="AH5773" i="5" s="1"/>
  <c r="H2968" i="1"/>
  <c r="AH5774" i="5" s="1"/>
  <c r="H2969" i="1"/>
  <c r="AH5775" i="5" s="1"/>
  <c r="H2970" i="1"/>
  <c r="H2971" i="1"/>
  <c r="H2972" i="1"/>
  <c r="H2973" i="1"/>
  <c r="H2974" i="1"/>
  <c r="H2975" i="1"/>
  <c r="AH5781" i="5" s="1"/>
  <c r="H2976" i="1"/>
  <c r="AH5782" i="5" s="1"/>
  <c r="H2977" i="1"/>
  <c r="AH5783" i="5" s="1"/>
  <c r="H2978" i="1"/>
  <c r="H2979" i="1"/>
  <c r="H2980" i="1"/>
  <c r="H2981" i="1"/>
  <c r="H2982" i="1"/>
  <c r="H2983" i="1"/>
  <c r="AH5789" i="5" s="1"/>
  <c r="H2984" i="1"/>
  <c r="AH5790" i="5" s="1"/>
  <c r="H2985" i="1"/>
  <c r="AH5791" i="5" s="1"/>
  <c r="H2986" i="1"/>
  <c r="H2987" i="1"/>
  <c r="H2988" i="1"/>
  <c r="H2989" i="1"/>
  <c r="H2990" i="1"/>
  <c r="H2991" i="1"/>
  <c r="AH5797" i="5" s="1"/>
  <c r="H2992" i="1"/>
  <c r="AH5798" i="5" s="1"/>
  <c r="H2993" i="1"/>
  <c r="AH5799" i="5" s="1"/>
  <c r="H2994" i="1"/>
  <c r="H2995" i="1"/>
  <c r="H2996" i="1"/>
  <c r="H2997" i="1"/>
  <c r="H2998" i="1"/>
  <c r="H2999" i="1"/>
  <c r="AH5805" i="5" s="1"/>
  <c r="H3000" i="1"/>
  <c r="AH5806" i="5" s="1"/>
  <c r="H3001" i="1"/>
  <c r="AH5807" i="5" s="1"/>
  <c r="H3002" i="1"/>
  <c r="H3003" i="1"/>
  <c r="H3004" i="1"/>
  <c r="H3005" i="1"/>
  <c r="H3006" i="1"/>
  <c r="H3007" i="1"/>
  <c r="AH5813" i="5" s="1"/>
  <c r="H3008" i="1"/>
  <c r="AH5814" i="5" s="1"/>
  <c r="H3009" i="1"/>
  <c r="AH5815" i="5" s="1"/>
  <c r="H3010" i="1"/>
  <c r="H3011" i="1"/>
  <c r="H3012" i="1"/>
  <c r="H3013" i="1"/>
  <c r="H3014" i="1"/>
  <c r="H3015" i="1"/>
  <c r="AH5821" i="5" s="1"/>
  <c r="H3016" i="1"/>
  <c r="AH5822" i="5" s="1"/>
  <c r="H3017" i="1"/>
  <c r="AH5823" i="5" s="1"/>
  <c r="H3018" i="1"/>
  <c r="H3019" i="1"/>
  <c r="H3020" i="1"/>
  <c r="H3021" i="1"/>
  <c r="H3022" i="1"/>
  <c r="H3023" i="1"/>
  <c r="AH5829" i="5" s="1"/>
  <c r="H3024" i="1"/>
  <c r="AH5830" i="5" s="1"/>
  <c r="H3025" i="1"/>
  <c r="AH5831" i="5" s="1"/>
  <c r="H3026" i="1"/>
  <c r="H3027" i="1"/>
  <c r="H3028" i="1"/>
  <c r="H3029" i="1"/>
  <c r="H3030" i="1"/>
  <c r="H3031" i="1"/>
  <c r="AH5837" i="5" s="1"/>
  <c r="H3032" i="1"/>
  <c r="AH5838" i="5" s="1"/>
  <c r="H3033" i="1"/>
  <c r="AH5839" i="5" s="1"/>
  <c r="H3034" i="1"/>
  <c r="H3035" i="1"/>
  <c r="H3036" i="1"/>
  <c r="H3037" i="1"/>
  <c r="H3038" i="1"/>
  <c r="H3039" i="1"/>
  <c r="AH5845" i="5" s="1"/>
  <c r="H3040" i="1"/>
  <c r="AH5846" i="5" s="1"/>
  <c r="H3041" i="1"/>
  <c r="AH5847" i="5" s="1"/>
  <c r="H3042" i="1"/>
  <c r="H3043" i="1"/>
  <c r="H3044" i="1"/>
  <c r="H3045" i="1"/>
  <c r="H3046" i="1"/>
  <c r="H3047" i="1"/>
  <c r="AH5853" i="5" s="1"/>
  <c r="H3048" i="1"/>
  <c r="AH5854" i="5" s="1"/>
  <c r="H3049" i="1"/>
  <c r="AH5855" i="5" s="1"/>
  <c r="H3050" i="1"/>
  <c r="H3051" i="1"/>
  <c r="H3052" i="1"/>
  <c r="H3053" i="1"/>
  <c r="H3054" i="1"/>
  <c r="H3055" i="1"/>
  <c r="AH5861" i="5" s="1"/>
  <c r="H3056" i="1"/>
  <c r="AH5862" i="5" s="1"/>
  <c r="H3057" i="1"/>
  <c r="AH5863" i="5" s="1"/>
  <c r="H3058" i="1"/>
  <c r="H3059" i="1"/>
  <c r="H3060" i="1"/>
  <c r="H3061" i="1"/>
  <c r="H3062" i="1"/>
  <c r="H3063" i="1"/>
  <c r="AH5869" i="5" s="1"/>
  <c r="H3064" i="1"/>
  <c r="AH5870" i="5" s="1"/>
  <c r="H3065" i="1"/>
  <c r="AH5871" i="5" s="1"/>
  <c r="H3066" i="1"/>
  <c r="H3067" i="1"/>
  <c r="H3068" i="1"/>
  <c r="H3069" i="1"/>
  <c r="H3070" i="1"/>
  <c r="H3071" i="1"/>
  <c r="AH5877" i="5" s="1"/>
  <c r="H3072" i="1"/>
  <c r="AH5878" i="5" s="1"/>
  <c r="H3073" i="1"/>
  <c r="AH5879" i="5" s="1"/>
  <c r="H3074" i="1"/>
  <c r="H3075" i="1"/>
  <c r="H3076" i="1"/>
  <c r="H3077" i="1"/>
  <c r="H3078" i="1"/>
  <c r="H3079" i="1"/>
  <c r="AH5885" i="5" s="1"/>
  <c r="H3080" i="1"/>
  <c r="AH5886" i="5" s="1"/>
  <c r="H3081" i="1"/>
  <c r="AH5887" i="5" s="1"/>
  <c r="H3082" i="1"/>
  <c r="H3083" i="1"/>
  <c r="H3084" i="1"/>
  <c r="H3085" i="1"/>
  <c r="H3086" i="1"/>
  <c r="H3087" i="1"/>
  <c r="AH5893" i="5" s="1"/>
  <c r="H3088" i="1"/>
  <c r="AH5894" i="5" s="1"/>
  <c r="H3089" i="1"/>
  <c r="AH5895" i="5" s="1"/>
  <c r="H3090" i="1"/>
  <c r="H3091" i="1"/>
  <c r="H3092" i="1"/>
  <c r="H3093" i="1"/>
  <c r="H3094" i="1"/>
  <c r="H3095" i="1"/>
  <c r="AH5901" i="5" s="1"/>
  <c r="H3096" i="1"/>
  <c r="AH5902" i="5" s="1"/>
  <c r="H3097" i="1"/>
  <c r="H3098" i="1"/>
  <c r="H3099" i="1"/>
  <c r="AH5905" i="5" s="1"/>
  <c r="H3100" i="1"/>
  <c r="H3101" i="1"/>
  <c r="H3102" i="1"/>
  <c r="H3103" i="1"/>
  <c r="AH5909" i="5" s="1"/>
  <c r="H3104" i="1"/>
  <c r="AH5910" i="5" s="1"/>
  <c r="H3105" i="1"/>
  <c r="H3106" i="1"/>
  <c r="H3107" i="1"/>
  <c r="AH5913" i="5" s="1"/>
  <c r="H3108" i="1"/>
  <c r="H3109" i="1"/>
  <c r="H3110" i="1"/>
  <c r="H3111" i="1"/>
  <c r="AH5917" i="5" s="1"/>
  <c r="H3112" i="1"/>
  <c r="AH5918" i="5" s="1"/>
  <c r="H3113" i="1"/>
  <c r="H3114" i="1"/>
  <c r="H3115" i="1"/>
  <c r="AH5921" i="5" s="1"/>
  <c r="H3116" i="1"/>
  <c r="H3117" i="1"/>
  <c r="H3118" i="1"/>
  <c r="H3119" i="1"/>
  <c r="AH5925" i="5" s="1"/>
  <c r="H3120" i="1"/>
  <c r="AH5926" i="5" s="1"/>
  <c r="H3121" i="1"/>
  <c r="H3122" i="1"/>
  <c r="H3123" i="1"/>
  <c r="AH5929" i="5" s="1"/>
  <c r="H3124" i="1"/>
  <c r="H3125" i="1"/>
  <c r="H3126" i="1"/>
  <c r="H3127" i="1"/>
  <c r="AH5933" i="5" s="1"/>
  <c r="H3128" i="1"/>
  <c r="AH5934" i="5" s="1"/>
  <c r="H3129" i="1"/>
  <c r="H3130" i="1"/>
  <c r="H3131" i="1"/>
  <c r="AH5937" i="5" s="1"/>
  <c r="H3132" i="1"/>
  <c r="H3133" i="1"/>
  <c r="H3134" i="1"/>
  <c r="H3135" i="1"/>
  <c r="AH5941" i="5" s="1"/>
  <c r="H3136" i="1"/>
  <c r="AH5942" i="5" s="1"/>
  <c r="H3137" i="1"/>
  <c r="H3138" i="1"/>
  <c r="H3139" i="1"/>
  <c r="AH5945" i="5" s="1"/>
  <c r="H3140" i="1"/>
  <c r="H3141" i="1"/>
  <c r="H3142" i="1"/>
  <c r="H3143" i="1"/>
  <c r="AH5949" i="5" s="1"/>
  <c r="H3144" i="1"/>
  <c r="AH5950" i="5" s="1"/>
  <c r="H3145" i="1"/>
  <c r="H3146" i="1"/>
  <c r="H3147" i="1"/>
  <c r="AH5953" i="5" s="1"/>
  <c r="H3148" i="1"/>
  <c r="H3149" i="1"/>
  <c r="H3150" i="1"/>
  <c r="H3151" i="1"/>
  <c r="AH5957" i="5" s="1"/>
  <c r="H3152" i="1"/>
  <c r="AH5958" i="5" s="1"/>
  <c r="H3153" i="1"/>
  <c r="H3154" i="1"/>
  <c r="H3155" i="1"/>
  <c r="AH5961" i="5" s="1"/>
  <c r="H3156" i="1"/>
  <c r="H3157" i="1"/>
  <c r="H3158" i="1"/>
  <c r="H3159" i="1"/>
  <c r="AH5965" i="5" s="1"/>
  <c r="H3160" i="1"/>
  <c r="AH5966" i="5" s="1"/>
  <c r="H3161" i="1"/>
  <c r="H3162" i="1"/>
  <c r="H3163" i="1"/>
  <c r="AH5969" i="5" s="1"/>
  <c r="H3164" i="1"/>
  <c r="H3165" i="1"/>
  <c r="H3166" i="1"/>
  <c r="H3167" i="1"/>
  <c r="AH5973" i="5" s="1"/>
  <c r="H3168" i="1"/>
  <c r="AH5974" i="5" s="1"/>
  <c r="H3169" i="1"/>
  <c r="H3170" i="1"/>
  <c r="H3171" i="1"/>
  <c r="AH5977" i="5" s="1"/>
  <c r="H3172" i="1"/>
  <c r="H3173" i="1"/>
  <c r="H3174" i="1"/>
  <c r="H3175" i="1"/>
  <c r="AH5981" i="5" s="1"/>
  <c r="H3176" i="1"/>
  <c r="AH5982" i="5" s="1"/>
  <c r="H3177" i="1"/>
  <c r="H3178" i="1"/>
  <c r="H3179" i="1"/>
  <c r="AH5985" i="5" s="1"/>
  <c r="H3180" i="1"/>
  <c r="H3181" i="1"/>
  <c r="H3182" i="1"/>
  <c r="H3183" i="1"/>
  <c r="AH5989" i="5" s="1"/>
  <c r="H3184" i="1"/>
  <c r="AH5990" i="5" s="1"/>
  <c r="H3185" i="1"/>
  <c r="H3186" i="1"/>
  <c r="H3187" i="1"/>
  <c r="AH5993" i="5" s="1"/>
  <c r="H3188" i="1"/>
  <c r="H3189" i="1"/>
  <c r="H3190" i="1"/>
  <c r="H3191" i="1"/>
  <c r="AH5997" i="5" s="1"/>
  <c r="H3192" i="1"/>
  <c r="AH5998" i="5" s="1"/>
  <c r="H3193" i="1"/>
  <c r="H3194" i="1"/>
  <c r="H3195" i="1"/>
  <c r="AH6001" i="5" s="1"/>
  <c r="H3196" i="1"/>
  <c r="H3197" i="1"/>
  <c r="H3198" i="1"/>
  <c r="H3199" i="1"/>
  <c r="AH6005" i="5" s="1"/>
  <c r="H3200" i="1"/>
  <c r="AH6006" i="5" s="1"/>
  <c r="H3201" i="1"/>
  <c r="H3202" i="1"/>
  <c r="H3203" i="1"/>
  <c r="AH6009" i="5" s="1"/>
  <c r="H3204" i="1"/>
  <c r="H3205" i="1"/>
  <c r="H3206" i="1"/>
  <c r="H3207" i="1"/>
  <c r="AH6013" i="5" s="1"/>
  <c r="H3208" i="1"/>
  <c r="AH6014" i="5" s="1"/>
  <c r="H3209" i="1"/>
  <c r="H3210" i="1"/>
  <c r="H3211" i="1"/>
  <c r="AH6017" i="5" s="1"/>
  <c r="H3212" i="1"/>
  <c r="H3213" i="1"/>
  <c r="H3214" i="1"/>
  <c r="H3215" i="1"/>
  <c r="AH6021" i="5" s="1"/>
  <c r="H3216" i="1"/>
  <c r="AH6022" i="5" s="1"/>
  <c r="H3217" i="1"/>
  <c r="H3218" i="1"/>
  <c r="H3219" i="1"/>
  <c r="AH6025" i="5" s="1"/>
  <c r="H3220" i="1"/>
  <c r="H3221" i="1"/>
  <c r="H3222" i="1"/>
  <c r="H3223" i="1"/>
  <c r="AH6029" i="5" s="1"/>
  <c r="H3224" i="1"/>
  <c r="AH6030" i="5" s="1"/>
  <c r="H3225" i="1"/>
  <c r="H3226" i="1"/>
  <c r="H3227" i="1"/>
  <c r="AH6033" i="5" s="1"/>
  <c r="H3228" i="1"/>
  <c r="H3229" i="1"/>
  <c r="H3230" i="1"/>
  <c r="H3231" i="1"/>
  <c r="AH6037" i="5" s="1"/>
  <c r="H3232" i="1"/>
  <c r="AH6038" i="5" s="1"/>
  <c r="H3233" i="1"/>
  <c r="H3234" i="1"/>
  <c r="H3235" i="1"/>
  <c r="AH6041" i="5" s="1"/>
  <c r="H3236" i="1"/>
  <c r="H3237" i="1"/>
  <c r="H3238" i="1"/>
  <c r="H3239" i="1"/>
  <c r="AH6045" i="5" s="1"/>
  <c r="H3240" i="1"/>
  <c r="AH6046" i="5" s="1"/>
  <c r="H3241" i="1"/>
  <c r="H3242" i="1"/>
  <c r="H3243" i="1"/>
  <c r="AH6049" i="5" s="1"/>
  <c r="H3244" i="1"/>
  <c r="H3245" i="1"/>
  <c r="H3246" i="1"/>
  <c r="H3247" i="1"/>
  <c r="AH6053" i="5" s="1"/>
  <c r="H3248" i="1"/>
  <c r="AH6054" i="5" s="1"/>
  <c r="H3249" i="1"/>
  <c r="H3250" i="1"/>
  <c r="H3251" i="1"/>
  <c r="AH6057" i="5" s="1"/>
  <c r="H3252" i="1"/>
  <c r="H3253" i="1"/>
  <c r="H3254" i="1"/>
  <c r="H3255" i="1"/>
  <c r="AH6061" i="5" s="1"/>
  <c r="H3256" i="1"/>
  <c r="AH6062" i="5" s="1"/>
  <c r="H3257" i="1"/>
  <c r="H3258" i="1"/>
  <c r="H3259" i="1"/>
  <c r="AH6065" i="5" s="1"/>
  <c r="H3260" i="1"/>
  <c r="H3261" i="1"/>
  <c r="H3262" i="1"/>
  <c r="H3263" i="1"/>
  <c r="AH6069" i="5" s="1"/>
  <c r="H3264" i="1"/>
  <c r="AH6070" i="5" s="1"/>
  <c r="H3265" i="1"/>
  <c r="H3266" i="1"/>
  <c r="H3267" i="1"/>
  <c r="AH6073" i="5" s="1"/>
  <c r="H3268" i="1"/>
  <c r="AH6074" i="5" s="1"/>
  <c r="H3269" i="1"/>
  <c r="H3270" i="1"/>
  <c r="H3271" i="1"/>
  <c r="AH6077" i="5" s="1"/>
  <c r="H3272" i="1"/>
  <c r="AH6078" i="5" s="1"/>
  <c r="H3273" i="1"/>
  <c r="H3274" i="1"/>
  <c r="H3275" i="1"/>
  <c r="AH6081" i="5" s="1"/>
  <c r="H3276" i="1"/>
  <c r="AH6082" i="5" s="1"/>
  <c r="H3277" i="1"/>
  <c r="H3278" i="1"/>
  <c r="H3279" i="1"/>
  <c r="AH6085" i="5" s="1"/>
  <c r="H3280" i="1"/>
  <c r="AH6086" i="5" s="1"/>
  <c r="H3281" i="1"/>
  <c r="H3282" i="1"/>
  <c r="H3283" i="1"/>
  <c r="AH6089" i="5" s="1"/>
  <c r="H3284" i="1"/>
  <c r="AH6090" i="5" s="1"/>
  <c r="H3285" i="1"/>
  <c r="H3286" i="1"/>
  <c r="H3287" i="1"/>
  <c r="AH6093" i="5" s="1"/>
  <c r="H3288" i="1"/>
  <c r="AH6094" i="5" s="1"/>
  <c r="H3289" i="1"/>
  <c r="H3290" i="1"/>
  <c r="H3291" i="1"/>
  <c r="AH6097" i="5" s="1"/>
  <c r="H3292" i="1"/>
  <c r="AH6098" i="5" s="1"/>
  <c r="H3293" i="1"/>
  <c r="H3294" i="1"/>
  <c r="H3295" i="1"/>
  <c r="AH6101" i="5" s="1"/>
  <c r="H3296" i="1"/>
  <c r="AH6102" i="5" s="1"/>
  <c r="H3297" i="1"/>
  <c r="H3298" i="1"/>
  <c r="H3299" i="1"/>
  <c r="AH6105" i="5" s="1"/>
  <c r="H3300" i="1"/>
  <c r="AH6106" i="5" s="1"/>
  <c r="H3301" i="1"/>
  <c r="H3302" i="1"/>
  <c r="H3303" i="1"/>
  <c r="AH6109" i="5" s="1"/>
  <c r="H3304" i="1"/>
  <c r="AH6110" i="5" s="1"/>
  <c r="H3305" i="1"/>
  <c r="H3306" i="1"/>
  <c r="H3307" i="1"/>
  <c r="AH6113" i="5" s="1"/>
  <c r="H3308" i="1"/>
  <c r="AH6114" i="5" s="1"/>
  <c r="H3309" i="1"/>
  <c r="H3310" i="1"/>
  <c r="H3311" i="1"/>
  <c r="AH6117" i="5" s="1"/>
  <c r="H3312" i="1"/>
  <c r="AH6118" i="5" s="1"/>
  <c r="H3313" i="1"/>
  <c r="H3314" i="1"/>
  <c r="H3315" i="1"/>
  <c r="AH6121" i="5" s="1"/>
  <c r="H3316" i="1"/>
  <c r="AH6122" i="5" s="1"/>
  <c r="H3317" i="1"/>
  <c r="H3318" i="1"/>
  <c r="H3319" i="1"/>
  <c r="AH6125" i="5" s="1"/>
  <c r="H3320" i="1"/>
  <c r="AH6126" i="5" s="1"/>
  <c r="H3321" i="1"/>
  <c r="H3322" i="1"/>
  <c r="H3323" i="1"/>
  <c r="AH6129" i="5" s="1"/>
  <c r="H3324" i="1"/>
  <c r="AH6130" i="5" s="1"/>
  <c r="H3325" i="1"/>
  <c r="H3326" i="1"/>
  <c r="H3327" i="1"/>
  <c r="AH6133" i="5" s="1"/>
  <c r="H3328" i="1"/>
  <c r="AH6134" i="5" s="1"/>
  <c r="H3329" i="1"/>
  <c r="H3330" i="1"/>
  <c r="H3331" i="1"/>
  <c r="AH6137" i="5" s="1"/>
  <c r="H3332" i="1"/>
  <c r="AH6138" i="5" s="1"/>
  <c r="H3333" i="1"/>
  <c r="H3334" i="1"/>
  <c r="H5" i="1"/>
  <c r="AH1" i="5" s="1"/>
  <c r="AH6035" i="5" l="1"/>
  <c r="AH6019" i="5"/>
  <c r="AH6003" i="5"/>
  <c r="AH5987" i="5"/>
  <c r="AH5971" i="5"/>
  <c r="AH5955" i="5"/>
  <c r="AH5939" i="5"/>
  <c r="AH5923" i="5"/>
  <c r="AH5899" i="5"/>
  <c r="AH5883" i="5"/>
  <c r="AH5867" i="5"/>
  <c r="AH5851" i="5"/>
  <c r="AH5835" i="5"/>
  <c r="AH5819" i="5"/>
  <c r="AH5811" i="5"/>
  <c r="AH5787" i="5"/>
  <c r="AH5771" i="5"/>
  <c r="AH5763" i="5"/>
  <c r="AH5755" i="5"/>
  <c r="AH5747" i="5"/>
  <c r="AH89" i="5"/>
  <c r="AH81" i="5"/>
  <c r="AH73" i="5"/>
  <c r="AH6043" i="5"/>
  <c r="AH6027" i="5"/>
  <c r="AH6011" i="5"/>
  <c r="AH5995" i="5"/>
  <c r="AH5979" i="5"/>
  <c r="AH5963" i="5"/>
  <c r="AH5947" i="5"/>
  <c r="AH5931" i="5"/>
  <c r="AH5915" i="5"/>
  <c r="AH5907" i="5"/>
  <c r="AH5891" i="5"/>
  <c r="AH5875" i="5"/>
  <c r="AH5859" i="5"/>
  <c r="AH5843" i="5"/>
  <c r="AH5827" i="5"/>
  <c r="AH5803" i="5"/>
  <c r="AH5795" i="5"/>
  <c r="AH5779" i="5"/>
  <c r="AH6136" i="5"/>
  <c r="AH6135" i="5"/>
  <c r="AH6119" i="5"/>
  <c r="AH6103" i="5"/>
  <c r="AH6087" i="5"/>
  <c r="AH6071" i="5"/>
  <c r="AH6055" i="5"/>
  <c r="AH6047" i="5"/>
  <c r="AH6031" i="5"/>
  <c r="AH6015" i="5"/>
  <c r="AH5999" i="5"/>
  <c r="AH5983" i="5"/>
  <c r="AH5967" i="5"/>
  <c r="AH5951" i="5"/>
  <c r="AH5935" i="5"/>
  <c r="AH5919" i="5"/>
  <c r="AH5903" i="5"/>
  <c r="AH6127" i="5"/>
  <c r="AH6111" i="5"/>
  <c r="AH6095" i="5"/>
  <c r="AH6079" i="5"/>
  <c r="AH6063" i="5"/>
  <c r="AH6039" i="5"/>
  <c r="AH6023" i="5"/>
  <c r="AH6007" i="5"/>
  <c r="AH5991" i="5"/>
  <c r="AH5975" i="5"/>
  <c r="AH5959" i="5"/>
  <c r="AH5943" i="5"/>
  <c r="AH5927" i="5"/>
  <c r="AH5911" i="5"/>
  <c r="AH6140" i="5"/>
  <c r="AH5897" i="5"/>
  <c r="AH5889" i="5"/>
  <c r="AH5881" i="5"/>
  <c r="AH5873" i="5"/>
  <c r="AH5865" i="5"/>
  <c r="AH5857" i="5"/>
  <c r="AH5849" i="5"/>
  <c r="AH5841" i="5"/>
  <c r="AH5833" i="5"/>
  <c r="AH5825" i="5"/>
  <c r="AH5817" i="5"/>
  <c r="AH5809" i="5"/>
  <c r="AH5801" i="5"/>
  <c r="AH119" i="5"/>
  <c r="AH111" i="5"/>
  <c r="AH103" i="5"/>
  <c r="AH87" i="5"/>
  <c r="AH71" i="5"/>
  <c r="AH6139" i="5"/>
  <c r="AH6131" i="5"/>
  <c r="AH6123" i="5"/>
  <c r="AH6115" i="5"/>
  <c r="AH6107" i="5"/>
  <c r="AH6099" i="5"/>
  <c r="AH6091" i="5"/>
  <c r="AH6083" i="5"/>
  <c r="AH6075" i="5"/>
  <c r="AH6067" i="5"/>
  <c r="AH6059" i="5"/>
  <c r="AH6051" i="5"/>
  <c r="AH65" i="5"/>
  <c r="AH57" i="5"/>
  <c r="AH49" i="5"/>
  <c r="AH33" i="5"/>
  <c r="AH25" i="5"/>
  <c r="AH6128" i="5"/>
  <c r="AH6120" i="5"/>
  <c r="AH6112" i="5"/>
  <c r="AH6104" i="5"/>
  <c r="AH6096" i="5"/>
  <c r="AH6088" i="5"/>
  <c r="AH6080" i="5"/>
  <c r="AH6072" i="5"/>
  <c r="AH6064" i="5"/>
  <c r="AH6056" i="5"/>
  <c r="AH6048" i="5"/>
  <c r="AH6040" i="5"/>
  <c r="AH6032" i="5"/>
  <c r="AH6024" i="5"/>
  <c r="AH6016" i="5"/>
  <c r="AH6008" i="5"/>
  <c r="AH6000" i="5"/>
  <c r="AH5992" i="5"/>
  <c r="AH5984" i="5"/>
  <c r="AH5976" i="5"/>
  <c r="AH5968" i="5"/>
  <c r="AH5960" i="5"/>
  <c r="AH5952" i="5"/>
  <c r="AH5944" i="5"/>
  <c r="AH5936" i="5"/>
  <c r="AH5928" i="5"/>
  <c r="AH5920" i="5"/>
  <c r="AH5912" i="5"/>
  <c r="AH5904" i="5"/>
  <c r="AH5896" i="5"/>
  <c r="AH5888" i="5"/>
  <c r="AH5880" i="5"/>
  <c r="AH5872" i="5"/>
  <c r="AH5864" i="5"/>
  <c r="AH5856" i="5"/>
  <c r="AH5848" i="5"/>
  <c r="AH5840" i="5"/>
  <c r="AH5832" i="5"/>
  <c r="AH5824" i="5"/>
  <c r="AH5816" i="5"/>
  <c r="AH5808" i="5"/>
  <c r="AH5800" i="5"/>
  <c r="AH5792" i="5"/>
  <c r="AH5784" i="5"/>
  <c r="AH5776" i="5"/>
  <c r="AH5768" i="5"/>
  <c r="AH5760" i="5"/>
  <c r="AH5752" i="5"/>
  <c r="AH5744" i="5"/>
  <c r="AH6066" i="5"/>
  <c r="AH6058" i="5"/>
  <c r="AH6050" i="5"/>
  <c r="AH6042" i="5"/>
  <c r="AH6034" i="5"/>
  <c r="AH6026" i="5"/>
  <c r="AH6018" i="5"/>
  <c r="AH6010" i="5"/>
  <c r="AH6002" i="5"/>
  <c r="AH5994" i="5"/>
  <c r="AH5986" i="5"/>
  <c r="AH5978" i="5"/>
  <c r="AH5970" i="5"/>
  <c r="AH5962" i="5"/>
  <c r="AH5954" i="5"/>
  <c r="AH5946" i="5"/>
  <c r="AH5938" i="5"/>
  <c r="AH5930" i="5"/>
  <c r="AH5922" i="5"/>
  <c r="AH5914" i="5"/>
  <c r="AH5906" i="5"/>
  <c r="AH5898" i="5"/>
  <c r="AH5890" i="5"/>
  <c r="AH5882" i="5"/>
  <c r="AH5874" i="5"/>
  <c r="AH5866" i="5"/>
  <c r="AH5858" i="5"/>
  <c r="AH5850" i="5"/>
  <c r="AH5842" i="5"/>
  <c r="AH5834" i="5"/>
  <c r="AH5826" i="5"/>
  <c r="AH5818" i="5"/>
  <c r="AH5810" i="5"/>
  <c r="AH5802" i="5"/>
  <c r="AH5794" i="5"/>
  <c r="AH5786" i="5"/>
  <c r="AH5778" i="5"/>
  <c r="AH5770" i="5"/>
  <c r="AH5762" i="5"/>
  <c r="AH5754" i="5"/>
  <c r="AH5746" i="5"/>
  <c r="AH120" i="5"/>
  <c r="AH112" i="5"/>
  <c r="AH104" i="5"/>
  <c r="AH96" i="5"/>
  <c r="AH88" i="5"/>
  <c r="AH80" i="5"/>
  <c r="AH72" i="5"/>
  <c r="AH64" i="5"/>
  <c r="AH56" i="5"/>
  <c r="AH48" i="5"/>
  <c r="AH40" i="5"/>
  <c r="AH32" i="5"/>
  <c r="AH24" i="5"/>
  <c r="AH16" i="5"/>
  <c r="AH8" i="5"/>
  <c r="AH109" i="5"/>
  <c r="AH101" i="5"/>
  <c r="AH93" i="5"/>
  <c r="AH5" i="5"/>
  <c r="AH6132" i="5"/>
  <c r="AH6124" i="5"/>
  <c r="AH6116" i="5"/>
  <c r="AH6108" i="5"/>
  <c r="AH6100" i="5"/>
  <c r="AH6092" i="5"/>
  <c r="AH6084" i="5"/>
  <c r="AH6076" i="5"/>
  <c r="AH6068" i="5"/>
  <c r="AH6060" i="5"/>
  <c r="AH6052" i="5"/>
  <c r="AH6044" i="5"/>
  <c r="AH6036" i="5"/>
  <c r="AH6028" i="5"/>
  <c r="AH6020" i="5"/>
  <c r="AH6012" i="5"/>
  <c r="AH6004" i="5"/>
  <c r="AH5996" i="5"/>
  <c r="AH5988" i="5"/>
  <c r="AH5980" i="5"/>
  <c r="AH5972" i="5"/>
  <c r="AH5964" i="5"/>
  <c r="AH5956" i="5"/>
  <c r="AH5948" i="5"/>
  <c r="AH5940" i="5"/>
  <c r="AH5932" i="5"/>
  <c r="AH5924" i="5"/>
  <c r="AH5916" i="5"/>
  <c r="AH5908" i="5"/>
  <c r="AH5900" i="5"/>
  <c r="AH5892" i="5"/>
  <c r="AH5884" i="5"/>
  <c r="AH5876" i="5"/>
  <c r="AH5868" i="5"/>
  <c r="AH5860" i="5"/>
  <c r="AH5852" i="5"/>
  <c r="AH5844" i="5"/>
  <c r="AH5836" i="5"/>
  <c r="AH5828" i="5"/>
  <c r="AH5820" i="5"/>
  <c r="AH5812" i="5"/>
  <c r="AH5804" i="5"/>
  <c r="AH5796" i="5"/>
  <c r="AH5788" i="5"/>
  <c r="AH5780" i="5"/>
  <c r="AH5772" i="5"/>
  <c r="AH5764" i="5"/>
  <c r="AH5756" i="5"/>
  <c r="AH5748" i="5"/>
  <c r="AH26" i="5"/>
  <c r="AH18" i="5"/>
  <c r="AH5793" i="5"/>
  <c r="AH5785" i="5"/>
  <c r="AH5777" i="5"/>
  <c r="AH5769" i="5"/>
  <c r="AH5761" i="5"/>
  <c r="AH5753" i="5"/>
  <c r="AH5745" i="5"/>
  <c r="AH95" i="5"/>
  <c r="AH79" i="5"/>
  <c r="AH63" i="5"/>
  <c r="AH55" i="5"/>
  <c r="AH47" i="5"/>
  <c r="AH39" i="5"/>
  <c r="AH31" i="5"/>
  <c r="AH23" i="5"/>
  <c r="AH15" i="5"/>
  <c r="AH7" i="5"/>
  <c r="AH116" i="5"/>
  <c r="AH108" i="5"/>
  <c r="AH100" i="5"/>
  <c r="AH92" i="5"/>
  <c r="AH84" i="5"/>
  <c r="AH76" i="5"/>
  <c r="AH68" i="5"/>
  <c r="AH60" i="5"/>
  <c r="AH52" i="5"/>
  <c r="AH44" i="5"/>
  <c r="AH36" i="5"/>
  <c r="AH28" i="5"/>
  <c r="AH20" i="5"/>
  <c r="AH12" i="5"/>
  <c r="AH4" i="5"/>
  <c r="AH5734" i="5"/>
  <c r="AH5724" i="5"/>
  <c r="AH5706" i="5"/>
  <c r="AH5716" i="5"/>
  <c r="AH5688" i="5"/>
  <c r="AH5698" i="5"/>
  <c r="AH5670" i="5"/>
  <c r="AH5680" i="5"/>
  <c r="AH5662" i="5"/>
  <c r="AH5672" i="5"/>
  <c r="AH5654" i="5"/>
  <c r="AH5644" i="5"/>
  <c r="AH5626" i="5"/>
  <c r="AH5636" i="5"/>
  <c r="AH5608" i="5"/>
  <c r="AH5618" i="5"/>
  <c r="AH5590" i="5"/>
  <c r="AH5600" i="5"/>
  <c r="AH5582" i="5"/>
  <c r="AH5592" i="5"/>
  <c r="AH5574" i="5"/>
  <c r="AH5564" i="5"/>
  <c r="AH5546" i="5"/>
  <c r="AH5556" i="5"/>
  <c r="AH5528" i="5"/>
  <c r="AH5538" i="5"/>
  <c r="AH5510" i="5"/>
  <c r="AH5520" i="5"/>
  <c r="AH5502" i="5"/>
  <c r="AH5512" i="5"/>
  <c r="AH5494" i="5"/>
  <c r="AH5484" i="5"/>
  <c r="AH5466" i="5"/>
  <c r="AH5476" i="5"/>
  <c r="AH5448" i="5"/>
  <c r="AH5458" i="5"/>
  <c r="AH5430" i="5"/>
  <c r="AH5440" i="5"/>
  <c r="AH5422" i="5"/>
  <c r="AH5432" i="5"/>
  <c r="AH5414" i="5"/>
  <c r="AH5404" i="5"/>
  <c r="AH5386" i="5"/>
  <c r="AH5396" i="5"/>
  <c r="AH5368" i="5"/>
  <c r="AH5378" i="5"/>
  <c r="AH5350" i="5"/>
  <c r="AH5360" i="5"/>
  <c r="AH5342" i="5"/>
  <c r="AH5352" i="5"/>
  <c r="AH5334" i="5"/>
  <c r="AH5324" i="5"/>
  <c r="AH5306" i="5"/>
  <c r="AH5316" i="5"/>
  <c r="AH5288" i="5"/>
  <c r="AH5298" i="5"/>
  <c r="AH5270" i="5"/>
  <c r="AH5280" i="5"/>
  <c r="AH5262" i="5"/>
  <c r="AH5272" i="5"/>
  <c r="AH5254" i="5"/>
  <c r="AH5244" i="5"/>
  <c r="AH5226" i="5"/>
  <c r="AH5236" i="5"/>
  <c r="AH5208" i="5"/>
  <c r="AH5218" i="5"/>
  <c r="AH5190" i="5"/>
  <c r="AH5200" i="5"/>
  <c r="AH5182" i="5"/>
  <c r="AH5192" i="5"/>
  <c r="AH5174" i="5"/>
  <c r="AH5164" i="5"/>
  <c r="AH5146" i="5"/>
  <c r="AH5156" i="5"/>
  <c r="AH5128" i="5"/>
  <c r="AH5138" i="5"/>
  <c r="AH5110" i="5"/>
  <c r="AH5120" i="5"/>
  <c r="AH5102" i="5"/>
  <c r="AH5112" i="5"/>
  <c r="AH5094" i="5"/>
  <c r="AH5084" i="5"/>
  <c r="AH5066" i="5"/>
  <c r="AH5076" i="5"/>
  <c r="AH5048" i="5"/>
  <c r="AH5058" i="5"/>
  <c r="AH5030" i="5"/>
  <c r="AH5040" i="5"/>
  <c r="AH5022" i="5"/>
  <c r="AH5032" i="5"/>
  <c r="AH5014" i="5"/>
  <c r="AH5004" i="5"/>
  <c r="AH4986" i="5"/>
  <c r="AH4996" i="5"/>
  <c r="AH4968" i="5"/>
  <c r="AH4978" i="5"/>
  <c r="AH4950" i="5"/>
  <c r="AH4960" i="5"/>
  <c r="AH4942" i="5"/>
  <c r="AH4952" i="5"/>
  <c r="AH4924" i="5"/>
  <c r="AH4934" i="5"/>
  <c r="AH4906" i="5"/>
  <c r="AH4916" i="5"/>
  <c r="AH4898" i="5"/>
  <c r="AH4888" i="5"/>
  <c r="AH4880" i="5"/>
  <c r="AH4870" i="5"/>
  <c r="AH4862" i="5"/>
  <c r="AH4872" i="5"/>
  <c r="AH4844" i="5"/>
  <c r="AH4854" i="5"/>
  <c r="AH4826" i="5"/>
  <c r="AH4836" i="5"/>
  <c r="AH4818" i="5"/>
  <c r="AH4808" i="5"/>
  <c r="AH4790" i="5"/>
  <c r="AH4800" i="5"/>
  <c r="AH4782" i="5"/>
  <c r="AH4792" i="5"/>
  <c r="AH4764" i="5"/>
  <c r="AH4774" i="5"/>
  <c r="AH4746" i="5"/>
  <c r="AH4756" i="5"/>
  <c r="AH4738" i="5"/>
  <c r="AH4728" i="5"/>
  <c r="AH4710" i="5"/>
  <c r="AH4720" i="5"/>
  <c r="AH4702" i="5"/>
  <c r="AH4712" i="5"/>
  <c r="AH4684" i="5"/>
  <c r="AH4694" i="5"/>
  <c r="AH4666" i="5"/>
  <c r="AH4676" i="5"/>
  <c r="AH4658" i="5"/>
  <c r="AH4648" i="5"/>
  <c r="AH4630" i="5"/>
  <c r="AH4640" i="5"/>
  <c r="AH4622" i="5"/>
  <c r="AH4632" i="5"/>
  <c r="AH4604" i="5"/>
  <c r="AH4614" i="5"/>
  <c r="AH4586" i="5"/>
  <c r="AH4596" i="5"/>
  <c r="AH4578" i="5"/>
  <c r="AH4568" i="5"/>
  <c r="AH4550" i="5"/>
  <c r="AH4560" i="5"/>
  <c r="AH4542" i="5"/>
  <c r="AH4552" i="5"/>
  <c r="AH4524" i="5"/>
  <c r="AH4534" i="5"/>
  <c r="AH4506" i="5"/>
  <c r="AH4516" i="5"/>
  <c r="AH4498" i="5"/>
  <c r="AH4488" i="5"/>
  <c r="AH4470" i="5"/>
  <c r="AH4480" i="5"/>
  <c r="AH4462" i="5"/>
  <c r="AH4472" i="5"/>
  <c r="AH4444" i="5"/>
  <c r="AH4454" i="5"/>
  <c r="AH4426" i="5"/>
  <c r="AH4436" i="5"/>
  <c r="AH4418" i="5"/>
  <c r="AH4408" i="5"/>
  <c r="AH4390" i="5"/>
  <c r="AH4400" i="5"/>
  <c r="AH4382" i="5"/>
  <c r="AH4392" i="5"/>
  <c r="AH4364" i="5"/>
  <c r="AH4374" i="5"/>
  <c r="AH4346" i="5"/>
  <c r="AH4356" i="5"/>
  <c r="AH4338" i="5"/>
  <c r="AH4328" i="5"/>
  <c r="AH4310" i="5"/>
  <c r="AH4320" i="5"/>
  <c r="AH4302" i="5"/>
  <c r="AH4312" i="5"/>
  <c r="AH4284" i="5"/>
  <c r="AH4294" i="5"/>
  <c r="AH4266" i="5"/>
  <c r="AH4276" i="5"/>
  <c r="AH4258" i="5"/>
  <c r="AH4248" i="5"/>
  <c r="AH4230" i="5"/>
  <c r="AH4240" i="5"/>
  <c r="AH4222" i="5"/>
  <c r="AH4232" i="5"/>
  <c r="AH4204" i="5"/>
  <c r="AH4214" i="5"/>
  <c r="AH4186" i="5"/>
  <c r="AH4196" i="5"/>
  <c r="AH4178" i="5"/>
  <c r="AH4168" i="5"/>
  <c r="AH4150" i="5"/>
  <c r="AH4160" i="5"/>
  <c r="AH4142" i="5"/>
  <c r="AH4152" i="5"/>
  <c r="AH4124" i="5"/>
  <c r="AH4134" i="5"/>
  <c r="AH4106" i="5"/>
  <c r="AH4116" i="5"/>
  <c r="AH4098" i="5"/>
  <c r="AH4088" i="5"/>
  <c r="AH4070" i="5"/>
  <c r="AH4080" i="5"/>
  <c r="AH4062" i="5"/>
  <c r="AH4072" i="5"/>
  <c r="AH4044" i="5"/>
  <c r="AH4054" i="5"/>
  <c r="AH4026" i="5"/>
  <c r="AH4036" i="5"/>
  <c r="AH4018" i="5"/>
  <c r="AH4008" i="5"/>
  <c r="AH3990" i="5"/>
  <c r="AH4000" i="5"/>
  <c r="AH3982" i="5"/>
  <c r="AH3992" i="5"/>
  <c r="AH3964" i="5"/>
  <c r="AH3974" i="5"/>
  <c r="AH3946" i="5"/>
  <c r="AH3956" i="5"/>
  <c r="AH3938" i="5"/>
  <c r="AH3928" i="5"/>
  <c r="AH3910" i="5"/>
  <c r="AH3920" i="5"/>
  <c r="AH3902" i="5"/>
  <c r="AH3912" i="5"/>
  <c r="AH3894" i="5"/>
  <c r="AH3884" i="5"/>
  <c r="AH3866" i="5"/>
  <c r="AH3876" i="5"/>
  <c r="AH3848" i="5"/>
  <c r="AH3858" i="5"/>
  <c r="AH3830" i="5"/>
  <c r="AH3840" i="5"/>
  <c r="AH3822" i="5"/>
  <c r="AH3832" i="5"/>
  <c r="AH3814" i="5"/>
  <c r="AH3804" i="5"/>
  <c r="AH3786" i="5"/>
  <c r="AH3796" i="5"/>
  <c r="AH3768" i="5"/>
  <c r="AH3778" i="5"/>
  <c r="AH3750" i="5"/>
  <c r="AH3760" i="5"/>
  <c r="AH3742" i="5"/>
  <c r="AH3752" i="5"/>
  <c r="AH3734" i="5"/>
  <c r="AH3724" i="5"/>
  <c r="AH3706" i="5"/>
  <c r="AH3716" i="5"/>
  <c r="AH3688" i="5"/>
  <c r="AH3698" i="5"/>
  <c r="AH3670" i="5"/>
  <c r="AH3680" i="5"/>
  <c r="AH3662" i="5"/>
  <c r="AH3672" i="5"/>
  <c r="AH3654" i="5"/>
  <c r="AH3644" i="5"/>
  <c r="AH3626" i="5"/>
  <c r="AH3636" i="5"/>
  <c r="AH3608" i="5"/>
  <c r="AH3618" i="5"/>
  <c r="AH3590" i="5"/>
  <c r="AH3600" i="5"/>
  <c r="AH3582" i="5"/>
  <c r="AH3592" i="5"/>
  <c r="AH3574" i="5"/>
  <c r="AH3564" i="5"/>
  <c r="AH3546" i="5"/>
  <c r="AH3556" i="5"/>
  <c r="AH3528" i="5"/>
  <c r="AH3538" i="5"/>
  <c r="AH3510" i="5"/>
  <c r="AH3520" i="5"/>
  <c r="AH3502" i="5"/>
  <c r="AH3512" i="5"/>
  <c r="AH3494" i="5"/>
  <c r="AH3484" i="5"/>
  <c r="AH3466" i="5"/>
  <c r="AH3476" i="5"/>
  <c r="AH3448" i="5"/>
  <c r="AH3458" i="5"/>
  <c r="AH3430" i="5"/>
  <c r="AH3440" i="5"/>
  <c r="AH3422" i="5"/>
  <c r="AH3432" i="5"/>
  <c r="AH3414" i="5"/>
  <c r="AH3404" i="5"/>
  <c r="AH3386" i="5"/>
  <c r="AH3396" i="5"/>
  <c r="AH3368" i="5"/>
  <c r="AH3378" i="5"/>
  <c r="AH3350" i="5"/>
  <c r="AH3360" i="5"/>
  <c r="AH3342" i="5"/>
  <c r="AH3352" i="5"/>
  <c r="AH3334" i="5"/>
  <c r="AH3324" i="5"/>
  <c r="AH3316" i="5"/>
  <c r="AH3306" i="5"/>
  <c r="AH3288" i="5"/>
  <c r="AH3298" i="5"/>
  <c r="AH3270" i="5"/>
  <c r="AH3280" i="5"/>
  <c r="AH3262" i="5"/>
  <c r="AH3272" i="5"/>
  <c r="AH3244" i="5"/>
  <c r="AH3254" i="5"/>
  <c r="AH3226" i="5"/>
  <c r="AH3236" i="5"/>
  <c r="AH3218" i="5"/>
  <c r="AH3208" i="5"/>
  <c r="AH3190" i="5"/>
  <c r="AH3200" i="5"/>
  <c r="AH3182" i="5"/>
  <c r="AH3192" i="5"/>
  <c r="AH3164" i="5"/>
  <c r="AH3174" i="5"/>
  <c r="AH3146" i="5"/>
  <c r="AH3156" i="5"/>
  <c r="AH3138" i="5"/>
  <c r="AH3128" i="5"/>
  <c r="AH3110" i="5"/>
  <c r="AH3120" i="5"/>
  <c r="AH3102" i="5"/>
  <c r="AH3112" i="5"/>
  <c r="AH3084" i="5"/>
  <c r="AH3094" i="5"/>
  <c r="AH3066" i="5"/>
  <c r="AH3076" i="5"/>
  <c r="AH3058" i="5"/>
  <c r="AH3048" i="5"/>
  <c r="AH3030" i="5"/>
  <c r="AH3040" i="5"/>
  <c r="AH3022" i="5"/>
  <c r="AH3032" i="5"/>
  <c r="AH3004" i="5"/>
  <c r="AH3014" i="5"/>
  <c r="AH2986" i="5"/>
  <c r="AH2996" i="5"/>
  <c r="AH2978" i="5"/>
  <c r="AH2968" i="5"/>
  <c r="AH2950" i="5"/>
  <c r="AH2960" i="5"/>
  <c r="AH2942" i="5"/>
  <c r="AH2952" i="5"/>
  <c r="AH2924" i="5"/>
  <c r="AH2934" i="5"/>
  <c r="AH2906" i="5"/>
  <c r="AH2916" i="5"/>
  <c r="AH2898" i="5"/>
  <c r="AH2888" i="5"/>
  <c r="AH2870" i="5"/>
  <c r="AH2880" i="5"/>
  <c r="AH2862" i="5"/>
  <c r="AH2872" i="5"/>
  <c r="AH2844" i="5"/>
  <c r="AH2854" i="5"/>
  <c r="AH2826" i="5"/>
  <c r="AH2836" i="5"/>
  <c r="AH2818" i="5"/>
  <c r="AH2808" i="5"/>
  <c r="AH2790" i="5"/>
  <c r="AH2800" i="5"/>
  <c r="AH2782" i="5"/>
  <c r="AH2792" i="5"/>
  <c r="AH2764" i="5"/>
  <c r="AH2774" i="5"/>
  <c r="AH2746" i="5"/>
  <c r="AH2756" i="5"/>
  <c r="AH2738" i="5"/>
  <c r="AH2728" i="5"/>
  <c r="AH2710" i="5"/>
  <c r="AH2720" i="5"/>
  <c r="AH2702" i="5"/>
  <c r="AH2712" i="5"/>
  <c r="AH2684" i="5"/>
  <c r="AH2694" i="5"/>
  <c r="AH2666" i="5"/>
  <c r="AH2676" i="5"/>
  <c r="AH2648" i="5"/>
  <c r="AH2658" i="5"/>
  <c r="AH2640" i="5"/>
  <c r="AH2630" i="5"/>
  <c r="AH2632" i="5"/>
  <c r="AH2622" i="5"/>
  <c r="AH2604" i="5"/>
  <c r="AH2614" i="5"/>
  <c r="AH2586" i="5"/>
  <c r="AH2596" i="5"/>
  <c r="AH2568" i="5"/>
  <c r="AH2578" i="5"/>
  <c r="AH2550" i="5"/>
  <c r="AH2560" i="5"/>
  <c r="AH2542" i="5"/>
  <c r="AH2552" i="5"/>
  <c r="AH2534" i="5"/>
  <c r="AH2524" i="5"/>
  <c r="AH2506" i="5"/>
  <c r="AH2516" i="5"/>
  <c r="AH2488" i="5"/>
  <c r="AH2498" i="5"/>
  <c r="AH2470" i="5"/>
  <c r="AH2480" i="5"/>
  <c r="AH2462" i="5"/>
  <c r="AH2472" i="5"/>
  <c r="AH2454" i="5"/>
  <c r="AH2444" i="5"/>
  <c r="AH2426" i="5"/>
  <c r="AH2436" i="5"/>
  <c r="AH2408" i="5"/>
  <c r="AH2418" i="5"/>
  <c r="AH2390" i="5"/>
  <c r="AH2400" i="5"/>
  <c r="AH2382" i="5"/>
  <c r="AH2392" i="5"/>
  <c r="AH2374" i="5"/>
  <c r="AH2364" i="5"/>
  <c r="AH2346" i="5"/>
  <c r="AH2356" i="5"/>
  <c r="AH2328" i="5"/>
  <c r="AH2338" i="5"/>
  <c r="AH2310" i="5"/>
  <c r="AH2320" i="5"/>
  <c r="AH2302" i="5"/>
  <c r="AH2312" i="5"/>
  <c r="AH2294" i="5"/>
  <c r="AH2284" i="5"/>
  <c r="AH2266" i="5"/>
  <c r="AH2276" i="5"/>
  <c r="AH2248" i="5"/>
  <c r="AH2258" i="5"/>
  <c r="AH2230" i="5"/>
  <c r="AH2240" i="5"/>
  <c r="AH2222" i="5"/>
  <c r="AH2232" i="5"/>
  <c r="AH2214" i="5"/>
  <c r="AH2204" i="5"/>
  <c r="AH2186" i="5"/>
  <c r="AH2196" i="5"/>
  <c r="AH2168" i="5"/>
  <c r="AH2178" i="5"/>
  <c r="AH2150" i="5"/>
  <c r="AH2160" i="5"/>
  <c r="AH2142" i="5"/>
  <c r="AH2152" i="5"/>
  <c r="AH2134" i="5"/>
  <c r="AH2124" i="5"/>
  <c r="AH2106" i="5"/>
  <c r="AH2116" i="5"/>
  <c r="AH2088" i="5"/>
  <c r="AH2098" i="5"/>
  <c r="AH2070" i="5"/>
  <c r="AH2080" i="5"/>
  <c r="AH2062" i="5"/>
  <c r="AH2072" i="5"/>
  <c r="AH2054" i="5"/>
  <c r="AH2044" i="5"/>
  <c r="AH2026" i="5"/>
  <c r="AH2036" i="5"/>
  <c r="AH2008" i="5"/>
  <c r="AH2018" i="5"/>
  <c r="AH1990" i="5"/>
  <c r="AH2000" i="5"/>
  <c r="AH1982" i="5"/>
  <c r="AH1992" i="5"/>
  <c r="AH1974" i="5"/>
  <c r="AH1964" i="5"/>
  <c r="AH1946" i="5"/>
  <c r="AH1956" i="5"/>
  <c r="AH1928" i="5"/>
  <c r="AH1938" i="5"/>
  <c r="AH1910" i="5"/>
  <c r="AH1920" i="5"/>
  <c r="AH1902" i="5"/>
  <c r="AH1912" i="5"/>
  <c r="AH1894" i="5"/>
  <c r="AH1884" i="5"/>
  <c r="AH1866" i="5"/>
  <c r="AH1876" i="5"/>
  <c r="AH1848" i="5"/>
  <c r="AH1858" i="5"/>
  <c r="AH1830" i="5"/>
  <c r="AH1840" i="5"/>
  <c r="AH1822" i="5"/>
  <c r="AH1832" i="5"/>
  <c r="AH1814" i="5"/>
  <c r="AH1804" i="5"/>
  <c r="AH1786" i="5"/>
  <c r="AH1796" i="5"/>
  <c r="AH1768" i="5"/>
  <c r="AH1778" i="5"/>
  <c r="AH1750" i="5"/>
  <c r="AH1760" i="5"/>
  <c r="AH1742" i="5"/>
  <c r="AH1752" i="5"/>
  <c r="AH1734" i="5"/>
  <c r="AH1724" i="5"/>
  <c r="AH1706" i="5"/>
  <c r="AH1716" i="5"/>
  <c r="AH1688" i="5"/>
  <c r="AH1698" i="5"/>
  <c r="AH1670" i="5"/>
  <c r="AH1680" i="5"/>
  <c r="AH1662" i="5"/>
  <c r="AH1672" i="5"/>
  <c r="AH1654" i="5"/>
  <c r="AH1644" i="5"/>
  <c r="AH1626" i="5"/>
  <c r="AH1636" i="5"/>
  <c r="AH1608" i="5"/>
  <c r="AH1618" i="5"/>
  <c r="AH1590" i="5"/>
  <c r="AH1600" i="5"/>
  <c r="AH1582" i="5"/>
  <c r="AH1592" i="5"/>
  <c r="AH1574" i="5"/>
  <c r="AH1564" i="5"/>
  <c r="AH1546" i="5"/>
  <c r="AH1556" i="5"/>
  <c r="AH1528" i="5"/>
  <c r="AH1538" i="5"/>
  <c r="AH1510" i="5"/>
  <c r="AH1520" i="5"/>
  <c r="AH1502" i="5"/>
  <c r="AH1512" i="5"/>
  <c r="AH1494" i="5"/>
  <c r="AH1484" i="5"/>
  <c r="AH1466" i="5"/>
  <c r="AH1476" i="5"/>
  <c r="AH1448" i="5"/>
  <c r="AH1458" i="5"/>
  <c r="AH1430" i="5"/>
  <c r="AH1440" i="5"/>
  <c r="AH1422" i="5"/>
  <c r="AH1432" i="5"/>
  <c r="AH1414" i="5"/>
  <c r="AH1404" i="5"/>
  <c r="AH1386" i="5"/>
  <c r="AH1396" i="5"/>
  <c r="AH1368" i="5"/>
  <c r="AH1378" i="5"/>
  <c r="AH1350" i="5"/>
  <c r="AH1360" i="5"/>
  <c r="AH1342" i="5"/>
  <c r="AH1352" i="5"/>
  <c r="AH1324" i="5"/>
  <c r="AH1334" i="5"/>
  <c r="AH1306" i="5"/>
  <c r="AH1316" i="5"/>
  <c r="AH1298" i="5"/>
  <c r="AH1288" i="5"/>
  <c r="AH1270" i="5"/>
  <c r="AH1280" i="5"/>
  <c r="AH1262" i="5"/>
  <c r="AH1272" i="5"/>
  <c r="AH1244" i="5"/>
  <c r="AH1254" i="5"/>
  <c r="AH1226" i="5"/>
  <c r="AH1236" i="5"/>
  <c r="AH1218" i="5"/>
  <c r="AH1208" i="5"/>
  <c r="AH1190" i="5"/>
  <c r="AH1200" i="5"/>
  <c r="AH1182" i="5"/>
  <c r="AH1192" i="5"/>
  <c r="AH1164" i="5"/>
  <c r="AH1174" i="5"/>
  <c r="AH1146" i="5"/>
  <c r="AH1156" i="5"/>
  <c r="AH1138" i="5"/>
  <c r="AH1128" i="5"/>
  <c r="AH1110" i="5"/>
  <c r="AH1120" i="5"/>
  <c r="AH1102" i="5"/>
  <c r="AH1112" i="5"/>
  <c r="AH1084" i="5"/>
  <c r="AH1094" i="5"/>
  <c r="AH1066" i="5"/>
  <c r="AH1076" i="5"/>
  <c r="AH1058" i="5"/>
  <c r="AH1048" i="5"/>
  <c r="AH1030" i="5"/>
  <c r="AH1040" i="5"/>
  <c r="AH1022" i="5"/>
  <c r="AH1032" i="5"/>
  <c r="AH1004" i="5"/>
  <c r="AH1014" i="5"/>
  <c r="AH986" i="5"/>
  <c r="AH996" i="5"/>
  <c r="AH978" i="5"/>
  <c r="AH968" i="5"/>
  <c r="AH950" i="5"/>
  <c r="AH960" i="5"/>
  <c r="AH942" i="5"/>
  <c r="AH952" i="5"/>
  <c r="AH924" i="5"/>
  <c r="AH934" i="5"/>
  <c r="AH906" i="5"/>
  <c r="AH916" i="5"/>
  <c r="AH898" i="5"/>
  <c r="AH888" i="5"/>
  <c r="AH870" i="5"/>
  <c r="AH880" i="5"/>
  <c r="AH862" i="5"/>
  <c r="AH872" i="5"/>
  <c r="AH844" i="5"/>
  <c r="AH854" i="5"/>
  <c r="AH826" i="5"/>
  <c r="AH836" i="5"/>
  <c r="AH818" i="5"/>
  <c r="AH808" i="5"/>
  <c r="AH790" i="5"/>
  <c r="AH800" i="5"/>
  <c r="AH782" i="5"/>
  <c r="AH792" i="5"/>
  <c r="AH764" i="5"/>
  <c r="AH774" i="5"/>
  <c r="AH746" i="5"/>
  <c r="AH756" i="5"/>
  <c r="AH738" i="5"/>
  <c r="AH728" i="5"/>
  <c r="AH710" i="5"/>
  <c r="AH720" i="5"/>
  <c r="AH702" i="5"/>
  <c r="AH712" i="5"/>
  <c r="AH684" i="5"/>
  <c r="AH694" i="5"/>
  <c r="AH666" i="5"/>
  <c r="AH676" i="5"/>
  <c r="AH658" i="5"/>
  <c r="AH648" i="5"/>
  <c r="AH630" i="5"/>
  <c r="AH640" i="5"/>
  <c r="AH622" i="5"/>
  <c r="AH632" i="5"/>
  <c r="AH604" i="5"/>
  <c r="AH614" i="5"/>
  <c r="AH586" i="5"/>
  <c r="AH596" i="5"/>
  <c r="AH578" i="5"/>
  <c r="AH568" i="5"/>
  <c r="AH550" i="5"/>
  <c r="AH560" i="5"/>
  <c r="AH542" i="5"/>
  <c r="AH552" i="5"/>
  <c r="AH524" i="5"/>
  <c r="AH534" i="5"/>
  <c r="AH506" i="5"/>
  <c r="AH516" i="5"/>
  <c r="AH498" i="5"/>
  <c r="AH488" i="5"/>
  <c r="AH470" i="5"/>
  <c r="AH480" i="5"/>
  <c r="AH462" i="5"/>
  <c r="AH472" i="5"/>
  <c r="AH444" i="5"/>
  <c r="AH454" i="5"/>
  <c r="AH426" i="5"/>
  <c r="AH436" i="5"/>
  <c r="AH418" i="5"/>
  <c r="AH408" i="5"/>
  <c r="AH390" i="5"/>
  <c r="AH400" i="5"/>
  <c r="AH382" i="5"/>
  <c r="AH392" i="5"/>
  <c r="AH364" i="5"/>
  <c r="AH374" i="5"/>
  <c r="AH346" i="5"/>
  <c r="AH356" i="5"/>
  <c r="AH338" i="5"/>
  <c r="AH328" i="5"/>
  <c r="AH310" i="5"/>
  <c r="AH320" i="5"/>
  <c r="AH302" i="5"/>
  <c r="AH312" i="5"/>
  <c r="AH284" i="5"/>
  <c r="AH294" i="5"/>
  <c r="AH266" i="5"/>
  <c r="AH276" i="5"/>
  <c r="AH258" i="5"/>
  <c r="AH248" i="5"/>
  <c r="AH230" i="5"/>
  <c r="AH240" i="5"/>
  <c r="AH222" i="5"/>
  <c r="AH232" i="5"/>
  <c r="AH204" i="5"/>
  <c r="AH214" i="5"/>
  <c r="AH186" i="5"/>
  <c r="AH196" i="5"/>
  <c r="AH178" i="5"/>
  <c r="AH168" i="5"/>
  <c r="AH150" i="5"/>
  <c r="AH160" i="5"/>
  <c r="AH142" i="5"/>
  <c r="AH152" i="5"/>
  <c r="AH124" i="5"/>
  <c r="AH134" i="5"/>
  <c r="AH5729" i="5"/>
  <c r="AH5739" i="5"/>
  <c r="AH5721" i="5"/>
  <c r="AH5731" i="5"/>
  <c r="AH5703" i="5"/>
  <c r="AH5713" i="5"/>
  <c r="AH5685" i="5"/>
  <c r="AH5695" i="5"/>
  <c r="AH5677" i="5"/>
  <c r="AH5667" i="5"/>
  <c r="AH5649" i="5"/>
  <c r="AH5659" i="5"/>
  <c r="AH5641" i="5"/>
  <c r="AH5651" i="5"/>
  <c r="AH5623" i="5"/>
  <c r="AH5633" i="5"/>
  <c r="AH5605" i="5"/>
  <c r="AH5615" i="5"/>
  <c r="AH5597" i="5"/>
  <c r="AH5587" i="5"/>
  <c r="AH5569" i="5"/>
  <c r="AH5579" i="5"/>
  <c r="AH5561" i="5"/>
  <c r="AH5571" i="5"/>
  <c r="AH5543" i="5"/>
  <c r="AH5553" i="5"/>
  <c r="AH5525" i="5"/>
  <c r="AH5535" i="5"/>
  <c r="AH5517" i="5"/>
  <c r="AH5507" i="5"/>
  <c r="AH5489" i="5"/>
  <c r="AH5499" i="5"/>
  <c r="AH5481" i="5"/>
  <c r="AH5491" i="5"/>
  <c r="AH5463" i="5"/>
  <c r="AH5473" i="5"/>
  <c r="AH5445" i="5"/>
  <c r="AH5455" i="5"/>
  <c r="AH5437" i="5"/>
  <c r="AH5427" i="5"/>
  <c r="AH5409" i="5"/>
  <c r="AH5419" i="5"/>
  <c r="AH5401" i="5"/>
  <c r="AH5411" i="5"/>
  <c r="AH5383" i="5"/>
  <c r="AH5393" i="5"/>
  <c r="AH5365" i="5"/>
  <c r="AH5375" i="5"/>
  <c r="AH5357" i="5"/>
  <c r="AH5347" i="5"/>
  <c r="AH5329" i="5"/>
  <c r="AH5339" i="5"/>
  <c r="AH5321" i="5"/>
  <c r="AH5331" i="5"/>
  <c r="AH5303" i="5"/>
  <c r="AH5313" i="5"/>
  <c r="AH5285" i="5"/>
  <c r="AH5295" i="5"/>
  <c r="AH5277" i="5"/>
  <c r="AH5267" i="5"/>
  <c r="AH5249" i="5"/>
  <c r="AH5259" i="5"/>
  <c r="AH5241" i="5"/>
  <c r="AH5251" i="5"/>
  <c r="AH5223" i="5"/>
  <c r="AH5233" i="5"/>
  <c r="AH5205" i="5"/>
  <c r="AH5215" i="5"/>
  <c r="AH5197" i="5"/>
  <c r="AH5187" i="5"/>
  <c r="AH5169" i="5"/>
  <c r="AH5179" i="5"/>
  <c r="AH5161" i="5"/>
  <c r="AH5171" i="5"/>
  <c r="AH5143" i="5"/>
  <c r="AH5153" i="5"/>
  <c r="AH5125" i="5"/>
  <c r="AH5135" i="5"/>
  <c r="AH5117" i="5"/>
  <c r="AH5107" i="5"/>
  <c r="AH5089" i="5"/>
  <c r="AH5099" i="5"/>
  <c r="AH5081" i="5"/>
  <c r="AH5091" i="5"/>
  <c r="AH5063" i="5"/>
  <c r="AH5073" i="5"/>
  <c r="AH5045" i="5"/>
  <c r="AH5055" i="5"/>
  <c r="AH5037" i="5"/>
  <c r="AH5027" i="5"/>
  <c r="AH5009" i="5"/>
  <c r="AH5019" i="5"/>
  <c r="AH5001" i="5"/>
  <c r="AH5011" i="5"/>
  <c r="AH4983" i="5"/>
  <c r="AH4993" i="5"/>
  <c r="AH4965" i="5"/>
  <c r="AH4975" i="5"/>
  <c r="AH4957" i="5"/>
  <c r="AH4947" i="5"/>
  <c r="AH4929" i="5"/>
  <c r="AH4939" i="5"/>
  <c r="AH4921" i="5"/>
  <c r="AH4931" i="5"/>
  <c r="AH4903" i="5"/>
  <c r="AH4913" i="5"/>
  <c r="AH4885" i="5"/>
  <c r="AH4895" i="5"/>
  <c r="AH4867" i="5"/>
  <c r="AH4877" i="5"/>
  <c r="AH4849" i="5"/>
  <c r="AH4859" i="5"/>
  <c r="AH4841" i="5"/>
  <c r="AH4851" i="5"/>
  <c r="AH4833" i="5"/>
  <c r="AH4823" i="5"/>
  <c r="AH4805" i="5"/>
  <c r="AH4815" i="5"/>
  <c r="AH4787" i="5"/>
  <c r="AH4797" i="5"/>
  <c r="AH4769" i="5"/>
  <c r="AH4779" i="5"/>
  <c r="AH4761" i="5"/>
  <c r="AH4771" i="5"/>
  <c r="AH4753" i="5"/>
  <c r="AH4743" i="5"/>
  <c r="AH4725" i="5"/>
  <c r="AH4735" i="5"/>
  <c r="AH4707" i="5"/>
  <c r="AH4717" i="5"/>
  <c r="AH4689" i="5"/>
  <c r="AH4699" i="5"/>
  <c r="AH4681" i="5"/>
  <c r="AH4691" i="5"/>
  <c r="AH4673" i="5"/>
  <c r="AH4663" i="5"/>
  <c r="AH4645" i="5"/>
  <c r="AH4655" i="5"/>
  <c r="AH4627" i="5"/>
  <c r="AH4637" i="5"/>
  <c r="AH4609" i="5"/>
  <c r="AH4619" i="5"/>
  <c r="AH4601" i="5"/>
  <c r="AH4611" i="5"/>
  <c r="AH4593" i="5"/>
  <c r="AH4583" i="5"/>
  <c r="AH4565" i="5"/>
  <c r="AH4575" i="5"/>
  <c r="AH4547" i="5"/>
  <c r="AH4557" i="5"/>
  <c r="AH4529" i="5"/>
  <c r="AH4539" i="5"/>
  <c r="AH4521" i="5"/>
  <c r="AH4531" i="5"/>
  <c r="AH4513" i="5"/>
  <c r="AH4503" i="5"/>
  <c r="AH4485" i="5"/>
  <c r="AH4495" i="5"/>
  <c r="AH4467" i="5"/>
  <c r="AH4477" i="5"/>
  <c r="AH4449" i="5"/>
  <c r="AH4459" i="5"/>
  <c r="AH4441" i="5"/>
  <c r="AH4451" i="5"/>
  <c r="AH4433" i="5"/>
  <c r="AH4423" i="5"/>
  <c r="AH4405" i="5"/>
  <c r="AH4415" i="5"/>
  <c r="AH4387" i="5"/>
  <c r="AH4397" i="5"/>
  <c r="AH4369" i="5"/>
  <c r="AH4379" i="5"/>
  <c r="AH4361" i="5"/>
  <c r="AH4371" i="5"/>
  <c r="AH4353" i="5"/>
  <c r="AH4343" i="5"/>
  <c r="AH4325" i="5"/>
  <c r="AH4335" i="5"/>
  <c r="AH4307" i="5"/>
  <c r="AH4317" i="5"/>
  <c r="AH4289" i="5"/>
  <c r="AH4299" i="5"/>
  <c r="AH4281" i="5"/>
  <c r="AH4291" i="5"/>
  <c r="AH4273" i="5"/>
  <c r="AH4263" i="5"/>
  <c r="AH4245" i="5"/>
  <c r="AH4255" i="5"/>
  <c r="AH4227" i="5"/>
  <c r="AH4237" i="5"/>
  <c r="AH4209" i="5"/>
  <c r="AH4219" i="5"/>
  <c r="AH4201" i="5"/>
  <c r="AH4211" i="5"/>
  <c r="AH4193" i="5"/>
  <c r="AH4183" i="5"/>
  <c r="AH4165" i="5"/>
  <c r="AH4175" i="5"/>
  <c r="AH4147" i="5"/>
  <c r="AH4157" i="5"/>
  <c r="AH4129" i="5"/>
  <c r="AH4139" i="5"/>
  <c r="AH4121" i="5"/>
  <c r="AH4131" i="5"/>
  <c r="AH4113" i="5"/>
  <c r="AH4103" i="5"/>
  <c r="AH4085" i="5"/>
  <c r="AH4095" i="5"/>
  <c r="AH4067" i="5"/>
  <c r="AH4077" i="5"/>
  <c r="AH4049" i="5"/>
  <c r="AH4059" i="5"/>
  <c r="AH4041" i="5"/>
  <c r="AH4051" i="5"/>
  <c r="AH4033" i="5"/>
  <c r="AH4023" i="5"/>
  <c r="AH4005" i="5"/>
  <c r="AH4015" i="5"/>
  <c r="AH3987" i="5"/>
  <c r="AH3997" i="5"/>
  <c r="AH3969" i="5"/>
  <c r="AH3979" i="5"/>
  <c r="AH3961" i="5"/>
  <c r="AH3971" i="5"/>
  <c r="AH3953" i="5"/>
  <c r="AH3943" i="5"/>
  <c r="AH3925" i="5"/>
  <c r="AH3935" i="5"/>
  <c r="AH3907" i="5"/>
  <c r="AH3917" i="5"/>
  <c r="AH3889" i="5"/>
  <c r="AH3899" i="5"/>
  <c r="AH3881" i="5"/>
  <c r="AH3891" i="5"/>
  <c r="AH3863" i="5"/>
  <c r="AH3873" i="5"/>
  <c r="AH3855" i="5"/>
  <c r="AH3845" i="5"/>
  <c r="AH3827" i="5"/>
  <c r="AH3837" i="5"/>
  <c r="AH3809" i="5"/>
  <c r="AH3819" i="5"/>
  <c r="AH3801" i="5"/>
  <c r="AH3811" i="5"/>
  <c r="AH3783" i="5"/>
  <c r="AH3793" i="5"/>
  <c r="AH3775" i="5"/>
  <c r="AH3765" i="5"/>
  <c r="AH3747" i="5"/>
  <c r="AH3757" i="5"/>
  <c r="AH3729" i="5"/>
  <c r="AH3739" i="5"/>
  <c r="AH3721" i="5"/>
  <c r="AH3731" i="5"/>
  <c r="AH3703" i="5"/>
  <c r="AH3713" i="5"/>
  <c r="AH3695" i="5"/>
  <c r="AH3685" i="5"/>
  <c r="AH3667" i="5"/>
  <c r="AH3677" i="5"/>
  <c r="AH3649" i="5"/>
  <c r="AH3659" i="5"/>
  <c r="AH3641" i="5"/>
  <c r="AH3651" i="5"/>
  <c r="AH3623" i="5"/>
  <c r="AH3633" i="5"/>
  <c r="AH3615" i="5"/>
  <c r="AH3605" i="5"/>
  <c r="AH3587" i="5"/>
  <c r="AH3597" i="5"/>
  <c r="AH3569" i="5"/>
  <c r="AH3579" i="5"/>
  <c r="AH3561" i="5"/>
  <c r="AH3571" i="5"/>
  <c r="AH3543" i="5"/>
  <c r="AH3553" i="5"/>
  <c r="AH3535" i="5"/>
  <c r="AH3525" i="5"/>
  <c r="AH3507" i="5"/>
  <c r="AH3517" i="5"/>
  <c r="AH3489" i="5"/>
  <c r="AH3499" i="5"/>
  <c r="AH3481" i="5"/>
  <c r="AH3491" i="5"/>
  <c r="AH3463" i="5"/>
  <c r="AH3473" i="5"/>
  <c r="AH3455" i="5"/>
  <c r="AH3445" i="5"/>
  <c r="AH3427" i="5"/>
  <c r="AH3437" i="5"/>
  <c r="AH3409" i="5"/>
  <c r="AH3419" i="5"/>
  <c r="AH3401" i="5"/>
  <c r="AH3411" i="5"/>
  <c r="AH3383" i="5"/>
  <c r="AH3393" i="5"/>
  <c r="AH3375" i="5"/>
  <c r="AH3365" i="5"/>
  <c r="AH3347" i="5"/>
  <c r="AH3357" i="5"/>
  <c r="AH3329" i="5"/>
  <c r="AH3339" i="5"/>
  <c r="AH3331" i="5"/>
  <c r="AH3321" i="5"/>
  <c r="AH3313" i="5"/>
  <c r="AH3303" i="5"/>
  <c r="AH3295" i="5"/>
  <c r="AH3285" i="5"/>
  <c r="AH3267" i="5"/>
  <c r="AH3277" i="5"/>
  <c r="AH3249" i="5"/>
  <c r="AH3259" i="5"/>
  <c r="AH3241" i="5"/>
  <c r="AH3251" i="5"/>
  <c r="AH3233" i="5"/>
  <c r="AH3223" i="5"/>
  <c r="AH3215" i="5"/>
  <c r="AH3205" i="5"/>
  <c r="AH3187" i="5"/>
  <c r="AH3197" i="5"/>
  <c r="AH3169" i="5"/>
  <c r="AH3179" i="5"/>
  <c r="AH3161" i="5"/>
  <c r="AH3171" i="5"/>
  <c r="AH3153" i="5"/>
  <c r="AH3143" i="5"/>
  <c r="AH3125" i="5"/>
  <c r="AH3135" i="5"/>
  <c r="AH3107" i="5"/>
  <c r="AH3117" i="5"/>
  <c r="AH3089" i="5"/>
  <c r="AH3099" i="5"/>
  <c r="AH3081" i="5"/>
  <c r="AH3091" i="5"/>
  <c r="AH3073" i="5"/>
  <c r="AH3063" i="5"/>
  <c r="AH3045" i="5"/>
  <c r="AH3055" i="5"/>
  <c r="AH3027" i="5"/>
  <c r="AH3037" i="5"/>
  <c r="AH3009" i="5"/>
  <c r="AH3019" i="5"/>
  <c r="AH3001" i="5"/>
  <c r="AH3011" i="5"/>
  <c r="AH2993" i="5"/>
  <c r="AH2983" i="5"/>
  <c r="AH2965" i="5"/>
  <c r="AH2975" i="5"/>
  <c r="AH2947" i="5"/>
  <c r="AH2957" i="5"/>
  <c r="AH2929" i="5"/>
  <c r="AH2939" i="5"/>
  <c r="AH2921" i="5"/>
  <c r="AH2931" i="5"/>
  <c r="AH2913" i="5"/>
  <c r="AH2903" i="5"/>
  <c r="AH2885" i="5"/>
  <c r="AH2895" i="5"/>
  <c r="AH2867" i="5"/>
  <c r="AH2877" i="5"/>
  <c r="AH2849" i="5"/>
  <c r="AH2859" i="5"/>
  <c r="AH2841" i="5"/>
  <c r="AH2851" i="5"/>
  <c r="AH2833" i="5"/>
  <c r="AH2823" i="5"/>
  <c r="AH2805" i="5"/>
  <c r="AH2815" i="5"/>
  <c r="AH2787" i="5"/>
  <c r="AH2797" i="5"/>
  <c r="AH2769" i="5"/>
  <c r="AH2779" i="5"/>
  <c r="AH2761" i="5"/>
  <c r="AH2771" i="5"/>
  <c r="AH2753" i="5"/>
  <c r="AH2743" i="5"/>
  <c r="AH2725" i="5"/>
  <c r="AH2735" i="5"/>
  <c r="AH2707" i="5"/>
  <c r="AH2717" i="5"/>
  <c r="AH2689" i="5"/>
  <c r="AH2699" i="5"/>
  <c r="AH2681" i="5"/>
  <c r="AH2691" i="5"/>
  <c r="AH2663" i="5"/>
  <c r="AH2673" i="5"/>
  <c r="AH2655" i="5"/>
  <c r="AH2645" i="5"/>
  <c r="AH2627" i="5"/>
  <c r="AH2637" i="5"/>
  <c r="AH2609" i="5"/>
  <c r="AH2619" i="5"/>
  <c r="AH2601" i="5"/>
  <c r="AH2611" i="5"/>
  <c r="AH2583" i="5"/>
  <c r="AH2593" i="5"/>
  <c r="AH2575" i="5"/>
  <c r="AH2565" i="5"/>
  <c r="AH2547" i="5"/>
  <c r="AH2557" i="5"/>
  <c r="AH2529" i="5"/>
  <c r="AH2539" i="5"/>
  <c r="AH2521" i="5"/>
  <c r="AH2531" i="5"/>
  <c r="AH2503" i="5"/>
  <c r="AH2513" i="5"/>
  <c r="AH2495" i="5"/>
  <c r="AH2485" i="5"/>
  <c r="AH2467" i="5"/>
  <c r="AH2477" i="5"/>
  <c r="AH2449" i="5"/>
  <c r="AH2459" i="5"/>
  <c r="AH2441" i="5"/>
  <c r="AH2451" i="5"/>
  <c r="AH2423" i="5"/>
  <c r="AH2433" i="5"/>
  <c r="AH2415" i="5"/>
  <c r="AH2405" i="5"/>
  <c r="AH2387" i="5"/>
  <c r="AH2397" i="5"/>
  <c r="AH2369" i="5"/>
  <c r="AH2379" i="5"/>
  <c r="AH2361" i="5"/>
  <c r="AH2371" i="5"/>
  <c r="AH2343" i="5"/>
  <c r="AH2353" i="5"/>
  <c r="AH2335" i="5"/>
  <c r="AH2325" i="5"/>
  <c r="AH2307" i="5"/>
  <c r="AH2317" i="5"/>
  <c r="AH2289" i="5"/>
  <c r="AH2299" i="5"/>
  <c r="AH2281" i="5"/>
  <c r="AH2291" i="5"/>
  <c r="AH2263" i="5"/>
  <c r="AH2273" i="5"/>
  <c r="AH2255" i="5"/>
  <c r="AH2245" i="5"/>
  <c r="AH2227" i="5"/>
  <c r="AH2237" i="5"/>
  <c r="AH2209" i="5"/>
  <c r="AH2219" i="5"/>
  <c r="AH2201" i="5"/>
  <c r="AH2211" i="5"/>
  <c r="AH2183" i="5"/>
  <c r="AH2193" i="5"/>
  <c r="AH2175" i="5"/>
  <c r="AH2165" i="5"/>
  <c r="AH2147" i="5"/>
  <c r="AH2157" i="5"/>
  <c r="AH2129" i="5"/>
  <c r="AH2139" i="5"/>
  <c r="AH2121" i="5"/>
  <c r="AH2131" i="5"/>
  <c r="AH2103" i="5"/>
  <c r="AH2113" i="5"/>
  <c r="AH2095" i="5"/>
  <c r="AH2085" i="5"/>
  <c r="AH2067" i="5"/>
  <c r="AH2077" i="5"/>
  <c r="AH2049" i="5"/>
  <c r="AH2059" i="5"/>
  <c r="AH2041" i="5"/>
  <c r="AH2051" i="5"/>
  <c r="AH2023" i="5"/>
  <c r="AH2033" i="5"/>
  <c r="AH2015" i="5"/>
  <c r="AH2005" i="5"/>
  <c r="AH1987" i="5"/>
  <c r="AH1997" i="5"/>
  <c r="AH1969" i="5"/>
  <c r="AH1979" i="5"/>
  <c r="AH1961" i="5"/>
  <c r="AH1971" i="5"/>
  <c r="AH1943" i="5"/>
  <c r="AH1953" i="5"/>
  <c r="AH1935" i="5"/>
  <c r="AH1925" i="5"/>
  <c r="AH1907" i="5"/>
  <c r="AH1917" i="5"/>
  <c r="AH1889" i="5"/>
  <c r="AH1899" i="5"/>
  <c r="AH1881" i="5"/>
  <c r="AH1891" i="5"/>
  <c r="AH1863" i="5"/>
  <c r="AH1873" i="5"/>
  <c r="AH1855" i="5"/>
  <c r="AH1845" i="5"/>
  <c r="AH1827" i="5"/>
  <c r="AH1837" i="5"/>
  <c r="AH1809" i="5"/>
  <c r="AH1819" i="5"/>
  <c r="AH1801" i="5"/>
  <c r="AH1811" i="5"/>
  <c r="AH1783" i="5"/>
  <c r="AH1793" i="5"/>
  <c r="AH1775" i="5"/>
  <c r="AH1765" i="5"/>
  <c r="AH1747" i="5"/>
  <c r="AH1757" i="5"/>
  <c r="AH1729" i="5"/>
  <c r="AH1739" i="5"/>
  <c r="AH1721" i="5"/>
  <c r="AH1731" i="5"/>
  <c r="AH1703" i="5"/>
  <c r="AH1713" i="5"/>
  <c r="AH1695" i="5"/>
  <c r="AH1685" i="5"/>
  <c r="AH1667" i="5"/>
  <c r="AH1677" i="5"/>
  <c r="AH1649" i="5"/>
  <c r="AH1659" i="5"/>
  <c r="AH1641" i="5"/>
  <c r="AH1651" i="5"/>
  <c r="AH1623" i="5"/>
  <c r="AH1633" i="5"/>
  <c r="AH1615" i="5"/>
  <c r="AH1605" i="5"/>
  <c r="AH1587" i="5"/>
  <c r="AH1597" i="5"/>
  <c r="AH1569" i="5"/>
  <c r="AH1579" i="5"/>
  <c r="AH1561" i="5"/>
  <c r="AH1571" i="5"/>
  <c r="AH1543" i="5"/>
  <c r="AH1553" i="5"/>
  <c r="AH1535" i="5"/>
  <c r="AH1525" i="5"/>
  <c r="AH1507" i="5"/>
  <c r="AH1517" i="5"/>
  <c r="AH1489" i="5"/>
  <c r="AH1499" i="5"/>
  <c r="AH1481" i="5"/>
  <c r="AH1491" i="5"/>
  <c r="AH1463" i="5"/>
  <c r="AH1473" i="5"/>
  <c r="AH1455" i="5"/>
  <c r="AH1445" i="5"/>
  <c r="AH1427" i="5"/>
  <c r="AH1437" i="5"/>
  <c r="AH1409" i="5"/>
  <c r="AH1419" i="5"/>
  <c r="AH1401" i="5"/>
  <c r="AH1411" i="5"/>
  <c r="AH1383" i="5"/>
  <c r="AH1393" i="5"/>
  <c r="AH1375" i="5"/>
  <c r="AH1365" i="5"/>
  <c r="AH1347" i="5"/>
  <c r="AH1357" i="5"/>
  <c r="AH1329" i="5"/>
  <c r="AH1339" i="5"/>
  <c r="AH1321" i="5"/>
  <c r="AH1331" i="5"/>
  <c r="AH1313" i="5"/>
  <c r="AH1303" i="5"/>
  <c r="AH1285" i="5"/>
  <c r="AH1295" i="5"/>
  <c r="AH1267" i="5"/>
  <c r="AH1277" i="5"/>
  <c r="AH1249" i="5"/>
  <c r="AH1259" i="5"/>
  <c r="AH1241" i="5"/>
  <c r="AH1251" i="5"/>
  <c r="AH1233" i="5"/>
  <c r="AH1223" i="5"/>
  <c r="AH1205" i="5"/>
  <c r="AH1215" i="5"/>
  <c r="AH1187" i="5"/>
  <c r="AH1197" i="5"/>
  <c r="AH1169" i="5"/>
  <c r="AH1179" i="5"/>
  <c r="AH1161" i="5"/>
  <c r="AH1171" i="5"/>
  <c r="AH1153" i="5"/>
  <c r="AH1143" i="5"/>
  <c r="AH1125" i="5"/>
  <c r="AH1135" i="5"/>
  <c r="AH1107" i="5"/>
  <c r="AH1117" i="5"/>
  <c r="AH1089" i="5"/>
  <c r="AH1099" i="5"/>
  <c r="AH1081" i="5"/>
  <c r="AH1091" i="5"/>
  <c r="AH1073" i="5"/>
  <c r="AH1063" i="5"/>
  <c r="AH1045" i="5"/>
  <c r="AH1055" i="5"/>
  <c r="AH1027" i="5"/>
  <c r="AH1037" i="5"/>
  <c r="AH1009" i="5"/>
  <c r="AH1019" i="5"/>
  <c r="AH1001" i="5"/>
  <c r="AH1011" i="5"/>
  <c r="AH993" i="5"/>
  <c r="AH983" i="5"/>
  <c r="AH965" i="5"/>
  <c r="AH975" i="5"/>
  <c r="AH947" i="5"/>
  <c r="AH957" i="5"/>
  <c r="AH929" i="5"/>
  <c r="AH939" i="5"/>
  <c r="AH921" i="5"/>
  <c r="AH931" i="5"/>
  <c r="AH913" i="5"/>
  <c r="AH903" i="5"/>
  <c r="AH885" i="5"/>
  <c r="AH895" i="5"/>
  <c r="AH867" i="5"/>
  <c r="AH877" i="5"/>
  <c r="AH849" i="5"/>
  <c r="AH859" i="5"/>
  <c r="AH841" i="5"/>
  <c r="AH851" i="5"/>
  <c r="AH833" i="5"/>
  <c r="AH823" i="5"/>
  <c r="AH805" i="5"/>
  <c r="AH815" i="5"/>
  <c r="AH787" i="5"/>
  <c r="AH797" i="5"/>
  <c r="AH769" i="5"/>
  <c r="AH779" i="5"/>
  <c r="AH761" i="5"/>
  <c r="AH771" i="5"/>
  <c r="AH753" i="5"/>
  <c r="AH743" i="5"/>
  <c r="AH725" i="5"/>
  <c r="AH735" i="5"/>
  <c r="AH707" i="5"/>
  <c r="AH717" i="5"/>
  <c r="AH689" i="5"/>
  <c r="AH699" i="5"/>
  <c r="AH681" i="5"/>
  <c r="AH691" i="5"/>
  <c r="AH663" i="5"/>
  <c r="AH673" i="5"/>
  <c r="AH645" i="5"/>
  <c r="AH655" i="5"/>
  <c r="AH627" i="5"/>
  <c r="AH637" i="5"/>
  <c r="AH619" i="5"/>
  <c r="AH609" i="5"/>
  <c r="AH611" i="5"/>
  <c r="AH601" i="5"/>
  <c r="AH583" i="5"/>
  <c r="AH593" i="5"/>
  <c r="AH565" i="5"/>
  <c r="AH575" i="5"/>
  <c r="AH547" i="5"/>
  <c r="AH557" i="5"/>
  <c r="AH539" i="5"/>
  <c r="AH529" i="5"/>
  <c r="AH531" i="5"/>
  <c r="AH521" i="5"/>
  <c r="AH503" i="5"/>
  <c r="AH513" i="5"/>
  <c r="AH485" i="5"/>
  <c r="AH495" i="5"/>
  <c r="AH467" i="5"/>
  <c r="AH477" i="5"/>
  <c r="AH459" i="5"/>
  <c r="AH449" i="5"/>
  <c r="AH451" i="5"/>
  <c r="AH441" i="5"/>
  <c r="AH423" i="5"/>
  <c r="AH433" i="5"/>
  <c r="AH405" i="5"/>
  <c r="AH415" i="5"/>
  <c r="AH387" i="5"/>
  <c r="AH397" i="5"/>
  <c r="AH379" i="5"/>
  <c r="AH369" i="5"/>
  <c r="AH371" i="5"/>
  <c r="AH361" i="5"/>
  <c r="AH343" i="5"/>
  <c r="AH353" i="5"/>
  <c r="AH325" i="5"/>
  <c r="AH335" i="5"/>
  <c r="AH307" i="5"/>
  <c r="AH317" i="5"/>
  <c r="AH299" i="5"/>
  <c r="AH289" i="5"/>
  <c r="AH291" i="5"/>
  <c r="AH281" i="5"/>
  <c r="AH263" i="5"/>
  <c r="AH273" i="5"/>
  <c r="AH245" i="5"/>
  <c r="AH255" i="5"/>
  <c r="AH227" i="5"/>
  <c r="AH237" i="5"/>
  <c r="AH219" i="5"/>
  <c r="AH209" i="5"/>
  <c r="AH211" i="5"/>
  <c r="AH201" i="5"/>
  <c r="AH183" i="5"/>
  <c r="AH193" i="5"/>
  <c r="AH165" i="5"/>
  <c r="AH175" i="5"/>
  <c r="AH147" i="5"/>
  <c r="AH157" i="5"/>
  <c r="AH139" i="5"/>
  <c r="AH129" i="5"/>
  <c r="AH131" i="5"/>
  <c r="AH121" i="5"/>
  <c r="AH5726" i="5"/>
  <c r="AH5736" i="5"/>
  <c r="AH5718" i="5"/>
  <c r="AH5708" i="5"/>
  <c r="AH5690" i="5"/>
  <c r="AH5700" i="5"/>
  <c r="AH5682" i="5"/>
  <c r="AH5692" i="5"/>
  <c r="AH5664" i="5"/>
  <c r="AH5674" i="5"/>
  <c r="AH5646" i="5"/>
  <c r="AH5656" i="5"/>
  <c r="AH5638" i="5"/>
  <c r="AH5628" i="5"/>
  <c r="AH5610" i="5"/>
  <c r="AH5620" i="5"/>
  <c r="AH5602" i="5"/>
  <c r="AH5612" i="5"/>
  <c r="AH5584" i="5"/>
  <c r="AH5594" i="5"/>
  <c r="AH5566" i="5"/>
  <c r="AH5576" i="5"/>
  <c r="AH5558" i="5"/>
  <c r="AH5548" i="5"/>
  <c r="AH5530" i="5"/>
  <c r="AH5540" i="5"/>
  <c r="AH5522" i="5"/>
  <c r="AH5532" i="5"/>
  <c r="AH5504" i="5"/>
  <c r="AH5514" i="5"/>
  <c r="AH5486" i="5"/>
  <c r="AH5496" i="5"/>
  <c r="AH5478" i="5"/>
  <c r="AH5468" i="5"/>
  <c r="AH5450" i="5"/>
  <c r="AH5460" i="5"/>
  <c r="AH5442" i="5"/>
  <c r="AH5452" i="5"/>
  <c r="AH5424" i="5"/>
  <c r="AH5434" i="5"/>
  <c r="AH5406" i="5"/>
  <c r="AH5416" i="5"/>
  <c r="AH5398" i="5"/>
  <c r="AH5388" i="5"/>
  <c r="AH5370" i="5"/>
  <c r="AH5380" i="5"/>
  <c r="AH5362" i="5"/>
  <c r="AH5372" i="5"/>
  <c r="AH5344" i="5"/>
  <c r="AH5354" i="5"/>
  <c r="AH5326" i="5"/>
  <c r="AH5336" i="5"/>
  <c r="AH5318" i="5"/>
  <c r="AH5308" i="5"/>
  <c r="AH5290" i="5"/>
  <c r="AH5300" i="5"/>
  <c r="AH5282" i="5"/>
  <c r="AH5292" i="5"/>
  <c r="AH5264" i="5"/>
  <c r="AH5274" i="5"/>
  <c r="AH5246" i="5"/>
  <c r="AH5256" i="5"/>
  <c r="AH5238" i="5"/>
  <c r="AH5228" i="5"/>
  <c r="AH5210" i="5"/>
  <c r="AH5220" i="5"/>
  <c r="AH5202" i="5"/>
  <c r="AH5212" i="5"/>
  <c r="AH5184" i="5"/>
  <c r="AH5194" i="5"/>
  <c r="AH5166" i="5"/>
  <c r="AH5176" i="5"/>
  <c r="AH5158" i="5"/>
  <c r="AH5148" i="5"/>
  <c r="AH5130" i="5"/>
  <c r="AH5140" i="5"/>
  <c r="AH5122" i="5"/>
  <c r="AH5132" i="5"/>
  <c r="AH5104" i="5"/>
  <c r="AH5114" i="5"/>
  <c r="AH5086" i="5"/>
  <c r="AH5096" i="5"/>
  <c r="AH5078" i="5"/>
  <c r="AH5068" i="5"/>
  <c r="AH5050" i="5"/>
  <c r="AH5060" i="5"/>
  <c r="AH5042" i="5"/>
  <c r="AH5052" i="5"/>
  <c r="AH5024" i="5"/>
  <c r="AH5034" i="5"/>
  <c r="AH5006" i="5"/>
  <c r="AH5016" i="5"/>
  <c r="AH4998" i="5"/>
  <c r="AH4988" i="5"/>
  <c r="AH4970" i="5"/>
  <c r="AH4980" i="5"/>
  <c r="AH4962" i="5"/>
  <c r="AH4972" i="5"/>
  <c r="AH4944" i="5"/>
  <c r="AH4954" i="5"/>
  <c r="AH4926" i="5"/>
  <c r="AH4936" i="5"/>
  <c r="AH4908" i="5"/>
  <c r="AH4918" i="5"/>
  <c r="AH4890" i="5"/>
  <c r="AH4900" i="5"/>
  <c r="AH4882" i="5"/>
  <c r="AH4892" i="5"/>
  <c r="AH4874" i="5"/>
  <c r="AH4864" i="5"/>
  <c r="AH4846" i="5"/>
  <c r="AH4856" i="5"/>
  <c r="AH4828" i="5"/>
  <c r="AH4838" i="5"/>
  <c r="AH4810" i="5"/>
  <c r="AH4820" i="5"/>
  <c r="AH4802" i="5"/>
  <c r="AH4812" i="5"/>
  <c r="AH4794" i="5"/>
  <c r="AH4784" i="5"/>
  <c r="AH4766" i="5"/>
  <c r="AH4776" i="5"/>
  <c r="AH4748" i="5"/>
  <c r="AH4758" i="5"/>
  <c r="AH4730" i="5"/>
  <c r="AH4740" i="5"/>
  <c r="AH4722" i="5"/>
  <c r="AH4732" i="5"/>
  <c r="AH4714" i="5"/>
  <c r="AH4704" i="5"/>
  <c r="AH4686" i="5"/>
  <c r="AH4696" i="5"/>
  <c r="AH4668" i="5"/>
  <c r="AH4678" i="5"/>
  <c r="AH4650" i="5"/>
  <c r="AH4660" i="5"/>
  <c r="AH4642" i="5"/>
  <c r="AH4652" i="5"/>
  <c r="AH4634" i="5"/>
  <c r="AH4624" i="5"/>
  <c r="AH4606" i="5"/>
  <c r="AH4616" i="5"/>
  <c r="AH4588" i="5"/>
  <c r="AH4598" i="5"/>
  <c r="AH4570" i="5"/>
  <c r="AH4580" i="5"/>
  <c r="AH4562" i="5"/>
  <c r="AH4572" i="5"/>
  <c r="AH4554" i="5"/>
  <c r="AH4544" i="5"/>
  <c r="AH4526" i="5"/>
  <c r="AH4536" i="5"/>
  <c r="AH4508" i="5"/>
  <c r="AH4518" i="5"/>
  <c r="AH4490" i="5"/>
  <c r="AH4500" i="5"/>
  <c r="AH4482" i="5"/>
  <c r="AH4492" i="5"/>
  <c r="AH4474" i="5"/>
  <c r="AH4464" i="5"/>
  <c r="AH4446" i="5"/>
  <c r="AH4456" i="5"/>
  <c r="AH4428" i="5"/>
  <c r="AH4438" i="5"/>
  <c r="AH4410" i="5"/>
  <c r="AH4420" i="5"/>
  <c r="AH4402" i="5"/>
  <c r="AH4412" i="5"/>
  <c r="AH4394" i="5"/>
  <c r="AH4384" i="5"/>
  <c r="AH4366" i="5"/>
  <c r="AH4376" i="5"/>
  <c r="AH4348" i="5"/>
  <c r="AH4358" i="5"/>
  <c r="AH4330" i="5"/>
  <c r="AH4340" i="5"/>
  <c r="AH4322" i="5"/>
  <c r="AH4332" i="5"/>
  <c r="AH4314" i="5"/>
  <c r="AH4304" i="5"/>
  <c r="AH4286" i="5"/>
  <c r="AH4296" i="5"/>
  <c r="AH4268" i="5"/>
  <c r="AH4278" i="5"/>
  <c r="AH4250" i="5"/>
  <c r="AH4260" i="5"/>
  <c r="AH4242" i="5"/>
  <c r="AH4252" i="5"/>
  <c r="AH4234" i="5"/>
  <c r="AH4224" i="5"/>
  <c r="AH4206" i="5"/>
  <c r="AH4216" i="5"/>
  <c r="AH4188" i="5"/>
  <c r="AH4198" i="5"/>
  <c r="AH4170" i="5"/>
  <c r="AH4180" i="5"/>
  <c r="AH4162" i="5"/>
  <c r="AH4172" i="5"/>
  <c r="AH4154" i="5"/>
  <c r="AH4144" i="5"/>
  <c r="AH4126" i="5"/>
  <c r="AH4136" i="5"/>
  <c r="AH4108" i="5"/>
  <c r="AH4118" i="5"/>
  <c r="AH4090" i="5"/>
  <c r="AH4100" i="5"/>
  <c r="AH4082" i="5"/>
  <c r="AH4092" i="5"/>
  <c r="AH4074" i="5"/>
  <c r="AH4064" i="5"/>
  <c r="AH4046" i="5"/>
  <c r="AH4056" i="5"/>
  <c r="AH4028" i="5"/>
  <c r="AH4038" i="5"/>
  <c r="AH4010" i="5"/>
  <c r="AH4020" i="5"/>
  <c r="AH4002" i="5"/>
  <c r="AH4012" i="5"/>
  <c r="AH3994" i="5"/>
  <c r="AH3984" i="5"/>
  <c r="AH3966" i="5"/>
  <c r="AH3976" i="5"/>
  <c r="AH3948" i="5"/>
  <c r="AH3958" i="5"/>
  <c r="AH3930" i="5"/>
  <c r="AH3940" i="5"/>
  <c r="AH3922" i="5"/>
  <c r="AH3932" i="5"/>
  <c r="AH3904" i="5"/>
  <c r="AH3914" i="5"/>
  <c r="AH3886" i="5"/>
  <c r="AH3896" i="5"/>
  <c r="AH3878" i="5"/>
  <c r="AH3868" i="5"/>
  <c r="AH3850" i="5"/>
  <c r="AH3860" i="5"/>
  <c r="AH3842" i="5"/>
  <c r="AH3852" i="5"/>
  <c r="AH3824" i="5"/>
  <c r="AH3834" i="5"/>
  <c r="AH3806" i="5"/>
  <c r="AH3816" i="5"/>
  <c r="AH3798" i="5"/>
  <c r="AH3788" i="5"/>
  <c r="AH3770" i="5"/>
  <c r="AH3780" i="5"/>
  <c r="AH3762" i="5"/>
  <c r="AH3772" i="5"/>
  <c r="AH3744" i="5"/>
  <c r="AH3754" i="5"/>
  <c r="AH3726" i="5"/>
  <c r="AH3736" i="5"/>
  <c r="AH3718" i="5"/>
  <c r="AH3708" i="5"/>
  <c r="AH3690" i="5"/>
  <c r="AH3700" i="5"/>
  <c r="AH3682" i="5"/>
  <c r="AH3692" i="5"/>
  <c r="AH3664" i="5"/>
  <c r="AH3674" i="5"/>
  <c r="AH3646" i="5"/>
  <c r="AH3656" i="5"/>
  <c r="AH3638" i="5"/>
  <c r="AH3628" i="5"/>
  <c r="AH3610" i="5"/>
  <c r="AH3620" i="5"/>
  <c r="AH3602" i="5"/>
  <c r="AH3612" i="5"/>
  <c r="AH3584" i="5"/>
  <c r="AH3594" i="5"/>
  <c r="AH3566" i="5"/>
  <c r="AH3576" i="5"/>
  <c r="AH3558" i="5"/>
  <c r="AH3548" i="5"/>
  <c r="AH3530" i="5"/>
  <c r="AH3540" i="5"/>
  <c r="AH3522" i="5"/>
  <c r="AH3532" i="5"/>
  <c r="AH3504" i="5"/>
  <c r="AH3514" i="5"/>
  <c r="AH3486" i="5"/>
  <c r="AH3496" i="5"/>
  <c r="AH3478" i="5"/>
  <c r="AH3468" i="5"/>
  <c r="AH3450" i="5"/>
  <c r="AH3460" i="5"/>
  <c r="AH3442" i="5"/>
  <c r="AH3452" i="5"/>
  <c r="AH3424" i="5"/>
  <c r="AH3434" i="5"/>
  <c r="AH3406" i="5"/>
  <c r="AH3416" i="5"/>
  <c r="AH3398" i="5"/>
  <c r="AH3388" i="5"/>
  <c r="AH3370" i="5"/>
  <c r="AH3380" i="5"/>
  <c r="AH3362" i="5"/>
  <c r="AH3372" i="5"/>
  <c r="AH3344" i="5"/>
  <c r="AH3354" i="5"/>
  <c r="AH3326" i="5"/>
  <c r="AH3336" i="5"/>
  <c r="AH3308" i="5"/>
  <c r="AH3318" i="5"/>
  <c r="AH3300" i="5"/>
  <c r="AH3290" i="5"/>
  <c r="AH3292" i="5"/>
  <c r="AH3282" i="5"/>
  <c r="AH3274" i="5"/>
  <c r="AH3264" i="5"/>
  <c r="AH3246" i="5"/>
  <c r="AH3256" i="5"/>
  <c r="AH3228" i="5"/>
  <c r="AH3238" i="5"/>
  <c r="AH3210" i="5"/>
  <c r="AH3220" i="5"/>
  <c r="AH3202" i="5"/>
  <c r="AH3212" i="5"/>
  <c r="AH3194" i="5"/>
  <c r="AH3184" i="5"/>
  <c r="AH3166" i="5"/>
  <c r="AH3176" i="5"/>
  <c r="AH3148" i="5"/>
  <c r="AH3158" i="5"/>
  <c r="AH3130" i="5"/>
  <c r="AH3140" i="5"/>
  <c r="AH3122" i="5"/>
  <c r="AH3132" i="5"/>
  <c r="AH3114" i="5"/>
  <c r="AH3104" i="5"/>
  <c r="AH3086" i="5"/>
  <c r="AH3096" i="5"/>
  <c r="AH3068" i="5"/>
  <c r="AH3078" i="5"/>
  <c r="AH3050" i="5"/>
  <c r="AH3060" i="5"/>
  <c r="AH3042" i="5"/>
  <c r="AH3052" i="5"/>
  <c r="AH3034" i="5"/>
  <c r="AH3024" i="5"/>
  <c r="AH3006" i="5"/>
  <c r="AH3016" i="5"/>
  <c r="AH2988" i="5"/>
  <c r="AH2998" i="5"/>
  <c r="AH2970" i="5"/>
  <c r="AH2980" i="5"/>
  <c r="AH2962" i="5"/>
  <c r="AH2972" i="5"/>
  <c r="AH2954" i="5"/>
  <c r="AH2944" i="5"/>
  <c r="AH2926" i="5"/>
  <c r="AH2936" i="5"/>
  <c r="AH2908" i="5"/>
  <c r="AH2918" i="5"/>
  <c r="AH2890" i="5"/>
  <c r="AH2900" i="5"/>
  <c r="AH2882" i="5"/>
  <c r="AH2892" i="5"/>
  <c r="AH2874" i="5"/>
  <c r="AH2864" i="5"/>
  <c r="AH2846" i="5"/>
  <c r="AH2856" i="5"/>
  <c r="AH2828" i="5"/>
  <c r="AH2838" i="5"/>
  <c r="AH2810" i="5"/>
  <c r="AH2820" i="5"/>
  <c r="AH2802" i="5"/>
  <c r="AH2812" i="5"/>
  <c r="AH2794" i="5"/>
  <c r="AH2784" i="5"/>
  <c r="AH2766" i="5"/>
  <c r="AH2776" i="5"/>
  <c r="AH2748" i="5"/>
  <c r="AH2758" i="5"/>
  <c r="AH2730" i="5"/>
  <c r="AH2740" i="5"/>
  <c r="AH2722" i="5"/>
  <c r="AH2732" i="5"/>
  <c r="AH2704" i="5"/>
  <c r="AH2714" i="5"/>
  <c r="AH2696" i="5"/>
  <c r="AH2686" i="5"/>
  <c r="AH2668" i="5"/>
  <c r="AH2678" i="5"/>
  <c r="AH2650" i="5"/>
  <c r="AH2660" i="5"/>
  <c r="AH2642" i="5"/>
  <c r="AH2652" i="5"/>
  <c r="AH2624" i="5"/>
  <c r="AH2634" i="5"/>
  <c r="AH2616" i="5"/>
  <c r="AH2606" i="5"/>
  <c r="AH2588" i="5"/>
  <c r="AH2598" i="5"/>
  <c r="AH2570" i="5"/>
  <c r="AH2580" i="5"/>
  <c r="AH2562" i="5"/>
  <c r="AH2572" i="5"/>
  <c r="AH2544" i="5"/>
  <c r="AH2554" i="5"/>
  <c r="AH2526" i="5"/>
  <c r="AH2536" i="5"/>
  <c r="AH2518" i="5"/>
  <c r="AH2508" i="5"/>
  <c r="AH2490" i="5"/>
  <c r="AH2500" i="5"/>
  <c r="AH2482" i="5"/>
  <c r="AH2492" i="5"/>
  <c r="AH2464" i="5"/>
  <c r="AH2474" i="5"/>
  <c r="AH2446" i="5"/>
  <c r="AH2456" i="5"/>
  <c r="AH2438" i="5"/>
  <c r="AH2428" i="5"/>
  <c r="AH2410" i="5"/>
  <c r="AH2420" i="5"/>
  <c r="AH2402" i="5"/>
  <c r="AH2412" i="5"/>
  <c r="AH2384" i="5"/>
  <c r="AH2394" i="5"/>
  <c r="AH2366" i="5"/>
  <c r="AH2376" i="5"/>
  <c r="AH2358" i="5"/>
  <c r="AH2348" i="5"/>
  <c r="AH2330" i="5"/>
  <c r="AH2340" i="5"/>
  <c r="AH2322" i="5"/>
  <c r="AH2332" i="5"/>
  <c r="AH2304" i="5"/>
  <c r="AH2314" i="5"/>
  <c r="AH2286" i="5"/>
  <c r="AH2296" i="5"/>
  <c r="AH2278" i="5"/>
  <c r="AH2268" i="5"/>
  <c r="AH2250" i="5"/>
  <c r="AH2260" i="5"/>
  <c r="AH2242" i="5"/>
  <c r="AH2252" i="5"/>
  <c r="AH2224" i="5"/>
  <c r="AH2234" i="5"/>
  <c r="AH2206" i="5"/>
  <c r="AH2216" i="5"/>
  <c r="AH2198" i="5"/>
  <c r="AH2188" i="5"/>
  <c r="AH2170" i="5"/>
  <c r="AH2180" i="5"/>
  <c r="AH2162" i="5"/>
  <c r="AH2172" i="5"/>
  <c r="AH2144" i="5"/>
  <c r="AH2154" i="5"/>
  <c r="AH2126" i="5"/>
  <c r="AH2136" i="5"/>
  <c r="AH2118" i="5"/>
  <c r="AH2108" i="5"/>
  <c r="AH2090" i="5"/>
  <c r="AH2100" i="5"/>
  <c r="AH2082" i="5"/>
  <c r="AH2092" i="5"/>
  <c r="AH2064" i="5"/>
  <c r="AH2074" i="5"/>
  <c r="AH2046" i="5"/>
  <c r="AH2056" i="5"/>
  <c r="AH2028" i="5"/>
  <c r="AH2038" i="5"/>
  <c r="AH2010" i="5"/>
  <c r="AH2020" i="5"/>
  <c r="AH2002" i="5"/>
  <c r="AH2012" i="5"/>
  <c r="AH1984" i="5"/>
  <c r="AH1994" i="5"/>
  <c r="AH1966" i="5"/>
  <c r="AH1976" i="5"/>
  <c r="AH1958" i="5"/>
  <c r="AH1948" i="5"/>
  <c r="AH1930" i="5"/>
  <c r="AH1940" i="5"/>
  <c r="AH1922" i="5"/>
  <c r="AH1932" i="5"/>
  <c r="AH1904" i="5"/>
  <c r="AH1914" i="5"/>
  <c r="AH1886" i="5"/>
  <c r="AH1896" i="5"/>
  <c r="AH1878" i="5"/>
  <c r="AH1868" i="5"/>
  <c r="AH1850" i="5"/>
  <c r="AH1860" i="5"/>
  <c r="AH1842" i="5"/>
  <c r="AH1852" i="5"/>
  <c r="AH1824" i="5"/>
  <c r="AH1834" i="5"/>
  <c r="AH1806" i="5"/>
  <c r="AH1816" i="5"/>
  <c r="AH1798" i="5"/>
  <c r="AH1788" i="5"/>
  <c r="AH1770" i="5"/>
  <c r="AH1780" i="5"/>
  <c r="AH1762" i="5"/>
  <c r="AH1772" i="5"/>
  <c r="AH1744" i="5"/>
  <c r="AH1754" i="5"/>
  <c r="AH1726" i="5"/>
  <c r="AH1736" i="5"/>
  <c r="AH1718" i="5"/>
  <c r="AH1708" i="5"/>
  <c r="AH1690" i="5"/>
  <c r="AH1700" i="5"/>
  <c r="AH1682" i="5"/>
  <c r="AH1692" i="5"/>
  <c r="AH1664" i="5"/>
  <c r="AH1674" i="5"/>
  <c r="AH1646" i="5"/>
  <c r="AH1656" i="5"/>
  <c r="AH1638" i="5"/>
  <c r="AH1628" i="5"/>
  <c r="AH1610" i="5"/>
  <c r="AH1620" i="5"/>
  <c r="AH1602" i="5"/>
  <c r="AH1612" i="5"/>
  <c r="AH1584" i="5"/>
  <c r="AH1594" i="5"/>
  <c r="AH1566" i="5"/>
  <c r="AH1576" i="5"/>
  <c r="AH1558" i="5"/>
  <c r="AH1548" i="5"/>
  <c r="AH1530" i="5"/>
  <c r="AH1540" i="5"/>
  <c r="AH1522" i="5"/>
  <c r="AH1532" i="5"/>
  <c r="AH1504" i="5"/>
  <c r="AH1514" i="5"/>
  <c r="AH1486" i="5"/>
  <c r="AH1496" i="5"/>
  <c r="AH1478" i="5"/>
  <c r="AH1468" i="5"/>
  <c r="AH1450" i="5"/>
  <c r="AH1460" i="5"/>
  <c r="AH1442" i="5"/>
  <c r="AH1452" i="5"/>
  <c r="AH1424" i="5"/>
  <c r="AH1434" i="5"/>
  <c r="AH1406" i="5"/>
  <c r="AH1416" i="5"/>
  <c r="AH1398" i="5"/>
  <c r="AH1388" i="5"/>
  <c r="AH1370" i="5"/>
  <c r="AH1380" i="5"/>
  <c r="AH1362" i="5"/>
  <c r="AH1372" i="5"/>
  <c r="AH1354" i="5"/>
  <c r="AH1344" i="5"/>
  <c r="AH1326" i="5"/>
  <c r="AH1336" i="5"/>
  <c r="AH1308" i="5"/>
  <c r="AH1318" i="5"/>
  <c r="AH1290" i="5"/>
  <c r="AH1300" i="5"/>
  <c r="AH1282" i="5"/>
  <c r="AH1292" i="5"/>
  <c r="AH1274" i="5"/>
  <c r="AH1264" i="5"/>
  <c r="AH1246" i="5"/>
  <c r="AH1256" i="5"/>
  <c r="AH1228" i="5"/>
  <c r="AH1238" i="5"/>
  <c r="AH1210" i="5"/>
  <c r="AH1220" i="5"/>
  <c r="AH1202" i="5"/>
  <c r="AH1212" i="5"/>
  <c r="AH1194" i="5"/>
  <c r="AH1184" i="5"/>
  <c r="AH1166" i="5"/>
  <c r="AH1176" i="5"/>
  <c r="AH1148" i="5"/>
  <c r="AH1158" i="5"/>
  <c r="AH1130" i="5"/>
  <c r="AH1140" i="5"/>
  <c r="AH1122" i="5"/>
  <c r="AH1132" i="5"/>
  <c r="AH1114" i="5"/>
  <c r="AH1104" i="5"/>
  <c r="AH1086" i="5"/>
  <c r="AH1096" i="5"/>
  <c r="AH1068" i="5"/>
  <c r="AH1078" i="5"/>
  <c r="AH1050" i="5"/>
  <c r="AH1060" i="5"/>
  <c r="AH1042" i="5"/>
  <c r="AH1052" i="5"/>
  <c r="AH1034" i="5"/>
  <c r="AH1024" i="5"/>
  <c r="AH1006" i="5"/>
  <c r="AH1016" i="5"/>
  <c r="AH988" i="5"/>
  <c r="AH998" i="5"/>
  <c r="AH970" i="5"/>
  <c r="AH980" i="5"/>
  <c r="AH962" i="5"/>
  <c r="AH972" i="5"/>
  <c r="AH954" i="5"/>
  <c r="AH944" i="5"/>
  <c r="AH926" i="5"/>
  <c r="AH936" i="5"/>
  <c r="AH908" i="5"/>
  <c r="AH918" i="5"/>
  <c r="AH890" i="5"/>
  <c r="AH900" i="5"/>
  <c r="AH882" i="5"/>
  <c r="AH892" i="5"/>
  <c r="AH874" i="5"/>
  <c r="AH864" i="5"/>
  <c r="AH846" i="5"/>
  <c r="AH856" i="5"/>
  <c r="AH828" i="5"/>
  <c r="AH838" i="5"/>
  <c r="AH810" i="5"/>
  <c r="AH820" i="5"/>
  <c r="AH802" i="5"/>
  <c r="AH812" i="5"/>
  <c r="AH794" i="5"/>
  <c r="AH784" i="5"/>
  <c r="AH766" i="5"/>
  <c r="AH776" i="5"/>
  <c r="AH748" i="5"/>
  <c r="AH758" i="5"/>
  <c r="AH730" i="5"/>
  <c r="AH740" i="5"/>
  <c r="AH722" i="5"/>
  <c r="AH732" i="5"/>
  <c r="AH714" i="5"/>
  <c r="AH704" i="5"/>
  <c r="AH686" i="5"/>
  <c r="AH696" i="5"/>
  <c r="AH668" i="5"/>
  <c r="AH678" i="5"/>
  <c r="AH650" i="5"/>
  <c r="AH660" i="5"/>
  <c r="AH642" i="5"/>
  <c r="AH652" i="5"/>
  <c r="AH634" i="5"/>
  <c r="AH624" i="5"/>
  <c r="AH606" i="5"/>
  <c r="AH616" i="5"/>
  <c r="AH588" i="5"/>
  <c r="AH598" i="5"/>
  <c r="AH570" i="5"/>
  <c r="AH580" i="5"/>
  <c r="AH562" i="5"/>
  <c r="AH572" i="5"/>
  <c r="AH554" i="5"/>
  <c r="AH544" i="5"/>
  <c r="AH526" i="5"/>
  <c r="AH536" i="5"/>
  <c r="AH508" i="5"/>
  <c r="AH518" i="5"/>
  <c r="AH490" i="5"/>
  <c r="AH500" i="5"/>
  <c r="AH482" i="5"/>
  <c r="AH492" i="5"/>
  <c r="AH474" i="5"/>
  <c r="AH464" i="5"/>
  <c r="AH446" i="5"/>
  <c r="AH456" i="5"/>
  <c r="AH428" i="5"/>
  <c r="AH438" i="5"/>
  <c r="AH410" i="5"/>
  <c r="AH420" i="5"/>
  <c r="AH402" i="5"/>
  <c r="AH412" i="5"/>
  <c r="AH394" i="5"/>
  <c r="AH384" i="5"/>
  <c r="AH366" i="5"/>
  <c r="AH376" i="5"/>
  <c r="AH348" i="5"/>
  <c r="AH358" i="5"/>
  <c r="AH330" i="5"/>
  <c r="AH340" i="5"/>
  <c r="AH322" i="5"/>
  <c r="AH332" i="5"/>
  <c r="AH314" i="5"/>
  <c r="AH304" i="5"/>
  <c r="AH286" i="5"/>
  <c r="AH296" i="5"/>
  <c r="AH268" i="5"/>
  <c r="AH278" i="5"/>
  <c r="AH250" i="5"/>
  <c r="AH260" i="5"/>
  <c r="AH242" i="5"/>
  <c r="AH252" i="5"/>
  <c r="AH234" i="5"/>
  <c r="AH224" i="5"/>
  <c r="AH206" i="5"/>
  <c r="AH216" i="5"/>
  <c r="AH188" i="5"/>
  <c r="AH198" i="5"/>
  <c r="AH170" i="5"/>
  <c r="AH180" i="5"/>
  <c r="AH162" i="5"/>
  <c r="AH172" i="5"/>
  <c r="AH154" i="5"/>
  <c r="AH144" i="5"/>
  <c r="AH126" i="5"/>
  <c r="AH136" i="5"/>
  <c r="AH5733" i="5"/>
  <c r="AH5723" i="5"/>
  <c r="AH5705" i="5"/>
  <c r="AH5715" i="5"/>
  <c r="AH5687" i="5"/>
  <c r="AH5697" i="5"/>
  <c r="AH5669" i="5"/>
  <c r="AH5679" i="5"/>
  <c r="AH5661" i="5"/>
  <c r="AH5671" i="5"/>
  <c r="AH5653" i="5"/>
  <c r="AH5643" i="5"/>
  <c r="AH5625" i="5"/>
  <c r="AH5635" i="5"/>
  <c r="AH5607" i="5"/>
  <c r="AH5617" i="5"/>
  <c r="AH5589" i="5"/>
  <c r="AH5599" i="5"/>
  <c r="AH5581" i="5"/>
  <c r="AH5591" i="5"/>
  <c r="AH5573" i="5"/>
  <c r="AH5563" i="5"/>
  <c r="AH5545" i="5"/>
  <c r="AH5555" i="5"/>
  <c r="AH5527" i="5"/>
  <c r="AH5537" i="5"/>
  <c r="AH5509" i="5"/>
  <c r="AH5519" i="5"/>
  <c r="AH5501" i="5"/>
  <c r="AH5511" i="5"/>
  <c r="AH5493" i="5"/>
  <c r="AH5483" i="5"/>
  <c r="AH5465" i="5"/>
  <c r="AH5475" i="5"/>
  <c r="AH5447" i="5"/>
  <c r="AH5457" i="5"/>
  <c r="AH5429" i="5"/>
  <c r="AH5439" i="5"/>
  <c r="AH5421" i="5"/>
  <c r="AH5431" i="5"/>
  <c r="AH5413" i="5"/>
  <c r="AH5403" i="5"/>
  <c r="AH5385" i="5"/>
  <c r="AH5395" i="5"/>
  <c r="AH5367" i="5"/>
  <c r="AH5377" i="5"/>
  <c r="AH5349" i="5"/>
  <c r="AH5359" i="5"/>
  <c r="AH5341" i="5"/>
  <c r="AH5351" i="5"/>
  <c r="AH5333" i="5"/>
  <c r="AH5323" i="5"/>
  <c r="AH5305" i="5"/>
  <c r="AH5315" i="5"/>
  <c r="AH5287" i="5"/>
  <c r="AH5297" i="5"/>
  <c r="AH5269" i="5"/>
  <c r="AH5279" i="5"/>
  <c r="AH5261" i="5"/>
  <c r="AH5271" i="5"/>
  <c r="AH5253" i="5"/>
  <c r="AH5243" i="5"/>
  <c r="AH5225" i="5"/>
  <c r="AH5235" i="5"/>
  <c r="AH5207" i="5"/>
  <c r="AH5217" i="5"/>
  <c r="AH5189" i="5"/>
  <c r="AH5199" i="5"/>
  <c r="AH5181" i="5"/>
  <c r="AH5191" i="5"/>
  <c r="AH5173" i="5"/>
  <c r="AH5163" i="5"/>
  <c r="AH5145" i="5"/>
  <c r="AH5155" i="5"/>
  <c r="AH5127" i="5"/>
  <c r="AH5137" i="5"/>
  <c r="AH5109" i="5"/>
  <c r="AH5119" i="5"/>
  <c r="AH5101" i="5"/>
  <c r="AH5111" i="5"/>
  <c r="AH5093" i="5"/>
  <c r="AH5083" i="5"/>
  <c r="AH5065" i="5"/>
  <c r="AH5075" i="5"/>
  <c r="AH5047" i="5"/>
  <c r="AH5057" i="5"/>
  <c r="AH5029" i="5"/>
  <c r="AH5039" i="5"/>
  <c r="AH5021" i="5"/>
  <c r="AH5031" i="5"/>
  <c r="AH5013" i="5"/>
  <c r="AH5003" i="5"/>
  <c r="AH4985" i="5"/>
  <c r="AH4995" i="5"/>
  <c r="AH4967" i="5"/>
  <c r="AH4977" i="5"/>
  <c r="AH4949" i="5"/>
  <c r="AH4959" i="5"/>
  <c r="AH4941" i="5"/>
  <c r="AH4951" i="5"/>
  <c r="AH4923" i="5"/>
  <c r="AH4933" i="5"/>
  <c r="AH4905" i="5"/>
  <c r="AH4915" i="5"/>
  <c r="AH4897" i="5"/>
  <c r="AH4887" i="5"/>
  <c r="AH4869" i="5"/>
  <c r="AH4879" i="5"/>
  <c r="AH4861" i="5"/>
  <c r="AH4871" i="5"/>
  <c r="AH4843" i="5"/>
  <c r="AH4853" i="5"/>
  <c r="AH4825" i="5"/>
  <c r="AH4835" i="5"/>
  <c r="AH4817" i="5"/>
  <c r="AH4807" i="5"/>
  <c r="AH4789" i="5"/>
  <c r="AH4799" i="5"/>
  <c r="AH4781" i="5"/>
  <c r="AH4791" i="5"/>
  <c r="AH4763" i="5"/>
  <c r="AH4773" i="5"/>
  <c r="AH4745" i="5"/>
  <c r="AH4755" i="5"/>
  <c r="AH4737" i="5"/>
  <c r="AH4727" i="5"/>
  <c r="AH4709" i="5"/>
  <c r="AH4719" i="5"/>
  <c r="AH4701" i="5"/>
  <c r="AH4711" i="5"/>
  <c r="AH4683" i="5"/>
  <c r="AH4693" i="5"/>
  <c r="AH4665" i="5"/>
  <c r="AH4675" i="5"/>
  <c r="AH4657" i="5"/>
  <c r="AH4647" i="5"/>
  <c r="AH4629" i="5"/>
  <c r="AH4639" i="5"/>
  <c r="AH4621" i="5"/>
  <c r="AH4631" i="5"/>
  <c r="AH4603" i="5"/>
  <c r="AH4613" i="5"/>
  <c r="AH4585" i="5"/>
  <c r="AH4595" i="5"/>
  <c r="AH4577" i="5"/>
  <c r="AH4567" i="5"/>
  <c r="AH4549" i="5"/>
  <c r="AH4559" i="5"/>
  <c r="AH4541" i="5"/>
  <c r="AH4551" i="5"/>
  <c r="AH4523" i="5"/>
  <c r="AH4533" i="5"/>
  <c r="AH4505" i="5"/>
  <c r="AH4515" i="5"/>
  <c r="AH4497" i="5"/>
  <c r="AH4487" i="5"/>
  <c r="AH4469" i="5"/>
  <c r="AH4479" i="5"/>
  <c r="AH4461" i="5"/>
  <c r="AH4471" i="5"/>
  <c r="AH4443" i="5"/>
  <c r="AH4453" i="5"/>
  <c r="AH4425" i="5"/>
  <c r="AH4435" i="5"/>
  <c r="AH4417" i="5"/>
  <c r="AH4407" i="5"/>
  <c r="AH4389" i="5"/>
  <c r="AH4399" i="5"/>
  <c r="AH4381" i="5"/>
  <c r="AH4391" i="5"/>
  <c r="AH4363" i="5"/>
  <c r="AH4373" i="5"/>
  <c r="AH4345" i="5"/>
  <c r="AH4355" i="5"/>
  <c r="AH4337" i="5"/>
  <c r="AH4327" i="5"/>
  <c r="AH4309" i="5"/>
  <c r="AH4319" i="5"/>
  <c r="AH4301" i="5"/>
  <c r="AH4311" i="5"/>
  <c r="AH4283" i="5"/>
  <c r="AH4293" i="5"/>
  <c r="AH4265" i="5"/>
  <c r="AH4275" i="5"/>
  <c r="AH4257" i="5"/>
  <c r="AH4247" i="5"/>
  <c r="AH4229" i="5"/>
  <c r="AH4239" i="5"/>
  <c r="AH4221" i="5"/>
  <c r="AH4231" i="5"/>
  <c r="AH4203" i="5"/>
  <c r="AH4213" i="5"/>
  <c r="AH4185" i="5"/>
  <c r="AH4195" i="5"/>
  <c r="AH4177" i="5"/>
  <c r="AH4167" i="5"/>
  <c r="AH4149" i="5"/>
  <c r="AH4159" i="5"/>
  <c r="AH4141" i="5"/>
  <c r="AH4151" i="5"/>
  <c r="AH4123" i="5"/>
  <c r="AH4133" i="5"/>
  <c r="AH4105" i="5"/>
  <c r="AH4115" i="5"/>
  <c r="AH4097" i="5"/>
  <c r="AH4087" i="5"/>
  <c r="AH4069" i="5"/>
  <c r="AH4079" i="5"/>
  <c r="AH4061" i="5"/>
  <c r="AH4071" i="5"/>
  <c r="AH4043" i="5"/>
  <c r="AH4053" i="5"/>
  <c r="AH4025" i="5"/>
  <c r="AH4035" i="5"/>
  <c r="AH4017" i="5"/>
  <c r="AH4007" i="5"/>
  <c r="AH3989" i="5"/>
  <c r="AH3999" i="5"/>
  <c r="AH3981" i="5"/>
  <c r="AH3991" i="5"/>
  <c r="AH3963" i="5"/>
  <c r="AH3973" i="5"/>
  <c r="AH3945" i="5"/>
  <c r="AH3955" i="5"/>
  <c r="AH3937" i="5"/>
  <c r="AH3927" i="5"/>
  <c r="AH3909" i="5"/>
  <c r="AH3919" i="5"/>
  <c r="AH3901" i="5"/>
  <c r="AH3911" i="5"/>
  <c r="AH3883" i="5"/>
  <c r="AH3893" i="5"/>
  <c r="AH3865" i="5"/>
  <c r="AH3875" i="5"/>
  <c r="AH3847" i="5"/>
  <c r="AH3857" i="5"/>
  <c r="AH3839" i="5"/>
  <c r="AH3829" i="5"/>
  <c r="AH3831" i="5"/>
  <c r="AH3821" i="5"/>
  <c r="AH3803" i="5"/>
  <c r="AH3813" i="5"/>
  <c r="AH3785" i="5"/>
  <c r="AH3795" i="5"/>
  <c r="AH3767" i="5"/>
  <c r="AH3777" i="5"/>
  <c r="AH3759" i="5"/>
  <c r="AH3749" i="5"/>
  <c r="AH3751" i="5"/>
  <c r="AH3741" i="5"/>
  <c r="AH3723" i="5"/>
  <c r="AH3733" i="5"/>
  <c r="AH3705" i="5"/>
  <c r="AH3715" i="5"/>
  <c r="AH3687" i="5"/>
  <c r="AH3697" i="5"/>
  <c r="AH3679" i="5"/>
  <c r="AH3669" i="5"/>
  <c r="AH3671" i="5"/>
  <c r="AH3661" i="5"/>
  <c r="AH3643" i="5"/>
  <c r="AH3653" i="5"/>
  <c r="AH3625" i="5"/>
  <c r="AH3635" i="5"/>
  <c r="AH3607" i="5"/>
  <c r="AH3617" i="5"/>
  <c r="AH3599" i="5"/>
  <c r="AH3589" i="5"/>
  <c r="AH3591" i="5"/>
  <c r="AH3581" i="5"/>
  <c r="AH3563" i="5"/>
  <c r="AH3573" i="5"/>
  <c r="AH3545" i="5"/>
  <c r="AH3555" i="5"/>
  <c r="AH3527" i="5"/>
  <c r="AH3537" i="5"/>
  <c r="AH3519" i="5"/>
  <c r="AH3509" i="5"/>
  <c r="AH3511" i="5"/>
  <c r="AH3501" i="5"/>
  <c r="AH3483" i="5"/>
  <c r="AH3493" i="5"/>
  <c r="AH3465" i="5"/>
  <c r="AH3475" i="5"/>
  <c r="AH3447" i="5"/>
  <c r="AH3457" i="5"/>
  <c r="AH3439" i="5"/>
  <c r="AH3429" i="5"/>
  <c r="AH3431" i="5"/>
  <c r="AH3421" i="5"/>
  <c r="AH3403" i="5"/>
  <c r="AH3413" i="5"/>
  <c r="AH3385" i="5"/>
  <c r="AH3395" i="5"/>
  <c r="AH3367" i="5"/>
  <c r="AH3377" i="5"/>
  <c r="AH3359" i="5"/>
  <c r="AH3349" i="5"/>
  <c r="AH3351" i="5"/>
  <c r="AH3341" i="5"/>
  <c r="AH3323" i="5"/>
  <c r="AH3333" i="5"/>
  <c r="AH3305" i="5"/>
  <c r="AH3315" i="5"/>
  <c r="AH3297" i="5"/>
  <c r="AH3287" i="5"/>
  <c r="AH3279" i="5"/>
  <c r="AH3269" i="5"/>
  <c r="AH3271" i="5"/>
  <c r="AH3261" i="5"/>
  <c r="AH3243" i="5"/>
  <c r="AH3253" i="5"/>
  <c r="AH3225" i="5"/>
  <c r="AH3235" i="5"/>
  <c r="AH3217" i="5"/>
  <c r="AH3207" i="5"/>
  <c r="AH3189" i="5"/>
  <c r="AH3199" i="5"/>
  <c r="AH3191" i="5"/>
  <c r="AH3181" i="5"/>
  <c r="AH3163" i="5"/>
  <c r="AH3173" i="5"/>
  <c r="AH3145" i="5"/>
  <c r="AH3155" i="5"/>
  <c r="AH3137" i="5"/>
  <c r="AH3127" i="5"/>
  <c r="AH3109" i="5"/>
  <c r="AH3119" i="5"/>
  <c r="AH3101" i="5"/>
  <c r="AH3111" i="5"/>
  <c r="AH3083" i="5"/>
  <c r="AH3093" i="5"/>
  <c r="AH3065" i="5"/>
  <c r="AH3075" i="5"/>
  <c r="AH3057" i="5"/>
  <c r="AH3047" i="5"/>
  <c r="AH3029" i="5"/>
  <c r="AH3039" i="5"/>
  <c r="AH3021" i="5"/>
  <c r="AH3031" i="5"/>
  <c r="AH3003" i="5"/>
  <c r="AH3013" i="5"/>
  <c r="AH2985" i="5"/>
  <c r="AH2995" i="5"/>
  <c r="AH2977" i="5"/>
  <c r="AH2967" i="5"/>
  <c r="AH2949" i="5"/>
  <c r="AH2959" i="5"/>
  <c r="AH2941" i="5"/>
  <c r="AH2951" i="5"/>
  <c r="AH2923" i="5"/>
  <c r="AH2933" i="5"/>
  <c r="AH2905" i="5"/>
  <c r="AH2915" i="5"/>
  <c r="AH2897" i="5"/>
  <c r="AH2887" i="5"/>
  <c r="AH2869" i="5"/>
  <c r="AH2879" i="5"/>
  <c r="AH2861" i="5"/>
  <c r="AH2871" i="5"/>
  <c r="AH2843" i="5"/>
  <c r="AH2853" i="5"/>
  <c r="AH2825" i="5"/>
  <c r="AH2835" i="5"/>
  <c r="AH2817" i="5"/>
  <c r="AH2807" i="5"/>
  <c r="AH2789" i="5"/>
  <c r="AH2799" i="5"/>
  <c r="AH2781" i="5"/>
  <c r="AH2791" i="5"/>
  <c r="AH2763" i="5"/>
  <c r="AH2773" i="5"/>
  <c r="AH2745" i="5"/>
  <c r="AH2755" i="5"/>
  <c r="AH2737" i="5"/>
  <c r="AH2727" i="5"/>
  <c r="AH2709" i="5"/>
  <c r="AH2719" i="5"/>
  <c r="AH2701" i="5"/>
  <c r="AH2711" i="5"/>
  <c r="AH2683" i="5"/>
  <c r="AH2693" i="5"/>
  <c r="AH2665" i="5"/>
  <c r="AH2675" i="5"/>
  <c r="AH2647" i="5"/>
  <c r="AH2657" i="5"/>
  <c r="AH2639" i="5"/>
  <c r="AH2629" i="5"/>
  <c r="AH2631" i="5"/>
  <c r="AH2621" i="5"/>
  <c r="AH2603" i="5"/>
  <c r="AH2613" i="5"/>
  <c r="AH2585" i="5"/>
  <c r="AH2595" i="5"/>
  <c r="AH2567" i="5"/>
  <c r="AH2577" i="5"/>
  <c r="AH2559" i="5"/>
  <c r="AH2549" i="5"/>
  <c r="AH2551" i="5"/>
  <c r="AH2541" i="5"/>
  <c r="AH2523" i="5"/>
  <c r="AH2533" i="5"/>
  <c r="AH2505" i="5"/>
  <c r="AH2515" i="5"/>
  <c r="AH2487" i="5"/>
  <c r="AH2497" i="5"/>
  <c r="AH2479" i="5"/>
  <c r="AH2469" i="5"/>
  <c r="AH2471" i="5"/>
  <c r="AH2461" i="5"/>
  <c r="AH2443" i="5"/>
  <c r="AH2453" i="5"/>
  <c r="AH2425" i="5"/>
  <c r="AH2435" i="5"/>
  <c r="AH2407" i="5"/>
  <c r="AH2417" i="5"/>
  <c r="AH2399" i="5"/>
  <c r="AH2389" i="5"/>
  <c r="AH2391" i="5"/>
  <c r="AH2381" i="5"/>
  <c r="AH2363" i="5"/>
  <c r="AH2373" i="5"/>
  <c r="AH2345" i="5"/>
  <c r="AH2355" i="5"/>
  <c r="AH2327" i="5"/>
  <c r="AH2337" i="5"/>
  <c r="AH2319" i="5"/>
  <c r="AH2309" i="5"/>
  <c r="AH2311" i="5"/>
  <c r="AH2301" i="5"/>
  <c r="AH2283" i="5"/>
  <c r="AH2293" i="5"/>
  <c r="AH2265" i="5"/>
  <c r="AH2275" i="5"/>
  <c r="AH2247" i="5"/>
  <c r="AH2257" i="5"/>
  <c r="AH2239" i="5"/>
  <c r="AH2229" i="5"/>
  <c r="AH2231" i="5"/>
  <c r="AH2221" i="5"/>
  <c r="AH2203" i="5"/>
  <c r="AH2213" i="5"/>
  <c r="AH2185" i="5"/>
  <c r="AH2195" i="5"/>
  <c r="AH2167" i="5"/>
  <c r="AH2177" i="5"/>
  <c r="AH2159" i="5"/>
  <c r="AH2149" i="5"/>
  <c r="AH2151" i="5"/>
  <c r="AH2141" i="5"/>
  <c r="AH2123" i="5"/>
  <c r="AH2133" i="5"/>
  <c r="AH2105" i="5"/>
  <c r="AH2115" i="5"/>
  <c r="AH2087" i="5"/>
  <c r="AH2097" i="5"/>
  <c r="AH2079" i="5"/>
  <c r="AH2069" i="5"/>
  <c r="AH2071" i="5"/>
  <c r="AH2061" i="5"/>
  <c r="AH2043" i="5"/>
  <c r="AH2053" i="5"/>
  <c r="AH2025" i="5"/>
  <c r="AH2035" i="5"/>
  <c r="AH2007" i="5"/>
  <c r="AH2017" i="5"/>
  <c r="AH1999" i="5"/>
  <c r="AH1989" i="5"/>
  <c r="AH1991" i="5"/>
  <c r="AH1981" i="5"/>
  <c r="AH1963" i="5"/>
  <c r="AH1973" i="5"/>
  <c r="AH1945" i="5"/>
  <c r="AH1955" i="5"/>
  <c r="AH1927" i="5"/>
  <c r="AH1937" i="5"/>
  <c r="AH1919" i="5"/>
  <c r="AH1909" i="5"/>
  <c r="AH1911" i="5"/>
  <c r="AH1901" i="5"/>
  <c r="AH1883" i="5"/>
  <c r="AH1893" i="5"/>
  <c r="AH1865" i="5"/>
  <c r="AH1875" i="5"/>
  <c r="AH1847" i="5"/>
  <c r="AH1857" i="5"/>
  <c r="AH1839" i="5"/>
  <c r="AH1829" i="5"/>
  <c r="AH1831" i="5"/>
  <c r="AH1821" i="5"/>
  <c r="AH1803" i="5"/>
  <c r="AH1813" i="5"/>
  <c r="AH1785" i="5"/>
  <c r="AH1795" i="5"/>
  <c r="AH1767" i="5"/>
  <c r="AH1777" i="5"/>
  <c r="AH1759" i="5"/>
  <c r="AH1749" i="5"/>
  <c r="AH1751" i="5"/>
  <c r="AH1741" i="5"/>
  <c r="AH1723" i="5"/>
  <c r="AH1733" i="5"/>
  <c r="AH1705" i="5"/>
  <c r="AH1715" i="5"/>
  <c r="AH1687" i="5"/>
  <c r="AH1697" i="5"/>
  <c r="AH1679" i="5"/>
  <c r="AH1669" i="5"/>
  <c r="AH1671" i="5"/>
  <c r="AH1661" i="5"/>
  <c r="AH1643" i="5"/>
  <c r="AH1653" i="5"/>
  <c r="AH1625" i="5"/>
  <c r="AH1635" i="5"/>
  <c r="AH1607" i="5"/>
  <c r="AH1617" i="5"/>
  <c r="AH1599" i="5"/>
  <c r="AH1589" i="5"/>
  <c r="AH1591" i="5"/>
  <c r="AH1581" i="5"/>
  <c r="AH1563" i="5"/>
  <c r="AH1573" i="5"/>
  <c r="AH1545" i="5"/>
  <c r="AH1555" i="5"/>
  <c r="AH1527" i="5"/>
  <c r="AH1537" i="5"/>
  <c r="AH1519" i="5"/>
  <c r="AH1509" i="5"/>
  <c r="AH1511" i="5"/>
  <c r="AH1501" i="5"/>
  <c r="AH1483" i="5"/>
  <c r="AH1493" i="5"/>
  <c r="AH1465" i="5"/>
  <c r="AH1475" i="5"/>
  <c r="AH1447" i="5"/>
  <c r="AH1457" i="5"/>
  <c r="AH1439" i="5"/>
  <c r="AH1429" i="5"/>
  <c r="AH1431" i="5"/>
  <c r="AH1421" i="5"/>
  <c r="AH1403" i="5"/>
  <c r="AH1413" i="5"/>
  <c r="AH1385" i="5"/>
  <c r="AH1395" i="5"/>
  <c r="AH1367" i="5"/>
  <c r="AH1377" i="5"/>
  <c r="AH1359" i="5"/>
  <c r="AH1349" i="5"/>
  <c r="AH1351" i="5"/>
  <c r="AH1341" i="5"/>
  <c r="AH1323" i="5"/>
  <c r="AH1333" i="5"/>
  <c r="AH1305" i="5"/>
  <c r="AH1315" i="5"/>
  <c r="AH1297" i="5"/>
  <c r="AH1287" i="5"/>
  <c r="AH1269" i="5"/>
  <c r="AH1279" i="5"/>
  <c r="AH1261" i="5"/>
  <c r="AH1271" i="5"/>
  <c r="AH1243" i="5"/>
  <c r="AH1253" i="5"/>
  <c r="AH1225" i="5"/>
  <c r="AH1235" i="5"/>
  <c r="AH1217" i="5"/>
  <c r="AH1207" i="5"/>
  <c r="AH1189" i="5"/>
  <c r="AH1199" i="5"/>
  <c r="AH1181" i="5"/>
  <c r="AH1191" i="5"/>
  <c r="AH1163" i="5"/>
  <c r="AH1173" i="5"/>
  <c r="AH1145" i="5"/>
  <c r="AH1155" i="5"/>
  <c r="AH1137" i="5"/>
  <c r="AH1127" i="5"/>
  <c r="AH1109" i="5"/>
  <c r="AH1119" i="5"/>
  <c r="AH1101" i="5"/>
  <c r="AH1111" i="5"/>
  <c r="AH1083" i="5"/>
  <c r="AH1093" i="5"/>
  <c r="AH1065" i="5"/>
  <c r="AH1075" i="5"/>
  <c r="AH1057" i="5"/>
  <c r="AH1047" i="5"/>
  <c r="AH1029" i="5"/>
  <c r="AH1039" i="5"/>
  <c r="AH1021" i="5"/>
  <c r="AH1031" i="5"/>
  <c r="AH1003" i="5"/>
  <c r="AH1013" i="5"/>
  <c r="AH985" i="5"/>
  <c r="AH995" i="5"/>
  <c r="AH977" i="5"/>
  <c r="AH967" i="5"/>
  <c r="AH949" i="5"/>
  <c r="AH959" i="5"/>
  <c r="AH941" i="5"/>
  <c r="AH951" i="5"/>
  <c r="AH923" i="5"/>
  <c r="AH933" i="5"/>
  <c r="AH905" i="5"/>
  <c r="AH915" i="5"/>
  <c r="AH897" i="5"/>
  <c r="AH887" i="5"/>
  <c r="AH869" i="5"/>
  <c r="AH879" i="5"/>
  <c r="AH861" i="5"/>
  <c r="AH871" i="5"/>
  <c r="AH843" i="5"/>
  <c r="AH853" i="5"/>
  <c r="AH825" i="5"/>
  <c r="AH835" i="5"/>
  <c r="AH817" i="5"/>
  <c r="AH807" i="5"/>
  <c r="AH789" i="5"/>
  <c r="AH799" i="5"/>
  <c r="AH781" i="5"/>
  <c r="AH791" i="5"/>
  <c r="AH763" i="5"/>
  <c r="AH773" i="5"/>
  <c r="AH745" i="5"/>
  <c r="AH755" i="5"/>
  <c r="AH737" i="5"/>
  <c r="AH727" i="5"/>
  <c r="AH709" i="5"/>
  <c r="AH719" i="5"/>
  <c r="AH701" i="5"/>
  <c r="AH711" i="5"/>
  <c r="AH683" i="5"/>
  <c r="AH693" i="5"/>
  <c r="AH675" i="5"/>
  <c r="AH665" i="5"/>
  <c r="AH647" i="5"/>
  <c r="AH657" i="5"/>
  <c r="AH629" i="5"/>
  <c r="AH639" i="5"/>
  <c r="AH621" i="5"/>
  <c r="AH631" i="5"/>
  <c r="AH603" i="5"/>
  <c r="AH613" i="5"/>
  <c r="AH595" i="5"/>
  <c r="AH585" i="5"/>
  <c r="AH567" i="5"/>
  <c r="AH577" i="5"/>
  <c r="AH549" i="5"/>
  <c r="AH559" i="5"/>
  <c r="AH541" i="5"/>
  <c r="AH551" i="5"/>
  <c r="AH523" i="5"/>
  <c r="AH533" i="5"/>
  <c r="AH515" i="5"/>
  <c r="AH505" i="5"/>
  <c r="AH487" i="5"/>
  <c r="AH497" i="5"/>
  <c r="AH469" i="5"/>
  <c r="AH479" i="5"/>
  <c r="AH461" i="5"/>
  <c r="AH471" i="5"/>
  <c r="AH443" i="5"/>
  <c r="AH453" i="5"/>
  <c r="AH435" i="5"/>
  <c r="AH425" i="5"/>
  <c r="AH407" i="5"/>
  <c r="AH417" i="5"/>
  <c r="AH389" i="5"/>
  <c r="AH399" i="5"/>
  <c r="AH381" i="5"/>
  <c r="AH391" i="5"/>
  <c r="AH363" i="5"/>
  <c r="AH373" i="5"/>
  <c r="AH355" i="5"/>
  <c r="AH345" i="5"/>
  <c r="AH327" i="5"/>
  <c r="AH337" i="5"/>
  <c r="AH309" i="5"/>
  <c r="AH319" i="5"/>
  <c r="AH301" i="5"/>
  <c r="AH311" i="5"/>
  <c r="AH283" i="5"/>
  <c r="AH293" i="5"/>
  <c r="AH275" i="5"/>
  <c r="AH265" i="5"/>
  <c r="AH247" i="5"/>
  <c r="AH257" i="5"/>
  <c r="AH229" i="5"/>
  <c r="AH239" i="5"/>
  <c r="AH221" i="5"/>
  <c r="AH231" i="5"/>
  <c r="AH203" i="5"/>
  <c r="AH213" i="5"/>
  <c r="AH195" i="5"/>
  <c r="AH185" i="5"/>
  <c r="AH167" i="5"/>
  <c r="AH177" i="5"/>
  <c r="AH149" i="5"/>
  <c r="AH159" i="5"/>
  <c r="AH141" i="5"/>
  <c r="AH151" i="5"/>
  <c r="AH123" i="5"/>
  <c r="AH133" i="5"/>
  <c r="AH5728" i="5"/>
  <c r="AH5738" i="5"/>
  <c r="AH5710" i="5"/>
  <c r="AH5720" i="5"/>
  <c r="AH5702" i="5"/>
  <c r="AH5712" i="5"/>
  <c r="AH5694" i="5"/>
  <c r="AH5684" i="5"/>
  <c r="AH5666" i="5"/>
  <c r="AH5676" i="5"/>
  <c r="AH5648" i="5"/>
  <c r="AH5658" i="5"/>
  <c r="AH5630" i="5"/>
  <c r="AH5640" i="5"/>
  <c r="AH5622" i="5"/>
  <c r="AH5632" i="5"/>
  <c r="AH5614" i="5"/>
  <c r="AH5604" i="5"/>
  <c r="AH5586" i="5"/>
  <c r="AH5596" i="5"/>
  <c r="AH5568" i="5"/>
  <c r="AH5578" i="5"/>
  <c r="AH5550" i="5"/>
  <c r="AH5560" i="5"/>
  <c r="AH5542" i="5"/>
  <c r="AH5552" i="5"/>
  <c r="AH5534" i="5"/>
  <c r="AH5524" i="5"/>
  <c r="AH5506" i="5"/>
  <c r="AH5516" i="5"/>
  <c r="AH5488" i="5"/>
  <c r="AH5498" i="5"/>
  <c r="AH5470" i="5"/>
  <c r="AH5480" i="5"/>
  <c r="AH5462" i="5"/>
  <c r="AH5472" i="5"/>
  <c r="AH5454" i="5"/>
  <c r="AH5444" i="5"/>
  <c r="AH5426" i="5"/>
  <c r="AH5436" i="5"/>
  <c r="AH5408" i="5"/>
  <c r="AH5418" i="5"/>
  <c r="AH5390" i="5"/>
  <c r="AH5400" i="5"/>
  <c r="AH5382" i="5"/>
  <c r="AH5392" i="5"/>
  <c r="AH5374" i="5"/>
  <c r="AH5364" i="5"/>
  <c r="AH5346" i="5"/>
  <c r="AH5356" i="5"/>
  <c r="AH5328" i="5"/>
  <c r="AH5338" i="5"/>
  <c r="AH5310" i="5"/>
  <c r="AH5320" i="5"/>
  <c r="AH5302" i="5"/>
  <c r="AH5312" i="5"/>
  <c r="AH5294" i="5"/>
  <c r="AH5284" i="5"/>
  <c r="AH5266" i="5"/>
  <c r="AH5276" i="5"/>
  <c r="AH5248" i="5"/>
  <c r="AH5258" i="5"/>
  <c r="AH5230" i="5"/>
  <c r="AH5240" i="5"/>
  <c r="AH5222" i="5"/>
  <c r="AH5232" i="5"/>
  <c r="AH5214" i="5"/>
  <c r="AH5204" i="5"/>
  <c r="AH5186" i="5"/>
  <c r="AH5196" i="5"/>
  <c r="AH5168" i="5"/>
  <c r="AH5178" i="5"/>
  <c r="AH5150" i="5"/>
  <c r="AH5160" i="5"/>
  <c r="AH5142" i="5"/>
  <c r="AH5152" i="5"/>
  <c r="AH5134" i="5"/>
  <c r="AH5124" i="5"/>
  <c r="AH5106" i="5"/>
  <c r="AH5116" i="5"/>
  <c r="AH5088" i="5"/>
  <c r="AH5098" i="5"/>
  <c r="AH5070" i="5"/>
  <c r="AH5080" i="5"/>
  <c r="AH5062" i="5"/>
  <c r="AH5072" i="5"/>
  <c r="AH5054" i="5"/>
  <c r="AH5044" i="5"/>
  <c r="AH5026" i="5"/>
  <c r="AH5036" i="5"/>
  <c r="AH5008" i="5"/>
  <c r="AH5018" i="5"/>
  <c r="AH4990" i="5"/>
  <c r="AH5000" i="5"/>
  <c r="AH4982" i="5"/>
  <c r="AH4992" i="5"/>
  <c r="AH4974" i="5"/>
  <c r="AH4964" i="5"/>
  <c r="AH4946" i="5"/>
  <c r="AH4956" i="5"/>
  <c r="AH4928" i="5"/>
  <c r="AH4938" i="5"/>
  <c r="AH4920" i="5"/>
  <c r="AH4910" i="5"/>
  <c r="AH4912" i="5"/>
  <c r="AH4902" i="5"/>
  <c r="AH4884" i="5"/>
  <c r="AH4894" i="5"/>
  <c r="AH4866" i="5"/>
  <c r="AH4876" i="5"/>
  <c r="AH4858" i="5"/>
  <c r="AH4848" i="5"/>
  <c r="AH4830" i="5"/>
  <c r="AH4840" i="5"/>
  <c r="AH4822" i="5"/>
  <c r="AH4832" i="5"/>
  <c r="AH4804" i="5"/>
  <c r="AH4814" i="5"/>
  <c r="AH4786" i="5"/>
  <c r="AH4796" i="5"/>
  <c r="AH4778" i="5"/>
  <c r="AH4768" i="5"/>
  <c r="AH4750" i="5"/>
  <c r="AH4760" i="5"/>
  <c r="AH4742" i="5"/>
  <c r="AH4752" i="5"/>
  <c r="AH4724" i="5"/>
  <c r="AH4734" i="5"/>
  <c r="AH4706" i="5"/>
  <c r="AH4716" i="5"/>
  <c r="AH4698" i="5"/>
  <c r="AH4688" i="5"/>
  <c r="AH4670" i="5"/>
  <c r="AH4680" i="5"/>
  <c r="AH4662" i="5"/>
  <c r="AH4672" i="5"/>
  <c r="AH4644" i="5"/>
  <c r="AH4654" i="5"/>
  <c r="AH4626" i="5"/>
  <c r="AH4636" i="5"/>
  <c r="AH4618" i="5"/>
  <c r="AH4608" i="5"/>
  <c r="AH4590" i="5"/>
  <c r="AH4600" i="5"/>
  <c r="AH4582" i="5"/>
  <c r="AH4592" i="5"/>
  <c r="AH4564" i="5"/>
  <c r="AH4574" i="5"/>
  <c r="AH4546" i="5"/>
  <c r="AH4556" i="5"/>
  <c r="AH4538" i="5"/>
  <c r="AH4528" i="5"/>
  <c r="AH4510" i="5"/>
  <c r="AH4520" i="5"/>
  <c r="AH4502" i="5"/>
  <c r="AH4512" i="5"/>
  <c r="AH4484" i="5"/>
  <c r="AH4494" i="5"/>
  <c r="AH4466" i="5"/>
  <c r="AH4476" i="5"/>
  <c r="AH4458" i="5"/>
  <c r="AH4448" i="5"/>
  <c r="AH4430" i="5"/>
  <c r="AH4440" i="5"/>
  <c r="AH4422" i="5"/>
  <c r="AH4432" i="5"/>
  <c r="AH4404" i="5"/>
  <c r="AH4414" i="5"/>
  <c r="AH4386" i="5"/>
  <c r="AH4396" i="5"/>
  <c r="AH4378" i="5"/>
  <c r="AH4368" i="5"/>
  <c r="AH4350" i="5"/>
  <c r="AH4360" i="5"/>
  <c r="AH4342" i="5"/>
  <c r="AH4352" i="5"/>
  <c r="AH4324" i="5"/>
  <c r="AH4334" i="5"/>
  <c r="AH4306" i="5"/>
  <c r="AH4316" i="5"/>
  <c r="AH4298" i="5"/>
  <c r="AH4288" i="5"/>
  <c r="AH4270" i="5"/>
  <c r="AH4280" i="5"/>
  <c r="AH4262" i="5"/>
  <c r="AH4272" i="5"/>
  <c r="AH4244" i="5"/>
  <c r="AH4254" i="5"/>
  <c r="AH4226" i="5"/>
  <c r="AH4236" i="5"/>
  <c r="AH4218" i="5"/>
  <c r="AH4208" i="5"/>
  <c r="AH4190" i="5"/>
  <c r="AH4200" i="5"/>
  <c r="AH4182" i="5"/>
  <c r="AH4192" i="5"/>
  <c r="AH4164" i="5"/>
  <c r="AH4174" i="5"/>
  <c r="AH4146" i="5"/>
  <c r="AH4156" i="5"/>
  <c r="AH4138" i="5"/>
  <c r="AH4128" i="5"/>
  <c r="AH4110" i="5"/>
  <c r="AH4120" i="5"/>
  <c r="AH4102" i="5"/>
  <c r="AH4112" i="5"/>
  <c r="AH4084" i="5"/>
  <c r="AH4094" i="5"/>
  <c r="AH4066" i="5"/>
  <c r="AH4076" i="5"/>
  <c r="AH4058" i="5"/>
  <c r="AH4048" i="5"/>
  <c r="AH4030" i="5"/>
  <c r="AH4040" i="5"/>
  <c r="AH4022" i="5"/>
  <c r="AH4032" i="5"/>
  <c r="AH4004" i="5"/>
  <c r="AH4014" i="5"/>
  <c r="AH3986" i="5"/>
  <c r="AH3996" i="5"/>
  <c r="AH3978" i="5"/>
  <c r="AH3968" i="5"/>
  <c r="AH3950" i="5"/>
  <c r="AH3960" i="5"/>
  <c r="AH3942" i="5"/>
  <c r="AH3952" i="5"/>
  <c r="AH3924" i="5"/>
  <c r="AH3934" i="5"/>
  <c r="AH3906" i="5"/>
  <c r="AH3916" i="5"/>
  <c r="AH3888" i="5"/>
  <c r="AH3898" i="5"/>
  <c r="AH3870" i="5"/>
  <c r="AH3880" i="5"/>
  <c r="AH3862" i="5"/>
  <c r="AH3872" i="5"/>
  <c r="AH3854" i="5"/>
  <c r="AH3844" i="5"/>
  <c r="AH3826" i="5"/>
  <c r="AH3836" i="5"/>
  <c r="AH3808" i="5"/>
  <c r="AH3818" i="5"/>
  <c r="AH3790" i="5"/>
  <c r="AH3800" i="5"/>
  <c r="AH3782" i="5"/>
  <c r="AH3792" i="5"/>
  <c r="AH3774" i="5"/>
  <c r="AH3764" i="5"/>
  <c r="AH3746" i="5"/>
  <c r="AH3756" i="5"/>
  <c r="AH3728" i="5"/>
  <c r="AH3738" i="5"/>
  <c r="AH3710" i="5"/>
  <c r="AH3720" i="5"/>
  <c r="AH3702" i="5"/>
  <c r="AH3712" i="5"/>
  <c r="AH3694" i="5"/>
  <c r="AH3684" i="5"/>
  <c r="AH3666" i="5"/>
  <c r="AH3676" i="5"/>
  <c r="AH3648" i="5"/>
  <c r="AH3658" i="5"/>
  <c r="AH3630" i="5"/>
  <c r="AH3640" i="5"/>
  <c r="AH3622" i="5"/>
  <c r="AH3632" i="5"/>
  <c r="AH3614" i="5"/>
  <c r="AH3604" i="5"/>
  <c r="AH3586" i="5"/>
  <c r="AH3596" i="5"/>
  <c r="AH3568" i="5"/>
  <c r="AH3578" i="5"/>
  <c r="AH3550" i="5"/>
  <c r="AH3560" i="5"/>
  <c r="AH3542" i="5"/>
  <c r="AH3552" i="5"/>
  <c r="AH3534" i="5"/>
  <c r="AH3524" i="5"/>
  <c r="AH3506" i="5"/>
  <c r="AH3516" i="5"/>
  <c r="AH3488" i="5"/>
  <c r="AH3498" i="5"/>
  <c r="AH3470" i="5"/>
  <c r="AH3480" i="5"/>
  <c r="AH3462" i="5"/>
  <c r="AH3472" i="5"/>
  <c r="AH3454" i="5"/>
  <c r="AH3444" i="5"/>
  <c r="AH3426" i="5"/>
  <c r="AH3436" i="5"/>
  <c r="AH3408" i="5"/>
  <c r="AH3418" i="5"/>
  <c r="AH3390" i="5"/>
  <c r="AH3400" i="5"/>
  <c r="AH3382" i="5"/>
  <c r="AH3392" i="5"/>
  <c r="AH3374" i="5"/>
  <c r="AH3364" i="5"/>
  <c r="AH3346" i="5"/>
  <c r="AH3356" i="5"/>
  <c r="AH3328" i="5"/>
  <c r="AH3338" i="5"/>
  <c r="AH3320" i="5"/>
  <c r="AH3310" i="5"/>
  <c r="AH3302" i="5"/>
  <c r="AH3312" i="5"/>
  <c r="AH3284" i="5"/>
  <c r="AH3294" i="5"/>
  <c r="AH3266" i="5"/>
  <c r="AH3276" i="5"/>
  <c r="AH3258" i="5"/>
  <c r="AH3248" i="5"/>
  <c r="AH3230" i="5"/>
  <c r="AH3240" i="5"/>
  <c r="AH3222" i="5"/>
  <c r="AH3232" i="5"/>
  <c r="AH3204" i="5"/>
  <c r="AH3214" i="5"/>
  <c r="AH3186" i="5"/>
  <c r="AH3196" i="5"/>
  <c r="AH3178" i="5"/>
  <c r="AH3168" i="5"/>
  <c r="AH3150" i="5"/>
  <c r="AH3160" i="5"/>
  <c r="AH3142" i="5"/>
  <c r="AH3152" i="5"/>
  <c r="AH3124" i="5"/>
  <c r="AH3134" i="5"/>
  <c r="AH3106" i="5"/>
  <c r="AH3116" i="5"/>
  <c r="AH3098" i="5"/>
  <c r="AH3088" i="5"/>
  <c r="AH3070" i="5"/>
  <c r="AH3080" i="5"/>
  <c r="AH3062" i="5"/>
  <c r="AH3072" i="5"/>
  <c r="AH3044" i="5"/>
  <c r="AH3054" i="5"/>
  <c r="AH3026" i="5"/>
  <c r="AH3036" i="5"/>
  <c r="AH3018" i="5"/>
  <c r="AH3008" i="5"/>
  <c r="AH2990" i="5"/>
  <c r="AH3000" i="5"/>
  <c r="AH2982" i="5"/>
  <c r="AH2992" i="5"/>
  <c r="AH2964" i="5"/>
  <c r="AH2974" i="5"/>
  <c r="AH2946" i="5"/>
  <c r="AH2956" i="5"/>
  <c r="AH2938" i="5"/>
  <c r="AH2928" i="5"/>
  <c r="AH2910" i="5"/>
  <c r="AH2920" i="5"/>
  <c r="AH2902" i="5"/>
  <c r="AH2912" i="5"/>
  <c r="AH2884" i="5"/>
  <c r="AH2894" i="5"/>
  <c r="AH2866" i="5"/>
  <c r="AH2876" i="5"/>
  <c r="AH2858" i="5"/>
  <c r="AH2848" i="5"/>
  <c r="AH2830" i="5"/>
  <c r="AH2840" i="5"/>
  <c r="AH2822" i="5"/>
  <c r="AH2832" i="5"/>
  <c r="AH2804" i="5"/>
  <c r="AH2814" i="5"/>
  <c r="AH2786" i="5"/>
  <c r="AH2796" i="5"/>
  <c r="AH2778" i="5"/>
  <c r="AH2768" i="5"/>
  <c r="AH2750" i="5"/>
  <c r="AH2760" i="5"/>
  <c r="AH2742" i="5"/>
  <c r="AH2752" i="5"/>
  <c r="AH2724" i="5"/>
  <c r="AH2734" i="5"/>
  <c r="AH2706" i="5"/>
  <c r="AH2716" i="5"/>
  <c r="AH2688" i="5"/>
  <c r="AH2698" i="5"/>
  <c r="AH2680" i="5"/>
  <c r="AH2670" i="5"/>
  <c r="AH2672" i="5"/>
  <c r="AH2662" i="5"/>
  <c r="AH2644" i="5"/>
  <c r="AH2654" i="5"/>
  <c r="AH2626" i="5"/>
  <c r="AH2636" i="5"/>
  <c r="AH2608" i="5"/>
  <c r="AH2618" i="5"/>
  <c r="AH2600" i="5"/>
  <c r="AH2590" i="5"/>
  <c r="AH2592" i="5"/>
  <c r="AH2582" i="5"/>
  <c r="AH2564" i="5"/>
  <c r="AH2574" i="5"/>
  <c r="AH2546" i="5"/>
  <c r="AH2556" i="5"/>
  <c r="AH2528" i="5"/>
  <c r="AH2538" i="5"/>
  <c r="AH2510" i="5"/>
  <c r="AH2520" i="5"/>
  <c r="AH2502" i="5"/>
  <c r="AH2512" i="5"/>
  <c r="AH2494" i="5"/>
  <c r="AH2484" i="5"/>
  <c r="AH2466" i="5"/>
  <c r="AH2476" i="5"/>
  <c r="AH2448" i="5"/>
  <c r="AH2458" i="5"/>
  <c r="AH2430" i="5"/>
  <c r="AH2440" i="5"/>
  <c r="AH2422" i="5"/>
  <c r="AH2432" i="5"/>
  <c r="AH2414" i="5"/>
  <c r="AH2404" i="5"/>
  <c r="AH2386" i="5"/>
  <c r="AH2396" i="5"/>
  <c r="AH2368" i="5"/>
  <c r="AH2378" i="5"/>
  <c r="AH2350" i="5"/>
  <c r="AH2360" i="5"/>
  <c r="AH2342" i="5"/>
  <c r="AH2352" i="5"/>
  <c r="AH2334" i="5"/>
  <c r="AH2324" i="5"/>
  <c r="AH2306" i="5"/>
  <c r="AH2316" i="5"/>
  <c r="AH2288" i="5"/>
  <c r="AH2298" i="5"/>
  <c r="AH2270" i="5"/>
  <c r="AH2280" i="5"/>
  <c r="AH2262" i="5"/>
  <c r="AH2272" i="5"/>
  <c r="AH2254" i="5"/>
  <c r="AH2244" i="5"/>
  <c r="AH2226" i="5"/>
  <c r="AH2236" i="5"/>
  <c r="AH2208" i="5"/>
  <c r="AH2218" i="5"/>
  <c r="AH2190" i="5"/>
  <c r="AH2200" i="5"/>
  <c r="AH2182" i="5"/>
  <c r="AH2192" i="5"/>
  <c r="AH2174" i="5"/>
  <c r="AH2164" i="5"/>
  <c r="AH2146" i="5"/>
  <c r="AH2156" i="5"/>
  <c r="AH2128" i="5"/>
  <c r="AH2138" i="5"/>
  <c r="AH2110" i="5"/>
  <c r="AH2120" i="5"/>
  <c r="AH2102" i="5"/>
  <c r="AH2112" i="5"/>
  <c r="AH2094" i="5"/>
  <c r="AH2084" i="5"/>
  <c r="AH2066" i="5"/>
  <c r="AH2076" i="5"/>
  <c r="AH2048" i="5"/>
  <c r="AH2058" i="5"/>
  <c r="AH2030" i="5"/>
  <c r="AH2040" i="5"/>
  <c r="AH2032" i="5"/>
  <c r="AH2022" i="5"/>
  <c r="AH2004" i="5"/>
  <c r="AH2014" i="5"/>
  <c r="AH1986" i="5"/>
  <c r="AH1996" i="5"/>
  <c r="AH1968" i="5"/>
  <c r="AH1978" i="5"/>
  <c r="AH1950" i="5"/>
  <c r="AH1960" i="5"/>
  <c r="AH1942" i="5"/>
  <c r="AH1952" i="5"/>
  <c r="AH1934" i="5"/>
  <c r="AH1924" i="5"/>
  <c r="AH1906" i="5"/>
  <c r="AH1916" i="5"/>
  <c r="AH1888" i="5"/>
  <c r="AH1898" i="5"/>
  <c r="AH1870" i="5"/>
  <c r="AH1880" i="5"/>
  <c r="AH1862" i="5"/>
  <c r="AH1872" i="5"/>
  <c r="AH1854" i="5"/>
  <c r="AH1844" i="5"/>
  <c r="AH1826" i="5"/>
  <c r="AH1836" i="5"/>
  <c r="AH1808" i="5"/>
  <c r="AH1818" i="5"/>
  <c r="AH1790" i="5"/>
  <c r="AH1800" i="5"/>
  <c r="AH1782" i="5"/>
  <c r="AH1792" i="5"/>
  <c r="AH1774" i="5"/>
  <c r="AH1764" i="5"/>
  <c r="AH1746" i="5"/>
  <c r="AH1756" i="5"/>
  <c r="AH1728" i="5"/>
  <c r="AH1738" i="5"/>
  <c r="AH1710" i="5"/>
  <c r="AH1720" i="5"/>
  <c r="AH1702" i="5"/>
  <c r="AH1712" i="5"/>
  <c r="AH1694" i="5"/>
  <c r="AH1684" i="5"/>
  <c r="AH1666" i="5"/>
  <c r="AH1676" i="5"/>
  <c r="AH1648" i="5"/>
  <c r="AH1658" i="5"/>
  <c r="AH1630" i="5"/>
  <c r="AH1640" i="5"/>
  <c r="AH1622" i="5"/>
  <c r="AH1632" i="5"/>
  <c r="AH1614" i="5"/>
  <c r="AH1604" i="5"/>
  <c r="AH1586" i="5"/>
  <c r="AH1596" i="5"/>
  <c r="AH1568" i="5"/>
  <c r="AH1578" i="5"/>
  <c r="AH1550" i="5"/>
  <c r="AH1560" i="5"/>
  <c r="AH1542" i="5"/>
  <c r="AH1552" i="5"/>
  <c r="AH1534" i="5"/>
  <c r="AH1524" i="5"/>
  <c r="AH1506" i="5"/>
  <c r="AH1516" i="5"/>
  <c r="AH1488" i="5"/>
  <c r="AH1498" i="5"/>
  <c r="AH1470" i="5"/>
  <c r="AH1480" i="5"/>
  <c r="AH1462" i="5"/>
  <c r="AH1472" i="5"/>
  <c r="AH1454" i="5"/>
  <c r="AH1444" i="5"/>
  <c r="AH1426" i="5"/>
  <c r="AH1436" i="5"/>
  <c r="AH1408" i="5"/>
  <c r="AH1418" i="5"/>
  <c r="AH1390" i="5"/>
  <c r="AH1400" i="5"/>
  <c r="AH1382" i="5"/>
  <c r="AH1392" i="5"/>
  <c r="AH1374" i="5"/>
  <c r="AH1364" i="5"/>
  <c r="AH1346" i="5"/>
  <c r="AH1356" i="5"/>
  <c r="AH1338" i="5"/>
  <c r="AH1328" i="5"/>
  <c r="AH1310" i="5"/>
  <c r="AH1320" i="5"/>
  <c r="AH1302" i="5"/>
  <c r="AH1312" i="5"/>
  <c r="AH1284" i="5"/>
  <c r="AH1294" i="5"/>
  <c r="AH1266" i="5"/>
  <c r="AH1276" i="5"/>
  <c r="AH1258" i="5"/>
  <c r="AH1248" i="5"/>
  <c r="AH1230" i="5"/>
  <c r="AH1240" i="5"/>
  <c r="AH1222" i="5"/>
  <c r="AH1232" i="5"/>
  <c r="AH1204" i="5"/>
  <c r="AH1214" i="5"/>
  <c r="AH1186" i="5"/>
  <c r="AH1196" i="5"/>
  <c r="AH1178" i="5"/>
  <c r="AH1168" i="5"/>
  <c r="AH1150" i="5"/>
  <c r="AH1160" i="5"/>
  <c r="AH1142" i="5"/>
  <c r="AH1152" i="5"/>
  <c r="AH1124" i="5"/>
  <c r="AH1134" i="5"/>
  <c r="AH1106" i="5"/>
  <c r="AH1116" i="5"/>
  <c r="AH1098" i="5"/>
  <c r="AH1088" i="5"/>
  <c r="AH1070" i="5"/>
  <c r="AH1080" i="5"/>
  <c r="AH1062" i="5"/>
  <c r="AH1072" i="5"/>
  <c r="AH1044" i="5"/>
  <c r="AH1054" i="5"/>
  <c r="AH1026" i="5"/>
  <c r="AH1036" i="5"/>
  <c r="AH1018" i="5"/>
  <c r="AH1008" i="5"/>
  <c r="AH990" i="5"/>
  <c r="AH1000" i="5"/>
  <c r="AH982" i="5"/>
  <c r="AH992" i="5"/>
  <c r="AH964" i="5"/>
  <c r="AH974" i="5"/>
  <c r="AH946" i="5"/>
  <c r="AH956" i="5"/>
  <c r="AH938" i="5"/>
  <c r="AH928" i="5"/>
  <c r="AH910" i="5"/>
  <c r="AH920" i="5"/>
  <c r="AH902" i="5"/>
  <c r="AH912" i="5"/>
  <c r="AH884" i="5"/>
  <c r="AH894" i="5"/>
  <c r="AH866" i="5"/>
  <c r="AH876" i="5"/>
  <c r="AH858" i="5"/>
  <c r="AH848" i="5"/>
  <c r="AH830" i="5"/>
  <c r="AH840" i="5"/>
  <c r="AH822" i="5"/>
  <c r="AH832" i="5"/>
  <c r="AH804" i="5"/>
  <c r="AH814" i="5"/>
  <c r="AH786" i="5"/>
  <c r="AH796" i="5"/>
  <c r="AH778" i="5"/>
  <c r="AH768" i="5"/>
  <c r="AH750" i="5"/>
  <c r="AH760" i="5"/>
  <c r="AH742" i="5"/>
  <c r="AH752" i="5"/>
  <c r="AH724" i="5"/>
  <c r="AH734" i="5"/>
  <c r="AH706" i="5"/>
  <c r="AH716" i="5"/>
  <c r="AH698" i="5"/>
  <c r="AH688" i="5"/>
  <c r="AH670" i="5"/>
  <c r="AH680" i="5"/>
  <c r="AH662" i="5"/>
  <c r="AH672" i="5"/>
  <c r="AH644" i="5"/>
  <c r="AH654" i="5"/>
  <c r="AH626" i="5"/>
  <c r="AH636" i="5"/>
  <c r="AH618" i="5"/>
  <c r="AH608" i="5"/>
  <c r="AH590" i="5"/>
  <c r="AH600" i="5"/>
  <c r="AH582" i="5"/>
  <c r="AH592" i="5"/>
  <c r="AH564" i="5"/>
  <c r="AH574" i="5"/>
  <c r="AH546" i="5"/>
  <c r="AH556" i="5"/>
  <c r="AH538" i="5"/>
  <c r="AH528" i="5"/>
  <c r="AH510" i="5"/>
  <c r="AH520" i="5"/>
  <c r="AH502" i="5"/>
  <c r="AH512" i="5"/>
  <c r="AH484" i="5"/>
  <c r="AH494" i="5"/>
  <c r="AH466" i="5"/>
  <c r="AH476" i="5"/>
  <c r="AH458" i="5"/>
  <c r="AH448" i="5"/>
  <c r="AH430" i="5"/>
  <c r="AH440" i="5"/>
  <c r="AH422" i="5"/>
  <c r="AH432" i="5"/>
  <c r="AH404" i="5"/>
  <c r="AH414" i="5"/>
  <c r="AH386" i="5"/>
  <c r="AH396" i="5"/>
  <c r="AH378" i="5"/>
  <c r="AH368" i="5"/>
  <c r="AH350" i="5"/>
  <c r="AH360" i="5"/>
  <c r="AH342" i="5"/>
  <c r="AH352" i="5"/>
  <c r="AH324" i="5"/>
  <c r="AH334" i="5"/>
  <c r="AH306" i="5"/>
  <c r="AH316" i="5"/>
  <c r="AH298" i="5"/>
  <c r="AH288" i="5"/>
  <c r="AH270" i="5"/>
  <c r="AH280" i="5"/>
  <c r="AH262" i="5"/>
  <c r="AH272" i="5"/>
  <c r="AH244" i="5"/>
  <c r="AH254" i="5"/>
  <c r="AH226" i="5"/>
  <c r="AH236" i="5"/>
  <c r="AH218" i="5"/>
  <c r="AH208" i="5"/>
  <c r="AH190" i="5"/>
  <c r="AH200" i="5"/>
  <c r="AH182" i="5"/>
  <c r="AH192" i="5"/>
  <c r="AH164" i="5"/>
  <c r="AH174" i="5"/>
  <c r="AH146" i="5"/>
  <c r="AH156" i="5"/>
  <c r="AH138" i="5"/>
  <c r="AH128" i="5"/>
  <c r="AH5725" i="5"/>
  <c r="AH5735" i="5"/>
  <c r="AH5717" i="5"/>
  <c r="AH5707" i="5"/>
  <c r="AH5689" i="5"/>
  <c r="AH5699" i="5"/>
  <c r="AH5681" i="5"/>
  <c r="AH5691" i="5"/>
  <c r="AH5663" i="5"/>
  <c r="AH5673" i="5"/>
  <c r="AH5645" i="5"/>
  <c r="AH5655" i="5"/>
  <c r="AH5637" i="5"/>
  <c r="AH5627" i="5"/>
  <c r="AH5609" i="5"/>
  <c r="AH5619" i="5"/>
  <c r="AH5601" i="5"/>
  <c r="AH5611" i="5"/>
  <c r="AH5583" i="5"/>
  <c r="AH5593" i="5"/>
  <c r="AH5565" i="5"/>
  <c r="AH5575" i="5"/>
  <c r="AH5557" i="5"/>
  <c r="AH5547" i="5"/>
  <c r="AH5529" i="5"/>
  <c r="AH5539" i="5"/>
  <c r="AH5521" i="5"/>
  <c r="AH5531" i="5"/>
  <c r="AH5503" i="5"/>
  <c r="AH5513" i="5"/>
  <c r="AH5485" i="5"/>
  <c r="AH5495" i="5"/>
  <c r="AH5477" i="5"/>
  <c r="AH5467" i="5"/>
  <c r="AH5449" i="5"/>
  <c r="AH5459" i="5"/>
  <c r="AH5441" i="5"/>
  <c r="AH5451" i="5"/>
  <c r="AH5423" i="5"/>
  <c r="AH5433" i="5"/>
  <c r="AH5405" i="5"/>
  <c r="AH5415" i="5"/>
  <c r="AH5397" i="5"/>
  <c r="AH5387" i="5"/>
  <c r="AH5369" i="5"/>
  <c r="AH5379" i="5"/>
  <c r="AH5361" i="5"/>
  <c r="AH5371" i="5"/>
  <c r="AH5343" i="5"/>
  <c r="AH5353" i="5"/>
  <c r="AH5325" i="5"/>
  <c r="AH5335" i="5"/>
  <c r="AH5317" i="5"/>
  <c r="AH5307" i="5"/>
  <c r="AH5289" i="5"/>
  <c r="AH5299" i="5"/>
  <c r="AH5281" i="5"/>
  <c r="AH5291" i="5"/>
  <c r="AH5263" i="5"/>
  <c r="AH5273" i="5"/>
  <c r="AH5245" i="5"/>
  <c r="AH5255" i="5"/>
  <c r="AH5237" i="5"/>
  <c r="AH5227" i="5"/>
  <c r="AH5209" i="5"/>
  <c r="AH5219" i="5"/>
  <c r="AH5201" i="5"/>
  <c r="AH5211" i="5"/>
  <c r="AH5183" i="5"/>
  <c r="AH5193" i="5"/>
  <c r="AH5165" i="5"/>
  <c r="AH5175" i="5"/>
  <c r="AH5157" i="5"/>
  <c r="AH5147" i="5"/>
  <c r="AH5129" i="5"/>
  <c r="AH5139" i="5"/>
  <c r="AH5121" i="5"/>
  <c r="AH5131" i="5"/>
  <c r="AH5103" i="5"/>
  <c r="AH5113" i="5"/>
  <c r="AH5085" i="5"/>
  <c r="AH5095" i="5"/>
  <c r="AH5077" i="5"/>
  <c r="AH5067" i="5"/>
  <c r="AH5049" i="5"/>
  <c r="AH5059" i="5"/>
  <c r="AH5041" i="5"/>
  <c r="AH5051" i="5"/>
  <c r="AH5023" i="5"/>
  <c r="AH5033" i="5"/>
  <c r="AH5005" i="5"/>
  <c r="AH5015" i="5"/>
  <c r="AH4997" i="5"/>
  <c r="AH4987" i="5"/>
  <c r="AH4969" i="5"/>
  <c r="AH4979" i="5"/>
  <c r="AH4961" i="5"/>
  <c r="AH4971" i="5"/>
  <c r="AH4943" i="5"/>
  <c r="AH4953" i="5"/>
  <c r="AH4935" i="5"/>
  <c r="AH4925" i="5"/>
  <c r="AH4907" i="5"/>
  <c r="AH4917" i="5"/>
  <c r="AH4889" i="5"/>
  <c r="AH4899" i="5"/>
  <c r="AH4881" i="5"/>
  <c r="AH4891" i="5"/>
  <c r="AH4873" i="5"/>
  <c r="AH4863" i="5"/>
  <c r="AH4845" i="5"/>
  <c r="AH4855" i="5"/>
  <c r="AH4827" i="5"/>
  <c r="AH4837" i="5"/>
  <c r="AH4809" i="5"/>
  <c r="AH4819" i="5"/>
  <c r="AH4801" i="5"/>
  <c r="AH4811" i="5"/>
  <c r="AH4793" i="5"/>
  <c r="AH4783" i="5"/>
  <c r="AH4765" i="5"/>
  <c r="AH4775" i="5"/>
  <c r="AH4747" i="5"/>
  <c r="AH4757" i="5"/>
  <c r="AH4729" i="5"/>
  <c r="AH4739" i="5"/>
  <c r="AH4721" i="5"/>
  <c r="AH4731" i="5"/>
  <c r="AH4713" i="5"/>
  <c r="AH4703" i="5"/>
  <c r="AH4685" i="5"/>
  <c r="AH4695" i="5"/>
  <c r="AH4667" i="5"/>
  <c r="AH4677" i="5"/>
  <c r="AH4649" i="5"/>
  <c r="AH4659" i="5"/>
  <c r="AH4641" i="5"/>
  <c r="AH4651" i="5"/>
  <c r="AH4633" i="5"/>
  <c r="AH4623" i="5"/>
  <c r="AH4605" i="5"/>
  <c r="AH4615" i="5"/>
  <c r="AH4587" i="5"/>
  <c r="AH4597" i="5"/>
  <c r="AH4569" i="5"/>
  <c r="AH4579" i="5"/>
  <c r="AH4561" i="5"/>
  <c r="AH4571" i="5"/>
  <c r="AH4553" i="5"/>
  <c r="AH4543" i="5"/>
  <c r="AH4525" i="5"/>
  <c r="AH4535" i="5"/>
  <c r="AH4507" i="5"/>
  <c r="AH4517" i="5"/>
  <c r="AH4489" i="5"/>
  <c r="AH4499" i="5"/>
  <c r="AH4481" i="5"/>
  <c r="AH4491" i="5"/>
  <c r="AH4473" i="5"/>
  <c r="AH4463" i="5"/>
  <c r="AH4445" i="5"/>
  <c r="AH4455" i="5"/>
  <c r="AH4427" i="5"/>
  <c r="AH4437" i="5"/>
  <c r="AH4409" i="5"/>
  <c r="AH4419" i="5"/>
  <c r="AH4401" i="5"/>
  <c r="AH4411" i="5"/>
  <c r="AH4393" i="5"/>
  <c r="AH4383" i="5"/>
  <c r="AH4365" i="5"/>
  <c r="AH4375" i="5"/>
  <c r="AH4347" i="5"/>
  <c r="AH4357" i="5"/>
  <c r="AH4329" i="5"/>
  <c r="AH4339" i="5"/>
  <c r="AH4321" i="5"/>
  <c r="AH4331" i="5"/>
  <c r="AH4313" i="5"/>
  <c r="AH4303" i="5"/>
  <c r="AH4285" i="5"/>
  <c r="AH4295" i="5"/>
  <c r="AH4267" i="5"/>
  <c r="AH4277" i="5"/>
  <c r="AH4249" i="5"/>
  <c r="AH4259" i="5"/>
  <c r="AH4241" i="5"/>
  <c r="AH4251" i="5"/>
  <c r="AH4233" i="5"/>
  <c r="AH4223" i="5"/>
  <c r="AH4205" i="5"/>
  <c r="AH4215" i="5"/>
  <c r="AH4187" i="5"/>
  <c r="AH4197" i="5"/>
  <c r="AH4169" i="5"/>
  <c r="AH4179" i="5"/>
  <c r="AH4161" i="5"/>
  <c r="AH4171" i="5"/>
  <c r="AH4153" i="5"/>
  <c r="AH4143" i="5"/>
  <c r="AH4125" i="5"/>
  <c r="AH4135" i="5"/>
  <c r="AH4107" i="5"/>
  <c r="AH4117" i="5"/>
  <c r="AH4089" i="5"/>
  <c r="AH4099" i="5"/>
  <c r="AH4081" i="5"/>
  <c r="AH4091" i="5"/>
  <c r="AH4073" i="5"/>
  <c r="AH4063" i="5"/>
  <c r="AH4045" i="5"/>
  <c r="AH4055" i="5"/>
  <c r="AH4027" i="5"/>
  <c r="AH4037" i="5"/>
  <c r="AH4009" i="5"/>
  <c r="AH4019" i="5"/>
  <c r="AH4001" i="5"/>
  <c r="AH4011" i="5"/>
  <c r="AH3993" i="5"/>
  <c r="AH3983" i="5"/>
  <c r="AH3965" i="5"/>
  <c r="AH3975" i="5"/>
  <c r="AH3947" i="5"/>
  <c r="AH3957" i="5"/>
  <c r="AH3929" i="5"/>
  <c r="AH3939" i="5"/>
  <c r="AH3921" i="5"/>
  <c r="AH3931" i="5"/>
  <c r="AH3913" i="5"/>
  <c r="AH3903" i="5"/>
  <c r="AH3885" i="5"/>
  <c r="AH3895" i="5"/>
  <c r="AH3867" i="5"/>
  <c r="AH3877" i="5"/>
  <c r="AH3849" i="5"/>
  <c r="AH3859" i="5"/>
  <c r="AH3841" i="5"/>
  <c r="AH3851" i="5"/>
  <c r="AH3823" i="5"/>
  <c r="AH3833" i="5"/>
  <c r="AH3815" i="5"/>
  <c r="AH3805" i="5"/>
  <c r="AH3787" i="5"/>
  <c r="AH3797" i="5"/>
  <c r="AH3769" i="5"/>
  <c r="AH3779" i="5"/>
  <c r="AH3761" i="5"/>
  <c r="AH3771" i="5"/>
  <c r="AH3743" i="5"/>
  <c r="AH3753" i="5"/>
  <c r="AH3735" i="5"/>
  <c r="AH3725" i="5"/>
  <c r="AH3707" i="5"/>
  <c r="AH3717" i="5"/>
  <c r="AH3689" i="5"/>
  <c r="AH3699" i="5"/>
  <c r="AH3681" i="5"/>
  <c r="AH3691" i="5"/>
  <c r="AH3663" i="5"/>
  <c r="AH3673" i="5"/>
  <c r="AH3655" i="5"/>
  <c r="AH3645" i="5"/>
  <c r="AH3627" i="5"/>
  <c r="AH3637" i="5"/>
  <c r="AH3609" i="5"/>
  <c r="AH3619" i="5"/>
  <c r="AH3601" i="5"/>
  <c r="AH3611" i="5"/>
  <c r="AH3583" i="5"/>
  <c r="AH3593" i="5"/>
  <c r="AH3575" i="5"/>
  <c r="AH3565" i="5"/>
  <c r="AH3547" i="5"/>
  <c r="AH3557" i="5"/>
  <c r="AH3529" i="5"/>
  <c r="AH3539" i="5"/>
  <c r="AH3521" i="5"/>
  <c r="AH3531" i="5"/>
  <c r="AH3503" i="5"/>
  <c r="AH3513" i="5"/>
  <c r="AH3495" i="5"/>
  <c r="AH3485" i="5"/>
  <c r="AH3467" i="5"/>
  <c r="AH3477" i="5"/>
  <c r="AH3449" i="5"/>
  <c r="AH3459" i="5"/>
  <c r="AH3441" i="5"/>
  <c r="AH3451" i="5"/>
  <c r="AH3423" i="5"/>
  <c r="AH3433" i="5"/>
  <c r="AH3415" i="5"/>
  <c r="AH3405" i="5"/>
  <c r="AH3387" i="5"/>
  <c r="AH3397" i="5"/>
  <c r="AH3369" i="5"/>
  <c r="AH3379" i="5"/>
  <c r="AH3361" i="5"/>
  <c r="AH3371" i="5"/>
  <c r="AH3343" i="5"/>
  <c r="AH3353" i="5"/>
  <c r="AH3325" i="5"/>
  <c r="AH3335" i="5"/>
  <c r="AH3307" i="5"/>
  <c r="AH3317" i="5"/>
  <c r="AH3289" i="5"/>
  <c r="AH3299" i="5"/>
  <c r="AH3281" i="5"/>
  <c r="AH3291" i="5"/>
  <c r="AH3273" i="5"/>
  <c r="AH3263" i="5"/>
  <c r="AH3255" i="5"/>
  <c r="AH3245" i="5"/>
  <c r="AH3227" i="5"/>
  <c r="AH3237" i="5"/>
  <c r="AH3209" i="5"/>
  <c r="AH3219" i="5"/>
  <c r="AH3201" i="5"/>
  <c r="AH3211" i="5"/>
  <c r="AH3193" i="5"/>
  <c r="AH3183" i="5"/>
  <c r="AH3165" i="5"/>
  <c r="AH3175" i="5"/>
  <c r="AH3147" i="5"/>
  <c r="AH3157" i="5"/>
  <c r="AH3129" i="5"/>
  <c r="AH3139" i="5"/>
  <c r="AH3121" i="5"/>
  <c r="AH3131" i="5"/>
  <c r="AH3113" i="5"/>
  <c r="AH3103" i="5"/>
  <c r="AH3085" i="5"/>
  <c r="AH3095" i="5"/>
  <c r="AH3067" i="5"/>
  <c r="AH3077" i="5"/>
  <c r="AH3049" i="5"/>
  <c r="AH3059" i="5"/>
  <c r="AH3041" i="5"/>
  <c r="AH3051" i="5"/>
  <c r="AH3033" i="5"/>
  <c r="AH3023" i="5"/>
  <c r="AH3005" i="5"/>
  <c r="AH3015" i="5"/>
  <c r="AH2987" i="5"/>
  <c r="AH2997" i="5"/>
  <c r="AH2969" i="5"/>
  <c r="AH2979" i="5"/>
  <c r="AH2961" i="5"/>
  <c r="AH2971" i="5"/>
  <c r="AH2953" i="5"/>
  <c r="AH2943" i="5"/>
  <c r="AH2925" i="5"/>
  <c r="AH2935" i="5"/>
  <c r="AH2907" i="5"/>
  <c r="AH2917" i="5"/>
  <c r="AH2889" i="5"/>
  <c r="AH2899" i="5"/>
  <c r="AH2881" i="5"/>
  <c r="AH2891" i="5"/>
  <c r="AH2873" i="5"/>
  <c r="AH2863" i="5"/>
  <c r="AH2845" i="5"/>
  <c r="AH2855" i="5"/>
  <c r="AH2827" i="5"/>
  <c r="AH2837" i="5"/>
  <c r="AH2809" i="5"/>
  <c r="AH2819" i="5"/>
  <c r="AH2801" i="5"/>
  <c r="AH2811" i="5"/>
  <c r="AH2793" i="5"/>
  <c r="AH2783" i="5"/>
  <c r="AH2765" i="5"/>
  <c r="AH2775" i="5"/>
  <c r="AH2747" i="5"/>
  <c r="AH2757" i="5"/>
  <c r="AH2729" i="5"/>
  <c r="AH2739" i="5"/>
  <c r="AH2721" i="5"/>
  <c r="AH2731" i="5"/>
  <c r="AH2713" i="5"/>
  <c r="AH2703" i="5"/>
  <c r="AH2695" i="5"/>
  <c r="AH2685" i="5"/>
  <c r="AH2667" i="5"/>
  <c r="AH2677" i="5"/>
  <c r="AH2649" i="5"/>
  <c r="AH2659" i="5"/>
  <c r="AH2641" i="5"/>
  <c r="AH2651" i="5"/>
  <c r="AH2623" i="5"/>
  <c r="AH2633" i="5"/>
  <c r="AH2615" i="5"/>
  <c r="AH2605" i="5"/>
  <c r="AH2587" i="5"/>
  <c r="AH2597" i="5"/>
  <c r="AH2569" i="5"/>
  <c r="AH2579" i="5"/>
  <c r="AH2561" i="5"/>
  <c r="AH2571" i="5"/>
  <c r="AH2543" i="5"/>
  <c r="AH2553" i="5"/>
  <c r="AH2535" i="5"/>
  <c r="AH2525" i="5"/>
  <c r="AH2507" i="5"/>
  <c r="AH2517" i="5"/>
  <c r="AH2489" i="5"/>
  <c r="AH2499" i="5"/>
  <c r="AH2481" i="5"/>
  <c r="AH2491" i="5"/>
  <c r="AH2463" i="5"/>
  <c r="AH2473" i="5"/>
  <c r="AH2455" i="5"/>
  <c r="AH2445" i="5"/>
  <c r="AH2427" i="5"/>
  <c r="AH2437" i="5"/>
  <c r="AH2409" i="5"/>
  <c r="AH2419" i="5"/>
  <c r="AH2401" i="5"/>
  <c r="AH2411" i="5"/>
  <c r="AH2383" i="5"/>
  <c r="AH2393" i="5"/>
  <c r="AH2375" i="5"/>
  <c r="AH2365" i="5"/>
  <c r="AH2347" i="5"/>
  <c r="AH2357" i="5"/>
  <c r="AH2329" i="5"/>
  <c r="AH2339" i="5"/>
  <c r="AH2321" i="5"/>
  <c r="AH2331" i="5"/>
  <c r="AH2303" i="5"/>
  <c r="AH2313" i="5"/>
  <c r="AH2295" i="5"/>
  <c r="AH2285" i="5"/>
  <c r="AH2267" i="5"/>
  <c r="AH2277" i="5"/>
  <c r="AH2249" i="5"/>
  <c r="AH2259" i="5"/>
  <c r="AH2241" i="5"/>
  <c r="AH2251" i="5"/>
  <c r="AH2223" i="5"/>
  <c r="AH2233" i="5"/>
  <c r="AH2215" i="5"/>
  <c r="AH2205" i="5"/>
  <c r="AH2187" i="5"/>
  <c r="AH2197" i="5"/>
  <c r="AH2169" i="5"/>
  <c r="AH2179" i="5"/>
  <c r="AH2161" i="5"/>
  <c r="AH2171" i="5"/>
  <c r="AH2143" i="5"/>
  <c r="AH2153" i="5"/>
  <c r="AH2135" i="5"/>
  <c r="AH2125" i="5"/>
  <c r="AH2107" i="5"/>
  <c r="AH2117" i="5"/>
  <c r="AH2089" i="5"/>
  <c r="AH2099" i="5"/>
  <c r="AH2081" i="5"/>
  <c r="AH2091" i="5"/>
  <c r="AH2063" i="5"/>
  <c r="AH2073" i="5"/>
  <c r="AH2055" i="5"/>
  <c r="AH2045" i="5"/>
  <c r="AH2027" i="5"/>
  <c r="AH2037" i="5"/>
  <c r="AH2019" i="5"/>
  <c r="AH2009" i="5"/>
  <c r="AH2001" i="5"/>
  <c r="AH2011" i="5"/>
  <c r="AH1983" i="5"/>
  <c r="AH1993" i="5"/>
  <c r="AH1975" i="5"/>
  <c r="AH1965" i="5"/>
  <c r="AH1947" i="5"/>
  <c r="AH1957" i="5"/>
  <c r="AH1929" i="5"/>
  <c r="AH1939" i="5"/>
  <c r="AH1921" i="5"/>
  <c r="AH1931" i="5"/>
  <c r="AH1903" i="5"/>
  <c r="AH1913" i="5"/>
  <c r="AH1895" i="5"/>
  <c r="AH1885" i="5"/>
  <c r="AH1867" i="5"/>
  <c r="AH1877" i="5"/>
  <c r="AH1849" i="5"/>
  <c r="AH1859" i="5"/>
  <c r="AH1841" i="5"/>
  <c r="AH1851" i="5"/>
  <c r="AH1823" i="5"/>
  <c r="AH1833" i="5"/>
  <c r="AH1815" i="5"/>
  <c r="AH1805" i="5"/>
  <c r="AH1787" i="5"/>
  <c r="AH1797" i="5"/>
  <c r="AH1769" i="5"/>
  <c r="AH1779" i="5"/>
  <c r="AH1761" i="5"/>
  <c r="AH1771" i="5"/>
  <c r="AH1743" i="5"/>
  <c r="AH1753" i="5"/>
  <c r="AH1735" i="5"/>
  <c r="AH1725" i="5"/>
  <c r="AH1707" i="5"/>
  <c r="AH1717" i="5"/>
  <c r="AH1689" i="5"/>
  <c r="AH1699" i="5"/>
  <c r="AH1681" i="5"/>
  <c r="AH1691" i="5"/>
  <c r="AH1663" i="5"/>
  <c r="AH1673" i="5"/>
  <c r="AH1655" i="5"/>
  <c r="AH1645" i="5"/>
  <c r="AH1627" i="5"/>
  <c r="AH1637" i="5"/>
  <c r="AH1609" i="5"/>
  <c r="AH1619" i="5"/>
  <c r="AH1601" i="5"/>
  <c r="AH1611" i="5"/>
  <c r="AH1583" i="5"/>
  <c r="AH1593" i="5"/>
  <c r="AH1575" i="5"/>
  <c r="AH1565" i="5"/>
  <c r="AH1547" i="5"/>
  <c r="AH1557" i="5"/>
  <c r="AH1529" i="5"/>
  <c r="AH1539" i="5"/>
  <c r="AH1521" i="5"/>
  <c r="AH1531" i="5"/>
  <c r="AH1503" i="5"/>
  <c r="AH1513" i="5"/>
  <c r="AH1495" i="5"/>
  <c r="AH1485" i="5"/>
  <c r="AH1467" i="5"/>
  <c r="AH1477" i="5"/>
  <c r="AH1449" i="5"/>
  <c r="AH1459" i="5"/>
  <c r="AH1441" i="5"/>
  <c r="AH1451" i="5"/>
  <c r="AH1423" i="5"/>
  <c r="AH1433" i="5"/>
  <c r="AH1415" i="5"/>
  <c r="AH1405" i="5"/>
  <c r="AH1387" i="5"/>
  <c r="AH1397" i="5"/>
  <c r="AH1369" i="5"/>
  <c r="AH1379" i="5"/>
  <c r="AH1361" i="5"/>
  <c r="AH1371" i="5"/>
  <c r="AH1343" i="5"/>
  <c r="AH1353" i="5"/>
  <c r="AH1325" i="5"/>
  <c r="AH1335" i="5"/>
  <c r="AH1307" i="5"/>
  <c r="AH1317" i="5"/>
  <c r="AH1289" i="5"/>
  <c r="AH1299" i="5"/>
  <c r="AH1281" i="5"/>
  <c r="AH1291" i="5"/>
  <c r="AH1273" i="5"/>
  <c r="AH1263" i="5"/>
  <c r="AH1245" i="5"/>
  <c r="AH1255" i="5"/>
  <c r="AH1227" i="5"/>
  <c r="AH1237" i="5"/>
  <c r="AH1209" i="5"/>
  <c r="AH1219" i="5"/>
  <c r="AH1201" i="5"/>
  <c r="AH1211" i="5"/>
  <c r="AH1193" i="5"/>
  <c r="AH1183" i="5"/>
  <c r="AH1165" i="5"/>
  <c r="AH1175" i="5"/>
  <c r="AH1147" i="5"/>
  <c r="AH1157" i="5"/>
  <c r="AH1129" i="5"/>
  <c r="AH1139" i="5"/>
  <c r="AH1121" i="5"/>
  <c r="AH1131" i="5"/>
  <c r="AH1113" i="5"/>
  <c r="AH1103" i="5"/>
  <c r="AH1085" i="5"/>
  <c r="AH1095" i="5"/>
  <c r="AH1067" i="5"/>
  <c r="AH1077" i="5"/>
  <c r="AH1049" i="5"/>
  <c r="AH1059" i="5"/>
  <c r="AH1041" i="5"/>
  <c r="AH1051" i="5"/>
  <c r="AH1033" i="5"/>
  <c r="AH1023" i="5"/>
  <c r="AH1005" i="5"/>
  <c r="AH1015" i="5"/>
  <c r="AH987" i="5"/>
  <c r="AH997" i="5"/>
  <c r="AH969" i="5"/>
  <c r="AH979" i="5"/>
  <c r="AH961" i="5"/>
  <c r="AH971" i="5"/>
  <c r="AH953" i="5"/>
  <c r="AH943" i="5"/>
  <c r="AH925" i="5"/>
  <c r="AH935" i="5"/>
  <c r="AH907" i="5"/>
  <c r="AH917" i="5"/>
  <c r="AH889" i="5"/>
  <c r="AH899" i="5"/>
  <c r="AH881" i="5"/>
  <c r="AH891" i="5"/>
  <c r="AH873" i="5"/>
  <c r="AH863" i="5"/>
  <c r="AH845" i="5"/>
  <c r="AH855" i="5"/>
  <c r="AH827" i="5"/>
  <c r="AH837" i="5"/>
  <c r="AH809" i="5"/>
  <c r="AH819" i="5"/>
  <c r="AH801" i="5"/>
  <c r="AH811" i="5"/>
  <c r="AH793" i="5"/>
  <c r="AH783" i="5"/>
  <c r="AH765" i="5"/>
  <c r="AH775" i="5"/>
  <c r="AH747" i="5"/>
  <c r="AH757" i="5"/>
  <c r="AH729" i="5"/>
  <c r="AH739" i="5"/>
  <c r="AH721" i="5"/>
  <c r="AH731" i="5"/>
  <c r="AH713" i="5"/>
  <c r="AH703" i="5"/>
  <c r="AH685" i="5"/>
  <c r="AH695" i="5"/>
  <c r="AH667" i="5"/>
  <c r="AH677" i="5"/>
  <c r="AH659" i="5"/>
  <c r="AH649" i="5"/>
  <c r="AH5730" i="5"/>
  <c r="AH5740" i="5"/>
  <c r="AH5722" i="5"/>
  <c r="AH5732" i="5"/>
  <c r="AH5704" i="5"/>
  <c r="AH5714" i="5"/>
  <c r="AH5686" i="5"/>
  <c r="AH5696" i="5"/>
  <c r="AH5678" i="5"/>
  <c r="AH5668" i="5"/>
  <c r="AH5650" i="5"/>
  <c r="AH5660" i="5"/>
  <c r="AH5642" i="5"/>
  <c r="AH5652" i="5"/>
  <c r="AH5624" i="5"/>
  <c r="AH5634" i="5"/>
  <c r="AH5606" i="5"/>
  <c r="AH5616" i="5"/>
  <c r="AH5598" i="5"/>
  <c r="AH5588" i="5"/>
  <c r="AH5570" i="5"/>
  <c r="AH5580" i="5"/>
  <c r="AH5562" i="5"/>
  <c r="AH5572" i="5"/>
  <c r="AH5544" i="5"/>
  <c r="AH5554" i="5"/>
  <c r="AH5526" i="5"/>
  <c r="AH5536" i="5"/>
  <c r="AH5518" i="5"/>
  <c r="AH5508" i="5"/>
  <c r="AH5490" i="5"/>
  <c r="AH5500" i="5"/>
  <c r="AH5482" i="5"/>
  <c r="AH5492" i="5"/>
  <c r="AH5464" i="5"/>
  <c r="AH5474" i="5"/>
  <c r="AH5446" i="5"/>
  <c r="AH5456" i="5"/>
  <c r="AH5438" i="5"/>
  <c r="AH5428" i="5"/>
  <c r="AH5410" i="5"/>
  <c r="AH5420" i="5"/>
  <c r="AH5402" i="5"/>
  <c r="AH5412" i="5"/>
  <c r="AH5384" i="5"/>
  <c r="AH5394" i="5"/>
  <c r="AH5366" i="5"/>
  <c r="AH5376" i="5"/>
  <c r="AH5358" i="5"/>
  <c r="AH5348" i="5"/>
  <c r="AH5330" i="5"/>
  <c r="AH5340" i="5"/>
  <c r="AH5322" i="5"/>
  <c r="AH5332" i="5"/>
  <c r="AH5304" i="5"/>
  <c r="AH5314" i="5"/>
  <c r="AH5286" i="5"/>
  <c r="AH5296" i="5"/>
  <c r="AH5278" i="5"/>
  <c r="AH5268" i="5"/>
  <c r="AH5250" i="5"/>
  <c r="AH5260" i="5"/>
  <c r="AH5242" i="5"/>
  <c r="AH5252" i="5"/>
  <c r="AH5224" i="5"/>
  <c r="AH5234" i="5"/>
  <c r="AH5206" i="5"/>
  <c r="AH5216" i="5"/>
  <c r="AH5198" i="5"/>
  <c r="AH5188" i="5"/>
  <c r="AH5170" i="5"/>
  <c r="AH5180" i="5"/>
  <c r="AH5162" i="5"/>
  <c r="AH5172" i="5"/>
  <c r="AH5144" i="5"/>
  <c r="AH5154" i="5"/>
  <c r="AH5126" i="5"/>
  <c r="AH5136" i="5"/>
  <c r="AH5118" i="5"/>
  <c r="AH5108" i="5"/>
  <c r="AH5090" i="5"/>
  <c r="AH5100" i="5"/>
  <c r="AH5082" i="5"/>
  <c r="AH5092" i="5"/>
  <c r="AH5064" i="5"/>
  <c r="AH5074" i="5"/>
  <c r="AH5046" i="5"/>
  <c r="AH5056" i="5"/>
  <c r="AH5038" i="5"/>
  <c r="AH5028" i="5"/>
  <c r="AH5010" i="5"/>
  <c r="AH5020" i="5"/>
  <c r="AH5002" i="5"/>
  <c r="AH5012" i="5"/>
  <c r="AH4984" i="5"/>
  <c r="AH4994" i="5"/>
  <c r="AH4966" i="5"/>
  <c r="AH4976" i="5"/>
  <c r="AH4958" i="5"/>
  <c r="AH4948" i="5"/>
  <c r="AH4930" i="5"/>
  <c r="AH4940" i="5"/>
  <c r="AH4922" i="5"/>
  <c r="AH4932" i="5"/>
  <c r="AH4914" i="5"/>
  <c r="AH4904" i="5"/>
  <c r="AH4886" i="5"/>
  <c r="AH4896" i="5"/>
  <c r="AH4868" i="5"/>
  <c r="AH4878" i="5"/>
  <c r="AH4850" i="5"/>
  <c r="AH4860" i="5"/>
  <c r="AH4842" i="5"/>
  <c r="AH4852" i="5"/>
  <c r="AH4834" i="5"/>
  <c r="AH4824" i="5"/>
  <c r="AH4806" i="5"/>
  <c r="AH4816" i="5"/>
  <c r="AH4788" i="5"/>
  <c r="AH4798" i="5"/>
  <c r="AH4770" i="5"/>
  <c r="AH4780" i="5"/>
  <c r="AH4762" i="5"/>
  <c r="AH4772" i="5"/>
  <c r="AH4754" i="5"/>
  <c r="AH4744" i="5"/>
  <c r="AH4726" i="5"/>
  <c r="AH4736" i="5"/>
  <c r="AH4708" i="5"/>
  <c r="AH4718" i="5"/>
  <c r="AH4690" i="5"/>
  <c r="AH4700" i="5"/>
  <c r="AH4682" i="5"/>
  <c r="AH4692" i="5"/>
  <c r="AH4674" i="5"/>
  <c r="AH4664" i="5"/>
  <c r="AH4646" i="5"/>
  <c r="AH4656" i="5"/>
  <c r="AH4628" i="5"/>
  <c r="AH4638" i="5"/>
  <c r="AH4610" i="5"/>
  <c r="AH4620" i="5"/>
  <c r="AH4602" i="5"/>
  <c r="AH4612" i="5"/>
  <c r="AH4594" i="5"/>
  <c r="AH4584" i="5"/>
  <c r="AH4566" i="5"/>
  <c r="AH4576" i="5"/>
  <c r="AH4548" i="5"/>
  <c r="AH4558" i="5"/>
  <c r="AH4530" i="5"/>
  <c r="AH4540" i="5"/>
  <c r="AH4522" i="5"/>
  <c r="AH4532" i="5"/>
  <c r="AH4514" i="5"/>
  <c r="AH4504" i="5"/>
  <c r="AH4486" i="5"/>
  <c r="AH4496" i="5"/>
  <c r="AH4468" i="5"/>
  <c r="AH4478" i="5"/>
  <c r="AH4450" i="5"/>
  <c r="AH4460" i="5"/>
  <c r="AH4442" i="5"/>
  <c r="AH4452" i="5"/>
  <c r="AH4434" i="5"/>
  <c r="AH4424" i="5"/>
  <c r="AH4406" i="5"/>
  <c r="AH4416" i="5"/>
  <c r="AH4388" i="5"/>
  <c r="AH4398" i="5"/>
  <c r="AH4370" i="5"/>
  <c r="AH4380" i="5"/>
  <c r="AH4362" i="5"/>
  <c r="AH4372" i="5"/>
  <c r="AH4354" i="5"/>
  <c r="AH4344" i="5"/>
  <c r="AH4326" i="5"/>
  <c r="AH4336" i="5"/>
  <c r="AH4308" i="5"/>
  <c r="AH4318" i="5"/>
  <c r="AH4290" i="5"/>
  <c r="AH4300" i="5"/>
  <c r="AH4282" i="5"/>
  <c r="AH4292" i="5"/>
  <c r="AH4274" i="5"/>
  <c r="AH4264" i="5"/>
  <c r="AH4246" i="5"/>
  <c r="AH4256" i="5"/>
  <c r="AH4228" i="5"/>
  <c r="AH4238" i="5"/>
  <c r="AH4210" i="5"/>
  <c r="AH4220" i="5"/>
  <c r="AH4202" i="5"/>
  <c r="AH4212" i="5"/>
  <c r="AH4194" i="5"/>
  <c r="AH4184" i="5"/>
  <c r="AH4166" i="5"/>
  <c r="AH4176" i="5"/>
  <c r="AH4148" i="5"/>
  <c r="AH4158" i="5"/>
  <c r="AH4130" i="5"/>
  <c r="AH4140" i="5"/>
  <c r="AH4122" i="5"/>
  <c r="AH4132" i="5"/>
  <c r="AH4114" i="5"/>
  <c r="AH4104" i="5"/>
  <c r="AH4086" i="5"/>
  <c r="AH4096" i="5"/>
  <c r="AH4068" i="5"/>
  <c r="AH4078" i="5"/>
  <c r="AH4050" i="5"/>
  <c r="AH4060" i="5"/>
  <c r="AH4042" i="5"/>
  <c r="AH4052" i="5"/>
  <c r="AH4034" i="5"/>
  <c r="AH4024" i="5"/>
  <c r="AH4006" i="5"/>
  <c r="AH4016" i="5"/>
  <c r="AH3988" i="5"/>
  <c r="AH3998" i="5"/>
  <c r="AH3970" i="5"/>
  <c r="AH3980" i="5"/>
  <c r="AH3962" i="5"/>
  <c r="AH3972" i="5"/>
  <c r="AH3954" i="5"/>
  <c r="AH3944" i="5"/>
  <c r="AH3926" i="5"/>
  <c r="AH3936" i="5"/>
  <c r="AH3908" i="5"/>
  <c r="AH3918" i="5"/>
  <c r="AH3890" i="5"/>
  <c r="AH3900" i="5"/>
  <c r="AH3882" i="5"/>
  <c r="AH3892" i="5"/>
  <c r="AH3864" i="5"/>
  <c r="AH3874" i="5"/>
  <c r="AH3846" i="5"/>
  <c r="AH3856" i="5"/>
  <c r="AH3838" i="5"/>
  <c r="AH3828" i="5"/>
  <c r="AH3810" i="5"/>
  <c r="AH3820" i="5"/>
  <c r="AH3802" i="5"/>
  <c r="AH3812" i="5"/>
  <c r="AH3784" i="5"/>
  <c r="AH3794" i="5"/>
  <c r="AH3766" i="5"/>
  <c r="AH3776" i="5"/>
  <c r="AH3758" i="5"/>
  <c r="AH3748" i="5"/>
  <c r="AH3730" i="5"/>
  <c r="AH3740" i="5"/>
  <c r="AH3722" i="5"/>
  <c r="AH3732" i="5"/>
  <c r="AH3704" i="5"/>
  <c r="AH3714" i="5"/>
  <c r="AH3686" i="5"/>
  <c r="AH3696" i="5"/>
  <c r="AH3678" i="5"/>
  <c r="AH3668" i="5"/>
  <c r="AH3650" i="5"/>
  <c r="AH3660" i="5"/>
  <c r="AH3642" i="5"/>
  <c r="AH3652" i="5"/>
  <c r="AH3624" i="5"/>
  <c r="AH3634" i="5"/>
  <c r="AH3606" i="5"/>
  <c r="AH3616" i="5"/>
  <c r="AH3598" i="5"/>
  <c r="AH3588" i="5"/>
  <c r="AH3570" i="5"/>
  <c r="AH3580" i="5"/>
  <c r="AH3562" i="5"/>
  <c r="AH3572" i="5"/>
  <c r="AH3544" i="5"/>
  <c r="AH3554" i="5"/>
  <c r="AH3526" i="5"/>
  <c r="AH3536" i="5"/>
  <c r="AH3518" i="5"/>
  <c r="AH3508" i="5"/>
  <c r="AH3490" i="5"/>
  <c r="AH3500" i="5"/>
  <c r="AH3482" i="5"/>
  <c r="AH3492" i="5"/>
  <c r="AH3464" i="5"/>
  <c r="AH3474" i="5"/>
  <c r="AH3446" i="5"/>
  <c r="AH3456" i="5"/>
  <c r="AH3438" i="5"/>
  <c r="AH3428" i="5"/>
  <c r="AH3410" i="5"/>
  <c r="AH3420" i="5"/>
  <c r="AH3402" i="5"/>
  <c r="AH3412" i="5"/>
  <c r="AH3384" i="5"/>
  <c r="AH3394" i="5"/>
  <c r="AH3366" i="5"/>
  <c r="AH3376" i="5"/>
  <c r="AH3358" i="5"/>
  <c r="AH3348" i="5"/>
  <c r="AH3330" i="5"/>
  <c r="AH3340" i="5"/>
  <c r="AH3322" i="5"/>
  <c r="AH3332" i="5"/>
  <c r="AH3314" i="5"/>
  <c r="AH3304" i="5"/>
  <c r="AH3286" i="5"/>
  <c r="AH3296" i="5"/>
  <c r="AH3268" i="5"/>
  <c r="AH3278" i="5"/>
  <c r="AH3250" i="5"/>
  <c r="AH3260" i="5"/>
  <c r="AH3242" i="5"/>
  <c r="AH3252" i="5"/>
  <c r="AH3234" i="5"/>
  <c r="AH3224" i="5"/>
  <c r="AH3206" i="5"/>
  <c r="AH3216" i="5"/>
  <c r="AH3188" i="5"/>
  <c r="AH3198" i="5"/>
  <c r="AH3170" i="5"/>
  <c r="AH3180" i="5"/>
  <c r="AH3162" i="5"/>
  <c r="AH3172" i="5"/>
  <c r="AH3154" i="5"/>
  <c r="AH3144" i="5"/>
  <c r="AH3126" i="5"/>
  <c r="AH3136" i="5"/>
  <c r="AH3108" i="5"/>
  <c r="AH3118" i="5"/>
  <c r="AH3090" i="5"/>
  <c r="AH3100" i="5"/>
  <c r="AH3082" i="5"/>
  <c r="AH3092" i="5"/>
  <c r="AH3074" i="5"/>
  <c r="AH3064" i="5"/>
  <c r="AH3046" i="5"/>
  <c r="AH3056" i="5"/>
  <c r="AH3028" i="5"/>
  <c r="AH3038" i="5"/>
  <c r="AH3010" i="5"/>
  <c r="AH3020" i="5"/>
  <c r="AH3002" i="5"/>
  <c r="AH3012" i="5"/>
  <c r="AH2994" i="5"/>
  <c r="AH2984" i="5"/>
  <c r="AH2966" i="5"/>
  <c r="AH2976" i="5"/>
  <c r="AH2948" i="5"/>
  <c r="AH2958" i="5"/>
  <c r="AH2930" i="5"/>
  <c r="AH2940" i="5"/>
  <c r="AH2922" i="5"/>
  <c r="AH2932" i="5"/>
  <c r="AH2914" i="5"/>
  <c r="AH2904" i="5"/>
  <c r="AH2886" i="5"/>
  <c r="AH2896" i="5"/>
  <c r="AH2868" i="5"/>
  <c r="AH2878" i="5"/>
  <c r="AH2850" i="5"/>
  <c r="AH2860" i="5"/>
  <c r="AH2842" i="5"/>
  <c r="AH2852" i="5"/>
  <c r="AH2834" i="5"/>
  <c r="AH2824" i="5"/>
  <c r="AH2806" i="5"/>
  <c r="AH2816" i="5"/>
  <c r="AH2788" i="5"/>
  <c r="AH2798" i="5"/>
  <c r="AH2770" i="5"/>
  <c r="AH2780" i="5"/>
  <c r="AH2762" i="5"/>
  <c r="AH2772" i="5"/>
  <c r="AH2754" i="5"/>
  <c r="AH2744" i="5"/>
  <c r="AH2726" i="5"/>
  <c r="AH2736" i="5"/>
  <c r="AH2708" i="5"/>
  <c r="AH2718" i="5"/>
  <c r="AH2690" i="5"/>
  <c r="AH2700" i="5"/>
  <c r="AH2682" i="5"/>
  <c r="AH2692" i="5"/>
  <c r="AH2664" i="5"/>
  <c r="AH2674" i="5"/>
  <c r="AH2656" i="5"/>
  <c r="AH2646" i="5"/>
  <c r="AH2628" i="5"/>
  <c r="AH2638" i="5"/>
  <c r="AH2610" i="5"/>
  <c r="AH2620" i="5"/>
  <c r="AH2602" i="5"/>
  <c r="AH2612" i="5"/>
  <c r="AH2584" i="5"/>
  <c r="AH2594" i="5"/>
  <c r="AH2576" i="5"/>
  <c r="AH2566" i="5"/>
  <c r="AH2558" i="5"/>
  <c r="AH2548" i="5"/>
  <c r="AH2530" i="5"/>
  <c r="AH2540" i="5"/>
  <c r="AH2522" i="5"/>
  <c r="AH2532" i="5"/>
  <c r="AH2504" i="5"/>
  <c r="AH2514" i="5"/>
  <c r="AH2486" i="5"/>
  <c r="AH2496" i="5"/>
  <c r="AH2478" i="5"/>
  <c r="AH2468" i="5"/>
  <c r="AH2450" i="5"/>
  <c r="AH2460" i="5"/>
  <c r="AH2442" i="5"/>
  <c r="AH2452" i="5"/>
  <c r="AH2424" i="5"/>
  <c r="AH2434" i="5"/>
  <c r="AH2406" i="5"/>
  <c r="AH2416" i="5"/>
  <c r="AH2398" i="5"/>
  <c r="AH2388" i="5"/>
  <c r="AH2370" i="5"/>
  <c r="AH2380" i="5"/>
  <c r="AH2362" i="5"/>
  <c r="AH2372" i="5"/>
  <c r="AH2344" i="5"/>
  <c r="AH2354" i="5"/>
  <c r="AH2326" i="5"/>
  <c r="AH2336" i="5"/>
  <c r="AH2318" i="5"/>
  <c r="AH2308" i="5"/>
  <c r="AH2290" i="5"/>
  <c r="AH2300" i="5"/>
  <c r="AH2282" i="5"/>
  <c r="AH2292" i="5"/>
  <c r="AH2264" i="5"/>
  <c r="AH2274" i="5"/>
  <c r="AH2246" i="5"/>
  <c r="AH2256" i="5"/>
  <c r="AH2238" i="5"/>
  <c r="AH2228" i="5"/>
  <c r="AH2210" i="5"/>
  <c r="AH2220" i="5"/>
  <c r="AH2202" i="5"/>
  <c r="AH2212" i="5"/>
  <c r="AH2184" i="5"/>
  <c r="AH2194" i="5"/>
  <c r="AH2166" i="5"/>
  <c r="AH2176" i="5"/>
  <c r="AH2158" i="5"/>
  <c r="AH2148" i="5"/>
  <c r="AH2130" i="5"/>
  <c r="AH2140" i="5"/>
  <c r="AH2122" i="5"/>
  <c r="AH2132" i="5"/>
  <c r="AH2104" i="5"/>
  <c r="AH2114" i="5"/>
  <c r="AH2086" i="5"/>
  <c r="AH2096" i="5"/>
  <c r="AH2078" i="5"/>
  <c r="AH2068" i="5"/>
  <c r="AH2050" i="5"/>
  <c r="AH2060" i="5"/>
  <c r="AH2042" i="5"/>
  <c r="AH2052" i="5"/>
  <c r="AH2024" i="5"/>
  <c r="AH2034" i="5"/>
  <c r="AH2016" i="5"/>
  <c r="AH2006" i="5"/>
  <c r="AH1998" i="5"/>
  <c r="AH1988" i="5"/>
  <c r="AH1970" i="5"/>
  <c r="AH1980" i="5"/>
  <c r="AH1962" i="5"/>
  <c r="AH1972" i="5"/>
  <c r="AH1944" i="5"/>
  <c r="AH1954" i="5"/>
  <c r="AH1926" i="5"/>
  <c r="AH1936" i="5"/>
  <c r="AH1918" i="5"/>
  <c r="AH1908" i="5"/>
  <c r="AH1890" i="5"/>
  <c r="AH1900" i="5"/>
  <c r="AH1882" i="5"/>
  <c r="AH1892" i="5"/>
  <c r="AH1864" i="5"/>
  <c r="AH1874" i="5"/>
  <c r="AH1846" i="5"/>
  <c r="AH1856" i="5"/>
  <c r="AH1838" i="5"/>
  <c r="AH1828" i="5"/>
  <c r="AH1810" i="5"/>
  <c r="AH1820" i="5"/>
  <c r="AH1802" i="5"/>
  <c r="AH1812" i="5"/>
  <c r="AH1784" i="5"/>
  <c r="AH1794" i="5"/>
  <c r="AH1766" i="5"/>
  <c r="AH1776" i="5"/>
  <c r="AH1758" i="5"/>
  <c r="AH1748" i="5"/>
  <c r="AH1730" i="5"/>
  <c r="AH1740" i="5"/>
  <c r="AH1722" i="5"/>
  <c r="AH1732" i="5"/>
  <c r="AH1704" i="5"/>
  <c r="AH1714" i="5"/>
  <c r="AH1686" i="5"/>
  <c r="AH1696" i="5"/>
  <c r="AH1678" i="5"/>
  <c r="AH1668" i="5"/>
  <c r="AH1650" i="5"/>
  <c r="AH1660" i="5"/>
  <c r="AH1642" i="5"/>
  <c r="AH1652" i="5"/>
  <c r="AH1624" i="5"/>
  <c r="AH1634" i="5"/>
  <c r="AH1606" i="5"/>
  <c r="AH1616" i="5"/>
  <c r="AH1598" i="5"/>
  <c r="AH1588" i="5"/>
  <c r="AH1570" i="5"/>
  <c r="AH1580" i="5"/>
  <c r="AH1562" i="5"/>
  <c r="AH1572" i="5"/>
  <c r="AH1544" i="5"/>
  <c r="AH1554" i="5"/>
  <c r="AH1526" i="5"/>
  <c r="AH1536" i="5"/>
  <c r="AH1518" i="5"/>
  <c r="AH1508" i="5"/>
  <c r="AH1490" i="5"/>
  <c r="AH1500" i="5"/>
  <c r="AH1482" i="5"/>
  <c r="AH1492" i="5"/>
  <c r="AH1464" i="5"/>
  <c r="AH1474" i="5"/>
  <c r="AH1446" i="5"/>
  <c r="AH1456" i="5"/>
  <c r="AH1438" i="5"/>
  <c r="AH1428" i="5"/>
  <c r="AH1410" i="5"/>
  <c r="AH1420" i="5"/>
  <c r="AH1402" i="5"/>
  <c r="AH1412" i="5"/>
  <c r="AH1384" i="5"/>
  <c r="AH1394" i="5"/>
  <c r="AH1366" i="5"/>
  <c r="AH1376" i="5"/>
  <c r="AH1358" i="5"/>
  <c r="AH1348" i="5"/>
  <c r="AH1330" i="5"/>
  <c r="AH1340" i="5"/>
  <c r="AH1322" i="5"/>
  <c r="AH1332" i="5"/>
  <c r="AH1314" i="5"/>
  <c r="AH1304" i="5"/>
  <c r="AH1286" i="5"/>
  <c r="AH1296" i="5"/>
  <c r="AH1268" i="5"/>
  <c r="AH1278" i="5"/>
  <c r="AH1250" i="5"/>
  <c r="AH1260" i="5"/>
  <c r="AH1242" i="5"/>
  <c r="AH1252" i="5"/>
  <c r="AH1234" i="5"/>
  <c r="AH1224" i="5"/>
  <c r="AH1206" i="5"/>
  <c r="AH1216" i="5"/>
  <c r="AH1188" i="5"/>
  <c r="AH1198" i="5"/>
  <c r="AH1170" i="5"/>
  <c r="AH1180" i="5"/>
  <c r="AH1162" i="5"/>
  <c r="AH1172" i="5"/>
  <c r="AH1154" i="5"/>
  <c r="AH1144" i="5"/>
  <c r="AH1126" i="5"/>
  <c r="AH1136" i="5"/>
  <c r="AH1108" i="5"/>
  <c r="AH1118" i="5"/>
  <c r="AH1090" i="5"/>
  <c r="AH1100" i="5"/>
  <c r="AH1082" i="5"/>
  <c r="AH1092" i="5"/>
  <c r="AH1074" i="5"/>
  <c r="AH1064" i="5"/>
  <c r="AH1046" i="5"/>
  <c r="AH1056" i="5"/>
  <c r="AH1028" i="5"/>
  <c r="AH1038" i="5"/>
  <c r="AH1010" i="5"/>
  <c r="AH1020" i="5"/>
  <c r="AH1002" i="5"/>
  <c r="AH1012" i="5"/>
  <c r="AH994" i="5"/>
  <c r="AH984" i="5"/>
  <c r="AH966" i="5"/>
  <c r="AH976" i="5"/>
  <c r="AH948" i="5"/>
  <c r="AH958" i="5"/>
  <c r="AH930" i="5"/>
  <c r="AH940" i="5"/>
  <c r="AH922" i="5"/>
  <c r="AH932" i="5"/>
  <c r="AH914" i="5"/>
  <c r="AH904" i="5"/>
  <c r="AH886" i="5"/>
  <c r="AH896" i="5"/>
  <c r="AH868" i="5"/>
  <c r="AH878" i="5"/>
  <c r="AH850" i="5"/>
  <c r="AH860" i="5"/>
  <c r="AH842" i="5"/>
  <c r="AH852" i="5"/>
  <c r="AH834" i="5"/>
  <c r="AH824" i="5"/>
  <c r="AH806" i="5"/>
  <c r="AH816" i="5"/>
  <c r="AH788" i="5"/>
  <c r="AH798" i="5"/>
  <c r="AH770" i="5"/>
  <c r="AH780" i="5"/>
  <c r="AH762" i="5"/>
  <c r="AH772" i="5"/>
  <c r="AH754" i="5"/>
  <c r="AH744" i="5"/>
  <c r="AH726" i="5"/>
  <c r="AH736" i="5"/>
  <c r="AH708" i="5"/>
  <c r="AH718" i="5"/>
  <c r="AH690" i="5"/>
  <c r="AH700" i="5"/>
  <c r="AH682" i="5"/>
  <c r="AH692" i="5"/>
  <c r="AH674" i="5"/>
  <c r="AH664" i="5"/>
  <c r="AH646" i="5"/>
  <c r="AH656" i="5"/>
  <c r="AH628" i="5"/>
  <c r="AH638" i="5"/>
  <c r="AH610" i="5"/>
  <c r="AH620" i="5"/>
  <c r="AH602" i="5"/>
  <c r="AH612" i="5"/>
  <c r="AH594" i="5"/>
  <c r="AH584" i="5"/>
  <c r="AH566" i="5"/>
  <c r="AH576" i="5"/>
  <c r="AH548" i="5"/>
  <c r="AH558" i="5"/>
  <c r="AH530" i="5"/>
  <c r="AH540" i="5"/>
  <c r="AH522" i="5"/>
  <c r="AH532" i="5"/>
  <c r="AH514" i="5"/>
  <c r="AH504" i="5"/>
  <c r="AH486" i="5"/>
  <c r="AH496" i="5"/>
  <c r="AH468" i="5"/>
  <c r="AH478" i="5"/>
  <c r="AH450" i="5"/>
  <c r="AH460" i="5"/>
  <c r="AH442" i="5"/>
  <c r="AH452" i="5"/>
  <c r="AH434" i="5"/>
  <c r="AH424" i="5"/>
  <c r="AH406" i="5"/>
  <c r="AH416" i="5"/>
  <c r="AH388" i="5"/>
  <c r="AH398" i="5"/>
  <c r="AH370" i="5"/>
  <c r="AH380" i="5"/>
  <c r="AH362" i="5"/>
  <c r="AH372" i="5"/>
  <c r="AH354" i="5"/>
  <c r="AH344" i="5"/>
  <c r="AH326" i="5"/>
  <c r="AH336" i="5"/>
  <c r="AH308" i="5"/>
  <c r="AH318" i="5"/>
  <c r="AH290" i="5"/>
  <c r="AH300" i="5"/>
  <c r="AH282" i="5"/>
  <c r="AH292" i="5"/>
  <c r="AH274" i="5"/>
  <c r="AH264" i="5"/>
  <c r="AH246" i="5"/>
  <c r="AH256" i="5"/>
  <c r="AH228" i="5"/>
  <c r="AH238" i="5"/>
  <c r="AH210" i="5"/>
  <c r="AH220" i="5"/>
  <c r="AH202" i="5"/>
  <c r="AH212" i="5"/>
  <c r="AH194" i="5"/>
  <c r="AH184" i="5"/>
  <c r="AH166" i="5"/>
  <c r="AH176" i="5"/>
  <c r="AH148" i="5"/>
  <c r="AH158" i="5"/>
  <c r="AH130" i="5"/>
  <c r="AH140" i="5"/>
  <c r="AH122" i="5"/>
  <c r="AH132" i="5"/>
  <c r="AH5727" i="5"/>
  <c r="AH5737" i="5"/>
  <c r="AH5709" i="5"/>
  <c r="AH5719" i="5"/>
  <c r="AH5701" i="5"/>
  <c r="AH5711" i="5"/>
  <c r="AH5693" i="5"/>
  <c r="AH5683" i="5"/>
  <c r="AH5665" i="5"/>
  <c r="AH5675" i="5"/>
  <c r="AH5647" i="5"/>
  <c r="AH5657" i="5"/>
  <c r="AH5629" i="5"/>
  <c r="AH5639" i="5"/>
  <c r="AH5621" i="5"/>
  <c r="AH5631" i="5"/>
  <c r="AH5613" i="5"/>
  <c r="AH5603" i="5"/>
  <c r="AH5585" i="5"/>
  <c r="AH5595" i="5"/>
  <c r="AH5567" i="5"/>
  <c r="AH5577" i="5"/>
  <c r="AH5549" i="5"/>
  <c r="AH5559" i="5"/>
  <c r="AH5541" i="5"/>
  <c r="AH5551" i="5"/>
  <c r="AH5533" i="5"/>
  <c r="AH5523" i="5"/>
  <c r="AH5505" i="5"/>
  <c r="AH5515" i="5"/>
  <c r="AH5487" i="5"/>
  <c r="AH5497" i="5"/>
  <c r="AH5469" i="5"/>
  <c r="AH5479" i="5"/>
  <c r="AH5461" i="5"/>
  <c r="AH5471" i="5"/>
  <c r="AH5453" i="5"/>
  <c r="AH5443" i="5"/>
  <c r="AH5425" i="5"/>
  <c r="AH5435" i="5"/>
  <c r="AH5407" i="5"/>
  <c r="AH5417" i="5"/>
  <c r="AH5389" i="5"/>
  <c r="AH5399" i="5"/>
  <c r="AH5381" i="5"/>
  <c r="AH5391" i="5"/>
  <c r="AH5373" i="5"/>
  <c r="AH5363" i="5"/>
  <c r="AH5345" i="5"/>
  <c r="AH5355" i="5"/>
  <c r="AH5327" i="5"/>
  <c r="AH5337" i="5"/>
  <c r="AH5309" i="5"/>
  <c r="AH5319" i="5"/>
  <c r="AH5301" i="5"/>
  <c r="AH5311" i="5"/>
  <c r="AH5293" i="5"/>
  <c r="AH5283" i="5"/>
  <c r="AH5265" i="5"/>
  <c r="AH5275" i="5"/>
  <c r="AH5247" i="5"/>
  <c r="AH5257" i="5"/>
  <c r="AH5229" i="5"/>
  <c r="AH5239" i="5"/>
  <c r="AH5221" i="5"/>
  <c r="AH5231" i="5"/>
  <c r="AH5213" i="5"/>
  <c r="AH5203" i="5"/>
  <c r="AH5185" i="5"/>
  <c r="AH5195" i="5"/>
  <c r="AH5167" i="5"/>
  <c r="AH5177" i="5"/>
  <c r="AH5149" i="5"/>
  <c r="AH5159" i="5"/>
  <c r="AH5141" i="5"/>
  <c r="AH5151" i="5"/>
  <c r="AH5133" i="5"/>
  <c r="AH5123" i="5"/>
  <c r="AH5105" i="5"/>
  <c r="AH5115" i="5"/>
  <c r="AH5087" i="5"/>
  <c r="AH5097" i="5"/>
  <c r="AH5069" i="5"/>
  <c r="AH5079" i="5"/>
  <c r="AH5061" i="5"/>
  <c r="AH5071" i="5"/>
  <c r="AH5053" i="5"/>
  <c r="AH5043" i="5"/>
  <c r="AH5025" i="5"/>
  <c r="AH5035" i="5"/>
  <c r="AH5007" i="5"/>
  <c r="AH5017" i="5"/>
  <c r="AH4989" i="5"/>
  <c r="AH4999" i="5"/>
  <c r="AH4981" i="5"/>
  <c r="AH4991" i="5"/>
  <c r="AH4973" i="5"/>
  <c r="AH4963" i="5"/>
  <c r="AH4945" i="5"/>
  <c r="AH4955" i="5"/>
  <c r="AH4927" i="5"/>
  <c r="AH4937" i="5"/>
  <c r="AH4909" i="5"/>
  <c r="AH4919" i="5"/>
  <c r="AH4901" i="5"/>
  <c r="AH4911" i="5"/>
  <c r="AH4883" i="5"/>
  <c r="AH4893" i="5"/>
  <c r="AH4865" i="5"/>
  <c r="AH4875" i="5"/>
  <c r="AH4857" i="5"/>
  <c r="AH4847" i="5"/>
  <c r="AH4829" i="5"/>
  <c r="AH4839" i="5"/>
  <c r="AH4821" i="5"/>
  <c r="AH4831" i="5"/>
  <c r="AH4803" i="5"/>
  <c r="AH4813" i="5"/>
  <c r="AH4785" i="5"/>
  <c r="AH4795" i="5"/>
  <c r="AH4777" i="5"/>
  <c r="AH4767" i="5"/>
  <c r="AH4749" i="5"/>
  <c r="AH4759" i="5"/>
  <c r="AH4741" i="5"/>
  <c r="AH4751" i="5"/>
  <c r="AH4723" i="5"/>
  <c r="AH4733" i="5"/>
  <c r="AH4705" i="5"/>
  <c r="AH4715" i="5"/>
  <c r="AH4697" i="5"/>
  <c r="AH4687" i="5"/>
  <c r="AH4669" i="5"/>
  <c r="AH4679" i="5"/>
  <c r="AH4661" i="5"/>
  <c r="AH4671" i="5"/>
  <c r="AH4643" i="5"/>
  <c r="AH4653" i="5"/>
  <c r="AH4625" i="5"/>
  <c r="AH4635" i="5"/>
  <c r="AH4617" i="5"/>
  <c r="AH4607" i="5"/>
  <c r="AH4589" i="5"/>
  <c r="AH4599" i="5"/>
  <c r="AH4581" i="5"/>
  <c r="AH4591" i="5"/>
  <c r="AH4563" i="5"/>
  <c r="AH4573" i="5"/>
  <c r="AH4545" i="5"/>
  <c r="AH4555" i="5"/>
  <c r="AH4537" i="5"/>
  <c r="AH4527" i="5"/>
  <c r="AH4509" i="5"/>
  <c r="AH4519" i="5"/>
  <c r="AH4501" i="5"/>
  <c r="AH4511" i="5"/>
  <c r="AH4483" i="5"/>
  <c r="AH4493" i="5"/>
  <c r="AH4465" i="5"/>
  <c r="AH4475" i="5"/>
  <c r="AH4457" i="5"/>
  <c r="AH4447" i="5"/>
  <c r="AH4429" i="5"/>
  <c r="AH4439" i="5"/>
  <c r="AH4421" i="5"/>
  <c r="AH4431" i="5"/>
  <c r="AH4403" i="5"/>
  <c r="AH4413" i="5"/>
  <c r="AH4385" i="5"/>
  <c r="AH4395" i="5"/>
  <c r="AH4377" i="5"/>
  <c r="AH4367" i="5"/>
  <c r="AH4349" i="5"/>
  <c r="AH4359" i="5"/>
  <c r="AH4341" i="5"/>
  <c r="AH4351" i="5"/>
  <c r="AH4323" i="5"/>
  <c r="AH4333" i="5"/>
  <c r="AH4305" i="5"/>
  <c r="AH4315" i="5"/>
  <c r="AH4297" i="5"/>
  <c r="AH4287" i="5"/>
  <c r="AH4269" i="5"/>
  <c r="AH4279" i="5"/>
  <c r="AH4261" i="5"/>
  <c r="AH4271" i="5"/>
  <c r="AH4243" i="5"/>
  <c r="AH4253" i="5"/>
  <c r="AH4225" i="5"/>
  <c r="AH4235" i="5"/>
  <c r="AH4217" i="5"/>
  <c r="AH4207" i="5"/>
  <c r="AH4189" i="5"/>
  <c r="AH4199" i="5"/>
  <c r="AH4181" i="5"/>
  <c r="AH4191" i="5"/>
  <c r="AH4163" i="5"/>
  <c r="AH4173" i="5"/>
  <c r="AH4145" i="5"/>
  <c r="AH4155" i="5"/>
  <c r="AH4137" i="5"/>
  <c r="AH4127" i="5"/>
  <c r="AH4109" i="5"/>
  <c r="AH4119" i="5"/>
  <c r="AH4101" i="5"/>
  <c r="AH4111" i="5"/>
  <c r="AH4083" i="5"/>
  <c r="AH4093" i="5"/>
  <c r="AH4065" i="5"/>
  <c r="AH4075" i="5"/>
  <c r="AH4057" i="5"/>
  <c r="AH4047" i="5"/>
  <c r="AH4029" i="5"/>
  <c r="AH4039" i="5"/>
  <c r="AH4021" i="5"/>
  <c r="AH4031" i="5"/>
  <c r="AH4003" i="5"/>
  <c r="AH4013" i="5"/>
  <c r="AH3985" i="5"/>
  <c r="AH3995" i="5"/>
  <c r="AH3977" i="5"/>
  <c r="AH3967" i="5"/>
  <c r="AH3949" i="5"/>
  <c r="AH3959" i="5"/>
  <c r="AH3941" i="5"/>
  <c r="AH3951" i="5"/>
  <c r="AH3923" i="5"/>
  <c r="AH3933" i="5"/>
  <c r="AH3905" i="5"/>
  <c r="AH3915" i="5"/>
  <c r="AH3887" i="5"/>
  <c r="AH3897" i="5"/>
  <c r="AH3879" i="5"/>
  <c r="AH3869" i="5"/>
  <c r="AH3871" i="5"/>
  <c r="AH3861" i="5"/>
  <c r="AH3843" i="5"/>
  <c r="AH3853" i="5"/>
  <c r="AH3825" i="5"/>
  <c r="AH3835" i="5"/>
  <c r="AH3807" i="5"/>
  <c r="AH3817" i="5"/>
  <c r="AH3799" i="5"/>
  <c r="AH3789" i="5"/>
  <c r="AH3791" i="5"/>
  <c r="AH3781" i="5"/>
  <c r="AH3763" i="5"/>
  <c r="AH3773" i="5"/>
  <c r="AH3745" i="5"/>
  <c r="AH3755" i="5"/>
  <c r="AH3727" i="5"/>
  <c r="AH3737" i="5"/>
  <c r="AH3719" i="5"/>
  <c r="AH3709" i="5"/>
  <c r="AH3711" i="5"/>
  <c r="AH3701" i="5"/>
  <c r="AH3683" i="5"/>
  <c r="AH3693" i="5"/>
  <c r="AH3665" i="5"/>
  <c r="AH3675" i="5"/>
  <c r="AH3647" i="5"/>
  <c r="AH3657" i="5"/>
  <c r="AH3639" i="5"/>
  <c r="AH3629" i="5"/>
  <c r="AH3631" i="5"/>
  <c r="AH3621" i="5"/>
  <c r="AH3603" i="5"/>
  <c r="AH3613" i="5"/>
  <c r="AH3585" i="5"/>
  <c r="AH3595" i="5"/>
  <c r="AH3567" i="5"/>
  <c r="AH3577" i="5"/>
  <c r="AH3559" i="5"/>
  <c r="AH3549" i="5"/>
  <c r="AH3551" i="5"/>
  <c r="AH3541" i="5"/>
  <c r="AH3523" i="5"/>
  <c r="AH3533" i="5"/>
  <c r="AH3505" i="5"/>
  <c r="AH3515" i="5"/>
  <c r="AH3487" i="5"/>
  <c r="AH3497" i="5"/>
  <c r="AH3479" i="5"/>
  <c r="AH3469" i="5"/>
  <c r="AH3471" i="5"/>
  <c r="AH3461" i="5"/>
  <c r="AH3443" i="5"/>
  <c r="AH3453" i="5"/>
  <c r="AH3425" i="5"/>
  <c r="AH3435" i="5"/>
  <c r="AH3407" i="5"/>
  <c r="AH3417" i="5"/>
  <c r="AH3399" i="5"/>
  <c r="AH3389" i="5"/>
  <c r="AH3391" i="5"/>
  <c r="AH3381" i="5"/>
  <c r="AH3363" i="5"/>
  <c r="AH3373" i="5"/>
  <c r="AH3345" i="5"/>
  <c r="AH3355" i="5"/>
  <c r="AH3327" i="5"/>
  <c r="AH3337" i="5"/>
  <c r="AH3319" i="5"/>
  <c r="AH3309" i="5"/>
  <c r="AH3311" i="5"/>
  <c r="AH3301" i="5"/>
  <c r="AH3283" i="5"/>
  <c r="AH3293" i="5"/>
  <c r="AH3265" i="5"/>
  <c r="AH3275" i="5"/>
  <c r="AH3257" i="5"/>
  <c r="AH3247" i="5"/>
  <c r="AH3229" i="5"/>
  <c r="AH3239" i="5"/>
  <c r="AH3231" i="5"/>
  <c r="AH3221" i="5"/>
  <c r="AH3203" i="5"/>
  <c r="AH3213" i="5"/>
  <c r="AH3185" i="5"/>
  <c r="AH3195" i="5"/>
  <c r="AH3177" i="5"/>
  <c r="AH3167" i="5"/>
  <c r="AH3149" i="5"/>
  <c r="AH3159" i="5"/>
  <c r="AH3151" i="5"/>
  <c r="AH3141" i="5"/>
  <c r="AH3123" i="5"/>
  <c r="AH3133" i="5"/>
  <c r="AH3105" i="5"/>
  <c r="AH3115" i="5"/>
  <c r="AH3097" i="5"/>
  <c r="AH3087" i="5"/>
  <c r="AH3069" i="5"/>
  <c r="AH3079" i="5"/>
  <c r="AH3061" i="5"/>
  <c r="AH3071" i="5"/>
  <c r="AH3043" i="5"/>
  <c r="AH3053" i="5"/>
  <c r="AH3025" i="5"/>
  <c r="AH3035" i="5"/>
  <c r="AH3017" i="5"/>
  <c r="AH3007" i="5"/>
  <c r="AH2989" i="5"/>
  <c r="AH2999" i="5"/>
  <c r="AH2981" i="5"/>
  <c r="AH2991" i="5"/>
  <c r="AH2963" i="5"/>
  <c r="AH2973" i="5"/>
  <c r="AH2945" i="5"/>
  <c r="AH2955" i="5"/>
  <c r="AH2937" i="5"/>
  <c r="AH2927" i="5"/>
  <c r="AH2909" i="5"/>
  <c r="AH2919" i="5"/>
  <c r="AH2901" i="5"/>
  <c r="AH2911" i="5"/>
  <c r="AH2883" i="5"/>
  <c r="AH2893" i="5"/>
  <c r="AH2865" i="5"/>
  <c r="AH2875" i="5"/>
  <c r="AH2857" i="5"/>
  <c r="AH2847" i="5"/>
  <c r="AH2829" i="5"/>
  <c r="AH2839" i="5"/>
  <c r="AH2821" i="5"/>
  <c r="AH2831" i="5"/>
  <c r="AH2803" i="5"/>
  <c r="AH2813" i="5"/>
  <c r="AH2785" i="5"/>
  <c r="AH2795" i="5"/>
  <c r="AH2777" i="5"/>
  <c r="AH2767" i="5"/>
  <c r="AH2749" i="5"/>
  <c r="AH2759" i="5"/>
  <c r="AH2741" i="5"/>
  <c r="AH2751" i="5"/>
  <c r="AH2723" i="5"/>
  <c r="AH2733" i="5"/>
  <c r="AH2705" i="5"/>
  <c r="AH2715" i="5"/>
  <c r="AH2687" i="5"/>
  <c r="AH2697" i="5"/>
  <c r="AH2679" i="5"/>
  <c r="AH2669" i="5"/>
  <c r="AH2671" i="5"/>
  <c r="AH2661" i="5"/>
  <c r="AH2643" i="5"/>
  <c r="AH2653" i="5"/>
  <c r="AH2625" i="5"/>
  <c r="AH2635" i="5"/>
  <c r="AH2607" i="5"/>
  <c r="AH2617" i="5"/>
  <c r="AH2599" i="5"/>
  <c r="AH2589" i="5"/>
  <c r="AH2591" i="5"/>
  <c r="AH2581" i="5"/>
  <c r="AH2563" i="5"/>
  <c r="AH2573" i="5"/>
  <c r="AH2545" i="5"/>
  <c r="AH2555" i="5"/>
  <c r="AH2527" i="5"/>
  <c r="AH2537" i="5"/>
  <c r="AH2519" i="5"/>
  <c r="AH2509" i="5"/>
  <c r="AH2511" i="5"/>
  <c r="AH2501" i="5"/>
  <c r="AH2483" i="5"/>
  <c r="AH2493" i="5"/>
  <c r="AH2465" i="5"/>
  <c r="AH2475" i="5"/>
  <c r="AH2447" i="5"/>
  <c r="AH2457" i="5"/>
  <c r="AH2439" i="5"/>
  <c r="AH2429" i="5"/>
  <c r="AH2431" i="5"/>
  <c r="AH2421" i="5"/>
  <c r="AH2403" i="5"/>
  <c r="AH2413" i="5"/>
  <c r="AH2385" i="5"/>
  <c r="AH2395" i="5"/>
  <c r="AH2367" i="5"/>
  <c r="AH2377" i="5"/>
  <c r="AH2359" i="5"/>
  <c r="AH2349" i="5"/>
  <c r="AH2351" i="5"/>
  <c r="AH2341" i="5"/>
  <c r="AH2323" i="5"/>
  <c r="AH2333" i="5"/>
  <c r="AH2305" i="5"/>
  <c r="AH2315" i="5"/>
  <c r="AH2287" i="5"/>
  <c r="AH2297" i="5"/>
  <c r="AH2279" i="5"/>
  <c r="AH2269" i="5"/>
  <c r="AH2271" i="5"/>
  <c r="AH2261" i="5"/>
  <c r="AH2243" i="5"/>
  <c r="AH2253" i="5"/>
  <c r="AH2225" i="5"/>
  <c r="AH2235" i="5"/>
  <c r="AH2207" i="5"/>
  <c r="AH2217" i="5"/>
  <c r="AH2199" i="5"/>
  <c r="AH2189" i="5"/>
  <c r="AH2191" i="5"/>
  <c r="AH2181" i="5"/>
  <c r="AH2163" i="5"/>
  <c r="AH2173" i="5"/>
  <c r="AH2145" i="5"/>
  <c r="AH2155" i="5"/>
  <c r="AH2127" i="5"/>
  <c r="AH2137" i="5"/>
  <c r="AH2119" i="5"/>
  <c r="AH2109" i="5"/>
  <c r="AH2111" i="5"/>
  <c r="AH2101" i="5"/>
  <c r="AH2083" i="5"/>
  <c r="AH2093" i="5"/>
  <c r="AH2065" i="5"/>
  <c r="AH2075" i="5"/>
  <c r="AH2047" i="5"/>
  <c r="AH2057" i="5"/>
  <c r="AH2029" i="5"/>
  <c r="AH2039" i="5"/>
  <c r="AH2021" i="5"/>
  <c r="AH2031" i="5"/>
  <c r="AH2003" i="5"/>
  <c r="AH2013" i="5"/>
  <c r="AH1985" i="5"/>
  <c r="AH1995" i="5"/>
  <c r="AH1967" i="5"/>
  <c r="AH1977" i="5"/>
  <c r="AH1959" i="5"/>
  <c r="AH1949" i="5"/>
  <c r="AH1951" i="5"/>
  <c r="AH1941" i="5"/>
  <c r="AH1923" i="5"/>
  <c r="AH1933" i="5"/>
  <c r="AH1905" i="5"/>
  <c r="AH1915" i="5"/>
  <c r="AH1887" i="5"/>
  <c r="AH1897" i="5"/>
  <c r="AH1879" i="5"/>
  <c r="AH1869" i="5"/>
  <c r="AH1871" i="5"/>
  <c r="AH1861" i="5"/>
  <c r="AH1843" i="5"/>
  <c r="AH1853" i="5"/>
  <c r="AH1825" i="5"/>
  <c r="AH1835" i="5"/>
  <c r="AH1807" i="5"/>
  <c r="AH1817" i="5"/>
  <c r="AH1799" i="5"/>
  <c r="AH1789" i="5"/>
  <c r="AH1791" i="5"/>
  <c r="AH1781" i="5"/>
  <c r="AH1763" i="5"/>
  <c r="AH1773" i="5"/>
  <c r="AH1745" i="5"/>
  <c r="AH1755" i="5"/>
  <c r="AH1727" i="5"/>
  <c r="AH1737" i="5"/>
  <c r="AH1719" i="5"/>
  <c r="AH1709" i="5"/>
  <c r="AH1711" i="5"/>
  <c r="AH1701" i="5"/>
  <c r="AH1683" i="5"/>
  <c r="AH1693" i="5"/>
  <c r="AH1665" i="5"/>
  <c r="AH1675" i="5"/>
  <c r="AH1647" i="5"/>
  <c r="AH1657" i="5"/>
  <c r="AH1639" i="5"/>
  <c r="AH1629" i="5"/>
  <c r="AH1631" i="5"/>
  <c r="AH1621" i="5"/>
  <c r="AH1603" i="5"/>
  <c r="AH1613" i="5"/>
  <c r="AH1585" i="5"/>
  <c r="AH1595" i="5"/>
  <c r="AH1567" i="5"/>
  <c r="AH1577" i="5"/>
  <c r="AH1559" i="5"/>
  <c r="AH1549" i="5"/>
  <c r="AH1551" i="5"/>
  <c r="AH1541" i="5"/>
  <c r="AH1523" i="5"/>
  <c r="AH1533" i="5"/>
  <c r="AH1505" i="5"/>
  <c r="AH1515" i="5"/>
  <c r="AH1487" i="5"/>
  <c r="AH1497" i="5"/>
  <c r="AH1479" i="5"/>
  <c r="AH1469" i="5"/>
  <c r="AH1471" i="5"/>
  <c r="AH1461" i="5"/>
  <c r="AH1443" i="5"/>
  <c r="AH1453" i="5"/>
  <c r="AH1425" i="5"/>
  <c r="AH1435" i="5"/>
  <c r="AH1407" i="5"/>
  <c r="AH1417" i="5"/>
  <c r="AH1399" i="5"/>
  <c r="AH1389" i="5"/>
  <c r="AH1391" i="5"/>
  <c r="AH1381" i="5"/>
  <c r="AH1363" i="5"/>
  <c r="AH1373" i="5"/>
  <c r="AH1355" i="5"/>
  <c r="AH1345" i="5"/>
  <c r="AH1327" i="5"/>
  <c r="AH1337" i="5"/>
  <c r="AH1309" i="5"/>
  <c r="AH1319" i="5"/>
  <c r="AH1301" i="5"/>
  <c r="AH1311" i="5"/>
  <c r="AH1283" i="5"/>
  <c r="AH1293" i="5"/>
  <c r="AH1265" i="5"/>
  <c r="AH1275" i="5"/>
  <c r="AH1257" i="5"/>
  <c r="AH1247" i="5"/>
  <c r="AH1229" i="5"/>
  <c r="AH1239" i="5"/>
  <c r="AH1221" i="5"/>
  <c r="AH1231" i="5"/>
  <c r="AH1203" i="5"/>
  <c r="AH1213" i="5"/>
  <c r="AH1185" i="5"/>
  <c r="AH1195" i="5"/>
  <c r="AH1177" i="5"/>
  <c r="AH1167" i="5"/>
  <c r="AH1149" i="5"/>
  <c r="AH1159" i="5"/>
  <c r="AH1141" i="5"/>
  <c r="AH1151" i="5"/>
  <c r="AH1123" i="5"/>
  <c r="AH1133" i="5"/>
  <c r="AH1105" i="5"/>
  <c r="AH1115" i="5"/>
  <c r="AH1097" i="5"/>
  <c r="AH1087" i="5"/>
  <c r="AH1069" i="5"/>
  <c r="AH1079" i="5"/>
  <c r="AH1061" i="5"/>
  <c r="AH1071" i="5"/>
  <c r="AH1043" i="5"/>
  <c r="AH1053" i="5"/>
  <c r="AH1025" i="5"/>
  <c r="AH1035" i="5"/>
  <c r="AH1017" i="5"/>
  <c r="AH1007" i="5"/>
  <c r="AH989" i="5"/>
  <c r="AH999" i="5"/>
  <c r="AH981" i="5"/>
  <c r="AH991" i="5"/>
  <c r="AH963" i="5"/>
  <c r="AH973" i="5"/>
  <c r="AH945" i="5"/>
  <c r="AH955" i="5"/>
  <c r="AH937" i="5"/>
  <c r="AH927" i="5"/>
  <c r="AH909" i="5"/>
  <c r="AH919" i="5"/>
  <c r="AH901" i="5"/>
  <c r="AH911" i="5"/>
  <c r="AH883" i="5"/>
  <c r="AH893" i="5"/>
  <c r="AH865" i="5"/>
  <c r="AH875" i="5"/>
  <c r="AH857" i="5"/>
  <c r="AH847" i="5"/>
  <c r="AH829" i="5"/>
  <c r="AH839" i="5"/>
  <c r="AH821" i="5"/>
  <c r="AH831" i="5"/>
  <c r="AH803" i="5"/>
  <c r="AH813" i="5"/>
  <c r="AH785" i="5"/>
  <c r="AH795" i="5"/>
  <c r="AH777" i="5"/>
  <c r="AH767" i="5"/>
  <c r="AH749" i="5"/>
  <c r="AH759" i="5"/>
  <c r="AH741" i="5"/>
  <c r="AH751" i="5"/>
  <c r="AH723" i="5"/>
  <c r="AH733" i="5"/>
  <c r="AH705" i="5"/>
  <c r="AH715" i="5"/>
  <c r="AH697" i="5"/>
  <c r="AH687" i="5"/>
  <c r="AH669" i="5"/>
  <c r="AH679" i="5"/>
  <c r="AH661" i="5"/>
  <c r="AH671" i="5"/>
  <c r="AH643" i="5"/>
  <c r="AH653" i="5"/>
  <c r="AH635" i="5"/>
  <c r="AH625" i="5"/>
  <c r="AH607" i="5"/>
  <c r="AH617" i="5"/>
  <c r="AH589" i="5"/>
  <c r="AH599" i="5"/>
  <c r="AH581" i="5"/>
  <c r="AH591" i="5"/>
  <c r="AH563" i="5"/>
  <c r="AH573" i="5"/>
  <c r="AH555" i="5"/>
  <c r="AH545" i="5"/>
  <c r="AH527" i="5"/>
  <c r="AH537" i="5"/>
  <c r="AH509" i="5"/>
  <c r="AH519" i="5"/>
  <c r="AH501" i="5"/>
  <c r="AH511" i="5"/>
  <c r="AH483" i="5"/>
  <c r="AH493" i="5"/>
  <c r="AH475" i="5"/>
  <c r="AH465" i="5"/>
  <c r="AH447" i="5"/>
  <c r="AH457" i="5"/>
  <c r="AH429" i="5"/>
  <c r="AH439" i="5"/>
  <c r="AH421" i="5"/>
  <c r="AH431" i="5"/>
  <c r="AH403" i="5"/>
  <c r="AH413" i="5"/>
  <c r="AH395" i="5"/>
  <c r="AH385" i="5"/>
  <c r="AH367" i="5"/>
  <c r="AH377" i="5"/>
  <c r="AH349" i="5"/>
  <c r="AH359" i="5"/>
  <c r="AH341" i="5"/>
  <c r="AH351" i="5"/>
  <c r="AH323" i="5"/>
  <c r="AH333" i="5"/>
  <c r="AH315" i="5"/>
  <c r="AH305" i="5"/>
  <c r="AH287" i="5"/>
  <c r="AH297" i="5"/>
  <c r="AH269" i="5"/>
  <c r="AH279" i="5"/>
  <c r="AH261" i="5"/>
  <c r="AH271" i="5"/>
  <c r="AH243" i="5"/>
  <c r="AH253" i="5"/>
  <c r="AH235" i="5"/>
  <c r="AH225" i="5"/>
  <c r="AH207" i="5"/>
  <c r="AH217" i="5"/>
  <c r="AH189" i="5"/>
  <c r="AH199" i="5"/>
  <c r="AH181" i="5"/>
  <c r="AH191" i="5"/>
  <c r="AH163" i="5"/>
  <c r="AH173" i="5"/>
  <c r="AH155" i="5"/>
  <c r="AH145" i="5"/>
  <c r="AH127" i="5"/>
  <c r="AH137" i="5"/>
  <c r="AH651" i="5"/>
  <c r="AH641" i="5"/>
  <c r="AH623" i="5"/>
  <c r="AH633" i="5"/>
  <c r="AH605" i="5"/>
  <c r="AH615" i="5"/>
  <c r="AH587" i="5"/>
  <c r="AH597" i="5"/>
  <c r="AH579" i="5"/>
  <c r="AH569" i="5"/>
  <c r="AH571" i="5"/>
  <c r="AH561" i="5"/>
  <c r="AH543" i="5"/>
  <c r="AH553" i="5"/>
  <c r="AH525" i="5"/>
  <c r="AH535" i="5"/>
  <c r="AH507" i="5"/>
  <c r="AH517" i="5"/>
  <c r="AH499" i="5"/>
  <c r="AH489" i="5"/>
  <c r="AH491" i="5"/>
  <c r="AH481" i="5"/>
  <c r="AH463" i="5"/>
  <c r="AH473" i="5"/>
  <c r="AH445" i="5"/>
  <c r="AH455" i="5"/>
  <c r="AH427" i="5"/>
  <c r="AH437" i="5"/>
  <c r="AH419" i="5"/>
  <c r="AH409" i="5"/>
  <c r="AH411" i="5"/>
  <c r="AH401" i="5"/>
  <c r="AH383" i="5"/>
  <c r="AH393" i="5"/>
  <c r="AH365" i="5"/>
  <c r="AH375" i="5"/>
  <c r="AH347" i="5"/>
  <c r="AH357" i="5"/>
  <c r="AH339" i="5"/>
  <c r="AH329" i="5"/>
  <c r="AH331" i="5"/>
  <c r="AH321" i="5"/>
  <c r="AH303" i="5"/>
  <c r="AH313" i="5"/>
  <c r="AH285" i="5"/>
  <c r="AH295" i="5"/>
  <c r="AH267" i="5"/>
  <c r="AH277" i="5"/>
  <c r="AH259" i="5"/>
  <c r="AH249" i="5"/>
  <c r="AH251" i="5"/>
  <c r="AH241" i="5"/>
  <c r="AH223" i="5"/>
  <c r="AH233" i="5"/>
  <c r="AH205" i="5"/>
  <c r="AH215" i="5"/>
  <c r="AH187" i="5"/>
  <c r="AH197" i="5"/>
  <c r="AH179" i="5"/>
  <c r="AH169" i="5"/>
  <c r="AH171" i="5"/>
  <c r="AH161" i="5"/>
  <c r="AH143" i="5"/>
  <c r="AH153" i="5"/>
  <c r="AH125" i="5"/>
  <c r="AH135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H55" i="6" l="1"/>
  <c r="K55" i="6" s="1"/>
  <c r="J55" i="6"/>
  <c r="M55" i="6" s="1"/>
  <c r="I55" i="6"/>
  <c r="L55" i="6" s="1"/>
  <c r="I57" i="6"/>
  <c r="J57" i="6"/>
  <c r="M57" i="6" s="1"/>
  <c r="H57" i="6"/>
  <c r="K57" i="6" s="1"/>
  <c r="H49" i="6"/>
  <c r="K49" i="6" s="1"/>
  <c r="I49" i="6"/>
  <c r="L49" i="6" s="1"/>
  <c r="J49" i="6"/>
  <c r="M49" i="6" s="1"/>
  <c r="I41" i="6"/>
  <c r="L41" i="6" s="1"/>
  <c r="H41" i="6"/>
  <c r="K41" i="6" s="1"/>
  <c r="J41" i="6"/>
  <c r="M41" i="6" s="1"/>
  <c r="H33" i="6"/>
  <c r="K33" i="6" s="1"/>
  <c r="I33" i="6"/>
  <c r="L33" i="6" s="1"/>
  <c r="J33" i="6"/>
  <c r="M33" i="6" s="1"/>
  <c r="H25" i="6"/>
  <c r="K25" i="6" s="1"/>
  <c r="I25" i="6"/>
  <c r="L25" i="6" s="1"/>
  <c r="J25" i="6"/>
  <c r="M25" i="6" s="1"/>
  <c r="H17" i="6"/>
  <c r="K17" i="6" s="1"/>
  <c r="I17" i="6"/>
  <c r="L17" i="6" s="1"/>
  <c r="J17" i="6"/>
  <c r="M17" i="6" s="1"/>
  <c r="I56" i="6"/>
  <c r="L56" i="6" s="1"/>
  <c r="J56" i="6"/>
  <c r="M56" i="6" s="1"/>
  <c r="H56" i="6"/>
  <c r="K56" i="6" s="1"/>
  <c r="I48" i="6"/>
  <c r="L48" i="6" s="1"/>
  <c r="J48" i="6"/>
  <c r="M48" i="6" s="1"/>
  <c r="H48" i="6"/>
  <c r="K48" i="6" s="1"/>
  <c r="I40" i="6"/>
  <c r="L40" i="6" s="1"/>
  <c r="J40" i="6"/>
  <c r="M40" i="6" s="1"/>
  <c r="H40" i="6"/>
  <c r="K40" i="6" s="1"/>
  <c r="I32" i="6"/>
  <c r="L32" i="6" s="1"/>
  <c r="J32" i="6"/>
  <c r="M32" i="6" s="1"/>
  <c r="H32" i="6"/>
  <c r="K32" i="6" s="1"/>
  <c r="I24" i="6"/>
  <c r="L24" i="6" s="1"/>
  <c r="J24" i="6"/>
  <c r="M24" i="6" s="1"/>
  <c r="H24" i="6"/>
  <c r="K24" i="6" s="1"/>
  <c r="I16" i="6"/>
  <c r="L16" i="6" s="1"/>
  <c r="J16" i="6"/>
  <c r="M16" i="6" s="1"/>
  <c r="H16" i="6"/>
  <c r="K16" i="6" s="1"/>
  <c r="H31" i="6"/>
  <c r="K31" i="6" s="1"/>
  <c r="I31" i="6"/>
  <c r="L31" i="6" s="1"/>
  <c r="J31" i="6"/>
  <c r="M31" i="6" s="1"/>
  <c r="H54" i="6"/>
  <c r="K54" i="6" s="1"/>
  <c r="J54" i="6"/>
  <c r="M54" i="6" s="1"/>
  <c r="I54" i="6"/>
  <c r="L54" i="6" s="1"/>
  <c r="H46" i="6"/>
  <c r="K46" i="6" s="1"/>
  <c r="J46" i="6"/>
  <c r="M46" i="6" s="1"/>
  <c r="I46" i="6"/>
  <c r="L46" i="6" s="1"/>
  <c r="H38" i="6"/>
  <c r="K38" i="6" s="1"/>
  <c r="I38" i="6"/>
  <c r="L38" i="6" s="1"/>
  <c r="J38" i="6"/>
  <c r="M38" i="6" s="1"/>
  <c r="I30" i="6"/>
  <c r="L30" i="6" s="1"/>
  <c r="H30" i="6"/>
  <c r="K30" i="6" s="1"/>
  <c r="J30" i="6"/>
  <c r="M30" i="6" s="1"/>
  <c r="H22" i="6"/>
  <c r="K22" i="6" s="1"/>
  <c r="I22" i="6"/>
  <c r="L22" i="6" s="1"/>
  <c r="J22" i="6"/>
  <c r="M22" i="6" s="1"/>
  <c r="H15" i="6"/>
  <c r="K15" i="6" s="1"/>
  <c r="I15" i="6"/>
  <c r="L15" i="6" s="1"/>
  <c r="J15" i="6"/>
  <c r="M15" i="6" s="1"/>
  <c r="H62" i="6"/>
  <c r="K62" i="6" s="1"/>
  <c r="J62" i="6"/>
  <c r="M62" i="6" s="1"/>
  <c r="I62" i="6"/>
  <c r="L62" i="6" s="1"/>
  <c r="J61" i="6"/>
  <c r="M61" i="6" s="1"/>
  <c r="I61" i="6"/>
  <c r="L61" i="6" s="1"/>
  <c r="H61" i="6"/>
  <c r="K61" i="6" s="1"/>
  <c r="J53" i="6"/>
  <c r="M53" i="6" s="1"/>
  <c r="H53" i="6"/>
  <c r="K53" i="6" s="1"/>
  <c r="I53" i="6"/>
  <c r="L53" i="6" s="1"/>
  <c r="J45" i="6"/>
  <c r="M45" i="6" s="1"/>
  <c r="H45" i="6"/>
  <c r="K45" i="6" s="1"/>
  <c r="I45" i="6"/>
  <c r="L45" i="6" s="1"/>
  <c r="J37" i="6"/>
  <c r="M37" i="6" s="1"/>
  <c r="H37" i="6"/>
  <c r="K37" i="6" s="1"/>
  <c r="I37" i="6"/>
  <c r="L37" i="6" s="1"/>
  <c r="J29" i="6"/>
  <c r="M29" i="6" s="1"/>
  <c r="H29" i="6"/>
  <c r="K29" i="6" s="1"/>
  <c r="I29" i="6"/>
  <c r="L29" i="6" s="1"/>
  <c r="J21" i="6"/>
  <c r="M21" i="6" s="1"/>
  <c r="H21" i="6"/>
  <c r="K21" i="6" s="1"/>
  <c r="I21" i="6"/>
  <c r="L21" i="6" s="1"/>
  <c r="H47" i="6"/>
  <c r="K47" i="6" s="1"/>
  <c r="I47" i="6"/>
  <c r="L47" i="6" s="1"/>
  <c r="J47" i="6"/>
  <c r="M47" i="6" s="1"/>
  <c r="H60" i="6"/>
  <c r="K60" i="6" s="1"/>
  <c r="I60" i="6"/>
  <c r="L60" i="6" s="1"/>
  <c r="J60" i="6"/>
  <c r="M60" i="6" s="1"/>
  <c r="H36" i="6"/>
  <c r="K36" i="6" s="1"/>
  <c r="I36" i="6"/>
  <c r="L36" i="6" s="1"/>
  <c r="J36" i="6"/>
  <c r="M36" i="6" s="1"/>
  <c r="H20" i="6"/>
  <c r="K20" i="6" s="1"/>
  <c r="I20" i="6"/>
  <c r="L20" i="6" s="1"/>
  <c r="J20" i="6"/>
  <c r="M20" i="6" s="1"/>
  <c r="H39" i="6"/>
  <c r="K39" i="6" s="1"/>
  <c r="I39" i="6"/>
  <c r="L39" i="6" s="1"/>
  <c r="J39" i="6"/>
  <c r="M39" i="6" s="1"/>
  <c r="H44" i="6"/>
  <c r="K44" i="6" s="1"/>
  <c r="I44" i="6"/>
  <c r="L44" i="6" s="1"/>
  <c r="J44" i="6"/>
  <c r="M44" i="6" s="1"/>
  <c r="H59" i="6"/>
  <c r="K59" i="6" s="1"/>
  <c r="I59" i="6"/>
  <c r="L59" i="6" s="1"/>
  <c r="J59" i="6"/>
  <c r="M59" i="6" s="1"/>
  <c r="H51" i="6"/>
  <c r="K51" i="6" s="1"/>
  <c r="I51" i="6"/>
  <c r="L51" i="6" s="1"/>
  <c r="J51" i="6"/>
  <c r="M51" i="6" s="1"/>
  <c r="H43" i="6"/>
  <c r="K43" i="6" s="1"/>
  <c r="I43" i="6"/>
  <c r="L43" i="6" s="1"/>
  <c r="J43" i="6"/>
  <c r="M43" i="6" s="1"/>
  <c r="H35" i="6"/>
  <c r="K35" i="6" s="1"/>
  <c r="J35" i="6"/>
  <c r="M35" i="6" s="1"/>
  <c r="I35" i="6"/>
  <c r="L35" i="6" s="1"/>
  <c r="H27" i="6"/>
  <c r="K27" i="6" s="1"/>
  <c r="I27" i="6"/>
  <c r="L27" i="6" s="1"/>
  <c r="J27" i="6"/>
  <c r="M27" i="6" s="1"/>
  <c r="H19" i="6"/>
  <c r="K19" i="6" s="1"/>
  <c r="I19" i="6"/>
  <c r="L19" i="6" s="1"/>
  <c r="J19" i="6"/>
  <c r="M19" i="6" s="1"/>
  <c r="H63" i="6"/>
  <c r="K63" i="6" s="1"/>
  <c r="I63" i="6"/>
  <c r="L63" i="6" s="1"/>
  <c r="J63" i="6"/>
  <c r="M63" i="6" s="1"/>
  <c r="H23" i="6"/>
  <c r="K23" i="6" s="1"/>
  <c r="I23" i="6"/>
  <c r="L23" i="6" s="1"/>
  <c r="J23" i="6"/>
  <c r="M23" i="6" s="1"/>
  <c r="H52" i="6"/>
  <c r="K52" i="6" s="1"/>
  <c r="I52" i="6"/>
  <c r="L52" i="6" s="1"/>
  <c r="J52" i="6"/>
  <c r="M52" i="6" s="1"/>
  <c r="H28" i="6"/>
  <c r="K28" i="6" s="1"/>
  <c r="I28" i="6"/>
  <c r="L28" i="6" s="1"/>
  <c r="J28" i="6"/>
  <c r="M28" i="6" s="1"/>
  <c r="I58" i="6"/>
  <c r="L58" i="6" s="1"/>
  <c r="J58" i="6"/>
  <c r="M58" i="6" s="1"/>
  <c r="H58" i="6"/>
  <c r="K58" i="6" s="1"/>
  <c r="H50" i="6"/>
  <c r="K50" i="6" s="1"/>
  <c r="J50" i="6"/>
  <c r="M50" i="6" s="1"/>
  <c r="I50" i="6"/>
  <c r="L50" i="6" s="1"/>
  <c r="J42" i="6"/>
  <c r="M42" i="6" s="1"/>
  <c r="H42" i="6"/>
  <c r="K42" i="6" s="1"/>
  <c r="I42" i="6"/>
  <c r="L42" i="6" s="1"/>
  <c r="H34" i="6"/>
  <c r="K34" i="6" s="1"/>
  <c r="I34" i="6"/>
  <c r="L34" i="6" s="1"/>
  <c r="J34" i="6"/>
  <c r="M34" i="6" s="1"/>
  <c r="H26" i="6"/>
  <c r="K26" i="6" s="1"/>
  <c r="I26" i="6"/>
  <c r="L26" i="6" s="1"/>
  <c r="J26" i="6"/>
  <c r="M26" i="6" s="1"/>
  <c r="H18" i="6"/>
  <c r="K18" i="6" s="1"/>
  <c r="I18" i="6"/>
  <c r="L18" i="6" s="1"/>
  <c r="J18" i="6"/>
  <c r="M18" i="6" s="1"/>
  <c r="L57" i="6"/>
  <c r="P304" i="3" l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P422" i="3" s="1"/>
  <c r="P423" i="3" s="1"/>
  <c r="P424" i="3" s="1"/>
  <c r="P425" i="3" s="1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AD303" i="3"/>
  <c r="AC303" i="3"/>
  <c r="AG303" i="3" s="1"/>
  <c r="P202" i="2"/>
  <c r="P203" i="2" s="1"/>
  <c r="P204" i="2" s="1"/>
  <c r="P205" i="2" s="1"/>
  <c r="P206" i="2" s="1"/>
  <c r="P207" i="2" s="1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 s="1"/>
  <c r="P223" i="2" s="1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 s="1"/>
  <c r="P242" i="2" s="1"/>
  <c r="P243" i="2" s="1"/>
  <c r="P244" i="2" s="1"/>
  <c r="P245" i="2" s="1"/>
  <c r="P246" i="2" s="1"/>
  <c r="P247" i="2" s="1"/>
  <c r="P248" i="2" s="1"/>
  <c r="P249" i="2" s="1"/>
  <c r="P250" i="2" s="1"/>
  <c r="P251" i="2" s="1"/>
  <c r="P252" i="2" s="1"/>
  <c r="P253" i="2" s="1"/>
  <c r="P254" i="2" s="1"/>
  <c r="P255" i="2" s="1"/>
  <c r="P256" i="2" s="1"/>
  <c r="P257" i="2" s="1"/>
  <c r="P258" i="2" s="1"/>
  <c r="P259" i="2" s="1"/>
  <c r="P260" i="2" s="1"/>
  <c r="P261" i="2" s="1"/>
  <c r="P262" i="2" s="1"/>
  <c r="P263" i="2" s="1"/>
  <c r="P264" i="2" s="1"/>
  <c r="P265" i="2" s="1"/>
  <c r="P266" i="2" s="1"/>
  <c r="P267" i="2" s="1"/>
  <c r="P268" i="2" s="1"/>
  <c r="P269" i="2" s="1"/>
  <c r="P270" i="2" s="1"/>
  <c r="P271" i="2" s="1"/>
  <c r="P272" i="2" s="1"/>
  <c r="P273" i="2" s="1"/>
  <c r="P274" i="2" s="1"/>
  <c r="P275" i="2" s="1"/>
  <c r="P276" i="2" s="1"/>
  <c r="P277" i="2" s="1"/>
  <c r="P278" i="2" s="1"/>
  <c r="P279" i="2" s="1"/>
  <c r="P280" i="2" s="1"/>
  <c r="P281" i="2" s="1"/>
  <c r="P282" i="2" s="1"/>
  <c r="P283" i="2" s="1"/>
  <c r="P284" i="2" s="1"/>
  <c r="P285" i="2" s="1"/>
  <c r="P286" i="2" s="1"/>
  <c r="P287" i="2" s="1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 s="1"/>
  <c r="P300" i="2" s="1"/>
  <c r="P301" i="2" s="1"/>
  <c r="P302" i="2" s="1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P325" i="2" s="1"/>
  <c r="P326" i="2" s="1"/>
  <c r="P327" i="2" s="1"/>
  <c r="P328" i="2" s="1"/>
  <c r="P329" i="2" s="1"/>
  <c r="P330" i="2" s="1"/>
  <c r="P331" i="2" s="1"/>
  <c r="P332" i="2" s="1"/>
  <c r="P333" i="2" s="1"/>
  <c r="P334" i="2" s="1"/>
  <c r="P335" i="2" s="1"/>
  <c r="P336" i="2" s="1"/>
  <c r="P337" i="2" s="1"/>
  <c r="P338" i="2" s="1"/>
  <c r="P339" i="2" s="1"/>
  <c r="P340" i="2" s="1"/>
  <c r="P341" i="2" s="1"/>
  <c r="P342" i="2" s="1"/>
  <c r="P343" i="2" s="1"/>
  <c r="P344" i="2" s="1"/>
  <c r="P345" i="2" s="1"/>
  <c r="P346" i="2" s="1"/>
  <c r="P347" i="2" s="1"/>
  <c r="P348" i="2" s="1"/>
  <c r="P349" i="2" s="1"/>
  <c r="P350" i="2" s="1"/>
  <c r="P351" i="2" s="1"/>
  <c r="P352" i="2" s="1"/>
  <c r="P353" i="2" s="1"/>
  <c r="P354" i="2" s="1"/>
  <c r="P355" i="2" s="1"/>
  <c r="P356" i="2" s="1"/>
  <c r="P357" i="2" s="1"/>
  <c r="P358" i="2" s="1"/>
  <c r="P359" i="2" s="1"/>
  <c r="P360" i="2" s="1"/>
  <c r="P361" i="2" s="1"/>
  <c r="P362" i="2" s="1"/>
  <c r="P363" i="2" s="1"/>
  <c r="P364" i="2" s="1"/>
  <c r="P365" i="2" s="1"/>
  <c r="P366" i="2" s="1"/>
  <c r="P367" i="2" s="1"/>
  <c r="P368" i="2" s="1"/>
  <c r="P369" i="2" s="1"/>
  <c r="P370" i="2" s="1"/>
  <c r="P371" i="2" s="1"/>
  <c r="P372" i="2" s="1"/>
  <c r="P373" i="2" s="1"/>
  <c r="P374" i="2" s="1"/>
  <c r="P375" i="2" s="1"/>
  <c r="P376" i="2" s="1"/>
  <c r="P377" i="2" s="1"/>
  <c r="P378" i="2" s="1"/>
  <c r="P379" i="2" s="1"/>
  <c r="P380" i="2" s="1"/>
  <c r="P381" i="2" s="1"/>
  <c r="P382" i="2" s="1"/>
  <c r="P383" i="2" s="1"/>
  <c r="P384" i="2" s="1"/>
  <c r="P385" i="2" s="1"/>
  <c r="P386" i="2" s="1"/>
  <c r="P387" i="2" s="1"/>
  <c r="P388" i="2" s="1"/>
  <c r="P389" i="2" s="1"/>
  <c r="P390" i="2" s="1"/>
  <c r="P391" i="2" s="1"/>
  <c r="P392" i="2" s="1"/>
  <c r="P393" i="2" s="1"/>
  <c r="P394" i="2" s="1"/>
  <c r="P395" i="2" s="1"/>
  <c r="P396" i="2" s="1"/>
  <c r="P397" i="2" s="1"/>
  <c r="P398" i="2" s="1"/>
  <c r="AD201" i="2"/>
  <c r="AC201" i="2"/>
  <c r="AG201" i="2" l="1"/>
  <c r="P457" i="3"/>
  <c r="AC456" i="3"/>
  <c r="AD456" i="3"/>
  <c r="AC304" i="3"/>
  <c r="AD304" i="3"/>
  <c r="AD305" i="3"/>
  <c r="AC305" i="3"/>
  <c r="AD202" i="2"/>
  <c r="AC202" i="2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AG304" i="3" l="1"/>
  <c r="AG456" i="3"/>
  <c r="AG305" i="3"/>
  <c r="AG202" i="2"/>
  <c r="P458" i="3"/>
  <c r="AD457" i="3"/>
  <c r="AC457" i="3"/>
  <c r="AG457" i="3" s="1"/>
  <c r="AD306" i="3"/>
  <c r="AC306" i="3"/>
  <c r="AD203" i="2"/>
  <c r="AC203" i="2"/>
  <c r="G17" i="4"/>
  <c r="H17" i="4"/>
  <c r="G18" i="4"/>
  <c r="H18" i="4"/>
  <c r="G19" i="4"/>
  <c r="H19" i="4"/>
  <c r="G20" i="4"/>
  <c r="H20" i="4"/>
  <c r="G21" i="4"/>
  <c r="H21" i="4"/>
  <c r="G22" i="4"/>
  <c r="H22" i="4"/>
  <c r="G23" i="4"/>
  <c r="H23" i="4"/>
  <c r="G24" i="4"/>
  <c r="H24" i="4"/>
  <c r="G25" i="4"/>
  <c r="H25" i="4"/>
  <c r="G26" i="4"/>
  <c r="H26" i="4"/>
  <c r="G27" i="4"/>
  <c r="H27" i="4"/>
  <c r="G28" i="4"/>
  <c r="H28" i="4"/>
  <c r="G29" i="4"/>
  <c r="H29" i="4"/>
  <c r="G30" i="4"/>
  <c r="H30" i="4"/>
  <c r="G31" i="4"/>
  <c r="H31" i="4"/>
  <c r="G32" i="4"/>
  <c r="H32" i="4"/>
  <c r="G33" i="4"/>
  <c r="H33" i="4"/>
  <c r="G34" i="4"/>
  <c r="H34" i="4"/>
  <c r="G35" i="4"/>
  <c r="H35" i="4"/>
  <c r="G36" i="4"/>
  <c r="H36" i="4"/>
  <c r="G37" i="4"/>
  <c r="H37" i="4"/>
  <c r="G38" i="4"/>
  <c r="H38" i="4"/>
  <c r="G39" i="4"/>
  <c r="H39" i="4"/>
  <c r="G40" i="4"/>
  <c r="H40" i="4"/>
  <c r="G41" i="4"/>
  <c r="H41" i="4"/>
  <c r="G42" i="4"/>
  <c r="H42" i="4"/>
  <c r="G43" i="4"/>
  <c r="H43" i="4"/>
  <c r="G44" i="4"/>
  <c r="H44" i="4"/>
  <c r="G45" i="4"/>
  <c r="H45" i="4"/>
  <c r="G46" i="4"/>
  <c r="H46" i="4"/>
  <c r="G47" i="4"/>
  <c r="H47" i="4"/>
  <c r="G48" i="4"/>
  <c r="H48" i="4"/>
  <c r="G49" i="4"/>
  <c r="H49" i="4"/>
  <c r="G50" i="4"/>
  <c r="H50" i="4"/>
  <c r="G51" i="4"/>
  <c r="H51" i="4"/>
  <c r="G52" i="4"/>
  <c r="H52" i="4"/>
  <c r="G53" i="4"/>
  <c r="H53" i="4"/>
  <c r="G54" i="4"/>
  <c r="H54" i="4"/>
  <c r="G55" i="4"/>
  <c r="H55" i="4"/>
  <c r="G56" i="4"/>
  <c r="H56" i="4"/>
  <c r="G57" i="4"/>
  <c r="H57" i="4"/>
  <c r="G58" i="4"/>
  <c r="H58" i="4"/>
  <c r="G59" i="4"/>
  <c r="H59" i="4"/>
  <c r="G60" i="4"/>
  <c r="H60" i="4"/>
  <c r="G61" i="4"/>
  <c r="H61" i="4"/>
  <c r="G62" i="4"/>
  <c r="H62" i="4"/>
  <c r="G63" i="4"/>
  <c r="H63" i="4"/>
  <c r="G64" i="4"/>
  <c r="H64" i="4"/>
  <c r="G65" i="4"/>
  <c r="H65" i="4"/>
  <c r="G66" i="4"/>
  <c r="H66" i="4"/>
  <c r="G67" i="4"/>
  <c r="H67" i="4"/>
  <c r="G68" i="4"/>
  <c r="H68" i="4"/>
  <c r="G69" i="4"/>
  <c r="H69" i="4"/>
  <c r="G70" i="4"/>
  <c r="H70" i="4"/>
  <c r="G71" i="4"/>
  <c r="H71" i="4"/>
  <c r="G72" i="4"/>
  <c r="H72" i="4"/>
  <c r="G73" i="4"/>
  <c r="H73" i="4"/>
  <c r="G74" i="4"/>
  <c r="H74" i="4"/>
  <c r="G75" i="4"/>
  <c r="H75" i="4"/>
  <c r="G76" i="4"/>
  <c r="H76" i="4"/>
  <c r="G77" i="4"/>
  <c r="H77" i="4"/>
  <c r="G78" i="4"/>
  <c r="H78" i="4"/>
  <c r="G79" i="4"/>
  <c r="H79" i="4"/>
  <c r="G80" i="4"/>
  <c r="H80" i="4"/>
  <c r="G81" i="4"/>
  <c r="H81" i="4"/>
  <c r="G82" i="4"/>
  <c r="H82" i="4"/>
  <c r="G83" i="4"/>
  <c r="H83" i="4"/>
  <c r="G84" i="4"/>
  <c r="H84" i="4"/>
  <c r="G85" i="4"/>
  <c r="H85" i="4"/>
  <c r="G86" i="4"/>
  <c r="H86" i="4"/>
  <c r="G87" i="4"/>
  <c r="H87" i="4"/>
  <c r="G88" i="4"/>
  <c r="H88" i="4"/>
  <c r="G89" i="4"/>
  <c r="H89" i="4"/>
  <c r="G90" i="4"/>
  <c r="H90" i="4"/>
  <c r="G91" i="4"/>
  <c r="H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G65" i="3"/>
  <c r="H65" i="3"/>
  <c r="G66" i="3"/>
  <c r="H66" i="3"/>
  <c r="G67" i="3"/>
  <c r="H67" i="3"/>
  <c r="G68" i="3"/>
  <c r="H68" i="3"/>
  <c r="G69" i="3"/>
  <c r="H69" i="3"/>
  <c r="G70" i="3"/>
  <c r="H70" i="3"/>
  <c r="G71" i="3"/>
  <c r="H71" i="3"/>
  <c r="G72" i="3"/>
  <c r="H72" i="3"/>
  <c r="G73" i="3"/>
  <c r="H73" i="3"/>
  <c r="G74" i="3"/>
  <c r="H74" i="3"/>
  <c r="G75" i="3"/>
  <c r="H75" i="3"/>
  <c r="G76" i="3"/>
  <c r="H76" i="3"/>
  <c r="G77" i="3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6" i="3"/>
  <c r="H86" i="3"/>
  <c r="G87" i="3"/>
  <c r="H87" i="3"/>
  <c r="G88" i="3"/>
  <c r="H88" i="3"/>
  <c r="G89" i="3"/>
  <c r="H89" i="3"/>
  <c r="G90" i="3"/>
  <c r="H90" i="3"/>
  <c r="G91" i="3"/>
  <c r="H91" i="3"/>
  <c r="G92" i="3"/>
  <c r="H92" i="3"/>
  <c r="G93" i="3"/>
  <c r="H93" i="3"/>
  <c r="G94" i="3"/>
  <c r="H94" i="3"/>
  <c r="G95" i="3"/>
  <c r="H95" i="3"/>
  <c r="G96" i="3"/>
  <c r="H96" i="3"/>
  <c r="G97" i="3"/>
  <c r="H97" i="3"/>
  <c r="G98" i="3"/>
  <c r="H98" i="3"/>
  <c r="G99" i="3"/>
  <c r="H99" i="3"/>
  <c r="G100" i="3"/>
  <c r="H100" i="3"/>
  <c r="G101" i="3"/>
  <c r="H101" i="3"/>
  <c r="G102" i="3"/>
  <c r="H102" i="3"/>
  <c r="G103" i="3"/>
  <c r="H103" i="3"/>
  <c r="G104" i="3"/>
  <c r="H104" i="3"/>
  <c r="G105" i="3"/>
  <c r="H105" i="3"/>
  <c r="G106" i="3"/>
  <c r="H106" i="3"/>
  <c r="G107" i="3"/>
  <c r="H107" i="3"/>
  <c r="G108" i="3"/>
  <c r="H108" i="3"/>
  <c r="G109" i="3"/>
  <c r="H109" i="3"/>
  <c r="G110" i="3"/>
  <c r="H110" i="3"/>
  <c r="G111" i="3"/>
  <c r="H111" i="3"/>
  <c r="G112" i="3"/>
  <c r="H112" i="3"/>
  <c r="G113" i="3"/>
  <c r="H113" i="3"/>
  <c r="G114" i="3"/>
  <c r="H114" i="3"/>
  <c r="G115" i="3"/>
  <c r="H115" i="3"/>
  <c r="G116" i="3"/>
  <c r="H116" i="3"/>
  <c r="G117" i="3"/>
  <c r="H117" i="3"/>
  <c r="G118" i="3"/>
  <c r="H118" i="3"/>
  <c r="G119" i="3"/>
  <c r="H119" i="3"/>
  <c r="G120" i="3"/>
  <c r="H120" i="3"/>
  <c r="G121" i="3"/>
  <c r="H121" i="3"/>
  <c r="G122" i="3"/>
  <c r="H122" i="3"/>
  <c r="G123" i="3"/>
  <c r="H123" i="3"/>
  <c r="G124" i="3"/>
  <c r="H124" i="3"/>
  <c r="G125" i="3"/>
  <c r="H125" i="3"/>
  <c r="G126" i="3"/>
  <c r="H126" i="3"/>
  <c r="G127" i="3"/>
  <c r="H127" i="3"/>
  <c r="G128" i="3"/>
  <c r="H128" i="3"/>
  <c r="G129" i="3"/>
  <c r="H129" i="3"/>
  <c r="G130" i="3"/>
  <c r="H130" i="3"/>
  <c r="G131" i="3"/>
  <c r="H131" i="3"/>
  <c r="G132" i="3"/>
  <c r="H132" i="3"/>
  <c r="G133" i="3"/>
  <c r="H133" i="3"/>
  <c r="G134" i="3"/>
  <c r="H134" i="3"/>
  <c r="G135" i="3"/>
  <c r="H135" i="3"/>
  <c r="G136" i="3"/>
  <c r="H136" i="3"/>
  <c r="G137" i="3"/>
  <c r="H137" i="3"/>
  <c r="G138" i="3"/>
  <c r="H138" i="3"/>
  <c r="G139" i="3"/>
  <c r="H139" i="3"/>
  <c r="G140" i="3"/>
  <c r="H140" i="3"/>
  <c r="G141" i="3"/>
  <c r="H141" i="3"/>
  <c r="G142" i="3"/>
  <c r="H142" i="3"/>
  <c r="G143" i="3"/>
  <c r="H143" i="3"/>
  <c r="G144" i="3"/>
  <c r="H144" i="3"/>
  <c r="G145" i="3"/>
  <c r="H145" i="3"/>
  <c r="G146" i="3"/>
  <c r="H146" i="3"/>
  <c r="G147" i="3"/>
  <c r="H147" i="3"/>
  <c r="G148" i="3"/>
  <c r="H148" i="3"/>
  <c r="G149" i="3"/>
  <c r="H149" i="3"/>
  <c r="G150" i="3"/>
  <c r="H150" i="3"/>
  <c r="G151" i="3"/>
  <c r="H151" i="3"/>
  <c r="G152" i="3"/>
  <c r="H152" i="3"/>
  <c r="G153" i="3"/>
  <c r="H153" i="3"/>
  <c r="G154" i="3"/>
  <c r="H154" i="3"/>
  <c r="G155" i="3"/>
  <c r="H155" i="3"/>
  <c r="G156" i="3"/>
  <c r="H156" i="3"/>
  <c r="G157" i="3"/>
  <c r="H157" i="3"/>
  <c r="G158" i="3"/>
  <c r="H158" i="3"/>
  <c r="G159" i="3"/>
  <c r="H159" i="3"/>
  <c r="G160" i="3"/>
  <c r="H160" i="3"/>
  <c r="G161" i="3"/>
  <c r="H161" i="3"/>
  <c r="G162" i="3"/>
  <c r="H162" i="3"/>
  <c r="G163" i="3"/>
  <c r="H163" i="3"/>
  <c r="G164" i="3"/>
  <c r="H164" i="3"/>
  <c r="G165" i="3"/>
  <c r="H165" i="3"/>
  <c r="G166" i="3"/>
  <c r="H166" i="3"/>
  <c r="G167" i="3"/>
  <c r="H167" i="3"/>
  <c r="G168" i="3"/>
  <c r="H168" i="3"/>
  <c r="G169" i="3"/>
  <c r="H169" i="3"/>
  <c r="G170" i="3"/>
  <c r="H170" i="3"/>
  <c r="G171" i="3"/>
  <c r="H171" i="3"/>
  <c r="G172" i="3"/>
  <c r="H172" i="3"/>
  <c r="G173" i="3"/>
  <c r="H173" i="3"/>
  <c r="G174" i="3"/>
  <c r="H174" i="3"/>
  <c r="G175" i="3"/>
  <c r="H175" i="3"/>
  <c r="G176" i="3"/>
  <c r="H176" i="3"/>
  <c r="G177" i="3"/>
  <c r="H177" i="3"/>
  <c r="G178" i="3"/>
  <c r="H178" i="3"/>
  <c r="G179" i="3"/>
  <c r="H179" i="3"/>
  <c r="G180" i="3"/>
  <c r="H180" i="3"/>
  <c r="G181" i="3"/>
  <c r="H181" i="3"/>
  <c r="G182" i="3"/>
  <c r="H182" i="3"/>
  <c r="G183" i="3"/>
  <c r="H183" i="3"/>
  <c r="G184" i="3"/>
  <c r="H184" i="3"/>
  <c r="G185" i="3"/>
  <c r="H185" i="3"/>
  <c r="G186" i="3"/>
  <c r="H186" i="3"/>
  <c r="G187" i="3"/>
  <c r="H187" i="3"/>
  <c r="G188" i="3"/>
  <c r="H188" i="3"/>
  <c r="G189" i="3"/>
  <c r="H189" i="3"/>
  <c r="G190" i="3"/>
  <c r="H190" i="3"/>
  <c r="G191" i="3"/>
  <c r="H191" i="3"/>
  <c r="G192" i="3"/>
  <c r="H192" i="3"/>
  <c r="G193" i="3"/>
  <c r="H193" i="3"/>
  <c r="G194" i="3"/>
  <c r="H194" i="3"/>
  <c r="G195" i="3"/>
  <c r="H195" i="3"/>
  <c r="G196" i="3"/>
  <c r="H196" i="3"/>
  <c r="G197" i="3"/>
  <c r="H197" i="3"/>
  <c r="G198" i="3"/>
  <c r="H198" i="3"/>
  <c r="G199" i="3"/>
  <c r="H199" i="3"/>
  <c r="G200" i="3"/>
  <c r="H200" i="3"/>
  <c r="G201" i="3"/>
  <c r="H201" i="3"/>
  <c r="G202" i="3"/>
  <c r="H202" i="3"/>
  <c r="G203" i="3"/>
  <c r="H203" i="3"/>
  <c r="G204" i="3"/>
  <c r="H204" i="3"/>
  <c r="G205" i="3"/>
  <c r="H205" i="3"/>
  <c r="G206" i="3"/>
  <c r="H206" i="3"/>
  <c r="G207" i="3"/>
  <c r="H207" i="3"/>
  <c r="G208" i="3"/>
  <c r="H208" i="3"/>
  <c r="G209" i="3"/>
  <c r="H209" i="3"/>
  <c r="G210" i="3"/>
  <c r="H210" i="3"/>
  <c r="G211" i="3"/>
  <c r="H211" i="3"/>
  <c r="G212" i="3"/>
  <c r="H212" i="3"/>
  <c r="G213" i="3"/>
  <c r="H213" i="3"/>
  <c r="G214" i="3"/>
  <c r="H214" i="3"/>
  <c r="G215" i="3"/>
  <c r="H215" i="3"/>
  <c r="G216" i="3"/>
  <c r="H216" i="3"/>
  <c r="G217" i="3"/>
  <c r="H217" i="3"/>
  <c r="G218" i="3"/>
  <c r="H218" i="3"/>
  <c r="G219" i="3"/>
  <c r="H219" i="3"/>
  <c r="G220" i="3"/>
  <c r="H220" i="3"/>
  <c r="G221" i="3"/>
  <c r="H221" i="3"/>
  <c r="G222" i="3"/>
  <c r="H222" i="3"/>
  <c r="G223" i="3"/>
  <c r="H223" i="3"/>
  <c r="G224" i="3"/>
  <c r="H224" i="3"/>
  <c r="G225" i="3"/>
  <c r="H225" i="3"/>
  <c r="G226" i="3"/>
  <c r="H226" i="3"/>
  <c r="G227" i="3"/>
  <c r="H227" i="3"/>
  <c r="G228" i="3"/>
  <c r="H228" i="3"/>
  <c r="G229" i="3"/>
  <c r="H229" i="3"/>
  <c r="G230" i="3"/>
  <c r="H230" i="3"/>
  <c r="G231" i="3"/>
  <c r="H231" i="3"/>
  <c r="G232" i="3"/>
  <c r="H232" i="3"/>
  <c r="G233" i="3"/>
  <c r="H233" i="3"/>
  <c r="G234" i="3"/>
  <c r="H234" i="3"/>
  <c r="G235" i="3"/>
  <c r="H235" i="3"/>
  <c r="G236" i="3"/>
  <c r="H236" i="3"/>
  <c r="G237" i="3"/>
  <c r="H237" i="3"/>
  <c r="G238" i="3"/>
  <c r="H238" i="3"/>
  <c r="G239" i="3"/>
  <c r="H239" i="3"/>
  <c r="G240" i="3"/>
  <c r="H240" i="3"/>
  <c r="G241" i="3"/>
  <c r="H241" i="3"/>
  <c r="G242" i="3"/>
  <c r="H242" i="3"/>
  <c r="G243" i="3"/>
  <c r="H243" i="3"/>
  <c r="G244" i="3"/>
  <c r="H244" i="3"/>
  <c r="G245" i="3"/>
  <c r="H245" i="3"/>
  <c r="G246" i="3"/>
  <c r="H246" i="3"/>
  <c r="G247" i="3"/>
  <c r="H247" i="3"/>
  <c r="G248" i="3"/>
  <c r="H248" i="3"/>
  <c r="G249" i="3"/>
  <c r="H249" i="3"/>
  <c r="G250" i="3"/>
  <c r="H250" i="3"/>
  <c r="G251" i="3"/>
  <c r="H251" i="3"/>
  <c r="G252" i="3"/>
  <c r="H252" i="3"/>
  <c r="G253" i="3"/>
  <c r="H253" i="3"/>
  <c r="G254" i="3"/>
  <c r="H254" i="3"/>
  <c r="G255" i="3"/>
  <c r="H255" i="3"/>
  <c r="G256" i="3"/>
  <c r="H256" i="3"/>
  <c r="G257" i="3"/>
  <c r="H257" i="3"/>
  <c r="G258" i="3"/>
  <c r="H258" i="3"/>
  <c r="G259" i="3"/>
  <c r="H259" i="3"/>
  <c r="G260" i="3"/>
  <c r="H260" i="3"/>
  <c r="G261" i="3"/>
  <c r="H261" i="3"/>
  <c r="G262" i="3"/>
  <c r="H262" i="3"/>
  <c r="G263" i="3"/>
  <c r="H263" i="3"/>
  <c r="G264" i="3"/>
  <c r="H264" i="3"/>
  <c r="G265" i="3"/>
  <c r="H265" i="3"/>
  <c r="G266" i="3"/>
  <c r="H266" i="3"/>
  <c r="G267" i="3"/>
  <c r="H267" i="3"/>
  <c r="G268" i="3"/>
  <c r="H268" i="3"/>
  <c r="G269" i="3"/>
  <c r="H269" i="3"/>
  <c r="G270" i="3"/>
  <c r="H270" i="3"/>
  <c r="G271" i="3"/>
  <c r="H271" i="3"/>
  <c r="G272" i="3"/>
  <c r="H272" i="3"/>
  <c r="G273" i="3"/>
  <c r="H273" i="3"/>
  <c r="G274" i="3"/>
  <c r="H274" i="3"/>
  <c r="G275" i="3"/>
  <c r="H275" i="3"/>
  <c r="G276" i="3"/>
  <c r="H276" i="3"/>
  <c r="G277" i="3"/>
  <c r="H277" i="3"/>
  <c r="G278" i="3"/>
  <c r="H278" i="3"/>
  <c r="G279" i="3"/>
  <c r="H279" i="3"/>
  <c r="G280" i="3"/>
  <c r="H280" i="3"/>
  <c r="G281" i="3"/>
  <c r="H281" i="3"/>
  <c r="G282" i="3"/>
  <c r="H282" i="3"/>
  <c r="G283" i="3"/>
  <c r="H283" i="3"/>
  <c r="G284" i="3"/>
  <c r="H284" i="3"/>
  <c r="G285" i="3"/>
  <c r="H285" i="3"/>
  <c r="G286" i="3"/>
  <c r="H286" i="3"/>
  <c r="G287" i="3"/>
  <c r="H287" i="3"/>
  <c r="G288" i="3"/>
  <c r="H288" i="3"/>
  <c r="G289" i="3"/>
  <c r="H289" i="3"/>
  <c r="G290" i="3"/>
  <c r="H290" i="3"/>
  <c r="G291" i="3"/>
  <c r="H291" i="3"/>
  <c r="G292" i="3"/>
  <c r="H292" i="3"/>
  <c r="G293" i="3"/>
  <c r="H293" i="3"/>
  <c r="G294" i="3"/>
  <c r="H294" i="3"/>
  <c r="G295" i="3"/>
  <c r="H295" i="3"/>
  <c r="G296" i="3"/>
  <c r="H296" i="3"/>
  <c r="G297" i="3"/>
  <c r="H297" i="3"/>
  <c r="G298" i="3"/>
  <c r="H298" i="3"/>
  <c r="G299" i="3"/>
  <c r="H299" i="3"/>
  <c r="G300" i="3"/>
  <c r="H300" i="3"/>
  <c r="G301" i="3"/>
  <c r="H301" i="3"/>
  <c r="G302" i="3"/>
  <c r="H302" i="3"/>
  <c r="G303" i="3"/>
  <c r="H303" i="3"/>
  <c r="G304" i="3"/>
  <c r="H304" i="3"/>
  <c r="G305" i="3"/>
  <c r="H305" i="3"/>
  <c r="G306" i="3"/>
  <c r="H306" i="3"/>
  <c r="G307" i="3"/>
  <c r="H307" i="3"/>
  <c r="G308" i="3"/>
  <c r="H308" i="3"/>
  <c r="G309" i="3"/>
  <c r="H309" i="3"/>
  <c r="G310" i="3"/>
  <c r="H310" i="3"/>
  <c r="G311" i="3"/>
  <c r="H311" i="3"/>
  <c r="G312" i="3"/>
  <c r="H312" i="3"/>
  <c r="G313" i="3"/>
  <c r="H313" i="3"/>
  <c r="G314" i="3"/>
  <c r="H314" i="3"/>
  <c r="G315" i="3"/>
  <c r="H315" i="3"/>
  <c r="G316" i="3"/>
  <c r="H316" i="3"/>
  <c r="G317" i="3"/>
  <c r="H317" i="3"/>
  <c r="G318" i="3"/>
  <c r="H318" i="3"/>
  <c r="G319" i="3"/>
  <c r="H319" i="3"/>
  <c r="G320" i="3"/>
  <c r="H320" i="3"/>
  <c r="G321" i="3"/>
  <c r="H321" i="3"/>
  <c r="G322" i="3"/>
  <c r="H322" i="3"/>
  <c r="G323" i="3"/>
  <c r="H323" i="3"/>
  <c r="G324" i="3"/>
  <c r="H324" i="3"/>
  <c r="G325" i="3"/>
  <c r="H325" i="3"/>
  <c r="G326" i="3"/>
  <c r="H326" i="3"/>
  <c r="G327" i="3"/>
  <c r="H327" i="3"/>
  <c r="G328" i="3"/>
  <c r="H328" i="3"/>
  <c r="G329" i="3"/>
  <c r="H329" i="3"/>
  <c r="G330" i="3"/>
  <c r="H330" i="3"/>
  <c r="G331" i="3"/>
  <c r="H331" i="3"/>
  <c r="G332" i="3"/>
  <c r="H332" i="3"/>
  <c r="G333" i="3"/>
  <c r="H333" i="3"/>
  <c r="G334" i="3"/>
  <c r="H334" i="3"/>
  <c r="G335" i="3"/>
  <c r="H335" i="3"/>
  <c r="G336" i="3"/>
  <c r="H336" i="3"/>
  <c r="G337" i="3"/>
  <c r="H337" i="3"/>
  <c r="G338" i="3"/>
  <c r="H338" i="3"/>
  <c r="G339" i="3"/>
  <c r="H339" i="3"/>
  <c r="G340" i="3"/>
  <c r="H340" i="3"/>
  <c r="G341" i="3"/>
  <c r="H341" i="3"/>
  <c r="G342" i="3"/>
  <c r="H342" i="3"/>
  <c r="G343" i="3"/>
  <c r="H343" i="3"/>
  <c r="G344" i="3"/>
  <c r="H344" i="3"/>
  <c r="G345" i="3"/>
  <c r="H345" i="3"/>
  <c r="G346" i="3"/>
  <c r="H346" i="3"/>
  <c r="G347" i="3"/>
  <c r="H347" i="3"/>
  <c r="G348" i="3"/>
  <c r="H348" i="3"/>
  <c r="G349" i="3"/>
  <c r="H349" i="3"/>
  <c r="G350" i="3"/>
  <c r="H350" i="3"/>
  <c r="G351" i="3"/>
  <c r="H351" i="3"/>
  <c r="G352" i="3"/>
  <c r="H352" i="3"/>
  <c r="G353" i="3"/>
  <c r="H353" i="3"/>
  <c r="G354" i="3"/>
  <c r="H354" i="3"/>
  <c r="G355" i="3"/>
  <c r="H355" i="3"/>
  <c r="G356" i="3"/>
  <c r="H356" i="3"/>
  <c r="G357" i="3"/>
  <c r="H357" i="3"/>
  <c r="G358" i="3"/>
  <c r="H358" i="3"/>
  <c r="G359" i="3"/>
  <c r="H359" i="3"/>
  <c r="G360" i="3"/>
  <c r="H360" i="3"/>
  <c r="G361" i="3"/>
  <c r="H361" i="3"/>
  <c r="G362" i="3"/>
  <c r="H362" i="3"/>
  <c r="G363" i="3"/>
  <c r="H363" i="3"/>
  <c r="G364" i="3"/>
  <c r="H364" i="3"/>
  <c r="G365" i="3"/>
  <c r="H365" i="3"/>
  <c r="G366" i="3"/>
  <c r="H366" i="3"/>
  <c r="G367" i="3"/>
  <c r="H367" i="3"/>
  <c r="G368" i="3"/>
  <c r="H368" i="3"/>
  <c r="G369" i="3"/>
  <c r="H369" i="3"/>
  <c r="G370" i="3"/>
  <c r="H370" i="3"/>
  <c r="G371" i="3"/>
  <c r="H371" i="3"/>
  <c r="G372" i="3"/>
  <c r="H372" i="3"/>
  <c r="G373" i="3"/>
  <c r="H373" i="3"/>
  <c r="G374" i="3"/>
  <c r="H374" i="3"/>
  <c r="G375" i="3"/>
  <c r="H375" i="3"/>
  <c r="G376" i="3"/>
  <c r="H376" i="3"/>
  <c r="G377" i="3"/>
  <c r="H377" i="3"/>
  <c r="G378" i="3"/>
  <c r="H378" i="3"/>
  <c r="G379" i="3"/>
  <c r="H379" i="3"/>
  <c r="G380" i="3"/>
  <c r="H380" i="3"/>
  <c r="G381" i="3"/>
  <c r="H381" i="3"/>
  <c r="G382" i="3"/>
  <c r="H382" i="3"/>
  <c r="G383" i="3"/>
  <c r="H383" i="3"/>
  <c r="G384" i="3"/>
  <c r="H384" i="3"/>
  <c r="G385" i="3"/>
  <c r="H385" i="3"/>
  <c r="G386" i="3"/>
  <c r="H386" i="3"/>
  <c r="G387" i="3"/>
  <c r="H387" i="3"/>
  <c r="G388" i="3"/>
  <c r="H388" i="3"/>
  <c r="G389" i="3"/>
  <c r="H389" i="3"/>
  <c r="G390" i="3"/>
  <c r="H390" i="3"/>
  <c r="G391" i="3"/>
  <c r="H391" i="3"/>
  <c r="G392" i="3"/>
  <c r="H392" i="3"/>
  <c r="G393" i="3"/>
  <c r="H393" i="3"/>
  <c r="G394" i="3"/>
  <c r="H394" i="3"/>
  <c r="G395" i="3"/>
  <c r="H395" i="3"/>
  <c r="G396" i="3"/>
  <c r="H396" i="3"/>
  <c r="G397" i="3"/>
  <c r="H397" i="3"/>
  <c r="G398" i="3"/>
  <c r="H398" i="3"/>
  <c r="G399" i="3"/>
  <c r="H399" i="3"/>
  <c r="G400" i="3"/>
  <c r="H400" i="3"/>
  <c r="G401" i="3"/>
  <c r="H401" i="3"/>
  <c r="G402" i="3"/>
  <c r="H402" i="3"/>
  <c r="G403" i="3"/>
  <c r="H403" i="3"/>
  <c r="G404" i="3"/>
  <c r="H404" i="3"/>
  <c r="G405" i="3"/>
  <c r="H405" i="3"/>
  <c r="G406" i="3"/>
  <c r="H406" i="3"/>
  <c r="G407" i="3"/>
  <c r="H407" i="3"/>
  <c r="G408" i="3"/>
  <c r="H408" i="3"/>
  <c r="G409" i="3"/>
  <c r="H409" i="3"/>
  <c r="G410" i="3"/>
  <c r="H410" i="3"/>
  <c r="G411" i="3"/>
  <c r="H411" i="3"/>
  <c r="G412" i="3"/>
  <c r="H412" i="3"/>
  <c r="G413" i="3"/>
  <c r="H413" i="3"/>
  <c r="G414" i="3"/>
  <c r="H414" i="3"/>
  <c r="G415" i="3"/>
  <c r="H415" i="3"/>
  <c r="G416" i="3"/>
  <c r="H416" i="3"/>
  <c r="G417" i="3"/>
  <c r="H417" i="3"/>
  <c r="G418" i="3"/>
  <c r="H418" i="3"/>
  <c r="G419" i="3"/>
  <c r="H419" i="3"/>
  <c r="G420" i="3"/>
  <c r="H420" i="3"/>
  <c r="G421" i="3"/>
  <c r="H421" i="3"/>
  <c r="G422" i="3"/>
  <c r="H422" i="3"/>
  <c r="G423" i="3"/>
  <c r="H423" i="3"/>
  <c r="G424" i="3"/>
  <c r="H424" i="3"/>
  <c r="G425" i="3"/>
  <c r="H425" i="3"/>
  <c r="G426" i="3"/>
  <c r="H426" i="3"/>
  <c r="G427" i="3"/>
  <c r="H427" i="3"/>
  <c r="G428" i="3"/>
  <c r="H428" i="3"/>
  <c r="G429" i="3"/>
  <c r="H429" i="3"/>
  <c r="G430" i="3"/>
  <c r="H430" i="3"/>
  <c r="G431" i="3"/>
  <c r="H431" i="3"/>
  <c r="G432" i="3"/>
  <c r="H432" i="3"/>
  <c r="G433" i="3"/>
  <c r="H433" i="3"/>
  <c r="G434" i="3"/>
  <c r="H434" i="3"/>
  <c r="G435" i="3"/>
  <c r="H435" i="3"/>
  <c r="G436" i="3"/>
  <c r="H436" i="3"/>
  <c r="G437" i="3"/>
  <c r="H437" i="3"/>
  <c r="G438" i="3"/>
  <c r="H438" i="3"/>
  <c r="G439" i="3"/>
  <c r="H439" i="3"/>
  <c r="G440" i="3"/>
  <c r="H440" i="3"/>
  <c r="G441" i="3"/>
  <c r="H441" i="3"/>
  <c r="G442" i="3"/>
  <c r="H442" i="3"/>
  <c r="G443" i="3"/>
  <c r="H443" i="3"/>
  <c r="G444" i="3"/>
  <c r="H444" i="3"/>
  <c r="G445" i="3"/>
  <c r="H445" i="3"/>
  <c r="G446" i="3"/>
  <c r="H446" i="3"/>
  <c r="G447" i="3"/>
  <c r="H447" i="3"/>
  <c r="G448" i="3"/>
  <c r="H448" i="3"/>
  <c r="G449" i="3"/>
  <c r="H449" i="3"/>
  <c r="G450" i="3"/>
  <c r="H450" i="3"/>
  <c r="G451" i="3"/>
  <c r="H451" i="3"/>
  <c r="G452" i="3"/>
  <c r="H452" i="3"/>
  <c r="G453" i="3"/>
  <c r="H453" i="3"/>
  <c r="G454" i="3"/>
  <c r="H454" i="3"/>
  <c r="G455" i="3"/>
  <c r="H455" i="3"/>
  <c r="G456" i="3"/>
  <c r="H456" i="3"/>
  <c r="G457" i="3"/>
  <c r="H457" i="3"/>
  <c r="G458" i="3"/>
  <c r="H458" i="3"/>
  <c r="G459" i="3"/>
  <c r="H459" i="3"/>
  <c r="G460" i="3"/>
  <c r="H460" i="3"/>
  <c r="G461" i="3"/>
  <c r="H461" i="3"/>
  <c r="G462" i="3"/>
  <c r="H462" i="3"/>
  <c r="G463" i="3"/>
  <c r="H463" i="3"/>
  <c r="G464" i="3"/>
  <c r="H464" i="3"/>
  <c r="G465" i="3"/>
  <c r="H465" i="3"/>
  <c r="G466" i="3"/>
  <c r="H466" i="3"/>
  <c r="G467" i="3"/>
  <c r="H467" i="3"/>
  <c r="G468" i="3"/>
  <c r="H468" i="3"/>
  <c r="G469" i="3"/>
  <c r="H469" i="3"/>
  <c r="G470" i="3"/>
  <c r="H470" i="3"/>
  <c r="G471" i="3"/>
  <c r="H471" i="3"/>
  <c r="G472" i="3"/>
  <c r="H472" i="3"/>
  <c r="G473" i="3"/>
  <c r="H473" i="3"/>
  <c r="G474" i="3"/>
  <c r="H474" i="3"/>
  <c r="G475" i="3"/>
  <c r="H475" i="3"/>
  <c r="G476" i="3"/>
  <c r="H476" i="3"/>
  <c r="G477" i="3"/>
  <c r="H477" i="3"/>
  <c r="G478" i="3"/>
  <c r="H478" i="3"/>
  <c r="G479" i="3"/>
  <c r="H479" i="3"/>
  <c r="G480" i="3"/>
  <c r="H480" i="3"/>
  <c r="G481" i="3"/>
  <c r="H481" i="3"/>
  <c r="G482" i="3"/>
  <c r="H482" i="3"/>
  <c r="G483" i="3"/>
  <c r="H483" i="3"/>
  <c r="G484" i="3"/>
  <c r="H484" i="3"/>
  <c r="G485" i="3"/>
  <c r="H485" i="3"/>
  <c r="G486" i="3"/>
  <c r="H486" i="3"/>
  <c r="G487" i="3"/>
  <c r="H487" i="3"/>
  <c r="G488" i="3"/>
  <c r="H488" i="3"/>
  <c r="G489" i="3"/>
  <c r="H489" i="3"/>
  <c r="G490" i="3"/>
  <c r="H490" i="3"/>
  <c r="G491" i="3"/>
  <c r="H491" i="3"/>
  <c r="G492" i="3"/>
  <c r="H492" i="3"/>
  <c r="G493" i="3"/>
  <c r="H493" i="3"/>
  <c r="G494" i="3"/>
  <c r="H494" i="3"/>
  <c r="G495" i="3"/>
  <c r="H495" i="3"/>
  <c r="G496" i="3"/>
  <c r="H496" i="3"/>
  <c r="G497" i="3"/>
  <c r="H497" i="3"/>
  <c r="G498" i="3"/>
  <c r="H498" i="3"/>
  <c r="G499" i="3"/>
  <c r="H499" i="3"/>
  <c r="G500" i="3"/>
  <c r="H500" i="3"/>
  <c r="G501" i="3"/>
  <c r="H501" i="3"/>
  <c r="G502" i="3"/>
  <c r="H502" i="3"/>
  <c r="G503" i="3"/>
  <c r="H503" i="3"/>
  <c r="G504" i="3"/>
  <c r="H504" i="3"/>
  <c r="G505" i="3"/>
  <c r="H505" i="3"/>
  <c r="G506" i="3"/>
  <c r="H506" i="3"/>
  <c r="G507" i="3"/>
  <c r="H507" i="3"/>
  <c r="G508" i="3"/>
  <c r="H508" i="3"/>
  <c r="G509" i="3"/>
  <c r="H509" i="3"/>
  <c r="G510" i="3"/>
  <c r="H510" i="3"/>
  <c r="G511" i="3"/>
  <c r="H511" i="3"/>
  <c r="G512" i="3"/>
  <c r="H512" i="3"/>
  <c r="G513" i="3"/>
  <c r="H513" i="3"/>
  <c r="G514" i="3"/>
  <c r="H514" i="3"/>
  <c r="G515" i="3"/>
  <c r="H515" i="3"/>
  <c r="G516" i="3"/>
  <c r="H516" i="3"/>
  <c r="G517" i="3"/>
  <c r="H517" i="3"/>
  <c r="G518" i="3"/>
  <c r="H518" i="3"/>
  <c r="G519" i="3"/>
  <c r="H519" i="3"/>
  <c r="G520" i="3"/>
  <c r="H520" i="3"/>
  <c r="G521" i="3"/>
  <c r="H521" i="3"/>
  <c r="G522" i="3"/>
  <c r="H522" i="3"/>
  <c r="G523" i="3"/>
  <c r="H523" i="3"/>
  <c r="G524" i="3"/>
  <c r="H524" i="3"/>
  <c r="G525" i="3"/>
  <c r="H525" i="3"/>
  <c r="G526" i="3"/>
  <c r="H526" i="3"/>
  <c r="G527" i="3"/>
  <c r="H527" i="3"/>
  <c r="G528" i="3"/>
  <c r="H528" i="3"/>
  <c r="G529" i="3"/>
  <c r="H529" i="3"/>
  <c r="G530" i="3"/>
  <c r="H530" i="3"/>
  <c r="G531" i="3"/>
  <c r="H531" i="3"/>
  <c r="G532" i="3"/>
  <c r="H532" i="3"/>
  <c r="G533" i="3"/>
  <c r="H533" i="3"/>
  <c r="G534" i="3"/>
  <c r="H534" i="3"/>
  <c r="G535" i="3"/>
  <c r="H535" i="3"/>
  <c r="G536" i="3"/>
  <c r="H536" i="3"/>
  <c r="G537" i="3"/>
  <c r="H537" i="3"/>
  <c r="G538" i="3"/>
  <c r="H538" i="3"/>
  <c r="G539" i="3"/>
  <c r="H539" i="3"/>
  <c r="G540" i="3"/>
  <c r="H540" i="3"/>
  <c r="G541" i="3"/>
  <c r="H541" i="3"/>
  <c r="G542" i="3"/>
  <c r="H542" i="3"/>
  <c r="G543" i="3"/>
  <c r="H543" i="3"/>
  <c r="G544" i="3"/>
  <c r="H544" i="3"/>
  <c r="G545" i="3"/>
  <c r="H545" i="3"/>
  <c r="G546" i="3"/>
  <c r="H546" i="3"/>
  <c r="G547" i="3"/>
  <c r="H547" i="3"/>
  <c r="G548" i="3"/>
  <c r="H548" i="3"/>
  <c r="G549" i="3"/>
  <c r="H549" i="3"/>
  <c r="G550" i="3"/>
  <c r="H550" i="3"/>
  <c r="G551" i="3"/>
  <c r="H551" i="3"/>
  <c r="G552" i="3"/>
  <c r="H552" i="3"/>
  <c r="G553" i="3"/>
  <c r="H553" i="3"/>
  <c r="G554" i="3"/>
  <c r="H554" i="3"/>
  <c r="G555" i="3"/>
  <c r="H555" i="3"/>
  <c r="G556" i="3"/>
  <c r="H556" i="3"/>
  <c r="G557" i="3"/>
  <c r="H557" i="3"/>
  <c r="G558" i="3"/>
  <c r="H558" i="3"/>
  <c r="G559" i="3"/>
  <c r="H559" i="3"/>
  <c r="G560" i="3"/>
  <c r="H560" i="3"/>
  <c r="G561" i="3"/>
  <c r="H561" i="3"/>
  <c r="G562" i="3"/>
  <c r="H562" i="3"/>
  <c r="G563" i="3"/>
  <c r="H563" i="3"/>
  <c r="G564" i="3"/>
  <c r="H564" i="3"/>
  <c r="G565" i="3"/>
  <c r="H565" i="3"/>
  <c r="G566" i="3"/>
  <c r="H566" i="3"/>
  <c r="G567" i="3"/>
  <c r="H567" i="3"/>
  <c r="G568" i="3"/>
  <c r="H568" i="3"/>
  <c r="G569" i="3"/>
  <c r="H569" i="3"/>
  <c r="G570" i="3"/>
  <c r="H570" i="3"/>
  <c r="G571" i="3"/>
  <c r="H571" i="3"/>
  <c r="G572" i="3"/>
  <c r="H572" i="3"/>
  <c r="G573" i="3"/>
  <c r="H573" i="3"/>
  <c r="G574" i="3"/>
  <c r="H574" i="3"/>
  <c r="G575" i="3"/>
  <c r="H575" i="3"/>
  <c r="G576" i="3"/>
  <c r="H576" i="3"/>
  <c r="G577" i="3"/>
  <c r="H577" i="3"/>
  <c r="G578" i="3"/>
  <c r="H578" i="3"/>
  <c r="G579" i="3"/>
  <c r="H579" i="3"/>
  <c r="G580" i="3"/>
  <c r="H580" i="3"/>
  <c r="G581" i="3"/>
  <c r="H581" i="3"/>
  <c r="G582" i="3"/>
  <c r="H582" i="3"/>
  <c r="G583" i="3"/>
  <c r="H583" i="3"/>
  <c r="G584" i="3"/>
  <c r="H584" i="3"/>
  <c r="G585" i="3"/>
  <c r="H585" i="3"/>
  <c r="G586" i="3"/>
  <c r="H586" i="3"/>
  <c r="G587" i="3"/>
  <c r="H587" i="3"/>
  <c r="G588" i="3"/>
  <c r="H588" i="3"/>
  <c r="G589" i="3"/>
  <c r="H589" i="3"/>
  <c r="G590" i="3"/>
  <c r="H590" i="3"/>
  <c r="G591" i="3"/>
  <c r="H591" i="3"/>
  <c r="G592" i="3"/>
  <c r="H592" i="3"/>
  <c r="G593" i="3"/>
  <c r="H593" i="3"/>
  <c r="G594" i="3"/>
  <c r="H594" i="3"/>
  <c r="G595" i="3"/>
  <c r="H595" i="3"/>
  <c r="G596" i="3"/>
  <c r="H596" i="3"/>
  <c r="G597" i="3"/>
  <c r="H597" i="3"/>
  <c r="G598" i="3"/>
  <c r="H598" i="3"/>
  <c r="G599" i="3"/>
  <c r="H599" i="3"/>
  <c r="G600" i="3"/>
  <c r="H600" i="3"/>
  <c r="G601" i="3"/>
  <c r="H601" i="3"/>
  <c r="G602" i="3"/>
  <c r="H602" i="3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H3" i="3"/>
  <c r="G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" i="2"/>
  <c r="AG306" i="3" l="1"/>
  <c r="P459" i="3"/>
  <c r="AC458" i="3"/>
  <c r="AD458" i="3"/>
  <c r="AG203" i="2"/>
  <c r="I398" i="2"/>
  <c r="L398" i="2" s="1"/>
  <c r="J398" i="2"/>
  <c r="M398" i="2" s="1"/>
  <c r="K398" i="2"/>
  <c r="N398" i="2" s="1"/>
  <c r="I394" i="2"/>
  <c r="L394" i="2" s="1"/>
  <c r="K394" i="2"/>
  <c r="N394" i="2" s="1"/>
  <c r="J394" i="2"/>
  <c r="M394" i="2" s="1"/>
  <c r="I390" i="2"/>
  <c r="L390" i="2" s="1"/>
  <c r="J390" i="2"/>
  <c r="M390" i="2" s="1"/>
  <c r="K390" i="2"/>
  <c r="N390" i="2" s="1"/>
  <c r="I386" i="2"/>
  <c r="L386" i="2" s="1"/>
  <c r="K386" i="2"/>
  <c r="N386" i="2" s="1"/>
  <c r="J386" i="2"/>
  <c r="M386" i="2" s="1"/>
  <c r="I382" i="2"/>
  <c r="L382" i="2" s="1"/>
  <c r="J382" i="2"/>
  <c r="M382" i="2" s="1"/>
  <c r="K382" i="2"/>
  <c r="N382" i="2" s="1"/>
  <c r="I378" i="2"/>
  <c r="L378" i="2" s="1"/>
  <c r="K378" i="2"/>
  <c r="N378" i="2" s="1"/>
  <c r="J378" i="2"/>
  <c r="M378" i="2" s="1"/>
  <c r="I374" i="2"/>
  <c r="L374" i="2" s="1"/>
  <c r="J374" i="2"/>
  <c r="M374" i="2" s="1"/>
  <c r="K374" i="2"/>
  <c r="N374" i="2" s="1"/>
  <c r="I370" i="2"/>
  <c r="L370" i="2" s="1"/>
  <c r="K370" i="2"/>
  <c r="N370" i="2" s="1"/>
  <c r="J370" i="2"/>
  <c r="M370" i="2" s="1"/>
  <c r="I366" i="2"/>
  <c r="L366" i="2" s="1"/>
  <c r="J366" i="2"/>
  <c r="M366" i="2" s="1"/>
  <c r="K366" i="2"/>
  <c r="N366" i="2" s="1"/>
  <c r="I362" i="2"/>
  <c r="L362" i="2" s="1"/>
  <c r="K362" i="2"/>
  <c r="N362" i="2" s="1"/>
  <c r="J362" i="2"/>
  <c r="M362" i="2" s="1"/>
  <c r="I358" i="2"/>
  <c r="L358" i="2" s="1"/>
  <c r="J358" i="2"/>
  <c r="M358" i="2" s="1"/>
  <c r="K358" i="2"/>
  <c r="N358" i="2" s="1"/>
  <c r="I354" i="2"/>
  <c r="L354" i="2" s="1"/>
  <c r="K354" i="2"/>
  <c r="N354" i="2" s="1"/>
  <c r="J354" i="2"/>
  <c r="M354" i="2" s="1"/>
  <c r="I350" i="2"/>
  <c r="L350" i="2" s="1"/>
  <c r="J350" i="2"/>
  <c r="M350" i="2" s="1"/>
  <c r="K350" i="2"/>
  <c r="N350" i="2" s="1"/>
  <c r="I346" i="2"/>
  <c r="L346" i="2" s="1"/>
  <c r="K346" i="2"/>
  <c r="N346" i="2" s="1"/>
  <c r="J346" i="2"/>
  <c r="M346" i="2" s="1"/>
  <c r="I342" i="2"/>
  <c r="L342" i="2" s="1"/>
  <c r="J342" i="2"/>
  <c r="M342" i="2" s="1"/>
  <c r="K342" i="2"/>
  <c r="N342" i="2" s="1"/>
  <c r="I338" i="2"/>
  <c r="L338" i="2" s="1"/>
  <c r="K338" i="2"/>
  <c r="N338" i="2" s="1"/>
  <c r="J338" i="2"/>
  <c r="M338" i="2" s="1"/>
  <c r="I334" i="2"/>
  <c r="L334" i="2" s="1"/>
  <c r="J334" i="2"/>
  <c r="M334" i="2" s="1"/>
  <c r="K334" i="2"/>
  <c r="N334" i="2" s="1"/>
  <c r="I330" i="2"/>
  <c r="L330" i="2" s="1"/>
  <c r="K330" i="2"/>
  <c r="N330" i="2" s="1"/>
  <c r="J330" i="2"/>
  <c r="M330" i="2" s="1"/>
  <c r="I326" i="2"/>
  <c r="L326" i="2" s="1"/>
  <c r="J326" i="2"/>
  <c r="M326" i="2" s="1"/>
  <c r="K326" i="2"/>
  <c r="N326" i="2" s="1"/>
  <c r="I322" i="2"/>
  <c r="L322" i="2" s="1"/>
  <c r="K322" i="2"/>
  <c r="N322" i="2" s="1"/>
  <c r="J322" i="2"/>
  <c r="M322" i="2" s="1"/>
  <c r="I318" i="2"/>
  <c r="L318" i="2" s="1"/>
  <c r="J318" i="2"/>
  <c r="M318" i="2" s="1"/>
  <c r="K318" i="2"/>
  <c r="N318" i="2" s="1"/>
  <c r="I314" i="2"/>
  <c r="L314" i="2" s="1"/>
  <c r="K314" i="2"/>
  <c r="N314" i="2" s="1"/>
  <c r="J314" i="2"/>
  <c r="M314" i="2" s="1"/>
  <c r="I310" i="2"/>
  <c r="L310" i="2" s="1"/>
  <c r="J310" i="2"/>
  <c r="M310" i="2" s="1"/>
  <c r="K310" i="2"/>
  <c r="N310" i="2" s="1"/>
  <c r="I306" i="2"/>
  <c r="L306" i="2" s="1"/>
  <c r="K306" i="2"/>
  <c r="N306" i="2" s="1"/>
  <c r="J306" i="2"/>
  <c r="M306" i="2" s="1"/>
  <c r="I302" i="2"/>
  <c r="L302" i="2" s="1"/>
  <c r="J302" i="2"/>
  <c r="M302" i="2" s="1"/>
  <c r="K302" i="2"/>
  <c r="N302" i="2" s="1"/>
  <c r="I298" i="2"/>
  <c r="L298" i="2" s="1"/>
  <c r="K298" i="2"/>
  <c r="N298" i="2" s="1"/>
  <c r="J298" i="2"/>
  <c r="M298" i="2" s="1"/>
  <c r="I294" i="2"/>
  <c r="L294" i="2" s="1"/>
  <c r="J294" i="2"/>
  <c r="M294" i="2" s="1"/>
  <c r="K294" i="2"/>
  <c r="N294" i="2" s="1"/>
  <c r="I290" i="2"/>
  <c r="L290" i="2" s="1"/>
  <c r="K290" i="2"/>
  <c r="N290" i="2" s="1"/>
  <c r="J290" i="2"/>
  <c r="M290" i="2" s="1"/>
  <c r="I286" i="2"/>
  <c r="L286" i="2" s="1"/>
  <c r="J286" i="2"/>
  <c r="M286" i="2" s="1"/>
  <c r="K286" i="2"/>
  <c r="N286" i="2" s="1"/>
  <c r="I282" i="2"/>
  <c r="L282" i="2" s="1"/>
  <c r="K282" i="2"/>
  <c r="N282" i="2" s="1"/>
  <c r="J282" i="2"/>
  <c r="M282" i="2" s="1"/>
  <c r="I278" i="2"/>
  <c r="L278" i="2" s="1"/>
  <c r="J278" i="2"/>
  <c r="M278" i="2" s="1"/>
  <c r="K278" i="2"/>
  <c r="N278" i="2" s="1"/>
  <c r="I274" i="2"/>
  <c r="L274" i="2" s="1"/>
  <c r="K274" i="2"/>
  <c r="N274" i="2" s="1"/>
  <c r="J274" i="2"/>
  <c r="M274" i="2" s="1"/>
  <c r="I270" i="2"/>
  <c r="L270" i="2" s="1"/>
  <c r="J270" i="2"/>
  <c r="M270" i="2" s="1"/>
  <c r="K270" i="2"/>
  <c r="N270" i="2" s="1"/>
  <c r="I266" i="2"/>
  <c r="L266" i="2" s="1"/>
  <c r="K266" i="2"/>
  <c r="N266" i="2" s="1"/>
  <c r="J266" i="2"/>
  <c r="M266" i="2" s="1"/>
  <c r="I262" i="2"/>
  <c r="L262" i="2" s="1"/>
  <c r="J262" i="2"/>
  <c r="M262" i="2" s="1"/>
  <c r="K262" i="2"/>
  <c r="N262" i="2" s="1"/>
  <c r="I258" i="2"/>
  <c r="L258" i="2" s="1"/>
  <c r="K258" i="2"/>
  <c r="N258" i="2" s="1"/>
  <c r="J258" i="2"/>
  <c r="M258" i="2" s="1"/>
  <c r="I254" i="2"/>
  <c r="L254" i="2" s="1"/>
  <c r="J254" i="2"/>
  <c r="M254" i="2" s="1"/>
  <c r="K254" i="2"/>
  <c r="N254" i="2" s="1"/>
  <c r="I250" i="2"/>
  <c r="L250" i="2" s="1"/>
  <c r="K250" i="2"/>
  <c r="N250" i="2" s="1"/>
  <c r="J250" i="2"/>
  <c r="M250" i="2" s="1"/>
  <c r="I246" i="2"/>
  <c r="L246" i="2" s="1"/>
  <c r="J246" i="2"/>
  <c r="M246" i="2" s="1"/>
  <c r="K246" i="2"/>
  <c r="N246" i="2" s="1"/>
  <c r="I242" i="2"/>
  <c r="L242" i="2" s="1"/>
  <c r="K242" i="2"/>
  <c r="N242" i="2" s="1"/>
  <c r="J242" i="2"/>
  <c r="M242" i="2" s="1"/>
  <c r="I238" i="2"/>
  <c r="L238" i="2" s="1"/>
  <c r="J238" i="2"/>
  <c r="M238" i="2" s="1"/>
  <c r="K238" i="2"/>
  <c r="N238" i="2" s="1"/>
  <c r="I234" i="2"/>
  <c r="L234" i="2" s="1"/>
  <c r="K234" i="2"/>
  <c r="N234" i="2" s="1"/>
  <c r="J234" i="2"/>
  <c r="M234" i="2" s="1"/>
  <c r="I230" i="2"/>
  <c r="L230" i="2" s="1"/>
  <c r="J230" i="2"/>
  <c r="M230" i="2" s="1"/>
  <c r="K230" i="2"/>
  <c r="N230" i="2" s="1"/>
  <c r="I226" i="2"/>
  <c r="L226" i="2" s="1"/>
  <c r="K226" i="2"/>
  <c r="N226" i="2" s="1"/>
  <c r="J226" i="2"/>
  <c r="M226" i="2" s="1"/>
  <c r="I222" i="2"/>
  <c r="L222" i="2" s="1"/>
  <c r="J222" i="2"/>
  <c r="M222" i="2" s="1"/>
  <c r="K222" i="2"/>
  <c r="N222" i="2" s="1"/>
  <c r="I218" i="2"/>
  <c r="L218" i="2" s="1"/>
  <c r="K218" i="2"/>
  <c r="N218" i="2" s="1"/>
  <c r="J218" i="2"/>
  <c r="M218" i="2" s="1"/>
  <c r="I214" i="2"/>
  <c r="L214" i="2" s="1"/>
  <c r="J214" i="2"/>
  <c r="M214" i="2" s="1"/>
  <c r="K214" i="2"/>
  <c r="N214" i="2" s="1"/>
  <c r="I210" i="2"/>
  <c r="L210" i="2" s="1"/>
  <c r="K210" i="2"/>
  <c r="N210" i="2" s="1"/>
  <c r="J210" i="2"/>
  <c r="M210" i="2" s="1"/>
  <c r="I206" i="2"/>
  <c r="L206" i="2" s="1"/>
  <c r="J206" i="2"/>
  <c r="M206" i="2" s="1"/>
  <c r="K206" i="2"/>
  <c r="N206" i="2" s="1"/>
  <c r="I202" i="2"/>
  <c r="L202" i="2" s="1"/>
  <c r="K202" i="2"/>
  <c r="N202" i="2" s="1"/>
  <c r="J202" i="2"/>
  <c r="M202" i="2" s="1"/>
  <c r="I198" i="2"/>
  <c r="L198" i="2" s="1"/>
  <c r="J198" i="2"/>
  <c r="M198" i="2" s="1"/>
  <c r="K198" i="2"/>
  <c r="N198" i="2" s="1"/>
  <c r="I194" i="2"/>
  <c r="L194" i="2" s="1"/>
  <c r="K194" i="2"/>
  <c r="N194" i="2" s="1"/>
  <c r="J194" i="2"/>
  <c r="M194" i="2" s="1"/>
  <c r="I190" i="2"/>
  <c r="L190" i="2" s="1"/>
  <c r="J190" i="2"/>
  <c r="M190" i="2" s="1"/>
  <c r="K190" i="2"/>
  <c r="N190" i="2" s="1"/>
  <c r="I186" i="2"/>
  <c r="L186" i="2" s="1"/>
  <c r="K186" i="2"/>
  <c r="N186" i="2" s="1"/>
  <c r="J186" i="2"/>
  <c r="M186" i="2" s="1"/>
  <c r="I182" i="2"/>
  <c r="L182" i="2" s="1"/>
  <c r="J182" i="2"/>
  <c r="M182" i="2" s="1"/>
  <c r="K182" i="2"/>
  <c r="N182" i="2" s="1"/>
  <c r="I178" i="2"/>
  <c r="L178" i="2" s="1"/>
  <c r="K178" i="2"/>
  <c r="N178" i="2" s="1"/>
  <c r="J178" i="2"/>
  <c r="M178" i="2" s="1"/>
  <c r="I174" i="2"/>
  <c r="L174" i="2" s="1"/>
  <c r="J174" i="2"/>
  <c r="M174" i="2" s="1"/>
  <c r="K174" i="2"/>
  <c r="N174" i="2" s="1"/>
  <c r="I170" i="2"/>
  <c r="L170" i="2" s="1"/>
  <c r="K170" i="2"/>
  <c r="N170" i="2" s="1"/>
  <c r="J170" i="2"/>
  <c r="M170" i="2" s="1"/>
  <c r="I166" i="2"/>
  <c r="L166" i="2" s="1"/>
  <c r="J166" i="2"/>
  <c r="M166" i="2" s="1"/>
  <c r="K166" i="2"/>
  <c r="N166" i="2" s="1"/>
  <c r="I162" i="2"/>
  <c r="L162" i="2" s="1"/>
  <c r="K162" i="2"/>
  <c r="N162" i="2" s="1"/>
  <c r="J162" i="2"/>
  <c r="M162" i="2" s="1"/>
  <c r="I158" i="2"/>
  <c r="L158" i="2" s="1"/>
  <c r="J158" i="2"/>
  <c r="M158" i="2" s="1"/>
  <c r="K158" i="2"/>
  <c r="N158" i="2" s="1"/>
  <c r="I154" i="2"/>
  <c r="L154" i="2" s="1"/>
  <c r="K154" i="2"/>
  <c r="N154" i="2" s="1"/>
  <c r="J154" i="2"/>
  <c r="M154" i="2" s="1"/>
  <c r="I150" i="2"/>
  <c r="L150" i="2" s="1"/>
  <c r="J150" i="2"/>
  <c r="M150" i="2" s="1"/>
  <c r="K150" i="2"/>
  <c r="N150" i="2" s="1"/>
  <c r="I146" i="2"/>
  <c r="L146" i="2" s="1"/>
  <c r="K146" i="2"/>
  <c r="N146" i="2" s="1"/>
  <c r="J146" i="2"/>
  <c r="M146" i="2" s="1"/>
  <c r="I142" i="2"/>
  <c r="L142" i="2" s="1"/>
  <c r="K142" i="2"/>
  <c r="N142" i="2" s="1"/>
  <c r="J142" i="2"/>
  <c r="M142" i="2" s="1"/>
  <c r="I138" i="2"/>
  <c r="L138" i="2" s="1"/>
  <c r="J138" i="2"/>
  <c r="M138" i="2" s="1"/>
  <c r="K138" i="2"/>
  <c r="N138" i="2" s="1"/>
  <c r="I134" i="2"/>
  <c r="L134" i="2" s="1"/>
  <c r="K134" i="2"/>
  <c r="N134" i="2" s="1"/>
  <c r="J134" i="2"/>
  <c r="M134" i="2" s="1"/>
  <c r="I130" i="2"/>
  <c r="L130" i="2" s="1"/>
  <c r="J130" i="2"/>
  <c r="M130" i="2" s="1"/>
  <c r="K130" i="2"/>
  <c r="N130" i="2" s="1"/>
  <c r="I126" i="2"/>
  <c r="L126" i="2" s="1"/>
  <c r="K126" i="2"/>
  <c r="N126" i="2" s="1"/>
  <c r="J126" i="2"/>
  <c r="M126" i="2" s="1"/>
  <c r="I122" i="2"/>
  <c r="L122" i="2" s="1"/>
  <c r="J122" i="2"/>
  <c r="M122" i="2" s="1"/>
  <c r="K122" i="2"/>
  <c r="N122" i="2" s="1"/>
  <c r="I118" i="2"/>
  <c r="L118" i="2" s="1"/>
  <c r="K118" i="2"/>
  <c r="N118" i="2" s="1"/>
  <c r="J118" i="2"/>
  <c r="M118" i="2" s="1"/>
  <c r="I114" i="2"/>
  <c r="L114" i="2" s="1"/>
  <c r="K114" i="2"/>
  <c r="N114" i="2" s="1"/>
  <c r="J114" i="2"/>
  <c r="M114" i="2" s="1"/>
  <c r="I110" i="2"/>
  <c r="L110" i="2" s="1"/>
  <c r="K110" i="2"/>
  <c r="N110" i="2" s="1"/>
  <c r="J110" i="2"/>
  <c r="M110" i="2" s="1"/>
  <c r="I106" i="2"/>
  <c r="L106" i="2" s="1"/>
  <c r="J106" i="2"/>
  <c r="M106" i="2" s="1"/>
  <c r="K106" i="2"/>
  <c r="N106" i="2" s="1"/>
  <c r="I102" i="2"/>
  <c r="L102" i="2" s="1"/>
  <c r="K102" i="2"/>
  <c r="N102" i="2" s="1"/>
  <c r="J102" i="2"/>
  <c r="M102" i="2" s="1"/>
  <c r="I98" i="2"/>
  <c r="L98" i="2" s="1"/>
  <c r="J98" i="2"/>
  <c r="M98" i="2" s="1"/>
  <c r="K98" i="2"/>
  <c r="N98" i="2" s="1"/>
  <c r="I94" i="2"/>
  <c r="L94" i="2" s="1"/>
  <c r="K94" i="2"/>
  <c r="N94" i="2" s="1"/>
  <c r="J94" i="2"/>
  <c r="M94" i="2" s="1"/>
  <c r="I90" i="2"/>
  <c r="L90" i="2" s="1"/>
  <c r="J90" i="2"/>
  <c r="M90" i="2" s="1"/>
  <c r="K90" i="2"/>
  <c r="N90" i="2" s="1"/>
  <c r="I86" i="2"/>
  <c r="L86" i="2" s="1"/>
  <c r="K86" i="2"/>
  <c r="N86" i="2" s="1"/>
  <c r="J86" i="2"/>
  <c r="M86" i="2" s="1"/>
  <c r="I82" i="2"/>
  <c r="L82" i="2" s="1"/>
  <c r="K82" i="2"/>
  <c r="N82" i="2" s="1"/>
  <c r="J82" i="2"/>
  <c r="M82" i="2" s="1"/>
  <c r="I78" i="2"/>
  <c r="L78" i="2" s="1"/>
  <c r="K78" i="2"/>
  <c r="N78" i="2" s="1"/>
  <c r="J78" i="2"/>
  <c r="M78" i="2" s="1"/>
  <c r="I74" i="2"/>
  <c r="L74" i="2" s="1"/>
  <c r="J74" i="2"/>
  <c r="M74" i="2" s="1"/>
  <c r="K74" i="2"/>
  <c r="N74" i="2" s="1"/>
  <c r="I70" i="2"/>
  <c r="L70" i="2" s="1"/>
  <c r="K70" i="2"/>
  <c r="N70" i="2" s="1"/>
  <c r="J70" i="2"/>
  <c r="M70" i="2" s="1"/>
  <c r="I66" i="2"/>
  <c r="L66" i="2" s="1"/>
  <c r="J66" i="2"/>
  <c r="M66" i="2" s="1"/>
  <c r="K66" i="2"/>
  <c r="N66" i="2" s="1"/>
  <c r="I62" i="2"/>
  <c r="L62" i="2" s="1"/>
  <c r="K62" i="2"/>
  <c r="N62" i="2" s="1"/>
  <c r="J62" i="2"/>
  <c r="M62" i="2" s="1"/>
  <c r="I58" i="2"/>
  <c r="L58" i="2" s="1"/>
  <c r="J58" i="2"/>
  <c r="M58" i="2" s="1"/>
  <c r="K58" i="2"/>
  <c r="N58" i="2" s="1"/>
  <c r="I54" i="2"/>
  <c r="L54" i="2" s="1"/>
  <c r="K54" i="2"/>
  <c r="N54" i="2" s="1"/>
  <c r="J54" i="2"/>
  <c r="M54" i="2" s="1"/>
  <c r="I50" i="2"/>
  <c r="L50" i="2" s="1"/>
  <c r="K50" i="2"/>
  <c r="N50" i="2" s="1"/>
  <c r="J50" i="2"/>
  <c r="M50" i="2" s="1"/>
  <c r="I46" i="2"/>
  <c r="L46" i="2" s="1"/>
  <c r="K46" i="2"/>
  <c r="N46" i="2" s="1"/>
  <c r="J46" i="2"/>
  <c r="M46" i="2" s="1"/>
  <c r="I42" i="2"/>
  <c r="L42" i="2" s="1"/>
  <c r="J42" i="2"/>
  <c r="M42" i="2" s="1"/>
  <c r="K42" i="2"/>
  <c r="N42" i="2" s="1"/>
  <c r="I38" i="2"/>
  <c r="L38" i="2" s="1"/>
  <c r="K38" i="2"/>
  <c r="N38" i="2" s="1"/>
  <c r="J38" i="2"/>
  <c r="M38" i="2" s="1"/>
  <c r="I34" i="2"/>
  <c r="L34" i="2" s="1"/>
  <c r="J34" i="2"/>
  <c r="M34" i="2" s="1"/>
  <c r="K34" i="2"/>
  <c r="N34" i="2" s="1"/>
  <c r="I30" i="2"/>
  <c r="L30" i="2" s="1"/>
  <c r="K30" i="2"/>
  <c r="N30" i="2" s="1"/>
  <c r="J30" i="2"/>
  <c r="M30" i="2" s="1"/>
  <c r="I26" i="2"/>
  <c r="L26" i="2" s="1"/>
  <c r="J26" i="2"/>
  <c r="M26" i="2" s="1"/>
  <c r="K26" i="2"/>
  <c r="N26" i="2" s="1"/>
  <c r="I22" i="2"/>
  <c r="L22" i="2" s="1"/>
  <c r="K22" i="2"/>
  <c r="N22" i="2" s="1"/>
  <c r="J22" i="2"/>
  <c r="M22" i="2" s="1"/>
  <c r="I18" i="2"/>
  <c r="L18" i="2" s="1"/>
  <c r="K18" i="2"/>
  <c r="N18" i="2" s="1"/>
  <c r="J18" i="2"/>
  <c r="M18" i="2" s="1"/>
  <c r="I14" i="2"/>
  <c r="L14" i="2" s="1"/>
  <c r="K14" i="2"/>
  <c r="N14" i="2" s="1"/>
  <c r="J14" i="2"/>
  <c r="M14" i="2" s="1"/>
  <c r="I10" i="2"/>
  <c r="L10" i="2" s="1"/>
  <c r="J10" i="2"/>
  <c r="M10" i="2" s="1"/>
  <c r="K10" i="2"/>
  <c r="N10" i="2" s="1"/>
  <c r="I6" i="2"/>
  <c r="L6" i="2" s="1"/>
  <c r="K6" i="2"/>
  <c r="N6" i="2" s="1"/>
  <c r="J6" i="2"/>
  <c r="M6" i="2" s="1"/>
  <c r="I28" i="3"/>
  <c r="L28" i="3" s="1"/>
  <c r="J28" i="3"/>
  <c r="M28" i="3" s="1"/>
  <c r="K28" i="3"/>
  <c r="N28" i="3" s="1"/>
  <c r="K26" i="3"/>
  <c r="N26" i="3" s="1"/>
  <c r="I26" i="3"/>
  <c r="L26" i="3" s="1"/>
  <c r="J26" i="3"/>
  <c r="M26" i="3" s="1"/>
  <c r="I24" i="3"/>
  <c r="L24" i="3" s="1"/>
  <c r="J24" i="3"/>
  <c r="M24" i="3" s="1"/>
  <c r="K24" i="3"/>
  <c r="N24" i="3" s="1"/>
  <c r="K22" i="3"/>
  <c r="N22" i="3" s="1"/>
  <c r="J22" i="3"/>
  <c r="M22" i="3" s="1"/>
  <c r="I22" i="3"/>
  <c r="L22" i="3" s="1"/>
  <c r="I20" i="3"/>
  <c r="L20" i="3" s="1"/>
  <c r="J20" i="3"/>
  <c r="M20" i="3" s="1"/>
  <c r="K20" i="3"/>
  <c r="N20" i="3" s="1"/>
  <c r="K18" i="3"/>
  <c r="N18" i="3" s="1"/>
  <c r="I18" i="3"/>
  <c r="L18" i="3" s="1"/>
  <c r="J18" i="3"/>
  <c r="M18" i="3" s="1"/>
  <c r="I16" i="3"/>
  <c r="L16" i="3" s="1"/>
  <c r="J16" i="3"/>
  <c r="M16" i="3" s="1"/>
  <c r="K16" i="3"/>
  <c r="N16" i="3" s="1"/>
  <c r="K14" i="3"/>
  <c r="N14" i="3" s="1"/>
  <c r="J14" i="3"/>
  <c r="M14" i="3" s="1"/>
  <c r="I14" i="3"/>
  <c r="L14" i="3" s="1"/>
  <c r="I12" i="3"/>
  <c r="L12" i="3" s="1"/>
  <c r="J12" i="3"/>
  <c r="M12" i="3" s="1"/>
  <c r="K12" i="3"/>
  <c r="N12" i="3" s="1"/>
  <c r="K10" i="3"/>
  <c r="N10" i="3" s="1"/>
  <c r="I10" i="3"/>
  <c r="L10" i="3" s="1"/>
  <c r="J10" i="3"/>
  <c r="M10" i="3" s="1"/>
  <c r="I8" i="3"/>
  <c r="L8" i="3" s="1"/>
  <c r="J8" i="3"/>
  <c r="M8" i="3" s="1"/>
  <c r="K8" i="3"/>
  <c r="N8" i="3" s="1"/>
  <c r="K6" i="3"/>
  <c r="N6" i="3" s="1"/>
  <c r="J6" i="3"/>
  <c r="M6" i="3" s="1"/>
  <c r="I6" i="3"/>
  <c r="L6" i="3" s="1"/>
  <c r="I4" i="3"/>
  <c r="L4" i="3" s="1"/>
  <c r="J4" i="3"/>
  <c r="M4" i="3" s="1"/>
  <c r="K4" i="3"/>
  <c r="N4" i="3" s="1"/>
  <c r="I601" i="3"/>
  <c r="L601" i="3" s="1"/>
  <c r="J601" i="3"/>
  <c r="M601" i="3" s="1"/>
  <c r="K601" i="3"/>
  <c r="N601" i="3" s="1"/>
  <c r="K599" i="3"/>
  <c r="N599" i="3" s="1"/>
  <c r="I599" i="3"/>
  <c r="L599" i="3" s="1"/>
  <c r="J599" i="3"/>
  <c r="M599" i="3" s="1"/>
  <c r="I597" i="3"/>
  <c r="L597" i="3" s="1"/>
  <c r="J597" i="3"/>
  <c r="M597" i="3" s="1"/>
  <c r="K597" i="3"/>
  <c r="N597" i="3" s="1"/>
  <c r="K595" i="3"/>
  <c r="N595" i="3" s="1"/>
  <c r="I595" i="3"/>
  <c r="L595" i="3" s="1"/>
  <c r="J595" i="3"/>
  <c r="M595" i="3" s="1"/>
  <c r="I593" i="3"/>
  <c r="L593" i="3" s="1"/>
  <c r="J593" i="3"/>
  <c r="M593" i="3" s="1"/>
  <c r="K593" i="3"/>
  <c r="N593" i="3" s="1"/>
  <c r="K591" i="3"/>
  <c r="N591" i="3" s="1"/>
  <c r="I591" i="3"/>
  <c r="L591" i="3" s="1"/>
  <c r="J591" i="3"/>
  <c r="M591" i="3" s="1"/>
  <c r="I589" i="3"/>
  <c r="L589" i="3" s="1"/>
  <c r="J589" i="3"/>
  <c r="M589" i="3" s="1"/>
  <c r="K589" i="3"/>
  <c r="N589" i="3" s="1"/>
  <c r="K587" i="3"/>
  <c r="N587" i="3" s="1"/>
  <c r="I587" i="3"/>
  <c r="L587" i="3" s="1"/>
  <c r="J587" i="3"/>
  <c r="M587" i="3" s="1"/>
  <c r="I585" i="3"/>
  <c r="L585" i="3" s="1"/>
  <c r="J585" i="3"/>
  <c r="M585" i="3" s="1"/>
  <c r="K585" i="3"/>
  <c r="N585" i="3" s="1"/>
  <c r="K583" i="3"/>
  <c r="N583" i="3" s="1"/>
  <c r="I583" i="3"/>
  <c r="L583" i="3" s="1"/>
  <c r="J583" i="3"/>
  <c r="M583" i="3" s="1"/>
  <c r="I581" i="3"/>
  <c r="L581" i="3" s="1"/>
  <c r="J581" i="3"/>
  <c r="M581" i="3" s="1"/>
  <c r="K581" i="3"/>
  <c r="N581" i="3" s="1"/>
  <c r="K579" i="3"/>
  <c r="N579" i="3" s="1"/>
  <c r="I579" i="3"/>
  <c r="L579" i="3" s="1"/>
  <c r="J579" i="3"/>
  <c r="M579" i="3" s="1"/>
  <c r="I577" i="3"/>
  <c r="L577" i="3" s="1"/>
  <c r="J577" i="3"/>
  <c r="M577" i="3" s="1"/>
  <c r="K577" i="3"/>
  <c r="N577" i="3" s="1"/>
  <c r="K575" i="3"/>
  <c r="N575" i="3" s="1"/>
  <c r="I575" i="3"/>
  <c r="L575" i="3" s="1"/>
  <c r="J575" i="3"/>
  <c r="M575" i="3" s="1"/>
  <c r="I573" i="3"/>
  <c r="L573" i="3" s="1"/>
  <c r="J573" i="3"/>
  <c r="M573" i="3" s="1"/>
  <c r="K573" i="3"/>
  <c r="N573" i="3" s="1"/>
  <c r="K571" i="3"/>
  <c r="N571" i="3" s="1"/>
  <c r="I571" i="3"/>
  <c r="L571" i="3" s="1"/>
  <c r="J571" i="3"/>
  <c r="M571" i="3" s="1"/>
  <c r="I569" i="3"/>
  <c r="L569" i="3" s="1"/>
  <c r="J569" i="3"/>
  <c r="M569" i="3" s="1"/>
  <c r="K569" i="3"/>
  <c r="N569" i="3" s="1"/>
  <c r="K567" i="3"/>
  <c r="N567" i="3" s="1"/>
  <c r="I567" i="3"/>
  <c r="L567" i="3" s="1"/>
  <c r="J567" i="3"/>
  <c r="M567" i="3" s="1"/>
  <c r="I565" i="3"/>
  <c r="L565" i="3" s="1"/>
  <c r="J565" i="3"/>
  <c r="M565" i="3" s="1"/>
  <c r="K565" i="3"/>
  <c r="N565" i="3" s="1"/>
  <c r="K563" i="3"/>
  <c r="N563" i="3" s="1"/>
  <c r="I563" i="3"/>
  <c r="L563" i="3" s="1"/>
  <c r="J563" i="3"/>
  <c r="M563" i="3" s="1"/>
  <c r="I561" i="3"/>
  <c r="L561" i="3" s="1"/>
  <c r="J561" i="3"/>
  <c r="M561" i="3" s="1"/>
  <c r="K561" i="3"/>
  <c r="N561" i="3" s="1"/>
  <c r="K559" i="3"/>
  <c r="N559" i="3" s="1"/>
  <c r="I559" i="3"/>
  <c r="L559" i="3" s="1"/>
  <c r="J559" i="3"/>
  <c r="M559" i="3" s="1"/>
  <c r="I557" i="3"/>
  <c r="L557" i="3" s="1"/>
  <c r="J557" i="3"/>
  <c r="M557" i="3" s="1"/>
  <c r="K557" i="3"/>
  <c r="N557" i="3" s="1"/>
  <c r="K555" i="3"/>
  <c r="N555" i="3" s="1"/>
  <c r="I555" i="3"/>
  <c r="L555" i="3" s="1"/>
  <c r="J555" i="3"/>
  <c r="M555" i="3" s="1"/>
  <c r="I553" i="3"/>
  <c r="L553" i="3" s="1"/>
  <c r="J553" i="3"/>
  <c r="M553" i="3" s="1"/>
  <c r="K553" i="3"/>
  <c r="N553" i="3" s="1"/>
  <c r="K551" i="3"/>
  <c r="N551" i="3" s="1"/>
  <c r="I551" i="3"/>
  <c r="L551" i="3" s="1"/>
  <c r="J551" i="3"/>
  <c r="M551" i="3" s="1"/>
  <c r="I549" i="3"/>
  <c r="L549" i="3" s="1"/>
  <c r="J549" i="3"/>
  <c r="M549" i="3" s="1"/>
  <c r="K549" i="3"/>
  <c r="N549" i="3" s="1"/>
  <c r="K547" i="3"/>
  <c r="N547" i="3" s="1"/>
  <c r="I547" i="3"/>
  <c r="L547" i="3" s="1"/>
  <c r="J547" i="3"/>
  <c r="M547" i="3" s="1"/>
  <c r="I545" i="3"/>
  <c r="L545" i="3" s="1"/>
  <c r="J545" i="3"/>
  <c r="M545" i="3" s="1"/>
  <c r="K545" i="3"/>
  <c r="N545" i="3" s="1"/>
  <c r="K543" i="3"/>
  <c r="N543" i="3" s="1"/>
  <c r="I543" i="3"/>
  <c r="L543" i="3" s="1"/>
  <c r="J543" i="3"/>
  <c r="M543" i="3" s="1"/>
  <c r="I541" i="3"/>
  <c r="L541" i="3" s="1"/>
  <c r="J541" i="3"/>
  <c r="M541" i="3" s="1"/>
  <c r="K541" i="3"/>
  <c r="N541" i="3" s="1"/>
  <c r="K539" i="3"/>
  <c r="N539" i="3" s="1"/>
  <c r="I539" i="3"/>
  <c r="L539" i="3" s="1"/>
  <c r="J539" i="3"/>
  <c r="M539" i="3" s="1"/>
  <c r="I537" i="3"/>
  <c r="L537" i="3" s="1"/>
  <c r="J537" i="3"/>
  <c r="M537" i="3" s="1"/>
  <c r="K537" i="3"/>
  <c r="N537" i="3" s="1"/>
  <c r="K535" i="3"/>
  <c r="N535" i="3" s="1"/>
  <c r="I535" i="3"/>
  <c r="L535" i="3" s="1"/>
  <c r="J535" i="3"/>
  <c r="M535" i="3" s="1"/>
  <c r="I533" i="3"/>
  <c r="L533" i="3" s="1"/>
  <c r="J533" i="3"/>
  <c r="M533" i="3" s="1"/>
  <c r="K533" i="3"/>
  <c r="N533" i="3" s="1"/>
  <c r="K531" i="3"/>
  <c r="N531" i="3" s="1"/>
  <c r="I531" i="3"/>
  <c r="L531" i="3" s="1"/>
  <c r="J531" i="3"/>
  <c r="M531" i="3" s="1"/>
  <c r="I529" i="3"/>
  <c r="L529" i="3" s="1"/>
  <c r="J529" i="3"/>
  <c r="M529" i="3" s="1"/>
  <c r="K529" i="3"/>
  <c r="N529" i="3" s="1"/>
  <c r="K527" i="3"/>
  <c r="N527" i="3" s="1"/>
  <c r="I527" i="3"/>
  <c r="L527" i="3" s="1"/>
  <c r="J527" i="3"/>
  <c r="M527" i="3" s="1"/>
  <c r="I525" i="3"/>
  <c r="L525" i="3" s="1"/>
  <c r="J525" i="3"/>
  <c r="M525" i="3" s="1"/>
  <c r="K525" i="3"/>
  <c r="N525" i="3" s="1"/>
  <c r="K523" i="3"/>
  <c r="N523" i="3" s="1"/>
  <c r="I523" i="3"/>
  <c r="L523" i="3" s="1"/>
  <c r="J523" i="3"/>
  <c r="M523" i="3" s="1"/>
  <c r="I521" i="3"/>
  <c r="L521" i="3" s="1"/>
  <c r="J521" i="3"/>
  <c r="M521" i="3" s="1"/>
  <c r="K521" i="3"/>
  <c r="N521" i="3" s="1"/>
  <c r="K519" i="3"/>
  <c r="N519" i="3" s="1"/>
  <c r="I519" i="3"/>
  <c r="L519" i="3" s="1"/>
  <c r="J519" i="3"/>
  <c r="M519" i="3" s="1"/>
  <c r="I517" i="3"/>
  <c r="L517" i="3" s="1"/>
  <c r="J517" i="3"/>
  <c r="M517" i="3" s="1"/>
  <c r="K517" i="3"/>
  <c r="N517" i="3" s="1"/>
  <c r="K515" i="3"/>
  <c r="N515" i="3" s="1"/>
  <c r="I515" i="3"/>
  <c r="L515" i="3" s="1"/>
  <c r="J515" i="3"/>
  <c r="M515" i="3" s="1"/>
  <c r="I513" i="3"/>
  <c r="L513" i="3" s="1"/>
  <c r="J513" i="3"/>
  <c r="M513" i="3" s="1"/>
  <c r="K513" i="3"/>
  <c r="N513" i="3" s="1"/>
  <c r="K511" i="3"/>
  <c r="N511" i="3" s="1"/>
  <c r="I511" i="3"/>
  <c r="L511" i="3" s="1"/>
  <c r="J511" i="3"/>
  <c r="M511" i="3" s="1"/>
  <c r="I509" i="3"/>
  <c r="L509" i="3" s="1"/>
  <c r="J509" i="3"/>
  <c r="M509" i="3" s="1"/>
  <c r="K509" i="3"/>
  <c r="N509" i="3" s="1"/>
  <c r="K507" i="3"/>
  <c r="N507" i="3" s="1"/>
  <c r="I507" i="3"/>
  <c r="L507" i="3" s="1"/>
  <c r="J507" i="3"/>
  <c r="M507" i="3" s="1"/>
  <c r="I505" i="3"/>
  <c r="L505" i="3" s="1"/>
  <c r="J505" i="3"/>
  <c r="M505" i="3" s="1"/>
  <c r="K505" i="3"/>
  <c r="N505" i="3" s="1"/>
  <c r="K503" i="3"/>
  <c r="N503" i="3" s="1"/>
  <c r="I503" i="3"/>
  <c r="L503" i="3" s="1"/>
  <c r="J503" i="3"/>
  <c r="M503" i="3" s="1"/>
  <c r="I501" i="3"/>
  <c r="L501" i="3" s="1"/>
  <c r="J501" i="3"/>
  <c r="M501" i="3" s="1"/>
  <c r="K501" i="3"/>
  <c r="N501" i="3" s="1"/>
  <c r="K499" i="3"/>
  <c r="N499" i="3" s="1"/>
  <c r="I499" i="3"/>
  <c r="L499" i="3" s="1"/>
  <c r="J499" i="3"/>
  <c r="M499" i="3" s="1"/>
  <c r="I497" i="3"/>
  <c r="L497" i="3" s="1"/>
  <c r="J497" i="3"/>
  <c r="M497" i="3" s="1"/>
  <c r="K497" i="3"/>
  <c r="N497" i="3" s="1"/>
  <c r="K495" i="3"/>
  <c r="N495" i="3" s="1"/>
  <c r="I495" i="3"/>
  <c r="L495" i="3" s="1"/>
  <c r="J495" i="3"/>
  <c r="M495" i="3" s="1"/>
  <c r="I493" i="3"/>
  <c r="L493" i="3" s="1"/>
  <c r="J493" i="3"/>
  <c r="M493" i="3" s="1"/>
  <c r="K493" i="3"/>
  <c r="N493" i="3" s="1"/>
  <c r="K491" i="3"/>
  <c r="N491" i="3" s="1"/>
  <c r="I491" i="3"/>
  <c r="L491" i="3" s="1"/>
  <c r="J491" i="3"/>
  <c r="M491" i="3" s="1"/>
  <c r="I489" i="3"/>
  <c r="L489" i="3" s="1"/>
  <c r="J489" i="3"/>
  <c r="M489" i="3" s="1"/>
  <c r="K489" i="3"/>
  <c r="N489" i="3" s="1"/>
  <c r="K487" i="3"/>
  <c r="N487" i="3" s="1"/>
  <c r="I487" i="3"/>
  <c r="L487" i="3" s="1"/>
  <c r="J487" i="3"/>
  <c r="M487" i="3" s="1"/>
  <c r="I485" i="3"/>
  <c r="L485" i="3" s="1"/>
  <c r="J485" i="3"/>
  <c r="M485" i="3" s="1"/>
  <c r="K485" i="3"/>
  <c r="N485" i="3" s="1"/>
  <c r="K483" i="3"/>
  <c r="N483" i="3" s="1"/>
  <c r="I483" i="3"/>
  <c r="L483" i="3" s="1"/>
  <c r="J483" i="3"/>
  <c r="M483" i="3" s="1"/>
  <c r="I481" i="3"/>
  <c r="L481" i="3" s="1"/>
  <c r="J481" i="3"/>
  <c r="M481" i="3" s="1"/>
  <c r="K481" i="3"/>
  <c r="N481" i="3" s="1"/>
  <c r="K479" i="3"/>
  <c r="N479" i="3" s="1"/>
  <c r="I479" i="3"/>
  <c r="L479" i="3" s="1"/>
  <c r="J479" i="3"/>
  <c r="M479" i="3" s="1"/>
  <c r="I477" i="3"/>
  <c r="L477" i="3" s="1"/>
  <c r="J477" i="3"/>
  <c r="M477" i="3" s="1"/>
  <c r="K477" i="3"/>
  <c r="N477" i="3" s="1"/>
  <c r="K475" i="3"/>
  <c r="N475" i="3" s="1"/>
  <c r="I475" i="3"/>
  <c r="L475" i="3" s="1"/>
  <c r="J475" i="3"/>
  <c r="M475" i="3" s="1"/>
  <c r="I473" i="3"/>
  <c r="L473" i="3" s="1"/>
  <c r="J473" i="3"/>
  <c r="M473" i="3" s="1"/>
  <c r="K473" i="3"/>
  <c r="N473" i="3" s="1"/>
  <c r="K471" i="3"/>
  <c r="N471" i="3" s="1"/>
  <c r="I471" i="3"/>
  <c r="L471" i="3" s="1"/>
  <c r="J471" i="3"/>
  <c r="M471" i="3" s="1"/>
  <c r="I469" i="3"/>
  <c r="L469" i="3" s="1"/>
  <c r="J469" i="3"/>
  <c r="M469" i="3" s="1"/>
  <c r="K469" i="3"/>
  <c r="N469" i="3" s="1"/>
  <c r="K467" i="3"/>
  <c r="N467" i="3" s="1"/>
  <c r="I467" i="3"/>
  <c r="L467" i="3" s="1"/>
  <c r="J467" i="3"/>
  <c r="M467" i="3" s="1"/>
  <c r="I465" i="3"/>
  <c r="L465" i="3" s="1"/>
  <c r="J465" i="3"/>
  <c r="M465" i="3" s="1"/>
  <c r="K465" i="3"/>
  <c r="N465" i="3" s="1"/>
  <c r="K463" i="3"/>
  <c r="N463" i="3" s="1"/>
  <c r="I463" i="3"/>
  <c r="L463" i="3" s="1"/>
  <c r="J463" i="3"/>
  <c r="M463" i="3" s="1"/>
  <c r="I461" i="3"/>
  <c r="L461" i="3" s="1"/>
  <c r="J461" i="3"/>
  <c r="M461" i="3" s="1"/>
  <c r="K461" i="3"/>
  <c r="N461" i="3" s="1"/>
  <c r="K459" i="3"/>
  <c r="N459" i="3" s="1"/>
  <c r="I459" i="3"/>
  <c r="L459" i="3" s="1"/>
  <c r="J459" i="3"/>
  <c r="M459" i="3" s="1"/>
  <c r="I457" i="3"/>
  <c r="L457" i="3" s="1"/>
  <c r="J457" i="3"/>
  <c r="M457" i="3" s="1"/>
  <c r="K457" i="3"/>
  <c r="N457" i="3" s="1"/>
  <c r="K455" i="3"/>
  <c r="N455" i="3" s="1"/>
  <c r="I455" i="3"/>
  <c r="L455" i="3" s="1"/>
  <c r="J455" i="3"/>
  <c r="M455" i="3" s="1"/>
  <c r="I453" i="3"/>
  <c r="L453" i="3" s="1"/>
  <c r="J453" i="3"/>
  <c r="M453" i="3" s="1"/>
  <c r="K453" i="3"/>
  <c r="N453" i="3" s="1"/>
  <c r="K451" i="3"/>
  <c r="N451" i="3" s="1"/>
  <c r="I451" i="3"/>
  <c r="L451" i="3" s="1"/>
  <c r="J451" i="3"/>
  <c r="M451" i="3" s="1"/>
  <c r="I449" i="3"/>
  <c r="L449" i="3" s="1"/>
  <c r="J449" i="3"/>
  <c r="M449" i="3" s="1"/>
  <c r="K449" i="3"/>
  <c r="N449" i="3" s="1"/>
  <c r="K447" i="3"/>
  <c r="N447" i="3" s="1"/>
  <c r="I447" i="3"/>
  <c r="L447" i="3" s="1"/>
  <c r="J447" i="3"/>
  <c r="M447" i="3" s="1"/>
  <c r="I445" i="3"/>
  <c r="L445" i="3" s="1"/>
  <c r="J445" i="3"/>
  <c r="M445" i="3" s="1"/>
  <c r="K445" i="3"/>
  <c r="N445" i="3" s="1"/>
  <c r="K443" i="3"/>
  <c r="N443" i="3" s="1"/>
  <c r="I443" i="3"/>
  <c r="L443" i="3" s="1"/>
  <c r="J443" i="3"/>
  <c r="M443" i="3" s="1"/>
  <c r="I441" i="3"/>
  <c r="L441" i="3" s="1"/>
  <c r="J441" i="3"/>
  <c r="M441" i="3" s="1"/>
  <c r="K441" i="3"/>
  <c r="N441" i="3" s="1"/>
  <c r="K439" i="3"/>
  <c r="N439" i="3" s="1"/>
  <c r="I439" i="3"/>
  <c r="L439" i="3" s="1"/>
  <c r="J439" i="3"/>
  <c r="M439" i="3" s="1"/>
  <c r="I437" i="3"/>
  <c r="L437" i="3" s="1"/>
  <c r="J437" i="3"/>
  <c r="M437" i="3" s="1"/>
  <c r="K437" i="3"/>
  <c r="N437" i="3" s="1"/>
  <c r="K435" i="3"/>
  <c r="N435" i="3" s="1"/>
  <c r="I435" i="3"/>
  <c r="L435" i="3" s="1"/>
  <c r="J435" i="3"/>
  <c r="M435" i="3" s="1"/>
  <c r="I433" i="3"/>
  <c r="L433" i="3" s="1"/>
  <c r="J433" i="3"/>
  <c r="M433" i="3" s="1"/>
  <c r="K433" i="3"/>
  <c r="N433" i="3" s="1"/>
  <c r="K431" i="3"/>
  <c r="N431" i="3" s="1"/>
  <c r="I431" i="3"/>
  <c r="L431" i="3" s="1"/>
  <c r="J431" i="3"/>
  <c r="M431" i="3" s="1"/>
  <c r="I429" i="3"/>
  <c r="L429" i="3" s="1"/>
  <c r="J429" i="3"/>
  <c r="M429" i="3" s="1"/>
  <c r="K429" i="3"/>
  <c r="N429" i="3" s="1"/>
  <c r="K427" i="3"/>
  <c r="N427" i="3" s="1"/>
  <c r="I427" i="3"/>
  <c r="L427" i="3" s="1"/>
  <c r="J427" i="3"/>
  <c r="M427" i="3" s="1"/>
  <c r="I425" i="3"/>
  <c r="L425" i="3" s="1"/>
  <c r="J425" i="3"/>
  <c r="M425" i="3" s="1"/>
  <c r="K425" i="3"/>
  <c r="N425" i="3" s="1"/>
  <c r="K423" i="3"/>
  <c r="N423" i="3" s="1"/>
  <c r="I423" i="3"/>
  <c r="L423" i="3" s="1"/>
  <c r="J423" i="3"/>
  <c r="M423" i="3" s="1"/>
  <c r="I421" i="3"/>
  <c r="L421" i="3" s="1"/>
  <c r="J421" i="3"/>
  <c r="M421" i="3" s="1"/>
  <c r="K421" i="3"/>
  <c r="N421" i="3" s="1"/>
  <c r="K419" i="3"/>
  <c r="N419" i="3" s="1"/>
  <c r="I419" i="3"/>
  <c r="L419" i="3" s="1"/>
  <c r="J419" i="3"/>
  <c r="M419" i="3" s="1"/>
  <c r="I417" i="3"/>
  <c r="L417" i="3" s="1"/>
  <c r="J417" i="3"/>
  <c r="M417" i="3" s="1"/>
  <c r="K417" i="3"/>
  <c r="N417" i="3" s="1"/>
  <c r="K415" i="3"/>
  <c r="N415" i="3" s="1"/>
  <c r="I415" i="3"/>
  <c r="L415" i="3" s="1"/>
  <c r="J415" i="3"/>
  <c r="M415" i="3" s="1"/>
  <c r="I413" i="3"/>
  <c r="L413" i="3" s="1"/>
  <c r="J413" i="3"/>
  <c r="M413" i="3" s="1"/>
  <c r="K413" i="3"/>
  <c r="N413" i="3" s="1"/>
  <c r="K411" i="3"/>
  <c r="N411" i="3" s="1"/>
  <c r="I411" i="3"/>
  <c r="L411" i="3" s="1"/>
  <c r="J411" i="3"/>
  <c r="M411" i="3" s="1"/>
  <c r="I409" i="3"/>
  <c r="L409" i="3" s="1"/>
  <c r="J409" i="3"/>
  <c r="M409" i="3" s="1"/>
  <c r="K409" i="3"/>
  <c r="N409" i="3" s="1"/>
  <c r="I407" i="3"/>
  <c r="L407" i="3" s="1"/>
  <c r="K407" i="3"/>
  <c r="N407" i="3" s="1"/>
  <c r="J407" i="3"/>
  <c r="M407" i="3" s="1"/>
  <c r="K405" i="3"/>
  <c r="N405" i="3" s="1"/>
  <c r="I405" i="3"/>
  <c r="L405" i="3" s="1"/>
  <c r="J405" i="3"/>
  <c r="M405" i="3" s="1"/>
  <c r="I403" i="3"/>
  <c r="L403" i="3" s="1"/>
  <c r="K403" i="3"/>
  <c r="N403" i="3" s="1"/>
  <c r="J403" i="3"/>
  <c r="M403" i="3" s="1"/>
  <c r="K401" i="3"/>
  <c r="N401" i="3" s="1"/>
  <c r="I401" i="3"/>
  <c r="L401" i="3" s="1"/>
  <c r="J401" i="3"/>
  <c r="M401" i="3" s="1"/>
  <c r="I399" i="3"/>
  <c r="L399" i="3" s="1"/>
  <c r="K399" i="3"/>
  <c r="N399" i="3" s="1"/>
  <c r="J399" i="3"/>
  <c r="M399" i="3" s="1"/>
  <c r="K397" i="3"/>
  <c r="N397" i="3" s="1"/>
  <c r="I397" i="3"/>
  <c r="L397" i="3" s="1"/>
  <c r="J397" i="3"/>
  <c r="M397" i="3" s="1"/>
  <c r="I395" i="3"/>
  <c r="L395" i="3" s="1"/>
  <c r="K395" i="3"/>
  <c r="N395" i="3" s="1"/>
  <c r="J395" i="3"/>
  <c r="M395" i="3" s="1"/>
  <c r="K393" i="3"/>
  <c r="N393" i="3" s="1"/>
  <c r="I393" i="3"/>
  <c r="L393" i="3" s="1"/>
  <c r="J393" i="3"/>
  <c r="M393" i="3" s="1"/>
  <c r="I391" i="3"/>
  <c r="L391" i="3" s="1"/>
  <c r="K391" i="3"/>
  <c r="N391" i="3" s="1"/>
  <c r="J391" i="3"/>
  <c r="M391" i="3" s="1"/>
  <c r="K389" i="3"/>
  <c r="N389" i="3" s="1"/>
  <c r="I389" i="3"/>
  <c r="L389" i="3" s="1"/>
  <c r="J389" i="3"/>
  <c r="M389" i="3" s="1"/>
  <c r="I387" i="3"/>
  <c r="L387" i="3" s="1"/>
  <c r="K387" i="3"/>
  <c r="N387" i="3" s="1"/>
  <c r="J387" i="3"/>
  <c r="M387" i="3" s="1"/>
  <c r="K385" i="3"/>
  <c r="N385" i="3" s="1"/>
  <c r="I385" i="3"/>
  <c r="L385" i="3" s="1"/>
  <c r="J385" i="3"/>
  <c r="M385" i="3" s="1"/>
  <c r="I383" i="3"/>
  <c r="L383" i="3" s="1"/>
  <c r="K383" i="3"/>
  <c r="N383" i="3" s="1"/>
  <c r="J383" i="3"/>
  <c r="M383" i="3" s="1"/>
  <c r="K381" i="3"/>
  <c r="N381" i="3" s="1"/>
  <c r="I381" i="3"/>
  <c r="L381" i="3" s="1"/>
  <c r="J381" i="3"/>
  <c r="M381" i="3" s="1"/>
  <c r="I379" i="3"/>
  <c r="L379" i="3" s="1"/>
  <c r="K379" i="3"/>
  <c r="N379" i="3" s="1"/>
  <c r="J379" i="3"/>
  <c r="M379" i="3" s="1"/>
  <c r="K377" i="3"/>
  <c r="N377" i="3" s="1"/>
  <c r="I377" i="3"/>
  <c r="L377" i="3" s="1"/>
  <c r="J377" i="3"/>
  <c r="M377" i="3" s="1"/>
  <c r="I375" i="3"/>
  <c r="L375" i="3" s="1"/>
  <c r="K375" i="3"/>
  <c r="N375" i="3" s="1"/>
  <c r="J375" i="3"/>
  <c r="M375" i="3" s="1"/>
  <c r="K373" i="3"/>
  <c r="N373" i="3" s="1"/>
  <c r="I373" i="3"/>
  <c r="L373" i="3" s="1"/>
  <c r="J373" i="3"/>
  <c r="M373" i="3" s="1"/>
  <c r="I371" i="3"/>
  <c r="L371" i="3" s="1"/>
  <c r="K371" i="3"/>
  <c r="N371" i="3" s="1"/>
  <c r="J371" i="3"/>
  <c r="M371" i="3" s="1"/>
  <c r="K369" i="3"/>
  <c r="N369" i="3" s="1"/>
  <c r="I369" i="3"/>
  <c r="L369" i="3" s="1"/>
  <c r="J369" i="3"/>
  <c r="M369" i="3" s="1"/>
  <c r="I367" i="3"/>
  <c r="L367" i="3" s="1"/>
  <c r="K367" i="3"/>
  <c r="N367" i="3" s="1"/>
  <c r="J367" i="3"/>
  <c r="M367" i="3" s="1"/>
  <c r="K365" i="3"/>
  <c r="N365" i="3" s="1"/>
  <c r="I365" i="3"/>
  <c r="L365" i="3" s="1"/>
  <c r="J365" i="3"/>
  <c r="M365" i="3" s="1"/>
  <c r="I363" i="3"/>
  <c r="L363" i="3" s="1"/>
  <c r="K363" i="3"/>
  <c r="N363" i="3" s="1"/>
  <c r="J363" i="3"/>
  <c r="M363" i="3" s="1"/>
  <c r="K361" i="3"/>
  <c r="N361" i="3" s="1"/>
  <c r="I361" i="3"/>
  <c r="L361" i="3" s="1"/>
  <c r="J361" i="3"/>
  <c r="M361" i="3" s="1"/>
  <c r="I359" i="3"/>
  <c r="L359" i="3" s="1"/>
  <c r="K359" i="3"/>
  <c r="N359" i="3" s="1"/>
  <c r="J359" i="3"/>
  <c r="M359" i="3" s="1"/>
  <c r="K357" i="3"/>
  <c r="N357" i="3" s="1"/>
  <c r="I357" i="3"/>
  <c r="L357" i="3" s="1"/>
  <c r="J357" i="3"/>
  <c r="M357" i="3" s="1"/>
  <c r="I355" i="3"/>
  <c r="L355" i="3" s="1"/>
  <c r="K355" i="3"/>
  <c r="N355" i="3" s="1"/>
  <c r="J355" i="3"/>
  <c r="M355" i="3" s="1"/>
  <c r="K353" i="3"/>
  <c r="N353" i="3" s="1"/>
  <c r="I353" i="3"/>
  <c r="L353" i="3" s="1"/>
  <c r="J353" i="3"/>
  <c r="M353" i="3" s="1"/>
  <c r="I351" i="3"/>
  <c r="L351" i="3" s="1"/>
  <c r="K351" i="3"/>
  <c r="N351" i="3" s="1"/>
  <c r="J351" i="3"/>
  <c r="M351" i="3" s="1"/>
  <c r="K349" i="3"/>
  <c r="N349" i="3" s="1"/>
  <c r="I349" i="3"/>
  <c r="L349" i="3" s="1"/>
  <c r="J349" i="3"/>
  <c r="M349" i="3" s="1"/>
  <c r="I347" i="3"/>
  <c r="L347" i="3" s="1"/>
  <c r="K347" i="3"/>
  <c r="N347" i="3" s="1"/>
  <c r="J347" i="3"/>
  <c r="M347" i="3" s="1"/>
  <c r="K345" i="3"/>
  <c r="N345" i="3" s="1"/>
  <c r="I345" i="3"/>
  <c r="L345" i="3" s="1"/>
  <c r="J345" i="3"/>
  <c r="M345" i="3" s="1"/>
  <c r="I343" i="3"/>
  <c r="L343" i="3" s="1"/>
  <c r="K343" i="3"/>
  <c r="N343" i="3" s="1"/>
  <c r="J343" i="3"/>
  <c r="M343" i="3" s="1"/>
  <c r="K341" i="3"/>
  <c r="N341" i="3" s="1"/>
  <c r="I341" i="3"/>
  <c r="L341" i="3" s="1"/>
  <c r="J341" i="3"/>
  <c r="M341" i="3" s="1"/>
  <c r="I339" i="3"/>
  <c r="L339" i="3" s="1"/>
  <c r="K339" i="3"/>
  <c r="N339" i="3" s="1"/>
  <c r="J339" i="3"/>
  <c r="M339" i="3" s="1"/>
  <c r="K337" i="3"/>
  <c r="N337" i="3" s="1"/>
  <c r="I337" i="3"/>
  <c r="L337" i="3" s="1"/>
  <c r="J337" i="3"/>
  <c r="M337" i="3" s="1"/>
  <c r="I335" i="3"/>
  <c r="L335" i="3" s="1"/>
  <c r="K335" i="3"/>
  <c r="N335" i="3" s="1"/>
  <c r="J335" i="3"/>
  <c r="M335" i="3" s="1"/>
  <c r="K333" i="3"/>
  <c r="N333" i="3" s="1"/>
  <c r="I333" i="3"/>
  <c r="L333" i="3" s="1"/>
  <c r="J333" i="3"/>
  <c r="M333" i="3" s="1"/>
  <c r="I331" i="3"/>
  <c r="L331" i="3" s="1"/>
  <c r="K331" i="3"/>
  <c r="N331" i="3" s="1"/>
  <c r="J331" i="3"/>
  <c r="M331" i="3" s="1"/>
  <c r="K329" i="3"/>
  <c r="N329" i="3" s="1"/>
  <c r="I329" i="3"/>
  <c r="L329" i="3" s="1"/>
  <c r="J329" i="3"/>
  <c r="M329" i="3" s="1"/>
  <c r="I327" i="3"/>
  <c r="L327" i="3" s="1"/>
  <c r="K327" i="3"/>
  <c r="N327" i="3" s="1"/>
  <c r="J327" i="3"/>
  <c r="M327" i="3" s="1"/>
  <c r="K325" i="3"/>
  <c r="N325" i="3" s="1"/>
  <c r="I325" i="3"/>
  <c r="L325" i="3" s="1"/>
  <c r="J325" i="3"/>
  <c r="M325" i="3" s="1"/>
  <c r="I323" i="3"/>
  <c r="L323" i="3" s="1"/>
  <c r="K323" i="3"/>
  <c r="N323" i="3" s="1"/>
  <c r="J323" i="3"/>
  <c r="M323" i="3" s="1"/>
  <c r="K321" i="3"/>
  <c r="N321" i="3" s="1"/>
  <c r="I321" i="3"/>
  <c r="L321" i="3" s="1"/>
  <c r="J321" i="3"/>
  <c r="M321" i="3" s="1"/>
  <c r="I319" i="3"/>
  <c r="L319" i="3" s="1"/>
  <c r="K319" i="3"/>
  <c r="N319" i="3" s="1"/>
  <c r="J319" i="3"/>
  <c r="M319" i="3" s="1"/>
  <c r="K317" i="3"/>
  <c r="N317" i="3" s="1"/>
  <c r="I317" i="3"/>
  <c r="L317" i="3" s="1"/>
  <c r="J317" i="3"/>
  <c r="M317" i="3" s="1"/>
  <c r="I315" i="3"/>
  <c r="L315" i="3" s="1"/>
  <c r="K315" i="3"/>
  <c r="N315" i="3" s="1"/>
  <c r="J315" i="3"/>
  <c r="M315" i="3" s="1"/>
  <c r="K313" i="3"/>
  <c r="N313" i="3" s="1"/>
  <c r="I313" i="3"/>
  <c r="L313" i="3" s="1"/>
  <c r="J313" i="3"/>
  <c r="M313" i="3" s="1"/>
  <c r="I311" i="3"/>
  <c r="L311" i="3" s="1"/>
  <c r="K311" i="3"/>
  <c r="N311" i="3" s="1"/>
  <c r="J311" i="3"/>
  <c r="M311" i="3" s="1"/>
  <c r="K309" i="3"/>
  <c r="N309" i="3" s="1"/>
  <c r="I309" i="3"/>
  <c r="L309" i="3" s="1"/>
  <c r="J309" i="3"/>
  <c r="M309" i="3" s="1"/>
  <c r="I307" i="3"/>
  <c r="L307" i="3" s="1"/>
  <c r="K307" i="3"/>
  <c r="N307" i="3" s="1"/>
  <c r="J307" i="3"/>
  <c r="M307" i="3" s="1"/>
  <c r="K305" i="3"/>
  <c r="N305" i="3" s="1"/>
  <c r="I305" i="3"/>
  <c r="L305" i="3" s="1"/>
  <c r="J305" i="3"/>
  <c r="M305" i="3" s="1"/>
  <c r="I303" i="3"/>
  <c r="L303" i="3" s="1"/>
  <c r="K303" i="3"/>
  <c r="N303" i="3" s="1"/>
  <c r="J303" i="3"/>
  <c r="M303" i="3" s="1"/>
  <c r="K301" i="3"/>
  <c r="N301" i="3" s="1"/>
  <c r="I301" i="3"/>
  <c r="L301" i="3" s="1"/>
  <c r="J301" i="3"/>
  <c r="M301" i="3" s="1"/>
  <c r="I299" i="3"/>
  <c r="L299" i="3" s="1"/>
  <c r="K299" i="3"/>
  <c r="N299" i="3" s="1"/>
  <c r="J299" i="3"/>
  <c r="M299" i="3" s="1"/>
  <c r="K297" i="3"/>
  <c r="N297" i="3" s="1"/>
  <c r="I297" i="3"/>
  <c r="L297" i="3" s="1"/>
  <c r="J297" i="3"/>
  <c r="M297" i="3" s="1"/>
  <c r="I295" i="3"/>
  <c r="L295" i="3" s="1"/>
  <c r="K295" i="3"/>
  <c r="N295" i="3" s="1"/>
  <c r="J295" i="3"/>
  <c r="M295" i="3" s="1"/>
  <c r="K293" i="3"/>
  <c r="N293" i="3" s="1"/>
  <c r="I293" i="3"/>
  <c r="L293" i="3" s="1"/>
  <c r="J293" i="3"/>
  <c r="M293" i="3" s="1"/>
  <c r="I291" i="3"/>
  <c r="L291" i="3" s="1"/>
  <c r="K291" i="3"/>
  <c r="N291" i="3" s="1"/>
  <c r="J291" i="3"/>
  <c r="M291" i="3" s="1"/>
  <c r="K289" i="3"/>
  <c r="N289" i="3" s="1"/>
  <c r="I289" i="3"/>
  <c r="L289" i="3" s="1"/>
  <c r="J289" i="3"/>
  <c r="M289" i="3" s="1"/>
  <c r="I287" i="3"/>
  <c r="L287" i="3" s="1"/>
  <c r="K287" i="3"/>
  <c r="N287" i="3" s="1"/>
  <c r="J287" i="3"/>
  <c r="M287" i="3" s="1"/>
  <c r="K285" i="3"/>
  <c r="N285" i="3" s="1"/>
  <c r="I285" i="3"/>
  <c r="L285" i="3" s="1"/>
  <c r="J285" i="3"/>
  <c r="M285" i="3" s="1"/>
  <c r="I283" i="3"/>
  <c r="L283" i="3" s="1"/>
  <c r="K283" i="3"/>
  <c r="N283" i="3" s="1"/>
  <c r="J283" i="3"/>
  <c r="M283" i="3" s="1"/>
  <c r="K281" i="3"/>
  <c r="N281" i="3" s="1"/>
  <c r="I281" i="3"/>
  <c r="L281" i="3" s="1"/>
  <c r="J281" i="3"/>
  <c r="M281" i="3" s="1"/>
  <c r="I279" i="3"/>
  <c r="L279" i="3" s="1"/>
  <c r="K279" i="3"/>
  <c r="N279" i="3" s="1"/>
  <c r="J279" i="3"/>
  <c r="M279" i="3" s="1"/>
  <c r="K277" i="3"/>
  <c r="N277" i="3" s="1"/>
  <c r="I277" i="3"/>
  <c r="L277" i="3" s="1"/>
  <c r="J277" i="3"/>
  <c r="M277" i="3" s="1"/>
  <c r="I275" i="3"/>
  <c r="L275" i="3" s="1"/>
  <c r="K275" i="3"/>
  <c r="N275" i="3" s="1"/>
  <c r="J275" i="3"/>
  <c r="M275" i="3" s="1"/>
  <c r="K273" i="3"/>
  <c r="N273" i="3" s="1"/>
  <c r="I273" i="3"/>
  <c r="L273" i="3" s="1"/>
  <c r="J273" i="3"/>
  <c r="M273" i="3" s="1"/>
  <c r="I271" i="3"/>
  <c r="L271" i="3" s="1"/>
  <c r="K271" i="3"/>
  <c r="N271" i="3" s="1"/>
  <c r="J271" i="3"/>
  <c r="M271" i="3" s="1"/>
  <c r="K269" i="3"/>
  <c r="N269" i="3" s="1"/>
  <c r="I269" i="3"/>
  <c r="L269" i="3" s="1"/>
  <c r="J269" i="3"/>
  <c r="M269" i="3" s="1"/>
  <c r="I267" i="3"/>
  <c r="L267" i="3" s="1"/>
  <c r="K267" i="3"/>
  <c r="N267" i="3" s="1"/>
  <c r="J267" i="3"/>
  <c r="M267" i="3" s="1"/>
  <c r="K265" i="3"/>
  <c r="N265" i="3" s="1"/>
  <c r="I265" i="3"/>
  <c r="L265" i="3" s="1"/>
  <c r="J265" i="3"/>
  <c r="M265" i="3" s="1"/>
  <c r="I263" i="3"/>
  <c r="L263" i="3" s="1"/>
  <c r="K263" i="3"/>
  <c r="N263" i="3" s="1"/>
  <c r="J263" i="3"/>
  <c r="M263" i="3" s="1"/>
  <c r="K261" i="3"/>
  <c r="N261" i="3" s="1"/>
  <c r="I261" i="3"/>
  <c r="L261" i="3" s="1"/>
  <c r="J261" i="3"/>
  <c r="M261" i="3" s="1"/>
  <c r="I259" i="3"/>
  <c r="L259" i="3" s="1"/>
  <c r="K259" i="3"/>
  <c r="N259" i="3" s="1"/>
  <c r="J259" i="3"/>
  <c r="M259" i="3" s="1"/>
  <c r="K257" i="3"/>
  <c r="N257" i="3" s="1"/>
  <c r="I257" i="3"/>
  <c r="L257" i="3" s="1"/>
  <c r="J257" i="3"/>
  <c r="M257" i="3" s="1"/>
  <c r="I255" i="3"/>
  <c r="L255" i="3" s="1"/>
  <c r="K255" i="3"/>
  <c r="N255" i="3" s="1"/>
  <c r="J255" i="3"/>
  <c r="M255" i="3" s="1"/>
  <c r="K253" i="3"/>
  <c r="N253" i="3" s="1"/>
  <c r="I253" i="3"/>
  <c r="L253" i="3" s="1"/>
  <c r="J253" i="3"/>
  <c r="M253" i="3" s="1"/>
  <c r="I251" i="3"/>
  <c r="L251" i="3" s="1"/>
  <c r="K251" i="3"/>
  <c r="N251" i="3" s="1"/>
  <c r="J251" i="3"/>
  <c r="M251" i="3" s="1"/>
  <c r="J249" i="3"/>
  <c r="M249" i="3" s="1"/>
  <c r="K249" i="3"/>
  <c r="N249" i="3" s="1"/>
  <c r="I249" i="3"/>
  <c r="L249" i="3" s="1"/>
  <c r="K247" i="3"/>
  <c r="N247" i="3" s="1"/>
  <c r="I247" i="3"/>
  <c r="L247" i="3" s="1"/>
  <c r="J247" i="3"/>
  <c r="M247" i="3" s="1"/>
  <c r="J245" i="3"/>
  <c r="M245" i="3" s="1"/>
  <c r="I245" i="3"/>
  <c r="L245" i="3" s="1"/>
  <c r="K245" i="3"/>
  <c r="N245" i="3" s="1"/>
  <c r="J243" i="3"/>
  <c r="M243" i="3" s="1"/>
  <c r="K243" i="3"/>
  <c r="N243" i="3" s="1"/>
  <c r="I243" i="3"/>
  <c r="L243" i="3" s="1"/>
  <c r="J241" i="3"/>
  <c r="M241" i="3" s="1"/>
  <c r="K241" i="3"/>
  <c r="N241" i="3" s="1"/>
  <c r="I241" i="3"/>
  <c r="L241" i="3" s="1"/>
  <c r="I239" i="3"/>
  <c r="L239" i="3" s="1"/>
  <c r="K239" i="3"/>
  <c r="N239" i="3" s="1"/>
  <c r="J239" i="3"/>
  <c r="M239" i="3" s="1"/>
  <c r="J237" i="3"/>
  <c r="M237" i="3" s="1"/>
  <c r="I237" i="3"/>
  <c r="L237" i="3" s="1"/>
  <c r="K237" i="3"/>
  <c r="N237" i="3" s="1"/>
  <c r="J235" i="3"/>
  <c r="M235" i="3" s="1"/>
  <c r="I235" i="3"/>
  <c r="L235" i="3" s="1"/>
  <c r="K235" i="3"/>
  <c r="N235" i="3" s="1"/>
  <c r="J233" i="3"/>
  <c r="M233" i="3" s="1"/>
  <c r="K233" i="3"/>
  <c r="N233" i="3" s="1"/>
  <c r="I233" i="3"/>
  <c r="L233" i="3" s="1"/>
  <c r="K231" i="3"/>
  <c r="N231" i="3" s="1"/>
  <c r="I231" i="3"/>
  <c r="L231" i="3" s="1"/>
  <c r="J231" i="3"/>
  <c r="M231" i="3" s="1"/>
  <c r="J229" i="3"/>
  <c r="M229" i="3" s="1"/>
  <c r="I229" i="3"/>
  <c r="L229" i="3" s="1"/>
  <c r="K229" i="3"/>
  <c r="N229" i="3" s="1"/>
  <c r="J227" i="3"/>
  <c r="M227" i="3" s="1"/>
  <c r="K227" i="3"/>
  <c r="N227" i="3" s="1"/>
  <c r="I227" i="3"/>
  <c r="L227" i="3" s="1"/>
  <c r="J225" i="3"/>
  <c r="M225" i="3" s="1"/>
  <c r="K225" i="3"/>
  <c r="N225" i="3" s="1"/>
  <c r="I225" i="3"/>
  <c r="L225" i="3" s="1"/>
  <c r="I223" i="3"/>
  <c r="L223" i="3" s="1"/>
  <c r="J223" i="3"/>
  <c r="M223" i="3" s="1"/>
  <c r="K223" i="3"/>
  <c r="N223" i="3" s="1"/>
  <c r="J221" i="3"/>
  <c r="M221" i="3" s="1"/>
  <c r="I221" i="3"/>
  <c r="L221" i="3" s="1"/>
  <c r="K221" i="3"/>
  <c r="N221" i="3" s="1"/>
  <c r="J219" i="3"/>
  <c r="M219" i="3" s="1"/>
  <c r="K219" i="3"/>
  <c r="N219" i="3" s="1"/>
  <c r="I219" i="3"/>
  <c r="L219" i="3" s="1"/>
  <c r="J217" i="3"/>
  <c r="M217" i="3" s="1"/>
  <c r="K217" i="3"/>
  <c r="N217" i="3" s="1"/>
  <c r="I217" i="3"/>
  <c r="L217" i="3" s="1"/>
  <c r="K215" i="3"/>
  <c r="N215" i="3" s="1"/>
  <c r="I215" i="3"/>
  <c r="L215" i="3" s="1"/>
  <c r="J215" i="3"/>
  <c r="M215" i="3" s="1"/>
  <c r="J213" i="3"/>
  <c r="M213" i="3" s="1"/>
  <c r="I213" i="3"/>
  <c r="L213" i="3" s="1"/>
  <c r="K213" i="3"/>
  <c r="N213" i="3" s="1"/>
  <c r="I211" i="3"/>
  <c r="L211" i="3" s="1"/>
  <c r="J211" i="3"/>
  <c r="M211" i="3" s="1"/>
  <c r="K211" i="3"/>
  <c r="N211" i="3" s="1"/>
  <c r="J209" i="3"/>
  <c r="M209" i="3" s="1"/>
  <c r="I209" i="3"/>
  <c r="L209" i="3" s="1"/>
  <c r="K209" i="3"/>
  <c r="N209" i="3" s="1"/>
  <c r="I207" i="3"/>
  <c r="L207" i="3" s="1"/>
  <c r="J207" i="3"/>
  <c r="M207" i="3" s="1"/>
  <c r="K207" i="3"/>
  <c r="N207" i="3" s="1"/>
  <c r="J205" i="3"/>
  <c r="M205" i="3" s="1"/>
  <c r="I205" i="3"/>
  <c r="L205" i="3" s="1"/>
  <c r="K205" i="3"/>
  <c r="N205" i="3" s="1"/>
  <c r="J203" i="3"/>
  <c r="M203" i="3" s="1"/>
  <c r="K203" i="3"/>
  <c r="N203" i="3" s="1"/>
  <c r="I203" i="3"/>
  <c r="L203" i="3" s="1"/>
  <c r="J201" i="3"/>
  <c r="M201" i="3" s="1"/>
  <c r="K201" i="3"/>
  <c r="N201" i="3" s="1"/>
  <c r="I201" i="3"/>
  <c r="L201" i="3" s="1"/>
  <c r="K199" i="3"/>
  <c r="N199" i="3" s="1"/>
  <c r="I199" i="3"/>
  <c r="L199" i="3" s="1"/>
  <c r="J199" i="3"/>
  <c r="M199" i="3" s="1"/>
  <c r="J197" i="3"/>
  <c r="M197" i="3" s="1"/>
  <c r="I197" i="3"/>
  <c r="L197" i="3" s="1"/>
  <c r="K197" i="3"/>
  <c r="N197" i="3" s="1"/>
  <c r="I195" i="3"/>
  <c r="L195" i="3" s="1"/>
  <c r="J195" i="3"/>
  <c r="M195" i="3" s="1"/>
  <c r="K195" i="3"/>
  <c r="N195" i="3" s="1"/>
  <c r="J193" i="3"/>
  <c r="M193" i="3" s="1"/>
  <c r="I193" i="3"/>
  <c r="L193" i="3" s="1"/>
  <c r="K193" i="3"/>
  <c r="N193" i="3" s="1"/>
  <c r="I191" i="3"/>
  <c r="L191" i="3" s="1"/>
  <c r="J191" i="3"/>
  <c r="M191" i="3" s="1"/>
  <c r="K191" i="3"/>
  <c r="N191" i="3" s="1"/>
  <c r="J189" i="3"/>
  <c r="M189" i="3" s="1"/>
  <c r="I189" i="3"/>
  <c r="L189" i="3" s="1"/>
  <c r="K189" i="3"/>
  <c r="N189" i="3" s="1"/>
  <c r="J187" i="3"/>
  <c r="M187" i="3" s="1"/>
  <c r="K187" i="3"/>
  <c r="N187" i="3" s="1"/>
  <c r="I187" i="3"/>
  <c r="L187" i="3" s="1"/>
  <c r="J185" i="3"/>
  <c r="M185" i="3" s="1"/>
  <c r="K185" i="3"/>
  <c r="N185" i="3" s="1"/>
  <c r="I185" i="3"/>
  <c r="L185" i="3" s="1"/>
  <c r="K183" i="3"/>
  <c r="N183" i="3" s="1"/>
  <c r="I183" i="3"/>
  <c r="L183" i="3" s="1"/>
  <c r="J183" i="3"/>
  <c r="M183" i="3" s="1"/>
  <c r="J181" i="3"/>
  <c r="M181" i="3" s="1"/>
  <c r="I181" i="3"/>
  <c r="L181" i="3" s="1"/>
  <c r="K181" i="3"/>
  <c r="N181" i="3" s="1"/>
  <c r="I179" i="3"/>
  <c r="L179" i="3" s="1"/>
  <c r="J179" i="3"/>
  <c r="M179" i="3" s="1"/>
  <c r="K179" i="3"/>
  <c r="N179" i="3" s="1"/>
  <c r="J177" i="3"/>
  <c r="M177" i="3" s="1"/>
  <c r="I177" i="3"/>
  <c r="L177" i="3" s="1"/>
  <c r="K177" i="3"/>
  <c r="N177" i="3" s="1"/>
  <c r="I175" i="3"/>
  <c r="L175" i="3" s="1"/>
  <c r="J175" i="3"/>
  <c r="M175" i="3" s="1"/>
  <c r="K175" i="3"/>
  <c r="N175" i="3" s="1"/>
  <c r="J173" i="3"/>
  <c r="M173" i="3" s="1"/>
  <c r="I173" i="3"/>
  <c r="L173" i="3" s="1"/>
  <c r="K173" i="3"/>
  <c r="N173" i="3" s="1"/>
  <c r="J171" i="3"/>
  <c r="M171" i="3" s="1"/>
  <c r="K171" i="3"/>
  <c r="N171" i="3" s="1"/>
  <c r="I171" i="3"/>
  <c r="L171" i="3" s="1"/>
  <c r="J169" i="3"/>
  <c r="M169" i="3" s="1"/>
  <c r="K169" i="3"/>
  <c r="N169" i="3" s="1"/>
  <c r="I169" i="3"/>
  <c r="L169" i="3" s="1"/>
  <c r="K167" i="3"/>
  <c r="N167" i="3" s="1"/>
  <c r="I167" i="3"/>
  <c r="L167" i="3" s="1"/>
  <c r="J167" i="3"/>
  <c r="M167" i="3" s="1"/>
  <c r="J165" i="3"/>
  <c r="M165" i="3" s="1"/>
  <c r="I165" i="3"/>
  <c r="L165" i="3" s="1"/>
  <c r="K165" i="3"/>
  <c r="N165" i="3" s="1"/>
  <c r="I163" i="3"/>
  <c r="L163" i="3" s="1"/>
  <c r="J163" i="3"/>
  <c r="M163" i="3" s="1"/>
  <c r="K163" i="3"/>
  <c r="N163" i="3" s="1"/>
  <c r="J161" i="3"/>
  <c r="M161" i="3" s="1"/>
  <c r="I161" i="3"/>
  <c r="L161" i="3" s="1"/>
  <c r="K161" i="3"/>
  <c r="N161" i="3" s="1"/>
  <c r="I159" i="3"/>
  <c r="L159" i="3" s="1"/>
  <c r="J159" i="3"/>
  <c r="M159" i="3" s="1"/>
  <c r="K159" i="3"/>
  <c r="N159" i="3" s="1"/>
  <c r="J157" i="3"/>
  <c r="M157" i="3" s="1"/>
  <c r="I157" i="3"/>
  <c r="L157" i="3" s="1"/>
  <c r="K157" i="3"/>
  <c r="N157" i="3" s="1"/>
  <c r="J155" i="3"/>
  <c r="M155" i="3" s="1"/>
  <c r="K155" i="3"/>
  <c r="N155" i="3" s="1"/>
  <c r="I155" i="3"/>
  <c r="L155" i="3" s="1"/>
  <c r="J153" i="3"/>
  <c r="M153" i="3" s="1"/>
  <c r="K153" i="3"/>
  <c r="N153" i="3" s="1"/>
  <c r="I153" i="3"/>
  <c r="L153" i="3" s="1"/>
  <c r="K151" i="3"/>
  <c r="N151" i="3" s="1"/>
  <c r="I151" i="3"/>
  <c r="L151" i="3" s="1"/>
  <c r="J151" i="3"/>
  <c r="M151" i="3" s="1"/>
  <c r="J149" i="3"/>
  <c r="M149" i="3" s="1"/>
  <c r="I149" i="3"/>
  <c r="L149" i="3" s="1"/>
  <c r="K149" i="3"/>
  <c r="N149" i="3" s="1"/>
  <c r="I147" i="3"/>
  <c r="L147" i="3" s="1"/>
  <c r="J147" i="3"/>
  <c r="M147" i="3" s="1"/>
  <c r="K147" i="3"/>
  <c r="N147" i="3" s="1"/>
  <c r="J145" i="3"/>
  <c r="M145" i="3" s="1"/>
  <c r="I145" i="3"/>
  <c r="L145" i="3" s="1"/>
  <c r="K145" i="3"/>
  <c r="N145" i="3" s="1"/>
  <c r="I143" i="3"/>
  <c r="L143" i="3" s="1"/>
  <c r="J143" i="3"/>
  <c r="M143" i="3" s="1"/>
  <c r="K143" i="3"/>
  <c r="N143" i="3" s="1"/>
  <c r="J141" i="3"/>
  <c r="M141" i="3" s="1"/>
  <c r="I141" i="3"/>
  <c r="L141" i="3" s="1"/>
  <c r="K141" i="3"/>
  <c r="N141" i="3" s="1"/>
  <c r="J139" i="3"/>
  <c r="M139" i="3" s="1"/>
  <c r="K139" i="3"/>
  <c r="N139" i="3" s="1"/>
  <c r="I139" i="3"/>
  <c r="L139" i="3" s="1"/>
  <c r="J137" i="3"/>
  <c r="M137" i="3" s="1"/>
  <c r="K137" i="3"/>
  <c r="N137" i="3" s="1"/>
  <c r="I137" i="3"/>
  <c r="L137" i="3" s="1"/>
  <c r="K135" i="3"/>
  <c r="N135" i="3" s="1"/>
  <c r="I135" i="3"/>
  <c r="L135" i="3" s="1"/>
  <c r="J135" i="3"/>
  <c r="M135" i="3" s="1"/>
  <c r="J133" i="3"/>
  <c r="M133" i="3" s="1"/>
  <c r="I133" i="3"/>
  <c r="L133" i="3" s="1"/>
  <c r="K133" i="3"/>
  <c r="N133" i="3" s="1"/>
  <c r="I131" i="3"/>
  <c r="L131" i="3" s="1"/>
  <c r="J131" i="3"/>
  <c r="M131" i="3" s="1"/>
  <c r="K131" i="3"/>
  <c r="N131" i="3" s="1"/>
  <c r="J129" i="3"/>
  <c r="M129" i="3" s="1"/>
  <c r="I129" i="3"/>
  <c r="L129" i="3" s="1"/>
  <c r="K129" i="3"/>
  <c r="N129" i="3" s="1"/>
  <c r="I127" i="3"/>
  <c r="L127" i="3" s="1"/>
  <c r="J127" i="3"/>
  <c r="M127" i="3" s="1"/>
  <c r="K127" i="3"/>
  <c r="N127" i="3" s="1"/>
  <c r="J125" i="3"/>
  <c r="M125" i="3" s="1"/>
  <c r="I125" i="3"/>
  <c r="L125" i="3" s="1"/>
  <c r="K125" i="3"/>
  <c r="N125" i="3" s="1"/>
  <c r="J123" i="3"/>
  <c r="M123" i="3" s="1"/>
  <c r="K123" i="3"/>
  <c r="N123" i="3" s="1"/>
  <c r="I123" i="3"/>
  <c r="L123" i="3" s="1"/>
  <c r="J121" i="3"/>
  <c r="M121" i="3" s="1"/>
  <c r="K121" i="3"/>
  <c r="N121" i="3" s="1"/>
  <c r="I121" i="3"/>
  <c r="L121" i="3" s="1"/>
  <c r="K119" i="3"/>
  <c r="N119" i="3" s="1"/>
  <c r="I119" i="3"/>
  <c r="L119" i="3" s="1"/>
  <c r="J119" i="3"/>
  <c r="M119" i="3" s="1"/>
  <c r="J117" i="3"/>
  <c r="M117" i="3" s="1"/>
  <c r="I117" i="3"/>
  <c r="L117" i="3" s="1"/>
  <c r="K117" i="3"/>
  <c r="N117" i="3" s="1"/>
  <c r="I115" i="3"/>
  <c r="L115" i="3" s="1"/>
  <c r="K115" i="3"/>
  <c r="N115" i="3" s="1"/>
  <c r="J115" i="3"/>
  <c r="M115" i="3" s="1"/>
  <c r="J113" i="3"/>
  <c r="M113" i="3" s="1"/>
  <c r="K113" i="3"/>
  <c r="N113" i="3" s="1"/>
  <c r="I113" i="3"/>
  <c r="L113" i="3" s="1"/>
  <c r="I111" i="3"/>
  <c r="L111" i="3" s="1"/>
  <c r="J111" i="3"/>
  <c r="M111" i="3" s="1"/>
  <c r="K111" i="3"/>
  <c r="N111" i="3" s="1"/>
  <c r="J109" i="3"/>
  <c r="M109" i="3" s="1"/>
  <c r="K109" i="3"/>
  <c r="N109" i="3" s="1"/>
  <c r="I109" i="3"/>
  <c r="L109" i="3" s="1"/>
  <c r="I107" i="3"/>
  <c r="L107" i="3" s="1"/>
  <c r="K107" i="3"/>
  <c r="N107" i="3" s="1"/>
  <c r="J107" i="3"/>
  <c r="M107" i="3" s="1"/>
  <c r="J105" i="3"/>
  <c r="M105" i="3" s="1"/>
  <c r="K105" i="3"/>
  <c r="N105" i="3" s="1"/>
  <c r="I105" i="3"/>
  <c r="L105" i="3" s="1"/>
  <c r="I103" i="3"/>
  <c r="L103" i="3" s="1"/>
  <c r="J103" i="3"/>
  <c r="M103" i="3" s="1"/>
  <c r="K103" i="3"/>
  <c r="N103" i="3" s="1"/>
  <c r="J101" i="3"/>
  <c r="M101" i="3" s="1"/>
  <c r="K101" i="3"/>
  <c r="N101" i="3" s="1"/>
  <c r="I101" i="3"/>
  <c r="L101" i="3" s="1"/>
  <c r="I99" i="3"/>
  <c r="L99" i="3" s="1"/>
  <c r="K99" i="3"/>
  <c r="N99" i="3" s="1"/>
  <c r="J99" i="3"/>
  <c r="M99" i="3" s="1"/>
  <c r="J97" i="3"/>
  <c r="M97" i="3" s="1"/>
  <c r="K97" i="3"/>
  <c r="N97" i="3" s="1"/>
  <c r="I97" i="3"/>
  <c r="L97" i="3" s="1"/>
  <c r="I95" i="3"/>
  <c r="L95" i="3" s="1"/>
  <c r="J95" i="3"/>
  <c r="M95" i="3" s="1"/>
  <c r="K95" i="3"/>
  <c r="N95" i="3" s="1"/>
  <c r="J93" i="3"/>
  <c r="M93" i="3" s="1"/>
  <c r="K93" i="3"/>
  <c r="N93" i="3" s="1"/>
  <c r="I93" i="3"/>
  <c r="L93" i="3" s="1"/>
  <c r="I91" i="3"/>
  <c r="L91" i="3" s="1"/>
  <c r="K91" i="3"/>
  <c r="N91" i="3" s="1"/>
  <c r="J91" i="3"/>
  <c r="M91" i="3" s="1"/>
  <c r="J89" i="3"/>
  <c r="M89" i="3" s="1"/>
  <c r="K89" i="3"/>
  <c r="N89" i="3" s="1"/>
  <c r="I89" i="3"/>
  <c r="L89" i="3" s="1"/>
  <c r="I87" i="3"/>
  <c r="L87" i="3" s="1"/>
  <c r="J87" i="3"/>
  <c r="M87" i="3" s="1"/>
  <c r="K87" i="3"/>
  <c r="N87" i="3" s="1"/>
  <c r="J85" i="3"/>
  <c r="M85" i="3" s="1"/>
  <c r="K85" i="3"/>
  <c r="N85" i="3" s="1"/>
  <c r="I85" i="3"/>
  <c r="L85" i="3" s="1"/>
  <c r="I83" i="3"/>
  <c r="L83" i="3" s="1"/>
  <c r="K83" i="3"/>
  <c r="N83" i="3" s="1"/>
  <c r="J83" i="3"/>
  <c r="M83" i="3" s="1"/>
  <c r="J81" i="3"/>
  <c r="M81" i="3" s="1"/>
  <c r="K81" i="3"/>
  <c r="N81" i="3" s="1"/>
  <c r="I81" i="3"/>
  <c r="L81" i="3" s="1"/>
  <c r="I79" i="3"/>
  <c r="L79" i="3" s="1"/>
  <c r="J79" i="3"/>
  <c r="M79" i="3" s="1"/>
  <c r="K79" i="3"/>
  <c r="N79" i="3" s="1"/>
  <c r="J77" i="3"/>
  <c r="M77" i="3" s="1"/>
  <c r="K77" i="3"/>
  <c r="N77" i="3" s="1"/>
  <c r="I77" i="3"/>
  <c r="L77" i="3" s="1"/>
  <c r="I75" i="3"/>
  <c r="L75" i="3" s="1"/>
  <c r="K75" i="3"/>
  <c r="N75" i="3" s="1"/>
  <c r="J75" i="3"/>
  <c r="M75" i="3" s="1"/>
  <c r="J73" i="3"/>
  <c r="M73" i="3" s="1"/>
  <c r="K73" i="3"/>
  <c r="N73" i="3" s="1"/>
  <c r="I73" i="3"/>
  <c r="L73" i="3" s="1"/>
  <c r="I71" i="3"/>
  <c r="L71" i="3" s="1"/>
  <c r="J71" i="3"/>
  <c r="M71" i="3" s="1"/>
  <c r="K71" i="3"/>
  <c r="N71" i="3" s="1"/>
  <c r="J69" i="3"/>
  <c r="M69" i="3" s="1"/>
  <c r="K69" i="3"/>
  <c r="N69" i="3" s="1"/>
  <c r="I69" i="3"/>
  <c r="L69" i="3" s="1"/>
  <c r="I67" i="3"/>
  <c r="L67" i="3" s="1"/>
  <c r="K67" i="3"/>
  <c r="N67" i="3" s="1"/>
  <c r="J67" i="3"/>
  <c r="M67" i="3" s="1"/>
  <c r="J65" i="3"/>
  <c r="M65" i="3" s="1"/>
  <c r="K65" i="3"/>
  <c r="N65" i="3" s="1"/>
  <c r="I65" i="3"/>
  <c r="L65" i="3" s="1"/>
  <c r="I63" i="3"/>
  <c r="L63" i="3" s="1"/>
  <c r="J63" i="3"/>
  <c r="M63" i="3" s="1"/>
  <c r="K63" i="3"/>
  <c r="N63" i="3" s="1"/>
  <c r="J61" i="3"/>
  <c r="M61" i="3" s="1"/>
  <c r="K61" i="3"/>
  <c r="N61" i="3" s="1"/>
  <c r="I61" i="3"/>
  <c r="L61" i="3" s="1"/>
  <c r="I59" i="3"/>
  <c r="L59" i="3" s="1"/>
  <c r="K59" i="3"/>
  <c r="N59" i="3" s="1"/>
  <c r="J59" i="3"/>
  <c r="M59" i="3" s="1"/>
  <c r="J57" i="3"/>
  <c r="M57" i="3" s="1"/>
  <c r="K57" i="3"/>
  <c r="N57" i="3" s="1"/>
  <c r="I57" i="3"/>
  <c r="L57" i="3" s="1"/>
  <c r="I55" i="3"/>
  <c r="L55" i="3" s="1"/>
  <c r="J55" i="3"/>
  <c r="M55" i="3" s="1"/>
  <c r="K55" i="3"/>
  <c r="N55" i="3" s="1"/>
  <c r="J53" i="3"/>
  <c r="M53" i="3" s="1"/>
  <c r="K53" i="3"/>
  <c r="N53" i="3" s="1"/>
  <c r="I53" i="3"/>
  <c r="L53" i="3" s="1"/>
  <c r="I51" i="3"/>
  <c r="L51" i="3" s="1"/>
  <c r="K51" i="3"/>
  <c r="N51" i="3" s="1"/>
  <c r="J51" i="3"/>
  <c r="M51" i="3" s="1"/>
  <c r="J49" i="3"/>
  <c r="M49" i="3" s="1"/>
  <c r="K49" i="3"/>
  <c r="N49" i="3" s="1"/>
  <c r="I49" i="3"/>
  <c r="L49" i="3" s="1"/>
  <c r="I47" i="3"/>
  <c r="L47" i="3" s="1"/>
  <c r="J47" i="3"/>
  <c r="M47" i="3" s="1"/>
  <c r="K47" i="3"/>
  <c r="N47" i="3" s="1"/>
  <c r="J45" i="3"/>
  <c r="M45" i="3" s="1"/>
  <c r="K45" i="3"/>
  <c r="N45" i="3" s="1"/>
  <c r="I45" i="3"/>
  <c r="L45" i="3" s="1"/>
  <c r="I43" i="3"/>
  <c r="L43" i="3" s="1"/>
  <c r="K43" i="3"/>
  <c r="N43" i="3" s="1"/>
  <c r="J43" i="3"/>
  <c r="M43" i="3" s="1"/>
  <c r="J41" i="3"/>
  <c r="M41" i="3" s="1"/>
  <c r="K41" i="3"/>
  <c r="N41" i="3" s="1"/>
  <c r="I41" i="3"/>
  <c r="L41" i="3" s="1"/>
  <c r="I39" i="3"/>
  <c r="L39" i="3" s="1"/>
  <c r="J39" i="3"/>
  <c r="M39" i="3" s="1"/>
  <c r="K39" i="3"/>
  <c r="N39" i="3" s="1"/>
  <c r="J37" i="3"/>
  <c r="M37" i="3" s="1"/>
  <c r="K37" i="3"/>
  <c r="N37" i="3" s="1"/>
  <c r="I37" i="3"/>
  <c r="L37" i="3" s="1"/>
  <c r="I35" i="3"/>
  <c r="L35" i="3" s="1"/>
  <c r="K35" i="3"/>
  <c r="N35" i="3" s="1"/>
  <c r="J35" i="3"/>
  <c r="M35" i="3" s="1"/>
  <c r="J33" i="3"/>
  <c r="M33" i="3" s="1"/>
  <c r="K33" i="3"/>
  <c r="N33" i="3" s="1"/>
  <c r="I33" i="3"/>
  <c r="L33" i="3" s="1"/>
  <c r="I31" i="3"/>
  <c r="L31" i="3" s="1"/>
  <c r="J31" i="3"/>
  <c r="M31" i="3" s="1"/>
  <c r="K31" i="3"/>
  <c r="N31" i="3" s="1"/>
  <c r="J241" i="4"/>
  <c r="M241" i="4" s="1"/>
  <c r="K241" i="4"/>
  <c r="N241" i="4" s="1"/>
  <c r="I241" i="4"/>
  <c r="L241" i="4" s="1"/>
  <c r="J237" i="4"/>
  <c r="M237" i="4" s="1"/>
  <c r="K237" i="4"/>
  <c r="N237" i="4" s="1"/>
  <c r="I237" i="4"/>
  <c r="L237" i="4" s="1"/>
  <c r="J233" i="4"/>
  <c r="M233" i="4" s="1"/>
  <c r="K233" i="4"/>
  <c r="N233" i="4" s="1"/>
  <c r="I233" i="4"/>
  <c r="L233" i="4" s="1"/>
  <c r="J229" i="4"/>
  <c r="M229" i="4" s="1"/>
  <c r="K229" i="4"/>
  <c r="N229" i="4" s="1"/>
  <c r="I229" i="4"/>
  <c r="L229" i="4" s="1"/>
  <c r="J225" i="4"/>
  <c r="M225" i="4" s="1"/>
  <c r="K225" i="4"/>
  <c r="N225" i="4" s="1"/>
  <c r="I225" i="4"/>
  <c r="L225" i="4" s="1"/>
  <c r="J221" i="4"/>
  <c r="M221" i="4" s="1"/>
  <c r="K221" i="4"/>
  <c r="N221" i="4" s="1"/>
  <c r="I221" i="4"/>
  <c r="L221" i="4" s="1"/>
  <c r="J217" i="4"/>
  <c r="M217" i="4" s="1"/>
  <c r="K217" i="4"/>
  <c r="N217" i="4" s="1"/>
  <c r="I217" i="4"/>
  <c r="L217" i="4" s="1"/>
  <c r="J213" i="4"/>
  <c r="M213" i="4" s="1"/>
  <c r="K213" i="4"/>
  <c r="N213" i="4" s="1"/>
  <c r="I213" i="4"/>
  <c r="L213" i="4" s="1"/>
  <c r="J209" i="4"/>
  <c r="M209" i="4" s="1"/>
  <c r="K209" i="4"/>
  <c r="N209" i="4" s="1"/>
  <c r="I209" i="4"/>
  <c r="L209" i="4" s="1"/>
  <c r="J205" i="4"/>
  <c r="M205" i="4" s="1"/>
  <c r="K205" i="4"/>
  <c r="N205" i="4" s="1"/>
  <c r="I205" i="4"/>
  <c r="L205" i="4" s="1"/>
  <c r="J201" i="4"/>
  <c r="M201" i="4" s="1"/>
  <c r="K201" i="4"/>
  <c r="N201" i="4" s="1"/>
  <c r="I201" i="4"/>
  <c r="L201" i="4" s="1"/>
  <c r="J197" i="4"/>
  <c r="M197" i="4" s="1"/>
  <c r="K197" i="4"/>
  <c r="N197" i="4" s="1"/>
  <c r="I197" i="4"/>
  <c r="L197" i="4" s="1"/>
  <c r="J193" i="4"/>
  <c r="M193" i="4" s="1"/>
  <c r="K193" i="4"/>
  <c r="N193" i="4" s="1"/>
  <c r="I193" i="4"/>
  <c r="L193" i="4" s="1"/>
  <c r="J189" i="4"/>
  <c r="M189" i="4" s="1"/>
  <c r="K189" i="4"/>
  <c r="N189" i="4" s="1"/>
  <c r="I189" i="4"/>
  <c r="L189" i="4" s="1"/>
  <c r="J185" i="4"/>
  <c r="M185" i="4" s="1"/>
  <c r="K185" i="4"/>
  <c r="N185" i="4" s="1"/>
  <c r="I185" i="4"/>
  <c r="L185" i="4" s="1"/>
  <c r="J181" i="4"/>
  <c r="M181" i="4" s="1"/>
  <c r="K181" i="4"/>
  <c r="N181" i="4" s="1"/>
  <c r="I181" i="4"/>
  <c r="L181" i="4" s="1"/>
  <c r="J177" i="4"/>
  <c r="M177" i="4" s="1"/>
  <c r="K177" i="4"/>
  <c r="N177" i="4" s="1"/>
  <c r="I177" i="4"/>
  <c r="L177" i="4" s="1"/>
  <c r="J173" i="4"/>
  <c r="M173" i="4" s="1"/>
  <c r="K173" i="4"/>
  <c r="N173" i="4" s="1"/>
  <c r="I173" i="4"/>
  <c r="L173" i="4" s="1"/>
  <c r="J169" i="4"/>
  <c r="M169" i="4" s="1"/>
  <c r="K169" i="4"/>
  <c r="N169" i="4" s="1"/>
  <c r="I169" i="4"/>
  <c r="L169" i="4" s="1"/>
  <c r="J165" i="4"/>
  <c r="M165" i="4" s="1"/>
  <c r="K165" i="4"/>
  <c r="N165" i="4" s="1"/>
  <c r="I165" i="4"/>
  <c r="L165" i="4" s="1"/>
  <c r="J161" i="4"/>
  <c r="M161" i="4" s="1"/>
  <c r="K161" i="4"/>
  <c r="N161" i="4" s="1"/>
  <c r="I161" i="4"/>
  <c r="L161" i="4" s="1"/>
  <c r="J157" i="4"/>
  <c r="M157" i="4" s="1"/>
  <c r="K157" i="4"/>
  <c r="N157" i="4" s="1"/>
  <c r="I157" i="4"/>
  <c r="L157" i="4" s="1"/>
  <c r="J153" i="4"/>
  <c r="M153" i="4" s="1"/>
  <c r="K153" i="4"/>
  <c r="N153" i="4" s="1"/>
  <c r="I153" i="4"/>
  <c r="L153" i="4" s="1"/>
  <c r="J149" i="4"/>
  <c r="M149" i="4" s="1"/>
  <c r="K149" i="4"/>
  <c r="N149" i="4" s="1"/>
  <c r="I149" i="4"/>
  <c r="L149" i="4" s="1"/>
  <c r="K145" i="4"/>
  <c r="N145" i="4" s="1"/>
  <c r="I145" i="4"/>
  <c r="L145" i="4" s="1"/>
  <c r="J145" i="4"/>
  <c r="M145" i="4" s="1"/>
  <c r="K141" i="4"/>
  <c r="N141" i="4" s="1"/>
  <c r="I141" i="4"/>
  <c r="L141" i="4" s="1"/>
  <c r="J141" i="4"/>
  <c r="M141" i="4" s="1"/>
  <c r="K137" i="4"/>
  <c r="N137" i="4" s="1"/>
  <c r="I137" i="4"/>
  <c r="L137" i="4" s="1"/>
  <c r="J137" i="4"/>
  <c r="M137" i="4" s="1"/>
  <c r="K133" i="4"/>
  <c r="N133" i="4" s="1"/>
  <c r="I133" i="4"/>
  <c r="L133" i="4" s="1"/>
  <c r="J133" i="4"/>
  <c r="M133" i="4" s="1"/>
  <c r="K129" i="4"/>
  <c r="N129" i="4" s="1"/>
  <c r="I129" i="4"/>
  <c r="L129" i="4" s="1"/>
  <c r="J129" i="4"/>
  <c r="M129" i="4" s="1"/>
  <c r="K125" i="4"/>
  <c r="N125" i="4" s="1"/>
  <c r="I125" i="4"/>
  <c r="L125" i="4" s="1"/>
  <c r="J125" i="4"/>
  <c r="M125" i="4" s="1"/>
  <c r="K121" i="4"/>
  <c r="N121" i="4" s="1"/>
  <c r="I121" i="4"/>
  <c r="L121" i="4" s="1"/>
  <c r="J121" i="4"/>
  <c r="M121" i="4" s="1"/>
  <c r="K117" i="4"/>
  <c r="N117" i="4" s="1"/>
  <c r="I117" i="4"/>
  <c r="L117" i="4" s="1"/>
  <c r="J117" i="4"/>
  <c r="M117" i="4" s="1"/>
  <c r="J113" i="4"/>
  <c r="M113" i="4" s="1"/>
  <c r="I113" i="4"/>
  <c r="L113" i="4" s="1"/>
  <c r="K113" i="4"/>
  <c r="N113" i="4" s="1"/>
  <c r="J109" i="4"/>
  <c r="M109" i="4" s="1"/>
  <c r="I109" i="4"/>
  <c r="L109" i="4" s="1"/>
  <c r="K109" i="4"/>
  <c r="N109" i="4" s="1"/>
  <c r="J105" i="4"/>
  <c r="M105" i="4" s="1"/>
  <c r="K105" i="4"/>
  <c r="N105" i="4" s="1"/>
  <c r="I105" i="4"/>
  <c r="L105" i="4" s="1"/>
  <c r="J101" i="4"/>
  <c r="M101" i="4" s="1"/>
  <c r="I101" i="4"/>
  <c r="L101" i="4" s="1"/>
  <c r="K101" i="4"/>
  <c r="N101" i="4" s="1"/>
  <c r="J97" i="4"/>
  <c r="M97" i="4" s="1"/>
  <c r="I97" i="4"/>
  <c r="L97" i="4" s="1"/>
  <c r="K97" i="4"/>
  <c r="N97" i="4" s="1"/>
  <c r="J93" i="4"/>
  <c r="M93" i="4" s="1"/>
  <c r="I93" i="4"/>
  <c r="L93" i="4" s="1"/>
  <c r="K93" i="4"/>
  <c r="N93" i="4" s="1"/>
  <c r="K397" i="2"/>
  <c r="N397" i="2" s="1"/>
  <c r="J397" i="2"/>
  <c r="M397" i="2" s="1"/>
  <c r="I397" i="2"/>
  <c r="L397" i="2" s="1"/>
  <c r="K393" i="2"/>
  <c r="N393" i="2" s="1"/>
  <c r="I393" i="2"/>
  <c r="L393" i="2" s="1"/>
  <c r="J393" i="2"/>
  <c r="M393" i="2" s="1"/>
  <c r="K389" i="2"/>
  <c r="N389" i="2" s="1"/>
  <c r="J389" i="2"/>
  <c r="M389" i="2" s="1"/>
  <c r="I389" i="2"/>
  <c r="L389" i="2" s="1"/>
  <c r="K385" i="2"/>
  <c r="N385" i="2" s="1"/>
  <c r="I385" i="2"/>
  <c r="L385" i="2" s="1"/>
  <c r="J385" i="2"/>
  <c r="M385" i="2" s="1"/>
  <c r="K381" i="2"/>
  <c r="N381" i="2" s="1"/>
  <c r="J381" i="2"/>
  <c r="M381" i="2" s="1"/>
  <c r="I381" i="2"/>
  <c r="L381" i="2" s="1"/>
  <c r="K377" i="2"/>
  <c r="N377" i="2" s="1"/>
  <c r="I377" i="2"/>
  <c r="L377" i="2" s="1"/>
  <c r="J377" i="2"/>
  <c r="M377" i="2" s="1"/>
  <c r="K373" i="2"/>
  <c r="N373" i="2" s="1"/>
  <c r="J373" i="2"/>
  <c r="M373" i="2" s="1"/>
  <c r="I373" i="2"/>
  <c r="L373" i="2" s="1"/>
  <c r="K369" i="2"/>
  <c r="N369" i="2" s="1"/>
  <c r="I369" i="2"/>
  <c r="L369" i="2" s="1"/>
  <c r="J369" i="2"/>
  <c r="M369" i="2" s="1"/>
  <c r="K365" i="2"/>
  <c r="N365" i="2" s="1"/>
  <c r="J365" i="2"/>
  <c r="M365" i="2" s="1"/>
  <c r="I365" i="2"/>
  <c r="L365" i="2" s="1"/>
  <c r="K361" i="2"/>
  <c r="N361" i="2" s="1"/>
  <c r="I361" i="2"/>
  <c r="L361" i="2" s="1"/>
  <c r="J361" i="2"/>
  <c r="M361" i="2" s="1"/>
  <c r="K357" i="2"/>
  <c r="N357" i="2" s="1"/>
  <c r="J357" i="2"/>
  <c r="M357" i="2" s="1"/>
  <c r="I357" i="2"/>
  <c r="L357" i="2" s="1"/>
  <c r="K353" i="2"/>
  <c r="N353" i="2" s="1"/>
  <c r="I353" i="2"/>
  <c r="L353" i="2" s="1"/>
  <c r="J353" i="2"/>
  <c r="M353" i="2" s="1"/>
  <c r="K349" i="2"/>
  <c r="N349" i="2" s="1"/>
  <c r="J349" i="2"/>
  <c r="M349" i="2" s="1"/>
  <c r="I349" i="2"/>
  <c r="L349" i="2" s="1"/>
  <c r="K345" i="2"/>
  <c r="N345" i="2" s="1"/>
  <c r="I345" i="2"/>
  <c r="L345" i="2" s="1"/>
  <c r="J345" i="2"/>
  <c r="M345" i="2" s="1"/>
  <c r="K341" i="2"/>
  <c r="N341" i="2" s="1"/>
  <c r="J341" i="2"/>
  <c r="M341" i="2" s="1"/>
  <c r="I341" i="2"/>
  <c r="L341" i="2" s="1"/>
  <c r="K337" i="2"/>
  <c r="N337" i="2" s="1"/>
  <c r="I337" i="2"/>
  <c r="L337" i="2" s="1"/>
  <c r="J337" i="2"/>
  <c r="M337" i="2" s="1"/>
  <c r="K333" i="2"/>
  <c r="N333" i="2" s="1"/>
  <c r="J333" i="2"/>
  <c r="M333" i="2" s="1"/>
  <c r="I333" i="2"/>
  <c r="L333" i="2" s="1"/>
  <c r="K329" i="2"/>
  <c r="N329" i="2" s="1"/>
  <c r="I329" i="2"/>
  <c r="L329" i="2" s="1"/>
  <c r="J329" i="2"/>
  <c r="M329" i="2" s="1"/>
  <c r="K325" i="2"/>
  <c r="N325" i="2" s="1"/>
  <c r="J325" i="2"/>
  <c r="M325" i="2" s="1"/>
  <c r="I325" i="2"/>
  <c r="L325" i="2" s="1"/>
  <c r="K321" i="2"/>
  <c r="N321" i="2" s="1"/>
  <c r="I321" i="2"/>
  <c r="L321" i="2" s="1"/>
  <c r="J321" i="2"/>
  <c r="M321" i="2" s="1"/>
  <c r="K317" i="2"/>
  <c r="N317" i="2" s="1"/>
  <c r="J317" i="2"/>
  <c r="M317" i="2" s="1"/>
  <c r="I317" i="2"/>
  <c r="L317" i="2" s="1"/>
  <c r="K313" i="2"/>
  <c r="N313" i="2" s="1"/>
  <c r="I313" i="2"/>
  <c r="L313" i="2" s="1"/>
  <c r="J313" i="2"/>
  <c r="M313" i="2" s="1"/>
  <c r="K309" i="2"/>
  <c r="N309" i="2" s="1"/>
  <c r="J309" i="2"/>
  <c r="M309" i="2" s="1"/>
  <c r="I309" i="2"/>
  <c r="L309" i="2" s="1"/>
  <c r="K305" i="2"/>
  <c r="N305" i="2" s="1"/>
  <c r="I305" i="2"/>
  <c r="L305" i="2" s="1"/>
  <c r="J305" i="2"/>
  <c r="M305" i="2" s="1"/>
  <c r="K301" i="2"/>
  <c r="N301" i="2" s="1"/>
  <c r="J301" i="2"/>
  <c r="M301" i="2" s="1"/>
  <c r="I301" i="2"/>
  <c r="L301" i="2" s="1"/>
  <c r="K297" i="2"/>
  <c r="N297" i="2" s="1"/>
  <c r="I297" i="2"/>
  <c r="L297" i="2" s="1"/>
  <c r="J297" i="2"/>
  <c r="M297" i="2" s="1"/>
  <c r="K293" i="2"/>
  <c r="N293" i="2" s="1"/>
  <c r="J293" i="2"/>
  <c r="M293" i="2" s="1"/>
  <c r="I293" i="2"/>
  <c r="L293" i="2" s="1"/>
  <c r="K289" i="2"/>
  <c r="N289" i="2" s="1"/>
  <c r="I289" i="2"/>
  <c r="L289" i="2" s="1"/>
  <c r="J289" i="2"/>
  <c r="M289" i="2" s="1"/>
  <c r="K285" i="2"/>
  <c r="N285" i="2" s="1"/>
  <c r="J285" i="2"/>
  <c r="M285" i="2" s="1"/>
  <c r="I285" i="2"/>
  <c r="L285" i="2" s="1"/>
  <c r="K281" i="2"/>
  <c r="N281" i="2" s="1"/>
  <c r="I281" i="2"/>
  <c r="L281" i="2" s="1"/>
  <c r="J281" i="2"/>
  <c r="M281" i="2" s="1"/>
  <c r="K277" i="2"/>
  <c r="N277" i="2" s="1"/>
  <c r="J277" i="2"/>
  <c r="M277" i="2" s="1"/>
  <c r="I277" i="2"/>
  <c r="L277" i="2" s="1"/>
  <c r="K273" i="2"/>
  <c r="N273" i="2" s="1"/>
  <c r="I273" i="2"/>
  <c r="L273" i="2" s="1"/>
  <c r="J273" i="2"/>
  <c r="M273" i="2" s="1"/>
  <c r="K269" i="2"/>
  <c r="N269" i="2" s="1"/>
  <c r="J269" i="2"/>
  <c r="M269" i="2" s="1"/>
  <c r="I269" i="2"/>
  <c r="L269" i="2" s="1"/>
  <c r="K265" i="2"/>
  <c r="N265" i="2" s="1"/>
  <c r="I265" i="2"/>
  <c r="L265" i="2" s="1"/>
  <c r="J265" i="2"/>
  <c r="M265" i="2" s="1"/>
  <c r="K261" i="2"/>
  <c r="N261" i="2" s="1"/>
  <c r="J261" i="2"/>
  <c r="M261" i="2" s="1"/>
  <c r="I261" i="2"/>
  <c r="L261" i="2" s="1"/>
  <c r="K257" i="2"/>
  <c r="N257" i="2" s="1"/>
  <c r="I257" i="2"/>
  <c r="L257" i="2" s="1"/>
  <c r="J257" i="2"/>
  <c r="M257" i="2" s="1"/>
  <c r="K253" i="2"/>
  <c r="N253" i="2" s="1"/>
  <c r="J253" i="2"/>
  <c r="M253" i="2" s="1"/>
  <c r="I253" i="2"/>
  <c r="L253" i="2" s="1"/>
  <c r="K249" i="2"/>
  <c r="N249" i="2" s="1"/>
  <c r="I249" i="2"/>
  <c r="L249" i="2" s="1"/>
  <c r="J249" i="2"/>
  <c r="M249" i="2" s="1"/>
  <c r="K245" i="2"/>
  <c r="N245" i="2" s="1"/>
  <c r="J245" i="2"/>
  <c r="M245" i="2" s="1"/>
  <c r="I245" i="2"/>
  <c r="L245" i="2" s="1"/>
  <c r="K241" i="2"/>
  <c r="N241" i="2" s="1"/>
  <c r="I241" i="2"/>
  <c r="L241" i="2" s="1"/>
  <c r="J241" i="2"/>
  <c r="M241" i="2" s="1"/>
  <c r="K237" i="2"/>
  <c r="N237" i="2" s="1"/>
  <c r="J237" i="2"/>
  <c r="M237" i="2" s="1"/>
  <c r="I237" i="2"/>
  <c r="L237" i="2" s="1"/>
  <c r="K233" i="2"/>
  <c r="N233" i="2" s="1"/>
  <c r="I233" i="2"/>
  <c r="L233" i="2" s="1"/>
  <c r="J233" i="2"/>
  <c r="M233" i="2" s="1"/>
  <c r="K229" i="2"/>
  <c r="N229" i="2" s="1"/>
  <c r="J229" i="2"/>
  <c r="M229" i="2" s="1"/>
  <c r="I229" i="2"/>
  <c r="L229" i="2" s="1"/>
  <c r="K225" i="2"/>
  <c r="N225" i="2" s="1"/>
  <c r="I225" i="2"/>
  <c r="L225" i="2" s="1"/>
  <c r="J225" i="2"/>
  <c r="M225" i="2" s="1"/>
  <c r="K221" i="2"/>
  <c r="N221" i="2" s="1"/>
  <c r="J221" i="2"/>
  <c r="M221" i="2" s="1"/>
  <c r="I221" i="2"/>
  <c r="L221" i="2" s="1"/>
  <c r="K217" i="2"/>
  <c r="N217" i="2" s="1"/>
  <c r="I217" i="2"/>
  <c r="L217" i="2" s="1"/>
  <c r="J217" i="2"/>
  <c r="M217" i="2" s="1"/>
  <c r="K213" i="2"/>
  <c r="N213" i="2" s="1"/>
  <c r="J213" i="2"/>
  <c r="M213" i="2" s="1"/>
  <c r="I213" i="2"/>
  <c r="L213" i="2" s="1"/>
  <c r="K209" i="2"/>
  <c r="N209" i="2" s="1"/>
  <c r="I209" i="2"/>
  <c r="L209" i="2" s="1"/>
  <c r="J209" i="2"/>
  <c r="M209" i="2" s="1"/>
  <c r="K205" i="2"/>
  <c r="N205" i="2" s="1"/>
  <c r="J205" i="2"/>
  <c r="M205" i="2" s="1"/>
  <c r="I205" i="2"/>
  <c r="L205" i="2" s="1"/>
  <c r="K201" i="2"/>
  <c r="N201" i="2" s="1"/>
  <c r="I201" i="2"/>
  <c r="L201" i="2" s="1"/>
  <c r="J201" i="2"/>
  <c r="M201" i="2" s="1"/>
  <c r="K197" i="2"/>
  <c r="N197" i="2" s="1"/>
  <c r="J197" i="2"/>
  <c r="M197" i="2" s="1"/>
  <c r="I197" i="2"/>
  <c r="L197" i="2" s="1"/>
  <c r="K193" i="2"/>
  <c r="N193" i="2" s="1"/>
  <c r="I193" i="2"/>
  <c r="L193" i="2" s="1"/>
  <c r="J193" i="2"/>
  <c r="M193" i="2" s="1"/>
  <c r="K189" i="2"/>
  <c r="N189" i="2" s="1"/>
  <c r="J189" i="2"/>
  <c r="M189" i="2" s="1"/>
  <c r="I189" i="2"/>
  <c r="L189" i="2" s="1"/>
  <c r="K185" i="2"/>
  <c r="N185" i="2" s="1"/>
  <c r="I185" i="2"/>
  <c r="L185" i="2" s="1"/>
  <c r="J185" i="2"/>
  <c r="M185" i="2" s="1"/>
  <c r="K181" i="2"/>
  <c r="N181" i="2" s="1"/>
  <c r="J181" i="2"/>
  <c r="M181" i="2" s="1"/>
  <c r="I181" i="2"/>
  <c r="L181" i="2" s="1"/>
  <c r="K177" i="2"/>
  <c r="N177" i="2" s="1"/>
  <c r="I177" i="2"/>
  <c r="L177" i="2" s="1"/>
  <c r="J177" i="2"/>
  <c r="M177" i="2" s="1"/>
  <c r="K173" i="2"/>
  <c r="N173" i="2" s="1"/>
  <c r="J173" i="2"/>
  <c r="M173" i="2" s="1"/>
  <c r="I173" i="2"/>
  <c r="L173" i="2" s="1"/>
  <c r="K169" i="2"/>
  <c r="N169" i="2" s="1"/>
  <c r="I169" i="2"/>
  <c r="L169" i="2" s="1"/>
  <c r="J169" i="2"/>
  <c r="M169" i="2" s="1"/>
  <c r="K165" i="2"/>
  <c r="N165" i="2" s="1"/>
  <c r="J165" i="2"/>
  <c r="M165" i="2" s="1"/>
  <c r="I165" i="2"/>
  <c r="L165" i="2" s="1"/>
  <c r="K161" i="2"/>
  <c r="N161" i="2" s="1"/>
  <c r="I161" i="2"/>
  <c r="L161" i="2" s="1"/>
  <c r="J161" i="2"/>
  <c r="M161" i="2" s="1"/>
  <c r="K157" i="2"/>
  <c r="N157" i="2" s="1"/>
  <c r="J157" i="2"/>
  <c r="M157" i="2" s="1"/>
  <c r="I157" i="2"/>
  <c r="L157" i="2" s="1"/>
  <c r="K153" i="2"/>
  <c r="N153" i="2" s="1"/>
  <c r="I153" i="2"/>
  <c r="L153" i="2" s="1"/>
  <c r="J153" i="2"/>
  <c r="M153" i="2" s="1"/>
  <c r="K149" i="2"/>
  <c r="N149" i="2" s="1"/>
  <c r="J149" i="2"/>
  <c r="M149" i="2" s="1"/>
  <c r="I149" i="2"/>
  <c r="L149" i="2" s="1"/>
  <c r="K145" i="2"/>
  <c r="N145" i="2" s="1"/>
  <c r="J145" i="2"/>
  <c r="M145" i="2" s="1"/>
  <c r="I145" i="2"/>
  <c r="L145" i="2" s="1"/>
  <c r="K141" i="2"/>
  <c r="N141" i="2" s="1"/>
  <c r="I141" i="2"/>
  <c r="L141" i="2" s="1"/>
  <c r="J141" i="2"/>
  <c r="M141" i="2" s="1"/>
  <c r="K137" i="2"/>
  <c r="N137" i="2" s="1"/>
  <c r="J137" i="2"/>
  <c r="M137" i="2" s="1"/>
  <c r="I137" i="2"/>
  <c r="L137" i="2" s="1"/>
  <c r="K133" i="2"/>
  <c r="N133" i="2" s="1"/>
  <c r="I133" i="2"/>
  <c r="L133" i="2" s="1"/>
  <c r="J133" i="2"/>
  <c r="M133" i="2" s="1"/>
  <c r="K129" i="2"/>
  <c r="N129" i="2" s="1"/>
  <c r="J129" i="2"/>
  <c r="M129" i="2" s="1"/>
  <c r="I129" i="2"/>
  <c r="L129" i="2" s="1"/>
  <c r="K125" i="2"/>
  <c r="N125" i="2" s="1"/>
  <c r="J125" i="2"/>
  <c r="M125" i="2" s="1"/>
  <c r="I125" i="2"/>
  <c r="L125" i="2" s="1"/>
  <c r="K121" i="2"/>
  <c r="N121" i="2" s="1"/>
  <c r="J121" i="2"/>
  <c r="M121" i="2" s="1"/>
  <c r="I121" i="2"/>
  <c r="L121" i="2" s="1"/>
  <c r="K117" i="2"/>
  <c r="N117" i="2" s="1"/>
  <c r="I117" i="2"/>
  <c r="L117" i="2" s="1"/>
  <c r="J117" i="2"/>
  <c r="M117" i="2" s="1"/>
  <c r="K113" i="2"/>
  <c r="N113" i="2" s="1"/>
  <c r="J113" i="2"/>
  <c r="M113" i="2" s="1"/>
  <c r="I113" i="2"/>
  <c r="L113" i="2" s="1"/>
  <c r="K109" i="2"/>
  <c r="N109" i="2" s="1"/>
  <c r="I109" i="2"/>
  <c r="L109" i="2" s="1"/>
  <c r="J109" i="2"/>
  <c r="M109" i="2" s="1"/>
  <c r="K105" i="2"/>
  <c r="N105" i="2" s="1"/>
  <c r="J105" i="2"/>
  <c r="M105" i="2" s="1"/>
  <c r="I105" i="2"/>
  <c r="L105" i="2" s="1"/>
  <c r="K101" i="2"/>
  <c r="N101" i="2" s="1"/>
  <c r="I101" i="2"/>
  <c r="L101" i="2" s="1"/>
  <c r="J101" i="2"/>
  <c r="M101" i="2" s="1"/>
  <c r="K97" i="2"/>
  <c r="N97" i="2" s="1"/>
  <c r="J97" i="2"/>
  <c r="M97" i="2" s="1"/>
  <c r="I97" i="2"/>
  <c r="L97" i="2" s="1"/>
  <c r="K93" i="2"/>
  <c r="N93" i="2" s="1"/>
  <c r="J93" i="2"/>
  <c r="M93" i="2" s="1"/>
  <c r="I93" i="2"/>
  <c r="L93" i="2" s="1"/>
  <c r="K89" i="2"/>
  <c r="N89" i="2" s="1"/>
  <c r="J89" i="2"/>
  <c r="M89" i="2" s="1"/>
  <c r="I89" i="2"/>
  <c r="L89" i="2" s="1"/>
  <c r="K85" i="2"/>
  <c r="N85" i="2" s="1"/>
  <c r="I85" i="2"/>
  <c r="L85" i="2" s="1"/>
  <c r="J85" i="2"/>
  <c r="M85" i="2" s="1"/>
  <c r="K81" i="2"/>
  <c r="N81" i="2" s="1"/>
  <c r="J81" i="2"/>
  <c r="M81" i="2" s="1"/>
  <c r="I81" i="2"/>
  <c r="L81" i="2" s="1"/>
  <c r="K77" i="2"/>
  <c r="N77" i="2" s="1"/>
  <c r="I77" i="2"/>
  <c r="L77" i="2" s="1"/>
  <c r="J77" i="2"/>
  <c r="M77" i="2" s="1"/>
  <c r="K73" i="2"/>
  <c r="N73" i="2" s="1"/>
  <c r="J73" i="2"/>
  <c r="M73" i="2" s="1"/>
  <c r="I73" i="2"/>
  <c r="L73" i="2" s="1"/>
  <c r="K69" i="2"/>
  <c r="N69" i="2" s="1"/>
  <c r="I69" i="2"/>
  <c r="L69" i="2" s="1"/>
  <c r="J69" i="2"/>
  <c r="M69" i="2" s="1"/>
  <c r="K65" i="2"/>
  <c r="N65" i="2" s="1"/>
  <c r="J65" i="2"/>
  <c r="M65" i="2" s="1"/>
  <c r="I65" i="2"/>
  <c r="L65" i="2" s="1"/>
  <c r="K61" i="2"/>
  <c r="N61" i="2" s="1"/>
  <c r="J61" i="2"/>
  <c r="M61" i="2" s="1"/>
  <c r="I61" i="2"/>
  <c r="L61" i="2" s="1"/>
  <c r="K57" i="2"/>
  <c r="N57" i="2" s="1"/>
  <c r="J57" i="2"/>
  <c r="M57" i="2" s="1"/>
  <c r="I57" i="2"/>
  <c r="L57" i="2" s="1"/>
  <c r="K53" i="2"/>
  <c r="N53" i="2" s="1"/>
  <c r="I53" i="2"/>
  <c r="L53" i="2" s="1"/>
  <c r="J53" i="2"/>
  <c r="M53" i="2" s="1"/>
  <c r="K49" i="2"/>
  <c r="N49" i="2" s="1"/>
  <c r="J49" i="2"/>
  <c r="M49" i="2" s="1"/>
  <c r="I49" i="2"/>
  <c r="L49" i="2" s="1"/>
  <c r="K45" i="2"/>
  <c r="N45" i="2" s="1"/>
  <c r="I45" i="2"/>
  <c r="L45" i="2" s="1"/>
  <c r="J45" i="2"/>
  <c r="M45" i="2" s="1"/>
  <c r="K41" i="2"/>
  <c r="N41" i="2" s="1"/>
  <c r="J41" i="2"/>
  <c r="M41" i="2" s="1"/>
  <c r="I41" i="2"/>
  <c r="L41" i="2" s="1"/>
  <c r="K37" i="2"/>
  <c r="N37" i="2" s="1"/>
  <c r="I37" i="2"/>
  <c r="L37" i="2" s="1"/>
  <c r="J37" i="2"/>
  <c r="M37" i="2" s="1"/>
  <c r="K33" i="2"/>
  <c r="N33" i="2" s="1"/>
  <c r="J33" i="2"/>
  <c r="M33" i="2" s="1"/>
  <c r="I33" i="2"/>
  <c r="L33" i="2" s="1"/>
  <c r="K29" i="2"/>
  <c r="N29" i="2" s="1"/>
  <c r="J29" i="2"/>
  <c r="M29" i="2" s="1"/>
  <c r="I29" i="2"/>
  <c r="L29" i="2" s="1"/>
  <c r="K25" i="2"/>
  <c r="N25" i="2" s="1"/>
  <c r="J25" i="2"/>
  <c r="M25" i="2" s="1"/>
  <c r="I25" i="2"/>
  <c r="L25" i="2" s="1"/>
  <c r="K21" i="2"/>
  <c r="N21" i="2" s="1"/>
  <c r="I21" i="2"/>
  <c r="L21" i="2" s="1"/>
  <c r="J21" i="2"/>
  <c r="M21" i="2" s="1"/>
  <c r="K17" i="2"/>
  <c r="N17" i="2" s="1"/>
  <c r="J17" i="2"/>
  <c r="M17" i="2" s="1"/>
  <c r="I17" i="2"/>
  <c r="L17" i="2" s="1"/>
  <c r="K13" i="2"/>
  <c r="N13" i="2" s="1"/>
  <c r="I13" i="2"/>
  <c r="L13" i="2" s="1"/>
  <c r="J13" i="2"/>
  <c r="M13" i="2" s="1"/>
  <c r="K9" i="2"/>
  <c r="N9" i="2" s="1"/>
  <c r="J9" i="2"/>
  <c r="M9" i="2" s="1"/>
  <c r="I9" i="2"/>
  <c r="L9" i="2" s="1"/>
  <c r="K5" i="2"/>
  <c r="N5" i="2" s="1"/>
  <c r="I5" i="2"/>
  <c r="L5" i="2" s="1"/>
  <c r="J5" i="2"/>
  <c r="M5" i="2" s="1"/>
  <c r="I4" i="4"/>
  <c r="L4" i="4" s="1"/>
  <c r="J4" i="4"/>
  <c r="M4" i="4" s="1"/>
  <c r="K4" i="4"/>
  <c r="N4" i="4" s="1"/>
  <c r="K6" i="4"/>
  <c r="N6" i="4" s="1"/>
  <c r="I6" i="4"/>
  <c r="L6" i="4" s="1"/>
  <c r="J6" i="4"/>
  <c r="M6" i="4" s="1"/>
  <c r="I8" i="4"/>
  <c r="L8" i="4" s="1"/>
  <c r="J8" i="4"/>
  <c r="M8" i="4" s="1"/>
  <c r="K8" i="4"/>
  <c r="N8" i="4" s="1"/>
  <c r="K10" i="4"/>
  <c r="N10" i="4" s="1"/>
  <c r="I10" i="4"/>
  <c r="L10" i="4" s="1"/>
  <c r="J10" i="4"/>
  <c r="M10" i="4" s="1"/>
  <c r="I12" i="4"/>
  <c r="L12" i="4" s="1"/>
  <c r="J12" i="4"/>
  <c r="M12" i="4" s="1"/>
  <c r="K12" i="4"/>
  <c r="N12" i="4" s="1"/>
  <c r="K14" i="4"/>
  <c r="N14" i="4" s="1"/>
  <c r="I14" i="4"/>
  <c r="L14" i="4" s="1"/>
  <c r="J14" i="4"/>
  <c r="M14" i="4" s="1"/>
  <c r="I16" i="4"/>
  <c r="L16" i="4" s="1"/>
  <c r="K16" i="4"/>
  <c r="N16" i="4" s="1"/>
  <c r="J16" i="4"/>
  <c r="M16" i="4" s="1"/>
  <c r="I240" i="4"/>
  <c r="L240" i="4" s="1"/>
  <c r="J240" i="4"/>
  <c r="M240" i="4" s="1"/>
  <c r="K240" i="4"/>
  <c r="N240" i="4" s="1"/>
  <c r="I236" i="4"/>
  <c r="L236" i="4" s="1"/>
  <c r="J236" i="4"/>
  <c r="M236" i="4" s="1"/>
  <c r="K236" i="4"/>
  <c r="N236" i="4" s="1"/>
  <c r="I232" i="4"/>
  <c r="L232" i="4" s="1"/>
  <c r="J232" i="4"/>
  <c r="M232" i="4" s="1"/>
  <c r="K232" i="4"/>
  <c r="N232" i="4" s="1"/>
  <c r="I228" i="4"/>
  <c r="L228" i="4" s="1"/>
  <c r="J228" i="4"/>
  <c r="M228" i="4" s="1"/>
  <c r="K228" i="4"/>
  <c r="N228" i="4" s="1"/>
  <c r="I224" i="4"/>
  <c r="L224" i="4" s="1"/>
  <c r="J224" i="4"/>
  <c r="M224" i="4" s="1"/>
  <c r="K224" i="4"/>
  <c r="N224" i="4" s="1"/>
  <c r="I220" i="4"/>
  <c r="L220" i="4" s="1"/>
  <c r="J220" i="4"/>
  <c r="M220" i="4" s="1"/>
  <c r="K220" i="4"/>
  <c r="N220" i="4" s="1"/>
  <c r="I216" i="4"/>
  <c r="L216" i="4" s="1"/>
  <c r="J216" i="4"/>
  <c r="M216" i="4" s="1"/>
  <c r="K216" i="4"/>
  <c r="N216" i="4" s="1"/>
  <c r="I212" i="4"/>
  <c r="L212" i="4" s="1"/>
  <c r="J212" i="4"/>
  <c r="M212" i="4" s="1"/>
  <c r="K212" i="4"/>
  <c r="N212" i="4" s="1"/>
  <c r="I208" i="4"/>
  <c r="L208" i="4" s="1"/>
  <c r="J208" i="4"/>
  <c r="M208" i="4" s="1"/>
  <c r="K208" i="4"/>
  <c r="N208" i="4" s="1"/>
  <c r="I204" i="4"/>
  <c r="L204" i="4" s="1"/>
  <c r="J204" i="4"/>
  <c r="M204" i="4" s="1"/>
  <c r="K204" i="4"/>
  <c r="N204" i="4" s="1"/>
  <c r="I200" i="4"/>
  <c r="L200" i="4" s="1"/>
  <c r="J200" i="4"/>
  <c r="M200" i="4" s="1"/>
  <c r="K200" i="4"/>
  <c r="N200" i="4" s="1"/>
  <c r="I196" i="4"/>
  <c r="L196" i="4" s="1"/>
  <c r="J196" i="4"/>
  <c r="M196" i="4" s="1"/>
  <c r="K196" i="4"/>
  <c r="N196" i="4" s="1"/>
  <c r="I192" i="4"/>
  <c r="L192" i="4" s="1"/>
  <c r="J192" i="4"/>
  <c r="M192" i="4" s="1"/>
  <c r="K192" i="4"/>
  <c r="N192" i="4" s="1"/>
  <c r="I188" i="4"/>
  <c r="L188" i="4" s="1"/>
  <c r="J188" i="4"/>
  <c r="M188" i="4" s="1"/>
  <c r="K188" i="4"/>
  <c r="N188" i="4" s="1"/>
  <c r="I184" i="4"/>
  <c r="L184" i="4" s="1"/>
  <c r="J184" i="4"/>
  <c r="M184" i="4" s="1"/>
  <c r="K184" i="4"/>
  <c r="N184" i="4" s="1"/>
  <c r="I180" i="4"/>
  <c r="L180" i="4" s="1"/>
  <c r="J180" i="4"/>
  <c r="M180" i="4" s="1"/>
  <c r="K180" i="4"/>
  <c r="N180" i="4" s="1"/>
  <c r="I176" i="4"/>
  <c r="L176" i="4" s="1"/>
  <c r="J176" i="4"/>
  <c r="M176" i="4" s="1"/>
  <c r="K176" i="4"/>
  <c r="N176" i="4" s="1"/>
  <c r="I172" i="4"/>
  <c r="L172" i="4" s="1"/>
  <c r="J172" i="4"/>
  <c r="M172" i="4" s="1"/>
  <c r="K172" i="4"/>
  <c r="N172" i="4" s="1"/>
  <c r="I168" i="4"/>
  <c r="L168" i="4" s="1"/>
  <c r="J168" i="4"/>
  <c r="M168" i="4" s="1"/>
  <c r="K168" i="4"/>
  <c r="N168" i="4" s="1"/>
  <c r="I164" i="4"/>
  <c r="L164" i="4" s="1"/>
  <c r="J164" i="4"/>
  <c r="M164" i="4" s="1"/>
  <c r="K164" i="4"/>
  <c r="N164" i="4" s="1"/>
  <c r="I160" i="4"/>
  <c r="L160" i="4" s="1"/>
  <c r="J160" i="4"/>
  <c r="M160" i="4" s="1"/>
  <c r="K160" i="4"/>
  <c r="N160" i="4" s="1"/>
  <c r="I156" i="4"/>
  <c r="L156" i="4" s="1"/>
  <c r="J156" i="4"/>
  <c r="M156" i="4" s="1"/>
  <c r="K156" i="4"/>
  <c r="N156" i="4" s="1"/>
  <c r="I152" i="4"/>
  <c r="L152" i="4" s="1"/>
  <c r="J152" i="4"/>
  <c r="M152" i="4" s="1"/>
  <c r="K152" i="4"/>
  <c r="N152" i="4" s="1"/>
  <c r="I148" i="4"/>
  <c r="L148" i="4" s="1"/>
  <c r="J148" i="4"/>
  <c r="M148" i="4" s="1"/>
  <c r="K148" i="4"/>
  <c r="N148" i="4" s="1"/>
  <c r="J144" i="4"/>
  <c r="M144" i="4" s="1"/>
  <c r="K144" i="4"/>
  <c r="N144" i="4" s="1"/>
  <c r="I144" i="4"/>
  <c r="L144" i="4" s="1"/>
  <c r="J140" i="4"/>
  <c r="M140" i="4" s="1"/>
  <c r="K140" i="4"/>
  <c r="N140" i="4" s="1"/>
  <c r="I140" i="4"/>
  <c r="L140" i="4" s="1"/>
  <c r="J136" i="4"/>
  <c r="M136" i="4" s="1"/>
  <c r="K136" i="4"/>
  <c r="N136" i="4" s="1"/>
  <c r="I136" i="4"/>
  <c r="L136" i="4" s="1"/>
  <c r="J132" i="4"/>
  <c r="M132" i="4" s="1"/>
  <c r="K132" i="4"/>
  <c r="N132" i="4" s="1"/>
  <c r="I132" i="4"/>
  <c r="L132" i="4" s="1"/>
  <c r="J128" i="4"/>
  <c r="M128" i="4" s="1"/>
  <c r="K128" i="4"/>
  <c r="N128" i="4" s="1"/>
  <c r="I128" i="4"/>
  <c r="L128" i="4" s="1"/>
  <c r="J124" i="4"/>
  <c r="M124" i="4" s="1"/>
  <c r="K124" i="4"/>
  <c r="N124" i="4" s="1"/>
  <c r="I124" i="4"/>
  <c r="L124" i="4" s="1"/>
  <c r="J120" i="4"/>
  <c r="M120" i="4" s="1"/>
  <c r="K120" i="4"/>
  <c r="N120" i="4" s="1"/>
  <c r="I120" i="4"/>
  <c r="L120" i="4" s="1"/>
  <c r="I116" i="4"/>
  <c r="L116" i="4" s="1"/>
  <c r="J116" i="4"/>
  <c r="M116" i="4" s="1"/>
  <c r="K116" i="4"/>
  <c r="N116" i="4" s="1"/>
  <c r="I112" i="4"/>
  <c r="L112" i="4" s="1"/>
  <c r="K112" i="4"/>
  <c r="N112" i="4" s="1"/>
  <c r="J112" i="4"/>
  <c r="M112" i="4" s="1"/>
  <c r="I108" i="4"/>
  <c r="L108" i="4" s="1"/>
  <c r="J108" i="4"/>
  <c r="M108" i="4" s="1"/>
  <c r="K108" i="4"/>
  <c r="N108" i="4" s="1"/>
  <c r="I104" i="4"/>
  <c r="L104" i="4" s="1"/>
  <c r="J104" i="4"/>
  <c r="M104" i="4" s="1"/>
  <c r="K104" i="4"/>
  <c r="N104" i="4" s="1"/>
  <c r="I100" i="4"/>
  <c r="L100" i="4" s="1"/>
  <c r="J100" i="4"/>
  <c r="M100" i="4" s="1"/>
  <c r="K100" i="4"/>
  <c r="N100" i="4" s="1"/>
  <c r="I96" i="4"/>
  <c r="L96" i="4" s="1"/>
  <c r="K96" i="4"/>
  <c r="N96" i="4" s="1"/>
  <c r="J96" i="4"/>
  <c r="M96" i="4" s="1"/>
  <c r="I92" i="4"/>
  <c r="L92" i="4" s="1"/>
  <c r="J92" i="4"/>
  <c r="M92" i="4" s="1"/>
  <c r="K92" i="4"/>
  <c r="N92" i="4" s="1"/>
  <c r="K90" i="4"/>
  <c r="N90" i="4" s="1"/>
  <c r="I90" i="4"/>
  <c r="L90" i="4" s="1"/>
  <c r="J90" i="4"/>
  <c r="M90" i="4" s="1"/>
  <c r="I88" i="4"/>
  <c r="L88" i="4" s="1"/>
  <c r="J88" i="4"/>
  <c r="M88" i="4" s="1"/>
  <c r="K88" i="4"/>
  <c r="N88" i="4" s="1"/>
  <c r="K86" i="4"/>
  <c r="N86" i="4" s="1"/>
  <c r="I86" i="4"/>
  <c r="L86" i="4" s="1"/>
  <c r="J86" i="4"/>
  <c r="M86" i="4" s="1"/>
  <c r="I84" i="4"/>
  <c r="L84" i="4" s="1"/>
  <c r="J84" i="4"/>
  <c r="M84" i="4" s="1"/>
  <c r="K84" i="4"/>
  <c r="N84" i="4" s="1"/>
  <c r="K82" i="4"/>
  <c r="N82" i="4" s="1"/>
  <c r="J82" i="4"/>
  <c r="M82" i="4" s="1"/>
  <c r="I82" i="4"/>
  <c r="L82" i="4" s="1"/>
  <c r="I80" i="4"/>
  <c r="L80" i="4" s="1"/>
  <c r="K80" i="4"/>
  <c r="N80" i="4" s="1"/>
  <c r="J80" i="4"/>
  <c r="M80" i="4" s="1"/>
  <c r="K78" i="4"/>
  <c r="N78" i="4" s="1"/>
  <c r="I78" i="4"/>
  <c r="L78" i="4" s="1"/>
  <c r="J78" i="4"/>
  <c r="M78" i="4" s="1"/>
  <c r="I76" i="4"/>
  <c r="L76" i="4" s="1"/>
  <c r="J76" i="4"/>
  <c r="M76" i="4" s="1"/>
  <c r="K76" i="4"/>
  <c r="N76" i="4" s="1"/>
  <c r="K74" i="4"/>
  <c r="N74" i="4" s="1"/>
  <c r="I74" i="4"/>
  <c r="L74" i="4" s="1"/>
  <c r="J74" i="4"/>
  <c r="M74" i="4" s="1"/>
  <c r="I72" i="4"/>
  <c r="L72" i="4" s="1"/>
  <c r="J72" i="4"/>
  <c r="M72" i="4" s="1"/>
  <c r="K72" i="4"/>
  <c r="N72" i="4" s="1"/>
  <c r="K70" i="4"/>
  <c r="N70" i="4" s="1"/>
  <c r="I70" i="4"/>
  <c r="L70" i="4" s="1"/>
  <c r="J70" i="4"/>
  <c r="M70" i="4" s="1"/>
  <c r="I68" i="4"/>
  <c r="L68" i="4" s="1"/>
  <c r="J68" i="4"/>
  <c r="M68" i="4" s="1"/>
  <c r="K68" i="4"/>
  <c r="N68" i="4" s="1"/>
  <c r="K66" i="4"/>
  <c r="N66" i="4" s="1"/>
  <c r="J66" i="4"/>
  <c r="M66" i="4" s="1"/>
  <c r="I66" i="4"/>
  <c r="L66" i="4" s="1"/>
  <c r="I64" i="4"/>
  <c r="L64" i="4" s="1"/>
  <c r="K64" i="4"/>
  <c r="N64" i="4" s="1"/>
  <c r="J64" i="4"/>
  <c r="M64" i="4" s="1"/>
  <c r="K62" i="4"/>
  <c r="N62" i="4" s="1"/>
  <c r="I62" i="4"/>
  <c r="L62" i="4" s="1"/>
  <c r="J62" i="4"/>
  <c r="M62" i="4" s="1"/>
  <c r="I60" i="4"/>
  <c r="L60" i="4" s="1"/>
  <c r="J60" i="4"/>
  <c r="M60" i="4" s="1"/>
  <c r="K60" i="4"/>
  <c r="N60" i="4" s="1"/>
  <c r="K58" i="4"/>
  <c r="N58" i="4" s="1"/>
  <c r="I58" i="4"/>
  <c r="L58" i="4" s="1"/>
  <c r="J58" i="4"/>
  <c r="M58" i="4" s="1"/>
  <c r="I56" i="4"/>
  <c r="L56" i="4" s="1"/>
  <c r="J56" i="4"/>
  <c r="M56" i="4" s="1"/>
  <c r="K56" i="4"/>
  <c r="N56" i="4" s="1"/>
  <c r="K54" i="4"/>
  <c r="N54" i="4" s="1"/>
  <c r="I54" i="4"/>
  <c r="L54" i="4" s="1"/>
  <c r="J54" i="4"/>
  <c r="M54" i="4" s="1"/>
  <c r="I52" i="4"/>
  <c r="L52" i="4" s="1"/>
  <c r="J52" i="4"/>
  <c r="M52" i="4" s="1"/>
  <c r="K52" i="4"/>
  <c r="N52" i="4" s="1"/>
  <c r="K50" i="4"/>
  <c r="N50" i="4" s="1"/>
  <c r="J50" i="4"/>
  <c r="M50" i="4" s="1"/>
  <c r="I50" i="4"/>
  <c r="L50" i="4" s="1"/>
  <c r="I48" i="4"/>
  <c r="L48" i="4" s="1"/>
  <c r="K48" i="4"/>
  <c r="N48" i="4" s="1"/>
  <c r="J48" i="4"/>
  <c r="M48" i="4" s="1"/>
  <c r="K46" i="4"/>
  <c r="N46" i="4" s="1"/>
  <c r="I46" i="4"/>
  <c r="L46" i="4" s="1"/>
  <c r="J46" i="4"/>
  <c r="M46" i="4" s="1"/>
  <c r="I44" i="4"/>
  <c r="L44" i="4" s="1"/>
  <c r="J44" i="4"/>
  <c r="M44" i="4" s="1"/>
  <c r="K44" i="4"/>
  <c r="N44" i="4" s="1"/>
  <c r="K42" i="4"/>
  <c r="N42" i="4" s="1"/>
  <c r="I42" i="4"/>
  <c r="L42" i="4" s="1"/>
  <c r="J42" i="4"/>
  <c r="M42" i="4" s="1"/>
  <c r="I40" i="4"/>
  <c r="L40" i="4" s="1"/>
  <c r="J40" i="4"/>
  <c r="M40" i="4" s="1"/>
  <c r="K40" i="4"/>
  <c r="N40" i="4" s="1"/>
  <c r="K38" i="4"/>
  <c r="N38" i="4" s="1"/>
  <c r="I38" i="4"/>
  <c r="L38" i="4" s="1"/>
  <c r="J38" i="4"/>
  <c r="M38" i="4" s="1"/>
  <c r="I36" i="4"/>
  <c r="L36" i="4" s="1"/>
  <c r="J36" i="4"/>
  <c r="M36" i="4" s="1"/>
  <c r="K36" i="4"/>
  <c r="N36" i="4" s="1"/>
  <c r="K34" i="4"/>
  <c r="N34" i="4" s="1"/>
  <c r="J34" i="4"/>
  <c r="M34" i="4" s="1"/>
  <c r="I34" i="4"/>
  <c r="L34" i="4" s="1"/>
  <c r="I32" i="4"/>
  <c r="L32" i="4" s="1"/>
  <c r="K32" i="4"/>
  <c r="N32" i="4" s="1"/>
  <c r="J32" i="4"/>
  <c r="M32" i="4" s="1"/>
  <c r="K30" i="4"/>
  <c r="N30" i="4" s="1"/>
  <c r="I30" i="4"/>
  <c r="L30" i="4" s="1"/>
  <c r="J30" i="4"/>
  <c r="M30" i="4" s="1"/>
  <c r="I28" i="4"/>
  <c r="L28" i="4" s="1"/>
  <c r="J28" i="4"/>
  <c r="M28" i="4" s="1"/>
  <c r="K28" i="4"/>
  <c r="N28" i="4" s="1"/>
  <c r="K26" i="4"/>
  <c r="N26" i="4" s="1"/>
  <c r="I26" i="4"/>
  <c r="L26" i="4" s="1"/>
  <c r="J26" i="4"/>
  <c r="M26" i="4" s="1"/>
  <c r="I24" i="4"/>
  <c r="L24" i="4" s="1"/>
  <c r="J24" i="4"/>
  <c r="M24" i="4" s="1"/>
  <c r="K24" i="4"/>
  <c r="N24" i="4" s="1"/>
  <c r="K22" i="4"/>
  <c r="N22" i="4" s="1"/>
  <c r="I22" i="4"/>
  <c r="L22" i="4" s="1"/>
  <c r="J22" i="4"/>
  <c r="M22" i="4" s="1"/>
  <c r="I20" i="4"/>
  <c r="L20" i="4" s="1"/>
  <c r="J20" i="4"/>
  <c r="M20" i="4" s="1"/>
  <c r="K20" i="4"/>
  <c r="N20" i="4" s="1"/>
  <c r="K18" i="4"/>
  <c r="N18" i="4" s="1"/>
  <c r="J18" i="4"/>
  <c r="M18" i="4" s="1"/>
  <c r="I18" i="4"/>
  <c r="L18" i="4" s="1"/>
  <c r="J396" i="2"/>
  <c r="M396" i="2" s="1"/>
  <c r="K396" i="2"/>
  <c r="N396" i="2" s="1"/>
  <c r="I396" i="2"/>
  <c r="L396" i="2" s="1"/>
  <c r="J392" i="2"/>
  <c r="M392" i="2" s="1"/>
  <c r="K392" i="2"/>
  <c r="N392" i="2" s="1"/>
  <c r="I392" i="2"/>
  <c r="L392" i="2" s="1"/>
  <c r="J388" i="2"/>
  <c r="M388" i="2" s="1"/>
  <c r="K388" i="2"/>
  <c r="N388" i="2" s="1"/>
  <c r="I388" i="2"/>
  <c r="L388" i="2" s="1"/>
  <c r="J384" i="2"/>
  <c r="M384" i="2" s="1"/>
  <c r="K384" i="2"/>
  <c r="N384" i="2" s="1"/>
  <c r="I384" i="2"/>
  <c r="L384" i="2" s="1"/>
  <c r="J380" i="2"/>
  <c r="M380" i="2" s="1"/>
  <c r="K380" i="2"/>
  <c r="N380" i="2" s="1"/>
  <c r="I380" i="2"/>
  <c r="L380" i="2" s="1"/>
  <c r="J376" i="2"/>
  <c r="M376" i="2" s="1"/>
  <c r="K376" i="2"/>
  <c r="N376" i="2" s="1"/>
  <c r="I376" i="2"/>
  <c r="L376" i="2" s="1"/>
  <c r="J372" i="2"/>
  <c r="M372" i="2" s="1"/>
  <c r="K372" i="2"/>
  <c r="N372" i="2" s="1"/>
  <c r="I372" i="2"/>
  <c r="L372" i="2" s="1"/>
  <c r="J368" i="2"/>
  <c r="M368" i="2" s="1"/>
  <c r="K368" i="2"/>
  <c r="N368" i="2" s="1"/>
  <c r="I368" i="2"/>
  <c r="L368" i="2" s="1"/>
  <c r="J364" i="2"/>
  <c r="M364" i="2" s="1"/>
  <c r="K364" i="2"/>
  <c r="N364" i="2" s="1"/>
  <c r="I364" i="2"/>
  <c r="L364" i="2" s="1"/>
  <c r="J360" i="2"/>
  <c r="M360" i="2" s="1"/>
  <c r="K360" i="2"/>
  <c r="N360" i="2" s="1"/>
  <c r="I360" i="2"/>
  <c r="L360" i="2" s="1"/>
  <c r="J356" i="2"/>
  <c r="M356" i="2" s="1"/>
  <c r="K356" i="2"/>
  <c r="N356" i="2" s="1"/>
  <c r="I356" i="2"/>
  <c r="L356" i="2" s="1"/>
  <c r="J352" i="2"/>
  <c r="M352" i="2" s="1"/>
  <c r="K352" i="2"/>
  <c r="N352" i="2" s="1"/>
  <c r="I352" i="2"/>
  <c r="L352" i="2" s="1"/>
  <c r="J348" i="2"/>
  <c r="M348" i="2" s="1"/>
  <c r="K348" i="2"/>
  <c r="N348" i="2" s="1"/>
  <c r="I348" i="2"/>
  <c r="L348" i="2" s="1"/>
  <c r="J344" i="2"/>
  <c r="M344" i="2" s="1"/>
  <c r="K344" i="2"/>
  <c r="N344" i="2" s="1"/>
  <c r="I344" i="2"/>
  <c r="L344" i="2" s="1"/>
  <c r="J340" i="2"/>
  <c r="M340" i="2" s="1"/>
  <c r="K340" i="2"/>
  <c r="N340" i="2" s="1"/>
  <c r="I340" i="2"/>
  <c r="L340" i="2" s="1"/>
  <c r="J336" i="2"/>
  <c r="M336" i="2" s="1"/>
  <c r="K336" i="2"/>
  <c r="N336" i="2" s="1"/>
  <c r="I336" i="2"/>
  <c r="L336" i="2" s="1"/>
  <c r="J332" i="2"/>
  <c r="M332" i="2" s="1"/>
  <c r="K332" i="2"/>
  <c r="N332" i="2" s="1"/>
  <c r="I332" i="2"/>
  <c r="L332" i="2" s="1"/>
  <c r="J328" i="2"/>
  <c r="M328" i="2" s="1"/>
  <c r="K328" i="2"/>
  <c r="N328" i="2" s="1"/>
  <c r="I328" i="2"/>
  <c r="L328" i="2" s="1"/>
  <c r="J324" i="2"/>
  <c r="M324" i="2" s="1"/>
  <c r="K324" i="2"/>
  <c r="N324" i="2" s="1"/>
  <c r="I324" i="2"/>
  <c r="L324" i="2" s="1"/>
  <c r="J320" i="2"/>
  <c r="M320" i="2" s="1"/>
  <c r="K320" i="2"/>
  <c r="N320" i="2" s="1"/>
  <c r="I320" i="2"/>
  <c r="L320" i="2" s="1"/>
  <c r="J316" i="2"/>
  <c r="M316" i="2" s="1"/>
  <c r="K316" i="2"/>
  <c r="N316" i="2" s="1"/>
  <c r="I316" i="2"/>
  <c r="L316" i="2" s="1"/>
  <c r="J312" i="2"/>
  <c r="M312" i="2" s="1"/>
  <c r="K312" i="2"/>
  <c r="N312" i="2" s="1"/>
  <c r="I312" i="2"/>
  <c r="L312" i="2" s="1"/>
  <c r="J308" i="2"/>
  <c r="M308" i="2" s="1"/>
  <c r="K308" i="2"/>
  <c r="N308" i="2" s="1"/>
  <c r="I308" i="2"/>
  <c r="L308" i="2" s="1"/>
  <c r="J304" i="2"/>
  <c r="M304" i="2" s="1"/>
  <c r="K304" i="2"/>
  <c r="N304" i="2" s="1"/>
  <c r="I304" i="2"/>
  <c r="L304" i="2" s="1"/>
  <c r="J300" i="2"/>
  <c r="M300" i="2" s="1"/>
  <c r="K300" i="2"/>
  <c r="N300" i="2" s="1"/>
  <c r="I300" i="2"/>
  <c r="L300" i="2" s="1"/>
  <c r="J296" i="2"/>
  <c r="M296" i="2" s="1"/>
  <c r="K296" i="2"/>
  <c r="N296" i="2" s="1"/>
  <c r="I296" i="2"/>
  <c r="L296" i="2" s="1"/>
  <c r="J292" i="2"/>
  <c r="M292" i="2" s="1"/>
  <c r="K292" i="2"/>
  <c r="N292" i="2" s="1"/>
  <c r="I292" i="2"/>
  <c r="L292" i="2" s="1"/>
  <c r="J288" i="2"/>
  <c r="M288" i="2" s="1"/>
  <c r="K288" i="2"/>
  <c r="N288" i="2" s="1"/>
  <c r="I288" i="2"/>
  <c r="L288" i="2" s="1"/>
  <c r="J284" i="2"/>
  <c r="M284" i="2" s="1"/>
  <c r="K284" i="2"/>
  <c r="N284" i="2" s="1"/>
  <c r="I284" i="2"/>
  <c r="L284" i="2" s="1"/>
  <c r="J280" i="2"/>
  <c r="M280" i="2" s="1"/>
  <c r="K280" i="2"/>
  <c r="N280" i="2" s="1"/>
  <c r="I280" i="2"/>
  <c r="L280" i="2" s="1"/>
  <c r="J276" i="2"/>
  <c r="M276" i="2" s="1"/>
  <c r="K276" i="2"/>
  <c r="N276" i="2" s="1"/>
  <c r="I276" i="2"/>
  <c r="L276" i="2" s="1"/>
  <c r="J272" i="2"/>
  <c r="M272" i="2" s="1"/>
  <c r="K272" i="2"/>
  <c r="N272" i="2" s="1"/>
  <c r="I272" i="2"/>
  <c r="L272" i="2" s="1"/>
  <c r="J268" i="2"/>
  <c r="M268" i="2" s="1"/>
  <c r="K268" i="2"/>
  <c r="N268" i="2" s="1"/>
  <c r="I268" i="2"/>
  <c r="L268" i="2" s="1"/>
  <c r="J264" i="2"/>
  <c r="M264" i="2" s="1"/>
  <c r="K264" i="2"/>
  <c r="N264" i="2" s="1"/>
  <c r="I264" i="2"/>
  <c r="L264" i="2" s="1"/>
  <c r="J260" i="2"/>
  <c r="M260" i="2" s="1"/>
  <c r="K260" i="2"/>
  <c r="N260" i="2" s="1"/>
  <c r="I260" i="2"/>
  <c r="L260" i="2" s="1"/>
  <c r="J256" i="2"/>
  <c r="M256" i="2" s="1"/>
  <c r="K256" i="2"/>
  <c r="N256" i="2" s="1"/>
  <c r="I256" i="2"/>
  <c r="L256" i="2" s="1"/>
  <c r="J252" i="2"/>
  <c r="M252" i="2" s="1"/>
  <c r="K252" i="2"/>
  <c r="N252" i="2" s="1"/>
  <c r="I252" i="2"/>
  <c r="L252" i="2" s="1"/>
  <c r="J248" i="2"/>
  <c r="M248" i="2" s="1"/>
  <c r="K248" i="2"/>
  <c r="N248" i="2" s="1"/>
  <c r="I248" i="2"/>
  <c r="L248" i="2" s="1"/>
  <c r="J244" i="2"/>
  <c r="M244" i="2" s="1"/>
  <c r="K244" i="2"/>
  <c r="N244" i="2" s="1"/>
  <c r="I244" i="2"/>
  <c r="L244" i="2" s="1"/>
  <c r="J240" i="2"/>
  <c r="M240" i="2" s="1"/>
  <c r="K240" i="2"/>
  <c r="N240" i="2" s="1"/>
  <c r="I240" i="2"/>
  <c r="L240" i="2" s="1"/>
  <c r="J236" i="2"/>
  <c r="M236" i="2" s="1"/>
  <c r="K236" i="2"/>
  <c r="N236" i="2" s="1"/>
  <c r="I236" i="2"/>
  <c r="L236" i="2" s="1"/>
  <c r="J232" i="2"/>
  <c r="M232" i="2" s="1"/>
  <c r="K232" i="2"/>
  <c r="N232" i="2" s="1"/>
  <c r="I232" i="2"/>
  <c r="L232" i="2" s="1"/>
  <c r="J228" i="2"/>
  <c r="M228" i="2" s="1"/>
  <c r="K228" i="2"/>
  <c r="N228" i="2" s="1"/>
  <c r="I228" i="2"/>
  <c r="L228" i="2" s="1"/>
  <c r="J224" i="2"/>
  <c r="M224" i="2" s="1"/>
  <c r="K224" i="2"/>
  <c r="N224" i="2" s="1"/>
  <c r="I224" i="2"/>
  <c r="L224" i="2" s="1"/>
  <c r="J220" i="2"/>
  <c r="M220" i="2" s="1"/>
  <c r="K220" i="2"/>
  <c r="N220" i="2" s="1"/>
  <c r="I220" i="2"/>
  <c r="L220" i="2" s="1"/>
  <c r="J216" i="2"/>
  <c r="M216" i="2" s="1"/>
  <c r="K216" i="2"/>
  <c r="N216" i="2" s="1"/>
  <c r="I216" i="2"/>
  <c r="L216" i="2" s="1"/>
  <c r="J212" i="2"/>
  <c r="M212" i="2" s="1"/>
  <c r="K212" i="2"/>
  <c r="N212" i="2" s="1"/>
  <c r="I212" i="2"/>
  <c r="L212" i="2" s="1"/>
  <c r="J208" i="2"/>
  <c r="M208" i="2" s="1"/>
  <c r="K208" i="2"/>
  <c r="N208" i="2" s="1"/>
  <c r="I208" i="2"/>
  <c r="L208" i="2" s="1"/>
  <c r="J204" i="2"/>
  <c r="M204" i="2" s="1"/>
  <c r="K204" i="2"/>
  <c r="N204" i="2" s="1"/>
  <c r="I204" i="2"/>
  <c r="L204" i="2" s="1"/>
  <c r="J200" i="2"/>
  <c r="M200" i="2" s="1"/>
  <c r="K200" i="2"/>
  <c r="N200" i="2" s="1"/>
  <c r="I200" i="2"/>
  <c r="L200" i="2" s="1"/>
  <c r="J196" i="2"/>
  <c r="M196" i="2" s="1"/>
  <c r="K196" i="2"/>
  <c r="N196" i="2" s="1"/>
  <c r="I196" i="2"/>
  <c r="L196" i="2" s="1"/>
  <c r="J192" i="2"/>
  <c r="M192" i="2" s="1"/>
  <c r="K192" i="2"/>
  <c r="N192" i="2" s="1"/>
  <c r="I192" i="2"/>
  <c r="L192" i="2" s="1"/>
  <c r="J188" i="2"/>
  <c r="M188" i="2" s="1"/>
  <c r="K188" i="2"/>
  <c r="N188" i="2" s="1"/>
  <c r="I188" i="2"/>
  <c r="L188" i="2" s="1"/>
  <c r="J184" i="2"/>
  <c r="M184" i="2" s="1"/>
  <c r="K184" i="2"/>
  <c r="N184" i="2" s="1"/>
  <c r="I184" i="2"/>
  <c r="L184" i="2" s="1"/>
  <c r="J180" i="2"/>
  <c r="M180" i="2" s="1"/>
  <c r="K180" i="2"/>
  <c r="N180" i="2" s="1"/>
  <c r="I180" i="2"/>
  <c r="L180" i="2" s="1"/>
  <c r="J176" i="2"/>
  <c r="M176" i="2" s="1"/>
  <c r="K176" i="2"/>
  <c r="N176" i="2" s="1"/>
  <c r="I176" i="2"/>
  <c r="L176" i="2" s="1"/>
  <c r="J172" i="2"/>
  <c r="M172" i="2" s="1"/>
  <c r="K172" i="2"/>
  <c r="N172" i="2" s="1"/>
  <c r="I172" i="2"/>
  <c r="L172" i="2" s="1"/>
  <c r="J168" i="2"/>
  <c r="M168" i="2" s="1"/>
  <c r="K168" i="2"/>
  <c r="N168" i="2" s="1"/>
  <c r="I168" i="2"/>
  <c r="L168" i="2" s="1"/>
  <c r="J164" i="2"/>
  <c r="M164" i="2" s="1"/>
  <c r="K164" i="2"/>
  <c r="N164" i="2" s="1"/>
  <c r="I164" i="2"/>
  <c r="L164" i="2" s="1"/>
  <c r="J160" i="2"/>
  <c r="M160" i="2" s="1"/>
  <c r="K160" i="2"/>
  <c r="N160" i="2" s="1"/>
  <c r="I160" i="2"/>
  <c r="L160" i="2" s="1"/>
  <c r="J156" i="2"/>
  <c r="M156" i="2" s="1"/>
  <c r="K156" i="2"/>
  <c r="N156" i="2" s="1"/>
  <c r="I156" i="2"/>
  <c r="L156" i="2" s="1"/>
  <c r="J152" i="2"/>
  <c r="M152" i="2" s="1"/>
  <c r="K152" i="2"/>
  <c r="N152" i="2" s="1"/>
  <c r="I152" i="2"/>
  <c r="L152" i="2" s="1"/>
  <c r="J148" i="2"/>
  <c r="M148" i="2" s="1"/>
  <c r="K148" i="2"/>
  <c r="N148" i="2" s="1"/>
  <c r="I148" i="2"/>
  <c r="L148" i="2" s="1"/>
  <c r="J144" i="2"/>
  <c r="M144" i="2" s="1"/>
  <c r="K144" i="2"/>
  <c r="N144" i="2" s="1"/>
  <c r="I144" i="2"/>
  <c r="L144" i="2" s="1"/>
  <c r="J140" i="2"/>
  <c r="M140" i="2" s="1"/>
  <c r="K140" i="2"/>
  <c r="N140" i="2" s="1"/>
  <c r="I140" i="2"/>
  <c r="L140" i="2" s="1"/>
  <c r="J136" i="2"/>
  <c r="M136" i="2" s="1"/>
  <c r="K136" i="2"/>
  <c r="N136" i="2" s="1"/>
  <c r="I136" i="2"/>
  <c r="L136" i="2" s="1"/>
  <c r="J132" i="2"/>
  <c r="M132" i="2" s="1"/>
  <c r="K132" i="2"/>
  <c r="N132" i="2" s="1"/>
  <c r="I132" i="2"/>
  <c r="L132" i="2" s="1"/>
  <c r="J128" i="2"/>
  <c r="M128" i="2" s="1"/>
  <c r="K128" i="2"/>
  <c r="N128" i="2" s="1"/>
  <c r="I128" i="2"/>
  <c r="L128" i="2" s="1"/>
  <c r="J124" i="2"/>
  <c r="M124" i="2" s="1"/>
  <c r="K124" i="2"/>
  <c r="N124" i="2" s="1"/>
  <c r="I124" i="2"/>
  <c r="L124" i="2" s="1"/>
  <c r="J120" i="2"/>
  <c r="M120" i="2" s="1"/>
  <c r="K120" i="2"/>
  <c r="N120" i="2" s="1"/>
  <c r="I120" i="2"/>
  <c r="L120" i="2" s="1"/>
  <c r="J116" i="2"/>
  <c r="M116" i="2" s="1"/>
  <c r="K116" i="2"/>
  <c r="N116" i="2" s="1"/>
  <c r="I116" i="2"/>
  <c r="L116" i="2" s="1"/>
  <c r="J112" i="2"/>
  <c r="M112" i="2" s="1"/>
  <c r="K112" i="2"/>
  <c r="N112" i="2" s="1"/>
  <c r="I112" i="2"/>
  <c r="L112" i="2" s="1"/>
  <c r="J108" i="2"/>
  <c r="M108" i="2" s="1"/>
  <c r="K108" i="2"/>
  <c r="N108" i="2" s="1"/>
  <c r="I108" i="2"/>
  <c r="L108" i="2" s="1"/>
  <c r="J104" i="2"/>
  <c r="M104" i="2" s="1"/>
  <c r="K104" i="2"/>
  <c r="N104" i="2" s="1"/>
  <c r="I104" i="2"/>
  <c r="L104" i="2" s="1"/>
  <c r="J100" i="2"/>
  <c r="M100" i="2" s="1"/>
  <c r="K100" i="2"/>
  <c r="N100" i="2" s="1"/>
  <c r="I100" i="2"/>
  <c r="L100" i="2" s="1"/>
  <c r="J96" i="2"/>
  <c r="M96" i="2" s="1"/>
  <c r="K96" i="2"/>
  <c r="N96" i="2" s="1"/>
  <c r="I96" i="2"/>
  <c r="L96" i="2" s="1"/>
  <c r="J92" i="2"/>
  <c r="M92" i="2" s="1"/>
  <c r="K92" i="2"/>
  <c r="N92" i="2" s="1"/>
  <c r="I92" i="2"/>
  <c r="L92" i="2" s="1"/>
  <c r="J88" i="2"/>
  <c r="M88" i="2" s="1"/>
  <c r="K88" i="2"/>
  <c r="N88" i="2" s="1"/>
  <c r="I88" i="2"/>
  <c r="L88" i="2" s="1"/>
  <c r="J84" i="2"/>
  <c r="M84" i="2" s="1"/>
  <c r="K84" i="2"/>
  <c r="N84" i="2" s="1"/>
  <c r="I84" i="2"/>
  <c r="L84" i="2" s="1"/>
  <c r="J80" i="2"/>
  <c r="M80" i="2" s="1"/>
  <c r="K80" i="2"/>
  <c r="N80" i="2" s="1"/>
  <c r="I80" i="2"/>
  <c r="L80" i="2" s="1"/>
  <c r="J76" i="2"/>
  <c r="M76" i="2" s="1"/>
  <c r="K76" i="2"/>
  <c r="N76" i="2" s="1"/>
  <c r="I76" i="2"/>
  <c r="L76" i="2" s="1"/>
  <c r="J72" i="2"/>
  <c r="M72" i="2" s="1"/>
  <c r="K72" i="2"/>
  <c r="N72" i="2" s="1"/>
  <c r="I72" i="2"/>
  <c r="L72" i="2" s="1"/>
  <c r="J68" i="2"/>
  <c r="M68" i="2" s="1"/>
  <c r="K68" i="2"/>
  <c r="N68" i="2" s="1"/>
  <c r="I68" i="2"/>
  <c r="L68" i="2" s="1"/>
  <c r="J64" i="2"/>
  <c r="M64" i="2" s="1"/>
  <c r="K64" i="2"/>
  <c r="N64" i="2" s="1"/>
  <c r="I64" i="2"/>
  <c r="L64" i="2" s="1"/>
  <c r="J60" i="2"/>
  <c r="M60" i="2" s="1"/>
  <c r="K60" i="2"/>
  <c r="N60" i="2" s="1"/>
  <c r="I60" i="2"/>
  <c r="L60" i="2" s="1"/>
  <c r="J56" i="2"/>
  <c r="M56" i="2" s="1"/>
  <c r="K56" i="2"/>
  <c r="N56" i="2" s="1"/>
  <c r="I56" i="2"/>
  <c r="L56" i="2" s="1"/>
  <c r="J52" i="2"/>
  <c r="M52" i="2" s="1"/>
  <c r="K52" i="2"/>
  <c r="N52" i="2" s="1"/>
  <c r="I52" i="2"/>
  <c r="L52" i="2" s="1"/>
  <c r="J48" i="2"/>
  <c r="M48" i="2" s="1"/>
  <c r="K48" i="2"/>
  <c r="N48" i="2" s="1"/>
  <c r="I48" i="2"/>
  <c r="L48" i="2" s="1"/>
  <c r="J44" i="2"/>
  <c r="M44" i="2" s="1"/>
  <c r="K44" i="2"/>
  <c r="N44" i="2" s="1"/>
  <c r="I44" i="2"/>
  <c r="L44" i="2" s="1"/>
  <c r="J40" i="2"/>
  <c r="M40" i="2" s="1"/>
  <c r="K40" i="2"/>
  <c r="N40" i="2" s="1"/>
  <c r="I40" i="2"/>
  <c r="L40" i="2" s="1"/>
  <c r="J36" i="2"/>
  <c r="M36" i="2" s="1"/>
  <c r="K36" i="2"/>
  <c r="N36" i="2" s="1"/>
  <c r="I36" i="2"/>
  <c r="L36" i="2" s="1"/>
  <c r="J32" i="2"/>
  <c r="M32" i="2" s="1"/>
  <c r="K32" i="2"/>
  <c r="N32" i="2" s="1"/>
  <c r="I32" i="2"/>
  <c r="L32" i="2" s="1"/>
  <c r="J28" i="2"/>
  <c r="M28" i="2" s="1"/>
  <c r="K28" i="2"/>
  <c r="N28" i="2" s="1"/>
  <c r="I28" i="2"/>
  <c r="L28" i="2" s="1"/>
  <c r="J24" i="2"/>
  <c r="M24" i="2" s="1"/>
  <c r="K24" i="2"/>
  <c r="N24" i="2" s="1"/>
  <c r="I24" i="2"/>
  <c r="L24" i="2" s="1"/>
  <c r="J20" i="2"/>
  <c r="M20" i="2" s="1"/>
  <c r="K20" i="2"/>
  <c r="N20" i="2" s="1"/>
  <c r="I20" i="2"/>
  <c r="L20" i="2" s="1"/>
  <c r="J16" i="2"/>
  <c r="M16" i="2" s="1"/>
  <c r="K16" i="2"/>
  <c r="N16" i="2" s="1"/>
  <c r="I16" i="2"/>
  <c r="L16" i="2" s="1"/>
  <c r="J12" i="2"/>
  <c r="M12" i="2" s="1"/>
  <c r="K12" i="2"/>
  <c r="N12" i="2" s="1"/>
  <c r="I12" i="2"/>
  <c r="L12" i="2" s="1"/>
  <c r="J8" i="2"/>
  <c r="M8" i="2" s="1"/>
  <c r="K8" i="2"/>
  <c r="N8" i="2" s="1"/>
  <c r="I8" i="2"/>
  <c r="L8" i="2" s="1"/>
  <c r="J4" i="2"/>
  <c r="M4" i="2" s="1"/>
  <c r="K4" i="2"/>
  <c r="N4" i="2" s="1"/>
  <c r="I4" i="2"/>
  <c r="L4" i="2" s="1"/>
  <c r="J29" i="3"/>
  <c r="M29" i="3" s="1"/>
  <c r="K29" i="3"/>
  <c r="N29" i="3" s="1"/>
  <c r="I29" i="3"/>
  <c r="L29" i="3" s="1"/>
  <c r="I27" i="3"/>
  <c r="L27" i="3" s="1"/>
  <c r="K27" i="3"/>
  <c r="N27" i="3" s="1"/>
  <c r="J27" i="3"/>
  <c r="M27" i="3" s="1"/>
  <c r="J25" i="3"/>
  <c r="M25" i="3" s="1"/>
  <c r="K25" i="3"/>
  <c r="N25" i="3" s="1"/>
  <c r="I25" i="3"/>
  <c r="L25" i="3" s="1"/>
  <c r="I23" i="3"/>
  <c r="L23" i="3" s="1"/>
  <c r="J23" i="3"/>
  <c r="M23" i="3" s="1"/>
  <c r="K23" i="3"/>
  <c r="N23" i="3" s="1"/>
  <c r="J21" i="3"/>
  <c r="M21" i="3" s="1"/>
  <c r="K21" i="3"/>
  <c r="N21" i="3" s="1"/>
  <c r="I21" i="3"/>
  <c r="L21" i="3" s="1"/>
  <c r="I19" i="3"/>
  <c r="L19" i="3" s="1"/>
  <c r="K19" i="3"/>
  <c r="N19" i="3" s="1"/>
  <c r="J19" i="3"/>
  <c r="M19" i="3" s="1"/>
  <c r="J17" i="3"/>
  <c r="M17" i="3" s="1"/>
  <c r="K17" i="3"/>
  <c r="N17" i="3" s="1"/>
  <c r="I17" i="3"/>
  <c r="L17" i="3" s="1"/>
  <c r="I15" i="3"/>
  <c r="L15" i="3" s="1"/>
  <c r="J15" i="3"/>
  <c r="M15" i="3" s="1"/>
  <c r="K15" i="3"/>
  <c r="N15" i="3" s="1"/>
  <c r="J13" i="3"/>
  <c r="M13" i="3" s="1"/>
  <c r="K13" i="3"/>
  <c r="N13" i="3" s="1"/>
  <c r="I13" i="3"/>
  <c r="L13" i="3" s="1"/>
  <c r="I11" i="3"/>
  <c r="L11" i="3" s="1"/>
  <c r="K11" i="3"/>
  <c r="N11" i="3" s="1"/>
  <c r="J11" i="3"/>
  <c r="M11" i="3" s="1"/>
  <c r="J9" i="3"/>
  <c r="M9" i="3" s="1"/>
  <c r="K9" i="3"/>
  <c r="N9" i="3" s="1"/>
  <c r="I9" i="3"/>
  <c r="L9" i="3" s="1"/>
  <c r="I7" i="3"/>
  <c r="L7" i="3" s="1"/>
  <c r="J7" i="3"/>
  <c r="M7" i="3" s="1"/>
  <c r="K7" i="3"/>
  <c r="N7" i="3" s="1"/>
  <c r="J5" i="3"/>
  <c r="M5" i="3" s="1"/>
  <c r="K5" i="3"/>
  <c r="N5" i="3" s="1"/>
  <c r="I5" i="3"/>
  <c r="L5" i="3" s="1"/>
  <c r="J602" i="3"/>
  <c r="M602" i="3" s="1"/>
  <c r="K602" i="3"/>
  <c r="N602" i="3" s="1"/>
  <c r="I602" i="3"/>
  <c r="L602" i="3" s="1"/>
  <c r="I600" i="3"/>
  <c r="L600" i="3" s="1"/>
  <c r="J600" i="3"/>
  <c r="M600" i="3" s="1"/>
  <c r="K600" i="3"/>
  <c r="N600" i="3" s="1"/>
  <c r="J598" i="3"/>
  <c r="M598" i="3" s="1"/>
  <c r="K598" i="3"/>
  <c r="N598" i="3" s="1"/>
  <c r="I598" i="3"/>
  <c r="L598" i="3" s="1"/>
  <c r="I596" i="3"/>
  <c r="L596" i="3" s="1"/>
  <c r="J596" i="3"/>
  <c r="M596" i="3" s="1"/>
  <c r="K596" i="3"/>
  <c r="N596" i="3" s="1"/>
  <c r="J594" i="3"/>
  <c r="M594" i="3" s="1"/>
  <c r="K594" i="3"/>
  <c r="N594" i="3" s="1"/>
  <c r="I594" i="3"/>
  <c r="L594" i="3" s="1"/>
  <c r="I592" i="3"/>
  <c r="L592" i="3" s="1"/>
  <c r="J592" i="3"/>
  <c r="M592" i="3" s="1"/>
  <c r="K592" i="3"/>
  <c r="N592" i="3" s="1"/>
  <c r="J590" i="3"/>
  <c r="M590" i="3" s="1"/>
  <c r="K590" i="3"/>
  <c r="N590" i="3" s="1"/>
  <c r="I590" i="3"/>
  <c r="L590" i="3" s="1"/>
  <c r="I588" i="3"/>
  <c r="L588" i="3" s="1"/>
  <c r="J588" i="3"/>
  <c r="M588" i="3" s="1"/>
  <c r="K588" i="3"/>
  <c r="N588" i="3" s="1"/>
  <c r="J586" i="3"/>
  <c r="M586" i="3" s="1"/>
  <c r="K586" i="3"/>
  <c r="N586" i="3" s="1"/>
  <c r="I586" i="3"/>
  <c r="L586" i="3" s="1"/>
  <c r="I584" i="3"/>
  <c r="L584" i="3" s="1"/>
  <c r="J584" i="3"/>
  <c r="M584" i="3" s="1"/>
  <c r="K584" i="3"/>
  <c r="N584" i="3" s="1"/>
  <c r="J582" i="3"/>
  <c r="M582" i="3" s="1"/>
  <c r="K582" i="3"/>
  <c r="N582" i="3" s="1"/>
  <c r="I582" i="3"/>
  <c r="L582" i="3" s="1"/>
  <c r="I580" i="3"/>
  <c r="L580" i="3" s="1"/>
  <c r="J580" i="3"/>
  <c r="M580" i="3" s="1"/>
  <c r="K580" i="3"/>
  <c r="N580" i="3" s="1"/>
  <c r="J578" i="3"/>
  <c r="M578" i="3" s="1"/>
  <c r="K578" i="3"/>
  <c r="N578" i="3" s="1"/>
  <c r="I578" i="3"/>
  <c r="L578" i="3" s="1"/>
  <c r="I576" i="3"/>
  <c r="L576" i="3" s="1"/>
  <c r="J576" i="3"/>
  <c r="M576" i="3" s="1"/>
  <c r="K576" i="3"/>
  <c r="N576" i="3" s="1"/>
  <c r="J574" i="3"/>
  <c r="M574" i="3" s="1"/>
  <c r="K574" i="3"/>
  <c r="N574" i="3" s="1"/>
  <c r="I574" i="3"/>
  <c r="L574" i="3" s="1"/>
  <c r="I572" i="3"/>
  <c r="L572" i="3" s="1"/>
  <c r="J572" i="3"/>
  <c r="M572" i="3" s="1"/>
  <c r="K572" i="3"/>
  <c r="N572" i="3" s="1"/>
  <c r="J570" i="3"/>
  <c r="M570" i="3" s="1"/>
  <c r="K570" i="3"/>
  <c r="N570" i="3" s="1"/>
  <c r="I570" i="3"/>
  <c r="L570" i="3" s="1"/>
  <c r="I568" i="3"/>
  <c r="L568" i="3" s="1"/>
  <c r="J568" i="3"/>
  <c r="M568" i="3" s="1"/>
  <c r="K568" i="3"/>
  <c r="N568" i="3" s="1"/>
  <c r="J566" i="3"/>
  <c r="M566" i="3" s="1"/>
  <c r="K566" i="3"/>
  <c r="N566" i="3" s="1"/>
  <c r="I566" i="3"/>
  <c r="L566" i="3" s="1"/>
  <c r="I564" i="3"/>
  <c r="L564" i="3" s="1"/>
  <c r="J564" i="3"/>
  <c r="M564" i="3" s="1"/>
  <c r="K564" i="3"/>
  <c r="N564" i="3" s="1"/>
  <c r="J562" i="3"/>
  <c r="M562" i="3" s="1"/>
  <c r="K562" i="3"/>
  <c r="N562" i="3" s="1"/>
  <c r="I562" i="3"/>
  <c r="L562" i="3" s="1"/>
  <c r="I560" i="3"/>
  <c r="L560" i="3" s="1"/>
  <c r="J560" i="3"/>
  <c r="M560" i="3" s="1"/>
  <c r="K560" i="3"/>
  <c r="N560" i="3" s="1"/>
  <c r="J558" i="3"/>
  <c r="M558" i="3" s="1"/>
  <c r="K558" i="3"/>
  <c r="N558" i="3" s="1"/>
  <c r="I558" i="3"/>
  <c r="L558" i="3" s="1"/>
  <c r="I556" i="3"/>
  <c r="L556" i="3" s="1"/>
  <c r="J556" i="3"/>
  <c r="M556" i="3" s="1"/>
  <c r="K556" i="3"/>
  <c r="N556" i="3" s="1"/>
  <c r="J554" i="3"/>
  <c r="M554" i="3" s="1"/>
  <c r="K554" i="3"/>
  <c r="N554" i="3" s="1"/>
  <c r="I554" i="3"/>
  <c r="L554" i="3" s="1"/>
  <c r="I552" i="3"/>
  <c r="L552" i="3" s="1"/>
  <c r="J552" i="3"/>
  <c r="M552" i="3" s="1"/>
  <c r="K552" i="3"/>
  <c r="N552" i="3" s="1"/>
  <c r="J550" i="3"/>
  <c r="M550" i="3" s="1"/>
  <c r="K550" i="3"/>
  <c r="N550" i="3" s="1"/>
  <c r="I550" i="3"/>
  <c r="L550" i="3" s="1"/>
  <c r="I548" i="3"/>
  <c r="L548" i="3" s="1"/>
  <c r="J548" i="3"/>
  <c r="M548" i="3" s="1"/>
  <c r="K548" i="3"/>
  <c r="N548" i="3" s="1"/>
  <c r="J546" i="3"/>
  <c r="M546" i="3" s="1"/>
  <c r="K546" i="3"/>
  <c r="N546" i="3" s="1"/>
  <c r="I546" i="3"/>
  <c r="L546" i="3" s="1"/>
  <c r="I544" i="3"/>
  <c r="L544" i="3" s="1"/>
  <c r="J544" i="3"/>
  <c r="M544" i="3" s="1"/>
  <c r="K544" i="3"/>
  <c r="N544" i="3" s="1"/>
  <c r="J542" i="3"/>
  <c r="M542" i="3" s="1"/>
  <c r="K542" i="3"/>
  <c r="N542" i="3" s="1"/>
  <c r="I542" i="3"/>
  <c r="L542" i="3" s="1"/>
  <c r="I540" i="3"/>
  <c r="L540" i="3" s="1"/>
  <c r="J540" i="3"/>
  <c r="M540" i="3" s="1"/>
  <c r="K540" i="3"/>
  <c r="N540" i="3" s="1"/>
  <c r="J538" i="3"/>
  <c r="M538" i="3" s="1"/>
  <c r="K538" i="3"/>
  <c r="N538" i="3" s="1"/>
  <c r="I538" i="3"/>
  <c r="L538" i="3" s="1"/>
  <c r="I536" i="3"/>
  <c r="L536" i="3" s="1"/>
  <c r="J536" i="3"/>
  <c r="M536" i="3" s="1"/>
  <c r="K536" i="3"/>
  <c r="N536" i="3" s="1"/>
  <c r="J534" i="3"/>
  <c r="M534" i="3" s="1"/>
  <c r="K534" i="3"/>
  <c r="N534" i="3" s="1"/>
  <c r="I534" i="3"/>
  <c r="L534" i="3" s="1"/>
  <c r="I532" i="3"/>
  <c r="L532" i="3" s="1"/>
  <c r="J532" i="3"/>
  <c r="M532" i="3" s="1"/>
  <c r="K532" i="3"/>
  <c r="N532" i="3" s="1"/>
  <c r="J530" i="3"/>
  <c r="M530" i="3" s="1"/>
  <c r="K530" i="3"/>
  <c r="N530" i="3" s="1"/>
  <c r="I530" i="3"/>
  <c r="L530" i="3" s="1"/>
  <c r="I528" i="3"/>
  <c r="L528" i="3" s="1"/>
  <c r="J528" i="3"/>
  <c r="M528" i="3" s="1"/>
  <c r="K528" i="3"/>
  <c r="N528" i="3" s="1"/>
  <c r="J526" i="3"/>
  <c r="M526" i="3" s="1"/>
  <c r="K526" i="3"/>
  <c r="N526" i="3" s="1"/>
  <c r="I526" i="3"/>
  <c r="L526" i="3" s="1"/>
  <c r="I524" i="3"/>
  <c r="L524" i="3" s="1"/>
  <c r="J524" i="3"/>
  <c r="M524" i="3" s="1"/>
  <c r="K524" i="3"/>
  <c r="N524" i="3" s="1"/>
  <c r="J522" i="3"/>
  <c r="M522" i="3" s="1"/>
  <c r="K522" i="3"/>
  <c r="N522" i="3" s="1"/>
  <c r="I522" i="3"/>
  <c r="L522" i="3" s="1"/>
  <c r="I520" i="3"/>
  <c r="L520" i="3" s="1"/>
  <c r="J520" i="3"/>
  <c r="M520" i="3" s="1"/>
  <c r="K520" i="3"/>
  <c r="N520" i="3" s="1"/>
  <c r="J518" i="3"/>
  <c r="M518" i="3" s="1"/>
  <c r="K518" i="3"/>
  <c r="N518" i="3" s="1"/>
  <c r="I518" i="3"/>
  <c r="L518" i="3" s="1"/>
  <c r="I516" i="3"/>
  <c r="L516" i="3" s="1"/>
  <c r="J516" i="3"/>
  <c r="M516" i="3" s="1"/>
  <c r="K516" i="3"/>
  <c r="N516" i="3" s="1"/>
  <c r="J514" i="3"/>
  <c r="M514" i="3" s="1"/>
  <c r="K514" i="3"/>
  <c r="N514" i="3" s="1"/>
  <c r="I514" i="3"/>
  <c r="L514" i="3" s="1"/>
  <c r="I512" i="3"/>
  <c r="L512" i="3" s="1"/>
  <c r="J512" i="3"/>
  <c r="M512" i="3" s="1"/>
  <c r="K512" i="3"/>
  <c r="N512" i="3" s="1"/>
  <c r="J510" i="3"/>
  <c r="M510" i="3" s="1"/>
  <c r="K510" i="3"/>
  <c r="N510" i="3" s="1"/>
  <c r="I510" i="3"/>
  <c r="L510" i="3" s="1"/>
  <c r="I508" i="3"/>
  <c r="L508" i="3" s="1"/>
  <c r="J508" i="3"/>
  <c r="M508" i="3" s="1"/>
  <c r="K508" i="3"/>
  <c r="N508" i="3" s="1"/>
  <c r="J506" i="3"/>
  <c r="M506" i="3" s="1"/>
  <c r="K506" i="3"/>
  <c r="N506" i="3" s="1"/>
  <c r="I506" i="3"/>
  <c r="L506" i="3" s="1"/>
  <c r="I504" i="3"/>
  <c r="L504" i="3" s="1"/>
  <c r="J504" i="3"/>
  <c r="M504" i="3" s="1"/>
  <c r="K504" i="3"/>
  <c r="N504" i="3" s="1"/>
  <c r="J502" i="3"/>
  <c r="M502" i="3" s="1"/>
  <c r="K502" i="3"/>
  <c r="N502" i="3" s="1"/>
  <c r="I502" i="3"/>
  <c r="L502" i="3" s="1"/>
  <c r="I500" i="3"/>
  <c r="L500" i="3" s="1"/>
  <c r="J500" i="3"/>
  <c r="M500" i="3" s="1"/>
  <c r="K500" i="3"/>
  <c r="N500" i="3" s="1"/>
  <c r="J498" i="3"/>
  <c r="M498" i="3" s="1"/>
  <c r="K498" i="3"/>
  <c r="N498" i="3" s="1"/>
  <c r="I498" i="3"/>
  <c r="L498" i="3" s="1"/>
  <c r="I496" i="3"/>
  <c r="L496" i="3" s="1"/>
  <c r="J496" i="3"/>
  <c r="M496" i="3" s="1"/>
  <c r="K496" i="3"/>
  <c r="N496" i="3" s="1"/>
  <c r="J494" i="3"/>
  <c r="M494" i="3" s="1"/>
  <c r="K494" i="3"/>
  <c r="N494" i="3" s="1"/>
  <c r="I494" i="3"/>
  <c r="L494" i="3" s="1"/>
  <c r="I492" i="3"/>
  <c r="L492" i="3" s="1"/>
  <c r="J492" i="3"/>
  <c r="M492" i="3" s="1"/>
  <c r="K492" i="3"/>
  <c r="N492" i="3" s="1"/>
  <c r="J490" i="3"/>
  <c r="M490" i="3" s="1"/>
  <c r="K490" i="3"/>
  <c r="N490" i="3" s="1"/>
  <c r="I490" i="3"/>
  <c r="L490" i="3" s="1"/>
  <c r="I488" i="3"/>
  <c r="L488" i="3" s="1"/>
  <c r="J488" i="3"/>
  <c r="M488" i="3" s="1"/>
  <c r="K488" i="3"/>
  <c r="N488" i="3" s="1"/>
  <c r="J486" i="3"/>
  <c r="M486" i="3" s="1"/>
  <c r="K486" i="3"/>
  <c r="N486" i="3" s="1"/>
  <c r="I486" i="3"/>
  <c r="L486" i="3" s="1"/>
  <c r="I484" i="3"/>
  <c r="L484" i="3" s="1"/>
  <c r="J484" i="3"/>
  <c r="M484" i="3" s="1"/>
  <c r="K484" i="3"/>
  <c r="N484" i="3" s="1"/>
  <c r="J482" i="3"/>
  <c r="M482" i="3" s="1"/>
  <c r="K482" i="3"/>
  <c r="N482" i="3" s="1"/>
  <c r="I482" i="3"/>
  <c r="L482" i="3" s="1"/>
  <c r="I480" i="3"/>
  <c r="L480" i="3" s="1"/>
  <c r="J480" i="3"/>
  <c r="M480" i="3" s="1"/>
  <c r="K480" i="3"/>
  <c r="N480" i="3" s="1"/>
  <c r="J478" i="3"/>
  <c r="M478" i="3" s="1"/>
  <c r="K478" i="3"/>
  <c r="N478" i="3" s="1"/>
  <c r="I478" i="3"/>
  <c r="L478" i="3" s="1"/>
  <c r="I476" i="3"/>
  <c r="L476" i="3" s="1"/>
  <c r="J476" i="3"/>
  <c r="M476" i="3" s="1"/>
  <c r="K476" i="3"/>
  <c r="N476" i="3" s="1"/>
  <c r="J474" i="3"/>
  <c r="M474" i="3" s="1"/>
  <c r="K474" i="3"/>
  <c r="N474" i="3" s="1"/>
  <c r="I474" i="3"/>
  <c r="L474" i="3" s="1"/>
  <c r="I472" i="3"/>
  <c r="L472" i="3" s="1"/>
  <c r="J472" i="3"/>
  <c r="M472" i="3" s="1"/>
  <c r="K472" i="3"/>
  <c r="N472" i="3" s="1"/>
  <c r="J470" i="3"/>
  <c r="M470" i="3" s="1"/>
  <c r="K470" i="3"/>
  <c r="N470" i="3" s="1"/>
  <c r="I470" i="3"/>
  <c r="L470" i="3" s="1"/>
  <c r="I468" i="3"/>
  <c r="L468" i="3" s="1"/>
  <c r="J468" i="3"/>
  <c r="M468" i="3" s="1"/>
  <c r="K468" i="3"/>
  <c r="N468" i="3" s="1"/>
  <c r="J466" i="3"/>
  <c r="M466" i="3" s="1"/>
  <c r="K466" i="3"/>
  <c r="N466" i="3" s="1"/>
  <c r="I466" i="3"/>
  <c r="L466" i="3" s="1"/>
  <c r="I464" i="3"/>
  <c r="L464" i="3" s="1"/>
  <c r="J464" i="3"/>
  <c r="M464" i="3" s="1"/>
  <c r="K464" i="3"/>
  <c r="N464" i="3" s="1"/>
  <c r="J462" i="3"/>
  <c r="M462" i="3" s="1"/>
  <c r="K462" i="3"/>
  <c r="N462" i="3" s="1"/>
  <c r="I462" i="3"/>
  <c r="L462" i="3" s="1"/>
  <c r="I460" i="3"/>
  <c r="L460" i="3" s="1"/>
  <c r="J460" i="3"/>
  <c r="M460" i="3" s="1"/>
  <c r="K460" i="3"/>
  <c r="N460" i="3" s="1"/>
  <c r="J458" i="3"/>
  <c r="M458" i="3" s="1"/>
  <c r="K458" i="3"/>
  <c r="N458" i="3" s="1"/>
  <c r="I458" i="3"/>
  <c r="L458" i="3" s="1"/>
  <c r="I456" i="3"/>
  <c r="L456" i="3" s="1"/>
  <c r="J456" i="3"/>
  <c r="M456" i="3" s="1"/>
  <c r="K456" i="3"/>
  <c r="N456" i="3" s="1"/>
  <c r="J454" i="3"/>
  <c r="M454" i="3" s="1"/>
  <c r="K454" i="3"/>
  <c r="N454" i="3" s="1"/>
  <c r="I454" i="3"/>
  <c r="L454" i="3" s="1"/>
  <c r="I452" i="3"/>
  <c r="L452" i="3" s="1"/>
  <c r="J452" i="3"/>
  <c r="M452" i="3" s="1"/>
  <c r="K452" i="3"/>
  <c r="N452" i="3" s="1"/>
  <c r="J450" i="3"/>
  <c r="M450" i="3" s="1"/>
  <c r="K450" i="3"/>
  <c r="N450" i="3" s="1"/>
  <c r="I450" i="3"/>
  <c r="L450" i="3" s="1"/>
  <c r="I448" i="3"/>
  <c r="L448" i="3" s="1"/>
  <c r="J448" i="3"/>
  <c r="M448" i="3" s="1"/>
  <c r="K448" i="3"/>
  <c r="N448" i="3" s="1"/>
  <c r="J446" i="3"/>
  <c r="M446" i="3" s="1"/>
  <c r="K446" i="3"/>
  <c r="N446" i="3" s="1"/>
  <c r="I446" i="3"/>
  <c r="L446" i="3" s="1"/>
  <c r="I444" i="3"/>
  <c r="L444" i="3" s="1"/>
  <c r="J444" i="3"/>
  <c r="M444" i="3" s="1"/>
  <c r="K444" i="3"/>
  <c r="N444" i="3" s="1"/>
  <c r="J442" i="3"/>
  <c r="M442" i="3" s="1"/>
  <c r="K442" i="3"/>
  <c r="N442" i="3" s="1"/>
  <c r="I442" i="3"/>
  <c r="L442" i="3" s="1"/>
  <c r="I440" i="3"/>
  <c r="L440" i="3" s="1"/>
  <c r="J440" i="3"/>
  <c r="M440" i="3" s="1"/>
  <c r="K440" i="3"/>
  <c r="N440" i="3" s="1"/>
  <c r="J438" i="3"/>
  <c r="M438" i="3" s="1"/>
  <c r="K438" i="3"/>
  <c r="N438" i="3" s="1"/>
  <c r="I438" i="3"/>
  <c r="L438" i="3" s="1"/>
  <c r="I436" i="3"/>
  <c r="L436" i="3" s="1"/>
  <c r="J436" i="3"/>
  <c r="M436" i="3" s="1"/>
  <c r="K436" i="3"/>
  <c r="N436" i="3" s="1"/>
  <c r="J434" i="3"/>
  <c r="M434" i="3" s="1"/>
  <c r="K434" i="3"/>
  <c r="N434" i="3" s="1"/>
  <c r="I434" i="3"/>
  <c r="L434" i="3" s="1"/>
  <c r="I432" i="3"/>
  <c r="L432" i="3" s="1"/>
  <c r="J432" i="3"/>
  <c r="M432" i="3" s="1"/>
  <c r="K432" i="3"/>
  <c r="N432" i="3" s="1"/>
  <c r="J430" i="3"/>
  <c r="M430" i="3" s="1"/>
  <c r="K430" i="3"/>
  <c r="N430" i="3" s="1"/>
  <c r="I430" i="3"/>
  <c r="L430" i="3" s="1"/>
  <c r="I428" i="3"/>
  <c r="L428" i="3" s="1"/>
  <c r="J428" i="3"/>
  <c r="M428" i="3" s="1"/>
  <c r="K428" i="3"/>
  <c r="N428" i="3" s="1"/>
  <c r="J426" i="3"/>
  <c r="M426" i="3" s="1"/>
  <c r="K426" i="3"/>
  <c r="N426" i="3" s="1"/>
  <c r="I426" i="3"/>
  <c r="L426" i="3" s="1"/>
  <c r="I424" i="3"/>
  <c r="L424" i="3" s="1"/>
  <c r="J424" i="3"/>
  <c r="M424" i="3" s="1"/>
  <c r="K424" i="3"/>
  <c r="N424" i="3" s="1"/>
  <c r="J422" i="3"/>
  <c r="M422" i="3" s="1"/>
  <c r="K422" i="3"/>
  <c r="N422" i="3" s="1"/>
  <c r="I422" i="3"/>
  <c r="L422" i="3" s="1"/>
  <c r="I420" i="3"/>
  <c r="L420" i="3" s="1"/>
  <c r="J420" i="3"/>
  <c r="M420" i="3" s="1"/>
  <c r="K420" i="3"/>
  <c r="N420" i="3" s="1"/>
  <c r="J418" i="3"/>
  <c r="M418" i="3" s="1"/>
  <c r="K418" i="3"/>
  <c r="N418" i="3" s="1"/>
  <c r="I418" i="3"/>
  <c r="L418" i="3" s="1"/>
  <c r="I416" i="3"/>
  <c r="L416" i="3" s="1"/>
  <c r="J416" i="3"/>
  <c r="M416" i="3" s="1"/>
  <c r="K416" i="3"/>
  <c r="N416" i="3" s="1"/>
  <c r="J414" i="3"/>
  <c r="M414" i="3" s="1"/>
  <c r="K414" i="3"/>
  <c r="N414" i="3" s="1"/>
  <c r="I414" i="3"/>
  <c r="L414" i="3" s="1"/>
  <c r="I412" i="3"/>
  <c r="L412" i="3" s="1"/>
  <c r="J412" i="3"/>
  <c r="M412" i="3" s="1"/>
  <c r="K412" i="3"/>
  <c r="N412" i="3" s="1"/>
  <c r="J410" i="3"/>
  <c r="M410" i="3" s="1"/>
  <c r="K410" i="3"/>
  <c r="N410" i="3" s="1"/>
  <c r="I410" i="3"/>
  <c r="L410" i="3" s="1"/>
  <c r="I408" i="3"/>
  <c r="L408" i="3" s="1"/>
  <c r="J408" i="3"/>
  <c r="M408" i="3" s="1"/>
  <c r="K408" i="3"/>
  <c r="N408" i="3" s="1"/>
  <c r="J406" i="3"/>
  <c r="M406" i="3" s="1"/>
  <c r="K406" i="3"/>
  <c r="N406" i="3" s="1"/>
  <c r="I406" i="3"/>
  <c r="L406" i="3" s="1"/>
  <c r="J404" i="3"/>
  <c r="M404" i="3" s="1"/>
  <c r="I404" i="3"/>
  <c r="L404" i="3" s="1"/>
  <c r="K404" i="3"/>
  <c r="N404" i="3" s="1"/>
  <c r="J402" i="3"/>
  <c r="M402" i="3" s="1"/>
  <c r="K402" i="3"/>
  <c r="N402" i="3" s="1"/>
  <c r="I402" i="3"/>
  <c r="L402" i="3" s="1"/>
  <c r="J400" i="3"/>
  <c r="M400" i="3" s="1"/>
  <c r="I400" i="3"/>
  <c r="L400" i="3" s="1"/>
  <c r="K400" i="3"/>
  <c r="N400" i="3" s="1"/>
  <c r="J398" i="3"/>
  <c r="M398" i="3" s="1"/>
  <c r="K398" i="3"/>
  <c r="N398" i="3" s="1"/>
  <c r="I398" i="3"/>
  <c r="L398" i="3" s="1"/>
  <c r="J396" i="3"/>
  <c r="M396" i="3" s="1"/>
  <c r="I396" i="3"/>
  <c r="L396" i="3" s="1"/>
  <c r="K396" i="3"/>
  <c r="N396" i="3" s="1"/>
  <c r="J394" i="3"/>
  <c r="M394" i="3" s="1"/>
  <c r="K394" i="3"/>
  <c r="N394" i="3" s="1"/>
  <c r="I394" i="3"/>
  <c r="L394" i="3" s="1"/>
  <c r="J392" i="3"/>
  <c r="M392" i="3" s="1"/>
  <c r="I392" i="3"/>
  <c r="L392" i="3" s="1"/>
  <c r="K392" i="3"/>
  <c r="N392" i="3" s="1"/>
  <c r="J390" i="3"/>
  <c r="M390" i="3" s="1"/>
  <c r="K390" i="3"/>
  <c r="N390" i="3" s="1"/>
  <c r="I390" i="3"/>
  <c r="L390" i="3" s="1"/>
  <c r="J388" i="3"/>
  <c r="M388" i="3" s="1"/>
  <c r="I388" i="3"/>
  <c r="L388" i="3" s="1"/>
  <c r="K388" i="3"/>
  <c r="N388" i="3" s="1"/>
  <c r="J386" i="3"/>
  <c r="M386" i="3" s="1"/>
  <c r="K386" i="3"/>
  <c r="N386" i="3" s="1"/>
  <c r="I386" i="3"/>
  <c r="L386" i="3" s="1"/>
  <c r="J384" i="3"/>
  <c r="M384" i="3" s="1"/>
  <c r="I384" i="3"/>
  <c r="L384" i="3" s="1"/>
  <c r="K384" i="3"/>
  <c r="N384" i="3" s="1"/>
  <c r="J382" i="3"/>
  <c r="M382" i="3" s="1"/>
  <c r="K382" i="3"/>
  <c r="N382" i="3" s="1"/>
  <c r="I382" i="3"/>
  <c r="L382" i="3" s="1"/>
  <c r="J380" i="3"/>
  <c r="M380" i="3" s="1"/>
  <c r="I380" i="3"/>
  <c r="L380" i="3" s="1"/>
  <c r="K380" i="3"/>
  <c r="N380" i="3" s="1"/>
  <c r="J378" i="3"/>
  <c r="M378" i="3" s="1"/>
  <c r="K378" i="3"/>
  <c r="N378" i="3" s="1"/>
  <c r="I378" i="3"/>
  <c r="L378" i="3" s="1"/>
  <c r="J376" i="3"/>
  <c r="M376" i="3" s="1"/>
  <c r="I376" i="3"/>
  <c r="L376" i="3" s="1"/>
  <c r="K376" i="3"/>
  <c r="N376" i="3" s="1"/>
  <c r="J374" i="3"/>
  <c r="M374" i="3" s="1"/>
  <c r="K374" i="3"/>
  <c r="N374" i="3" s="1"/>
  <c r="I374" i="3"/>
  <c r="L374" i="3" s="1"/>
  <c r="J372" i="3"/>
  <c r="M372" i="3" s="1"/>
  <c r="I372" i="3"/>
  <c r="L372" i="3" s="1"/>
  <c r="K372" i="3"/>
  <c r="N372" i="3" s="1"/>
  <c r="J370" i="3"/>
  <c r="M370" i="3" s="1"/>
  <c r="K370" i="3"/>
  <c r="N370" i="3" s="1"/>
  <c r="I370" i="3"/>
  <c r="L370" i="3" s="1"/>
  <c r="J368" i="3"/>
  <c r="M368" i="3" s="1"/>
  <c r="I368" i="3"/>
  <c r="L368" i="3" s="1"/>
  <c r="K368" i="3"/>
  <c r="N368" i="3" s="1"/>
  <c r="J366" i="3"/>
  <c r="M366" i="3" s="1"/>
  <c r="K366" i="3"/>
  <c r="N366" i="3" s="1"/>
  <c r="I366" i="3"/>
  <c r="L366" i="3" s="1"/>
  <c r="J364" i="3"/>
  <c r="M364" i="3" s="1"/>
  <c r="I364" i="3"/>
  <c r="L364" i="3" s="1"/>
  <c r="K364" i="3"/>
  <c r="N364" i="3" s="1"/>
  <c r="J362" i="3"/>
  <c r="M362" i="3" s="1"/>
  <c r="K362" i="3"/>
  <c r="N362" i="3" s="1"/>
  <c r="I362" i="3"/>
  <c r="L362" i="3" s="1"/>
  <c r="J360" i="3"/>
  <c r="M360" i="3" s="1"/>
  <c r="I360" i="3"/>
  <c r="L360" i="3" s="1"/>
  <c r="K360" i="3"/>
  <c r="N360" i="3" s="1"/>
  <c r="J358" i="3"/>
  <c r="M358" i="3" s="1"/>
  <c r="K358" i="3"/>
  <c r="N358" i="3" s="1"/>
  <c r="I358" i="3"/>
  <c r="L358" i="3" s="1"/>
  <c r="J356" i="3"/>
  <c r="M356" i="3" s="1"/>
  <c r="I356" i="3"/>
  <c r="L356" i="3" s="1"/>
  <c r="K356" i="3"/>
  <c r="N356" i="3" s="1"/>
  <c r="J354" i="3"/>
  <c r="M354" i="3" s="1"/>
  <c r="K354" i="3"/>
  <c r="N354" i="3" s="1"/>
  <c r="I354" i="3"/>
  <c r="L354" i="3" s="1"/>
  <c r="J352" i="3"/>
  <c r="M352" i="3" s="1"/>
  <c r="I352" i="3"/>
  <c r="L352" i="3" s="1"/>
  <c r="K352" i="3"/>
  <c r="N352" i="3" s="1"/>
  <c r="J350" i="3"/>
  <c r="M350" i="3" s="1"/>
  <c r="K350" i="3"/>
  <c r="N350" i="3" s="1"/>
  <c r="I350" i="3"/>
  <c r="L350" i="3" s="1"/>
  <c r="J348" i="3"/>
  <c r="M348" i="3" s="1"/>
  <c r="I348" i="3"/>
  <c r="L348" i="3" s="1"/>
  <c r="K348" i="3"/>
  <c r="N348" i="3" s="1"/>
  <c r="J346" i="3"/>
  <c r="M346" i="3" s="1"/>
  <c r="K346" i="3"/>
  <c r="N346" i="3" s="1"/>
  <c r="I346" i="3"/>
  <c r="L346" i="3" s="1"/>
  <c r="J344" i="3"/>
  <c r="M344" i="3" s="1"/>
  <c r="I344" i="3"/>
  <c r="L344" i="3" s="1"/>
  <c r="K344" i="3"/>
  <c r="N344" i="3" s="1"/>
  <c r="J342" i="3"/>
  <c r="M342" i="3" s="1"/>
  <c r="K342" i="3"/>
  <c r="N342" i="3" s="1"/>
  <c r="I342" i="3"/>
  <c r="L342" i="3" s="1"/>
  <c r="J340" i="3"/>
  <c r="M340" i="3" s="1"/>
  <c r="I340" i="3"/>
  <c r="L340" i="3" s="1"/>
  <c r="K340" i="3"/>
  <c r="N340" i="3" s="1"/>
  <c r="J338" i="3"/>
  <c r="M338" i="3" s="1"/>
  <c r="K338" i="3"/>
  <c r="N338" i="3" s="1"/>
  <c r="I338" i="3"/>
  <c r="L338" i="3" s="1"/>
  <c r="J336" i="3"/>
  <c r="M336" i="3" s="1"/>
  <c r="I336" i="3"/>
  <c r="L336" i="3" s="1"/>
  <c r="K336" i="3"/>
  <c r="N336" i="3" s="1"/>
  <c r="J334" i="3"/>
  <c r="M334" i="3" s="1"/>
  <c r="K334" i="3"/>
  <c r="N334" i="3" s="1"/>
  <c r="I334" i="3"/>
  <c r="L334" i="3" s="1"/>
  <c r="J332" i="3"/>
  <c r="M332" i="3" s="1"/>
  <c r="I332" i="3"/>
  <c r="L332" i="3" s="1"/>
  <c r="K332" i="3"/>
  <c r="N332" i="3" s="1"/>
  <c r="J330" i="3"/>
  <c r="M330" i="3" s="1"/>
  <c r="K330" i="3"/>
  <c r="N330" i="3" s="1"/>
  <c r="I330" i="3"/>
  <c r="L330" i="3" s="1"/>
  <c r="J328" i="3"/>
  <c r="M328" i="3" s="1"/>
  <c r="I328" i="3"/>
  <c r="L328" i="3" s="1"/>
  <c r="K328" i="3"/>
  <c r="N328" i="3" s="1"/>
  <c r="J326" i="3"/>
  <c r="M326" i="3" s="1"/>
  <c r="K326" i="3"/>
  <c r="N326" i="3" s="1"/>
  <c r="I326" i="3"/>
  <c r="L326" i="3" s="1"/>
  <c r="J324" i="3"/>
  <c r="M324" i="3" s="1"/>
  <c r="I324" i="3"/>
  <c r="L324" i="3" s="1"/>
  <c r="K324" i="3"/>
  <c r="N324" i="3" s="1"/>
  <c r="J322" i="3"/>
  <c r="M322" i="3" s="1"/>
  <c r="K322" i="3"/>
  <c r="N322" i="3" s="1"/>
  <c r="I322" i="3"/>
  <c r="L322" i="3" s="1"/>
  <c r="J320" i="3"/>
  <c r="M320" i="3" s="1"/>
  <c r="I320" i="3"/>
  <c r="L320" i="3" s="1"/>
  <c r="K320" i="3"/>
  <c r="N320" i="3" s="1"/>
  <c r="J318" i="3"/>
  <c r="M318" i="3" s="1"/>
  <c r="K318" i="3"/>
  <c r="N318" i="3" s="1"/>
  <c r="I318" i="3"/>
  <c r="L318" i="3" s="1"/>
  <c r="J316" i="3"/>
  <c r="M316" i="3" s="1"/>
  <c r="I316" i="3"/>
  <c r="L316" i="3" s="1"/>
  <c r="K316" i="3"/>
  <c r="N316" i="3" s="1"/>
  <c r="J314" i="3"/>
  <c r="M314" i="3" s="1"/>
  <c r="K314" i="3"/>
  <c r="N314" i="3" s="1"/>
  <c r="I314" i="3"/>
  <c r="L314" i="3" s="1"/>
  <c r="J312" i="3"/>
  <c r="M312" i="3" s="1"/>
  <c r="I312" i="3"/>
  <c r="L312" i="3" s="1"/>
  <c r="K312" i="3"/>
  <c r="N312" i="3" s="1"/>
  <c r="J310" i="3"/>
  <c r="M310" i="3" s="1"/>
  <c r="K310" i="3"/>
  <c r="N310" i="3" s="1"/>
  <c r="I310" i="3"/>
  <c r="L310" i="3" s="1"/>
  <c r="J308" i="3"/>
  <c r="M308" i="3" s="1"/>
  <c r="I308" i="3"/>
  <c r="L308" i="3" s="1"/>
  <c r="K308" i="3"/>
  <c r="N308" i="3" s="1"/>
  <c r="J306" i="3"/>
  <c r="M306" i="3" s="1"/>
  <c r="K306" i="3"/>
  <c r="N306" i="3" s="1"/>
  <c r="I306" i="3"/>
  <c r="L306" i="3" s="1"/>
  <c r="J304" i="3"/>
  <c r="M304" i="3" s="1"/>
  <c r="I304" i="3"/>
  <c r="L304" i="3" s="1"/>
  <c r="K304" i="3"/>
  <c r="N304" i="3" s="1"/>
  <c r="J302" i="3"/>
  <c r="M302" i="3" s="1"/>
  <c r="K302" i="3"/>
  <c r="N302" i="3" s="1"/>
  <c r="I302" i="3"/>
  <c r="L302" i="3" s="1"/>
  <c r="J300" i="3"/>
  <c r="M300" i="3" s="1"/>
  <c r="I300" i="3"/>
  <c r="L300" i="3" s="1"/>
  <c r="K300" i="3"/>
  <c r="N300" i="3" s="1"/>
  <c r="J298" i="3"/>
  <c r="M298" i="3" s="1"/>
  <c r="K298" i="3"/>
  <c r="N298" i="3" s="1"/>
  <c r="I298" i="3"/>
  <c r="L298" i="3" s="1"/>
  <c r="J296" i="3"/>
  <c r="M296" i="3" s="1"/>
  <c r="I296" i="3"/>
  <c r="L296" i="3" s="1"/>
  <c r="K296" i="3"/>
  <c r="N296" i="3" s="1"/>
  <c r="J294" i="3"/>
  <c r="M294" i="3" s="1"/>
  <c r="K294" i="3"/>
  <c r="N294" i="3" s="1"/>
  <c r="I294" i="3"/>
  <c r="L294" i="3" s="1"/>
  <c r="J292" i="3"/>
  <c r="M292" i="3" s="1"/>
  <c r="I292" i="3"/>
  <c r="L292" i="3" s="1"/>
  <c r="K292" i="3"/>
  <c r="N292" i="3" s="1"/>
  <c r="J290" i="3"/>
  <c r="M290" i="3" s="1"/>
  <c r="K290" i="3"/>
  <c r="N290" i="3" s="1"/>
  <c r="I290" i="3"/>
  <c r="L290" i="3" s="1"/>
  <c r="J288" i="3"/>
  <c r="M288" i="3" s="1"/>
  <c r="I288" i="3"/>
  <c r="L288" i="3" s="1"/>
  <c r="K288" i="3"/>
  <c r="N288" i="3" s="1"/>
  <c r="J286" i="3"/>
  <c r="M286" i="3" s="1"/>
  <c r="K286" i="3"/>
  <c r="N286" i="3" s="1"/>
  <c r="I286" i="3"/>
  <c r="L286" i="3" s="1"/>
  <c r="J284" i="3"/>
  <c r="M284" i="3" s="1"/>
  <c r="I284" i="3"/>
  <c r="L284" i="3" s="1"/>
  <c r="K284" i="3"/>
  <c r="N284" i="3" s="1"/>
  <c r="J282" i="3"/>
  <c r="M282" i="3" s="1"/>
  <c r="K282" i="3"/>
  <c r="N282" i="3" s="1"/>
  <c r="I282" i="3"/>
  <c r="L282" i="3" s="1"/>
  <c r="J280" i="3"/>
  <c r="M280" i="3" s="1"/>
  <c r="I280" i="3"/>
  <c r="L280" i="3" s="1"/>
  <c r="K280" i="3"/>
  <c r="N280" i="3" s="1"/>
  <c r="J278" i="3"/>
  <c r="M278" i="3" s="1"/>
  <c r="K278" i="3"/>
  <c r="N278" i="3" s="1"/>
  <c r="I278" i="3"/>
  <c r="L278" i="3" s="1"/>
  <c r="J276" i="3"/>
  <c r="M276" i="3" s="1"/>
  <c r="I276" i="3"/>
  <c r="L276" i="3" s="1"/>
  <c r="K276" i="3"/>
  <c r="N276" i="3" s="1"/>
  <c r="J274" i="3"/>
  <c r="M274" i="3" s="1"/>
  <c r="K274" i="3"/>
  <c r="N274" i="3" s="1"/>
  <c r="I274" i="3"/>
  <c r="L274" i="3" s="1"/>
  <c r="J272" i="3"/>
  <c r="M272" i="3" s="1"/>
  <c r="I272" i="3"/>
  <c r="L272" i="3" s="1"/>
  <c r="K272" i="3"/>
  <c r="N272" i="3" s="1"/>
  <c r="J270" i="3"/>
  <c r="M270" i="3" s="1"/>
  <c r="K270" i="3"/>
  <c r="N270" i="3" s="1"/>
  <c r="I270" i="3"/>
  <c r="L270" i="3" s="1"/>
  <c r="J268" i="3"/>
  <c r="M268" i="3" s="1"/>
  <c r="I268" i="3"/>
  <c r="L268" i="3" s="1"/>
  <c r="K268" i="3"/>
  <c r="N268" i="3" s="1"/>
  <c r="J266" i="3"/>
  <c r="M266" i="3" s="1"/>
  <c r="K266" i="3"/>
  <c r="N266" i="3" s="1"/>
  <c r="I266" i="3"/>
  <c r="L266" i="3" s="1"/>
  <c r="J264" i="3"/>
  <c r="M264" i="3" s="1"/>
  <c r="I264" i="3"/>
  <c r="L264" i="3" s="1"/>
  <c r="K264" i="3"/>
  <c r="N264" i="3" s="1"/>
  <c r="J262" i="3"/>
  <c r="M262" i="3" s="1"/>
  <c r="K262" i="3"/>
  <c r="N262" i="3" s="1"/>
  <c r="I262" i="3"/>
  <c r="L262" i="3" s="1"/>
  <c r="J260" i="3"/>
  <c r="M260" i="3" s="1"/>
  <c r="I260" i="3"/>
  <c r="L260" i="3" s="1"/>
  <c r="K260" i="3"/>
  <c r="N260" i="3" s="1"/>
  <c r="J258" i="3"/>
  <c r="M258" i="3" s="1"/>
  <c r="K258" i="3"/>
  <c r="N258" i="3" s="1"/>
  <c r="I258" i="3"/>
  <c r="L258" i="3" s="1"/>
  <c r="J256" i="3"/>
  <c r="M256" i="3" s="1"/>
  <c r="I256" i="3"/>
  <c r="L256" i="3" s="1"/>
  <c r="K256" i="3"/>
  <c r="N256" i="3" s="1"/>
  <c r="J254" i="3"/>
  <c r="M254" i="3" s="1"/>
  <c r="K254" i="3"/>
  <c r="N254" i="3" s="1"/>
  <c r="I254" i="3"/>
  <c r="L254" i="3" s="1"/>
  <c r="J252" i="3"/>
  <c r="M252" i="3" s="1"/>
  <c r="I252" i="3"/>
  <c r="L252" i="3" s="1"/>
  <c r="K252" i="3"/>
  <c r="N252" i="3" s="1"/>
  <c r="J250" i="3"/>
  <c r="M250" i="3" s="1"/>
  <c r="K250" i="3"/>
  <c r="N250" i="3" s="1"/>
  <c r="I250" i="3"/>
  <c r="L250" i="3" s="1"/>
  <c r="I248" i="3"/>
  <c r="L248" i="3" s="1"/>
  <c r="K248" i="3"/>
  <c r="N248" i="3" s="1"/>
  <c r="J248" i="3"/>
  <c r="M248" i="3" s="1"/>
  <c r="K246" i="3"/>
  <c r="N246" i="3" s="1"/>
  <c r="I246" i="3"/>
  <c r="L246" i="3" s="1"/>
  <c r="J246" i="3"/>
  <c r="M246" i="3" s="1"/>
  <c r="I244" i="3"/>
  <c r="L244" i="3" s="1"/>
  <c r="J244" i="3"/>
  <c r="M244" i="3" s="1"/>
  <c r="K244" i="3"/>
  <c r="N244" i="3" s="1"/>
  <c r="K242" i="3"/>
  <c r="N242" i="3" s="1"/>
  <c r="J242" i="3"/>
  <c r="M242" i="3" s="1"/>
  <c r="I242" i="3"/>
  <c r="L242" i="3" s="1"/>
  <c r="I240" i="3"/>
  <c r="L240" i="3" s="1"/>
  <c r="K240" i="3"/>
  <c r="N240" i="3" s="1"/>
  <c r="J240" i="3"/>
  <c r="M240" i="3" s="1"/>
  <c r="K238" i="3"/>
  <c r="N238" i="3" s="1"/>
  <c r="I238" i="3"/>
  <c r="L238" i="3" s="1"/>
  <c r="J238" i="3"/>
  <c r="M238" i="3" s="1"/>
  <c r="I236" i="3"/>
  <c r="L236" i="3" s="1"/>
  <c r="J236" i="3"/>
  <c r="M236" i="3" s="1"/>
  <c r="K236" i="3"/>
  <c r="N236" i="3" s="1"/>
  <c r="K234" i="3"/>
  <c r="N234" i="3" s="1"/>
  <c r="J234" i="3"/>
  <c r="M234" i="3" s="1"/>
  <c r="I234" i="3"/>
  <c r="L234" i="3" s="1"/>
  <c r="I232" i="3"/>
  <c r="L232" i="3" s="1"/>
  <c r="K232" i="3"/>
  <c r="N232" i="3" s="1"/>
  <c r="J232" i="3"/>
  <c r="M232" i="3" s="1"/>
  <c r="K230" i="3"/>
  <c r="N230" i="3" s="1"/>
  <c r="I230" i="3"/>
  <c r="L230" i="3" s="1"/>
  <c r="J230" i="3"/>
  <c r="M230" i="3" s="1"/>
  <c r="I228" i="3"/>
  <c r="L228" i="3" s="1"/>
  <c r="J228" i="3"/>
  <c r="M228" i="3" s="1"/>
  <c r="K228" i="3"/>
  <c r="N228" i="3" s="1"/>
  <c r="K226" i="3"/>
  <c r="N226" i="3" s="1"/>
  <c r="J226" i="3"/>
  <c r="M226" i="3" s="1"/>
  <c r="I226" i="3"/>
  <c r="L226" i="3" s="1"/>
  <c r="I224" i="3"/>
  <c r="L224" i="3" s="1"/>
  <c r="K224" i="3"/>
  <c r="N224" i="3" s="1"/>
  <c r="J224" i="3"/>
  <c r="M224" i="3" s="1"/>
  <c r="K222" i="3"/>
  <c r="N222" i="3" s="1"/>
  <c r="I222" i="3"/>
  <c r="L222" i="3" s="1"/>
  <c r="J222" i="3"/>
  <c r="M222" i="3" s="1"/>
  <c r="I220" i="3"/>
  <c r="L220" i="3" s="1"/>
  <c r="J220" i="3"/>
  <c r="M220" i="3" s="1"/>
  <c r="K220" i="3"/>
  <c r="N220" i="3" s="1"/>
  <c r="K218" i="3"/>
  <c r="N218" i="3" s="1"/>
  <c r="I218" i="3"/>
  <c r="L218" i="3" s="1"/>
  <c r="J218" i="3"/>
  <c r="M218" i="3" s="1"/>
  <c r="I216" i="3"/>
  <c r="L216" i="3" s="1"/>
  <c r="J216" i="3"/>
  <c r="M216" i="3" s="1"/>
  <c r="K216" i="3"/>
  <c r="N216" i="3" s="1"/>
  <c r="K214" i="3"/>
  <c r="N214" i="3" s="1"/>
  <c r="I214" i="3"/>
  <c r="L214" i="3" s="1"/>
  <c r="J214" i="3"/>
  <c r="M214" i="3" s="1"/>
  <c r="I212" i="3"/>
  <c r="L212" i="3" s="1"/>
  <c r="J212" i="3"/>
  <c r="M212" i="3" s="1"/>
  <c r="K212" i="3"/>
  <c r="N212" i="3" s="1"/>
  <c r="K210" i="3"/>
  <c r="N210" i="3" s="1"/>
  <c r="J210" i="3"/>
  <c r="M210" i="3" s="1"/>
  <c r="I210" i="3"/>
  <c r="L210" i="3" s="1"/>
  <c r="I208" i="3"/>
  <c r="L208" i="3" s="1"/>
  <c r="K208" i="3"/>
  <c r="N208" i="3" s="1"/>
  <c r="J208" i="3"/>
  <c r="M208" i="3" s="1"/>
  <c r="K206" i="3"/>
  <c r="N206" i="3" s="1"/>
  <c r="I206" i="3"/>
  <c r="L206" i="3" s="1"/>
  <c r="J206" i="3"/>
  <c r="M206" i="3" s="1"/>
  <c r="I204" i="3"/>
  <c r="L204" i="3" s="1"/>
  <c r="J204" i="3"/>
  <c r="M204" i="3" s="1"/>
  <c r="K204" i="3"/>
  <c r="N204" i="3" s="1"/>
  <c r="K202" i="3"/>
  <c r="N202" i="3" s="1"/>
  <c r="I202" i="3"/>
  <c r="L202" i="3" s="1"/>
  <c r="J202" i="3"/>
  <c r="M202" i="3" s="1"/>
  <c r="I200" i="3"/>
  <c r="L200" i="3" s="1"/>
  <c r="J200" i="3"/>
  <c r="M200" i="3" s="1"/>
  <c r="K200" i="3"/>
  <c r="N200" i="3" s="1"/>
  <c r="K198" i="3"/>
  <c r="N198" i="3" s="1"/>
  <c r="I198" i="3"/>
  <c r="L198" i="3" s="1"/>
  <c r="J198" i="3"/>
  <c r="M198" i="3" s="1"/>
  <c r="I196" i="3"/>
  <c r="L196" i="3" s="1"/>
  <c r="J196" i="3"/>
  <c r="M196" i="3" s="1"/>
  <c r="K196" i="3"/>
  <c r="N196" i="3" s="1"/>
  <c r="K194" i="3"/>
  <c r="N194" i="3" s="1"/>
  <c r="J194" i="3"/>
  <c r="M194" i="3" s="1"/>
  <c r="I194" i="3"/>
  <c r="L194" i="3" s="1"/>
  <c r="I192" i="3"/>
  <c r="L192" i="3" s="1"/>
  <c r="K192" i="3"/>
  <c r="N192" i="3" s="1"/>
  <c r="J192" i="3"/>
  <c r="M192" i="3" s="1"/>
  <c r="K190" i="3"/>
  <c r="N190" i="3" s="1"/>
  <c r="I190" i="3"/>
  <c r="L190" i="3" s="1"/>
  <c r="J190" i="3"/>
  <c r="M190" i="3" s="1"/>
  <c r="I188" i="3"/>
  <c r="L188" i="3" s="1"/>
  <c r="J188" i="3"/>
  <c r="M188" i="3" s="1"/>
  <c r="K188" i="3"/>
  <c r="N188" i="3" s="1"/>
  <c r="K186" i="3"/>
  <c r="N186" i="3" s="1"/>
  <c r="I186" i="3"/>
  <c r="L186" i="3" s="1"/>
  <c r="J186" i="3"/>
  <c r="M186" i="3" s="1"/>
  <c r="I184" i="3"/>
  <c r="L184" i="3" s="1"/>
  <c r="J184" i="3"/>
  <c r="M184" i="3" s="1"/>
  <c r="K184" i="3"/>
  <c r="N184" i="3" s="1"/>
  <c r="K182" i="3"/>
  <c r="N182" i="3" s="1"/>
  <c r="I182" i="3"/>
  <c r="L182" i="3" s="1"/>
  <c r="J182" i="3"/>
  <c r="M182" i="3" s="1"/>
  <c r="I180" i="3"/>
  <c r="L180" i="3" s="1"/>
  <c r="J180" i="3"/>
  <c r="M180" i="3" s="1"/>
  <c r="K180" i="3"/>
  <c r="N180" i="3" s="1"/>
  <c r="K178" i="3"/>
  <c r="N178" i="3" s="1"/>
  <c r="J178" i="3"/>
  <c r="M178" i="3" s="1"/>
  <c r="I178" i="3"/>
  <c r="L178" i="3" s="1"/>
  <c r="I176" i="3"/>
  <c r="L176" i="3" s="1"/>
  <c r="K176" i="3"/>
  <c r="N176" i="3" s="1"/>
  <c r="J176" i="3"/>
  <c r="M176" i="3" s="1"/>
  <c r="K174" i="3"/>
  <c r="N174" i="3" s="1"/>
  <c r="I174" i="3"/>
  <c r="L174" i="3" s="1"/>
  <c r="J174" i="3"/>
  <c r="M174" i="3" s="1"/>
  <c r="I172" i="3"/>
  <c r="L172" i="3" s="1"/>
  <c r="J172" i="3"/>
  <c r="M172" i="3" s="1"/>
  <c r="K172" i="3"/>
  <c r="N172" i="3" s="1"/>
  <c r="K170" i="3"/>
  <c r="N170" i="3" s="1"/>
  <c r="I170" i="3"/>
  <c r="L170" i="3" s="1"/>
  <c r="J170" i="3"/>
  <c r="M170" i="3" s="1"/>
  <c r="I168" i="3"/>
  <c r="L168" i="3" s="1"/>
  <c r="J168" i="3"/>
  <c r="M168" i="3" s="1"/>
  <c r="K168" i="3"/>
  <c r="N168" i="3" s="1"/>
  <c r="K166" i="3"/>
  <c r="N166" i="3" s="1"/>
  <c r="I166" i="3"/>
  <c r="L166" i="3" s="1"/>
  <c r="J166" i="3"/>
  <c r="M166" i="3" s="1"/>
  <c r="I164" i="3"/>
  <c r="L164" i="3" s="1"/>
  <c r="J164" i="3"/>
  <c r="M164" i="3" s="1"/>
  <c r="K164" i="3"/>
  <c r="N164" i="3" s="1"/>
  <c r="K162" i="3"/>
  <c r="N162" i="3" s="1"/>
  <c r="J162" i="3"/>
  <c r="M162" i="3" s="1"/>
  <c r="I162" i="3"/>
  <c r="L162" i="3" s="1"/>
  <c r="I160" i="3"/>
  <c r="L160" i="3" s="1"/>
  <c r="K160" i="3"/>
  <c r="N160" i="3" s="1"/>
  <c r="J160" i="3"/>
  <c r="M160" i="3" s="1"/>
  <c r="K158" i="3"/>
  <c r="N158" i="3" s="1"/>
  <c r="I158" i="3"/>
  <c r="L158" i="3" s="1"/>
  <c r="J158" i="3"/>
  <c r="M158" i="3" s="1"/>
  <c r="I156" i="3"/>
  <c r="L156" i="3" s="1"/>
  <c r="J156" i="3"/>
  <c r="M156" i="3" s="1"/>
  <c r="K156" i="3"/>
  <c r="N156" i="3" s="1"/>
  <c r="K154" i="3"/>
  <c r="N154" i="3" s="1"/>
  <c r="I154" i="3"/>
  <c r="L154" i="3" s="1"/>
  <c r="J154" i="3"/>
  <c r="M154" i="3" s="1"/>
  <c r="I152" i="3"/>
  <c r="L152" i="3" s="1"/>
  <c r="J152" i="3"/>
  <c r="M152" i="3" s="1"/>
  <c r="K152" i="3"/>
  <c r="N152" i="3" s="1"/>
  <c r="K150" i="3"/>
  <c r="N150" i="3" s="1"/>
  <c r="I150" i="3"/>
  <c r="L150" i="3" s="1"/>
  <c r="J150" i="3"/>
  <c r="M150" i="3" s="1"/>
  <c r="I148" i="3"/>
  <c r="L148" i="3" s="1"/>
  <c r="J148" i="3"/>
  <c r="M148" i="3" s="1"/>
  <c r="K148" i="3"/>
  <c r="N148" i="3" s="1"/>
  <c r="K146" i="3"/>
  <c r="N146" i="3" s="1"/>
  <c r="J146" i="3"/>
  <c r="M146" i="3" s="1"/>
  <c r="I146" i="3"/>
  <c r="L146" i="3" s="1"/>
  <c r="I144" i="3"/>
  <c r="L144" i="3" s="1"/>
  <c r="K144" i="3"/>
  <c r="N144" i="3" s="1"/>
  <c r="J144" i="3"/>
  <c r="M144" i="3" s="1"/>
  <c r="K142" i="3"/>
  <c r="N142" i="3" s="1"/>
  <c r="I142" i="3"/>
  <c r="L142" i="3" s="1"/>
  <c r="J142" i="3"/>
  <c r="M142" i="3" s="1"/>
  <c r="I140" i="3"/>
  <c r="L140" i="3" s="1"/>
  <c r="J140" i="3"/>
  <c r="M140" i="3" s="1"/>
  <c r="K140" i="3"/>
  <c r="N140" i="3" s="1"/>
  <c r="K138" i="3"/>
  <c r="N138" i="3" s="1"/>
  <c r="I138" i="3"/>
  <c r="L138" i="3" s="1"/>
  <c r="J138" i="3"/>
  <c r="M138" i="3" s="1"/>
  <c r="I136" i="3"/>
  <c r="L136" i="3" s="1"/>
  <c r="J136" i="3"/>
  <c r="M136" i="3" s="1"/>
  <c r="K136" i="3"/>
  <c r="N136" i="3" s="1"/>
  <c r="K134" i="3"/>
  <c r="N134" i="3" s="1"/>
  <c r="I134" i="3"/>
  <c r="L134" i="3" s="1"/>
  <c r="J134" i="3"/>
  <c r="M134" i="3" s="1"/>
  <c r="I132" i="3"/>
  <c r="L132" i="3" s="1"/>
  <c r="J132" i="3"/>
  <c r="M132" i="3" s="1"/>
  <c r="K132" i="3"/>
  <c r="N132" i="3" s="1"/>
  <c r="K130" i="3"/>
  <c r="N130" i="3" s="1"/>
  <c r="J130" i="3"/>
  <c r="M130" i="3" s="1"/>
  <c r="I130" i="3"/>
  <c r="L130" i="3" s="1"/>
  <c r="I128" i="3"/>
  <c r="L128" i="3" s="1"/>
  <c r="K128" i="3"/>
  <c r="N128" i="3" s="1"/>
  <c r="J128" i="3"/>
  <c r="M128" i="3" s="1"/>
  <c r="K126" i="3"/>
  <c r="N126" i="3" s="1"/>
  <c r="I126" i="3"/>
  <c r="L126" i="3" s="1"/>
  <c r="J126" i="3"/>
  <c r="M126" i="3" s="1"/>
  <c r="I124" i="3"/>
  <c r="L124" i="3" s="1"/>
  <c r="J124" i="3"/>
  <c r="M124" i="3" s="1"/>
  <c r="K124" i="3"/>
  <c r="N124" i="3" s="1"/>
  <c r="K122" i="3"/>
  <c r="N122" i="3" s="1"/>
  <c r="I122" i="3"/>
  <c r="L122" i="3" s="1"/>
  <c r="J122" i="3"/>
  <c r="M122" i="3" s="1"/>
  <c r="I120" i="3"/>
  <c r="L120" i="3" s="1"/>
  <c r="J120" i="3"/>
  <c r="M120" i="3" s="1"/>
  <c r="K120" i="3"/>
  <c r="N120" i="3" s="1"/>
  <c r="K118" i="3"/>
  <c r="N118" i="3" s="1"/>
  <c r="I118" i="3"/>
  <c r="L118" i="3" s="1"/>
  <c r="J118" i="3"/>
  <c r="M118" i="3" s="1"/>
  <c r="I116" i="3"/>
  <c r="L116" i="3" s="1"/>
  <c r="J116" i="3"/>
  <c r="M116" i="3" s="1"/>
  <c r="K116" i="3"/>
  <c r="N116" i="3" s="1"/>
  <c r="K114" i="3"/>
  <c r="N114" i="3" s="1"/>
  <c r="I114" i="3"/>
  <c r="L114" i="3" s="1"/>
  <c r="J114" i="3"/>
  <c r="M114" i="3" s="1"/>
  <c r="I112" i="3"/>
  <c r="L112" i="3" s="1"/>
  <c r="J112" i="3"/>
  <c r="M112" i="3" s="1"/>
  <c r="K112" i="3"/>
  <c r="N112" i="3" s="1"/>
  <c r="K110" i="3"/>
  <c r="N110" i="3" s="1"/>
  <c r="J110" i="3"/>
  <c r="M110" i="3" s="1"/>
  <c r="I110" i="3"/>
  <c r="L110" i="3" s="1"/>
  <c r="I108" i="3"/>
  <c r="L108" i="3" s="1"/>
  <c r="J108" i="3"/>
  <c r="M108" i="3" s="1"/>
  <c r="K108" i="3"/>
  <c r="N108" i="3" s="1"/>
  <c r="K106" i="3"/>
  <c r="N106" i="3" s="1"/>
  <c r="I106" i="3"/>
  <c r="L106" i="3" s="1"/>
  <c r="J106" i="3"/>
  <c r="M106" i="3" s="1"/>
  <c r="I104" i="3"/>
  <c r="L104" i="3" s="1"/>
  <c r="J104" i="3"/>
  <c r="M104" i="3" s="1"/>
  <c r="K104" i="3"/>
  <c r="N104" i="3" s="1"/>
  <c r="K102" i="3"/>
  <c r="N102" i="3" s="1"/>
  <c r="J102" i="3"/>
  <c r="M102" i="3" s="1"/>
  <c r="I102" i="3"/>
  <c r="L102" i="3" s="1"/>
  <c r="I100" i="3"/>
  <c r="L100" i="3" s="1"/>
  <c r="J100" i="3"/>
  <c r="M100" i="3" s="1"/>
  <c r="K100" i="3"/>
  <c r="N100" i="3" s="1"/>
  <c r="K98" i="3"/>
  <c r="N98" i="3" s="1"/>
  <c r="I98" i="3"/>
  <c r="L98" i="3" s="1"/>
  <c r="J98" i="3"/>
  <c r="M98" i="3" s="1"/>
  <c r="I96" i="3"/>
  <c r="L96" i="3" s="1"/>
  <c r="J96" i="3"/>
  <c r="M96" i="3" s="1"/>
  <c r="K96" i="3"/>
  <c r="N96" i="3" s="1"/>
  <c r="K94" i="3"/>
  <c r="N94" i="3" s="1"/>
  <c r="J94" i="3"/>
  <c r="M94" i="3" s="1"/>
  <c r="I94" i="3"/>
  <c r="L94" i="3" s="1"/>
  <c r="I92" i="3"/>
  <c r="L92" i="3" s="1"/>
  <c r="J92" i="3"/>
  <c r="M92" i="3" s="1"/>
  <c r="K92" i="3"/>
  <c r="N92" i="3" s="1"/>
  <c r="K90" i="3"/>
  <c r="N90" i="3" s="1"/>
  <c r="I90" i="3"/>
  <c r="L90" i="3" s="1"/>
  <c r="J90" i="3"/>
  <c r="M90" i="3" s="1"/>
  <c r="I88" i="3"/>
  <c r="L88" i="3" s="1"/>
  <c r="J88" i="3"/>
  <c r="M88" i="3" s="1"/>
  <c r="K88" i="3"/>
  <c r="N88" i="3" s="1"/>
  <c r="K86" i="3"/>
  <c r="N86" i="3" s="1"/>
  <c r="J86" i="3"/>
  <c r="M86" i="3" s="1"/>
  <c r="I86" i="3"/>
  <c r="L86" i="3" s="1"/>
  <c r="I84" i="3"/>
  <c r="L84" i="3" s="1"/>
  <c r="J84" i="3"/>
  <c r="M84" i="3" s="1"/>
  <c r="K84" i="3"/>
  <c r="N84" i="3" s="1"/>
  <c r="K82" i="3"/>
  <c r="N82" i="3" s="1"/>
  <c r="I82" i="3"/>
  <c r="L82" i="3" s="1"/>
  <c r="J82" i="3"/>
  <c r="M82" i="3" s="1"/>
  <c r="I80" i="3"/>
  <c r="L80" i="3" s="1"/>
  <c r="J80" i="3"/>
  <c r="M80" i="3" s="1"/>
  <c r="K80" i="3"/>
  <c r="N80" i="3" s="1"/>
  <c r="K78" i="3"/>
  <c r="N78" i="3" s="1"/>
  <c r="J78" i="3"/>
  <c r="M78" i="3" s="1"/>
  <c r="I78" i="3"/>
  <c r="L78" i="3" s="1"/>
  <c r="I76" i="3"/>
  <c r="L76" i="3" s="1"/>
  <c r="J76" i="3"/>
  <c r="M76" i="3" s="1"/>
  <c r="K76" i="3"/>
  <c r="N76" i="3" s="1"/>
  <c r="K74" i="3"/>
  <c r="N74" i="3" s="1"/>
  <c r="I74" i="3"/>
  <c r="L74" i="3" s="1"/>
  <c r="J74" i="3"/>
  <c r="M74" i="3" s="1"/>
  <c r="I72" i="3"/>
  <c r="L72" i="3" s="1"/>
  <c r="J72" i="3"/>
  <c r="M72" i="3" s="1"/>
  <c r="K72" i="3"/>
  <c r="N72" i="3" s="1"/>
  <c r="K70" i="3"/>
  <c r="N70" i="3" s="1"/>
  <c r="J70" i="3"/>
  <c r="M70" i="3" s="1"/>
  <c r="I70" i="3"/>
  <c r="L70" i="3" s="1"/>
  <c r="I68" i="3"/>
  <c r="L68" i="3" s="1"/>
  <c r="J68" i="3"/>
  <c r="M68" i="3" s="1"/>
  <c r="K68" i="3"/>
  <c r="N68" i="3" s="1"/>
  <c r="K66" i="3"/>
  <c r="N66" i="3" s="1"/>
  <c r="I66" i="3"/>
  <c r="L66" i="3" s="1"/>
  <c r="J66" i="3"/>
  <c r="M66" i="3" s="1"/>
  <c r="I64" i="3"/>
  <c r="L64" i="3" s="1"/>
  <c r="J64" i="3"/>
  <c r="M64" i="3" s="1"/>
  <c r="K64" i="3"/>
  <c r="N64" i="3" s="1"/>
  <c r="K62" i="3"/>
  <c r="N62" i="3" s="1"/>
  <c r="J62" i="3"/>
  <c r="M62" i="3" s="1"/>
  <c r="I62" i="3"/>
  <c r="L62" i="3" s="1"/>
  <c r="I60" i="3"/>
  <c r="L60" i="3" s="1"/>
  <c r="J60" i="3"/>
  <c r="M60" i="3" s="1"/>
  <c r="K60" i="3"/>
  <c r="N60" i="3" s="1"/>
  <c r="K58" i="3"/>
  <c r="N58" i="3" s="1"/>
  <c r="I58" i="3"/>
  <c r="L58" i="3" s="1"/>
  <c r="J58" i="3"/>
  <c r="M58" i="3" s="1"/>
  <c r="I56" i="3"/>
  <c r="L56" i="3" s="1"/>
  <c r="J56" i="3"/>
  <c r="M56" i="3" s="1"/>
  <c r="K56" i="3"/>
  <c r="N56" i="3" s="1"/>
  <c r="K54" i="3"/>
  <c r="N54" i="3" s="1"/>
  <c r="J54" i="3"/>
  <c r="M54" i="3" s="1"/>
  <c r="I54" i="3"/>
  <c r="L54" i="3" s="1"/>
  <c r="I52" i="3"/>
  <c r="L52" i="3" s="1"/>
  <c r="J52" i="3"/>
  <c r="M52" i="3" s="1"/>
  <c r="K52" i="3"/>
  <c r="N52" i="3" s="1"/>
  <c r="K50" i="3"/>
  <c r="N50" i="3" s="1"/>
  <c r="I50" i="3"/>
  <c r="L50" i="3" s="1"/>
  <c r="J50" i="3"/>
  <c r="M50" i="3" s="1"/>
  <c r="I48" i="3"/>
  <c r="L48" i="3" s="1"/>
  <c r="J48" i="3"/>
  <c r="M48" i="3" s="1"/>
  <c r="K48" i="3"/>
  <c r="N48" i="3" s="1"/>
  <c r="K46" i="3"/>
  <c r="N46" i="3" s="1"/>
  <c r="J46" i="3"/>
  <c r="M46" i="3" s="1"/>
  <c r="I46" i="3"/>
  <c r="L46" i="3" s="1"/>
  <c r="I44" i="3"/>
  <c r="L44" i="3" s="1"/>
  <c r="J44" i="3"/>
  <c r="M44" i="3" s="1"/>
  <c r="K44" i="3"/>
  <c r="N44" i="3" s="1"/>
  <c r="K42" i="3"/>
  <c r="N42" i="3" s="1"/>
  <c r="I42" i="3"/>
  <c r="L42" i="3" s="1"/>
  <c r="J42" i="3"/>
  <c r="M42" i="3" s="1"/>
  <c r="I40" i="3"/>
  <c r="L40" i="3" s="1"/>
  <c r="J40" i="3"/>
  <c r="M40" i="3" s="1"/>
  <c r="K40" i="3"/>
  <c r="N40" i="3" s="1"/>
  <c r="K38" i="3"/>
  <c r="N38" i="3" s="1"/>
  <c r="J38" i="3"/>
  <c r="M38" i="3" s="1"/>
  <c r="I38" i="3"/>
  <c r="L38" i="3" s="1"/>
  <c r="I36" i="3"/>
  <c r="L36" i="3" s="1"/>
  <c r="J36" i="3"/>
  <c r="M36" i="3" s="1"/>
  <c r="K36" i="3"/>
  <c r="N36" i="3" s="1"/>
  <c r="K34" i="3"/>
  <c r="N34" i="3" s="1"/>
  <c r="I34" i="3"/>
  <c r="L34" i="3" s="1"/>
  <c r="J34" i="3"/>
  <c r="M34" i="3" s="1"/>
  <c r="I32" i="3"/>
  <c r="L32" i="3" s="1"/>
  <c r="J32" i="3"/>
  <c r="M32" i="3" s="1"/>
  <c r="K32" i="3"/>
  <c r="N32" i="3" s="1"/>
  <c r="K30" i="3"/>
  <c r="N30" i="3" s="1"/>
  <c r="J30" i="3"/>
  <c r="M30" i="3" s="1"/>
  <c r="I30" i="3"/>
  <c r="L30" i="3" s="1"/>
  <c r="I239" i="4"/>
  <c r="L239" i="4" s="1"/>
  <c r="J239" i="4"/>
  <c r="M239" i="4" s="1"/>
  <c r="K239" i="4"/>
  <c r="N239" i="4" s="1"/>
  <c r="I235" i="4"/>
  <c r="L235" i="4" s="1"/>
  <c r="J235" i="4"/>
  <c r="M235" i="4" s="1"/>
  <c r="K235" i="4"/>
  <c r="N235" i="4" s="1"/>
  <c r="I231" i="4"/>
  <c r="L231" i="4" s="1"/>
  <c r="J231" i="4"/>
  <c r="M231" i="4" s="1"/>
  <c r="K231" i="4"/>
  <c r="N231" i="4" s="1"/>
  <c r="I227" i="4"/>
  <c r="L227" i="4" s="1"/>
  <c r="J227" i="4"/>
  <c r="M227" i="4" s="1"/>
  <c r="K227" i="4"/>
  <c r="N227" i="4" s="1"/>
  <c r="I223" i="4"/>
  <c r="L223" i="4" s="1"/>
  <c r="J223" i="4"/>
  <c r="M223" i="4" s="1"/>
  <c r="K223" i="4"/>
  <c r="N223" i="4" s="1"/>
  <c r="I219" i="4"/>
  <c r="L219" i="4" s="1"/>
  <c r="J219" i="4"/>
  <c r="M219" i="4" s="1"/>
  <c r="K219" i="4"/>
  <c r="N219" i="4" s="1"/>
  <c r="I215" i="4"/>
  <c r="L215" i="4" s="1"/>
  <c r="J215" i="4"/>
  <c r="M215" i="4" s="1"/>
  <c r="K215" i="4"/>
  <c r="N215" i="4" s="1"/>
  <c r="I211" i="4"/>
  <c r="L211" i="4" s="1"/>
  <c r="J211" i="4"/>
  <c r="M211" i="4" s="1"/>
  <c r="K211" i="4"/>
  <c r="N211" i="4" s="1"/>
  <c r="I207" i="4"/>
  <c r="L207" i="4" s="1"/>
  <c r="J207" i="4"/>
  <c r="M207" i="4" s="1"/>
  <c r="K207" i="4"/>
  <c r="N207" i="4" s="1"/>
  <c r="I203" i="4"/>
  <c r="L203" i="4" s="1"/>
  <c r="J203" i="4"/>
  <c r="M203" i="4" s="1"/>
  <c r="K203" i="4"/>
  <c r="N203" i="4" s="1"/>
  <c r="I199" i="4"/>
  <c r="L199" i="4" s="1"/>
  <c r="J199" i="4"/>
  <c r="M199" i="4" s="1"/>
  <c r="K199" i="4"/>
  <c r="N199" i="4" s="1"/>
  <c r="I195" i="4"/>
  <c r="L195" i="4" s="1"/>
  <c r="J195" i="4"/>
  <c r="M195" i="4" s="1"/>
  <c r="K195" i="4"/>
  <c r="N195" i="4" s="1"/>
  <c r="I191" i="4"/>
  <c r="L191" i="4" s="1"/>
  <c r="J191" i="4"/>
  <c r="M191" i="4" s="1"/>
  <c r="K191" i="4"/>
  <c r="N191" i="4" s="1"/>
  <c r="I187" i="4"/>
  <c r="L187" i="4" s="1"/>
  <c r="J187" i="4"/>
  <c r="M187" i="4" s="1"/>
  <c r="K187" i="4"/>
  <c r="N187" i="4" s="1"/>
  <c r="I183" i="4"/>
  <c r="L183" i="4" s="1"/>
  <c r="J183" i="4"/>
  <c r="M183" i="4" s="1"/>
  <c r="K183" i="4"/>
  <c r="N183" i="4" s="1"/>
  <c r="I179" i="4"/>
  <c r="L179" i="4" s="1"/>
  <c r="J179" i="4"/>
  <c r="M179" i="4" s="1"/>
  <c r="K179" i="4"/>
  <c r="N179" i="4" s="1"/>
  <c r="I175" i="4"/>
  <c r="L175" i="4" s="1"/>
  <c r="J175" i="4"/>
  <c r="M175" i="4" s="1"/>
  <c r="K175" i="4"/>
  <c r="N175" i="4" s="1"/>
  <c r="I171" i="4"/>
  <c r="L171" i="4" s="1"/>
  <c r="J171" i="4"/>
  <c r="M171" i="4" s="1"/>
  <c r="K171" i="4"/>
  <c r="N171" i="4" s="1"/>
  <c r="I167" i="4"/>
  <c r="L167" i="4" s="1"/>
  <c r="J167" i="4"/>
  <c r="M167" i="4" s="1"/>
  <c r="K167" i="4"/>
  <c r="N167" i="4" s="1"/>
  <c r="I163" i="4"/>
  <c r="L163" i="4" s="1"/>
  <c r="J163" i="4"/>
  <c r="M163" i="4" s="1"/>
  <c r="K163" i="4"/>
  <c r="N163" i="4" s="1"/>
  <c r="I159" i="4"/>
  <c r="L159" i="4" s="1"/>
  <c r="J159" i="4"/>
  <c r="M159" i="4" s="1"/>
  <c r="K159" i="4"/>
  <c r="N159" i="4" s="1"/>
  <c r="I155" i="4"/>
  <c r="L155" i="4" s="1"/>
  <c r="J155" i="4"/>
  <c r="M155" i="4" s="1"/>
  <c r="K155" i="4"/>
  <c r="N155" i="4" s="1"/>
  <c r="I151" i="4"/>
  <c r="L151" i="4" s="1"/>
  <c r="J151" i="4"/>
  <c r="M151" i="4" s="1"/>
  <c r="K151" i="4"/>
  <c r="N151" i="4" s="1"/>
  <c r="I147" i="4"/>
  <c r="L147" i="4" s="1"/>
  <c r="J147" i="4"/>
  <c r="M147" i="4" s="1"/>
  <c r="K147" i="4"/>
  <c r="N147" i="4" s="1"/>
  <c r="I143" i="4"/>
  <c r="L143" i="4" s="1"/>
  <c r="J143" i="4"/>
  <c r="M143" i="4" s="1"/>
  <c r="K143" i="4"/>
  <c r="N143" i="4" s="1"/>
  <c r="I139" i="4"/>
  <c r="L139" i="4" s="1"/>
  <c r="J139" i="4"/>
  <c r="M139" i="4" s="1"/>
  <c r="K139" i="4"/>
  <c r="N139" i="4" s="1"/>
  <c r="I135" i="4"/>
  <c r="L135" i="4" s="1"/>
  <c r="J135" i="4"/>
  <c r="M135" i="4" s="1"/>
  <c r="K135" i="4"/>
  <c r="N135" i="4" s="1"/>
  <c r="I131" i="4"/>
  <c r="L131" i="4" s="1"/>
  <c r="J131" i="4"/>
  <c r="M131" i="4" s="1"/>
  <c r="K131" i="4"/>
  <c r="N131" i="4" s="1"/>
  <c r="I127" i="4"/>
  <c r="L127" i="4" s="1"/>
  <c r="J127" i="4"/>
  <c r="M127" i="4" s="1"/>
  <c r="K127" i="4"/>
  <c r="N127" i="4" s="1"/>
  <c r="I123" i="4"/>
  <c r="L123" i="4" s="1"/>
  <c r="J123" i="4"/>
  <c r="M123" i="4" s="1"/>
  <c r="K123" i="4"/>
  <c r="N123" i="4" s="1"/>
  <c r="I119" i="4"/>
  <c r="L119" i="4" s="1"/>
  <c r="J119" i="4"/>
  <c r="M119" i="4" s="1"/>
  <c r="K119" i="4"/>
  <c r="N119" i="4" s="1"/>
  <c r="I115" i="4"/>
  <c r="L115" i="4" s="1"/>
  <c r="J115" i="4"/>
  <c r="M115" i="4" s="1"/>
  <c r="K115" i="4"/>
  <c r="N115" i="4" s="1"/>
  <c r="I111" i="4"/>
  <c r="L111" i="4" s="1"/>
  <c r="J111" i="4"/>
  <c r="M111" i="4" s="1"/>
  <c r="K111" i="4"/>
  <c r="N111" i="4" s="1"/>
  <c r="J107" i="4"/>
  <c r="M107" i="4" s="1"/>
  <c r="K107" i="4"/>
  <c r="N107" i="4" s="1"/>
  <c r="I107" i="4"/>
  <c r="L107" i="4" s="1"/>
  <c r="K103" i="4"/>
  <c r="N103" i="4" s="1"/>
  <c r="I103" i="4"/>
  <c r="L103" i="4" s="1"/>
  <c r="J103" i="4"/>
  <c r="M103" i="4" s="1"/>
  <c r="I99" i="4"/>
  <c r="L99" i="4" s="1"/>
  <c r="J99" i="4"/>
  <c r="M99" i="4" s="1"/>
  <c r="K99" i="4"/>
  <c r="N99" i="4" s="1"/>
  <c r="I95" i="4"/>
  <c r="L95" i="4" s="1"/>
  <c r="J95" i="4"/>
  <c r="M95" i="4" s="1"/>
  <c r="K95" i="4"/>
  <c r="N95" i="4" s="1"/>
  <c r="K3" i="2"/>
  <c r="N3" i="2" s="1"/>
  <c r="J3" i="2"/>
  <c r="M3" i="2" s="1"/>
  <c r="I3" i="2"/>
  <c r="L3" i="2" s="1"/>
  <c r="I395" i="2"/>
  <c r="L395" i="2" s="1"/>
  <c r="J395" i="2"/>
  <c r="M395" i="2" s="1"/>
  <c r="K395" i="2"/>
  <c r="N395" i="2" s="1"/>
  <c r="I391" i="2"/>
  <c r="L391" i="2" s="1"/>
  <c r="J391" i="2"/>
  <c r="M391" i="2" s="1"/>
  <c r="K391" i="2"/>
  <c r="N391" i="2" s="1"/>
  <c r="I387" i="2"/>
  <c r="L387" i="2" s="1"/>
  <c r="J387" i="2"/>
  <c r="M387" i="2" s="1"/>
  <c r="K387" i="2"/>
  <c r="N387" i="2" s="1"/>
  <c r="I383" i="2"/>
  <c r="L383" i="2" s="1"/>
  <c r="J383" i="2"/>
  <c r="M383" i="2" s="1"/>
  <c r="K383" i="2"/>
  <c r="N383" i="2" s="1"/>
  <c r="I379" i="2"/>
  <c r="L379" i="2" s="1"/>
  <c r="J379" i="2"/>
  <c r="M379" i="2" s="1"/>
  <c r="K379" i="2"/>
  <c r="N379" i="2" s="1"/>
  <c r="I375" i="2"/>
  <c r="L375" i="2" s="1"/>
  <c r="J375" i="2"/>
  <c r="M375" i="2" s="1"/>
  <c r="K375" i="2"/>
  <c r="N375" i="2" s="1"/>
  <c r="I371" i="2"/>
  <c r="L371" i="2" s="1"/>
  <c r="J371" i="2"/>
  <c r="M371" i="2" s="1"/>
  <c r="K371" i="2"/>
  <c r="N371" i="2" s="1"/>
  <c r="I367" i="2"/>
  <c r="L367" i="2" s="1"/>
  <c r="J367" i="2"/>
  <c r="M367" i="2" s="1"/>
  <c r="K367" i="2"/>
  <c r="N367" i="2" s="1"/>
  <c r="I363" i="2"/>
  <c r="L363" i="2" s="1"/>
  <c r="J363" i="2"/>
  <c r="M363" i="2" s="1"/>
  <c r="K363" i="2"/>
  <c r="N363" i="2" s="1"/>
  <c r="I359" i="2"/>
  <c r="L359" i="2" s="1"/>
  <c r="J359" i="2"/>
  <c r="M359" i="2" s="1"/>
  <c r="K359" i="2"/>
  <c r="N359" i="2" s="1"/>
  <c r="I355" i="2"/>
  <c r="L355" i="2" s="1"/>
  <c r="J355" i="2"/>
  <c r="M355" i="2" s="1"/>
  <c r="K355" i="2"/>
  <c r="N355" i="2" s="1"/>
  <c r="I351" i="2"/>
  <c r="L351" i="2" s="1"/>
  <c r="J351" i="2"/>
  <c r="M351" i="2" s="1"/>
  <c r="K351" i="2"/>
  <c r="N351" i="2" s="1"/>
  <c r="I347" i="2"/>
  <c r="L347" i="2" s="1"/>
  <c r="J347" i="2"/>
  <c r="M347" i="2" s="1"/>
  <c r="K347" i="2"/>
  <c r="N347" i="2" s="1"/>
  <c r="I343" i="2"/>
  <c r="L343" i="2" s="1"/>
  <c r="J343" i="2"/>
  <c r="M343" i="2" s="1"/>
  <c r="K343" i="2"/>
  <c r="N343" i="2" s="1"/>
  <c r="I339" i="2"/>
  <c r="L339" i="2" s="1"/>
  <c r="J339" i="2"/>
  <c r="M339" i="2" s="1"/>
  <c r="K339" i="2"/>
  <c r="N339" i="2" s="1"/>
  <c r="I335" i="2"/>
  <c r="L335" i="2" s="1"/>
  <c r="J335" i="2"/>
  <c r="M335" i="2" s="1"/>
  <c r="K335" i="2"/>
  <c r="N335" i="2" s="1"/>
  <c r="I331" i="2"/>
  <c r="L331" i="2" s="1"/>
  <c r="J331" i="2"/>
  <c r="M331" i="2" s="1"/>
  <c r="K331" i="2"/>
  <c r="N331" i="2" s="1"/>
  <c r="I327" i="2"/>
  <c r="L327" i="2" s="1"/>
  <c r="J327" i="2"/>
  <c r="M327" i="2" s="1"/>
  <c r="K327" i="2"/>
  <c r="N327" i="2" s="1"/>
  <c r="I323" i="2"/>
  <c r="L323" i="2" s="1"/>
  <c r="J323" i="2"/>
  <c r="M323" i="2" s="1"/>
  <c r="K323" i="2"/>
  <c r="N323" i="2" s="1"/>
  <c r="I319" i="2"/>
  <c r="L319" i="2" s="1"/>
  <c r="J319" i="2"/>
  <c r="M319" i="2" s="1"/>
  <c r="K319" i="2"/>
  <c r="N319" i="2" s="1"/>
  <c r="I315" i="2"/>
  <c r="L315" i="2" s="1"/>
  <c r="J315" i="2"/>
  <c r="M315" i="2" s="1"/>
  <c r="K315" i="2"/>
  <c r="N315" i="2" s="1"/>
  <c r="I311" i="2"/>
  <c r="L311" i="2" s="1"/>
  <c r="J311" i="2"/>
  <c r="M311" i="2" s="1"/>
  <c r="K311" i="2"/>
  <c r="N311" i="2" s="1"/>
  <c r="I307" i="2"/>
  <c r="L307" i="2" s="1"/>
  <c r="J307" i="2"/>
  <c r="M307" i="2" s="1"/>
  <c r="K307" i="2"/>
  <c r="N307" i="2" s="1"/>
  <c r="I303" i="2"/>
  <c r="L303" i="2" s="1"/>
  <c r="J303" i="2"/>
  <c r="M303" i="2" s="1"/>
  <c r="K303" i="2"/>
  <c r="N303" i="2" s="1"/>
  <c r="I299" i="2"/>
  <c r="L299" i="2" s="1"/>
  <c r="J299" i="2"/>
  <c r="M299" i="2" s="1"/>
  <c r="K299" i="2"/>
  <c r="N299" i="2" s="1"/>
  <c r="I295" i="2"/>
  <c r="L295" i="2" s="1"/>
  <c r="J295" i="2"/>
  <c r="M295" i="2" s="1"/>
  <c r="K295" i="2"/>
  <c r="N295" i="2" s="1"/>
  <c r="I291" i="2"/>
  <c r="L291" i="2" s="1"/>
  <c r="J291" i="2"/>
  <c r="M291" i="2" s="1"/>
  <c r="K291" i="2"/>
  <c r="N291" i="2" s="1"/>
  <c r="I287" i="2"/>
  <c r="L287" i="2" s="1"/>
  <c r="J287" i="2"/>
  <c r="M287" i="2" s="1"/>
  <c r="K287" i="2"/>
  <c r="N287" i="2" s="1"/>
  <c r="I283" i="2"/>
  <c r="L283" i="2" s="1"/>
  <c r="J283" i="2"/>
  <c r="M283" i="2" s="1"/>
  <c r="K283" i="2"/>
  <c r="N283" i="2" s="1"/>
  <c r="I279" i="2"/>
  <c r="L279" i="2" s="1"/>
  <c r="J279" i="2"/>
  <c r="M279" i="2" s="1"/>
  <c r="K279" i="2"/>
  <c r="N279" i="2" s="1"/>
  <c r="I275" i="2"/>
  <c r="L275" i="2" s="1"/>
  <c r="J275" i="2"/>
  <c r="M275" i="2" s="1"/>
  <c r="K275" i="2"/>
  <c r="N275" i="2" s="1"/>
  <c r="I271" i="2"/>
  <c r="L271" i="2" s="1"/>
  <c r="J271" i="2"/>
  <c r="M271" i="2" s="1"/>
  <c r="K271" i="2"/>
  <c r="N271" i="2" s="1"/>
  <c r="I267" i="2"/>
  <c r="L267" i="2" s="1"/>
  <c r="J267" i="2"/>
  <c r="M267" i="2" s="1"/>
  <c r="K267" i="2"/>
  <c r="N267" i="2" s="1"/>
  <c r="I263" i="2"/>
  <c r="L263" i="2" s="1"/>
  <c r="J263" i="2"/>
  <c r="M263" i="2" s="1"/>
  <c r="K263" i="2"/>
  <c r="N263" i="2" s="1"/>
  <c r="I259" i="2"/>
  <c r="L259" i="2" s="1"/>
  <c r="J259" i="2"/>
  <c r="M259" i="2" s="1"/>
  <c r="K259" i="2"/>
  <c r="N259" i="2" s="1"/>
  <c r="I255" i="2"/>
  <c r="L255" i="2" s="1"/>
  <c r="J255" i="2"/>
  <c r="M255" i="2" s="1"/>
  <c r="K255" i="2"/>
  <c r="N255" i="2" s="1"/>
  <c r="I251" i="2"/>
  <c r="L251" i="2" s="1"/>
  <c r="J251" i="2"/>
  <c r="M251" i="2" s="1"/>
  <c r="K251" i="2"/>
  <c r="N251" i="2" s="1"/>
  <c r="I247" i="2"/>
  <c r="L247" i="2" s="1"/>
  <c r="J247" i="2"/>
  <c r="M247" i="2" s="1"/>
  <c r="K247" i="2"/>
  <c r="N247" i="2" s="1"/>
  <c r="I243" i="2"/>
  <c r="L243" i="2" s="1"/>
  <c r="J243" i="2"/>
  <c r="M243" i="2" s="1"/>
  <c r="K243" i="2"/>
  <c r="N243" i="2" s="1"/>
  <c r="I239" i="2"/>
  <c r="L239" i="2" s="1"/>
  <c r="J239" i="2"/>
  <c r="M239" i="2" s="1"/>
  <c r="K239" i="2"/>
  <c r="N239" i="2" s="1"/>
  <c r="I235" i="2"/>
  <c r="L235" i="2" s="1"/>
  <c r="J235" i="2"/>
  <c r="M235" i="2" s="1"/>
  <c r="K235" i="2"/>
  <c r="N235" i="2" s="1"/>
  <c r="I231" i="2"/>
  <c r="L231" i="2" s="1"/>
  <c r="J231" i="2"/>
  <c r="M231" i="2" s="1"/>
  <c r="K231" i="2"/>
  <c r="N231" i="2" s="1"/>
  <c r="I227" i="2"/>
  <c r="L227" i="2" s="1"/>
  <c r="J227" i="2"/>
  <c r="M227" i="2" s="1"/>
  <c r="K227" i="2"/>
  <c r="N227" i="2" s="1"/>
  <c r="I223" i="2"/>
  <c r="L223" i="2" s="1"/>
  <c r="J223" i="2"/>
  <c r="M223" i="2" s="1"/>
  <c r="K223" i="2"/>
  <c r="N223" i="2" s="1"/>
  <c r="I219" i="2"/>
  <c r="L219" i="2" s="1"/>
  <c r="J219" i="2"/>
  <c r="M219" i="2" s="1"/>
  <c r="K219" i="2"/>
  <c r="N219" i="2" s="1"/>
  <c r="I215" i="2"/>
  <c r="L215" i="2" s="1"/>
  <c r="J215" i="2"/>
  <c r="M215" i="2" s="1"/>
  <c r="K215" i="2"/>
  <c r="N215" i="2" s="1"/>
  <c r="I211" i="2"/>
  <c r="L211" i="2" s="1"/>
  <c r="J211" i="2"/>
  <c r="M211" i="2" s="1"/>
  <c r="K211" i="2"/>
  <c r="N211" i="2" s="1"/>
  <c r="I207" i="2"/>
  <c r="L207" i="2" s="1"/>
  <c r="J207" i="2"/>
  <c r="M207" i="2" s="1"/>
  <c r="K207" i="2"/>
  <c r="N207" i="2" s="1"/>
  <c r="I203" i="2"/>
  <c r="L203" i="2" s="1"/>
  <c r="J203" i="2"/>
  <c r="M203" i="2" s="1"/>
  <c r="K203" i="2"/>
  <c r="N203" i="2" s="1"/>
  <c r="I199" i="2"/>
  <c r="L199" i="2" s="1"/>
  <c r="J199" i="2"/>
  <c r="M199" i="2" s="1"/>
  <c r="K199" i="2"/>
  <c r="N199" i="2" s="1"/>
  <c r="I195" i="2"/>
  <c r="L195" i="2" s="1"/>
  <c r="J195" i="2"/>
  <c r="M195" i="2" s="1"/>
  <c r="K195" i="2"/>
  <c r="N195" i="2" s="1"/>
  <c r="I191" i="2"/>
  <c r="L191" i="2" s="1"/>
  <c r="J191" i="2"/>
  <c r="M191" i="2" s="1"/>
  <c r="K191" i="2"/>
  <c r="N191" i="2" s="1"/>
  <c r="I187" i="2"/>
  <c r="L187" i="2" s="1"/>
  <c r="J187" i="2"/>
  <c r="M187" i="2" s="1"/>
  <c r="K187" i="2"/>
  <c r="N187" i="2" s="1"/>
  <c r="I183" i="2"/>
  <c r="L183" i="2" s="1"/>
  <c r="J183" i="2"/>
  <c r="M183" i="2" s="1"/>
  <c r="K183" i="2"/>
  <c r="N183" i="2" s="1"/>
  <c r="I179" i="2"/>
  <c r="L179" i="2" s="1"/>
  <c r="J179" i="2"/>
  <c r="M179" i="2" s="1"/>
  <c r="K179" i="2"/>
  <c r="N179" i="2" s="1"/>
  <c r="I175" i="2"/>
  <c r="L175" i="2" s="1"/>
  <c r="J175" i="2"/>
  <c r="M175" i="2" s="1"/>
  <c r="K175" i="2"/>
  <c r="N175" i="2" s="1"/>
  <c r="I171" i="2"/>
  <c r="L171" i="2" s="1"/>
  <c r="J171" i="2"/>
  <c r="M171" i="2" s="1"/>
  <c r="K171" i="2"/>
  <c r="N171" i="2" s="1"/>
  <c r="I167" i="2"/>
  <c r="L167" i="2" s="1"/>
  <c r="J167" i="2"/>
  <c r="M167" i="2" s="1"/>
  <c r="K167" i="2"/>
  <c r="N167" i="2" s="1"/>
  <c r="I163" i="2"/>
  <c r="L163" i="2" s="1"/>
  <c r="J163" i="2"/>
  <c r="M163" i="2" s="1"/>
  <c r="K163" i="2"/>
  <c r="N163" i="2" s="1"/>
  <c r="I159" i="2"/>
  <c r="L159" i="2" s="1"/>
  <c r="J159" i="2"/>
  <c r="M159" i="2" s="1"/>
  <c r="K159" i="2"/>
  <c r="N159" i="2" s="1"/>
  <c r="I155" i="2"/>
  <c r="L155" i="2" s="1"/>
  <c r="J155" i="2"/>
  <c r="M155" i="2" s="1"/>
  <c r="K155" i="2"/>
  <c r="N155" i="2" s="1"/>
  <c r="I151" i="2"/>
  <c r="L151" i="2" s="1"/>
  <c r="J151" i="2"/>
  <c r="M151" i="2" s="1"/>
  <c r="K151" i="2"/>
  <c r="N151" i="2" s="1"/>
  <c r="I147" i="2"/>
  <c r="L147" i="2" s="1"/>
  <c r="J147" i="2"/>
  <c r="M147" i="2" s="1"/>
  <c r="K147" i="2"/>
  <c r="N147" i="2" s="1"/>
  <c r="I143" i="2"/>
  <c r="L143" i="2" s="1"/>
  <c r="J143" i="2"/>
  <c r="M143" i="2" s="1"/>
  <c r="K143" i="2"/>
  <c r="N143" i="2" s="1"/>
  <c r="I139" i="2"/>
  <c r="L139" i="2" s="1"/>
  <c r="J139" i="2"/>
  <c r="M139" i="2" s="1"/>
  <c r="K139" i="2"/>
  <c r="N139" i="2" s="1"/>
  <c r="I135" i="2"/>
  <c r="L135" i="2" s="1"/>
  <c r="J135" i="2"/>
  <c r="M135" i="2" s="1"/>
  <c r="K135" i="2"/>
  <c r="N135" i="2" s="1"/>
  <c r="I131" i="2"/>
  <c r="L131" i="2" s="1"/>
  <c r="J131" i="2"/>
  <c r="M131" i="2" s="1"/>
  <c r="K131" i="2"/>
  <c r="N131" i="2" s="1"/>
  <c r="I127" i="2"/>
  <c r="L127" i="2" s="1"/>
  <c r="J127" i="2"/>
  <c r="M127" i="2" s="1"/>
  <c r="K127" i="2"/>
  <c r="N127" i="2" s="1"/>
  <c r="I123" i="2"/>
  <c r="L123" i="2" s="1"/>
  <c r="J123" i="2"/>
  <c r="M123" i="2" s="1"/>
  <c r="K123" i="2"/>
  <c r="N123" i="2" s="1"/>
  <c r="I119" i="2"/>
  <c r="L119" i="2" s="1"/>
  <c r="J119" i="2"/>
  <c r="M119" i="2" s="1"/>
  <c r="K119" i="2"/>
  <c r="N119" i="2" s="1"/>
  <c r="I115" i="2"/>
  <c r="L115" i="2" s="1"/>
  <c r="J115" i="2"/>
  <c r="M115" i="2" s="1"/>
  <c r="K115" i="2"/>
  <c r="N115" i="2" s="1"/>
  <c r="I111" i="2"/>
  <c r="L111" i="2" s="1"/>
  <c r="J111" i="2"/>
  <c r="M111" i="2" s="1"/>
  <c r="K111" i="2"/>
  <c r="N111" i="2" s="1"/>
  <c r="I107" i="2"/>
  <c r="L107" i="2" s="1"/>
  <c r="J107" i="2"/>
  <c r="M107" i="2" s="1"/>
  <c r="K107" i="2"/>
  <c r="N107" i="2" s="1"/>
  <c r="I103" i="2"/>
  <c r="L103" i="2" s="1"/>
  <c r="J103" i="2"/>
  <c r="M103" i="2" s="1"/>
  <c r="K103" i="2"/>
  <c r="N103" i="2" s="1"/>
  <c r="I99" i="2"/>
  <c r="L99" i="2" s="1"/>
  <c r="J99" i="2"/>
  <c r="M99" i="2" s="1"/>
  <c r="K99" i="2"/>
  <c r="N99" i="2" s="1"/>
  <c r="I95" i="2"/>
  <c r="L95" i="2" s="1"/>
  <c r="J95" i="2"/>
  <c r="M95" i="2" s="1"/>
  <c r="K95" i="2"/>
  <c r="N95" i="2" s="1"/>
  <c r="I91" i="2"/>
  <c r="L91" i="2" s="1"/>
  <c r="J91" i="2"/>
  <c r="M91" i="2" s="1"/>
  <c r="K91" i="2"/>
  <c r="N91" i="2" s="1"/>
  <c r="I87" i="2"/>
  <c r="L87" i="2" s="1"/>
  <c r="J87" i="2"/>
  <c r="M87" i="2" s="1"/>
  <c r="K87" i="2"/>
  <c r="N87" i="2" s="1"/>
  <c r="I83" i="2"/>
  <c r="L83" i="2" s="1"/>
  <c r="J83" i="2"/>
  <c r="M83" i="2" s="1"/>
  <c r="K83" i="2"/>
  <c r="N83" i="2" s="1"/>
  <c r="I79" i="2"/>
  <c r="L79" i="2" s="1"/>
  <c r="J79" i="2"/>
  <c r="M79" i="2" s="1"/>
  <c r="K79" i="2"/>
  <c r="N79" i="2" s="1"/>
  <c r="I75" i="2"/>
  <c r="L75" i="2" s="1"/>
  <c r="J75" i="2"/>
  <c r="M75" i="2" s="1"/>
  <c r="K75" i="2"/>
  <c r="N75" i="2" s="1"/>
  <c r="I71" i="2"/>
  <c r="L71" i="2" s="1"/>
  <c r="J71" i="2"/>
  <c r="M71" i="2" s="1"/>
  <c r="K71" i="2"/>
  <c r="N71" i="2" s="1"/>
  <c r="I67" i="2"/>
  <c r="L67" i="2" s="1"/>
  <c r="J67" i="2"/>
  <c r="M67" i="2" s="1"/>
  <c r="K67" i="2"/>
  <c r="N67" i="2" s="1"/>
  <c r="I63" i="2"/>
  <c r="L63" i="2" s="1"/>
  <c r="J63" i="2"/>
  <c r="M63" i="2" s="1"/>
  <c r="K63" i="2"/>
  <c r="N63" i="2" s="1"/>
  <c r="I59" i="2"/>
  <c r="L59" i="2" s="1"/>
  <c r="J59" i="2"/>
  <c r="M59" i="2" s="1"/>
  <c r="K59" i="2"/>
  <c r="N59" i="2" s="1"/>
  <c r="I55" i="2"/>
  <c r="L55" i="2" s="1"/>
  <c r="J55" i="2"/>
  <c r="M55" i="2" s="1"/>
  <c r="K55" i="2"/>
  <c r="N55" i="2" s="1"/>
  <c r="I51" i="2"/>
  <c r="L51" i="2" s="1"/>
  <c r="J51" i="2"/>
  <c r="M51" i="2" s="1"/>
  <c r="K51" i="2"/>
  <c r="N51" i="2" s="1"/>
  <c r="I47" i="2"/>
  <c r="L47" i="2" s="1"/>
  <c r="J47" i="2"/>
  <c r="M47" i="2" s="1"/>
  <c r="K47" i="2"/>
  <c r="N47" i="2" s="1"/>
  <c r="I43" i="2"/>
  <c r="L43" i="2" s="1"/>
  <c r="J43" i="2"/>
  <c r="M43" i="2" s="1"/>
  <c r="K43" i="2"/>
  <c r="N43" i="2" s="1"/>
  <c r="I39" i="2"/>
  <c r="L39" i="2" s="1"/>
  <c r="J39" i="2"/>
  <c r="M39" i="2" s="1"/>
  <c r="K39" i="2"/>
  <c r="N39" i="2" s="1"/>
  <c r="I35" i="2"/>
  <c r="L35" i="2" s="1"/>
  <c r="J35" i="2"/>
  <c r="M35" i="2" s="1"/>
  <c r="K35" i="2"/>
  <c r="N35" i="2" s="1"/>
  <c r="I31" i="2"/>
  <c r="L31" i="2" s="1"/>
  <c r="J31" i="2"/>
  <c r="M31" i="2" s="1"/>
  <c r="K31" i="2"/>
  <c r="N31" i="2" s="1"/>
  <c r="I27" i="2"/>
  <c r="L27" i="2" s="1"/>
  <c r="J27" i="2"/>
  <c r="M27" i="2" s="1"/>
  <c r="K27" i="2"/>
  <c r="N27" i="2" s="1"/>
  <c r="I23" i="2"/>
  <c r="L23" i="2" s="1"/>
  <c r="J23" i="2"/>
  <c r="M23" i="2" s="1"/>
  <c r="K23" i="2"/>
  <c r="N23" i="2" s="1"/>
  <c r="I19" i="2"/>
  <c r="L19" i="2" s="1"/>
  <c r="J19" i="2"/>
  <c r="M19" i="2" s="1"/>
  <c r="K19" i="2"/>
  <c r="N19" i="2" s="1"/>
  <c r="I15" i="2"/>
  <c r="L15" i="2" s="1"/>
  <c r="J15" i="2"/>
  <c r="M15" i="2" s="1"/>
  <c r="K15" i="2"/>
  <c r="N15" i="2" s="1"/>
  <c r="I11" i="2"/>
  <c r="L11" i="2" s="1"/>
  <c r="J11" i="2"/>
  <c r="M11" i="2" s="1"/>
  <c r="K11" i="2"/>
  <c r="N11" i="2" s="1"/>
  <c r="I7" i="2"/>
  <c r="L7" i="2" s="1"/>
  <c r="J7" i="2"/>
  <c r="M7" i="2" s="1"/>
  <c r="K7" i="2"/>
  <c r="N7" i="2" s="1"/>
  <c r="I3" i="3"/>
  <c r="L3" i="3" s="1"/>
  <c r="K3" i="3"/>
  <c r="N3" i="3" s="1"/>
  <c r="J3" i="3"/>
  <c r="M3" i="3" s="1"/>
  <c r="I3" i="4"/>
  <c r="L3" i="4" s="1"/>
  <c r="J3" i="4"/>
  <c r="M3" i="4" s="1"/>
  <c r="K3" i="4"/>
  <c r="N3" i="4" s="1"/>
  <c r="J5" i="4"/>
  <c r="M5" i="4" s="1"/>
  <c r="I5" i="4"/>
  <c r="L5" i="4" s="1"/>
  <c r="K5" i="4"/>
  <c r="N5" i="4" s="1"/>
  <c r="K7" i="4"/>
  <c r="N7" i="4" s="1"/>
  <c r="I7" i="4"/>
  <c r="L7" i="4" s="1"/>
  <c r="J7" i="4"/>
  <c r="M7" i="4" s="1"/>
  <c r="J9" i="4"/>
  <c r="M9" i="4" s="1"/>
  <c r="K9" i="4"/>
  <c r="N9" i="4" s="1"/>
  <c r="I9" i="4"/>
  <c r="L9" i="4" s="1"/>
  <c r="J11" i="4"/>
  <c r="M11" i="4" s="1"/>
  <c r="K11" i="4"/>
  <c r="N11" i="4" s="1"/>
  <c r="I11" i="4"/>
  <c r="L11" i="4" s="1"/>
  <c r="J13" i="4"/>
  <c r="M13" i="4" s="1"/>
  <c r="I13" i="4"/>
  <c r="L13" i="4" s="1"/>
  <c r="K13" i="4"/>
  <c r="N13" i="4" s="1"/>
  <c r="I15" i="4"/>
  <c r="L15" i="4" s="1"/>
  <c r="J15" i="4"/>
  <c r="M15" i="4" s="1"/>
  <c r="K15" i="4"/>
  <c r="N15" i="4" s="1"/>
  <c r="K242" i="4"/>
  <c r="N242" i="4" s="1"/>
  <c r="I242" i="4"/>
  <c r="L242" i="4" s="1"/>
  <c r="J242" i="4"/>
  <c r="M242" i="4" s="1"/>
  <c r="K238" i="4"/>
  <c r="N238" i="4" s="1"/>
  <c r="I238" i="4"/>
  <c r="L238" i="4" s="1"/>
  <c r="J238" i="4"/>
  <c r="M238" i="4" s="1"/>
  <c r="K234" i="4"/>
  <c r="N234" i="4" s="1"/>
  <c r="I234" i="4"/>
  <c r="L234" i="4" s="1"/>
  <c r="J234" i="4"/>
  <c r="M234" i="4" s="1"/>
  <c r="K230" i="4"/>
  <c r="N230" i="4" s="1"/>
  <c r="I230" i="4"/>
  <c r="L230" i="4" s="1"/>
  <c r="J230" i="4"/>
  <c r="M230" i="4" s="1"/>
  <c r="K226" i="4"/>
  <c r="N226" i="4" s="1"/>
  <c r="I226" i="4"/>
  <c r="L226" i="4" s="1"/>
  <c r="J226" i="4"/>
  <c r="M226" i="4" s="1"/>
  <c r="K222" i="4"/>
  <c r="N222" i="4" s="1"/>
  <c r="I222" i="4"/>
  <c r="L222" i="4" s="1"/>
  <c r="J222" i="4"/>
  <c r="M222" i="4" s="1"/>
  <c r="K218" i="4"/>
  <c r="N218" i="4" s="1"/>
  <c r="I218" i="4"/>
  <c r="L218" i="4" s="1"/>
  <c r="J218" i="4"/>
  <c r="M218" i="4" s="1"/>
  <c r="K214" i="4"/>
  <c r="N214" i="4" s="1"/>
  <c r="I214" i="4"/>
  <c r="L214" i="4" s="1"/>
  <c r="J214" i="4"/>
  <c r="M214" i="4" s="1"/>
  <c r="K210" i="4"/>
  <c r="N210" i="4" s="1"/>
  <c r="I210" i="4"/>
  <c r="L210" i="4" s="1"/>
  <c r="J210" i="4"/>
  <c r="M210" i="4" s="1"/>
  <c r="K206" i="4"/>
  <c r="N206" i="4" s="1"/>
  <c r="I206" i="4"/>
  <c r="L206" i="4" s="1"/>
  <c r="J206" i="4"/>
  <c r="M206" i="4" s="1"/>
  <c r="K202" i="4"/>
  <c r="N202" i="4" s="1"/>
  <c r="I202" i="4"/>
  <c r="L202" i="4" s="1"/>
  <c r="J202" i="4"/>
  <c r="M202" i="4" s="1"/>
  <c r="K198" i="4"/>
  <c r="N198" i="4" s="1"/>
  <c r="I198" i="4"/>
  <c r="L198" i="4" s="1"/>
  <c r="J198" i="4"/>
  <c r="M198" i="4" s="1"/>
  <c r="K194" i="4"/>
  <c r="N194" i="4" s="1"/>
  <c r="I194" i="4"/>
  <c r="L194" i="4" s="1"/>
  <c r="J194" i="4"/>
  <c r="M194" i="4" s="1"/>
  <c r="K190" i="4"/>
  <c r="N190" i="4" s="1"/>
  <c r="I190" i="4"/>
  <c r="L190" i="4" s="1"/>
  <c r="J190" i="4"/>
  <c r="M190" i="4" s="1"/>
  <c r="K186" i="4"/>
  <c r="N186" i="4" s="1"/>
  <c r="I186" i="4"/>
  <c r="L186" i="4" s="1"/>
  <c r="J186" i="4"/>
  <c r="M186" i="4" s="1"/>
  <c r="K182" i="4"/>
  <c r="N182" i="4" s="1"/>
  <c r="I182" i="4"/>
  <c r="L182" i="4" s="1"/>
  <c r="J182" i="4"/>
  <c r="M182" i="4" s="1"/>
  <c r="K178" i="4"/>
  <c r="N178" i="4" s="1"/>
  <c r="I178" i="4"/>
  <c r="L178" i="4" s="1"/>
  <c r="J178" i="4"/>
  <c r="M178" i="4" s="1"/>
  <c r="K174" i="4"/>
  <c r="N174" i="4" s="1"/>
  <c r="I174" i="4"/>
  <c r="L174" i="4" s="1"/>
  <c r="J174" i="4"/>
  <c r="M174" i="4" s="1"/>
  <c r="K170" i="4"/>
  <c r="N170" i="4" s="1"/>
  <c r="I170" i="4"/>
  <c r="L170" i="4" s="1"/>
  <c r="J170" i="4"/>
  <c r="M170" i="4" s="1"/>
  <c r="K166" i="4"/>
  <c r="N166" i="4" s="1"/>
  <c r="I166" i="4"/>
  <c r="L166" i="4" s="1"/>
  <c r="J166" i="4"/>
  <c r="M166" i="4" s="1"/>
  <c r="K162" i="4"/>
  <c r="N162" i="4" s="1"/>
  <c r="I162" i="4"/>
  <c r="L162" i="4" s="1"/>
  <c r="J162" i="4"/>
  <c r="M162" i="4" s="1"/>
  <c r="K158" i="4"/>
  <c r="N158" i="4" s="1"/>
  <c r="I158" i="4"/>
  <c r="L158" i="4" s="1"/>
  <c r="J158" i="4"/>
  <c r="M158" i="4" s="1"/>
  <c r="K154" i="4"/>
  <c r="N154" i="4" s="1"/>
  <c r="I154" i="4"/>
  <c r="L154" i="4" s="1"/>
  <c r="J154" i="4"/>
  <c r="M154" i="4" s="1"/>
  <c r="K150" i="4"/>
  <c r="N150" i="4" s="1"/>
  <c r="I150" i="4"/>
  <c r="L150" i="4" s="1"/>
  <c r="J150" i="4"/>
  <c r="M150" i="4" s="1"/>
  <c r="K146" i="4"/>
  <c r="N146" i="4" s="1"/>
  <c r="I146" i="4"/>
  <c r="L146" i="4" s="1"/>
  <c r="J146" i="4"/>
  <c r="M146" i="4" s="1"/>
  <c r="I142" i="4"/>
  <c r="L142" i="4" s="1"/>
  <c r="J142" i="4"/>
  <c r="M142" i="4" s="1"/>
  <c r="K142" i="4"/>
  <c r="N142" i="4" s="1"/>
  <c r="I138" i="4"/>
  <c r="L138" i="4" s="1"/>
  <c r="J138" i="4"/>
  <c r="M138" i="4" s="1"/>
  <c r="K138" i="4"/>
  <c r="N138" i="4" s="1"/>
  <c r="I134" i="4"/>
  <c r="L134" i="4" s="1"/>
  <c r="J134" i="4"/>
  <c r="M134" i="4" s="1"/>
  <c r="K134" i="4"/>
  <c r="N134" i="4" s="1"/>
  <c r="I130" i="4"/>
  <c r="L130" i="4" s="1"/>
  <c r="J130" i="4"/>
  <c r="M130" i="4" s="1"/>
  <c r="K130" i="4"/>
  <c r="N130" i="4" s="1"/>
  <c r="I126" i="4"/>
  <c r="L126" i="4" s="1"/>
  <c r="J126" i="4"/>
  <c r="M126" i="4" s="1"/>
  <c r="K126" i="4"/>
  <c r="N126" i="4" s="1"/>
  <c r="I122" i="4"/>
  <c r="L122" i="4" s="1"/>
  <c r="J122" i="4"/>
  <c r="M122" i="4" s="1"/>
  <c r="K122" i="4"/>
  <c r="N122" i="4" s="1"/>
  <c r="I118" i="4"/>
  <c r="L118" i="4" s="1"/>
  <c r="J118" i="4"/>
  <c r="M118" i="4" s="1"/>
  <c r="K118" i="4"/>
  <c r="N118" i="4" s="1"/>
  <c r="K114" i="4"/>
  <c r="N114" i="4" s="1"/>
  <c r="J114" i="4"/>
  <c r="M114" i="4" s="1"/>
  <c r="I114" i="4"/>
  <c r="L114" i="4" s="1"/>
  <c r="K110" i="4"/>
  <c r="N110" i="4" s="1"/>
  <c r="I110" i="4"/>
  <c r="L110" i="4" s="1"/>
  <c r="J110" i="4"/>
  <c r="M110" i="4" s="1"/>
  <c r="K106" i="4"/>
  <c r="N106" i="4" s="1"/>
  <c r="I106" i="4"/>
  <c r="L106" i="4" s="1"/>
  <c r="J106" i="4"/>
  <c r="M106" i="4" s="1"/>
  <c r="K102" i="4"/>
  <c r="N102" i="4" s="1"/>
  <c r="I102" i="4"/>
  <c r="L102" i="4" s="1"/>
  <c r="J102" i="4"/>
  <c r="M102" i="4" s="1"/>
  <c r="K98" i="4"/>
  <c r="N98" i="4" s="1"/>
  <c r="J98" i="4"/>
  <c r="M98" i="4" s="1"/>
  <c r="I98" i="4"/>
  <c r="L98" i="4" s="1"/>
  <c r="K94" i="4"/>
  <c r="N94" i="4" s="1"/>
  <c r="I94" i="4"/>
  <c r="L94" i="4" s="1"/>
  <c r="J94" i="4"/>
  <c r="M94" i="4" s="1"/>
  <c r="J91" i="4"/>
  <c r="M91" i="4" s="1"/>
  <c r="K91" i="4"/>
  <c r="N91" i="4" s="1"/>
  <c r="I91" i="4"/>
  <c r="L91" i="4" s="1"/>
  <c r="J89" i="4"/>
  <c r="M89" i="4" s="1"/>
  <c r="K89" i="4"/>
  <c r="N89" i="4" s="1"/>
  <c r="I89" i="4"/>
  <c r="L89" i="4" s="1"/>
  <c r="K87" i="4"/>
  <c r="N87" i="4" s="1"/>
  <c r="I87" i="4"/>
  <c r="L87" i="4" s="1"/>
  <c r="J87" i="4"/>
  <c r="M87" i="4" s="1"/>
  <c r="J85" i="4"/>
  <c r="M85" i="4" s="1"/>
  <c r="I85" i="4"/>
  <c r="L85" i="4" s="1"/>
  <c r="K85" i="4"/>
  <c r="N85" i="4" s="1"/>
  <c r="I83" i="4"/>
  <c r="L83" i="4" s="1"/>
  <c r="J83" i="4"/>
  <c r="M83" i="4" s="1"/>
  <c r="K83" i="4"/>
  <c r="N83" i="4" s="1"/>
  <c r="J81" i="4"/>
  <c r="M81" i="4" s="1"/>
  <c r="I81" i="4"/>
  <c r="L81" i="4" s="1"/>
  <c r="K81" i="4"/>
  <c r="N81" i="4" s="1"/>
  <c r="I79" i="4"/>
  <c r="L79" i="4" s="1"/>
  <c r="J79" i="4"/>
  <c r="M79" i="4" s="1"/>
  <c r="K79" i="4"/>
  <c r="N79" i="4" s="1"/>
  <c r="J77" i="4"/>
  <c r="M77" i="4" s="1"/>
  <c r="I77" i="4"/>
  <c r="L77" i="4" s="1"/>
  <c r="K77" i="4"/>
  <c r="N77" i="4" s="1"/>
  <c r="J75" i="4"/>
  <c r="M75" i="4" s="1"/>
  <c r="K75" i="4"/>
  <c r="N75" i="4" s="1"/>
  <c r="I75" i="4"/>
  <c r="L75" i="4" s="1"/>
  <c r="J73" i="4"/>
  <c r="M73" i="4" s="1"/>
  <c r="K73" i="4"/>
  <c r="N73" i="4" s="1"/>
  <c r="I73" i="4"/>
  <c r="L73" i="4" s="1"/>
  <c r="K71" i="4"/>
  <c r="N71" i="4" s="1"/>
  <c r="I71" i="4"/>
  <c r="L71" i="4" s="1"/>
  <c r="J71" i="4"/>
  <c r="M71" i="4" s="1"/>
  <c r="J69" i="4"/>
  <c r="M69" i="4" s="1"/>
  <c r="I69" i="4"/>
  <c r="L69" i="4" s="1"/>
  <c r="K69" i="4"/>
  <c r="N69" i="4" s="1"/>
  <c r="I67" i="4"/>
  <c r="L67" i="4" s="1"/>
  <c r="J67" i="4"/>
  <c r="M67" i="4" s="1"/>
  <c r="K67" i="4"/>
  <c r="N67" i="4" s="1"/>
  <c r="J65" i="4"/>
  <c r="M65" i="4" s="1"/>
  <c r="I65" i="4"/>
  <c r="L65" i="4" s="1"/>
  <c r="K65" i="4"/>
  <c r="N65" i="4" s="1"/>
  <c r="I63" i="4"/>
  <c r="L63" i="4" s="1"/>
  <c r="J63" i="4"/>
  <c r="M63" i="4" s="1"/>
  <c r="K63" i="4"/>
  <c r="N63" i="4" s="1"/>
  <c r="J61" i="4"/>
  <c r="M61" i="4" s="1"/>
  <c r="I61" i="4"/>
  <c r="L61" i="4" s="1"/>
  <c r="K61" i="4"/>
  <c r="N61" i="4" s="1"/>
  <c r="J59" i="4"/>
  <c r="M59" i="4" s="1"/>
  <c r="K59" i="4"/>
  <c r="N59" i="4" s="1"/>
  <c r="I59" i="4"/>
  <c r="L59" i="4" s="1"/>
  <c r="J57" i="4"/>
  <c r="M57" i="4" s="1"/>
  <c r="K57" i="4"/>
  <c r="N57" i="4" s="1"/>
  <c r="I57" i="4"/>
  <c r="L57" i="4" s="1"/>
  <c r="K55" i="4"/>
  <c r="N55" i="4" s="1"/>
  <c r="I55" i="4"/>
  <c r="L55" i="4" s="1"/>
  <c r="J55" i="4"/>
  <c r="M55" i="4" s="1"/>
  <c r="J53" i="4"/>
  <c r="M53" i="4" s="1"/>
  <c r="I53" i="4"/>
  <c r="L53" i="4" s="1"/>
  <c r="K53" i="4"/>
  <c r="N53" i="4" s="1"/>
  <c r="I51" i="4"/>
  <c r="L51" i="4" s="1"/>
  <c r="J51" i="4"/>
  <c r="M51" i="4" s="1"/>
  <c r="K51" i="4"/>
  <c r="N51" i="4" s="1"/>
  <c r="J49" i="4"/>
  <c r="M49" i="4" s="1"/>
  <c r="I49" i="4"/>
  <c r="L49" i="4" s="1"/>
  <c r="K49" i="4"/>
  <c r="N49" i="4" s="1"/>
  <c r="I47" i="4"/>
  <c r="L47" i="4" s="1"/>
  <c r="J47" i="4"/>
  <c r="M47" i="4" s="1"/>
  <c r="K47" i="4"/>
  <c r="N47" i="4" s="1"/>
  <c r="J45" i="4"/>
  <c r="M45" i="4" s="1"/>
  <c r="I45" i="4"/>
  <c r="L45" i="4" s="1"/>
  <c r="K45" i="4"/>
  <c r="N45" i="4" s="1"/>
  <c r="J43" i="4"/>
  <c r="M43" i="4" s="1"/>
  <c r="K43" i="4"/>
  <c r="N43" i="4" s="1"/>
  <c r="I43" i="4"/>
  <c r="L43" i="4" s="1"/>
  <c r="J41" i="4"/>
  <c r="M41" i="4" s="1"/>
  <c r="K41" i="4"/>
  <c r="N41" i="4" s="1"/>
  <c r="I41" i="4"/>
  <c r="L41" i="4" s="1"/>
  <c r="K39" i="4"/>
  <c r="N39" i="4" s="1"/>
  <c r="I39" i="4"/>
  <c r="L39" i="4" s="1"/>
  <c r="J39" i="4"/>
  <c r="M39" i="4" s="1"/>
  <c r="J37" i="4"/>
  <c r="M37" i="4" s="1"/>
  <c r="I37" i="4"/>
  <c r="L37" i="4" s="1"/>
  <c r="K37" i="4"/>
  <c r="N37" i="4" s="1"/>
  <c r="I35" i="4"/>
  <c r="L35" i="4" s="1"/>
  <c r="J35" i="4"/>
  <c r="M35" i="4" s="1"/>
  <c r="K35" i="4"/>
  <c r="N35" i="4" s="1"/>
  <c r="J33" i="4"/>
  <c r="M33" i="4" s="1"/>
  <c r="I33" i="4"/>
  <c r="L33" i="4" s="1"/>
  <c r="K33" i="4"/>
  <c r="N33" i="4" s="1"/>
  <c r="I31" i="4"/>
  <c r="L31" i="4" s="1"/>
  <c r="J31" i="4"/>
  <c r="M31" i="4" s="1"/>
  <c r="K31" i="4"/>
  <c r="N31" i="4" s="1"/>
  <c r="J29" i="4"/>
  <c r="M29" i="4" s="1"/>
  <c r="I29" i="4"/>
  <c r="L29" i="4" s="1"/>
  <c r="K29" i="4"/>
  <c r="N29" i="4" s="1"/>
  <c r="J27" i="4"/>
  <c r="M27" i="4" s="1"/>
  <c r="K27" i="4"/>
  <c r="N27" i="4" s="1"/>
  <c r="I27" i="4"/>
  <c r="L27" i="4" s="1"/>
  <c r="J25" i="4"/>
  <c r="M25" i="4" s="1"/>
  <c r="K25" i="4"/>
  <c r="N25" i="4" s="1"/>
  <c r="I25" i="4"/>
  <c r="L25" i="4" s="1"/>
  <c r="K23" i="4"/>
  <c r="N23" i="4" s="1"/>
  <c r="I23" i="4"/>
  <c r="L23" i="4" s="1"/>
  <c r="J23" i="4"/>
  <c r="M23" i="4" s="1"/>
  <c r="J21" i="4"/>
  <c r="M21" i="4" s="1"/>
  <c r="I21" i="4"/>
  <c r="L21" i="4" s="1"/>
  <c r="K21" i="4"/>
  <c r="N21" i="4" s="1"/>
  <c r="I19" i="4"/>
  <c r="L19" i="4" s="1"/>
  <c r="J19" i="4"/>
  <c r="M19" i="4" s="1"/>
  <c r="K19" i="4"/>
  <c r="N19" i="4" s="1"/>
  <c r="J17" i="4"/>
  <c r="M17" i="4" s="1"/>
  <c r="I17" i="4"/>
  <c r="L17" i="4" s="1"/>
  <c r="K17" i="4"/>
  <c r="N17" i="4" s="1"/>
  <c r="AD307" i="3"/>
  <c r="AC307" i="3"/>
  <c r="AC204" i="2"/>
  <c r="AD204" i="2"/>
  <c r="AG204" i="2" l="1"/>
  <c r="AG307" i="3"/>
  <c r="AG458" i="3"/>
  <c r="P460" i="3"/>
  <c r="AC459" i="3"/>
  <c r="AD459" i="3"/>
  <c r="AC308" i="3"/>
  <c r="AD308" i="3"/>
  <c r="AC205" i="2"/>
  <c r="AD205" i="2"/>
  <c r="AG459" i="3" l="1"/>
  <c r="AG205" i="2"/>
  <c r="AG308" i="3"/>
  <c r="P461" i="3"/>
  <c r="AC460" i="3"/>
  <c r="AD460" i="3"/>
  <c r="AD309" i="3"/>
  <c r="AC309" i="3"/>
  <c r="AD206" i="2"/>
  <c r="AC206" i="2"/>
  <c r="AG309" i="3" l="1"/>
  <c r="AG460" i="3"/>
  <c r="AG206" i="2"/>
  <c r="P462" i="3"/>
  <c r="AD461" i="3"/>
  <c r="AC461" i="3"/>
  <c r="AG461" i="3" s="1"/>
  <c r="AD310" i="3"/>
  <c r="AC310" i="3"/>
  <c r="AD207" i="2"/>
  <c r="AC207" i="2"/>
  <c r="AG207" i="2" s="1"/>
  <c r="AG310" i="3" l="1"/>
  <c r="P463" i="3"/>
  <c r="AC462" i="3"/>
  <c r="AD462" i="3"/>
  <c r="AD311" i="3"/>
  <c r="AC311" i="3"/>
  <c r="AC208" i="2"/>
  <c r="AD208" i="2"/>
  <c r="AG311" i="3" l="1"/>
  <c r="AG208" i="2"/>
  <c r="AG462" i="3"/>
  <c r="P464" i="3"/>
  <c r="AC463" i="3"/>
  <c r="AD463" i="3"/>
  <c r="AC312" i="3"/>
  <c r="AD312" i="3"/>
  <c r="AC209" i="2"/>
  <c r="AD209" i="2"/>
  <c r="AG463" i="3" l="1"/>
  <c r="AG209" i="2"/>
  <c r="AG312" i="3"/>
  <c r="P465" i="3"/>
  <c r="AC464" i="3"/>
  <c r="AD464" i="3"/>
  <c r="AD313" i="3"/>
  <c r="AC313" i="3"/>
  <c r="AD210" i="2"/>
  <c r="AC210" i="2"/>
  <c r="AG313" i="3" l="1"/>
  <c r="AG210" i="2"/>
  <c r="AG464" i="3"/>
  <c r="P466" i="3"/>
  <c r="AD465" i="3"/>
  <c r="AC465" i="3"/>
  <c r="AD314" i="3"/>
  <c r="AC314" i="3"/>
  <c r="AD211" i="2"/>
  <c r="AC211" i="2"/>
  <c r="AG314" i="3" l="1"/>
  <c r="AG211" i="2"/>
  <c r="AG465" i="3"/>
  <c r="P467" i="3"/>
  <c r="AC466" i="3"/>
  <c r="AD466" i="3"/>
  <c r="AD315" i="3"/>
  <c r="AC315" i="3"/>
  <c r="AC212" i="2"/>
  <c r="AD212" i="2"/>
  <c r="AG212" i="2" l="1"/>
  <c r="AG466" i="3"/>
  <c r="AG315" i="3"/>
  <c r="P468" i="3"/>
  <c r="AC467" i="3"/>
  <c r="AD467" i="3"/>
  <c r="AC316" i="3"/>
  <c r="AD316" i="3"/>
  <c r="AC213" i="2"/>
  <c r="AD213" i="2"/>
  <c r="AG213" i="2" l="1"/>
  <c r="AG316" i="3"/>
  <c r="AG467" i="3"/>
  <c r="P469" i="3"/>
  <c r="AC468" i="3"/>
  <c r="AD468" i="3"/>
  <c r="AD317" i="3"/>
  <c r="AC317" i="3"/>
  <c r="AD214" i="2"/>
  <c r="AC214" i="2"/>
  <c r="AG214" i="2" s="1"/>
  <c r="AG317" i="3" l="1"/>
  <c r="AG468" i="3"/>
  <c r="P470" i="3"/>
  <c r="AD469" i="3"/>
  <c r="AC469" i="3"/>
  <c r="AD318" i="3"/>
  <c r="AC318" i="3"/>
  <c r="AD215" i="2"/>
  <c r="AC215" i="2"/>
  <c r="AG215" i="2" l="1"/>
  <c r="AG469" i="3"/>
  <c r="AG318" i="3"/>
  <c r="P471" i="3"/>
  <c r="AC470" i="3"/>
  <c r="AD470" i="3"/>
  <c r="AD319" i="3"/>
  <c r="AC319" i="3"/>
  <c r="AC216" i="2"/>
  <c r="AD216" i="2"/>
  <c r="AG216" i="2" l="1"/>
  <c r="AG319" i="3"/>
  <c r="AG470" i="3"/>
  <c r="P472" i="3"/>
  <c r="AC471" i="3"/>
  <c r="AD471" i="3"/>
  <c r="AC320" i="3"/>
  <c r="AD320" i="3"/>
  <c r="AC217" i="2"/>
  <c r="AD217" i="2"/>
  <c r="AG217" i="2" l="1"/>
  <c r="AG320" i="3"/>
  <c r="AG471" i="3"/>
  <c r="P473" i="3"/>
  <c r="AC472" i="3"/>
  <c r="AD472" i="3"/>
  <c r="AD321" i="3"/>
  <c r="AC321" i="3"/>
  <c r="AD218" i="2"/>
  <c r="AC218" i="2"/>
  <c r="AG321" i="3" l="1"/>
  <c r="AG218" i="2"/>
  <c r="AG472" i="3"/>
  <c r="P474" i="3"/>
  <c r="AD473" i="3"/>
  <c r="AC473" i="3"/>
  <c r="AD322" i="3"/>
  <c r="AC322" i="3"/>
  <c r="AD219" i="2"/>
  <c r="AC219" i="2"/>
  <c r="AG322" i="3" l="1"/>
  <c r="AG219" i="2"/>
  <c r="AG473" i="3"/>
  <c r="P475" i="3"/>
  <c r="AC474" i="3"/>
  <c r="AD474" i="3"/>
  <c r="AD323" i="3"/>
  <c r="AC323" i="3"/>
  <c r="AC220" i="2"/>
  <c r="AD220" i="2"/>
  <c r="AG323" i="3" l="1"/>
  <c r="AG474" i="3"/>
  <c r="AG220" i="2"/>
  <c r="P476" i="3"/>
  <c r="AC475" i="3"/>
  <c r="AD475" i="3"/>
  <c r="AC324" i="3"/>
  <c r="AD324" i="3"/>
  <c r="AC221" i="2"/>
  <c r="AD221" i="2"/>
  <c r="AG324" i="3" l="1"/>
  <c r="AG475" i="3"/>
  <c r="AG221" i="2"/>
  <c r="P477" i="3"/>
  <c r="AC476" i="3"/>
  <c r="AD476" i="3"/>
  <c r="AD325" i="3"/>
  <c r="AC325" i="3"/>
  <c r="AD222" i="2"/>
  <c r="AC222" i="2"/>
  <c r="AG476" i="3" l="1"/>
  <c r="AG222" i="2"/>
  <c r="AG325" i="3"/>
  <c r="P478" i="3"/>
  <c r="AD477" i="3"/>
  <c r="AC477" i="3"/>
  <c r="AG477" i="3" s="1"/>
  <c r="AD326" i="3"/>
  <c r="AC326" i="3"/>
  <c r="AD223" i="2"/>
  <c r="AC223" i="2"/>
  <c r="AG223" i="2" s="1"/>
  <c r="AG326" i="3" l="1"/>
  <c r="P479" i="3"/>
  <c r="AC478" i="3"/>
  <c r="AD478" i="3"/>
  <c r="AD327" i="3"/>
  <c r="AC327" i="3"/>
  <c r="AC224" i="2"/>
  <c r="AD224" i="2"/>
  <c r="AG224" i="2" l="1"/>
  <c r="AG327" i="3"/>
  <c r="AG478" i="3"/>
  <c r="P480" i="3"/>
  <c r="AC479" i="3"/>
  <c r="AD479" i="3"/>
  <c r="AC328" i="3"/>
  <c r="AD328" i="3"/>
  <c r="AC225" i="2"/>
  <c r="AD225" i="2"/>
  <c r="AG479" i="3" l="1"/>
  <c r="AG328" i="3"/>
  <c r="P481" i="3"/>
  <c r="AC480" i="3"/>
  <c r="AD480" i="3"/>
  <c r="AG225" i="2"/>
  <c r="AD329" i="3"/>
  <c r="AC329" i="3"/>
  <c r="AD226" i="2"/>
  <c r="AC226" i="2"/>
  <c r="AG226" i="2" s="1"/>
  <c r="AG329" i="3" l="1"/>
  <c r="AG480" i="3"/>
  <c r="P482" i="3"/>
  <c r="AD481" i="3"/>
  <c r="AC481" i="3"/>
  <c r="AD330" i="3"/>
  <c r="AC330" i="3"/>
  <c r="AD227" i="2"/>
  <c r="AC227" i="2"/>
  <c r="AG227" i="2" l="1"/>
  <c r="AG481" i="3"/>
  <c r="AG330" i="3"/>
  <c r="P483" i="3"/>
  <c r="AC482" i="3"/>
  <c r="AD482" i="3"/>
  <c r="AD331" i="3"/>
  <c r="AC331" i="3"/>
  <c r="AC228" i="2"/>
  <c r="AD228" i="2"/>
  <c r="AG228" i="2" l="1"/>
  <c r="AG331" i="3"/>
  <c r="AG482" i="3"/>
  <c r="P484" i="3"/>
  <c r="AC483" i="3"/>
  <c r="AD483" i="3"/>
  <c r="AC332" i="3"/>
  <c r="AD332" i="3"/>
  <c r="AC229" i="2"/>
  <c r="AD229" i="2"/>
  <c r="AG229" i="2" l="1"/>
  <c r="AG332" i="3"/>
  <c r="AG483" i="3"/>
  <c r="P485" i="3"/>
  <c r="AC484" i="3"/>
  <c r="AD484" i="3"/>
  <c r="AD333" i="3"/>
  <c r="AC333" i="3"/>
  <c r="AD230" i="2"/>
  <c r="AC230" i="2"/>
  <c r="AG484" i="3" l="1"/>
  <c r="AG333" i="3"/>
  <c r="AG230" i="2"/>
  <c r="P486" i="3"/>
  <c r="AD485" i="3"/>
  <c r="AC485" i="3"/>
  <c r="AD334" i="3"/>
  <c r="AC334" i="3"/>
  <c r="AD231" i="2"/>
  <c r="AC231" i="2"/>
  <c r="AG334" i="3" l="1"/>
  <c r="AG485" i="3"/>
  <c r="AG231" i="2"/>
  <c r="P487" i="3"/>
  <c r="AC486" i="3"/>
  <c r="AD486" i="3"/>
  <c r="AD335" i="3"/>
  <c r="AC335" i="3"/>
  <c r="AC232" i="2"/>
  <c r="AD232" i="2"/>
  <c r="AG335" i="3" l="1"/>
  <c r="AG232" i="2"/>
  <c r="AG486" i="3"/>
  <c r="P488" i="3"/>
  <c r="AC487" i="3"/>
  <c r="AD487" i="3"/>
  <c r="AC336" i="3"/>
  <c r="AD336" i="3"/>
  <c r="AC233" i="2"/>
  <c r="AD233" i="2"/>
  <c r="AG233" i="2" l="1"/>
  <c r="AG336" i="3"/>
  <c r="AG487" i="3"/>
  <c r="P489" i="3"/>
  <c r="AC488" i="3"/>
  <c r="AD488" i="3"/>
  <c r="AD337" i="3"/>
  <c r="AC337" i="3"/>
  <c r="AD234" i="2"/>
  <c r="AC234" i="2"/>
  <c r="AG234" i="2" s="1"/>
  <c r="AG337" i="3" l="1"/>
  <c r="AG488" i="3"/>
  <c r="P490" i="3"/>
  <c r="AD489" i="3"/>
  <c r="AC489" i="3"/>
  <c r="AD338" i="3"/>
  <c r="AC338" i="3"/>
  <c r="AD235" i="2"/>
  <c r="AC235" i="2"/>
  <c r="AG338" i="3" l="1"/>
  <c r="AG235" i="2"/>
  <c r="AG489" i="3"/>
  <c r="P491" i="3"/>
  <c r="AC490" i="3"/>
  <c r="AD490" i="3"/>
  <c r="AD339" i="3"/>
  <c r="AC339" i="3"/>
  <c r="AC236" i="2"/>
  <c r="AD236" i="2"/>
  <c r="AG236" i="2" l="1"/>
  <c r="AG490" i="3"/>
  <c r="AG339" i="3"/>
  <c r="P492" i="3"/>
  <c r="AC491" i="3"/>
  <c r="AD491" i="3"/>
  <c r="AC340" i="3"/>
  <c r="AG340" i="3" s="1"/>
  <c r="AD340" i="3"/>
  <c r="AD237" i="2"/>
  <c r="AC237" i="2"/>
  <c r="AG237" i="2" s="1"/>
  <c r="AG491" i="3" l="1"/>
  <c r="P493" i="3"/>
  <c r="AC492" i="3"/>
  <c r="AD492" i="3"/>
  <c r="AD341" i="3"/>
  <c r="AC341" i="3"/>
  <c r="AD238" i="2"/>
  <c r="AC238" i="2"/>
  <c r="AG238" i="2" l="1"/>
  <c r="AG492" i="3"/>
  <c r="AG341" i="3"/>
  <c r="P494" i="3"/>
  <c r="AD493" i="3"/>
  <c r="AC493" i="3"/>
  <c r="AG493" i="3" s="1"/>
  <c r="AD342" i="3"/>
  <c r="AC342" i="3"/>
  <c r="AD239" i="2"/>
  <c r="AC239" i="2"/>
  <c r="AG239" i="2" s="1"/>
  <c r="AG342" i="3" l="1"/>
  <c r="P495" i="3"/>
  <c r="AC494" i="3"/>
  <c r="AD494" i="3"/>
  <c r="AD343" i="3"/>
  <c r="AC343" i="3"/>
  <c r="AG343" i="3" s="1"/>
  <c r="AC240" i="2"/>
  <c r="AD240" i="2"/>
  <c r="AG240" i="2" l="1"/>
  <c r="AG494" i="3"/>
  <c r="P496" i="3"/>
  <c r="AC495" i="3"/>
  <c r="AD495" i="3"/>
  <c r="AD344" i="3"/>
  <c r="AC344" i="3"/>
  <c r="AD241" i="2"/>
  <c r="AC241" i="2"/>
  <c r="AG241" i="2" l="1"/>
  <c r="AG495" i="3"/>
  <c r="AG344" i="3"/>
  <c r="P497" i="3"/>
  <c r="AC496" i="3"/>
  <c r="AD496" i="3"/>
  <c r="AD345" i="3"/>
  <c r="AC345" i="3"/>
  <c r="AD242" i="2"/>
  <c r="AC242" i="2"/>
  <c r="AG345" i="3" l="1"/>
  <c r="AG242" i="2"/>
  <c r="AG496" i="3"/>
  <c r="P498" i="3"/>
  <c r="AD497" i="3"/>
  <c r="AC497" i="3"/>
  <c r="AC346" i="3"/>
  <c r="AD346" i="3"/>
  <c r="AD243" i="2"/>
  <c r="AC243" i="2"/>
  <c r="AG243" i="2" l="1"/>
  <c r="AG497" i="3"/>
  <c r="AG346" i="3"/>
  <c r="P499" i="3"/>
  <c r="AC498" i="3"/>
  <c r="AD498" i="3"/>
  <c r="AD347" i="3"/>
  <c r="AC347" i="3"/>
  <c r="AC244" i="2"/>
  <c r="AD244" i="2"/>
  <c r="AG244" i="2" l="1"/>
  <c r="AG347" i="3"/>
  <c r="AG498" i="3"/>
  <c r="P500" i="3"/>
  <c r="AC499" i="3"/>
  <c r="AD499" i="3"/>
  <c r="AD348" i="3"/>
  <c r="AC348" i="3"/>
  <c r="AD245" i="2"/>
  <c r="AC245" i="2"/>
  <c r="AG245" i="2" l="1"/>
  <c r="AG499" i="3"/>
  <c r="AG348" i="3"/>
  <c r="P501" i="3"/>
  <c r="AC500" i="3"/>
  <c r="AD500" i="3"/>
  <c r="AD349" i="3"/>
  <c r="AC349" i="3"/>
  <c r="AD246" i="2"/>
  <c r="AC246" i="2"/>
  <c r="AG246" i="2" s="1"/>
  <c r="AG349" i="3" l="1"/>
  <c r="AG500" i="3"/>
  <c r="P502" i="3"/>
  <c r="AD501" i="3"/>
  <c r="AC501" i="3"/>
  <c r="AC350" i="3"/>
  <c r="AD350" i="3"/>
  <c r="AD247" i="2"/>
  <c r="AC247" i="2"/>
  <c r="AG247" i="2" l="1"/>
  <c r="AG501" i="3"/>
  <c r="AG350" i="3"/>
  <c r="P503" i="3"/>
  <c r="AC502" i="3"/>
  <c r="AD502" i="3"/>
  <c r="AD351" i="3"/>
  <c r="AC351" i="3"/>
  <c r="AC248" i="2"/>
  <c r="AD248" i="2"/>
  <c r="AG351" i="3" l="1"/>
  <c r="AG248" i="2"/>
  <c r="AG502" i="3"/>
  <c r="P504" i="3"/>
  <c r="AC503" i="3"/>
  <c r="AD503" i="3"/>
  <c r="AD352" i="3"/>
  <c r="AC352" i="3"/>
  <c r="AD249" i="2"/>
  <c r="AC249" i="2"/>
  <c r="AG249" i="2" s="1"/>
  <c r="AG352" i="3" l="1"/>
  <c r="AG503" i="3"/>
  <c r="P505" i="3"/>
  <c r="AC504" i="3"/>
  <c r="AD504" i="3"/>
  <c r="AD353" i="3"/>
  <c r="AC353" i="3"/>
  <c r="AD250" i="2"/>
  <c r="AC250" i="2"/>
  <c r="AG250" i="2" s="1"/>
  <c r="AG353" i="3" l="1"/>
  <c r="AG504" i="3"/>
  <c r="P506" i="3"/>
  <c r="AD505" i="3"/>
  <c r="AC505" i="3"/>
  <c r="AC354" i="3"/>
  <c r="AD354" i="3"/>
  <c r="AD251" i="2"/>
  <c r="AC251" i="2"/>
  <c r="AG251" i="2" l="1"/>
  <c r="AG505" i="3"/>
  <c r="AG354" i="3"/>
  <c r="P507" i="3"/>
  <c r="AC506" i="3"/>
  <c r="AD506" i="3"/>
  <c r="AD355" i="3"/>
  <c r="AC355" i="3"/>
  <c r="AC252" i="2"/>
  <c r="AD252" i="2"/>
  <c r="AG252" i="2" l="1"/>
  <c r="AG355" i="3"/>
  <c r="AG506" i="3"/>
  <c r="P508" i="3"/>
  <c r="AC507" i="3"/>
  <c r="AD507" i="3"/>
  <c r="AD356" i="3"/>
  <c r="AC356" i="3"/>
  <c r="AD253" i="2"/>
  <c r="AC253" i="2"/>
  <c r="AG253" i="2" l="1"/>
  <c r="AG356" i="3"/>
  <c r="AG507" i="3"/>
  <c r="P509" i="3"/>
  <c r="AC508" i="3"/>
  <c r="AD508" i="3"/>
  <c r="AC357" i="3"/>
  <c r="AD357" i="3"/>
  <c r="AD254" i="2"/>
  <c r="AC254" i="2"/>
  <c r="AG254" i="2" l="1"/>
  <c r="AG357" i="3"/>
  <c r="AG508" i="3"/>
  <c r="P510" i="3"/>
  <c r="AD509" i="3"/>
  <c r="AC509" i="3"/>
  <c r="AC358" i="3"/>
  <c r="AD358" i="3"/>
  <c r="AD255" i="2"/>
  <c r="AC255" i="2"/>
  <c r="AG255" i="2" l="1"/>
  <c r="AG509" i="3"/>
  <c r="AG358" i="3"/>
  <c r="P511" i="3"/>
  <c r="AC510" i="3"/>
  <c r="AD510" i="3"/>
  <c r="AD359" i="3"/>
  <c r="AC359" i="3"/>
  <c r="AC256" i="2"/>
  <c r="AD256" i="2"/>
  <c r="AG256" i="2" l="1"/>
  <c r="AG510" i="3"/>
  <c r="AG359" i="3"/>
  <c r="P512" i="3"/>
  <c r="AC511" i="3"/>
  <c r="AD511" i="3"/>
  <c r="AD360" i="3"/>
  <c r="AC360" i="3"/>
  <c r="AD257" i="2"/>
  <c r="AC257" i="2"/>
  <c r="AG511" i="3" l="1"/>
  <c r="AG360" i="3"/>
  <c r="AG257" i="2"/>
  <c r="P513" i="3"/>
  <c r="AC512" i="3"/>
  <c r="AD512" i="3"/>
  <c r="AD361" i="3"/>
  <c r="AC361" i="3"/>
  <c r="AD258" i="2"/>
  <c r="AC258" i="2"/>
  <c r="AG512" i="3" l="1"/>
  <c r="AG361" i="3"/>
  <c r="AG258" i="2"/>
  <c r="P514" i="3"/>
  <c r="AD513" i="3"/>
  <c r="AC513" i="3"/>
  <c r="AG513" i="3" s="1"/>
  <c r="AC362" i="3"/>
  <c r="AD362" i="3"/>
  <c r="AD259" i="2"/>
  <c r="AC259" i="2"/>
  <c r="AG259" i="2" s="1"/>
  <c r="AG362" i="3" l="1"/>
  <c r="P515" i="3"/>
  <c r="AC514" i="3"/>
  <c r="AD514" i="3"/>
  <c r="AD363" i="3"/>
  <c r="AC363" i="3"/>
  <c r="AC260" i="2"/>
  <c r="AD260" i="2"/>
  <c r="AG363" i="3" l="1"/>
  <c r="AG260" i="2"/>
  <c r="AG514" i="3"/>
  <c r="P516" i="3"/>
  <c r="AC515" i="3"/>
  <c r="AD515" i="3"/>
  <c r="AD364" i="3"/>
  <c r="AC364" i="3"/>
  <c r="AC261" i="2"/>
  <c r="AD261" i="2"/>
  <c r="AG261" i="2" l="1"/>
  <c r="AG364" i="3"/>
  <c r="AG515" i="3"/>
  <c r="P517" i="3"/>
  <c r="AC516" i="3"/>
  <c r="AD516" i="3"/>
  <c r="AD365" i="3"/>
  <c r="AC365" i="3"/>
  <c r="AD262" i="2"/>
  <c r="AC262" i="2"/>
  <c r="AG262" i="2" s="1"/>
  <c r="AG365" i="3" l="1"/>
  <c r="AG516" i="3"/>
  <c r="P518" i="3"/>
  <c r="AD517" i="3"/>
  <c r="AC517" i="3"/>
  <c r="AC366" i="3"/>
  <c r="AD366" i="3"/>
  <c r="AD263" i="2"/>
  <c r="AC263" i="2"/>
  <c r="AG263" i="2" l="1"/>
  <c r="AG517" i="3"/>
  <c r="AG366" i="3"/>
  <c r="P519" i="3"/>
  <c r="AC518" i="3"/>
  <c r="AD518" i="3"/>
  <c r="AD367" i="3"/>
  <c r="AC367" i="3"/>
  <c r="AC264" i="2"/>
  <c r="AD264" i="2"/>
  <c r="AG367" i="3" l="1"/>
  <c r="AG264" i="2"/>
  <c r="AG518" i="3"/>
  <c r="P520" i="3"/>
  <c r="AC519" i="3"/>
  <c r="AD519" i="3"/>
  <c r="AD368" i="3"/>
  <c r="AC368" i="3"/>
  <c r="AD265" i="2"/>
  <c r="AC265" i="2"/>
  <c r="AG265" i="2" s="1"/>
  <c r="AG368" i="3" l="1"/>
  <c r="AG519" i="3"/>
  <c r="P521" i="3"/>
  <c r="AC520" i="3"/>
  <c r="AD520" i="3"/>
  <c r="AD369" i="3"/>
  <c r="AC369" i="3"/>
  <c r="AD266" i="2"/>
  <c r="AC266" i="2"/>
  <c r="AG266" i="2" l="1"/>
  <c r="AG520" i="3"/>
  <c r="AG369" i="3"/>
  <c r="P522" i="3"/>
  <c r="AD521" i="3"/>
  <c r="AC521" i="3"/>
  <c r="AG521" i="3" s="1"/>
  <c r="AC370" i="3"/>
  <c r="AD370" i="3"/>
  <c r="AD267" i="2"/>
  <c r="AC267" i="2"/>
  <c r="AG267" i="2" s="1"/>
  <c r="AG370" i="3" l="1"/>
  <c r="P523" i="3"/>
  <c r="AC522" i="3"/>
  <c r="AD522" i="3"/>
  <c r="AD371" i="3"/>
  <c r="AC371" i="3"/>
  <c r="AC268" i="2"/>
  <c r="AD268" i="2"/>
  <c r="AG522" i="3" l="1"/>
  <c r="AG371" i="3"/>
  <c r="AG268" i="2"/>
  <c r="P524" i="3"/>
  <c r="AC523" i="3"/>
  <c r="AD523" i="3"/>
  <c r="AD372" i="3"/>
  <c r="AC372" i="3"/>
  <c r="AD269" i="2"/>
  <c r="AC269" i="2"/>
  <c r="AG269" i="2" l="1"/>
  <c r="AG372" i="3"/>
  <c r="AG523" i="3"/>
  <c r="P525" i="3"/>
  <c r="AC524" i="3"/>
  <c r="AD524" i="3"/>
  <c r="AC373" i="3"/>
  <c r="AD373" i="3"/>
  <c r="AD270" i="2"/>
  <c r="AC270" i="2"/>
  <c r="AG270" i="2" l="1"/>
  <c r="AG524" i="3"/>
  <c r="AG373" i="3"/>
  <c r="P526" i="3"/>
  <c r="AD525" i="3"/>
  <c r="AC525" i="3"/>
  <c r="AC374" i="3"/>
  <c r="AD374" i="3"/>
  <c r="AD271" i="2"/>
  <c r="AC271" i="2"/>
  <c r="AG271" i="2" l="1"/>
  <c r="AG525" i="3"/>
  <c r="AG374" i="3"/>
  <c r="P527" i="3"/>
  <c r="AC526" i="3"/>
  <c r="AD526" i="3"/>
  <c r="AD375" i="3"/>
  <c r="AC375" i="3"/>
  <c r="AC272" i="2"/>
  <c r="AD272" i="2"/>
  <c r="AG526" i="3" l="1"/>
  <c r="AG375" i="3"/>
  <c r="AG272" i="2"/>
  <c r="P528" i="3"/>
  <c r="AC527" i="3"/>
  <c r="AD527" i="3"/>
  <c r="AD376" i="3"/>
  <c r="AC376" i="3"/>
  <c r="AD273" i="2"/>
  <c r="AC273" i="2"/>
  <c r="AG273" i="2" l="1"/>
  <c r="AG376" i="3"/>
  <c r="AG527" i="3"/>
  <c r="P529" i="3"/>
  <c r="AC528" i="3"/>
  <c r="AD528" i="3"/>
  <c r="AD377" i="3"/>
  <c r="AC377" i="3"/>
  <c r="AD274" i="2"/>
  <c r="AC274" i="2"/>
  <c r="AG377" i="3" l="1"/>
  <c r="AG274" i="2"/>
  <c r="AG528" i="3"/>
  <c r="P530" i="3"/>
  <c r="AD529" i="3"/>
  <c r="AC529" i="3"/>
  <c r="AC378" i="3"/>
  <c r="AD378" i="3"/>
  <c r="AD275" i="2"/>
  <c r="AC275" i="2"/>
  <c r="AG275" i="2" l="1"/>
  <c r="AG529" i="3"/>
  <c r="AG378" i="3"/>
  <c r="P531" i="3"/>
  <c r="AC530" i="3"/>
  <c r="AD530" i="3"/>
  <c r="AD379" i="3"/>
  <c r="AC379" i="3"/>
  <c r="AC276" i="2"/>
  <c r="AD276" i="2"/>
  <c r="AG276" i="2" l="1"/>
  <c r="AG379" i="3"/>
  <c r="AG530" i="3"/>
  <c r="P532" i="3"/>
  <c r="AC531" i="3"/>
  <c r="AD531" i="3"/>
  <c r="AD380" i="3"/>
  <c r="AC380" i="3"/>
  <c r="AC277" i="2"/>
  <c r="AD277" i="2"/>
  <c r="AG531" i="3" l="1"/>
  <c r="AG380" i="3"/>
  <c r="AG277" i="2"/>
  <c r="P533" i="3"/>
  <c r="AC532" i="3"/>
  <c r="AD532" i="3"/>
  <c r="AD381" i="3"/>
  <c r="AC381" i="3"/>
  <c r="AD278" i="2"/>
  <c r="AC278" i="2"/>
  <c r="AG278" i="2" l="1"/>
  <c r="AG532" i="3"/>
  <c r="AG381" i="3"/>
  <c r="P534" i="3"/>
  <c r="AD533" i="3"/>
  <c r="AC533" i="3"/>
  <c r="AC382" i="3"/>
  <c r="AD382" i="3"/>
  <c r="AD279" i="2"/>
  <c r="AC279" i="2"/>
  <c r="AG279" i="2" s="1"/>
  <c r="AG382" i="3" l="1"/>
  <c r="AG533" i="3"/>
  <c r="P535" i="3"/>
  <c r="AC534" i="3"/>
  <c r="AD534" i="3"/>
  <c r="AD383" i="3"/>
  <c r="AC383" i="3"/>
  <c r="AC280" i="2"/>
  <c r="AD280" i="2"/>
  <c r="AG383" i="3" l="1"/>
  <c r="AG534" i="3"/>
  <c r="AG280" i="2"/>
  <c r="P536" i="3"/>
  <c r="AC535" i="3"/>
  <c r="AD535" i="3"/>
  <c r="AD384" i="3"/>
  <c r="AC384" i="3"/>
  <c r="AC281" i="2"/>
  <c r="AG281" i="2" s="1"/>
  <c r="AD281" i="2"/>
  <c r="AG535" i="3" l="1"/>
  <c r="AG384" i="3"/>
  <c r="P537" i="3"/>
  <c r="AC536" i="3"/>
  <c r="AD536" i="3"/>
  <c r="AD385" i="3"/>
  <c r="AC385" i="3"/>
  <c r="AD282" i="2"/>
  <c r="AC282" i="2"/>
  <c r="AG385" i="3" l="1"/>
  <c r="AG282" i="2"/>
  <c r="AG536" i="3"/>
  <c r="P538" i="3"/>
  <c r="AD537" i="3"/>
  <c r="AC537" i="3"/>
  <c r="AG537" i="3" s="1"/>
  <c r="AC386" i="3"/>
  <c r="AD386" i="3"/>
  <c r="AD283" i="2"/>
  <c r="AC283" i="2"/>
  <c r="AG283" i="2" s="1"/>
  <c r="AG386" i="3" l="1"/>
  <c r="P539" i="3"/>
  <c r="AC538" i="3"/>
  <c r="AG538" i="3" s="1"/>
  <c r="AD538" i="3"/>
  <c r="AD387" i="3"/>
  <c r="AC387" i="3"/>
  <c r="AC284" i="2"/>
  <c r="AG284" i="2" s="1"/>
  <c r="AD284" i="2"/>
  <c r="AG387" i="3" l="1"/>
  <c r="P540" i="3"/>
  <c r="AC539" i="3"/>
  <c r="AD539" i="3"/>
  <c r="AD388" i="3"/>
  <c r="AC388" i="3"/>
  <c r="AD285" i="2"/>
  <c r="AC285" i="2"/>
  <c r="AG285" i="2" s="1"/>
  <c r="AG388" i="3" l="1"/>
  <c r="AG539" i="3"/>
  <c r="P541" i="3"/>
  <c r="AC540" i="3"/>
  <c r="AD540" i="3"/>
  <c r="AD389" i="3"/>
  <c r="AC389" i="3"/>
  <c r="AD286" i="2"/>
  <c r="AC286" i="2"/>
  <c r="AG540" i="3" l="1"/>
  <c r="AG389" i="3"/>
  <c r="AG286" i="2"/>
  <c r="P542" i="3"/>
  <c r="AD541" i="3"/>
  <c r="AC541" i="3"/>
  <c r="AG541" i="3" s="1"/>
  <c r="AC390" i="3"/>
  <c r="AD390" i="3"/>
  <c r="AD287" i="2"/>
  <c r="AC287" i="2"/>
  <c r="AG287" i="2" s="1"/>
  <c r="AG390" i="3" l="1"/>
  <c r="P543" i="3"/>
  <c r="AC542" i="3"/>
  <c r="AG542" i="3" s="1"/>
  <c r="AD542" i="3"/>
  <c r="AD391" i="3"/>
  <c r="AC391" i="3"/>
  <c r="AC288" i="2"/>
  <c r="AD288" i="2"/>
  <c r="AG391" i="3" l="1"/>
  <c r="AG288" i="2"/>
  <c r="P544" i="3"/>
  <c r="AC543" i="3"/>
  <c r="AD543" i="3"/>
  <c r="AD392" i="3"/>
  <c r="AC392" i="3"/>
  <c r="AD289" i="2"/>
  <c r="AC289" i="2"/>
  <c r="AG392" i="3" l="1"/>
  <c r="AG289" i="2"/>
  <c r="AG543" i="3"/>
  <c r="P545" i="3"/>
  <c r="AC544" i="3"/>
  <c r="AD544" i="3"/>
  <c r="AD393" i="3"/>
  <c r="AC393" i="3"/>
  <c r="AD290" i="2"/>
  <c r="AC290" i="2"/>
  <c r="AG544" i="3" l="1"/>
  <c r="AG393" i="3"/>
  <c r="AG290" i="2"/>
  <c r="P546" i="3"/>
  <c r="AD545" i="3"/>
  <c r="AC545" i="3"/>
  <c r="AG545" i="3" s="1"/>
  <c r="AC394" i="3"/>
  <c r="AD394" i="3"/>
  <c r="AD291" i="2"/>
  <c r="AC291" i="2"/>
  <c r="AG291" i="2" l="1"/>
  <c r="AG394" i="3"/>
  <c r="P547" i="3"/>
  <c r="AC546" i="3"/>
  <c r="AD546" i="3"/>
  <c r="AD395" i="3"/>
  <c r="AC395" i="3"/>
  <c r="AC292" i="2"/>
  <c r="AD292" i="2"/>
  <c r="AG292" i="2" l="1"/>
  <c r="AG395" i="3"/>
  <c r="AG546" i="3"/>
  <c r="P548" i="3"/>
  <c r="AC547" i="3"/>
  <c r="AD547" i="3"/>
  <c r="AD396" i="3"/>
  <c r="AC396" i="3"/>
  <c r="AD293" i="2"/>
  <c r="AC293" i="2"/>
  <c r="AG293" i="2" s="1"/>
  <c r="AG547" i="3" l="1"/>
  <c r="AG396" i="3"/>
  <c r="P549" i="3"/>
  <c r="AC548" i="3"/>
  <c r="AD548" i="3"/>
  <c r="AD397" i="3"/>
  <c r="AC397" i="3"/>
  <c r="AD294" i="2"/>
  <c r="AC294" i="2"/>
  <c r="AG397" i="3" l="1"/>
  <c r="AG294" i="2"/>
  <c r="AG548" i="3"/>
  <c r="P550" i="3"/>
  <c r="AD549" i="3"/>
  <c r="AC549" i="3"/>
  <c r="AC398" i="3"/>
  <c r="AD398" i="3"/>
  <c r="AD295" i="2"/>
  <c r="AC295" i="2"/>
  <c r="AG295" i="2" l="1"/>
  <c r="AG549" i="3"/>
  <c r="AG398" i="3"/>
  <c r="P551" i="3"/>
  <c r="AC550" i="3"/>
  <c r="AD550" i="3"/>
  <c r="AD399" i="3"/>
  <c r="AC399" i="3"/>
  <c r="AC296" i="2"/>
  <c r="AD296" i="2"/>
  <c r="AG296" i="2" l="1"/>
  <c r="AG399" i="3"/>
  <c r="AG550" i="3"/>
  <c r="P552" i="3"/>
  <c r="AC551" i="3"/>
  <c r="AD551" i="3"/>
  <c r="AD400" i="3"/>
  <c r="AC400" i="3"/>
  <c r="AD297" i="2"/>
  <c r="AC297" i="2"/>
  <c r="AG400" i="3" l="1"/>
  <c r="AG297" i="2"/>
  <c r="P553" i="3"/>
  <c r="AC552" i="3"/>
  <c r="AD552" i="3"/>
  <c r="AG551" i="3"/>
  <c r="AD401" i="3"/>
  <c r="AC401" i="3"/>
  <c r="AD298" i="2"/>
  <c r="AC298" i="2"/>
  <c r="AG401" i="3" l="1"/>
  <c r="AG298" i="2"/>
  <c r="AG552" i="3"/>
  <c r="P554" i="3"/>
  <c r="AD553" i="3"/>
  <c r="AC553" i="3"/>
  <c r="AG553" i="3" s="1"/>
  <c r="AC402" i="3"/>
  <c r="AD402" i="3"/>
  <c r="AD299" i="2"/>
  <c r="AC299" i="2"/>
  <c r="AG299" i="2" s="1"/>
  <c r="AG402" i="3" l="1"/>
  <c r="P555" i="3"/>
  <c r="AC554" i="3"/>
  <c r="AD554" i="3"/>
  <c r="AD403" i="3"/>
  <c r="AC403" i="3"/>
  <c r="AC300" i="2"/>
  <c r="AD300" i="2"/>
  <c r="AG403" i="3" l="1"/>
  <c r="P556" i="3"/>
  <c r="AC555" i="3"/>
  <c r="AD555" i="3"/>
  <c r="AG300" i="2"/>
  <c r="AG554" i="3"/>
  <c r="AD404" i="3"/>
  <c r="AC404" i="3"/>
  <c r="AD301" i="2"/>
  <c r="AC301" i="2"/>
  <c r="AG301" i="2" s="1"/>
  <c r="AG404" i="3" l="1"/>
  <c r="P557" i="3"/>
  <c r="AC556" i="3"/>
  <c r="AD556" i="3"/>
  <c r="AG555" i="3"/>
  <c r="AD405" i="3"/>
  <c r="AC405" i="3"/>
  <c r="AD302" i="2"/>
  <c r="AC302" i="2"/>
  <c r="AG302" i="2" l="1"/>
  <c r="AG405" i="3"/>
  <c r="AG556" i="3"/>
  <c r="P558" i="3"/>
  <c r="AD557" i="3"/>
  <c r="AC557" i="3"/>
  <c r="AG557" i="3" s="1"/>
  <c r="AC406" i="3"/>
  <c r="AD406" i="3"/>
  <c r="AD303" i="2"/>
  <c r="AC303" i="2"/>
  <c r="AG303" i="2" s="1"/>
  <c r="AG406" i="3" l="1"/>
  <c r="P559" i="3"/>
  <c r="AC558" i="3"/>
  <c r="AG558" i="3" s="1"/>
  <c r="AD558" i="3"/>
  <c r="AD407" i="3"/>
  <c r="AC407" i="3"/>
  <c r="AC304" i="2"/>
  <c r="AD304" i="2"/>
  <c r="AG407" i="3" l="1"/>
  <c r="AG304" i="2"/>
  <c r="P560" i="3"/>
  <c r="AC559" i="3"/>
  <c r="AD559" i="3"/>
  <c r="AD408" i="3"/>
  <c r="AC408" i="3"/>
  <c r="AD305" i="2"/>
  <c r="AC305" i="2"/>
  <c r="AG408" i="3" l="1"/>
  <c r="AG305" i="2"/>
  <c r="P561" i="3"/>
  <c r="AC560" i="3"/>
  <c r="AD560" i="3"/>
  <c r="AG559" i="3"/>
  <c r="AD409" i="3"/>
  <c r="AC409" i="3"/>
  <c r="AD306" i="2"/>
  <c r="AC306" i="2"/>
  <c r="AG409" i="3" l="1"/>
  <c r="AG560" i="3"/>
  <c r="AG306" i="2"/>
  <c r="P562" i="3"/>
  <c r="AD561" i="3"/>
  <c r="AC561" i="3"/>
  <c r="AC410" i="3"/>
  <c r="AD410" i="3"/>
  <c r="AD307" i="2"/>
  <c r="AC307" i="2"/>
  <c r="AG307" i="2" s="1"/>
  <c r="AG410" i="3" l="1"/>
  <c r="P563" i="3"/>
  <c r="AC562" i="3"/>
  <c r="AD562" i="3"/>
  <c r="AG561" i="3"/>
  <c r="AD411" i="3"/>
  <c r="AC411" i="3"/>
  <c r="AG411" i="3" s="1"/>
  <c r="AC308" i="2"/>
  <c r="AD308" i="2"/>
  <c r="P564" i="3" l="1"/>
  <c r="AC563" i="3"/>
  <c r="AD563" i="3"/>
  <c r="AG308" i="2"/>
  <c r="AG562" i="3"/>
  <c r="AD412" i="3"/>
  <c r="AC412" i="3"/>
  <c r="AC309" i="2"/>
  <c r="AD309" i="2"/>
  <c r="AG412" i="3" l="1"/>
  <c r="P565" i="3"/>
  <c r="AC564" i="3"/>
  <c r="AD564" i="3"/>
  <c r="AG309" i="2"/>
  <c r="AG563" i="3"/>
  <c r="AD413" i="3"/>
  <c r="AC413" i="3"/>
  <c r="AD310" i="2"/>
  <c r="AC310" i="2"/>
  <c r="AG413" i="3" l="1"/>
  <c r="AG564" i="3"/>
  <c r="AG310" i="2"/>
  <c r="P566" i="3"/>
  <c r="AD565" i="3"/>
  <c r="AC565" i="3"/>
  <c r="AG565" i="3" s="1"/>
  <c r="AC414" i="3"/>
  <c r="AD414" i="3"/>
  <c r="AD311" i="2"/>
  <c r="AC311" i="2"/>
  <c r="AG311" i="2" s="1"/>
  <c r="AG414" i="3" l="1"/>
  <c r="P567" i="3"/>
  <c r="AC566" i="3"/>
  <c r="AD566" i="3"/>
  <c r="AD415" i="3"/>
  <c r="AC415" i="3"/>
  <c r="AC312" i="2"/>
  <c r="AD312" i="2"/>
  <c r="AG415" i="3" l="1"/>
  <c r="AG312" i="2"/>
  <c r="AG566" i="3"/>
  <c r="P568" i="3"/>
  <c r="AC567" i="3"/>
  <c r="AD567" i="3"/>
  <c r="AD416" i="3"/>
  <c r="AC416" i="3"/>
  <c r="AC313" i="2"/>
  <c r="AD313" i="2"/>
  <c r="AG416" i="3" l="1"/>
  <c r="AG313" i="2"/>
  <c r="AG567" i="3"/>
  <c r="P569" i="3"/>
  <c r="AC568" i="3"/>
  <c r="AD568" i="3"/>
  <c r="AD417" i="3"/>
  <c r="AC417" i="3"/>
  <c r="AD314" i="2"/>
  <c r="AC314" i="2"/>
  <c r="AG314" i="2" s="1"/>
  <c r="AG417" i="3" l="1"/>
  <c r="AG568" i="3"/>
  <c r="P570" i="3"/>
  <c r="AD569" i="3"/>
  <c r="AC569" i="3"/>
  <c r="AC418" i="3"/>
  <c r="AD418" i="3"/>
  <c r="AD315" i="2"/>
  <c r="AC315" i="2"/>
  <c r="AG569" i="3" l="1"/>
  <c r="AG315" i="2"/>
  <c r="AG418" i="3"/>
  <c r="P571" i="3"/>
  <c r="AC570" i="3"/>
  <c r="AD570" i="3"/>
  <c r="AD419" i="3"/>
  <c r="AC419" i="3"/>
  <c r="AC316" i="2"/>
  <c r="AD316" i="2"/>
  <c r="AG419" i="3" l="1"/>
  <c r="AG316" i="2"/>
  <c r="AG570" i="3"/>
  <c r="P572" i="3"/>
  <c r="AC571" i="3"/>
  <c r="AD571" i="3"/>
  <c r="AD420" i="3"/>
  <c r="AC420" i="3"/>
  <c r="AD317" i="2"/>
  <c r="AC317" i="2"/>
  <c r="AG317" i="2" s="1"/>
  <c r="AG420" i="3" l="1"/>
  <c r="AG571" i="3"/>
  <c r="P573" i="3"/>
  <c r="AC572" i="3"/>
  <c r="AD572" i="3"/>
  <c r="AD421" i="3"/>
  <c r="AC421" i="3"/>
  <c r="AD318" i="2"/>
  <c r="AC318" i="2"/>
  <c r="AG421" i="3" l="1"/>
  <c r="AG318" i="2"/>
  <c r="AG572" i="3"/>
  <c r="P574" i="3"/>
  <c r="AD573" i="3"/>
  <c r="AC573" i="3"/>
  <c r="AC422" i="3"/>
  <c r="AD422" i="3"/>
  <c r="AD319" i="2"/>
  <c r="AC319" i="2"/>
  <c r="AG319" i="2" l="1"/>
  <c r="AG573" i="3"/>
  <c r="AG422" i="3"/>
  <c r="P575" i="3"/>
  <c r="AC574" i="3"/>
  <c r="AD574" i="3"/>
  <c r="AD423" i="3"/>
  <c r="AC423" i="3"/>
  <c r="AC320" i="2"/>
  <c r="AD320" i="2"/>
  <c r="AG423" i="3" l="1"/>
  <c r="AG320" i="2"/>
  <c r="AG574" i="3"/>
  <c r="P576" i="3"/>
  <c r="AC575" i="3"/>
  <c r="AD575" i="3"/>
  <c r="AD424" i="3"/>
  <c r="AC424" i="3"/>
  <c r="AD321" i="2"/>
  <c r="AC321" i="2"/>
  <c r="AG321" i="2" s="1"/>
  <c r="AG424" i="3" l="1"/>
  <c r="AG575" i="3"/>
  <c r="P577" i="3"/>
  <c r="AC576" i="3"/>
  <c r="AD576" i="3"/>
  <c r="AD425" i="3"/>
  <c r="AC425" i="3"/>
  <c r="AD322" i="2"/>
  <c r="AC322" i="2"/>
  <c r="AG322" i="2" l="1"/>
  <c r="P578" i="3"/>
  <c r="AD577" i="3"/>
  <c r="AC577" i="3"/>
  <c r="AG425" i="3"/>
  <c r="AG576" i="3"/>
  <c r="AC426" i="3"/>
  <c r="AD426" i="3"/>
  <c r="AD323" i="2"/>
  <c r="AC323" i="2"/>
  <c r="AG577" i="3" l="1"/>
  <c r="AG323" i="2"/>
  <c r="P579" i="3"/>
  <c r="AC578" i="3"/>
  <c r="AD578" i="3"/>
  <c r="AG426" i="3"/>
  <c r="AD427" i="3"/>
  <c r="AC427" i="3"/>
  <c r="AC324" i="2"/>
  <c r="AD324" i="2"/>
  <c r="AG324" i="2" l="1"/>
  <c r="AG578" i="3"/>
  <c r="AG427" i="3"/>
  <c r="P580" i="3"/>
  <c r="AC579" i="3"/>
  <c r="AD579" i="3"/>
  <c r="AD428" i="3"/>
  <c r="AC428" i="3"/>
  <c r="AD325" i="2"/>
  <c r="AC325" i="2"/>
  <c r="AG325" i="2" s="1"/>
  <c r="AG428" i="3" l="1"/>
  <c r="AG579" i="3"/>
  <c r="P581" i="3"/>
  <c r="AC580" i="3"/>
  <c r="AD580" i="3"/>
  <c r="AD429" i="3"/>
  <c r="AC429" i="3"/>
  <c r="AD326" i="2"/>
  <c r="AC326" i="2"/>
  <c r="AG326" i="2" l="1"/>
  <c r="AG429" i="3"/>
  <c r="AG580" i="3"/>
  <c r="P582" i="3"/>
  <c r="AD581" i="3"/>
  <c r="AC581" i="3"/>
  <c r="AC430" i="3"/>
  <c r="AD430" i="3"/>
  <c r="AD327" i="2"/>
  <c r="AC327" i="2"/>
  <c r="AG327" i="2" l="1"/>
  <c r="AG581" i="3"/>
  <c r="AG430" i="3"/>
  <c r="P583" i="3"/>
  <c r="AC582" i="3"/>
  <c r="AD582" i="3"/>
  <c r="AD431" i="3"/>
  <c r="AC431" i="3"/>
  <c r="AC328" i="2"/>
  <c r="AG328" i="2" s="1"/>
  <c r="AD328" i="2"/>
  <c r="AG431" i="3" l="1"/>
  <c r="AG582" i="3"/>
  <c r="P584" i="3"/>
  <c r="AC583" i="3"/>
  <c r="AD583" i="3"/>
  <c r="AD432" i="3"/>
  <c r="AC432" i="3"/>
  <c r="AD329" i="2"/>
  <c r="AC329" i="2"/>
  <c r="AG329" i="2" l="1"/>
  <c r="AG432" i="3"/>
  <c r="AG583" i="3"/>
  <c r="P585" i="3"/>
  <c r="AC584" i="3"/>
  <c r="AD584" i="3"/>
  <c r="AD433" i="3"/>
  <c r="AC433" i="3"/>
  <c r="AD330" i="2"/>
  <c r="AC330" i="2"/>
  <c r="AG330" i="2" l="1"/>
  <c r="AG433" i="3"/>
  <c r="AG584" i="3"/>
  <c r="P586" i="3"/>
  <c r="AD585" i="3"/>
  <c r="AC585" i="3"/>
  <c r="AG585" i="3" s="1"/>
  <c r="AC434" i="3"/>
  <c r="AD434" i="3"/>
  <c r="AD331" i="2"/>
  <c r="AC331" i="2"/>
  <c r="AG331" i="2" l="1"/>
  <c r="AG434" i="3"/>
  <c r="P587" i="3"/>
  <c r="AC586" i="3"/>
  <c r="AD586" i="3"/>
  <c r="AD435" i="3"/>
  <c r="AC435" i="3"/>
  <c r="AC332" i="2"/>
  <c r="AD332" i="2"/>
  <c r="AG332" i="2" l="1"/>
  <c r="AG435" i="3"/>
  <c r="AG586" i="3"/>
  <c r="P588" i="3"/>
  <c r="AC587" i="3"/>
  <c r="AD587" i="3"/>
  <c r="AD436" i="3"/>
  <c r="AC436" i="3"/>
  <c r="AD333" i="2"/>
  <c r="AC333" i="2"/>
  <c r="AG436" i="3" l="1"/>
  <c r="AG333" i="2"/>
  <c r="AG587" i="3"/>
  <c r="P589" i="3"/>
  <c r="AC588" i="3"/>
  <c r="AD588" i="3"/>
  <c r="AD437" i="3"/>
  <c r="AC437" i="3"/>
  <c r="AD334" i="2"/>
  <c r="AC334" i="2"/>
  <c r="AG437" i="3" l="1"/>
  <c r="AG334" i="2"/>
  <c r="AG588" i="3"/>
  <c r="P590" i="3"/>
  <c r="AD589" i="3"/>
  <c r="AC589" i="3"/>
  <c r="AC438" i="3"/>
  <c r="AD438" i="3"/>
  <c r="AD335" i="2"/>
  <c r="AC335" i="2"/>
  <c r="AG335" i="2" l="1"/>
  <c r="AG589" i="3"/>
  <c r="AG438" i="3"/>
  <c r="P591" i="3"/>
  <c r="AC590" i="3"/>
  <c r="AD590" i="3"/>
  <c r="AD439" i="3"/>
  <c r="AC439" i="3"/>
  <c r="AC336" i="2"/>
  <c r="AD336" i="2"/>
  <c r="AG336" i="2" l="1"/>
  <c r="AG439" i="3"/>
  <c r="AG590" i="3"/>
  <c r="P592" i="3"/>
  <c r="AC591" i="3"/>
  <c r="AD591" i="3"/>
  <c r="AD440" i="3"/>
  <c r="AC440" i="3"/>
  <c r="AD337" i="2"/>
  <c r="AC337" i="2"/>
  <c r="AG337" i="2" s="1"/>
  <c r="AG440" i="3" l="1"/>
  <c r="AG591" i="3"/>
  <c r="P593" i="3"/>
  <c r="AC592" i="3"/>
  <c r="AD592" i="3"/>
  <c r="AD441" i="3"/>
  <c r="AC441" i="3"/>
  <c r="AD338" i="2"/>
  <c r="AC338" i="2"/>
  <c r="AG441" i="3" l="1"/>
  <c r="AG338" i="2"/>
  <c r="AG592" i="3"/>
  <c r="P594" i="3"/>
  <c r="AD593" i="3"/>
  <c r="AC593" i="3"/>
  <c r="AC442" i="3"/>
  <c r="AD442" i="3"/>
  <c r="AD339" i="2"/>
  <c r="AC339" i="2"/>
  <c r="AG339" i="2" l="1"/>
  <c r="AG593" i="3"/>
  <c r="AG442" i="3"/>
  <c r="P595" i="3"/>
  <c r="AC594" i="3"/>
  <c r="AD594" i="3"/>
  <c r="AD443" i="3"/>
  <c r="AC443" i="3"/>
  <c r="AC340" i="2"/>
  <c r="AD340" i="2"/>
  <c r="AG340" i="2" l="1"/>
  <c r="AG443" i="3"/>
  <c r="AG594" i="3"/>
  <c r="P596" i="3"/>
  <c r="AC595" i="3"/>
  <c r="AD595" i="3"/>
  <c r="AD444" i="3"/>
  <c r="AC444" i="3"/>
  <c r="AC341" i="2"/>
  <c r="AD341" i="2"/>
  <c r="AG341" i="2" l="1"/>
  <c r="AG444" i="3"/>
  <c r="AG595" i="3"/>
  <c r="P597" i="3"/>
  <c r="AC596" i="3"/>
  <c r="AD596" i="3"/>
  <c r="AD445" i="3"/>
  <c r="AC445" i="3"/>
  <c r="AD342" i="2"/>
  <c r="AC342" i="2"/>
  <c r="AG342" i="2" s="1"/>
  <c r="AG445" i="3" l="1"/>
  <c r="AG596" i="3"/>
  <c r="P598" i="3"/>
  <c r="AD597" i="3"/>
  <c r="AC597" i="3"/>
  <c r="AG597" i="3" s="1"/>
  <c r="AC446" i="3"/>
  <c r="AD446" i="3"/>
  <c r="AD343" i="2"/>
  <c r="AC343" i="2"/>
  <c r="AG446" i="3" l="1"/>
  <c r="P599" i="3"/>
  <c r="AC598" i="3"/>
  <c r="AD598" i="3"/>
  <c r="AG343" i="2"/>
  <c r="AD447" i="3"/>
  <c r="AC447" i="3"/>
  <c r="AD344" i="2"/>
  <c r="AC344" i="2"/>
  <c r="AG344" i="2" s="1"/>
  <c r="AG447" i="3" l="1"/>
  <c r="AG598" i="3"/>
  <c r="P600" i="3"/>
  <c r="AC599" i="3"/>
  <c r="AD599" i="3"/>
  <c r="AD448" i="3"/>
  <c r="AC448" i="3"/>
  <c r="AC345" i="2"/>
  <c r="AG345" i="2" s="1"/>
  <c r="AD345" i="2"/>
  <c r="AG448" i="3" l="1"/>
  <c r="AG599" i="3"/>
  <c r="P601" i="3"/>
  <c r="AC600" i="3"/>
  <c r="AD600" i="3"/>
  <c r="AD449" i="3"/>
  <c r="AC449" i="3"/>
  <c r="AD346" i="2"/>
  <c r="AC346" i="2"/>
  <c r="AG346" i="2" l="1"/>
  <c r="AG449" i="3"/>
  <c r="AG600" i="3"/>
  <c r="P602" i="3"/>
  <c r="AD601" i="3"/>
  <c r="AC601" i="3"/>
  <c r="AC450" i="3"/>
  <c r="AD450" i="3"/>
  <c r="AD347" i="2"/>
  <c r="AC347" i="2"/>
  <c r="AG347" i="2" l="1"/>
  <c r="AG601" i="3"/>
  <c r="AG450" i="3"/>
  <c r="AC602" i="3"/>
  <c r="AD602" i="3"/>
  <c r="AD451" i="3"/>
  <c r="AC451" i="3"/>
  <c r="AG451" i="3" s="1"/>
  <c r="AD348" i="2"/>
  <c r="AC348" i="2"/>
  <c r="AG348" i="2" l="1"/>
  <c r="AG602" i="3"/>
  <c r="AD452" i="3"/>
  <c r="AC452" i="3"/>
  <c r="AD349" i="2"/>
  <c r="AC349" i="2"/>
  <c r="AG349" i="2" l="1"/>
  <c r="AG452" i="3"/>
  <c r="AD453" i="3"/>
  <c r="AC453" i="3"/>
  <c r="AD350" i="2"/>
  <c r="AC350" i="2"/>
  <c r="AG350" i="2" s="1"/>
  <c r="AG453" i="3" l="1"/>
  <c r="AC454" i="3"/>
  <c r="AD454" i="3"/>
  <c r="AD351" i="2"/>
  <c r="AC351" i="2"/>
  <c r="AG454" i="3" l="1"/>
  <c r="AG351" i="2"/>
  <c r="AD455" i="3"/>
  <c r="AC455" i="3"/>
  <c r="AD352" i="2"/>
  <c r="AC352" i="2"/>
  <c r="AG352" i="2" l="1"/>
  <c r="AG455" i="3"/>
  <c r="AD353" i="2"/>
  <c r="AC353" i="2"/>
  <c r="AG353" i="2" s="1"/>
  <c r="AD354" i="2" l="1"/>
  <c r="AC354" i="2"/>
  <c r="AG354" i="2" s="1"/>
  <c r="AD355" i="2" l="1"/>
  <c r="AC355" i="2"/>
  <c r="AG355" i="2" l="1"/>
  <c r="AD356" i="2"/>
  <c r="AC356" i="2"/>
  <c r="AG356" i="2" s="1"/>
  <c r="AD357" i="2" l="1"/>
  <c r="AC357" i="2"/>
  <c r="AG357" i="2" l="1"/>
  <c r="AD358" i="2"/>
  <c r="AC358" i="2"/>
  <c r="AG358" i="2" l="1"/>
  <c r="AD359" i="2"/>
  <c r="AC359" i="2"/>
  <c r="AG359" i="2" l="1"/>
  <c r="AD360" i="2"/>
  <c r="AC360" i="2"/>
  <c r="AG360" i="2" s="1"/>
  <c r="AD361" i="2" l="1"/>
  <c r="AC361" i="2"/>
  <c r="AG361" i="2" l="1"/>
  <c r="AD362" i="2"/>
  <c r="AC362" i="2"/>
  <c r="AG362" i="2" s="1"/>
  <c r="AD363" i="2" l="1"/>
  <c r="AC363" i="2"/>
  <c r="AG363" i="2" l="1"/>
  <c r="AD364" i="2"/>
  <c r="AC364" i="2"/>
  <c r="AG364" i="2" l="1"/>
  <c r="AD365" i="2"/>
  <c r="AC365" i="2"/>
  <c r="AG365" i="2" l="1"/>
  <c r="AD366" i="2"/>
  <c r="AC366" i="2"/>
  <c r="AG366" i="2" s="1"/>
  <c r="AD367" i="2" l="1"/>
  <c r="AC367" i="2"/>
  <c r="AG367" i="2" s="1"/>
  <c r="AD368" i="2" l="1"/>
  <c r="AC368" i="2"/>
  <c r="AG368" i="2" s="1"/>
  <c r="AC369" i="2" l="1"/>
  <c r="AD369" i="2"/>
  <c r="AG369" i="2" l="1"/>
  <c r="AD370" i="2"/>
  <c r="AC370" i="2"/>
  <c r="AG370" i="2" l="1"/>
  <c r="AD371" i="2"/>
  <c r="AC371" i="2"/>
  <c r="AG371" i="2" l="1"/>
  <c r="AD372" i="2"/>
  <c r="AC372" i="2"/>
  <c r="AG372" i="2" l="1"/>
  <c r="AD373" i="2"/>
  <c r="AC373" i="2"/>
  <c r="AG373" i="2" l="1"/>
  <c r="AD374" i="2"/>
  <c r="AC374" i="2"/>
  <c r="AG374" i="2" l="1"/>
  <c r="AD375" i="2"/>
  <c r="AC375" i="2"/>
  <c r="AG375" i="2" s="1"/>
  <c r="AD376" i="2" l="1"/>
  <c r="AC376" i="2"/>
  <c r="AG376" i="2" l="1"/>
  <c r="AC377" i="2"/>
  <c r="AD377" i="2"/>
  <c r="AG377" i="2" l="1"/>
  <c r="AD378" i="2"/>
  <c r="AC378" i="2"/>
  <c r="AG378" i="2" l="1"/>
  <c r="AD379" i="2"/>
  <c r="AC379" i="2"/>
  <c r="AG379" i="2" s="1"/>
  <c r="AD380" i="2" l="1"/>
  <c r="AC380" i="2"/>
  <c r="AG380" i="2" s="1"/>
  <c r="AD381" i="2" l="1"/>
  <c r="AC381" i="2"/>
  <c r="AG381" i="2" s="1"/>
  <c r="AD382" i="2" l="1"/>
  <c r="AC382" i="2"/>
  <c r="AG382" i="2" s="1"/>
  <c r="AD383" i="2" l="1"/>
  <c r="AC383" i="2"/>
  <c r="AG383" i="2" s="1"/>
  <c r="AD384" i="2" l="1"/>
  <c r="AC384" i="2"/>
  <c r="AG384" i="2" l="1"/>
  <c r="AC385" i="2"/>
  <c r="AD385" i="2"/>
  <c r="AG385" i="2" l="1"/>
  <c r="AD386" i="2"/>
  <c r="AC386" i="2"/>
  <c r="AG386" i="2" l="1"/>
  <c r="AD387" i="2"/>
  <c r="AC387" i="2"/>
  <c r="AG387" i="2" l="1"/>
  <c r="AD388" i="2"/>
  <c r="AC388" i="2"/>
  <c r="AG388" i="2" l="1"/>
  <c r="AD389" i="2"/>
  <c r="AC389" i="2"/>
  <c r="AG389" i="2" s="1"/>
  <c r="AD390" i="2" l="1"/>
  <c r="AC390" i="2"/>
  <c r="AG390" i="2" l="1"/>
  <c r="AD391" i="2"/>
  <c r="AC391" i="2"/>
  <c r="AG391" i="2" s="1"/>
  <c r="AD392" i="2" l="1"/>
  <c r="AC392" i="2"/>
  <c r="AG392" i="2" s="1"/>
  <c r="AC393" i="2" l="1"/>
  <c r="AD393" i="2"/>
  <c r="AG393" i="2" l="1"/>
  <c r="AD394" i="2"/>
  <c r="AC394" i="2"/>
  <c r="AG394" i="2" s="1"/>
  <c r="AD395" i="2" l="1"/>
  <c r="AC395" i="2"/>
  <c r="AG395" i="2" s="1"/>
  <c r="AD396" i="2" l="1"/>
  <c r="AC396" i="2"/>
  <c r="AG396" i="2" l="1"/>
  <c r="AD397" i="2"/>
  <c r="AC397" i="2"/>
  <c r="AG397" i="2" l="1"/>
  <c r="AD398" i="2"/>
  <c r="AC398" i="2"/>
  <c r="AG398" i="2" l="1"/>
  <c r="F7" i="6"/>
  <c r="G7" i="6"/>
  <c r="F11" i="6"/>
  <c r="G11" i="6"/>
  <c r="G6" i="6"/>
  <c r="F6" i="6"/>
  <c r="G10" i="6"/>
  <c r="F10" i="6"/>
  <c r="F12" i="6"/>
  <c r="G12" i="6"/>
  <c r="F5" i="6"/>
  <c r="G5" i="6"/>
  <c r="G13" i="6"/>
  <c r="F13" i="6"/>
  <c r="F14" i="6"/>
  <c r="F9" i="6"/>
  <c r="G9" i="6"/>
  <c r="G8" i="6"/>
  <c r="F8" i="6"/>
  <c r="H10" i="6" l="1"/>
  <c r="K10" i="6" s="1"/>
  <c r="I10" i="6"/>
  <c r="L10" i="6" s="1"/>
  <c r="J10" i="6"/>
  <c r="M10" i="6" s="1"/>
  <c r="H13" i="6"/>
  <c r="K13" i="6" s="1"/>
  <c r="I13" i="6"/>
  <c r="L13" i="6" s="1"/>
  <c r="J13" i="6"/>
  <c r="M13" i="6" s="1"/>
  <c r="H6" i="6"/>
  <c r="K6" i="6" s="1"/>
  <c r="I6" i="6"/>
  <c r="L6" i="6" s="1"/>
  <c r="J6" i="6"/>
  <c r="M6" i="6" s="1"/>
  <c r="H8" i="6"/>
  <c r="K8" i="6" s="1"/>
  <c r="I8" i="6"/>
  <c r="L8" i="6" s="1"/>
  <c r="J8" i="6"/>
  <c r="M8" i="6" s="1"/>
  <c r="I5" i="6"/>
  <c r="L5" i="6" s="1"/>
  <c r="J5" i="6"/>
  <c r="M5" i="6" s="1"/>
  <c r="H5" i="6"/>
  <c r="K5" i="6" s="1"/>
  <c r="H11" i="6"/>
  <c r="K11" i="6" s="1"/>
  <c r="I11" i="6"/>
  <c r="L11" i="6" s="1"/>
  <c r="J11" i="6"/>
  <c r="M11" i="6" s="1"/>
  <c r="I14" i="6"/>
  <c r="L14" i="6" s="1"/>
  <c r="J14" i="6"/>
  <c r="M14" i="6" s="1"/>
  <c r="H14" i="6"/>
  <c r="K14" i="6" s="1"/>
  <c r="H9" i="6"/>
  <c r="K9" i="6" s="1"/>
  <c r="I9" i="6"/>
  <c r="L9" i="6" s="1"/>
  <c r="J9" i="6"/>
  <c r="M9" i="6" s="1"/>
  <c r="J12" i="6"/>
  <c r="M12" i="6" s="1"/>
  <c r="H12" i="6"/>
  <c r="K12" i="6" s="1"/>
  <c r="I12" i="6"/>
  <c r="L12" i="6" s="1"/>
  <c r="I7" i="6"/>
  <c r="L7" i="6" s="1"/>
  <c r="J7" i="6"/>
  <c r="M7" i="6" s="1"/>
  <c r="H7" i="6"/>
  <c r="K7" i="6" s="1"/>
  <c r="E40" i="9" l="1"/>
  <c r="G40" i="9" s="1"/>
  <c r="E45" i="9"/>
  <c r="G45" i="9" s="1"/>
  <c r="E78" i="9"/>
  <c r="G78" i="9" s="1"/>
  <c r="E146" i="9"/>
  <c r="G146" i="9" s="1"/>
  <c r="E106" i="9"/>
  <c r="G106" i="9" s="1"/>
  <c r="E140" i="9"/>
  <c r="G140" i="9" s="1"/>
  <c r="E330" i="9" l="1"/>
  <c r="G330" i="9" s="1"/>
  <c r="E119" i="9"/>
  <c r="G119" i="9" s="1"/>
  <c r="E47" i="9"/>
  <c r="G47" i="9" s="1"/>
  <c r="E172" i="9"/>
  <c r="G172" i="9" s="1"/>
  <c r="E120" i="9"/>
  <c r="G120" i="9" s="1"/>
  <c r="E18" i="9"/>
  <c r="G18" i="9" s="1"/>
  <c r="E214" i="9"/>
  <c r="G214" i="9" s="1"/>
  <c r="E122" i="9"/>
  <c r="G122" i="9" s="1"/>
  <c r="E72" i="9"/>
  <c r="G72" i="9" s="1"/>
  <c r="E31" i="9"/>
  <c r="G31" i="9" s="1"/>
  <c r="E256" i="9"/>
  <c r="G256" i="9" s="1"/>
  <c r="E73" i="9"/>
  <c r="G73" i="9" s="1"/>
  <c r="E98" i="9"/>
  <c r="G98" i="9" s="1"/>
  <c r="E328" i="9"/>
  <c r="G328" i="9" s="1"/>
  <c r="E15" i="9"/>
  <c r="G15" i="9" s="1"/>
  <c r="E59" i="9"/>
  <c r="G59" i="9" s="1"/>
  <c r="E160" i="9"/>
  <c r="G160" i="9" s="1"/>
  <c r="E267" i="9"/>
  <c r="G267" i="9" s="1"/>
  <c r="E152" i="9"/>
  <c r="G152" i="9" s="1"/>
  <c r="E292" i="9"/>
  <c r="G292" i="9" s="1"/>
  <c r="E64" i="9"/>
  <c r="G64" i="9" s="1"/>
  <c r="E179" i="9"/>
  <c r="G179" i="9" s="1"/>
  <c r="E48" i="9"/>
  <c r="G48" i="9" s="1"/>
  <c r="E138" i="9"/>
  <c r="G138" i="9" s="1"/>
  <c r="E235" i="9"/>
  <c r="G235" i="9" s="1"/>
  <c r="E4" i="9"/>
  <c r="G4" i="9" s="1"/>
  <c r="E240" i="9"/>
  <c r="G240" i="9" s="1"/>
  <c r="E117" i="9"/>
  <c r="G117" i="9" s="1"/>
  <c r="E137" i="9"/>
  <c r="G137" i="9" s="1"/>
  <c r="E148" i="9"/>
  <c r="G148" i="9" s="1"/>
  <c r="E264" i="9"/>
  <c r="G264" i="9" s="1"/>
  <c r="E278" i="9"/>
  <c r="G278" i="9" s="1"/>
  <c r="E100" i="9"/>
  <c r="G100" i="9" s="1"/>
  <c r="E232" i="9"/>
  <c r="G232" i="9" s="1"/>
  <c r="E101" i="9"/>
  <c r="G101" i="9" s="1"/>
  <c r="E253" i="9"/>
  <c r="G253" i="9" s="1"/>
  <c r="E282" i="9"/>
  <c r="G282" i="9" s="1"/>
  <c r="E23" i="9"/>
  <c r="G23" i="9" s="1"/>
  <c r="E291" i="9"/>
  <c r="G291" i="9" s="1"/>
  <c r="E37" i="9"/>
  <c r="G37" i="9" s="1"/>
  <c r="E128" i="9"/>
  <c r="G128" i="9" s="1"/>
  <c r="E266" i="9"/>
  <c r="G266" i="9" s="1"/>
  <c r="E231" i="9"/>
  <c r="G231" i="9" s="1"/>
  <c r="E286" i="9"/>
  <c r="G286" i="9" s="1"/>
  <c r="E233" i="9"/>
  <c r="G233" i="9" s="1"/>
  <c r="E171" i="9"/>
  <c r="G171" i="9" s="1"/>
  <c r="E103" i="9"/>
  <c r="G103" i="9" s="1"/>
  <c r="E68" i="9"/>
  <c r="G68" i="9" s="1"/>
  <c r="E262" i="9"/>
  <c r="G262" i="9" s="1"/>
  <c r="E202" i="9"/>
  <c r="G202" i="9" s="1"/>
  <c r="E141" i="9"/>
  <c r="G141" i="9" s="1"/>
  <c r="E41" i="9"/>
  <c r="G41" i="9" s="1"/>
  <c r="E43" i="9"/>
  <c r="G43" i="9" s="1"/>
  <c r="E22" i="9"/>
  <c r="G22" i="9" s="1"/>
  <c r="E107" i="9"/>
  <c r="G107" i="9" s="1"/>
  <c r="E192" i="9"/>
  <c r="G192" i="9" s="1"/>
  <c r="E249" i="9"/>
  <c r="G249" i="9" s="1"/>
  <c r="E32" i="9"/>
  <c r="G32" i="9" s="1"/>
  <c r="E191" i="9"/>
  <c r="G191" i="9" s="1"/>
  <c r="E225" i="9"/>
  <c r="G225" i="9" s="1"/>
  <c r="E246" i="9"/>
  <c r="G246" i="9" s="1"/>
  <c r="E150" i="9"/>
  <c r="G150" i="9" s="1"/>
  <c r="E38" i="9"/>
  <c r="G38" i="9" s="1"/>
  <c r="E308" i="9"/>
  <c r="G308" i="9" s="1"/>
  <c r="E178" i="9"/>
  <c r="G178" i="9" s="1"/>
  <c r="E185" i="9"/>
  <c r="G185" i="9" s="1"/>
  <c r="E314" i="9"/>
  <c r="G314" i="9" s="1"/>
  <c r="E82" i="9"/>
  <c r="G82" i="9" s="1"/>
  <c r="E77" i="9"/>
  <c r="G77" i="9" s="1"/>
  <c r="E237" i="9"/>
  <c r="G237" i="9" s="1"/>
  <c r="E257" i="9"/>
  <c r="G257" i="9" s="1"/>
  <c r="E143" i="9"/>
  <c r="G143" i="9" s="1"/>
  <c r="E293" i="9"/>
  <c r="G293" i="9" s="1"/>
  <c r="E88" i="9"/>
  <c r="G88" i="9" s="1"/>
  <c r="E49" i="9"/>
  <c r="G49" i="9" s="1"/>
  <c r="E30" i="9"/>
  <c r="G30" i="9" s="1"/>
  <c r="E281" i="9"/>
  <c r="G281" i="9" s="1"/>
  <c r="E251" i="9"/>
  <c r="G251" i="9" s="1"/>
  <c r="E151" i="9"/>
  <c r="G151" i="9" s="1"/>
  <c r="E79" i="9"/>
  <c r="G79" i="9" s="1"/>
  <c r="E310" i="9"/>
  <c r="G310" i="9" s="1"/>
  <c r="E115" i="9"/>
  <c r="G115" i="9" s="1"/>
  <c r="E271" i="9"/>
  <c r="G271" i="9" s="1"/>
  <c r="E208" i="9"/>
  <c r="G208" i="9" s="1"/>
  <c r="E238" i="9"/>
  <c r="G238" i="9" s="1"/>
  <c r="E91" i="9"/>
  <c r="G91" i="9" s="1"/>
  <c r="E331" i="9"/>
  <c r="G331" i="9" s="1"/>
  <c r="E123" i="9"/>
  <c r="G123" i="9" s="1"/>
  <c r="E147" i="9"/>
  <c r="G147" i="9" s="1"/>
  <c r="E230" i="9"/>
  <c r="G230" i="9" s="1"/>
  <c r="E174" i="9"/>
  <c r="G174" i="9" s="1"/>
  <c r="E6" i="9"/>
  <c r="G6" i="9" s="1"/>
  <c r="E275" i="9"/>
  <c r="G275" i="9" s="1"/>
  <c r="E309" i="9"/>
  <c r="G309" i="9" s="1"/>
  <c r="E29" i="9"/>
  <c r="G29" i="9" s="1"/>
  <c r="E66" i="9"/>
  <c r="G66" i="9" s="1"/>
  <c r="E145" i="9"/>
  <c r="G145" i="9" s="1"/>
  <c r="E132" i="9"/>
  <c r="G132" i="9" s="1"/>
  <c r="E297" i="9"/>
  <c r="G297" i="9" s="1"/>
  <c r="E222" i="9"/>
  <c r="G222" i="9" s="1"/>
  <c r="E228" i="9"/>
  <c r="G228" i="9" s="1"/>
  <c r="E322" i="9"/>
  <c r="G322" i="9" s="1"/>
  <c r="E170" i="9"/>
  <c r="G170" i="9" s="1"/>
  <c r="E272" i="9"/>
  <c r="G272" i="9" s="1"/>
  <c r="E118" i="9"/>
  <c r="G118" i="9" s="1"/>
  <c r="E129" i="9"/>
  <c r="G129" i="9" s="1"/>
  <c r="E193" i="9"/>
  <c r="G193" i="9" s="1"/>
  <c r="E10" i="9"/>
  <c r="G10" i="9" s="1"/>
  <c r="E245" i="9"/>
  <c r="G245" i="9" s="1"/>
  <c r="E42" i="9"/>
  <c r="G42" i="9" s="1"/>
  <c r="E321" i="9"/>
  <c r="G321" i="9" s="1"/>
  <c r="E206" i="9"/>
  <c r="G206" i="9" s="1"/>
  <c r="E161" i="9"/>
  <c r="G161" i="9" s="1"/>
  <c r="E87" i="9"/>
  <c r="G87" i="9" s="1"/>
  <c r="E242" i="9"/>
  <c r="G242" i="9" s="1"/>
  <c r="E199" i="9"/>
  <c r="G199" i="9" s="1"/>
  <c r="E285" i="9"/>
  <c r="G285" i="9" s="1"/>
  <c r="E294" i="9"/>
  <c r="G294" i="9" s="1"/>
  <c r="E58" i="9"/>
  <c r="G58" i="9" s="1"/>
  <c r="E247" i="9"/>
  <c r="G247" i="9" s="1"/>
  <c r="E168" i="9"/>
  <c r="G168" i="9" s="1"/>
  <c r="E226" i="9"/>
  <c r="G226" i="9" s="1"/>
  <c r="E154" i="9"/>
  <c r="G154" i="9" s="1"/>
  <c r="E109" i="9"/>
  <c r="G109" i="9" s="1"/>
  <c r="E176" i="9"/>
  <c r="G176" i="9" s="1"/>
  <c r="E250" i="9"/>
  <c r="G250" i="9" s="1"/>
  <c r="E104" i="9"/>
  <c r="G104" i="9" s="1"/>
  <c r="E124" i="9"/>
  <c r="G124" i="9" s="1"/>
  <c r="E234" i="9"/>
  <c r="G234" i="9" s="1"/>
  <c r="E320" i="9"/>
  <c r="G320" i="9" s="1"/>
  <c r="E207" i="9"/>
  <c r="G207" i="9" s="1"/>
  <c r="E217" i="9"/>
  <c r="G217" i="9" s="1"/>
  <c r="E259" i="9"/>
  <c r="G259" i="9" s="1"/>
  <c r="E81" i="9"/>
  <c r="G81" i="9" s="1"/>
  <c r="E213" i="9"/>
  <c r="G213" i="9" s="1"/>
  <c r="E112" i="9"/>
  <c r="G112" i="9" s="1"/>
  <c r="E210" i="9"/>
  <c r="G210" i="9" s="1"/>
  <c r="E269" i="9"/>
  <c r="G269" i="9" s="1"/>
  <c r="E33" i="9"/>
  <c r="G33" i="9" s="1"/>
  <c r="E7" i="9"/>
  <c r="G7" i="9" s="1"/>
  <c r="E287" i="9"/>
  <c r="G287" i="9" s="1"/>
  <c r="E194" i="9"/>
  <c r="G194" i="9" s="1"/>
  <c r="E181" i="9"/>
  <c r="G181" i="9" s="1"/>
  <c r="E303" i="9"/>
  <c r="G303" i="9" s="1"/>
  <c r="E86" i="9"/>
  <c r="G86" i="9" s="1"/>
  <c r="E50" i="9"/>
  <c r="G50" i="9" s="1"/>
  <c r="E200" i="9"/>
  <c r="G200" i="9" s="1"/>
  <c r="E116" i="9"/>
  <c r="G116" i="9" s="1"/>
  <c r="E209" i="9"/>
  <c r="G209" i="9" s="1"/>
  <c r="E25" i="9"/>
  <c r="G25" i="9" s="1"/>
  <c r="E316" i="9"/>
  <c r="G316" i="9" s="1"/>
  <c r="E158" i="9"/>
  <c r="G158" i="9" s="1"/>
  <c r="E169" i="9"/>
  <c r="G169" i="9" s="1"/>
  <c r="E164" i="9"/>
  <c r="G164" i="9" s="1"/>
  <c r="E324" i="9"/>
  <c r="G324" i="9" s="1"/>
  <c r="E221" i="9"/>
  <c r="G221" i="9" s="1"/>
  <c r="E14" i="9"/>
  <c r="G14" i="9" s="1"/>
  <c r="E61" i="9"/>
  <c r="G61" i="9" s="1"/>
  <c r="E28" i="9"/>
  <c r="G28" i="9" s="1"/>
  <c r="E289" i="9"/>
  <c r="G289" i="9" s="1"/>
  <c r="E288" i="9"/>
  <c r="G288" i="9" s="1"/>
  <c r="E36" i="9"/>
  <c r="G36" i="9" s="1"/>
  <c r="E70" i="9"/>
  <c r="G70" i="9" s="1"/>
  <c r="E182" i="9"/>
  <c r="G182" i="9" s="1"/>
  <c r="E44" i="9"/>
  <c r="G44" i="9" s="1"/>
  <c r="E11" i="9"/>
  <c r="G11" i="9" s="1"/>
  <c r="E215" i="9"/>
  <c r="G215" i="9" s="1"/>
  <c r="E326" i="9"/>
  <c r="G326" i="9" s="1"/>
  <c r="E39" i="9"/>
  <c r="G39" i="9" s="1"/>
  <c r="E17" i="9"/>
  <c r="G17" i="9" s="1"/>
  <c r="E8" i="9"/>
  <c r="G8" i="9" s="1"/>
  <c r="E127" i="9"/>
  <c r="G127" i="9" s="1"/>
  <c r="E243" i="9"/>
  <c r="G243" i="9" s="1"/>
  <c r="E188" i="9"/>
  <c r="G188" i="9" s="1"/>
  <c r="E313" i="9"/>
  <c r="G313" i="9" s="1"/>
  <c r="E144" i="9"/>
  <c r="G144" i="9" s="1"/>
  <c r="E126" i="9"/>
  <c r="G126" i="9" s="1"/>
  <c r="E71" i="9"/>
  <c r="G71" i="9" s="1"/>
  <c r="E304" i="9"/>
  <c r="G304" i="9" s="1"/>
  <c r="E183" i="9"/>
  <c r="G183" i="9" s="1"/>
  <c r="E19" i="9"/>
  <c r="G19" i="9" s="1"/>
  <c r="E329" i="9"/>
  <c r="G329" i="9" s="1"/>
  <c r="E307" i="9"/>
  <c r="G307" i="9" s="1"/>
  <c r="E211" i="9"/>
  <c r="G211" i="9" s="1"/>
  <c r="E184" i="9"/>
  <c r="G184" i="9" s="1"/>
  <c r="E135" i="9"/>
  <c r="G135" i="9" s="1"/>
  <c r="E260" i="9"/>
  <c r="G260" i="9" s="1"/>
  <c r="E205" i="9"/>
  <c r="G205" i="9" s="1"/>
  <c r="E201" i="9"/>
  <c r="G201" i="9" s="1"/>
  <c r="E62" i="9"/>
  <c r="G62" i="9" s="1"/>
  <c r="E277" i="9"/>
  <c r="G277" i="9" s="1"/>
  <c r="E84" i="9"/>
  <c r="G84" i="9" s="1"/>
  <c r="E315" i="9"/>
  <c r="G315" i="9" s="1"/>
  <c r="E166" i="9"/>
  <c r="G166" i="9" s="1"/>
  <c r="E26" i="9"/>
  <c r="G26" i="9" s="1"/>
  <c r="E142" i="9"/>
  <c r="G142" i="9" s="1"/>
  <c r="E136" i="9"/>
  <c r="G136" i="9" s="1"/>
  <c r="E263" i="9"/>
  <c r="G263" i="9" s="1"/>
  <c r="E16" i="9"/>
  <c r="G16" i="9" s="1"/>
  <c r="E301" i="9"/>
  <c r="G301" i="9" s="1"/>
  <c r="E177" i="9"/>
  <c r="G177" i="9" s="1"/>
  <c r="E173" i="9"/>
  <c r="G173" i="9" s="1"/>
  <c r="E196" i="9"/>
  <c r="G196" i="9" s="1"/>
  <c r="E190" i="9"/>
  <c r="G190" i="9" s="1"/>
  <c r="E318" i="9"/>
  <c r="G318" i="9" s="1"/>
  <c r="E52" i="9"/>
  <c r="G52" i="9" s="1"/>
  <c r="E74" i="9"/>
  <c r="G74" i="9" s="1"/>
  <c r="E121" i="9"/>
  <c r="G121" i="9" s="1"/>
  <c r="E9" i="9"/>
  <c r="G9" i="9" s="1"/>
  <c r="E273" i="9"/>
  <c r="G273" i="9" s="1"/>
  <c r="E265" i="9"/>
  <c r="G265" i="9" s="1"/>
  <c r="E114" i="9"/>
  <c r="G114" i="9" s="1"/>
  <c r="E113" i="9"/>
  <c r="G113" i="9" s="1"/>
  <c r="E108" i="9"/>
  <c r="G108" i="9" s="1"/>
  <c r="E274" i="9"/>
  <c r="G274" i="9" s="1"/>
  <c r="E268" i="9"/>
  <c r="G268" i="9" s="1"/>
  <c r="E319" i="9"/>
  <c r="G319" i="9" s="1"/>
  <c r="E218" i="9"/>
  <c r="G218" i="9" s="1"/>
  <c r="E276" i="9"/>
  <c r="G276" i="9" s="1"/>
  <c r="E212" i="9"/>
  <c r="G212" i="9" s="1"/>
  <c r="E290" i="9"/>
  <c r="G290" i="9" s="1"/>
  <c r="E302" i="9"/>
  <c r="G302" i="9" s="1"/>
  <c r="E24" i="9"/>
  <c r="G24" i="9" s="1"/>
  <c r="E133" i="9"/>
  <c r="G133" i="9" s="1"/>
  <c r="E35" i="9"/>
  <c r="G35" i="9" s="1"/>
  <c r="E162" i="9"/>
  <c r="G162" i="9" s="1"/>
  <c r="E306" i="9"/>
  <c r="G306" i="9" s="1"/>
  <c r="E159" i="9"/>
  <c r="G159" i="9" s="1"/>
  <c r="E175" i="9"/>
  <c r="G175" i="9" s="1"/>
  <c r="E83" i="9"/>
  <c r="G83" i="9" s="1"/>
  <c r="E317" i="9"/>
  <c r="G317" i="9" s="1"/>
  <c r="E54" i="9"/>
  <c r="G54" i="9" s="1"/>
  <c r="E167" i="9"/>
  <c r="G167" i="9" s="1"/>
  <c r="E27" i="9"/>
  <c r="G27" i="9" s="1"/>
  <c r="E252" i="9"/>
  <c r="G252" i="9" s="1"/>
  <c r="E13" i="9"/>
  <c r="G13" i="9" s="1"/>
  <c r="E220" i="9"/>
  <c r="G220" i="9" s="1"/>
  <c r="E34" i="9"/>
  <c r="G34" i="9" s="1"/>
  <c r="E180" i="9"/>
  <c r="G180" i="9" s="1"/>
  <c r="E204" i="9"/>
  <c r="G204" i="9" s="1"/>
  <c r="E296" i="9"/>
  <c r="G296" i="9" s="1"/>
  <c r="E21" i="9"/>
  <c r="G21" i="9" s="1"/>
  <c r="E53" i="9"/>
  <c r="G53" i="9" s="1"/>
  <c r="E165" i="9"/>
  <c r="G165" i="9" s="1"/>
  <c r="E92" i="9"/>
  <c r="G92" i="9" s="1"/>
  <c r="E99" i="9"/>
  <c r="G99" i="9" s="1"/>
  <c r="E46" i="9"/>
  <c r="G46" i="9" s="1"/>
  <c r="E227" i="9"/>
  <c r="G227" i="9" s="1"/>
  <c r="E244" i="9"/>
  <c r="G244" i="9" s="1"/>
  <c r="E280" i="9"/>
  <c r="G280" i="9" s="1"/>
  <c r="E153" i="9"/>
  <c r="G153" i="9" s="1"/>
  <c r="E139" i="9"/>
  <c r="G139" i="9" s="1"/>
  <c r="E248" i="9"/>
  <c r="G248" i="9" s="1"/>
  <c r="E69" i="9"/>
  <c r="G69" i="9" s="1"/>
  <c r="E258" i="9"/>
  <c r="G258" i="9" s="1"/>
  <c r="E270" i="9"/>
  <c r="G270" i="9" s="1"/>
  <c r="E12" i="9"/>
  <c r="G12" i="9" s="1"/>
  <c r="E94" i="9"/>
  <c r="G94" i="9" s="1"/>
  <c r="E56" i="9"/>
  <c r="G56" i="9" s="1"/>
  <c r="E97" i="9"/>
  <c r="G97" i="9" s="1"/>
  <c r="E131" i="9"/>
  <c r="G131" i="9" s="1"/>
  <c r="E155" i="9"/>
  <c r="G155" i="9" s="1"/>
  <c r="E229" i="9"/>
  <c r="G229" i="9" s="1"/>
  <c r="E223" i="9"/>
  <c r="G223" i="9" s="1"/>
  <c r="E67" i="9"/>
  <c r="G67" i="9" s="1"/>
  <c r="E298" i="9"/>
  <c r="G298" i="9" s="1"/>
  <c r="E279" i="9"/>
  <c r="G279" i="9" s="1"/>
  <c r="E305" i="9"/>
  <c r="G305" i="9" s="1"/>
  <c r="E323" i="9"/>
  <c r="G323" i="9" s="1"/>
  <c r="E187" i="9"/>
  <c r="G187" i="9" s="1"/>
  <c r="E261" i="9"/>
  <c r="G261" i="9" s="1"/>
  <c r="E80" i="9"/>
  <c r="G80" i="9" s="1"/>
  <c r="E216" i="9"/>
  <c r="G216" i="9" s="1"/>
  <c r="E125" i="9"/>
  <c r="G125" i="9" s="1"/>
  <c r="E57" i="9"/>
  <c r="G57" i="9" s="1"/>
  <c r="E189" i="9"/>
  <c r="G189" i="9" s="1"/>
  <c r="E254" i="9"/>
  <c r="G254" i="9" s="1"/>
  <c r="E198" i="9"/>
  <c r="G198" i="9" s="1"/>
  <c r="E90" i="9"/>
  <c r="G90" i="9" s="1"/>
  <c r="E111" i="9"/>
  <c r="G111" i="9" s="1"/>
  <c r="E157" i="9"/>
  <c r="G157" i="9" s="1"/>
  <c r="E325" i="9"/>
  <c r="G325" i="9" s="1"/>
  <c r="E55" i="9"/>
  <c r="G55" i="9" s="1"/>
  <c r="E295" i="9"/>
  <c r="G295" i="9" s="1"/>
  <c r="E239" i="9"/>
  <c r="G239" i="9" s="1"/>
  <c r="E102" i="9"/>
  <c r="G102" i="9" s="1"/>
  <c r="E236" i="9"/>
  <c r="G236" i="9" s="1"/>
  <c r="E5" i="9"/>
  <c r="G5" i="9" s="1"/>
  <c r="E105" i="9"/>
  <c r="G105" i="9" s="1"/>
  <c r="E96" i="9"/>
  <c r="G96" i="9" s="1"/>
  <c r="E134" i="9"/>
  <c r="G134" i="9" s="1"/>
  <c r="E327" i="9"/>
  <c r="G327" i="9" s="1"/>
  <c r="E224" i="9"/>
  <c r="G224" i="9" s="1"/>
  <c r="E300" i="9"/>
  <c r="G300" i="9" s="1"/>
  <c r="E195" i="9"/>
  <c r="G195" i="9" s="1"/>
  <c r="E255" i="9"/>
  <c r="G255" i="9" s="1"/>
  <c r="E75" i="9"/>
  <c r="G75" i="9" s="1"/>
  <c r="E65" i="9"/>
  <c r="G65" i="9" s="1"/>
  <c r="E156" i="9"/>
  <c r="G156" i="9" s="1"/>
  <c r="E284" i="9"/>
  <c r="G284" i="9" s="1"/>
  <c r="E110" i="9"/>
  <c r="G110" i="9" s="1"/>
  <c r="E241" i="9"/>
  <c r="G241" i="9" s="1"/>
  <c r="E203" i="9"/>
  <c r="G203" i="9" s="1"/>
  <c r="E163" i="9"/>
  <c r="G163" i="9" s="1"/>
  <c r="E20" i="9"/>
  <c r="G20" i="9" s="1"/>
  <c r="E93" i="9"/>
  <c r="G93" i="9" s="1"/>
  <c r="E197" i="9"/>
  <c r="G197" i="9" s="1"/>
  <c r="E283" i="9"/>
  <c r="G283" i="9" s="1"/>
  <c r="E299" i="9"/>
  <c r="G299" i="9" s="1"/>
  <c r="E219" i="9"/>
  <c r="G219" i="9" s="1"/>
  <c r="E89" i="9"/>
  <c r="G89" i="9" s="1"/>
  <c r="E63" i="9"/>
  <c r="G63" i="9" s="1"/>
  <c r="E186" i="9"/>
  <c r="G186" i="9" s="1"/>
  <c r="E60" i="9"/>
  <c r="G60" i="9" s="1"/>
  <c r="E95" i="9"/>
  <c r="G95" i="9" s="1"/>
  <c r="E311" i="9"/>
  <c r="G311" i="9" s="1"/>
  <c r="E76" i="9"/>
  <c r="G76" i="9" s="1"/>
  <c r="E149" i="9"/>
  <c r="G149" i="9" s="1"/>
  <c r="E51" i="9"/>
  <c r="G51" i="9" s="1"/>
  <c r="E130" i="9"/>
  <c r="G130" i="9" s="1"/>
  <c r="E85" i="9"/>
  <c r="G85" i="9" s="1"/>
  <c r="E312" i="9"/>
  <c r="G312" i="9" s="1"/>
  <c r="E3" i="9"/>
  <c r="G3" i="9" s="1"/>
  <c r="I198" i="1" l="1"/>
  <c r="K198" i="1"/>
  <c r="K905" i="1"/>
  <c r="I905" i="1"/>
  <c r="I279" i="1"/>
  <c r="K279" i="1"/>
  <c r="K526" i="1"/>
  <c r="I526" i="1"/>
  <c r="K416" i="1"/>
  <c r="I416" i="1"/>
  <c r="I190" i="1"/>
  <c r="K190" i="1"/>
  <c r="K507" i="1"/>
  <c r="I507" i="1"/>
  <c r="K358" i="1"/>
  <c r="I358" i="1"/>
  <c r="K502" i="1"/>
  <c r="I502" i="1"/>
  <c r="K1841" i="1"/>
  <c r="I1841" i="1"/>
  <c r="K136" i="1"/>
  <c r="I136" i="1"/>
  <c r="K2457" i="1"/>
  <c r="I2457" i="1"/>
  <c r="I130" i="1"/>
  <c r="K130" i="1"/>
  <c r="I369" i="1"/>
  <c r="K369" i="1"/>
  <c r="K2441" i="1"/>
  <c r="I2441" i="1"/>
  <c r="I913" i="1"/>
  <c r="K913" i="1"/>
  <c r="K1905" i="1"/>
  <c r="I1905" i="1"/>
  <c r="I428" i="1"/>
  <c r="K428" i="1"/>
  <c r="I2041" i="1"/>
  <c r="K2041" i="1"/>
  <c r="K67" i="1"/>
  <c r="I67" i="1"/>
  <c r="I1185" i="1"/>
  <c r="K1185" i="1"/>
  <c r="I1497" i="1"/>
  <c r="K1497" i="1"/>
  <c r="K150" i="1"/>
  <c r="I150" i="1"/>
  <c r="I270" i="1"/>
  <c r="K270" i="1"/>
  <c r="K476" i="1"/>
  <c r="I476" i="1"/>
  <c r="K446" i="1"/>
  <c r="I446" i="1"/>
  <c r="I673" i="1"/>
  <c r="K673" i="1"/>
  <c r="K451" i="1"/>
  <c r="I451" i="1"/>
  <c r="I1169" i="1"/>
  <c r="K1169" i="1"/>
  <c r="I353" i="1"/>
  <c r="K353" i="1"/>
  <c r="I2537" i="1"/>
  <c r="K2537" i="1"/>
  <c r="K163" i="1"/>
  <c r="I163" i="1"/>
  <c r="K734" i="1"/>
  <c r="I734" i="1"/>
  <c r="K346" i="1"/>
  <c r="I346" i="1"/>
  <c r="I547" i="1"/>
  <c r="K547" i="1"/>
  <c r="K244" i="1"/>
  <c r="I244" i="1"/>
  <c r="I1329" i="1"/>
  <c r="K1329" i="1"/>
  <c r="I174" i="1"/>
  <c r="K174" i="1"/>
  <c r="K524" i="1"/>
  <c r="I524" i="1"/>
  <c r="I637" i="1"/>
  <c r="K637" i="1"/>
  <c r="K236" i="1"/>
  <c r="I236" i="1"/>
  <c r="I2009" i="1"/>
  <c r="K2009" i="1"/>
  <c r="I266" i="1"/>
  <c r="K266" i="1"/>
  <c r="I2561" i="1"/>
  <c r="K2561" i="1"/>
  <c r="K506" i="1"/>
  <c r="I506" i="1"/>
  <c r="K1385" i="1"/>
  <c r="I1385" i="1"/>
  <c r="K1953" i="1"/>
  <c r="I1953" i="1"/>
  <c r="I622" i="1"/>
  <c r="K622" i="1"/>
  <c r="K529" i="1"/>
  <c r="I529" i="1"/>
  <c r="K18" i="1"/>
  <c r="I18" i="1"/>
  <c r="K1073" i="1"/>
  <c r="I1073" i="1"/>
  <c r="I841" i="1"/>
  <c r="K841" i="1"/>
  <c r="K180" i="1"/>
  <c r="I180" i="1"/>
  <c r="K486" i="1"/>
  <c r="I486" i="1"/>
  <c r="K145" i="1"/>
  <c r="I145" i="1"/>
  <c r="I418" i="1"/>
  <c r="K418" i="1"/>
  <c r="K232" i="1"/>
  <c r="I232" i="1"/>
  <c r="K1101" i="1"/>
  <c r="I1101" i="1"/>
  <c r="K2265" i="1"/>
  <c r="I2265" i="1"/>
  <c r="I274" i="1"/>
  <c r="K274" i="1"/>
  <c r="K226" i="1"/>
  <c r="I226" i="1"/>
  <c r="I641" i="1"/>
  <c r="K641" i="1"/>
  <c r="I119" i="1"/>
  <c r="K119" i="1"/>
  <c r="I589" i="1"/>
  <c r="K589" i="1"/>
  <c r="K102" i="1"/>
  <c r="I102" i="1"/>
  <c r="I2025" i="1"/>
  <c r="K2025" i="1"/>
  <c r="I1537" i="1"/>
  <c r="K1537" i="1"/>
  <c r="K1825" i="1"/>
  <c r="I1825" i="1"/>
  <c r="I489" i="1"/>
  <c r="K489" i="1"/>
  <c r="K10" i="1"/>
  <c r="I10" i="1"/>
  <c r="I247" i="1"/>
  <c r="K247" i="1"/>
  <c r="K13" i="1"/>
  <c r="I13" i="1"/>
  <c r="K81" i="1"/>
  <c r="I81" i="1"/>
  <c r="K2321" i="1"/>
  <c r="I2321" i="1"/>
  <c r="I116" i="1"/>
  <c r="K116" i="1"/>
  <c r="K94" i="1"/>
  <c r="I94" i="1"/>
  <c r="K2449" i="1"/>
  <c r="I2449" i="1"/>
  <c r="I337" i="1"/>
  <c r="K337" i="1"/>
  <c r="I51" i="1"/>
  <c r="K51" i="1"/>
  <c r="I2505" i="1"/>
  <c r="K2505" i="1"/>
  <c r="I1149" i="1"/>
  <c r="K1149" i="1"/>
  <c r="K195" i="1"/>
  <c r="I195" i="1"/>
  <c r="I721" i="1"/>
  <c r="K721" i="1"/>
  <c r="I454" i="1"/>
  <c r="K454" i="1"/>
  <c r="I442" i="1"/>
  <c r="K442" i="1"/>
  <c r="I618" i="1"/>
  <c r="K618" i="1"/>
  <c r="K1473" i="1"/>
  <c r="I1473" i="1"/>
  <c r="K2065" i="1"/>
  <c r="I2065" i="1"/>
  <c r="K374" i="1"/>
  <c r="I374" i="1"/>
  <c r="I536" i="1"/>
  <c r="K536" i="1"/>
  <c r="K742" i="1"/>
  <c r="I742" i="1"/>
  <c r="I406" i="1"/>
  <c r="K406" i="1"/>
  <c r="K1569" i="1"/>
  <c r="I1569" i="1"/>
  <c r="I394" i="1"/>
  <c r="K394" i="1"/>
  <c r="I2129" i="1"/>
  <c r="K2129" i="1"/>
  <c r="K2585" i="1"/>
  <c r="I2585" i="1"/>
  <c r="I39" i="1"/>
  <c r="K39" i="1"/>
  <c r="K1489" i="1"/>
  <c r="I1489" i="1"/>
  <c r="I182" i="1"/>
  <c r="K182" i="1"/>
  <c r="K35" i="1"/>
  <c r="I35" i="1"/>
  <c r="I2257" i="1"/>
  <c r="K2257" i="1"/>
  <c r="K294" i="1"/>
  <c r="I294" i="1"/>
  <c r="K147" i="1"/>
  <c r="I147" i="1"/>
  <c r="I410" i="1"/>
  <c r="K410" i="1"/>
  <c r="K2177" i="1"/>
  <c r="I2177" i="1"/>
  <c r="I957" i="1"/>
  <c r="K957" i="1"/>
  <c r="I1377" i="1"/>
  <c r="K1377" i="1"/>
  <c r="I1113" i="1"/>
  <c r="K1113" i="1"/>
  <c r="K1721" i="1"/>
  <c r="I1721" i="1"/>
  <c r="K977" i="1"/>
  <c r="I977" i="1"/>
  <c r="I30" i="1"/>
  <c r="K30" i="1"/>
  <c r="I1633" i="1"/>
  <c r="K1633" i="1"/>
  <c r="I314" i="1"/>
  <c r="K314" i="1"/>
  <c r="K512" i="1"/>
  <c r="I512" i="1"/>
  <c r="K140" i="1"/>
  <c r="I140" i="1"/>
  <c r="I455" i="1"/>
  <c r="K455" i="1"/>
  <c r="K417" i="1"/>
  <c r="I417" i="1"/>
  <c r="K330" i="1"/>
  <c r="I330" i="1"/>
  <c r="I681" i="1"/>
  <c r="K681" i="1"/>
  <c r="I1217" i="1"/>
  <c r="K1217" i="1"/>
  <c r="K718" i="1"/>
  <c r="I718" i="1"/>
  <c r="K1297" i="1"/>
  <c r="I1297" i="1"/>
  <c r="K93" i="1"/>
  <c r="I93" i="1"/>
  <c r="I332" i="1"/>
  <c r="K332" i="1"/>
  <c r="I343" i="1"/>
  <c r="K343" i="1"/>
  <c r="K1673" i="1"/>
  <c r="I1673" i="1"/>
  <c r="K474" i="1"/>
  <c r="I474" i="1"/>
  <c r="I2497" i="1"/>
  <c r="K2497" i="1"/>
  <c r="I1405" i="1"/>
  <c r="K1405" i="1"/>
  <c r="K22" i="1"/>
  <c r="I22" i="1"/>
  <c r="K2521" i="1"/>
  <c r="I2521" i="1"/>
  <c r="K522" i="1"/>
  <c r="I522" i="1"/>
  <c r="I833" i="1"/>
  <c r="K833" i="1"/>
  <c r="K55" i="1"/>
  <c r="I55" i="1"/>
  <c r="I2409" i="1"/>
  <c r="K2409" i="1"/>
  <c r="K1145" i="1"/>
  <c r="I1145" i="1"/>
  <c r="K9" i="1"/>
  <c r="I9" i="1"/>
  <c r="I2385" i="1"/>
  <c r="K2385" i="1"/>
  <c r="K194" i="1"/>
  <c r="I194" i="1"/>
  <c r="I360" i="1"/>
  <c r="K360" i="1"/>
  <c r="I298" i="1"/>
  <c r="K298" i="1"/>
  <c r="I438" i="1"/>
  <c r="K438" i="1"/>
  <c r="I52" i="1"/>
  <c r="K52" i="1"/>
  <c r="K1449" i="1"/>
  <c r="I1449" i="1"/>
  <c r="K1345" i="1"/>
  <c r="I1345" i="1"/>
  <c r="I26" i="1"/>
  <c r="K26" i="1"/>
  <c r="K1761" i="1"/>
  <c r="I1761" i="1"/>
  <c r="K1881" i="1"/>
  <c r="I1881" i="1"/>
  <c r="I56" i="1"/>
  <c r="K56" i="1"/>
  <c r="I2145" i="1"/>
  <c r="K2145" i="1"/>
  <c r="K534" i="1"/>
  <c r="I534" i="1"/>
  <c r="K87" i="1"/>
  <c r="I87" i="1"/>
  <c r="I381" i="1"/>
  <c r="K381" i="1"/>
  <c r="K238" i="1"/>
  <c r="I238" i="1"/>
  <c r="I1705" i="1"/>
  <c r="K1705" i="1"/>
  <c r="K1801" i="1"/>
  <c r="I1801" i="1"/>
  <c r="I2089" i="1"/>
  <c r="K2089" i="1"/>
  <c r="K268" i="1"/>
  <c r="I268" i="1"/>
  <c r="I2337" i="1"/>
  <c r="K2337" i="1"/>
  <c r="I260" i="1"/>
  <c r="K260" i="1"/>
  <c r="I95" i="1"/>
  <c r="K95" i="1"/>
  <c r="I120" i="1"/>
  <c r="K120" i="1"/>
  <c r="I88" i="1"/>
  <c r="K88" i="1"/>
  <c r="K766" i="1"/>
  <c r="I766" i="1"/>
  <c r="K1609" i="1"/>
  <c r="I1609" i="1"/>
  <c r="K359" i="1"/>
  <c r="I359" i="1"/>
  <c r="K433" i="1"/>
  <c r="I433" i="1"/>
  <c r="I1081" i="1"/>
  <c r="K1081" i="1"/>
  <c r="I1625" i="1"/>
  <c r="K1625" i="1"/>
  <c r="I65" i="1"/>
  <c r="K65" i="1"/>
  <c r="I549" i="1"/>
  <c r="K549" i="1"/>
  <c r="I74" i="1"/>
  <c r="K74" i="1"/>
  <c r="K37" i="1"/>
  <c r="I37" i="1"/>
  <c r="I58" i="1"/>
  <c r="K58" i="1"/>
  <c r="K33" i="1"/>
  <c r="I33" i="1"/>
  <c r="I131" i="1"/>
  <c r="K131" i="1"/>
  <c r="K1585" i="1"/>
  <c r="I1585" i="1"/>
  <c r="K8" i="1"/>
  <c r="I8" i="1"/>
  <c r="K1129" i="1"/>
  <c r="I1129" i="1"/>
  <c r="I2353" i="1"/>
  <c r="K2353" i="1"/>
  <c r="K488" i="1"/>
  <c r="I488" i="1"/>
  <c r="K857" i="1"/>
  <c r="I857" i="1"/>
  <c r="I434" i="1"/>
  <c r="K434" i="1"/>
  <c r="K205" i="1"/>
  <c r="I205" i="1"/>
  <c r="I483" i="1"/>
  <c r="K483" i="1"/>
  <c r="I1657" i="1"/>
  <c r="K1657" i="1"/>
  <c r="I510" i="1"/>
  <c r="K510" i="1"/>
  <c r="I31" i="1"/>
  <c r="K31" i="1"/>
  <c r="K78" i="1"/>
  <c r="I78" i="1"/>
  <c r="K231" i="1"/>
  <c r="I231" i="1"/>
  <c r="I258" i="1"/>
  <c r="K258" i="1"/>
  <c r="K1649" i="1"/>
  <c r="I1649" i="1"/>
  <c r="K2417" i="1"/>
  <c r="I2417" i="1"/>
  <c r="I289" i="1"/>
  <c r="K289" i="1"/>
  <c r="K2601" i="1"/>
  <c r="I2601" i="1"/>
  <c r="I27" i="1"/>
  <c r="K27" i="1"/>
  <c r="K745" i="1"/>
  <c r="I745" i="1"/>
  <c r="I1961" i="1"/>
  <c r="K1961" i="1"/>
  <c r="K563" i="1"/>
  <c r="I563" i="1"/>
  <c r="K1857" i="1"/>
  <c r="I1857" i="1"/>
  <c r="I1289" i="1"/>
  <c r="K1289" i="1"/>
  <c r="I1529" i="1"/>
  <c r="K1529" i="1"/>
  <c r="I625" i="1"/>
  <c r="K625" i="1"/>
  <c r="I593" i="1"/>
  <c r="K593" i="1"/>
  <c r="I2377" i="1"/>
  <c r="K2377" i="1"/>
  <c r="K2481" i="1"/>
  <c r="I2481" i="1"/>
  <c r="K2361" i="1"/>
  <c r="I2361" i="1"/>
  <c r="I24" i="1"/>
  <c r="K24" i="1"/>
  <c r="I129" i="1"/>
  <c r="K129" i="1"/>
  <c r="K42" i="1"/>
  <c r="I42" i="1"/>
  <c r="K642" i="1"/>
  <c r="I642" i="1"/>
  <c r="K1833" i="1"/>
  <c r="I1833" i="1"/>
  <c r="I993" i="1"/>
  <c r="K993" i="1"/>
  <c r="K761" i="1"/>
  <c r="I761" i="1"/>
  <c r="K227" i="1"/>
  <c r="I227" i="1"/>
  <c r="I2289" i="1"/>
  <c r="K2289" i="1"/>
  <c r="K316" i="1"/>
  <c r="I316" i="1"/>
  <c r="I530" i="1"/>
  <c r="K530" i="1"/>
  <c r="K482" i="1"/>
  <c r="I482" i="1"/>
  <c r="K540" i="1"/>
  <c r="I540" i="1"/>
  <c r="I161" i="1"/>
  <c r="K161" i="1"/>
  <c r="I845" i="1"/>
  <c r="K845" i="1"/>
  <c r="I50" i="1"/>
  <c r="K50" i="1"/>
  <c r="K1729" i="1"/>
  <c r="I1729" i="1"/>
  <c r="I1241" i="1"/>
  <c r="K1241" i="1"/>
  <c r="I2081" i="1"/>
  <c r="K2081" i="1"/>
  <c r="I118" i="1"/>
  <c r="K118" i="1"/>
  <c r="I518" i="1"/>
  <c r="K518" i="1"/>
  <c r="I2553" i="1"/>
  <c r="K2553" i="1"/>
  <c r="K422" i="1"/>
  <c r="I422" i="1"/>
  <c r="K1817" i="1"/>
  <c r="I1817" i="1"/>
  <c r="K781" i="1"/>
  <c r="I781" i="1"/>
  <c r="I159" i="1"/>
  <c r="K159" i="1"/>
  <c r="I471" i="1"/>
  <c r="K471" i="1"/>
  <c r="I542" i="1"/>
  <c r="K542" i="1"/>
  <c r="I2345" i="1"/>
  <c r="K2345" i="1"/>
  <c r="I554" i="1"/>
  <c r="K554" i="1"/>
  <c r="I382" i="1"/>
  <c r="K382" i="1"/>
  <c r="I945" i="1"/>
  <c r="K945" i="1"/>
  <c r="K702" i="1"/>
  <c r="I702" i="1"/>
  <c r="K2545" i="1"/>
  <c r="I2545" i="1"/>
  <c r="I1593" i="1"/>
  <c r="K1593" i="1"/>
  <c r="I1865" i="1"/>
  <c r="K1865" i="1"/>
  <c r="I519" i="1"/>
  <c r="K519" i="1"/>
  <c r="I62" i="1"/>
  <c r="K62" i="1"/>
  <c r="K71" i="1"/>
  <c r="I71" i="1"/>
  <c r="K445" i="1"/>
  <c r="I445" i="1"/>
  <c r="K2577" i="1"/>
  <c r="I2577" i="1"/>
  <c r="K665" i="1"/>
  <c r="I665" i="1"/>
  <c r="K350" i="1"/>
  <c r="I350" i="1"/>
  <c r="I1641" i="1"/>
  <c r="K1641" i="1"/>
  <c r="K689" i="1"/>
  <c r="I689" i="1"/>
  <c r="I338" i="1"/>
  <c r="K338" i="1"/>
  <c r="K339" i="1"/>
  <c r="I339" i="1"/>
  <c r="I134" i="1"/>
  <c r="K134" i="1"/>
  <c r="I137" i="1"/>
  <c r="K137" i="1"/>
  <c r="K165" i="1"/>
  <c r="I165" i="1"/>
  <c r="K375" i="1"/>
  <c r="I375" i="1"/>
  <c r="K12" i="1"/>
  <c r="I12" i="1"/>
  <c r="I252" i="1"/>
  <c r="K252" i="1"/>
  <c r="I505" i="1"/>
  <c r="K505" i="1"/>
  <c r="K1977" i="1"/>
  <c r="I1977" i="1"/>
  <c r="I373" i="1"/>
  <c r="K373" i="1"/>
  <c r="K40" i="1"/>
  <c r="I40" i="1"/>
  <c r="I166" i="1"/>
  <c r="K166" i="1"/>
  <c r="I1305" i="1"/>
  <c r="K1305" i="1"/>
  <c r="I2569" i="1"/>
  <c r="K2569" i="1"/>
  <c r="K713" i="1"/>
  <c r="I713" i="1"/>
  <c r="K726" i="1"/>
  <c r="I726" i="1"/>
  <c r="K450" i="1"/>
  <c r="I450" i="1"/>
  <c r="K1341" i="1"/>
  <c r="I1341" i="1"/>
  <c r="I697" i="1"/>
  <c r="K697" i="1"/>
  <c r="I84" i="1"/>
  <c r="K84" i="1"/>
  <c r="I585" i="1"/>
  <c r="K585" i="1"/>
  <c r="K104" i="1"/>
  <c r="I104" i="1"/>
  <c r="I470" i="1"/>
  <c r="K470" i="1"/>
  <c r="I400" i="1"/>
  <c r="K400" i="1"/>
  <c r="K1985" i="1"/>
  <c r="I1985" i="1"/>
  <c r="I1257" i="1"/>
  <c r="K1257" i="1"/>
  <c r="I514" i="1"/>
  <c r="K514" i="1"/>
  <c r="K1441" i="1"/>
  <c r="I1441" i="1"/>
  <c r="I109" i="1"/>
  <c r="K109" i="1"/>
  <c r="K157" i="1"/>
  <c r="I157" i="1"/>
  <c r="K2593" i="1"/>
  <c r="I2593" i="1"/>
  <c r="I108" i="1"/>
  <c r="K108" i="1"/>
  <c r="K1201" i="1"/>
  <c r="I1201" i="1"/>
  <c r="K1745" i="1"/>
  <c r="I1745" i="1"/>
  <c r="I865" i="1"/>
  <c r="K865" i="1"/>
  <c r="I242" i="1"/>
  <c r="K242" i="1"/>
  <c r="I158" i="1"/>
  <c r="K158" i="1"/>
  <c r="K424" i="1"/>
  <c r="I424" i="1"/>
  <c r="I785" i="1"/>
  <c r="K785" i="1"/>
  <c r="K201" i="1"/>
  <c r="I201" i="1"/>
  <c r="K34" i="1"/>
  <c r="I34" i="1"/>
  <c r="K498" i="1"/>
  <c r="I498" i="1"/>
  <c r="K284" i="1"/>
  <c r="I284" i="1"/>
  <c r="I2057" i="1"/>
  <c r="K2057" i="1"/>
  <c r="K1209" i="1"/>
  <c r="I1209" i="1"/>
  <c r="I331" i="1"/>
  <c r="K331" i="1"/>
  <c r="K581" i="1"/>
  <c r="I581" i="1"/>
  <c r="I2001" i="1"/>
  <c r="K2001" i="1"/>
  <c r="K183" i="1"/>
  <c r="I183" i="1"/>
  <c r="I214" i="1"/>
  <c r="K214" i="1"/>
  <c r="I59" i="1"/>
  <c r="K59" i="1"/>
  <c r="K678" i="1"/>
  <c r="I678" i="1"/>
  <c r="K386" i="1"/>
  <c r="I386" i="1"/>
  <c r="I225" i="1"/>
  <c r="K225" i="1"/>
  <c r="K478" i="1"/>
  <c r="I478" i="1"/>
  <c r="K717" i="1"/>
  <c r="I717" i="1"/>
  <c r="K1737" i="1"/>
  <c r="I1737" i="1"/>
  <c r="K2297" i="1"/>
  <c r="I2297" i="1"/>
  <c r="I2209" i="1"/>
  <c r="K2209" i="1"/>
  <c r="K290" i="1"/>
  <c r="I290" i="1"/>
  <c r="K199" i="1"/>
  <c r="I199" i="1"/>
  <c r="I494" i="1"/>
  <c r="K494" i="1"/>
  <c r="I2313" i="1"/>
  <c r="K2313" i="1"/>
  <c r="K282" i="1"/>
  <c r="I282" i="1"/>
  <c r="I124" i="1"/>
  <c r="K124" i="1"/>
  <c r="K769" i="1"/>
  <c r="I769" i="1"/>
  <c r="K141" i="1"/>
  <c r="I141" i="1"/>
  <c r="K409" i="1"/>
  <c r="I409" i="1"/>
  <c r="K443" i="1"/>
  <c r="I443" i="1"/>
  <c r="K909" i="1"/>
  <c r="I909" i="1"/>
  <c r="K156" i="1"/>
  <c r="I156" i="1"/>
  <c r="I825" i="1"/>
  <c r="K825" i="1"/>
  <c r="K2217" i="1"/>
  <c r="I2217" i="1"/>
  <c r="K293" i="1"/>
  <c r="I293" i="1"/>
  <c r="I326" i="1"/>
  <c r="K326" i="1"/>
  <c r="I1041" i="1"/>
  <c r="K1041" i="1"/>
  <c r="K86" i="1"/>
  <c r="I86" i="1"/>
  <c r="K142" i="1"/>
  <c r="I142" i="1"/>
  <c r="I305" i="1"/>
  <c r="K305" i="1"/>
  <c r="I1417" i="1"/>
  <c r="K1417" i="1"/>
  <c r="K306" i="1"/>
  <c r="I306" i="1"/>
  <c r="I1897" i="1"/>
  <c r="K1897" i="1"/>
  <c r="K2185" i="1"/>
  <c r="I2185" i="1"/>
  <c r="I208" i="1"/>
  <c r="K208" i="1"/>
  <c r="I191" i="1"/>
  <c r="K191" i="1"/>
  <c r="I211" i="1"/>
  <c r="K211" i="1"/>
  <c r="I1809" i="1"/>
  <c r="K1809" i="1"/>
  <c r="K609" i="1"/>
  <c r="I609" i="1"/>
  <c r="K1913" i="1"/>
  <c r="I1913" i="1"/>
  <c r="I364" i="1"/>
  <c r="K364" i="1"/>
  <c r="I817" i="1"/>
  <c r="K817" i="1"/>
  <c r="I122" i="1"/>
  <c r="K122" i="1"/>
  <c r="K187" i="1"/>
  <c r="I187" i="1"/>
  <c r="I758" i="1"/>
  <c r="K758" i="1"/>
  <c r="K1993" i="1"/>
  <c r="I1993" i="1"/>
  <c r="I2665" i="1"/>
  <c r="K2665" i="1"/>
  <c r="K60" i="1"/>
  <c r="I60" i="1"/>
  <c r="I2369" i="1"/>
  <c r="K2369" i="1"/>
  <c r="I1037" i="1"/>
  <c r="K1037" i="1"/>
  <c r="I633" i="1"/>
  <c r="K633" i="1"/>
  <c r="K1089" i="1"/>
  <c r="I1089" i="1"/>
  <c r="I572" i="1"/>
  <c r="K572" i="1"/>
  <c r="K2073" i="1"/>
  <c r="I2073" i="1"/>
  <c r="K548" i="1"/>
  <c r="I548" i="1"/>
  <c r="I262" i="1"/>
  <c r="K262" i="1"/>
  <c r="K2113" i="1"/>
  <c r="I2113" i="1"/>
  <c r="I449" i="1"/>
  <c r="K449" i="1"/>
  <c r="K148" i="1"/>
  <c r="I148" i="1"/>
  <c r="K204" i="1"/>
  <c r="I204" i="1"/>
  <c r="K849" i="1"/>
  <c r="I849" i="1"/>
  <c r="K69" i="1"/>
  <c r="I69" i="1"/>
  <c r="K2609" i="1"/>
  <c r="I2609" i="1"/>
  <c r="I590" i="1"/>
  <c r="K590" i="1"/>
  <c r="I463" i="1"/>
  <c r="K463" i="1"/>
  <c r="K2121" i="1"/>
  <c r="I2121" i="1"/>
  <c r="I29" i="1"/>
  <c r="K29" i="1"/>
  <c r="K317" i="1"/>
  <c r="I317" i="1"/>
  <c r="K20" i="1"/>
  <c r="I20" i="1"/>
  <c r="K657" i="1"/>
  <c r="I657" i="1"/>
  <c r="K2105" i="1"/>
  <c r="I2105" i="1"/>
  <c r="K1193" i="1"/>
  <c r="I1193" i="1"/>
  <c r="I662" i="1"/>
  <c r="K662" i="1"/>
  <c r="I61" i="1"/>
  <c r="K61" i="1"/>
  <c r="I398" i="1"/>
  <c r="K398" i="1"/>
  <c r="K219" i="1"/>
  <c r="I219" i="1"/>
  <c r="I574" i="1"/>
  <c r="K574" i="1"/>
  <c r="K113" i="1"/>
  <c r="I113" i="1"/>
  <c r="I495" i="1"/>
  <c r="K495" i="1"/>
  <c r="K793" i="1"/>
  <c r="I793" i="1"/>
  <c r="K218" i="1"/>
  <c r="I218" i="1"/>
  <c r="I365" i="1"/>
  <c r="K365" i="1"/>
  <c r="K234" i="1"/>
  <c r="I234" i="1"/>
  <c r="K125" i="1"/>
  <c r="I125" i="1"/>
  <c r="I430" i="1"/>
  <c r="K430" i="1"/>
  <c r="K184" i="1"/>
  <c r="I184" i="1"/>
  <c r="K1945" i="1"/>
  <c r="I1945" i="1"/>
  <c r="I23" i="1"/>
  <c r="K23" i="1"/>
  <c r="K1753" i="1"/>
  <c r="I1753" i="1"/>
  <c r="K138" i="1"/>
  <c r="I138" i="1"/>
  <c r="K1017" i="1"/>
  <c r="I1017" i="1"/>
  <c r="K2161" i="1"/>
  <c r="I2161" i="1"/>
  <c r="I403" i="1"/>
  <c r="K403" i="1"/>
  <c r="K1225" i="1"/>
  <c r="I1225" i="1"/>
  <c r="I466" i="1"/>
  <c r="K466" i="1"/>
  <c r="I178" i="1"/>
  <c r="K178" i="1"/>
  <c r="I985" i="1"/>
  <c r="K985" i="1"/>
  <c r="K17" i="1"/>
  <c r="I17" i="1"/>
  <c r="I114" i="1"/>
  <c r="K114" i="1"/>
  <c r="K220" i="1"/>
  <c r="I220" i="1"/>
  <c r="I1457" i="1"/>
  <c r="K1457" i="1"/>
  <c r="K550" i="1"/>
  <c r="I550" i="1"/>
  <c r="K426" i="1"/>
  <c r="I426" i="1"/>
  <c r="K7" i="1"/>
  <c r="I7" i="1"/>
  <c r="K380" i="1"/>
  <c r="I380" i="1"/>
  <c r="I1561" i="1"/>
  <c r="K1561" i="1"/>
  <c r="K649" i="1"/>
  <c r="I649" i="1"/>
  <c r="K2017" i="1"/>
  <c r="I2017" i="1"/>
  <c r="K407" i="1"/>
  <c r="I407" i="1"/>
  <c r="I73" i="1"/>
  <c r="K73" i="1"/>
  <c r="K741" i="1"/>
  <c r="I741" i="1"/>
  <c r="K177" i="1"/>
  <c r="I177" i="1"/>
  <c r="I889" i="1"/>
  <c r="K889" i="1"/>
  <c r="K829" i="1"/>
  <c r="I829" i="1"/>
  <c r="I110" i="1"/>
  <c r="K110" i="1"/>
  <c r="I1153" i="1"/>
  <c r="K1153" i="1"/>
  <c r="K92" i="1"/>
  <c r="I92" i="1"/>
  <c r="K318" i="1"/>
  <c r="I318" i="1"/>
  <c r="I750" i="1"/>
  <c r="K750" i="1"/>
  <c r="I520" i="1"/>
  <c r="K520" i="1"/>
  <c r="I1513" i="1"/>
  <c r="K1513" i="1"/>
  <c r="K348" i="1"/>
  <c r="I348" i="1"/>
  <c r="I167" i="1"/>
  <c r="K167" i="1"/>
  <c r="I961" i="1"/>
  <c r="K961" i="1"/>
  <c r="I532" i="1"/>
  <c r="K532" i="1"/>
  <c r="K115" i="1"/>
  <c r="I115" i="1"/>
  <c r="I765" i="1"/>
  <c r="K765" i="1"/>
  <c r="I82" i="1"/>
  <c r="K82" i="1"/>
  <c r="K327" i="1"/>
  <c r="I327" i="1"/>
  <c r="I1105" i="1"/>
  <c r="K1105" i="1"/>
  <c r="I412" i="1"/>
  <c r="K412" i="1"/>
  <c r="I275" i="1"/>
  <c r="K275" i="1"/>
  <c r="I638" i="1"/>
  <c r="K638" i="1"/>
  <c r="I170" i="1"/>
  <c r="K170" i="1"/>
  <c r="I2233" i="1"/>
  <c r="K2233" i="1"/>
  <c r="K308" i="1"/>
  <c r="I308" i="1"/>
  <c r="K1505" i="1"/>
  <c r="I1505" i="1"/>
  <c r="K38" i="1"/>
  <c r="I38" i="1"/>
  <c r="I458" i="1"/>
  <c r="K458" i="1"/>
  <c r="K44" i="1"/>
  <c r="I44" i="1"/>
  <c r="K694" i="1"/>
  <c r="I694" i="1"/>
  <c r="K729" i="1"/>
  <c r="I729" i="1"/>
  <c r="I1777" i="1"/>
  <c r="K1777" i="1"/>
  <c r="K188" i="1"/>
  <c r="I188" i="1"/>
  <c r="K402" i="1"/>
  <c r="I402" i="1"/>
  <c r="K221" i="1"/>
  <c r="I221" i="1"/>
  <c r="K1229" i="1"/>
  <c r="I1229" i="1"/>
  <c r="I1689" i="1"/>
  <c r="K1689" i="1"/>
  <c r="I2281" i="1"/>
  <c r="K2281" i="1"/>
  <c r="I45" i="1"/>
  <c r="K45" i="1"/>
  <c r="I1697" i="1"/>
  <c r="K1697" i="1"/>
  <c r="I1161" i="1"/>
  <c r="K1161" i="1"/>
  <c r="I253" i="1"/>
  <c r="K253" i="1"/>
  <c r="K1785" i="1"/>
  <c r="I1785" i="1"/>
  <c r="K193" i="1"/>
  <c r="I193" i="1"/>
  <c r="I1033" i="1"/>
  <c r="K1033" i="1"/>
  <c r="I2513" i="1"/>
  <c r="K2513" i="1"/>
  <c r="I1873" i="1"/>
  <c r="K1873" i="1"/>
  <c r="I366" i="1"/>
  <c r="K366" i="1"/>
  <c r="K414" i="1"/>
  <c r="I414" i="1"/>
  <c r="I251" i="1"/>
  <c r="K251" i="1"/>
  <c r="K1265" i="1"/>
  <c r="I1265" i="1"/>
  <c r="I189" i="1"/>
  <c r="K189" i="1"/>
  <c r="K1849" i="1"/>
  <c r="I1849" i="1"/>
  <c r="I135" i="1"/>
  <c r="K135" i="1"/>
  <c r="K144" i="1"/>
  <c r="I144" i="1"/>
  <c r="I444" i="1"/>
  <c r="K444" i="1"/>
  <c r="I881" i="1"/>
  <c r="K881" i="1"/>
  <c r="I146" i="1"/>
  <c r="K146" i="1"/>
  <c r="I98" i="1"/>
  <c r="K98" i="1"/>
  <c r="I173" i="1"/>
  <c r="K173" i="1"/>
  <c r="K421" i="1"/>
  <c r="I421" i="1"/>
  <c r="K172" i="1"/>
  <c r="I172" i="1"/>
  <c r="I46" i="1"/>
  <c r="K46" i="1"/>
  <c r="K255" i="1"/>
  <c r="I255" i="1"/>
  <c r="I362" i="1"/>
  <c r="K362" i="1"/>
  <c r="K2249" i="1"/>
  <c r="I2249" i="1"/>
  <c r="I1793" i="1"/>
  <c r="K1793" i="1"/>
  <c r="K1401" i="1"/>
  <c r="I1401" i="1"/>
  <c r="I72" i="1"/>
  <c r="K72" i="1"/>
  <c r="K277" i="1"/>
  <c r="I277" i="1"/>
  <c r="I538" i="1"/>
  <c r="K538" i="1"/>
  <c r="I329" i="1"/>
  <c r="K329" i="1"/>
  <c r="I566" i="1"/>
  <c r="K566" i="1"/>
  <c r="K1617" i="1"/>
  <c r="I1617" i="1"/>
  <c r="K497" i="1"/>
  <c r="I497" i="1"/>
  <c r="K241" i="1"/>
  <c r="I241" i="1"/>
  <c r="I285" i="1"/>
  <c r="K285" i="1"/>
  <c r="I1921" i="1"/>
  <c r="K1921" i="1"/>
  <c r="I28" i="1"/>
  <c r="K28" i="1"/>
  <c r="I465" i="1"/>
  <c r="K465" i="1"/>
  <c r="K357" i="1"/>
  <c r="I357" i="1"/>
  <c r="I80" i="1"/>
  <c r="K80" i="1"/>
  <c r="I753" i="1"/>
  <c r="K753" i="1"/>
  <c r="I152" i="1"/>
  <c r="K152" i="1"/>
  <c r="I70" i="1"/>
  <c r="K70" i="1"/>
  <c r="I921" i="1"/>
  <c r="K921" i="1"/>
  <c r="I1681" i="1"/>
  <c r="K1681" i="1"/>
  <c r="K345" i="1"/>
  <c r="I345" i="1"/>
  <c r="I197" i="1"/>
  <c r="K197" i="1"/>
  <c r="I809" i="1"/>
  <c r="K809" i="1"/>
  <c r="K278" i="1"/>
  <c r="I278" i="1"/>
  <c r="K168" i="1"/>
  <c r="I168" i="1"/>
  <c r="I254" i="1"/>
  <c r="K254" i="1"/>
  <c r="I2169" i="1"/>
  <c r="K2169" i="1"/>
  <c r="I1321" i="1"/>
  <c r="K1321" i="1"/>
  <c r="I630" i="1"/>
  <c r="K630" i="1"/>
  <c r="I2193" i="1"/>
  <c r="K2193" i="1"/>
  <c r="I2473" i="1"/>
  <c r="K2473" i="1"/>
  <c r="K310" i="1"/>
  <c r="I310" i="1"/>
  <c r="K2393" i="1"/>
  <c r="I2393" i="1"/>
  <c r="I2401" i="1"/>
  <c r="K2401" i="1"/>
  <c r="I1369" i="1"/>
  <c r="K1369" i="1"/>
  <c r="K436" i="1"/>
  <c r="I436" i="1"/>
  <c r="I14" i="1"/>
  <c r="K14" i="1"/>
  <c r="K354" i="1"/>
  <c r="I354" i="1"/>
  <c r="K202" i="1"/>
  <c r="I202" i="1"/>
  <c r="I342" i="1"/>
  <c r="K342" i="1"/>
  <c r="I186" i="1"/>
  <c r="K186" i="1"/>
  <c r="K323" i="1"/>
  <c r="I323" i="1"/>
  <c r="K1929" i="1"/>
  <c r="I1929" i="1"/>
  <c r="K19" i="1"/>
  <c r="I19" i="1"/>
  <c r="K2153" i="1"/>
  <c r="I2153" i="1"/>
  <c r="I2649" i="1"/>
  <c r="K2649" i="1"/>
  <c r="K385" i="1"/>
  <c r="I385" i="1"/>
  <c r="I973" i="1"/>
  <c r="K973" i="1"/>
  <c r="I90" i="1"/>
  <c r="K90" i="1"/>
  <c r="I1001" i="1"/>
  <c r="K1001" i="1"/>
  <c r="I500" i="1"/>
  <c r="K500" i="1"/>
  <c r="K1025" i="1"/>
  <c r="I1025" i="1"/>
  <c r="K303" i="1"/>
  <c r="I303" i="1"/>
  <c r="K1057" i="1"/>
  <c r="I1057" i="1"/>
  <c r="K2305" i="1"/>
  <c r="I2305" i="1"/>
  <c r="K567" i="1"/>
  <c r="I567" i="1"/>
  <c r="K2425" i="1"/>
  <c r="I2425" i="1"/>
  <c r="K481" i="1"/>
  <c r="I481" i="1"/>
  <c r="I646" i="1"/>
  <c r="K646" i="1"/>
  <c r="K393" i="1"/>
  <c r="I393" i="1"/>
  <c r="K737" i="1"/>
  <c r="I737" i="1"/>
  <c r="K1293" i="1"/>
  <c r="I1293" i="1"/>
  <c r="K54" i="1"/>
  <c r="I54" i="1"/>
  <c r="I1601" i="1"/>
  <c r="K1601" i="1"/>
  <c r="I653" i="1"/>
  <c r="K653" i="1"/>
  <c r="K2225" i="1"/>
  <c r="I2225" i="1"/>
  <c r="I101" i="1"/>
  <c r="K101" i="1"/>
  <c r="K210" i="1"/>
  <c r="I210" i="1"/>
  <c r="K801" i="1"/>
  <c r="I801" i="1"/>
  <c r="I459" i="1"/>
  <c r="K459" i="1"/>
  <c r="I777" i="1"/>
  <c r="K777" i="1"/>
  <c r="I66" i="1"/>
  <c r="K66" i="1"/>
  <c r="I408" i="1"/>
  <c r="K408" i="1"/>
  <c r="K1085" i="1"/>
  <c r="I1085" i="1"/>
  <c r="K99" i="1"/>
  <c r="I99" i="1"/>
  <c r="K598" i="1"/>
  <c r="I598" i="1"/>
  <c r="I2137" i="1"/>
  <c r="K2137" i="1"/>
  <c r="K571" i="1"/>
  <c r="I571" i="1"/>
  <c r="K601" i="1"/>
  <c r="I601" i="1"/>
  <c r="I25" i="1"/>
  <c r="K25" i="1"/>
  <c r="I1581" i="1"/>
  <c r="K1581" i="1"/>
  <c r="I645" i="1"/>
  <c r="K645" i="1"/>
  <c r="K1333" i="1"/>
  <c r="I1333" i="1"/>
  <c r="K1140" i="1"/>
  <c r="I1140" i="1"/>
  <c r="I287" i="1"/>
  <c r="K287" i="1"/>
  <c r="K1343" i="1"/>
  <c r="I1343" i="1"/>
  <c r="I1727" i="1"/>
  <c r="K1727" i="1"/>
  <c r="K1909" i="1"/>
  <c r="I1909" i="1"/>
  <c r="I1652" i="1"/>
  <c r="K1652" i="1"/>
  <c r="I439" i="1"/>
  <c r="K439" i="1"/>
  <c r="I237" i="1"/>
  <c r="K237" i="1"/>
  <c r="I209" i="1"/>
  <c r="K209" i="1"/>
  <c r="I1553" i="1"/>
  <c r="K1553" i="1"/>
  <c r="I246" i="1"/>
  <c r="K246" i="1"/>
  <c r="K103" i="1"/>
  <c r="I103" i="1"/>
  <c r="I490" i="1"/>
  <c r="K490" i="1"/>
  <c r="I321" i="1"/>
  <c r="K321" i="1"/>
  <c r="K311" i="1"/>
  <c r="I311" i="1"/>
  <c r="K1425" i="1"/>
  <c r="I1425" i="1"/>
  <c r="K2097" i="1"/>
  <c r="I2097" i="1"/>
  <c r="I222" i="1"/>
  <c r="K222" i="1"/>
  <c r="I1393" i="1"/>
  <c r="K1393" i="1"/>
  <c r="K390" i="1"/>
  <c r="I390" i="1"/>
  <c r="I969" i="1"/>
  <c r="K969" i="1"/>
  <c r="I257" i="1"/>
  <c r="K257" i="1"/>
  <c r="K525" i="1"/>
  <c r="I525" i="1"/>
  <c r="K401" i="1"/>
  <c r="I401" i="1"/>
  <c r="K614" i="1"/>
  <c r="I614" i="1"/>
  <c r="K2049" i="1"/>
  <c r="I2049" i="1"/>
  <c r="I288" i="1"/>
  <c r="K288" i="1"/>
  <c r="K1577" i="1"/>
  <c r="I1577" i="1"/>
  <c r="K1137" i="1"/>
  <c r="I1137" i="1"/>
  <c r="K336" i="1"/>
  <c r="I336" i="1"/>
  <c r="K200" i="1"/>
  <c r="I200" i="1"/>
  <c r="I1481" i="1"/>
  <c r="K1481" i="1"/>
  <c r="K576" i="1"/>
  <c r="I576" i="1"/>
  <c r="I873" i="1"/>
  <c r="K873" i="1"/>
  <c r="I1713" i="1"/>
  <c r="K1713" i="1"/>
  <c r="I1313" i="1"/>
  <c r="K1313" i="1"/>
  <c r="I953" i="1"/>
  <c r="K953" i="1"/>
  <c r="I2033" i="1"/>
  <c r="K2033" i="1"/>
  <c r="K49" i="1"/>
  <c r="I49" i="1"/>
  <c r="K1337" i="1"/>
  <c r="I1337" i="1"/>
  <c r="K654" i="1"/>
  <c r="I654" i="1"/>
  <c r="I1521" i="1"/>
  <c r="K1521" i="1"/>
  <c r="I626" i="1"/>
  <c r="K626" i="1"/>
  <c r="I271" i="1"/>
  <c r="K271" i="1"/>
  <c r="I391" i="1"/>
  <c r="K391" i="1"/>
  <c r="I602" i="1"/>
  <c r="K602" i="1"/>
  <c r="K1482" i="1"/>
  <c r="I1482" i="1"/>
  <c r="I1919" i="1"/>
  <c r="K1919" i="1"/>
  <c r="K1821" i="1"/>
  <c r="I1821" i="1"/>
  <c r="K541" i="1"/>
  <c r="I541" i="1"/>
  <c r="K989" i="1"/>
  <c r="I989" i="1"/>
  <c r="I612" i="1"/>
  <c r="K612" i="1"/>
  <c r="K91" i="1"/>
  <c r="I91" i="1"/>
  <c r="I693" i="1"/>
  <c r="K693" i="1"/>
  <c r="I1962" i="1"/>
  <c r="K1962" i="1"/>
  <c r="K2612" i="1"/>
  <c r="I2612" i="1"/>
  <c r="I617" i="1"/>
  <c r="K617" i="1"/>
  <c r="K351" i="1"/>
  <c r="I351" i="1"/>
  <c r="K1769" i="1"/>
  <c r="I1769" i="1"/>
  <c r="I487" i="1"/>
  <c r="K487" i="1"/>
  <c r="K508" i="1"/>
  <c r="I508" i="1"/>
  <c r="I1177" i="1"/>
  <c r="K1177" i="1"/>
  <c r="K544" i="1"/>
  <c r="I544" i="1"/>
  <c r="I462" i="1"/>
  <c r="K462" i="1"/>
  <c r="I378" i="1"/>
  <c r="K378" i="1"/>
  <c r="K396" i="1"/>
  <c r="I396" i="1"/>
  <c r="I893" i="1"/>
  <c r="K893" i="1"/>
  <c r="I1049" i="1"/>
  <c r="K1049" i="1"/>
  <c r="I705" i="1"/>
  <c r="K705" i="1"/>
  <c r="K557" i="1"/>
  <c r="I557" i="1"/>
  <c r="I1165" i="1"/>
  <c r="K1165" i="1"/>
  <c r="K2329" i="1"/>
  <c r="I2329" i="1"/>
  <c r="K701" i="1"/>
  <c r="I701" i="1"/>
  <c r="K2433" i="1"/>
  <c r="I2433" i="1"/>
  <c r="K869" i="1"/>
  <c r="I869" i="1"/>
  <c r="K295" i="1"/>
  <c r="I295" i="1"/>
  <c r="K1069" i="1"/>
  <c r="I1069" i="1"/>
  <c r="I2442" i="1"/>
  <c r="K2442" i="1"/>
  <c r="K1181" i="1"/>
  <c r="I1181" i="1"/>
  <c r="K2389" i="1"/>
  <c r="I2389" i="1"/>
  <c r="I838" i="1"/>
  <c r="K838" i="1"/>
  <c r="I789" i="1"/>
  <c r="K789" i="1"/>
  <c r="K686" i="1"/>
  <c r="I686" i="1"/>
  <c r="K179" i="1"/>
  <c r="I179" i="1"/>
  <c r="I97" i="1"/>
  <c r="K97" i="1"/>
  <c r="I106" i="1"/>
  <c r="K106" i="1"/>
  <c r="K2201" i="1"/>
  <c r="I2201" i="1"/>
  <c r="I2241" i="1"/>
  <c r="K2241" i="1"/>
  <c r="I123" i="1"/>
  <c r="K123" i="1"/>
  <c r="K2465" i="1"/>
  <c r="I2465" i="1"/>
  <c r="K1273" i="1"/>
  <c r="I1273" i="1"/>
  <c r="K606" i="1"/>
  <c r="I606" i="1"/>
  <c r="K243" i="1"/>
  <c r="I243" i="1"/>
  <c r="I334" i="1"/>
  <c r="K334" i="1"/>
  <c r="I370" i="1"/>
  <c r="K370" i="1"/>
  <c r="I1969" i="1"/>
  <c r="K1969" i="1"/>
  <c r="K151" i="1"/>
  <c r="I151" i="1"/>
  <c r="I16" i="1"/>
  <c r="K16" i="1"/>
  <c r="K379" i="1"/>
  <c r="I379" i="1"/>
  <c r="K388" i="1"/>
  <c r="I388" i="1"/>
  <c r="K1277" i="1"/>
  <c r="I1277" i="1"/>
  <c r="I1889" i="1"/>
  <c r="K1889" i="1"/>
  <c r="I322" i="1"/>
  <c r="K322" i="1"/>
  <c r="K2149" i="1"/>
  <c r="I2149" i="1"/>
  <c r="I580" i="1"/>
  <c r="K580" i="1"/>
  <c r="K1236" i="1"/>
  <c r="I1236" i="1"/>
  <c r="K1034" i="1"/>
  <c r="I1034" i="1"/>
  <c r="K384" i="1"/>
  <c r="I384" i="1"/>
  <c r="I582" i="1"/>
  <c r="K582" i="1"/>
  <c r="K273" i="1"/>
  <c r="I273" i="1"/>
  <c r="I710" i="1"/>
  <c r="K710" i="1"/>
  <c r="I215" i="1"/>
  <c r="K215" i="1"/>
  <c r="K302" i="1"/>
  <c r="I302" i="1"/>
  <c r="I77" i="1"/>
  <c r="K77" i="1"/>
  <c r="K76" i="1"/>
  <c r="I76" i="1"/>
  <c r="K235" i="1"/>
  <c r="I235" i="1"/>
  <c r="I6" i="1"/>
  <c r="I1021" i="1"/>
  <c r="K1021" i="1"/>
  <c r="K206" i="1"/>
  <c r="I206" i="1"/>
  <c r="K929" i="1"/>
  <c r="I929" i="1"/>
  <c r="I1361" i="1"/>
  <c r="K1361" i="1"/>
  <c r="I431" i="1"/>
  <c r="K431" i="1"/>
  <c r="I154" i="1"/>
  <c r="K154" i="1"/>
  <c r="K1233" i="1"/>
  <c r="I1233" i="1"/>
  <c r="I83" i="1"/>
  <c r="K83" i="1"/>
  <c r="K1665" i="1"/>
  <c r="I1665" i="1"/>
  <c r="I1121" i="1"/>
  <c r="K1121" i="1"/>
  <c r="I2529" i="1"/>
  <c r="K2529" i="1"/>
  <c r="K300" i="1"/>
  <c r="I300" i="1"/>
  <c r="I2489" i="1"/>
  <c r="K2489" i="1"/>
  <c r="I1791" i="1"/>
  <c r="K1791" i="1"/>
  <c r="I1853" i="1"/>
  <c r="K1853" i="1"/>
  <c r="I2437" i="1"/>
  <c r="K2437" i="1"/>
  <c r="K352" i="1"/>
  <c r="I352" i="1"/>
  <c r="K891" i="1"/>
  <c r="I891" i="1"/>
  <c r="K423" i="1"/>
  <c r="I423" i="1"/>
  <c r="K264" i="1"/>
  <c r="I264" i="1"/>
  <c r="K1433" i="1"/>
  <c r="I1433" i="1"/>
  <c r="K1937" i="1"/>
  <c r="I1937" i="1"/>
  <c r="K670" i="1"/>
  <c r="I670" i="1"/>
  <c r="K1357" i="1"/>
  <c r="I1357" i="1"/>
  <c r="I475" i="1"/>
  <c r="K475" i="1"/>
  <c r="I162" i="1"/>
  <c r="K162" i="1"/>
  <c r="K558" i="1"/>
  <c r="I558" i="1"/>
  <c r="I126" i="1"/>
  <c r="K126" i="1"/>
  <c r="K1281" i="1"/>
  <c r="I1281" i="1"/>
  <c r="I250" i="1"/>
  <c r="K250" i="1"/>
  <c r="I1545" i="1"/>
  <c r="K1545" i="1"/>
  <c r="I937" i="1"/>
  <c r="K937" i="1"/>
  <c r="K1065" i="1"/>
  <c r="I1065" i="1"/>
  <c r="I230" i="1"/>
  <c r="K230" i="1"/>
  <c r="I263" i="1"/>
  <c r="K263" i="1"/>
  <c r="K1125" i="1"/>
  <c r="I1125" i="1"/>
  <c r="K1097" i="1"/>
  <c r="I1097" i="1"/>
  <c r="K286" i="1"/>
  <c r="I286" i="1"/>
  <c r="K1409" i="1"/>
  <c r="I1409" i="1"/>
  <c r="K280" i="1"/>
  <c r="I280" i="1"/>
  <c r="I661" i="1"/>
  <c r="K661" i="1"/>
  <c r="K1637" i="1"/>
  <c r="I1637" i="1"/>
  <c r="K1023" i="1"/>
  <c r="I1023" i="1"/>
  <c r="K196" i="1"/>
  <c r="I196" i="1"/>
  <c r="K901" i="1"/>
  <c r="I901" i="1"/>
  <c r="I1002" i="1"/>
  <c r="K1002" i="1"/>
  <c r="K3328" i="1"/>
  <c r="I3328" i="1"/>
  <c r="I1693" i="1"/>
  <c r="K1693" i="1"/>
  <c r="I1339" i="1"/>
  <c r="K1339" i="1"/>
  <c r="I596" i="1"/>
  <c r="K596" i="1"/>
  <c r="I1901" i="1"/>
  <c r="K1901" i="1"/>
  <c r="K965" i="1"/>
  <c r="I965" i="1"/>
  <c r="K2013" i="1"/>
  <c r="I2013" i="1"/>
  <c r="I169" i="1"/>
  <c r="K169" i="1"/>
  <c r="K816" i="1"/>
  <c r="I816" i="1"/>
  <c r="I2816" i="1"/>
  <c r="K2816" i="1"/>
  <c r="K1221" i="1"/>
  <c r="I1221" i="1"/>
  <c r="K1087" i="1"/>
  <c r="I1087" i="1"/>
  <c r="I216" i="1"/>
  <c r="K216" i="1"/>
  <c r="K664" i="1"/>
  <c r="I664" i="1"/>
  <c r="I749" i="1"/>
  <c r="K749" i="1"/>
  <c r="K3216" i="1"/>
  <c r="I3216" i="1"/>
  <c r="I1876" i="1"/>
  <c r="K1876" i="1"/>
  <c r="K861" i="1"/>
  <c r="I861" i="1"/>
  <c r="I441" i="1"/>
  <c r="K441" i="1"/>
  <c r="K627" i="1"/>
  <c r="I627" i="1"/>
  <c r="K1562" i="1"/>
  <c r="I1562" i="1"/>
  <c r="I803" i="1"/>
  <c r="K803" i="1"/>
  <c r="K1527" i="1"/>
  <c r="I1527" i="1"/>
  <c r="I768" i="1"/>
  <c r="K768" i="1"/>
  <c r="K2692" i="1"/>
  <c r="I2692" i="1"/>
  <c r="K748" i="1"/>
  <c r="I748" i="1"/>
  <c r="K2093" i="1"/>
  <c r="I2093" i="1"/>
  <c r="I1381" i="1"/>
  <c r="K1381" i="1"/>
  <c r="I2165" i="1"/>
  <c r="K2165" i="1"/>
  <c r="I1072" i="1"/>
  <c r="K1072" i="1"/>
  <c r="K1429" i="1"/>
  <c r="I1429" i="1"/>
  <c r="I1083" i="1"/>
  <c r="K1083" i="1"/>
  <c r="K2944" i="1"/>
  <c r="I2944" i="1"/>
  <c r="K561" i="1"/>
  <c r="I561" i="1"/>
  <c r="K1994" i="1"/>
  <c r="I1994" i="1"/>
  <c r="I1797" i="1"/>
  <c r="K1797" i="1"/>
  <c r="I2685" i="1"/>
  <c r="K2685" i="1"/>
  <c r="K301" i="1"/>
  <c r="I301" i="1"/>
  <c r="I2485" i="1"/>
  <c r="K2485" i="1"/>
  <c r="K452" i="1"/>
  <c r="I452" i="1"/>
  <c r="K2077" i="1"/>
  <c r="I2077" i="1"/>
  <c r="I1307" i="1"/>
  <c r="K1307" i="1"/>
  <c r="K2207" i="1"/>
  <c r="I2207" i="1"/>
  <c r="I1311" i="1"/>
  <c r="K1311" i="1"/>
  <c r="K1578" i="1"/>
  <c r="I1578" i="1"/>
  <c r="K1661" i="1"/>
  <c r="I1661" i="1"/>
  <c r="K2186" i="1"/>
  <c r="I2186" i="1"/>
  <c r="K1973" i="1"/>
  <c r="I1973" i="1"/>
  <c r="K1541" i="1"/>
  <c r="I1541" i="1"/>
  <c r="K2173" i="1"/>
  <c r="I2173" i="1"/>
  <c r="K1445" i="1"/>
  <c r="I1445" i="1"/>
  <c r="K2229" i="1"/>
  <c r="I2229" i="1"/>
  <c r="I3024" i="1"/>
  <c r="K3024" i="1"/>
  <c r="I2677" i="1"/>
  <c r="K2677" i="1"/>
  <c r="I1674" i="1"/>
  <c r="K1674" i="1"/>
  <c r="I976" i="1"/>
  <c r="K976" i="1"/>
  <c r="K991" i="1"/>
  <c r="I991" i="1"/>
  <c r="I884" i="1"/>
  <c r="K884" i="1"/>
  <c r="I2725" i="1"/>
  <c r="K2725" i="1"/>
  <c r="I1844" i="1"/>
  <c r="K1844" i="1"/>
  <c r="I1717" i="1"/>
  <c r="K1717" i="1"/>
  <c r="I2237" i="1"/>
  <c r="K2237" i="1"/>
  <c r="K2633" i="1"/>
  <c r="I2633" i="1"/>
  <c r="K1296" i="1"/>
  <c r="I1296" i="1"/>
  <c r="I1908" i="1"/>
  <c r="K1908" i="1"/>
  <c r="K981" i="1"/>
  <c r="I981" i="1"/>
  <c r="K2527" i="1"/>
  <c r="I2527" i="1"/>
  <c r="I959" i="1"/>
  <c r="K959" i="1"/>
  <c r="K2261" i="1"/>
  <c r="I2261" i="1"/>
  <c r="I1258" i="1"/>
  <c r="K1258" i="1"/>
  <c r="K539" i="1"/>
  <c r="I539" i="1"/>
  <c r="K2575" i="1"/>
  <c r="I2575" i="1"/>
  <c r="K1871" i="1"/>
  <c r="I1871" i="1"/>
  <c r="K2796" i="1"/>
  <c r="I2796" i="1"/>
  <c r="I1249" i="1"/>
  <c r="K1249" i="1"/>
  <c r="I1213" i="1"/>
  <c r="K1213" i="1"/>
  <c r="I1823" i="1"/>
  <c r="K1823" i="1"/>
  <c r="K1232" i="1"/>
  <c r="I1232" i="1"/>
  <c r="I2589" i="1"/>
  <c r="K2589" i="1"/>
  <c r="K997" i="1"/>
  <c r="I997" i="1"/>
  <c r="I885" i="1"/>
  <c r="K885" i="1"/>
  <c r="K698" i="1"/>
  <c r="I698" i="1"/>
  <c r="K1061" i="1"/>
  <c r="I1061" i="1"/>
  <c r="K1845" i="1"/>
  <c r="I1845" i="1"/>
  <c r="I998" i="1"/>
  <c r="K998" i="1"/>
  <c r="I2896" i="1"/>
  <c r="K2896" i="1"/>
  <c r="K1104" i="1"/>
  <c r="I1104" i="1"/>
  <c r="I1716" i="1"/>
  <c r="K1716" i="1"/>
  <c r="I644" i="1"/>
  <c r="K644" i="1"/>
  <c r="K2717" i="1"/>
  <c r="I2717" i="1"/>
  <c r="I1157" i="1"/>
  <c r="K1157" i="1"/>
  <c r="K2125" i="1"/>
  <c r="I2125" i="1"/>
  <c r="I636" i="1"/>
  <c r="K636" i="1"/>
  <c r="K797" i="1"/>
  <c r="I797" i="1"/>
  <c r="K2271" i="1"/>
  <c r="I2271" i="1"/>
  <c r="I217" i="1"/>
  <c r="K217" i="1"/>
  <c r="K171" i="1"/>
  <c r="I171" i="1"/>
  <c r="I3072" i="1"/>
  <c r="K3072" i="1"/>
  <c r="I328" i="1"/>
  <c r="K328" i="1"/>
  <c r="K2653" i="1"/>
  <c r="I2653" i="1"/>
  <c r="K468" i="1"/>
  <c r="I468" i="1"/>
  <c r="K2676" i="1"/>
  <c r="I2676" i="1"/>
  <c r="K1642" i="1"/>
  <c r="I1642" i="1"/>
  <c r="I2196" i="1"/>
  <c r="K2196" i="1"/>
  <c r="K784" i="1"/>
  <c r="I784" i="1"/>
  <c r="K603" i="1"/>
  <c r="I603" i="1"/>
  <c r="I711" i="1"/>
  <c r="K711" i="1"/>
  <c r="I1130" i="1"/>
  <c r="K1130" i="1"/>
  <c r="K852" i="1"/>
  <c r="I852" i="1"/>
  <c r="I896" i="1"/>
  <c r="K896" i="1"/>
  <c r="I2260" i="1"/>
  <c r="K2260" i="1"/>
  <c r="I2657" i="1"/>
  <c r="K2657" i="1"/>
  <c r="K2768" i="1"/>
  <c r="I2768" i="1"/>
  <c r="K1525" i="1"/>
  <c r="I1525" i="1"/>
  <c r="I2413" i="1"/>
  <c r="K2413" i="1"/>
  <c r="K2269" i="1"/>
  <c r="I2269" i="1"/>
  <c r="K1045" i="1"/>
  <c r="I1045" i="1"/>
  <c r="K1179" i="1"/>
  <c r="I1179" i="1"/>
  <c r="K810" i="1"/>
  <c r="I810" i="1"/>
  <c r="I2429" i="1"/>
  <c r="K2429" i="1"/>
  <c r="I2357" i="1"/>
  <c r="K2357" i="1"/>
  <c r="K1141" i="1"/>
  <c r="I1141" i="1"/>
  <c r="I1189" i="1"/>
  <c r="K1189" i="1"/>
  <c r="I1866" i="1"/>
  <c r="K1866" i="1"/>
  <c r="K2605" i="1"/>
  <c r="I2605" i="1"/>
  <c r="K2469" i="1"/>
  <c r="I2469" i="1"/>
  <c r="K1589" i="1"/>
  <c r="I1589" i="1"/>
  <c r="I629" i="1"/>
  <c r="K629" i="1"/>
  <c r="K933" i="1"/>
  <c r="I933" i="1"/>
  <c r="K1951" i="1"/>
  <c r="I1951" i="1"/>
  <c r="I1485" i="1"/>
  <c r="K1485" i="1"/>
  <c r="I1709" i="1"/>
  <c r="K1709" i="1"/>
  <c r="I1997" i="1"/>
  <c r="K1997" i="1"/>
  <c r="I531" i="1"/>
  <c r="K531" i="1"/>
  <c r="K813" i="1"/>
  <c r="I813" i="1"/>
  <c r="K2026" i="1"/>
  <c r="I2026" i="1"/>
  <c r="I1279" i="1"/>
  <c r="K1279" i="1"/>
  <c r="I2157" i="1"/>
  <c r="K2157" i="1"/>
  <c r="K2141" i="1"/>
  <c r="I2141" i="1"/>
  <c r="K736" i="1"/>
  <c r="I736" i="1"/>
  <c r="I1403" i="1"/>
  <c r="K1403" i="1"/>
  <c r="I1941" i="1"/>
  <c r="K1941" i="1"/>
  <c r="I895" i="1"/>
  <c r="K895" i="1"/>
  <c r="I1690" i="1"/>
  <c r="K1690" i="1"/>
  <c r="I939" i="1"/>
  <c r="K939" i="1"/>
  <c r="K897" i="1"/>
  <c r="I897" i="1"/>
  <c r="K2132" i="1"/>
  <c r="I2132" i="1"/>
  <c r="K1813" i="1"/>
  <c r="I1813" i="1"/>
  <c r="I1613" i="1"/>
  <c r="K1613" i="1"/>
  <c r="I1477" i="1"/>
  <c r="K1477" i="1"/>
  <c r="I368" i="1"/>
  <c r="K368" i="1"/>
  <c r="K43" i="1"/>
  <c r="I43" i="1"/>
  <c r="K669" i="1"/>
  <c r="I669" i="1"/>
  <c r="K1669" i="1"/>
  <c r="I1669" i="1"/>
  <c r="I309" i="1"/>
  <c r="K309" i="1"/>
  <c r="K517" i="1"/>
  <c r="I517" i="1"/>
  <c r="K1183" i="1"/>
  <c r="I1183" i="1"/>
  <c r="I1136" i="1"/>
  <c r="K1136" i="1"/>
  <c r="K48" i="1"/>
  <c r="I48" i="1"/>
  <c r="K176" i="1"/>
  <c r="I176" i="1"/>
  <c r="I805" i="1"/>
  <c r="K805" i="1"/>
  <c r="I650" i="1"/>
  <c r="K650" i="1"/>
  <c r="I1318" i="1"/>
  <c r="K1318" i="1"/>
  <c r="I1158" i="1"/>
  <c r="K1158" i="1"/>
  <c r="K2143" i="1"/>
  <c r="I2143" i="1"/>
  <c r="I820" i="1"/>
  <c r="K820" i="1"/>
  <c r="I1261" i="1"/>
  <c r="K1261" i="1"/>
  <c r="K2373" i="1"/>
  <c r="I2373" i="1"/>
  <c r="K1556" i="1"/>
  <c r="I1556" i="1"/>
  <c r="I2705" i="1"/>
  <c r="K2705" i="1"/>
  <c r="K1175" i="1"/>
  <c r="I1175" i="1"/>
  <c r="I2310" i="1"/>
  <c r="K2310" i="1"/>
  <c r="I3040" i="1"/>
  <c r="K3040" i="1"/>
  <c r="K1406" i="1"/>
  <c r="I1406" i="1"/>
  <c r="I562" i="1"/>
  <c r="K562" i="1"/>
  <c r="K2661" i="1"/>
  <c r="I2661" i="1"/>
  <c r="K917" i="1"/>
  <c r="I917" i="1"/>
  <c r="I387" i="1"/>
  <c r="K387" i="1"/>
  <c r="K2109" i="1"/>
  <c r="I2109" i="1"/>
  <c r="I1780" i="1"/>
  <c r="K1780" i="1"/>
  <c r="K2015" i="1"/>
  <c r="I2015" i="1"/>
  <c r="K619" i="1"/>
  <c r="I619" i="1"/>
  <c r="K1325" i="1"/>
  <c r="I1325" i="1"/>
  <c r="I1837" i="1"/>
  <c r="K1837" i="1"/>
  <c r="K1413" i="1"/>
  <c r="I1413" i="1"/>
  <c r="I2253" i="1"/>
  <c r="K2253" i="1"/>
  <c r="K875" i="1"/>
  <c r="I875" i="1"/>
  <c r="I1053" i="1"/>
  <c r="K1053" i="1"/>
  <c r="K503" i="1"/>
  <c r="I503" i="1"/>
  <c r="I1093" i="1"/>
  <c r="K1093" i="1"/>
  <c r="I934" i="1"/>
  <c r="K934" i="1"/>
  <c r="K1375" i="1"/>
  <c r="I1375" i="1"/>
  <c r="K153" i="1"/>
  <c r="I153" i="1"/>
  <c r="I1620" i="1"/>
  <c r="K1620" i="1"/>
  <c r="K1741" i="1"/>
  <c r="I1741" i="1"/>
  <c r="I2669" i="1"/>
  <c r="K2669" i="1"/>
  <c r="K63" i="1"/>
  <c r="I63" i="1"/>
  <c r="K2397" i="1"/>
  <c r="I2397" i="1"/>
  <c r="K577" i="1"/>
  <c r="I577" i="1"/>
  <c r="K774" i="1"/>
  <c r="I774" i="1"/>
  <c r="I1685" i="1"/>
  <c r="K1685" i="1"/>
  <c r="K948" i="1"/>
  <c r="I948" i="1"/>
  <c r="I1802" i="1"/>
  <c r="K1802" i="1"/>
  <c r="K2477" i="1"/>
  <c r="I2477" i="1"/>
  <c r="I516" i="1"/>
  <c r="K516" i="1"/>
  <c r="I1930" i="1"/>
  <c r="K1930" i="1"/>
  <c r="K2586" i="1"/>
  <c r="I2586" i="1"/>
  <c r="I2372" i="1"/>
  <c r="K2372" i="1"/>
  <c r="K2438" i="1"/>
  <c r="I2438" i="1"/>
  <c r="I1280" i="1"/>
  <c r="K1280" i="1"/>
  <c r="K3042" i="1"/>
  <c r="I3042" i="1"/>
  <c r="I1009" i="1"/>
  <c r="K1009" i="1"/>
  <c r="I1040" i="1"/>
  <c r="K1040" i="1"/>
  <c r="I1631" i="1"/>
  <c r="K1631" i="1"/>
  <c r="I2421" i="1"/>
  <c r="K2421" i="1"/>
  <c r="K2325" i="1"/>
  <c r="I2325" i="1"/>
  <c r="I537" i="1"/>
  <c r="K537" i="1"/>
  <c r="I1869" i="1"/>
  <c r="K1869" i="1"/>
  <c r="K3200" i="1"/>
  <c r="I3200" i="1"/>
  <c r="I112" i="1"/>
  <c r="K112" i="1"/>
  <c r="I397" i="1"/>
  <c r="K397" i="1"/>
  <c r="I213" i="1"/>
  <c r="K213" i="1"/>
  <c r="I2645" i="1"/>
  <c r="K2645" i="1"/>
  <c r="K1514" i="1"/>
  <c r="I1514" i="1"/>
  <c r="K1629" i="1"/>
  <c r="I1629" i="1"/>
  <c r="I1077" i="1"/>
  <c r="K1077" i="1"/>
  <c r="K1893" i="1"/>
  <c r="I1893" i="1"/>
  <c r="K1925" i="1"/>
  <c r="I1925" i="1"/>
  <c r="K453" i="1"/>
  <c r="I453" i="1"/>
  <c r="I685" i="1"/>
  <c r="K685" i="1"/>
  <c r="K1439" i="1"/>
  <c r="I1439" i="1"/>
  <c r="K1301" i="1"/>
  <c r="I1301" i="1"/>
  <c r="I754" i="1"/>
  <c r="K754" i="1"/>
  <c r="K831" i="1"/>
  <c r="I831" i="1"/>
  <c r="K2709" i="1"/>
  <c r="I2709" i="1"/>
  <c r="K1535" i="1"/>
  <c r="I1535" i="1"/>
  <c r="K1738" i="1"/>
  <c r="I1738" i="1"/>
  <c r="I1062" i="1"/>
  <c r="K1062" i="1"/>
  <c r="I1981" i="1"/>
  <c r="K1981" i="1"/>
  <c r="K1610" i="1"/>
  <c r="I1610" i="1"/>
  <c r="I1371" i="1"/>
  <c r="K1371" i="1"/>
  <c r="I493" i="1"/>
  <c r="K493" i="1"/>
  <c r="K651" i="1"/>
  <c r="I651" i="1"/>
  <c r="I3136" i="1"/>
  <c r="K3136" i="1"/>
  <c r="I1323" i="1"/>
  <c r="K1323" i="1"/>
  <c r="I2978" i="1"/>
  <c r="K2978" i="1"/>
  <c r="I1312" i="1"/>
  <c r="K1312" i="1"/>
  <c r="I2197" i="1"/>
  <c r="K2197" i="1"/>
  <c r="I1194" i="1"/>
  <c r="K1194" i="1"/>
  <c r="I1396" i="1"/>
  <c r="K1396" i="1"/>
  <c r="K1748" i="1"/>
  <c r="I1748" i="1"/>
  <c r="I1005" i="1"/>
  <c r="K1005" i="1"/>
  <c r="K1119" i="1"/>
  <c r="I1119" i="1"/>
  <c r="I1168" i="1"/>
  <c r="K1168" i="1"/>
  <c r="K395" i="1"/>
  <c r="I395" i="1"/>
  <c r="I912" i="1"/>
  <c r="K912" i="1"/>
  <c r="K2880" i="1"/>
  <c r="I2880" i="1"/>
  <c r="K2580" i="1"/>
  <c r="I2580" i="1"/>
  <c r="K1698" i="1"/>
  <c r="I1698" i="1"/>
  <c r="K2655" i="1"/>
  <c r="I2655" i="1"/>
  <c r="I730" i="1"/>
  <c r="K730" i="1"/>
  <c r="K613" i="1"/>
  <c r="I613" i="1"/>
  <c r="I1781" i="1"/>
  <c r="K1781" i="1"/>
  <c r="K1094" i="1"/>
  <c r="I1094" i="1"/>
  <c r="K155" i="1"/>
  <c r="I155" i="1"/>
  <c r="K553" i="1"/>
  <c r="I553" i="1"/>
  <c r="I2581" i="1"/>
  <c r="K2581" i="1"/>
  <c r="K1917" i="1"/>
  <c r="I1917" i="1"/>
  <c r="I966" i="1"/>
  <c r="K966" i="1"/>
  <c r="K2101" i="1"/>
  <c r="I2101" i="1"/>
  <c r="I2617" i="1"/>
  <c r="K2617" i="1"/>
  <c r="K1421" i="1"/>
  <c r="I1421" i="1"/>
  <c r="K1245" i="1"/>
  <c r="I1245" i="1"/>
  <c r="I1322" i="1"/>
  <c r="K1322" i="1"/>
  <c r="K372" i="1"/>
  <c r="I372" i="1"/>
  <c r="K1597" i="1"/>
  <c r="I1597" i="1"/>
  <c r="I1066" i="1"/>
  <c r="K1066" i="1"/>
  <c r="K2381" i="1"/>
  <c r="I2381" i="1"/>
  <c r="I1275" i="1"/>
  <c r="K1275" i="1"/>
  <c r="K1309" i="1"/>
  <c r="I1309" i="1"/>
  <c r="I1765" i="1"/>
  <c r="K1765" i="1"/>
  <c r="I568" i="1"/>
  <c r="K568" i="1"/>
  <c r="K2509" i="1"/>
  <c r="I2509" i="1"/>
  <c r="I2673" i="1"/>
  <c r="K2673" i="1"/>
  <c r="K2641" i="1"/>
  <c r="I2641" i="1"/>
  <c r="K1407" i="1"/>
  <c r="I1407" i="1"/>
  <c r="I415" i="1"/>
  <c r="K415" i="1"/>
  <c r="I2696" i="1"/>
  <c r="K2696" i="1"/>
  <c r="K2221" i="1"/>
  <c r="I2221" i="1"/>
  <c r="I1365" i="1"/>
  <c r="K1365" i="1"/>
  <c r="K2090" i="1"/>
  <c r="I2090" i="1"/>
  <c r="K1269" i="1"/>
  <c r="I1269" i="1"/>
  <c r="I1789" i="1"/>
  <c r="K1789" i="1"/>
  <c r="K2020" i="1"/>
  <c r="I2020" i="1"/>
  <c r="K2876" i="1"/>
  <c r="I2876" i="1"/>
  <c r="I2793" i="1"/>
  <c r="K2793" i="1"/>
  <c r="K383" i="1"/>
  <c r="I383" i="1"/>
  <c r="I728" i="1"/>
  <c r="K728" i="1"/>
  <c r="K2356" i="1"/>
  <c r="I2356" i="1"/>
  <c r="K133" i="1"/>
  <c r="I133" i="1"/>
  <c r="I757" i="1"/>
  <c r="K757" i="1"/>
  <c r="I1679" i="1"/>
  <c r="K1679" i="1"/>
  <c r="K1451" i="1"/>
  <c r="I1451" i="1"/>
  <c r="K64" i="1"/>
  <c r="I64" i="1"/>
  <c r="I2205" i="1"/>
  <c r="K2205" i="1"/>
  <c r="I586" i="1"/>
  <c r="K586" i="1"/>
  <c r="I1450" i="1"/>
  <c r="K1450" i="1"/>
  <c r="K788" i="1"/>
  <c r="I788" i="1"/>
  <c r="I2333" i="1"/>
  <c r="K2333" i="1"/>
  <c r="K2565" i="1"/>
  <c r="I2565" i="1"/>
  <c r="I610" i="1"/>
  <c r="K610" i="1"/>
  <c r="I1173" i="1"/>
  <c r="K1173" i="1"/>
  <c r="K551" i="1"/>
  <c r="I551" i="1"/>
  <c r="I902" i="1"/>
  <c r="K902" i="1"/>
  <c r="I1621" i="1"/>
  <c r="K1621" i="1"/>
  <c r="I2741" i="1"/>
  <c r="K2741" i="1"/>
  <c r="I1725" i="1"/>
  <c r="K1725" i="1"/>
  <c r="K2218" i="1"/>
  <c r="I2218" i="1"/>
  <c r="I725" i="1"/>
  <c r="K725" i="1"/>
  <c r="K233" i="1"/>
  <c r="I233" i="1"/>
  <c r="K2516" i="1"/>
  <c r="I2516" i="1"/>
  <c r="K2559" i="1"/>
  <c r="I2559" i="1"/>
  <c r="I1517" i="1"/>
  <c r="K1517" i="1"/>
  <c r="K778" i="1"/>
  <c r="I778" i="1"/>
  <c r="I907" i="1"/>
  <c r="K907" i="1"/>
  <c r="I2285" i="1"/>
  <c r="K2285" i="1"/>
  <c r="I2596" i="1"/>
  <c r="K2596" i="1"/>
  <c r="I2212" i="1"/>
  <c r="K2212" i="1"/>
  <c r="I2273" i="1"/>
  <c r="K2273" i="1"/>
  <c r="I1414" i="1"/>
  <c r="K1414" i="1"/>
  <c r="K492" i="1"/>
  <c r="I492" i="1"/>
  <c r="K1397" i="1"/>
  <c r="I1397" i="1"/>
  <c r="I1317" i="1"/>
  <c r="K1317" i="1"/>
  <c r="K1972" i="1"/>
  <c r="I1972" i="1"/>
  <c r="K1162" i="1"/>
  <c r="I1162" i="1"/>
  <c r="I795" i="1"/>
  <c r="K795" i="1"/>
  <c r="K2681" i="1"/>
  <c r="I2681" i="1"/>
  <c r="K1469" i="1"/>
  <c r="I1469" i="1"/>
  <c r="I3152" i="1"/>
  <c r="K3152" i="1"/>
  <c r="I944" i="1"/>
  <c r="K944" i="1"/>
  <c r="K1226" i="1"/>
  <c r="I1226" i="1"/>
  <c r="I2047" i="1"/>
  <c r="K2047" i="1"/>
  <c r="K987" i="1"/>
  <c r="I987" i="1"/>
  <c r="K296" i="1"/>
  <c r="I296" i="1"/>
  <c r="K1354" i="1"/>
  <c r="I1354" i="1"/>
  <c r="K1778" i="1"/>
  <c r="I1778" i="1"/>
  <c r="I1092" i="1"/>
  <c r="K1092" i="1"/>
  <c r="K863" i="1"/>
  <c r="I863" i="1"/>
  <c r="K1706" i="1"/>
  <c r="I1706" i="1"/>
  <c r="K1044" i="1"/>
  <c r="I1044" i="1"/>
  <c r="K2960" i="1"/>
  <c r="I2960" i="1"/>
  <c r="I85" i="1"/>
  <c r="K85" i="1"/>
  <c r="I3148" i="1"/>
  <c r="K3148" i="1"/>
  <c r="K2888" i="1"/>
  <c r="I2888" i="1"/>
  <c r="K1349" i="1"/>
  <c r="I1349" i="1"/>
  <c r="K843" i="1"/>
  <c r="I843" i="1"/>
  <c r="K2549" i="1"/>
  <c r="I2549" i="1"/>
  <c r="K672" i="1"/>
  <c r="I672" i="1"/>
  <c r="I2525" i="1"/>
  <c r="K2525" i="1"/>
  <c r="I621" i="1"/>
  <c r="K621" i="1"/>
  <c r="I2068" i="1"/>
  <c r="K2068" i="1"/>
  <c r="K2164" i="1"/>
  <c r="I2164" i="1"/>
  <c r="K579" i="1"/>
  <c r="I579" i="1"/>
  <c r="K2613" i="1"/>
  <c r="I2613" i="1"/>
  <c r="K2053" i="1"/>
  <c r="I2053" i="1"/>
  <c r="I941" i="1"/>
  <c r="K941" i="1"/>
  <c r="K2154" i="1"/>
  <c r="I2154" i="1"/>
  <c r="K853" i="1"/>
  <c r="I853" i="1"/>
  <c r="I1567" i="1"/>
  <c r="K1567" i="1"/>
  <c r="K1805" i="1"/>
  <c r="I1805" i="1"/>
  <c r="I1046" i="1"/>
  <c r="K1046" i="1"/>
  <c r="I3052" i="1"/>
  <c r="K3052" i="1"/>
  <c r="I1471" i="1"/>
  <c r="K1471" i="1"/>
  <c r="I597" i="1"/>
  <c r="K597" i="1"/>
  <c r="K1126" i="1"/>
  <c r="I1126" i="1"/>
  <c r="I1549" i="1"/>
  <c r="K1549" i="1"/>
  <c r="K588" i="1"/>
  <c r="I588" i="1"/>
  <c r="I2753" i="1"/>
  <c r="K2753" i="1"/>
  <c r="K1863" i="1"/>
  <c r="I1863" i="1"/>
  <c r="K2621" i="1"/>
  <c r="I2621" i="1"/>
  <c r="I925" i="1"/>
  <c r="K925" i="1"/>
  <c r="K1983" i="1"/>
  <c r="I1983" i="1"/>
  <c r="K1524" i="1"/>
  <c r="I1524" i="1"/>
  <c r="I1211" i="1"/>
  <c r="K1211" i="1"/>
  <c r="I1701" i="1"/>
  <c r="K1701" i="1"/>
  <c r="I949" i="1"/>
  <c r="K949" i="1"/>
  <c r="K1437" i="1"/>
  <c r="I1437" i="1"/>
  <c r="K2058" i="1"/>
  <c r="I2058" i="1"/>
  <c r="K690" i="1"/>
  <c r="I690" i="1"/>
  <c r="I248" i="1"/>
  <c r="K248" i="1"/>
  <c r="I2021" i="1"/>
  <c r="K2021" i="1"/>
  <c r="K1965" i="1"/>
  <c r="I1965" i="1"/>
  <c r="K2832" i="1"/>
  <c r="I2832" i="1"/>
  <c r="I715" i="1"/>
  <c r="K715" i="1"/>
  <c r="K880" i="1"/>
  <c r="I880" i="1"/>
  <c r="I504" i="1"/>
  <c r="K504" i="1"/>
  <c r="I1455" i="1"/>
  <c r="K1455" i="1"/>
  <c r="I2436" i="1"/>
  <c r="K2436" i="1"/>
  <c r="K3220" i="1"/>
  <c r="I3220" i="1"/>
  <c r="I2461" i="1"/>
  <c r="K2461" i="1"/>
  <c r="K1382" i="1"/>
  <c r="I1382" i="1"/>
  <c r="I501" i="1"/>
  <c r="K501" i="1"/>
  <c r="I1565" i="1"/>
  <c r="K1565" i="1"/>
  <c r="I970" i="1"/>
  <c r="K970" i="1"/>
  <c r="I429" i="1"/>
  <c r="K429" i="1"/>
  <c r="K1286" i="1"/>
  <c r="I1286" i="1"/>
  <c r="K245" i="1"/>
  <c r="I245" i="1"/>
  <c r="I2405" i="1"/>
  <c r="K2405" i="1"/>
  <c r="I906" i="1"/>
  <c r="K906" i="1"/>
  <c r="I267" i="1"/>
  <c r="K267" i="1"/>
  <c r="K1645" i="1"/>
  <c r="I1645" i="1"/>
  <c r="I709" i="1"/>
  <c r="K709" i="1"/>
  <c r="I1885" i="1"/>
  <c r="K1885" i="1"/>
  <c r="K1389" i="1"/>
  <c r="I1389" i="1"/>
  <c r="K2365" i="1"/>
  <c r="I2365" i="1"/>
  <c r="K1684" i="1"/>
  <c r="I1684" i="1"/>
  <c r="I2335" i="1"/>
  <c r="K2335" i="1"/>
  <c r="I1243" i="1"/>
  <c r="K1243" i="1"/>
  <c r="I2122" i="1"/>
  <c r="K2122" i="1"/>
  <c r="I2133" i="1"/>
  <c r="K2133" i="1"/>
  <c r="K1172" i="1"/>
  <c r="I1172" i="1"/>
  <c r="I684" i="1"/>
  <c r="K684" i="1"/>
  <c r="I2733" i="1"/>
  <c r="K2733" i="1"/>
  <c r="K2493" i="1"/>
  <c r="I2493" i="1"/>
  <c r="K1328" i="1"/>
  <c r="I1328" i="1"/>
  <c r="K1030" i="1"/>
  <c r="I1030" i="1"/>
  <c r="I2453" i="1"/>
  <c r="K2453" i="1"/>
  <c r="K457" i="1"/>
  <c r="I457" i="1"/>
  <c r="I767" i="1"/>
  <c r="K767" i="1"/>
  <c r="K479" i="1"/>
  <c r="I479" i="1"/>
  <c r="I1115" i="1"/>
  <c r="K1115" i="1"/>
  <c r="I5" i="1"/>
  <c r="K5" i="1"/>
  <c r="K2232" i="1"/>
  <c r="I2232" i="1"/>
  <c r="I719" i="1"/>
  <c r="K719" i="1"/>
  <c r="I1775" i="1"/>
  <c r="K1775" i="1"/>
  <c r="K2940" i="1"/>
  <c r="I2940" i="1"/>
  <c r="K2045" i="1"/>
  <c r="I2045" i="1"/>
  <c r="I1051" i="1"/>
  <c r="K1051" i="1"/>
  <c r="K2570" i="1"/>
  <c r="I2570" i="1"/>
  <c r="K2714" i="1"/>
  <c r="I2714" i="1"/>
  <c r="I695" i="1"/>
  <c r="K695" i="1"/>
  <c r="I1773" i="1"/>
  <c r="K1773" i="1"/>
  <c r="I2608" i="1"/>
  <c r="K2608" i="1"/>
  <c r="K2852" i="1"/>
  <c r="I2852" i="1"/>
  <c r="K2541" i="1"/>
  <c r="I2541" i="1"/>
  <c r="I3008" i="1"/>
  <c r="K3008" i="1"/>
  <c r="I2042" i="1"/>
  <c r="K2042" i="1"/>
  <c r="I2314" i="1"/>
  <c r="K2314" i="1"/>
  <c r="K1465" i="1"/>
  <c r="I1465" i="1"/>
  <c r="K1253" i="1"/>
  <c r="I1253" i="1"/>
  <c r="I676" i="1"/>
  <c r="K676" i="1"/>
  <c r="I799" i="1"/>
  <c r="K799" i="1"/>
  <c r="I659" i="1"/>
  <c r="K659" i="1"/>
  <c r="K837" i="1"/>
  <c r="I837" i="1"/>
  <c r="I2181" i="1"/>
  <c r="K2181" i="1"/>
  <c r="I1877" i="1"/>
  <c r="K1877" i="1"/>
  <c r="K1197" i="1"/>
  <c r="I1197" i="1"/>
  <c r="I356" i="1"/>
  <c r="K356" i="1"/>
  <c r="K1200" i="1"/>
  <c r="I1200" i="1"/>
  <c r="K212" i="1"/>
  <c r="I212" i="1"/>
  <c r="K1503" i="1"/>
  <c r="I1503" i="1"/>
  <c r="K2004" i="1"/>
  <c r="I2004" i="1"/>
  <c r="I105" i="1"/>
  <c r="K105" i="1"/>
  <c r="K2069" i="1"/>
  <c r="I2069" i="1"/>
  <c r="K1501" i="1"/>
  <c r="I1501" i="1"/>
  <c r="I1957" i="1"/>
  <c r="K1957" i="1"/>
  <c r="I543" i="1"/>
  <c r="K543" i="1"/>
  <c r="I1205" i="1"/>
  <c r="K1205" i="1"/>
  <c r="K456" i="1"/>
  <c r="I456" i="1"/>
  <c r="K733" i="1"/>
  <c r="I733" i="1"/>
  <c r="I569" i="1"/>
  <c r="K569" i="1"/>
  <c r="K559" i="1"/>
  <c r="I559" i="1"/>
  <c r="K2250" i="1"/>
  <c r="I2250" i="1"/>
  <c r="I1268" i="1"/>
  <c r="K1268" i="1"/>
  <c r="K1460" i="1"/>
  <c r="I1460" i="1"/>
  <c r="I679" i="1"/>
  <c r="K679" i="1"/>
  <c r="I1364" i="1"/>
  <c r="K1364" i="1"/>
  <c r="I2749" i="1"/>
  <c r="K2749" i="1"/>
  <c r="K1109" i="1"/>
  <c r="I1109" i="1"/>
  <c r="K2117" i="1"/>
  <c r="I2117" i="1"/>
  <c r="K980" i="1"/>
  <c r="I980" i="1"/>
  <c r="I2367" i="1"/>
  <c r="K2367" i="1"/>
  <c r="I867" i="1"/>
  <c r="K867" i="1"/>
  <c r="I2856" i="1"/>
  <c r="K2856" i="1"/>
  <c r="I1303" i="1"/>
  <c r="K1303" i="1"/>
  <c r="I773" i="1"/>
  <c r="K773" i="1"/>
  <c r="K938" i="1"/>
  <c r="I938" i="1"/>
  <c r="I3264" i="1"/>
  <c r="K3264" i="1"/>
  <c r="I175" i="1"/>
  <c r="K175" i="1"/>
  <c r="I2380" i="1"/>
  <c r="K2380" i="1"/>
  <c r="K1940" i="1"/>
  <c r="I1940" i="1"/>
  <c r="I3224" i="1"/>
  <c r="K3224" i="1"/>
  <c r="K652" i="1"/>
  <c r="I652" i="1"/>
  <c r="I2761" i="1"/>
  <c r="K2761" i="1"/>
  <c r="I811" i="1"/>
  <c r="K811" i="1"/>
  <c r="I611" i="1"/>
  <c r="K611" i="1"/>
  <c r="K2602" i="1"/>
  <c r="I2602" i="1"/>
  <c r="I1067" i="1"/>
  <c r="K1067" i="1"/>
  <c r="K437" i="1"/>
  <c r="I437" i="1"/>
  <c r="K2625" i="1"/>
  <c r="I2625" i="1"/>
  <c r="K1949" i="1"/>
  <c r="I1949" i="1"/>
  <c r="I587" i="1"/>
  <c r="K587" i="1"/>
  <c r="K2277" i="1"/>
  <c r="I2277" i="1"/>
  <c r="I1133" i="1"/>
  <c r="K1133" i="1"/>
  <c r="I2506" i="1"/>
  <c r="K2506" i="1"/>
  <c r="K1076" i="1"/>
  <c r="I1076" i="1"/>
  <c r="K628" i="1"/>
  <c r="I628" i="1"/>
  <c r="I1757" i="1"/>
  <c r="K1757" i="1"/>
  <c r="K2309" i="1"/>
  <c r="I2309" i="1"/>
  <c r="I1453" i="1"/>
  <c r="K1453" i="1"/>
  <c r="I3088" i="1"/>
  <c r="K3088" i="1"/>
  <c r="K464" i="1"/>
  <c r="I464" i="1"/>
  <c r="I128" i="1"/>
  <c r="K128" i="1"/>
  <c r="K2573" i="1"/>
  <c r="I2573" i="1"/>
  <c r="I1220" i="1"/>
  <c r="K1220" i="1"/>
  <c r="I265" i="1"/>
  <c r="K265" i="1"/>
  <c r="I1796" i="1"/>
  <c r="K1796" i="1"/>
  <c r="K513" i="1"/>
  <c r="I513" i="1"/>
  <c r="K2191" i="1"/>
  <c r="I2191" i="1"/>
  <c r="I2134" i="1"/>
  <c r="K2134" i="1"/>
  <c r="K1914" i="1"/>
  <c r="I1914" i="1"/>
  <c r="K634" i="1"/>
  <c r="I634" i="1"/>
  <c r="I3149" i="1"/>
  <c r="K3149" i="1"/>
  <c r="I573" i="1"/>
  <c r="K573" i="1"/>
  <c r="K1557" i="1"/>
  <c r="I1557" i="1"/>
  <c r="I821" i="1"/>
  <c r="K821" i="1"/>
  <c r="K3280" i="1"/>
  <c r="I3280" i="1"/>
  <c r="K1098" i="1"/>
  <c r="I1098" i="1"/>
  <c r="I527" i="1"/>
  <c r="K527" i="1"/>
  <c r="I2213" i="1"/>
  <c r="K2213" i="1"/>
  <c r="I1461" i="1"/>
  <c r="K1461" i="1"/>
  <c r="I1653" i="1"/>
  <c r="K1653" i="1"/>
  <c r="K1663" i="1"/>
  <c r="I1663" i="1"/>
  <c r="K1290" i="1"/>
  <c r="I1290" i="1"/>
  <c r="I842" i="1"/>
  <c r="K842" i="1"/>
  <c r="I2533" i="1"/>
  <c r="K2533" i="1"/>
  <c r="I955" i="1"/>
  <c r="K955" i="1"/>
  <c r="K41" i="1"/>
  <c r="I41" i="1"/>
  <c r="K2079" i="1"/>
  <c r="I2079" i="1"/>
  <c r="K874" i="1"/>
  <c r="I874" i="1"/>
  <c r="K3319" i="1"/>
  <c r="I3319" i="1"/>
  <c r="I2660" i="1"/>
  <c r="K2660" i="1"/>
  <c r="K806" i="1"/>
  <c r="I806" i="1"/>
  <c r="K2824" i="1"/>
  <c r="I2824" i="1"/>
  <c r="I413" i="1"/>
  <c r="K413" i="1"/>
  <c r="I575" i="1"/>
  <c r="K575" i="1"/>
  <c r="K1254" i="1"/>
  <c r="I1254" i="1"/>
  <c r="K1110" i="1"/>
  <c r="I1110" i="1"/>
  <c r="I1353" i="1"/>
  <c r="K1353" i="1"/>
  <c r="K859" i="1"/>
  <c r="I859" i="1"/>
  <c r="I2349" i="1"/>
  <c r="K2349" i="1"/>
  <c r="K2637" i="1"/>
  <c r="I2637" i="1"/>
  <c r="K367" i="1"/>
  <c r="I367" i="1"/>
  <c r="K1012" i="1"/>
  <c r="I1012" i="1"/>
  <c r="I1855" i="1"/>
  <c r="K1855" i="1"/>
  <c r="I2293" i="1"/>
  <c r="K2293" i="1"/>
  <c r="I2693" i="1"/>
  <c r="K2693" i="1"/>
  <c r="K344" i="1"/>
  <c r="I344" i="1"/>
  <c r="I261" i="1"/>
  <c r="K261" i="1"/>
  <c r="I1386" i="1"/>
  <c r="K1386" i="1"/>
  <c r="K425" i="1"/>
  <c r="I425" i="1"/>
  <c r="K923" i="1"/>
  <c r="I923" i="1"/>
  <c r="K1812" i="1"/>
  <c r="I1812" i="1"/>
  <c r="K269" i="1"/>
  <c r="I269" i="1"/>
  <c r="K1248" i="1"/>
  <c r="I1248" i="1"/>
  <c r="K847" i="1"/>
  <c r="I847" i="1"/>
  <c r="K846" i="1"/>
  <c r="I846" i="1"/>
  <c r="K1695" i="1"/>
  <c r="I1695" i="1"/>
  <c r="K952" i="1"/>
  <c r="I952" i="1"/>
  <c r="K2591" i="1"/>
  <c r="I2591" i="1"/>
  <c r="K1295" i="1"/>
  <c r="I1295" i="1"/>
  <c r="K2884" i="1"/>
  <c r="I2884" i="1"/>
  <c r="K3296" i="1"/>
  <c r="I3296" i="1"/>
  <c r="I1978" i="1"/>
  <c r="K1978" i="1"/>
  <c r="K2037" i="1"/>
  <c r="I2037" i="1"/>
  <c r="I877" i="1"/>
  <c r="K877" i="1"/>
  <c r="K827" i="1"/>
  <c r="I827" i="1"/>
  <c r="I927" i="1"/>
  <c r="K927" i="1"/>
  <c r="I594" i="1"/>
  <c r="K594" i="1"/>
  <c r="I324" i="1"/>
  <c r="K324" i="1"/>
  <c r="K677" i="1"/>
  <c r="I677" i="1"/>
  <c r="I1300" i="1"/>
  <c r="K1300" i="1"/>
  <c r="I1332" i="1"/>
  <c r="K1332" i="1"/>
  <c r="I870" i="1"/>
  <c r="K870" i="1"/>
  <c r="I68" i="1"/>
  <c r="K68" i="1"/>
  <c r="I315" i="1"/>
  <c r="K315" i="1"/>
  <c r="K1237" i="1"/>
  <c r="I1237" i="1"/>
  <c r="I312" i="1"/>
  <c r="K312" i="1"/>
  <c r="K1264" i="1"/>
  <c r="I1264" i="1"/>
  <c r="K1749" i="1"/>
  <c r="I1749" i="1"/>
  <c r="K822" i="1"/>
  <c r="I822" i="1"/>
  <c r="I986" i="1"/>
  <c r="K986" i="1"/>
  <c r="I975" i="1"/>
  <c r="K975" i="1"/>
  <c r="K1933" i="1"/>
  <c r="I1933" i="1"/>
  <c r="I1216" i="1"/>
  <c r="K1216" i="1"/>
  <c r="K3266" i="1"/>
  <c r="I3266" i="1"/>
  <c r="K666" i="1"/>
  <c r="I666" i="1"/>
  <c r="K1677" i="1"/>
  <c r="I1677" i="1"/>
  <c r="K3308" i="1"/>
  <c r="I3308" i="1"/>
  <c r="K1222" i="1"/>
  <c r="I1222" i="1"/>
  <c r="I2362" i="1"/>
  <c r="K2362" i="1"/>
  <c r="K723" i="1"/>
  <c r="I723" i="1"/>
  <c r="I2111" i="1"/>
  <c r="K2111" i="1"/>
  <c r="K2557" i="1"/>
  <c r="I2557" i="1"/>
  <c r="I1392" i="1"/>
  <c r="K1392" i="1"/>
  <c r="K3120" i="1"/>
  <c r="I3120" i="1"/>
  <c r="K868" i="1"/>
  <c r="I868" i="1"/>
  <c r="K1493" i="1"/>
  <c r="I1493" i="1"/>
  <c r="K1190" i="1"/>
  <c r="I1190" i="1"/>
  <c r="K3172" i="1"/>
  <c r="I3172" i="1"/>
  <c r="K313" i="1"/>
  <c r="I313" i="1"/>
  <c r="K740" i="1"/>
  <c r="I740" i="1"/>
  <c r="I192" i="1"/>
  <c r="K192" i="1"/>
  <c r="I2383" i="1"/>
  <c r="K2383" i="1"/>
  <c r="I2928" i="1"/>
  <c r="K2928" i="1"/>
  <c r="K319" i="1"/>
  <c r="I319" i="1"/>
  <c r="K111" i="1"/>
  <c r="I111" i="1"/>
  <c r="K2688" i="1"/>
  <c r="I2688" i="1"/>
  <c r="K228" i="1"/>
  <c r="I228" i="1"/>
  <c r="I1348" i="1"/>
  <c r="K1348" i="1"/>
  <c r="I3300" i="1"/>
  <c r="K3300" i="1"/>
  <c r="K2167" i="1"/>
  <c r="I2167" i="1"/>
  <c r="K918" i="1"/>
  <c r="I918" i="1"/>
  <c r="I2282" i="1"/>
  <c r="K2282" i="1"/>
  <c r="K755" i="1"/>
  <c r="I755" i="1"/>
  <c r="K1512" i="1"/>
  <c r="I1512" i="1"/>
  <c r="I760" i="1"/>
  <c r="K760" i="1"/>
  <c r="I2892" i="1"/>
  <c r="K2892" i="1"/>
  <c r="I556" i="1"/>
  <c r="K556" i="1"/>
  <c r="K1131" i="1"/>
  <c r="I1131" i="1"/>
  <c r="K2687" i="1"/>
  <c r="I2687" i="1"/>
  <c r="I2935" i="1"/>
  <c r="K2935" i="1"/>
  <c r="K691" i="1"/>
  <c r="I691" i="1"/>
  <c r="I1807" i="1"/>
  <c r="K1807" i="1"/>
  <c r="K1826" i="1"/>
  <c r="I1826" i="1"/>
  <c r="I2247" i="1"/>
  <c r="K2247" i="1"/>
  <c r="K2948" i="1"/>
  <c r="I2948" i="1"/>
  <c r="I560" i="1"/>
  <c r="K560" i="1"/>
  <c r="K3127" i="1"/>
  <c r="I3127" i="1"/>
  <c r="I1860" i="1"/>
  <c r="K1860" i="1"/>
  <c r="K1117" i="1"/>
  <c r="I1117" i="1"/>
  <c r="I1151" i="1"/>
  <c r="K1151" i="1"/>
  <c r="K826" i="1"/>
  <c r="I826" i="1"/>
  <c r="K2010" i="1"/>
  <c r="I2010" i="1"/>
  <c r="K3044" i="1"/>
  <c r="I3044" i="1"/>
  <c r="I2175" i="1"/>
  <c r="K2175" i="1"/>
  <c r="I2244" i="1"/>
  <c r="K2244" i="1"/>
  <c r="I1259" i="1"/>
  <c r="K1259" i="1"/>
  <c r="K2964" i="1"/>
  <c r="I2964" i="1"/>
  <c r="K2746" i="1"/>
  <c r="I2746" i="1"/>
  <c r="I2006" i="1"/>
  <c r="K2006" i="1"/>
  <c r="I1434" i="1"/>
  <c r="K1434" i="1"/>
  <c r="K2764" i="1"/>
  <c r="I2764" i="1"/>
  <c r="I1204" i="1"/>
  <c r="K1204" i="1"/>
  <c r="I297" i="1"/>
  <c r="K297" i="1"/>
  <c r="I2597" i="1"/>
  <c r="K2597" i="1"/>
  <c r="K1147" i="1"/>
  <c r="I1147" i="1"/>
  <c r="K1270" i="1"/>
  <c r="I1270" i="1"/>
  <c r="K747" i="1"/>
  <c r="I747" i="1"/>
  <c r="I3324" i="1"/>
  <c r="K3324" i="1"/>
  <c r="I491" i="1"/>
  <c r="K491" i="1"/>
  <c r="K1178" i="1"/>
  <c r="I1178" i="1"/>
  <c r="I2522" i="1"/>
  <c r="K2522" i="1"/>
  <c r="I3048" i="1"/>
  <c r="K3048" i="1"/>
  <c r="I1487" i="1"/>
  <c r="K1487" i="1"/>
  <c r="K2729" i="1"/>
  <c r="I2729" i="1"/>
  <c r="I2818" i="1"/>
  <c r="K2818" i="1"/>
  <c r="K1206" i="1"/>
  <c r="I1206" i="1"/>
  <c r="K2119" i="1"/>
  <c r="I2119" i="1"/>
  <c r="K3212" i="1"/>
  <c r="I3212" i="1"/>
  <c r="K2664" i="1"/>
  <c r="I2664" i="1"/>
  <c r="K668" i="1"/>
  <c r="I668" i="1"/>
  <c r="K1056" i="1"/>
  <c r="I1056" i="1"/>
  <c r="I2639" i="1"/>
  <c r="K2639" i="1"/>
  <c r="I3312" i="1"/>
  <c r="K3312" i="1"/>
  <c r="K1026" i="1"/>
  <c r="I1026" i="1"/>
  <c r="K2622" i="1"/>
  <c r="I2622" i="1"/>
  <c r="K2085" i="1"/>
  <c r="I2085" i="1"/>
  <c r="K1418" i="1"/>
  <c r="I1418" i="1"/>
  <c r="I2074" i="1"/>
  <c r="K2074" i="1"/>
  <c r="K2710" i="1"/>
  <c r="I2710" i="1"/>
  <c r="I2850" i="1"/>
  <c r="K2850" i="1"/>
  <c r="K299" i="1"/>
  <c r="I299" i="1"/>
  <c r="K256" i="1"/>
  <c r="I256" i="1"/>
  <c r="I1530" i="1"/>
  <c r="K1530" i="1"/>
  <c r="I2005" i="1"/>
  <c r="K2005" i="1"/>
  <c r="K1215" i="1"/>
  <c r="I1215" i="1"/>
  <c r="I1018" i="1"/>
  <c r="K1018" i="1"/>
  <c r="I1967" i="1"/>
  <c r="K1967" i="1"/>
  <c r="I1187" i="1"/>
  <c r="K1187" i="1"/>
  <c r="K1829" i="1"/>
  <c r="I1829" i="1"/>
  <c r="I1668" i="1"/>
  <c r="K1668" i="1"/>
  <c r="K1948" i="1"/>
  <c r="I1948" i="1"/>
  <c r="I604" i="1"/>
  <c r="K604" i="1"/>
  <c r="I834" i="1"/>
  <c r="K834" i="1"/>
  <c r="K2162" i="1"/>
  <c r="I2162" i="1"/>
  <c r="K399" i="1"/>
  <c r="I399" i="1"/>
  <c r="I1594" i="1"/>
  <c r="K1594" i="1"/>
  <c r="I2500" i="1"/>
  <c r="K2500" i="1"/>
  <c r="I2019" i="1"/>
  <c r="K2019" i="1"/>
  <c r="K185" i="1"/>
  <c r="I185" i="1"/>
  <c r="I1238" i="1"/>
  <c r="K1238" i="1"/>
  <c r="K2957" i="1"/>
  <c r="I2957" i="1"/>
  <c r="I2776" i="1"/>
  <c r="K2776" i="1"/>
  <c r="K708" i="1"/>
  <c r="I708" i="1"/>
  <c r="I2989" i="1"/>
  <c r="K2989" i="1"/>
  <c r="K3248" i="1"/>
  <c r="I3248" i="1"/>
  <c r="I922" i="1"/>
  <c r="K922" i="1"/>
  <c r="K3156" i="1"/>
  <c r="I3156" i="1"/>
  <c r="K2494" i="1"/>
  <c r="I2494" i="1"/>
  <c r="K2631" i="1"/>
  <c r="I2631" i="1"/>
  <c r="K1635" i="1"/>
  <c r="I1635" i="1"/>
  <c r="K2616" i="1"/>
  <c r="I2616" i="1"/>
  <c r="K2864" i="1"/>
  <c r="I2864" i="1"/>
  <c r="I656" i="1"/>
  <c r="K656" i="1"/>
  <c r="K2751" i="1"/>
  <c r="I2751" i="1"/>
  <c r="I1285" i="1"/>
  <c r="K1285" i="1"/>
  <c r="K1546" i="1"/>
  <c r="I1546" i="1"/>
  <c r="K704" i="1"/>
  <c r="I704" i="1"/>
  <c r="I1327" i="1"/>
  <c r="K1327" i="1"/>
  <c r="I792" i="1"/>
  <c r="K792" i="1"/>
  <c r="I1887" i="1"/>
  <c r="K1887" i="1"/>
  <c r="I879" i="1"/>
  <c r="K879" i="1"/>
  <c r="I2340" i="1"/>
  <c r="K2340" i="1"/>
  <c r="K2238" i="1"/>
  <c r="I2238" i="1"/>
  <c r="K1391" i="1"/>
  <c r="I1391" i="1"/>
  <c r="I3020" i="1"/>
  <c r="K3020" i="1"/>
  <c r="K3144" i="1"/>
  <c r="I3144" i="1"/>
  <c r="I722" i="1"/>
  <c r="K722" i="1"/>
  <c r="I1599" i="1"/>
  <c r="K1599" i="1"/>
  <c r="K2968" i="1"/>
  <c r="I2968" i="1"/>
  <c r="I2445" i="1"/>
  <c r="K2445" i="1"/>
  <c r="K2228" i="1"/>
  <c r="I2228" i="1"/>
  <c r="I919" i="1"/>
  <c r="K919" i="1"/>
  <c r="K2682" i="1"/>
  <c r="I2682" i="1"/>
  <c r="I1412" i="1"/>
  <c r="K1412" i="1"/>
  <c r="I3112" i="1"/>
  <c r="K3112" i="1"/>
  <c r="I149" i="1"/>
  <c r="K149" i="1"/>
  <c r="K1839" i="1"/>
  <c r="I1839" i="1"/>
  <c r="K2792" i="1"/>
  <c r="I2792" i="1"/>
  <c r="K804" i="1"/>
  <c r="I804" i="1"/>
  <c r="I2280" i="1"/>
  <c r="K2280" i="1"/>
  <c r="K2395" i="1"/>
  <c r="I2395" i="1"/>
  <c r="I47" i="1"/>
  <c r="K47" i="1"/>
  <c r="I1664" i="1"/>
  <c r="K1664" i="1"/>
  <c r="I1156" i="1"/>
  <c r="K1156" i="1"/>
  <c r="K1208" i="1"/>
  <c r="I1208" i="1"/>
  <c r="I2318" i="1"/>
  <c r="K2318" i="1"/>
  <c r="I2671" i="1"/>
  <c r="K2671" i="1"/>
  <c r="K2298" i="1"/>
  <c r="I2298" i="1"/>
  <c r="K2800" i="1"/>
  <c r="I2800" i="1"/>
  <c r="K2899" i="1"/>
  <c r="I2899" i="1"/>
  <c r="K1783" i="1"/>
  <c r="I1783" i="1"/>
  <c r="K2501" i="1"/>
  <c r="I2501" i="1"/>
  <c r="K2517" i="1"/>
  <c r="I2517" i="1"/>
  <c r="I2840" i="1"/>
  <c r="K2840" i="1"/>
  <c r="K890" i="1"/>
  <c r="I890" i="1"/>
  <c r="I1627" i="1"/>
  <c r="K1627" i="1"/>
  <c r="K477" i="1"/>
  <c r="I477" i="1"/>
  <c r="I2976" i="1"/>
  <c r="K2976" i="1"/>
  <c r="K2360" i="1"/>
  <c r="I2360" i="1"/>
  <c r="I1013" i="1"/>
  <c r="K1013" i="1"/>
  <c r="I2100" i="1"/>
  <c r="K2100" i="1"/>
  <c r="I96" i="1"/>
  <c r="K96" i="1"/>
  <c r="I2723" i="1"/>
  <c r="K2723" i="1"/>
  <c r="I962" i="1"/>
  <c r="K962" i="1"/>
  <c r="K1029" i="1"/>
  <c r="I1029" i="1"/>
  <c r="I3080" i="1"/>
  <c r="K3080" i="1"/>
  <c r="I2152" i="1"/>
  <c r="K2152" i="1"/>
  <c r="I1508" i="1"/>
  <c r="K1508" i="1"/>
  <c r="K3232" i="1"/>
  <c r="I3232" i="1"/>
  <c r="I2095" i="1"/>
  <c r="K2095" i="1"/>
  <c r="I1359" i="1"/>
  <c r="K1359" i="1"/>
  <c r="I1027" i="1"/>
  <c r="K1027" i="1"/>
  <c r="I2623" i="1"/>
  <c r="K2623" i="1"/>
  <c r="I639" i="1"/>
  <c r="K639" i="1"/>
  <c r="K1968" i="1"/>
  <c r="I1968" i="1"/>
  <c r="K2287" i="1"/>
  <c r="I2287" i="1"/>
  <c r="I3132" i="1"/>
  <c r="K3132" i="1"/>
  <c r="K2551" i="1"/>
  <c r="I2551" i="1"/>
  <c r="K515" i="1"/>
  <c r="I515" i="1"/>
  <c r="I3234" i="1"/>
  <c r="K3234" i="1"/>
  <c r="K1252" i="1"/>
  <c r="I1252" i="1"/>
  <c r="K779" i="1"/>
  <c r="I779" i="1"/>
  <c r="K620" i="1"/>
  <c r="I620" i="1"/>
  <c r="I1722" i="1"/>
  <c r="K1722" i="1"/>
  <c r="I2699" i="1"/>
  <c r="K2699" i="1"/>
  <c r="K854" i="1"/>
  <c r="I854" i="1"/>
  <c r="I1242" i="1"/>
  <c r="K1242" i="1"/>
  <c r="I2276" i="1"/>
  <c r="K2276" i="1"/>
  <c r="K1939" i="1"/>
  <c r="I1939" i="1"/>
  <c r="K1770" i="1"/>
  <c r="I1770" i="1"/>
  <c r="I2420" i="1"/>
  <c r="K2420" i="1"/>
  <c r="I2872" i="1"/>
  <c r="K2872" i="1"/>
  <c r="I1926" i="1"/>
  <c r="K1926" i="1"/>
  <c r="I340" i="1"/>
  <c r="K340" i="1"/>
  <c r="K2700" i="1"/>
  <c r="I2700" i="1"/>
  <c r="I2479" i="1"/>
  <c r="K2479" i="1"/>
  <c r="K732" i="1"/>
  <c r="I732" i="1"/>
  <c r="I2538" i="1"/>
  <c r="K2538" i="1"/>
  <c r="K2868" i="1"/>
  <c r="I2868" i="1"/>
  <c r="K1316" i="1"/>
  <c r="I1316" i="1"/>
  <c r="I2324" i="1"/>
  <c r="K2324" i="1"/>
  <c r="K1247" i="1"/>
  <c r="I1247" i="1"/>
  <c r="K996" i="1"/>
  <c r="I996" i="1"/>
  <c r="K1989" i="1"/>
  <c r="I1989" i="1"/>
  <c r="I635" i="1"/>
  <c r="K635" i="1"/>
  <c r="K2082" i="1"/>
  <c r="I2082" i="1"/>
  <c r="K2650" i="1"/>
  <c r="I2650" i="1"/>
  <c r="I954" i="1"/>
  <c r="K954" i="1"/>
  <c r="K1196" i="1"/>
  <c r="I1196" i="1"/>
  <c r="I2426" i="1"/>
  <c r="K2426" i="1"/>
  <c r="K3256" i="1"/>
  <c r="I3256" i="1"/>
  <c r="K2127" i="1"/>
  <c r="I2127" i="1"/>
  <c r="K2484" i="1"/>
  <c r="I2484" i="1"/>
  <c r="K2724" i="1"/>
  <c r="I2724" i="1"/>
  <c r="K772" i="1"/>
  <c r="I772" i="1"/>
  <c r="I1519" i="1"/>
  <c r="K1519" i="1"/>
  <c r="K2828" i="1"/>
  <c r="I2828" i="1"/>
  <c r="I683" i="1"/>
  <c r="K683" i="1"/>
  <c r="I898" i="1"/>
  <c r="K898" i="1"/>
  <c r="I2736" i="1"/>
  <c r="K2736" i="1"/>
  <c r="I743" i="1"/>
  <c r="K743" i="1"/>
  <c r="K932" i="1"/>
  <c r="I932" i="1"/>
  <c r="K1882" i="1"/>
  <c r="I1882" i="1"/>
  <c r="I1605" i="1"/>
  <c r="K1605" i="1"/>
  <c r="K1906" i="1"/>
  <c r="I1906" i="1"/>
  <c r="I1733" i="1"/>
  <c r="K1733" i="1"/>
  <c r="K2532" i="1"/>
  <c r="I2532" i="1"/>
  <c r="K1068" i="1"/>
  <c r="I1068" i="1"/>
  <c r="I1007" i="1"/>
  <c r="K1007" i="1"/>
  <c r="I605" i="1"/>
  <c r="K605" i="1"/>
  <c r="I1144" i="1"/>
  <c r="K1144" i="1"/>
  <c r="K2091" i="1"/>
  <c r="I2091" i="1"/>
  <c r="I1231" i="1"/>
  <c r="K1231" i="1"/>
  <c r="I1078" i="1"/>
  <c r="K1078" i="1"/>
  <c r="I427" i="1"/>
  <c r="K427" i="1"/>
  <c r="I3330" i="1"/>
  <c r="K3330" i="1"/>
  <c r="K2782" i="1"/>
  <c r="I2782" i="1"/>
  <c r="I1604" i="1"/>
  <c r="K1604" i="1"/>
  <c r="I1640" i="1"/>
  <c r="K1640" i="1"/>
  <c r="K2893" i="1"/>
  <c r="I2893" i="1"/>
  <c r="K2474" i="1"/>
  <c r="I2474" i="1"/>
  <c r="I2848" i="1"/>
  <c r="K2848" i="1"/>
  <c r="I3016" i="1"/>
  <c r="K3016" i="1"/>
  <c r="I911" i="1"/>
  <c r="K911" i="1"/>
  <c r="I1108" i="1"/>
  <c r="K1108" i="1"/>
  <c r="K643" i="1"/>
  <c r="I643" i="1"/>
  <c r="I2341" i="1"/>
  <c r="K2341" i="1"/>
  <c r="K1099" i="1"/>
  <c r="I1099" i="1"/>
  <c r="I916" i="1"/>
  <c r="K916" i="1"/>
  <c r="I1626" i="1"/>
  <c r="K1626" i="1"/>
  <c r="I2061" i="1"/>
  <c r="K2061" i="1"/>
  <c r="K3095" i="1"/>
  <c r="I3095" i="1"/>
  <c r="K1550" i="1"/>
  <c r="I1550" i="1"/>
  <c r="I2308" i="1"/>
  <c r="K2308" i="1"/>
  <c r="I1476" i="1"/>
  <c r="K1476" i="1"/>
  <c r="K484" i="1"/>
  <c r="I484" i="1"/>
  <c r="K1670" i="1"/>
  <c r="I1670" i="1"/>
  <c r="K2992" i="1"/>
  <c r="I2992" i="1"/>
  <c r="K2159" i="1"/>
  <c r="I2159" i="1"/>
  <c r="I2579" i="1"/>
  <c r="K2579" i="1"/>
  <c r="K2924" i="1"/>
  <c r="I2924" i="1"/>
  <c r="K2432" i="1"/>
  <c r="I2432" i="1"/>
  <c r="K127" i="1"/>
  <c r="I127" i="1"/>
  <c r="K1167" i="1"/>
  <c r="I1167" i="1"/>
  <c r="I1678" i="1"/>
  <c r="K1678" i="1"/>
  <c r="I132" i="1"/>
  <c r="K132" i="1"/>
  <c r="K1934" i="1"/>
  <c r="I1934" i="1"/>
  <c r="K1470" i="1"/>
  <c r="I1470" i="1"/>
  <c r="K3068" i="1"/>
  <c r="I3068" i="1"/>
  <c r="K1903" i="1"/>
  <c r="I1903" i="1"/>
  <c r="I703" i="1"/>
  <c r="K703" i="1"/>
  <c r="I2784" i="1"/>
  <c r="K2784" i="1"/>
  <c r="I2666" i="1"/>
  <c r="K2666" i="1"/>
  <c r="K782" i="1"/>
  <c r="I782" i="1"/>
  <c r="I2760" i="1"/>
  <c r="K2760" i="1"/>
  <c r="I3116" i="1"/>
  <c r="K3116" i="1"/>
  <c r="K1004" i="1"/>
  <c r="I1004" i="1"/>
  <c r="I107" i="1"/>
  <c r="K107" i="1"/>
  <c r="I2755" i="1"/>
  <c r="K2755" i="1"/>
  <c r="I1146" i="1"/>
  <c r="K1146" i="1"/>
  <c r="K2036" i="1"/>
  <c r="I2036" i="1"/>
  <c r="K2029" i="1"/>
  <c r="I2029" i="1"/>
  <c r="K1019" i="1"/>
  <c r="I1019" i="1"/>
  <c r="I886" i="1"/>
  <c r="K886" i="1"/>
  <c r="I2317" i="1"/>
  <c r="K2317" i="1"/>
  <c r="I2825" i="1"/>
  <c r="K2825" i="1"/>
  <c r="I281" i="1"/>
  <c r="K281" i="1"/>
  <c r="K467" i="1"/>
  <c r="I467" i="1"/>
  <c r="K2629" i="1"/>
  <c r="I2629" i="1"/>
  <c r="K1395" i="1"/>
  <c r="I1395" i="1"/>
  <c r="I2691" i="1"/>
  <c r="K2691" i="1"/>
  <c r="I943" i="1"/>
  <c r="K943" i="1"/>
  <c r="K1135" i="1"/>
  <c r="I1135" i="1"/>
  <c r="I2176" i="1"/>
  <c r="K2176" i="1"/>
  <c r="I1132" i="1"/>
  <c r="K1132" i="1"/>
  <c r="I2399" i="1"/>
  <c r="K2399" i="1"/>
  <c r="K794" i="1"/>
  <c r="I794" i="1"/>
  <c r="K11" i="1"/>
  <c r="I11" i="1"/>
  <c r="K100" i="1"/>
  <c r="I100" i="1"/>
  <c r="I1976" i="1"/>
  <c r="K1976" i="1"/>
  <c r="I2814" i="1"/>
  <c r="K2814" i="1"/>
  <c r="I1898" i="1"/>
  <c r="K1898" i="1"/>
  <c r="I2867" i="1"/>
  <c r="K2867" i="1"/>
  <c r="I1338" i="1"/>
  <c r="K1338" i="1"/>
  <c r="I1754" i="1"/>
  <c r="K1754" i="1"/>
  <c r="I1035" i="1"/>
  <c r="K1035" i="1"/>
  <c r="I2319" i="1"/>
  <c r="K2319" i="1"/>
  <c r="K283" i="1"/>
  <c r="I283" i="1"/>
  <c r="K1759" i="1"/>
  <c r="I1759" i="1"/>
  <c r="I1284" i="1"/>
  <c r="K1284" i="1"/>
  <c r="K1707" i="1"/>
  <c r="I1707" i="1"/>
  <c r="K2063" i="1"/>
  <c r="I2063" i="1"/>
  <c r="K2052" i="1"/>
  <c r="I2052" i="1"/>
  <c r="K2323" i="1"/>
  <c r="I2323" i="1"/>
  <c r="K815" i="1"/>
  <c r="I815" i="1"/>
  <c r="I1564" i="1"/>
  <c r="K1564" i="1"/>
  <c r="I2452" i="1"/>
  <c r="K2452" i="1"/>
  <c r="K858" i="1"/>
  <c r="I858" i="1"/>
  <c r="K1372" i="1"/>
  <c r="I1372" i="1"/>
  <c r="K1509" i="1"/>
  <c r="I1509" i="1"/>
  <c r="K1572" i="1"/>
  <c r="I1572" i="1"/>
  <c r="K1861" i="1"/>
  <c r="I1861" i="1"/>
  <c r="K1854" i="1"/>
  <c r="I1854" i="1"/>
  <c r="I1055" i="1"/>
  <c r="K1055" i="1"/>
  <c r="I2984" i="1"/>
  <c r="K2984" i="1"/>
  <c r="I1373" i="1"/>
  <c r="K1373" i="1"/>
  <c r="K2916" i="1"/>
  <c r="I2916" i="1"/>
  <c r="I2234" i="1"/>
  <c r="K2234" i="1"/>
  <c r="K2719" i="1"/>
  <c r="I2719" i="1"/>
  <c r="K371" i="1"/>
  <c r="I371" i="1"/>
  <c r="K3181" i="1"/>
  <c r="I3181" i="1"/>
  <c r="I1750" i="1"/>
  <c r="K1750" i="1"/>
  <c r="K1647" i="1"/>
  <c r="I1647" i="1"/>
  <c r="I2618" i="1"/>
  <c r="K2618" i="1"/>
  <c r="I2266" i="1"/>
  <c r="K2266" i="1"/>
  <c r="K1740" i="1"/>
  <c r="I1740" i="1"/>
  <c r="K2871" i="1"/>
  <c r="I2871" i="1"/>
  <c r="K2378" i="1"/>
  <c r="I2378" i="1"/>
  <c r="K2390" i="1"/>
  <c r="I2390" i="1"/>
  <c r="K1008" i="1"/>
  <c r="I1008" i="1"/>
  <c r="K2460" i="1"/>
  <c r="I2460" i="1"/>
  <c r="K928" i="1"/>
  <c r="I928" i="1"/>
  <c r="I3192" i="1"/>
  <c r="K3192" i="1"/>
  <c r="I2031" i="1"/>
  <c r="K2031" i="1"/>
  <c r="K1120" i="1"/>
  <c r="I1120" i="1"/>
  <c r="I2239" i="1"/>
  <c r="K2239" i="1"/>
  <c r="I1360" i="1"/>
  <c r="K1360" i="1"/>
  <c r="I716" i="1"/>
  <c r="K716" i="1"/>
  <c r="I920" i="1"/>
  <c r="K920" i="1"/>
  <c r="I1380" i="1"/>
  <c r="K1380" i="1"/>
  <c r="I1711" i="1"/>
  <c r="K1711" i="1"/>
  <c r="I1411" i="1"/>
  <c r="K1411" i="1"/>
  <c r="I1152" i="1"/>
  <c r="K1152" i="1"/>
  <c r="K435" i="1"/>
  <c r="I435" i="1"/>
  <c r="I1764" i="1"/>
  <c r="K1764" i="1"/>
  <c r="I229" i="1"/>
  <c r="K229" i="1"/>
  <c r="I3244" i="1"/>
  <c r="K3244" i="1"/>
  <c r="I1573" i="1"/>
  <c r="K1573" i="1"/>
  <c r="K1732" i="1"/>
  <c r="I1732" i="1"/>
  <c r="K2403" i="1"/>
  <c r="I2403" i="1"/>
  <c r="K1294" i="1"/>
  <c r="I1294" i="1"/>
  <c r="I1533" i="1"/>
  <c r="K1533" i="1"/>
  <c r="K658" i="1"/>
  <c r="I658" i="1"/>
  <c r="K57" i="1"/>
  <c r="I57" i="1"/>
  <c r="I3128" i="1"/>
  <c r="K3128" i="1"/>
  <c r="K2415" i="1"/>
  <c r="I2415" i="1"/>
  <c r="I3092" i="1"/>
  <c r="K3092" i="1"/>
  <c r="I440" i="1"/>
  <c r="K440" i="1"/>
  <c r="I3236" i="1"/>
  <c r="K3236" i="1"/>
  <c r="K2495" i="1"/>
  <c r="I2495" i="1"/>
  <c r="K2447" i="1"/>
  <c r="I2447" i="1"/>
  <c r="I1484" i="1"/>
  <c r="K1484" i="1"/>
  <c r="I2820" i="1"/>
  <c r="K2820" i="1"/>
  <c r="K2953" i="1"/>
  <c r="I2953" i="1"/>
  <c r="K783" i="1"/>
  <c r="I783" i="1"/>
  <c r="I2732" i="1"/>
  <c r="K2732" i="1"/>
  <c r="K1834" i="1"/>
  <c r="I1834" i="1"/>
  <c r="K3276" i="1"/>
  <c r="I3276" i="1"/>
  <c r="I1350" i="1"/>
  <c r="K1350" i="1"/>
  <c r="I2463" i="1"/>
  <c r="K2463" i="1"/>
  <c r="I1227" i="1"/>
  <c r="K1227" i="1"/>
  <c r="K2116" i="1"/>
  <c r="I2116" i="1"/>
  <c r="I1492" i="1"/>
  <c r="K1492" i="1"/>
  <c r="K762" i="1"/>
  <c r="I762" i="1"/>
  <c r="K1700" i="1"/>
  <c r="I1700" i="1"/>
  <c r="I2546" i="1"/>
  <c r="K2546" i="1"/>
  <c r="I2548" i="1"/>
  <c r="K2548" i="1"/>
  <c r="I1195" i="1"/>
  <c r="K1195" i="1"/>
  <c r="I2988" i="1"/>
  <c r="K2988" i="1"/>
  <c r="I2404" i="1"/>
  <c r="K2404" i="1"/>
  <c r="K2347" i="1"/>
  <c r="I2347" i="1"/>
  <c r="I2910" i="1"/>
  <c r="K2910" i="1"/>
  <c r="K2920" i="1"/>
  <c r="I2920" i="1"/>
  <c r="K2301" i="1"/>
  <c r="I2301" i="1"/>
  <c r="K3191" i="1"/>
  <c r="I3191" i="1"/>
  <c r="K2189" i="1"/>
  <c r="I2189" i="1"/>
  <c r="I696" i="1"/>
  <c r="K696" i="1"/>
  <c r="I1494" i="1"/>
  <c r="K1494" i="1"/>
  <c r="I2351" i="1"/>
  <c r="K2351" i="1"/>
  <c r="I2701" i="1"/>
  <c r="K2701" i="1"/>
  <c r="I1982" i="1"/>
  <c r="K1982" i="1"/>
  <c r="K3213" i="1"/>
  <c r="I3213" i="1"/>
  <c r="I1210" i="1"/>
  <c r="K1210" i="1"/>
  <c r="K1050" i="1"/>
  <c r="I1050" i="1"/>
  <c r="I2466" i="1"/>
  <c r="K2466" i="1"/>
  <c r="I1163" i="1"/>
  <c r="K1163" i="1"/>
  <c r="K2980" i="1"/>
  <c r="I2980" i="1"/>
  <c r="I2490" i="1"/>
  <c r="K2490" i="1"/>
  <c r="I2106" i="1"/>
  <c r="K2106" i="1"/>
  <c r="I3196" i="1"/>
  <c r="K3196" i="1"/>
  <c r="I1142" i="1"/>
  <c r="K1142" i="1"/>
  <c r="K1123" i="1"/>
  <c r="I1123" i="1"/>
  <c r="I950" i="1"/>
  <c r="K950" i="1"/>
  <c r="K1818" i="1"/>
  <c r="I1818" i="1"/>
  <c r="I1428" i="1"/>
  <c r="K1428" i="1"/>
  <c r="K1551" i="1"/>
  <c r="I1551" i="1"/>
  <c r="K1588" i="1"/>
  <c r="I1588" i="1"/>
  <c r="I1114" i="1"/>
  <c r="K1114" i="1"/>
  <c r="I1850" i="1"/>
  <c r="K1850" i="1"/>
  <c r="I595" i="1"/>
  <c r="K595" i="1"/>
  <c r="I848" i="1"/>
  <c r="K848" i="1"/>
  <c r="I469" i="1"/>
  <c r="K469" i="1"/>
  <c r="I2588" i="1"/>
  <c r="K2588" i="1"/>
  <c r="I2780" i="1"/>
  <c r="K2780" i="1"/>
  <c r="K21" i="1"/>
  <c r="I21" i="1"/>
  <c r="I1103" i="1"/>
  <c r="K1103" i="1"/>
  <c r="I1355" i="1"/>
  <c r="K1355" i="1"/>
  <c r="K3208" i="1"/>
  <c r="I3208" i="1"/>
  <c r="I2543" i="1"/>
  <c r="K2543" i="1"/>
  <c r="I485" i="1"/>
  <c r="K485" i="1"/>
  <c r="I759" i="1"/>
  <c r="K759" i="1"/>
  <c r="K746" i="1"/>
  <c r="I746" i="1"/>
  <c r="I2757" i="1"/>
  <c r="K2757" i="1"/>
  <c r="K3096" i="1"/>
  <c r="I3096" i="1"/>
  <c r="K2925" i="1"/>
  <c r="I2925" i="1"/>
  <c r="I1892" i="1"/>
  <c r="K1892" i="1"/>
  <c r="K2245" i="1"/>
  <c r="I2245" i="1"/>
  <c r="K2536" i="1"/>
  <c r="I2536" i="1"/>
  <c r="K1555" i="1"/>
  <c r="I1555" i="1"/>
  <c r="I1174" i="1"/>
  <c r="K1174" i="1"/>
  <c r="I2836" i="1"/>
  <c r="K2836" i="1"/>
  <c r="I1080" i="1"/>
  <c r="K1080" i="1"/>
  <c r="I2518" i="1"/>
  <c r="K2518" i="1"/>
  <c r="K2267" i="1"/>
  <c r="I2267" i="1"/>
  <c r="I341" i="1"/>
  <c r="K341" i="1"/>
  <c r="I735" i="1"/>
  <c r="K735" i="1"/>
  <c r="I461" i="1"/>
  <c r="K461" i="1"/>
  <c r="I1370" i="1"/>
  <c r="K1370" i="1"/>
  <c r="I570" i="1"/>
  <c r="K570" i="1"/>
  <c r="I1946" i="1"/>
  <c r="K1946" i="1"/>
  <c r="I2804" i="1"/>
  <c r="K2804" i="1"/>
  <c r="K1442" i="1"/>
  <c r="I1442" i="1"/>
  <c r="I1060" i="1"/>
  <c r="K1060" i="1"/>
  <c r="I89" i="1"/>
  <c r="K89" i="1"/>
  <c r="I971" i="1"/>
  <c r="K971" i="1"/>
  <c r="K2931" i="1"/>
  <c r="I2931" i="1"/>
  <c r="I2554" i="1"/>
  <c r="K2554" i="1"/>
  <c r="I1090" i="1"/>
  <c r="K1090" i="1"/>
  <c r="K832" i="1"/>
  <c r="I832" i="1"/>
  <c r="K2716" i="1"/>
  <c r="I2716" i="1"/>
  <c r="K3056" i="1"/>
  <c r="I3056" i="1"/>
  <c r="I1291" i="1"/>
  <c r="K1291" i="1"/>
  <c r="I1071" i="1"/>
  <c r="K1071" i="1"/>
  <c r="I1082" i="1"/>
  <c r="K1082" i="1"/>
  <c r="I3084" i="1"/>
  <c r="K3084" i="1"/>
  <c r="K2138" i="1"/>
  <c r="I2138" i="1"/>
  <c r="K2839" i="1"/>
  <c r="I2839" i="1"/>
  <c r="K2728" i="1"/>
  <c r="I2728" i="1"/>
  <c r="K1306" i="1"/>
  <c r="I1306" i="1"/>
  <c r="K2180" i="1"/>
  <c r="I2180" i="1"/>
  <c r="K2223" i="1"/>
  <c r="I2223" i="1"/>
  <c r="I2628" i="1"/>
  <c r="K2628" i="1"/>
  <c r="I1658" i="1"/>
  <c r="K1658" i="1"/>
  <c r="I1302" i="1"/>
  <c r="K1302" i="1"/>
  <c r="I1423" i="1"/>
  <c r="K1423" i="1"/>
  <c r="K2844" i="1"/>
  <c r="I2844" i="1"/>
  <c r="I864" i="1"/>
  <c r="K864" i="1"/>
  <c r="I856" i="1"/>
  <c r="K856" i="1"/>
  <c r="I2846" i="1"/>
  <c r="K2846" i="1"/>
  <c r="I1014" i="1"/>
  <c r="K1014" i="1"/>
  <c r="I2027" i="1"/>
  <c r="K2027" i="1"/>
  <c r="K2615" i="1"/>
  <c r="I2615" i="1"/>
  <c r="I1762" i="1"/>
  <c r="K1762" i="1"/>
  <c r="K2711" i="1"/>
  <c r="I2711" i="1"/>
  <c r="K2921" i="1"/>
  <c r="I2921" i="1"/>
  <c r="K1763" i="1"/>
  <c r="I1763" i="1"/>
  <c r="K2638" i="1"/>
  <c r="I2638" i="1"/>
  <c r="I2246" i="1"/>
  <c r="K2246" i="1"/>
  <c r="I1346" i="1"/>
  <c r="K1346" i="1"/>
  <c r="K1304" i="1"/>
  <c r="I1304" i="1"/>
  <c r="I824" i="1"/>
  <c r="K824" i="1"/>
  <c r="K1292" i="1"/>
  <c r="I1292" i="1"/>
  <c r="K1234" i="1"/>
  <c r="I1234" i="1"/>
  <c r="I3034" i="1"/>
  <c r="K3034" i="1"/>
  <c r="I1643" i="1"/>
  <c r="K1643" i="1"/>
  <c r="K2375" i="1"/>
  <c r="I2375" i="1"/>
  <c r="I1736" i="1"/>
  <c r="K1736" i="1"/>
  <c r="I2809" i="1"/>
  <c r="K2809" i="1"/>
  <c r="I1186" i="1"/>
  <c r="K1186" i="1"/>
  <c r="I552" i="1"/>
  <c r="K552" i="1"/>
  <c r="K1379" i="1"/>
  <c r="I1379" i="1"/>
  <c r="I802" i="1"/>
  <c r="K802" i="1"/>
  <c r="K2140" i="1"/>
  <c r="I2140" i="1"/>
  <c r="K1016" i="1"/>
  <c r="I1016" i="1"/>
  <c r="K1868" i="1"/>
  <c r="I1868" i="1"/>
  <c r="I2255" i="1"/>
  <c r="K2255" i="1"/>
  <c r="I2807" i="1"/>
  <c r="K2807" i="1"/>
  <c r="I1712" i="1"/>
  <c r="K1712" i="1"/>
  <c r="K1999" i="1"/>
  <c r="I1999" i="1"/>
  <c r="K1935" i="1"/>
  <c r="I1935" i="1"/>
  <c r="K2812" i="1"/>
  <c r="I2812" i="1"/>
  <c r="K2475" i="1"/>
  <c r="I2475" i="1"/>
  <c r="I3204" i="1"/>
  <c r="K3204" i="1"/>
  <c r="K900" i="1"/>
  <c r="I900" i="1"/>
  <c r="I3298" i="1"/>
  <c r="K3298" i="1"/>
  <c r="K3032" i="1"/>
  <c r="I3032" i="1"/>
  <c r="I1402" i="1"/>
  <c r="K1402" i="1"/>
  <c r="I1607" i="1"/>
  <c r="K1607" i="1"/>
  <c r="K1743" i="1"/>
  <c r="I1743" i="1"/>
  <c r="I2912" i="1"/>
  <c r="K2912" i="1"/>
  <c r="I2275" i="1"/>
  <c r="K2275" i="1"/>
  <c r="K3108" i="1"/>
  <c r="I3108" i="1"/>
  <c r="I1260" i="1"/>
  <c r="K1260" i="1"/>
  <c r="K2808" i="1"/>
  <c r="I2808" i="1"/>
  <c r="I1896" i="1"/>
  <c r="K1896" i="1"/>
  <c r="I2952" i="1"/>
  <c r="K2952" i="1"/>
  <c r="K800" i="1"/>
  <c r="I800" i="1"/>
  <c r="I292" i="1"/>
  <c r="K292" i="1"/>
  <c r="K3021" i="1"/>
  <c r="I3021" i="1"/>
  <c r="I1479" i="1"/>
  <c r="K1479" i="1"/>
  <c r="I2303" i="1"/>
  <c r="K2303" i="1"/>
  <c r="I2900" i="1"/>
  <c r="K2900" i="1"/>
  <c r="K2829" i="1"/>
  <c r="I2829" i="1"/>
  <c r="I304" i="1"/>
  <c r="K304" i="1"/>
  <c r="I2771" i="1"/>
  <c r="K2771" i="1"/>
  <c r="K1352" i="1"/>
  <c r="I1352" i="1"/>
  <c r="I3133" i="1"/>
  <c r="K3133" i="1"/>
  <c r="I2803" i="1"/>
  <c r="K2803" i="1"/>
  <c r="K1228" i="1"/>
  <c r="I1228" i="1"/>
  <c r="K3079" i="1"/>
  <c r="I3079" i="1"/>
  <c r="K3252" i="1"/>
  <c r="I3252" i="1"/>
  <c r="I2283" i="1"/>
  <c r="K2283" i="1"/>
  <c r="I714" i="1"/>
  <c r="K714" i="1"/>
  <c r="I1771" i="1"/>
  <c r="K1771" i="1"/>
  <c r="K3228" i="1"/>
  <c r="I3228" i="1"/>
  <c r="I1430" i="1"/>
  <c r="K1430" i="1"/>
  <c r="K866" i="1"/>
  <c r="I866" i="1"/>
  <c r="I887" i="1"/>
  <c r="K887" i="1"/>
  <c r="K460" i="1"/>
  <c r="I460" i="1"/>
  <c r="K3138" i="1"/>
  <c r="I3138" i="1"/>
  <c r="K2674" i="1"/>
  <c r="I2674" i="1"/>
  <c r="K1579" i="1"/>
  <c r="I1579" i="1"/>
  <c r="K2873" i="1"/>
  <c r="I2873" i="1"/>
  <c r="K1947" i="1"/>
  <c r="I1947" i="1"/>
  <c r="I224" i="1"/>
  <c r="K224" i="1"/>
  <c r="K1191" i="1"/>
  <c r="I1191" i="1"/>
  <c r="I2104" i="1"/>
  <c r="K2104" i="1"/>
  <c r="K535" i="1"/>
  <c r="I535" i="1"/>
  <c r="K2770" i="1"/>
  <c r="I2770" i="1"/>
  <c r="I2166" i="1"/>
  <c r="K2166" i="1"/>
  <c r="K2028" i="1"/>
  <c r="I2028" i="1"/>
  <c r="K272" i="1"/>
  <c r="I272" i="1"/>
  <c r="I2747" i="1"/>
  <c r="K2747" i="1"/>
  <c r="I2772" i="1"/>
  <c r="K2772" i="1"/>
  <c r="K1039" i="1"/>
  <c r="I1039" i="1"/>
  <c r="I2607" i="1"/>
  <c r="K2607" i="1"/>
  <c r="K744" i="1"/>
  <c r="I744" i="1"/>
  <c r="I2352" i="1"/>
  <c r="K2352" i="1"/>
  <c r="I2170" i="1"/>
  <c r="K2170" i="1"/>
  <c r="K951" i="1"/>
  <c r="I951" i="1"/>
  <c r="I1283" i="1"/>
  <c r="K1283" i="1"/>
  <c r="K3026" i="1"/>
  <c r="I3026" i="1"/>
  <c r="I1822" i="1"/>
  <c r="K1822" i="1"/>
  <c r="I3287" i="1"/>
  <c r="K3287" i="1"/>
  <c r="I2139" i="1"/>
  <c r="K2139" i="1"/>
  <c r="K2983" i="1"/>
  <c r="I2983" i="1"/>
  <c r="I3247" i="1"/>
  <c r="K3247" i="1"/>
  <c r="K2698" i="1"/>
  <c r="I2698" i="1"/>
  <c r="I509" i="1"/>
  <c r="K509" i="1"/>
  <c r="K2408" i="1"/>
  <c r="I2408" i="1"/>
  <c r="I3037" i="1"/>
  <c r="K3037" i="1"/>
  <c r="K600" i="1"/>
  <c r="I600" i="1"/>
  <c r="K655" i="1"/>
  <c r="I655" i="1"/>
  <c r="I2878" i="1"/>
  <c r="K2878" i="1"/>
  <c r="I640" i="1"/>
  <c r="K640" i="1"/>
  <c r="K1827" i="1"/>
  <c r="I1827" i="1"/>
  <c r="K2022" i="1"/>
  <c r="I2022" i="1"/>
  <c r="K3162" i="1"/>
  <c r="I3162" i="1"/>
  <c r="K2659" i="1"/>
  <c r="I2659" i="1"/>
  <c r="K2296" i="1"/>
  <c r="I2296" i="1"/>
  <c r="I1904" i="1"/>
  <c r="K1904" i="1"/>
  <c r="K2595" i="1"/>
  <c r="I2595" i="1"/>
  <c r="I1063" i="1"/>
  <c r="K1063" i="1"/>
  <c r="I3119" i="1"/>
  <c r="K3119" i="1"/>
  <c r="K2480" i="1"/>
  <c r="I2480" i="1"/>
  <c r="K2306" i="1"/>
  <c r="I2306" i="1"/>
  <c r="I2198" i="1"/>
  <c r="K2198" i="1"/>
  <c r="I2507" i="1"/>
  <c r="K2507" i="1"/>
  <c r="I2744" i="1"/>
  <c r="K2744" i="1"/>
  <c r="I2862" i="1"/>
  <c r="K2862" i="1"/>
  <c r="K2515" i="1"/>
  <c r="I2515" i="1"/>
  <c r="I3000" i="1"/>
  <c r="K3000" i="1"/>
  <c r="I3010" i="1"/>
  <c r="K3010" i="1"/>
  <c r="I1188" i="1"/>
  <c r="K1188" i="1"/>
  <c r="I1184" i="1"/>
  <c r="K1184" i="1"/>
  <c r="I1088" i="1"/>
  <c r="K1088" i="1"/>
  <c r="K1464" i="1"/>
  <c r="I1464" i="1"/>
  <c r="I2226" i="1"/>
  <c r="K2226" i="1"/>
  <c r="K1832" i="1"/>
  <c r="I1832" i="1"/>
  <c r="I2726" i="1"/>
  <c r="K2726" i="1"/>
  <c r="I1927" i="1"/>
  <c r="K1927" i="1"/>
  <c r="I2967" i="1"/>
  <c r="K2967" i="1"/>
  <c r="K1756" i="1"/>
  <c r="I1756" i="1"/>
  <c r="I1856" i="1"/>
  <c r="K1856" i="1"/>
  <c r="I3309" i="1"/>
  <c r="K3309" i="1"/>
  <c r="K2672" i="1"/>
  <c r="I2672" i="1"/>
  <c r="I143" i="1"/>
  <c r="K143" i="1"/>
  <c r="I984" i="1"/>
  <c r="K984" i="1"/>
  <c r="I2936" i="1"/>
  <c r="K2936" i="1"/>
  <c r="K2346" i="1"/>
  <c r="I2346" i="1"/>
  <c r="I2468" i="1"/>
  <c r="K2468" i="1"/>
  <c r="K667" i="1"/>
  <c r="I667" i="1"/>
  <c r="K2202" i="1"/>
  <c r="I2202" i="1"/>
  <c r="I2742" i="1"/>
  <c r="K2742" i="1"/>
  <c r="I3184" i="1"/>
  <c r="K3184" i="1"/>
  <c r="I1274" i="1"/>
  <c r="K1274" i="1"/>
  <c r="I1592" i="1"/>
  <c r="K1592" i="1"/>
  <c r="K1344" i="1"/>
  <c r="I1344" i="1"/>
  <c r="I1024" i="1"/>
  <c r="K1024" i="1"/>
  <c r="I790" i="1"/>
  <c r="K790" i="1"/>
  <c r="I720" i="1"/>
  <c r="K720" i="1"/>
  <c r="K1612" i="1"/>
  <c r="I1612" i="1"/>
  <c r="K3076" i="1"/>
  <c r="I3076" i="1"/>
  <c r="K3190" i="1"/>
  <c r="I3190" i="1"/>
  <c r="I3175" i="1"/>
  <c r="K3175" i="1"/>
  <c r="K1726" i="1"/>
  <c r="I1726" i="1"/>
  <c r="I1507" i="1"/>
  <c r="K1507" i="1"/>
  <c r="I2797" i="1"/>
  <c r="K2797" i="1"/>
  <c r="I2735" i="1"/>
  <c r="K2735" i="1"/>
  <c r="I2338" i="1"/>
  <c r="K2338" i="1"/>
  <c r="I2192" i="1"/>
  <c r="K2192" i="1"/>
  <c r="K2098" i="1"/>
  <c r="I2098" i="1"/>
  <c r="I1847" i="1"/>
  <c r="K1847" i="1"/>
  <c r="I2951" i="1"/>
  <c r="K2951" i="1"/>
  <c r="I2396" i="1"/>
  <c r="K2396" i="1"/>
  <c r="I3239" i="1"/>
  <c r="K3239" i="1"/>
  <c r="K915" i="1"/>
  <c r="I915" i="1"/>
  <c r="K2934" i="1"/>
  <c r="I2934" i="1"/>
  <c r="I2798" i="1"/>
  <c r="K2798" i="1"/>
  <c r="K2078" i="1"/>
  <c r="I2078" i="1"/>
  <c r="K2574" i="1"/>
  <c r="I2574" i="1"/>
  <c r="K578" i="1"/>
  <c r="I578" i="1"/>
  <c r="I1315" i="1"/>
  <c r="K1315" i="1"/>
  <c r="I528" i="1"/>
  <c r="K528" i="1"/>
  <c r="I3268" i="1"/>
  <c r="K3268" i="1"/>
  <c r="I1388" i="1"/>
  <c r="K1388" i="1"/>
  <c r="K2268" i="1"/>
  <c r="I2268" i="1"/>
  <c r="K3053" i="1"/>
  <c r="I3053" i="1"/>
  <c r="I1851" i="1"/>
  <c r="K1851" i="1"/>
  <c r="K1970" i="1"/>
  <c r="I1970" i="1"/>
  <c r="K3170" i="1"/>
  <c r="I3170" i="1"/>
  <c r="I2643" i="1"/>
  <c r="K2643" i="1"/>
  <c r="K2788" i="1"/>
  <c r="I2788" i="1"/>
  <c r="I1883" i="1"/>
  <c r="K1883" i="1"/>
  <c r="K1804" i="1"/>
  <c r="I1804" i="1"/>
  <c r="K2402" i="1"/>
  <c r="I2402" i="1"/>
  <c r="K3015" i="1"/>
  <c r="I3015" i="1"/>
  <c r="K1047" i="1"/>
  <c r="I1047" i="1"/>
  <c r="I1862" i="1"/>
  <c r="K1862" i="1"/>
  <c r="K1424" i="1"/>
  <c r="I1424" i="1"/>
  <c r="K2834" i="1"/>
  <c r="I2834" i="1"/>
  <c r="I2619" i="1"/>
  <c r="K2619" i="1"/>
  <c r="I376" i="1"/>
  <c r="K376" i="1"/>
  <c r="I2908" i="1"/>
  <c r="K2908" i="1"/>
  <c r="K2488" i="1"/>
  <c r="I2488" i="1"/>
  <c r="K930" i="1"/>
  <c r="I930" i="1"/>
  <c r="K2823" i="1"/>
  <c r="I2823" i="1"/>
  <c r="I1622" i="1"/>
  <c r="K1622" i="1"/>
  <c r="K2977" i="1"/>
  <c r="I2977" i="1"/>
  <c r="I2942" i="1"/>
  <c r="K2942" i="1"/>
  <c r="K3188" i="1"/>
  <c r="I3188" i="1"/>
  <c r="K3111" i="1"/>
  <c r="I3111" i="1"/>
  <c r="I2979" i="1"/>
  <c r="K2979" i="1"/>
  <c r="K616" i="1"/>
  <c r="I616" i="1"/>
  <c r="K1702" i="1"/>
  <c r="I1702" i="1"/>
  <c r="K2794" i="1"/>
  <c r="I2794" i="1"/>
  <c r="K2956" i="1"/>
  <c r="I2956" i="1"/>
  <c r="K2062" i="1"/>
  <c r="I2062" i="1"/>
  <c r="K1956" i="1"/>
  <c r="I1956" i="1"/>
  <c r="K3168" i="1"/>
  <c r="I3168" i="1"/>
  <c r="I1199" i="1"/>
  <c r="K1199" i="1"/>
  <c r="K1924" i="1"/>
  <c r="I1924" i="1"/>
  <c r="I2304" i="1"/>
  <c r="K2304" i="1"/>
  <c r="K2135" i="1"/>
  <c r="I2135" i="1"/>
  <c r="K2972" i="1"/>
  <c r="I2972" i="1"/>
  <c r="K2240" i="1"/>
  <c r="I2240" i="1"/>
  <c r="K2841" i="1"/>
  <c r="I2841" i="1"/>
  <c r="I15" i="1"/>
  <c r="K15" i="1"/>
  <c r="I3005" i="1"/>
  <c r="K3005" i="1"/>
  <c r="K1766" i="1"/>
  <c r="I1766" i="1"/>
  <c r="K1984" i="1"/>
  <c r="I1984" i="1"/>
  <c r="I2534" i="1"/>
  <c r="K2534" i="1"/>
  <c r="I3004" i="1"/>
  <c r="K3004" i="1"/>
  <c r="I2737" i="1"/>
  <c r="K2737" i="1"/>
  <c r="I1636" i="1"/>
  <c r="K1636" i="1"/>
  <c r="K855" i="1"/>
  <c r="I855" i="1"/>
  <c r="I1436" i="1"/>
  <c r="K1436" i="1"/>
  <c r="K3272" i="1"/>
  <c r="I3272" i="1"/>
  <c r="K1038" i="1"/>
  <c r="I1038" i="1"/>
  <c r="I1584" i="1"/>
  <c r="K1584" i="1"/>
  <c r="K1786" i="1"/>
  <c r="I1786" i="1"/>
  <c r="I836" i="1"/>
  <c r="K836" i="1"/>
  <c r="K1828" i="1"/>
  <c r="I1828" i="1"/>
  <c r="I2096" i="1"/>
  <c r="K2096" i="1"/>
  <c r="K2330" i="1"/>
  <c r="I2330" i="1"/>
  <c r="I2786" i="1"/>
  <c r="K2786" i="1"/>
  <c r="I1598" i="1"/>
  <c r="K1598" i="1"/>
  <c r="I3207" i="1"/>
  <c r="K3207" i="1"/>
  <c r="I1363" i="1"/>
  <c r="K1363" i="1"/>
  <c r="I2292" i="1"/>
  <c r="K2292" i="1"/>
  <c r="K1250" i="1"/>
  <c r="I1250" i="1"/>
  <c r="K2252" i="1"/>
  <c r="I2252" i="1"/>
  <c r="I2667" i="1"/>
  <c r="K2667" i="1"/>
  <c r="K994" i="1"/>
  <c r="I994" i="1"/>
  <c r="K1835" i="1"/>
  <c r="I1835" i="1"/>
  <c r="I3262" i="1"/>
  <c r="K3262" i="1"/>
  <c r="I3047" i="1"/>
  <c r="K3047" i="1"/>
  <c r="K2339" i="1"/>
  <c r="I2339" i="1"/>
  <c r="K3293" i="1"/>
  <c r="I3293" i="1"/>
  <c r="K2845" i="1"/>
  <c r="I2845" i="1"/>
  <c r="K2391" i="1"/>
  <c r="I2391" i="1"/>
  <c r="I1910" i="1"/>
  <c r="K1910" i="1"/>
  <c r="K3063" i="1"/>
  <c r="I3063" i="1"/>
  <c r="I1540" i="1"/>
  <c r="K1540" i="1"/>
  <c r="I2511" i="1"/>
  <c r="K2511" i="1"/>
  <c r="K2439" i="1"/>
  <c r="I2439" i="1"/>
  <c r="I3060" i="1"/>
  <c r="K3060" i="1"/>
  <c r="I1456" i="1"/>
  <c r="K1456" i="1"/>
  <c r="K2254" i="1"/>
  <c r="I2254" i="1"/>
  <c r="K420" i="1"/>
  <c r="I420" i="1"/>
  <c r="I1059" i="1"/>
  <c r="K1059" i="1"/>
  <c r="I1996" i="1"/>
  <c r="K1996" i="1"/>
  <c r="I1692" i="1"/>
  <c r="K1692" i="1"/>
  <c r="I1324" i="1"/>
  <c r="K1324" i="1"/>
  <c r="K2211" i="1"/>
  <c r="I2211" i="1"/>
  <c r="I2991" i="1"/>
  <c r="K2991" i="1"/>
  <c r="I2326" i="1"/>
  <c r="K2326" i="1"/>
  <c r="I3090" i="1"/>
  <c r="K3090" i="1"/>
  <c r="I2819" i="1"/>
  <c r="K2819" i="1"/>
  <c r="K1980" i="1"/>
  <c r="I1980" i="1"/>
  <c r="I1890" i="1"/>
  <c r="K1890" i="1"/>
  <c r="I3288" i="1"/>
  <c r="K3288" i="1"/>
  <c r="I1522" i="1"/>
  <c r="K1522" i="1"/>
  <c r="I3028" i="1"/>
  <c r="K3028" i="1"/>
  <c r="I1548" i="1"/>
  <c r="K1548" i="1"/>
  <c r="I419" i="1"/>
  <c r="K419" i="1"/>
  <c r="K1415" i="1"/>
  <c r="I1415" i="1"/>
  <c r="I1623" i="1"/>
  <c r="K1623" i="1"/>
  <c r="K2311" i="1"/>
  <c r="I2311" i="1"/>
  <c r="I2508" i="1"/>
  <c r="K2508" i="1"/>
  <c r="I982" i="1"/>
  <c r="K982" i="1"/>
  <c r="K3240" i="1"/>
  <c r="I3240" i="1"/>
  <c r="I960" i="1"/>
  <c r="K960" i="1"/>
  <c r="K814" i="1"/>
  <c r="I814" i="1"/>
  <c r="K2204" i="1"/>
  <c r="I2204" i="1"/>
  <c r="I1988" i="1"/>
  <c r="K1988" i="1"/>
  <c r="I3160" i="1"/>
  <c r="K3160" i="1"/>
  <c r="I1251" i="1"/>
  <c r="K1251" i="1"/>
  <c r="I2195" i="1"/>
  <c r="K2195" i="1"/>
  <c r="K3260" i="1"/>
  <c r="I3260" i="1"/>
  <c r="I355" i="1"/>
  <c r="K355" i="1"/>
  <c r="I1792" i="1"/>
  <c r="K1792" i="1"/>
  <c r="I592" i="1"/>
  <c r="K592" i="1"/>
  <c r="I1683" i="1"/>
  <c r="K1683" i="1"/>
  <c r="I2702" i="1"/>
  <c r="K2702" i="1"/>
  <c r="K2316" i="1"/>
  <c r="I2316" i="1"/>
  <c r="I1427" i="1"/>
  <c r="K1427" i="1"/>
  <c r="K608" i="1"/>
  <c r="I608" i="1"/>
  <c r="K3069" i="1"/>
  <c r="I3069" i="1"/>
  <c r="I1368" i="1"/>
  <c r="K1368" i="1"/>
  <c r="I2382" i="1"/>
  <c r="K2382" i="1"/>
  <c r="I2003" i="1"/>
  <c r="K2003" i="1"/>
  <c r="I2423" i="1"/>
  <c r="K2423" i="1"/>
  <c r="K2418" i="1"/>
  <c r="I2418" i="1"/>
  <c r="K771" i="1"/>
  <c r="I771" i="1"/>
  <c r="I2904" i="1"/>
  <c r="K2904" i="1"/>
  <c r="K2388" i="1"/>
  <c r="I2388" i="1"/>
  <c r="I2011" i="1"/>
  <c r="K2011" i="1"/>
  <c r="K3104" i="1"/>
  <c r="I3104" i="1"/>
  <c r="K671" i="1"/>
  <c r="I671" i="1"/>
  <c r="K682" i="1"/>
  <c r="I682" i="1"/>
  <c r="K2410" i="1"/>
  <c r="I2410" i="1"/>
  <c r="K1811" i="1"/>
  <c r="I1811" i="1"/>
  <c r="I1334" i="1"/>
  <c r="K1334" i="1"/>
  <c r="I3176" i="1"/>
  <c r="K3176" i="1"/>
  <c r="K2903" i="1"/>
  <c r="I2903" i="1"/>
  <c r="I320" i="1"/>
  <c r="K320" i="1"/>
  <c r="I2431" i="1"/>
  <c r="K2431" i="1"/>
  <c r="I1466" i="1"/>
  <c r="K1466" i="1"/>
  <c r="I2416" i="1"/>
  <c r="K2416" i="1"/>
  <c r="K2451" i="1"/>
  <c r="I2451" i="1"/>
  <c r="K2147" i="1"/>
  <c r="I2147" i="1"/>
  <c r="K2231" i="1"/>
  <c r="I2231" i="1"/>
  <c r="I2220" i="1"/>
  <c r="K2220" i="1"/>
  <c r="K3064" i="1"/>
  <c r="I3064" i="1"/>
  <c r="K2467" i="1"/>
  <c r="I2467" i="1"/>
  <c r="I1006" i="1"/>
  <c r="K1006" i="1"/>
  <c r="K1963" i="1"/>
  <c r="I1963" i="1"/>
  <c r="I1326" i="1"/>
  <c r="K1326" i="1"/>
  <c r="I1576" i="1"/>
  <c r="K1576" i="1"/>
  <c r="K2530" i="1"/>
  <c r="I2530" i="1"/>
  <c r="K2075" i="1"/>
  <c r="I2075" i="1"/>
  <c r="I1020" i="1"/>
  <c r="K1020" i="1"/>
  <c r="I3326" i="1"/>
  <c r="K3326" i="1"/>
  <c r="I1992" i="1"/>
  <c r="K1992" i="1"/>
  <c r="K1239" i="1"/>
  <c r="I1239" i="1"/>
  <c r="I2210" i="1"/>
  <c r="K2210" i="1"/>
  <c r="K3164" i="1"/>
  <c r="I3164" i="1"/>
  <c r="K680" i="1"/>
  <c r="I680" i="1"/>
  <c r="I3318" i="1"/>
  <c r="K3318" i="1"/>
  <c r="K1262" i="1"/>
  <c r="I1262" i="1"/>
  <c r="K2219" i="1"/>
  <c r="I2219" i="1"/>
  <c r="I2777" i="1"/>
  <c r="K2777" i="1"/>
  <c r="I2332" i="1"/>
  <c r="K2332" i="1"/>
  <c r="I2791" i="1"/>
  <c r="K2791" i="1"/>
  <c r="K1276" i="1"/>
  <c r="I1276" i="1"/>
  <c r="I2394" i="1"/>
  <c r="K2394" i="1"/>
  <c r="K940" i="1"/>
  <c r="I940" i="1"/>
  <c r="K3292" i="1"/>
  <c r="I3292" i="1"/>
  <c r="K1628" i="1"/>
  <c r="I1628" i="1"/>
  <c r="I1899" i="1"/>
  <c r="K1899" i="1"/>
  <c r="K2519" i="1"/>
  <c r="I2519" i="1"/>
  <c r="K3109" i="1"/>
  <c r="I3109" i="1"/>
  <c r="I974" i="1"/>
  <c r="K974" i="1"/>
  <c r="I2860" i="1"/>
  <c r="K2860" i="1"/>
  <c r="I411" i="1"/>
  <c r="K411" i="1"/>
  <c r="I2851" i="1"/>
  <c r="K2851" i="1"/>
  <c r="K888" i="1"/>
  <c r="I888" i="1"/>
  <c r="K2366" i="1"/>
  <c r="I2366" i="1"/>
  <c r="I2706" i="1"/>
  <c r="K2706" i="1"/>
  <c r="K2883" i="1"/>
  <c r="I2883" i="1"/>
  <c r="K2813" i="1"/>
  <c r="I2813" i="1"/>
  <c r="I3019" i="1"/>
  <c r="K3019" i="1"/>
  <c r="K1102" i="1"/>
  <c r="I1102" i="1"/>
  <c r="K1443" i="1"/>
  <c r="I1443" i="1"/>
  <c r="K1240" i="1"/>
  <c r="I1240" i="1"/>
  <c r="I1608" i="1"/>
  <c r="K1608" i="1"/>
  <c r="K1843" i="1"/>
  <c r="I1843" i="1"/>
  <c r="I3242" i="1"/>
  <c r="K3242" i="1"/>
  <c r="I3159" i="1"/>
  <c r="K3159" i="1"/>
  <c r="K480" i="1"/>
  <c r="I480" i="1"/>
  <c r="I1263" i="1"/>
  <c r="K1263" i="1"/>
  <c r="K3284" i="1"/>
  <c r="I3284" i="1"/>
  <c r="I3320" i="1"/>
  <c r="K3320" i="1"/>
  <c r="K3245" i="1"/>
  <c r="I3245" i="1"/>
  <c r="K1148" i="1"/>
  <c r="I1148" i="1"/>
  <c r="I3006" i="1"/>
  <c r="K3006" i="1"/>
  <c r="K1784" i="1"/>
  <c r="I1784" i="1"/>
  <c r="I2730" i="1"/>
  <c r="K2730" i="1"/>
  <c r="I2636" i="1"/>
  <c r="K2636" i="1"/>
  <c r="I1820" i="1"/>
  <c r="K1820" i="1"/>
  <c r="K521" i="1"/>
  <c r="I521" i="1"/>
  <c r="I1708" i="1"/>
  <c r="K1708" i="1"/>
  <c r="K291" i="1"/>
  <c r="I291" i="1"/>
  <c r="K2034" i="1"/>
  <c r="I2034" i="1"/>
  <c r="I3074" i="1"/>
  <c r="K3074" i="1"/>
  <c r="I2188" i="1"/>
  <c r="K2188" i="1"/>
  <c r="K1534" i="1"/>
  <c r="I1534" i="1"/>
  <c r="I2487" i="1"/>
  <c r="K2487" i="1"/>
  <c r="I2531" i="1"/>
  <c r="K2531" i="1"/>
  <c r="K2765" i="1"/>
  <c r="I2765" i="1"/>
  <c r="I3202" i="1"/>
  <c r="K3202" i="1"/>
  <c r="K2274" i="1"/>
  <c r="I2274" i="1"/>
  <c r="K555" i="1"/>
  <c r="I555" i="1"/>
  <c r="I2754" i="1"/>
  <c r="K2754" i="1"/>
  <c r="I2032" i="1"/>
  <c r="K2032" i="1"/>
  <c r="I731" i="1"/>
  <c r="K731" i="1"/>
  <c r="K2919" i="1"/>
  <c r="I2919" i="1"/>
  <c r="I1538" i="1"/>
  <c r="K1538" i="1"/>
  <c r="I1452" i="1"/>
  <c r="K1452" i="1"/>
  <c r="K2496" i="1"/>
  <c r="I2496" i="1"/>
  <c r="I2050" i="1"/>
  <c r="K2050" i="1"/>
  <c r="I1176" i="1"/>
  <c r="K1176" i="1"/>
  <c r="I2464" i="1"/>
  <c r="K2464" i="1"/>
  <c r="K1159" i="1"/>
  <c r="I1159" i="1"/>
  <c r="I1955" i="1"/>
  <c r="K1955" i="1"/>
  <c r="K1563" i="1"/>
  <c r="I1563" i="1"/>
  <c r="I2084" i="1"/>
  <c r="K2084" i="1"/>
  <c r="I2039" i="1"/>
  <c r="K2039" i="1"/>
  <c r="K2503" i="1"/>
  <c r="I2503" i="1"/>
  <c r="I432" i="1"/>
  <c r="K432" i="1"/>
  <c r="I2290" i="1"/>
  <c r="K2290" i="1"/>
  <c r="K878" i="1"/>
  <c r="I878" i="1"/>
  <c r="I1219" i="1"/>
  <c r="K1219" i="1"/>
  <c r="K591" i="1"/>
  <c r="I591" i="1"/>
  <c r="I623" i="1"/>
  <c r="K623" i="1"/>
  <c r="I3275" i="1"/>
  <c r="K3275" i="1"/>
  <c r="K3106" i="1"/>
  <c r="I3106" i="1"/>
  <c r="K2996" i="1"/>
  <c r="I2996" i="1"/>
  <c r="I3205" i="1"/>
  <c r="K3205" i="1"/>
  <c r="K1124" i="1"/>
  <c r="I1124" i="1"/>
  <c r="I3255" i="1"/>
  <c r="K3255" i="1"/>
  <c r="I660" i="1"/>
  <c r="K660" i="1"/>
  <c r="K1936" i="1"/>
  <c r="I1936" i="1"/>
  <c r="K3233" i="1"/>
  <c r="I3233" i="1"/>
  <c r="I607" i="1"/>
  <c r="K607" i="1"/>
  <c r="K1819" i="1"/>
  <c r="I1819" i="1"/>
  <c r="I978" i="1"/>
  <c r="K978" i="1"/>
  <c r="K770" i="1"/>
  <c r="I770" i="1"/>
  <c r="I2183" i="1"/>
  <c r="K2183" i="1"/>
  <c r="I1491" i="1"/>
  <c r="K1491" i="1"/>
  <c r="I405" i="1"/>
  <c r="K405" i="1"/>
  <c r="I1798" i="1"/>
  <c r="K1798" i="1"/>
  <c r="K899" i="1"/>
  <c r="I899" i="1"/>
  <c r="I2879" i="1"/>
  <c r="K2879" i="1"/>
  <c r="K1218" i="1"/>
  <c r="I1218" i="1"/>
  <c r="I2454" i="1"/>
  <c r="K2454" i="1"/>
  <c r="K2060" i="1"/>
  <c r="I2060" i="1"/>
  <c r="I2262" i="1"/>
  <c r="K2262" i="1"/>
  <c r="I756" i="1"/>
  <c r="K756" i="1"/>
  <c r="I2630" i="1"/>
  <c r="K2630" i="1"/>
  <c r="I2294" i="1"/>
  <c r="K2294" i="1"/>
  <c r="K3161" i="1"/>
  <c r="I3161" i="1"/>
  <c r="K1870" i="1"/>
  <c r="I1870" i="1"/>
  <c r="I249" i="1"/>
  <c r="K249" i="1"/>
  <c r="I964" i="1"/>
  <c r="K964" i="1"/>
  <c r="I325" i="1"/>
  <c r="K325" i="1"/>
  <c r="K791" i="1"/>
  <c r="I791" i="1"/>
  <c r="I2634" i="1"/>
  <c r="K2634" i="1"/>
  <c r="I2048" i="1"/>
  <c r="K2048" i="1"/>
  <c r="K1960" i="1"/>
  <c r="I1960" i="1"/>
  <c r="I2866" i="1"/>
  <c r="K2866" i="1"/>
  <c r="I1542" i="1"/>
  <c r="K1542" i="1"/>
  <c r="I3219" i="1"/>
  <c r="K3219" i="1"/>
  <c r="I1166" i="1"/>
  <c r="K1166" i="1"/>
  <c r="I1444" i="1"/>
  <c r="K1444" i="1"/>
  <c r="I2857" i="1"/>
  <c r="K2857" i="1"/>
  <c r="K931" i="1"/>
  <c r="I931" i="1"/>
  <c r="K2067" i="1"/>
  <c r="I2067" i="1"/>
  <c r="K1990" i="1"/>
  <c r="I1990" i="1"/>
  <c r="K1536" i="1"/>
  <c r="I1536" i="1"/>
  <c r="I1111" i="1"/>
  <c r="K1111" i="1"/>
  <c r="K1790" i="1"/>
  <c r="I1790" i="1"/>
  <c r="I2694" i="1"/>
  <c r="K2694" i="1"/>
  <c r="K1499" i="1"/>
  <c r="I1499" i="1"/>
  <c r="I2686" i="1"/>
  <c r="K2686" i="1"/>
  <c r="K2444" i="1"/>
  <c r="I2444" i="1"/>
  <c r="I3229" i="1"/>
  <c r="K3229" i="1"/>
  <c r="I2110" i="1"/>
  <c r="K2110" i="1"/>
  <c r="K2363" i="1"/>
  <c r="I2363" i="1"/>
  <c r="I3223" i="1"/>
  <c r="K3223" i="1"/>
  <c r="K1686" i="1"/>
  <c r="I1686" i="1"/>
  <c r="K2837" i="1"/>
  <c r="I2837" i="1"/>
  <c r="K2070" i="1"/>
  <c r="I2070" i="1"/>
  <c r="K3253" i="1"/>
  <c r="I3253" i="1"/>
  <c r="I1518" i="1"/>
  <c r="K1518" i="1"/>
  <c r="K3305" i="1"/>
  <c r="I3305" i="1"/>
  <c r="I2830" i="1"/>
  <c r="K2830" i="1"/>
  <c r="I1003" i="1"/>
  <c r="K1003" i="1"/>
  <c r="I963" i="1"/>
  <c r="K963" i="1"/>
  <c r="I2054" i="1"/>
  <c r="K2054" i="1"/>
  <c r="I2651" i="1"/>
  <c r="K2651" i="1"/>
  <c r="K1755" i="1"/>
  <c r="I1755" i="1"/>
  <c r="I181" i="1"/>
  <c r="K181" i="1"/>
  <c r="K1704" i="1"/>
  <c r="I1704" i="1"/>
  <c r="I599" i="1"/>
  <c r="K599" i="1"/>
  <c r="K2259" i="1"/>
  <c r="I2259" i="1"/>
  <c r="K1404" i="1"/>
  <c r="I1404" i="1"/>
  <c r="K3332" i="1"/>
  <c r="I3332" i="1"/>
  <c r="I2748" i="1"/>
  <c r="K2748" i="1"/>
  <c r="K1314" i="1"/>
  <c r="I1314" i="1"/>
  <c r="K1362" i="1"/>
  <c r="I1362" i="1"/>
  <c r="I2835" i="1"/>
  <c r="K2835" i="1"/>
  <c r="K1842" i="1"/>
  <c r="I1842" i="1"/>
  <c r="K1799" i="1"/>
  <c r="I1799" i="1"/>
  <c r="I1794" i="1"/>
  <c r="K1794" i="1"/>
  <c r="K2278" i="1"/>
  <c r="I2278" i="1"/>
  <c r="K1472" i="1"/>
  <c r="I1472" i="1"/>
  <c r="K2594" i="1"/>
  <c r="I2594" i="1"/>
  <c r="I2482" i="1"/>
  <c r="K2482" i="1"/>
  <c r="I3101" i="1"/>
  <c r="K3101" i="1"/>
  <c r="K1655" i="1"/>
  <c r="I1655" i="1"/>
  <c r="I3180" i="1"/>
  <c r="K3180" i="1"/>
  <c r="I835" i="1"/>
  <c r="K835" i="1"/>
  <c r="K2815" i="1"/>
  <c r="I2815" i="1"/>
  <c r="I812" i="1"/>
  <c r="K812" i="1"/>
  <c r="K2411" i="1"/>
  <c r="I2411" i="1"/>
  <c r="I2018" i="1"/>
  <c r="K2018" i="1"/>
  <c r="I1036" i="1"/>
  <c r="K1036" i="1"/>
  <c r="I1768" i="1"/>
  <c r="K1768" i="1"/>
  <c r="K2587" i="1"/>
  <c r="I2587" i="1"/>
  <c r="K1944" i="1"/>
  <c r="I1944" i="1"/>
  <c r="I2998" i="1"/>
  <c r="K2998" i="1"/>
  <c r="I3003" i="1"/>
  <c r="K3003" i="1"/>
  <c r="K1070" i="1"/>
  <c r="I1070" i="1"/>
  <c r="K983" i="1"/>
  <c r="I983" i="1"/>
  <c r="I2046" i="1"/>
  <c r="K2046" i="1"/>
  <c r="K1566" i="1"/>
  <c r="I1566" i="1"/>
  <c r="K223" i="1"/>
  <c r="I223" i="1"/>
  <c r="K3049" i="1"/>
  <c r="I3049" i="1"/>
  <c r="I2435" i="1"/>
  <c r="K2435" i="1"/>
  <c r="I1031" i="1"/>
  <c r="K1031" i="1"/>
  <c r="I844" i="1"/>
  <c r="K844" i="1"/>
  <c r="K2766" i="1"/>
  <c r="I2766" i="1"/>
  <c r="K1048" i="1"/>
  <c r="I1048" i="1"/>
  <c r="I139" i="1"/>
  <c r="K139" i="1"/>
  <c r="I1971" i="1"/>
  <c r="K1971" i="1"/>
  <c r="K2599" i="1"/>
  <c r="I2599" i="1"/>
  <c r="I2430" i="1"/>
  <c r="K2430" i="1"/>
  <c r="I3250" i="1"/>
  <c r="K3250" i="1"/>
  <c r="I1614" i="1"/>
  <c r="K1614" i="1"/>
  <c r="K1143" i="1"/>
  <c r="I1143" i="1"/>
  <c r="K2842" i="1"/>
  <c r="I2842" i="1"/>
  <c r="I3195" i="1"/>
  <c r="K3195" i="1"/>
  <c r="K1895" i="1"/>
  <c r="I1895" i="1"/>
  <c r="K1116" i="1"/>
  <c r="I1116" i="1"/>
  <c r="I3018" i="1"/>
  <c r="K3018" i="1"/>
  <c r="K2982" i="1"/>
  <c r="I2982" i="1"/>
  <c r="K2943" i="1"/>
  <c r="I2943" i="1"/>
  <c r="K2535" i="1"/>
  <c r="I2535" i="1"/>
  <c r="I3315" i="1"/>
  <c r="K3315" i="1"/>
  <c r="I1347" i="1"/>
  <c r="K1347" i="1"/>
  <c r="K2051" i="1"/>
  <c r="I2051" i="1"/>
  <c r="I2315" i="1"/>
  <c r="K2315" i="1"/>
  <c r="I1888" i="1"/>
  <c r="K1888" i="1"/>
  <c r="K2107" i="1"/>
  <c r="I2107" i="1"/>
  <c r="K1836" i="1"/>
  <c r="I1836" i="1"/>
  <c r="K1022" i="1"/>
  <c r="I1022" i="1"/>
  <c r="I2971" i="1"/>
  <c r="K2971" i="1"/>
  <c r="I2014" i="1"/>
  <c r="K2014" i="1"/>
  <c r="K2486" i="1"/>
  <c r="I2486" i="1"/>
  <c r="I1516" i="1"/>
  <c r="K1516" i="1"/>
  <c r="K545" i="1"/>
  <c r="I545" i="1"/>
  <c r="I1075" i="1"/>
  <c r="K1075" i="1"/>
  <c r="K1848" i="1"/>
  <c r="I1848" i="1"/>
  <c r="I1600" i="1"/>
  <c r="K1600" i="1"/>
  <c r="I1028" i="1"/>
  <c r="K1028" i="1"/>
  <c r="K1335" i="1"/>
  <c r="I1335" i="1"/>
  <c r="K2203" i="1"/>
  <c r="I2203" i="1"/>
  <c r="I2722" i="1"/>
  <c r="K2722" i="1"/>
  <c r="I1662" i="1"/>
  <c r="K1662" i="1"/>
  <c r="I1932" i="1"/>
  <c r="K1932" i="1"/>
  <c r="I2947" i="1"/>
  <c r="K2947" i="1"/>
  <c r="K3267" i="1"/>
  <c r="I3267" i="1"/>
  <c r="K1520" i="1"/>
  <c r="I1520" i="1"/>
  <c r="I1720" i="1"/>
  <c r="K1720" i="1"/>
  <c r="K1615" i="1"/>
  <c r="I1615" i="1"/>
  <c r="K1954" i="1"/>
  <c r="I1954" i="1"/>
  <c r="I1878" i="1"/>
  <c r="K1878" i="1"/>
  <c r="I2359" i="1"/>
  <c r="K2359" i="1"/>
  <c r="K404" i="1"/>
  <c r="I404" i="1"/>
  <c r="I1776" i="1"/>
  <c r="K1776" i="1"/>
  <c r="K876" i="1"/>
  <c r="I876" i="1"/>
  <c r="I2459" i="1"/>
  <c r="K2459" i="1"/>
  <c r="I1448" i="1"/>
  <c r="K1448" i="1"/>
  <c r="I3304" i="1"/>
  <c r="K3304" i="1"/>
  <c r="I377" i="1"/>
  <c r="K377" i="1"/>
  <c r="I2012" i="1"/>
  <c r="K2012" i="1"/>
  <c r="I2424" i="1"/>
  <c r="K2424" i="1"/>
  <c r="K2999" i="1"/>
  <c r="I2999" i="1"/>
  <c r="K3325" i="1"/>
  <c r="I3325" i="1"/>
  <c r="K2523" i="1"/>
  <c r="I2523" i="1"/>
  <c r="I3012" i="1"/>
  <c r="K3012" i="1"/>
  <c r="I160" i="1"/>
  <c r="K160" i="1"/>
  <c r="I1558" i="1"/>
  <c r="K1558" i="1"/>
  <c r="K2510" i="1"/>
  <c r="I2510" i="1"/>
  <c r="K2182" i="1"/>
  <c r="I2182" i="1"/>
  <c r="I1058" i="1"/>
  <c r="K1058" i="1"/>
  <c r="K2909" i="1"/>
  <c r="I2909" i="1"/>
  <c r="K2552" i="1"/>
  <c r="I2552" i="1"/>
  <c r="I1420" i="1"/>
  <c r="K1420" i="1"/>
  <c r="K2374" i="1"/>
  <c r="I2374" i="1"/>
  <c r="I1568" i="1"/>
  <c r="K1568" i="1"/>
  <c r="K1432" i="1"/>
  <c r="I1432" i="1"/>
  <c r="I706" i="1"/>
  <c r="K706" i="1"/>
  <c r="K935" i="1"/>
  <c r="I935" i="1"/>
  <c r="I2295" i="1"/>
  <c r="K2295" i="1"/>
  <c r="I2103" i="1"/>
  <c r="K2103" i="1"/>
  <c r="K2083" i="1"/>
  <c r="I2083" i="1"/>
  <c r="K624" i="1"/>
  <c r="I624" i="1"/>
  <c r="I1699" i="1"/>
  <c r="K1699" i="1"/>
  <c r="I860" i="1"/>
  <c r="K860" i="1"/>
  <c r="K2142" i="1"/>
  <c r="I2142" i="1"/>
  <c r="K2156" i="1"/>
  <c r="I2156" i="1"/>
  <c r="K1336" i="1"/>
  <c r="I1336" i="1"/>
  <c r="K2787" i="1"/>
  <c r="I2787" i="1"/>
  <c r="K1719" i="1"/>
  <c r="I1719" i="1"/>
  <c r="K1376" i="1"/>
  <c r="I1376" i="1"/>
  <c r="I2528" i="1"/>
  <c r="K2528" i="1"/>
  <c r="K1458" i="1"/>
  <c r="I1458" i="1"/>
  <c r="I1806" i="1"/>
  <c r="K1806" i="1"/>
  <c r="I2958" i="1"/>
  <c r="K2958" i="1"/>
  <c r="I2174" i="1"/>
  <c r="K2174" i="1"/>
  <c r="I1838" i="1"/>
  <c r="K1838" i="1"/>
  <c r="K2918" i="1"/>
  <c r="I2918" i="1"/>
  <c r="I2875" i="1"/>
  <c r="K2875" i="1"/>
  <c r="I448" i="1"/>
  <c r="K448" i="1"/>
  <c r="K3310" i="1"/>
  <c r="I3310" i="1"/>
  <c r="I2703" i="1"/>
  <c r="K2703" i="1"/>
  <c r="K3295" i="1"/>
  <c r="I3295" i="1"/>
  <c r="K2547" i="1"/>
  <c r="I2547" i="1"/>
  <c r="I2491" i="1"/>
  <c r="K2491" i="1"/>
  <c r="K2817" i="1"/>
  <c r="I2817" i="1"/>
  <c r="I2707" i="1"/>
  <c r="K2707" i="1"/>
  <c r="I1244" i="1"/>
  <c r="K1244" i="1"/>
  <c r="K840" i="1"/>
  <c r="I840" i="1"/>
  <c r="K2080" i="1"/>
  <c r="I2080" i="1"/>
  <c r="K3183" i="1"/>
  <c r="I3183" i="1"/>
  <c r="I2222" i="1"/>
  <c r="K2222" i="1"/>
  <c r="K2086" i="1"/>
  <c r="I2086" i="1"/>
  <c r="K751" i="1"/>
  <c r="I751" i="1"/>
  <c r="I2939" i="1"/>
  <c r="K2939" i="1"/>
  <c r="K1367" i="1"/>
  <c r="I1367" i="1"/>
  <c r="K3285" i="1"/>
  <c r="I3285" i="1"/>
  <c r="K2718" i="1"/>
  <c r="I2718" i="1"/>
  <c r="K2759" i="1"/>
  <c r="I2759" i="1"/>
  <c r="K2963" i="1"/>
  <c r="I2963" i="1"/>
  <c r="I3124" i="1"/>
  <c r="K3124" i="1"/>
  <c r="I2914" i="1"/>
  <c r="K2914" i="1"/>
  <c r="I2446" i="1"/>
  <c r="K2446" i="1"/>
  <c r="I972" i="1"/>
  <c r="K972" i="1"/>
  <c r="I533" i="1"/>
  <c r="K533" i="1"/>
  <c r="K862" i="1"/>
  <c r="I862" i="1"/>
  <c r="I2215" i="1"/>
  <c r="K2215" i="1"/>
  <c r="I992" i="1"/>
  <c r="K992" i="1"/>
  <c r="I2148" i="1"/>
  <c r="K2148" i="1"/>
  <c r="I910" i="1"/>
  <c r="K910" i="1"/>
  <c r="K1571" i="1"/>
  <c r="I1571" i="1"/>
  <c r="K1271" i="1"/>
  <c r="I1271" i="1"/>
  <c r="I2076" i="1"/>
  <c r="K2076" i="1"/>
  <c r="I2566" i="1"/>
  <c r="K2566" i="1"/>
  <c r="K2861" i="1"/>
  <c r="I2861" i="1"/>
  <c r="K2603" i="1"/>
  <c r="I2603" i="1"/>
  <c r="I995" i="1"/>
  <c r="K995" i="1"/>
  <c r="K1734" i="1"/>
  <c r="I1734" i="1"/>
  <c r="K2055" i="1"/>
  <c r="I2055" i="1"/>
  <c r="I2937" i="1"/>
  <c r="K2937" i="1"/>
  <c r="K807" i="1"/>
  <c r="I807" i="1"/>
  <c r="K1918" i="1"/>
  <c r="I1918" i="1"/>
  <c r="K1886" i="1"/>
  <c r="I1886" i="1"/>
  <c r="K2344" i="1"/>
  <c r="I2344" i="1"/>
  <c r="I1498" i="1"/>
  <c r="K1498" i="1"/>
  <c r="K2458" i="1"/>
  <c r="I2458" i="1"/>
  <c r="K2124" i="1"/>
  <c r="I2124" i="1"/>
  <c r="K2658" i="1"/>
  <c r="I2658" i="1"/>
  <c r="I2743" i="1"/>
  <c r="K2743" i="1"/>
  <c r="K1920" i="1"/>
  <c r="I1920" i="1"/>
  <c r="K2288" i="1"/>
  <c r="I2288" i="1"/>
  <c r="K2647" i="1"/>
  <c r="I2647" i="1"/>
  <c r="K2160" i="1"/>
  <c r="I2160" i="1"/>
  <c r="I2750" i="1"/>
  <c r="K2750" i="1"/>
  <c r="K1528" i="1"/>
  <c r="I1528" i="1"/>
  <c r="I1991" i="1"/>
  <c r="K1991" i="1"/>
  <c r="K2704" i="1"/>
  <c r="I2704" i="1"/>
  <c r="K1515" i="1"/>
  <c r="I1515" i="1"/>
  <c r="K908" i="1"/>
  <c r="I908" i="1"/>
  <c r="K692" i="1"/>
  <c r="I692" i="1"/>
  <c r="K763" i="1"/>
  <c r="I763" i="1"/>
  <c r="I3130" i="1"/>
  <c r="K3130" i="1"/>
  <c r="K2560" i="1"/>
  <c r="I2560" i="1"/>
  <c r="I2930" i="1"/>
  <c r="K2930" i="1"/>
  <c r="K2504" i="1"/>
  <c r="I2504" i="1"/>
  <c r="K1739" i="1"/>
  <c r="I1739" i="1"/>
  <c r="I2877" i="1"/>
  <c r="K2877" i="1"/>
  <c r="K2112" i="1"/>
  <c r="I2112" i="1"/>
  <c r="I1831" i="1"/>
  <c r="K1831" i="1"/>
  <c r="I3218" i="1"/>
  <c r="K3218" i="1"/>
  <c r="I2567" i="1"/>
  <c r="K2567" i="1"/>
  <c r="K2734" i="1"/>
  <c r="I2734" i="1"/>
  <c r="K3054" i="1"/>
  <c r="I3054" i="1"/>
  <c r="I3062" i="1"/>
  <c r="K3062" i="1"/>
  <c r="I2865" i="1"/>
  <c r="K2865" i="1"/>
  <c r="K2966" i="1"/>
  <c r="I2966" i="1"/>
  <c r="K2000" i="1"/>
  <c r="I2000" i="1"/>
  <c r="K3135" i="1"/>
  <c r="I3135" i="1"/>
  <c r="K1256" i="1"/>
  <c r="I1256" i="1"/>
  <c r="K2136" i="1"/>
  <c r="I2136" i="1"/>
  <c r="K2108" i="1"/>
  <c r="I2108" i="1"/>
  <c r="K1680" i="1"/>
  <c r="I1680" i="1"/>
  <c r="I2887" i="1"/>
  <c r="K2887" i="1"/>
  <c r="K1272" i="1"/>
  <c r="I1272" i="1"/>
  <c r="I1884" i="1"/>
  <c r="K1884" i="1"/>
  <c r="I1422" i="1"/>
  <c r="K1422" i="1"/>
  <c r="I850" i="1"/>
  <c r="K850" i="1"/>
  <c r="I1500" i="1"/>
  <c r="K1500" i="1"/>
  <c r="I1319" i="1"/>
  <c r="K1319" i="1"/>
  <c r="I1676" i="1"/>
  <c r="K1676" i="1"/>
  <c r="K1255" i="1"/>
  <c r="I1255" i="1"/>
  <c r="K1891" i="1"/>
  <c r="I1891" i="1"/>
  <c r="K2644" i="1"/>
  <c r="I2644" i="1"/>
  <c r="I2564" i="1"/>
  <c r="K2564" i="1"/>
  <c r="K2775" i="1"/>
  <c r="I2775" i="1"/>
  <c r="I2889" i="1"/>
  <c r="K2889" i="1"/>
  <c r="I3165" i="1"/>
  <c r="K3165" i="1"/>
  <c r="K2590" i="1"/>
  <c r="I2590" i="1"/>
  <c r="I1728" i="1"/>
  <c r="K1728" i="1"/>
  <c r="K1506" i="1"/>
  <c r="I1506" i="1"/>
  <c r="I1747" i="1"/>
  <c r="K1747" i="1"/>
  <c r="I3036" i="1"/>
  <c r="K3036" i="1"/>
  <c r="I1154" i="1"/>
  <c r="K1154" i="1"/>
  <c r="I3316" i="1"/>
  <c r="K3316" i="1"/>
  <c r="I3197" i="1"/>
  <c r="K3197" i="1"/>
  <c r="I1911" i="1"/>
  <c r="K1911" i="1"/>
  <c r="K1091" i="1"/>
  <c r="I1091" i="1"/>
  <c r="K1398" i="1"/>
  <c r="I1398" i="1"/>
  <c r="I2216" i="1"/>
  <c r="K2216" i="1"/>
  <c r="K707" i="1"/>
  <c r="I707" i="1"/>
  <c r="I2675" i="1"/>
  <c r="K2675" i="1"/>
  <c r="I2855" i="1"/>
  <c r="K2855" i="1"/>
  <c r="K1356" i="1"/>
  <c r="I1356" i="1"/>
  <c r="K2946" i="1"/>
  <c r="I2946" i="1"/>
  <c r="I3077" i="1"/>
  <c r="K3077" i="1"/>
  <c r="I1387" i="1"/>
  <c r="K1387" i="1"/>
  <c r="K1122" i="1"/>
  <c r="I1122" i="1"/>
  <c r="I3333" i="1"/>
  <c r="K3333" i="1"/>
  <c r="I2915" i="1"/>
  <c r="K2915" i="1"/>
  <c r="K1467" i="1"/>
  <c r="I1467" i="1"/>
  <c r="K3110" i="1"/>
  <c r="I3110" i="1"/>
  <c r="I2368" i="1"/>
  <c r="K2368" i="1"/>
  <c r="K3154" i="1"/>
  <c r="I3154" i="1"/>
  <c r="I3031" i="1"/>
  <c r="K3031" i="1"/>
  <c r="I1714" i="1"/>
  <c r="K1714" i="1"/>
  <c r="I942" i="1"/>
  <c r="K942" i="1"/>
  <c r="I2126" i="1"/>
  <c r="K2126" i="1"/>
  <c r="I2652" i="1"/>
  <c r="K2652" i="1"/>
  <c r="K2911" i="1"/>
  <c r="I2911" i="1"/>
  <c r="K1054" i="1"/>
  <c r="I1054" i="1"/>
  <c r="I1502" i="1"/>
  <c r="K1502" i="1"/>
  <c r="K2190" i="1"/>
  <c r="I2190" i="1"/>
  <c r="K1964" i="1"/>
  <c r="I1964" i="1"/>
  <c r="I2398" i="1"/>
  <c r="K2398" i="1"/>
  <c r="K2708" i="1"/>
  <c r="I2708" i="1"/>
  <c r="K1267" i="1"/>
  <c r="I1267" i="1"/>
  <c r="K2781" i="1"/>
  <c r="I2781" i="1"/>
  <c r="I2646" i="1"/>
  <c r="K2646" i="1"/>
  <c r="I2419" i="1"/>
  <c r="K2419" i="1"/>
  <c r="K2821" i="1"/>
  <c r="I2821" i="1"/>
  <c r="I3025" i="1"/>
  <c r="K3025" i="1"/>
  <c r="I1760" i="1"/>
  <c r="K1760" i="1"/>
  <c r="I2769" i="1"/>
  <c r="K2769" i="1"/>
  <c r="I2907" i="1"/>
  <c r="K2907" i="1"/>
  <c r="I2961" i="1"/>
  <c r="K2961" i="1"/>
  <c r="K2604" i="1"/>
  <c r="I2604" i="1"/>
  <c r="K2713" i="1"/>
  <c r="I2713" i="1"/>
  <c r="K3182" i="1"/>
  <c r="I3182" i="1"/>
  <c r="I1214" i="1"/>
  <c r="K1214" i="1"/>
  <c r="I2291" i="1"/>
  <c r="K2291" i="1"/>
  <c r="K1752" i="1"/>
  <c r="I1752" i="1"/>
  <c r="I1916" i="1"/>
  <c r="K1916" i="1"/>
  <c r="K1446" i="1"/>
  <c r="I1446" i="1"/>
  <c r="I2571" i="1"/>
  <c r="K2571" i="1"/>
  <c r="I3249" i="1"/>
  <c r="K3249" i="1"/>
  <c r="K1779" i="1"/>
  <c r="I1779" i="1"/>
  <c r="I1171" i="1"/>
  <c r="K1171" i="1"/>
  <c r="K3194" i="1"/>
  <c r="I3194" i="1"/>
  <c r="I2171" i="1"/>
  <c r="K2171" i="1"/>
  <c r="I2492" i="1"/>
  <c r="K2492" i="1"/>
  <c r="I3045" i="1"/>
  <c r="K3045" i="1"/>
  <c r="K2680" i="1"/>
  <c r="I2680" i="1"/>
  <c r="I349" i="1"/>
  <c r="K349" i="1"/>
  <c r="K3117" i="1"/>
  <c r="I3117" i="1"/>
  <c r="K2905" i="1"/>
  <c r="I2905" i="1"/>
  <c r="I1583" i="1"/>
  <c r="K1583" i="1"/>
  <c r="K3058" i="1"/>
  <c r="I3058" i="1"/>
  <c r="K1814" i="1"/>
  <c r="I1814" i="1"/>
  <c r="K712" i="1"/>
  <c r="I712" i="1"/>
  <c r="K2118" i="1"/>
  <c r="I2118" i="1"/>
  <c r="I1543" i="1"/>
  <c r="K1543" i="1"/>
  <c r="K1634" i="1"/>
  <c r="I1634" i="1"/>
  <c r="I2348" i="1"/>
  <c r="K2348" i="1"/>
  <c r="I2163" i="1"/>
  <c r="K2163" i="1"/>
  <c r="K2973" i="1"/>
  <c r="I2973" i="1"/>
  <c r="K3282" i="1"/>
  <c r="I3282" i="1"/>
  <c r="K1331" i="1"/>
  <c r="I1331" i="1"/>
  <c r="I1155" i="1"/>
  <c r="K1155" i="1"/>
  <c r="I1463" i="1"/>
  <c r="K1463" i="1"/>
  <c r="I2563" i="1"/>
  <c r="K2563" i="1"/>
  <c r="I1478" i="1"/>
  <c r="K1478" i="1"/>
  <c r="K1691" i="1"/>
  <c r="I1691" i="1"/>
  <c r="K775" i="1"/>
  <c r="I775" i="1"/>
  <c r="K2863" i="1"/>
  <c r="I2863" i="1"/>
  <c r="I1931" i="1"/>
  <c r="K1931" i="1"/>
  <c r="I1496" i="1"/>
  <c r="K1496" i="1"/>
  <c r="K2264" i="1"/>
  <c r="I2264" i="1"/>
  <c r="K2008" i="1"/>
  <c r="I2008" i="1"/>
  <c r="I1795" i="1"/>
  <c r="K1795" i="1"/>
  <c r="I3166" i="1"/>
  <c r="K3166" i="1"/>
  <c r="K565" i="1"/>
  <c r="I565" i="1"/>
  <c r="K1043" i="1"/>
  <c r="I1043" i="1"/>
  <c r="I1587" i="1"/>
  <c r="K1587" i="1"/>
  <c r="K2869" i="1"/>
  <c r="I2869" i="1"/>
  <c r="I3297" i="1"/>
  <c r="K3297" i="1"/>
  <c r="I2582" i="1"/>
  <c r="K2582" i="1"/>
  <c r="K1164" i="1"/>
  <c r="I1164" i="1"/>
  <c r="K1943" i="1"/>
  <c r="I1943" i="1"/>
  <c r="I2258" i="1"/>
  <c r="K2258" i="1"/>
  <c r="I499" i="1"/>
  <c r="K499" i="1"/>
  <c r="I53" i="1"/>
  <c r="K53" i="1"/>
  <c r="I1875" i="1"/>
  <c r="K1875" i="1"/>
  <c r="K2802" i="1"/>
  <c r="I2802" i="1"/>
  <c r="I2478" i="1"/>
  <c r="K2478" i="1"/>
  <c r="K3067" i="1"/>
  <c r="I3067" i="1"/>
  <c r="I1912" i="1"/>
  <c r="K1912" i="1"/>
  <c r="K2387" i="1"/>
  <c r="I2387" i="1"/>
  <c r="K1100" i="1"/>
  <c r="I1100" i="1"/>
  <c r="I2146" i="1"/>
  <c r="K2146" i="1"/>
  <c r="K979" i="1"/>
  <c r="I979" i="1"/>
  <c r="I2778" i="1"/>
  <c r="K2778" i="1"/>
  <c r="I2043" i="1"/>
  <c r="K2043" i="1"/>
  <c r="I1547" i="1"/>
  <c r="K1547" i="1"/>
  <c r="I2434" i="1"/>
  <c r="K2434" i="1"/>
  <c r="K2811" i="1"/>
  <c r="I2811" i="1"/>
  <c r="I2406" i="1"/>
  <c r="K2406" i="1"/>
  <c r="K3002" i="1"/>
  <c r="I3002" i="1"/>
  <c r="K2727" i="1"/>
  <c r="I2727" i="1"/>
  <c r="K121" i="1"/>
  <c r="I121" i="1"/>
  <c r="K3139" i="1"/>
  <c r="I3139" i="1"/>
  <c r="I904" i="1"/>
  <c r="K904" i="1"/>
  <c r="K3050" i="1"/>
  <c r="I3050" i="1"/>
  <c r="I990" i="1"/>
  <c r="K990" i="1"/>
  <c r="K2370" i="1"/>
  <c r="I2370" i="1"/>
  <c r="I3014" i="1"/>
  <c r="K3014" i="1"/>
  <c r="I2758" i="1"/>
  <c r="K2758" i="1"/>
  <c r="I2199" i="1"/>
  <c r="K2199" i="1"/>
  <c r="K2334" i="1"/>
  <c r="I2334" i="1"/>
  <c r="I2251" i="1"/>
  <c r="K2251" i="1"/>
  <c r="I3151" i="1"/>
  <c r="K3151" i="1"/>
  <c r="K1419" i="1"/>
  <c r="I1419" i="1"/>
  <c r="I2224" i="1"/>
  <c r="K2224" i="1"/>
  <c r="I1198" i="1"/>
  <c r="K1198" i="1"/>
  <c r="K2400" i="1"/>
  <c r="I2400" i="1"/>
  <c r="K1922" i="1"/>
  <c r="I1922" i="1"/>
  <c r="I3231" i="1"/>
  <c r="K3231" i="1"/>
  <c r="K2572" i="1"/>
  <c r="I2572" i="1"/>
  <c r="I2331" i="1"/>
  <c r="K2331" i="1"/>
  <c r="K3143" i="1"/>
  <c r="I3143" i="1"/>
  <c r="I988" i="1"/>
  <c r="K988" i="1"/>
  <c r="K1950" i="1"/>
  <c r="I1950" i="1"/>
  <c r="I780" i="1"/>
  <c r="K780" i="1"/>
  <c r="K164" i="1"/>
  <c r="I164" i="1"/>
  <c r="K2558" i="1"/>
  <c r="I2558" i="1"/>
  <c r="I3314" i="1"/>
  <c r="K3314" i="1"/>
  <c r="K1574" i="1"/>
  <c r="I1574" i="1"/>
  <c r="I2826" i="1"/>
  <c r="K2826" i="1"/>
  <c r="I1874" i="1"/>
  <c r="K1874" i="1"/>
  <c r="K1298" i="1"/>
  <c r="I1298" i="1"/>
  <c r="I1559" i="1"/>
  <c r="K1559" i="1"/>
  <c r="K3066" i="1"/>
  <c r="I3066" i="1"/>
  <c r="I2993" i="1"/>
  <c r="K2993" i="1"/>
  <c r="I3099" i="1"/>
  <c r="K3099" i="1"/>
  <c r="K2284" i="1"/>
  <c r="I2284" i="1"/>
  <c r="K1675" i="1"/>
  <c r="I1675" i="1"/>
  <c r="I1170" i="1"/>
  <c r="K1170" i="1"/>
  <c r="I2843" i="1"/>
  <c r="K2843" i="1"/>
  <c r="I1310" i="1"/>
  <c r="K1310" i="1"/>
  <c r="I1694" i="1"/>
  <c r="K1694" i="1"/>
  <c r="I1342" i="1"/>
  <c r="K1342" i="1"/>
  <c r="K2392" i="1"/>
  <c r="I2392" i="1"/>
  <c r="I3281" i="1"/>
  <c r="K3281" i="1"/>
  <c r="I1746" i="1"/>
  <c r="K1746" i="1"/>
  <c r="K2805" i="1"/>
  <c r="I2805" i="1"/>
  <c r="K3027" i="1"/>
  <c r="I3027" i="1"/>
  <c r="I2448" i="1"/>
  <c r="K2448" i="1"/>
  <c r="K1570" i="1"/>
  <c r="I1570" i="1"/>
  <c r="K2901" i="1"/>
  <c r="I2901" i="1"/>
  <c r="K2155" i="1"/>
  <c r="I2155" i="1"/>
  <c r="K2648" i="1"/>
  <c r="I2648" i="1"/>
  <c r="I207" i="1"/>
  <c r="K207" i="1"/>
  <c r="K1998" i="1"/>
  <c r="I1998" i="1"/>
  <c r="I1606" i="1"/>
  <c r="K1606" i="1"/>
  <c r="I1595" i="1"/>
  <c r="K1595" i="1"/>
  <c r="I3091" i="1"/>
  <c r="K3091" i="1"/>
  <c r="I1554" i="1"/>
  <c r="K1554" i="1"/>
  <c r="K2795" i="1"/>
  <c r="I2795" i="1"/>
  <c r="K2235" i="1"/>
  <c r="I2235" i="1"/>
  <c r="I1696" i="1"/>
  <c r="K1696" i="1"/>
  <c r="K3322" i="1"/>
  <c r="I3322" i="1"/>
  <c r="I2626" i="1"/>
  <c r="K2626" i="1"/>
  <c r="K2853" i="1"/>
  <c r="I2853" i="1"/>
  <c r="I1624" i="1"/>
  <c r="K1624" i="1"/>
  <c r="K3187" i="1"/>
  <c r="I3187" i="1"/>
  <c r="K3299" i="1"/>
  <c r="I3299" i="1"/>
  <c r="I2550" i="1"/>
  <c r="K2550" i="1"/>
  <c r="I2923" i="1"/>
  <c r="K2923" i="1"/>
  <c r="K2208" i="1"/>
  <c r="I2208" i="1"/>
  <c r="I1010" i="1"/>
  <c r="K1010" i="1"/>
  <c r="I1203" i="1"/>
  <c r="K1203" i="1"/>
  <c r="K1974" i="1"/>
  <c r="I1974" i="1"/>
  <c r="K523" i="1"/>
  <c r="I523" i="1"/>
  <c r="I3147" i="1"/>
  <c r="K3147" i="1"/>
  <c r="I2610" i="1"/>
  <c r="K2610" i="1"/>
  <c r="K1654" i="1"/>
  <c r="I1654" i="1"/>
  <c r="I675" i="1"/>
  <c r="K675" i="1"/>
  <c r="K2922" i="1"/>
  <c r="I2922" i="1"/>
  <c r="I2302" i="1"/>
  <c r="K2302" i="1"/>
  <c r="K1591" i="1"/>
  <c r="I1591" i="1"/>
  <c r="I3303" i="1"/>
  <c r="K3303" i="1"/>
  <c r="I2263" i="1"/>
  <c r="K2263" i="1"/>
  <c r="K2038" i="1"/>
  <c r="I2038" i="1"/>
  <c r="I3186" i="1"/>
  <c r="K3186" i="1"/>
  <c r="K1650" i="1"/>
  <c r="I1650" i="1"/>
  <c r="I2524" i="1"/>
  <c r="K2524" i="1"/>
  <c r="K2131" i="1"/>
  <c r="I2131" i="1"/>
  <c r="K2428" i="1"/>
  <c r="I2428" i="1"/>
  <c r="I2206" i="1"/>
  <c r="K2206" i="1"/>
  <c r="K1064" i="1"/>
  <c r="I1064" i="1"/>
  <c r="K36" i="1"/>
  <c r="I36" i="1"/>
  <c r="I2927" i="1"/>
  <c r="K2927" i="1"/>
  <c r="I687" i="1"/>
  <c r="K687" i="1"/>
  <c r="I3007" i="1"/>
  <c r="K3007" i="1"/>
  <c r="K727" i="1"/>
  <c r="I727" i="1"/>
  <c r="K1872" i="1"/>
  <c r="I1872" i="1"/>
  <c r="I3221" i="1"/>
  <c r="K3221" i="1"/>
  <c r="K3039" i="1"/>
  <c r="I3039" i="1"/>
  <c r="I2933" i="1"/>
  <c r="K2933" i="1"/>
  <c r="K1235" i="1"/>
  <c r="I1235" i="1"/>
  <c r="K946" i="1"/>
  <c r="I946" i="1"/>
  <c r="K2520" i="1"/>
  <c r="I2520" i="1"/>
  <c r="I786" i="1"/>
  <c r="K786" i="1"/>
  <c r="K2059" i="1"/>
  <c r="I2059" i="1"/>
  <c r="K2584" i="1"/>
  <c r="I2584" i="1"/>
  <c r="I2150" i="1"/>
  <c r="K2150" i="1"/>
  <c r="I1808" i="1"/>
  <c r="K1808" i="1"/>
  <c r="K1772" i="1"/>
  <c r="I1772" i="1"/>
  <c r="I2087" i="1"/>
  <c r="K2087" i="1"/>
  <c r="K2600" i="1"/>
  <c r="I2600" i="1"/>
  <c r="K2088" i="1"/>
  <c r="I2088" i="1"/>
  <c r="K2343" i="1"/>
  <c r="I2343" i="1"/>
  <c r="I3070" i="1"/>
  <c r="K3070" i="1"/>
  <c r="I1975" i="1"/>
  <c r="K1975" i="1"/>
  <c r="K1907" i="1"/>
  <c r="I1907" i="1"/>
  <c r="K2502" i="1"/>
  <c r="I2502" i="1"/>
  <c r="I2476" i="1"/>
  <c r="K2476" i="1"/>
  <c r="I1086" i="1"/>
  <c r="K1086" i="1"/>
  <c r="I699" i="1"/>
  <c r="K699" i="1"/>
  <c r="I2040" i="1"/>
  <c r="K2040" i="1"/>
  <c r="K2024" i="1"/>
  <c r="I2024" i="1"/>
  <c r="I2898" i="1"/>
  <c r="K2898" i="1"/>
  <c r="K3134" i="1"/>
  <c r="I3134" i="1"/>
  <c r="K2094" i="1"/>
  <c r="I2094" i="1"/>
  <c r="K1383" i="1"/>
  <c r="I1383" i="1"/>
  <c r="K1630" i="1"/>
  <c r="I1630" i="1"/>
  <c r="K2985" i="1"/>
  <c r="I2985" i="1"/>
  <c r="I2102" i="1"/>
  <c r="K2102" i="1"/>
  <c r="I3269" i="1"/>
  <c r="K3269" i="1"/>
  <c r="I1544" i="1"/>
  <c r="K1544" i="1"/>
  <c r="K1859" i="1"/>
  <c r="I1859" i="1"/>
  <c r="K2767" i="1"/>
  <c r="I2767" i="1"/>
  <c r="I3270" i="1"/>
  <c r="K3270" i="1"/>
  <c r="K752" i="1"/>
  <c r="I752" i="1"/>
  <c r="K1880" i="1"/>
  <c r="I1880" i="1"/>
  <c r="I631" i="1"/>
  <c r="K631" i="1"/>
  <c r="I2456" i="1"/>
  <c r="K2456" i="1"/>
  <c r="I2256" i="1"/>
  <c r="K2256" i="1"/>
  <c r="I2783" i="1"/>
  <c r="K2783" i="1"/>
  <c r="K75" i="1"/>
  <c r="I75" i="1"/>
  <c r="K3290" i="1"/>
  <c r="I3290" i="1"/>
  <c r="I1952" i="1"/>
  <c r="K1952" i="1"/>
  <c r="K2874" i="1"/>
  <c r="I2874" i="1"/>
  <c r="I3100" i="1"/>
  <c r="K3100" i="1"/>
  <c r="I2354" i="1"/>
  <c r="K2354" i="1"/>
  <c r="I347" i="1"/>
  <c r="K347" i="1"/>
  <c r="K3155" i="1"/>
  <c r="I3155" i="1"/>
  <c r="K1618" i="1"/>
  <c r="I1618" i="1"/>
  <c r="I2412" i="1"/>
  <c r="K2412" i="1"/>
  <c r="K2882" i="1"/>
  <c r="I2882" i="1"/>
  <c r="K1671" i="1"/>
  <c r="I1671" i="1"/>
  <c r="K1742" i="1"/>
  <c r="I1742" i="1"/>
  <c r="I2064" i="1"/>
  <c r="K2064" i="1"/>
  <c r="K2299" i="1"/>
  <c r="I2299" i="1"/>
  <c r="I2949" i="1"/>
  <c r="K2949" i="1"/>
  <c r="K1782" i="1"/>
  <c r="I1782" i="1"/>
  <c r="I2965" i="1"/>
  <c r="K2965" i="1"/>
  <c r="K1611" i="1"/>
  <c r="I1611" i="1"/>
  <c r="I2945" i="1"/>
  <c r="K2945" i="1"/>
  <c r="I1638" i="1"/>
  <c r="K1638" i="1"/>
  <c r="K3225" i="1"/>
  <c r="I3225" i="1"/>
  <c r="I1938" i="1"/>
  <c r="K1938" i="1"/>
  <c r="K1800" i="1"/>
  <c r="I1800" i="1"/>
  <c r="I1212" i="1"/>
  <c r="K1212" i="1"/>
  <c r="I3071" i="1"/>
  <c r="K3071" i="1"/>
  <c r="K3277" i="1"/>
  <c r="I3277" i="1"/>
  <c r="K1688" i="1"/>
  <c r="I1688" i="1"/>
  <c r="K1840" i="1"/>
  <c r="I1840" i="1"/>
  <c r="I2773" i="1"/>
  <c r="K2773" i="1"/>
  <c r="I3258" i="1"/>
  <c r="K3258" i="1"/>
  <c r="I2712" i="1"/>
  <c r="K2712" i="1"/>
  <c r="I2994" i="1"/>
  <c r="K2994" i="1"/>
  <c r="K3065" i="1"/>
  <c r="I3065" i="1"/>
  <c r="I2656" i="1"/>
  <c r="K2656" i="1"/>
  <c r="I1330" i="1"/>
  <c r="K1330" i="1"/>
  <c r="K2151" i="1"/>
  <c r="I2151" i="1"/>
  <c r="K335" i="1"/>
  <c r="I335" i="1"/>
  <c r="K3141" i="1"/>
  <c r="I3141" i="1"/>
  <c r="I1400" i="1"/>
  <c r="K1400" i="1"/>
  <c r="I2455" i="1"/>
  <c r="K2455" i="1"/>
  <c r="K1475" i="1"/>
  <c r="I1475" i="1"/>
  <c r="K2870" i="1"/>
  <c r="I2870" i="1"/>
  <c r="K1454" i="1"/>
  <c r="I1454" i="1"/>
  <c r="I2962" i="1"/>
  <c r="K2962" i="1"/>
  <c r="K1000" i="1"/>
  <c r="I1000" i="1"/>
  <c r="K2740" i="1"/>
  <c r="I2740" i="1"/>
  <c r="I1192" i="1"/>
  <c r="K1192" i="1"/>
  <c r="I3086" i="1"/>
  <c r="K3086" i="1"/>
  <c r="I3085" i="1"/>
  <c r="K3085" i="1"/>
  <c r="K1710" i="1"/>
  <c r="I1710" i="1"/>
  <c r="K3214" i="1"/>
  <c r="I3214" i="1"/>
  <c r="I2322" i="1"/>
  <c r="K2322" i="1"/>
  <c r="I2030" i="1"/>
  <c r="K2030" i="1"/>
  <c r="K764" i="1"/>
  <c r="I764" i="1"/>
  <c r="K1718" i="1"/>
  <c r="I1718" i="1"/>
  <c r="I1032" i="1"/>
  <c r="K1032" i="1"/>
  <c r="I2092" i="1"/>
  <c r="K2092" i="1"/>
  <c r="I947" i="1"/>
  <c r="K947" i="1"/>
  <c r="I3097" i="1"/>
  <c r="K3097" i="1"/>
  <c r="K3273" i="1"/>
  <c r="I3273" i="1"/>
  <c r="K892" i="1"/>
  <c r="I892" i="1"/>
  <c r="K1803" i="1"/>
  <c r="I1803" i="1"/>
  <c r="K1435" i="1"/>
  <c r="I1435" i="1"/>
  <c r="I2941" i="1"/>
  <c r="K2941" i="1"/>
  <c r="I2483" i="1"/>
  <c r="K2483" i="1"/>
  <c r="I3237" i="1"/>
  <c r="K3237" i="1"/>
  <c r="K2470" i="1"/>
  <c r="I2470" i="1"/>
  <c r="K2427" i="1"/>
  <c r="I2427" i="1"/>
  <c r="I2576" i="1"/>
  <c r="K2576" i="1"/>
  <c r="K473" i="1"/>
  <c r="I473" i="1"/>
  <c r="I2270" i="1"/>
  <c r="K2270" i="1"/>
  <c r="K1139" i="1"/>
  <c r="I1139" i="1"/>
  <c r="I3169" i="1"/>
  <c r="K3169" i="1"/>
  <c r="K511" i="1"/>
  <c r="I511" i="1"/>
  <c r="I1510" i="1"/>
  <c r="K1510" i="1"/>
  <c r="K688" i="1"/>
  <c r="I688" i="1"/>
  <c r="K968" i="1"/>
  <c r="I968" i="1"/>
  <c r="I1486" i="1"/>
  <c r="K1486" i="1"/>
  <c r="K2376" i="1"/>
  <c r="I2376" i="1"/>
  <c r="I3122" i="1"/>
  <c r="K3122" i="1"/>
  <c r="K3105" i="1"/>
  <c r="I3105" i="1"/>
  <c r="I828" i="1"/>
  <c r="K828" i="1"/>
  <c r="K2974" i="1"/>
  <c r="I2974" i="1"/>
  <c r="K3121" i="1"/>
  <c r="I3121" i="1"/>
  <c r="I1639" i="1"/>
  <c r="K1639" i="1"/>
  <c r="K1459" i="1"/>
  <c r="I1459" i="1"/>
  <c r="K1431" i="1"/>
  <c r="I1431" i="1"/>
  <c r="K333" i="1"/>
  <c r="I333" i="1"/>
  <c r="K2327" i="1"/>
  <c r="I2327" i="1"/>
  <c r="K2774" i="1"/>
  <c r="I2774" i="1"/>
  <c r="K2627" i="1"/>
  <c r="I2627" i="1"/>
  <c r="K3173" i="1"/>
  <c r="I3173" i="1"/>
  <c r="K1648" i="1"/>
  <c r="I1648" i="1"/>
  <c r="K2023" i="1"/>
  <c r="I2023" i="1"/>
  <c r="I1619" i="1"/>
  <c r="K1619" i="1"/>
  <c r="I1942" i="1"/>
  <c r="K1942" i="1"/>
  <c r="K3083" i="1"/>
  <c r="I3083" i="1"/>
  <c r="I2858" i="1"/>
  <c r="K2858" i="1"/>
  <c r="K2168" i="1"/>
  <c r="I2168" i="1"/>
  <c r="I3311" i="1"/>
  <c r="K3311" i="1"/>
  <c r="K1767" i="1"/>
  <c r="I1767" i="1"/>
  <c r="K3327" i="1"/>
  <c r="I3327" i="1"/>
  <c r="I2512" i="1"/>
  <c r="K2512" i="1"/>
  <c r="K819" i="1"/>
  <c r="I819" i="1"/>
  <c r="K776" i="1"/>
  <c r="I776" i="1"/>
  <c r="I2172" i="1"/>
  <c r="K2172" i="1"/>
  <c r="I3317" i="1"/>
  <c r="K3317" i="1"/>
  <c r="K2114" i="1"/>
  <c r="I2114" i="1"/>
  <c r="I871" i="1"/>
  <c r="K871" i="1"/>
  <c r="I1586" i="1"/>
  <c r="K1586" i="1"/>
  <c r="I1112" i="1"/>
  <c r="K1112" i="1"/>
  <c r="K2056" i="1"/>
  <c r="I2056" i="1"/>
  <c r="K2894" i="1"/>
  <c r="I2894" i="1"/>
  <c r="K1390" i="1"/>
  <c r="I1390" i="1"/>
  <c r="I1596" i="1"/>
  <c r="K1596" i="1"/>
  <c r="I2540" i="1"/>
  <c r="K2540" i="1"/>
  <c r="K3093" i="1"/>
  <c r="I3093" i="1"/>
  <c r="K2002" i="1"/>
  <c r="I2002" i="1"/>
  <c r="I3089" i="1"/>
  <c r="K3089" i="1"/>
  <c r="I307" i="1"/>
  <c r="K307" i="1"/>
  <c r="I2902" i="1"/>
  <c r="K2902" i="1"/>
  <c r="K3013" i="1"/>
  <c r="I3013" i="1"/>
  <c r="K239" i="1"/>
  <c r="I239" i="1"/>
  <c r="I1278" i="1"/>
  <c r="K1278" i="1"/>
  <c r="K1656" i="1"/>
  <c r="I1656" i="1"/>
  <c r="K903" i="1"/>
  <c r="I903" i="1"/>
  <c r="K2539" i="1"/>
  <c r="I2539" i="1"/>
  <c r="K2544" i="1"/>
  <c r="I2544" i="1"/>
  <c r="I872" i="1"/>
  <c r="K872" i="1"/>
  <c r="I2248" i="1"/>
  <c r="K2248" i="1"/>
  <c r="I1079" i="1"/>
  <c r="K1079" i="1"/>
  <c r="K1438" i="1"/>
  <c r="I1438" i="1"/>
  <c r="I1084" i="1"/>
  <c r="K1084" i="1"/>
  <c r="I1483" i="1"/>
  <c r="K1483" i="1"/>
  <c r="K2689" i="1"/>
  <c r="I2689" i="1"/>
  <c r="K389" i="1"/>
  <c r="I389" i="1"/>
  <c r="I3125" i="1"/>
  <c r="K3125" i="1"/>
  <c r="I3289" i="1"/>
  <c r="K3289" i="1"/>
  <c r="K2342" i="1"/>
  <c r="I2342" i="1"/>
  <c r="K2801" i="1"/>
  <c r="I2801" i="1"/>
  <c r="K2779" i="1"/>
  <c r="I2779" i="1"/>
  <c r="K79" i="1"/>
  <c r="I79" i="1"/>
  <c r="I1015" i="1"/>
  <c r="K1015" i="1"/>
  <c r="K1340" i="1"/>
  <c r="I1340" i="1"/>
  <c r="I3140" i="1"/>
  <c r="K3140" i="1"/>
  <c r="K3271" i="1"/>
  <c r="I3271" i="1"/>
  <c r="K2690" i="1"/>
  <c r="I2690" i="1"/>
  <c r="I2926" i="1"/>
  <c r="K2926" i="1"/>
  <c r="I1480" i="1"/>
  <c r="K1480" i="1"/>
  <c r="K808" i="1"/>
  <c r="I808" i="1"/>
  <c r="I240" i="1"/>
  <c r="K240" i="1"/>
  <c r="I1715" i="1"/>
  <c r="K1715" i="1"/>
  <c r="K3241" i="1"/>
  <c r="I3241" i="1"/>
  <c r="K2640" i="1"/>
  <c r="I2640" i="1"/>
  <c r="K787" i="1"/>
  <c r="I787" i="1"/>
  <c r="K2016" i="1"/>
  <c r="I2016" i="1"/>
  <c r="I958" i="1"/>
  <c r="K958" i="1"/>
  <c r="K2472" i="1"/>
  <c r="I2472" i="1"/>
  <c r="I2891" i="1"/>
  <c r="K2891" i="1"/>
  <c r="I1230" i="1"/>
  <c r="K1230" i="1"/>
  <c r="K1488" i="1"/>
  <c r="I1488" i="1"/>
  <c r="I2611" i="1"/>
  <c r="K2611" i="1"/>
  <c r="K2932" i="1"/>
  <c r="I2932" i="1"/>
  <c r="I2620" i="1"/>
  <c r="K2620" i="1"/>
  <c r="K1180" i="1"/>
  <c r="I1180" i="1"/>
  <c r="K1824" i="1"/>
  <c r="I1824" i="1"/>
  <c r="K2886" i="1"/>
  <c r="I2886" i="1"/>
  <c r="I1660" i="1"/>
  <c r="K1660" i="1"/>
  <c r="K1374" i="1"/>
  <c r="I1374" i="1"/>
  <c r="I2179" i="1"/>
  <c r="K2179" i="1"/>
  <c r="I2606" i="1"/>
  <c r="K2606" i="1"/>
  <c r="I564" i="1"/>
  <c r="K564" i="1"/>
  <c r="K1735" i="1"/>
  <c r="I1735" i="1"/>
  <c r="I1207" i="1"/>
  <c r="K1207" i="1"/>
  <c r="K2072" i="1"/>
  <c r="I2072" i="1"/>
  <c r="K2679" i="1"/>
  <c r="I2679" i="1"/>
  <c r="I2822" i="1"/>
  <c r="K2822" i="1"/>
  <c r="K3206" i="1"/>
  <c r="I3206" i="1"/>
  <c r="I1282" i="1"/>
  <c r="K1282" i="1"/>
  <c r="K1490" i="1"/>
  <c r="I1490" i="1"/>
  <c r="I2670" i="1"/>
  <c r="K2670" i="1"/>
  <c r="I1666" i="1"/>
  <c r="K1666" i="1"/>
  <c r="K3198" i="1"/>
  <c r="I3198" i="1"/>
  <c r="K894" i="1"/>
  <c r="I894" i="1"/>
  <c r="K2066" i="1"/>
  <c r="I2066" i="1"/>
  <c r="I2913" i="1"/>
  <c r="K2913" i="1"/>
  <c r="K1966" i="1"/>
  <c r="I1966" i="1"/>
  <c r="I1440" i="1"/>
  <c r="K1440" i="1"/>
  <c r="K2243" i="1"/>
  <c r="I2243" i="1"/>
  <c r="K1052" i="1"/>
  <c r="I1052" i="1"/>
  <c r="I1378" i="1"/>
  <c r="K1378" i="1"/>
  <c r="I1879" i="1"/>
  <c r="K1879" i="1"/>
  <c r="K3193" i="1"/>
  <c r="I3193" i="1"/>
  <c r="K259" i="1"/>
  <c r="I259" i="1"/>
  <c r="I3323" i="1"/>
  <c r="K3323" i="1"/>
  <c r="K3334" i="1"/>
  <c r="I3334" i="1"/>
  <c r="K1134" i="1"/>
  <c r="I1134" i="1"/>
  <c r="I1042" i="1"/>
  <c r="K1042" i="1"/>
  <c r="I3114" i="1"/>
  <c r="K3114" i="1"/>
  <c r="I1150" i="1"/>
  <c r="K1150" i="1"/>
  <c r="I1107" i="1"/>
  <c r="K1107" i="1"/>
  <c r="K2838" i="1"/>
  <c r="I2838" i="1"/>
  <c r="K1320" i="1"/>
  <c r="I1320" i="1"/>
  <c r="K2130" i="1"/>
  <c r="I2130" i="1"/>
  <c r="I1580" i="1"/>
  <c r="K1580" i="1"/>
  <c r="I2350" i="1"/>
  <c r="K2350" i="1"/>
  <c r="I2881" i="1"/>
  <c r="K2881" i="1"/>
  <c r="I3261" i="1"/>
  <c r="K3261" i="1"/>
  <c r="K823" i="1"/>
  <c r="I823" i="1"/>
  <c r="I2849" i="1"/>
  <c r="K2849" i="1"/>
  <c r="K663" i="1"/>
  <c r="I663" i="1"/>
  <c r="I2624" i="1"/>
  <c r="K2624" i="1"/>
  <c r="K1526" i="1"/>
  <c r="I1526" i="1"/>
  <c r="I2678" i="1"/>
  <c r="K2678" i="1"/>
  <c r="K1416" i="1"/>
  <c r="I1416" i="1"/>
  <c r="K2286" i="1"/>
  <c r="I2286" i="1"/>
  <c r="I3113" i="1"/>
  <c r="K3113" i="1"/>
  <c r="I3098" i="1"/>
  <c r="K3098" i="1"/>
  <c r="K2738" i="1"/>
  <c r="I2738" i="1"/>
  <c r="I1730" i="1"/>
  <c r="K1730" i="1"/>
  <c r="I2178" i="1"/>
  <c r="K2178" i="1"/>
  <c r="I1366" i="1"/>
  <c r="K1366" i="1"/>
  <c r="K1074" i="1"/>
  <c r="I1074" i="1"/>
  <c r="K3199" i="1"/>
  <c r="I3199" i="1"/>
  <c r="K1096" i="1"/>
  <c r="I1096" i="1"/>
  <c r="I1602" i="1"/>
  <c r="K1602" i="1"/>
  <c r="I2745" i="1"/>
  <c r="K2745" i="1"/>
  <c r="I2762" i="1"/>
  <c r="K2762" i="1"/>
  <c r="K3291" i="1"/>
  <c r="I3291" i="1"/>
  <c r="I830" i="1"/>
  <c r="K830" i="1"/>
  <c r="K2763" i="1"/>
  <c r="I2763" i="1"/>
  <c r="K3123" i="1"/>
  <c r="I3123" i="1"/>
  <c r="K3226" i="1"/>
  <c r="I3226" i="1"/>
  <c r="I1127" i="1"/>
  <c r="K1127" i="1"/>
  <c r="I3302" i="1"/>
  <c r="K3302" i="1"/>
  <c r="I1810" i="1"/>
  <c r="K1810" i="1"/>
  <c r="I1959" i="1"/>
  <c r="K1959" i="1"/>
  <c r="I2683" i="1"/>
  <c r="K2683" i="1"/>
  <c r="I1384" i="1"/>
  <c r="K1384" i="1"/>
  <c r="K2975" i="1"/>
  <c r="I2975" i="1"/>
  <c r="I2906" i="1"/>
  <c r="K2906" i="1"/>
  <c r="I2987" i="1"/>
  <c r="K2987" i="1"/>
  <c r="I3078" i="1"/>
  <c r="K3078" i="1"/>
  <c r="I1758" i="1"/>
  <c r="K1758" i="1"/>
  <c r="K1495" i="1"/>
  <c r="I1495" i="1"/>
  <c r="I2810" i="1"/>
  <c r="K2810" i="1"/>
  <c r="I2328" i="1"/>
  <c r="K2328" i="1"/>
  <c r="I1128" i="1"/>
  <c r="K1128" i="1"/>
  <c r="K2358" i="1"/>
  <c r="I2358" i="1"/>
  <c r="K1788" i="1"/>
  <c r="I1788" i="1"/>
  <c r="I2407" i="1"/>
  <c r="K2407" i="1"/>
  <c r="K3073" i="1"/>
  <c r="I3073" i="1"/>
  <c r="I1923" i="1"/>
  <c r="K1923" i="1"/>
  <c r="K2695" i="1"/>
  <c r="I2695" i="1"/>
  <c r="I1462" i="1"/>
  <c r="K1462" i="1"/>
  <c r="K276" i="1"/>
  <c r="I276" i="1"/>
  <c r="K3217" i="1"/>
  <c r="I3217" i="1"/>
  <c r="I700" i="1"/>
  <c r="K700" i="1"/>
  <c r="I1288" i="1"/>
  <c r="K1288" i="1"/>
  <c r="I3022" i="1"/>
  <c r="K3022" i="1"/>
  <c r="I3038" i="1"/>
  <c r="K3038" i="1"/>
  <c r="I2806" i="1"/>
  <c r="K2806" i="1"/>
  <c r="I1447" i="1"/>
  <c r="K1447" i="1"/>
  <c r="I2668" i="1"/>
  <c r="K2668" i="1"/>
  <c r="I3043" i="1"/>
  <c r="K3043" i="1"/>
  <c r="K546" i="1"/>
  <c r="I546" i="1"/>
  <c r="K914" i="1"/>
  <c r="I914" i="1"/>
  <c r="I2158" i="1"/>
  <c r="K2158" i="1"/>
  <c r="K3222" i="1"/>
  <c r="I3222" i="1"/>
  <c r="K2364" i="1"/>
  <c r="I2364" i="1"/>
  <c r="I3081" i="1"/>
  <c r="K3081" i="1"/>
  <c r="K1118" i="1"/>
  <c r="I1118" i="1"/>
  <c r="K2654" i="1"/>
  <c r="I2654" i="1"/>
  <c r="I3082" i="1"/>
  <c r="K3082" i="1"/>
  <c r="K3178" i="1"/>
  <c r="I3178" i="1"/>
  <c r="I3051" i="1"/>
  <c r="K3051" i="1"/>
  <c r="I1468" i="1"/>
  <c r="K1468" i="1"/>
  <c r="K1358" i="1"/>
  <c r="I1358" i="1"/>
  <c r="K2959" i="1"/>
  <c r="I2959" i="1"/>
  <c r="K2307" i="1"/>
  <c r="I2307" i="1"/>
  <c r="K363" i="1"/>
  <c r="I363" i="1"/>
  <c r="K3254" i="1"/>
  <c r="I3254" i="1"/>
  <c r="K2831" i="1"/>
  <c r="I2831" i="1"/>
  <c r="I3131" i="1"/>
  <c r="K3131" i="1"/>
  <c r="I3238" i="1"/>
  <c r="K3238" i="1"/>
  <c r="I583" i="1"/>
  <c r="K583" i="1"/>
  <c r="K3278" i="1"/>
  <c r="I3278" i="1"/>
  <c r="K2443" i="1"/>
  <c r="I2443" i="1"/>
  <c r="I1399" i="1"/>
  <c r="K1399" i="1"/>
  <c r="I818" i="1"/>
  <c r="K818" i="1"/>
  <c r="K3158" i="1"/>
  <c r="I3158" i="1"/>
  <c r="K3009" i="1"/>
  <c r="I3009" i="1"/>
  <c r="K1815" i="1"/>
  <c r="I1815" i="1"/>
  <c r="K2128" i="1"/>
  <c r="I2128" i="1"/>
  <c r="I3017" i="1"/>
  <c r="K3017" i="1"/>
  <c r="I1928" i="1"/>
  <c r="K1928" i="1"/>
  <c r="K1915" i="1"/>
  <c r="I1915" i="1"/>
  <c r="I2099" i="1"/>
  <c r="K2099" i="1"/>
  <c r="I2422" i="1"/>
  <c r="K2422" i="1"/>
  <c r="K2555" i="1"/>
  <c r="I2555" i="1"/>
  <c r="K3313" i="1"/>
  <c r="I3313" i="1"/>
  <c r="K3146" i="1"/>
  <c r="I3146" i="1"/>
  <c r="Q147" i="1"/>
  <c r="K1410" i="1"/>
  <c r="I1410" i="1"/>
  <c r="I1202" i="1"/>
  <c r="K1202" i="1"/>
  <c r="K1575" i="1"/>
  <c r="I1575" i="1"/>
  <c r="I1532" i="1"/>
  <c r="K1532" i="1"/>
  <c r="I3177" i="1"/>
  <c r="K3177" i="1"/>
  <c r="K2854" i="1"/>
  <c r="I2854" i="1"/>
  <c r="I1995" i="1"/>
  <c r="K1995" i="1"/>
  <c r="I1682" i="1"/>
  <c r="K1682" i="1"/>
  <c r="K2955" i="1"/>
  <c r="I2955" i="1"/>
  <c r="K3118" i="1"/>
  <c r="I3118" i="1"/>
  <c r="I2312" i="1"/>
  <c r="K2312" i="1"/>
  <c r="I2614" i="1"/>
  <c r="K2614" i="1"/>
  <c r="I1138" i="1"/>
  <c r="K1138" i="1"/>
  <c r="I2300" i="1"/>
  <c r="K2300" i="1"/>
  <c r="I2684" i="1"/>
  <c r="K2684" i="1"/>
  <c r="K1958" i="1"/>
  <c r="I1958" i="1"/>
  <c r="I1408" i="1"/>
  <c r="K1408" i="1"/>
  <c r="I2632" i="1"/>
  <c r="K2632" i="1"/>
  <c r="K2986" i="1"/>
  <c r="I2986" i="1"/>
  <c r="I3033" i="1"/>
  <c r="K3033" i="1"/>
  <c r="K1672" i="1"/>
  <c r="I1672" i="1"/>
  <c r="K1731" i="1"/>
  <c r="I1731" i="1"/>
  <c r="I2386" i="1"/>
  <c r="K2386" i="1"/>
  <c r="I1106" i="1"/>
  <c r="K1106" i="1"/>
  <c r="I1616" i="1"/>
  <c r="K1616" i="1"/>
  <c r="K2542" i="1"/>
  <c r="I2542" i="1"/>
  <c r="K1744" i="1"/>
  <c r="I1744" i="1"/>
  <c r="I1900" i="1"/>
  <c r="K1900" i="1"/>
  <c r="K2272" i="1"/>
  <c r="I2272" i="1"/>
  <c r="I956" i="1"/>
  <c r="K956" i="1"/>
  <c r="K3030" i="1"/>
  <c r="I3030" i="1"/>
  <c r="I2981" i="1"/>
  <c r="K2981" i="1"/>
  <c r="K1426" i="1"/>
  <c r="I1426" i="1"/>
  <c r="I584" i="1"/>
  <c r="K584" i="1"/>
  <c r="I2044" i="1"/>
  <c r="K2044" i="1"/>
  <c r="K3230" i="1"/>
  <c r="I3230" i="1"/>
  <c r="I738" i="1"/>
  <c r="K738" i="1"/>
  <c r="I999" i="1"/>
  <c r="K999" i="1"/>
  <c r="I883" i="1"/>
  <c r="K883" i="1"/>
  <c r="K3023" i="1"/>
  <c r="I3023" i="1"/>
  <c r="I2184" i="1"/>
  <c r="K2184" i="1"/>
  <c r="K3145" i="1"/>
  <c r="I3145" i="1"/>
  <c r="I203" i="1"/>
  <c r="K203" i="1"/>
  <c r="I2123" i="1"/>
  <c r="K2123" i="1"/>
  <c r="I1659" i="1"/>
  <c r="K1659" i="1"/>
  <c r="K3246" i="1"/>
  <c r="I3246" i="1"/>
  <c r="K3163" i="1"/>
  <c r="I3163" i="1"/>
  <c r="K839" i="1"/>
  <c r="I839" i="1"/>
  <c r="I1667" i="1"/>
  <c r="K1667" i="1"/>
  <c r="I2120" i="1"/>
  <c r="K2120" i="1"/>
  <c r="K3171" i="1"/>
  <c r="I3171" i="1"/>
  <c r="I2790" i="1"/>
  <c r="K2790" i="1"/>
  <c r="I2697" i="1"/>
  <c r="K2697" i="1"/>
  <c r="I648" i="1"/>
  <c r="K648" i="1"/>
  <c r="K1986" i="1"/>
  <c r="I1986" i="1"/>
  <c r="K2895" i="1"/>
  <c r="I2895" i="1"/>
  <c r="I2592" i="1"/>
  <c r="K2592" i="1"/>
  <c r="K1095" i="1"/>
  <c r="I1095" i="1"/>
  <c r="K2144" i="1"/>
  <c r="I2144" i="1"/>
  <c r="K3087" i="1"/>
  <c r="I3087" i="1"/>
  <c r="K496" i="1"/>
  <c r="I496" i="1"/>
  <c r="I3235" i="1"/>
  <c r="K3235" i="1"/>
  <c r="K2230" i="1"/>
  <c r="I2230" i="1"/>
  <c r="K472" i="1"/>
  <c r="I472" i="1"/>
  <c r="K724" i="1"/>
  <c r="I724" i="1"/>
  <c r="K1723" i="1"/>
  <c r="I1723" i="1"/>
  <c r="I2720" i="1"/>
  <c r="K2720" i="1"/>
  <c r="K2990" i="1"/>
  <c r="I2990" i="1"/>
  <c r="I1582" i="1"/>
  <c r="K1582" i="1"/>
  <c r="I2859" i="1"/>
  <c r="K2859" i="1"/>
  <c r="I2785" i="1"/>
  <c r="K2785" i="1"/>
  <c r="K2890" i="1"/>
  <c r="I2890" i="1"/>
  <c r="K2833" i="1"/>
  <c r="I2833" i="1"/>
  <c r="I2414" i="1"/>
  <c r="K2414" i="1"/>
  <c r="I2499" i="1"/>
  <c r="K2499" i="1"/>
  <c r="I3057" i="1"/>
  <c r="K3057" i="1"/>
  <c r="I3059" i="1"/>
  <c r="K3059" i="1"/>
  <c r="I2379" i="1"/>
  <c r="K2379" i="1"/>
  <c r="K1223" i="1"/>
  <c r="I1223" i="1"/>
  <c r="K2214" i="1"/>
  <c r="I2214" i="1"/>
  <c r="I3107" i="1"/>
  <c r="K3107" i="1"/>
  <c r="I3142" i="1"/>
  <c r="K3142" i="1"/>
  <c r="Q1996" i="1"/>
  <c r="L147" i="1"/>
  <c r="P147" i="1" s="1"/>
  <c r="Q130" i="1"/>
  <c r="I2827" i="1"/>
  <c r="K2827" i="1"/>
  <c r="K2663" i="1"/>
  <c r="I2663" i="1"/>
  <c r="I3011" i="1"/>
  <c r="K3011" i="1"/>
  <c r="I1552" i="1"/>
  <c r="K1552" i="1"/>
  <c r="I3129" i="1"/>
  <c r="K3129" i="1"/>
  <c r="I2568" i="1"/>
  <c r="K2568" i="1"/>
  <c r="K3294" i="1"/>
  <c r="I3294" i="1"/>
  <c r="I2320" i="1"/>
  <c r="K2320" i="1"/>
  <c r="I2071" i="1"/>
  <c r="K2071" i="1"/>
  <c r="K2997" i="1"/>
  <c r="I2997" i="1"/>
  <c r="I1308" i="1"/>
  <c r="K1308" i="1"/>
  <c r="K851" i="1"/>
  <c r="I851" i="1"/>
  <c r="I3279" i="1"/>
  <c r="K3279" i="1"/>
  <c r="I1603" i="1"/>
  <c r="K1603" i="1"/>
  <c r="I2995" i="1"/>
  <c r="K2995" i="1"/>
  <c r="I2739" i="1"/>
  <c r="K2739" i="1"/>
  <c r="I447" i="1"/>
  <c r="K447" i="1"/>
  <c r="I2187" i="1"/>
  <c r="K2187" i="1"/>
  <c r="K3094" i="1"/>
  <c r="I3094" i="1"/>
  <c r="P692" i="1"/>
  <c r="L692" i="1"/>
  <c r="Q692" i="1" s="1"/>
  <c r="K2642" i="1"/>
  <c r="I2642" i="1"/>
  <c r="K2954" i="1"/>
  <c r="I2954" i="1"/>
  <c r="I2498" i="1"/>
  <c r="K2498" i="1"/>
  <c r="I3103" i="1"/>
  <c r="K3103" i="1"/>
  <c r="I2526" i="1"/>
  <c r="K2526" i="1"/>
  <c r="K1246" i="1"/>
  <c r="I1246" i="1"/>
  <c r="K3263" i="1"/>
  <c r="I3263" i="1"/>
  <c r="I2598" i="1"/>
  <c r="K2598" i="1"/>
  <c r="K3157" i="1"/>
  <c r="I3157" i="1"/>
  <c r="K1651" i="1"/>
  <c r="I1651" i="1"/>
  <c r="L916" i="1"/>
  <c r="Q916" i="1" s="1"/>
  <c r="I2917" i="1"/>
  <c r="K2917" i="1"/>
  <c r="I3257" i="1"/>
  <c r="K3257" i="1"/>
  <c r="K926" i="1"/>
  <c r="I926" i="1"/>
  <c r="K3210" i="1"/>
  <c r="I3210" i="1"/>
  <c r="I3046" i="1"/>
  <c r="K3046" i="1"/>
  <c r="L724" i="1"/>
  <c r="I739" i="1"/>
  <c r="K739" i="1"/>
  <c r="I3185" i="1"/>
  <c r="K3185" i="1"/>
  <c r="K2756" i="1"/>
  <c r="I2756" i="1"/>
  <c r="I1724" i="1"/>
  <c r="K1724" i="1"/>
  <c r="I117" i="1"/>
  <c r="K117" i="1"/>
  <c r="L3000" i="1"/>
  <c r="P3000" i="1" s="1"/>
  <c r="O3000" i="1" s="1"/>
  <c r="Z3000" i="1" s="1"/>
  <c r="Q3000" i="1"/>
  <c r="K1511" i="1"/>
  <c r="I1511" i="1"/>
  <c r="K1287" i="1"/>
  <c r="I1287" i="1"/>
  <c r="I3329" i="1"/>
  <c r="K3329" i="1"/>
  <c r="L1996" i="1"/>
  <c r="P1996" i="1"/>
  <c r="L548" i="1"/>
  <c r="P548" i="1" s="1"/>
  <c r="L2966" i="1"/>
  <c r="L130" i="1"/>
  <c r="P130" i="1" s="1"/>
  <c r="L509" i="1"/>
  <c r="L1157" i="1"/>
  <c r="Q1157" i="1" s="1"/>
  <c r="L26" i="1"/>
  <c r="L470" i="1"/>
  <c r="P470" i="1" s="1"/>
  <c r="P2838" i="1"/>
  <c r="L2838" i="1"/>
  <c r="Q2838" i="1"/>
  <c r="Q1174" i="1"/>
  <c r="Q110" i="1"/>
  <c r="I3115" i="1"/>
  <c r="K3115" i="1"/>
  <c r="K2969" i="1"/>
  <c r="I2969" i="1"/>
  <c r="I2662" i="1"/>
  <c r="K2662" i="1"/>
  <c r="I3211" i="1"/>
  <c r="K3211" i="1"/>
  <c r="I3306" i="1"/>
  <c r="K3306" i="1"/>
  <c r="I1979" i="1"/>
  <c r="K1979" i="1"/>
  <c r="I3150" i="1"/>
  <c r="K3150" i="1"/>
  <c r="I2929" i="1"/>
  <c r="K2929" i="1"/>
  <c r="I2355" i="1"/>
  <c r="K2355" i="1"/>
  <c r="I1646" i="1"/>
  <c r="K1646" i="1"/>
  <c r="L360" i="1"/>
  <c r="I1160" i="1"/>
  <c r="K1160" i="1"/>
  <c r="K2227" i="1"/>
  <c r="I2227" i="1"/>
  <c r="I1182" i="1"/>
  <c r="K1182" i="1"/>
  <c r="I3274" i="1"/>
  <c r="K3274" i="1"/>
  <c r="I2279" i="1"/>
  <c r="K2279" i="1"/>
  <c r="K1902" i="1"/>
  <c r="I1902" i="1"/>
  <c r="K1504" i="1"/>
  <c r="I1504" i="1"/>
  <c r="I882" i="1"/>
  <c r="K882" i="1"/>
  <c r="K3203" i="1"/>
  <c r="I3203" i="1"/>
  <c r="I1830" i="1"/>
  <c r="K1830" i="1"/>
  <c r="Q1412" i="1"/>
  <c r="K3321" i="1"/>
  <c r="I3321" i="1"/>
  <c r="I3075" i="1"/>
  <c r="K3075" i="1"/>
  <c r="I2440" i="1"/>
  <c r="K2440" i="1"/>
  <c r="K1394" i="1"/>
  <c r="I1394" i="1"/>
  <c r="K2514" i="1"/>
  <c r="I2514" i="1"/>
  <c r="I2789" i="1"/>
  <c r="K2789" i="1"/>
  <c r="I1299" i="1"/>
  <c r="K1299" i="1"/>
  <c r="I2950" i="1"/>
  <c r="K2950" i="1"/>
  <c r="I1846" i="1"/>
  <c r="K1846" i="1"/>
  <c r="K936" i="1"/>
  <c r="I936" i="1"/>
  <c r="K3137" i="1"/>
  <c r="I3137" i="1"/>
  <c r="K1539" i="1"/>
  <c r="I1539" i="1"/>
  <c r="I1644" i="1"/>
  <c r="K1644" i="1"/>
  <c r="I3215" i="1"/>
  <c r="K3215" i="1"/>
  <c r="K2721" i="1"/>
  <c r="I2721" i="1"/>
  <c r="I1687" i="1"/>
  <c r="K1687" i="1"/>
  <c r="I798" i="1"/>
  <c r="K798" i="1"/>
  <c r="I2799" i="1"/>
  <c r="K2799" i="1"/>
  <c r="I924" i="1"/>
  <c r="K924" i="1"/>
  <c r="I3251" i="1"/>
  <c r="K3251" i="1"/>
  <c r="Q1201" i="1"/>
  <c r="L2747" i="1"/>
  <c r="L813" i="1"/>
  <c r="Q813" i="1" s="1"/>
  <c r="L2271" i="1"/>
  <c r="Q2271" i="1" s="1"/>
  <c r="P2271" i="1"/>
  <c r="L1174" i="1"/>
  <c r="P1174" i="1" s="1"/>
  <c r="O1174" i="1"/>
  <c r="L110" i="1"/>
  <c r="P110" i="1" s="1"/>
  <c r="O110" i="1" s="1"/>
  <c r="Z110" i="1" s="1"/>
  <c r="K3041" i="1"/>
  <c r="I3041" i="1"/>
  <c r="K2471" i="1"/>
  <c r="I2471" i="1"/>
  <c r="I3201" i="1"/>
  <c r="K3201" i="1"/>
  <c r="I1787" i="1"/>
  <c r="K1787" i="1"/>
  <c r="K2450" i="1"/>
  <c r="I2450" i="1"/>
  <c r="I3301" i="1"/>
  <c r="K3301" i="1"/>
  <c r="I1560" i="1"/>
  <c r="K1560" i="1"/>
  <c r="I1774" i="1"/>
  <c r="K1774" i="1"/>
  <c r="I1867" i="1"/>
  <c r="K1867" i="1"/>
  <c r="K3029" i="1"/>
  <c r="I3029" i="1"/>
  <c r="K1523" i="1"/>
  <c r="I1523" i="1"/>
  <c r="K1852" i="1"/>
  <c r="I1852" i="1"/>
  <c r="I2336" i="1"/>
  <c r="K2336" i="1"/>
  <c r="K2897" i="1"/>
  <c r="I2897" i="1"/>
  <c r="I3283" i="1"/>
  <c r="K3283" i="1"/>
  <c r="K1266" i="1"/>
  <c r="I1266" i="1"/>
  <c r="I796" i="1"/>
  <c r="K796" i="1"/>
  <c r="K3259" i="1"/>
  <c r="I3259" i="1"/>
  <c r="K2115" i="1"/>
  <c r="I2115" i="1"/>
  <c r="I1894" i="1"/>
  <c r="K1894" i="1"/>
  <c r="K1011" i="1"/>
  <c r="I1011" i="1"/>
  <c r="L1412" i="1"/>
  <c r="P1412" i="1" s="1"/>
  <c r="I3167" i="1"/>
  <c r="K3167" i="1"/>
  <c r="K3209" i="1"/>
  <c r="I3209" i="1"/>
  <c r="I3061" i="1"/>
  <c r="K3061" i="1"/>
  <c r="K2885" i="1"/>
  <c r="I2885" i="1"/>
  <c r="K1703" i="1"/>
  <c r="I1703" i="1"/>
  <c r="L100" i="1"/>
  <c r="Q100" i="1" s="1"/>
  <c r="L1127" i="1"/>
  <c r="P1127" i="1" s="1"/>
  <c r="I2242" i="1"/>
  <c r="K2242" i="1"/>
  <c r="L2732" i="1"/>
  <c r="Q2732" i="1" s="1"/>
  <c r="P2732" i="1"/>
  <c r="O2732" i="1" s="1"/>
  <c r="I647" i="1"/>
  <c r="K647" i="1"/>
  <c r="I3189" i="1"/>
  <c r="K3189" i="1"/>
  <c r="I1864" i="1"/>
  <c r="K1864" i="1"/>
  <c r="I3055" i="1"/>
  <c r="K3055" i="1"/>
  <c r="K3331" i="1"/>
  <c r="I3331" i="1"/>
  <c r="K2938" i="1"/>
  <c r="I2938" i="1"/>
  <c r="I361" i="1"/>
  <c r="K361" i="1"/>
  <c r="I1351" i="1"/>
  <c r="K1351" i="1"/>
  <c r="K1816" i="1"/>
  <c r="I1816" i="1"/>
  <c r="K2578" i="1"/>
  <c r="I2578" i="1"/>
  <c r="K3286" i="1"/>
  <c r="I3286" i="1"/>
  <c r="I3001" i="1"/>
  <c r="K3001" i="1"/>
  <c r="L1201" i="1"/>
  <c r="P1201" i="1"/>
  <c r="Q638" i="1"/>
  <c r="L2182" i="1"/>
  <c r="I967" i="1"/>
  <c r="K967" i="1"/>
  <c r="I2194" i="1"/>
  <c r="K2194" i="1"/>
  <c r="I2752" i="1"/>
  <c r="K2752" i="1"/>
  <c r="K1858" i="1"/>
  <c r="I1858" i="1"/>
  <c r="I2556" i="1"/>
  <c r="K2556" i="1"/>
  <c r="I2200" i="1"/>
  <c r="K2200" i="1"/>
  <c r="I1531" i="1"/>
  <c r="K1531" i="1"/>
  <c r="I2035" i="1"/>
  <c r="K2035" i="1"/>
  <c r="I3307" i="1"/>
  <c r="K3307" i="1"/>
  <c r="K2847" i="1"/>
  <c r="I2847" i="1"/>
  <c r="K3265" i="1"/>
  <c r="I3265" i="1"/>
  <c r="K615" i="1"/>
  <c r="I615" i="1"/>
  <c r="K3179" i="1"/>
  <c r="I3179" i="1"/>
  <c r="I2371" i="1"/>
  <c r="K2371" i="1"/>
  <c r="I1224" i="1"/>
  <c r="K1224" i="1"/>
  <c r="I2462" i="1"/>
  <c r="K2462" i="1"/>
  <c r="I2731" i="1"/>
  <c r="K2731" i="1"/>
  <c r="K1590" i="1"/>
  <c r="I1590" i="1"/>
  <c r="K632" i="1"/>
  <c r="I632" i="1"/>
  <c r="I3126" i="1"/>
  <c r="K3126" i="1"/>
  <c r="K3227" i="1"/>
  <c r="I3227" i="1"/>
  <c r="I1474" i="1"/>
  <c r="K1474" i="1"/>
  <c r="K3153" i="1"/>
  <c r="I3153" i="1"/>
  <c r="K2583" i="1"/>
  <c r="I2583" i="1"/>
  <c r="K2384" i="1"/>
  <c r="I2384" i="1"/>
  <c r="K32" i="1"/>
  <c r="I32" i="1"/>
  <c r="I3035" i="1"/>
  <c r="K3035" i="1"/>
  <c r="I2007" i="1"/>
  <c r="K2007" i="1"/>
  <c r="I3174" i="1"/>
  <c r="K3174" i="1"/>
  <c r="I2562" i="1"/>
  <c r="K2562" i="1"/>
  <c r="I2970" i="1"/>
  <c r="K2970" i="1"/>
  <c r="K1987" i="1"/>
  <c r="I1987" i="1"/>
  <c r="I2635" i="1"/>
  <c r="K2635" i="1"/>
  <c r="I1751" i="1"/>
  <c r="K1751" i="1"/>
  <c r="I2236" i="1"/>
  <c r="K2236" i="1"/>
  <c r="I2715" i="1"/>
  <c r="K2715" i="1"/>
  <c r="K3243" i="1"/>
  <c r="I3243" i="1"/>
  <c r="Q1172" i="1"/>
  <c r="O1172" i="1" s="1"/>
  <c r="K674" i="1"/>
  <c r="I674" i="1"/>
  <c r="K1632" i="1"/>
  <c r="I1632" i="1"/>
  <c r="I3102" i="1"/>
  <c r="K3102" i="1"/>
  <c r="I392" i="1"/>
  <c r="K392" i="1"/>
  <c r="L638" i="1"/>
  <c r="P638" i="1"/>
  <c r="O638" i="1"/>
  <c r="L1572" i="1"/>
  <c r="L2245" i="1"/>
  <c r="L1478" i="1"/>
  <c r="Q1478" i="1" s="1"/>
  <c r="P1478" i="1"/>
  <c r="L1297" i="1"/>
  <c r="L3224" i="1"/>
  <c r="Q3224" i="1" s="1"/>
  <c r="P3224" i="1"/>
  <c r="O3224" i="1"/>
  <c r="L2755" i="1"/>
  <c r="Q2755" i="1" s="1"/>
  <c r="P2755" i="1"/>
  <c r="O2755" i="1"/>
  <c r="L1102" i="1"/>
  <c r="Q1102" i="1" s="1"/>
  <c r="P1102" i="1"/>
  <c r="L1967" i="1"/>
  <c r="L2274" i="1"/>
  <c r="L602" i="1"/>
  <c r="Q602" i="1" s="1"/>
  <c r="P602" i="1"/>
  <c r="O602" i="1" s="1"/>
  <c r="Q1261" i="1"/>
  <c r="O1261" i="1" s="1"/>
  <c r="Q73" i="1"/>
  <c r="Q447" i="1"/>
  <c r="Q320" i="1"/>
  <c r="L1172" i="1"/>
  <c r="P1172" i="1" s="1"/>
  <c r="Q836" i="1"/>
  <c r="L2228" i="1"/>
  <c r="L3009" i="1"/>
  <c r="Q3009" i="1" s="1"/>
  <c r="P3009" i="1"/>
  <c r="L1345" i="1"/>
  <c r="L2697" i="1"/>
  <c r="P2697" i="1" s="1"/>
  <c r="L162" i="1"/>
  <c r="Q162" i="1" s="1"/>
  <c r="P162" i="1"/>
  <c r="L1337" i="1"/>
  <c r="L3263" i="1"/>
  <c r="P3263" i="1" s="1"/>
  <c r="L1261" i="1"/>
  <c r="P1261" i="1"/>
  <c r="L73" i="1"/>
  <c r="P73" i="1"/>
  <c r="Q533" i="1"/>
  <c r="L447" i="1"/>
  <c r="P447" i="1"/>
  <c r="O447" i="1" s="1"/>
  <c r="Z447" i="1" s="1"/>
  <c r="Q1113" i="1"/>
  <c r="L2801" i="1"/>
  <c r="Q2801" i="1" s="1"/>
  <c r="L3132" i="1"/>
  <c r="P3132" i="1" s="1"/>
  <c r="L3226" i="1"/>
  <c r="P3226" i="1" s="1"/>
  <c r="L1771" i="1"/>
  <c r="P1771" i="1" s="1"/>
  <c r="L1274" i="1"/>
  <c r="Q1274" i="1" s="1"/>
  <c r="L1786" i="1"/>
  <c r="Q1786" i="1" s="1"/>
  <c r="P1786" i="1"/>
  <c r="O1786" i="1" s="1"/>
  <c r="L2485" i="1"/>
  <c r="L1128" i="1"/>
  <c r="Q1128" i="1" s="1"/>
  <c r="P1128" i="1"/>
  <c r="O1128" i="1" s="1"/>
  <c r="L1717" i="1"/>
  <c r="P1717" i="1" s="1"/>
  <c r="L1569" i="1"/>
  <c r="P1569" i="1" s="1"/>
  <c r="Q1056" i="1"/>
  <c r="L202" i="1"/>
  <c r="Q202" i="1" s="1"/>
  <c r="P202" i="1"/>
  <c r="O202" i="1" s="1"/>
  <c r="L723" i="1"/>
  <c r="Q723" i="1" s="1"/>
  <c r="P2296" i="1"/>
  <c r="O2296" i="1" s="1"/>
  <c r="L2296" i="1"/>
  <c r="Q2296" i="1"/>
  <c r="L206" i="1"/>
  <c r="Q206" i="1" s="1"/>
  <c r="L593" i="1"/>
  <c r="Q593" i="1" s="1"/>
  <c r="L679" i="1"/>
  <c r="Q679" i="1" s="1"/>
  <c r="L1954" i="1"/>
  <c r="Q1954" i="1" s="1"/>
  <c r="L1911" i="1"/>
  <c r="Q1911" i="1" s="1"/>
  <c r="L1951" i="1"/>
  <c r="P1951" i="1" s="1"/>
  <c r="Q1951" i="1"/>
  <c r="P3102" i="1"/>
  <c r="L3102" i="1"/>
  <c r="Q3102" i="1" s="1"/>
  <c r="L1629" i="1"/>
  <c r="Q1629" i="1" s="1"/>
  <c r="L533" i="1"/>
  <c r="P533" i="1" s="1"/>
  <c r="O533" i="1" s="1"/>
  <c r="Z533" i="1" s="1"/>
  <c r="L277" i="1"/>
  <c r="P277" i="1" s="1"/>
  <c r="Q1040" i="1"/>
  <c r="L1113" i="1"/>
  <c r="P1113" i="1"/>
  <c r="O1113" i="1"/>
  <c r="Z1113" i="1" s="1"/>
  <c r="L3076" i="1"/>
  <c r="Q3076" i="1" s="1"/>
  <c r="L686" i="1"/>
  <c r="Q686" i="1" s="1"/>
  <c r="L2498" i="1"/>
  <c r="Q2498" i="1" s="1"/>
  <c r="P2498" i="1"/>
  <c r="L967" i="1"/>
  <c r="P967" i="1" s="1"/>
  <c r="L2050" i="1"/>
  <c r="P2050" i="1" s="1"/>
  <c r="O2050" i="1" s="1"/>
  <c r="Z2050" i="1" s="1"/>
  <c r="Q2050" i="1"/>
  <c r="L45" i="1"/>
  <c r="L594" i="1"/>
  <c r="Q594" i="1" s="1"/>
  <c r="L573" i="1"/>
  <c r="P573" i="1" s="1"/>
  <c r="L629" i="1"/>
  <c r="L1291" i="1"/>
  <c r="Q1291" i="1" s="1"/>
  <c r="L635" i="1"/>
  <c r="L1208" i="1"/>
  <c r="P1208" i="1" s="1"/>
  <c r="Q1208" i="1"/>
  <c r="L1088" i="1"/>
  <c r="P1088" i="1" s="1"/>
  <c r="L2138" i="1"/>
  <c r="P2138" i="1" s="1"/>
  <c r="L2143" i="1"/>
  <c r="P2143" i="1" s="1"/>
  <c r="L448" i="1"/>
  <c r="L2403" i="1"/>
  <c r="P2403" i="1" s="1"/>
  <c r="L1056" i="1"/>
  <c r="P1056" i="1"/>
  <c r="Q441" i="1"/>
  <c r="L504" i="1"/>
  <c r="P504" i="1" s="1"/>
  <c r="L2856" i="1"/>
  <c r="L220" i="1"/>
  <c r="Q220" i="1" s="1"/>
  <c r="P220" i="1"/>
  <c r="L2600" i="1"/>
  <c r="P2600" i="1" s="1"/>
  <c r="Q2600" i="1"/>
  <c r="L2420" i="1"/>
  <c r="Q2420" i="1" s="1"/>
  <c r="L3213" i="1"/>
  <c r="P3213" i="1" s="1"/>
  <c r="Q3213" i="1"/>
  <c r="L3198" i="1"/>
  <c r="Q3198" i="1" s="1"/>
  <c r="L508" i="1"/>
  <c r="P508" i="1" s="1"/>
  <c r="L3316" i="1"/>
  <c r="P3316" i="1" s="1"/>
  <c r="Q3316" i="1"/>
  <c r="L1253" i="1"/>
  <c r="P1253" i="1" s="1"/>
  <c r="Q1253" i="1"/>
  <c r="P2615" i="1"/>
  <c r="L2615" i="1"/>
  <c r="Q2615" i="1" s="1"/>
  <c r="L1654" i="1"/>
  <c r="Q1654" i="1" s="1"/>
  <c r="L1709" i="1"/>
  <c r="L750" i="1"/>
  <c r="P750" i="1" s="1"/>
  <c r="Q750" i="1"/>
  <c r="L1723" i="1"/>
  <c r="P1723" i="1" s="1"/>
  <c r="L2648" i="1"/>
  <c r="P2648" i="1" s="1"/>
  <c r="Q2648" i="1"/>
  <c r="L2753" i="1"/>
  <c r="L1843" i="1"/>
  <c r="P1843" i="1" s="1"/>
  <c r="L242" i="1"/>
  <c r="Q242" i="1" s="1"/>
  <c r="P242" i="1"/>
  <c r="L2257" i="1"/>
  <c r="Q2257" i="1" s="1"/>
  <c r="L932" i="1"/>
  <c r="P932" i="1" s="1"/>
  <c r="L2849" i="1"/>
  <c r="Q2849" i="1" s="1"/>
  <c r="P2849" i="1"/>
  <c r="Q2162" i="1"/>
  <c r="Q631" i="1"/>
  <c r="L1040" i="1"/>
  <c r="P1040" i="1" s="1"/>
  <c r="O1040" i="1" s="1"/>
  <c r="Z1040" i="1" s="1"/>
  <c r="Q2985" i="1"/>
  <c r="L1348" i="1"/>
  <c r="Q1348" i="1" s="1"/>
  <c r="L2682" i="1"/>
  <c r="P2682" i="1" s="1"/>
  <c r="L3078" i="1"/>
  <c r="Q3078" i="1" s="1"/>
  <c r="Q827" i="1"/>
  <c r="O827" i="1" s="1"/>
  <c r="Z827" i="1" s="1"/>
  <c r="L2725" i="1"/>
  <c r="P2725" i="1" s="1"/>
  <c r="L1293" i="1"/>
  <c r="P1293" i="1" s="1"/>
  <c r="L738" i="1"/>
  <c r="L1737" i="1"/>
  <c r="Q1737" i="1" s="1"/>
  <c r="P1737" i="1"/>
  <c r="L441" i="1"/>
  <c r="P441" i="1"/>
  <c r="O441" i="1" s="1"/>
  <c r="L1808" i="1"/>
  <c r="P1808" i="1" s="1"/>
  <c r="L2731" i="1"/>
  <c r="Q2731" i="1" s="1"/>
  <c r="L1250" i="1"/>
  <c r="L1146" i="1"/>
  <c r="Q62" i="1"/>
  <c r="L2162" i="1"/>
  <c r="P2162" i="1"/>
  <c r="Q2193" i="1"/>
  <c r="L2155" i="1"/>
  <c r="P2155" i="1" s="1"/>
  <c r="L631" i="1"/>
  <c r="P631" i="1" s="1"/>
  <c r="L769" i="1"/>
  <c r="L1809" i="1"/>
  <c r="P1809" i="1" s="1"/>
  <c r="L690" i="1"/>
  <c r="Q690" i="1" s="1"/>
  <c r="P690" i="1"/>
  <c r="O690" i="1"/>
  <c r="Z690" i="1" s="1"/>
  <c r="L2985" i="1"/>
  <c r="P2985" i="1"/>
  <c r="L653" i="1"/>
  <c r="L705" i="1"/>
  <c r="Q705" i="1" s="1"/>
  <c r="L335" i="1"/>
  <c r="Q335" i="1" s="1"/>
  <c r="L274" i="1"/>
  <c r="P274" i="1" s="1"/>
  <c r="L827" i="1"/>
  <c r="P827" i="1"/>
  <c r="L2048" i="1"/>
  <c r="Q2048" i="1" s="1"/>
  <c r="L2084" i="1"/>
  <c r="P2084" i="1" s="1"/>
  <c r="L152" i="1"/>
  <c r="P152" i="1" s="1"/>
  <c r="Q152" i="1"/>
  <c r="L2853" i="1"/>
  <c r="P2853" i="1" s="1"/>
  <c r="Q2853" i="1"/>
  <c r="L2282" i="1"/>
  <c r="P2282" i="1" s="1"/>
  <c r="O2282" i="1" s="1"/>
  <c r="Q2282" i="1"/>
  <c r="L425" i="1"/>
  <c r="P425" i="1" s="1"/>
  <c r="L1835" i="1"/>
  <c r="Q1835" i="1" s="1"/>
  <c r="P1835" i="1"/>
  <c r="Q1793" i="1"/>
  <c r="O1793" i="1" s="1"/>
  <c r="Z1793" i="1" s="1"/>
  <c r="L1134" i="1"/>
  <c r="L1163" i="1"/>
  <c r="P1163" i="1" s="1"/>
  <c r="Q1163" i="1"/>
  <c r="L521" i="1"/>
  <c r="L555" i="1"/>
  <c r="Q555" i="1" s="1"/>
  <c r="L1657" i="1"/>
  <c r="P1657" i="1" s="1"/>
  <c r="L2036" i="1"/>
  <c r="Q2036" i="1" s="1"/>
  <c r="L2931" i="1"/>
  <c r="L640" i="1"/>
  <c r="P640" i="1" s="1"/>
  <c r="O640" i="1" s="1"/>
  <c r="Z640" i="1" s="1"/>
  <c r="Q640" i="1"/>
  <c r="L1728" i="1"/>
  <c r="P1728" i="1" s="1"/>
  <c r="O1728" i="1" s="1"/>
  <c r="Q1728" i="1"/>
  <c r="L978" i="1"/>
  <c r="P978" i="1" s="1"/>
  <c r="Q978" i="1"/>
  <c r="L1663" i="1"/>
  <c r="Q1663" i="1" s="1"/>
  <c r="L2799" i="1"/>
  <c r="L981" i="1"/>
  <c r="Q981" i="1" s="1"/>
  <c r="P981" i="1"/>
  <c r="L2612" i="1"/>
  <c r="Q2612" i="1" s="1"/>
  <c r="L490" i="1"/>
  <c r="Q490" i="1" s="1"/>
  <c r="L62" i="1"/>
  <c r="P62" i="1"/>
  <c r="O62" i="1" s="1"/>
  <c r="L2193" i="1"/>
  <c r="P2193" i="1"/>
  <c r="O2193" i="1"/>
  <c r="Z2193" i="1" s="1"/>
  <c r="L1053" i="1"/>
  <c r="P1053" i="1" s="1"/>
  <c r="L2318" i="1"/>
  <c r="Q2318" i="1" s="1"/>
  <c r="P2318" i="1"/>
  <c r="L3135" i="1"/>
  <c r="P3135" i="1" s="1"/>
  <c r="L1331" i="1"/>
  <c r="L88" i="1"/>
  <c r="Q88" i="1" s="1"/>
  <c r="L320" i="1"/>
  <c r="P320" i="1"/>
  <c r="L1844" i="1"/>
  <c r="Q1844" i="1" s="1"/>
  <c r="L2091" i="1"/>
  <c r="Q2091" i="1" s="1"/>
  <c r="P2091" i="1"/>
  <c r="L1108" i="1"/>
  <c r="Q1108" i="1" s="1"/>
  <c r="L1693" i="1"/>
  <c r="L1606" i="1"/>
  <c r="Q1606" i="1" s="1"/>
  <c r="P1606" i="1"/>
  <c r="O1606" i="1" s="1"/>
  <c r="L232" i="1"/>
  <c r="Q232" i="1" s="1"/>
  <c r="L264" i="1"/>
  <c r="L1987" i="1"/>
  <c r="L1758" i="1"/>
  <c r="P1758" i="1" s="1"/>
  <c r="L3279" i="1"/>
  <c r="Q3279" i="1" s="1"/>
  <c r="P3279" i="1"/>
  <c r="L734" i="1"/>
  <c r="Q734" i="1" s="1"/>
  <c r="P734" i="1"/>
  <c r="L1793" i="1"/>
  <c r="P1793" i="1"/>
  <c r="P403" i="1"/>
  <c r="L403" i="1"/>
  <c r="Q403" i="1"/>
  <c r="L1285" i="1"/>
  <c r="L1344" i="1"/>
  <c r="Q1344" i="1" s="1"/>
  <c r="L372" i="1"/>
  <c r="P372" i="1" s="1"/>
  <c r="L1277" i="1"/>
  <c r="Q1277" i="1" s="1"/>
  <c r="L3006" i="1"/>
  <c r="P3006" i="1" s="1"/>
  <c r="L1974" i="1"/>
  <c r="L1726" i="1"/>
  <c r="Q1726" i="1" s="1"/>
  <c r="L973" i="1"/>
  <c r="Q973" i="1" s="1"/>
  <c r="L377" i="1"/>
  <c r="Q377" i="1" s="1"/>
  <c r="L739" i="1"/>
  <c r="L940" i="1"/>
  <c r="Q940" i="1" s="1"/>
  <c r="L1795" i="1"/>
  <c r="L1671" i="1"/>
  <c r="L1054" i="1"/>
  <c r="L793" i="1"/>
  <c r="P793" i="1" s="1"/>
  <c r="L2644" i="1"/>
  <c r="Q2644" i="1" s="1"/>
  <c r="P2644" i="1"/>
  <c r="O2644" i="1" s="1"/>
  <c r="L3327" i="1"/>
  <c r="L717" i="1"/>
  <c r="Q717" i="1" s="1"/>
  <c r="P717" i="1"/>
  <c r="O717" i="1" s="1"/>
  <c r="Z717" i="1" s="1"/>
  <c r="L75" i="1"/>
  <c r="Q75" i="1" s="1"/>
  <c r="L950" i="1"/>
  <c r="Q950" i="1" s="1"/>
  <c r="P950" i="1"/>
  <c r="L473" i="1"/>
  <c r="L1487" i="1"/>
  <c r="P1487" i="1" s="1"/>
  <c r="L3086" i="1"/>
  <c r="Q3086" i="1" s="1"/>
  <c r="P3086" i="1"/>
  <c r="O3086" i="1"/>
  <c r="L1147" i="1"/>
  <c r="Q1147" i="1" s="1"/>
  <c r="P1147" i="1"/>
  <c r="O1147" i="1"/>
  <c r="Z1147" i="1" s="1"/>
  <c r="L52" i="1"/>
  <c r="Q52" i="1" s="1"/>
  <c r="L2177" i="1"/>
  <c r="P2177" i="1" s="1"/>
  <c r="Q2177" i="1"/>
  <c r="L2023" i="1"/>
  <c r="P2023" i="1" s="1"/>
  <c r="L452" i="1"/>
  <c r="Q452" i="1" s="1"/>
  <c r="L703" i="1"/>
  <c r="Q703" i="1" s="1"/>
  <c r="L1691" i="1"/>
  <c r="P1691" i="1" s="1"/>
  <c r="L2337" i="1"/>
  <c r="Q2337" i="1" s="1"/>
  <c r="P2337" i="1"/>
  <c r="O2337" i="1" s="1"/>
  <c r="Z2337" i="1" s="1"/>
  <c r="L1593" i="1"/>
  <c r="L3300" i="1"/>
  <c r="Q3300" i="1" s="1"/>
  <c r="P3300" i="1"/>
  <c r="O3300" i="1" s="1"/>
  <c r="Z3300" i="1" s="1"/>
  <c r="L2432" i="1"/>
  <c r="Q2432" i="1" s="1"/>
  <c r="L2093" i="1"/>
  <c r="Q2093" i="1" s="1"/>
  <c r="L2343" i="1"/>
  <c r="Q2343" i="1" s="1"/>
  <c r="P2343" i="1"/>
  <c r="O2343" i="1" s="1"/>
  <c r="Z2343" i="1" s="1"/>
  <c r="L2516" i="1"/>
  <c r="Q2516" i="1" s="1"/>
  <c r="L647" i="1"/>
  <c r="P647" i="1" s="1"/>
  <c r="L238" i="1"/>
  <c r="L137" i="1"/>
  <c r="Q137" i="1" s="1"/>
  <c r="L3183" i="1"/>
  <c r="Q3183" i="1" s="1"/>
  <c r="L949" i="1"/>
  <c r="L674" i="1"/>
  <c r="Q674" i="1" s="1"/>
  <c r="P674" i="1"/>
  <c r="O674" i="1" s="1"/>
  <c r="L1702" i="1"/>
  <c r="Q1702" i="1" s="1"/>
  <c r="L2439" i="1"/>
  <c r="Q2439" i="1" s="1"/>
  <c r="P2439" i="1"/>
  <c r="L1517" i="1"/>
  <c r="Q1517" i="1" s="1"/>
  <c r="L520" i="1"/>
  <c r="Q520" i="1" s="1"/>
  <c r="P520" i="1"/>
  <c r="O520" i="1" s="1"/>
  <c r="Z520" i="1" s="1"/>
  <c r="L2053" i="1"/>
  <c r="Q2053" i="1" s="1"/>
  <c r="L2496" i="1"/>
  <c r="Q2496" i="1" s="1"/>
  <c r="L2866" i="1"/>
  <c r="P2866" i="1" s="1"/>
  <c r="Q2866" i="1"/>
  <c r="L2232" i="1"/>
  <c r="L1900" i="1"/>
  <c r="Q1900" i="1" s="1"/>
  <c r="L2309" i="1"/>
  <c r="Q2309" i="1" s="1"/>
  <c r="L3280" i="1"/>
  <c r="P3280" i="1" s="1"/>
  <c r="L268" i="1"/>
  <c r="Q268" i="1" s="1"/>
  <c r="L2328" i="1"/>
  <c r="L3298" i="1"/>
  <c r="P3298" i="1" s="1"/>
  <c r="L2689" i="1"/>
  <c r="P2689" i="1" s="1"/>
  <c r="L836" i="1"/>
  <c r="P836" i="1" s="1"/>
  <c r="L301" i="1"/>
  <c r="Q301" i="1" s="1"/>
  <c r="L2450" i="1"/>
  <c r="Q2450" i="1" s="1"/>
  <c r="L1992" i="1"/>
  <c r="Q1992" i="1" s="1"/>
  <c r="P1992" i="1"/>
  <c r="O1992" i="1" s="1"/>
  <c r="L2947" i="1"/>
  <c r="Q2947" i="1" s="1"/>
  <c r="L797" i="1"/>
  <c r="Q797" i="1" s="1"/>
  <c r="P797" i="1"/>
  <c r="O797" i="1"/>
  <c r="Z797" i="1" s="1"/>
  <c r="L2499" i="1"/>
  <c r="L219" i="1"/>
  <c r="L443" i="1"/>
  <c r="Q443" i="1" s="1"/>
  <c r="P443" i="1"/>
  <c r="O443" i="1" s="1"/>
  <c r="Z443" i="1" s="1"/>
  <c r="L420" i="1"/>
  <c r="L1756" i="1"/>
  <c r="Q1756" i="1" s="1"/>
  <c r="P1756" i="1"/>
  <c r="O1756" i="1" s="1"/>
  <c r="L128" i="1"/>
  <c r="L1230" i="1"/>
  <c r="Q1230" i="1" s="1"/>
  <c r="L2840" i="1"/>
  <c r="L772" i="1"/>
  <c r="Q772" i="1" s="1"/>
  <c r="P772" i="1"/>
  <c r="O772" i="1" s="1"/>
  <c r="L444" i="1"/>
  <c r="P444" i="1" s="1"/>
  <c r="L2830" i="1"/>
  <c r="Q2830" i="1" s="1"/>
  <c r="P2830" i="1"/>
  <c r="O2830" i="1" s="1"/>
  <c r="Z2830" i="1" s="1"/>
  <c r="L899" i="1"/>
  <c r="L2971" i="1"/>
  <c r="Q2971" i="1" s="1"/>
  <c r="P2971" i="1"/>
  <c r="O2971" i="1" s="1"/>
  <c r="L3186" i="1"/>
  <c r="Q3186" i="1" s="1"/>
  <c r="L2876" i="1"/>
  <c r="L2761" i="1"/>
  <c r="Q2761" i="1" s="1"/>
  <c r="P2761" i="1"/>
  <c r="O2761" i="1" s="1"/>
  <c r="L1729" i="1"/>
  <c r="P1729" i="1" s="1"/>
  <c r="L3051" i="1"/>
  <c r="Q3051" i="1" s="1"/>
  <c r="L2887" i="1"/>
  <c r="L1226" i="1"/>
  <c r="L184" i="1"/>
  <c r="Q184" i="1" s="1"/>
  <c r="L2675" i="1"/>
  <c r="L775" i="1"/>
  <c r="Q775" i="1" s="1"/>
  <c r="P775" i="1"/>
  <c r="L2627" i="1"/>
  <c r="Q2627" i="1" s="1"/>
  <c r="L2855" i="1"/>
  <c r="L2316" i="1"/>
  <c r="L2951" i="1"/>
  <c r="Q2951" i="1" s="1"/>
  <c r="P2951" i="1"/>
  <c r="O2951" i="1" s="1"/>
  <c r="L765" i="1"/>
  <c r="Q765" i="1" s="1"/>
  <c r="P765" i="1"/>
  <c r="O765" i="1" s="1"/>
  <c r="L2724" i="1"/>
  <c r="Q2724" i="1" s="1"/>
  <c r="P2724" i="1"/>
  <c r="O2724" i="1" s="1"/>
  <c r="L1898" i="1"/>
  <c r="Q1898" i="1" s="1"/>
  <c r="P1898" i="1"/>
  <c r="O1898" i="1" s="1"/>
  <c r="L1833" i="1"/>
  <c r="Q1833" i="1" s="1"/>
  <c r="O780" i="1"/>
  <c r="Z780" i="1" s="1"/>
  <c r="Q1325" i="1"/>
  <c r="Q1409" i="1"/>
  <c r="L60" i="1"/>
  <c r="Q60" i="1" s="1"/>
  <c r="P60" i="1"/>
  <c r="O60" i="1"/>
  <c r="Z60" i="1" s="1"/>
  <c r="Q2103" i="1"/>
  <c r="Q2398" i="1"/>
  <c r="L913" i="1"/>
  <c r="Q913" i="1" s="1"/>
  <c r="P913" i="1"/>
  <c r="L685" i="1"/>
  <c r="Q685" i="1" s="1"/>
  <c r="L2039" i="1"/>
  <c r="L1450" i="1"/>
  <c r="L3246" i="1"/>
  <c r="L740" i="1"/>
  <c r="P740" i="1" s="1"/>
  <c r="L2835" i="1"/>
  <c r="Q2835" i="1" s="1"/>
  <c r="L2071" i="1"/>
  <c r="Q2071" i="1" s="1"/>
  <c r="P2071" i="1"/>
  <c r="L1186" i="1"/>
  <c r="L2902" i="1"/>
  <c r="P2902" i="1" s="1"/>
  <c r="L1325" i="1"/>
  <c r="P1325" i="1" s="1"/>
  <c r="O1325" i="1" s="1"/>
  <c r="L1409" i="1"/>
  <c r="P1409" i="1"/>
  <c r="L449" i="1"/>
  <c r="L1570" i="1"/>
  <c r="Q1570" i="1" s="1"/>
  <c r="L574" i="1"/>
  <c r="L2103" i="1"/>
  <c r="P2103" i="1" s="1"/>
  <c r="L2398" i="1"/>
  <c r="P2398" i="1"/>
  <c r="O2398" i="1" s="1"/>
  <c r="L141" i="1"/>
  <c r="Q141" i="1" s="1"/>
  <c r="P141" i="1"/>
  <c r="O141" i="1" s="1"/>
  <c r="L1399" i="1"/>
  <c r="Q1399" i="1" s="1"/>
  <c r="L985" i="1"/>
  <c r="Q985" i="1" s="1"/>
  <c r="P985" i="1"/>
  <c r="O985" i="1"/>
  <c r="Q1778" i="1"/>
  <c r="Q2098" i="1"/>
  <c r="L1010" i="1"/>
  <c r="Q1010" i="1" s="1"/>
  <c r="L2534" i="1"/>
  <c r="Q2534" i="1" s="1"/>
  <c r="L172" i="1"/>
  <c r="Q172" i="1" s="1"/>
  <c r="P172" i="1"/>
  <c r="O172" i="1" s="1"/>
  <c r="L2709" i="1"/>
  <c r="L246" i="1"/>
  <c r="L2920" i="1"/>
  <c r="Q2920" i="1" s="1"/>
  <c r="L3100" i="1"/>
  <c r="Q3100" i="1" s="1"/>
  <c r="L1101" i="1"/>
  <c r="Q1101" i="1" s="1"/>
  <c r="P1101" i="1"/>
  <c r="O1101" i="1" s="1"/>
  <c r="L2429" i="1"/>
  <c r="P2429" i="1" s="1"/>
  <c r="L687" i="1"/>
  <c r="P1662" i="1"/>
  <c r="L1662" i="1"/>
  <c r="Q1662" i="1"/>
  <c r="O1662" i="1" s="1"/>
  <c r="L2698" i="1"/>
  <c r="Q2698" i="1" s="1"/>
  <c r="P2297" i="1"/>
  <c r="L2297" i="1"/>
  <c r="Q2297" i="1" s="1"/>
  <c r="Q2144" i="1"/>
  <c r="L1555" i="1"/>
  <c r="L780" i="1"/>
  <c r="P780" i="1" s="1"/>
  <c r="Q780" i="1"/>
  <c r="L134" i="1"/>
  <c r="L2580" i="1"/>
  <c r="Q2580" i="1" s="1"/>
  <c r="P3257" i="1"/>
  <c r="L3257" i="1"/>
  <c r="Q3257" i="1"/>
  <c r="L2771" i="1"/>
  <c r="P2771" i="1" s="1"/>
  <c r="L2047" i="1"/>
  <c r="L726" i="1"/>
  <c r="P726" i="1" s="1"/>
  <c r="L262" i="1"/>
  <c r="P442" i="1"/>
  <c r="L442" i="1"/>
  <c r="Q442" i="1"/>
  <c r="Q414" i="1"/>
  <c r="L3020" i="1"/>
  <c r="L2234" i="1"/>
  <c r="L1107" i="1"/>
  <c r="L160" i="1"/>
  <c r="Q160" i="1" s="1"/>
  <c r="L1457" i="1"/>
  <c r="Q1457" i="1" s="1"/>
  <c r="P1457" i="1"/>
  <c r="L2844" i="1"/>
  <c r="L2291" i="1"/>
  <c r="Q2291" i="1" s="1"/>
  <c r="P2291" i="1"/>
  <c r="O2291" i="1" s="1"/>
  <c r="L2816" i="1"/>
  <c r="L1778" i="1"/>
  <c r="P1778" i="1"/>
  <c r="L2826" i="1"/>
  <c r="Q2826" i="1" s="1"/>
  <c r="P2826" i="1"/>
  <c r="O2826" i="1" s="1"/>
  <c r="L2794" i="1"/>
  <c r="L695" i="1"/>
  <c r="Q695" i="1" s="1"/>
  <c r="P695" i="1"/>
  <c r="O695" i="1" s="1"/>
  <c r="L2098" i="1"/>
  <c r="P2098" i="1" s="1"/>
  <c r="L1971" i="1"/>
  <c r="Q1971" i="1" s="1"/>
  <c r="P1971" i="1"/>
  <c r="O1971" i="1"/>
  <c r="L457" i="1"/>
  <c r="P457" i="1" s="1"/>
  <c r="L210" i="1"/>
  <c r="P210" i="1" s="1"/>
  <c r="L3250" i="1"/>
  <c r="L2597" i="1"/>
  <c r="Q2597" i="1" s="1"/>
  <c r="L3095" i="1"/>
  <c r="Q3095" i="1" s="1"/>
  <c r="Q30" i="1"/>
  <c r="L1508" i="1"/>
  <c r="L106" i="1"/>
  <c r="P106" i="1" s="1"/>
  <c r="L2144" i="1"/>
  <c r="P2144" i="1" s="1"/>
  <c r="O2144" i="1" s="1"/>
  <c r="L1567" i="1"/>
  <c r="Q1567" i="1" s="1"/>
  <c r="P1567" i="1"/>
  <c r="O1567" i="1" s="1"/>
  <c r="Z1567" i="1" s="1"/>
  <c r="L2346" i="1"/>
  <c r="P2346" i="1" s="1"/>
  <c r="Q2463" i="1"/>
  <c r="L2782" i="1"/>
  <c r="Q2782" i="1" s="1"/>
  <c r="L3055" i="1"/>
  <c r="P3055" i="1" s="1"/>
  <c r="L414" i="1"/>
  <c r="P414" i="1"/>
  <c r="O414" i="1"/>
  <c r="L2069" i="1"/>
  <c r="L2779" i="1"/>
  <c r="Q2779" i="1" s="1"/>
  <c r="P2779" i="1"/>
  <c r="O2779" i="1" s="1"/>
  <c r="L671" i="1"/>
  <c r="Q671" i="1" s="1"/>
  <c r="L1301" i="1"/>
  <c r="L1144" i="1"/>
  <c r="Q1144" i="1" s="1"/>
  <c r="L1917" i="1"/>
  <c r="Q1917" i="1" s="1"/>
  <c r="L2548" i="1"/>
  <c r="L991" i="1"/>
  <c r="L2575" i="1"/>
  <c r="L30" i="1"/>
  <c r="P30" i="1" s="1"/>
  <c r="Q1359" i="1"/>
  <c r="L2181" i="1"/>
  <c r="Q2181" i="1" s="1"/>
  <c r="L1601" i="1"/>
  <c r="P1601" i="1" s="1"/>
  <c r="L727" i="1"/>
  <c r="L1800" i="1"/>
  <c r="Q1800" i="1" s="1"/>
  <c r="L1034" i="1"/>
  <c r="Q1034" i="1" s="1"/>
  <c r="P1034" i="1"/>
  <c r="O1034" i="1" s="1"/>
  <c r="L767" i="1"/>
  <c r="Q884" i="1"/>
  <c r="L884" i="1"/>
  <c r="P884" i="1" s="1"/>
  <c r="L2463" i="1"/>
  <c r="P2463" i="1"/>
  <c r="L598" i="1"/>
  <c r="Q598" i="1" s="1"/>
  <c r="L1966" i="1"/>
  <c r="Q719" i="1"/>
  <c r="L1359" i="1"/>
  <c r="P1359" i="1"/>
  <c r="L1015" i="1"/>
  <c r="P1015" i="1" s="1"/>
  <c r="L2860" i="1"/>
  <c r="Q2860" i="1" s="1"/>
  <c r="L2320" i="1"/>
  <c r="Q2320" i="1" s="1"/>
  <c r="L618" i="1"/>
  <c r="Q618" i="1" s="1"/>
  <c r="P618" i="1"/>
  <c r="O618" i="1" s="1"/>
  <c r="L2869" i="1"/>
  <c r="Q2869" i="1" s="1"/>
  <c r="L1451" i="1"/>
  <c r="P1451" i="1" s="1"/>
  <c r="L788" i="1"/>
  <c r="P788" i="1" s="1"/>
  <c r="L830" i="1"/>
  <c r="Q830" i="1" s="1"/>
  <c r="L2076" i="1"/>
  <c r="L1112" i="1"/>
  <c r="P1112" i="1" s="1"/>
  <c r="L1315" i="1"/>
  <c r="Q1315" i="1" s="1"/>
  <c r="L2456" i="1"/>
  <c r="Q2456" i="1" s="1"/>
  <c r="L201" i="1"/>
  <c r="Q201" i="1" s="1"/>
  <c r="P201" i="1"/>
  <c r="L2236" i="1"/>
  <c r="Q766" i="1"/>
  <c r="L1303" i="1"/>
  <c r="Q1303" i="1" s="1"/>
  <c r="P1303" i="1"/>
  <c r="O1303" i="1" s="1"/>
  <c r="Z1303" i="1" s="1"/>
  <c r="L40" i="1"/>
  <c r="Q40" i="1" s="1"/>
  <c r="L746" i="1"/>
  <c r="P746" i="1" s="1"/>
  <c r="L2952" i="1"/>
  <c r="Q2952" i="1" s="1"/>
  <c r="P2952" i="1"/>
  <c r="L2594" i="1"/>
  <c r="Q2594" i="1" s="1"/>
  <c r="L1736" i="1"/>
  <c r="Q1736" i="1" s="1"/>
  <c r="L1020" i="1"/>
  <c r="P1020" i="1" s="1"/>
  <c r="L719" i="1"/>
  <c r="P719" i="1" s="1"/>
  <c r="L2811" i="1"/>
  <c r="Q2811" i="1" s="1"/>
  <c r="P2811" i="1"/>
  <c r="O2811" i="1" s="1"/>
  <c r="L1942" i="1"/>
  <c r="Q1942" i="1" s="1"/>
  <c r="L656" i="1"/>
  <c r="L1092" i="1"/>
  <c r="L1805" i="1"/>
  <c r="L94" i="1"/>
  <c r="L875" i="1"/>
  <c r="Q875" i="1" s="1"/>
  <c r="L322" i="1"/>
  <c r="Q322" i="1" s="1"/>
  <c r="P322" i="1"/>
  <c r="O322" i="1" s="1"/>
  <c r="L2718" i="1"/>
  <c r="L3271" i="1"/>
  <c r="Q3271" i="1" s="1"/>
  <c r="L287" i="1"/>
  <c r="Q287" i="1" s="1"/>
  <c r="L1766" i="1"/>
  <c r="Q1766" i="1" s="1"/>
  <c r="L1354" i="1"/>
  <c r="P1354" i="1" s="1"/>
  <c r="L2581" i="1"/>
  <c r="Q2581" i="1" s="1"/>
  <c r="L1494" i="1"/>
  <c r="Q1494" i="1" s="1"/>
  <c r="L3269" i="1"/>
  <c r="Q3269" i="1" s="1"/>
  <c r="P2544" i="1"/>
  <c r="L2544" i="1"/>
  <c r="Q2544" i="1" s="1"/>
  <c r="L1305" i="1"/>
  <c r="P1305" i="1" s="1"/>
  <c r="L644" i="1"/>
  <c r="Q644" i="1" s="1"/>
  <c r="P644" i="1"/>
  <c r="O644" i="1" s="1"/>
  <c r="L1986" i="1"/>
  <c r="P1986" i="1" s="1"/>
  <c r="L1371" i="1"/>
  <c r="L7" i="1"/>
  <c r="Q7" i="1" s="1"/>
  <c r="P7" i="1"/>
  <c r="O7" i="1" s="1"/>
  <c r="Z7" i="1" s="1"/>
  <c r="L886" i="1"/>
  <c r="P2332" i="1"/>
  <c r="O2332" i="1" s="1"/>
  <c r="L2332" i="1"/>
  <c r="Q2332" i="1"/>
  <c r="L2624" i="1"/>
  <c r="P2624" i="1" s="1"/>
  <c r="L1184" i="1"/>
  <c r="Q1184" i="1" s="1"/>
  <c r="P1184" i="1"/>
  <c r="O1184" i="1" s="1"/>
  <c r="L766" i="1"/>
  <c r="P766" i="1"/>
  <c r="O766" i="1" s="1"/>
  <c r="L76" i="1"/>
  <c r="Q76" i="1" s="1"/>
  <c r="L844" i="1"/>
  <c r="Q844" i="1" s="1"/>
  <c r="L2915" i="1"/>
  <c r="L2114" i="1"/>
  <c r="P2114" i="1" s="1"/>
  <c r="L3165" i="1"/>
  <c r="Q3165" i="1" s="1"/>
  <c r="P3165" i="1"/>
  <c r="O3165" i="1" s="1"/>
  <c r="P1644" i="1"/>
  <c r="L1644" i="1"/>
  <c r="Q1644" i="1"/>
  <c r="P894" i="1"/>
  <c r="L894" i="1"/>
  <c r="Q894" i="1"/>
  <c r="L339" i="1"/>
  <c r="P339" i="1" s="1"/>
  <c r="L2800" i="1"/>
  <c r="P2800" i="1" s="1"/>
  <c r="L2064" i="1"/>
  <c r="P369" i="1"/>
  <c r="L369" i="1"/>
  <c r="Q369" i="1" s="1"/>
  <c r="L178" i="1"/>
  <c r="Q178" i="1" s="1"/>
  <c r="L2157" i="1"/>
  <c r="P2157" i="1" s="1"/>
  <c r="L1242" i="1"/>
  <c r="Q1242" i="1" s="1"/>
  <c r="L1162" i="1"/>
  <c r="P1162" i="1" s="1"/>
  <c r="L3306" i="1"/>
  <c r="P3306" i="1" s="1"/>
  <c r="L527" i="1"/>
  <c r="P527" i="1" s="1"/>
  <c r="L3176" i="1"/>
  <c r="Q3176" i="1" s="1"/>
  <c r="L2478" i="1"/>
  <c r="Q2478" i="1" s="1"/>
  <c r="P2802" i="1"/>
  <c r="O2802" i="1" s="1"/>
  <c r="L2802" i="1"/>
  <c r="Q2802" i="1" s="1"/>
  <c r="L2506" i="1"/>
  <c r="Q2506" i="1" s="1"/>
  <c r="L248" i="1"/>
  <c r="L467" i="1"/>
  <c r="Q467" i="1" s="1"/>
  <c r="P467" i="1"/>
  <c r="L2255" i="1"/>
  <c r="P2255" i="1" s="1"/>
  <c r="L982" i="1"/>
  <c r="Q982" i="1" s="1"/>
  <c r="P1160" i="1"/>
  <c r="L1160" i="1"/>
  <c r="Q1160" i="1" s="1"/>
  <c r="L1150" i="1"/>
  <c r="Q1150" i="1" s="1"/>
  <c r="L1118" i="1"/>
  <c r="L1227" i="1"/>
  <c r="P1462" i="1"/>
  <c r="L1462" i="1"/>
  <c r="Q1462" i="1" s="1"/>
  <c r="L1222" i="1"/>
  <c r="Q1222" i="1" s="1"/>
  <c r="L368" i="1"/>
  <c r="Q368" i="1" s="1"/>
  <c r="P368" i="1"/>
  <c r="O368" i="1" s="1"/>
  <c r="L101" i="1"/>
  <c r="Q101" i="1" s="1"/>
  <c r="L2606" i="1"/>
  <c r="L2200" i="1"/>
  <c r="P2200" i="1" s="1"/>
  <c r="L1203" i="1"/>
  <c r="P1203" i="1" s="1"/>
  <c r="L240" i="1"/>
  <c r="P240" i="1" s="1"/>
  <c r="Q240" i="1"/>
  <c r="L2385" i="1"/>
  <c r="Q2385" i="1" s="1"/>
  <c r="L307" i="1"/>
  <c r="Q307" i="1" s="1"/>
  <c r="L901" i="1"/>
  <c r="L1740" i="1"/>
  <c r="Q1740" i="1" s="1"/>
  <c r="L1390" i="1"/>
  <c r="Q1390" i="1" s="1"/>
  <c r="L3159" i="1"/>
  <c r="Q3159" i="1" s="1"/>
  <c r="L2623" i="1"/>
  <c r="Q2623" i="1" s="1"/>
  <c r="L2018" i="1"/>
  <c r="Q2018" i="1" s="1"/>
  <c r="P2018" i="1"/>
  <c r="L2417" i="1"/>
  <c r="Q2417" i="1" s="1"/>
  <c r="P2417" i="1"/>
  <c r="O2417" i="1" s="1"/>
  <c r="Z2417" i="1" s="1"/>
  <c r="L366" i="1"/>
  <c r="Q366" i="1" s="1"/>
  <c r="P366" i="1"/>
  <c r="O366" i="1"/>
  <c r="L1930" i="1"/>
  <c r="Q1930" i="1" s="1"/>
  <c r="L2284" i="1"/>
  <c r="L3261" i="1"/>
  <c r="Q3261" i="1" s="1"/>
  <c r="L79" i="1"/>
  <c r="Q79" i="1" s="1"/>
  <c r="P79" i="1"/>
  <c r="O79" i="1"/>
  <c r="L1827" i="1"/>
  <c r="Q1827" i="1" s="1"/>
  <c r="L1196" i="1"/>
  <c r="Q1196" i="1" s="1"/>
  <c r="L1263" i="1"/>
  <c r="L2632" i="1"/>
  <c r="Q2632" i="1" s="1"/>
  <c r="P2632" i="1"/>
  <c r="O2632" i="1" s="1"/>
  <c r="L568" i="1"/>
  <c r="Q568" i="1" s="1"/>
  <c r="P568" i="1"/>
  <c r="O568" i="1" s="1"/>
  <c r="L129" i="1"/>
  <c r="Q129" i="1" s="1"/>
  <c r="Q2939" i="1"/>
  <c r="L2939" i="1"/>
  <c r="P2939" i="1" s="1"/>
  <c r="O2939" i="1" s="1"/>
  <c r="L3237" i="1"/>
  <c r="Q3237" i="1" s="1"/>
  <c r="L2940" i="1"/>
  <c r="Q2940" i="1" s="1"/>
  <c r="L3305" i="1"/>
  <c r="Q3305" i="1" s="1"/>
  <c r="L50" i="1"/>
  <c r="Q50" i="1" s="1"/>
  <c r="L2650" i="1"/>
  <c r="Q2650" i="1" s="1"/>
  <c r="L2356" i="1"/>
  <c r="Q2356" i="1" s="1"/>
  <c r="L2541" i="1"/>
  <c r="Q2541" i="1" s="1"/>
  <c r="L2881" i="1"/>
  <c r="Q2881" i="1" s="1"/>
  <c r="L540" i="1"/>
  <c r="Q540" i="1" s="1"/>
  <c r="L93" i="1"/>
  <c r="Q93" i="1" s="1"/>
  <c r="L3328" i="1"/>
  <c r="Q3328" i="1" s="1"/>
  <c r="L3037" i="1"/>
  <c r="Q3037" i="1" s="1"/>
  <c r="P3037" i="1"/>
  <c r="O3037" i="1" s="1"/>
  <c r="Z3037" i="1" s="1"/>
  <c r="L1621" i="1"/>
  <c r="P1621" i="1" s="1"/>
  <c r="L784" i="1"/>
  <c r="Q784" i="1" s="1"/>
  <c r="L2365" i="1"/>
  <c r="Q2365" i="1" s="1"/>
  <c r="L714" i="1"/>
  <c r="Q714" i="1" s="1"/>
  <c r="L1625" i="1"/>
  <c r="Q1625" i="1" s="1"/>
  <c r="P1625" i="1"/>
  <c r="O1625" i="1"/>
  <c r="L736" i="1"/>
  <c r="Q736" i="1" s="1"/>
  <c r="L1255" i="1"/>
  <c r="Q1255" i="1" s="1"/>
  <c r="L1757" i="1"/>
  <c r="L1000" i="1"/>
  <c r="Q1000" i="1" s="1"/>
  <c r="L1217" i="1"/>
  <c r="Q1217" i="1" s="1"/>
  <c r="P1217" i="1"/>
  <c r="O1217" i="1" s="1"/>
  <c r="Z1217" i="1" s="1"/>
  <c r="L570" i="1"/>
  <c r="Q570" i="1" s="1"/>
  <c r="L704" i="1"/>
  <c r="Q704" i="1" s="1"/>
  <c r="L2090" i="1"/>
  <c r="L516" i="1"/>
  <c r="Q516" i="1" s="1"/>
  <c r="L1484" i="1"/>
  <c r="Q1484" i="1" s="1"/>
  <c r="L937" i="1"/>
  <c r="Q937" i="1" s="1"/>
  <c r="L1618" i="1"/>
  <c r="Q1618" i="1" s="1"/>
  <c r="L1732" i="1"/>
  <c r="Q1732" i="1" s="1"/>
  <c r="P1732" i="1"/>
  <c r="O1732" i="1" s="1"/>
  <c r="Q892" i="1"/>
  <c r="L892" i="1"/>
  <c r="P892" i="1"/>
  <c r="O892" i="1" s="1"/>
  <c r="L1826" i="1"/>
  <c r="P1826" i="1" s="1"/>
  <c r="L2065" i="1"/>
  <c r="Q2065" i="1" s="1"/>
  <c r="L3227" i="1"/>
  <c r="Q3227" i="1" s="1"/>
  <c r="L1961" i="1"/>
  <c r="Q1961" i="1" s="1"/>
  <c r="P1961" i="1"/>
  <c r="O1961" i="1" s="1"/>
  <c r="L2914" i="1"/>
  <c r="Q2914" i="1" s="1"/>
  <c r="L896" i="1"/>
  <c r="Q896" i="1" s="1"/>
  <c r="P896" i="1"/>
  <c r="O896" i="1" s="1"/>
  <c r="L485" i="1"/>
  <c r="Q485" i="1" s="1"/>
  <c r="P485" i="1"/>
  <c r="L3008" i="1"/>
  <c r="Q3008" i="1" s="1"/>
  <c r="L1205" i="1"/>
  <c r="Q1205" i="1" s="1"/>
  <c r="Q351" i="1"/>
  <c r="L351" i="1"/>
  <c r="P351" i="1" s="1"/>
  <c r="O351" i="1" s="1"/>
  <c r="Q2044" i="1"/>
  <c r="L1076" i="1"/>
  <c r="Q1076" i="1" s="1"/>
  <c r="P1076" i="1"/>
  <c r="O1076" i="1" s="1"/>
  <c r="L250" i="1"/>
  <c r="Q2056" i="1"/>
  <c r="L2056" i="1"/>
  <c r="P2056" i="1" s="1"/>
  <c r="L2009" i="1"/>
  <c r="L57" i="1"/>
  <c r="Q57" i="1" s="1"/>
  <c r="L951" i="1"/>
  <c r="Q22" i="1"/>
  <c r="L22" i="1"/>
  <c r="P22" i="1" s="1"/>
  <c r="Q207" i="1"/>
  <c r="P939" i="1"/>
  <c r="L939" i="1"/>
  <c r="Q939" i="1" s="1"/>
  <c r="L404" i="1"/>
  <c r="Q404" i="1" s="1"/>
  <c r="P404" i="1"/>
  <c r="O404" i="1" s="1"/>
  <c r="L1589" i="1"/>
  <c r="Q1589" i="1" s="1"/>
  <c r="L65" i="1"/>
  <c r="Q65" i="1" s="1"/>
  <c r="L1596" i="1"/>
  <c r="L1763" i="1"/>
  <c r="Q1763" i="1" s="1"/>
  <c r="L3057" i="1"/>
  <c r="Q3057" i="1" s="1"/>
  <c r="P3057" i="1"/>
  <c r="L1871" i="1"/>
  <c r="Q1871" i="1" s="1"/>
  <c r="L2555" i="1"/>
  <c r="Q2555" i="1" s="1"/>
  <c r="L1622" i="1"/>
  <c r="Q1622" i="1" s="1"/>
  <c r="L1934" i="1"/>
  <c r="P1934" i="1" s="1"/>
  <c r="L2283" i="1"/>
  <c r="Q2283" i="1" s="1"/>
  <c r="L684" i="1"/>
  <c r="L2104" i="1"/>
  <c r="Q2104" i="1" s="1"/>
  <c r="L838" i="1"/>
  <c r="P838" i="1" s="1"/>
  <c r="L2004" i="1"/>
  <c r="P2004" i="1" s="1"/>
  <c r="L1528" i="1"/>
  <c r="P1528" i="1" s="1"/>
  <c r="L1947" i="1"/>
  <c r="L2044" i="1"/>
  <c r="P2044" i="1"/>
  <c r="L1439" i="1"/>
  <c r="L2828" i="1"/>
  <c r="P2828" i="1" s="1"/>
  <c r="L2772" i="1"/>
  <c r="Q2772" i="1" s="1"/>
  <c r="L2306" i="1"/>
  <c r="L1753" i="1"/>
  <c r="Q1753" i="1" s="1"/>
  <c r="L1406" i="1"/>
  <c r="Q1406" i="1" s="1"/>
  <c r="L863" i="1"/>
  <c r="Q863" i="1" s="1"/>
  <c r="P863" i="1"/>
  <c r="L1632" i="1"/>
  <c r="Q1632" i="1" s="1"/>
  <c r="P1632" i="1"/>
  <c r="L2192" i="1"/>
  <c r="P2192" i="1" s="1"/>
  <c r="L2020" i="1"/>
  <c r="Q2020" i="1" s="1"/>
  <c r="P2020" i="1"/>
  <c r="L2758" i="1"/>
  <c r="Q2758" i="1" s="1"/>
  <c r="L1091" i="1"/>
  <c r="L625" i="1"/>
  <c r="Q625" i="1" s="1"/>
  <c r="P625" i="1"/>
  <c r="O625" i="1" s="1"/>
  <c r="L2872" i="1"/>
  <c r="Q2872" i="1" s="1"/>
  <c r="L207" i="1"/>
  <c r="P207" i="1"/>
  <c r="O207" i="1" s="1"/>
  <c r="Z207" i="1" s="1"/>
  <c r="L2070" i="1"/>
  <c r="Q2070" i="1" s="1"/>
  <c r="P2070" i="1"/>
  <c r="O2070" i="1" s="1"/>
  <c r="Z2070" i="1" s="1"/>
  <c r="L651" i="1"/>
  <c r="Q651" i="1" s="1"/>
  <c r="L614" i="1"/>
  <c r="L1125" i="1"/>
  <c r="L1099" i="1"/>
  <c r="L1903" i="1"/>
  <c r="Q1903" i="1" s="1"/>
  <c r="L2676" i="1"/>
  <c r="L575" i="1"/>
  <c r="Q575" i="1" s="1"/>
  <c r="P575" i="1"/>
  <c r="Q2042" i="1"/>
  <c r="L2042" i="1"/>
  <c r="P2042" i="1" s="1"/>
  <c r="L2634" i="1"/>
  <c r="L1648" i="1"/>
  <c r="Q1648" i="1" s="1"/>
  <c r="P1648" i="1"/>
  <c r="O1648" i="1"/>
  <c r="L236" i="1"/>
  <c r="P236" i="1" s="1"/>
  <c r="L390" i="1"/>
  <c r="Q390" i="1" s="1"/>
  <c r="L1787" i="1"/>
  <c r="Q1787" i="1" s="1"/>
  <c r="L1151" i="1"/>
  <c r="L3062" i="1"/>
  <c r="L2638" i="1"/>
  <c r="Q2638" i="1" s="1"/>
  <c r="L534" i="1"/>
  <c r="L3151" i="1"/>
  <c r="Q3151" i="1" s="1"/>
  <c r="P3151" i="1"/>
  <c r="O3151" i="1" s="1"/>
  <c r="L959" i="1"/>
  <c r="Q959" i="1" s="1"/>
  <c r="L2941" i="1"/>
  <c r="Q2941" i="1" s="1"/>
  <c r="L2714" i="1"/>
  <c r="Q2714" i="1" s="1"/>
  <c r="P2714" i="1"/>
  <c r="L2134" i="1"/>
  <c r="P2134" i="1" s="1"/>
  <c r="P1259" i="1"/>
  <c r="L1259" i="1"/>
  <c r="Q1259" i="1"/>
  <c r="L2890" i="1"/>
  <c r="P2890" i="1" s="1"/>
  <c r="L645" i="1"/>
  <c r="P645" i="1" s="1"/>
  <c r="L402" i="1"/>
  <c r="P402" i="1" s="1"/>
  <c r="L1026" i="1"/>
  <c r="P1026" i="1" s="1"/>
  <c r="L1288" i="1"/>
  <c r="P1288" i="1" s="1"/>
  <c r="L1755" i="1"/>
  <c r="Q1755" i="1" s="1"/>
  <c r="L1376" i="1"/>
  <c r="Q1376" i="1" s="1"/>
  <c r="L495" i="1"/>
  <c r="Q495" i="1" s="1"/>
  <c r="Q560" i="1"/>
  <c r="L560" i="1"/>
  <c r="P560" i="1" s="1"/>
  <c r="L252" i="1"/>
  <c r="Q252" i="1" s="1"/>
  <c r="P2982" i="1"/>
  <c r="O2982" i="1" s="1"/>
  <c r="L2982" i="1"/>
  <c r="Q2982" i="1"/>
  <c r="L1137" i="1"/>
  <c r="P1137" i="1" s="1"/>
  <c r="Q919" i="1"/>
  <c r="L919" i="1"/>
  <c r="P919" i="1"/>
  <c r="L1258" i="1"/>
  <c r="Q1258" i="1" s="1"/>
  <c r="L1213" i="1"/>
  <c r="Q1213" i="1" s="1"/>
  <c r="L3058" i="1"/>
  <c r="L2205" i="1"/>
  <c r="Q2205" i="1" s="1"/>
  <c r="P2205" i="1"/>
  <c r="L507" i="1"/>
  <c r="P507" i="1" s="1"/>
  <c r="Q507" i="1"/>
  <c r="L2299" i="1"/>
  <c r="P2299" i="1" s="1"/>
  <c r="L2331" i="1"/>
  <c r="Q2331" i="1" s="1"/>
  <c r="L313" i="1"/>
  <c r="P313" i="1" s="1"/>
  <c r="L2936" i="1"/>
  <c r="Q2936" i="1" s="1"/>
  <c r="L3163" i="1"/>
  <c r="Q3163" i="1" s="1"/>
  <c r="L3191" i="1"/>
  <c r="P3191" i="1" s="1"/>
  <c r="L2017" i="1"/>
  <c r="P2017" i="1" s="1"/>
  <c r="L612" i="1"/>
  <c r="P612" i="1" s="1"/>
  <c r="Q612" i="1"/>
  <c r="L2428" i="1"/>
  <c r="P2428" i="1" s="1"/>
  <c r="Q2428" i="1"/>
  <c r="L465" i="1"/>
  <c r="Q465" i="1" s="1"/>
  <c r="L1725" i="1"/>
  <c r="Q1725" i="1" s="1"/>
  <c r="L450" i="1"/>
  <c r="Q450" i="1" s="1"/>
  <c r="P450" i="1"/>
  <c r="L1272" i="1"/>
  <c r="P1272" i="1" s="1"/>
  <c r="L15" i="1"/>
  <c r="P15" i="1" s="1"/>
  <c r="O15" i="1" s="1"/>
  <c r="Q15" i="1"/>
  <c r="L3081" i="1"/>
  <c r="P3081" i="1" s="1"/>
  <c r="L2542" i="1"/>
  <c r="P2542" i="1" s="1"/>
  <c r="Q2542" i="1"/>
  <c r="L295" i="1"/>
  <c r="P295" i="1" s="1"/>
  <c r="L2850" i="1"/>
  <c r="Q2850" i="1" s="1"/>
  <c r="L2440" i="1"/>
  <c r="Q2440" i="1" s="1"/>
  <c r="L2216" i="1"/>
  <c r="Q2216" i="1" s="1"/>
  <c r="L13" i="1"/>
  <c r="Q13" i="1" s="1"/>
  <c r="L2110" i="1"/>
  <c r="Q2110" i="1" s="1"/>
  <c r="L2057" i="1"/>
  <c r="Q2057" i="1" s="1"/>
  <c r="L2617" i="1"/>
  <c r="L804" i="1"/>
  <c r="Q804" i="1" s="1"/>
  <c r="P1165" i="1"/>
  <c r="O1165" i="1" s="1"/>
  <c r="L1165" i="1"/>
  <c r="Q1165" i="1" s="1"/>
  <c r="L1640" i="1"/>
  <c r="P1640" i="1" s="1"/>
  <c r="P1022" i="1"/>
  <c r="O1022" i="1" s="1"/>
  <c r="L1022" i="1"/>
  <c r="Q1022" i="1"/>
  <c r="P1430" i="1"/>
  <c r="L1430" i="1"/>
  <c r="Q1430" i="1"/>
  <c r="L2921" i="1"/>
  <c r="Q2921" i="1" s="1"/>
  <c r="L1870" i="1"/>
  <c r="Q1870" i="1" s="1"/>
  <c r="P1870" i="1"/>
  <c r="O1870" i="1" s="1"/>
  <c r="Z1870" i="1" s="1"/>
  <c r="L571" i="1"/>
  <c r="P571" i="1" s="1"/>
  <c r="L2683" i="1"/>
  <c r="Q2683" i="1" s="1"/>
  <c r="L1963" i="1"/>
  <c r="P1963" i="1" s="1"/>
  <c r="L663" i="1"/>
  <c r="Q663" i="1" s="1"/>
  <c r="L1655" i="1"/>
  <c r="L2579" i="1"/>
  <c r="P2579" i="1" s="1"/>
  <c r="L3303" i="1"/>
  <c r="Q3303" i="1" s="1"/>
  <c r="L961" i="1"/>
  <c r="Q961" i="1" s="1"/>
  <c r="L624" i="1"/>
  <c r="Q624" i="1" s="1"/>
  <c r="P624" i="1"/>
  <c r="O624" i="1" s="1"/>
  <c r="L945" i="1"/>
  <c r="Q945" i="1" s="1"/>
  <c r="L682" i="1"/>
  <c r="Q682" i="1" s="1"/>
  <c r="L550" i="1"/>
  <c r="Q550" i="1" s="1"/>
  <c r="P550" i="1"/>
  <c r="O550" i="1"/>
  <c r="Z550" i="1" s="1"/>
  <c r="L3262" i="1"/>
  <c r="L1087" i="1"/>
  <c r="Q1087" i="1" s="1"/>
  <c r="L1307" i="1"/>
  <c r="Q1307" i="1" s="1"/>
  <c r="L2074" i="1"/>
  <c r="Q2074" i="1" s="1"/>
  <c r="L2446" i="1"/>
  <c r="Q2446" i="1" s="1"/>
  <c r="L2521" i="1"/>
  <c r="Q2521" i="1" s="1"/>
  <c r="L731" i="1"/>
  <c r="Q731" i="1" s="1"/>
  <c r="L938" i="1"/>
  <c r="Q938" i="1" s="1"/>
  <c r="L1613" i="1"/>
  <c r="P1613" i="1" s="1"/>
  <c r="L2278" i="1"/>
  <c r="Q2278" i="1" s="1"/>
  <c r="L1978" i="1"/>
  <c r="Q1978" i="1" s="1"/>
  <c r="L1501" i="1"/>
  <c r="Q1501" i="1" s="1"/>
  <c r="L2151" i="1"/>
  <c r="P2151" i="1" s="1"/>
  <c r="L908" i="1"/>
  <c r="L2402" i="1"/>
  <c r="Q2402" i="1" s="1"/>
  <c r="P2402" i="1"/>
  <c r="L1317" i="1"/>
  <c r="P1317" i="1" s="1"/>
  <c r="L2026" i="1"/>
  <c r="Q2026" i="1" s="1"/>
  <c r="L1680" i="1"/>
  <c r="Q1680" i="1" s="1"/>
  <c r="P1680" i="1"/>
  <c r="L819" i="1"/>
  <c r="Q819" i="1" s="1"/>
  <c r="L3031" i="1"/>
  <c r="Q3031" i="1" s="1"/>
  <c r="L3208" i="1"/>
  <c r="Q3208" i="1" s="1"/>
  <c r="P3208" i="1"/>
  <c r="L3063" i="1"/>
  <c r="P3063" i="1" s="1"/>
  <c r="O3063" i="1" s="1"/>
  <c r="Z3063" i="1" s="1"/>
  <c r="Q3063" i="1"/>
  <c r="L253" i="1"/>
  <c r="Q253" i="1" s="1"/>
  <c r="L589" i="1"/>
  <c r="Q589" i="1" s="1"/>
  <c r="L1541" i="1"/>
  <c r="Q1541" i="1" s="1"/>
  <c r="L3203" i="1"/>
  <c r="Q3203" i="1" s="1"/>
  <c r="L112" i="1"/>
  <c r="Q112" i="1" s="1"/>
  <c r="L1063" i="1"/>
  <c r="L2222" i="1"/>
  <c r="L2942" i="1"/>
  <c r="Q2942" i="1" s="1"/>
  <c r="P2942" i="1"/>
  <c r="O2942" i="1" s="1"/>
  <c r="L1136" i="1"/>
  <c r="Q1136" i="1" s="1"/>
  <c r="L1042" i="1"/>
  <c r="Q1042" i="1" s="1"/>
  <c r="L1212" i="1"/>
  <c r="Q1212" i="1" s="1"/>
  <c r="L1175" i="1"/>
  <c r="Q1175" i="1" s="1"/>
  <c r="L1965" i="1"/>
  <c r="P1965" i="1" s="1"/>
  <c r="L278" i="1"/>
  <c r="L1820" i="1"/>
  <c r="Q1820" i="1" s="1"/>
  <c r="L2442" i="1"/>
  <c r="P2442" i="1" s="1"/>
  <c r="L1123" i="1"/>
  <c r="Q1123" i="1" s="1"/>
  <c r="L2669" i="1"/>
  <c r="Q2669" i="1" s="1"/>
  <c r="L1514" i="1"/>
  <c r="Q1514" i="1" s="1"/>
  <c r="L1420" i="1"/>
  <c r="L990" i="1"/>
  <c r="Q990" i="1" s="1"/>
  <c r="L1170" i="1"/>
  <c r="Q1170" i="1" s="1"/>
  <c r="L275" i="1"/>
  <c r="Q275" i="1" s="1"/>
  <c r="L2738" i="1"/>
  <c r="P2738" i="1" s="1"/>
  <c r="L1041" i="1"/>
  <c r="Q1041" i="1" s="1"/>
  <c r="L927" i="1"/>
  <c r="Q927" i="1" s="1"/>
  <c r="P927" i="1"/>
  <c r="L1499" i="1"/>
  <c r="Q1499" i="1" s="1"/>
  <c r="L596" i="1"/>
  <c r="Q596" i="1" s="1"/>
  <c r="P596" i="1"/>
  <c r="L2188" i="1"/>
  <c r="Q2188" i="1" s="1"/>
  <c r="L2570" i="1"/>
  <c r="Q2570" i="1" s="1"/>
  <c r="L2708" i="1"/>
  <c r="P2708" i="1" s="1"/>
  <c r="L1945" i="1"/>
  <c r="Q1945" i="1" s="1"/>
  <c r="L2661" i="1"/>
  <c r="Q2661" i="1" s="1"/>
  <c r="L2695" i="1"/>
  <c r="P2695" i="1" s="1"/>
  <c r="L998" i="1"/>
  <c r="P998" i="1" s="1"/>
  <c r="L798" i="1"/>
  <c r="P798" i="1" s="1"/>
  <c r="L3194" i="1"/>
  <c r="L27" i="1"/>
  <c r="Q27" i="1" s="1"/>
  <c r="L455" i="1"/>
  <c r="Q455" i="1" s="1"/>
  <c r="P455" i="1"/>
  <c r="O455" i="1" s="1"/>
  <c r="L2492" i="1"/>
  <c r="Q2492" i="1" s="1"/>
  <c r="P2492" i="1"/>
  <c r="O2492" i="1" s="1"/>
  <c r="L3126" i="1"/>
  <c r="P3126" i="1" s="1"/>
  <c r="L2783" i="1"/>
  <c r="P2783" i="1" s="1"/>
  <c r="L1924" i="1"/>
  <c r="Q1924" i="1" s="1"/>
  <c r="L2562" i="1"/>
  <c r="Q2562" i="1" s="1"/>
  <c r="L3087" i="1"/>
  <c r="Q3087" i="1" s="1"/>
  <c r="P3087" i="1"/>
  <c r="O3087" i="1" s="1"/>
  <c r="Z3087" i="1" s="1"/>
  <c r="L2559" i="1"/>
  <c r="Q2559" i="1" s="1"/>
  <c r="L2431" i="1"/>
  <c r="L2668" i="1"/>
  <c r="Q2668" i="1" s="1"/>
  <c r="L3027" i="1"/>
  <c r="Q3027" i="1" s="1"/>
  <c r="L2290" i="1"/>
  <c r="Q2290" i="1" s="1"/>
  <c r="P2290" i="1"/>
  <c r="L269" i="1"/>
  <c r="Q269" i="1" s="1"/>
  <c r="P269" i="1"/>
  <c r="L258" i="1"/>
  <c r="Q258" i="1" s="1"/>
  <c r="P258" i="1"/>
  <c r="L8" i="1"/>
  <c r="Q8" i="1" s="1"/>
  <c r="L1678" i="1"/>
  <c r="Q1678" i="1" s="1"/>
  <c r="L999" i="1"/>
  <c r="Q999" i="1" s="1"/>
  <c r="L1154" i="1"/>
  <c r="Q1154" i="1" s="1"/>
  <c r="L742" i="1"/>
  <c r="Q742" i="1" s="1"/>
  <c r="L1086" i="1"/>
  <c r="Q1086" i="1" s="1"/>
  <c r="L1249" i="1"/>
  <c r="Q1249" i="1" s="1"/>
  <c r="L2443" i="1"/>
  <c r="L956" i="1"/>
  <c r="Q956" i="1" s="1"/>
  <c r="L572" i="1"/>
  <c r="Q572" i="1" s="1"/>
  <c r="L484" i="1"/>
  <c r="Q484" i="1" s="1"/>
  <c r="P484" i="1"/>
  <c r="O484" i="1" s="1"/>
  <c r="P31" i="1"/>
  <c r="L31" i="1"/>
  <c r="Q31" i="1" s="1"/>
  <c r="L2467" i="1"/>
  <c r="L1579" i="1"/>
  <c r="P1579" i="1" s="1"/>
  <c r="L1707" i="1"/>
  <c r="Q1707" i="1" s="1"/>
  <c r="L1442" i="1"/>
  <c r="Q1442" i="1" s="1"/>
  <c r="P1442" i="1"/>
  <c r="O1442" i="1" s="1"/>
  <c r="L199" i="1"/>
  <c r="P199" i="1" s="1"/>
  <c r="L1369" i="1"/>
  <c r="Q1369" i="1" s="1"/>
  <c r="P1369" i="1"/>
  <c r="L905" i="1"/>
  <c r="Q905" i="1" s="1"/>
  <c r="P905" i="1"/>
  <c r="L529" i="1"/>
  <c r="L2796" i="1"/>
  <c r="Q2796" i="1" s="1"/>
  <c r="P2796" i="1"/>
  <c r="O2796" i="1" s="1"/>
  <c r="L1980" i="1"/>
  <c r="Q1980" i="1" s="1"/>
  <c r="L626" i="1"/>
  <c r="L300" i="1"/>
  <c r="L1312" i="1"/>
  <c r="L859" i="1"/>
  <c r="L3195" i="1"/>
  <c r="Q3195" i="1" s="1"/>
  <c r="L1609" i="1"/>
  <c r="Q1609" i="1" s="1"/>
  <c r="P1609" i="1"/>
  <c r="O1609" i="1" s="1"/>
  <c r="L2357" i="1"/>
  <c r="Q2357" i="1" s="1"/>
  <c r="P2357" i="1"/>
  <c r="O2357" i="1" s="1"/>
  <c r="Z2357" i="1" s="1"/>
  <c r="L678" i="1"/>
  <c r="L424" i="1"/>
  <c r="L757" i="1"/>
  <c r="Q757" i="1" s="1"/>
  <c r="P757" i="1"/>
  <c r="O757" i="1" s="1"/>
  <c r="Z757" i="1" s="1"/>
  <c r="L2906" i="1"/>
  <c r="L19" i="1"/>
  <c r="L3003" i="1"/>
  <c r="Q3003" i="1" s="1"/>
  <c r="L2728" i="1"/>
  <c r="L3106" i="1"/>
  <c r="P469" i="1"/>
  <c r="O469" i="1" s="1"/>
  <c r="L469" i="1"/>
  <c r="Q469" i="1" s="1"/>
  <c r="L2061" i="1"/>
  <c r="P1078" i="1"/>
  <c r="O1078" i="1" s="1"/>
  <c r="L1078" i="1"/>
  <c r="Q1078" i="1"/>
  <c r="L1897" i="1"/>
  <c r="L1548" i="1"/>
  <c r="Q1548" i="1" s="1"/>
  <c r="L197" i="1"/>
  <c r="Q197" i="1" s="1"/>
  <c r="L2125" i="1"/>
  <c r="L604" i="1"/>
  <c r="L1862" i="1"/>
  <c r="L900" i="1"/>
  <c r="Q900" i="1" s="1"/>
  <c r="P900" i="1"/>
  <c r="O900" i="1" s="1"/>
  <c r="Z900" i="1" s="1"/>
  <c r="L399" i="1"/>
  <c r="L3254" i="1"/>
  <c r="Q3254" i="1" s="1"/>
  <c r="L818" i="1"/>
  <c r="Q818" i="1" s="1"/>
  <c r="P2512" i="1"/>
  <c r="L2512" i="1"/>
  <c r="Q2512" i="1"/>
  <c r="L2213" i="1"/>
  <c r="L1608" i="1"/>
  <c r="Q1608" i="1" s="1"/>
  <c r="P1608" i="1"/>
  <c r="O1608" i="1" s="1"/>
  <c r="P1997" i="1"/>
  <c r="O1997" i="1" s="1"/>
  <c r="Z1997" i="1" s="1"/>
  <c r="L1997" i="1"/>
  <c r="Q1997" i="1" s="1"/>
  <c r="L2312" i="1"/>
  <c r="P2312" i="1" s="1"/>
  <c r="L231" i="1"/>
  <c r="P2441" i="1"/>
  <c r="L2441" i="1"/>
  <c r="Q2441" i="1" s="1"/>
  <c r="P851" i="1"/>
  <c r="L851" i="1"/>
  <c r="Q851" i="1" s="1"/>
  <c r="L378" i="1"/>
  <c r="P378" i="1" s="1"/>
  <c r="L1106" i="1"/>
  <c r="L2022" i="1"/>
  <c r="Q2022" i="1" s="1"/>
  <c r="L918" i="1"/>
  <c r="Q918" i="1" s="1"/>
  <c r="L1948" i="1"/>
  <c r="Q1948" i="1" s="1"/>
  <c r="L1433" i="1"/>
  <c r="L3039" i="1"/>
  <c r="Q3039" i="1" s="1"/>
  <c r="L1347" i="1"/>
  <c r="Q1347" i="1" s="1"/>
  <c r="L2545" i="1"/>
  <c r="L2573" i="1"/>
  <c r="L2392" i="1"/>
  <c r="L662" i="1"/>
  <c r="Q662" i="1" s="1"/>
  <c r="L1597" i="1"/>
  <c r="Q1597" i="1" s="1"/>
  <c r="L1635" i="1"/>
  <c r="Q1635" i="1" s="1"/>
  <c r="L1225" i="1"/>
  <c r="Q1225" i="1" s="1"/>
  <c r="L659" i="1"/>
  <c r="Q659" i="1" s="1"/>
  <c r="L2972" i="1"/>
  <c r="L559" i="1"/>
  <c r="L44" i="1"/>
  <c r="Q44" i="1" s="1"/>
  <c r="L3222" i="1"/>
  <c r="Q3222" i="1" s="1"/>
  <c r="L2539" i="1"/>
  <c r="Q2539" i="1" s="1"/>
  <c r="L2857" i="1"/>
  <c r="Q2857" i="1" s="1"/>
  <c r="L182" i="1"/>
  <c r="Q182" i="1" s="1"/>
  <c r="L3015" i="1"/>
  <c r="P3150" i="1"/>
  <c r="L3150" i="1"/>
  <c r="Q3150" i="1" s="1"/>
  <c r="L2264" i="1"/>
  <c r="L2574" i="1"/>
  <c r="Q2574" i="1" s="1"/>
  <c r="L353" i="1"/>
  <c r="L1073" i="1"/>
  <c r="Q1073" i="1" s="1"/>
  <c r="L948" i="1"/>
  <c r="Q948" i="1" s="1"/>
  <c r="L3101" i="1"/>
  <c r="Q3101" i="1" s="1"/>
  <c r="L1767" i="1"/>
  <c r="Q1767" i="1" s="1"/>
  <c r="L915" i="1"/>
  <c r="Q915" i="1" s="1"/>
  <c r="L384" i="1"/>
  <c r="Q384" i="1" s="1"/>
  <c r="P384" i="1"/>
  <c r="O384" i="1" s="1"/>
  <c r="L634" i="1"/>
  <c r="Q909" i="1"/>
  <c r="L502" i="1"/>
  <c r="Q502" i="1" s="1"/>
  <c r="Q1378" i="1"/>
  <c r="L669" i="1"/>
  <c r="Q669" i="1" s="1"/>
  <c r="L2641" i="1"/>
  <c r="Q2641" i="1" s="1"/>
  <c r="L914" i="1"/>
  <c r="Q914" i="1" s="1"/>
  <c r="L1575" i="1"/>
  <c r="Q1575" i="1" s="1"/>
  <c r="P567" i="1"/>
  <c r="L567" i="1"/>
  <c r="Q567" i="1" s="1"/>
  <c r="P1299" i="1"/>
  <c r="L1299" i="1"/>
  <c r="Q1299" i="1" s="1"/>
  <c r="L1710" i="1"/>
  <c r="Q1710" i="1" s="1"/>
  <c r="L2129" i="1"/>
  <c r="Q2129" i="1" s="1"/>
  <c r="L188" i="1"/>
  <c r="Q188" i="1" s="1"/>
  <c r="L2883" i="1"/>
  <c r="Q2883" i="1" s="1"/>
  <c r="L606" i="1"/>
  <c r="P606" i="1" s="1"/>
  <c r="L336" i="1"/>
  <c r="L1438" i="1"/>
  <c r="Q1438" i="1" s="1"/>
  <c r="L642" i="1"/>
  <c r="P642" i="1" s="1"/>
  <c r="P386" i="1"/>
  <c r="L386" i="1"/>
  <c r="Q386" i="1"/>
  <c r="L2969" i="1"/>
  <c r="L2154" i="1"/>
  <c r="Q2154" i="1" s="1"/>
  <c r="L1049" i="1"/>
  <c r="L396" i="1"/>
  <c r="Q396" i="1" s="1"/>
  <c r="L2251" i="1"/>
  <c r="Q2251" i="1" s="1"/>
  <c r="L1943" i="1"/>
  <c r="Q1943" i="1" s="1"/>
  <c r="P1943" i="1"/>
  <c r="O1943" i="1" s="1"/>
  <c r="Z1943" i="1" s="1"/>
  <c r="L2300" i="1"/>
  <c r="Q2300" i="1" s="1"/>
  <c r="L2462" i="1"/>
  <c r="Q2462" i="1" s="1"/>
  <c r="L2394" i="1"/>
  <c r="Q2394" i="1" s="1"/>
  <c r="P2394" i="1"/>
  <c r="O2394" i="1" s="1"/>
  <c r="Q837" i="1"/>
  <c r="L837" i="1"/>
  <c r="P837" i="1" s="1"/>
  <c r="O837" i="1" s="1"/>
  <c r="Z837" i="1" s="1"/>
  <c r="L1885" i="1"/>
  <c r="P1885" i="1" s="1"/>
  <c r="L2411" i="1"/>
  <c r="P2411" i="1" s="1"/>
  <c r="L909" i="1"/>
  <c r="P909" i="1"/>
  <c r="L3148" i="1"/>
  <c r="Q3148" i="1" s="1"/>
  <c r="L2974" i="1"/>
  <c r="P2974" i="1" s="1"/>
  <c r="L53" i="1"/>
  <c r="P53" i="1" s="1"/>
  <c r="L1828" i="1"/>
  <c r="Q1828" i="1" s="1"/>
  <c r="L3199" i="1"/>
  <c r="P3199" i="1" s="1"/>
  <c r="L3005" i="1"/>
  <c r="P3005" i="1" s="1"/>
  <c r="L454" i="1"/>
  <c r="P454" i="1" s="1"/>
  <c r="L972" i="1"/>
  <c r="P972" i="1" s="1"/>
  <c r="L1628" i="1"/>
  <c r="Q1628" i="1" s="1"/>
  <c r="L1378" i="1"/>
  <c r="P1378" i="1" s="1"/>
  <c r="O1378" i="1" s="1"/>
  <c r="L1991" i="1"/>
  <c r="Q1991" i="1" s="1"/>
  <c r="L91" i="1"/>
  <c r="Q91" i="1" s="1"/>
  <c r="L546" i="1"/>
  <c r="P546" i="1" s="1"/>
  <c r="L3202" i="1"/>
  <c r="P3202" i="1" s="1"/>
  <c r="L1703" i="1"/>
  <c r="Q1703" i="1" s="1"/>
  <c r="P1703" i="1"/>
  <c r="O1703" i="1" s="1"/>
  <c r="Z1703" i="1" s="1"/>
  <c r="L1754" i="1"/>
  <c r="Q1754" i="1" s="1"/>
  <c r="L1271" i="1"/>
  <c r="Q1271" i="1" s="1"/>
  <c r="P1271" i="1"/>
  <c r="O1271" i="1" s="1"/>
  <c r="L497" i="1"/>
  <c r="Q497" i="1" s="1"/>
  <c r="L810" i="1"/>
  <c r="Q810" i="1" s="1"/>
  <c r="L761" i="1"/>
  <c r="Q761" i="1" s="1"/>
  <c r="L3129" i="1"/>
  <c r="Q3129" i="1" s="1"/>
  <c r="L652" i="1"/>
  <c r="Q652" i="1" s="1"/>
  <c r="L3118" i="1"/>
  <c r="Q3118" i="1" s="1"/>
  <c r="L3032" i="1"/>
  <c r="Q3032" i="1" s="1"/>
  <c r="L1448" i="1"/>
  <c r="Q1448" i="1" s="1"/>
  <c r="L1215" i="1"/>
  <c r="Q1215" i="1" s="1"/>
  <c r="L828" i="1"/>
  <c r="Q828" i="1" s="1"/>
  <c r="L2340" i="1"/>
  <c r="Q2340" i="1" s="1"/>
  <c r="P2340" i="1"/>
  <c r="O2340" i="1" s="1"/>
  <c r="Z2340" i="1" s="1"/>
  <c r="Q2777" i="1"/>
  <c r="L2777" i="1"/>
  <c r="P2777" i="1" s="1"/>
  <c r="L700" i="1"/>
  <c r="Q700" i="1" s="1"/>
  <c r="P700" i="1"/>
  <c r="O700" i="1" s="1"/>
  <c r="Z700" i="1" s="1"/>
  <c r="L3059" i="1"/>
  <c r="P3059" i="1" s="1"/>
  <c r="L2341" i="1"/>
  <c r="Q2341" i="1" s="1"/>
  <c r="P2341" i="1"/>
  <c r="O2341" i="1" s="1"/>
  <c r="L2910" i="1"/>
  <c r="Q2910" i="1" s="1"/>
  <c r="L1003" i="1"/>
  <c r="Q1003" i="1" s="1"/>
  <c r="L286" i="1"/>
  <c r="Q286" i="1" s="1"/>
  <c r="L1612" i="1"/>
  <c r="Q1612" i="1" s="1"/>
  <c r="L2837" i="1"/>
  <c r="Q2837" i="1" s="1"/>
  <c r="P2837" i="1"/>
  <c r="O2837" i="1" s="1"/>
  <c r="Z2837" i="1" s="1"/>
  <c r="L2588" i="1"/>
  <c r="P2588" i="1" s="1"/>
  <c r="L1815" i="1"/>
  <c r="Q1815" i="1" s="1"/>
  <c r="L524" i="1"/>
  <c r="Q524" i="1" s="1"/>
  <c r="L592" i="1"/>
  <c r="Q592" i="1" s="1"/>
  <c r="L433" i="1"/>
  <c r="Q433" i="1" s="1"/>
  <c r="P433" i="1"/>
  <c r="O433" i="1" s="1"/>
  <c r="Z433" i="1" s="1"/>
  <c r="L1244" i="1"/>
  <c r="P1244" i="1" s="1"/>
  <c r="L565" i="1"/>
  <c r="Q565" i="1" s="1"/>
  <c r="L2445" i="1"/>
  <c r="Q2445" i="1" s="1"/>
  <c r="L3272" i="1"/>
  <c r="P3272" i="1" s="1"/>
  <c r="L2810" i="1"/>
  <c r="Q2810" i="1" s="1"/>
  <c r="L3069" i="1"/>
  <c r="Q3069" i="1" s="1"/>
  <c r="L3147" i="1"/>
  <c r="Q3147" i="1" s="1"/>
  <c r="L558" i="1"/>
  <c r="P558" i="1" s="1"/>
  <c r="L732" i="1"/>
  <c r="Q732" i="1" s="1"/>
  <c r="L1931" i="1"/>
  <c r="Q1931" i="1" s="1"/>
  <c r="L3161" i="1"/>
  <c r="Q3161" i="1" s="1"/>
  <c r="P3161" i="1"/>
  <c r="O3161" i="1" s="1"/>
  <c r="L3228" i="1"/>
  <c r="Q3228" i="1" s="1"/>
  <c r="L2303" i="1"/>
  <c r="Q2303" i="1" s="1"/>
  <c r="L1760" i="1"/>
  <c r="Q1760" i="1" s="1"/>
  <c r="L515" i="1"/>
  <c r="Q515" i="1" s="1"/>
  <c r="L2021" i="1"/>
  <c r="Q2021" i="1" s="1"/>
  <c r="L2927" i="1"/>
  <c r="P2927" i="1" s="1"/>
  <c r="L2412" i="1"/>
  <c r="Q2412" i="1" s="1"/>
  <c r="L3121" i="1"/>
  <c r="Q3121" i="1" s="1"/>
  <c r="L2209" i="1"/>
  <c r="Q2209" i="1" s="1"/>
  <c r="L661" i="1"/>
  <c r="Q661" i="1" s="1"/>
  <c r="L2824" i="1"/>
  <c r="P2824" i="1" s="1"/>
  <c r="L3024" i="1"/>
  <c r="Q3024" i="1" s="1"/>
  <c r="P3024" i="1"/>
  <c r="O3024" i="1" s="1"/>
  <c r="L2239" i="1"/>
  <c r="Q2239" i="1" s="1"/>
  <c r="L2092" i="1"/>
  <c r="Q2092" i="1" s="1"/>
  <c r="P2092" i="1"/>
  <c r="O2092" i="1" s="1"/>
  <c r="P54" i="1"/>
  <c r="L54" i="1"/>
  <c r="Q54" i="1" s="1"/>
  <c r="L1916" i="1"/>
  <c r="Q1916" i="1" s="1"/>
  <c r="L1236" i="1"/>
  <c r="Q1236" i="1" s="1"/>
  <c r="L2374" i="1"/>
  <c r="Q2374" i="1" s="1"/>
  <c r="L2455" i="1"/>
  <c r="P2455" i="1" s="1"/>
  <c r="L266" i="1"/>
  <c r="Q266" i="1" s="1"/>
  <c r="L1045" i="1"/>
  <c r="Q1045" i="1" s="1"/>
  <c r="L537" i="1"/>
  <c r="Q537" i="1" s="1"/>
  <c r="P537" i="1"/>
  <c r="O537" i="1" s="1"/>
  <c r="Z537" i="1" s="1"/>
  <c r="L291" i="1"/>
  <c r="Q291" i="1" s="1"/>
  <c r="L1928" i="1"/>
  <c r="Q1928" i="1" s="1"/>
  <c r="L1009" i="1"/>
  <c r="L2339" i="1"/>
  <c r="Q2339" i="1" s="1"/>
  <c r="P2339" i="1"/>
  <c r="O2339" i="1" s="1"/>
  <c r="L3232" i="1"/>
  <c r="Q3232" i="1" s="1"/>
  <c r="P3232" i="1"/>
  <c r="O3232" i="1"/>
  <c r="L289" i="1"/>
  <c r="Q289" i="1" s="1"/>
  <c r="L1228" i="1"/>
  <c r="Q1228" i="1" s="1"/>
  <c r="L1318" i="1"/>
  <c r="Q1318" i="1" s="1"/>
  <c r="L616" i="1"/>
  <c r="Q616" i="1" s="1"/>
  <c r="L56" i="1"/>
  <c r="Q56" i="1" s="1"/>
  <c r="L1496" i="1"/>
  <c r="Q1496" i="1" s="1"/>
  <c r="L1327" i="1"/>
  <c r="Q1327" i="1" s="1"/>
  <c r="L2602" i="1"/>
  <c r="Q2602" i="1" s="1"/>
  <c r="L2803" i="1"/>
  <c r="Q2803" i="1" s="1"/>
  <c r="L1772" i="1"/>
  <c r="P350" i="1"/>
  <c r="L350" i="1"/>
  <c r="Q350" i="1" s="1"/>
  <c r="L1193" i="1"/>
  <c r="L1278" i="1"/>
  <c r="Q1278" i="1" s="1"/>
  <c r="L477" i="1"/>
  <c r="P477" i="1" s="1"/>
  <c r="L1743" i="1"/>
  <c r="Q1743" i="1" s="1"/>
  <c r="L2980" i="1"/>
  <c r="Q2980" i="1" s="1"/>
  <c r="L2935" i="1"/>
  <c r="Q2935" i="1" s="1"/>
  <c r="L235" i="1"/>
  <c r="Q235" i="1" s="1"/>
  <c r="L1364" i="1"/>
  <c r="P1364" i="1" s="1"/>
  <c r="Q1364" i="1"/>
  <c r="P2895" i="1"/>
  <c r="L2895" i="1"/>
  <c r="Q2895" i="1" s="1"/>
  <c r="L2532" i="1"/>
  <c r="Q2532" i="1" s="1"/>
  <c r="L955" i="1"/>
  <c r="P2116" i="1"/>
  <c r="L2116" i="1"/>
  <c r="Q2116" i="1"/>
  <c r="P1232" i="1"/>
  <c r="O1232" i="1" s="1"/>
  <c r="L1232" i="1"/>
  <c r="Q1232" i="1"/>
  <c r="P2908" i="1"/>
  <c r="L2908" i="1"/>
  <c r="Q2908" i="1" s="1"/>
  <c r="L2817" i="1"/>
  <c r="P2817" i="1" s="1"/>
  <c r="L2842" i="1"/>
  <c r="P2842" i="1" s="1"/>
  <c r="Q2842" i="1"/>
  <c r="P2930" i="1"/>
  <c r="L2930" i="1"/>
  <c r="Q2930" i="1" s="1"/>
  <c r="L1739" i="1"/>
  <c r="P1739" i="1" s="1"/>
  <c r="Q1739" i="1"/>
  <c r="L36" i="1"/>
  <c r="P36" i="1" s="1"/>
  <c r="L1852" i="1"/>
  <c r="Q1852" i="1" s="1"/>
  <c r="L708" i="1"/>
  <c r="Q708" i="1" s="1"/>
  <c r="L1126" i="1"/>
  <c r="P1126" i="1" s="1"/>
  <c r="O1126" i="1" s="1"/>
  <c r="Q1126" i="1"/>
  <c r="L1964" i="1"/>
  <c r="P1964" i="1" s="1"/>
  <c r="L1483" i="1"/>
  <c r="L2054" i="1"/>
  <c r="Q2054" i="1" s="1"/>
  <c r="L1036" i="1"/>
  <c r="P1036" i="1" s="1"/>
  <c r="P1696" i="1"/>
  <c r="L1696" i="1"/>
  <c r="Q1696" i="1" s="1"/>
  <c r="P2080" i="1"/>
  <c r="L2080" i="1"/>
  <c r="Q2080" i="1" s="1"/>
  <c r="L398" i="1"/>
  <c r="Q398" i="1" s="1"/>
  <c r="L2178" i="1"/>
  <c r="Q2178" i="1" s="1"/>
  <c r="L2233" i="1"/>
  <c r="P2233" i="1" s="1"/>
  <c r="L3079" i="1"/>
  <c r="L116" i="1"/>
  <c r="Q116" i="1" s="1"/>
  <c r="L2393" i="1"/>
  <c r="L831" i="1"/>
  <c r="P831" i="1" s="1"/>
  <c r="L2317" i="1"/>
  <c r="Q2317" i="1" s="1"/>
  <c r="L2607" i="1"/>
  <c r="P2607" i="1" s="1"/>
  <c r="L394" i="1"/>
  <c r="Q394" i="1" s="1"/>
  <c r="L912" i="1"/>
  <c r="L374" i="1"/>
  <c r="Q374" i="1" s="1"/>
  <c r="P374" i="1"/>
  <c r="O374" i="1" s="1"/>
  <c r="L3082" i="1"/>
  <c r="L505" i="1"/>
  <c r="P505" i="1" s="1"/>
  <c r="L3130" i="1"/>
  <c r="P3130" i="1" s="1"/>
  <c r="L1074" i="1"/>
  <c r="Q1074" i="1" s="1"/>
  <c r="L1103" i="1"/>
  <c r="Q1103" i="1" s="1"/>
  <c r="L2662" i="1"/>
  <c r="Q2662" i="1" s="1"/>
  <c r="L1493" i="1"/>
  <c r="Q1493" i="1" s="1"/>
  <c r="P1493" i="1"/>
  <c r="O1493" i="1" s="1"/>
  <c r="Z1493" i="1" s="1"/>
  <c r="L2196" i="1"/>
  <c r="L1981" i="1"/>
  <c r="L1919" i="1"/>
  <c r="Q1919" i="1" s="1"/>
  <c r="L1308" i="1"/>
  <c r="P1308" i="1" s="1"/>
  <c r="L2180" i="1"/>
  <c r="Q2180" i="1" s="1"/>
  <c r="L2421" i="1"/>
  <c r="P2421" i="1" s="1"/>
  <c r="L2060" i="1"/>
  <c r="Q2060" i="1" s="1"/>
  <c r="L1565" i="1"/>
  <c r="Q1565" i="1" s="1"/>
  <c r="L2156" i="1"/>
  <c r="Q2156" i="1" s="1"/>
  <c r="L3143" i="1"/>
  <c r="P3143" i="1" s="1"/>
  <c r="L1264" i="1"/>
  <c r="Q1264" i="1" s="1"/>
  <c r="P1264" i="1"/>
  <c r="O1264" i="1" s="1"/>
  <c r="P748" i="1"/>
  <c r="O748" i="1" s="1"/>
  <c r="L748" i="1"/>
  <c r="Q748" i="1"/>
  <c r="L1254" i="1"/>
  <c r="P1254" i="1" s="1"/>
  <c r="L2584" i="1"/>
  <c r="L2330" i="1"/>
  <c r="Q2330" i="1" s="1"/>
  <c r="L1694" i="1"/>
  <c r="P1694" i="1" s="1"/>
  <c r="L2882" i="1"/>
  <c r="Q2882" i="1" s="1"/>
  <c r="P2882" i="1"/>
  <c r="O2882" i="1" s="1"/>
  <c r="L478" i="1"/>
  <c r="Q478" i="1" s="1"/>
  <c r="P478" i="1"/>
  <c r="O478" i="1" s="1"/>
  <c r="L2659" i="1"/>
  <c r="Q2659" i="1" s="1"/>
  <c r="L2476" i="1"/>
  <c r="Q2476" i="1" s="1"/>
  <c r="P2476" i="1"/>
  <c r="O2476" i="1" s="1"/>
  <c r="L987" i="1"/>
  <c r="Q987" i="1" s="1"/>
  <c r="P987" i="1"/>
  <c r="O987" i="1" s="1"/>
  <c r="Z987" i="1" s="1"/>
  <c r="P749" i="1"/>
  <c r="O749" i="1" s="1"/>
  <c r="L749" i="1"/>
  <c r="Q749" i="1"/>
  <c r="L1030" i="1"/>
  <c r="Q1030" i="1" s="1"/>
  <c r="L397" i="1"/>
  <c r="Q397" i="1" s="1"/>
  <c r="P397" i="1"/>
  <c r="O397" i="1" s="1"/>
  <c r="Z397" i="1" s="1"/>
  <c r="L3162" i="1"/>
  <c r="Q3162" i="1" s="1"/>
  <c r="P3162" i="1"/>
  <c r="O3162" i="1" s="1"/>
  <c r="L1179" i="1"/>
  <c r="P1179" i="1" s="1"/>
  <c r="L1152" i="1"/>
  <c r="P1152" i="1" s="1"/>
  <c r="L1446" i="1"/>
  <c r="P1446" i="1" s="1"/>
  <c r="L1607" i="1"/>
  <c r="Q1607" i="1" s="1"/>
  <c r="L149" i="1"/>
  <c r="Q149" i="1" s="1"/>
  <c r="L259" i="1"/>
  <c r="Q259" i="1" s="1"/>
  <c r="L1287" i="1"/>
  <c r="Q1287" i="1" s="1"/>
  <c r="L1972" i="1"/>
  <c r="Q1972" i="1" s="1"/>
  <c r="P1972" i="1"/>
  <c r="O1972" i="1" s="1"/>
  <c r="L1252" i="1"/>
  <c r="Q1252" i="1" s="1"/>
  <c r="P1252" i="1"/>
  <c r="O1252" i="1" s="1"/>
  <c r="L557" i="1"/>
  <c r="P557" i="1" s="1"/>
  <c r="O557" i="1" s="1"/>
  <c r="Z557" i="1" s="1"/>
  <c r="Q557" i="1"/>
  <c r="L124" i="1"/>
  <c r="P124" i="1" s="1"/>
  <c r="L1896" i="1"/>
  <c r="Q1896" i="1" s="1"/>
  <c r="L1993" i="1"/>
  <c r="Q1993" i="1" s="1"/>
  <c r="L539" i="1"/>
  <c r="Q539" i="1" s="1"/>
  <c r="L2960" i="1"/>
  <c r="Q2960" i="1" s="1"/>
  <c r="L807" i="1"/>
  <c r="Q807" i="1" s="1"/>
  <c r="L1624" i="1"/>
  <c r="Q1624" i="1" s="1"/>
  <c r="L2994" i="1"/>
  <c r="Q2994" i="1" s="1"/>
  <c r="L2353" i="1"/>
  <c r="Q2353" i="1" s="1"/>
  <c r="L118" i="1"/>
  <c r="Q118" i="1" s="1"/>
  <c r="L670" i="1"/>
  <c r="Q670" i="1" s="1"/>
  <c r="P670" i="1"/>
  <c r="O670" i="1" s="1"/>
  <c r="Z670" i="1" s="1"/>
  <c r="L155" i="1"/>
  <c r="Q155" i="1" s="1"/>
  <c r="L1912" i="1"/>
  <c r="Q1912" i="1" s="1"/>
  <c r="L177" i="1"/>
  <c r="P177" i="1" s="1"/>
  <c r="L2647" i="1"/>
  <c r="Q2647" i="1" s="1"/>
  <c r="L1356" i="1"/>
  <c r="P1356" i="1" s="1"/>
  <c r="L1812" i="1"/>
  <c r="Q1812" i="1" s="1"/>
  <c r="L774" i="1"/>
  <c r="Q774" i="1" s="1"/>
  <c r="L1407" i="1"/>
  <c r="Q1407" i="1" s="1"/>
  <c r="L1405" i="1"/>
  <c r="Q1405" i="1" s="1"/>
  <c r="P1405" i="1"/>
  <c r="O1405" i="1"/>
  <c r="L2889" i="1"/>
  <c r="Q2889" i="1" s="1"/>
  <c r="L498" i="1"/>
  <c r="Q498" i="1" s="1"/>
  <c r="L194" i="1"/>
  <c r="Q194" i="1" s="1"/>
  <c r="L2798" i="1"/>
  <c r="Q2798" i="1" s="1"/>
  <c r="L2874" i="1"/>
  <c r="P2874" i="1" s="1"/>
  <c r="L476" i="1"/>
  <c r="Q476" i="1" s="1"/>
  <c r="L2217" i="1"/>
  <c r="Q2217" i="1" s="1"/>
  <c r="L1687" i="1"/>
  <c r="P1687" i="1" s="1"/>
  <c r="L2082" i="1"/>
  <c r="P2082" i="1" s="1"/>
  <c r="L1474" i="1"/>
  <c r="P1474" i="1" s="1"/>
  <c r="L1048" i="1"/>
  <c r="Q1048" i="1" s="1"/>
  <c r="P1048" i="1"/>
  <c r="O1048" i="1"/>
  <c r="L2503" i="1"/>
  <c r="P2503" i="1" s="1"/>
  <c r="L290" i="1"/>
  <c r="Q290" i="1" s="1"/>
  <c r="P290" i="1"/>
  <c r="O290" i="1" s="1"/>
  <c r="Z290" i="1" s="1"/>
  <c r="L2031" i="1"/>
  <c r="Q2031" i="1" s="1"/>
  <c r="L2237" i="1"/>
  <c r="Q2237" i="1" s="1"/>
  <c r="P2237" i="1"/>
  <c r="O2237" i="1" s="1"/>
  <c r="Z2237" i="1" s="1"/>
  <c r="L1361" i="1"/>
  <c r="Q1361" i="1" s="1"/>
  <c r="L1122" i="1"/>
  <c r="P1122" i="1" s="1"/>
  <c r="L1001" i="1"/>
  <c r="P1001" i="1" s="1"/>
  <c r="L1857" i="1"/>
  <c r="Q1857" i="1" s="1"/>
  <c r="L1651" i="1"/>
  <c r="Q1651" i="1" s="1"/>
  <c r="L3047" i="1"/>
  <c r="Q3047" i="1" s="1"/>
  <c r="P3047" i="1"/>
  <c r="L3241" i="1"/>
  <c r="P3241" i="1" s="1"/>
  <c r="L3144" i="1"/>
  <c r="P3144" i="1" s="1"/>
  <c r="L2174" i="1"/>
  <c r="Q2174" i="1" s="1"/>
  <c r="L2423" i="1"/>
  <c r="P2423" i="1" s="1"/>
  <c r="L688" i="1"/>
  <c r="Q688" i="1" s="1"/>
  <c r="L1988" i="1"/>
  <c r="Q1988" i="1" s="1"/>
  <c r="L522" i="1"/>
  <c r="Q522" i="1" s="1"/>
  <c r="P522" i="1"/>
  <c r="O522" i="1" s="1"/>
  <c r="L3066" i="1"/>
  <c r="Q3066" i="1" s="1"/>
  <c r="L1909" i="1"/>
  <c r="P1909" i="1" s="1"/>
  <c r="P2778" i="1"/>
  <c r="L2778" i="1"/>
  <c r="Q2778" i="1"/>
  <c r="P1153" i="1"/>
  <c r="L1153" i="1"/>
  <c r="Q1153" i="1" s="1"/>
  <c r="L590" i="1"/>
  <c r="P590" i="1" s="1"/>
  <c r="L1386" i="1"/>
  <c r="L1623" i="1"/>
  <c r="Q1623" i="1" s="1"/>
  <c r="L2679" i="1"/>
  <c r="Q2679" i="1" s="1"/>
  <c r="L1011" i="1"/>
  <c r="Q1011" i="1" s="1"/>
  <c r="L2520" i="1"/>
  <c r="P2520" i="1" s="1"/>
  <c r="L3235" i="1"/>
  <c r="P3235" i="1" s="1"/>
  <c r="L1014" i="1"/>
  <c r="Q1014" i="1" s="1"/>
  <c r="P1014" i="1"/>
  <c r="O1014" i="1" s="1"/>
  <c r="L929" i="1"/>
  <c r="L2547" i="1"/>
  <c r="Q2547" i="1" s="1"/>
  <c r="L2871" i="1"/>
  <c r="P2871" i="1" s="1"/>
  <c r="P306" i="1"/>
  <c r="L306" i="1"/>
  <c r="Q306" i="1"/>
  <c r="L1581" i="1"/>
  <c r="Q1581" i="1" s="1"/>
  <c r="L2286" i="1"/>
  <c r="L1953" i="1"/>
  <c r="Q1953" i="1" s="1"/>
  <c r="L1531" i="1"/>
  <c r="Q1531" i="1" s="1"/>
  <c r="L3282" i="1"/>
  <c r="Q3282" i="1" s="1"/>
  <c r="L2989" i="1"/>
  <c r="Q2989" i="1" s="1"/>
  <c r="P2989" i="1"/>
  <c r="O2989" i="1" s="1"/>
  <c r="L770" i="1"/>
  <c r="Q770" i="1" s="1"/>
  <c r="L2686" i="1"/>
  <c r="Q2686" i="1" s="1"/>
  <c r="P2686" i="1"/>
  <c r="O2686" i="1" s="1"/>
  <c r="L2079" i="1"/>
  <c r="L2979" i="1"/>
  <c r="L1024" i="1"/>
  <c r="Q1024" i="1" s="1"/>
  <c r="L1566" i="1"/>
  <c r="Q1566" i="1" s="1"/>
  <c r="P1566" i="1"/>
  <c r="O1566" i="1" s="1"/>
  <c r="L867" i="1"/>
  <c r="Q867" i="1" s="1"/>
  <c r="L2870" i="1"/>
  <c r="Q2870" i="1" s="1"/>
  <c r="L745" i="1"/>
  <c r="Q745" i="1" s="1"/>
  <c r="L3056" i="1"/>
  <c r="Q3056" i="1" s="1"/>
  <c r="P3056" i="1"/>
  <c r="O3056" i="1" s="1"/>
  <c r="L2321" i="1"/>
  <c r="L2957" i="1"/>
  <c r="Q2957" i="1" s="1"/>
  <c r="L1159" i="1"/>
  <c r="Q1159" i="1" s="1"/>
  <c r="L105" i="1"/>
  <c r="L2643" i="1"/>
  <c r="Q2643" i="1" s="1"/>
  <c r="L2937" i="1"/>
  <c r="Q2937" i="1" s="1"/>
  <c r="P2937" i="1"/>
  <c r="O2937" i="1" s="1"/>
  <c r="Z2937" i="1" s="1"/>
  <c r="L2554" i="1"/>
  <c r="Q2554" i="1" s="1"/>
  <c r="L331" i="1"/>
  <c r="Q331" i="1" s="1"/>
  <c r="P331" i="1"/>
  <c r="O331" i="1" s="1"/>
  <c r="L3064" i="1"/>
  <c r="L2529" i="1"/>
  <c r="Q2529" i="1" s="1"/>
  <c r="L3112" i="1"/>
  <c r="Q3112" i="1" s="1"/>
  <c r="L1841" i="1"/>
  <c r="Q1841" i="1" s="1"/>
  <c r="L1358" i="1"/>
  <c r="Q1358" i="1" s="1"/>
  <c r="L2399" i="1"/>
  <c r="Q2399" i="1" s="1"/>
  <c r="L267" i="1"/>
  <c r="Q267" i="1" s="1"/>
  <c r="P267" i="1"/>
  <c r="O267" i="1"/>
  <c r="Z267" i="1" s="1"/>
  <c r="L84" i="1"/>
  <c r="L2016" i="1"/>
  <c r="Q2016" i="1" s="1"/>
  <c r="Q226" i="1"/>
  <c r="L158" i="1"/>
  <c r="Q158" i="1" s="1"/>
  <c r="L817" i="1"/>
  <c r="L1807" i="1"/>
  <c r="L2727" i="1"/>
  <c r="Q2727" i="1" s="1"/>
  <c r="L1105" i="1"/>
  <c r="Q1105" i="1" s="1"/>
  <c r="L1188" i="1"/>
  <c r="L1124" i="1"/>
  <c r="L993" i="1"/>
  <c r="Q993" i="1" s="1"/>
  <c r="L157" i="1"/>
  <c r="Q157" i="1" s="1"/>
  <c r="P157" i="1"/>
  <c r="O157" i="1" s="1"/>
  <c r="Z157" i="1" s="1"/>
  <c r="L1209" i="1"/>
  <c r="L2163" i="1"/>
  <c r="Q2163" i="1" s="1"/>
  <c r="P2163" i="1"/>
  <c r="O2163" i="1" s="1"/>
  <c r="Z2163" i="1" s="1"/>
  <c r="L2788" i="1"/>
  <c r="L1923" i="1"/>
  <c r="P1923" i="1" s="1"/>
  <c r="L2986" i="1"/>
  <c r="L2490" i="1"/>
  <c r="Q2490" i="1" s="1"/>
  <c r="P2490" i="1"/>
  <c r="O2490" i="1" s="1"/>
  <c r="Z2490" i="1" s="1"/>
  <c r="L2100" i="1"/>
  <c r="L1801" i="1"/>
  <c r="Q1801" i="1" s="1"/>
  <c r="L668" i="1"/>
  <c r="P668" i="1" s="1"/>
  <c r="L456" i="1"/>
  <c r="Q456" i="1" s="1"/>
  <c r="L1506" i="1"/>
  <c r="L2913" i="1"/>
  <c r="Q458" i="1"/>
  <c r="L2229" i="1"/>
  <c r="Q2229" i="1" s="1"/>
  <c r="P2229" i="1"/>
  <c r="O2229" i="1" s="1"/>
  <c r="L2470" i="1"/>
  <c r="L2460" i="1"/>
  <c r="Q2460" i="1" s="1"/>
  <c r="L3172" i="1"/>
  <c r="Q3172" i="1" s="1"/>
  <c r="Q2480" i="1"/>
  <c r="L1064" i="1"/>
  <c r="Q1064" i="1" s="1"/>
  <c r="P1064" i="1"/>
  <c r="O1064" i="1" s="1"/>
  <c r="L1834" i="1"/>
  <c r="L146" i="1"/>
  <c r="L2922" i="1"/>
  <c r="Q2922" i="1" s="1"/>
  <c r="P2922" i="1"/>
  <c r="O2922" i="1" s="1"/>
  <c r="L1392" i="1"/>
  <c r="L1546" i="1"/>
  <c r="Q1546" i="1" s="1"/>
  <c r="P1546" i="1"/>
  <c r="O1546" i="1" s="1"/>
  <c r="L3323" i="1"/>
  <c r="L2928" i="1"/>
  <c r="Q2928" i="1" s="1"/>
  <c r="L1335" i="1"/>
  <c r="L551" i="1"/>
  <c r="P551" i="1" s="1"/>
  <c r="L952" i="1"/>
  <c r="Q952" i="1" s="1"/>
  <c r="L318" i="1"/>
  <c r="Q2260" i="1"/>
  <c r="L2260" i="1"/>
  <c r="P2260" i="1" s="1"/>
  <c r="L254" i="1"/>
  <c r="Q254" i="1" s="1"/>
  <c r="P254" i="1"/>
  <c r="L1584" i="1"/>
  <c r="L165" i="1"/>
  <c r="Q165" i="1" s="1"/>
  <c r="L2593" i="1"/>
  <c r="L1995" i="1"/>
  <c r="Q1995" i="1" s="1"/>
  <c r="L2094" i="1"/>
  <c r="L1267" i="1"/>
  <c r="Q1267" i="1" s="1"/>
  <c r="L1952" i="1"/>
  <c r="L858" i="1"/>
  <c r="Q858" i="1" s="1"/>
  <c r="P858" i="1"/>
  <c r="O858" i="1" s="1"/>
  <c r="P796" i="1"/>
  <c r="L796" i="1"/>
  <c r="Q796" i="1" s="1"/>
  <c r="L2968" i="1"/>
  <c r="Q2968" i="1" s="1"/>
  <c r="L2586" i="1"/>
  <c r="L1379" i="1"/>
  <c r="Q1379" i="1" s="1"/>
  <c r="P1379" i="1"/>
  <c r="O1379" i="1" s="1"/>
  <c r="L2319" i="1"/>
  <c r="Q2319" i="1" s="1"/>
  <c r="L430" i="1"/>
  <c r="Q430" i="1" s="1"/>
  <c r="P430" i="1"/>
  <c r="L3212" i="1"/>
  <c r="L3315" i="1"/>
  <c r="Q3315" i="1" s="1"/>
  <c r="Q1796" i="1"/>
  <c r="L1796" i="1"/>
  <c r="P1796" i="1"/>
  <c r="O1796" i="1" s="1"/>
  <c r="L1417" i="1"/>
  <c r="L1522" i="1"/>
  <c r="Q1522" i="1" s="1"/>
  <c r="L2818" i="1"/>
  <c r="P2818" i="1" s="1"/>
  <c r="L2933" i="1"/>
  <c r="L2893" i="1"/>
  <c r="Q2893" i="1" s="1"/>
  <c r="L1183" i="1"/>
  <c r="Q1183" i="1" s="1"/>
  <c r="P1183" i="1"/>
  <c r="O1183" i="1" s="1"/>
  <c r="Z1183" i="1" s="1"/>
  <c r="L482" i="1"/>
  <c r="L1535" i="1"/>
  <c r="L1765" i="1"/>
  <c r="Q1765" i="1" s="1"/>
  <c r="P1765" i="1"/>
  <c r="O1765" i="1" s="1"/>
  <c r="L2806" i="1"/>
  <c r="L2657" i="1"/>
  <c r="Q2657" i="1" s="1"/>
  <c r="P2657" i="1"/>
  <c r="Q1155" i="1"/>
  <c r="L744" i="1"/>
  <c r="Q744" i="1" s="1"/>
  <c r="P744" i="1"/>
  <c r="L2665" i="1"/>
  <c r="Q2665" i="1" s="1"/>
  <c r="L3145" i="1"/>
  <c r="Q3145" i="1" s="1"/>
  <c r="L2124" i="1"/>
  <c r="P2124" i="1" s="1"/>
  <c r="L3073" i="1"/>
  <c r="P3073" i="1" s="1"/>
  <c r="L2598" i="1"/>
  <c r="Q2598" i="1" s="1"/>
  <c r="L1320" i="1"/>
  <c r="Q1320" i="1" s="1"/>
  <c r="L946" i="1"/>
  <c r="P946" i="1" s="1"/>
  <c r="L535" i="1"/>
  <c r="L2651" i="1"/>
  <c r="Q2651" i="1" s="1"/>
  <c r="P2651" i="1"/>
  <c r="O2651" i="1" s="1"/>
  <c r="L1683" i="1"/>
  <c r="P1683" i="1" s="1"/>
  <c r="L969" i="1"/>
  <c r="Q969" i="1" s="1"/>
  <c r="L733" i="1"/>
  <c r="Q733" i="1" s="1"/>
  <c r="L2352" i="1"/>
  <c r="Q2352" i="1" s="1"/>
  <c r="Q3021" i="1"/>
  <c r="L2401" i="1"/>
  <c r="L226" i="1"/>
  <c r="P226" i="1" s="1"/>
  <c r="O226" i="1" s="1"/>
  <c r="L526" i="1"/>
  <c r="P526" i="1" s="1"/>
  <c r="L843" i="1"/>
  <c r="Q843" i="1" s="1"/>
  <c r="L3152" i="1"/>
  <c r="L385" i="1"/>
  <c r="L1173" i="1"/>
  <c r="L1025" i="1"/>
  <c r="Q1025" i="1" s="1"/>
  <c r="P1025" i="1"/>
  <c r="L3190" i="1"/>
  <c r="Q3190" i="1" s="1"/>
  <c r="L2105" i="1"/>
  <c r="P2105" i="1" s="1"/>
  <c r="L923" i="1"/>
  <c r="Q923" i="1" s="1"/>
  <c r="L2186" i="1"/>
  <c r="Q2186" i="1" s="1"/>
  <c r="L806" i="1"/>
  <c r="Q806" i="1" s="1"/>
  <c r="P806" i="1"/>
  <c r="L2995" i="1"/>
  <c r="L1248" i="1"/>
  <c r="Q1248" i="1" s="1"/>
  <c r="L2349" i="1"/>
  <c r="Q2349" i="1" s="1"/>
  <c r="L3120" i="1"/>
  <c r="Q3120" i="1" s="1"/>
  <c r="P3120" i="1"/>
  <c r="L164" i="1"/>
  <c r="Q164" i="1" s="1"/>
  <c r="P164" i="1"/>
  <c r="O164" i="1" s="1"/>
  <c r="L1340" i="1"/>
  <c r="Q1340" i="1" s="1"/>
  <c r="P1340" i="1"/>
  <c r="O1340" i="1" s="1"/>
  <c r="Z1340" i="1" s="1"/>
  <c r="L3075" i="1"/>
  <c r="P3075" i="1" s="1"/>
  <c r="L2522" i="1"/>
  <c r="Q2522" i="1" s="1"/>
  <c r="P2522" i="1"/>
  <c r="O2522" i="1" s="1"/>
  <c r="L2452" i="1"/>
  <c r="Q2452" i="1" s="1"/>
  <c r="L2775" i="1"/>
  <c r="Q2775" i="1" s="1"/>
  <c r="P2775" i="1"/>
  <c r="L782" i="1"/>
  <c r="Q782" i="1" s="1"/>
  <c r="P782" i="1"/>
  <c r="O782" i="1" s="1"/>
  <c r="L2750" i="1"/>
  <c r="Q2750" i="1" s="1"/>
  <c r="L3294" i="1"/>
  <c r="L664" i="1"/>
  <c r="Q664" i="1" s="1"/>
  <c r="P664" i="1"/>
  <c r="O664" i="1" s="1"/>
  <c r="L3313" i="1"/>
  <c r="L458" i="1"/>
  <c r="P458" i="1" s="1"/>
  <c r="L2313" i="1"/>
  <c r="Q2313" i="1" s="1"/>
  <c r="L47" i="1"/>
  <c r="P47" i="1" s="1"/>
  <c r="L2812" i="1"/>
  <c r="Q2812" i="1" s="1"/>
  <c r="L2243" i="1"/>
  <c r="Q2243" i="1" s="1"/>
  <c r="P2243" i="1"/>
  <c r="L2846" i="1"/>
  <c r="Q2846" i="1" s="1"/>
  <c r="L1764" i="1"/>
  <c r="Q1764" i="1" s="1"/>
  <c r="L2540" i="1"/>
  <c r="L3189" i="1"/>
  <c r="L58" i="1"/>
  <c r="Q58" i="1" s="1"/>
  <c r="L2480" i="1"/>
  <c r="P2480" i="1" s="1"/>
  <c r="L3113" i="1"/>
  <c r="Q3113" i="1" s="1"/>
  <c r="P3113" i="1"/>
  <c r="L496" i="1"/>
  <c r="L323" i="1"/>
  <c r="Q323" i="1" s="1"/>
  <c r="P323" i="1"/>
  <c r="O323" i="1" s="1"/>
  <c r="Z323" i="1" s="1"/>
  <c r="L1432" i="1"/>
  <c r="Q1432" i="1" s="1"/>
  <c r="L3025" i="1"/>
  <c r="P3025" i="1" s="1"/>
  <c r="L3259" i="1"/>
  <c r="Q3259" i="1" s="1"/>
  <c r="L243" i="1"/>
  <c r="Q243" i="1" s="1"/>
  <c r="L1949" i="1"/>
  <c r="Q1949" i="1" s="1"/>
  <c r="P1949" i="1"/>
  <c r="O1949" i="1" s="1"/>
  <c r="L2281" i="1"/>
  <c r="L2494" i="1"/>
  <c r="Q2494" i="1" s="1"/>
  <c r="P2494" i="1"/>
  <c r="O2494" i="1"/>
  <c r="L1114" i="1"/>
  <c r="Q1114" i="1" s="1"/>
  <c r="L1235" i="1"/>
  <c r="Q1235" i="1" s="1"/>
  <c r="L1985" i="1"/>
  <c r="Q1985" i="1" s="1"/>
  <c r="P1985" i="1"/>
  <c r="L1668" i="1"/>
  <c r="L2690" i="1"/>
  <c r="Q2690" i="1" s="1"/>
  <c r="L1319" i="1"/>
  <c r="P1319" i="1" s="1"/>
  <c r="L416" i="1"/>
  <c r="P416" i="1" s="1"/>
  <c r="L562" i="1"/>
  <c r="Q562" i="1" s="1"/>
  <c r="P562" i="1"/>
  <c r="L2654" i="1"/>
  <c r="L1167" i="1"/>
  <c r="Q1167" i="1" s="1"/>
  <c r="L2364" i="1"/>
  <c r="P2364" i="1" s="1"/>
  <c r="L2626" i="1"/>
  <c r="L2088" i="1"/>
  <c r="L511" i="1"/>
  <c r="Q511" i="1" s="1"/>
  <c r="L432" i="1"/>
  <c r="Q432" i="1" s="1"/>
  <c r="L743" i="1"/>
  <c r="Q743" i="1" s="1"/>
  <c r="P743" i="1"/>
  <c r="L1604" i="1"/>
  <c r="L1811" i="1"/>
  <c r="Q1811" i="1" s="1"/>
  <c r="P1811" i="1"/>
  <c r="L1155" i="1"/>
  <c r="P1155" i="1" s="1"/>
  <c r="L1576" i="1"/>
  <c r="P1576" i="1" s="1"/>
  <c r="L1670" i="1"/>
  <c r="Q1670" i="1" s="1"/>
  <c r="L1856" i="1"/>
  <c r="P1856" i="1" s="1"/>
  <c r="L2649" i="1"/>
  <c r="Q2649" i="1" s="1"/>
  <c r="L2045" i="1"/>
  <c r="L1858" i="1"/>
  <c r="Q1858" i="1" s="1"/>
  <c r="L1191" i="1"/>
  <c r="Q1191" i="1" s="1"/>
  <c r="P1191" i="1"/>
  <c r="O1191" i="1" s="1"/>
  <c r="L1984" i="1"/>
  <c r="L1491" i="1"/>
  <c r="Q1491" i="1" s="1"/>
  <c r="P1491" i="1"/>
  <c r="O1491" i="1" s="1"/>
  <c r="Q426" i="1"/>
  <c r="L426" i="1"/>
  <c r="P426" i="1"/>
  <c r="O426" i="1" s="1"/>
  <c r="L1149" i="1"/>
  <c r="Q1149" i="1" s="1"/>
  <c r="L1770" i="1"/>
  <c r="Q1770" i="1" s="1"/>
  <c r="L2754" i="1"/>
  <c r="L115" i="1"/>
  <c r="Q115" i="1" s="1"/>
  <c r="L3164" i="1"/>
  <c r="Q3164" i="1" s="1"/>
  <c r="L383" i="1"/>
  <c r="Q383" i="1" s="1"/>
  <c r="L2367" i="1"/>
  <c r="P2367" i="1" s="1"/>
  <c r="L2502" i="1"/>
  <c r="Q2502" i="1" s="1"/>
  <c r="P2502" i="1"/>
  <c r="L2035" i="1"/>
  <c r="Q2035" i="1" s="1"/>
  <c r="P2035" i="1"/>
  <c r="O2035" i="1" s="1"/>
  <c r="L3021" i="1"/>
  <c r="P3021" i="1" s="1"/>
  <c r="L3104" i="1"/>
  <c r="Q3104" i="1" s="1"/>
  <c r="L1007" i="1"/>
  <c r="Q1007" i="1" s="1"/>
  <c r="L2868" i="1"/>
  <c r="Q2868" i="1" s="1"/>
  <c r="P2868" i="1"/>
  <c r="L2885" i="1"/>
  <c r="L2820" i="1"/>
  <c r="Q2820" i="1" s="1"/>
  <c r="P2820" i="1"/>
  <c r="O2820" i="1" s="1"/>
  <c r="Z2820" i="1" s="1"/>
  <c r="L2711" i="1"/>
  <c r="L3334" i="1"/>
  <c r="Q3334" i="1" s="1"/>
  <c r="P3334" i="1"/>
  <c r="L1012" i="1"/>
  <c r="Q1012" i="1" s="1"/>
  <c r="L564" i="1"/>
  <c r="Q564" i="1" s="1"/>
  <c r="L2715" i="1"/>
  <c r="P2715" i="1" s="1"/>
  <c r="L1774" i="1"/>
  <c r="Q1774" i="1" s="1"/>
  <c r="P1774" i="1"/>
  <c r="L2832" i="1"/>
  <c r="P2832" i="1" s="1"/>
  <c r="L2405" i="1"/>
  <c r="Q2405" i="1" s="1"/>
  <c r="P2405" i="1"/>
  <c r="O2405" i="1" s="1"/>
  <c r="L1681" i="1"/>
  <c r="L1503" i="1"/>
  <c r="Q1503" i="1" s="1"/>
  <c r="P1503" i="1"/>
  <c r="O1503" i="1" s="1"/>
  <c r="Z1503" i="1" s="1"/>
  <c r="L434" i="1"/>
  <c r="Q434" i="1" s="1"/>
  <c r="Q633" i="1"/>
  <c r="L633" i="1"/>
  <c r="P633" i="1"/>
  <c r="Q474" i="1"/>
  <c r="L474" i="1"/>
  <c r="P474" i="1"/>
  <c r="L2684" i="1"/>
  <c r="L292" i="1"/>
  <c r="Q292" i="1" s="1"/>
  <c r="P292" i="1"/>
  <c r="L2756" i="1"/>
  <c r="Q2756" i="1" s="1"/>
  <c r="P2756" i="1"/>
  <c r="O2756" i="1" s="1"/>
  <c r="L2430" i="1"/>
  <c r="L2815" i="1"/>
  <c r="Q2815" i="1" s="1"/>
  <c r="L2943" i="1"/>
  <c r="Q2943" i="1" s="1"/>
  <c r="P2943" i="1"/>
  <c r="O2943" i="1" s="1"/>
  <c r="Z2943" i="1" s="1"/>
  <c r="L480" i="1"/>
  <c r="Q480" i="1" s="1"/>
  <c r="P480" i="1"/>
  <c r="L1397" i="1"/>
  <c r="Q1397" i="1" s="1"/>
  <c r="P1397" i="1"/>
  <c r="O1397" i="1" s="1"/>
  <c r="Z1397" i="1" s="1"/>
  <c r="L400" i="1"/>
  <c r="L3049" i="1"/>
  <c r="Q3049" i="1" s="1"/>
  <c r="L2739" i="1"/>
  <c r="Q2739" i="1" s="1"/>
  <c r="L2975" i="1"/>
  <c r="Q2975" i="1" s="1"/>
  <c r="L321" i="1"/>
  <c r="Q321" i="1" s="1"/>
  <c r="P321" i="1"/>
  <c r="O321" i="1" s="1"/>
  <c r="L1377" i="1"/>
  <c r="Q1866" i="1"/>
  <c r="L1866" i="1"/>
  <c r="P1866" i="1"/>
  <c r="O1866" i="1" s="1"/>
  <c r="Q3265" i="1"/>
  <c r="L3265" i="1"/>
  <c r="P3265" i="1"/>
  <c r="L1182" i="1"/>
  <c r="L833" i="1"/>
  <c r="Q833" i="1" s="1"/>
  <c r="P833" i="1"/>
  <c r="O833" i="1" s="1"/>
  <c r="Z833" i="1" s="1"/>
  <c r="L2508" i="1"/>
  <c r="Q2508" i="1" s="1"/>
  <c r="P2508" i="1"/>
  <c r="O2508" i="1" s="1"/>
  <c r="L530" i="1"/>
  <c r="Q530" i="1" s="1"/>
  <c r="L1676" i="1"/>
  <c r="L1973" i="1"/>
  <c r="L3160" i="1"/>
  <c r="Q3160" i="1" s="1"/>
  <c r="P3160" i="1"/>
  <c r="O3160" i="1"/>
  <c r="Z3160" i="1" s="1"/>
  <c r="L186" i="1"/>
  <c r="Q186" i="1" s="1"/>
  <c r="L842" i="1"/>
  <c r="Q842" i="1" s="1"/>
  <c r="L2122" i="1"/>
  <c r="Q2122" i="1" s="1"/>
  <c r="L2424" i="1"/>
  <c r="Q2424" i="1" s="1"/>
  <c r="P2424" i="1"/>
  <c r="O2424" i="1" s="1"/>
  <c r="L2063" i="1"/>
  <c r="Q2063" i="1" s="1"/>
  <c r="P2063" i="1"/>
  <c r="O2063" i="1"/>
  <c r="Z2063" i="1" s="1"/>
  <c r="L1121" i="1"/>
  <c r="Q1121" i="1" s="1"/>
  <c r="P1121" i="1"/>
  <c r="O1121" i="1" s="1"/>
  <c r="L103" i="1"/>
  <c r="L2406" i="1"/>
  <c r="Q2406" i="1" s="1"/>
  <c r="P2406" i="1"/>
  <c r="O2406" i="1" s="1"/>
  <c r="L3270" i="1"/>
  <c r="Q3270" i="1" s="1"/>
  <c r="L1467" i="1"/>
  <c r="Q1467" i="1" s="1"/>
  <c r="L354" i="1"/>
  <c r="Q354" i="1" s="1"/>
  <c r="L3043" i="1"/>
  <c r="Q3043" i="1" s="1"/>
  <c r="P3043" i="1"/>
  <c r="O3043" i="1" s="1"/>
  <c r="Z3043" i="1" s="1"/>
  <c r="L92" i="1"/>
  <c r="L1925" i="1"/>
  <c r="Q1925" i="1" s="1"/>
  <c r="L1803" i="1"/>
  <c r="Q1803" i="1" s="1"/>
  <c r="L1081" i="1"/>
  <c r="Q1081" i="1" s="1"/>
  <c r="L3266" i="1"/>
  <c r="Q3266" i="1" s="1"/>
  <c r="P3266" i="1"/>
  <c r="O3266" i="1" s="1"/>
  <c r="L2557" i="1"/>
  <c r="L3114" i="1"/>
  <c r="Q3114" i="1" s="1"/>
  <c r="P3114" i="1"/>
  <c r="O3114" i="1" s="1"/>
  <c r="L3097" i="1"/>
  <c r="L325" i="1"/>
  <c r="Q325" i="1" s="1"/>
  <c r="P325" i="1"/>
  <c r="O325" i="1" s="1"/>
  <c r="Q1746" i="1"/>
  <c r="L1746" i="1"/>
  <c r="P1746" i="1"/>
  <c r="L2334" i="1"/>
  <c r="Q2334" i="1" s="1"/>
  <c r="L1537" i="1"/>
  <c r="Q1537" i="1" s="1"/>
  <c r="L786" i="1"/>
  <c r="Q786" i="1" s="1"/>
  <c r="L422" i="1"/>
  <c r="Q422" i="1" s="1"/>
  <c r="P422" i="1"/>
  <c r="O422" i="1" s="1"/>
  <c r="L3324" i="1"/>
  <c r="L193" i="1"/>
  <c r="Q193" i="1" s="1"/>
  <c r="P193" i="1"/>
  <c r="O193" i="1" s="1"/>
  <c r="Z193" i="1" s="1"/>
  <c r="L1463" i="1"/>
  <c r="L1449" i="1"/>
  <c r="Q1449" i="1" s="1"/>
  <c r="P1449" i="1"/>
  <c r="O1449" i="1" s="1"/>
  <c r="L523" i="1"/>
  <c r="Q523" i="1" s="1"/>
  <c r="L1363" i="1"/>
  <c r="Q1363" i="1" s="1"/>
  <c r="L2717" i="1"/>
  <c r="Q2717" i="1" s="1"/>
  <c r="L406" i="1"/>
  <c r="Q406" i="1" s="1"/>
  <c r="P406" i="1"/>
  <c r="O406" i="1" s="1"/>
  <c r="L3223" i="1"/>
  <c r="L2272" i="1"/>
  <c r="L2891" i="1"/>
  <c r="L890" i="1"/>
  <c r="Q890" i="1" s="1"/>
  <c r="P890" i="1"/>
  <c r="O890" i="1" s="1"/>
  <c r="Z890" i="1" s="1"/>
  <c r="L947" i="1"/>
  <c r="L2751" i="1"/>
  <c r="Q2751" i="1" s="1"/>
  <c r="P2751" i="1"/>
  <c r="O2751" i="1" s="1"/>
  <c r="L227" i="1"/>
  <c r="Q227" i="1" s="1"/>
  <c r="L2493" i="1"/>
  <c r="P2493" i="1" s="1"/>
  <c r="L125" i="1"/>
  <c r="Q125" i="1" s="1"/>
  <c r="L488" i="1"/>
  <c r="Q488" i="1" s="1"/>
  <c r="L953" i="1"/>
  <c r="Q953" i="1" s="1"/>
  <c r="P953" i="1"/>
  <c r="O953" i="1" s="1"/>
  <c r="Z953" i="1" s="1"/>
  <c r="L412" i="1"/>
  <c r="Q412" i="1" s="1"/>
  <c r="L2194" i="1"/>
  <c r="Q2194" i="1" s="1"/>
  <c r="L2461" i="1"/>
  <c r="L2821" i="1"/>
  <c r="Q2821" i="1" s="1"/>
  <c r="P2821" i="1"/>
  <c r="O2821" i="1" s="1"/>
  <c r="L1751" i="1"/>
  <c r="L848" i="1"/>
  <c r="Q848" i="1" s="1"/>
  <c r="P848" i="1"/>
  <c r="O848" i="1" s="1"/>
  <c r="L1028" i="1"/>
  <c r="Q1028" i="1" s="1"/>
  <c r="L1156" i="1"/>
  <c r="Q1156" i="1" s="1"/>
  <c r="L1166" i="1"/>
  <c r="P1166" i="1" s="1"/>
  <c r="O1166" i="1" s="1"/>
  <c r="Q1166" i="1"/>
  <c r="L3249" i="1"/>
  <c r="L2509" i="1"/>
  <c r="Q2509" i="1" s="1"/>
  <c r="L1633" i="1"/>
  <c r="Q1633" i="1" s="1"/>
  <c r="P1633" i="1"/>
  <c r="O1633" i="1" s="1"/>
  <c r="Z1633" i="1" s="1"/>
  <c r="L922" i="1"/>
  <c r="P922" i="1" s="1"/>
  <c r="L2613" i="1"/>
  <c r="Q2613" i="1" s="1"/>
  <c r="L2425" i="1"/>
  <c r="L1790" i="1"/>
  <c r="Q1790" i="1" s="1"/>
  <c r="P1790" i="1"/>
  <c r="O1790" i="1"/>
  <c r="Z1790" i="1" s="1"/>
  <c r="L1817" i="1"/>
  <c r="Q1817" i="1" s="1"/>
  <c r="L1887" i="1"/>
  <c r="L3004" i="1"/>
  <c r="Q3004" i="1" s="1"/>
  <c r="L2909" i="1"/>
  <c r="Q2909" i="1" s="1"/>
  <c r="L1141" i="1"/>
  <c r="P1141" i="1" s="1"/>
  <c r="L1893" i="1"/>
  <c r="Q1893" i="1" s="1"/>
  <c r="L1077" i="1"/>
  <c r="L1485" i="1"/>
  <c r="Q1485" i="1" s="1"/>
  <c r="L1586" i="1"/>
  <c r="Q1586" i="1" s="1"/>
  <c r="L829" i="1"/>
  <c r="Q829" i="1" s="1"/>
  <c r="P829" i="1"/>
  <c r="O829" i="1" s="1"/>
  <c r="L1231" i="1"/>
  <c r="L293" i="1"/>
  <c r="Q293" i="1" s="1"/>
  <c r="L1380" i="1"/>
  <c r="Q1380" i="1" s="1"/>
  <c r="L2531" i="1"/>
  <c r="Q2531" i="1" s="1"/>
  <c r="L2519" i="1"/>
  <c r="Q2519" i="1" s="1"/>
  <c r="P2519" i="1"/>
  <c r="O2519" i="1"/>
  <c r="L654" i="1"/>
  <c r="Q654" i="1" s="1"/>
  <c r="L2903" i="1"/>
  <c r="L446" i="1"/>
  <c r="Q446" i="1" s="1"/>
  <c r="P446" i="1"/>
  <c r="O446" i="1" s="1"/>
  <c r="L1605" i="1"/>
  <c r="Q1605" i="1" s="1"/>
  <c r="L3137" i="1"/>
  <c r="P3137" i="1" s="1"/>
  <c r="Q2797" i="1"/>
  <c r="L2797" i="1"/>
  <c r="P2797" i="1"/>
  <c r="L2109" i="1"/>
  <c r="P2109" i="1" s="1"/>
  <c r="L2081" i="1"/>
  <c r="Q2081" i="1" s="1"/>
  <c r="L2136" i="1"/>
  <c r="P2136" i="1" s="1"/>
  <c r="L1849" i="1"/>
  <c r="Q1849" i="1" s="1"/>
  <c r="P1849" i="1"/>
  <c r="O1849" i="1" s="1"/>
  <c r="P1495" i="1"/>
  <c r="L1495" i="1"/>
  <c r="Q1495" i="1"/>
  <c r="P1854" i="1"/>
  <c r="L1854" i="1"/>
  <c r="Q1854" i="1" s="1"/>
  <c r="L1140" i="1"/>
  <c r="P1140" i="1" s="1"/>
  <c r="Q1140" i="1"/>
  <c r="Q237" i="1"/>
  <c r="L237" i="1"/>
  <c r="P237" i="1" s="1"/>
  <c r="L2663" i="1"/>
  <c r="Q2663" i="1" s="1"/>
  <c r="Q1017" i="1"/>
  <c r="L2523" i="1"/>
  <c r="Q2523" i="1" s="1"/>
  <c r="L3044" i="1"/>
  <c r="Q3044" i="1" s="1"/>
  <c r="L2322" i="1"/>
  <c r="Q2322" i="1" s="1"/>
  <c r="L122" i="1"/>
  <c r="L346" i="1"/>
  <c r="Q346" i="1" s="1"/>
  <c r="P346" i="1"/>
  <c r="O346" i="1" s="1"/>
  <c r="L1804" i="1"/>
  <c r="Q1804" i="1" s="1"/>
  <c r="L2015" i="1"/>
  <c r="L144" i="1"/>
  <c r="Q144" i="1" s="1"/>
  <c r="L2807" i="1"/>
  <c r="Q2807" i="1" s="1"/>
  <c r="L3310" i="1"/>
  <c r="Q3310" i="1" s="1"/>
  <c r="L1316" i="1"/>
  <c r="Q1316" i="1" s="1"/>
  <c r="L2934" i="1"/>
  <c r="Q2934" i="1" s="1"/>
  <c r="L16" i="1"/>
  <c r="Q16" i="1" s="1"/>
  <c r="P16" i="1"/>
  <c r="O16" i="1" s="1"/>
  <c r="Q1591" i="1"/>
  <c r="L1591" i="1"/>
  <c r="P1591" i="1"/>
  <c r="L850" i="1"/>
  <c r="P850" i="1" s="1"/>
  <c r="L1574" i="1"/>
  <c r="Q1574" i="1" s="1"/>
  <c r="L1544" i="1"/>
  <c r="Q1544" i="1" s="1"/>
  <c r="L1289" i="1"/>
  <c r="L3177" i="1"/>
  <c r="Q3177" i="1" s="1"/>
  <c r="P3177" i="1"/>
  <c r="O3177" i="1" s="1"/>
  <c r="Z3177" i="1" s="1"/>
  <c r="L2000" i="1"/>
  <c r="L2166" i="1"/>
  <c r="Q2166" i="1" s="1"/>
  <c r="L696" i="1"/>
  <c r="Q696" i="1" s="1"/>
  <c r="L882" i="1"/>
  <c r="L2206" i="1"/>
  <c r="Q2206" i="1" s="1"/>
  <c r="P2206" i="1"/>
  <c r="L281" i="1"/>
  <c r="Q281" i="1" s="1"/>
  <c r="P281" i="1"/>
  <c r="L2007" i="1"/>
  <c r="Q2007" i="1" s="1"/>
  <c r="L37" i="1"/>
  <c r="P37" i="1" s="1"/>
  <c r="L1368" i="1"/>
  <c r="Q1368" i="1" s="1"/>
  <c r="L1068" i="1"/>
  <c r="L2475" i="1"/>
  <c r="Q2475" i="1" s="1"/>
  <c r="L632" i="1"/>
  <c r="Q632" i="1" s="1"/>
  <c r="P632" i="1"/>
  <c r="O632" i="1" s="1"/>
  <c r="L2472" i="1"/>
  <c r="P2472" i="1" s="1"/>
  <c r="L46" i="1"/>
  <c r="Q46" i="1" s="1"/>
  <c r="L1169" i="1"/>
  <c r="P1169" i="1" s="1"/>
  <c r="L33" i="1"/>
  <c r="Q33" i="1" s="1"/>
  <c r="Q1730" i="1"/>
  <c r="L1730" i="1"/>
  <c r="P1730" i="1" s="1"/>
  <c r="L984" i="1"/>
  <c r="P984" i="1" s="1"/>
  <c r="L1872" i="1"/>
  <c r="Q1872" i="1" s="1"/>
  <c r="L1551" i="1"/>
  <c r="Q1551" i="1" s="1"/>
  <c r="L1571" i="1"/>
  <c r="P1571" i="1" s="1"/>
  <c r="L2748" i="1"/>
  <c r="Q2748" i="1" s="1"/>
  <c r="L541" i="1"/>
  <c r="L906" i="1"/>
  <c r="P906" i="1" s="1"/>
  <c r="L167" i="1"/>
  <c r="Q167" i="1" s="1"/>
  <c r="L3028" i="1"/>
  <c r="P3028" i="1" s="1"/>
  <c r="L2294" i="1"/>
  <c r="L1830" i="1"/>
  <c r="Q1830" i="1" s="1"/>
  <c r="L3080" i="1"/>
  <c r="Q3080" i="1" s="1"/>
  <c r="L957" i="1"/>
  <c r="Q957" i="1" s="1"/>
  <c r="P957" i="1"/>
  <c r="O957" i="1" s="1"/>
  <c r="Z957" i="1" s="1"/>
  <c r="L2577" i="1"/>
  <c r="Q2577" i="1" s="1"/>
  <c r="L2765" i="1"/>
  <c r="Q2765" i="1" s="1"/>
  <c r="P2765" i="1"/>
  <c r="L707" i="1"/>
  <c r="Q707" i="1" s="1"/>
  <c r="L102" i="1"/>
  <c r="L2315" i="1"/>
  <c r="Q2315" i="1" s="1"/>
  <c r="L1502" i="1"/>
  <c r="P1502" i="1" s="1"/>
  <c r="L1082" i="1"/>
  <c r="Q1082" i="1" s="1"/>
  <c r="L2495" i="1"/>
  <c r="L1033" i="1"/>
  <c r="Q1033" i="1" s="1"/>
  <c r="P1033" i="1"/>
  <c r="L1017" i="1"/>
  <c r="P1017" i="1" s="1"/>
  <c r="L1851" i="1"/>
  <c r="L1659" i="1"/>
  <c r="Q1659" i="1" s="1"/>
  <c r="P1659" i="1"/>
  <c r="O1659" i="1" s="1"/>
  <c r="L2610" i="1"/>
  <c r="L2892" i="1"/>
  <c r="Q2892" i="1" s="1"/>
  <c r="L3248" i="1"/>
  <c r="L123" i="1"/>
  <c r="L2583" i="1"/>
  <c r="L2808" i="1"/>
  <c r="L3098" i="1"/>
  <c r="L1241" i="1"/>
  <c r="Q1241" i="1" s="1"/>
  <c r="L675" i="1"/>
  <c r="Q675" i="1" s="1"/>
  <c r="L2086" i="1"/>
  <c r="Q2086" i="1" s="1"/>
  <c r="L803" i="1"/>
  <c r="L1619" i="1"/>
  <c r="L1884" i="1"/>
  <c r="Q1884" i="1" s="1"/>
  <c r="L195" i="1"/>
  <c r="P195" i="1" s="1"/>
  <c r="L2533" i="1"/>
  <c r="Q2533" i="1" s="1"/>
  <c r="L3274" i="1"/>
  <c r="Q3274" i="1" s="1"/>
  <c r="L352" i="1"/>
  <c r="Q352" i="1" s="1"/>
  <c r="P352" i="1"/>
  <c r="L776" i="1"/>
  <c r="P776" i="1" s="1"/>
  <c r="L217" i="1"/>
  <c r="Q217" i="1" s="1"/>
  <c r="P217" i="1"/>
  <c r="L2010" i="1"/>
  <c r="P2010" i="1" s="1"/>
  <c r="Q2010" i="1"/>
  <c r="L1983" i="1"/>
  <c r="Q1983" i="1" s="1"/>
  <c r="L257" i="1"/>
  <c r="Q257" i="1" s="1"/>
  <c r="P257" i="1"/>
  <c r="L1423" i="1"/>
  <c r="Q1423" i="1" s="1"/>
  <c r="P1423" i="1"/>
  <c r="O1423" i="1" s="1"/>
  <c r="Z1423" i="1" s="1"/>
  <c r="L2458" i="1"/>
  <c r="Q2458" i="1" s="1"/>
  <c r="P2458" i="1"/>
  <c r="O2458" i="1" s="1"/>
  <c r="L3085" i="1"/>
  <c r="Q3085" i="1" s="1"/>
  <c r="L371" i="1"/>
  <c r="L2273" i="1"/>
  <c r="L1821" i="1"/>
  <c r="Q1821" i="1" s="1"/>
  <c r="L12" i="1"/>
  <c r="L931" i="1"/>
  <c r="Q931" i="1" s="1"/>
  <c r="L1794" i="1"/>
  <c r="Q1794" i="1" s="1"/>
  <c r="P1794" i="1"/>
  <c r="O1794" i="1" s="1"/>
  <c r="L3107" i="1"/>
  <c r="Q3107" i="1" s="1"/>
  <c r="L1466" i="1"/>
  <c r="Q1466" i="1" s="1"/>
  <c r="L2867" i="1"/>
  <c r="Q2867" i="1" s="1"/>
  <c r="L878" i="1"/>
  <c r="Q878" i="1" s="1"/>
  <c r="P878" i="1"/>
  <c r="O878" i="1"/>
  <c r="L966" i="1"/>
  <c r="Q966" i="1" s="1"/>
  <c r="L2862" i="1"/>
  <c r="P2862" i="1" s="1"/>
  <c r="L857" i="1"/>
  <c r="P857" i="1" s="1"/>
  <c r="L928" i="1"/>
  <c r="Q928" i="1" s="1"/>
  <c r="L609" i="1"/>
  <c r="Q609" i="1" s="1"/>
  <c r="P609" i="1"/>
  <c r="L832" i="1"/>
  <c r="Q832" i="1" s="1"/>
  <c r="L789" i="1"/>
  <c r="P789" i="1" s="1"/>
  <c r="L3083" i="1"/>
  <c r="Q3083" i="1" s="1"/>
  <c r="P3083" i="1"/>
  <c r="O3083" i="1" s="1"/>
  <c r="Z3083" i="1" s="1"/>
  <c r="L962" i="1"/>
  <c r="P962" i="1" s="1"/>
  <c r="L222" i="1"/>
  <c r="P222" i="1" s="1"/>
  <c r="P492" i="1"/>
  <c r="L492" i="1"/>
  <c r="Q492" i="1" s="1"/>
  <c r="L889" i="1"/>
  <c r="Q889" i="1" s="1"/>
  <c r="L298" i="1"/>
  <c r="Q298" i="1" s="1"/>
  <c r="L2693" i="1"/>
  <c r="L713" i="1"/>
  <c r="Q713" i="1" s="1"/>
  <c r="L2218" i="1"/>
  <c r="P2218" i="1" s="1"/>
  <c r="L1071" i="1"/>
  <c r="P1071" i="1" s="1"/>
  <c r="O1071" i="1" s="1"/>
  <c r="Q1071" i="1"/>
  <c r="L1789" i="1"/>
  <c r="L2258" i="1"/>
  <c r="Q2258" i="1" s="1"/>
  <c r="L3325" i="1"/>
  <c r="P3325" i="1" s="1"/>
  <c r="O3325" i="1" s="1"/>
  <c r="Q3325" i="1"/>
  <c r="L3139" i="1"/>
  <c r="Q3139" i="1" s="1"/>
  <c r="Q388" i="1"/>
  <c r="L388" i="1"/>
  <c r="P388" i="1"/>
  <c r="L2954" i="1"/>
  <c r="Q2954" i="1" s="1"/>
  <c r="L1336" i="1"/>
  <c r="Q1336" i="1" s="1"/>
  <c r="P1336" i="1"/>
  <c r="O1336" i="1"/>
  <c r="L80" i="1"/>
  <c r="Q80" i="1" s="1"/>
  <c r="L2710" i="1"/>
  <c r="Q2710" i="1" s="1"/>
  <c r="L70" i="1"/>
  <c r="Q70" i="1" s="1"/>
  <c r="L2265" i="1"/>
  <c r="P2265" i="1" s="1"/>
  <c r="L338" i="1"/>
  <c r="Q338" i="1" s="1"/>
  <c r="P338" i="1"/>
  <c r="O338" i="1" s="1"/>
  <c r="L1032" i="1"/>
  <c r="L1051" i="1"/>
  <c r="Q1051" i="1" s="1"/>
  <c r="L2115" i="1"/>
  <c r="P2115" i="1" s="1"/>
  <c r="L362" i="1"/>
  <c r="Q362" i="1" s="1"/>
  <c r="L2269" i="1"/>
  <c r="Q2269" i="1" s="1"/>
  <c r="P2269" i="1"/>
  <c r="L2946" i="1"/>
  <c r="P2946" i="1" s="1"/>
  <c r="L2160" i="1"/>
  <c r="Q2160" i="1" s="1"/>
  <c r="P1326" i="1"/>
  <c r="L1326" i="1"/>
  <c r="Q1326" i="1"/>
  <c r="L263" i="1"/>
  <c r="P263" i="1" s="1"/>
  <c r="L135" i="1"/>
  <c r="L627" i="1"/>
  <c r="Q627" i="1" s="1"/>
  <c r="P627" i="1"/>
  <c r="O627" i="1" s="1"/>
  <c r="Z627" i="1" s="1"/>
  <c r="L897" i="1"/>
  <c r="Q897" i="1" s="1"/>
  <c r="P897" i="1"/>
  <c r="O897" i="1" s="1"/>
  <c r="Z897" i="1" s="1"/>
  <c r="L2677" i="1"/>
  <c r="Q2677" i="1" s="1"/>
  <c r="P2677" i="1"/>
  <c r="O2677" i="1" s="1"/>
  <c r="Z2677" i="1" s="1"/>
  <c r="P1324" i="1"/>
  <c r="L1324" i="1"/>
  <c r="Q1324" i="1" s="1"/>
  <c r="L319" i="1"/>
  <c r="Q319" i="1" s="1"/>
  <c r="L1542" i="1"/>
  <c r="P1542" i="1" s="1"/>
  <c r="L2220" i="1"/>
  <c r="Q2220" i="1" s="1"/>
  <c r="P2220" i="1"/>
  <c r="Q49" i="1"/>
  <c r="L49" i="1"/>
  <c r="P49" i="1" s="1"/>
  <c r="L862" i="1"/>
  <c r="Q862" i="1" s="1"/>
  <c r="L543" i="1"/>
  <c r="P543" i="1" s="1"/>
  <c r="L2363" i="1"/>
  <c r="P2363" i="1" s="1"/>
  <c r="Q2363" i="1"/>
  <c r="L2256" i="1"/>
  <c r="Q2256" i="1" s="1"/>
  <c r="L2536" i="1"/>
  <c r="P2536" i="1" s="1"/>
  <c r="L795" i="1"/>
  <c r="Q795" i="1" s="1"/>
  <c r="L1262" i="1"/>
  <c r="Q1262" i="1" s="1"/>
  <c r="L1813" i="1"/>
  <c r="P1813" i="1" s="1"/>
  <c r="L2396" i="1"/>
  <c r="P2396" i="1" s="1"/>
  <c r="L1721" i="1"/>
  <c r="Q1721" i="1" s="1"/>
  <c r="P395" i="1"/>
  <c r="L395" i="1"/>
  <c r="Q395" i="1" s="1"/>
  <c r="P2354" i="1"/>
  <c r="L2354" i="1"/>
  <c r="Q2354" i="1" s="1"/>
  <c r="L347" i="1"/>
  <c r="Q347" i="1" s="1"/>
  <c r="P347" i="1"/>
  <c r="O347" i="1" s="1"/>
  <c r="Z347" i="1" s="1"/>
  <c r="L1824" i="1"/>
  <c r="Q1824" i="1" s="1"/>
  <c r="L1627" i="1"/>
  <c r="Q1627" i="1" s="1"/>
  <c r="L171" i="1"/>
  <c r="Q171" i="1" s="1"/>
  <c r="L1526" i="1"/>
  <c r="Q1526" i="1" s="1"/>
  <c r="L2694" i="1"/>
  <c r="Q2694" i="1" s="1"/>
  <c r="L1976" i="1"/>
  <c r="Q1976" i="1" s="1"/>
  <c r="P1976" i="1"/>
  <c r="O1976" i="1"/>
  <c r="L1667" i="1"/>
  <c r="Q1667" i="1" s="1"/>
  <c r="L417" i="1"/>
  <c r="Q417" i="1" s="1"/>
  <c r="L261" i="1"/>
  <c r="P261" i="1" s="1"/>
  <c r="L2776" i="1"/>
  <c r="Q2776" i="1" s="1"/>
  <c r="L2672" i="1"/>
  <c r="P2672" i="1" s="1"/>
  <c r="Q2795" i="1"/>
  <c r="L2795" i="1"/>
  <c r="P2795" i="1" s="1"/>
  <c r="L3169" i="1"/>
  <c r="Q3169" i="1" s="1"/>
  <c r="L3041" i="1"/>
  <c r="Q3041" i="1" s="1"/>
  <c r="P3041" i="1"/>
  <c r="L2640" i="1"/>
  <c r="P2640" i="1" s="1"/>
  <c r="L1035" i="1"/>
  <c r="Q1035" i="1" s="1"/>
  <c r="Q1888" i="1"/>
  <c r="L1888" i="1"/>
  <c r="P1888" i="1" s="1"/>
  <c r="L1110" i="1"/>
  <c r="Q1110" i="1" s="1"/>
  <c r="P1110" i="1"/>
  <c r="O1110" i="1" s="1"/>
  <c r="Z1110" i="1" s="1"/>
  <c r="L2733" i="1"/>
  <c r="Q2733" i="1" s="1"/>
  <c r="L2875" i="1"/>
  <c r="Q2875" i="1" s="1"/>
  <c r="L1302" i="1"/>
  <c r="Q1302" i="1" s="1"/>
  <c r="L845" i="1"/>
  <c r="Q845" i="1" s="1"/>
  <c r="L1093" i="1"/>
  <c r="Q1093" i="1" s="1"/>
  <c r="L2639" i="1"/>
  <c r="Q2639" i="1" s="1"/>
  <c r="P2639" i="1"/>
  <c r="O2639" i="1" s="1"/>
  <c r="L429" i="1"/>
  <c r="Q429" i="1" s="1"/>
  <c r="L1486" i="1"/>
  <c r="Q1486" i="1" s="1"/>
  <c r="L2878" i="1"/>
  <c r="Q2878" i="1" s="1"/>
  <c r="L994" i="1"/>
  <c r="Q994" i="1" s="1"/>
  <c r="L3236" i="1"/>
  <c r="Q3236" i="1" s="1"/>
  <c r="P3236" i="1"/>
  <c r="L3329" i="1"/>
  <c r="Q3329" i="1" s="1"/>
  <c r="L1960" i="1"/>
  <c r="Q1960" i="1" s="1"/>
  <c r="L2121" i="1"/>
  <c r="Q2121" i="1" s="1"/>
  <c r="P3221" i="1"/>
  <c r="L3221" i="1"/>
  <c r="Q3221" i="1" s="1"/>
  <c r="L2185" i="1"/>
  <c r="Q2185" i="1" s="1"/>
  <c r="L3307" i="1"/>
  <c r="P3307" i="1" s="1"/>
  <c r="L790" i="1"/>
  <c r="Q790" i="1" s="1"/>
  <c r="P790" i="1"/>
  <c r="O790" i="1" s="1"/>
  <c r="Z790" i="1" s="1"/>
  <c r="L1650" i="1"/>
  <c r="Q1650" i="1" s="1"/>
  <c r="Q2253" i="1"/>
  <c r="L2253" i="1"/>
  <c r="P2253" i="1" s="1"/>
  <c r="O2253" i="1" s="1"/>
  <c r="Z2253" i="1" s="1"/>
  <c r="L1509" i="1"/>
  <c r="P1509" i="1" s="1"/>
  <c r="L273" i="1"/>
  <c r="P273" i="1" s="1"/>
  <c r="L83" i="1"/>
  <c r="P83" i="1" s="1"/>
  <c r="P17" i="1"/>
  <c r="L17" i="1"/>
  <c r="Q17" i="1" s="1"/>
  <c r="L327" i="1"/>
  <c r="Q327" i="1" s="1"/>
  <c r="P964" i="1"/>
  <c r="L964" i="1"/>
  <c r="Q964" i="1" s="1"/>
  <c r="L1559" i="1"/>
  <c r="Q1559" i="1" s="1"/>
  <c r="L544" i="1"/>
  <c r="Q544" i="1" s="1"/>
  <c r="L3154" i="1"/>
  <c r="P3154" i="1" s="1"/>
  <c r="L2719" i="1"/>
  <c r="P2719" i="1" s="1"/>
  <c r="L2501" i="1"/>
  <c r="P2501" i="1" s="1"/>
  <c r="L680" i="1"/>
  <c r="Q680" i="1" s="1"/>
  <c r="L437" i="1"/>
  <c r="Q437" i="1" s="1"/>
  <c r="P437" i="1"/>
  <c r="O437" i="1" s="1"/>
  <c r="Z437" i="1" s="1"/>
  <c r="L3168" i="1"/>
  <c r="P3168" i="1" s="1"/>
  <c r="L2149" i="1"/>
  <c r="Q2149" i="1" s="1"/>
  <c r="P2149" i="1"/>
  <c r="O2149" i="1" s="1"/>
  <c r="L2158" i="1"/>
  <c r="Q2158" i="1" s="1"/>
  <c r="L297" i="1"/>
  <c r="Q297" i="1" s="1"/>
  <c r="L2730" i="1"/>
  <c r="Q2730" i="1" s="1"/>
  <c r="L1079" i="1"/>
  <c r="Q1079" i="1" s="1"/>
  <c r="L1631" i="1"/>
  <c r="Q1631" i="1" s="1"/>
  <c r="L1665" i="1"/>
  <c r="Q1665" i="1" s="1"/>
  <c r="P1665" i="1"/>
  <c r="O1665" i="1" s="1"/>
  <c r="L68" i="1"/>
  <c r="Q68" i="1" s="1"/>
  <c r="L2486" i="1"/>
  <c r="Q2486" i="1" s="1"/>
  <c r="L284" i="1"/>
  <c r="Q284" i="1" s="1"/>
  <c r="L869" i="1"/>
  <c r="Q869" i="1" s="1"/>
  <c r="L1599" i="1"/>
  <c r="Q1599" i="1" s="1"/>
  <c r="L2773" i="1"/>
  <c r="Q2773" i="1" s="1"/>
  <c r="L2133" i="1"/>
  <c r="Q2133" i="1" s="1"/>
  <c r="L588" i="1"/>
  <c r="Q588" i="1" s="1"/>
  <c r="L2642" i="1"/>
  <c r="Q2642" i="1" s="1"/>
  <c r="L2078" i="1"/>
  <c r="Q2078" i="1" s="1"/>
  <c r="L1889" i="1"/>
  <c r="Q1889" i="1" s="1"/>
  <c r="P1889" i="1"/>
  <c r="L2620" i="1"/>
  <c r="P2620" i="1" s="1"/>
  <c r="L2549" i="1"/>
  <c r="Q2549" i="1" s="1"/>
  <c r="L1372" i="1"/>
  <c r="Q1372" i="1" s="1"/>
  <c r="L419" i="1"/>
  <c r="Q419" i="1" s="1"/>
  <c r="L907" i="1"/>
  <c r="Q907" i="1" s="1"/>
  <c r="P907" i="1"/>
  <c r="O907" i="1" s="1"/>
  <c r="Z907" i="1" s="1"/>
  <c r="L1403" i="1"/>
  <c r="Q1403" i="1" s="1"/>
  <c r="L1936" i="1"/>
  <c r="Q1936" i="1" s="1"/>
  <c r="L466" i="1"/>
  <c r="Q466" i="1" s="1"/>
  <c r="L1874" i="1"/>
  <c r="Q1874" i="1" s="1"/>
  <c r="L2305" i="1"/>
  <c r="Q2305" i="1" s="1"/>
  <c r="P2305" i="1"/>
  <c r="O2305" i="1" s="1"/>
  <c r="L649" i="1"/>
  <c r="Q649" i="1" s="1"/>
  <c r="P649" i="1"/>
  <c r="O649" i="1" s="1"/>
  <c r="L1615" i="1"/>
  <c r="Q1615" i="1" s="1"/>
  <c r="L1490" i="1"/>
  <c r="Q1490" i="1" s="1"/>
  <c r="L1735" i="1"/>
  <c r="P1735" i="1" s="1"/>
  <c r="L3155" i="1"/>
  <c r="P3155" i="1" s="1"/>
  <c r="L2859" i="1"/>
  <c r="Q2859" i="1" s="1"/>
  <c r="L2743" i="1"/>
  <c r="Q2743" i="1" s="1"/>
  <c r="L1594" i="1"/>
  <c r="Q1594" i="1" s="1"/>
  <c r="L751" i="1"/>
  <c r="Q751" i="1" s="1"/>
  <c r="L601" i="1"/>
  <c r="Q601" i="1" s="1"/>
  <c r="L576" i="1"/>
  <c r="Q576" i="1" s="1"/>
  <c r="L759" i="1"/>
  <c r="Q759" i="1" s="1"/>
  <c r="P759" i="1"/>
  <c r="O759" i="1"/>
  <c r="L2293" i="1"/>
  <c r="Q2293" i="1" s="1"/>
  <c r="L2712" i="1"/>
  <c r="Q2712" i="1" s="1"/>
  <c r="L2191" i="1"/>
  <c r="Q2191" i="1" s="1"/>
  <c r="P2191" i="1"/>
  <c r="O2191" i="1" s="1"/>
  <c r="L2003" i="1"/>
  <c r="Q2003" i="1" s="1"/>
  <c r="P2003" i="1"/>
  <c r="O2003" i="1" s="1"/>
  <c r="Z2003" i="1" s="1"/>
  <c r="L2246" i="1"/>
  <c r="Q2246" i="1" s="1"/>
  <c r="L2865" i="1"/>
  <c r="Q2865" i="1" s="1"/>
  <c r="L2987" i="1"/>
  <c r="Q2987" i="1" s="1"/>
  <c r="L2055" i="1"/>
  <c r="P2055" i="1" s="1"/>
  <c r="L1145" i="1"/>
  <c r="Q1145" i="1" s="1"/>
  <c r="P1145" i="1"/>
  <c r="L741" i="1"/>
  <c r="Q741" i="1" s="1"/>
  <c r="L479" i="1"/>
  <c r="Q479" i="1" s="1"/>
  <c r="L272" i="1"/>
  <c r="Q272" i="1" s="1"/>
  <c r="L2390" i="1"/>
  <c r="Q2390" i="1" s="1"/>
  <c r="L800" i="1"/>
  <c r="Q800" i="1" s="1"/>
  <c r="P800" i="1"/>
  <c r="L1476" i="1"/>
  <c r="Q1476" i="1" s="1"/>
  <c r="L1273" i="1"/>
  <c r="Q1273" i="1" s="1"/>
  <c r="L1642" i="1"/>
  <c r="P1642" i="1" s="1"/>
  <c r="L489" i="1"/>
  <c r="P489" i="1" s="1"/>
  <c r="L2990" i="1"/>
  <c r="Q2990" i="1" s="1"/>
  <c r="L304" i="1"/>
  <c r="Q304" i="1" s="1"/>
  <c r="L51" i="1"/>
  <c r="Q51" i="1" s="1"/>
  <c r="L926" i="1"/>
  <c r="Q926" i="1" s="1"/>
  <c r="L517" i="1"/>
  <c r="Q517" i="1" s="1"/>
  <c r="L1524" i="1"/>
  <c r="Q1524" i="1" s="1"/>
  <c r="L3231" i="1"/>
  <c r="Q3231" i="1" s="1"/>
  <c r="L2680" i="1"/>
  <c r="P2680" i="1" s="1"/>
  <c r="L2681" i="1"/>
  <c r="Q2681" i="1" s="1"/>
  <c r="L361" i="1"/>
  <c r="Q361" i="1" s="1"/>
  <c r="L315" i="1"/>
  <c r="P315" i="1" s="1"/>
  <c r="L887" i="1"/>
  <c r="Q887" i="1" s="1"/>
  <c r="P887" i="1"/>
  <c r="O887" i="1" s="1"/>
  <c r="Z887" i="1" s="1"/>
  <c r="L431" i="1"/>
  <c r="Q431" i="1" s="1"/>
  <c r="L1039" i="1"/>
  <c r="Q1039" i="1" s="1"/>
  <c r="L2716" i="1"/>
  <c r="P2716" i="1" s="1"/>
  <c r="L3184" i="1"/>
  <c r="P3184" i="1" s="1"/>
  <c r="L1860" i="1"/>
  <c r="Q1860" i="1" s="1"/>
  <c r="L1139" i="1"/>
  <c r="Q1139" i="1" s="1"/>
  <c r="P1139" i="1"/>
  <c r="O1139" i="1" s="1"/>
  <c r="L2123" i="1"/>
  <c r="Q2123" i="1" s="1"/>
  <c r="L885" i="1"/>
  <c r="Q885" i="1" s="1"/>
  <c r="L349" i="1"/>
  <c r="Q349" i="1" s="1"/>
  <c r="L3088" i="1"/>
  <c r="Q3088" i="1" s="1"/>
  <c r="P3088" i="1"/>
  <c r="O3088" i="1" s="1"/>
  <c r="L229" i="1"/>
  <c r="Q229" i="1" s="1"/>
  <c r="L697" i="1"/>
  <c r="Q697" i="1" s="1"/>
  <c r="L3239" i="1"/>
  <c r="Q3239" i="1" s="1"/>
  <c r="L1510" i="1"/>
  <c r="Q1510" i="1" s="1"/>
  <c r="L2949" i="1"/>
  <c r="Q2949" i="1" s="1"/>
  <c r="P2949" i="1"/>
  <c r="O2949" i="1" s="1"/>
  <c r="L117" i="1"/>
  <c r="Q117" i="1" s="1"/>
  <c r="L3278" i="1"/>
  <c r="Q3278" i="1" s="1"/>
  <c r="L108" i="1"/>
  <c r="Q108" i="1" s="1"/>
  <c r="L1067" i="1"/>
  <c r="Q1067" i="1" s="1"/>
  <c r="P1067" i="1"/>
  <c r="O1067" i="1" s="1"/>
  <c r="Z1067" i="1" s="1"/>
  <c r="L166" i="1"/>
  <c r="Q166" i="1" s="1"/>
  <c r="L2673" i="1"/>
  <c r="Q2673" i="1" s="1"/>
  <c r="L3289" i="1"/>
  <c r="Q3289" i="1" s="1"/>
  <c r="L2327" i="1"/>
  <c r="Q2327" i="1" s="1"/>
  <c r="L2524" i="1"/>
  <c r="Q2524" i="1" s="1"/>
  <c r="L2901" i="1"/>
  <c r="Q2901" i="1" s="1"/>
  <c r="L3308" i="1"/>
  <c r="Q3308" i="1" s="1"/>
  <c r="P3308" i="1"/>
  <c r="O3308" i="1" s="1"/>
  <c r="L2262" i="1"/>
  <c r="Q2262" i="1" s="1"/>
  <c r="P2262" i="1"/>
  <c r="O2262" i="1" s="1"/>
  <c r="L156" i="1"/>
  <c r="Q156" i="1" s="1"/>
  <c r="L1365" i="1"/>
  <c r="Q1365" i="1" s="1"/>
  <c r="L1998" i="1"/>
  <c r="Q1998" i="1" s="1"/>
  <c r="L1461" i="1"/>
  <c r="P1461" i="1" s="1"/>
  <c r="L1907" i="1"/>
  <c r="Q1907" i="1" s="1"/>
  <c r="L1868" i="1"/>
  <c r="Q1868" i="1" s="1"/>
  <c r="L2120" i="1"/>
  <c r="Q2120" i="1" s="1"/>
  <c r="L911" i="1"/>
  <c r="Q911" i="1" s="1"/>
  <c r="L2001" i="1"/>
  <c r="Q2001" i="1" s="1"/>
  <c r="L865" i="1"/>
  <c r="Q865" i="1" s="1"/>
  <c r="P865" i="1"/>
  <c r="O865" i="1" s="1"/>
  <c r="L445" i="1"/>
  <c r="P445" i="1" s="1"/>
  <c r="L2314" i="1"/>
  <c r="Q2314" i="1" s="1"/>
  <c r="P2314" i="1"/>
  <c r="O2314" i="1" s="1"/>
  <c r="L628" i="1"/>
  <c r="Q628" i="1" s="1"/>
  <c r="L735" i="1"/>
  <c r="Q735" i="1" s="1"/>
  <c r="L333" i="1"/>
  <c r="Q333" i="1" s="1"/>
  <c r="L1290" i="1"/>
  <c r="Q1290" i="1" s="1"/>
  <c r="P1290" i="1"/>
  <c r="L794" i="1"/>
  <c r="Q794" i="1" s="1"/>
  <c r="P794" i="1"/>
  <c r="L471" i="1"/>
  <c r="P471" i="1" s="1"/>
  <c r="L1192" i="1"/>
  <c r="Q1192" i="1" s="1"/>
  <c r="L1100" i="1"/>
  <c r="Q1100" i="1" s="1"/>
  <c r="L2958" i="1"/>
  <c r="P2958" i="1" s="1"/>
  <c r="L1080" i="1"/>
  <c r="P1080" i="1" s="1"/>
  <c r="L2477" i="1"/>
  <c r="Q2477" i="1" s="1"/>
  <c r="P2477" i="1"/>
  <c r="O2477" i="1" s="1"/>
  <c r="Z2477" i="1" s="1"/>
  <c r="L1698" i="1"/>
  <c r="Q1698" i="1" s="1"/>
  <c r="L2348" i="1"/>
  <c r="Q2348" i="1" s="1"/>
  <c r="L623" i="1"/>
  <c r="P623" i="1" s="1"/>
  <c r="L1564" i="1"/>
  <c r="Q1564" i="1" s="1"/>
  <c r="P1564" i="1"/>
  <c r="L2918" i="1"/>
  <c r="Q2918" i="1" s="1"/>
  <c r="L2362" i="1"/>
  <c r="Q2362" i="1" s="1"/>
  <c r="L20" i="1"/>
  <c r="Q20" i="1" s="1"/>
  <c r="P20" i="1"/>
  <c r="O20" i="1" s="1"/>
  <c r="Z20" i="1" s="1"/>
  <c r="L809" i="1"/>
  <c r="Q809" i="1" s="1"/>
  <c r="P809" i="1"/>
  <c r="O809" i="1" s="1"/>
  <c r="L860" i="1"/>
  <c r="Q860" i="1" s="1"/>
  <c r="L715" i="1"/>
  <c r="P715" i="1" s="1"/>
  <c r="L1339" i="1"/>
  <c r="Q1339" i="1" s="1"/>
  <c r="L1810" i="1"/>
  <c r="P1810" i="1" s="1"/>
  <c r="L140" i="1"/>
  <c r="Q140" i="1" s="1"/>
  <c r="P140" i="1"/>
  <c r="L1532" i="1"/>
  <c r="Q1532" i="1" s="1"/>
  <c r="L109" i="1"/>
  <c r="P109" i="1" s="1"/>
  <c r="L1792" i="1"/>
  <c r="P1792" i="1" s="1"/>
  <c r="L2422" i="1"/>
  <c r="Q2422" i="1" s="1"/>
  <c r="P2422" i="1"/>
  <c r="O2422" i="1" s="1"/>
  <c r="L1415" i="1"/>
  <c r="Q1415" i="1" s="1"/>
  <c r="P1415" i="1"/>
  <c r="O1415" i="1" s="1"/>
  <c r="L1306" i="1"/>
  <c r="Q1306" i="1" s="1"/>
  <c r="L2219" i="1"/>
  <c r="Q2219" i="1" s="1"/>
  <c r="L294" i="1"/>
  <c r="Q294" i="1" s="1"/>
  <c r="L2630" i="1"/>
  <c r="Q2630" i="1" s="1"/>
  <c r="L380" i="1"/>
  <c r="Q380" i="1" s="1"/>
  <c r="L1057" i="1"/>
  <c r="Q1057" i="1" s="1"/>
  <c r="L1294" i="1"/>
  <c r="Q1294" i="1" s="1"/>
  <c r="L2898" i="1"/>
  <c r="Q2898" i="1" s="1"/>
  <c r="L2347" i="1"/>
  <c r="P2347" i="1" s="1"/>
  <c r="L1832" i="1"/>
  <c r="Q1832" i="1" s="1"/>
  <c r="L329" i="1"/>
  <c r="Q329" i="1" s="1"/>
  <c r="L1782" i="1"/>
  <c r="Q1782" i="1" s="1"/>
  <c r="L980" i="1"/>
  <c r="Q980" i="1" s="1"/>
  <c r="L1940" i="1"/>
  <c r="Q1940" i="1" s="1"/>
  <c r="L1686" i="1"/>
  <c r="Q1686" i="1" s="1"/>
  <c r="L881" i="1"/>
  <c r="Q881" i="1" s="1"/>
  <c r="L139" i="1"/>
  <c r="Q139" i="1" s="1"/>
  <c r="L1759" i="1"/>
  <c r="Q1759" i="1" s="1"/>
  <c r="L2201" i="1"/>
  <c r="P2201" i="1" s="1"/>
  <c r="L2497" i="1"/>
  <c r="P2497" i="1" s="1"/>
  <c r="L2721" i="1"/>
  <c r="Q2721" i="1" s="1"/>
  <c r="L3090" i="1"/>
  <c r="Q3090" i="1" s="1"/>
  <c r="L2491" i="1"/>
  <c r="P2491" i="1" s="1"/>
  <c r="L2325" i="1"/>
  <c r="Q2325" i="1" s="1"/>
  <c r="L3283" i="1"/>
  <c r="Q3283" i="1" s="1"/>
  <c r="L270" i="1"/>
  <c r="P270" i="1" s="1"/>
  <c r="L1251" i="1"/>
  <c r="Q1251" i="1" s="1"/>
  <c r="L463" i="1"/>
  <c r="Q463" i="1" s="1"/>
  <c r="P463" i="1"/>
  <c r="L1268" i="1"/>
  <c r="P1268" i="1" s="1"/>
  <c r="L2525" i="1"/>
  <c r="Q2525" i="1" s="1"/>
  <c r="L203" i="1"/>
  <c r="Q203" i="1" s="1"/>
  <c r="P203" i="1"/>
  <c r="O203" i="1" s="1"/>
  <c r="Z203" i="1" s="1"/>
  <c r="L1848" i="1"/>
  <c r="Q1848" i="1" s="1"/>
  <c r="L3253" i="1"/>
  <c r="P3253" i="1" s="1"/>
  <c r="L3013" i="1"/>
  <c r="Q3013" i="1" s="1"/>
  <c r="L2410" i="1"/>
  <c r="Q2410" i="1" s="1"/>
  <c r="L778" i="1"/>
  <c r="Q778" i="1" s="1"/>
  <c r="P778" i="1"/>
  <c r="L328" i="1"/>
  <c r="Q328" i="1" s="1"/>
  <c r="P328" i="1"/>
  <c r="O328" i="1" s="1"/>
  <c r="L316" i="1"/>
  <c r="Q316" i="1" s="1"/>
  <c r="P316" i="1"/>
  <c r="L1902" i="1"/>
  <c r="Q1902" i="1" s="1"/>
  <c r="L2307" i="1"/>
  <c r="Q2307" i="1" s="1"/>
  <c r="L1470" i="1"/>
  <c r="P1470" i="1" s="1"/>
  <c r="L2438" i="1"/>
  <c r="Q2438" i="1" s="1"/>
  <c r="L2482" i="1"/>
  <c r="Q2482" i="1" s="1"/>
  <c r="L930" i="1"/>
  <c r="Q930" i="1" s="1"/>
  <c r="L1641" i="1"/>
  <c r="P1641" i="1" s="1"/>
  <c r="L1419" i="1"/>
  <c r="Q1419" i="1" s="1"/>
  <c r="L2585" i="1"/>
  <c r="Q2585" i="1" s="1"/>
  <c r="L3309" i="1"/>
  <c r="Q3309" i="1" s="1"/>
  <c r="L2184" i="1"/>
  <c r="Q2184" i="1" s="1"/>
  <c r="L2426" i="1"/>
  <c r="Q2426" i="1" s="1"/>
  <c r="L1269" i="1"/>
  <c r="Q1269" i="1" s="1"/>
  <c r="L936" i="1"/>
  <c r="Q936" i="1" s="1"/>
  <c r="L1724" i="1"/>
  <c r="Q1724" i="1" s="1"/>
  <c r="L2631" i="1"/>
  <c r="Q2631" i="1" s="1"/>
  <c r="P2631" i="1"/>
  <c r="O2631" i="1" s="1"/>
  <c r="L730" i="1"/>
  <c r="Q730" i="1" s="1"/>
  <c r="L2905" i="1"/>
  <c r="Q2905" i="1" s="1"/>
  <c r="L2369" i="1"/>
  <c r="P2369" i="1" s="1"/>
  <c r="L111" i="1"/>
  <c r="Q111" i="1" s="1"/>
  <c r="L2948" i="1"/>
  <c r="Q2948" i="1" s="1"/>
  <c r="P2948" i="1"/>
  <c r="O2948" i="1" s="1"/>
  <c r="L2787" i="1"/>
  <c r="P2787" i="1" s="1"/>
  <c r="L888" i="1"/>
  <c r="Q888" i="1" s="1"/>
  <c r="L1921" i="1"/>
  <c r="Q1921" i="1" s="1"/>
  <c r="L3217" i="1"/>
  <c r="Q3217" i="1" s="1"/>
  <c r="L2722" i="1"/>
  <c r="Q2722" i="1" s="1"/>
  <c r="L1031" i="1"/>
  <c r="Q1031" i="1" s="1"/>
  <c r="L2703" i="1"/>
  <c r="Q2703" i="1" s="1"/>
  <c r="L2592" i="1"/>
  <c r="Q2592" i="1" s="1"/>
  <c r="L710" i="1"/>
  <c r="Q710" i="1" s="1"/>
  <c r="L3023" i="1"/>
  <c r="Q3023" i="1" s="1"/>
  <c r="L3264" i="1"/>
  <c r="Q3264" i="1" s="1"/>
  <c r="L3053" i="1"/>
  <c r="Q3053" i="1" s="1"/>
  <c r="L820" i="1"/>
  <c r="Q820" i="1" s="1"/>
  <c r="L2011" i="1"/>
  <c r="Q2011" i="1" s="1"/>
  <c r="L1383" i="1"/>
  <c r="Q1383" i="1" s="1"/>
  <c r="L1982" i="1"/>
  <c r="P1982" i="1" s="1"/>
  <c r="L348" i="1"/>
  <c r="P348" i="1" s="1"/>
  <c r="L282" i="1"/>
  <c r="Q282" i="1" s="1"/>
  <c r="L1498" i="1"/>
  <c r="P1498" i="1" s="1"/>
  <c r="L1697" i="1"/>
  <c r="Q1697" i="1" s="1"/>
  <c r="L531" i="1"/>
  <c r="Q531" i="1" s="1"/>
  <c r="L359" i="1"/>
  <c r="Q359" i="1" s="1"/>
  <c r="L2691" i="1"/>
  <c r="Q2691" i="1" s="1"/>
  <c r="L1536" i="1"/>
  <c r="P1536" i="1" s="1"/>
  <c r="L3093" i="1"/>
  <c r="Q3093" i="1" s="1"/>
  <c r="L1689" i="1"/>
  <c r="Q1689" i="1" s="1"/>
  <c r="L381" i="1"/>
  <c r="Q381" i="1" s="1"/>
  <c r="L2097" i="1"/>
  <c r="Q2097" i="1" s="1"/>
  <c r="L1421" i="1"/>
  <c r="Q1421" i="1" s="1"/>
  <c r="L1549" i="1"/>
  <c r="Q1549" i="1" s="1"/>
  <c r="L2804" i="1"/>
  <c r="Q2804" i="1" s="1"/>
  <c r="L995" i="1"/>
  <c r="Q995" i="1" s="1"/>
  <c r="L3216" i="1"/>
  <c r="Q3216" i="1" s="1"/>
  <c r="L169" i="1"/>
  <c r="P169" i="1" s="1"/>
  <c r="L3030" i="1"/>
  <c r="Q3030" i="1" s="1"/>
  <c r="L3185" i="1"/>
  <c r="L1214" i="1"/>
  <c r="Q1214" i="1" s="1"/>
  <c r="L3229" i="1"/>
  <c r="Q3229" i="1" s="1"/>
  <c r="L3175" i="1"/>
  <c r="P3175" i="1" s="1"/>
  <c r="L1905" i="1"/>
  <c r="Q1905" i="1" s="1"/>
  <c r="L1452" i="1"/>
  <c r="Q1452" i="1" s="1"/>
  <c r="P1452" i="1"/>
  <c r="O1452" i="1" s="1"/>
  <c r="L1990" i="1"/>
  <c r="Q1990" i="1" s="1"/>
  <c r="P1990" i="1"/>
  <c r="L472" i="1"/>
  <c r="Q472" i="1" s="1"/>
  <c r="P472" i="1"/>
  <c r="O472" i="1" s="1"/>
  <c r="L3173" i="1"/>
  <c r="Q3173" i="1" s="1"/>
  <c r="P3173" i="1"/>
  <c r="O3173" i="1" s="1"/>
  <c r="Z3173" i="1" s="1"/>
  <c r="L615" i="1"/>
  <c r="Q615" i="1" s="1"/>
  <c r="L2991" i="1"/>
  <c r="Q2991" i="1" s="1"/>
  <c r="L1482" i="1"/>
  <c r="Q1482" i="1" s="1"/>
  <c r="L2171" i="1"/>
  <c r="L2037" i="1"/>
  <c r="P2037" i="1" s="1"/>
  <c r="Q2037" i="1"/>
  <c r="L18" i="1"/>
  <c r="P18" i="1" s="1"/>
  <c r="L2415" i="1"/>
  <c r="P2415" i="1" s="1"/>
  <c r="L2276" i="1"/>
  <c r="Q2276" i="1" s="1"/>
  <c r="P2276" i="1"/>
  <c r="O2276" i="1" s="1"/>
  <c r="L271" i="1"/>
  <c r="Q271" i="1" s="1"/>
  <c r="P271" i="1"/>
  <c r="L694" i="1"/>
  <c r="P694" i="1" s="1"/>
  <c r="L518" i="1"/>
  <c r="L2611" i="1"/>
  <c r="L1281" i="1"/>
  <c r="Q1281" i="1" s="1"/>
  <c r="L2148" i="1"/>
  <c r="P2148" i="1" s="1"/>
  <c r="L2195" i="1"/>
  <c r="Q2195" i="1" s="1"/>
  <c r="L1929" i="1"/>
  <c r="Q1929" i="1" s="1"/>
  <c r="L1588" i="1"/>
  <c r="Q1588" i="1" s="1"/>
  <c r="L1055" i="1"/>
  <c r="Q1055" i="1" s="1"/>
  <c r="L138" i="1"/>
  <c r="Q138" i="1" s="1"/>
  <c r="L1989" i="1"/>
  <c r="Q1989" i="1" s="1"/>
  <c r="L2376" i="1"/>
  <c r="Q2376" i="1" s="1"/>
  <c r="L3187" i="1"/>
  <c r="Q3187" i="1" s="1"/>
  <c r="L2350" i="1"/>
  <c r="Q2350" i="1" s="1"/>
  <c r="L1492" i="1"/>
  <c r="Q1492" i="1" s="1"/>
  <c r="L718" i="1"/>
  <c r="Q718" i="1" s="1"/>
  <c r="L409" i="1"/>
  <c r="Q409" i="1" s="1"/>
  <c r="L2077" i="1"/>
  <c r="Q2077" i="1" s="1"/>
  <c r="L1211" i="1"/>
  <c r="L1119" i="1"/>
  <c r="L1338" i="1"/>
  <c r="L997" i="1"/>
  <c r="L2464" i="1"/>
  <c r="L825" i="1"/>
  <c r="Q825" i="1" s="1"/>
  <c r="P825" i="1"/>
  <c r="O825" i="1" s="1"/>
  <c r="L1247" i="1"/>
  <c r="Q1247" i="1" s="1"/>
  <c r="L586" i="1"/>
  <c r="Q586" i="1" s="1"/>
  <c r="P586" i="1"/>
  <c r="O586" i="1" s="1"/>
  <c r="L1749" i="1"/>
  <c r="L1587" i="1"/>
  <c r="L42" i="1"/>
  <c r="Q42" i="1" s="1"/>
  <c r="P42" i="1"/>
  <c r="O42" i="1" s="1"/>
  <c r="L2538" i="1"/>
  <c r="Q2538" i="1" s="1"/>
  <c r="L721" i="1"/>
  <c r="Q721" i="1" s="1"/>
  <c r="P721" i="1"/>
  <c r="O721" i="1" s="1"/>
  <c r="L2145" i="1"/>
  <c r="Q2145" i="1" s="1"/>
  <c r="P2145" i="1"/>
  <c r="O2145" i="1" s="1"/>
  <c r="L2128" i="1"/>
  <c r="Q2128" i="1" s="1"/>
  <c r="P2128" i="1"/>
  <c r="O2128" i="1" s="1"/>
  <c r="L965" i="1"/>
  <c r="L2161" i="1"/>
  <c r="L3035" i="1"/>
  <c r="L310" i="1"/>
  <c r="Q310" i="1" s="1"/>
  <c r="L542" i="1"/>
  <c r="Q542" i="1" s="1"/>
  <c r="L1592" i="1"/>
  <c r="Q1592" i="1" s="1"/>
  <c r="L2813" i="1"/>
  <c r="Q2813" i="1" s="1"/>
  <c r="L2413" i="1"/>
  <c r="Q2413" i="1" s="1"/>
  <c r="L389" i="1"/>
  <c r="L183" i="1"/>
  <c r="Q183" i="1" s="1"/>
  <c r="L2378" i="1"/>
  <c r="Q2378" i="1" s="1"/>
  <c r="L1004" i="1"/>
  <c r="Q1004" i="1" s="1"/>
  <c r="L3007" i="1"/>
  <c r="Q3007" i="1" s="1"/>
  <c r="L2175" i="1"/>
  <c r="Q2175" i="1" s="1"/>
  <c r="L2785" i="1"/>
  <c r="Q2785" i="1" s="1"/>
  <c r="L693" i="1"/>
  <c r="L1583" i="1"/>
  <c r="L1362" i="1"/>
  <c r="Q1362" i="1" s="1"/>
  <c r="L2899" i="1"/>
  <c r="Q2899" i="1" s="1"/>
  <c r="L1296" i="1"/>
  <c r="Q1296" i="1" s="1"/>
  <c r="L221" i="1"/>
  <c r="Q221" i="1" s="1"/>
  <c r="P221" i="1"/>
  <c r="O221" i="1" s="1"/>
  <c r="L595" i="1"/>
  <c r="Q595" i="1" s="1"/>
  <c r="L2173" i="1"/>
  <c r="Q2173" i="1" s="1"/>
  <c r="L1750" i="1"/>
  <c r="L643" i="1"/>
  <c r="Q643" i="1" s="1"/>
  <c r="L2101" i="1"/>
  <c r="Q2101" i="1" s="1"/>
  <c r="L563" i="1"/>
  <c r="Q563" i="1" s="1"/>
  <c r="P563" i="1"/>
  <c r="O563" i="1" s="1"/>
  <c r="Z563" i="1" s="1"/>
  <c r="L2141" i="1"/>
  <c r="Q2141" i="1" s="1"/>
  <c r="P2141" i="1"/>
  <c r="O2141" i="1" s="1"/>
  <c r="L1295" i="1"/>
  <c r="Q1295" i="1" s="1"/>
  <c r="L181" i="1"/>
  <c r="Q181" i="1" s="1"/>
  <c r="L3117" i="1"/>
  <c r="Q3117" i="1" s="1"/>
  <c r="P3117" i="1"/>
  <c r="O3117" i="1" s="1"/>
  <c r="Z3117" i="1" s="1"/>
  <c r="L2388" i="1"/>
  <c r="L3192" i="1"/>
  <c r="Q3192" i="1" s="1"/>
  <c r="L1181" i="1"/>
  <c r="Q1181" i="1" s="1"/>
  <c r="P1181" i="1"/>
  <c r="O1181" i="1" s="1"/>
  <c r="L2030" i="1"/>
  <c r="Q2030" i="1" s="1"/>
  <c r="P2030" i="1"/>
  <c r="O2030" i="1" s="1"/>
  <c r="Z2030" i="1" s="1"/>
  <c r="L506" i="1"/>
  <c r="Q506" i="1" s="1"/>
  <c r="L2130" i="1"/>
  <c r="Q2130" i="1" s="1"/>
  <c r="L2912" i="1"/>
  <c r="Q2912" i="1" s="1"/>
  <c r="L2646" i="1"/>
  <c r="Q2646" i="1" s="1"/>
  <c r="L283" i="1"/>
  <c r="Q283" i="1" s="1"/>
  <c r="P283" i="1"/>
  <c r="O283" i="1" s="1"/>
  <c r="Z283" i="1" s="1"/>
  <c r="L2449" i="1"/>
  <c r="Q2449" i="1" s="1"/>
  <c r="L2266" i="1"/>
  <c r="Q2266" i="1" s="1"/>
  <c r="L3153" i="1"/>
  <c r="Q3153" i="1" s="1"/>
  <c r="L2601" i="1"/>
  <c r="Q2601" i="1" s="1"/>
  <c r="L2268" i="1"/>
  <c r="L2836" i="1"/>
  <c r="Q2836" i="1" s="1"/>
  <c r="L2932" i="1"/>
  <c r="Q2932" i="1" s="1"/>
  <c r="L3138" i="1"/>
  <c r="Q3138" i="1" s="1"/>
  <c r="P3138" i="1"/>
  <c r="O3138" i="1" s="1"/>
  <c r="L3291" i="1"/>
  <c r="Q3291" i="1" s="1"/>
  <c r="P3291" i="1"/>
  <c r="O3291" i="1" s="1"/>
  <c r="L2468" i="1"/>
  <c r="Q2468" i="1" s="1"/>
  <c r="P2468" i="1"/>
  <c r="O2468" i="1" s="1"/>
  <c r="L2967" i="1"/>
  <c r="Q2967" i="1" s="1"/>
  <c r="L648" i="1"/>
  <c r="Q648" i="1" s="1"/>
  <c r="P648" i="1"/>
  <c r="O648" i="1" s="1"/>
  <c r="P35" i="1"/>
  <c r="L35" i="1"/>
  <c r="Q35" i="1" s="1"/>
  <c r="L1939" i="1"/>
  <c r="Q1939" i="1" s="1"/>
  <c r="L3193" i="1"/>
  <c r="Q3193" i="1" s="1"/>
  <c r="P3193" i="1"/>
  <c r="L1646" i="1"/>
  <c r="P1646" i="1" s="1"/>
  <c r="L2373" i="1"/>
  <c r="Q2373" i="1" s="1"/>
  <c r="L2700" i="1"/>
  <c r="Q2700" i="1" s="1"/>
  <c r="L2546" i="1"/>
  <c r="L815" i="1"/>
  <c r="Q815" i="1" s="1"/>
  <c r="P815" i="1"/>
  <c r="O815" i="1" s="1"/>
  <c r="L2735" i="1"/>
  <c r="Q2735" i="1" s="1"/>
  <c r="P2735" i="1"/>
  <c r="O2735" i="1" s="1"/>
  <c r="L2231" i="1"/>
  <c r="Q2231" i="1" s="1"/>
  <c r="L2973" i="1"/>
  <c r="Q2973" i="1" s="1"/>
  <c r="L2041" i="1"/>
  <c r="P2041" i="1" s="1"/>
  <c r="L1133" i="1"/>
  <c r="Q1133" i="1" s="1"/>
  <c r="L1669" i="1"/>
  <c r="Q1669" i="1" s="1"/>
  <c r="L1233" i="1"/>
  <c r="Q1233" i="1" s="1"/>
  <c r="P1233" i="1"/>
  <c r="O1233" i="1" s="1"/>
  <c r="Z1233" i="1" s="1"/>
  <c r="L3019" i="1"/>
  <c r="Q3019" i="1" s="1"/>
  <c r="P3019" i="1"/>
  <c r="O3019" i="1" s="1"/>
  <c r="L438" i="1"/>
  <c r="Q438" i="1" s="1"/>
  <c r="L622" i="1"/>
  <c r="Q622" i="1" s="1"/>
  <c r="L605" i="1"/>
  <c r="Q605" i="1" s="1"/>
  <c r="L3125" i="1"/>
  <c r="Q3125" i="1" s="1"/>
  <c r="L43" i="1"/>
  <c r="L1975" i="1"/>
  <c r="Q1975" i="1" s="1"/>
  <c r="L1394" i="1"/>
  <c r="Q1394" i="1" s="1"/>
  <c r="L2242" i="1"/>
  <c r="Q2242" i="1" s="1"/>
  <c r="Q131" i="1"/>
  <c r="L1370" i="1"/>
  <c r="Q1370" i="1" s="1"/>
  <c r="L2419" i="1"/>
  <c r="Q2419" i="1" s="1"/>
  <c r="L1927" i="1"/>
  <c r="Q1927" i="1" s="1"/>
  <c r="L2165" i="1"/>
  <c r="Q2165" i="1" s="1"/>
  <c r="L2564" i="1"/>
  <c r="Q2564" i="1" s="1"/>
  <c r="L1798" i="1"/>
  <c r="Q1798" i="1" s="1"/>
  <c r="L3167" i="1"/>
  <c r="Q3167" i="1" s="1"/>
  <c r="L503" i="1"/>
  <c r="Q503" i="1" s="1"/>
  <c r="L1744" i="1"/>
  <c r="Q1744" i="1" s="1"/>
  <c r="L3197" i="1"/>
  <c r="Q3197" i="1" s="1"/>
  <c r="L1861" i="1"/>
  <c r="Q1861" i="1" s="1"/>
  <c r="L1684" i="1"/>
  <c r="Q1684" i="1" s="1"/>
  <c r="L3268" i="1"/>
  <c r="Q3268" i="1" s="1"/>
  <c r="P3268" i="1"/>
  <c r="O3268" i="1" s="1"/>
  <c r="L1488" i="1"/>
  <c r="Q1488" i="1" s="1"/>
  <c r="L439" i="1"/>
  <c r="Q439" i="1" s="1"/>
  <c r="L880" i="1"/>
  <c r="Q880" i="1" s="1"/>
  <c r="L1075" i="1"/>
  <c r="Q1075" i="1" s="1"/>
  <c r="L2095" i="1"/>
  <c r="Q2095" i="1" s="1"/>
  <c r="L303" i="1"/>
  <c r="Q303" i="1" s="1"/>
  <c r="P303" i="1"/>
  <c r="O303" i="1" s="1"/>
  <c r="Z303" i="1" s="1"/>
  <c r="L2628" i="1"/>
  <c r="Q2628" i="1" s="1"/>
  <c r="P2628" i="1"/>
  <c r="O2628" i="1" s="1"/>
  <c r="L2671" i="1"/>
  <c r="Q2671" i="1" s="1"/>
  <c r="P2671" i="1"/>
  <c r="O2671" i="1" s="1"/>
  <c r="L1284" i="1"/>
  <c r="Q1284" i="1" s="1"/>
  <c r="L2387" i="1"/>
  <c r="Q2387" i="1" s="1"/>
  <c r="P2387" i="1"/>
  <c r="O2387" i="1" s="1"/>
  <c r="Z2387" i="1" s="1"/>
  <c r="L1838" i="1"/>
  <c r="Q1838" i="1" s="1"/>
  <c r="L131" i="1"/>
  <c r="P131" i="1"/>
  <c r="O131" i="1" s="1"/>
  <c r="L760" i="1"/>
  <c r="Q760" i="1" s="1"/>
  <c r="P760" i="1"/>
  <c r="L2384" i="1"/>
  <c r="Q2384" i="1" s="1"/>
  <c r="L1643" i="1"/>
  <c r="Q1643" i="1" s="1"/>
  <c r="L777" i="1"/>
  <c r="P777" i="1" s="1"/>
  <c r="L1879" i="1"/>
  <c r="P1879" i="1" s="1"/>
  <c r="L2087" i="1"/>
  <c r="Q2087" i="1" s="1"/>
  <c r="L2342" i="1"/>
  <c r="P2342" i="1" s="1"/>
  <c r="L2873" i="1"/>
  <c r="Q2873" i="1" s="1"/>
  <c r="P2873" i="1"/>
  <c r="O2873" i="1" s="1"/>
  <c r="Z2873" i="1" s="1"/>
  <c r="L2040" i="1"/>
  <c r="P2040" i="1" s="1"/>
  <c r="L3158" i="1"/>
  <c r="Q3158" i="1" s="1"/>
  <c r="P3158" i="1"/>
  <c r="O3158" i="1" s="1"/>
  <c r="L3297" i="1"/>
  <c r="Q3297" i="1" s="1"/>
  <c r="P3297" i="1"/>
  <c r="L2210" i="1"/>
  <c r="Q2210" i="1" s="1"/>
  <c r="Q2407" i="1"/>
  <c r="L3311" i="1"/>
  <c r="Q3311" i="1" s="1"/>
  <c r="L89" i="1"/>
  <c r="Q89" i="1" s="1"/>
  <c r="L2616" i="1"/>
  <c r="Q2616" i="1" s="1"/>
  <c r="L1785" i="1"/>
  <c r="Q1785" i="1" s="1"/>
  <c r="L2774" i="1"/>
  <c r="Q2774" i="1" s="1"/>
  <c r="L3275" i="1"/>
  <c r="Q3275" i="1" s="1"/>
  <c r="P3275" i="1"/>
  <c r="L1682" i="1"/>
  <c r="P1682" i="1" s="1"/>
  <c r="L1431" i="1"/>
  <c r="Q1431" i="1" s="1"/>
  <c r="L2965" i="1"/>
  <c r="Q2965" i="1" s="1"/>
  <c r="L2263" i="1"/>
  <c r="P2263" i="1" s="1"/>
  <c r="L2027" i="1"/>
  <c r="Q2027" i="1" s="1"/>
  <c r="L1745" i="1"/>
  <c r="Q1745" i="1" s="1"/>
  <c r="P1745" i="1"/>
  <c r="L423" i="1"/>
  <c r="Q423" i="1" s="1"/>
  <c r="L1704" i="1"/>
  <c r="P1704" i="1" s="1"/>
  <c r="L2168" i="1"/>
  <c r="Q2168" i="1" s="1"/>
  <c r="L665" i="1"/>
  <c r="Q665" i="1" s="1"/>
  <c r="L2552" i="1"/>
  <c r="Q2552" i="1" s="1"/>
  <c r="L1385" i="1"/>
  <c r="Q1385" i="1" s="1"/>
  <c r="L1711" i="1"/>
  <c r="Q1711" i="1" s="1"/>
  <c r="L61" i="1"/>
  <c r="P61" i="1" s="1"/>
  <c r="L1822" i="1"/>
  <c r="P1822" i="1" s="1"/>
  <c r="L2819" i="1"/>
  <c r="Q2819" i="1" s="1"/>
  <c r="L1095" i="1"/>
  <c r="P1095" i="1" s="1"/>
  <c r="L2383" i="1"/>
  <c r="Q2383" i="1" s="1"/>
  <c r="P2383" i="1"/>
  <c r="L1876" i="1"/>
  <c r="P1876" i="1" s="1"/>
  <c r="L2240" i="1"/>
  <c r="Q2240" i="1" s="1"/>
  <c r="L1094" i="1"/>
  <c r="Q1094" i="1" s="1"/>
  <c r="P1094" i="1"/>
  <c r="L2763" i="1"/>
  <c r="Q2763" i="1" s="1"/>
  <c r="P2763" i="1"/>
  <c r="L1220" i="1"/>
  <c r="Q1220" i="1" s="1"/>
  <c r="L600" i="1"/>
  <c r="Q600" i="1" s="1"/>
  <c r="L126" i="1"/>
  <c r="Q126" i="1" s="1"/>
  <c r="L1775" i="1"/>
  <c r="Q1775" i="1" s="1"/>
  <c r="P1775" i="1"/>
  <c r="L1199" i="1"/>
  <c r="Q1199" i="1" s="1"/>
  <c r="P1199" i="1"/>
  <c r="O1199" i="1" s="1"/>
  <c r="L650" i="1"/>
  <c r="Q650" i="1" s="1"/>
  <c r="P650" i="1"/>
  <c r="L1479" i="1"/>
  <c r="Q1479" i="1" s="1"/>
  <c r="P1479" i="1"/>
  <c r="O1479" i="1" s="1"/>
  <c r="L854" i="1"/>
  <c r="P854" i="1" s="1"/>
  <c r="L2049" i="1"/>
  <c r="Q2049" i="1" s="1"/>
  <c r="L2249" i="1"/>
  <c r="Q2249" i="1" s="1"/>
  <c r="L1408" i="1"/>
  <c r="Q1408" i="1" s="1"/>
  <c r="P1408" i="1"/>
  <c r="L38" i="1"/>
  <c r="Q38" i="1" s="1"/>
  <c r="P38" i="1"/>
  <c r="L699" i="1"/>
  <c r="Q699" i="1" s="1"/>
  <c r="P699" i="1"/>
  <c r="L989" i="1"/>
  <c r="Q989" i="1" s="1"/>
  <c r="P989" i="1"/>
  <c r="O989" i="1" s="1"/>
  <c r="L3304" i="1"/>
  <c r="P3304" i="1" s="1"/>
  <c r="L1720" i="1"/>
  <c r="Q1720" i="1" s="1"/>
  <c r="L1932" i="1"/>
  <c r="Q1932" i="1" s="1"/>
  <c r="L2416" i="1"/>
  <c r="Q2416" i="1" s="1"/>
  <c r="L1410" i="1"/>
  <c r="Q1410" i="1" s="1"/>
  <c r="P1410" i="1"/>
  <c r="L2768" i="1"/>
  <c r="P2768" i="1" s="1"/>
  <c r="L1292" i="1"/>
  <c r="P1292" i="1" s="1"/>
  <c r="L1310" i="1"/>
  <c r="Q1310" i="1" s="1"/>
  <c r="P1310" i="1"/>
  <c r="L1999" i="1"/>
  <c r="Q1999" i="1" s="1"/>
  <c r="P1999" i="1"/>
  <c r="L1027" i="1"/>
  <c r="Q1027" i="1" s="1"/>
  <c r="P1027" i="1"/>
  <c r="O1027" i="1" s="1"/>
  <c r="Z1027" i="1" s="1"/>
  <c r="L3233" i="1"/>
  <c r="P3233" i="1" s="1"/>
  <c r="L1603" i="1"/>
  <c r="Q1603" i="1" s="1"/>
  <c r="L1473" i="1"/>
  <c r="Q1473" i="1" s="1"/>
  <c r="L849" i="1"/>
  <c r="Q849" i="1" s="1"/>
  <c r="L2190" i="1"/>
  <c r="Q2190" i="1" s="1"/>
  <c r="P2190" i="1"/>
  <c r="O2190" i="1" s="1"/>
  <c r="Z2190" i="1" s="1"/>
  <c r="L1023" i="1"/>
  <c r="Q1023" i="1" s="1"/>
  <c r="L2197" i="1"/>
  <c r="Q2197" i="1" s="1"/>
  <c r="L1890" i="1"/>
  <c r="Q1890" i="1" s="1"/>
  <c r="L2159" i="1"/>
  <c r="Q2159" i="1" s="1"/>
  <c r="P2159" i="1"/>
  <c r="O2159" i="1" s="1"/>
  <c r="L494" i="1"/>
  <c r="Q494" i="1" s="1"/>
  <c r="P494" i="1"/>
  <c r="O494" i="1" s="1"/>
  <c r="L132" i="1"/>
  <c r="Q132" i="1" s="1"/>
  <c r="L2653" i="1"/>
  <c r="Q2653" i="1" s="1"/>
  <c r="L805" i="1"/>
  <c r="L2578" i="1"/>
  <c r="Q2578" i="1" s="1"/>
  <c r="L1636" i="1"/>
  <c r="Q1636" i="1" s="1"/>
  <c r="L691" i="1"/>
  <c r="P691" i="1" s="1"/>
  <c r="L1776" i="1"/>
  <c r="Q1776" i="1" s="1"/>
  <c r="L1437" i="1"/>
  <c r="Q1437" i="1" s="1"/>
  <c r="L2790" i="1"/>
  <c r="Q2790" i="1" s="1"/>
  <c r="L2407" i="1"/>
  <c r="P2407" i="1"/>
  <c r="O2407" i="1" s="1"/>
  <c r="Z2407" i="1" s="1"/>
  <c r="L2556" i="1"/>
  <c r="Q2556" i="1" s="1"/>
  <c r="L3247" i="1"/>
  <c r="L1342" i="1"/>
  <c r="Q1342" i="1" s="1"/>
  <c r="L3319" i="1"/>
  <c r="P3319" i="1" s="1"/>
  <c r="L2513" i="1"/>
  <c r="P2513" i="1" s="1"/>
  <c r="L2139" i="1"/>
  <c r="Q2139" i="1" s="1"/>
  <c r="L2397" i="1"/>
  <c r="Q2397" i="1" s="1"/>
  <c r="L3214" i="1"/>
  <c r="Q1970" i="1"/>
  <c r="L1970" i="1"/>
  <c r="P1970" i="1"/>
  <c r="L2308" i="1"/>
  <c r="Q2308" i="1" s="1"/>
  <c r="L1959" i="1"/>
  <c r="P1959" i="1" s="1"/>
  <c r="L620" i="1"/>
  <c r="L3045" i="1"/>
  <c r="P3045" i="1" s="1"/>
  <c r="Q3061" i="1"/>
  <c r="L3061" i="1"/>
  <c r="P3061" i="1"/>
  <c r="O3061" i="1" s="1"/>
  <c r="L487" i="1"/>
  <c r="Q487" i="1" s="1"/>
  <c r="L1070" i="1"/>
  <c r="L1511" i="1"/>
  <c r="P1511" i="1" s="1"/>
  <c r="L1352" i="1"/>
  <c r="Q1352" i="1" s="1"/>
  <c r="P898" i="1"/>
  <c r="L898" i="1"/>
  <c r="Q898" i="1" s="1"/>
  <c r="L2760" i="1"/>
  <c r="P2760" i="1" s="1"/>
  <c r="L3281" i="1"/>
  <c r="P3281" i="1" s="1"/>
  <c r="Q3281" i="1"/>
  <c r="L1783" i="1"/>
  <c r="Q1783" i="1" s="1"/>
  <c r="L812" i="1"/>
  <c r="L3251" i="1"/>
  <c r="Q3251" i="1" s="1"/>
  <c r="L1658" i="1"/>
  <c r="Q1658" i="1" s="1"/>
  <c r="P1658" i="1"/>
  <c r="L2723" i="1"/>
  <c r="P2723" i="1" s="1"/>
  <c r="L256" i="1"/>
  <c r="P256" i="1" s="1"/>
  <c r="L1072" i="1"/>
  <c r="Q1072" i="1" s="1"/>
  <c r="P1072" i="1"/>
  <c r="L992" i="1"/>
  <c r="P992" i="1" s="1"/>
  <c r="L2164" i="1"/>
  <c r="Q2164" i="1" s="1"/>
  <c r="L2247" i="1"/>
  <c r="Q2247" i="1" s="1"/>
  <c r="P2247" i="1"/>
  <c r="L2674" i="1"/>
  <c r="Q2674" i="1" s="1"/>
  <c r="L1343" i="1"/>
  <c r="Q1343" i="1" s="1"/>
  <c r="L1221" i="1"/>
  <c r="L1515" i="1"/>
  <c r="P1515" i="1" s="1"/>
  <c r="L1701" i="1"/>
  <c r="Q1701" i="1" s="1"/>
  <c r="L941" i="1"/>
  <c r="Q941" i="1" s="1"/>
  <c r="L1926" i="1"/>
  <c r="Q1926" i="1" s="1"/>
  <c r="P1926" i="1"/>
  <c r="L3207" i="1"/>
  <c r="Q3207" i="1" s="1"/>
  <c r="P3207" i="1"/>
  <c r="L1381" i="1"/>
  <c r="L2572" i="1"/>
  <c r="Q2572" i="1" s="1"/>
  <c r="L1521" i="1"/>
  <c r="Q1521" i="1" s="1"/>
  <c r="L1590" i="1"/>
  <c r="P1590" i="1" s="1"/>
  <c r="L2956" i="1"/>
  <c r="Q2956" i="1" s="1"/>
  <c r="P2956" i="1"/>
  <c r="L3301" i="1"/>
  <c r="P3301" i="1" s="1"/>
  <c r="L39" i="1"/>
  <c r="L2769" i="1"/>
  <c r="Q2769" i="1" s="1"/>
  <c r="L2959" i="1"/>
  <c r="P2959" i="1" s="1"/>
  <c r="L3074" i="1"/>
  <c r="L2543" i="1"/>
  <c r="P2543" i="1" s="1"/>
  <c r="L1453" i="1"/>
  <c r="Q1453" i="1" s="1"/>
  <c r="L2469" i="1"/>
  <c r="P2469" i="1" s="1"/>
  <c r="L1552" i="1"/>
  <c r="L2877" i="1"/>
  <c r="P2877" i="1" s="1"/>
  <c r="L1083" i="1"/>
  <c r="Q1083" i="1" s="1"/>
  <c r="P1083" i="1"/>
  <c r="L1117" i="1"/>
  <c r="Q1117" i="1" s="1"/>
  <c r="L343" i="1"/>
  <c r="P343" i="1" s="1"/>
  <c r="L2418" i="1"/>
  <c r="P2418" i="1" s="1"/>
  <c r="Q2418" i="1"/>
  <c r="L2254" i="1"/>
  <c r="L924" i="1"/>
  <c r="L672" i="1"/>
  <c r="Q672" i="1" s="1"/>
  <c r="L910" i="1"/>
  <c r="L2950" i="1"/>
  <c r="Q2950" i="1" s="1"/>
  <c r="L754" i="1"/>
  <c r="L3196" i="1"/>
  <c r="P3196" i="1" s="1"/>
  <c r="L2998" i="1"/>
  <c r="P2998" i="1" s="1"/>
  <c r="Q2998" i="1"/>
  <c r="L1600" i="1"/>
  <c r="L2489" i="1"/>
  <c r="P2489" i="1" s="1"/>
  <c r="L943" i="1"/>
  <c r="Q943" i="1" s="1"/>
  <c r="P943" i="1"/>
  <c r="L2622" i="1"/>
  <c r="P2622" i="1" s="1"/>
  <c r="P579" i="1"/>
  <c r="L579" i="1"/>
  <c r="Q579" i="1"/>
  <c r="L2997" i="1"/>
  <c r="P2997" i="1" s="1"/>
  <c r="P1346" i="1"/>
  <c r="L1346" i="1"/>
  <c r="Q1346" i="1"/>
  <c r="L1727" i="1"/>
  <c r="Q1727" i="1" s="1"/>
  <c r="P1104" i="1"/>
  <c r="L1104" i="1"/>
  <c r="Q1104" i="1"/>
  <c r="L2089" i="1"/>
  <c r="P2089" i="1" s="1"/>
  <c r="L214" i="1"/>
  <c r="L276" i="1"/>
  <c r="L1784" i="1"/>
  <c r="Q1784" i="1" s="1"/>
  <c r="L975" i="1"/>
  <c r="P975" i="1" s="1"/>
  <c r="Q975" i="1"/>
  <c r="L3205" i="1"/>
  <c r="P3205" i="1" s="1"/>
  <c r="Q2073" i="1"/>
  <c r="L2073" i="1"/>
  <c r="P2073" i="1"/>
  <c r="L581" i="1"/>
  <c r="Q581" i="1" s="1"/>
  <c r="L1481" i="1"/>
  <c r="L2702" i="1"/>
  <c r="P2702" i="1" s="1"/>
  <c r="L55" i="1"/>
  <c r="P55" i="1" s="1"/>
  <c r="L2537" i="1"/>
  <c r="P2537" i="1" s="1"/>
  <c r="Q2537" i="1"/>
  <c r="L1435" i="1"/>
  <c r="L958" i="1"/>
  <c r="P958" i="1" s="1"/>
  <c r="Q1626" i="1"/>
  <c r="L1626" i="1"/>
  <c r="P1626" i="1"/>
  <c r="O1626" i="1" s="1"/>
  <c r="L1598" i="1"/>
  <c r="P1598" i="1" s="1"/>
  <c r="L312" i="1"/>
  <c r="L175" i="1"/>
  <c r="Q175" i="1" s="1"/>
  <c r="L69" i="1"/>
  <c r="Q69" i="1" s="1"/>
  <c r="P69" i="1"/>
  <c r="O69" i="1" s="1"/>
  <c r="L1894" i="1"/>
  <c r="Q1894" i="1" s="1"/>
  <c r="P1894" i="1"/>
  <c r="L1256" i="1"/>
  <c r="Q1256" i="1" s="1"/>
  <c r="L1652" i="1"/>
  <c r="Q1652" i="1" s="1"/>
  <c r="P1652" i="1"/>
  <c r="O1652" i="1" s="1"/>
  <c r="L1229" i="1"/>
  <c r="Q1229" i="1" s="1"/>
  <c r="L1556" i="1"/>
  <c r="Q1556" i="1" s="1"/>
  <c r="L2295" i="1"/>
  <c r="Q2295" i="1" s="1"/>
  <c r="P2295" i="1"/>
  <c r="O2295" i="1"/>
  <c r="L1577" i="1"/>
  <c r="L1441" i="1"/>
  <c r="Q1441" i="1" s="1"/>
  <c r="L608" i="1"/>
  <c r="Q608" i="1" s="1"/>
  <c r="P608" i="1"/>
  <c r="O608" i="1" s="1"/>
  <c r="L1497" i="1"/>
  <c r="Q1497" i="1" s="1"/>
  <c r="L2395" i="1"/>
  <c r="Q2395" i="1" s="1"/>
  <c r="L2569" i="1"/>
  <c r="Q2569" i="1" s="1"/>
  <c r="L1779" i="1"/>
  <c r="Q1779" i="1" s="1"/>
  <c r="L1328" i="1"/>
  <c r="Q1328" i="1" s="1"/>
  <c r="P1328" i="1"/>
  <c r="O1328" i="1" s="1"/>
  <c r="L630" i="1"/>
  <c r="Q630" i="1" s="1"/>
  <c r="P630" i="1"/>
  <c r="L1207" i="1"/>
  <c r="Q1207" i="1" s="1"/>
  <c r="P1207" i="1"/>
  <c r="L2505" i="1"/>
  <c r="Q2505" i="1" s="1"/>
  <c r="L3286" i="1"/>
  <c r="L2279" i="1"/>
  <c r="Q2279" i="1" s="1"/>
  <c r="P2279" i="1"/>
  <c r="L2962" i="1"/>
  <c r="L2085" i="1"/>
  <c r="Q2085" i="1" s="1"/>
  <c r="Q3273" i="1"/>
  <c r="L77" i="1"/>
  <c r="L3038" i="1"/>
  <c r="Q3038" i="1" s="1"/>
  <c r="L2749" i="1"/>
  <c r="Q2749" i="1" s="1"/>
  <c r="L709" i="1"/>
  <c r="Q709" i="1" s="1"/>
  <c r="L173" i="1"/>
  <c r="Q173" i="1" s="1"/>
  <c r="L1523" i="1"/>
  <c r="Q1523" i="1" s="1"/>
  <c r="P1523" i="1"/>
  <c r="L2132" i="1"/>
  <c r="Q2132" i="1" s="1"/>
  <c r="L1413" i="1"/>
  <c r="L2854" i="1"/>
  <c r="L341" i="1"/>
  <c r="Q341" i="1" s="1"/>
  <c r="L1773" i="1"/>
  <c r="Q1773" i="1" s="1"/>
  <c r="L1867" i="1"/>
  <c r="Q1867" i="1" s="1"/>
  <c r="L877" i="1"/>
  <c r="Q877" i="1" s="1"/>
  <c r="L1360" i="1"/>
  <c r="Q1360" i="1" s="1"/>
  <c r="P1360" i="1"/>
  <c r="L1595" i="1"/>
  <c r="P1595" i="1" s="1"/>
  <c r="L1084" i="1"/>
  <c r="L2140" i="1"/>
  <c r="L1429" i="1"/>
  <c r="Q1429" i="1" s="1"/>
  <c r="L1341" i="1"/>
  <c r="Q1341" i="1" s="1"/>
  <c r="L249" i="1"/>
  <c r="Q249" i="1" s="1"/>
  <c r="L2106" i="1"/>
  <c r="L1037" i="1"/>
  <c r="L2099" i="1"/>
  <c r="L2614" i="1"/>
  <c r="Q2614" i="1" s="1"/>
  <c r="P2614" i="1"/>
  <c r="L405" i="1"/>
  <c r="Q405" i="1" s="1"/>
  <c r="L3178" i="1"/>
  <c r="Q3178" i="1" s="1"/>
  <c r="L2131" i="1"/>
  <c r="L1958" i="1"/>
  <c r="P1958" i="1" s="1"/>
  <c r="L228" i="1"/>
  <c r="L3188" i="1"/>
  <c r="Q3188" i="1" s="1"/>
  <c r="L2289" i="1"/>
  <c r="L2187" i="1"/>
  <c r="L24" i="1"/>
  <c r="P24" i="1" s="1"/>
  <c r="L3094" i="1"/>
  <c r="Q3094" i="1" s="1"/>
  <c r="L1098" i="1"/>
  <c r="Q1098" i="1" s="1"/>
  <c r="P1098" i="1"/>
  <c r="O1098" i="1" s="1"/>
  <c r="L150" i="1"/>
  <c r="Q150" i="1" s="1"/>
  <c r="P150" i="1"/>
  <c r="O150" i="1" s="1"/>
  <c r="Z150" i="1" s="1"/>
  <c r="L2072" i="1"/>
  <c r="Q2072" i="1" s="1"/>
  <c r="L72" i="1"/>
  <c r="Q72" i="1" s="1"/>
  <c r="L1695" i="1"/>
  <c r="Q1695" i="1" s="1"/>
  <c r="L3103" i="1"/>
  <c r="Q3103" i="1" s="1"/>
  <c r="P3103" i="1"/>
  <c r="O3103" i="1" s="1"/>
  <c r="Z3103" i="1" s="1"/>
  <c r="L2224" i="1"/>
  <c r="Q2224" i="1" s="1"/>
  <c r="L883" i="1"/>
  <c r="Q883" i="1" s="1"/>
  <c r="L74" i="1"/>
  <c r="Q74" i="1" s="1"/>
  <c r="L2326" i="1"/>
  <c r="Q2326" i="1" s="1"/>
  <c r="L2427" i="1"/>
  <c r="Q2427" i="1" s="1"/>
  <c r="L344" i="1"/>
  <c r="Q344" i="1" s="1"/>
  <c r="L835" i="1"/>
  <c r="L1918" i="1"/>
  <c r="Q1918" i="1" s="1"/>
  <c r="L3072" i="1"/>
  <c r="L2879" i="1"/>
  <c r="P2879" i="1" s="1"/>
  <c r="L2471" i="1"/>
  <c r="Q2471" i="1" s="1"/>
  <c r="L2560" i="1"/>
  <c r="Q2560" i="1" s="1"/>
  <c r="L1120" i="1"/>
  <c r="Q1120" i="1" s="1"/>
  <c r="P1120" i="1"/>
  <c r="O1120" i="1" s="1"/>
  <c r="Z1120" i="1" s="1"/>
  <c r="L3273" i="1"/>
  <c r="P3273" i="1" s="1"/>
  <c r="O3273" i="1" s="1"/>
  <c r="Z3273" i="1" s="1"/>
  <c r="L1388" i="1"/>
  <c r="Q1388" i="1" s="1"/>
  <c r="L1129" i="1"/>
  <c r="Q1129" i="1" s="1"/>
  <c r="P1129" i="1"/>
  <c r="O1129" i="1" s="1"/>
  <c r="L1837" i="1"/>
  <c r="L1937" i="1"/>
  <c r="Q1937" i="1" s="1"/>
  <c r="P1937" i="1"/>
  <c r="L1716" i="1"/>
  <c r="Q1716" i="1" s="1"/>
  <c r="L2351" i="1"/>
  <c r="Q2351" i="1" s="1"/>
  <c r="L2052" i="1"/>
  <c r="P2052" i="1" s="1"/>
  <c r="L2781" i="1"/>
  <c r="P2781" i="1" s="1"/>
  <c r="L811" i="1"/>
  <c r="Q811" i="1" s="1"/>
  <c r="L942" i="1"/>
  <c r="Q942" i="1" s="1"/>
  <c r="L1656" i="1"/>
  <c r="Q1656" i="1" s="1"/>
  <c r="P1656" i="1"/>
  <c r="O1656" i="1" s="1"/>
  <c r="L1477" i="1"/>
  <c r="L2925" i="1"/>
  <c r="P2925" i="1" s="1"/>
  <c r="L1178" i="1"/>
  <c r="Q1178" i="1" s="1"/>
  <c r="L2066" i="1"/>
  <c r="Q2066" i="1" s="1"/>
  <c r="L462" i="1"/>
  <c r="P462" i="1" s="1"/>
  <c r="L1197" i="1"/>
  <c r="L2108" i="1"/>
  <c r="Q2108" i="1" s="1"/>
  <c r="L921" i="1"/>
  <c r="L1375" i="1"/>
  <c r="Q1375" i="1" s="1"/>
  <c r="P1375" i="1"/>
  <c r="O1375" i="1" s="1"/>
  <c r="L2706" i="1"/>
  <c r="P2706" i="1" s="1"/>
  <c r="L2976" i="1"/>
  <c r="Q2976" i="1" s="1"/>
  <c r="L1741" i="1"/>
  <c r="L1404" i="1"/>
  <c r="P1404" i="1" s="1"/>
  <c r="L2203" i="1"/>
  <c r="Q2203" i="1" s="1"/>
  <c r="L2517" i="1"/>
  <c r="Q2517" i="1" s="1"/>
  <c r="L3314" i="1"/>
  <c r="L1518" i="1"/>
  <c r="Q1518" i="1" s="1"/>
  <c r="P1518" i="1"/>
  <c r="L1816" i="1"/>
  <c r="L1573" i="1"/>
  <c r="Q1573" i="1" s="1"/>
  <c r="L1464" i="1"/>
  <c r="P1464" i="1" s="1"/>
  <c r="L187" i="1"/>
  <c r="Q187" i="1" s="1"/>
  <c r="L3292" i="1"/>
  <c r="P3292" i="1" s="1"/>
  <c r="L302" i="1"/>
  <c r="P302" i="1" s="1"/>
  <c r="L2609" i="1"/>
  <c r="P2609" i="1" s="1"/>
  <c r="O2609" i="1" s="1"/>
  <c r="Q2609" i="1"/>
  <c r="L1719" i="1"/>
  <c r="P1719" i="1" s="1"/>
  <c r="P1411" i="1"/>
  <c r="L1411" i="1"/>
  <c r="Q1411" i="1"/>
  <c r="L2391" i="1"/>
  <c r="P655" i="1"/>
  <c r="L655" i="1"/>
  <c r="Q655" i="1"/>
  <c r="L712" i="1"/>
  <c r="Q712" i="1" s="1"/>
  <c r="P2465" i="1"/>
  <c r="L2465" i="1"/>
  <c r="Q2465" i="1"/>
  <c r="L2113" i="1"/>
  <c r="L3321" i="1"/>
  <c r="Q3321" i="1" s="1"/>
  <c r="L179" i="1"/>
  <c r="P179" i="1" s="1"/>
  <c r="L610" i="1"/>
  <c r="Q610" i="1" s="1"/>
  <c r="P355" i="1"/>
  <c r="L355" i="1"/>
  <c r="Q355" i="1"/>
  <c r="L752" i="1"/>
  <c r="Q752" i="1" s="1"/>
  <c r="Q2062" i="1"/>
  <c r="L2062" i="1"/>
  <c r="P2062" i="1"/>
  <c r="L1846" i="1"/>
  <c r="Q1846" i="1" s="1"/>
  <c r="P1846" i="1"/>
  <c r="L1994" i="1"/>
  <c r="L1525" i="1"/>
  <c r="P1525" i="1" s="1"/>
  <c r="L1396" i="1"/>
  <c r="P1396" i="1" s="1"/>
  <c r="L510" i="1"/>
  <c r="P510" i="1" s="1"/>
  <c r="L1507" i="1"/>
  <c r="Q1507" i="1" s="1"/>
  <c r="P1507" i="1"/>
  <c r="L2215" i="1"/>
  <c r="Q2215" i="1" s="1"/>
  <c r="L1471" i="1"/>
  <c r="L2888" i="1"/>
  <c r="Q2888" i="1" s="1"/>
  <c r="L971" i="1"/>
  <c r="Q971" i="1" s="1"/>
  <c r="L3036" i="1"/>
  <c r="L2530" i="1"/>
  <c r="Q2530" i="1" s="1"/>
  <c r="L1895" i="1"/>
  <c r="L1649" i="1"/>
  <c r="Q1649" i="1" s="1"/>
  <c r="P1649" i="1"/>
  <c r="O1649" i="1" s="1"/>
  <c r="L196" i="1"/>
  <c r="Q196" i="1" s="1"/>
  <c r="L768" i="1"/>
  <c r="Q768" i="1" s="1"/>
  <c r="L1195" i="1"/>
  <c r="Q1195" i="1" s="1"/>
  <c r="L2553" i="1"/>
  <c r="Q2553" i="1" s="1"/>
  <c r="L3022" i="1"/>
  <c r="Q3022" i="1" s="1"/>
  <c r="L1616" i="1"/>
  <c r="Q1616" i="1" s="1"/>
  <c r="L1334" i="1"/>
  <c r="Q1334" i="1" s="1"/>
  <c r="P1334" i="1"/>
  <c r="O1334" i="1" s="1"/>
  <c r="L3240" i="1"/>
  <c r="Q3240" i="1" s="1"/>
  <c r="P3240" i="1"/>
  <c r="O3240" i="1" s="1"/>
  <c r="Z3240" i="1" s="1"/>
  <c r="L2013" i="1"/>
  <c r="Q2013" i="1" s="1"/>
  <c r="L2457" i="1"/>
  <c r="Q2457" i="1" s="1"/>
  <c r="L1878" i="1"/>
  <c r="Q1878" i="1" s="1"/>
  <c r="L580" i="1"/>
  <c r="Q580" i="1" s="1"/>
  <c r="L1234" i="1"/>
  <c r="Q1234" i="1" s="1"/>
  <c r="L1557" i="1"/>
  <c r="L3134" i="1"/>
  <c r="Q3134" i="1" s="1"/>
  <c r="L545" i="1"/>
  <c r="Q545" i="1" s="1"/>
  <c r="P545" i="1"/>
  <c r="O545" i="1" s="1"/>
  <c r="L2805" i="1"/>
  <c r="Q2805" i="1" s="1"/>
  <c r="L342" i="1"/>
  <c r="Q342" i="1" s="1"/>
  <c r="P342" i="1"/>
  <c r="L856" i="1"/>
  <c r="Q856" i="1" s="1"/>
  <c r="L2561" i="1"/>
  <c r="Q2561" i="1" s="1"/>
  <c r="L428" i="1"/>
  <c r="Q428" i="1" s="1"/>
  <c r="L85" i="1"/>
  <c r="Q85" i="1" s="1"/>
  <c r="L1246" i="1"/>
  <c r="Q1246" i="1" s="1"/>
  <c r="L3204" i="1"/>
  <c r="L2789" i="1"/>
  <c r="Q2789" i="1" s="1"/>
  <c r="L3054" i="1"/>
  <c r="Q3054" i="1" s="1"/>
  <c r="L2454" i="1"/>
  <c r="L3331" i="1"/>
  <c r="Q3331" i="1" s="1"/>
  <c r="L1355" i="1"/>
  <c r="Q1355" i="1" s="1"/>
  <c r="P1355" i="1"/>
  <c r="O1355" i="1" s="1"/>
  <c r="L737" i="1"/>
  <c r="Q737" i="1" s="1"/>
  <c r="L2301" i="1"/>
  <c r="Q2301" i="1" s="1"/>
  <c r="L1677" i="1"/>
  <c r="Q1677" i="1" s="1"/>
  <c r="L2005" i="1"/>
  <c r="Q2005" i="1" s="1"/>
  <c r="P2005" i="1"/>
  <c r="L2863" i="1"/>
  <c r="Q2863" i="1" s="1"/>
  <c r="L1933" i="1"/>
  <c r="L2414" i="1"/>
  <c r="Q2414" i="1" s="1"/>
  <c r="L3040" i="1"/>
  <c r="Q3040" i="1" s="1"/>
  <c r="L2034" i="1"/>
  <c r="Q2034" i="1" s="1"/>
  <c r="L2372" i="1"/>
  <c r="Q2372" i="1" s="1"/>
  <c r="L933" i="1"/>
  <c r="Q933" i="1" s="1"/>
  <c r="L3050" i="1"/>
  <c r="Q3050" i="1" s="1"/>
  <c r="P3050" i="1"/>
  <c r="O3050" i="1" s="1"/>
  <c r="Z3050" i="1" s="1"/>
  <c r="L357" i="1"/>
  <c r="Q357" i="1" s="1"/>
  <c r="L1218" i="1"/>
  <c r="Q1218" i="1" s="1"/>
  <c r="P1218" i="1"/>
  <c r="O1218" i="1" s="1"/>
  <c r="P2744" i="1"/>
  <c r="L2744" i="1"/>
  <c r="Q2744" i="1" s="1"/>
  <c r="L192" i="1"/>
  <c r="Q192" i="1" s="1"/>
  <c r="L1357" i="1"/>
  <c r="Q1357" i="1" s="1"/>
  <c r="L1187" i="1"/>
  <c r="P1187" i="1" s="1"/>
  <c r="L1044" i="1"/>
  <c r="Q1044" i="1" s="1"/>
  <c r="P1044" i="1"/>
  <c r="L3276" i="1"/>
  <c r="Q3276" i="1" s="1"/>
  <c r="P3276" i="1"/>
  <c r="O3276" i="1" s="1"/>
  <c r="L847" i="1"/>
  <c r="Q847" i="1" s="1"/>
  <c r="L2248" i="1"/>
  <c r="L493" i="1"/>
  <c r="Q493" i="1" s="1"/>
  <c r="L2238" i="1"/>
  <c r="Q2238" i="1" s="1"/>
  <c r="L3225" i="1"/>
  <c r="Q3225" i="1" s="1"/>
  <c r="L1194" i="1"/>
  <c r="P1194" i="1" s="1"/>
  <c r="L1742" i="1"/>
  <c r="Q1742" i="1" s="1"/>
  <c r="L2029" i="1"/>
  <c r="L411" i="1"/>
  <c r="Q411" i="1" s="1"/>
  <c r="L2667" i="1"/>
  <c r="Q2667" i="1" s="1"/>
  <c r="P2667" i="1"/>
  <c r="O2667" i="1" s="1"/>
  <c r="Z2667" i="1" s="1"/>
  <c r="L244" i="1"/>
  <c r="Q244" i="1" s="1"/>
  <c r="L1116" i="1"/>
  <c r="Q1116" i="1" s="1"/>
  <c r="P1116" i="1"/>
  <c r="L356" i="1"/>
  <c r="Q356" i="1" s="1"/>
  <c r="P356" i="1"/>
  <c r="O356" i="1" s="1"/>
  <c r="L3046" i="1"/>
  <c r="Q3046" i="1" s="1"/>
  <c r="L9" i="1"/>
  <c r="Q9" i="1" s="1"/>
  <c r="P9" i="1"/>
  <c r="O9" i="1" s="1"/>
  <c r="L536" i="1"/>
  <c r="Q536" i="1" s="1"/>
  <c r="L1276" i="1"/>
  <c r="Q1276" i="1" s="1"/>
  <c r="L1944" i="1"/>
  <c r="Q1944" i="1" s="1"/>
  <c r="L895" i="1"/>
  <c r="P895" i="1" s="1"/>
  <c r="L1979" i="1"/>
  <c r="Q1979" i="1" s="1"/>
  <c r="L1962" i="1"/>
  <c r="Q1962" i="1" s="1"/>
  <c r="L145" i="1"/>
  <c r="P145" i="1" s="1"/>
  <c r="L3245" i="1"/>
  <c r="Q3245" i="1" s="1"/>
  <c r="P3245" i="1"/>
  <c r="O3245" i="1" s="1"/>
  <c r="L2447" i="1"/>
  <c r="Q2447" i="1" s="1"/>
  <c r="L3071" i="1"/>
  <c r="Q3071" i="1" s="1"/>
  <c r="L3157" i="1"/>
  <c r="Q3157" i="1" s="1"/>
  <c r="L1400" i="1"/>
  <c r="P1400" i="1" s="1"/>
  <c r="L2660" i="1"/>
  <c r="Q2660" i="1" s="1"/>
  <c r="L1425" i="1"/>
  <c r="P1425" i="1" s="1"/>
  <c r="L2261" i="1"/>
  <c r="Q2261" i="1" s="1"/>
  <c r="P2261" i="1"/>
  <c r="L787" i="1"/>
  <c r="Q787" i="1" s="1"/>
  <c r="P787" i="1"/>
  <c r="O787" i="1" s="1"/>
  <c r="Z787" i="1" s="1"/>
  <c r="L1780" i="1"/>
  <c r="Q1780" i="1" s="1"/>
  <c r="L1202" i="1"/>
  <c r="Q1202" i="1" s="1"/>
  <c r="L1706" i="1"/>
  <c r="Q1706" i="1" s="1"/>
  <c r="L1580" i="1"/>
  <c r="P1580" i="1" s="1"/>
  <c r="L3089" i="1"/>
  <c r="L934" i="1"/>
  <c r="Q934" i="1" s="1"/>
  <c r="L1504" i="1"/>
  <c r="Q1504" i="1" s="1"/>
  <c r="L205" i="1"/>
  <c r="P205" i="1" s="1"/>
  <c r="L2338" i="1"/>
  <c r="Q2338" i="1" s="1"/>
  <c r="L2791" i="1"/>
  <c r="Q2791" i="1" s="1"/>
  <c r="L706" i="1"/>
  <c r="Q706" i="1" s="1"/>
  <c r="L2298" i="1"/>
  <c r="Q2298" i="1" s="1"/>
  <c r="L2400" i="1"/>
  <c r="Q2400" i="1" s="1"/>
  <c r="L954" i="1"/>
  <c r="P954" i="1" s="1"/>
  <c r="L689" i="1"/>
  <c r="P689" i="1" s="1"/>
  <c r="L2199" i="1"/>
  <c r="Q2199" i="1" s="1"/>
  <c r="L861" i="1"/>
  <c r="Q861" i="1" s="1"/>
  <c r="L2002" i="1"/>
  <c r="Q2002" i="1" s="1"/>
  <c r="L1219" i="1"/>
  <c r="P1219" i="1" s="1"/>
  <c r="L2111" i="1"/>
  <c r="Q2111" i="1" s="1"/>
  <c r="L3068" i="1"/>
  <c r="Q3068" i="1" s="1"/>
  <c r="L326" i="1"/>
  <c r="Q326" i="1" s="1"/>
  <c r="P326" i="1"/>
  <c r="L2142" i="1"/>
  <c r="Q2142" i="1" s="1"/>
  <c r="L1875" i="1"/>
  <c r="Q1875" i="1" s="1"/>
  <c r="L677" i="1"/>
  <c r="Q677" i="1" s="1"/>
  <c r="L2563" i="1"/>
  <c r="Q2563" i="1" s="1"/>
  <c r="L826" i="1"/>
  <c r="P826" i="1" s="1"/>
  <c r="L3333" i="1"/>
  <c r="Q3333" i="1" s="1"/>
  <c r="L1374" i="1"/>
  <c r="P1374" i="1" s="1"/>
  <c r="L2604" i="1"/>
  <c r="Q2604" i="1" s="1"/>
  <c r="L660" i="1"/>
  <c r="Q660" i="1" s="1"/>
  <c r="L2225" i="1"/>
  <c r="Q2225" i="1" s="1"/>
  <c r="P2225" i="1"/>
  <c r="L2259" i="1"/>
  <c r="Q2259" i="1" s="1"/>
  <c r="L2435" i="1"/>
  <c r="Q2435" i="1" s="1"/>
  <c r="L2444" i="1"/>
  <c r="Q2444" i="1" s="1"/>
  <c r="L917" i="1"/>
  <c r="Q917" i="1" s="1"/>
  <c r="L2150" i="1"/>
  <c r="Q2150" i="1" s="1"/>
  <c r="P2150" i="1"/>
  <c r="O2150" i="1" s="1"/>
  <c r="Z2150" i="1" s="1"/>
  <c r="L1882" i="1"/>
  <c r="Q1882" i="1" s="1"/>
  <c r="L716" i="1"/>
  <c r="Q716" i="1" s="1"/>
  <c r="L1563" i="1"/>
  <c r="Q1563" i="1" s="1"/>
  <c r="L2379" i="1"/>
  <c r="Q2379" i="1" s="1"/>
  <c r="P2379" i="1"/>
  <c r="O2379" i="1" s="1"/>
  <c r="L639" i="1"/>
  <c r="Q639" i="1" s="1"/>
  <c r="P639" i="1"/>
  <c r="O639" i="1"/>
  <c r="L176" i="1"/>
  <c r="Q176" i="1" s="1"/>
  <c r="L1311" i="1"/>
  <c r="Q1311" i="1" s="1"/>
  <c r="L974" i="1"/>
  <c r="Q974" i="1" s="1"/>
  <c r="P974" i="1"/>
  <c r="O974" i="1" s="1"/>
  <c r="L2437" i="1"/>
  <c r="Q2437" i="1" s="1"/>
  <c r="L1270" i="1"/>
  <c r="Q1270" i="1" s="1"/>
  <c r="L1066" i="1"/>
  <c r="Q1066" i="1" s="1"/>
  <c r="L98" i="1"/>
  <c r="L1085" i="1"/>
  <c r="Q1085" i="1" s="1"/>
  <c r="L1038" i="1"/>
  <c r="Q1038" i="1" s="1"/>
  <c r="L2759" i="1"/>
  <c r="Q2759" i="1" s="1"/>
  <c r="L578" i="1"/>
  <c r="Q578" i="1" s="1"/>
  <c r="L1505" i="1"/>
  <c r="Q1505" i="1" s="1"/>
  <c r="L607" i="1"/>
  <c r="Q607" i="1" s="1"/>
  <c r="L1733" i="1"/>
  <c r="Q1733" i="1" s="1"/>
  <c r="L191" i="1"/>
  <c r="Q191" i="1" s="1"/>
  <c r="L2032" i="1"/>
  <c r="Q2032" i="1" s="1"/>
  <c r="L1416" i="1"/>
  <c r="Q1416" i="1" s="1"/>
  <c r="L2726" i="1"/>
  <c r="Q2726" i="1" s="1"/>
  <c r="L3238" i="1"/>
  <c r="L904" i="1"/>
  <c r="Q904" i="1" s="1"/>
  <c r="L6" i="1"/>
  <c r="Q6" i="1" s="1"/>
  <c r="L2375" i="1"/>
  <c r="Q2375" i="1" s="1"/>
  <c r="L1243" i="1"/>
  <c r="Q1243" i="1" s="1"/>
  <c r="L2046" i="1"/>
  <c r="Q2046" i="1" s="1"/>
  <c r="P2046" i="1"/>
  <c r="O2046" i="1" s="1"/>
  <c r="L1434" i="1"/>
  <c r="Q1434" i="1" s="1"/>
  <c r="L1558" i="1"/>
  <c r="Q1558" i="1" s="1"/>
  <c r="L871" i="1"/>
  <c r="Q871" i="1" s="1"/>
  <c r="P871" i="1"/>
  <c r="O871" i="1" s="1"/>
  <c r="L2848" i="1"/>
  <c r="Q2848" i="1" s="1"/>
  <c r="L3320" i="1"/>
  <c r="Q3320" i="1" s="1"/>
  <c r="L1620" i="1"/>
  <c r="Q1620" i="1" s="1"/>
  <c r="L2212" i="1"/>
  <c r="Q2212" i="1" s="1"/>
  <c r="P2212" i="1"/>
  <c r="O2212" i="1" s="1"/>
  <c r="L902" i="1"/>
  <c r="Q902" i="1" s="1"/>
  <c r="P902" i="1"/>
  <c r="O902" i="1"/>
  <c r="L212" i="1"/>
  <c r="Q212" i="1" s="1"/>
  <c r="L234" i="1"/>
  <c r="Q234" i="1" s="1"/>
  <c r="L413" i="1"/>
  <c r="L1661" i="1"/>
  <c r="Q1661" i="1" s="1"/>
  <c r="L481" i="1"/>
  <c r="Q481" i="1" s="1"/>
  <c r="L2146" i="1"/>
  <c r="Q2146" i="1" s="1"/>
  <c r="L2474" i="1"/>
  <c r="Q2474" i="1" s="1"/>
  <c r="L2223" i="1"/>
  <c r="Q2223" i="1" s="1"/>
  <c r="P2223" i="1"/>
  <c r="O2223" i="1" s="1"/>
  <c r="Z2223" i="1" s="1"/>
  <c r="L553" i="1"/>
  <c r="Q553" i="1" s="1"/>
  <c r="L1366" i="1"/>
  <c r="Q1366" i="1" s="1"/>
  <c r="L2786" i="1"/>
  <c r="P2786" i="1" s="1"/>
  <c r="L1189" i="1"/>
  <c r="Q1189" i="1" s="1"/>
  <c r="L1257" i="1"/>
  <c r="P3060" i="1"/>
  <c r="L3060" i="1"/>
  <c r="Q3060" i="1" s="1"/>
  <c r="L2894" i="1"/>
  <c r="P2894" i="1" s="1"/>
  <c r="L873" i="1"/>
  <c r="P873" i="1" s="1"/>
  <c r="L1002" i="1"/>
  <c r="Q1002" i="1" s="1"/>
  <c r="L189" i="1"/>
  <c r="Q189" i="1" s="1"/>
  <c r="L2707" i="1"/>
  <c r="Q2707" i="1" s="1"/>
  <c r="P2707" i="1"/>
  <c r="O2707" i="1" s="1"/>
  <c r="Z2707" i="1" s="1"/>
  <c r="L475" i="1"/>
  <c r="Q475" i="1" s="1"/>
  <c r="L1747" i="1"/>
  <c r="Q1747" i="1" s="1"/>
  <c r="L2179" i="1"/>
  <c r="Q2179" i="1" s="1"/>
  <c r="L2380" i="1"/>
  <c r="Q2380" i="1" s="1"/>
  <c r="L451" i="1"/>
  <c r="L2587" i="1"/>
  <c r="P2587" i="1" s="1"/>
  <c r="L872" i="1"/>
  <c r="L3096" i="1"/>
  <c r="P3096" i="1" s="1"/>
  <c r="L1748" i="1"/>
  <c r="P1748" i="1" s="1"/>
  <c r="L2167" i="1"/>
  <c r="Q2167" i="1" s="1"/>
  <c r="L2202" i="1"/>
  <c r="Q2202" i="1" s="1"/>
  <c r="Q667" i="1"/>
  <c r="L667" i="1"/>
  <c r="P667" i="1" s="1"/>
  <c r="O667" i="1" s="1"/>
  <c r="Z667" i="1" s="1"/>
  <c r="L2117" i="1"/>
  <c r="P2117" i="1" s="1"/>
  <c r="Q2117" i="1"/>
  <c r="L824" i="1"/>
  <c r="Q824" i="1" s="1"/>
  <c r="L2618" i="1"/>
  <c r="Q2618" i="1" s="1"/>
  <c r="Q3230" i="1"/>
  <c r="L3230" i="1"/>
  <c r="P3230" i="1" s="1"/>
  <c r="L1224" i="1"/>
  <c r="Q1224" i="1" s="1"/>
  <c r="L3042" i="1"/>
  <c r="P3042" i="1" s="1"/>
  <c r="Q3042" i="1"/>
  <c r="L41" i="1"/>
  <c r="Q41" i="1" s="1"/>
  <c r="L785" i="1"/>
  <c r="Q785" i="1" s="1"/>
  <c r="P785" i="1"/>
  <c r="O785" i="1" s="1"/>
  <c r="L822" i="1"/>
  <c r="Q822" i="1" s="1"/>
  <c r="L1941" i="1"/>
  <c r="Q1941" i="1" s="1"/>
  <c r="L2285" i="1"/>
  <c r="Q2285" i="1" s="1"/>
  <c r="L864" i="1"/>
  <c r="Q864" i="1" s="1"/>
  <c r="L591" i="1"/>
  <c r="L3149" i="1"/>
  <c r="Q3149" i="1" s="1"/>
  <c r="Q3017" i="1"/>
  <c r="L3017" i="1"/>
  <c r="P3017" i="1" s="1"/>
  <c r="O3017" i="1" s="1"/>
  <c r="Z3017" i="1" s="1"/>
  <c r="L1237" i="1"/>
  <c r="P1237" i="1" s="1"/>
  <c r="L2221" i="1"/>
  <c r="Q2221" i="1" s="1"/>
  <c r="L3140" i="1"/>
  <c r="Q3140" i="1" s="1"/>
  <c r="P3140" i="1"/>
  <c r="P2852" i="1"/>
  <c r="O2852" i="1" s="1"/>
  <c r="L2852" i="1"/>
  <c r="Q2852" i="1" s="1"/>
  <c r="L3010" i="1"/>
  <c r="Q3010" i="1" s="1"/>
  <c r="L1864" i="1"/>
  <c r="Q1864" i="1" s="1"/>
  <c r="L3290" i="1"/>
  <c r="Q3290" i="1" s="1"/>
  <c r="L698" i="1"/>
  <c r="Q698" i="1" s="1"/>
  <c r="L2780" i="1"/>
  <c r="Q2780" i="1" s="1"/>
  <c r="L3293" i="1"/>
  <c r="Q3293" i="1" s="1"/>
  <c r="L1216" i="1"/>
  <c r="Q1216" i="1" s="1"/>
  <c r="L421" i="1"/>
  <c r="L2963" i="1"/>
  <c r="Q2963" i="1" s="1"/>
  <c r="P2963" i="1"/>
  <c r="O2963" i="1"/>
  <c r="Z2963" i="1" s="1"/>
  <c r="L104" i="1"/>
  <c r="Q104" i="1" s="1"/>
  <c r="L3116" i="1"/>
  <c r="Q3116" i="1" s="1"/>
  <c r="L1109" i="1"/>
  <c r="Q1109" i="1" s="1"/>
  <c r="P1109" i="1"/>
  <c r="O1109" i="1" s="1"/>
  <c r="L2907" i="1"/>
  <c r="Q2907" i="1" s="1"/>
  <c r="L2599" i="1"/>
  <c r="Q2599" i="1" s="1"/>
  <c r="L2566" i="1"/>
  <c r="Q2566" i="1" s="1"/>
  <c r="L3277" i="1"/>
  <c r="Q3277" i="1" s="1"/>
  <c r="L855" i="1"/>
  <c r="Q855" i="1" s="1"/>
  <c r="L185" i="1"/>
  <c r="Q185" i="1" s="1"/>
  <c r="L1280" i="1"/>
  <c r="L170" i="1"/>
  <c r="Q170" i="1" s="1"/>
  <c r="L3220" i="1"/>
  <c r="Q3220" i="1" s="1"/>
  <c r="L1637" i="1"/>
  <c r="Q1637" i="1" s="1"/>
  <c r="L2370" i="1"/>
  <c r="Q2370" i="1" s="1"/>
  <c r="L1008" i="1"/>
  <c r="Q1008" i="1" s="1"/>
  <c r="P1008" i="1"/>
  <c r="O1008" i="1" s="1"/>
  <c r="L1350" i="1"/>
  <c r="Q1350" i="1" s="1"/>
  <c r="L151" i="1"/>
  <c r="Q151" i="1" s="1"/>
  <c r="L34" i="1"/>
  <c r="Q34" i="1" s="1"/>
  <c r="L1847" i="1"/>
  <c r="Q1847" i="1" s="1"/>
  <c r="L2916" i="1"/>
  <c r="Q2916" i="1" s="1"/>
  <c r="L2945" i="1"/>
  <c r="Q2945" i="1" s="1"/>
  <c r="L1530" i="1"/>
  <c r="Q1530" i="1" s="1"/>
  <c r="P1530" i="1"/>
  <c r="O1530" i="1"/>
  <c r="Z1530" i="1" s="1"/>
  <c r="L617" i="1"/>
  <c r="Q617" i="1" s="1"/>
  <c r="L2459" i="1"/>
  <c r="Q2459" i="1" s="1"/>
  <c r="L1245" i="1"/>
  <c r="Q1245" i="1" s="1"/>
  <c r="L597" i="1"/>
  <c r="Q597" i="1" s="1"/>
  <c r="P597" i="1"/>
  <c r="O597" i="1" s="1"/>
  <c r="Z597" i="1" s="1"/>
  <c r="L59" i="1"/>
  <c r="Q59" i="1" s="1"/>
  <c r="L3108" i="1"/>
  <c r="Q3108" i="1" s="1"/>
  <c r="L2038" i="1"/>
  <c r="Q2038" i="1" s="1"/>
  <c r="L330" i="1"/>
  <c r="Q330" i="1" s="1"/>
  <c r="L1351" i="1"/>
  <c r="Q1351" i="1" s="1"/>
  <c r="L2473" i="1"/>
  <c r="Q2473" i="1" s="1"/>
  <c r="L2745" i="1"/>
  <c r="Q2745" i="1" s="1"/>
  <c r="L3001" i="1"/>
  <c r="Q3001" i="1" s="1"/>
  <c r="L802" i="1"/>
  <c r="Q802" i="1" s="1"/>
  <c r="L1332" i="1"/>
  <c r="Q1332" i="1" s="1"/>
  <c r="L2701" i="1"/>
  <c r="Q2701" i="1" s="1"/>
  <c r="L1738" i="1"/>
  <c r="Q1738" i="1" s="1"/>
  <c r="L1019" i="1"/>
  <c r="Q1019" i="1" s="1"/>
  <c r="P1019" i="1"/>
  <c r="O1019" i="1" s="1"/>
  <c r="L538" i="1"/>
  <c r="Q538" i="1" s="1"/>
  <c r="L853" i="1"/>
  <c r="Q853" i="1" s="1"/>
  <c r="L66" i="1"/>
  <c r="Q66" i="1" s="1"/>
  <c r="L2436" i="1"/>
  <c r="Q2436" i="1" s="1"/>
  <c r="L1373" i="1"/>
  <c r="Q1373" i="1" s="1"/>
  <c r="L1957" i="1"/>
  <c r="Q1957" i="1" s="1"/>
  <c r="L823" i="1"/>
  <c r="Q823" i="1" s="1"/>
  <c r="L1777" i="1"/>
  <c r="L2938" i="1"/>
  <c r="Q2938" i="1" s="1"/>
  <c r="L1089" i="1"/>
  <c r="Q1089" i="1" s="1"/>
  <c r="L1819" i="1"/>
  <c r="Q1819" i="1" s="1"/>
  <c r="L1585" i="1"/>
  <c r="L2900" i="1"/>
  <c r="Q2900" i="1" s="1"/>
  <c r="L2656" i="1"/>
  <c r="P2656" i="1" s="1"/>
  <c r="L519" i="1"/>
  <c r="Q519" i="1" s="1"/>
  <c r="L2847" i="1"/>
  <c r="Q2847" i="1" s="1"/>
  <c r="L3166" i="1"/>
  <c r="P3166" i="1" s="1"/>
  <c r="L3099" i="1"/>
  <c r="Q3099" i="1" s="1"/>
  <c r="L1715" i="1"/>
  <c r="Q1715" i="1" s="1"/>
  <c r="P1715" i="1"/>
  <c r="O1715" i="1" s="1"/>
  <c r="L683" i="1"/>
  <c r="Q683" i="1" s="1"/>
  <c r="P683" i="1"/>
  <c r="L1672" i="1"/>
  <c r="Q1672" i="1" s="1"/>
  <c r="L2360" i="1"/>
  <c r="P2360" i="1" s="1"/>
  <c r="L2102" i="1"/>
  <c r="Q2102" i="1" s="1"/>
  <c r="P2102" i="1"/>
  <c r="L285" i="1"/>
  <c r="Q285" i="1" s="1"/>
  <c r="P285" i="1"/>
  <c r="L1880" i="1"/>
  <c r="Q1880" i="1" s="1"/>
  <c r="P1880" i="1"/>
  <c r="O1880" i="1" s="1"/>
  <c r="Z1880" i="1" s="1"/>
  <c r="L317" i="1"/>
  <c r="Q317" i="1" s="1"/>
  <c r="L1762" i="1"/>
  <c r="Q1762" i="1" s="1"/>
  <c r="P1762" i="1"/>
  <c r="L299" i="1"/>
  <c r="Q299" i="1" s="1"/>
  <c r="P299" i="1"/>
  <c r="O299" i="1"/>
  <c r="L2917" i="1"/>
  <c r="Q2917" i="1" s="1"/>
  <c r="L3136" i="1"/>
  <c r="P3136" i="1" s="1"/>
  <c r="L2576" i="1"/>
  <c r="Q2576" i="1" s="1"/>
  <c r="L2280" i="1"/>
  <c r="L3252" i="1"/>
  <c r="Q3252" i="1" s="1"/>
  <c r="P3252" i="1"/>
  <c r="O3252" i="1" s="1"/>
  <c r="L2359" i="1"/>
  <c r="Q2359" i="1" s="1"/>
  <c r="L2169" i="1"/>
  <c r="Q2169" i="1" s="1"/>
  <c r="L2270" i="1"/>
  <c r="L1447" i="1"/>
  <c r="Q1447" i="1" s="1"/>
  <c r="P1447" i="1"/>
  <c r="O1447" i="1"/>
  <c r="Z1447" i="1" s="1"/>
  <c r="L1353" i="1"/>
  <c r="Q1353" i="1" s="1"/>
  <c r="P1353" i="1"/>
  <c r="O1353" i="1" s="1"/>
  <c r="Z1353" i="1" s="1"/>
  <c r="L1005" i="1"/>
  <c r="Q1005" i="1" s="1"/>
  <c r="L2345" i="1"/>
  <c r="Q2345" i="1" s="1"/>
  <c r="P2345" i="1"/>
  <c r="O2345" i="1" s="1"/>
  <c r="L114" i="1"/>
  <c r="Q114" i="1" s="1"/>
  <c r="P114" i="1"/>
  <c r="O114" i="1" s="1"/>
  <c r="L71" i="1"/>
  <c r="Q71" i="1" s="1"/>
  <c r="L552" i="1"/>
  <c r="Q552" i="1" s="1"/>
  <c r="L436" i="1"/>
  <c r="Q436" i="1" s="1"/>
  <c r="L834" i="1"/>
  <c r="Q834" i="1" s="1"/>
  <c r="P834" i="1"/>
  <c r="O834" i="1" s="1"/>
  <c r="L791" i="1"/>
  <c r="L1398" i="1"/>
  <c r="Q1398" i="1" s="1"/>
  <c r="L2944" i="1"/>
  <c r="Q2944" i="1" s="1"/>
  <c r="L1210" i="1"/>
  <c r="Q1210" i="1" s="1"/>
  <c r="L340" i="1"/>
  <c r="L260" i="1"/>
  <c r="Q260" i="1" s="1"/>
  <c r="P260" i="1"/>
  <c r="O260" i="1"/>
  <c r="Z260" i="1" s="1"/>
  <c r="L2955" i="1"/>
  <c r="Q2955" i="1" s="1"/>
  <c r="L382" i="1"/>
  <c r="L925" i="1"/>
  <c r="Q925" i="1" s="1"/>
  <c r="P925" i="1"/>
  <c r="O925" i="1" s="1"/>
  <c r="L2741" i="1"/>
  <c r="Q2741" i="1" s="1"/>
  <c r="L2453" i="1"/>
  <c r="Q2453" i="1" s="1"/>
  <c r="L2304" i="1"/>
  <c r="L814" i="1"/>
  <c r="P814" i="1" s="1"/>
  <c r="L190" i="1"/>
  <c r="Q190" i="1" s="1"/>
  <c r="P190" i="1"/>
  <c r="O190" i="1" s="1"/>
  <c r="Z190" i="1" s="1"/>
  <c r="L720" i="1"/>
  <c r="Q720" i="1" s="1"/>
  <c r="P720" i="1"/>
  <c r="O720" i="1" s="1"/>
  <c r="Z720" i="1" s="1"/>
  <c r="L1938" i="1"/>
  <c r="L180" i="1"/>
  <c r="Q180" i="1" s="1"/>
  <c r="L247" i="1"/>
  <c r="Q247" i="1" s="1"/>
  <c r="L1138" i="1"/>
  <c r="Q1138" i="1" s="1"/>
  <c r="L763" i="1"/>
  <c r="Q763" i="1" s="1"/>
  <c r="P763" i="1"/>
  <c r="O763" i="1"/>
  <c r="Z763" i="1" s="1"/>
  <c r="L2809" i="1"/>
  <c r="Q2809" i="1" s="1"/>
  <c r="L90" i="1"/>
  <c r="Q90" i="1" s="1"/>
  <c r="P90" i="1"/>
  <c r="O90" i="1" s="1"/>
  <c r="Z90" i="1" s="1"/>
  <c r="L280" i="1"/>
  <c r="Q280" i="1" s="1"/>
  <c r="P280" i="1"/>
  <c r="O280" i="1"/>
  <c r="Z280" i="1" s="1"/>
  <c r="L866" i="1"/>
  <c r="Q866" i="1" s="1"/>
  <c r="L935" i="1"/>
  <c r="Q935" i="1" s="1"/>
  <c r="L1443" i="1"/>
  <c r="L2528" i="1"/>
  <c r="Q2528" i="1" s="1"/>
  <c r="L1610" i="1"/>
  <c r="Q1610" i="1" s="1"/>
  <c r="L1731" i="1"/>
  <c r="Q1731" i="1" s="1"/>
  <c r="P1731" i="1"/>
  <c r="O1731" i="1" s="1"/>
  <c r="L1454" i="1"/>
  <c r="Q1454" i="1" s="1"/>
  <c r="P1454" i="1"/>
  <c r="L2043" i="1"/>
  <c r="Q2043" i="1" s="1"/>
  <c r="P2043" i="1"/>
  <c r="O2043" i="1"/>
  <c r="Z2043" i="1" s="1"/>
  <c r="L879" i="1"/>
  <c r="Q879" i="1" s="1"/>
  <c r="L1673" i="1"/>
  <c r="Q1673" i="1" s="1"/>
  <c r="L513" i="1"/>
  <c r="Q513" i="1" s="1"/>
  <c r="P513" i="1"/>
  <c r="O513" i="1" s="1"/>
  <c r="Z513" i="1" s="1"/>
  <c r="L1797" i="1"/>
  <c r="Q1797" i="1" s="1"/>
  <c r="L11" i="1"/>
  <c r="Q11" i="1" s="1"/>
  <c r="L2176" i="1"/>
  <c r="Q2176" i="1" s="1"/>
  <c r="L2483" i="1"/>
  <c r="Q2483" i="1" s="1"/>
  <c r="L1029" i="1"/>
  <c r="Q1029" i="1" s="1"/>
  <c r="P1029" i="1"/>
  <c r="O1029" i="1"/>
  <c r="L97" i="1"/>
  <c r="Q97" i="1" s="1"/>
  <c r="L2851" i="1"/>
  <c r="Q2851" i="1" s="1"/>
  <c r="L1367" i="1"/>
  <c r="Q1367" i="1" s="1"/>
  <c r="L113" i="1"/>
  <c r="Q113" i="1" s="1"/>
  <c r="P113" i="1"/>
  <c r="O113" i="1" s="1"/>
  <c r="Z113" i="1" s="1"/>
  <c r="L1489" i="1"/>
  <c r="Q1489" i="1" s="1"/>
  <c r="P1489" i="1"/>
  <c r="O1489" i="1" s="1"/>
  <c r="L2833" i="1"/>
  <c r="Q2833" i="1" s="1"/>
  <c r="P2833" i="1"/>
  <c r="L2571" i="1"/>
  <c r="Q2571" i="1" s="1"/>
  <c r="L1458" i="1"/>
  <c r="Q1458" i="1" s="1"/>
  <c r="L174" i="1"/>
  <c r="Q174" i="1" s="1"/>
  <c r="P174" i="1"/>
  <c r="O174" i="1" s="1"/>
  <c r="L501" i="1"/>
  <c r="Q501" i="1" s="1"/>
  <c r="P501" i="1"/>
  <c r="O501" i="1" s="1"/>
  <c r="L801" i="1"/>
  <c r="Q801" i="1" s="1"/>
  <c r="L2923" i="1"/>
  <c r="Q2923" i="1" s="1"/>
  <c r="L296" i="1"/>
  <c r="Q296" i="1" s="1"/>
  <c r="L816" i="1"/>
  <c r="Q816" i="1" s="1"/>
  <c r="L1915" i="1"/>
  <c r="Q1915" i="1" s="1"/>
  <c r="P1915" i="1"/>
  <c r="L944" i="1"/>
  <c r="Q944" i="1" s="1"/>
  <c r="L29" i="1"/>
  <c r="P29" i="1" s="1"/>
  <c r="L3322" i="1"/>
  <c r="P3322" i="1" s="1"/>
  <c r="L1418" i="1"/>
  <c r="Q1418" i="1" s="1"/>
  <c r="L468" i="1"/>
  <c r="Q468" i="1" s="1"/>
  <c r="P468" i="1"/>
  <c r="O468" i="1" s="1"/>
  <c r="L2636" i="1"/>
  <c r="Q2636" i="1" s="1"/>
  <c r="L2252" i="1"/>
  <c r="Q2252" i="1" s="1"/>
  <c r="P2252" i="1"/>
  <c r="L2051" i="1"/>
  <c r="Q2051" i="1" s="1"/>
  <c r="L309" i="1"/>
  <c r="Q309" i="1" s="1"/>
  <c r="L3215" i="1"/>
  <c r="Q3215" i="1" s="1"/>
  <c r="L3110" i="1"/>
  <c r="Q3110" i="1" s="1"/>
  <c r="L86" i="1"/>
  <c r="Q86" i="1" s="1"/>
  <c r="P86" i="1"/>
  <c r="O86" i="1" s="1"/>
  <c r="L3052" i="1"/>
  <c r="Q3052" i="1" s="1"/>
  <c r="Q1480" i="1"/>
  <c r="L646" i="1"/>
  <c r="Q646" i="1" s="1"/>
  <c r="L3029" i="1"/>
  <c r="Q3029" i="1" s="1"/>
  <c r="L3128" i="1"/>
  <c r="P3128" i="1" s="1"/>
  <c r="L241" i="1"/>
  <c r="Q241" i="1" s="1"/>
  <c r="P241" i="1"/>
  <c r="L1734" i="1"/>
  <c r="Q1734" i="1" s="1"/>
  <c r="L1164" i="1"/>
  <c r="Q1164" i="1" s="1"/>
  <c r="P1164" i="1"/>
  <c r="Q2762" i="1"/>
  <c r="L2961" i="1"/>
  <c r="Q2961" i="1" s="1"/>
  <c r="P2961" i="1"/>
  <c r="L587" i="1"/>
  <c r="P587" i="1" s="1"/>
  <c r="L204" i="1"/>
  <c r="Q204" i="1" s="1"/>
  <c r="P204" i="1"/>
  <c r="O204" i="1" s="1"/>
  <c r="L3284" i="1"/>
  <c r="Q3284" i="1" s="1"/>
  <c r="L1550" i="1"/>
  <c r="Q1550" i="1" s="1"/>
  <c r="L2589" i="1"/>
  <c r="Q2589" i="1" s="1"/>
  <c r="L512" i="1"/>
  <c r="Q512" i="1" s="1"/>
  <c r="L2119" i="1"/>
  <c r="Q2119" i="1" s="1"/>
  <c r="L2381" i="1"/>
  <c r="Q2381" i="1" s="1"/>
  <c r="Q1275" i="1"/>
  <c r="L1275" i="1"/>
  <c r="P1275" i="1" s="1"/>
  <c r="L3244" i="1"/>
  <c r="Q3244" i="1" s="1"/>
  <c r="L1761" i="1"/>
  <c r="L1382" i="1"/>
  <c r="Q1382" i="1" s="1"/>
  <c r="Q1920" i="1"/>
  <c r="L1718" i="1"/>
  <c r="Q1718" i="1" s="1"/>
  <c r="P1718" i="1"/>
  <c r="L2358" i="1"/>
  <c r="P2358" i="1" s="1"/>
  <c r="L1831" i="1"/>
  <c r="Q1831" i="1" s="1"/>
  <c r="L2926" i="1"/>
  <c r="Q2926" i="1" s="1"/>
  <c r="L453" i="1"/>
  <c r="Q453" i="1" s="1"/>
  <c r="L2752" i="1"/>
  <c r="Q2752" i="1" s="1"/>
  <c r="L213" i="1"/>
  <c r="L3109" i="1"/>
  <c r="Q3109" i="1" s="1"/>
  <c r="L1135" i="1"/>
  <c r="Q1135" i="1" s="1"/>
  <c r="P1135" i="1"/>
  <c r="O1135" i="1" s="1"/>
  <c r="L1130" i="1"/>
  <c r="Q1130" i="1" s="1"/>
  <c r="P1130" i="1"/>
  <c r="O1130" i="1"/>
  <c r="Z1130" i="1" s="1"/>
  <c r="L3122" i="1"/>
  <c r="Q3122" i="1" s="1"/>
  <c r="L1516" i="1"/>
  <c r="L1788" i="1"/>
  <c r="L1708" i="1"/>
  <c r="Q1708" i="1" s="1"/>
  <c r="L2740" i="1"/>
  <c r="Q2740" i="1" s="1"/>
  <c r="L435" i="1"/>
  <c r="Q435" i="1" s="1"/>
  <c r="L2929" i="1"/>
  <c r="L666" i="1"/>
  <c r="Q666" i="1" s="1"/>
  <c r="L1891" i="1"/>
  <c r="Q1891" i="1" s="1"/>
  <c r="L621" i="1"/>
  <c r="L1611" i="1"/>
  <c r="Q1611" i="1" s="1"/>
  <c r="L2404" i="1"/>
  <c r="L1387" i="1"/>
  <c r="Q1387" i="1" s="1"/>
  <c r="L2734" i="1"/>
  <c r="Q2734" i="1" s="1"/>
  <c r="L3317" i="1"/>
  <c r="L2058" i="1"/>
  <c r="L1239" i="1"/>
  <c r="L2288" i="1"/>
  <c r="Q2288" i="1" s="1"/>
  <c r="P2288" i="1"/>
  <c r="O2288" i="1" s="1"/>
  <c r="L2699" i="1"/>
  <c r="L491" i="1"/>
  <c r="Q491" i="1" s="1"/>
  <c r="P491" i="1"/>
  <c r="O491" i="1" s="1"/>
  <c r="L603" i="1"/>
  <c r="Q603" i="1" s="1"/>
  <c r="L2466" i="1"/>
  <c r="Q2466" i="1" s="1"/>
  <c r="L2551" i="1"/>
  <c r="L2746" i="1"/>
  <c r="Q2746" i="1" s="1"/>
  <c r="L1148" i="1"/>
  <c r="Q1148" i="1" s="1"/>
  <c r="P1148" i="1"/>
  <c r="O1148" i="1" s="1"/>
  <c r="L1634" i="1"/>
  <c r="Q1634" i="1" s="1"/>
  <c r="P1634" i="1"/>
  <c r="O1634" i="1"/>
  <c r="L3295" i="1"/>
  <c r="L988" i="1"/>
  <c r="L1422" i="1"/>
  <c r="L305" i="1"/>
  <c r="P305" i="1" s="1"/>
  <c r="L1440" i="1"/>
  <c r="L673" i="1"/>
  <c r="Q673" i="1" s="1"/>
  <c r="L387" i="1"/>
  <c r="L364" i="1"/>
  <c r="Q364" i="1" s="1"/>
  <c r="L87" i="1"/>
  <c r="L1349" i="1"/>
  <c r="L1692" i="1"/>
  <c r="Q1692" i="1" s="1"/>
  <c r="L3123" i="1"/>
  <c r="Q3123" i="1" s="1"/>
  <c r="P3123" i="1"/>
  <c r="L1062" i="1"/>
  <c r="Q1062" i="1" s="1"/>
  <c r="L391" i="1"/>
  <c r="Q391" i="1" s="1"/>
  <c r="L2292" i="1"/>
  <c r="L1674" i="1"/>
  <c r="L3034" i="1"/>
  <c r="Q3034" i="1" s="1"/>
  <c r="L78" i="1"/>
  <c r="L2287" i="1"/>
  <c r="Q2287" i="1" s="1"/>
  <c r="L2568" i="1"/>
  <c r="L168" i="1"/>
  <c r="Q168" i="1" s="1"/>
  <c r="L903" i="1"/>
  <c r="L2983" i="1"/>
  <c r="L3267" i="1"/>
  <c r="P3267" i="1" s="1"/>
  <c r="L2770" i="1"/>
  <c r="Q2770" i="1" s="1"/>
  <c r="P1845" i="1"/>
  <c r="L1845" i="1"/>
  <c r="Q1845" i="1" s="1"/>
  <c r="L21" i="1"/>
  <c r="Q21" i="1" s="1"/>
  <c r="P21" i="1"/>
  <c r="O21" i="1" s="1"/>
  <c r="L2605" i="1"/>
  <c r="L393" i="1"/>
  <c r="L2827" i="1"/>
  <c r="L2481" i="1"/>
  <c r="Q2481" i="1" s="1"/>
  <c r="L2371" i="1"/>
  <c r="Q2371" i="1" s="1"/>
  <c r="P2371" i="1"/>
  <c r="L1143" i="1"/>
  <c r="Q1143" i="1" s="1"/>
  <c r="L561" i="1"/>
  <c r="L1414" i="1"/>
  <c r="Q1414" i="1" s="1"/>
  <c r="L3209" i="1"/>
  <c r="L1545" i="1"/>
  <c r="L1480" i="1"/>
  <c r="P1480" i="1"/>
  <c r="O1480" i="1" s="1"/>
  <c r="Z1480" i="1" s="1"/>
  <c r="L583" i="1"/>
  <c r="Q583" i="1" s="1"/>
  <c r="L1560" i="1"/>
  <c r="Q1560" i="1" s="1"/>
  <c r="L599" i="1"/>
  <c r="L711" i="1"/>
  <c r="Q711" i="1" s="1"/>
  <c r="L332" i="1"/>
  <c r="L657" i="1"/>
  <c r="Q657" i="1" s="1"/>
  <c r="P657" i="1"/>
  <c r="O657" i="1" s="1"/>
  <c r="Z657" i="1" s="1"/>
  <c r="L1883" i="1"/>
  <c r="L870" i="1"/>
  <c r="Q870" i="1" s="1"/>
  <c r="L1873" i="1"/>
  <c r="Q1873" i="1" s="1"/>
  <c r="L3077" i="1"/>
  <c r="Q3077" i="1" s="1"/>
  <c r="P3077" i="1"/>
  <c r="O3077" i="1" s="1"/>
  <c r="Z3077" i="1" s="1"/>
  <c r="L500" i="1"/>
  <c r="L2762" i="1"/>
  <c r="P2762" i="1"/>
  <c r="L2112" i="1"/>
  <c r="Q2112" i="1" s="1"/>
  <c r="L379" i="1"/>
  <c r="Q379" i="1" s="1"/>
  <c r="L3302" i="1"/>
  <c r="L120" i="1"/>
  <c r="Q120" i="1" s="1"/>
  <c r="L3219" i="1"/>
  <c r="Q3219" i="1" s="1"/>
  <c r="L755" i="1"/>
  <c r="P755" i="1" s="1"/>
  <c r="L1645" i="1"/>
  <c r="Q1645" i="1" s="1"/>
  <c r="L2678" i="1"/>
  <c r="L3133" i="1"/>
  <c r="Q3133" i="1" s="1"/>
  <c r="Q375" i="1"/>
  <c r="L375" i="1"/>
  <c r="P375" i="1"/>
  <c r="L3288" i="1"/>
  <c r="Q3288" i="1" s="1"/>
  <c r="P2028" i="1"/>
  <c r="L2028" i="1"/>
  <c r="Q2028" i="1" s="1"/>
  <c r="L1920" i="1"/>
  <c r="P1920" i="1"/>
  <c r="O1920" i="1"/>
  <c r="Z1920" i="1" s="1"/>
  <c r="L407" i="1"/>
  <c r="Q407" i="1" s="1"/>
  <c r="L2006" i="1"/>
  <c r="L702" i="1"/>
  <c r="Q702" i="1" s="1"/>
  <c r="L1115" i="1"/>
  <c r="Q1115" i="1" s="1"/>
  <c r="L2666" i="1"/>
  <c r="Q2666" i="1" s="1"/>
  <c r="L676" i="1"/>
  <c r="Q676" i="1" s="1"/>
  <c r="L2984" i="1"/>
  <c r="Q2984" i="1" s="1"/>
  <c r="L1568" i="1"/>
  <c r="Q1568" i="1" s="1"/>
  <c r="L2198" i="1"/>
  <c r="Q2198" i="1" s="1"/>
  <c r="L3105" i="1"/>
  <c r="L1617" i="1"/>
  <c r="Q1617" i="1" s="1"/>
  <c r="P1617" i="1"/>
  <c r="O1617" i="1" s="1"/>
  <c r="Z1617" i="1" s="1"/>
  <c r="Q1865" i="1"/>
  <c r="L1865" i="1"/>
  <c r="P1865" i="1" s="1"/>
  <c r="P2535" i="1"/>
  <c r="L2535" i="1"/>
  <c r="Q2535" i="1" s="1"/>
  <c r="L2999" i="1"/>
  <c r="L2992" i="1"/>
  <c r="P2992" i="1" s="1"/>
  <c r="L636" i="1"/>
  <c r="Q636" i="1" s="1"/>
  <c r="P636" i="1"/>
  <c r="O636" i="1" s="1"/>
  <c r="L1402" i="1"/>
  <c r="P2275" i="1"/>
  <c r="O2275" i="1" s="1"/>
  <c r="L2275" i="1"/>
  <c r="Q2275" i="1" s="1"/>
  <c r="L1781" i="1"/>
  <c r="Q1781" i="1" s="1"/>
  <c r="L1578" i="1"/>
  <c r="Q1578" i="1" s="1"/>
  <c r="L153" i="1"/>
  <c r="Q153" i="1" s="1"/>
  <c r="L99" i="1"/>
  <c r="Q99" i="1" s="1"/>
  <c r="L64" i="1"/>
  <c r="Q64" i="1" s="1"/>
  <c r="Q1090" i="1"/>
  <c r="L1090" i="1"/>
  <c r="P1090" i="1"/>
  <c r="P2323" i="1"/>
  <c r="L2323" i="1"/>
  <c r="Q2323" i="1" s="1"/>
  <c r="L461" i="1"/>
  <c r="Q461" i="1" s="1"/>
  <c r="L1679" i="1"/>
  <c r="L1533" i="1"/>
  <c r="L1314" i="1"/>
  <c r="L2911" i="1"/>
  <c r="Q2911" i="1" s="1"/>
  <c r="P2911" i="1"/>
  <c r="O2911" i="1" s="1"/>
  <c r="L2858" i="1"/>
  <c r="Q2858" i="1" s="1"/>
  <c r="P2858" i="1"/>
  <c r="O2858" i="1" s="1"/>
  <c r="L2235" i="1"/>
  <c r="Q2235" i="1" s="1"/>
  <c r="L2526" i="1"/>
  <c r="Q2526" i="1" s="1"/>
  <c r="L2433" i="1"/>
  <c r="Q2433" i="1" s="1"/>
  <c r="P2433" i="1"/>
  <c r="O2433" i="1" s="1"/>
  <c r="Z2433" i="1" s="1"/>
  <c r="L1401" i="1"/>
  <c r="Q1401" i="1" s="1"/>
  <c r="L1688" i="1"/>
  <c r="L2230" i="1"/>
  <c r="Q2230" i="1" s="1"/>
  <c r="P2230" i="1"/>
  <c r="O2230" i="1" s="1"/>
  <c r="Z2230" i="1" s="1"/>
  <c r="L2629" i="1"/>
  <c r="Q2629" i="1" s="1"/>
  <c r="L2333" i="1"/>
  <c r="Q2333" i="1" s="1"/>
  <c r="P2333" i="1"/>
  <c r="O2333" i="1"/>
  <c r="Z2333" i="1" s="1"/>
  <c r="L10" i="1"/>
  <c r="Q10" i="1" s="1"/>
  <c r="L2831" i="1"/>
  <c r="L82" i="1"/>
  <c r="Q82" i="1" s="1"/>
  <c r="L1456" i="1"/>
  <c r="Q1456" i="1" s="1"/>
  <c r="L2793" i="1"/>
  <c r="L440" i="1"/>
  <c r="Q440" i="1" s="1"/>
  <c r="L1823" i="1"/>
  <c r="Q1823" i="1" s="1"/>
  <c r="L1519" i="1"/>
  <c r="Q1519" i="1" s="1"/>
  <c r="P1519" i="1"/>
  <c r="O1519" i="1" s="1"/>
  <c r="L1969" i="1"/>
  <c r="L209" i="1"/>
  <c r="Q209" i="1" s="1"/>
  <c r="L986" i="1"/>
  <c r="Q986" i="1" s="1"/>
  <c r="L2118" i="1"/>
  <c r="Q2118" i="1" s="1"/>
  <c r="L2567" i="1"/>
  <c r="L345" i="1"/>
  <c r="L2633" i="1"/>
  <c r="Q2633" i="1" s="1"/>
  <c r="L2211" i="1"/>
  <c r="Q2211" i="1" s="1"/>
  <c r="L265" i="1"/>
  <c r="Q265" i="1" s="1"/>
  <c r="L2204" i="1"/>
  <c r="Q2204" i="1" s="1"/>
  <c r="L2590" i="1"/>
  <c r="L2451" i="1"/>
  <c r="Q2451" i="1" s="1"/>
  <c r="P2451" i="1"/>
  <c r="O2451" i="1" s="1"/>
  <c r="L1769" i="1"/>
  <c r="Q1769" i="1" s="1"/>
  <c r="P1769" i="1"/>
  <c r="O1769" i="1" s="1"/>
  <c r="L2302" i="1"/>
  <c r="Q2302" i="1" s="1"/>
  <c r="P2302" i="1"/>
  <c r="O2302" i="1" s="1"/>
  <c r="L1389" i="1"/>
  <c r="Q1389" i="1" s="1"/>
  <c r="L1863" i="1"/>
  <c r="Q1863" i="1" s="1"/>
  <c r="L1850" i="1"/>
  <c r="Q1850" i="1" s="1"/>
  <c r="L970" i="1"/>
  <c r="Q970" i="1" s="1"/>
  <c r="L2814" i="1"/>
  <c r="L1206" i="1"/>
  <c r="Q1206" i="1" s="1"/>
  <c r="L613" i="1"/>
  <c r="Q613" i="1" s="1"/>
  <c r="L334" i="1"/>
  <c r="Q334" i="1" s="1"/>
  <c r="L1043" i="1"/>
  <c r="Q1043" i="1" s="1"/>
  <c r="L2737" i="1"/>
  <c r="L525" i="1"/>
  <c r="Q525" i="1" s="1"/>
  <c r="L2645" i="1"/>
  <c r="Q2645" i="1" s="1"/>
  <c r="L3033" i="1"/>
  <c r="Q3033" i="1" s="1"/>
  <c r="L2250" i="1"/>
  <c r="Q2250" i="1" s="1"/>
  <c r="L577" i="1"/>
  <c r="Q577" i="1" s="1"/>
  <c r="L1534" i="1"/>
  <c r="Q1534" i="1" s="1"/>
  <c r="L1818" i="1"/>
  <c r="Q1818" i="1" s="1"/>
  <c r="P1818" i="1"/>
  <c r="O1818" i="1" s="1"/>
  <c r="L1935" i="1"/>
  <c r="Q1935" i="1" s="1"/>
  <c r="L1190" i="1"/>
  <c r="L977" i="1"/>
  <c r="Q977" i="1" s="1"/>
  <c r="P977" i="1"/>
  <c r="O977" i="1" s="1"/>
  <c r="Z977" i="1" s="1"/>
  <c r="L2696" i="1"/>
  <c r="Q2696" i="1" s="1"/>
  <c r="L1881" i="1"/>
  <c r="Q1881" i="1" s="1"/>
  <c r="L3070" i="1"/>
  <c r="Q3070" i="1" s="1"/>
  <c r="L3026" i="1"/>
  <c r="Q3026" i="1" s="1"/>
  <c r="L363" i="1"/>
  <c r="Q363" i="1" s="1"/>
  <c r="L876" i="1"/>
  <c r="Q876" i="1" s="1"/>
  <c r="P876" i="1"/>
  <c r="O876" i="1" s="1"/>
  <c r="L2864" i="1"/>
  <c r="Q2864" i="1" s="1"/>
  <c r="P2864" i="1"/>
  <c r="L225" i="1"/>
  <c r="Q225" i="1" s="1"/>
  <c r="L2484" i="1"/>
  <c r="Q2484" i="1" s="1"/>
  <c r="L1714" i="1"/>
  <c r="Q1714" i="1" s="1"/>
  <c r="L1323" i="1"/>
  <c r="Q1323" i="1" s="1"/>
  <c r="L459" i="1"/>
  <c r="Q459" i="1" s="1"/>
  <c r="L3179" i="1"/>
  <c r="L3124" i="1"/>
  <c r="Q3124" i="1" s="1"/>
  <c r="L1096" i="1"/>
  <c r="L358" i="1"/>
  <c r="L427" i="1"/>
  <c r="Q427" i="1" s="1"/>
  <c r="P427" i="1"/>
  <c r="O427" i="1" s="1"/>
  <c r="Z427" i="1" s="1"/>
  <c r="L1061" i="1"/>
  <c r="Q1061" i="1" s="1"/>
  <c r="L2389" i="1"/>
  <c r="Q2389" i="1" s="1"/>
  <c r="L2479" i="1"/>
  <c r="Q2479" i="1" s="1"/>
  <c r="L2953" i="1"/>
  <c r="Q2953" i="1" s="1"/>
  <c r="L1562" i="1"/>
  <c r="L2147" i="1"/>
  <c r="Q2147" i="1" s="1"/>
  <c r="P2147" i="1"/>
  <c r="O2147" i="1" s="1"/>
  <c r="Z2147" i="1" s="1"/>
  <c r="L2511" i="1"/>
  <c r="Q2511" i="1" s="1"/>
  <c r="L722" i="1"/>
  <c r="Q722" i="1" s="1"/>
  <c r="P722" i="1"/>
  <c r="O722" i="1" s="1"/>
  <c r="L3285" i="1"/>
  <c r="Q3285" i="1" s="1"/>
  <c r="L370" i="1"/>
  <c r="Q370" i="1" s="1"/>
  <c r="L3255" i="1"/>
  <c r="Q3255" i="1" s="1"/>
  <c r="L2183" i="1"/>
  <c r="Q2183" i="1" s="1"/>
  <c r="L1553" i="1"/>
  <c r="P1553" i="1" s="1"/>
  <c r="L1768" i="1"/>
  <c r="P1768" i="1" s="1"/>
  <c r="L1465" i="1"/>
  <c r="Q1465" i="1" s="1"/>
  <c r="L373" i="1"/>
  <c r="Q373" i="1" s="1"/>
  <c r="P373" i="1"/>
  <c r="O373" i="1" s="1"/>
  <c r="Z373" i="1" s="1"/>
  <c r="L1059" i="1"/>
  <c r="Q1059" i="1" s="1"/>
  <c r="L549" i="1"/>
  <c r="Q549" i="1" s="1"/>
  <c r="L418" i="1"/>
  <c r="L1427" i="1"/>
  <c r="Q1427" i="1" s="1"/>
  <c r="L1111" i="1"/>
  <c r="Q1111" i="1" s="1"/>
  <c r="L1752" i="1"/>
  <c r="L2652" i="1"/>
  <c r="L3111" i="1"/>
  <c r="Q3111" i="1" s="1"/>
  <c r="P3111" i="1"/>
  <c r="O3111" i="1" s="1"/>
  <c r="L1877" i="1"/>
  <c r="Q1877" i="1" s="1"/>
  <c r="L1329" i="1"/>
  <c r="Q1329" i="1" s="1"/>
  <c r="L2019" i="1"/>
  <c r="Q2019" i="1" s="1"/>
  <c r="L1395" i="1"/>
  <c r="Q1395" i="1" s="1"/>
  <c r="L2970" i="1"/>
  <c r="P2970" i="1" s="1"/>
  <c r="L2884" i="1"/>
  <c r="Q2884" i="1" s="1"/>
  <c r="P2884" i="1"/>
  <c r="L1614" i="1"/>
  <c r="Q1614" i="1" s="1"/>
  <c r="L2736" i="1"/>
  <c r="Q2736" i="1" s="1"/>
  <c r="L233" i="1"/>
  <c r="Q233" i="1" s="1"/>
  <c r="L996" i="1"/>
  <c r="Q996" i="1" s="1"/>
  <c r="L841" i="1"/>
  <c r="Q841" i="1" s="1"/>
  <c r="L2655" i="1"/>
  <c r="Q2655" i="1" s="1"/>
  <c r="L3201" i="1"/>
  <c r="Q3201" i="1" s="1"/>
  <c r="P3201" i="1"/>
  <c r="O3201" i="1" s="1"/>
  <c r="L1842" i="1"/>
  <c r="Q1842" i="1" s="1"/>
  <c r="L2595" i="1"/>
  <c r="Q2595" i="1" s="1"/>
  <c r="L486" i="1"/>
  <c r="Q486" i="1" s="1"/>
  <c r="P486" i="1"/>
  <c r="O486" i="1"/>
  <c r="L1052" i="1"/>
  <c r="Q1052" i="1" s="1"/>
  <c r="L3084" i="1"/>
  <c r="Q3084" i="1" s="1"/>
  <c r="L2067" i="1"/>
  <c r="L1829" i="1"/>
  <c r="Q1829" i="1" s="1"/>
  <c r="L337" i="1"/>
  <c r="Q337" i="1" s="1"/>
  <c r="L2729" i="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i="1" s="1"/>
  <c r="L245" i="1"/>
  <c r="Q245" i="1" s="1"/>
  <c r="L2488" i="1"/>
  <c r="Q2488" i="1" s="1"/>
  <c r="L1690" i="1"/>
  <c r="Q1690" i="1" s="1"/>
  <c r="L3296" i="1"/>
  <c r="Q3296" i="1" s="1"/>
  <c r="L1460" i="1"/>
  <c r="Q1460" i="1" s="1"/>
  <c r="L2823" i="1"/>
  <c r="Q2823" i="1" s="1"/>
  <c r="L2126" i="1"/>
  <c r="Q2126" i="1" s="1"/>
  <c r="L2336" i="1"/>
  <c r="Q2336" i="1" s="1"/>
  <c r="L376" i="1"/>
  <c r="Q376" i="1" s="1"/>
  <c r="L2207" i="1"/>
  <c r="Q2207" i="1" s="1"/>
  <c r="L1802" i="1"/>
  <c r="Q1802" i="1" s="1"/>
  <c r="L1445" i="1"/>
  <c r="Q1445" i="1" s="1"/>
  <c r="P1445" i="1"/>
  <c r="O1445" i="1" s="1"/>
  <c r="L556" i="1"/>
  <c r="Q556" i="1" s="1"/>
  <c r="L163" i="1"/>
  <c r="P163" i="1" s="1"/>
  <c r="L148" i="1"/>
  <c r="Q148" i="1" s="1"/>
  <c r="L2507" i="1"/>
  <c r="Q2507" i="1" s="1"/>
  <c r="L1806" i="1"/>
  <c r="Q1806" i="1" s="1"/>
  <c r="L1791" i="1"/>
  <c r="Q1791" i="1" s="1"/>
  <c r="L2558" i="1"/>
  <c r="Q2558" i="1" s="1"/>
  <c r="L1177" i="1"/>
  <c r="Q1177" i="1" s="1"/>
  <c r="L1904" i="1"/>
  <c r="Q1904" i="1" s="1"/>
  <c r="L1282" i="1"/>
  <c r="Q1282" i="1" s="1"/>
  <c r="L96" i="1"/>
  <c r="Q96" i="1" s="1"/>
  <c r="L3048" i="1"/>
  <c r="Q3048" i="1" s="1"/>
  <c r="L960" i="1"/>
  <c r="Q960" i="1" s="1"/>
  <c r="L983" i="1"/>
  <c r="Q983" i="1" s="1"/>
  <c r="L2784" i="1"/>
  <c r="Q2784" i="1" s="1"/>
  <c r="L2705" i="1"/>
  <c r="Q2705" i="1" s="1"/>
  <c r="P2705" i="1"/>
  <c r="O2705" i="1" s="1"/>
  <c r="L2025" i="1"/>
  <c r="Q2025" i="1" s="1"/>
  <c r="L3330" i="1"/>
  <c r="Q3330" i="1" s="1"/>
  <c r="L2137" i="1"/>
  <c r="Q2137" i="1" s="1"/>
  <c r="L95" i="1"/>
  <c r="Q95" i="1" s="1"/>
  <c r="P95" i="1"/>
  <c r="O95" i="1" s="1"/>
  <c r="L1330" i="1"/>
  <c r="Q1330" i="1" s="1"/>
  <c r="P1330" i="1"/>
  <c r="O1330" i="1"/>
  <c r="Z1330" i="1" s="1"/>
  <c r="L2012" i="1"/>
  <c r="Q2012" i="1" s="1"/>
  <c r="L781" i="1"/>
  <c r="Q781" i="1" s="1"/>
  <c r="L3210" i="1"/>
  <c r="Q3210" i="1" s="1"/>
  <c r="L1046" i="1"/>
  <c r="Q1046" i="1" s="1"/>
  <c r="L1050" i="1"/>
  <c r="Q1050" i="1" s="1"/>
  <c r="L1097" i="1"/>
  <c r="Q1097" i="1" s="1"/>
  <c r="L729" i="1"/>
  <c r="Q729" i="1" s="1"/>
  <c r="P729" i="1"/>
  <c r="O729" i="1" s="1"/>
  <c r="L1712" i="1"/>
  <c r="Q1712" i="1" s="1"/>
  <c r="L821" i="1"/>
  <c r="Q821" i="1" s="1"/>
  <c r="L1426" i="1"/>
  <c r="Q1426" i="1" s="1"/>
  <c r="L367" i="1"/>
  <c r="Q367" i="1" s="1"/>
  <c r="L2964" i="1"/>
  <c r="Q2964" i="1" s="1"/>
  <c r="L251" i="1"/>
  <c r="Q251" i="1" s="1"/>
  <c r="L783" i="1"/>
  <c r="Q783" i="1" s="1"/>
  <c r="P783" i="1"/>
  <c r="L142" i="1"/>
  <c r="Q142" i="1" s="1"/>
  <c r="P142" i="1"/>
  <c r="O142" i="1" s="1"/>
  <c r="L1630" i="1"/>
  <c r="Q1630" i="1" s="1"/>
  <c r="P1630" i="1"/>
  <c r="L3234" i="1"/>
  <c r="P3234" i="1" s="1"/>
  <c r="L1309" i="1"/>
  <c r="Q1309" i="1" s="1"/>
  <c r="P1309" i="1"/>
  <c r="O1309" i="1"/>
  <c r="L1699" i="1"/>
  <c r="Q1699" i="1" s="1"/>
  <c r="L3206" i="1"/>
  <c r="Q3206" i="1" s="1"/>
  <c r="L1547" i="1"/>
  <c r="Q1547" i="1" s="1"/>
  <c r="L1639" i="1"/>
  <c r="Q1639" i="1" s="1"/>
  <c r="P1639" i="1"/>
  <c r="L2919" i="1"/>
  <c r="Q2919" i="1" s="1"/>
  <c r="L2527" i="1"/>
  <c r="P2527" i="1" s="1"/>
  <c r="L2981" i="1"/>
  <c r="Q2981" i="1" s="1"/>
  <c r="P2981" i="1"/>
  <c r="L3181" i="1"/>
  <c r="P3181" i="1" s="1"/>
  <c r="L2500" i="1"/>
  <c r="P2500" i="1" s="1"/>
  <c r="L154" i="1"/>
  <c r="P154" i="1" s="1"/>
  <c r="L3182" i="1"/>
  <c r="Q3182" i="1" s="1"/>
  <c r="L3242" i="1"/>
  <c r="Q3242" i="1" s="1"/>
  <c r="L1424" i="1"/>
  <c r="Q1424" i="1" s="1"/>
  <c r="L1914" i="1"/>
  <c r="Q1914" i="1" s="1"/>
  <c r="L3127" i="1"/>
  <c r="Q3127" i="1" s="1"/>
  <c r="L1018" i="1"/>
  <c r="Q1018" i="1" s="1"/>
  <c r="L1713" i="1"/>
  <c r="Q1713" i="1" s="1"/>
  <c r="L28" i="1"/>
  <c r="Q28" i="1" s="1"/>
  <c r="L1198" i="1"/>
  <c r="Q1198" i="1" s="1"/>
  <c r="L968" i="1"/>
  <c r="Q968" i="1" s="1"/>
  <c r="L2355" i="1"/>
  <c r="Q2355" i="1" s="1"/>
  <c r="L127" i="1"/>
  <c r="Q127" i="1" s="1"/>
  <c r="L2487" i="1"/>
  <c r="Q2487" i="1" s="1"/>
  <c r="L532" i="1"/>
  <c r="Q532" i="1" s="1"/>
  <c r="P532" i="1"/>
  <c r="O532" i="1" s="1"/>
  <c r="L288" i="1"/>
  <c r="Q288" i="1" s="1"/>
  <c r="P288" i="1"/>
  <c r="O288" i="1" s="1"/>
  <c r="L211" i="1"/>
  <c r="Q211" i="1" s="1"/>
  <c r="L1238" i="1"/>
  <c r="Q1238" i="1" s="1"/>
  <c r="P1238" i="1"/>
  <c r="O1238" i="1" s="1"/>
  <c r="L799" i="1"/>
  <c r="Q799" i="1" s="1"/>
  <c r="L753" i="1"/>
  <c r="Q753" i="1" s="1"/>
  <c r="L3141" i="1"/>
  <c r="Q3141" i="1" s="1"/>
  <c r="L1313" i="1"/>
  <c r="Q1313" i="1" s="1"/>
  <c r="L3002" i="1"/>
  <c r="Q3002" i="1" s="1"/>
  <c r="P3002" i="1"/>
  <c r="O3002" i="1" s="1"/>
  <c r="L1529" i="1"/>
  <c r="Q1529" i="1" s="1"/>
  <c r="L728" i="1"/>
  <c r="Q728" i="1" s="1"/>
  <c r="L3211" i="1"/>
  <c r="Q3211" i="1" s="1"/>
  <c r="L554" i="1"/>
  <c r="Q554" i="1" s="1"/>
  <c r="L1304" i="1"/>
  <c r="Q1304" i="1" s="1"/>
  <c r="L1836" i="1"/>
  <c r="Q1836" i="1" s="1"/>
  <c r="L3312" i="1"/>
  <c r="Q3312" i="1" s="1"/>
  <c r="L1520" i="1"/>
  <c r="Q1520" i="1" s="1"/>
  <c r="L2382" i="1"/>
  <c r="Q2382" i="1" s="1"/>
  <c r="L14" i="1"/>
  <c r="Q14" i="1" s="1"/>
  <c r="P14" i="1"/>
  <c r="O14" i="1" s="1"/>
  <c r="L239" i="1"/>
  <c r="Q239" i="1" s="1"/>
  <c r="L3011" i="1"/>
  <c r="Q3011" i="1" s="1"/>
  <c r="L314" i="1"/>
  <c r="Q314" i="1" s="1"/>
  <c r="L159" i="1"/>
  <c r="Q159" i="1" s="1"/>
  <c r="P159" i="1"/>
  <c r="O159" i="1" s="1"/>
  <c r="L764" i="1"/>
  <c r="Q764" i="1" s="1"/>
  <c r="L1286" i="1"/>
  <c r="Q1286" i="1" s="1"/>
  <c r="P1286" i="1"/>
  <c r="O1286" i="1" s="1"/>
  <c r="L2244" i="1"/>
  <c r="Q2244" i="1" s="1"/>
  <c r="L773" i="1"/>
  <c r="Q773" i="1" s="1"/>
  <c r="P773" i="1"/>
  <c r="O773" i="1"/>
  <c r="Z773" i="1" s="1"/>
  <c r="L3200" i="1"/>
  <c r="Q3200" i="1" s="1"/>
  <c r="L392" i="1"/>
  <c r="Q392" i="1" s="1"/>
  <c r="L2687" i="1"/>
  <c r="Q2687" i="1" s="1"/>
  <c r="L1869" i="1"/>
  <c r="Q1869" i="1" s="1"/>
  <c r="L3119" i="1"/>
  <c r="Q3119" i="1" s="1"/>
  <c r="L3332" i="1"/>
  <c r="Q3332" i="1" s="1"/>
  <c r="P3332" i="1"/>
  <c r="O3332" i="1" s="1"/>
  <c r="L641" i="1"/>
  <c r="Q641" i="1" s="1"/>
  <c r="L67" i="1"/>
  <c r="Q67" i="1" s="1"/>
  <c r="L2603" i="1"/>
  <c r="Q2603" i="1" s="1"/>
  <c r="L1444" i="1"/>
  <c r="Q1444" i="1" s="1"/>
  <c r="L566" i="1"/>
  <c r="Q566" i="1" s="1"/>
  <c r="P566" i="1"/>
  <c r="O566" i="1" s="1"/>
  <c r="L1840" i="1"/>
  <c r="Q1840" i="1" s="1"/>
  <c r="L1468" i="1"/>
  <c r="Q1468" i="1" s="1"/>
  <c r="L2311" i="1"/>
  <c r="Q2311" i="1" s="1"/>
  <c r="L1279" i="1"/>
  <c r="Q1279" i="1" s="1"/>
  <c r="L1047" i="1"/>
  <c r="Q1047" i="1" s="1"/>
  <c r="L1540" i="1"/>
  <c r="Q1540" i="1" s="1"/>
  <c r="P1540" i="1"/>
  <c r="O1540" i="1" s="1"/>
  <c r="Z1540" i="1" s="1"/>
  <c r="L1300" i="1"/>
  <c r="Q1300" i="1" s="1"/>
  <c r="L3218" i="1"/>
  <c r="Q3218" i="1" s="1"/>
  <c r="L2226" i="1"/>
  <c r="Q2226" i="1" s="1"/>
  <c r="L2582" i="1"/>
  <c r="Q2582" i="1" s="1"/>
  <c r="L979" i="1"/>
  <c r="Q979" i="1" s="1"/>
  <c r="L1016" i="1"/>
  <c r="Q1016" i="1" s="1"/>
  <c r="L464" i="1"/>
  <c r="Q464" i="1" s="1"/>
  <c r="P464" i="1"/>
  <c r="O464" i="1" s="1"/>
  <c r="L3016" i="1"/>
  <c r="Q3016" i="1" s="1"/>
  <c r="L619" i="1"/>
  <c r="Q619" i="1" s="1"/>
  <c r="L3171" i="1"/>
  <c r="Q3171" i="1" s="1"/>
  <c r="L1266" i="1"/>
  <c r="Q1266" i="1" s="1"/>
  <c r="L2845" i="1"/>
  <c r="P2845" i="1" s="1"/>
  <c r="L1582" i="1"/>
  <c r="Q1582" i="1" s="1"/>
  <c r="P1582" i="1"/>
  <c r="O1582" i="1" s="1"/>
  <c r="L2670" i="1"/>
  <c r="Q2670" i="1" s="1"/>
  <c r="L2625" i="1"/>
  <c r="Q2625" i="1" s="1"/>
  <c r="L1664" i="1"/>
  <c r="P1664" i="1" s="1"/>
  <c r="L1142" i="1"/>
  <c r="Q1142" i="1" s="1"/>
  <c r="P1142" i="1"/>
  <c r="L121" i="1"/>
  <c r="P121" i="1" s="1"/>
  <c r="L1527" i="1"/>
  <c r="Q1527" i="1" s="1"/>
  <c r="L3092" i="1"/>
  <c r="Q3092" i="1" s="1"/>
  <c r="L2767" i="1"/>
  <c r="Q2767" i="1" s="1"/>
  <c r="L1223" i="1"/>
  <c r="Q1223" i="1" s="1"/>
  <c r="L1538" i="1"/>
  <c r="Q1538" i="1" s="1"/>
  <c r="P1538" i="1"/>
  <c r="L2619" i="1"/>
  <c r="P2619" i="1" s="1"/>
  <c r="L2704" i="1"/>
  <c r="Q2704" i="1" s="1"/>
  <c r="L1060" i="1"/>
  <c r="Q1060" i="1" s="1"/>
  <c r="L119" i="1"/>
  <c r="Q119" i="1" s="1"/>
  <c r="L1950" i="1"/>
  <c r="Q1950" i="1" s="1"/>
  <c r="L1853" i="1"/>
  <c r="Q1853" i="1" s="1"/>
  <c r="P1853" i="1"/>
  <c r="L2839" i="1"/>
  <c r="Q2839" i="1" s="1"/>
  <c r="L1799" i="1"/>
  <c r="Q1799" i="1" s="1"/>
  <c r="L1839" i="1"/>
  <c r="Q1839" i="1" s="1"/>
  <c r="L2792" i="1"/>
  <c r="Q2792" i="1" s="1"/>
  <c r="L1333" i="1"/>
  <c r="Q1333" i="1" s="1"/>
  <c r="L365" i="1"/>
  <c r="Q365" i="1" s="1"/>
  <c r="L63" i="1"/>
  <c r="P63" i="1" s="1"/>
  <c r="L1602" i="1"/>
  <c r="Q1602" i="1" s="1"/>
  <c r="P1602" i="1"/>
  <c r="L2024" i="1"/>
  <c r="Q2024" i="1" s="1"/>
  <c r="L2993" i="1"/>
  <c r="Q2993" i="1" s="1"/>
  <c r="P2993" i="1"/>
  <c r="O2993" i="1" s="1"/>
  <c r="Z2993" i="1" s="1"/>
  <c r="L2214" i="1"/>
  <c r="Q2214" i="1" s="1"/>
  <c r="L1176" i="1"/>
  <c r="Q1176" i="1" s="1"/>
  <c r="P1176" i="1"/>
  <c r="O1176" i="1" s="1"/>
  <c r="L107" i="1"/>
  <c r="Q107" i="1" s="1"/>
  <c r="L2843" i="1"/>
  <c r="Q2843" i="1" s="1"/>
  <c r="L2409" i="1"/>
  <c r="Q2409" i="1" s="1"/>
  <c r="P2409" i="1"/>
  <c r="O2409" i="1" s="1"/>
  <c r="L2550" i="1"/>
  <c r="Q2550" i="1" s="1"/>
  <c r="L1859" i="1"/>
  <c r="Q1859" i="1" s="1"/>
  <c r="L3174" i="1"/>
  <c r="Q3174" i="1" s="1"/>
  <c r="L2897" i="1"/>
  <c r="Q2897" i="1" s="1"/>
  <c r="L2988" i="1"/>
  <c r="Q2988" i="1" s="1"/>
  <c r="L1539" i="1"/>
  <c r="Q1539" i="1" s="1"/>
  <c r="L2152" i="1"/>
  <c r="Q2152" i="1" s="1"/>
  <c r="L2227" i="1"/>
  <c r="Q2227" i="1" s="1"/>
  <c r="P2227" i="1"/>
  <c r="O2227" i="1"/>
  <c r="Z2227" i="1" s="1"/>
  <c r="L200" i="1"/>
  <c r="Q200" i="1" s="1"/>
  <c r="P200" i="1"/>
  <c r="O200" i="1" s="1"/>
  <c r="Z200" i="1" s="1"/>
  <c r="L2434" i="1"/>
  <c r="Q2434" i="1" s="1"/>
  <c r="L2635" i="1"/>
  <c r="Q2635" i="1" s="1"/>
  <c r="L3012" i="1"/>
  <c r="Q3012" i="1" s="1"/>
  <c r="L2153" i="1"/>
  <c r="Q2153" i="1" s="1"/>
  <c r="P2153" i="1"/>
  <c r="O2153" i="1" s="1"/>
  <c r="Z2153" i="1" s="1"/>
  <c r="L1512" i="1"/>
  <c r="Q1512" i="1" s="1"/>
  <c r="L747" i="1"/>
  <c r="Q747" i="1" s="1"/>
  <c r="P747" i="1"/>
  <c r="O747" i="1" s="1"/>
  <c r="Z747" i="1" s="1"/>
  <c r="L528" i="1"/>
  <c r="Q528" i="1" s="1"/>
  <c r="L2277" i="1"/>
  <c r="Q2277" i="1" s="1"/>
  <c r="L840" i="1"/>
  <c r="Q840" i="1" s="1"/>
  <c r="L758" i="1"/>
  <c r="Q758" i="1" s="1"/>
  <c r="P758" i="1"/>
  <c r="O758" i="1" s="1"/>
  <c r="L569" i="1"/>
  <c r="Q569" i="1" s="1"/>
  <c r="L1685" i="1"/>
  <c r="Q1685" i="1" s="1"/>
  <c r="P1685" i="1"/>
  <c r="O1685" i="1"/>
  <c r="L3018" i="1"/>
  <c r="Q3018" i="1" s="1"/>
  <c r="P3018" i="1"/>
  <c r="O3018" i="1" s="1"/>
  <c r="L1922" i="1"/>
  <c r="Q1922" i="1" s="1"/>
  <c r="L2361" i="1"/>
  <c r="Q2361" i="1" s="1"/>
  <c r="L1283" i="1"/>
  <c r="Q1283" i="1" s="1"/>
  <c r="L2344" i="1"/>
  <c r="Q2344" i="1" s="1"/>
  <c r="P2344" i="1"/>
  <c r="O2344" i="1"/>
  <c r="L846" i="1"/>
  <c r="Q846" i="1" s="1"/>
  <c r="P846" i="1"/>
  <c r="O846" i="1" s="1"/>
  <c r="L408" i="1"/>
  <c r="Q408" i="1" s="1"/>
  <c r="L868" i="1"/>
  <c r="Q868" i="1" s="1"/>
  <c r="L1021" i="1"/>
  <c r="Q1021" i="1" s="1"/>
  <c r="L2366" i="1"/>
  <c r="Q2366" i="1" s="1"/>
  <c r="P2366" i="1"/>
  <c r="O2366" i="1"/>
  <c r="L2757" i="1"/>
  <c r="Q2757" i="1" s="1"/>
  <c r="L1906" i="1"/>
  <c r="Q1906" i="1" s="1"/>
  <c r="L963" i="1"/>
  <c r="Q963" i="1" s="1"/>
  <c r="L1910" i="1"/>
  <c r="Q1910" i="1" s="1"/>
  <c r="P1910" i="1"/>
  <c r="O1910" i="1" s="1"/>
  <c r="Z1910" i="1" s="1"/>
  <c r="L3299" i="1"/>
  <c r="Q3299" i="1" s="1"/>
  <c r="L1554" i="1"/>
  <c r="Q1554" i="1" s="1"/>
  <c r="L2514" i="1"/>
  <c r="Q2514" i="1" s="1"/>
  <c r="L1722" i="1"/>
  <c r="Q1722" i="1" s="1"/>
  <c r="L2766" i="1"/>
  <c r="Q2766" i="1" s="1"/>
  <c r="L2172" i="1"/>
  <c r="Q2172" i="1" s="1"/>
  <c r="L198" i="1"/>
  <c r="Q198" i="1" s="1"/>
  <c r="L2515" i="1"/>
  <c r="Q2515" i="1" s="1"/>
  <c r="L891" i="1"/>
  <c r="Q891" i="1" s="1"/>
  <c r="L1700" i="1"/>
  <c r="Q1700" i="1" s="1"/>
  <c r="L2127" i="1"/>
  <c r="Q2127" i="1" s="1"/>
  <c r="L215" i="1"/>
  <c r="Q215" i="1" s="1"/>
  <c r="P215" i="1"/>
  <c r="O215" i="1" s="1"/>
  <c r="L771" i="1"/>
  <c r="Q771" i="1" s="1"/>
  <c r="L1977" i="1"/>
  <c r="Q1977" i="1" s="1"/>
  <c r="P1977" i="1"/>
  <c r="O1977" i="1" s="1"/>
  <c r="Z1977" i="1" s="1"/>
  <c r="L1321" i="1"/>
  <c r="Q1321" i="1" s="1"/>
  <c r="P1321" i="1"/>
  <c r="O1321" i="1" s="1"/>
  <c r="L2408" i="1"/>
  <c r="Q2408" i="1" s="1"/>
  <c r="L1298" i="1"/>
  <c r="Q1298" i="1" s="1"/>
  <c r="L2107" i="1"/>
  <c r="Q2107" i="1" s="1"/>
  <c r="L2764" i="1"/>
  <c r="Q2764" i="1" s="1"/>
  <c r="L483" i="1"/>
  <c r="Q483" i="1" s="1"/>
  <c r="P483" i="1"/>
  <c r="O483" i="1" s="1"/>
  <c r="Z483" i="1" s="1"/>
  <c r="L3156" i="1"/>
  <c r="Q3156" i="1" s="1"/>
  <c r="L1161" i="1"/>
  <c r="Q1161" i="1" s="1"/>
  <c r="L2208" i="1"/>
  <c r="Q2208" i="1" s="1"/>
  <c r="P2208" i="1"/>
  <c r="O2208" i="1" s="1"/>
  <c r="L223" i="1"/>
  <c r="Q223" i="1" s="1"/>
  <c r="L2068" i="1"/>
  <c r="Q2068" i="1" s="1"/>
  <c r="L2924" i="1"/>
  <c r="Q2924" i="1" s="1"/>
  <c r="L1391" i="1"/>
  <c r="Q1391" i="1" s="1"/>
  <c r="L3065" i="1"/>
  <c r="Q3065" i="1" s="1"/>
  <c r="L1260" i="1"/>
  <c r="Q1260" i="1" s="1"/>
  <c r="L893" i="1"/>
  <c r="Q893" i="1" s="1"/>
  <c r="P893" i="1"/>
  <c r="O893" i="1" s="1"/>
  <c r="Z893" i="1" s="1"/>
  <c r="L2033" i="1"/>
  <c r="Q2033" i="1" s="1"/>
  <c r="L2861" i="1"/>
  <c r="Q2861" i="1" s="1"/>
  <c r="P311" i="1"/>
  <c r="L311" i="1"/>
  <c r="Q311" i="1"/>
  <c r="L2742" i="1"/>
  <c r="Q2742" i="1" s="1"/>
  <c r="L2688" i="1"/>
  <c r="Q2688" i="1" s="1"/>
  <c r="L1322" i="1"/>
  <c r="Q1322" i="1" s="1"/>
  <c r="L1132" i="1"/>
  <c r="Q1132" i="1" s="1"/>
  <c r="L1901" i="1"/>
  <c r="Q1901" i="1" s="1"/>
  <c r="P1901" i="1"/>
  <c r="O1901" i="1" s="1"/>
  <c r="L514" i="1"/>
  <c r="Q514" i="1" s="1"/>
  <c r="L1200" i="1"/>
  <c r="Q1200" i="1" s="1"/>
  <c r="L2170" i="1"/>
  <c r="Q2170" i="1" s="1"/>
  <c r="L756" i="1"/>
  <c r="Q756" i="1" s="1"/>
  <c r="L2621" i="1"/>
  <c r="Q2621" i="1" s="1"/>
  <c r="L32" i="1"/>
  <c r="Q32" i="1" s="1"/>
  <c r="L1185" i="1"/>
  <c r="Q1185" i="1" s="1"/>
  <c r="L1180" i="1"/>
  <c r="Q1180" i="1" s="1"/>
  <c r="L1168" i="1"/>
  <c r="Q1168" i="1" s="1"/>
  <c r="L2565" i="1"/>
  <c r="Q2565" i="1" s="1"/>
  <c r="L1006" i="1"/>
  <c r="Q1006" i="1" s="1"/>
  <c r="L1204" i="1"/>
  <c r="Q1204" i="1" s="1"/>
  <c r="L324" i="1"/>
  <c r="Q324" i="1" s="1"/>
  <c r="L2608" i="1"/>
  <c r="Q2608" i="1" s="1"/>
  <c r="P2608" i="1"/>
  <c r="O2608" i="1" s="1"/>
  <c r="L2658" i="1"/>
  <c r="Q2658" i="1" s="1"/>
  <c r="L415" i="1"/>
  <c r="Q415" i="1" s="1"/>
  <c r="L2014" i="1"/>
  <c r="Q2014" i="1" s="1"/>
  <c r="L216" i="1"/>
  <c r="Q216" i="1" s="1"/>
  <c r="L2335" i="1"/>
  <c r="Q2335" i="1" s="1"/>
  <c r="L2504" i="1"/>
  <c r="Q2504" i="1" s="1"/>
  <c r="L585" i="1"/>
  <c r="Q585" i="1" s="1"/>
  <c r="L1908" i="1"/>
  <c r="Q1908" i="1" s="1"/>
  <c r="L2083" i="1"/>
  <c r="Q2083" i="1" s="1"/>
  <c r="L3243" i="1"/>
  <c r="Q3243" i="1" s="1"/>
  <c r="P3243" i="1"/>
  <c r="O3243" i="1" s="1"/>
  <c r="Z3243" i="1" s="1"/>
  <c r="L1660" i="1"/>
  <c r="Q1660" i="1" s="1"/>
  <c r="L681" i="1"/>
  <c r="Q681" i="1" s="1"/>
  <c r="L725" i="1"/>
  <c r="Q725" i="1" s="1"/>
  <c r="L308" i="1"/>
  <c r="Q308" i="1" s="1"/>
  <c r="L2324" i="1"/>
  <c r="Q2324" i="1" s="1"/>
  <c r="L2720" i="1"/>
  <c r="Q2720" i="1" s="1"/>
  <c r="L2591" i="1"/>
  <c r="Q2591" i="1" s="1"/>
  <c r="L1459" i="1"/>
  <c r="Q1459" i="1" s="1"/>
  <c r="P1459" i="1"/>
  <c r="O1459" i="1" s="1"/>
  <c r="L1855" i="1"/>
  <c r="Q1855" i="1" s="1"/>
  <c r="P1855" i="1"/>
  <c r="O1855" i="1" s="1"/>
  <c r="L852" i="1"/>
  <c r="Q852" i="1" s="1"/>
  <c r="P852" i="1"/>
  <c r="O852" i="1" s="1"/>
  <c r="L1956" i="1"/>
  <c r="Q1956" i="1" s="1"/>
  <c r="L874" i="1"/>
  <c r="Q874" i="1" s="1"/>
  <c r="P874" i="1"/>
  <c r="O874" i="1" s="1"/>
  <c r="L2829" i="1"/>
  <c r="Q2829" i="1" s="1"/>
  <c r="L255" i="1"/>
  <c r="Q255" i="1" s="1"/>
  <c r="L1675" i="1"/>
  <c r="Q1675" i="1" s="1"/>
  <c r="L808" i="1"/>
  <c r="Q808" i="1" s="1"/>
  <c r="L2386" i="1"/>
  <c r="Q2386" i="1" s="1"/>
  <c r="L1543" i="1"/>
  <c r="Q1543" i="1" s="1"/>
  <c r="L1886" i="1"/>
  <c r="Q1886" i="1" s="1"/>
  <c r="L637" i="1"/>
  <c r="Q637" i="1" s="1"/>
  <c r="L3146" i="1"/>
  <c r="Q3146" i="1" s="1"/>
  <c r="L2834" i="1"/>
  <c r="Q2834" i="1" s="1"/>
  <c r="P2834" i="1"/>
  <c r="O2834" i="1" s="1"/>
  <c r="L3115" i="1"/>
  <c r="Q3115" i="1" s="1"/>
  <c r="L2841" i="1"/>
  <c r="Q2841" i="1" s="1"/>
  <c r="L2075" i="1"/>
  <c r="Q2075" i="1" s="1"/>
  <c r="P2075" i="1"/>
  <c r="O2075" i="1" s="1"/>
  <c r="L1384" i="1"/>
  <c r="Q1384" i="1" s="1"/>
  <c r="L3170" i="1"/>
  <c r="Q3170" i="1" s="1"/>
  <c r="L25" i="1"/>
  <c r="Q25" i="1" s="1"/>
  <c r="L23" i="1"/>
  <c r="Q23" i="1" s="1"/>
  <c r="L208" i="1"/>
  <c r="Q208" i="1" s="1"/>
  <c r="L81" i="1"/>
  <c r="Q81" i="1" s="1"/>
  <c r="L2692" i="1"/>
  <c r="Q2692" i="1" s="1"/>
  <c r="P2692" i="1"/>
  <c r="O2692" i="1" s="1"/>
  <c r="L2880" i="1"/>
  <c r="Q2880" i="1" s="1"/>
  <c r="L2059" i="1"/>
  <c r="Q2059" i="1" s="1"/>
  <c r="P2059" i="1"/>
  <c r="O2059" i="1" s="1"/>
  <c r="L1428" i="1"/>
  <c r="Q1428" i="1" s="1"/>
  <c r="L2896" i="1"/>
  <c r="Q2896" i="1" s="1"/>
  <c r="P2896" i="1"/>
  <c r="O2896" i="1" s="1"/>
  <c r="L224" i="1"/>
  <c r="Q224" i="1" s="1"/>
  <c r="L3258" i="1"/>
  <c r="Q3258" i="1" s="1"/>
  <c r="P3258" i="1"/>
  <c r="O3258" i="1" s="1"/>
  <c r="L1058" i="1"/>
  <c r="Q1058" i="1" s="1"/>
  <c r="L1666" i="1"/>
  <c r="Q1666" i="1" s="1"/>
  <c r="L1469" i="1"/>
  <c r="Q1469" i="1" s="1"/>
  <c r="L547" i="1"/>
  <c r="Q547" i="1" s="1"/>
  <c r="L1069" i="1"/>
  <c r="Q1069" i="1" s="1"/>
  <c r="L1899" i="1"/>
  <c r="Q1899" i="1" s="1"/>
  <c r="L3067" i="1"/>
  <c r="Q3067" i="1" s="1"/>
  <c r="L499" i="1"/>
  <c r="Q499" i="1" s="1"/>
  <c r="L792" i="1"/>
  <c r="Q792" i="1" s="1"/>
  <c r="L1825" i="1"/>
  <c r="Q1825" i="1" s="1"/>
  <c r="L143" i="1"/>
  <c r="Q143" i="1" s="1"/>
  <c r="P143" i="1"/>
  <c r="O143" i="1" s="1"/>
  <c r="Z143" i="1" s="1"/>
  <c r="L218" i="1"/>
  <c r="Q218" i="1" s="1"/>
  <c r="P218" i="1"/>
  <c r="O218" i="1" s="1"/>
  <c r="L2978" i="1"/>
  <c r="Q2978" i="1" s="1"/>
  <c r="L920" i="1"/>
  <c r="Q920" i="1" s="1"/>
  <c r="L658" i="1"/>
  <c r="Q658" i="1" s="1"/>
  <c r="L976" i="1"/>
  <c r="Q976" i="1" s="1"/>
  <c r="L2713" i="1"/>
  <c r="Q2713" i="1" s="1"/>
  <c r="L1472" i="1"/>
  <c r="Q1472" i="1" s="1"/>
  <c r="P1472" i="1"/>
  <c r="O1472" i="1" s="1"/>
  <c r="L1653" i="1"/>
  <c r="Q1653" i="1" s="1"/>
  <c r="L1171" i="1"/>
  <c r="Q1171" i="1" s="1"/>
  <c r="L1265" i="1"/>
  <c r="Q1265" i="1" s="1"/>
  <c r="L133" i="1"/>
  <c r="Q133" i="1" s="1"/>
  <c r="P133" i="1"/>
  <c r="O133" i="1" s="1"/>
  <c r="Z133" i="1" s="1"/>
  <c r="L2008" i="1"/>
  <c r="Q2008" i="1" s="1"/>
  <c r="L136" i="1"/>
  <c r="Q136" i="1" s="1"/>
  <c r="P136" i="1"/>
  <c r="L2096" i="1"/>
  <c r="Q2096" i="1" s="1"/>
  <c r="L1968" i="1"/>
  <c r="Q1968" i="1" s="1"/>
  <c r="P1968" i="1"/>
  <c r="O1968" i="1" s="1"/>
  <c r="L3318" i="1"/>
  <c r="Q3318" i="1" s="1"/>
  <c r="P3318" i="1"/>
  <c r="O3318" i="1"/>
  <c r="L2135" i="1"/>
  <c r="Q2135" i="1" s="1"/>
  <c r="P2135" i="1"/>
  <c r="O2135" i="1" s="1"/>
  <c r="L839" i="1"/>
  <c r="Q839" i="1" s="1"/>
  <c r="L1500" i="1"/>
  <c r="Q1500" i="1" s="1"/>
  <c r="P1500" i="1"/>
  <c r="O1500" i="1" s="1"/>
  <c r="Z1500" i="1" s="1"/>
  <c r="L279" i="1"/>
  <c r="Q279" i="1" s="1"/>
  <c r="L161" i="1"/>
  <c r="Q161" i="1" s="1"/>
  <c r="P161" i="1"/>
  <c r="O161" i="1" s="1"/>
  <c r="L3256" i="1"/>
  <c r="Q3256" i="1" s="1"/>
  <c r="L2267" i="1"/>
  <c r="Q2267" i="1" s="1"/>
  <c r="L2637" i="1"/>
  <c r="Q2637" i="1" s="1"/>
  <c r="L611" i="1"/>
  <c r="Q611" i="1" s="1"/>
  <c r="P611" i="1"/>
  <c r="O611" i="1" s="1"/>
  <c r="L3142" i="1"/>
  <c r="Q3142" i="1" s="1"/>
  <c r="L2685" i="1"/>
  <c r="Q2685" i="1" s="1"/>
  <c r="P2685" i="1"/>
  <c r="O2685" i="1" s="1"/>
  <c r="L1647" i="1"/>
  <c r="Q1647" i="1" s="1"/>
  <c r="L3091" i="1"/>
  <c r="Q3091" i="1" s="1"/>
  <c r="P3091" i="1"/>
  <c r="O3091" i="1"/>
  <c r="L2904" i="1"/>
  <c r="Q2904" i="1" s="1"/>
  <c r="L1913" i="1"/>
  <c r="Q1913" i="1" s="1"/>
  <c r="L401" i="1"/>
  <c r="Q401" i="1" s="1"/>
  <c r="L1513" i="1"/>
  <c r="Q1513" i="1" s="1"/>
  <c r="L3260" i="1"/>
  <c r="Q3260" i="1" s="1"/>
  <c r="L1814" i="1"/>
  <c r="Q1814" i="1" s="1"/>
  <c r="L3326" i="1"/>
  <c r="Q3326" i="1" s="1"/>
  <c r="L1705" i="1"/>
  <c r="Q1705" i="1" s="1"/>
  <c r="L1638" i="1"/>
  <c r="Q1638" i="1" s="1"/>
  <c r="L2996" i="1"/>
  <c r="Q2996" i="1" s="1"/>
  <c r="P2996" i="1"/>
  <c r="O2996" i="1" s="1"/>
  <c r="L230" i="1"/>
  <c r="Q230" i="1" s="1"/>
  <c r="P230" i="1"/>
  <c r="O230" i="1" s="1"/>
  <c r="Z230" i="1" s="1"/>
  <c r="L2825" i="1"/>
  <c r="Q2825" i="1" s="1"/>
  <c r="L2448" i="1"/>
  <c r="Q2448" i="1" s="1"/>
  <c r="L1946" i="1"/>
  <c r="Q1946" i="1" s="1"/>
  <c r="P1946" i="1"/>
  <c r="O1946" i="1"/>
  <c r="L2510" i="1"/>
  <c r="Q2510" i="1" s="1"/>
  <c r="L1475" i="1"/>
  <c r="Q1475" i="1" s="1"/>
  <c r="L1436" i="1"/>
  <c r="Q1436" i="1" s="1"/>
  <c r="L2596" i="1"/>
  <c r="Q2596" i="1" s="1"/>
  <c r="L2189" i="1"/>
  <c r="Q2189" i="1" s="1"/>
  <c r="L762" i="1"/>
  <c r="Q762" i="1" s="1"/>
  <c r="L1158" i="1"/>
  <c r="Q1158" i="1" s="1"/>
  <c r="L2329" i="1"/>
  <c r="Q2329" i="1" s="1"/>
  <c r="L2377" i="1"/>
  <c r="Q2377" i="1" s="1"/>
  <c r="L410" i="1"/>
  <c r="Q410" i="1" s="1"/>
  <c r="P410" i="1"/>
  <c r="O410" i="1" s="1"/>
  <c r="Z410" i="1" s="1"/>
  <c r="L2886" i="1"/>
  <c r="Q2886" i="1" s="1"/>
  <c r="L2241" i="1"/>
  <c r="Q2241" i="1" s="1"/>
  <c r="L1240" i="1"/>
  <c r="Q1240" i="1" s="1"/>
  <c r="L1955" i="1"/>
  <c r="Q1955" i="1" s="1"/>
  <c r="L3014" i="1"/>
  <c r="Q3014" i="1" s="1"/>
  <c r="L3131" i="1"/>
  <c r="Q3131" i="1" s="1"/>
  <c r="L3180" i="1"/>
  <c r="Q3180" i="1" s="1"/>
  <c r="L1892" i="1"/>
  <c r="Q1892" i="1" s="1"/>
  <c r="L1561" i="1"/>
  <c r="Q1561" i="1" s="1"/>
  <c r="P1561" i="1"/>
  <c r="O1561" i="1"/>
  <c r="L1455" i="1"/>
  <c r="Q1455" i="1" s="1"/>
  <c r="P1455" i="1"/>
  <c r="L2664" i="1"/>
  <c r="Q2664" i="1" s="1"/>
  <c r="L1393" i="1"/>
  <c r="Q1393" i="1" s="1"/>
  <c r="P1393" i="1"/>
  <c r="O1393" i="1" s="1"/>
  <c r="Z1393" i="1" s="1"/>
  <c r="L584" i="1"/>
  <c r="Q584" i="1" s="1"/>
  <c r="L779" i="1"/>
  <c r="Q779" i="1" s="1"/>
  <c r="P779" i="1"/>
  <c r="O779" i="1"/>
  <c r="L460" i="1"/>
  <c r="Q460" i="1" s="1"/>
  <c r="L701" i="1"/>
  <c r="Q701" i="1" s="1"/>
  <c r="P701" i="1"/>
  <c r="O701" i="1"/>
  <c r="L2368" i="1"/>
  <c r="Q2368" i="1" s="1"/>
  <c r="L1013" i="1"/>
  <c r="Q1013" i="1" s="1"/>
  <c r="P1013" i="1"/>
  <c r="O1013" i="1" s="1"/>
  <c r="Z1013" i="1" s="1"/>
  <c r="L2518" i="1"/>
  <c r="Q2518" i="1" s="1"/>
  <c r="L48" i="1"/>
  <c r="Q48" i="1" s="1"/>
  <c r="P48" i="1"/>
  <c r="O48" i="1" s="1"/>
  <c r="L582" i="1"/>
  <c r="Q582" i="1" s="1"/>
  <c r="L3287" i="1"/>
  <c r="Q3287" i="1" s="1"/>
  <c r="P3287" i="1"/>
  <c r="L5" i="1"/>
  <c r="Q5" i="1" s="1"/>
  <c r="L2310" i="1"/>
  <c r="Q2310" i="1" s="1"/>
  <c r="P2310" i="1"/>
  <c r="O2310" i="1"/>
  <c r="Z2310" i="1" s="1"/>
  <c r="O311" i="1" l="1"/>
  <c r="Q1190" i="1"/>
  <c r="P1190" i="1"/>
  <c r="O1190" i="1" s="1"/>
  <c r="Z1190" i="1" s="1"/>
  <c r="Q345" i="1"/>
  <c r="P345" i="1"/>
  <c r="O345" i="1" s="1"/>
  <c r="Q2058" i="1"/>
  <c r="P2058" i="1"/>
  <c r="Q1516" i="1"/>
  <c r="P1516" i="1"/>
  <c r="Q213" i="1"/>
  <c r="P213" i="1"/>
  <c r="O213" i="1" s="1"/>
  <c r="Z213" i="1" s="1"/>
  <c r="Q1443" i="1"/>
  <c r="P1443" i="1"/>
  <c r="O1443" i="1" s="1"/>
  <c r="Z1443" i="1" s="1"/>
  <c r="Q1938" i="1"/>
  <c r="P1938" i="1"/>
  <c r="Q340" i="1"/>
  <c r="P340" i="1"/>
  <c r="P2518" i="1"/>
  <c r="O2518" i="1" s="1"/>
  <c r="P2664" i="1"/>
  <c r="O2664" i="1" s="1"/>
  <c r="P1892" i="1"/>
  <c r="O1892" i="1" s="1"/>
  <c r="P1705" i="1"/>
  <c r="O1705" i="1" s="1"/>
  <c r="P2267" i="1"/>
  <c r="O2267" i="1" s="1"/>
  <c r="Z2267" i="1" s="1"/>
  <c r="P1171" i="1"/>
  <c r="O1171" i="1" s="1"/>
  <c r="P499" i="1"/>
  <c r="O499" i="1" s="1"/>
  <c r="P2880" i="1"/>
  <c r="O2880" i="1" s="1"/>
  <c r="Z2880" i="1" s="1"/>
  <c r="P637" i="1"/>
  <c r="O637" i="1" s="1"/>
  <c r="Z637" i="1" s="1"/>
  <c r="P808" i="1"/>
  <c r="O808" i="1" s="1"/>
  <c r="P681" i="1"/>
  <c r="O681" i="1" s="1"/>
  <c r="P1180" i="1"/>
  <c r="O1180" i="1" s="1"/>
  <c r="Z1180" i="1" s="1"/>
  <c r="P2861" i="1"/>
  <c r="O2861" i="1" s="1"/>
  <c r="P1700" i="1"/>
  <c r="O1700" i="1" s="1"/>
  <c r="Z1700" i="1" s="1"/>
  <c r="P2172" i="1"/>
  <c r="O2172" i="1" s="1"/>
  <c r="P2277" i="1"/>
  <c r="O2277" i="1" s="1"/>
  <c r="Z2277" i="1" s="1"/>
  <c r="P2988" i="1"/>
  <c r="O2988" i="1" s="1"/>
  <c r="P365" i="1"/>
  <c r="P1047" i="1"/>
  <c r="O1047" i="1" s="1"/>
  <c r="Z1047" i="1" s="1"/>
  <c r="P1836" i="1"/>
  <c r="O1836" i="1" s="1"/>
  <c r="P1018" i="1"/>
  <c r="P3182" i="1"/>
  <c r="P1426" i="1"/>
  <c r="O1426" i="1" s="1"/>
  <c r="P960" i="1"/>
  <c r="O960" i="1" s="1"/>
  <c r="Z960" i="1" s="1"/>
  <c r="P2558" i="1"/>
  <c r="O2558" i="1" s="1"/>
  <c r="P376" i="1"/>
  <c r="O376" i="1" s="1"/>
  <c r="P1690" i="1"/>
  <c r="O1690" i="1" s="1"/>
  <c r="Z1690" i="1" s="1"/>
  <c r="Q418" i="1"/>
  <c r="P418" i="1"/>
  <c r="P3124" i="1"/>
  <c r="O3124" i="1" s="1"/>
  <c r="P1935" i="1"/>
  <c r="O1935" i="1" s="1"/>
  <c r="P3033" i="1"/>
  <c r="O3033" i="1" s="1"/>
  <c r="Z3033" i="1" s="1"/>
  <c r="P1043" i="1"/>
  <c r="O1043" i="1" s="1"/>
  <c r="Z1043" i="1" s="1"/>
  <c r="Q2567" i="1"/>
  <c r="P2567" i="1"/>
  <c r="O2567" i="1" s="1"/>
  <c r="Z2567" i="1" s="1"/>
  <c r="Q1679" i="1"/>
  <c r="P1679" i="1"/>
  <c r="O1865" i="1"/>
  <c r="P379" i="1"/>
  <c r="O379" i="1" s="1"/>
  <c r="P583" i="1"/>
  <c r="O583" i="1" s="1"/>
  <c r="Z583" i="1" s="1"/>
  <c r="P391" i="1"/>
  <c r="O391" i="1" s="1"/>
  <c r="Q3317" i="1"/>
  <c r="P3317" i="1"/>
  <c r="O3317" i="1" s="1"/>
  <c r="Z3317" i="1" s="1"/>
  <c r="Q1933" i="1"/>
  <c r="P1933" i="1"/>
  <c r="P1240" i="1"/>
  <c r="O1240" i="1" s="1"/>
  <c r="Z1240" i="1" s="1"/>
  <c r="P2189" i="1"/>
  <c r="O2189" i="1" s="1"/>
  <c r="P1475" i="1"/>
  <c r="O1475" i="1" s="1"/>
  <c r="P401" i="1"/>
  <c r="O401" i="1" s="1"/>
  <c r="P976" i="1"/>
  <c r="O976" i="1" s="1"/>
  <c r="P1469" i="1"/>
  <c r="O1469" i="1" s="1"/>
  <c r="P25" i="1"/>
  <c r="O25" i="1" s="1"/>
  <c r="P2841" i="1"/>
  <c r="O2841" i="1" s="1"/>
  <c r="P1908" i="1"/>
  <c r="O1908" i="1" s="1"/>
  <c r="P2014" i="1"/>
  <c r="O2014" i="1" s="1"/>
  <c r="P1200" i="1"/>
  <c r="O1200" i="1" s="1"/>
  <c r="Z1200" i="1" s="1"/>
  <c r="P1322" i="1"/>
  <c r="O1322" i="1" s="1"/>
  <c r="P3065" i="1"/>
  <c r="O3065" i="1" s="1"/>
  <c r="O1018" i="1"/>
  <c r="O3182" i="1"/>
  <c r="Q2590" i="1"/>
  <c r="P2590" i="1"/>
  <c r="O2590" i="1" s="1"/>
  <c r="Z2590" i="1" s="1"/>
  <c r="Q1402" i="1"/>
  <c r="P1402" i="1"/>
  <c r="O1402" i="1" s="1"/>
  <c r="P2678" i="1"/>
  <c r="Q2678" i="1"/>
  <c r="Q2568" i="1"/>
  <c r="P2568" i="1"/>
  <c r="Q387" i="1"/>
  <c r="P387" i="1"/>
  <c r="O387" i="1" s="1"/>
  <c r="Z387" i="1" s="1"/>
  <c r="Q1761" i="1"/>
  <c r="P1761" i="1"/>
  <c r="Q2280" i="1"/>
  <c r="P2280" i="1"/>
  <c r="O2280" i="1" s="1"/>
  <c r="Z2280" i="1" s="1"/>
  <c r="Q1777" i="1"/>
  <c r="P1777" i="1"/>
  <c r="Q1257" i="1"/>
  <c r="P1257" i="1"/>
  <c r="O1257" i="1" s="1"/>
  <c r="Z1257" i="1" s="1"/>
  <c r="Q3238" i="1"/>
  <c r="P3238" i="1"/>
  <c r="O3238" i="1" s="1"/>
  <c r="Q3089" i="1"/>
  <c r="P3089" i="1"/>
  <c r="O3089" i="1" s="1"/>
  <c r="O1719" i="1"/>
  <c r="P3131" i="1"/>
  <c r="O3131" i="1" s="1"/>
  <c r="O1142" i="1"/>
  <c r="O1639" i="1"/>
  <c r="Q2067" i="1"/>
  <c r="P2067" i="1"/>
  <c r="O2067" i="1" s="1"/>
  <c r="Z2067" i="1" s="1"/>
  <c r="P233" i="1"/>
  <c r="O233" i="1" s="1"/>
  <c r="Z233" i="1" s="1"/>
  <c r="Q2652" i="1"/>
  <c r="P2652" i="1"/>
  <c r="O2652" i="1" s="1"/>
  <c r="P1059" i="1"/>
  <c r="O1059" i="1" s="1"/>
  <c r="P2183" i="1"/>
  <c r="P2511" i="1"/>
  <c r="O2511" i="1" s="1"/>
  <c r="Q3179" i="1"/>
  <c r="P3179" i="1"/>
  <c r="O3179" i="1" s="1"/>
  <c r="P2645" i="1"/>
  <c r="O2645" i="1" s="1"/>
  <c r="P2204" i="1"/>
  <c r="O2204" i="1" s="1"/>
  <c r="O1845" i="1"/>
  <c r="Q2929" i="1"/>
  <c r="P2929" i="1"/>
  <c r="O1164" i="1"/>
  <c r="Q382" i="1"/>
  <c r="P382" i="1"/>
  <c r="O382" i="1" s="1"/>
  <c r="Q421" i="1"/>
  <c r="P421" i="1"/>
  <c r="O421" i="1" s="1"/>
  <c r="P872" i="1"/>
  <c r="O872" i="1" s="1"/>
  <c r="Q872" i="1"/>
  <c r="Q2248" i="1"/>
  <c r="P2248" i="1"/>
  <c r="O2248" i="1" s="1"/>
  <c r="O3287" i="1"/>
  <c r="Z3287" i="1" s="1"/>
  <c r="P2241" i="1"/>
  <c r="O2241" i="1" s="1"/>
  <c r="P2329" i="1"/>
  <c r="O2329" i="1" s="1"/>
  <c r="P2596" i="1"/>
  <c r="O2596" i="1" s="1"/>
  <c r="P1814" i="1"/>
  <c r="O1814" i="1" s="1"/>
  <c r="P1913" i="1"/>
  <c r="O1913" i="1" s="1"/>
  <c r="Z1913" i="1" s="1"/>
  <c r="O136" i="1"/>
  <c r="P1653" i="1"/>
  <c r="O1653" i="1" s="1"/>
  <c r="Z1653" i="1" s="1"/>
  <c r="P1899" i="1"/>
  <c r="O1899" i="1" s="1"/>
  <c r="P1666" i="1"/>
  <c r="O1666" i="1" s="1"/>
  <c r="P1543" i="1"/>
  <c r="O1543" i="1" s="1"/>
  <c r="Z1543" i="1" s="1"/>
  <c r="P2720" i="1"/>
  <c r="O2720" i="1" s="1"/>
  <c r="Z2720" i="1" s="1"/>
  <c r="P1660" i="1"/>
  <c r="O1660" i="1" s="1"/>
  <c r="Z1660" i="1" s="1"/>
  <c r="P415" i="1"/>
  <c r="O415" i="1" s="1"/>
  <c r="P514" i="1"/>
  <c r="O514" i="1" s="1"/>
  <c r="P2033" i="1"/>
  <c r="O2033" i="1" s="1"/>
  <c r="Z2033" i="1" s="1"/>
  <c r="P1161" i="1"/>
  <c r="O1161" i="1" s="1"/>
  <c r="P2515" i="1"/>
  <c r="O2515" i="1" s="1"/>
  <c r="P528" i="1"/>
  <c r="O528" i="1" s="1"/>
  <c r="P3174" i="1"/>
  <c r="O3174" i="1" s="1"/>
  <c r="P2843" i="1"/>
  <c r="O2843" i="1" s="1"/>
  <c r="Z2843" i="1" s="1"/>
  <c r="P2792" i="1"/>
  <c r="O2792" i="1" s="1"/>
  <c r="P979" i="1"/>
  <c r="O979" i="1" s="1"/>
  <c r="P1300" i="1"/>
  <c r="O1300" i="1" s="1"/>
  <c r="Z1300" i="1" s="1"/>
  <c r="P2311" i="1"/>
  <c r="O2311" i="1" s="1"/>
  <c r="P1198" i="1"/>
  <c r="O1198" i="1" s="1"/>
  <c r="P1914" i="1"/>
  <c r="O1914" i="1" s="1"/>
  <c r="P251" i="1"/>
  <c r="P1842" i="1"/>
  <c r="O1842" i="1" s="1"/>
  <c r="Q1752" i="1"/>
  <c r="O1752" i="1" s="1"/>
  <c r="P1752" i="1"/>
  <c r="P2696" i="1"/>
  <c r="O2696" i="1" s="1"/>
  <c r="P153" i="1"/>
  <c r="O153" i="1" s="1"/>
  <c r="Z153" i="1" s="1"/>
  <c r="O2028" i="1"/>
  <c r="O1275" i="1"/>
  <c r="Q791" i="1"/>
  <c r="P791" i="1"/>
  <c r="O791" i="1" s="1"/>
  <c r="Q591" i="1"/>
  <c r="P591" i="1"/>
  <c r="Q2454" i="1"/>
  <c r="P2454" i="1"/>
  <c r="O2454" i="1" s="1"/>
  <c r="P920" i="1"/>
  <c r="O920" i="1" s="1"/>
  <c r="Z920" i="1" s="1"/>
  <c r="P1825" i="1"/>
  <c r="O1825" i="1" s="1"/>
  <c r="P1384" i="1"/>
  <c r="O1384" i="1" s="1"/>
  <c r="P255" i="1"/>
  <c r="O255" i="1" s="1"/>
  <c r="P2565" i="1"/>
  <c r="O2565" i="1" s="1"/>
  <c r="P32" i="1"/>
  <c r="O32" i="1" s="1"/>
  <c r="P2408" i="1"/>
  <c r="O2408" i="1" s="1"/>
  <c r="P1722" i="1"/>
  <c r="O1722" i="1" s="1"/>
  <c r="P963" i="1"/>
  <c r="O963" i="1" s="1"/>
  <c r="Z963" i="1" s="1"/>
  <c r="P2635" i="1"/>
  <c r="P2152" i="1"/>
  <c r="O2152" i="1" s="1"/>
  <c r="P2767" i="1"/>
  <c r="P2625" i="1"/>
  <c r="P619" i="1"/>
  <c r="P1869" i="1"/>
  <c r="O1869" i="1" s="1"/>
  <c r="P314" i="1"/>
  <c r="O314" i="1" s="1"/>
  <c r="P1520" i="1"/>
  <c r="O1520" i="1" s="1"/>
  <c r="Z1520" i="1" s="1"/>
  <c r="P1547" i="1"/>
  <c r="O1547" i="1" s="1"/>
  <c r="Z1547" i="1" s="1"/>
  <c r="O251" i="1"/>
  <c r="P1712" i="1"/>
  <c r="O1712" i="1" s="1"/>
  <c r="P3210" i="1"/>
  <c r="O3210" i="1" s="1"/>
  <c r="Z3210" i="1" s="1"/>
  <c r="P2784" i="1"/>
  <c r="O2784" i="1" s="1"/>
  <c r="P1806" i="1"/>
  <c r="O1806" i="1" s="1"/>
  <c r="P1802" i="1"/>
  <c r="P245" i="1"/>
  <c r="O245" i="1" s="1"/>
  <c r="P2729" i="1"/>
  <c r="O2729" i="1" s="1"/>
  <c r="P3084" i="1"/>
  <c r="O3084" i="1" s="1"/>
  <c r="P2736" i="1"/>
  <c r="P1111" i="1"/>
  <c r="O1111" i="1" s="1"/>
  <c r="P3255" i="1"/>
  <c r="Q1969" i="1"/>
  <c r="P1969" i="1"/>
  <c r="O1969" i="1" s="1"/>
  <c r="Q2831" i="1"/>
  <c r="P2831" i="1"/>
  <c r="O2831" i="1" s="1"/>
  <c r="O2323" i="1"/>
  <c r="Z2323" i="1" s="1"/>
  <c r="Q2404" i="1"/>
  <c r="P2404" i="1"/>
  <c r="Q2270" i="1"/>
  <c r="P2270" i="1"/>
  <c r="Q1280" i="1"/>
  <c r="P1280" i="1"/>
  <c r="O1280" i="1" s="1"/>
  <c r="Z1280" i="1" s="1"/>
  <c r="Q451" i="1"/>
  <c r="P451" i="1"/>
  <c r="O451" i="1" s="1"/>
  <c r="Q413" i="1"/>
  <c r="P413" i="1"/>
  <c r="Q2029" i="1"/>
  <c r="P2029" i="1"/>
  <c r="O3255" i="1"/>
  <c r="Q358" i="1"/>
  <c r="P358" i="1"/>
  <c r="O358" i="1" s="1"/>
  <c r="Q2814" i="1"/>
  <c r="P2814" i="1"/>
  <c r="P2999" i="1"/>
  <c r="O2999" i="1" s="1"/>
  <c r="Q2999" i="1"/>
  <c r="O375" i="1"/>
  <c r="P3209" i="1"/>
  <c r="Q3209" i="1"/>
  <c r="Q393" i="1"/>
  <c r="O393" i="1" s="1"/>
  <c r="Z393" i="1" s="1"/>
  <c r="P393" i="1"/>
  <c r="Q1674" i="1"/>
  <c r="P1674" i="1"/>
  <c r="O1674" i="1" s="1"/>
  <c r="Q1422" i="1"/>
  <c r="P1422" i="1"/>
  <c r="O1422" i="1" s="1"/>
  <c r="Q2304" i="1"/>
  <c r="P2304" i="1"/>
  <c r="O2304" i="1" s="1"/>
  <c r="Q1585" i="1"/>
  <c r="O1585" i="1" s="1"/>
  <c r="P1585" i="1"/>
  <c r="Q98" i="1"/>
  <c r="P98" i="1"/>
  <c r="O98" i="1" s="1"/>
  <c r="P762" i="1"/>
  <c r="O762" i="1" s="1"/>
  <c r="P1436" i="1"/>
  <c r="O1436" i="1" s="1"/>
  <c r="P1513" i="1"/>
  <c r="O1513" i="1" s="1"/>
  <c r="Z1513" i="1" s="1"/>
  <c r="P547" i="1"/>
  <c r="O547" i="1" s="1"/>
  <c r="Z547" i="1" s="1"/>
  <c r="P208" i="1"/>
  <c r="O208" i="1" s="1"/>
  <c r="P2386" i="1"/>
  <c r="O2386" i="1" s="1"/>
  <c r="P216" i="1"/>
  <c r="O216" i="1" s="1"/>
  <c r="P1168" i="1"/>
  <c r="O1168" i="1" s="1"/>
  <c r="P223" i="1"/>
  <c r="O223" i="1" s="1"/>
  <c r="Z223" i="1" s="1"/>
  <c r="P198" i="1"/>
  <c r="O198" i="1" s="1"/>
  <c r="P1906" i="1"/>
  <c r="O1906" i="1" s="1"/>
  <c r="P2550" i="1"/>
  <c r="O2550" i="1" s="1"/>
  <c r="Z2550" i="1" s="1"/>
  <c r="P1799" i="1"/>
  <c r="O1799" i="1" s="1"/>
  <c r="P2704" i="1"/>
  <c r="O2704" i="1" s="1"/>
  <c r="P2582" i="1"/>
  <c r="O2582" i="1" s="1"/>
  <c r="P1840" i="1"/>
  <c r="O1840" i="1" s="1"/>
  <c r="Z1840" i="1" s="1"/>
  <c r="P67" i="1"/>
  <c r="O67" i="1" s="1"/>
  <c r="Z67" i="1" s="1"/>
  <c r="P1529" i="1"/>
  <c r="O1529" i="1" s="1"/>
  <c r="P1713" i="1"/>
  <c r="O1713" i="1" s="1"/>
  <c r="Z1713" i="1" s="1"/>
  <c r="P3242" i="1"/>
  <c r="O3242" i="1" s="1"/>
  <c r="P3206" i="1"/>
  <c r="O3206" i="1" s="1"/>
  <c r="P367" i="1"/>
  <c r="O367" i="1" s="1"/>
  <c r="Z367" i="1" s="1"/>
  <c r="P781" i="1"/>
  <c r="O781" i="1" s="1"/>
  <c r="P1177" i="1"/>
  <c r="O1177" i="1" s="1"/>
  <c r="Z1177" i="1" s="1"/>
  <c r="P3296" i="1"/>
  <c r="O3296" i="1" s="1"/>
  <c r="P337" i="1"/>
  <c r="O337" i="1" s="1"/>
  <c r="Z337" i="1" s="1"/>
  <c r="P1614" i="1"/>
  <c r="O1614" i="1" s="1"/>
  <c r="P1877" i="1"/>
  <c r="O1877" i="1" s="1"/>
  <c r="Z1877" i="1" s="1"/>
  <c r="Q1562" i="1"/>
  <c r="P1562" i="1"/>
  <c r="Q1096" i="1"/>
  <c r="P1096" i="1"/>
  <c r="O1096" i="1" s="1"/>
  <c r="P2484" i="1"/>
  <c r="O2484" i="1" s="1"/>
  <c r="Q2737" i="1"/>
  <c r="P2737" i="1"/>
  <c r="O2737" i="1" s="1"/>
  <c r="Z2737" i="1" s="1"/>
  <c r="P970" i="1"/>
  <c r="O970" i="1" s="1"/>
  <c r="Z970" i="1" s="1"/>
  <c r="Q1314" i="1"/>
  <c r="O1314" i="1" s="1"/>
  <c r="P1314" i="1"/>
  <c r="P1568" i="1"/>
  <c r="O1568" i="1" s="1"/>
  <c r="Q3302" i="1"/>
  <c r="P3302" i="1"/>
  <c r="P2605" i="1"/>
  <c r="Q2605" i="1"/>
  <c r="Q2292" i="1"/>
  <c r="P2292" i="1"/>
  <c r="O2292" i="1" s="1"/>
  <c r="Q988" i="1"/>
  <c r="P988" i="1"/>
  <c r="Q1239" i="1"/>
  <c r="P1239" i="1"/>
  <c r="Q1788" i="1"/>
  <c r="P1788" i="1"/>
  <c r="O1788" i="1" s="1"/>
  <c r="O2589" i="1"/>
  <c r="O285" i="1"/>
  <c r="O3230" i="1"/>
  <c r="Z3230" i="1" s="1"/>
  <c r="P2888" i="1"/>
  <c r="O2888" i="1" s="1"/>
  <c r="Q510" i="1"/>
  <c r="Q1719" i="1"/>
  <c r="P1388" i="1"/>
  <c r="O1388" i="1" s="1"/>
  <c r="P2471" i="1"/>
  <c r="P2427" i="1"/>
  <c r="O2427" i="1" s="1"/>
  <c r="Z2427" i="1" s="1"/>
  <c r="Q1464" i="1"/>
  <c r="Q1404" i="1"/>
  <c r="O1404" i="1" s="1"/>
  <c r="P1429" i="1"/>
  <c r="O1429" i="1" s="1"/>
  <c r="P1867" i="1"/>
  <c r="O1867" i="1" s="1"/>
  <c r="Z1867" i="1" s="1"/>
  <c r="P1779" i="1"/>
  <c r="O1779" i="1" s="1"/>
  <c r="P175" i="1"/>
  <c r="O175" i="1" s="1"/>
  <c r="Q958" i="1"/>
  <c r="Q1481" i="1"/>
  <c r="P1481" i="1"/>
  <c r="O1481" i="1" s="1"/>
  <c r="P754" i="1"/>
  <c r="Q754" i="1"/>
  <c r="O1396" i="1"/>
  <c r="O958" i="1"/>
  <c r="P276" i="1"/>
  <c r="O276" i="1" s="1"/>
  <c r="Q276" i="1"/>
  <c r="P3214" i="1"/>
  <c r="Q3214" i="1"/>
  <c r="Q805" i="1"/>
  <c r="P805" i="1"/>
  <c r="O805" i="1" s="1"/>
  <c r="O1603" i="1"/>
  <c r="Z1603" i="1" s="1"/>
  <c r="O3123" i="1"/>
  <c r="Z3123" i="1" s="1"/>
  <c r="P2926" i="1"/>
  <c r="P1382" i="1"/>
  <c r="P2381" i="1"/>
  <c r="P1550" i="1"/>
  <c r="O1550" i="1" s="1"/>
  <c r="Z1550" i="1" s="1"/>
  <c r="O2961" i="1"/>
  <c r="P3052" i="1"/>
  <c r="O3052" i="1" s="1"/>
  <c r="O1915" i="1"/>
  <c r="P801" i="1"/>
  <c r="O801" i="1" s="1"/>
  <c r="P2483" i="1"/>
  <c r="O2483" i="1" s="1"/>
  <c r="Z2483" i="1" s="1"/>
  <c r="O1454" i="1"/>
  <c r="P935" i="1"/>
  <c r="O935" i="1" s="1"/>
  <c r="P1138" i="1"/>
  <c r="O1138" i="1" s="1"/>
  <c r="P71" i="1"/>
  <c r="O71" i="1" s="1"/>
  <c r="P2576" i="1"/>
  <c r="O2576" i="1" s="1"/>
  <c r="P538" i="1"/>
  <c r="O538" i="1" s="1"/>
  <c r="P330" i="1"/>
  <c r="O330" i="1" s="1"/>
  <c r="Z330" i="1" s="1"/>
  <c r="P185" i="1"/>
  <c r="O185" i="1" s="1"/>
  <c r="P1216" i="1"/>
  <c r="O1216" i="1" s="1"/>
  <c r="P864" i="1"/>
  <c r="O864" i="1" s="1"/>
  <c r="P2618" i="1"/>
  <c r="P2380" i="1"/>
  <c r="O2380" i="1" s="1"/>
  <c r="Z2380" i="1" s="1"/>
  <c r="P578" i="1"/>
  <c r="O578" i="1" s="1"/>
  <c r="P1066" i="1"/>
  <c r="O1066" i="1" s="1"/>
  <c r="P1563" i="1"/>
  <c r="O1563" i="1" s="1"/>
  <c r="Z1563" i="1" s="1"/>
  <c r="P2604" i="1"/>
  <c r="P861" i="1"/>
  <c r="O861" i="1" s="1"/>
  <c r="O1116" i="1"/>
  <c r="P1742" i="1"/>
  <c r="P933" i="1"/>
  <c r="O933" i="1" s="1"/>
  <c r="Z933" i="1" s="1"/>
  <c r="P2863" i="1"/>
  <c r="O2863" i="1" s="1"/>
  <c r="Z2863" i="1" s="1"/>
  <c r="P737" i="1"/>
  <c r="O737" i="1" s="1"/>
  <c r="Z737" i="1" s="1"/>
  <c r="P856" i="1"/>
  <c r="O856" i="1" s="1"/>
  <c r="P2457" i="1"/>
  <c r="O2457" i="1" s="1"/>
  <c r="Z2457" i="1" s="1"/>
  <c r="Q1396" i="1"/>
  <c r="P3321" i="1"/>
  <c r="P187" i="1"/>
  <c r="O187" i="1" s="1"/>
  <c r="Z187" i="1" s="1"/>
  <c r="P2517" i="1"/>
  <c r="O2517" i="1" s="1"/>
  <c r="Z2517" i="1" s="1"/>
  <c r="P2976" i="1"/>
  <c r="O2976" i="1" s="1"/>
  <c r="P811" i="1"/>
  <c r="O811" i="1" s="1"/>
  <c r="P72" i="1"/>
  <c r="O72" i="1" s="1"/>
  <c r="Q228" i="1"/>
  <c r="P228" i="1"/>
  <c r="O228" i="1" s="1"/>
  <c r="P2085" i="1"/>
  <c r="O2085" i="1" s="1"/>
  <c r="Q1577" i="1"/>
  <c r="P1577" i="1"/>
  <c r="O1577" i="1" s="1"/>
  <c r="Z1577" i="1" s="1"/>
  <c r="P1435" i="1"/>
  <c r="Q1435" i="1"/>
  <c r="O2073" i="1"/>
  <c r="Z2073" i="1" s="1"/>
  <c r="Q24" i="1"/>
  <c r="O24" i="1" s="1"/>
  <c r="P620" i="1"/>
  <c r="O620" i="1" s="1"/>
  <c r="Z620" i="1" s="1"/>
  <c r="Q620" i="1"/>
  <c r="O1542" i="1"/>
  <c r="O2926" i="1"/>
  <c r="O1382" i="1"/>
  <c r="O2381" i="1"/>
  <c r="P2051" i="1"/>
  <c r="O2051" i="1" s="1"/>
  <c r="P816" i="1"/>
  <c r="O816" i="1" s="1"/>
  <c r="P2571" i="1"/>
  <c r="O2571" i="1" s="1"/>
  <c r="P1673" i="1"/>
  <c r="O1673" i="1" s="1"/>
  <c r="Z1673" i="1" s="1"/>
  <c r="P2955" i="1"/>
  <c r="O2955" i="1" s="1"/>
  <c r="P823" i="1"/>
  <c r="O823" i="1" s="1"/>
  <c r="Z823" i="1" s="1"/>
  <c r="P2370" i="1"/>
  <c r="O2370" i="1" s="1"/>
  <c r="Z2370" i="1" s="1"/>
  <c r="P41" i="1"/>
  <c r="O41" i="1" s="1"/>
  <c r="Q2587" i="1"/>
  <c r="O2587" i="1" s="1"/>
  <c r="Z2587" i="1" s="1"/>
  <c r="Q873" i="1"/>
  <c r="O873" i="1" s="1"/>
  <c r="Z873" i="1" s="1"/>
  <c r="P2474" i="1"/>
  <c r="O2474" i="1" s="1"/>
  <c r="P1243" i="1"/>
  <c r="O1243" i="1" s="1"/>
  <c r="Z1243" i="1" s="1"/>
  <c r="P2444" i="1"/>
  <c r="O2444" i="1" s="1"/>
  <c r="O2604" i="1"/>
  <c r="P2338" i="1"/>
  <c r="O2338" i="1" s="1"/>
  <c r="O1742" i="1"/>
  <c r="Q1525" i="1"/>
  <c r="O655" i="1"/>
  <c r="P74" i="1"/>
  <c r="O74" i="1" s="1"/>
  <c r="Q1084" i="1"/>
  <c r="P1084" i="1"/>
  <c r="P341" i="1"/>
  <c r="O341" i="1" s="1"/>
  <c r="P709" i="1"/>
  <c r="O709" i="1" s="1"/>
  <c r="P312" i="1"/>
  <c r="O312" i="1" s="1"/>
  <c r="Q312" i="1"/>
  <c r="Q214" i="1"/>
  <c r="P214" i="1"/>
  <c r="O1346" i="1"/>
  <c r="P910" i="1"/>
  <c r="Q910" i="1"/>
  <c r="Q3074" i="1"/>
  <c r="P3074" i="1"/>
  <c r="Q812" i="1"/>
  <c r="P812" i="1"/>
  <c r="O812" i="1" s="1"/>
  <c r="P2119" i="1"/>
  <c r="P3284" i="1"/>
  <c r="P1418" i="1"/>
  <c r="O1418" i="1" s="1"/>
  <c r="P2176" i="1"/>
  <c r="O2176" i="1" s="1"/>
  <c r="P2809" i="1"/>
  <c r="O2809" i="1" s="1"/>
  <c r="P247" i="1"/>
  <c r="O247" i="1" s="1"/>
  <c r="Z247" i="1" s="1"/>
  <c r="P2944" i="1"/>
  <c r="O2944" i="1" s="1"/>
  <c r="P1089" i="1"/>
  <c r="O1089" i="1" s="1"/>
  <c r="P2745" i="1"/>
  <c r="O2745" i="1" s="1"/>
  <c r="P617" i="1"/>
  <c r="O617" i="1" s="1"/>
  <c r="Z617" i="1" s="1"/>
  <c r="P34" i="1"/>
  <c r="O34" i="1" s="1"/>
  <c r="P2285" i="1"/>
  <c r="O2285" i="1" s="1"/>
  <c r="P2167" i="1"/>
  <c r="O2167" i="1" s="1"/>
  <c r="Z2167" i="1" s="1"/>
  <c r="O1507" i="1"/>
  <c r="Z1507" i="1" s="1"/>
  <c r="O1464" i="1"/>
  <c r="P2203" i="1"/>
  <c r="O2203" i="1" s="1"/>
  <c r="Z2203" i="1" s="1"/>
  <c r="Q1037" i="1"/>
  <c r="P1037" i="1"/>
  <c r="O1037" i="1" s="1"/>
  <c r="Z1037" i="1" s="1"/>
  <c r="Q2962" i="1"/>
  <c r="P2962" i="1"/>
  <c r="O630" i="1"/>
  <c r="Z630" i="1" s="1"/>
  <c r="P2395" i="1"/>
  <c r="O2395" i="1" s="1"/>
  <c r="O1894" i="1"/>
  <c r="P1600" i="1"/>
  <c r="Q1600" i="1"/>
  <c r="Q1070" i="1"/>
  <c r="P1070" i="1"/>
  <c r="O1070" i="1" s="1"/>
  <c r="Z1070" i="1" s="1"/>
  <c r="O3284" i="1"/>
  <c r="Q2131" i="1"/>
  <c r="P2131" i="1"/>
  <c r="Q924" i="1"/>
  <c r="P924" i="1"/>
  <c r="O924" i="1" s="1"/>
  <c r="Q1381" i="1"/>
  <c r="P1381" i="1"/>
  <c r="Q1221" i="1"/>
  <c r="O1221" i="1" s="1"/>
  <c r="P1221" i="1"/>
  <c r="O2762" i="1"/>
  <c r="O2371" i="1"/>
  <c r="O2833" i="1"/>
  <c r="Z2833" i="1" s="1"/>
  <c r="O683" i="1"/>
  <c r="Z683" i="1" s="1"/>
  <c r="P2900" i="1"/>
  <c r="O2900" i="1" s="1"/>
  <c r="Z2900" i="1" s="1"/>
  <c r="P2473" i="1"/>
  <c r="O2473" i="1" s="1"/>
  <c r="Z2473" i="1" s="1"/>
  <c r="P3149" i="1"/>
  <c r="O3149" i="1" s="1"/>
  <c r="O3042" i="1"/>
  <c r="O2117" i="1"/>
  <c r="Z2117" i="1" s="1"/>
  <c r="P1366" i="1"/>
  <c r="O1366" i="1" s="1"/>
  <c r="P1733" i="1"/>
  <c r="O1733" i="1" s="1"/>
  <c r="Z1733" i="1" s="1"/>
  <c r="P1085" i="1"/>
  <c r="O1085" i="1" s="1"/>
  <c r="Q826" i="1"/>
  <c r="P1979" i="1"/>
  <c r="O1979" i="1" s="1"/>
  <c r="P411" i="1"/>
  <c r="O411" i="1" s="1"/>
  <c r="O1044" i="1"/>
  <c r="P85" i="1"/>
  <c r="O85" i="1" s="1"/>
  <c r="P2805" i="1"/>
  <c r="P1234" i="1"/>
  <c r="O1234" i="1" s="1"/>
  <c r="P768" i="1"/>
  <c r="O768" i="1" s="1"/>
  <c r="Q302" i="1"/>
  <c r="P2351" i="1"/>
  <c r="O2351" i="1" s="1"/>
  <c r="P344" i="1"/>
  <c r="O344" i="1" s="1"/>
  <c r="P3178" i="1"/>
  <c r="O3178" i="1" s="1"/>
  <c r="Q1413" i="1"/>
  <c r="P1413" i="1"/>
  <c r="P3038" i="1"/>
  <c r="P1556" i="1"/>
  <c r="O1556" i="1" s="1"/>
  <c r="Q2702" i="1"/>
  <c r="Q2254" i="1"/>
  <c r="P2254" i="1"/>
  <c r="O2254" i="1" s="1"/>
  <c r="Q1552" i="1"/>
  <c r="P1552" i="1"/>
  <c r="Q39" i="1"/>
  <c r="O39" i="1" s="1"/>
  <c r="P39" i="1"/>
  <c r="O2884" i="1"/>
  <c r="P225" i="1"/>
  <c r="O225" i="1" s="1"/>
  <c r="P363" i="1"/>
  <c r="O363" i="1" s="1"/>
  <c r="Z363" i="1" s="1"/>
  <c r="P525" i="1"/>
  <c r="O525" i="1" s="1"/>
  <c r="Q2992" i="1"/>
  <c r="O2992" i="1" s="1"/>
  <c r="P3133" i="1"/>
  <c r="O3133" i="1" s="1"/>
  <c r="Z3133" i="1" s="1"/>
  <c r="P120" i="1"/>
  <c r="O120" i="1" s="1"/>
  <c r="Z120" i="1" s="1"/>
  <c r="P2481" i="1"/>
  <c r="O2481" i="1" s="1"/>
  <c r="P168" i="1"/>
  <c r="O168" i="1" s="1"/>
  <c r="P1062" i="1"/>
  <c r="O1062" i="1" s="1"/>
  <c r="P364" i="1"/>
  <c r="O364" i="1" s="1"/>
  <c r="P603" i="1"/>
  <c r="O603" i="1" s="1"/>
  <c r="Z603" i="1" s="1"/>
  <c r="P1387" i="1"/>
  <c r="O1387" i="1" s="1"/>
  <c r="Z1387" i="1" s="1"/>
  <c r="P666" i="1"/>
  <c r="O666" i="1" s="1"/>
  <c r="O1718" i="1"/>
  <c r="P2589" i="1"/>
  <c r="P1734" i="1"/>
  <c r="O1734" i="1" s="1"/>
  <c r="P2923" i="1"/>
  <c r="O2923" i="1" s="1"/>
  <c r="Z2923" i="1" s="1"/>
  <c r="P698" i="1"/>
  <c r="O698" i="1" s="1"/>
  <c r="Q3096" i="1"/>
  <c r="O3096" i="1" s="1"/>
  <c r="O826" i="1"/>
  <c r="O2805" i="1"/>
  <c r="O355" i="1"/>
  <c r="O1411" i="1"/>
  <c r="Q2289" i="1"/>
  <c r="O2289" i="1" s="1"/>
  <c r="P2289" i="1"/>
  <c r="Q3286" i="1"/>
  <c r="P3286" i="1"/>
  <c r="O3286" i="1" s="1"/>
  <c r="O2702" i="1"/>
  <c r="O1104" i="1"/>
  <c r="O579" i="1"/>
  <c r="Q3247" i="1"/>
  <c r="P3247" i="1"/>
  <c r="O3247" i="1" s="1"/>
  <c r="Z3247" i="1" s="1"/>
  <c r="O760" i="1"/>
  <c r="Z760" i="1" s="1"/>
  <c r="O2354" i="1"/>
  <c r="O492" i="1"/>
  <c r="Q789" i="1"/>
  <c r="O789" i="1" s="1"/>
  <c r="Q2903" i="1"/>
  <c r="P2903" i="1"/>
  <c r="Q2088" i="1"/>
  <c r="P2088" i="1"/>
  <c r="Q3189" i="1"/>
  <c r="P3189" i="1"/>
  <c r="O975" i="1"/>
  <c r="O1083" i="1"/>
  <c r="Z1083" i="1" s="1"/>
  <c r="P1220" i="1"/>
  <c r="O1220" i="1" s="1"/>
  <c r="Z1220" i="1" s="1"/>
  <c r="P1711" i="1"/>
  <c r="O1711" i="1" s="1"/>
  <c r="P1431" i="1"/>
  <c r="O1431" i="1" s="1"/>
  <c r="P2095" i="1"/>
  <c r="O2095" i="1" s="1"/>
  <c r="P503" i="1"/>
  <c r="O503" i="1" s="1"/>
  <c r="Z503" i="1" s="1"/>
  <c r="P605" i="1"/>
  <c r="O605" i="1" s="1"/>
  <c r="Q1646" i="1"/>
  <c r="P2378" i="1"/>
  <c r="P1592" i="1"/>
  <c r="O1592" i="1" s="1"/>
  <c r="P2077" i="1"/>
  <c r="O2077" i="1" s="1"/>
  <c r="Z2077" i="1" s="1"/>
  <c r="P2350" i="1"/>
  <c r="O2350" i="1" s="1"/>
  <c r="Z2350" i="1" s="1"/>
  <c r="P2195" i="1"/>
  <c r="Q18" i="1"/>
  <c r="O18" i="1" s="1"/>
  <c r="P3216" i="1"/>
  <c r="O3216" i="1" s="1"/>
  <c r="P2097" i="1"/>
  <c r="P3053" i="1"/>
  <c r="O3053" i="1" s="1"/>
  <c r="Z3053" i="1" s="1"/>
  <c r="P2482" i="1"/>
  <c r="P1848" i="1"/>
  <c r="P2721" i="1"/>
  <c r="O2721" i="1" s="1"/>
  <c r="P1686" i="1"/>
  <c r="P1306" i="1"/>
  <c r="Q1792" i="1"/>
  <c r="O1792" i="1" s="1"/>
  <c r="P860" i="1"/>
  <c r="P2362" i="1"/>
  <c r="O2362" i="1" s="1"/>
  <c r="P1698" i="1"/>
  <c r="P911" i="1"/>
  <c r="P3278" i="1"/>
  <c r="O3278" i="1" s="1"/>
  <c r="P885" i="1"/>
  <c r="P304" i="1"/>
  <c r="P479" i="1"/>
  <c r="P1615" i="1"/>
  <c r="O1615" i="1" s="1"/>
  <c r="P1936" i="1"/>
  <c r="O1936" i="1" s="1"/>
  <c r="P588" i="1"/>
  <c r="O588" i="1" s="1"/>
  <c r="P2878" i="1"/>
  <c r="O2878" i="1" s="1"/>
  <c r="Q2672" i="1"/>
  <c r="O2672" i="1" s="1"/>
  <c r="P1667" i="1"/>
  <c r="O1667" i="1" s="1"/>
  <c r="Z1667" i="1" s="1"/>
  <c r="P1262" i="1"/>
  <c r="O2363" i="1"/>
  <c r="Z2363" i="1" s="1"/>
  <c r="P80" i="1"/>
  <c r="O80" i="1" s="1"/>
  <c r="Z80" i="1" s="1"/>
  <c r="P713" i="1"/>
  <c r="O713" i="1" s="1"/>
  <c r="Z713" i="1" s="1"/>
  <c r="Q222" i="1"/>
  <c r="O222" i="1" s="1"/>
  <c r="P3107" i="1"/>
  <c r="P1821" i="1"/>
  <c r="O1821" i="1" s="1"/>
  <c r="P2533" i="1"/>
  <c r="P675" i="1"/>
  <c r="O675" i="1" s="1"/>
  <c r="P2892" i="1"/>
  <c r="Q2294" i="1"/>
  <c r="P2294" i="1"/>
  <c r="P1551" i="1"/>
  <c r="O1551" i="1" s="1"/>
  <c r="P46" i="1"/>
  <c r="O46" i="1" s="1"/>
  <c r="P2166" i="1"/>
  <c r="O2166" i="1" s="1"/>
  <c r="Q857" i="1"/>
  <c r="O857" i="1" s="1"/>
  <c r="Z857" i="1" s="1"/>
  <c r="P2523" i="1"/>
  <c r="O2523" i="1" s="1"/>
  <c r="Z2523" i="1" s="1"/>
  <c r="O1140" i="1"/>
  <c r="Z1140" i="1" s="1"/>
  <c r="P654" i="1"/>
  <c r="O654" i="1" s="1"/>
  <c r="Q1676" i="1"/>
  <c r="P1676" i="1"/>
  <c r="O1676" i="1" s="1"/>
  <c r="Q2885" i="1"/>
  <c r="P2885" i="1"/>
  <c r="P385" i="1"/>
  <c r="Q385" i="1"/>
  <c r="Q2586" i="1"/>
  <c r="P2586" i="1"/>
  <c r="O2586" i="1" s="1"/>
  <c r="Q1124" i="1"/>
  <c r="P1124" i="1"/>
  <c r="O1124" i="1" s="1"/>
  <c r="Q1683" i="1"/>
  <c r="O1683" i="1" s="1"/>
  <c r="Z1683" i="1" s="1"/>
  <c r="O1680" i="1"/>
  <c r="Z1680" i="1" s="1"/>
  <c r="O271" i="1"/>
  <c r="O794" i="1"/>
  <c r="P1824" i="1"/>
  <c r="O1824" i="1" s="1"/>
  <c r="P795" i="1"/>
  <c r="O795" i="1" s="1"/>
  <c r="Q543" i="1"/>
  <c r="O543" i="1" s="1"/>
  <c r="Z543" i="1" s="1"/>
  <c r="Q1542" i="1"/>
  <c r="O2892" i="1"/>
  <c r="Q2495" i="1"/>
  <c r="P2495" i="1"/>
  <c r="P2577" i="1"/>
  <c r="Q850" i="1"/>
  <c r="O850" i="1" s="1"/>
  <c r="Z850" i="1" s="1"/>
  <c r="Q2136" i="1"/>
  <c r="Q922" i="1"/>
  <c r="Q2272" i="1"/>
  <c r="P2272" i="1"/>
  <c r="Q92" i="1"/>
  <c r="P92" i="1"/>
  <c r="O92" i="1" s="1"/>
  <c r="O2364" i="1"/>
  <c r="Q2959" i="1"/>
  <c r="O2959" i="1" s="1"/>
  <c r="O2956" i="1"/>
  <c r="O3207" i="1"/>
  <c r="Z3207" i="1" s="1"/>
  <c r="P1343" i="1"/>
  <c r="P1783" i="1"/>
  <c r="P1352" i="1"/>
  <c r="O1352" i="1" s="1"/>
  <c r="Q1959" i="1"/>
  <c r="Q691" i="1"/>
  <c r="O691" i="1" s="1"/>
  <c r="P132" i="1"/>
  <c r="O132" i="1" s="1"/>
  <c r="P849" i="1"/>
  <c r="O849" i="1" s="1"/>
  <c r="O1410" i="1"/>
  <c r="Z1410" i="1" s="1"/>
  <c r="O1775" i="1"/>
  <c r="O2763" i="1"/>
  <c r="Z2763" i="1" s="1"/>
  <c r="O2383" i="1"/>
  <c r="Z2383" i="1" s="1"/>
  <c r="P1385" i="1"/>
  <c r="O1385" i="1" s="1"/>
  <c r="P1643" i="1"/>
  <c r="O1643" i="1" s="1"/>
  <c r="Z1643" i="1" s="1"/>
  <c r="P3167" i="1"/>
  <c r="O3167" i="1" s="1"/>
  <c r="Z3167" i="1" s="1"/>
  <c r="P1927" i="1"/>
  <c r="O1927" i="1" s="1"/>
  <c r="Z1927" i="1" s="1"/>
  <c r="P2899" i="1"/>
  <c r="O2899" i="1" s="1"/>
  <c r="P2175" i="1"/>
  <c r="O2175" i="1" s="1"/>
  <c r="P409" i="1"/>
  <c r="O409" i="1" s="1"/>
  <c r="P3187" i="1"/>
  <c r="O3187" i="1" s="1"/>
  <c r="Z3187" i="1" s="1"/>
  <c r="P1055" i="1"/>
  <c r="O1055" i="1" s="1"/>
  <c r="O2037" i="1"/>
  <c r="Z2037" i="1" s="1"/>
  <c r="P995" i="1"/>
  <c r="O995" i="1" s="1"/>
  <c r="P381" i="1"/>
  <c r="O381" i="1" s="1"/>
  <c r="P1383" i="1"/>
  <c r="O1383" i="1" s="1"/>
  <c r="Z1383" i="1" s="1"/>
  <c r="P3264" i="1"/>
  <c r="O3264" i="1" s="1"/>
  <c r="P2722" i="1"/>
  <c r="O2722" i="1" s="1"/>
  <c r="P117" i="1"/>
  <c r="O117" i="1" s="1"/>
  <c r="Z117" i="1" s="1"/>
  <c r="P2123" i="1"/>
  <c r="O2123" i="1" s="1"/>
  <c r="Z2123" i="1" s="1"/>
  <c r="P2990" i="1"/>
  <c r="O2990" i="1" s="1"/>
  <c r="Z2990" i="1" s="1"/>
  <c r="Q2620" i="1"/>
  <c r="O2620" i="1" s="1"/>
  <c r="Z2620" i="1" s="1"/>
  <c r="O395" i="1"/>
  <c r="O609" i="1"/>
  <c r="Q2610" i="1"/>
  <c r="P2610" i="1"/>
  <c r="O922" i="1"/>
  <c r="Q3223" i="1"/>
  <c r="P3223" i="1"/>
  <c r="O3223" i="1" s="1"/>
  <c r="Z3223" i="1" s="1"/>
  <c r="Q2045" i="1"/>
  <c r="P2045" i="1"/>
  <c r="Q3212" i="1"/>
  <c r="P3212" i="1"/>
  <c r="O313" i="1"/>
  <c r="Z313" i="1" s="1"/>
  <c r="O1959" i="1"/>
  <c r="O778" i="1"/>
  <c r="O3041" i="1"/>
  <c r="P298" i="1"/>
  <c r="Q371" i="1"/>
  <c r="P371" i="1"/>
  <c r="O371" i="1" s="1"/>
  <c r="Q2557" i="1"/>
  <c r="P2557" i="1"/>
  <c r="Q400" i="1"/>
  <c r="O400" i="1" s="1"/>
  <c r="Z400" i="1" s="1"/>
  <c r="P400" i="1"/>
  <c r="Q2654" i="1"/>
  <c r="P2654" i="1"/>
  <c r="O2654" i="1" s="1"/>
  <c r="O2537" i="1"/>
  <c r="Z2537" i="1" s="1"/>
  <c r="O2998" i="1"/>
  <c r="O2418" i="1"/>
  <c r="P2769" i="1"/>
  <c r="O2769" i="1" s="1"/>
  <c r="P1521" i="1"/>
  <c r="O1521" i="1" s="1"/>
  <c r="Q1511" i="1"/>
  <c r="Q3045" i="1"/>
  <c r="O3045" i="1" s="1"/>
  <c r="P2139" i="1"/>
  <c r="O2139" i="1" s="1"/>
  <c r="P1023" i="1"/>
  <c r="O1023" i="1" s="1"/>
  <c r="Z1023" i="1" s="1"/>
  <c r="P1473" i="1"/>
  <c r="O1473" i="1" s="1"/>
  <c r="Z1473" i="1" s="1"/>
  <c r="P600" i="1"/>
  <c r="O600" i="1" s="1"/>
  <c r="Z600" i="1" s="1"/>
  <c r="P2819" i="1"/>
  <c r="O1745" i="1"/>
  <c r="O3275" i="1"/>
  <c r="P2384" i="1"/>
  <c r="O2384" i="1" s="1"/>
  <c r="P880" i="1"/>
  <c r="O880" i="1" s="1"/>
  <c r="Z880" i="1" s="1"/>
  <c r="P1861" i="1"/>
  <c r="O1861" i="1" s="1"/>
  <c r="P2419" i="1"/>
  <c r="O2419" i="1" s="1"/>
  <c r="P2700" i="1"/>
  <c r="P2646" i="1"/>
  <c r="O2646" i="1" s="1"/>
  <c r="P2173" i="1"/>
  <c r="O2173" i="1" s="1"/>
  <c r="Z2173" i="1" s="1"/>
  <c r="P1362" i="1"/>
  <c r="O1362" i="1" s="1"/>
  <c r="P3007" i="1"/>
  <c r="O3007" i="1" s="1"/>
  <c r="Z3007" i="1" s="1"/>
  <c r="P2413" i="1"/>
  <c r="O2413" i="1" s="1"/>
  <c r="Z2413" i="1" s="1"/>
  <c r="P310" i="1"/>
  <c r="O310" i="1" s="1"/>
  <c r="Z310" i="1" s="1"/>
  <c r="P718" i="1"/>
  <c r="O718" i="1" s="1"/>
  <c r="P2376" i="1"/>
  <c r="O2376" i="1" s="1"/>
  <c r="P1588" i="1"/>
  <c r="O1588" i="1" s="1"/>
  <c r="P1281" i="1"/>
  <c r="O1281" i="1" s="1"/>
  <c r="P1482" i="1"/>
  <c r="P2804" i="1"/>
  <c r="O2804" i="1" s="1"/>
  <c r="P1689" i="1"/>
  <c r="P1697" i="1"/>
  <c r="O1697" i="1" s="1"/>
  <c r="Z1697" i="1" s="1"/>
  <c r="P2011" i="1"/>
  <c r="O2011" i="1" s="1"/>
  <c r="P3217" i="1"/>
  <c r="O3217" i="1" s="1"/>
  <c r="Z3217" i="1" s="1"/>
  <c r="P111" i="1"/>
  <c r="O111" i="1" s="1"/>
  <c r="P2525" i="1"/>
  <c r="O2525" i="1" s="1"/>
  <c r="P1782" i="1"/>
  <c r="O1782" i="1" s="1"/>
  <c r="P1559" i="1"/>
  <c r="P2776" i="1"/>
  <c r="Q2218" i="1"/>
  <c r="O257" i="1"/>
  <c r="Z257" i="1" s="1"/>
  <c r="O1730" i="1"/>
  <c r="Z1730" i="1" s="1"/>
  <c r="O237" i="1"/>
  <c r="Z237" i="1" s="1"/>
  <c r="P2081" i="1"/>
  <c r="Q3294" i="1"/>
  <c r="P3294" i="1"/>
  <c r="O3294" i="1" s="1"/>
  <c r="Q1335" i="1"/>
  <c r="P1335" i="1"/>
  <c r="Q1807" i="1"/>
  <c r="P1807" i="1"/>
  <c r="O1511" i="1"/>
  <c r="O1970" i="1"/>
  <c r="Z1970" i="1" s="1"/>
  <c r="O2819" i="1"/>
  <c r="P1902" i="1"/>
  <c r="P333" i="1"/>
  <c r="O333" i="1" s="1"/>
  <c r="Z333" i="1" s="1"/>
  <c r="P2901" i="1"/>
  <c r="O2901" i="1" s="1"/>
  <c r="P2390" i="1"/>
  <c r="O2390" i="1" s="1"/>
  <c r="Z2390" i="1" s="1"/>
  <c r="P419" i="1"/>
  <c r="P2078" i="1"/>
  <c r="P994" i="1"/>
  <c r="O994" i="1" s="1"/>
  <c r="Q1813" i="1"/>
  <c r="P2256" i="1"/>
  <c r="O2256" i="1" s="1"/>
  <c r="O49" i="1"/>
  <c r="P70" i="1"/>
  <c r="O70" i="1" s="1"/>
  <c r="Z70" i="1" s="1"/>
  <c r="P2954" i="1"/>
  <c r="O2954" i="1" s="1"/>
  <c r="P931" i="1"/>
  <c r="O931" i="1" s="1"/>
  <c r="P3085" i="1"/>
  <c r="O3085" i="1" s="1"/>
  <c r="P1983" i="1"/>
  <c r="O352" i="1"/>
  <c r="P2748" i="1"/>
  <c r="O2748" i="1" s="1"/>
  <c r="Q122" i="1"/>
  <c r="P122" i="1"/>
  <c r="Q947" i="1"/>
  <c r="P947" i="1"/>
  <c r="O947" i="1" s="1"/>
  <c r="Z947" i="1" s="1"/>
  <c r="Q3324" i="1"/>
  <c r="P3324" i="1"/>
  <c r="O3324" i="1" s="1"/>
  <c r="Q1377" i="1"/>
  <c r="P1377" i="1"/>
  <c r="O1377" i="1" s="1"/>
  <c r="Z1377" i="1" s="1"/>
  <c r="Q2401" i="1"/>
  <c r="O2401" i="1" s="1"/>
  <c r="P2401" i="1"/>
  <c r="Q1417" i="1"/>
  <c r="P1417" i="1"/>
  <c r="O1417" i="1" s="1"/>
  <c r="Z1417" i="1" s="1"/>
  <c r="O2247" i="1"/>
  <c r="Z2247" i="1" s="1"/>
  <c r="O3281" i="1"/>
  <c r="P1603" i="1"/>
  <c r="O1310" i="1"/>
  <c r="Z1310" i="1" s="1"/>
  <c r="O1408" i="1"/>
  <c r="P2240" i="1"/>
  <c r="O2240" i="1" s="1"/>
  <c r="Z2240" i="1" s="1"/>
  <c r="P665" i="1"/>
  <c r="O665" i="1" s="1"/>
  <c r="O3297" i="1"/>
  <c r="Z3297" i="1" s="1"/>
  <c r="P2087" i="1"/>
  <c r="O2087" i="1" s="1"/>
  <c r="Z2087" i="1" s="1"/>
  <c r="P2564" i="1"/>
  <c r="O2564" i="1" s="1"/>
  <c r="Q2342" i="1"/>
  <c r="O2342" i="1" s="1"/>
  <c r="P2266" i="1"/>
  <c r="O2266" i="1" s="1"/>
  <c r="P2912" i="1"/>
  <c r="O2912" i="1" s="1"/>
  <c r="P1004" i="1"/>
  <c r="P2813" i="1"/>
  <c r="O2813" i="1" s="1"/>
  <c r="Z2813" i="1" s="1"/>
  <c r="P1989" i="1"/>
  <c r="O1989" i="1" s="1"/>
  <c r="P1929" i="1"/>
  <c r="P2991" i="1"/>
  <c r="P1921" i="1"/>
  <c r="O1921" i="1" s="1"/>
  <c r="P2426" i="1"/>
  <c r="O2426" i="1" s="1"/>
  <c r="P930" i="1"/>
  <c r="O930" i="1" s="1"/>
  <c r="Z930" i="1" s="1"/>
  <c r="P3090" i="1"/>
  <c r="O3090" i="1" s="1"/>
  <c r="Z3090" i="1" s="1"/>
  <c r="P881" i="1"/>
  <c r="O881" i="1" s="1"/>
  <c r="P2348" i="1"/>
  <c r="O2348" i="1" s="1"/>
  <c r="P2001" i="1"/>
  <c r="O2001" i="1" s="1"/>
  <c r="P108" i="1"/>
  <c r="O108" i="1" s="1"/>
  <c r="P1510" i="1"/>
  <c r="O1510" i="1" s="1"/>
  <c r="Z1510" i="1" s="1"/>
  <c r="P349" i="1"/>
  <c r="O349" i="1" s="1"/>
  <c r="P1860" i="1"/>
  <c r="P51" i="1"/>
  <c r="P1273" i="1"/>
  <c r="P2712" i="1"/>
  <c r="P751" i="1"/>
  <c r="P1490" i="1"/>
  <c r="P417" i="1"/>
  <c r="O417" i="1" s="1"/>
  <c r="Z417" i="1" s="1"/>
  <c r="O1813" i="1"/>
  <c r="Z1813" i="1" s="1"/>
  <c r="P2258" i="1"/>
  <c r="O2258" i="1" s="1"/>
  <c r="P1466" i="1"/>
  <c r="O1466" i="1" s="1"/>
  <c r="P3274" i="1"/>
  <c r="P2086" i="1"/>
  <c r="P1830" i="1"/>
  <c r="O1830" i="1" s="1"/>
  <c r="Z1830" i="1" s="1"/>
  <c r="Q1068" i="1"/>
  <c r="P1068" i="1"/>
  <c r="O1068" i="1" s="1"/>
  <c r="P1544" i="1"/>
  <c r="O1544" i="1" s="1"/>
  <c r="Q1571" i="1"/>
  <c r="O1571" i="1" s="1"/>
  <c r="P488" i="1"/>
  <c r="O488" i="1" s="1"/>
  <c r="O458" i="1"/>
  <c r="O1964" i="1"/>
  <c r="O236" i="1"/>
  <c r="O3075" i="1"/>
  <c r="P456" i="1"/>
  <c r="O456" i="1" s="1"/>
  <c r="P1105" i="1"/>
  <c r="O1105" i="1" s="1"/>
  <c r="P2399" i="1"/>
  <c r="O2399" i="1" s="1"/>
  <c r="Q2124" i="1"/>
  <c r="O2124" i="1" s="1"/>
  <c r="P2643" i="1"/>
  <c r="O2643" i="1" s="1"/>
  <c r="Z2643" i="1" s="1"/>
  <c r="P592" i="1"/>
  <c r="O592" i="1" s="1"/>
  <c r="P1612" i="1"/>
  <c r="O1612" i="1" s="1"/>
  <c r="P3129" i="1"/>
  <c r="O3129" i="1" s="1"/>
  <c r="Q2974" i="1"/>
  <c r="O2974" i="1" s="1"/>
  <c r="P3101" i="1"/>
  <c r="P2857" i="1"/>
  <c r="O2857" i="1" s="1"/>
  <c r="Z2857" i="1" s="1"/>
  <c r="P918" i="1"/>
  <c r="O918" i="1" s="1"/>
  <c r="P3254" i="1"/>
  <c r="P1086" i="1"/>
  <c r="P589" i="1"/>
  <c r="O589" i="1" s="1"/>
  <c r="P1307" i="1"/>
  <c r="O1307" i="1" s="1"/>
  <c r="Z1307" i="1" s="1"/>
  <c r="P945" i="1"/>
  <c r="O945" i="1" s="1"/>
  <c r="P2921" i="1"/>
  <c r="Q3058" i="1"/>
  <c r="P3058" i="1"/>
  <c r="O3058" i="1" s="1"/>
  <c r="Q1137" i="1"/>
  <c r="O1137" i="1" s="1"/>
  <c r="Z1137" i="1" s="1"/>
  <c r="Q295" i="1"/>
  <c r="O295" i="1" s="1"/>
  <c r="O863" i="1"/>
  <c r="Z863" i="1" s="1"/>
  <c r="Q2284" i="1"/>
  <c r="P2284" i="1"/>
  <c r="O2284" i="1" s="1"/>
  <c r="Q2076" i="1"/>
  <c r="P2076" i="1"/>
  <c r="O2076" i="1" s="1"/>
  <c r="Q2548" i="1"/>
  <c r="P2548" i="1"/>
  <c r="O2548" i="1" s="1"/>
  <c r="Q2709" i="1"/>
  <c r="P2709" i="1"/>
  <c r="Q574" i="1"/>
  <c r="P574" i="1"/>
  <c r="Q473" i="1"/>
  <c r="P473" i="1"/>
  <c r="O473" i="1" s="1"/>
  <c r="Z473" i="1" s="1"/>
  <c r="O480" i="1"/>
  <c r="Z480" i="1" s="1"/>
  <c r="O292" i="1"/>
  <c r="O743" i="1"/>
  <c r="Z743" i="1" s="1"/>
  <c r="Q2364" i="1"/>
  <c r="Q3025" i="1"/>
  <c r="P2679" i="1"/>
  <c r="O2679" i="1" s="1"/>
  <c r="P1651" i="1"/>
  <c r="P1565" i="1"/>
  <c r="O1565" i="1" s="1"/>
  <c r="Q1308" i="1"/>
  <c r="O1308" i="1" s="1"/>
  <c r="P398" i="1"/>
  <c r="O398" i="1" s="1"/>
  <c r="P1743" i="1"/>
  <c r="O1743" i="1" s="1"/>
  <c r="Z1743" i="1" s="1"/>
  <c r="P56" i="1"/>
  <c r="O56" i="1" s="1"/>
  <c r="Q3194" i="1"/>
  <c r="P3194" i="1"/>
  <c r="Q1965" i="1"/>
  <c r="Q908" i="1"/>
  <c r="P908" i="1"/>
  <c r="Q645" i="1"/>
  <c r="O2714" i="1"/>
  <c r="P1439" i="1"/>
  <c r="Q1439" i="1"/>
  <c r="O485" i="1"/>
  <c r="Q1263" i="1"/>
  <c r="P1263" i="1"/>
  <c r="O1263" i="1" s="1"/>
  <c r="Z1263" i="1" s="1"/>
  <c r="P982" i="1"/>
  <c r="O982" i="1" s="1"/>
  <c r="Q1805" i="1"/>
  <c r="P1805" i="1"/>
  <c r="O1805" i="1" s="1"/>
  <c r="Q727" i="1"/>
  <c r="P727" i="1"/>
  <c r="O727" i="1" s="1"/>
  <c r="Z727" i="1" s="1"/>
  <c r="Q420" i="1"/>
  <c r="P420" i="1"/>
  <c r="Q2328" i="1"/>
  <c r="P2328" i="1"/>
  <c r="P3049" i="1"/>
  <c r="O3021" i="1"/>
  <c r="P115" i="1"/>
  <c r="O115" i="1" s="1"/>
  <c r="P1858" i="1"/>
  <c r="O1858" i="1" s="1"/>
  <c r="P1167" i="1"/>
  <c r="O1167" i="1" s="1"/>
  <c r="Z1167" i="1" s="1"/>
  <c r="P2690" i="1"/>
  <c r="O3025" i="1"/>
  <c r="O2480" i="1"/>
  <c r="Z2480" i="1" s="1"/>
  <c r="P1320" i="1"/>
  <c r="O1320" i="1" s="1"/>
  <c r="Z1320" i="1" s="1"/>
  <c r="P165" i="1"/>
  <c r="O165" i="1" s="1"/>
  <c r="Q668" i="1"/>
  <c r="O668" i="1" s="1"/>
  <c r="P2016" i="1"/>
  <c r="P1358" i="1"/>
  <c r="O1358" i="1" s="1"/>
  <c r="P745" i="1"/>
  <c r="O745" i="1" s="1"/>
  <c r="Q3235" i="1"/>
  <c r="P688" i="1"/>
  <c r="O688" i="1" s="1"/>
  <c r="Q3241" i="1"/>
  <c r="P118" i="1"/>
  <c r="O118" i="1" s="1"/>
  <c r="P539" i="1"/>
  <c r="O539" i="1" s="1"/>
  <c r="P149" i="1"/>
  <c r="O149" i="1" s="1"/>
  <c r="P2060" i="1"/>
  <c r="O2060" i="1" s="1"/>
  <c r="Z2060" i="1" s="1"/>
  <c r="P1074" i="1"/>
  <c r="Q1964" i="1"/>
  <c r="Q36" i="1"/>
  <c r="Q477" i="1"/>
  <c r="P616" i="1"/>
  <c r="P1916" i="1"/>
  <c r="O1916" i="1" s="1"/>
  <c r="P2021" i="1"/>
  <c r="P524" i="1"/>
  <c r="O524" i="1" s="1"/>
  <c r="P286" i="1"/>
  <c r="P1448" i="1"/>
  <c r="O1448" i="1" s="1"/>
  <c r="Q546" i="1"/>
  <c r="O546" i="1" s="1"/>
  <c r="P948" i="1"/>
  <c r="O948" i="1" s="1"/>
  <c r="P2539" i="1"/>
  <c r="O2539" i="1" s="1"/>
  <c r="Q2431" i="1"/>
  <c r="P2431" i="1"/>
  <c r="O2431" i="1" s="1"/>
  <c r="P275" i="1"/>
  <c r="O275" i="1" s="1"/>
  <c r="P1123" i="1"/>
  <c r="P1175" i="1"/>
  <c r="O1175" i="1" s="1"/>
  <c r="P731" i="1"/>
  <c r="O731" i="1" s="1"/>
  <c r="P2331" i="1"/>
  <c r="O2331" i="1" s="1"/>
  <c r="P1213" i="1"/>
  <c r="O1213" i="1" s="1"/>
  <c r="Z1213" i="1" s="1"/>
  <c r="Q2890" i="1"/>
  <c r="P1151" i="1"/>
  <c r="Q1151" i="1"/>
  <c r="P1903" i="1"/>
  <c r="Q313" i="1"/>
  <c r="Q886" i="1"/>
  <c r="P886" i="1"/>
  <c r="Q2844" i="1"/>
  <c r="P2844" i="1"/>
  <c r="O1591" i="1"/>
  <c r="O2797" i="1"/>
  <c r="Z2797" i="1" s="1"/>
  <c r="O1746" i="1"/>
  <c r="O474" i="1"/>
  <c r="O2690" i="1"/>
  <c r="Z2690" i="1" s="1"/>
  <c r="O2778" i="1"/>
  <c r="P2031" i="1"/>
  <c r="O2031" i="1" s="1"/>
  <c r="O2116" i="1"/>
  <c r="O477" i="1"/>
  <c r="Z477" i="1" s="1"/>
  <c r="O616" i="1"/>
  <c r="P810" i="1"/>
  <c r="O810" i="1" s="1"/>
  <c r="Z810" i="1" s="1"/>
  <c r="O386" i="1"/>
  <c r="P188" i="1"/>
  <c r="O188" i="1" s="1"/>
  <c r="P669" i="1"/>
  <c r="O669" i="1" s="1"/>
  <c r="P1635" i="1"/>
  <c r="O1635" i="1" s="1"/>
  <c r="P2022" i="1"/>
  <c r="O2022" i="1" s="1"/>
  <c r="P1548" i="1"/>
  <c r="O1548" i="1" s="1"/>
  <c r="Q529" i="1"/>
  <c r="P529" i="1"/>
  <c r="P1707" i="1"/>
  <c r="O1707" i="1" s="1"/>
  <c r="Z1707" i="1" s="1"/>
  <c r="P572" i="1"/>
  <c r="O572" i="1" s="1"/>
  <c r="P2559" i="1"/>
  <c r="O2559" i="1" s="1"/>
  <c r="P2222" i="1"/>
  <c r="O2222" i="1" s="1"/>
  <c r="Q2222" i="1"/>
  <c r="Q2634" i="1"/>
  <c r="P2634" i="1"/>
  <c r="O2634" i="1" s="1"/>
  <c r="O2020" i="1"/>
  <c r="Z2020" i="1" s="1"/>
  <c r="O2056" i="1"/>
  <c r="Q2004" i="1"/>
  <c r="O2004" i="1" s="1"/>
  <c r="P50" i="1"/>
  <c r="O50" i="1" s="1"/>
  <c r="Z50" i="1" s="1"/>
  <c r="Q1227" i="1"/>
  <c r="P1227" i="1"/>
  <c r="P2064" i="1"/>
  <c r="Q2064" i="1"/>
  <c r="O2544" i="1"/>
  <c r="Q1601" i="1"/>
  <c r="O1601" i="1" s="1"/>
  <c r="Q2316" i="1"/>
  <c r="P2316" i="1"/>
  <c r="O2316" i="1" s="1"/>
  <c r="Q1671" i="1"/>
  <c r="P1671" i="1"/>
  <c r="O162" i="1"/>
  <c r="O217" i="1"/>
  <c r="Z217" i="1" s="1"/>
  <c r="O1155" i="1"/>
  <c r="O744" i="1"/>
  <c r="P2957" i="1"/>
  <c r="P2870" i="1"/>
  <c r="O2870" i="1" s="1"/>
  <c r="Z2870" i="1" s="1"/>
  <c r="P1531" i="1"/>
  <c r="O1531" i="1" s="1"/>
  <c r="Q2871" i="1"/>
  <c r="Q2520" i="1"/>
  <c r="Q590" i="1"/>
  <c r="Q2423" i="1"/>
  <c r="Q1122" i="1"/>
  <c r="P2353" i="1"/>
  <c r="O2353" i="1" s="1"/>
  <c r="Z2353" i="1" s="1"/>
  <c r="P1607" i="1"/>
  <c r="O1607" i="1" s="1"/>
  <c r="Z1607" i="1" s="1"/>
  <c r="P2156" i="1"/>
  <c r="O2156" i="1" s="1"/>
  <c r="Q3130" i="1"/>
  <c r="Q2607" i="1"/>
  <c r="O2607" i="1" s="1"/>
  <c r="Z2607" i="1" s="1"/>
  <c r="Q2233" i="1"/>
  <c r="P2935" i="1"/>
  <c r="O2935" i="1" s="1"/>
  <c r="P1278" i="1"/>
  <c r="O1278" i="1" s="1"/>
  <c r="P1327" i="1"/>
  <c r="O1327" i="1" s="1"/>
  <c r="Z1327" i="1" s="1"/>
  <c r="P1318" i="1"/>
  <c r="O1318" i="1" s="1"/>
  <c r="Q2455" i="1"/>
  <c r="Q2824" i="1"/>
  <c r="P515" i="1"/>
  <c r="O515" i="1" s="1"/>
  <c r="P3032" i="1"/>
  <c r="O3032" i="1" s="1"/>
  <c r="P396" i="1"/>
  <c r="O396" i="1" s="1"/>
  <c r="Q642" i="1"/>
  <c r="O642" i="1" s="1"/>
  <c r="Q678" i="1"/>
  <c r="O678" i="1" s="1"/>
  <c r="P678" i="1"/>
  <c r="Q1063" i="1"/>
  <c r="P1063" i="1"/>
  <c r="P1501" i="1"/>
  <c r="O1501" i="1" s="1"/>
  <c r="P2521" i="1"/>
  <c r="P1725" i="1"/>
  <c r="Q1272" i="1"/>
  <c r="O1272" i="1" s="1"/>
  <c r="Q1947" i="1"/>
  <c r="P1947" i="1"/>
  <c r="P1622" i="1"/>
  <c r="P2606" i="1"/>
  <c r="Q2606" i="1"/>
  <c r="Q1118" i="1"/>
  <c r="P1118" i="1"/>
  <c r="Q2718" i="1"/>
  <c r="P2718" i="1"/>
  <c r="O2297" i="1"/>
  <c r="Z2297" i="1" s="1"/>
  <c r="Q219" i="1"/>
  <c r="P219" i="1"/>
  <c r="O1102" i="1"/>
  <c r="P1575" i="1"/>
  <c r="O1575" i="1" s="1"/>
  <c r="P1073" i="1"/>
  <c r="O1073" i="1" s="1"/>
  <c r="Z1073" i="1" s="1"/>
  <c r="P44" i="1"/>
  <c r="O44" i="1" s="1"/>
  <c r="P1597" i="1"/>
  <c r="O1597" i="1" s="1"/>
  <c r="Z1597" i="1" s="1"/>
  <c r="Q2728" i="1"/>
  <c r="P2728" i="1"/>
  <c r="P1678" i="1"/>
  <c r="O1678" i="1" s="1"/>
  <c r="P2661" i="1"/>
  <c r="O2661" i="1" s="1"/>
  <c r="P990" i="1"/>
  <c r="O990" i="1" s="1"/>
  <c r="Z990" i="1" s="1"/>
  <c r="P2850" i="1"/>
  <c r="O2850" i="1" s="1"/>
  <c r="Z2850" i="1" s="1"/>
  <c r="O507" i="1"/>
  <c r="Z507" i="1" s="1"/>
  <c r="Q236" i="1"/>
  <c r="O1622" i="1"/>
  <c r="Q1757" i="1"/>
  <c r="P1757" i="1"/>
  <c r="O1757" i="1" s="1"/>
  <c r="Z1757" i="1" s="1"/>
  <c r="P3305" i="1"/>
  <c r="O3305" i="1" s="1"/>
  <c r="Q901" i="1"/>
  <c r="P901" i="1"/>
  <c r="O901" i="1" s="1"/>
  <c r="Q248" i="1"/>
  <c r="P248" i="1"/>
  <c r="P1371" i="1"/>
  <c r="O1371" i="1" s="1"/>
  <c r="Q1371" i="1"/>
  <c r="Q1020" i="1"/>
  <c r="O1020" i="1" s="1"/>
  <c r="Z1020" i="1" s="1"/>
  <c r="Q767" i="1"/>
  <c r="P767" i="1"/>
  <c r="O767" i="1" s="1"/>
  <c r="Z767" i="1" s="1"/>
  <c r="Q1508" i="1"/>
  <c r="O1508" i="1" s="1"/>
  <c r="P1508" i="1"/>
  <c r="Q1450" i="1"/>
  <c r="P1450" i="1"/>
  <c r="Q899" i="1"/>
  <c r="P899" i="1"/>
  <c r="Q2499" i="1"/>
  <c r="P2499" i="1"/>
  <c r="O2499" i="1" s="1"/>
  <c r="P2613" i="1"/>
  <c r="O2613" i="1" s="1"/>
  <c r="Z2613" i="1" s="1"/>
  <c r="P2509" i="1"/>
  <c r="O2509" i="1" s="1"/>
  <c r="O3265" i="1"/>
  <c r="O633" i="1"/>
  <c r="Z633" i="1" s="1"/>
  <c r="O1811" i="1"/>
  <c r="O3120" i="1"/>
  <c r="Z3120" i="1" s="1"/>
  <c r="Q3075" i="1"/>
  <c r="P2180" i="1"/>
  <c r="O2180" i="1" s="1"/>
  <c r="Z2180" i="1" s="1"/>
  <c r="P2532" i="1"/>
  <c r="O2532" i="1" s="1"/>
  <c r="O909" i="1"/>
  <c r="Q1433" i="1"/>
  <c r="P1433" i="1"/>
  <c r="Q278" i="1"/>
  <c r="P278" i="1"/>
  <c r="P534" i="1"/>
  <c r="Q534" i="1"/>
  <c r="O534" i="1" s="1"/>
  <c r="P614" i="1"/>
  <c r="O614" i="1" s="1"/>
  <c r="Q614" i="1"/>
  <c r="O1632" i="1"/>
  <c r="O22" i="1"/>
  <c r="Q2090" i="1"/>
  <c r="P2090" i="1"/>
  <c r="O2090" i="1" s="1"/>
  <c r="Z2090" i="1" s="1"/>
  <c r="P1255" i="1"/>
  <c r="O1255" i="1" s="1"/>
  <c r="Q1107" i="1"/>
  <c r="P1107" i="1"/>
  <c r="Q3327" i="1"/>
  <c r="P3327" i="1"/>
  <c r="P530" i="1"/>
  <c r="O530" i="1" s="1"/>
  <c r="Z530" i="1" s="1"/>
  <c r="Q2832" i="1"/>
  <c r="O2832" i="1" s="1"/>
  <c r="O3334" i="1"/>
  <c r="P1149" i="1"/>
  <c r="O1149" i="1" s="1"/>
  <c r="P2649" i="1"/>
  <c r="O2649" i="1" s="1"/>
  <c r="O562" i="1"/>
  <c r="P243" i="1"/>
  <c r="P1764" i="1"/>
  <c r="P2750" i="1"/>
  <c r="O2750" i="1" s="1"/>
  <c r="Z2750" i="1" s="1"/>
  <c r="P2349" i="1"/>
  <c r="O2349" i="1" s="1"/>
  <c r="P843" i="1"/>
  <c r="O843" i="1" s="1"/>
  <c r="Z843" i="1" s="1"/>
  <c r="P2352" i="1"/>
  <c r="O2352" i="1" s="1"/>
  <c r="P2893" i="1"/>
  <c r="O2893" i="1" s="1"/>
  <c r="Z2893" i="1" s="1"/>
  <c r="O2260" i="1"/>
  <c r="Z2260" i="1" s="1"/>
  <c r="P2928" i="1"/>
  <c r="O2928" i="1" s="1"/>
  <c r="P2460" i="1"/>
  <c r="O2460" i="1" s="1"/>
  <c r="Z2460" i="1" s="1"/>
  <c r="P158" i="1"/>
  <c r="O158" i="1" s="1"/>
  <c r="P2174" i="1"/>
  <c r="O2174" i="1" s="1"/>
  <c r="P1361" i="1"/>
  <c r="Q124" i="1"/>
  <c r="O124" i="1" s="1"/>
  <c r="P1287" i="1"/>
  <c r="O1287" i="1" s="1"/>
  <c r="Z1287" i="1" s="1"/>
  <c r="P2054" i="1"/>
  <c r="O2054" i="1" s="1"/>
  <c r="P2980" i="1"/>
  <c r="P2374" i="1"/>
  <c r="P3069" i="1"/>
  <c r="O3069" i="1" s="1"/>
  <c r="P1991" i="1"/>
  <c r="O1991" i="1" s="1"/>
  <c r="Q606" i="1"/>
  <c r="O606" i="1" s="1"/>
  <c r="P662" i="1"/>
  <c r="O662" i="1" s="1"/>
  <c r="O1369" i="1"/>
  <c r="P8" i="1"/>
  <c r="O8" i="1" s="1"/>
  <c r="Q1420" i="1"/>
  <c r="P1420" i="1"/>
  <c r="P1136" i="1"/>
  <c r="O1136" i="1" s="1"/>
  <c r="P2110" i="1"/>
  <c r="O2110" i="1" s="1"/>
  <c r="Z2110" i="1" s="1"/>
  <c r="O2428" i="1"/>
  <c r="P2638" i="1"/>
  <c r="O2638" i="1" s="1"/>
  <c r="O575" i="1"/>
  <c r="P1871" i="1"/>
  <c r="O1871" i="1" s="1"/>
  <c r="P1589" i="1"/>
  <c r="O1589" i="1" s="1"/>
  <c r="P704" i="1"/>
  <c r="O704" i="1" s="1"/>
  <c r="P784" i="1"/>
  <c r="O784" i="1" s="1"/>
  <c r="O2018" i="1"/>
  <c r="Q2915" i="1"/>
  <c r="P2915" i="1"/>
  <c r="O2915" i="1" s="1"/>
  <c r="P598" i="1"/>
  <c r="O598" i="1" s="1"/>
  <c r="P991" i="1"/>
  <c r="Q991" i="1"/>
  <c r="Q2047" i="1"/>
  <c r="P2047" i="1"/>
  <c r="O2047" i="1" s="1"/>
  <c r="Z2047" i="1" s="1"/>
  <c r="Q1186" i="1"/>
  <c r="P1186" i="1"/>
  <c r="O1186" i="1" s="1"/>
  <c r="O775" i="1"/>
  <c r="Q1593" i="1"/>
  <c r="P1593" i="1"/>
  <c r="O1127" i="1"/>
  <c r="Z1127" i="1" s="1"/>
  <c r="P2580" i="1"/>
  <c r="O2580" i="1" s="1"/>
  <c r="Z2580" i="1" s="1"/>
  <c r="Q2429" i="1"/>
  <c r="O2429" i="1" s="1"/>
  <c r="P1570" i="1"/>
  <c r="O1570" i="1" s="1"/>
  <c r="Z1570" i="1" s="1"/>
  <c r="O913" i="1"/>
  <c r="Z913" i="1" s="1"/>
  <c r="Q3298" i="1"/>
  <c r="Q2023" i="1"/>
  <c r="P2036" i="1"/>
  <c r="Q3135" i="1"/>
  <c r="O3135" i="1" s="1"/>
  <c r="O2162" i="1"/>
  <c r="Q2084" i="1"/>
  <c r="O2084" i="1" s="1"/>
  <c r="P1654" i="1"/>
  <c r="O1654" i="1" s="1"/>
  <c r="O1056" i="1"/>
  <c r="P1629" i="1"/>
  <c r="P916" i="1"/>
  <c r="O916" i="1" s="1"/>
  <c r="O2023" i="1"/>
  <c r="Z2023" i="1" s="1"/>
  <c r="P1344" i="1"/>
  <c r="O1344" i="1" s="1"/>
  <c r="P232" i="1"/>
  <c r="O232" i="1" s="1"/>
  <c r="P1844" i="1"/>
  <c r="O1844" i="1" s="1"/>
  <c r="Q1657" i="1"/>
  <c r="P2048" i="1"/>
  <c r="O2048" i="1" s="1"/>
  <c r="P335" i="1"/>
  <c r="O335" i="1" s="1"/>
  <c r="Q1053" i="1"/>
  <c r="P1348" i="1"/>
  <c r="O1348" i="1" s="1"/>
  <c r="Q2155" i="1"/>
  <c r="O2155" i="1" s="1"/>
  <c r="P2257" i="1"/>
  <c r="O2257" i="1" s="1"/>
  <c r="Z2257" i="1" s="1"/>
  <c r="O2648" i="1"/>
  <c r="P3198" i="1"/>
  <c r="O3198" i="1" s="1"/>
  <c r="O1208" i="1"/>
  <c r="P1954" i="1"/>
  <c r="O1954" i="1" s="1"/>
  <c r="Q1717" i="1"/>
  <c r="Q793" i="1"/>
  <c r="O793" i="1" s="1"/>
  <c r="Z793" i="1" s="1"/>
  <c r="Q548" i="1"/>
  <c r="O548" i="1" s="1"/>
  <c r="O1657" i="1"/>
  <c r="Z1657" i="1" s="1"/>
  <c r="O1717" i="1"/>
  <c r="Z1717" i="1" s="1"/>
  <c r="O240" i="1"/>
  <c r="Z240" i="1" s="1"/>
  <c r="O2463" i="1"/>
  <c r="Z2463" i="1" s="1"/>
  <c r="O1409" i="1"/>
  <c r="P184" i="1"/>
  <c r="O184" i="1" s="1"/>
  <c r="P1230" i="1"/>
  <c r="O1230" i="1" s="1"/>
  <c r="Z1230" i="1" s="1"/>
  <c r="O2177" i="1"/>
  <c r="Z2177" i="1" s="1"/>
  <c r="O3006" i="1"/>
  <c r="O320" i="1"/>
  <c r="Z320" i="1" s="1"/>
  <c r="P1663" i="1"/>
  <c r="O1663" i="1" s="1"/>
  <c r="Z1663" i="1" s="1"/>
  <c r="Q372" i="1"/>
  <c r="O372" i="1" s="1"/>
  <c r="O2853" i="1"/>
  <c r="Z2853" i="1" s="1"/>
  <c r="O631" i="1"/>
  <c r="Q274" i="1"/>
  <c r="O274" i="1" s="1"/>
  <c r="O2985" i="1"/>
  <c r="O242" i="1"/>
  <c r="O73" i="1"/>
  <c r="Z73" i="1" s="1"/>
  <c r="O1478" i="1"/>
  <c r="O1412" i="1"/>
  <c r="O2271" i="1"/>
  <c r="Q1127" i="1"/>
  <c r="O130" i="1"/>
  <c r="Z130" i="1" s="1"/>
  <c r="O2192" i="1"/>
  <c r="O2044" i="1"/>
  <c r="P2478" i="1"/>
  <c r="O1359" i="1"/>
  <c r="O30" i="1"/>
  <c r="Z30" i="1" s="1"/>
  <c r="O1778" i="1"/>
  <c r="O2103" i="1"/>
  <c r="Z2103" i="1" s="1"/>
  <c r="O2866" i="1"/>
  <c r="O950" i="1"/>
  <c r="Z950" i="1" s="1"/>
  <c r="O2318" i="1"/>
  <c r="Q1809" i="1"/>
  <c r="O1809" i="1" s="1"/>
  <c r="Q1808" i="1"/>
  <c r="O1808" i="1" s="1"/>
  <c r="O2498" i="1"/>
  <c r="P679" i="1"/>
  <c r="Q932" i="1"/>
  <c r="O932" i="1" s="1"/>
  <c r="Q1487" i="1"/>
  <c r="O1487" i="1" s="1"/>
  <c r="Z1487" i="1" s="1"/>
  <c r="O927" i="1"/>
  <c r="Z927" i="1" s="1"/>
  <c r="P253" i="1"/>
  <c r="O253" i="1" s="1"/>
  <c r="Z253" i="1" s="1"/>
  <c r="P961" i="1"/>
  <c r="O961" i="1" s="1"/>
  <c r="Q571" i="1"/>
  <c r="P804" i="1"/>
  <c r="O804" i="1" s="1"/>
  <c r="P2440" i="1"/>
  <c r="O2440" i="1" s="1"/>
  <c r="Z2440" i="1" s="1"/>
  <c r="O2542" i="1"/>
  <c r="P252" i="1"/>
  <c r="O252" i="1" s="1"/>
  <c r="P1787" i="1"/>
  <c r="O1787" i="1" s="1"/>
  <c r="Z1787" i="1" s="1"/>
  <c r="P651" i="1"/>
  <c r="Q2192" i="1"/>
  <c r="P1753" i="1"/>
  <c r="P1205" i="1"/>
  <c r="P2914" i="1"/>
  <c r="O2914" i="1" s="1"/>
  <c r="P2650" i="1"/>
  <c r="O2650" i="1" s="1"/>
  <c r="Z2650" i="1" s="1"/>
  <c r="P1222" i="1"/>
  <c r="P1150" i="1"/>
  <c r="O1150" i="1" s="1"/>
  <c r="Z1150" i="1" s="1"/>
  <c r="O467" i="1"/>
  <c r="Z467" i="1" s="1"/>
  <c r="P3176" i="1"/>
  <c r="O3176" i="1" s="1"/>
  <c r="P178" i="1"/>
  <c r="Q2114" i="1"/>
  <c r="O2114" i="1" s="1"/>
  <c r="O719" i="1"/>
  <c r="P40" i="1"/>
  <c r="O40" i="1" s="1"/>
  <c r="Z40" i="1" s="1"/>
  <c r="P2869" i="1"/>
  <c r="O2869" i="1" s="1"/>
  <c r="P671" i="1"/>
  <c r="O671" i="1" s="1"/>
  <c r="O2098" i="1"/>
  <c r="P160" i="1"/>
  <c r="O160" i="1" s="1"/>
  <c r="Z160" i="1" s="1"/>
  <c r="P2920" i="1"/>
  <c r="P685" i="1"/>
  <c r="O685" i="1" s="1"/>
  <c r="P1833" i="1"/>
  <c r="O1833" i="1" s="1"/>
  <c r="Z1833" i="1" s="1"/>
  <c r="P2627" i="1"/>
  <c r="O2627" i="1" s="1"/>
  <c r="Z2627" i="1" s="1"/>
  <c r="P268" i="1"/>
  <c r="O268" i="1" s="1"/>
  <c r="P1702" i="1"/>
  <c r="O1702" i="1" s="1"/>
  <c r="P52" i="1"/>
  <c r="O52" i="1" s="1"/>
  <c r="P75" i="1"/>
  <c r="O75" i="1" s="1"/>
  <c r="P1277" i="1"/>
  <c r="O1277" i="1" s="1"/>
  <c r="Z1277" i="1" s="1"/>
  <c r="P88" i="1"/>
  <c r="O88" i="1" s="1"/>
  <c r="P2612" i="1"/>
  <c r="O2612" i="1" s="1"/>
  <c r="O978" i="1"/>
  <c r="P555" i="1"/>
  <c r="O555" i="1" s="1"/>
  <c r="Q425" i="1"/>
  <c r="O425" i="1" s="1"/>
  <c r="O152" i="1"/>
  <c r="P705" i="1"/>
  <c r="O705" i="1" s="1"/>
  <c r="O1737" i="1"/>
  <c r="Z1737" i="1" s="1"/>
  <c r="P3078" i="1"/>
  <c r="O3078" i="1" s="1"/>
  <c r="P593" i="1"/>
  <c r="P2801" i="1"/>
  <c r="O2801" i="1" s="1"/>
  <c r="Q470" i="1"/>
  <c r="O470" i="1" s="1"/>
  <c r="Z470" i="1" s="1"/>
  <c r="O571" i="1"/>
  <c r="O1259" i="1"/>
  <c r="O894" i="1"/>
  <c r="O442" i="1"/>
  <c r="O3257" i="1"/>
  <c r="Z3257" i="1" s="1"/>
  <c r="O2920" i="1"/>
  <c r="Z2920" i="1" s="1"/>
  <c r="P2947" i="1"/>
  <c r="O2947" i="1" s="1"/>
  <c r="Z2947" i="1" s="1"/>
  <c r="Q3280" i="1"/>
  <c r="Q647" i="1"/>
  <c r="O647" i="1" s="1"/>
  <c r="Z647" i="1" s="1"/>
  <c r="P377" i="1"/>
  <c r="O403" i="1"/>
  <c r="Z403" i="1" s="1"/>
  <c r="Q3006" i="1"/>
  <c r="P2420" i="1"/>
  <c r="P1911" i="1"/>
  <c r="O1911" i="1" s="1"/>
  <c r="O2838" i="1"/>
  <c r="O3280" i="1"/>
  <c r="Z3280" i="1" s="1"/>
  <c r="O2091" i="1"/>
  <c r="O2600" i="1"/>
  <c r="Z2600" i="1" s="1"/>
  <c r="O1996" i="1"/>
  <c r="O2635" i="1"/>
  <c r="O2767" i="1"/>
  <c r="Z2767" i="1" s="1"/>
  <c r="O2625" i="1"/>
  <c r="O1802" i="1"/>
  <c r="O2864" i="1"/>
  <c r="O1602" i="1"/>
  <c r="O2981" i="1"/>
  <c r="O1630" i="1"/>
  <c r="Z1630" i="1" s="1"/>
  <c r="O2736" i="1"/>
  <c r="O2183" i="1"/>
  <c r="Z2183" i="1" s="1"/>
  <c r="O365" i="1"/>
  <c r="O1853" i="1"/>
  <c r="Z1853" i="1" s="1"/>
  <c r="O1538" i="1"/>
  <c r="O783" i="1"/>
  <c r="Z783" i="1" s="1"/>
  <c r="O1455" i="1"/>
  <c r="O154" i="1"/>
  <c r="P753" i="1"/>
  <c r="O753" i="1" s="1"/>
  <c r="Z753" i="1" s="1"/>
  <c r="P2355" i="1"/>
  <c r="O2355" i="1" s="1"/>
  <c r="Q2619" i="1"/>
  <c r="O2619" i="1" s="1"/>
  <c r="Q121" i="1"/>
  <c r="O121" i="1" s="1"/>
  <c r="P2964" i="1"/>
  <c r="O2964" i="1" s="1"/>
  <c r="P1046" i="1"/>
  <c r="O1046" i="1" s="1"/>
  <c r="P2025" i="1"/>
  <c r="O2025" i="1" s="1"/>
  <c r="P1904" i="1"/>
  <c r="O1904" i="1" s="1"/>
  <c r="P556" i="1"/>
  <c r="O556" i="1" s="1"/>
  <c r="P1460" i="1"/>
  <c r="O1460" i="1" s="1"/>
  <c r="Z1460" i="1" s="1"/>
  <c r="P2977" i="1"/>
  <c r="O2977" i="1" s="1"/>
  <c r="Z2977" i="1" s="1"/>
  <c r="Q154" i="1"/>
  <c r="P996" i="1"/>
  <c r="O996" i="1" s="1"/>
  <c r="P1329" i="1"/>
  <c r="O1329" i="1" s="1"/>
  <c r="Q3181" i="1"/>
  <c r="O3181" i="1" s="1"/>
  <c r="P3285" i="1"/>
  <c r="O3285" i="1" s="1"/>
  <c r="P1061" i="1"/>
  <c r="O1061" i="1" s="1"/>
  <c r="P1714" i="1"/>
  <c r="O1714" i="1" s="1"/>
  <c r="P1881" i="1"/>
  <c r="O1881" i="1" s="1"/>
  <c r="P2250" i="1"/>
  <c r="O2250" i="1" s="1"/>
  <c r="Z2250" i="1" s="1"/>
  <c r="P1206" i="1"/>
  <c r="O1206" i="1" s="1"/>
  <c r="P1389" i="1"/>
  <c r="O1389" i="1" s="1"/>
  <c r="P2633" i="1"/>
  <c r="O2633" i="1" s="1"/>
  <c r="Z2633" i="1" s="1"/>
  <c r="Q163" i="1"/>
  <c r="O163" i="1" s="1"/>
  <c r="Z163" i="1" s="1"/>
  <c r="P209" i="1"/>
  <c r="O209" i="1" s="1"/>
  <c r="Q2793" i="1"/>
  <c r="P2793" i="1"/>
  <c r="P2629" i="1"/>
  <c r="O2629" i="1" s="1"/>
  <c r="P1401" i="1"/>
  <c r="O1401" i="1" s="1"/>
  <c r="P2235" i="1"/>
  <c r="O2235" i="1" s="1"/>
  <c r="Q1768" i="1"/>
  <c r="O1768" i="1" s="1"/>
  <c r="Q903" i="1"/>
  <c r="P903" i="1"/>
  <c r="O903" i="1" s="1"/>
  <c r="Z903" i="1" s="1"/>
  <c r="P1692" i="1"/>
  <c r="O1692" i="1" s="1"/>
  <c r="O2029" i="1"/>
  <c r="O1933" i="1"/>
  <c r="Z1933" i="1" s="1"/>
  <c r="P2368" i="1"/>
  <c r="O2368" i="1" s="1"/>
  <c r="P582" i="1"/>
  <c r="O582" i="1" s="1"/>
  <c r="P584" i="1"/>
  <c r="O584" i="1" s="1"/>
  <c r="P3014" i="1"/>
  <c r="O3014" i="1" s="1"/>
  <c r="P1158" i="1"/>
  <c r="O1158" i="1" s="1"/>
  <c r="P2448" i="1"/>
  <c r="O2448" i="1" s="1"/>
  <c r="P3260" i="1"/>
  <c r="O3260" i="1" s="1"/>
  <c r="Z3260" i="1" s="1"/>
  <c r="P3142" i="1"/>
  <c r="O3142" i="1" s="1"/>
  <c r="P839" i="1"/>
  <c r="O839" i="1" s="1"/>
  <c r="P1265" i="1"/>
  <c r="O1265" i="1" s="1"/>
  <c r="P2978" i="1"/>
  <c r="O2978" i="1" s="1"/>
  <c r="P1069" i="1"/>
  <c r="O1069" i="1" s="1"/>
  <c r="P1428" i="1"/>
  <c r="O1428" i="1" s="1"/>
  <c r="P3170" i="1"/>
  <c r="O3170" i="1" s="1"/>
  <c r="Z3170" i="1" s="1"/>
  <c r="P1886" i="1"/>
  <c r="O1886" i="1" s="1"/>
  <c r="P1956" i="1"/>
  <c r="O1956" i="1" s="1"/>
  <c r="P725" i="1"/>
  <c r="O725" i="1" s="1"/>
  <c r="P2335" i="1"/>
  <c r="O2335" i="1" s="1"/>
  <c r="P1006" i="1"/>
  <c r="O1006" i="1" s="1"/>
  <c r="P2170" i="1"/>
  <c r="O2170" i="1" s="1"/>
  <c r="Z2170" i="1" s="1"/>
  <c r="P2068" i="1"/>
  <c r="O2068" i="1" s="1"/>
  <c r="P1298" i="1"/>
  <c r="O1298" i="1" s="1"/>
  <c r="P891" i="1"/>
  <c r="O891" i="1" s="1"/>
  <c r="P3299" i="1"/>
  <c r="O3299" i="1" s="1"/>
  <c r="P408" i="1"/>
  <c r="O408" i="1" s="1"/>
  <c r="P1922" i="1"/>
  <c r="O1922" i="1" s="1"/>
  <c r="P840" i="1"/>
  <c r="O840" i="1" s="1"/>
  <c r="Z840" i="1" s="1"/>
  <c r="P2434" i="1"/>
  <c r="O2434" i="1" s="1"/>
  <c r="P1859" i="1"/>
  <c r="O1859" i="1" s="1"/>
  <c r="P2024" i="1"/>
  <c r="O2024" i="1" s="1"/>
  <c r="P2839" i="1"/>
  <c r="O2839" i="1" s="1"/>
  <c r="P1223" i="1"/>
  <c r="O1223" i="1" s="1"/>
  <c r="Z1223" i="1" s="1"/>
  <c r="P2670" i="1"/>
  <c r="O2670" i="1" s="1"/>
  <c r="Z2670" i="1" s="1"/>
  <c r="P1016" i="1"/>
  <c r="O1016" i="1" s="1"/>
  <c r="P1468" i="1"/>
  <c r="O1468" i="1" s="1"/>
  <c r="P3119" i="1"/>
  <c r="O3119" i="1" s="1"/>
  <c r="P764" i="1"/>
  <c r="O764" i="1" s="1"/>
  <c r="P3312" i="1"/>
  <c r="O3312" i="1" s="1"/>
  <c r="P728" i="1"/>
  <c r="O728" i="1" s="1"/>
  <c r="P211" i="1"/>
  <c r="O211" i="1" s="1"/>
  <c r="P28" i="1"/>
  <c r="O28" i="1" s="1"/>
  <c r="P1424" i="1"/>
  <c r="O1424" i="1" s="1"/>
  <c r="P2919" i="1"/>
  <c r="O2919" i="1" s="1"/>
  <c r="Q1664" i="1"/>
  <c r="O1664" i="1" s="1"/>
  <c r="P1699" i="1"/>
  <c r="O1699" i="1" s="1"/>
  <c r="Q2845" i="1"/>
  <c r="O2845" i="1" s="1"/>
  <c r="P821" i="1"/>
  <c r="O821" i="1" s="1"/>
  <c r="P2012" i="1"/>
  <c r="O2012" i="1" s="1"/>
  <c r="P983" i="1"/>
  <c r="O983" i="1" s="1"/>
  <c r="Z983" i="1" s="1"/>
  <c r="P1791" i="1"/>
  <c r="O1791" i="1" s="1"/>
  <c r="P2207" i="1"/>
  <c r="O2207" i="1" s="1"/>
  <c r="Z2207" i="1" s="1"/>
  <c r="P2488" i="1"/>
  <c r="O2488" i="1" s="1"/>
  <c r="P1829" i="1"/>
  <c r="O1829" i="1" s="1"/>
  <c r="Q3234" i="1"/>
  <c r="O3234" i="1" s="1"/>
  <c r="P461" i="1"/>
  <c r="O461" i="1" s="1"/>
  <c r="P407" i="1"/>
  <c r="O407" i="1" s="1"/>
  <c r="Z407" i="1" s="1"/>
  <c r="Q755" i="1"/>
  <c r="P500" i="1"/>
  <c r="Q500" i="1"/>
  <c r="Q1553" i="1"/>
  <c r="O1553" i="1" s="1"/>
  <c r="Z1553" i="1" s="1"/>
  <c r="P2827" i="1"/>
  <c r="Q2827" i="1"/>
  <c r="Q78" i="1"/>
  <c r="P78" i="1"/>
  <c r="O241" i="1"/>
  <c r="O1762" i="1"/>
  <c r="O2102" i="1"/>
  <c r="O2261" i="1"/>
  <c r="P119" i="1"/>
  <c r="O119" i="1" s="1"/>
  <c r="P1527" i="1"/>
  <c r="O1527" i="1" s="1"/>
  <c r="Z1527" i="1" s="1"/>
  <c r="P1266" i="1"/>
  <c r="O1266" i="1" s="1"/>
  <c r="P2226" i="1"/>
  <c r="O2226" i="1" s="1"/>
  <c r="P1444" i="1"/>
  <c r="O1444" i="1" s="1"/>
  <c r="P392" i="1"/>
  <c r="O392" i="1" s="1"/>
  <c r="P3011" i="1"/>
  <c r="O3011" i="1" s="1"/>
  <c r="P554" i="1"/>
  <c r="O554" i="1" s="1"/>
  <c r="P1313" i="1"/>
  <c r="O1313" i="1" s="1"/>
  <c r="Z1313" i="1" s="1"/>
  <c r="P2487" i="1"/>
  <c r="O2487" i="1" s="1"/>
  <c r="Z2487" i="1" s="1"/>
  <c r="P1097" i="1"/>
  <c r="O1097" i="1" s="1"/>
  <c r="Z1097" i="1" s="1"/>
  <c r="P2137" i="1"/>
  <c r="O2137" i="1" s="1"/>
  <c r="Z2137" i="1" s="1"/>
  <c r="P96" i="1"/>
  <c r="O96" i="1" s="1"/>
  <c r="P148" i="1"/>
  <c r="O148" i="1" s="1"/>
  <c r="P2126" i="1"/>
  <c r="O2126" i="1" s="1"/>
  <c r="P1065" i="1"/>
  <c r="O1065" i="1" s="1"/>
  <c r="P1052" i="1"/>
  <c r="O1052" i="1" s="1"/>
  <c r="P2595" i="1"/>
  <c r="O2595" i="1" s="1"/>
  <c r="P2655" i="1"/>
  <c r="O2655" i="1" s="1"/>
  <c r="P1395" i="1"/>
  <c r="O1395" i="1" s="1"/>
  <c r="P1427" i="1"/>
  <c r="O1427" i="1" s="1"/>
  <c r="Z1427" i="1" s="1"/>
  <c r="Q2527" i="1"/>
  <c r="O2527" i="1" s="1"/>
  <c r="Z2527" i="1" s="1"/>
  <c r="P2479" i="1"/>
  <c r="O2479" i="1" s="1"/>
  <c r="P459" i="1"/>
  <c r="O459" i="1" s="1"/>
  <c r="P3026" i="1"/>
  <c r="O3026" i="1" s="1"/>
  <c r="P1534" i="1"/>
  <c r="O1534" i="1" s="1"/>
  <c r="P334" i="1"/>
  <c r="O334" i="1" s="1"/>
  <c r="P1850" i="1"/>
  <c r="O1850" i="1" s="1"/>
  <c r="Z1850" i="1" s="1"/>
  <c r="P265" i="1"/>
  <c r="O265" i="1" s="1"/>
  <c r="P2118" i="1"/>
  <c r="O2118" i="1" s="1"/>
  <c r="P1823" i="1"/>
  <c r="O1823" i="1" s="1"/>
  <c r="Z1823" i="1" s="1"/>
  <c r="P1456" i="1"/>
  <c r="O1456" i="1" s="1"/>
  <c r="P10" i="1"/>
  <c r="O10" i="1" s="1"/>
  <c r="Z10" i="1" s="1"/>
  <c r="P64" i="1"/>
  <c r="O64" i="1" s="1"/>
  <c r="P1578" i="1"/>
  <c r="O1578" i="1" s="1"/>
  <c r="Q2970" i="1"/>
  <c r="O2970" i="1" s="1"/>
  <c r="Z2970" i="1" s="1"/>
  <c r="P2984" i="1"/>
  <c r="O2984" i="1" s="1"/>
  <c r="P1115" i="1"/>
  <c r="O1115" i="1" s="1"/>
  <c r="O755" i="1"/>
  <c r="P1883" i="1"/>
  <c r="O1883" i="1" s="1"/>
  <c r="Z1883" i="1" s="1"/>
  <c r="Q1883" i="1"/>
  <c r="P1545" i="1"/>
  <c r="Q1545" i="1"/>
  <c r="P561" i="1"/>
  <c r="Q561" i="1"/>
  <c r="Q1349" i="1"/>
  <c r="P1349" i="1"/>
  <c r="O1349" i="1" s="1"/>
  <c r="P673" i="1"/>
  <c r="O673" i="1" s="1"/>
  <c r="Z673" i="1" s="1"/>
  <c r="P2746" i="1"/>
  <c r="O2746" i="1" s="1"/>
  <c r="P5" i="1"/>
  <c r="O5" i="1" s="1"/>
  <c r="P460" i="1"/>
  <c r="O460" i="1" s="1"/>
  <c r="Z460" i="1" s="1"/>
  <c r="P3180" i="1"/>
  <c r="O3180" i="1" s="1"/>
  <c r="Z3180" i="1" s="1"/>
  <c r="P2377" i="1"/>
  <c r="O2377" i="1" s="1"/>
  <c r="Z2377" i="1" s="1"/>
  <c r="P2510" i="1"/>
  <c r="O2510" i="1" s="1"/>
  <c r="Z2510" i="1" s="1"/>
  <c r="P3326" i="1"/>
  <c r="O3326" i="1" s="1"/>
  <c r="P1647" i="1"/>
  <c r="O1647" i="1" s="1"/>
  <c r="Z1647" i="1" s="1"/>
  <c r="P279" i="1"/>
  <c r="O279" i="1" s="1"/>
  <c r="P2008" i="1"/>
  <c r="O2008" i="1" s="1"/>
  <c r="P658" i="1"/>
  <c r="O658" i="1" s="1"/>
  <c r="P3067" i="1"/>
  <c r="O3067" i="1" s="1"/>
  <c r="Z3067" i="1" s="1"/>
  <c r="P224" i="1"/>
  <c r="O224" i="1" s="1"/>
  <c r="P23" i="1"/>
  <c r="O23" i="1" s="1"/>
  <c r="Z23" i="1" s="1"/>
  <c r="P3146" i="1"/>
  <c r="O3146" i="1" s="1"/>
  <c r="P2829" i="1"/>
  <c r="O2829" i="1" s="1"/>
  <c r="P2324" i="1"/>
  <c r="O2324" i="1" s="1"/>
  <c r="P585" i="1"/>
  <c r="O585" i="1" s="1"/>
  <c r="P324" i="1"/>
  <c r="O324" i="1" s="1"/>
  <c r="P2621" i="1"/>
  <c r="O2621" i="1" s="1"/>
  <c r="P2688" i="1"/>
  <c r="O2688" i="1" s="1"/>
  <c r="P1391" i="1"/>
  <c r="O1391" i="1" s="1"/>
  <c r="P2764" i="1"/>
  <c r="O2764" i="1" s="1"/>
  <c r="P2127" i="1"/>
  <c r="O2127" i="1" s="1"/>
  <c r="Z2127" i="1" s="1"/>
  <c r="P2514" i="1"/>
  <c r="O2514" i="1" s="1"/>
  <c r="P1021" i="1"/>
  <c r="O1021" i="1" s="1"/>
  <c r="P1283" i="1"/>
  <c r="O1283" i="1" s="1"/>
  <c r="Z1283" i="1" s="1"/>
  <c r="P569" i="1"/>
  <c r="O569" i="1" s="1"/>
  <c r="P3012" i="1"/>
  <c r="O3012" i="1" s="1"/>
  <c r="P2897" i="1"/>
  <c r="O2897" i="1" s="1"/>
  <c r="Z2897" i="1" s="1"/>
  <c r="P2214" i="1"/>
  <c r="O2214" i="1" s="1"/>
  <c r="P1839" i="1"/>
  <c r="O1839" i="1" s="1"/>
  <c r="P3016" i="1"/>
  <c r="O3016" i="1" s="1"/>
  <c r="P1279" i="1"/>
  <c r="O1279" i="1" s="1"/>
  <c r="P641" i="1"/>
  <c r="O641" i="1" s="1"/>
  <c r="P2244" i="1"/>
  <c r="O2244" i="1" s="1"/>
  <c r="P2382" i="1"/>
  <c r="O2382" i="1" s="1"/>
  <c r="P799" i="1"/>
  <c r="O799" i="1" s="1"/>
  <c r="P968" i="1"/>
  <c r="O968" i="1" s="1"/>
  <c r="P3127" i="1"/>
  <c r="O3127" i="1" s="1"/>
  <c r="Z3127" i="1" s="1"/>
  <c r="Q3105" i="1"/>
  <c r="P3105" i="1"/>
  <c r="Q599" i="1"/>
  <c r="P599" i="1"/>
  <c r="O599" i="1" s="1"/>
  <c r="Q87" i="1"/>
  <c r="P87" i="1"/>
  <c r="O87" i="1" s="1"/>
  <c r="Z87" i="1" s="1"/>
  <c r="Q3295" i="1"/>
  <c r="P3295" i="1"/>
  <c r="Q2699" i="1"/>
  <c r="P2699" i="1"/>
  <c r="O2744" i="1"/>
  <c r="P2825" i="1"/>
  <c r="O2825" i="1" s="1"/>
  <c r="Q63" i="1"/>
  <c r="O63" i="1" s="1"/>
  <c r="Z63" i="1" s="1"/>
  <c r="Q2500" i="1"/>
  <c r="O2500" i="1" s="1"/>
  <c r="Z2500" i="1" s="1"/>
  <c r="Q1533" i="1"/>
  <c r="P1533" i="1"/>
  <c r="P1440" i="1"/>
  <c r="Q1440" i="1"/>
  <c r="Q2551" i="1"/>
  <c r="P2551" i="1"/>
  <c r="O2551" i="1" s="1"/>
  <c r="O1761" i="1"/>
  <c r="O2119" i="1"/>
  <c r="O326" i="1"/>
  <c r="O342" i="1"/>
  <c r="P1638" i="1"/>
  <c r="O1638" i="1" s="1"/>
  <c r="P2904" i="1"/>
  <c r="O2904" i="1" s="1"/>
  <c r="P3256" i="1"/>
  <c r="O3256" i="1" s="1"/>
  <c r="P2096" i="1"/>
  <c r="O2096" i="1" s="1"/>
  <c r="P2713" i="1"/>
  <c r="O2713" i="1" s="1"/>
  <c r="Z2713" i="1" s="1"/>
  <c r="P792" i="1"/>
  <c r="O792" i="1" s="1"/>
  <c r="P1058" i="1"/>
  <c r="O1058" i="1" s="1"/>
  <c r="P81" i="1"/>
  <c r="O81" i="1" s="1"/>
  <c r="P3115" i="1"/>
  <c r="O3115" i="1" s="1"/>
  <c r="P1675" i="1"/>
  <c r="O1675" i="1" s="1"/>
  <c r="P2591" i="1"/>
  <c r="O2591" i="1" s="1"/>
  <c r="P2083" i="1"/>
  <c r="O2083" i="1" s="1"/>
  <c r="Z2083" i="1" s="1"/>
  <c r="P2658" i="1"/>
  <c r="O2658" i="1" s="1"/>
  <c r="P1185" i="1"/>
  <c r="O1185" i="1" s="1"/>
  <c r="P1132" i="1"/>
  <c r="O1132" i="1" s="1"/>
  <c r="P1260" i="1"/>
  <c r="O1260" i="1" s="1"/>
  <c r="Z1260" i="1" s="1"/>
  <c r="P3156" i="1"/>
  <c r="O3156" i="1" s="1"/>
  <c r="P771" i="1"/>
  <c r="O771" i="1" s="1"/>
  <c r="P2766" i="1"/>
  <c r="O2766" i="1" s="1"/>
  <c r="P2757" i="1"/>
  <c r="O2757" i="1" s="1"/>
  <c r="Z2757" i="1" s="1"/>
  <c r="P1512" i="1"/>
  <c r="O1512" i="1" s="1"/>
  <c r="P1539" i="1"/>
  <c r="O1539" i="1" s="1"/>
  <c r="P107" i="1"/>
  <c r="O107" i="1" s="1"/>
  <c r="Z107" i="1" s="1"/>
  <c r="P1333" i="1"/>
  <c r="O1333" i="1" s="1"/>
  <c r="Z1333" i="1" s="1"/>
  <c r="P1060" i="1"/>
  <c r="O1060" i="1" s="1"/>
  <c r="Z1060" i="1" s="1"/>
  <c r="P3171" i="1"/>
  <c r="O3171" i="1" s="1"/>
  <c r="P3218" i="1"/>
  <c r="O3218" i="1" s="1"/>
  <c r="P2603" i="1"/>
  <c r="O2603" i="1" s="1"/>
  <c r="Z2603" i="1" s="1"/>
  <c r="P3200" i="1"/>
  <c r="O3200" i="1" s="1"/>
  <c r="Z3200" i="1" s="1"/>
  <c r="P239" i="1"/>
  <c r="O239" i="1" s="1"/>
  <c r="P3211" i="1"/>
  <c r="O3211" i="1" s="1"/>
  <c r="P3141" i="1"/>
  <c r="O3141" i="1" s="1"/>
  <c r="P127" i="1"/>
  <c r="O127" i="1" s="1"/>
  <c r="Z127" i="1" s="1"/>
  <c r="P1050" i="1"/>
  <c r="O1050" i="1" s="1"/>
  <c r="Z1050" i="1" s="1"/>
  <c r="P3330" i="1"/>
  <c r="O3330" i="1" s="1"/>
  <c r="Z3330" i="1" s="1"/>
  <c r="P1282" i="1"/>
  <c r="O1282" i="1" s="1"/>
  <c r="P2823" i="1"/>
  <c r="O2823" i="1" s="1"/>
  <c r="Z2823" i="1" s="1"/>
  <c r="P2822" i="1"/>
  <c r="O2822" i="1" s="1"/>
  <c r="P841" i="1"/>
  <c r="O841" i="1" s="1"/>
  <c r="P2019" i="1"/>
  <c r="O2019" i="1" s="1"/>
  <c r="P549" i="1"/>
  <c r="O549" i="1" s="1"/>
  <c r="P2389" i="1"/>
  <c r="O2389" i="1" s="1"/>
  <c r="P1323" i="1"/>
  <c r="O1323" i="1" s="1"/>
  <c r="Z1323" i="1" s="1"/>
  <c r="P3070" i="1"/>
  <c r="O3070" i="1" s="1"/>
  <c r="Z3070" i="1" s="1"/>
  <c r="P577" i="1"/>
  <c r="O577" i="1" s="1"/>
  <c r="Z577" i="1" s="1"/>
  <c r="P613" i="1"/>
  <c r="O613" i="1" s="1"/>
  <c r="Z613" i="1" s="1"/>
  <c r="P1863" i="1"/>
  <c r="O1863" i="1" s="1"/>
  <c r="Z1863" i="1" s="1"/>
  <c r="P2211" i="1"/>
  <c r="O2211" i="1" s="1"/>
  <c r="P986" i="1"/>
  <c r="O986" i="1" s="1"/>
  <c r="P440" i="1"/>
  <c r="O440" i="1" s="1"/>
  <c r="Z440" i="1" s="1"/>
  <c r="P82" i="1"/>
  <c r="O82" i="1" s="1"/>
  <c r="P2526" i="1"/>
  <c r="O2526" i="1" s="1"/>
  <c r="P99" i="1"/>
  <c r="O99" i="1" s="1"/>
  <c r="P1781" i="1"/>
  <c r="O1781" i="1" s="1"/>
  <c r="P2198" i="1"/>
  <c r="O2198" i="1" s="1"/>
  <c r="P676" i="1"/>
  <c r="O676" i="1" s="1"/>
  <c r="P702" i="1"/>
  <c r="O702" i="1" s="1"/>
  <c r="P2112" i="1"/>
  <c r="O2112" i="1" s="1"/>
  <c r="Q3267" i="1"/>
  <c r="Q621" i="1"/>
  <c r="P621" i="1"/>
  <c r="O2252" i="1"/>
  <c r="O2656" i="1"/>
  <c r="P1955" i="1"/>
  <c r="O1955" i="1" s="1"/>
  <c r="P308" i="1"/>
  <c r="O308" i="1" s="1"/>
  <c r="P2504" i="1"/>
  <c r="O2504" i="1" s="1"/>
  <c r="P1204" i="1"/>
  <c r="O1204" i="1" s="1"/>
  <c r="P756" i="1"/>
  <c r="O756" i="1" s="1"/>
  <c r="P2742" i="1"/>
  <c r="O2742" i="1" s="1"/>
  <c r="P2924" i="1"/>
  <c r="O2924" i="1" s="1"/>
  <c r="P2107" i="1"/>
  <c r="O2107" i="1" s="1"/>
  <c r="Z2107" i="1" s="1"/>
  <c r="P1554" i="1"/>
  <c r="O1554" i="1" s="1"/>
  <c r="P868" i="1"/>
  <c r="O868" i="1" s="1"/>
  <c r="P2361" i="1"/>
  <c r="O2361" i="1" s="1"/>
  <c r="Q1688" i="1"/>
  <c r="P1688" i="1"/>
  <c r="Q332" i="1"/>
  <c r="P332" i="1"/>
  <c r="O332" i="1" s="1"/>
  <c r="O3267" i="1"/>
  <c r="Z3267" i="1" s="1"/>
  <c r="P2886" i="1"/>
  <c r="O2886" i="1" s="1"/>
  <c r="P2637" i="1"/>
  <c r="O2637" i="1" s="1"/>
  <c r="Z2637" i="1" s="1"/>
  <c r="P1950" i="1"/>
  <c r="O1950" i="1" s="1"/>
  <c r="Z1950" i="1" s="1"/>
  <c r="P3092" i="1"/>
  <c r="O3092" i="1" s="1"/>
  <c r="O619" i="1"/>
  <c r="P2687" i="1"/>
  <c r="O2687" i="1" s="1"/>
  <c r="Z2687" i="1" s="1"/>
  <c r="P1304" i="1"/>
  <c r="O1304" i="1" s="1"/>
  <c r="P3048" i="1"/>
  <c r="O3048" i="1" s="1"/>
  <c r="P2507" i="1"/>
  <c r="O2507" i="1" s="1"/>
  <c r="Z2507" i="1" s="1"/>
  <c r="P2336" i="1"/>
  <c r="O2336" i="1" s="1"/>
  <c r="P1465" i="1"/>
  <c r="O1465" i="1" s="1"/>
  <c r="P370" i="1"/>
  <c r="O370" i="1" s="1"/>
  <c r="Z370" i="1" s="1"/>
  <c r="P2953" i="1"/>
  <c r="O2953" i="1" s="1"/>
  <c r="Z2953" i="1" s="1"/>
  <c r="O1090" i="1"/>
  <c r="Z1090" i="1" s="1"/>
  <c r="O2535" i="1"/>
  <c r="Q2006" i="1"/>
  <c r="P2006" i="1"/>
  <c r="O3302" i="1"/>
  <c r="P870" i="1"/>
  <c r="O870" i="1" s="1"/>
  <c r="Z870" i="1" s="1"/>
  <c r="P1414" i="1"/>
  <c r="O1414" i="1" s="1"/>
  <c r="P2983" i="1"/>
  <c r="Q2983" i="1"/>
  <c r="P2287" i="1"/>
  <c r="O2287" i="1" s="1"/>
  <c r="Z2287" i="1" s="1"/>
  <c r="O3060" i="1"/>
  <c r="Z3060" i="1" s="1"/>
  <c r="P2666" i="1"/>
  <c r="O2666" i="1" s="1"/>
  <c r="P3219" i="1"/>
  <c r="O3219" i="1" s="1"/>
  <c r="P1873" i="1"/>
  <c r="O1873" i="1" s="1"/>
  <c r="Z1873" i="1" s="1"/>
  <c r="Q2358" i="1"/>
  <c r="O2358" i="1" s="1"/>
  <c r="Q3128" i="1"/>
  <c r="O3128" i="1" s="1"/>
  <c r="Q3136" i="1"/>
  <c r="O3136" i="1" s="1"/>
  <c r="Q2656" i="1"/>
  <c r="P917" i="1"/>
  <c r="O917" i="1" s="1"/>
  <c r="Z917" i="1" s="1"/>
  <c r="P660" i="1"/>
  <c r="O660" i="1" s="1"/>
  <c r="Z660" i="1" s="1"/>
  <c r="P2563" i="1"/>
  <c r="O2563" i="1" s="1"/>
  <c r="Z2563" i="1" s="1"/>
  <c r="P2002" i="1"/>
  <c r="O2002" i="1" s="1"/>
  <c r="P2400" i="1"/>
  <c r="O2400" i="1" s="1"/>
  <c r="Z2400" i="1" s="1"/>
  <c r="P1706" i="1"/>
  <c r="O1706" i="1" s="1"/>
  <c r="P3157" i="1"/>
  <c r="O3157" i="1" s="1"/>
  <c r="Z3157" i="1" s="1"/>
  <c r="P536" i="1"/>
  <c r="O536" i="1" s="1"/>
  <c r="P493" i="1"/>
  <c r="O493" i="1" s="1"/>
  <c r="Z493" i="1" s="1"/>
  <c r="P2414" i="1"/>
  <c r="O2414" i="1" s="1"/>
  <c r="P2301" i="1"/>
  <c r="O2301" i="1" s="1"/>
  <c r="P3054" i="1"/>
  <c r="O3054" i="1" s="1"/>
  <c r="P1246" i="1"/>
  <c r="O1246" i="1" s="1"/>
  <c r="P3134" i="1"/>
  <c r="O3134" i="1" s="1"/>
  <c r="P580" i="1"/>
  <c r="O580" i="1" s="1"/>
  <c r="Z580" i="1" s="1"/>
  <c r="P2553" i="1"/>
  <c r="O2553" i="1" s="1"/>
  <c r="Z2553" i="1" s="1"/>
  <c r="P752" i="1"/>
  <c r="O752" i="1" s="1"/>
  <c r="Q179" i="1"/>
  <c r="O179" i="1" s="1"/>
  <c r="Q2391" i="1"/>
  <c r="P2391" i="1"/>
  <c r="Q305" i="1"/>
  <c r="O305" i="1" s="1"/>
  <c r="Q1187" i="1"/>
  <c r="O1187" i="1" s="1"/>
  <c r="Z1187" i="1" s="1"/>
  <c r="P1178" i="1"/>
  <c r="O1178" i="1" s="1"/>
  <c r="O1937" i="1"/>
  <c r="Z1937" i="1" s="1"/>
  <c r="O2471" i="1"/>
  <c r="Q3292" i="1"/>
  <c r="O3292" i="1" s="1"/>
  <c r="O2614" i="1"/>
  <c r="O1360" i="1"/>
  <c r="Z1360" i="1" s="1"/>
  <c r="O2877" i="1"/>
  <c r="Z2877" i="1" s="1"/>
  <c r="O1072" i="1"/>
  <c r="O898" i="1"/>
  <c r="O699" i="1"/>
  <c r="P3288" i="1"/>
  <c r="O3288" i="1" s="1"/>
  <c r="P1645" i="1"/>
  <c r="O1645" i="1" s="1"/>
  <c r="P711" i="1"/>
  <c r="O711" i="1" s="1"/>
  <c r="P1560" i="1"/>
  <c r="O1560" i="1" s="1"/>
  <c r="Z1560" i="1" s="1"/>
  <c r="P1143" i="1"/>
  <c r="O1143" i="1" s="1"/>
  <c r="Z1143" i="1" s="1"/>
  <c r="P2770" i="1"/>
  <c r="O2770" i="1" s="1"/>
  <c r="Z2770" i="1" s="1"/>
  <c r="P3034" i="1"/>
  <c r="O3034" i="1" s="1"/>
  <c r="P2466" i="1"/>
  <c r="O2466" i="1" s="1"/>
  <c r="P1891" i="1"/>
  <c r="O1891" i="1" s="1"/>
  <c r="P1708" i="1"/>
  <c r="O1708" i="1" s="1"/>
  <c r="P453" i="1"/>
  <c r="O453" i="1" s="1"/>
  <c r="Z453" i="1" s="1"/>
  <c r="P309" i="1"/>
  <c r="O309" i="1" s="1"/>
  <c r="P944" i="1"/>
  <c r="O944" i="1" s="1"/>
  <c r="P1797" i="1"/>
  <c r="O1797" i="1" s="1"/>
  <c r="Z1797" i="1" s="1"/>
  <c r="P2528" i="1"/>
  <c r="O2528" i="1" s="1"/>
  <c r="P2741" i="1"/>
  <c r="O2741" i="1" s="1"/>
  <c r="Q587" i="1"/>
  <c r="O587" i="1" s="1"/>
  <c r="Z587" i="1" s="1"/>
  <c r="P2917" i="1"/>
  <c r="O2917" i="1" s="1"/>
  <c r="Z2917" i="1" s="1"/>
  <c r="P1672" i="1"/>
  <c r="O1672" i="1" s="1"/>
  <c r="P853" i="1"/>
  <c r="O853" i="1" s="1"/>
  <c r="Z853" i="1" s="1"/>
  <c r="P1332" i="1"/>
  <c r="O1332" i="1" s="1"/>
  <c r="P3001" i="1"/>
  <c r="O3001" i="1" s="1"/>
  <c r="P59" i="1"/>
  <c r="O59" i="1" s="1"/>
  <c r="P1847" i="1"/>
  <c r="O1847" i="1" s="1"/>
  <c r="Z1847" i="1" s="1"/>
  <c r="P2566" i="1"/>
  <c r="O2566" i="1" s="1"/>
  <c r="P104" i="1"/>
  <c r="O104" i="1" s="1"/>
  <c r="P2780" i="1"/>
  <c r="O2780" i="1" s="1"/>
  <c r="Z2780" i="1" s="1"/>
  <c r="P2221" i="1"/>
  <c r="O2221" i="1" s="1"/>
  <c r="P1224" i="1"/>
  <c r="O1224" i="1" s="1"/>
  <c r="Q1748" i="1"/>
  <c r="O1748" i="1" s="1"/>
  <c r="P475" i="1"/>
  <c r="O475" i="1" s="1"/>
  <c r="Q2894" i="1"/>
  <c r="O2894" i="1" s="1"/>
  <c r="P1189" i="1"/>
  <c r="O1189" i="1" s="1"/>
  <c r="P1661" i="1"/>
  <c r="O1661" i="1" s="1"/>
  <c r="P2848" i="1"/>
  <c r="O2848" i="1" s="1"/>
  <c r="P904" i="1"/>
  <c r="O904" i="1" s="1"/>
  <c r="P191" i="1"/>
  <c r="O191" i="1" s="1"/>
  <c r="P2437" i="1"/>
  <c r="O2437" i="1" s="1"/>
  <c r="Z2437" i="1" s="1"/>
  <c r="P2142" i="1"/>
  <c r="O2142" i="1" s="1"/>
  <c r="P2791" i="1"/>
  <c r="O2791" i="1" s="1"/>
  <c r="P1962" i="1"/>
  <c r="O1962" i="1" s="1"/>
  <c r="Q3322" i="1"/>
  <c r="O3322" i="1" s="1"/>
  <c r="O2005" i="1"/>
  <c r="P2013" i="1"/>
  <c r="O2013" i="1" s="1"/>
  <c r="Z2013" i="1" s="1"/>
  <c r="P196" i="1"/>
  <c r="O196" i="1" s="1"/>
  <c r="P2530" i="1"/>
  <c r="O2530" i="1" s="1"/>
  <c r="Z2530" i="1" s="1"/>
  <c r="Q689" i="1"/>
  <c r="O689" i="1" s="1"/>
  <c r="Q205" i="1"/>
  <c r="O205" i="1" s="1"/>
  <c r="Q1425" i="1"/>
  <c r="O1425" i="1" s="1"/>
  <c r="Q1400" i="1"/>
  <c r="O1400" i="1" s="1"/>
  <c r="Z1400" i="1" s="1"/>
  <c r="Q145" i="1"/>
  <c r="O145" i="1" s="1"/>
  <c r="Q1197" i="1"/>
  <c r="P1197" i="1"/>
  <c r="O1197" i="1" s="1"/>
  <c r="Z1197" i="1" s="1"/>
  <c r="P2187" i="1"/>
  <c r="O2187" i="1" s="1"/>
  <c r="Z2187" i="1" s="1"/>
  <c r="Q2187" i="1"/>
  <c r="P2854" i="1"/>
  <c r="O2854" i="1" s="1"/>
  <c r="Q2854" i="1"/>
  <c r="O1552" i="1"/>
  <c r="O1343" i="1"/>
  <c r="Z1343" i="1" s="1"/>
  <c r="P2734" i="1"/>
  <c r="O2734" i="1" s="1"/>
  <c r="P3122" i="1"/>
  <c r="O3122" i="1" s="1"/>
  <c r="P512" i="1"/>
  <c r="O512" i="1" s="1"/>
  <c r="P3029" i="1"/>
  <c r="O3029" i="1" s="1"/>
  <c r="P2636" i="1"/>
  <c r="O2636" i="1" s="1"/>
  <c r="P296" i="1"/>
  <c r="O296" i="1" s="1"/>
  <c r="P1458" i="1"/>
  <c r="O1458" i="1" s="1"/>
  <c r="P1367" i="1"/>
  <c r="O1367" i="1" s="1"/>
  <c r="Z1367" i="1" s="1"/>
  <c r="P97" i="1"/>
  <c r="O97" i="1" s="1"/>
  <c r="Z97" i="1" s="1"/>
  <c r="P879" i="1"/>
  <c r="O879" i="1" s="1"/>
  <c r="P866" i="1"/>
  <c r="O866" i="1" s="1"/>
  <c r="P180" i="1"/>
  <c r="O180" i="1" s="1"/>
  <c r="Z180" i="1" s="1"/>
  <c r="P1398" i="1"/>
  <c r="O1398" i="1" s="1"/>
  <c r="P436" i="1"/>
  <c r="O436" i="1" s="1"/>
  <c r="P552" i="1"/>
  <c r="O552" i="1" s="1"/>
  <c r="P1005" i="1"/>
  <c r="O1005" i="1" s="1"/>
  <c r="P2359" i="1"/>
  <c r="O2359" i="1" s="1"/>
  <c r="P317" i="1"/>
  <c r="O317" i="1" s="1"/>
  <c r="Z317" i="1" s="1"/>
  <c r="P3099" i="1"/>
  <c r="O3099" i="1" s="1"/>
  <c r="P2847" i="1"/>
  <c r="O2847" i="1" s="1"/>
  <c r="Z2847" i="1" s="1"/>
  <c r="P1819" i="1"/>
  <c r="O1819" i="1" s="1"/>
  <c r="P2938" i="1"/>
  <c r="O2938" i="1" s="1"/>
  <c r="P2436" i="1"/>
  <c r="O2436" i="1" s="1"/>
  <c r="P1351" i="1"/>
  <c r="O1351" i="1" s="1"/>
  <c r="P2459" i="1"/>
  <c r="O2459" i="1" s="1"/>
  <c r="P1350" i="1"/>
  <c r="O1350" i="1" s="1"/>
  <c r="Z1350" i="1" s="1"/>
  <c r="P170" i="1"/>
  <c r="O170" i="1" s="1"/>
  <c r="Z170" i="1" s="1"/>
  <c r="P1864" i="1"/>
  <c r="O1864" i="1" s="1"/>
  <c r="Q1237" i="1"/>
  <c r="O1237" i="1" s="1"/>
  <c r="Z1237" i="1" s="1"/>
  <c r="Q814" i="1"/>
  <c r="O814" i="1" s="1"/>
  <c r="P822" i="1"/>
  <c r="O822" i="1" s="1"/>
  <c r="P824" i="1"/>
  <c r="O824" i="1" s="1"/>
  <c r="Q2360" i="1"/>
  <c r="O2360" i="1" s="1"/>
  <c r="Z2360" i="1" s="1"/>
  <c r="P2202" i="1"/>
  <c r="O2202" i="1" s="1"/>
  <c r="Q3166" i="1"/>
  <c r="O3166" i="1" s="1"/>
  <c r="P1002" i="1"/>
  <c r="O1002" i="1" s="1"/>
  <c r="P553" i="1"/>
  <c r="O553" i="1" s="1"/>
  <c r="Z553" i="1" s="1"/>
  <c r="P212" i="1"/>
  <c r="O212" i="1" s="1"/>
  <c r="P1434" i="1"/>
  <c r="O1434" i="1" s="1"/>
  <c r="P176" i="1"/>
  <c r="O176" i="1" s="1"/>
  <c r="P1882" i="1"/>
  <c r="O1882" i="1" s="1"/>
  <c r="P2259" i="1"/>
  <c r="O2259" i="1" s="1"/>
  <c r="P3333" i="1"/>
  <c r="O3333" i="1" s="1"/>
  <c r="Z3333" i="1" s="1"/>
  <c r="P2111" i="1"/>
  <c r="O2111" i="1" s="1"/>
  <c r="P2660" i="1"/>
  <c r="O2660" i="1" s="1"/>
  <c r="Z2660" i="1" s="1"/>
  <c r="P1944" i="1"/>
  <c r="O1944" i="1" s="1"/>
  <c r="P3225" i="1"/>
  <c r="O3225" i="1" s="1"/>
  <c r="P1357" i="1"/>
  <c r="O1357" i="1" s="1"/>
  <c r="Z1357" i="1" s="1"/>
  <c r="P2034" i="1"/>
  <c r="O2034" i="1" s="1"/>
  <c r="P3331" i="1"/>
  <c r="O3331" i="1" s="1"/>
  <c r="P2561" i="1"/>
  <c r="O2561" i="1" s="1"/>
  <c r="P1878" i="1"/>
  <c r="O1878" i="1" s="1"/>
  <c r="P1616" i="1"/>
  <c r="O1616" i="1" s="1"/>
  <c r="O1525" i="1"/>
  <c r="O2062" i="1"/>
  <c r="Q1219" i="1"/>
  <c r="O1219" i="1" s="1"/>
  <c r="Q954" i="1"/>
  <c r="O954" i="1" s="1"/>
  <c r="P1573" i="1"/>
  <c r="O1573" i="1" s="1"/>
  <c r="Z1573" i="1" s="1"/>
  <c r="P2108" i="1"/>
  <c r="O2108" i="1" s="1"/>
  <c r="P1837" i="1"/>
  <c r="Q1837" i="1"/>
  <c r="Q835" i="1"/>
  <c r="P835" i="1"/>
  <c r="O2131" i="1"/>
  <c r="P2099" i="1"/>
  <c r="Q2099" i="1"/>
  <c r="O1207" i="1"/>
  <c r="Z1207" i="1" s="1"/>
  <c r="O1926" i="1"/>
  <c r="O1999" i="1"/>
  <c r="O38" i="1"/>
  <c r="O1094" i="1"/>
  <c r="O1095" i="1"/>
  <c r="P1611" i="1"/>
  <c r="O1611" i="1" s="1"/>
  <c r="P435" i="1"/>
  <c r="O435" i="1" s="1"/>
  <c r="P3109" i="1"/>
  <c r="O3109" i="1" s="1"/>
  <c r="P646" i="1"/>
  <c r="O646" i="1" s="1"/>
  <c r="P3110" i="1"/>
  <c r="O3110" i="1" s="1"/>
  <c r="Z3110" i="1" s="1"/>
  <c r="P1957" i="1"/>
  <c r="O1957" i="1" s="1"/>
  <c r="Z1957" i="1" s="1"/>
  <c r="P1738" i="1"/>
  <c r="O1738" i="1" s="1"/>
  <c r="P2038" i="1"/>
  <c r="O2038" i="1" s="1"/>
  <c r="P2945" i="1"/>
  <c r="O2945" i="1" s="1"/>
  <c r="P1637" i="1"/>
  <c r="O1637" i="1" s="1"/>
  <c r="Z1637" i="1" s="1"/>
  <c r="P855" i="1"/>
  <c r="O855" i="1" s="1"/>
  <c r="P2179" i="1"/>
  <c r="O2179" i="1" s="1"/>
  <c r="Q2786" i="1"/>
  <c r="O2786" i="1" s="1"/>
  <c r="P2146" i="1"/>
  <c r="O2146" i="1" s="1"/>
  <c r="P1620" i="1"/>
  <c r="O1620" i="1" s="1"/>
  <c r="Z1620" i="1" s="1"/>
  <c r="P2375" i="1"/>
  <c r="O2375" i="1" s="1"/>
  <c r="P1416" i="1"/>
  <c r="O1416" i="1" s="1"/>
  <c r="P1505" i="1"/>
  <c r="O1505" i="1" s="1"/>
  <c r="P2759" i="1"/>
  <c r="O2759" i="1" s="1"/>
  <c r="P677" i="1"/>
  <c r="O677" i="1" s="1"/>
  <c r="Z677" i="1" s="1"/>
  <c r="P2298" i="1"/>
  <c r="O2298" i="1" s="1"/>
  <c r="P1504" i="1"/>
  <c r="O1504" i="1" s="1"/>
  <c r="P1202" i="1"/>
  <c r="O1202" i="1" s="1"/>
  <c r="P3071" i="1"/>
  <c r="O3071" i="1" s="1"/>
  <c r="P2789" i="1"/>
  <c r="O2789" i="1" s="1"/>
  <c r="Q1557" i="1"/>
  <c r="P1557" i="1"/>
  <c r="P1195" i="1"/>
  <c r="O1195" i="1" s="1"/>
  <c r="O510" i="1"/>
  <c r="Z510" i="1" s="1"/>
  <c r="O3321" i="1"/>
  <c r="Q3314" i="1"/>
  <c r="P3314" i="1"/>
  <c r="O3314" i="1" s="1"/>
  <c r="P1741" i="1"/>
  <c r="Q1741" i="1"/>
  <c r="P2066" i="1"/>
  <c r="O2066" i="1" s="1"/>
  <c r="P942" i="1"/>
  <c r="O942" i="1" s="1"/>
  <c r="P2140" i="1"/>
  <c r="Q2140" i="1"/>
  <c r="Q29" i="1"/>
  <c r="O29" i="1" s="1"/>
  <c r="P2599" i="1"/>
  <c r="O2599" i="1" s="1"/>
  <c r="O3140" i="1"/>
  <c r="Z3140" i="1" s="1"/>
  <c r="O2225" i="1"/>
  <c r="Q3036" i="1"/>
  <c r="P3036" i="1"/>
  <c r="O3036" i="1" s="1"/>
  <c r="Q1471" i="1"/>
  <c r="P1471" i="1"/>
  <c r="P712" i="1"/>
  <c r="O712" i="1" s="1"/>
  <c r="Q1580" i="1"/>
  <c r="O1580" i="1" s="1"/>
  <c r="Z1580" i="1" s="1"/>
  <c r="O302" i="1"/>
  <c r="Q895" i="1"/>
  <c r="O895" i="1" s="1"/>
  <c r="Q1194" i="1"/>
  <c r="O1194" i="1" s="1"/>
  <c r="Q3072" i="1"/>
  <c r="P3072" i="1"/>
  <c r="O1084" i="1"/>
  <c r="O3038" i="1"/>
  <c r="O943" i="1"/>
  <c r="Z943" i="1" s="1"/>
  <c r="O1658" i="1"/>
  <c r="O650" i="1"/>
  <c r="Z650" i="1" s="1"/>
  <c r="O2618" i="1"/>
  <c r="P1276" i="1"/>
  <c r="O1276" i="1" s="1"/>
  <c r="P2238" i="1"/>
  <c r="O2238" i="1" s="1"/>
  <c r="P192" i="1"/>
  <c r="O192" i="1" s="1"/>
  <c r="P3040" i="1"/>
  <c r="O3040" i="1" s="1"/>
  <c r="Z3040" i="1" s="1"/>
  <c r="P1677" i="1"/>
  <c r="O1677" i="1" s="1"/>
  <c r="Z1677" i="1" s="1"/>
  <c r="Q1374" i="1"/>
  <c r="O1374" i="1" s="1"/>
  <c r="Q1994" i="1"/>
  <c r="P1994" i="1"/>
  <c r="P610" i="1"/>
  <c r="O610" i="1" s="1"/>
  <c r="Z610" i="1" s="1"/>
  <c r="O2465" i="1"/>
  <c r="Q1816" i="1"/>
  <c r="P1816" i="1"/>
  <c r="Q2106" i="1"/>
  <c r="P2106" i="1"/>
  <c r="O2106" i="1" s="1"/>
  <c r="O1523" i="1"/>
  <c r="Z1523" i="1" s="1"/>
  <c r="O2279" i="1"/>
  <c r="P2740" i="1"/>
  <c r="O2740" i="1" s="1"/>
  <c r="Z2740" i="1" s="1"/>
  <c r="P2752" i="1"/>
  <c r="O2752" i="1" s="1"/>
  <c r="P1831" i="1"/>
  <c r="O1831" i="1" s="1"/>
  <c r="P3244" i="1"/>
  <c r="O3244" i="1" s="1"/>
  <c r="P3215" i="1"/>
  <c r="O3215" i="1" s="1"/>
  <c r="P2851" i="1"/>
  <c r="O2851" i="1" s="1"/>
  <c r="P11" i="1"/>
  <c r="O11" i="1" s="1"/>
  <c r="P1610" i="1"/>
  <c r="O1610" i="1" s="1"/>
  <c r="Z1610" i="1" s="1"/>
  <c r="P2453" i="1"/>
  <c r="O2453" i="1" s="1"/>
  <c r="Z2453" i="1" s="1"/>
  <c r="P1210" i="1"/>
  <c r="O1210" i="1" s="1"/>
  <c r="Z1210" i="1" s="1"/>
  <c r="P2169" i="1"/>
  <c r="O2169" i="1" s="1"/>
  <c r="P519" i="1"/>
  <c r="O519" i="1" s="1"/>
  <c r="P1373" i="1"/>
  <c r="O1373" i="1" s="1"/>
  <c r="Z1373" i="1" s="1"/>
  <c r="P66" i="1"/>
  <c r="O66" i="1" s="1"/>
  <c r="P2701" i="1"/>
  <c r="O2701" i="1" s="1"/>
  <c r="P802" i="1"/>
  <c r="O802" i="1" s="1"/>
  <c r="P3108" i="1"/>
  <c r="O3108" i="1" s="1"/>
  <c r="P2916" i="1"/>
  <c r="O2916" i="1" s="1"/>
  <c r="P3220" i="1"/>
  <c r="O3220" i="1" s="1"/>
  <c r="Z3220" i="1" s="1"/>
  <c r="P3277" i="1"/>
  <c r="O3277" i="1" s="1"/>
  <c r="Z3277" i="1" s="1"/>
  <c r="P3116" i="1"/>
  <c r="O3116" i="1" s="1"/>
  <c r="P3293" i="1"/>
  <c r="O3293" i="1" s="1"/>
  <c r="Z3293" i="1" s="1"/>
  <c r="P3010" i="1"/>
  <c r="O3010" i="1" s="1"/>
  <c r="Z3010" i="1" s="1"/>
  <c r="P1747" i="1"/>
  <c r="O1747" i="1" s="1"/>
  <c r="Z1747" i="1" s="1"/>
  <c r="P481" i="1"/>
  <c r="O481" i="1" s="1"/>
  <c r="P3320" i="1"/>
  <c r="O3320" i="1" s="1"/>
  <c r="Z3320" i="1" s="1"/>
  <c r="P6" i="1"/>
  <c r="O6" i="1" s="1"/>
  <c r="P2032" i="1"/>
  <c r="O2032" i="1" s="1"/>
  <c r="P1038" i="1"/>
  <c r="O1038" i="1" s="1"/>
  <c r="P1270" i="1"/>
  <c r="O1270" i="1" s="1"/>
  <c r="Z1270" i="1" s="1"/>
  <c r="P1875" i="1"/>
  <c r="O1875" i="1" s="1"/>
  <c r="P706" i="1"/>
  <c r="O706" i="1" s="1"/>
  <c r="P934" i="1"/>
  <c r="O934" i="1" s="1"/>
  <c r="P1780" i="1"/>
  <c r="O1780" i="1" s="1"/>
  <c r="Z1780" i="1" s="1"/>
  <c r="P3046" i="1"/>
  <c r="O3046" i="1" s="1"/>
  <c r="P847" i="1"/>
  <c r="O847" i="1" s="1"/>
  <c r="Z847" i="1" s="1"/>
  <c r="P357" i="1"/>
  <c r="O357" i="1" s="1"/>
  <c r="Z357" i="1" s="1"/>
  <c r="Q3204" i="1"/>
  <c r="P3204" i="1"/>
  <c r="P428" i="1"/>
  <c r="O428" i="1" s="1"/>
  <c r="P3022" i="1"/>
  <c r="O3022" i="1" s="1"/>
  <c r="P971" i="1"/>
  <c r="O971" i="1" s="1"/>
  <c r="P2215" i="1"/>
  <c r="O2215" i="1" s="1"/>
  <c r="Q2113" i="1"/>
  <c r="P2113" i="1"/>
  <c r="O1518" i="1"/>
  <c r="P921" i="1"/>
  <c r="Q921" i="1"/>
  <c r="P1716" i="1"/>
  <c r="O1716" i="1" s="1"/>
  <c r="O1595" i="1"/>
  <c r="P77" i="1"/>
  <c r="O77" i="1" s="1"/>
  <c r="Z77" i="1" s="1"/>
  <c r="Q77" i="1"/>
  <c r="P1245" i="1"/>
  <c r="O1245" i="1" s="1"/>
  <c r="P151" i="1"/>
  <c r="O151" i="1" s="1"/>
  <c r="P2907" i="1"/>
  <c r="O2907" i="1" s="1"/>
  <c r="Z2907" i="1" s="1"/>
  <c r="P3290" i="1"/>
  <c r="O3290" i="1" s="1"/>
  <c r="Z3290" i="1" s="1"/>
  <c r="P1941" i="1"/>
  <c r="O1941" i="1" s="1"/>
  <c r="P189" i="1"/>
  <c r="O189" i="1" s="1"/>
  <c r="P234" i="1"/>
  <c r="O234" i="1" s="1"/>
  <c r="P1558" i="1"/>
  <c r="O1558" i="1" s="1"/>
  <c r="P2726" i="1"/>
  <c r="O2726" i="1" s="1"/>
  <c r="P607" i="1"/>
  <c r="O607" i="1" s="1"/>
  <c r="Z607" i="1" s="1"/>
  <c r="P1311" i="1"/>
  <c r="O1311" i="1" s="1"/>
  <c r="P716" i="1"/>
  <c r="O716" i="1" s="1"/>
  <c r="P2435" i="1"/>
  <c r="O2435" i="1" s="1"/>
  <c r="P3068" i="1"/>
  <c r="O3068" i="1" s="1"/>
  <c r="P2199" i="1"/>
  <c r="O2199" i="1" s="1"/>
  <c r="P2447" i="1"/>
  <c r="O2447" i="1" s="1"/>
  <c r="Z2447" i="1" s="1"/>
  <c r="P244" i="1"/>
  <c r="O244" i="1" s="1"/>
  <c r="P2372" i="1"/>
  <c r="O2372" i="1" s="1"/>
  <c r="Q1895" i="1"/>
  <c r="P1895" i="1"/>
  <c r="O1846" i="1"/>
  <c r="P1477" i="1"/>
  <c r="O1477" i="1" s="1"/>
  <c r="Z1477" i="1" s="1"/>
  <c r="Q1477" i="1"/>
  <c r="O2781" i="1"/>
  <c r="Q2781" i="1"/>
  <c r="O1381" i="1"/>
  <c r="O2768" i="1"/>
  <c r="O1876" i="1"/>
  <c r="P3094" i="1"/>
  <c r="O3094" i="1" s="1"/>
  <c r="Q2706" i="1"/>
  <c r="O2706" i="1" s="1"/>
  <c r="P405" i="1"/>
  <c r="O405" i="1" s="1"/>
  <c r="Q462" i="1"/>
  <c r="O462" i="1" s="1"/>
  <c r="Q2925" i="1"/>
  <c r="O2925" i="1" s="1"/>
  <c r="P1341" i="1"/>
  <c r="O1341" i="1" s="1"/>
  <c r="Q2052" i="1"/>
  <c r="O2052" i="1" s="1"/>
  <c r="P1773" i="1"/>
  <c r="O1773" i="1" s="1"/>
  <c r="Z1773" i="1" s="1"/>
  <c r="P2749" i="1"/>
  <c r="O2749" i="1" s="1"/>
  <c r="P581" i="1"/>
  <c r="O581" i="1" s="1"/>
  <c r="P1727" i="1"/>
  <c r="O1727" i="1" s="1"/>
  <c r="Z1727" i="1" s="1"/>
  <c r="Q2997" i="1"/>
  <c r="O2997" i="1" s="1"/>
  <c r="Z2997" i="1" s="1"/>
  <c r="P672" i="1"/>
  <c r="O672" i="1" s="1"/>
  <c r="P941" i="1"/>
  <c r="O941" i="1" s="1"/>
  <c r="Q992" i="1"/>
  <c r="O992" i="1" s="1"/>
  <c r="Q256" i="1"/>
  <c r="O256" i="1" s="1"/>
  <c r="P2308" i="1"/>
  <c r="O2308" i="1" s="1"/>
  <c r="P2397" i="1"/>
  <c r="O2397" i="1" s="1"/>
  <c r="Z2397" i="1" s="1"/>
  <c r="P2556" i="1"/>
  <c r="O2556" i="1" s="1"/>
  <c r="P2790" i="1"/>
  <c r="O2790" i="1" s="1"/>
  <c r="Z2790" i="1" s="1"/>
  <c r="P1776" i="1"/>
  <c r="O1776" i="1" s="1"/>
  <c r="P2578" i="1"/>
  <c r="O2578" i="1" s="1"/>
  <c r="Q2543" i="1"/>
  <c r="O2543" i="1" s="1"/>
  <c r="Z2543" i="1" s="1"/>
  <c r="P1932" i="1"/>
  <c r="O1932" i="1" s="1"/>
  <c r="P2049" i="1"/>
  <c r="O2049" i="1" s="1"/>
  <c r="Q1704" i="1"/>
  <c r="O1704" i="1" s="1"/>
  <c r="Q2513" i="1"/>
  <c r="O2513" i="1" s="1"/>
  <c r="Z2513" i="1" s="1"/>
  <c r="Q1095" i="1"/>
  <c r="Q2263" i="1"/>
  <c r="O2263" i="1" s="1"/>
  <c r="Z2263" i="1" s="1"/>
  <c r="P1975" i="1"/>
  <c r="O1975" i="1" s="1"/>
  <c r="O2700" i="1"/>
  <c r="Z2700" i="1" s="1"/>
  <c r="O3193" i="1"/>
  <c r="Z3193" i="1" s="1"/>
  <c r="Q965" i="1"/>
  <c r="P965" i="1"/>
  <c r="Q997" i="1"/>
  <c r="P997" i="1"/>
  <c r="Q2877" i="1"/>
  <c r="P2965" i="1"/>
  <c r="O2965" i="1" s="1"/>
  <c r="Q3304" i="1"/>
  <c r="O3304" i="1" s="1"/>
  <c r="Q1876" i="1"/>
  <c r="Q1879" i="1"/>
  <c r="O1879" i="1" s="1"/>
  <c r="Q2268" i="1"/>
  <c r="P2268" i="1"/>
  <c r="P643" i="1"/>
  <c r="O643" i="1" s="1"/>
  <c r="Z643" i="1" s="1"/>
  <c r="P595" i="1"/>
  <c r="O595" i="1" s="1"/>
  <c r="Q389" i="1"/>
  <c r="P389" i="1"/>
  <c r="Q1338" i="1"/>
  <c r="P1338" i="1"/>
  <c r="O1338" i="1" s="1"/>
  <c r="Q2879" i="1"/>
  <c r="O2879" i="1" s="1"/>
  <c r="P1918" i="1"/>
  <c r="O1918" i="1" s="1"/>
  <c r="P883" i="1"/>
  <c r="O883" i="1" s="1"/>
  <c r="Z883" i="1" s="1"/>
  <c r="P2072" i="1"/>
  <c r="O2072" i="1" s="1"/>
  <c r="P3188" i="1"/>
  <c r="O3188" i="1" s="1"/>
  <c r="P877" i="1"/>
  <c r="O877" i="1" s="1"/>
  <c r="Z877" i="1" s="1"/>
  <c r="P173" i="1"/>
  <c r="O173" i="1" s="1"/>
  <c r="Z173" i="1" s="1"/>
  <c r="P2505" i="1"/>
  <c r="O2505" i="1" s="1"/>
  <c r="P1441" i="1"/>
  <c r="O1441" i="1" s="1"/>
  <c r="Q1598" i="1"/>
  <c r="O1598" i="1" s="1"/>
  <c r="P1784" i="1"/>
  <c r="O1784" i="1" s="1"/>
  <c r="Q2089" i="1"/>
  <c r="O2089" i="1" s="1"/>
  <c r="Q2489" i="1"/>
  <c r="O2489" i="1" s="1"/>
  <c r="P2950" i="1"/>
  <c r="O2950" i="1" s="1"/>
  <c r="Z2950" i="1" s="1"/>
  <c r="Q343" i="1"/>
  <c r="O343" i="1" s="1"/>
  <c r="Z343" i="1" s="1"/>
  <c r="Q2469" i="1"/>
  <c r="O2469" i="1" s="1"/>
  <c r="Q1958" i="1"/>
  <c r="O1958" i="1" s="1"/>
  <c r="P2572" i="1"/>
  <c r="O2572" i="1" s="1"/>
  <c r="P1701" i="1"/>
  <c r="O1701" i="1" s="1"/>
  <c r="P3251" i="1"/>
  <c r="O3251" i="1" s="1"/>
  <c r="Q2760" i="1"/>
  <c r="O2760" i="1" s="1"/>
  <c r="Z2760" i="1" s="1"/>
  <c r="P487" i="1"/>
  <c r="O487" i="1" s="1"/>
  <c r="Z487" i="1" s="1"/>
  <c r="Q3319" i="1"/>
  <c r="O3319" i="1" s="1"/>
  <c r="P1342" i="1"/>
  <c r="O1342" i="1" s="1"/>
  <c r="P1437" i="1"/>
  <c r="O1437" i="1" s="1"/>
  <c r="Z1437" i="1" s="1"/>
  <c r="P1890" i="1"/>
  <c r="O1890" i="1" s="1"/>
  <c r="Z1890" i="1" s="1"/>
  <c r="Q3301" i="1"/>
  <c r="O3301" i="1" s="1"/>
  <c r="Q1590" i="1"/>
  <c r="O1590" i="1" s="1"/>
  <c r="Z1590" i="1" s="1"/>
  <c r="Q2723" i="1"/>
  <c r="O2723" i="1" s="1"/>
  <c r="Z2723" i="1" s="1"/>
  <c r="Q2768" i="1"/>
  <c r="Q854" i="1"/>
  <c r="O854" i="1" s="1"/>
  <c r="Q1822" i="1"/>
  <c r="O1822" i="1" s="1"/>
  <c r="Q1682" i="1"/>
  <c r="O1682" i="1" s="1"/>
  <c r="Q777" i="1"/>
  <c r="O777" i="1" s="1"/>
  <c r="Z777" i="1" s="1"/>
  <c r="Q2041" i="1"/>
  <c r="O2041" i="1" s="1"/>
  <c r="P2932" i="1"/>
  <c r="O2932" i="1" s="1"/>
  <c r="P506" i="1"/>
  <c r="O506" i="1" s="1"/>
  <c r="O1004" i="1"/>
  <c r="Q3185" i="1"/>
  <c r="P3185" i="1"/>
  <c r="O1689" i="1"/>
  <c r="O140" i="1"/>
  <c r="Z140" i="1" s="1"/>
  <c r="O1290" i="1"/>
  <c r="Z1290" i="1" s="1"/>
  <c r="O1889" i="1"/>
  <c r="O3236" i="1"/>
  <c r="Q1595" i="1"/>
  <c r="P1720" i="1"/>
  <c r="O1720" i="1" s="1"/>
  <c r="Z1720" i="1" s="1"/>
  <c r="Q1515" i="1"/>
  <c r="O1515" i="1" s="1"/>
  <c r="P2027" i="1"/>
  <c r="O2027" i="1" s="1"/>
  <c r="Z2027" i="1" s="1"/>
  <c r="P1785" i="1"/>
  <c r="O1785" i="1" s="1"/>
  <c r="P89" i="1"/>
  <c r="O89" i="1" s="1"/>
  <c r="P439" i="1"/>
  <c r="O439" i="1" s="1"/>
  <c r="Q61" i="1"/>
  <c r="O61" i="1" s="1"/>
  <c r="P2242" i="1"/>
  <c r="O2242" i="1" s="1"/>
  <c r="P622" i="1"/>
  <c r="O622" i="1" s="1"/>
  <c r="P1133" i="1"/>
  <c r="O1133" i="1" s="1"/>
  <c r="Z1133" i="1" s="1"/>
  <c r="P2973" i="1"/>
  <c r="O2973" i="1" s="1"/>
  <c r="Z2973" i="1" s="1"/>
  <c r="P2373" i="1"/>
  <c r="O2373" i="1" s="1"/>
  <c r="Z2373" i="1" s="1"/>
  <c r="P1939" i="1"/>
  <c r="O1939" i="1" s="1"/>
  <c r="P2601" i="1"/>
  <c r="O2601" i="1" s="1"/>
  <c r="P2449" i="1"/>
  <c r="O2449" i="1" s="1"/>
  <c r="P3192" i="1"/>
  <c r="O3192" i="1" s="1"/>
  <c r="P181" i="1"/>
  <c r="O181" i="1" s="1"/>
  <c r="Q1119" i="1"/>
  <c r="P1119" i="1"/>
  <c r="Q2171" i="1"/>
  <c r="P2171" i="1"/>
  <c r="P2560" i="1"/>
  <c r="O2560" i="1" s="1"/>
  <c r="Z2560" i="1" s="1"/>
  <c r="P2326" i="1"/>
  <c r="O2326" i="1" s="1"/>
  <c r="P1695" i="1"/>
  <c r="O1695" i="1" s="1"/>
  <c r="P249" i="1"/>
  <c r="O249" i="1" s="1"/>
  <c r="P2132" i="1"/>
  <c r="O2132" i="1" s="1"/>
  <c r="P2569" i="1"/>
  <c r="O2569" i="1" s="1"/>
  <c r="P1497" i="1"/>
  <c r="O1497" i="1" s="1"/>
  <c r="Z1497" i="1" s="1"/>
  <c r="P1256" i="1"/>
  <c r="O1256" i="1" s="1"/>
  <c r="Q55" i="1"/>
  <c r="O55" i="1" s="1"/>
  <c r="Q3205" i="1"/>
  <c r="O3205" i="1" s="1"/>
  <c r="Q2622" i="1"/>
  <c r="O2622" i="1" s="1"/>
  <c r="Q3196" i="1"/>
  <c r="O3196" i="1" s="1"/>
  <c r="P2164" i="1"/>
  <c r="O2164" i="1" s="1"/>
  <c r="O1783" i="1"/>
  <c r="Z1783" i="1" s="1"/>
  <c r="Q3233" i="1"/>
  <c r="O3233" i="1" s="1"/>
  <c r="Z3233" i="1" s="1"/>
  <c r="Q1292" i="1"/>
  <c r="O1292" i="1" s="1"/>
  <c r="Q43" i="1"/>
  <c r="P43" i="1"/>
  <c r="Q1750" i="1"/>
  <c r="P1750" i="1"/>
  <c r="O2378" i="1"/>
  <c r="Q1211" i="1"/>
  <c r="P1211" i="1"/>
  <c r="O1482" i="1"/>
  <c r="O1902" i="1"/>
  <c r="O419" i="1"/>
  <c r="O2078" i="1"/>
  <c r="P2224" i="1"/>
  <c r="O2224" i="1" s="1"/>
  <c r="P1636" i="1"/>
  <c r="O1636" i="1" s="1"/>
  <c r="P2197" i="1"/>
  <c r="O2197" i="1" s="1"/>
  <c r="Z2197" i="1" s="1"/>
  <c r="P2416" i="1"/>
  <c r="O2416" i="1" s="1"/>
  <c r="P2249" i="1"/>
  <c r="O2249" i="1" s="1"/>
  <c r="P126" i="1"/>
  <c r="O126" i="1" s="1"/>
  <c r="P2552" i="1"/>
  <c r="O2552" i="1" s="1"/>
  <c r="P423" i="1"/>
  <c r="O423" i="1" s="1"/>
  <c r="Z423" i="1" s="1"/>
  <c r="P2774" i="1"/>
  <c r="O2774" i="1" s="1"/>
  <c r="P1075" i="1"/>
  <c r="O1075" i="1" s="1"/>
  <c r="P1684" i="1"/>
  <c r="O1684" i="1" s="1"/>
  <c r="P1798" i="1"/>
  <c r="O1798" i="1" s="1"/>
  <c r="P1394" i="1"/>
  <c r="O1394" i="1" s="1"/>
  <c r="P1295" i="1"/>
  <c r="O1295" i="1" s="1"/>
  <c r="Q1583" i="1"/>
  <c r="P1583" i="1"/>
  <c r="O1583" i="1" s="1"/>
  <c r="Z1583" i="1" s="1"/>
  <c r="Q1587" i="1"/>
  <c r="P1587" i="1"/>
  <c r="O1929" i="1"/>
  <c r="O1860" i="1"/>
  <c r="Z1860" i="1" s="1"/>
  <c r="O51" i="1"/>
  <c r="O1273" i="1"/>
  <c r="Z1273" i="1" s="1"/>
  <c r="O2712" i="1"/>
  <c r="O751" i="1"/>
  <c r="O1490" i="1"/>
  <c r="Z1490" i="1" s="1"/>
  <c r="P1229" i="1"/>
  <c r="O1229" i="1" s="1"/>
  <c r="P1117" i="1"/>
  <c r="O1117" i="1" s="1"/>
  <c r="Z1117" i="1" s="1"/>
  <c r="P1453" i="1"/>
  <c r="O1453" i="1" s="1"/>
  <c r="Z1453" i="1" s="1"/>
  <c r="P2674" i="1"/>
  <c r="O2674" i="1" s="1"/>
  <c r="P2653" i="1"/>
  <c r="O2653" i="1" s="1"/>
  <c r="Z2653" i="1" s="1"/>
  <c r="P2168" i="1"/>
  <c r="O2168" i="1" s="1"/>
  <c r="P2616" i="1"/>
  <c r="O2616" i="1" s="1"/>
  <c r="P2210" i="1"/>
  <c r="O2210" i="1" s="1"/>
  <c r="Z2210" i="1" s="1"/>
  <c r="P1284" i="1"/>
  <c r="O1284" i="1" s="1"/>
  <c r="P1488" i="1"/>
  <c r="O1488" i="1" s="1"/>
  <c r="P1744" i="1"/>
  <c r="O1744" i="1" s="1"/>
  <c r="P2165" i="1"/>
  <c r="O2165" i="1" s="1"/>
  <c r="Q2040" i="1"/>
  <c r="O2040" i="1" s="1"/>
  <c r="Z2040" i="1" s="1"/>
  <c r="P1370" i="1"/>
  <c r="O1370" i="1" s="1"/>
  <c r="Z1370" i="1" s="1"/>
  <c r="P3125" i="1"/>
  <c r="O3125" i="1" s="1"/>
  <c r="P438" i="1"/>
  <c r="O438" i="1" s="1"/>
  <c r="P2231" i="1"/>
  <c r="O2231" i="1" s="1"/>
  <c r="O1646" i="1"/>
  <c r="P2967" i="1"/>
  <c r="O2967" i="1" s="1"/>
  <c r="Z2967" i="1" s="1"/>
  <c r="P2836" i="1"/>
  <c r="O2836" i="1" s="1"/>
  <c r="P3153" i="1"/>
  <c r="O3153" i="1" s="1"/>
  <c r="Z3153" i="1" s="1"/>
  <c r="Q2388" i="1"/>
  <c r="P2388" i="1"/>
  <c r="P2101" i="1"/>
  <c r="O2101" i="1" s="1"/>
  <c r="Q3035" i="1"/>
  <c r="P3035" i="1"/>
  <c r="Q1749" i="1"/>
  <c r="P1749" i="1"/>
  <c r="Q2611" i="1"/>
  <c r="P2611" i="1"/>
  <c r="O2991" i="1"/>
  <c r="O1990" i="1"/>
  <c r="Z1990" i="1" s="1"/>
  <c r="O2097" i="1"/>
  <c r="Z2097" i="1" s="1"/>
  <c r="O316" i="1"/>
  <c r="O463" i="1"/>
  <c r="Z463" i="1" s="1"/>
  <c r="P3311" i="1"/>
  <c r="O3311" i="1" s="1"/>
  <c r="P1838" i="1"/>
  <c r="O1838" i="1" s="1"/>
  <c r="P3197" i="1"/>
  <c r="O3197" i="1" s="1"/>
  <c r="Z3197" i="1" s="1"/>
  <c r="P1669" i="1"/>
  <c r="O1669" i="1" s="1"/>
  <c r="Q2546" i="1"/>
  <c r="P2546" i="1"/>
  <c r="O35" i="1"/>
  <c r="P2130" i="1"/>
  <c r="O2130" i="1" s="1"/>
  <c r="Z2130" i="1" s="1"/>
  <c r="P693" i="1"/>
  <c r="Q693" i="1"/>
  <c r="Q2161" i="1"/>
  <c r="P2161" i="1"/>
  <c r="Q2464" i="1"/>
  <c r="P2464" i="1"/>
  <c r="O2195" i="1"/>
  <c r="Q518" i="1"/>
  <c r="P518" i="1"/>
  <c r="O518" i="1" s="1"/>
  <c r="O2482" i="1"/>
  <c r="O1848" i="1"/>
  <c r="O1686" i="1"/>
  <c r="O1306" i="1"/>
  <c r="O860" i="1"/>
  <c r="Z860" i="1" s="1"/>
  <c r="O1698" i="1"/>
  <c r="O911" i="1"/>
  <c r="O885" i="1"/>
  <c r="O304" i="1"/>
  <c r="O479" i="1"/>
  <c r="Q2415" i="1"/>
  <c r="O2415" i="1" s="1"/>
  <c r="P2691" i="1"/>
  <c r="O2691" i="1" s="1"/>
  <c r="P282" i="1"/>
  <c r="O282" i="1" s="1"/>
  <c r="P820" i="1"/>
  <c r="O820" i="1" s="1"/>
  <c r="Z820" i="1" s="1"/>
  <c r="P3023" i="1"/>
  <c r="O3023" i="1" s="1"/>
  <c r="Z3023" i="1" s="1"/>
  <c r="P2592" i="1"/>
  <c r="O2592" i="1" s="1"/>
  <c r="Q2369" i="1"/>
  <c r="O2369" i="1" s="1"/>
  <c r="P936" i="1"/>
  <c r="O936" i="1" s="1"/>
  <c r="P2585" i="1"/>
  <c r="O2585" i="1" s="1"/>
  <c r="Q694" i="1"/>
  <c r="O694" i="1" s="1"/>
  <c r="P2307" i="1"/>
  <c r="O2307" i="1" s="1"/>
  <c r="Z2307" i="1" s="1"/>
  <c r="P2410" i="1"/>
  <c r="O2410" i="1" s="1"/>
  <c r="Z2410" i="1" s="1"/>
  <c r="P3283" i="1"/>
  <c r="O3283" i="1" s="1"/>
  <c r="Z3283" i="1" s="1"/>
  <c r="P1759" i="1"/>
  <c r="O1759" i="1" s="1"/>
  <c r="P1832" i="1"/>
  <c r="O1832" i="1" s="1"/>
  <c r="Q1498" i="1"/>
  <c r="O1498" i="1" s="1"/>
  <c r="P1057" i="1"/>
  <c r="O1057" i="1" s="1"/>
  <c r="Z1057" i="1" s="1"/>
  <c r="P1532" i="1"/>
  <c r="O1532" i="1" s="1"/>
  <c r="Q1810" i="1"/>
  <c r="O1810" i="1" s="1"/>
  <c r="Z1810" i="1" s="1"/>
  <c r="P1100" i="1"/>
  <c r="O1100" i="1" s="1"/>
  <c r="Z1100" i="1" s="1"/>
  <c r="P1868" i="1"/>
  <c r="O1868" i="1" s="1"/>
  <c r="P1998" i="1"/>
  <c r="O1998" i="1" s="1"/>
  <c r="P3289" i="1"/>
  <c r="O3289" i="1" s="1"/>
  <c r="Q1470" i="1"/>
  <c r="O1470" i="1" s="1"/>
  <c r="Z1470" i="1" s="1"/>
  <c r="P229" i="1"/>
  <c r="O229" i="1" s="1"/>
  <c r="Q1268" i="1"/>
  <c r="O1268" i="1" s="1"/>
  <c r="Q2497" i="1"/>
  <c r="O2497" i="1" s="1"/>
  <c r="Z2497" i="1" s="1"/>
  <c r="P1039" i="1"/>
  <c r="O1039" i="1" s="1"/>
  <c r="P2681" i="1"/>
  <c r="O2681" i="1" s="1"/>
  <c r="Q2347" i="1"/>
  <c r="O2347" i="1" s="1"/>
  <c r="Z2347" i="1" s="1"/>
  <c r="P1524" i="1"/>
  <c r="O1524" i="1" s="1"/>
  <c r="P272" i="1"/>
  <c r="O272" i="1" s="1"/>
  <c r="P741" i="1"/>
  <c r="O741" i="1" s="1"/>
  <c r="P2987" i="1"/>
  <c r="O2987" i="1" s="1"/>
  <c r="Z2987" i="1" s="1"/>
  <c r="P576" i="1"/>
  <c r="O576" i="1" s="1"/>
  <c r="Q1080" i="1"/>
  <c r="O1080" i="1" s="1"/>
  <c r="Z1080" i="1" s="1"/>
  <c r="P2859" i="1"/>
  <c r="O2859" i="1" s="1"/>
  <c r="P1372" i="1"/>
  <c r="O1372" i="1" s="1"/>
  <c r="P2642" i="1"/>
  <c r="O2642" i="1" s="1"/>
  <c r="P2133" i="1"/>
  <c r="O2133" i="1" s="1"/>
  <c r="Z2133" i="1" s="1"/>
  <c r="P2486" i="1"/>
  <c r="O2486" i="1" s="1"/>
  <c r="P2730" i="1"/>
  <c r="O2730" i="1" s="1"/>
  <c r="Z2730" i="1" s="1"/>
  <c r="Q3168" i="1"/>
  <c r="O3168" i="1" s="1"/>
  <c r="P680" i="1"/>
  <c r="O680" i="1" s="1"/>
  <c r="Z680" i="1" s="1"/>
  <c r="Q2719" i="1"/>
  <c r="O2719" i="1" s="1"/>
  <c r="P544" i="1"/>
  <c r="O544" i="1" s="1"/>
  <c r="Q83" i="1"/>
  <c r="O83" i="1" s="1"/>
  <c r="Z83" i="1" s="1"/>
  <c r="Q1509" i="1"/>
  <c r="O1509" i="1" s="1"/>
  <c r="P2185" i="1"/>
  <c r="O2185" i="1" s="1"/>
  <c r="P2121" i="1"/>
  <c r="O2121" i="1" s="1"/>
  <c r="Q3184" i="1"/>
  <c r="O3184" i="1" s="1"/>
  <c r="Q315" i="1"/>
  <c r="O315" i="1" s="1"/>
  <c r="P1302" i="1"/>
  <c r="O1302" i="1" s="1"/>
  <c r="P1035" i="1"/>
  <c r="O1035" i="1" s="1"/>
  <c r="P171" i="1"/>
  <c r="O171" i="1" s="1"/>
  <c r="P862" i="1"/>
  <c r="O862" i="1" s="1"/>
  <c r="P319" i="1"/>
  <c r="O319" i="1" s="1"/>
  <c r="Q263" i="1"/>
  <c r="O263" i="1" s="1"/>
  <c r="Z263" i="1" s="1"/>
  <c r="Q2946" i="1"/>
  <c r="O2946" i="1" s="1"/>
  <c r="Q2115" i="1"/>
  <c r="O2115" i="1" s="1"/>
  <c r="P1032" i="1"/>
  <c r="Q1032" i="1"/>
  <c r="Q3155" i="1"/>
  <c r="O3155" i="1" s="1"/>
  <c r="P832" i="1"/>
  <c r="O832" i="1" s="1"/>
  <c r="P966" i="1"/>
  <c r="O966" i="1" s="1"/>
  <c r="Q2273" i="1"/>
  <c r="P2273" i="1"/>
  <c r="O1983" i="1"/>
  <c r="Z1983" i="1" s="1"/>
  <c r="Q123" i="1"/>
  <c r="P123" i="1"/>
  <c r="O2495" i="1"/>
  <c r="Q102" i="1"/>
  <c r="P102" i="1"/>
  <c r="O281" i="1"/>
  <c r="Q1887" i="1"/>
  <c r="P1887" i="1"/>
  <c r="O1887" i="1" s="1"/>
  <c r="Z1887" i="1" s="1"/>
  <c r="O2715" i="1"/>
  <c r="Q1668" i="1"/>
  <c r="P1668" i="1"/>
  <c r="Q2148" i="1"/>
  <c r="O2148" i="1" s="1"/>
  <c r="Q1536" i="1"/>
  <c r="O1536" i="1" s="1"/>
  <c r="Q348" i="1"/>
  <c r="O348" i="1" s="1"/>
  <c r="Q1641" i="1"/>
  <c r="O1641" i="1" s="1"/>
  <c r="Q3253" i="1"/>
  <c r="O3253" i="1" s="1"/>
  <c r="Z3253" i="1" s="1"/>
  <c r="Q270" i="1"/>
  <c r="O270" i="1" s="1"/>
  <c r="Z270" i="1" s="1"/>
  <c r="Q2201" i="1"/>
  <c r="O2201" i="1" s="1"/>
  <c r="Q2958" i="1"/>
  <c r="O2958" i="1" s="1"/>
  <c r="Q2716" i="1"/>
  <c r="O2716" i="1" s="1"/>
  <c r="Q489" i="1"/>
  <c r="O489" i="1" s="1"/>
  <c r="Q1735" i="1"/>
  <c r="O1735" i="1" s="1"/>
  <c r="Q3248" i="1"/>
  <c r="P3248" i="1"/>
  <c r="P3249" i="1"/>
  <c r="Q3249" i="1"/>
  <c r="Q2430" i="1"/>
  <c r="P2430" i="1"/>
  <c r="Q1681" i="1"/>
  <c r="P1681" i="1"/>
  <c r="O1681" i="1" s="1"/>
  <c r="Q1604" i="1"/>
  <c r="P1604" i="1"/>
  <c r="Q2626" i="1"/>
  <c r="P2626" i="1"/>
  <c r="O1985" i="1"/>
  <c r="Q2281" i="1"/>
  <c r="P2281" i="1"/>
  <c r="O2243" i="1"/>
  <c r="Z2243" i="1" s="1"/>
  <c r="Q3313" i="1"/>
  <c r="P3313" i="1"/>
  <c r="P1296" i="1"/>
  <c r="O1296" i="1" s="1"/>
  <c r="P2785" i="1"/>
  <c r="O2785" i="1" s="1"/>
  <c r="P183" i="1"/>
  <c r="O183" i="1" s="1"/>
  <c r="Z183" i="1" s="1"/>
  <c r="P542" i="1"/>
  <c r="O542" i="1" s="1"/>
  <c r="P2538" i="1"/>
  <c r="O2538" i="1" s="1"/>
  <c r="P1247" i="1"/>
  <c r="O1247" i="1" s="1"/>
  <c r="Z1247" i="1" s="1"/>
  <c r="P1492" i="1"/>
  <c r="O1492" i="1" s="1"/>
  <c r="P138" i="1"/>
  <c r="O138" i="1" s="1"/>
  <c r="P615" i="1"/>
  <c r="O615" i="1" s="1"/>
  <c r="P1905" i="1"/>
  <c r="O1905" i="1" s="1"/>
  <c r="P3229" i="1"/>
  <c r="O3229" i="1" s="1"/>
  <c r="P1549" i="1"/>
  <c r="O1549" i="1" s="1"/>
  <c r="P3093" i="1"/>
  <c r="O3093" i="1" s="1"/>
  <c r="Z3093" i="1" s="1"/>
  <c r="P2184" i="1"/>
  <c r="O2184" i="1" s="1"/>
  <c r="P2438" i="1"/>
  <c r="O2438" i="1" s="1"/>
  <c r="P1251" i="1"/>
  <c r="O1251" i="1" s="1"/>
  <c r="Q1982" i="1"/>
  <c r="O1982" i="1" s="1"/>
  <c r="P735" i="1"/>
  <c r="O735" i="1" s="1"/>
  <c r="P1907" i="1"/>
  <c r="O1907" i="1" s="1"/>
  <c r="Z1907" i="1" s="1"/>
  <c r="P2524" i="1"/>
  <c r="O2524" i="1" s="1"/>
  <c r="P3239" i="1"/>
  <c r="O3239" i="1" s="1"/>
  <c r="P3231" i="1"/>
  <c r="O3231" i="1" s="1"/>
  <c r="P2293" i="1"/>
  <c r="O2293" i="1" s="1"/>
  <c r="Z2293" i="1" s="1"/>
  <c r="P1594" i="1"/>
  <c r="O1594" i="1" s="1"/>
  <c r="Q445" i="1"/>
  <c r="O445" i="1" s="1"/>
  <c r="P1874" i="1"/>
  <c r="O1874" i="1" s="1"/>
  <c r="P869" i="1"/>
  <c r="O869" i="1" s="1"/>
  <c r="P1631" i="1"/>
  <c r="O1631" i="1" s="1"/>
  <c r="P327" i="1"/>
  <c r="O327" i="1" s="1"/>
  <c r="Z327" i="1" s="1"/>
  <c r="P1486" i="1"/>
  <c r="O1486" i="1" s="1"/>
  <c r="P1093" i="1"/>
  <c r="O1093" i="1" s="1"/>
  <c r="Z1093" i="1" s="1"/>
  <c r="Q2680" i="1"/>
  <c r="O2680" i="1" s="1"/>
  <c r="Z2680" i="1" s="1"/>
  <c r="P3169" i="1"/>
  <c r="O3169" i="1" s="1"/>
  <c r="P2694" i="1"/>
  <c r="O2694" i="1" s="1"/>
  <c r="Q1642" i="1"/>
  <c r="O1642" i="1" s="1"/>
  <c r="P2710" i="1"/>
  <c r="O2710" i="1" s="1"/>
  <c r="Z2710" i="1" s="1"/>
  <c r="O388" i="1"/>
  <c r="Q2000" i="1"/>
  <c r="P2000" i="1"/>
  <c r="O1854" i="1"/>
  <c r="Q1077" i="1"/>
  <c r="P1077" i="1"/>
  <c r="Q1751" i="1"/>
  <c r="P1751" i="1"/>
  <c r="O1751" i="1" s="1"/>
  <c r="Q3152" i="1"/>
  <c r="P3152" i="1"/>
  <c r="Q482" i="1"/>
  <c r="P482" i="1"/>
  <c r="P3030" i="1"/>
  <c r="O3030" i="1" s="1"/>
  <c r="Z3030" i="1" s="1"/>
  <c r="P359" i="1"/>
  <c r="O359" i="1" s="1"/>
  <c r="P710" i="1"/>
  <c r="O710" i="1" s="1"/>
  <c r="Z710" i="1" s="1"/>
  <c r="P2703" i="1"/>
  <c r="O2703" i="1" s="1"/>
  <c r="Z2703" i="1" s="1"/>
  <c r="P888" i="1"/>
  <c r="O888" i="1" s="1"/>
  <c r="P2905" i="1"/>
  <c r="O2905" i="1" s="1"/>
  <c r="P1269" i="1"/>
  <c r="O1269" i="1" s="1"/>
  <c r="P1419" i="1"/>
  <c r="O1419" i="1" s="1"/>
  <c r="P3013" i="1"/>
  <c r="O3013" i="1" s="1"/>
  <c r="Z3013" i="1" s="1"/>
  <c r="P2325" i="1"/>
  <c r="O2325" i="1" s="1"/>
  <c r="P980" i="1"/>
  <c r="O980" i="1" s="1"/>
  <c r="Z980" i="1" s="1"/>
  <c r="P380" i="1"/>
  <c r="O380" i="1" s="1"/>
  <c r="Z380" i="1" s="1"/>
  <c r="P294" i="1"/>
  <c r="O294" i="1" s="1"/>
  <c r="P1339" i="1"/>
  <c r="O1339" i="1" s="1"/>
  <c r="Q623" i="1"/>
  <c r="O623" i="1" s="1"/>
  <c r="Z623" i="1" s="1"/>
  <c r="P1192" i="1"/>
  <c r="O1192" i="1" s="1"/>
  <c r="P2120" i="1"/>
  <c r="O2120" i="1" s="1"/>
  <c r="Z2120" i="1" s="1"/>
  <c r="P1365" i="1"/>
  <c r="O1365" i="1" s="1"/>
  <c r="P2673" i="1"/>
  <c r="O2673" i="1" s="1"/>
  <c r="Z2673" i="1" s="1"/>
  <c r="P431" i="1"/>
  <c r="O431" i="1" s="1"/>
  <c r="P517" i="1"/>
  <c r="O517" i="1" s="1"/>
  <c r="Z517" i="1" s="1"/>
  <c r="Q109" i="1"/>
  <c r="O109" i="1" s="1"/>
  <c r="Q2055" i="1"/>
  <c r="O2055" i="1" s="1"/>
  <c r="P2865" i="1"/>
  <c r="O2865" i="1" s="1"/>
  <c r="P601" i="1"/>
  <c r="O601" i="1" s="1"/>
  <c r="Q471" i="1"/>
  <c r="O471" i="1" s="1"/>
  <c r="P2549" i="1"/>
  <c r="O2549" i="1" s="1"/>
  <c r="Q1461" i="1"/>
  <c r="O1461" i="1" s="1"/>
  <c r="P2773" i="1"/>
  <c r="O2773" i="1" s="1"/>
  <c r="Z2773" i="1" s="1"/>
  <c r="P68" i="1"/>
  <c r="O68" i="1" s="1"/>
  <c r="P297" i="1"/>
  <c r="O297" i="1" s="1"/>
  <c r="Z297" i="1" s="1"/>
  <c r="Q2501" i="1"/>
  <c r="O2501" i="1" s="1"/>
  <c r="Q3154" i="1"/>
  <c r="O3154" i="1" s="1"/>
  <c r="Q273" i="1"/>
  <c r="O273" i="1" s="1"/>
  <c r="Z273" i="1" s="1"/>
  <c r="Q3307" i="1"/>
  <c r="O3307" i="1" s="1"/>
  <c r="Z3307" i="1" s="1"/>
  <c r="O3221" i="1"/>
  <c r="P1960" i="1"/>
  <c r="O1960" i="1" s="1"/>
  <c r="Z1960" i="1" s="1"/>
  <c r="P2875" i="1"/>
  <c r="O2875" i="1" s="1"/>
  <c r="Q2640" i="1"/>
  <c r="O2640" i="1" s="1"/>
  <c r="Z2640" i="1" s="1"/>
  <c r="P1627" i="1"/>
  <c r="O1627" i="1" s="1"/>
  <c r="Z1627" i="1" s="1"/>
  <c r="P1721" i="1"/>
  <c r="O1721" i="1" s="1"/>
  <c r="Q2396" i="1"/>
  <c r="O2396" i="1" s="1"/>
  <c r="Q2536" i="1"/>
  <c r="O2536" i="1" s="1"/>
  <c r="O2269" i="1"/>
  <c r="P1051" i="1"/>
  <c r="O1051" i="1" s="1"/>
  <c r="O2218" i="1"/>
  <c r="O3107" i="1"/>
  <c r="Z3107" i="1" s="1"/>
  <c r="O2010" i="1"/>
  <c r="Z2010" i="1" s="1"/>
  <c r="O3274" i="1"/>
  <c r="Q1619" i="1"/>
  <c r="P1619" i="1"/>
  <c r="O1619" i="1" s="1"/>
  <c r="Q1851" i="1"/>
  <c r="P1851" i="1"/>
  <c r="O1851" i="1" s="1"/>
  <c r="O2765" i="1"/>
  <c r="Q2995" i="1"/>
  <c r="P2995" i="1"/>
  <c r="Q169" i="1"/>
  <c r="O169" i="1" s="1"/>
  <c r="Q2787" i="1"/>
  <c r="O2787" i="1" s="1"/>
  <c r="Z2787" i="1" s="1"/>
  <c r="Q715" i="1"/>
  <c r="O715" i="1" s="1"/>
  <c r="O1559" i="1"/>
  <c r="O1888" i="1"/>
  <c r="O2795" i="1"/>
  <c r="O2776" i="1"/>
  <c r="O1262" i="1"/>
  <c r="O1324" i="1"/>
  <c r="Q2693" i="1"/>
  <c r="P2693" i="1"/>
  <c r="Q12" i="1"/>
  <c r="P12" i="1"/>
  <c r="Q803" i="1"/>
  <c r="P803" i="1"/>
  <c r="O803" i="1" s="1"/>
  <c r="Z803" i="1" s="1"/>
  <c r="Q3098" i="1"/>
  <c r="P3098" i="1"/>
  <c r="O1017" i="1"/>
  <c r="Z1017" i="1" s="1"/>
  <c r="Q541" i="1"/>
  <c r="P541" i="1"/>
  <c r="O541" i="1" s="1"/>
  <c r="Q882" i="1"/>
  <c r="P882" i="1"/>
  <c r="Q1231" i="1"/>
  <c r="P1231" i="1"/>
  <c r="Q1973" i="1"/>
  <c r="P1973" i="1"/>
  <c r="O1973" i="1" s="1"/>
  <c r="Z1973" i="1" s="1"/>
  <c r="O2868" i="1"/>
  <c r="O2502" i="1"/>
  <c r="Q2754" i="1"/>
  <c r="P2754" i="1"/>
  <c r="O2045" i="1"/>
  <c r="O243" i="1"/>
  <c r="Z243" i="1" s="1"/>
  <c r="O806" i="1"/>
  <c r="O430" i="1"/>
  <c r="Z430" i="1" s="1"/>
  <c r="P1214" i="1"/>
  <c r="O1214" i="1" s="1"/>
  <c r="P1724" i="1"/>
  <c r="O1724" i="1" s="1"/>
  <c r="P3309" i="1"/>
  <c r="O3309" i="1" s="1"/>
  <c r="Q3175" i="1"/>
  <c r="O3175" i="1" s="1"/>
  <c r="P1940" i="1"/>
  <c r="O1940" i="1" s="1"/>
  <c r="Z1940" i="1" s="1"/>
  <c r="P329" i="1"/>
  <c r="O329" i="1" s="1"/>
  <c r="P1294" i="1"/>
  <c r="O1294" i="1" s="1"/>
  <c r="P2918" i="1"/>
  <c r="O2918" i="1" s="1"/>
  <c r="P2327" i="1"/>
  <c r="O2327" i="1" s="1"/>
  <c r="Z2327" i="1" s="1"/>
  <c r="P697" i="1"/>
  <c r="O697" i="1" s="1"/>
  <c r="Z697" i="1" s="1"/>
  <c r="Q2491" i="1"/>
  <c r="O2491" i="1" s="1"/>
  <c r="P361" i="1"/>
  <c r="O361" i="1" s="1"/>
  <c r="P1476" i="1"/>
  <c r="O1476" i="1" s="1"/>
  <c r="O1145" i="1"/>
  <c r="P284" i="1"/>
  <c r="O284" i="1" s="1"/>
  <c r="P1079" i="1"/>
  <c r="O1079" i="1" s="1"/>
  <c r="P429" i="1"/>
  <c r="O429" i="1" s="1"/>
  <c r="P845" i="1"/>
  <c r="O845" i="1" s="1"/>
  <c r="Q261" i="1"/>
  <c r="O261" i="1" s="1"/>
  <c r="P1526" i="1"/>
  <c r="O1526" i="1" s="1"/>
  <c r="O1326" i="1"/>
  <c r="P362" i="1"/>
  <c r="O362" i="1" s="1"/>
  <c r="P3139" i="1"/>
  <c r="O3139" i="1" s="1"/>
  <c r="P928" i="1"/>
  <c r="O928" i="1" s="1"/>
  <c r="Q2862" i="1"/>
  <c r="O2862" i="1" s="1"/>
  <c r="O2533" i="1"/>
  <c r="Z2533" i="1" s="1"/>
  <c r="O2086" i="1"/>
  <c r="O2610" i="1"/>
  <c r="Z2610" i="1" s="1"/>
  <c r="O1033" i="1"/>
  <c r="Z1033" i="1" s="1"/>
  <c r="O2577" i="1"/>
  <c r="Z2577" i="1" s="1"/>
  <c r="O2294" i="1"/>
  <c r="Q1289" i="1"/>
  <c r="P1289" i="1"/>
  <c r="Q2015" i="1"/>
  <c r="P2015" i="1"/>
  <c r="P2425" i="1"/>
  <c r="O2425" i="1" s="1"/>
  <c r="Q2425" i="1"/>
  <c r="Q2461" i="1"/>
  <c r="P2461" i="1"/>
  <c r="O2461" i="1" s="1"/>
  <c r="Q1463" i="1"/>
  <c r="P1463" i="1"/>
  <c r="Q103" i="1"/>
  <c r="P103" i="1"/>
  <c r="O3049" i="1"/>
  <c r="Q496" i="1"/>
  <c r="P496" i="1"/>
  <c r="Q2540" i="1"/>
  <c r="P2540" i="1"/>
  <c r="O1025" i="1"/>
  <c r="Q535" i="1"/>
  <c r="P535" i="1"/>
  <c r="P1421" i="1"/>
  <c r="O1421" i="1" s="1"/>
  <c r="P531" i="1"/>
  <c r="O531" i="1" s="1"/>
  <c r="P1031" i="1"/>
  <c r="O1031" i="1" s="1"/>
  <c r="P730" i="1"/>
  <c r="O730" i="1" s="1"/>
  <c r="Z730" i="1" s="1"/>
  <c r="P139" i="1"/>
  <c r="O139" i="1" s="1"/>
  <c r="P2898" i="1"/>
  <c r="O2898" i="1" s="1"/>
  <c r="P2630" i="1"/>
  <c r="O2630" i="1" s="1"/>
  <c r="Z2630" i="1" s="1"/>
  <c r="P2219" i="1"/>
  <c r="O2219" i="1" s="1"/>
  <c r="P628" i="1"/>
  <c r="O628" i="1" s="1"/>
  <c r="P156" i="1"/>
  <c r="O156" i="1" s="1"/>
  <c r="P166" i="1"/>
  <c r="O166" i="1" s="1"/>
  <c r="P926" i="1"/>
  <c r="O926" i="1" s="1"/>
  <c r="P2246" i="1"/>
  <c r="O2246" i="1" s="1"/>
  <c r="P2743" i="1"/>
  <c r="O2743" i="1" s="1"/>
  <c r="Z2743" i="1" s="1"/>
  <c r="P466" i="1"/>
  <c r="O466" i="1" s="1"/>
  <c r="P1403" i="1"/>
  <c r="O1403" i="1" s="1"/>
  <c r="Z1403" i="1" s="1"/>
  <c r="P1599" i="1"/>
  <c r="O1599" i="1" s="1"/>
  <c r="P2158" i="1"/>
  <c r="O2158" i="1" s="1"/>
  <c r="P1650" i="1"/>
  <c r="O1650" i="1" s="1"/>
  <c r="Z1650" i="1" s="1"/>
  <c r="P3329" i="1"/>
  <c r="O3329" i="1" s="1"/>
  <c r="P2733" i="1"/>
  <c r="O2733" i="1" s="1"/>
  <c r="Z2733" i="1" s="1"/>
  <c r="O2220" i="1"/>
  <c r="Z2220" i="1" s="1"/>
  <c r="Q1789" i="1"/>
  <c r="P1789" i="1"/>
  <c r="P2867" i="1"/>
  <c r="O2867" i="1" s="1"/>
  <c r="Z2867" i="1" s="1"/>
  <c r="Q2808" i="1"/>
  <c r="P2808" i="1"/>
  <c r="Q2265" i="1"/>
  <c r="O2265" i="1" s="1"/>
  <c r="Q3097" i="1"/>
  <c r="P3097" i="1"/>
  <c r="O3097" i="1" s="1"/>
  <c r="Z3097" i="1" s="1"/>
  <c r="Q1182" i="1"/>
  <c r="P1182" i="1"/>
  <c r="P2684" i="1"/>
  <c r="Q2684" i="1"/>
  <c r="O1774" i="1"/>
  <c r="Q2711" i="1"/>
  <c r="P2711" i="1"/>
  <c r="O2367" i="1"/>
  <c r="Z2367" i="1" s="1"/>
  <c r="O3113" i="1"/>
  <c r="Z3113" i="1" s="1"/>
  <c r="O1764" i="1"/>
  <c r="Q2806" i="1"/>
  <c r="P2806" i="1"/>
  <c r="O1564" i="1"/>
  <c r="O800" i="1"/>
  <c r="Z800" i="1" s="1"/>
  <c r="O964" i="1"/>
  <c r="O17" i="1"/>
  <c r="Z17" i="1" s="1"/>
  <c r="Q135" i="1"/>
  <c r="P135" i="1"/>
  <c r="P2160" i="1"/>
  <c r="O2160" i="1" s="1"/>
  <c r="Z2160" i="1" s="1"/>
  <c r="O298" i="1"/>
  <c r="Q2583" i="1"/>
  <c r="P2583" i="1"/>
  <c r="O2583" i="1" s="1"/>
  <c r="Z2583" i="1" s="1"/>
  <c r="Q2891" i="1"/>
  <c r="P2891" i="1"/>
  <c r="Q1984" i="1"/>
  <c r="P1984" i="1"/>
  <c r="Q1173" i="1"/>
  <c r="P1173" i="1"/>
  <c r="Q2933" i="1"/>
  <c r="P2933" i="1"/>
  <c r="O2933" i="1" s="1"/>
  <c r="Z2933" i="1" s="1"/>
  <c r="P889" i="1"/>
  <c r="O889" i="1" s="1"/>
  <c r="Q776" i="1"/>
  <c r="O776" i="1" s="1"/>
  <c r="Q1502" i="1"/>
  <c r="O1502" i="1" s="1"/>
  <c r="O1495" i="1"/>
  <c r="Q2715" i="1"/>
  <c r="Q2367" i="1"/>
  <c r="Q1576" i="1"/>
  <c r="O1576" i="1" s="1"/>
  <c r="Q416" i="1"/>
  <c r="O416" i="1" s="1"/>
  <c r="Q1319" i="1"/>
  <c r="O1319" i="1" s="1"/>
  <c r="O254" i="1"/>
  <c r="P1392" i="1"/>
  <c r="Q1392" i="1"/>
  <c r="Q47" i="1"/>
  <c r="O47" i="1" s="1"/>
  <c r="Z47" i="1" s="1"/>
  <c r="Q2986" i="1"/>
  <c r="P2986" i="1"/>
  <c r="O2986" i="1" s="1"/>
  <c r="P1188" i="1"/>
  <c r="Q1188" i="1"/>
  <c r="Q526" i="1"/>
  <c r="O526" i="1" s="1"/>
  <c r="Q3073" i="1"/>
  <c r="O3073" i="1" s="1"/>
  <c r="Z3073" i="1" s="1"/>
  <c r="P2554" i="1"/>
  <c r="O2554" i="1" s="1"/>
  <c r="O3235" i="1"/>
  <c r="Q1952" i="1"/>
  <c r="P1952" i="1"/>
  <c r="Q1386" i="1"/>
  <c r="P1386" i="1"/>
  <c r="O1386" i="1" s="1"/>
  <c r="O3143" i="1"/>
  <c r="Z3143" i="1" s="1"/>
  <c r="P1884" i="1"/>
  <c r="O1884" i="1" s="1"/>
  <c r="P167" i="1"/>
  <c r="O167" i="1" s="1"/>
  <c r="Z167" i="1" s="1"/>
  <c r="Q37" i="1"/>
  <c r="O37" i="1" s="1"/>
  <c r="Z37" i="1" s="1"/>
  <c r="P2007" i="1"/>
  <c r="O2007" i="1" s="1"/>
  <c r="Z2007" i="1" s="1"/>
  <c r="P696" i="1"/>
  <c r="O696" i="1" s="1"/>
  <c r="P1316" i="1"/>
  <c r="O1316" i="1" s="1"/>
  <c r="P2807" i="1"/>
  <c r="O2807" i="1" s="1"/>
  <c r="Z2807" i="1" s="1"/>
  <c r="P3044" i="1"/>
  <c r="O3044" i="1" s="1"/>
  <c r="Q3028" i="1"/>
  <c r="O3028" i="1" s="1"/>
  <c r="Q984" i="1"/>
  <c r="O984" i="1" s="1"/>
  <c r="P1380" i="1"/>
  <c r="O1380" i="1" s="1"/>
  <c r="Z1380" i="1" s="1"/>
  <c r="P1586" i="1"/>
  <c r="O1586" i="1" s="1"/>
  <c r="P2909" i="1"/>
  <c r="O2909" i="1" s="1"/>
  <c r="P1028" i="1"/>
  <c r="O1028" i="1" s="1"/>
  <c r="P412" i="1"/>
  <c r="O412" i="1" s="1"/>
  <c r="P227" i="1"/>
  <c r="O227" i="1" s="1"/>
  <c r="Z227" i="1" s="1"/>
  <c r="P523" i="1"/>
  <c r="O523" i="1" s="1"/>
  <c r="Z523" i="1" s="1"/>
  <c r="P1537" i="1"/>
  <c r="O1537" i="1" s="1"/>
  <c r="Z1537" i="1" s="1"/>
  <c r="P1925" i="1"/>
  <c r="O1925" i="1" s="1"/>
  <c r="P3270" i="1"/>
  <c r="O3270" i="1" s="1"/>
  <c r="Z3270" i="1" s="1"/>
  <c r="P186" i="1"/>
  <c r="O186" i="1" s="1"/>
  <c r="P2975" i="1"/>
  <c r="O2975" i="1" s="1"/>
  <c r="P434" i="1"/>
  <c r="O434" i="1" s="1"/>
  <c r="P1012" i="1"/>
  <c r="O1012" i="1" s="1"/>
  <c r="P3164" i="1"/>
  <c r="O3164" i="1" s="1"/>
  <c r="P1770" i="1"/>
  <c r="O1770" i="1" s="1"/>
  <c r="Z1770" i="1" s="1"/>
  <c r="P1670" i="1"/>
  <c r="O1670" i="1" s="1"/>
  <c r="Z1670" i="1" s="1"/>
  <c r="P511" i="1"/>
  <c r="O511" i="1" s="1"/>
  <c r="P1114" i="1"/>
  <c r="O1114" i="1" s="1"/>
  <c r="P1432" i="1"/>
  <c r="O1432" i="1" s="1"/>
  <c r="P58" i="1"/>
  <c r="O58" i="1" s="1"/>
  <c r="P2313" i="1"/>
  <c r="O2313" i="1" s="1"/>
  <c r="Z2313" i="1" s="1"/>
  <c r="P2186" i="1"/>
  <c r="O2186" i="1" s="1"/>
  <c r="P923" i="1"/>
  <c r="O923" i="1" s="1"/>
  <c r="Z923" i="1" s="1"/>
  <c r="P3190" i="1"/>
  <c r="O3190" i="1" s="1"/>
  <c r="Z3190" i="1" s="1"/>
  <c r="P733" i="1"/>
  <c r="O733" i="1" s="1"/>
  <c r="Z733" i="1" s="1"/>
  <c r="Q1856" i="1"/>
  <c r="O1856" i="1" s="1"/>
  <c r="P2665" i="1"/>
  <c r="O2665" i="1" s="1"/>
  <c r="Q2818" i="1"/>
  <c r="P3315" i="1"/>
  <c r="O3315" i="1" s="1"/>
  <c r="O796" i="1"/>
  <c r="P1267" i="1"/>
  <c r="O1267" i="1" s="1"/>
  <c r="Z1267" i="1" s="1"/>
  <c r="Q1923" i="1"/>
  <c r="O1923" i="1" s="1"/>
  <c r="Z1923" i="1" s="1"/>
  <c r="O2871" i="1"/>
  <c r="P2315" i="1"/>
  <c r="O2315" i="1" s="1"/>
  <c r="P707" i="1"/>
  <c r="O707" i="1" s="1"/>
  <c r="Z707" i="1" s="1"/>
  <c r="P3080" i="1"/>
  <c r="O3080" i="1" s="1"/>
  <c r="Z3080" i="1" s="1"/>
  <c r="P33" i="1"/>
  <c r="O33" i="1" s="1"/>
  <c r="Z33" i="1" s="1"/>
  <c r="P2475" i="1"/>
  <c r="O2475" i="1" s="1"/>
  <c r="Q962" i="1"/>
  <c r="O962" i="1" s="1"/>
  <c r="P1804" i="1"/>
  <c r="O1804" i="1" s="1"/>
  <c r="O2136" i="1"/>
  <c r="Q2109" i="1"/>
  <c r="O2109" i="1" s="1"/>
  <c r="Q3137" i="1"/>
  <c r="O3137" i="1" s="1"/>
  <c r="Z3137" i="1" s="1"/>
  <c r="P1893" i="1"/>
  <c r="O1893" i="1" s="1"/>
  <c r="Z1893" i="1" s="1"/>
  <c r="P1817" i="1"/>
  <c r="O1817" i="1" s="1"/>
  <c r="Z1817" i="1" s="1"/>
  <c r="O2775" i="1"/>
  <c r="O2657" i="1"/>
  <c r="Z2657" i="1" s="1"/>
  <c r="O2818" i="1"/>
  <c r="P2593" i="1"/>
  <c r="Q2593" i="1"/>
  <c r="O1335" i="1"/>
  <c r="Q3323" i="1"/>
  <c r="P3323" i="1"/>
  <c r="Q2100" i="1"/>
  <c r="P2100" i="1"/>
  <c r="O2100" i="1" s="1"/>
  <c r="Z2100" i="1" s="1"/>
  <c r="P1209" i="1"/>
  <c r="Q1209" i="1"/>
  <c r="P993" i="1"/>
  <c r="O993" i="1" s="1"/>
  <c r="Z993" i="1" s="1"/>
  <c r="O2016" i="1"/>
  <c r="O2206" i="1"/>
  <c r="Q906" i="1"/>
  <c r="O906" i="1" s="1"/>
  <c r="O2081" i="1"/>
  <c r="P2194" i="1"/>
  <c r="O2194" i="1" s="1"/>
  <c r="P125" i="1"/>
  <c r="O125" i="1" s="1"/>
  <c r="P2717" i="1"/>
  <c r="O2717" i="1" s="1"/>
  <c r="Z2717" i="1" s="1"/>
  <c r="P1081" i="1"/>
  <c r="O1081" i="1" s="1"/>
  <c r="P354" i="1"/>
  <c r="O354" i="1" s="1"/>
  <c r="P2122" i="1"/>
  <c r="O2122" i="1" s="1"/>
  <c r="P2739" i="1"/>
  <c r="O2739" i="1" s="1"/>
  <c r="P2815" i="1"/>
  <c r="O2815" i="1" s="1"/>
  <c r="P1007" i="1"/>
  <c r="O1007" i="1" s="1"/>
  <c r="Z1007" i="1" s="1"/>
  <c r="P3259" i="1"/>
  <c r="O3259" i="1" s="1"/>
  <c r="P2812" i="1"/>
  <c r="O2812" i="1" s="1"/>
  <c r="P1248" i="1"/>
  <c r="O1248" i="1" s="1"/>
  <c r="P969" i="1"/>
  <c r="O969" i="1" s="1"/>
  <c r="Q946" i="1"/>
  <c r="O946" i="1" s="1"/>
  <c r="P2598" i="1"/>
  <c r="O2598" i="1" s="1"/>
  <c r="P2319" i="1"/>
  <c r="O2319" i="1" s="1"/>
  <c r="P2470" i="1"/>
  <c r="Q2470" i="1"/>
  <c r="P2788" i="1"/>
  <c r="Q2788" i="1"/>
  <c r="Q2979" i="1"/>
  <c r="P2979" i="1"/>
  <c r="O2979" i="1" s="1"/>
  <c r="Q2286" i="1"/>
  <c r="P2286" i="1"/>
  <c r="P929" i="1"/>
  <c r="Q929" i="1"/>
  <c r="Q551" i="1"/>
  <c r="O551" i="1" s="1"/>
  <c r="P1241" i="1"/>
  <c r="O1241" i="1" s="1"/>
  <c r="Q1169" i="1"/>
  <c r="O1169" i="1" s="1"/>
  <c r="Q2472" i="1"/>
  <c r="O2472" i="1" s="1"/>
  <c r="P1368" i="1"/>
  <c r="O1368" i="1" s="1"/>
  <c r="P3310" i="1"/>
  <c r="O3310" i="1" s="1"/>
  <c r="Z3310" i="1" s="1"/>
  <c r="P144" i="1"/>
  <c r="O144" i="1" s="1"/>
  <c r="Q195" i="1"/>
  <c r="O195" i="1" s="1"/>
  <c r="P2663" i="1"/>
  <c r="O2663" i="1" s="1"/>
  <c r="Z2663" i="1" s="1"/>
  <c r="P293" i="1"/>
  <c r="O293" i="1" s="1"/>
  <c r="Z293" i="1" s="1"/>
  <c r="P1485" i="1"/>
  <c r="O1485" i="1" s="1"/>
  <c r="Q1141" i="1"/>
  <c r="O1141" i="1" s="1"/>
  <c r="P3004" i="1"/>
  <c r="O3004" i="1" s="1"/>
  <c r="Q2913" i="1"/>
  <c r="P2913" i="1"/>
  <c r="O2913" i="1" s="1"/>
  <c r="Z2913" i="1" s="1"/>
  <c r="Q817" i="1"/>
  <c r="P817" i="1"/>
  <c r="Q84" i="1"/>
  <c r="P84" i="1"/>
  <c r="Q3064" i="1"/>
  <c r="P3064" i="1"/>
  <c r="O3064" i="1" s="1"/>
  <c r="Q2079" i="1"/>
  <c r="P2079" i="1"/>
  <c r="O2079" i="1" s="1"/>
  <c r="P2846" i="1"/>
  <c r="O2846" i="1" s="1"/>
  <c r="Q2493" i="1"/>
  <c r="O2493" i="1" s="1"/>
  <c r="Z2493" i="1" s="1"/>
  <c r="Q1535" i="1"/>
  <c r="P1535" i="1"/>
  <c r="P1522" i="1"/>
  <c r="O1522" i="1" s="1"/>
  <c r="P2968" i="1"/>
  <c r="O2968" i="1" s="1"/>
  <c r="Q2094" i="1"/>
  <c r="P2094" i="1"/>
  <c r="Q318" i="1"/>
  <c r="P318" i="1"/>
  <c r="Q146" i="1"/>
  <c r="P146" i="1"/>
  <c r="Q1834" i="1"/>
  <c r="P1834" i="1"/>
  <c r="Q2105" i="1"/>
  <c r="O2105" i="1" s="1"/>
  <c r="P105" i="1"/>
  <c r="O105" i="1" s="1"/>
  <c r="Q105" i="1"/>
  <c r="Q2321" i="1"/>
  <c r="P2321" i="1"/>
  <c r="O2321" i="1" s="1"/>
  <c r="O1153" i="1"/>
  <c r="Z1153" i="1" s="1"/>
  <c r="P1082" i="1"/>
  <c r="O1082" i="1" s="1"/>
  <c r="P1872" i="1"/>
  <c r="O1872" i="1" s="1"/>
  <c r="P1574" i="1"/>
  <c r="O1574" i="1" s="1"/>
  <c r="P2934" i="1"/>
  <c r="O2934" i="1" s="1"/>
  <c r="P2322" i="1"/>
  <c r="O2322" i="1" s="1"/>
  <c r="P1605" i="1"/>
  <c r="O1605" i="1" s="1"/>
  <c r="P2531" i="1"/>
  <c r="O2531" i="1" s="1"/>
  <c r="P1156" i="1"/>
  <c r="O1156" i="1" s="1"/>
  <c r="P1363" i="1"/>
  <c r="O1363" i="1" s="1"/>
  <c r="Z1363" i="1" s="1"/>
  <c r="P786" i="1"/>
  <c r="O786" i="1" s="1"/>
  <c r="P2334" i="1"/>
  <c r="O2334" i="1" s="1"/>
  <c r="P1803" i="1"/>
  <c r="O1803" i="1" s="1"/>
  <c r="Z1803" i="1" s="1"/>
  <c r="P1467" i="1"/>
  <c r="O1467" i="1" s="1"/>
  <c r="Z1467" i="1" s="1"/>
  <c r="P842" i="1"/>
  <c r="O842" i="1" s="1"/>
  <c r="P564" i="1"/>
  <c r="O564" i="1" s="1"/>
  <c r="P3104" i="1"/>
  <c r="O3104" i="1" s="1"/>
  <c r="P383" i="1"/>
  <c r="O383" i="1" s="1"/>
  <c r="Z383" i="1" s="1"/>
  <c r="P432" i="1"/>
  <c r="O432" i="1" s="1"/>
  <c r="P1235" i="1"/>
  <c r="O1235" i="1" s="1"/>
  <c r="P2452" i="1"/>
  <c r="O2452" i="1" s="1"/>
  <c r="P3145" i="1"/>
  <c r="O3145" i="1" s="1"/>
  <c r="P1995" i="1"/>
  <c r="O1995" i="1" s="1"/>
  <c r="Q1584" i="1"/>
  <c r="P1584" i="1"/>
  <c r="P952" i="1"/>
  <c r="O952" i="1" s="1"/>
  <c r="P3172" i="1"/>
  <c r="O3172" i="1" s="1"/>
  <c r="P1506" i="1"/>
  <c r="Q1506" i="1"/>
  <c r="P1801" i="1"/>
  <c r="O1801" i="1" s="1"/>
  <c r="O3047" i="1"/>
  <c r="Z3047" i="1" s="1"/>
  <c r="O1361" i="1"/>
  <c r="P1993" i="1"/>
  <c r="O1993" i="1" s="1"/>
  <c r="Z1993" i="1" s="1"/>
  <c r="Q912" i="1"/>
  <c r="P912" i="1"/>
  <c r="O1036" i="1"/>
  <c r="P1772" i="1"/>
  <c r="Q1772" i="1"/>
  <c r="O2374" i="1"/>
  <c r="Q2503" i="1"/>
  <c r="O2503" i="1" s="1"/>
  <c r="Z2503" i="1" s="1"/>
  <c r="O2021" i="1"/>
  <c r="O286" i="1"/>
  <c r="O2957" i="1"/>
  <c r="Z2957" i="1" s="1"/>
  <c r="P3066" i="1"/>
  <c r="O3066" i="1" s="1"/>
  <c r="P1857" i="1"/>
  <c r="O1857" i="1" s="1"/>
  <c r="Z1857" i="1" s="1"/>
  <c r="Q2082" i="1"/>
  <c r="O2082" i="1" s="1"/>
  <c r="P2798" i="1"/>
  <c r="O2798" i="1" s="1"/>
  <c r="P2647" i="1"/>
  <c r="O2647" i="1" s="1"/>
  <c r="Z2647" i="1" s="1"/>
  <c r="Q1446" i="1"/>
  <c r="O1446" i="1" s="1"/>
  <c r="Q2584" i="1"/>
  <c r="P2584" i="1"/>
  <c r="Q3143" i="1"/>
  <c r="Q1981" i="1"/>
  <c r="P1981" i="1"/>
  <c r="P1103" i="1"/>
  <c r="O1103" i="1" s="1"/>
  <c r="Z1103" i="1" s="1"/>
  <c r="Q505" i="1"/>
  <c r="O505" i="1" s="1"/>
  <c r="P394" i="1"/>
  <c r="O394" i="1" s="1"/>
  <c r="P2317" i="1"/>
  <c r="O2317" i="1" s="1"/>
  <c r="Z2317" i="1" s="1"/>
  <c r="O2842" i="1"/>
  <c r="O1364" i="1"/>
  <c r="P1581" i="1"/>
  <c r="O1581" i="1" s="1"/>
  <c r="Q3144" i="1"/>
  <c r="O3144" i="1" s="1"/>
  <c r="Q1001" i="1"/>
  <c r="O1001" i="1" s="1"/>
  <c r="Q1687" i="1"/>
  <c r="O1687" i="1" s="1"/>
  <c r="Z1687" i="1" s="1"/>
  <c r="P476" i="1"/>
  <c r="O476" i="1" s="1"/>
  <c r="P498" i="1"/>
  <c r="O498" i="1" s="1"/>
  <c r="P1812" i="1"/>
  <c r="O1812" i="1" s="1"/>
  <c r="Q177" i="1"/>
  <c r="O177" i="1" s="1"/>
  <c r="Z177" i="1" s="1"/>
  <c r="P155" i="1"/>
  <c r="O155" i="1" s="1"/>
  <c r="P1624" i="1"/>
  <c r="O1624" i="1" s="1"/>
  <c r="P2960" i="1"/>
  <c r="O2960" i="1" s="1"/>
  <c r="Z2960" i="1" s="1"/>
  <c r="Q1152" i="1"/>
  <c r="O1152" i="1" s="1"/>
  <c r="P2659" i="1"/>
  <c r="O2659" i="1" s="1"/>
  <c r="Q1694" i="1"/>
  <c r="O1694" i="1" s="1"/>
  <c r="Q1254" i="1"/>
  <c r="O1254" i="1" s="1"/>
  <c r="Q831" i="1"/>
  <c r="O36" i="1"/>
  <c r="Q2196" i="1"/>
  <c r="P2196" i="1"/>
  <c r="P3082" i="1"/>
  <c r="Q3082" i="1"/>
  <c r="O831" i="1"/>
  <c r="P3079" i="1"/>
  <c r="Q3079" i="1"/>
  <c r="Q1483" i="1"/>
  <c r="P1483" i="1"/>
  <c r="P708" i="1"/>
  <c r="O708" i="1" s="1"/>
  <c r="P955" i="1"/>
  <c r="Q955" i="1"/>
  <c r="P2727" i="1"/>
  <c r="O2727" i="1" s="1"/>
  <c r="Z2727" i="1" s="1"/>
  <c r="P3112" i="1"/>
  <c r="O3112" i="1" s="1"/>
  <c r="P1024" i="1"/>
  <c r="O1024" i="1" s="1"/>
  <c r="P770" i="1"/>
  <c r="O770" i="1" s="1"/>
  <c r="Z770" i="1" s="1"/>
  <c r="P1953" i="1"/>
  <c r="O1953" i="1" s="1"/>
  <c r="Z1953" i="1" s="1"/>
  <c r="P2547" i="1"/>
  <c r="O2547" i="1" s="1"/>
  <c r="Z2547" i="1" s="1"/>
  <c r="P1011" i="1"/>
  <c r="O1011" i="1" s="1"/>
  <c r="P1623" i="1"/>
  <c r="O1623" i="1" s="1"/>
  <c r="Z1623" i="1" s="1"/>
  <c r="Q1909" i="1"/>
  <c r="O1909" i="1" s="1"/>
  <c r="Q1474" i="1"/>
  <c r="O1474" i="1" s="1"/>
  <c r="Q2874" i="1"/>
  <c r="O2874" i="1" s="1"/>
  <c r="P1407" i="1"/>
  <c r="O1407" i="1" s="1"/>
  <c r="Z1407" i="1" s="1"/>
  <c r="Q1356" i="1"/>
  <c r="O1356" i="1" s="1"/>
  <c r="P1896" i="1"/>
  <c r="O1896" i="1" s="1"/>
  <c r="Q1179" i="1"/>
  <c r="O1179" i="1" s="1"/>
  <c r="Q2421" i="1"/>
  <c r="O2421" i="1" s="1"/>
  <c r="O2080" i="1"/>
  <c r="Z2080" i="1" s="1"/>
  <c r="O1739" i="1"/>
  <c r="O2908" i="1"/>
  <c r="O2520" i="1"/>
  <c r="Z2520" i="1" s="1"/>
  <c r="O590" i="1"/>
  <c r="Z590" i="1" s="1"/>
  <c r="O2423" i="1"/>
  <c r="Z2423" i="1" s="1"/>
  <c r="O1651" i="1"/>
  <c r="P2393" i="1"/>
  <c r="O2393" i="1" s="1"/>
  <c r="Z2393" i="1" s="1"/>
  <c r="Q2393" i="1"/>
  <c r="P1193" i="1"/>
  <c r="Q1193" i="1"/>
  <c r="Q1009" i="1"/>
  <c r="P1009" i="1"/>
  <c r="O1009" i="1" s="1"/>
  <c r="O2824" i="1"/>
  <c r="P1841" i="1"/>
  <c r="O1841" i="1" s="1"/>
  <c r="P2529" i="1"/>
  <c r="O2529" i="1" s="1"/>
  <c r="P1159" i="1"/>
  <c r="O1159" i="1" s="1"/>
  <c r="P867" i="1"/>
  <c r="O867" i="1" s="1"/>
  <c r="Z867" i="1" s="1"/>
  <c r="P3282" i="1"/>
  <c r="O3282" i="1" s="1"/>
  <c r="P1988" i="1"/>
  <c r="O1988" i="1" s="1"/>
  <c r="P2889" i="1"/>
  <c r="O2889" i="1" s="1"/>
  <c r="P807" i="1"/>
  <c r="O807" i="1" s="1"/>
  <c r="Z807" i="1" s="1"/>
  <c r="P1030" i="1"/>
  <c r="O1030" i="1" s="1"/>
  <c r="Z1030" i="1" s="1"/>
  <c r="P2330" i="1"/>
  <c r="O2330" i="1" s="1"/>
  <c r="Z2330" i="1" s="1"/>
  <c r="P1919" i="1"/>
  <c r="O1919" i="1" s="1"/>
  <c r="O1074" i="1"/>
  <c r="O1696" i="1"/>
  <c r="O2980" i="1"/>
  <c r="Z2980" i="1" s="1"/>
  <c r="O306" i="1"/>
  <c r="O3241" i="1"/>
  <c r="O1122" i="1"/>
  <c r="P2217" i="1"/>
  <c r="O2217" i="1" s="1"/>
  <c r="Z2217" i="1" s="1"/>
  <c r="P194" i="1"/>
  <c r="O194" i="1" s="1"/>
  <c r="P774" i="1"/>
  <c r="O774" i="1" s="1"/>
  <c r="P1912" i="1"/>
  <c r="O1912" i="1" s="1"/>
  <c r="P2994" i="1"/>
  <c r="O2994" i="1" s="1"/>
  <c r="P259" i="1"/>
  <c r="O259" i="1" s="1"/>
  <c r="P2662" i="1"/>
  <c r="O2662" i="1" s="1"/>
  <c r="O3130" i="1"/>
  <c r="Z3130" i="1" s="1"/>
  <c r="Q1036" i="1"/>
  <c r="O2930" i="1"/>
  <c r="Z2930" i="1" s="1"/>
  <c r="O2895" i="1"/>
  <c r="O350" i="1"/>
  <c r="Z350" i="1" s="1"/>
  <c r="O54" i="1"/>
  <c r="P116" i="1"/>
  <c r="O116" i="1" s="1"/>
  <c r="P1852" i="1"/>
  <c r="O1852" i="1" s="1"/>
  <c r="P2803" i="1"/>
  <c r="O2803" i="1" s="1"/>
  <c r="Z2803" i="1" s="1"/>
  <c r="P1928" i="1"/>
  <c r="O1928" i="1" s="1"/>
  <c r="P2412" i="1"/>
  <c r="O2412" i="1" s="1"/>
  <c r="O2777" i="1"/>
  <c r="Z2777" i="1" s="1"/>
  <c r="Q2927" i="1"/>
  <c r="O2927" i="1" s="1"/>
  <c r="Z2927" i="1" s="1"/>
  <c r="O567" i="1"/>
  <c r="Z567" i="1" s="1"/>
  <c r="Q2588" i="1"/>
  <c r="O2588" i="1" s="1"/>
  <c r="Q3005" i="1"/>
  <c r="O3005" i="1" s="1"/>
  <c r="Q3199" i="1"/>
  <c r="O3199" i="1" s="1"/>
  <c r="Q634" i="1"/>
  <c r="P634" i="1"/>
  <c r="Q353" i="1"/>
  <c r="P353" i="1"/>
  <c r="O2512" i="1"/>
  <c r="Q424" i="1"/>
  <c r="P424" i="1"/>
  <c r="Q2467" i="1"/>
  <c r="P2467" i="1"/>
  <c r="O2467" i="1" s="1"/>
  <c r="Z2467" i="1" s="1"/>
  <c r="Q2443" i="1"/>
  <c r="P2443" i="1"/>
  <c r="O2151" i="1"/>
  <c r="O2233" i="1"/>
  <c r="Z2233" i="1" s="1"/>
  <c r="Q2817" i="1"/>
  <c r="O2817" i="1" s="1"/>
  <c r="Z2817" i="1" s="1"/>
  <c r="P1496" i="1"/>
  <c r="O1496" i="1" s="1"/>
  <c r="P1228" i="1"/>
  <c r="O1228" i="1" s="1"/>
  <c r="P1045" i="1"/>
  <c r="O1045" i="1" s="1"/>
  <c r="P1236" i="1"/>
  <c r="O1236" i="1" s="1"/>
  <c r="P2239" i="1"/>
  <c r="O2239" i="1" s="1"/>
  <c r="P661" i="1"/>
  <c r="O661" i="1" s="1"/>
  <c r="P2209" i="1"/>
  <c r="O2209" i="1" s="1"/>
  <c r="P1931" i="1"/>
  <c r="O1931" i="1" s="1"/>
  <c r="P1003" i="1"/>
  <c r="O1003" i="1" s="1"/>
  <c r="Z1003" i="1" s="1"/>
  <c r="P828" i="1"/>
  <c r="O828" i="1" s="1"/>
  <c r="P3118" i="1"/>
  <c r="O3118" i="1" s="1"/>
  <c r="P497" i="1"/>
  <c r="O497" i="1" s="1"/>
  <c r="Z497" i="1" s="1"/>
  <c r="P3148" i="1"/>
  <c r="O3148" i="1" s="1"/>
  <c r="P2129" i="1"/>
  <c r="O2129" i="1" s="1"/>
  <c r="P1710" i="1"/>
  <c r="O1710" i="1" s="1"/>
  <c r="Z1710" i="1" s="1"/>
  <c r="Q53" i="1"/>
  <c r="O53" i="1" s="1"/>
  <c r="Z53" i="1" s="1"/>
  <c r="P915" i="1"/>
  <c r="O915" i="1" s="1"/>
  <c r="P3039" i="1"/>
  <c r="O3039" i="1" s="1"/>
  <c r="Q1106" i="1"/>
  <c r="P1106" i="1"/>
  <c r="P818" i="1"/>
  <c r="O818" i="1" s="1"/>
  <c r="P197" i="1"/>
  <c r="O197" i="1" s="1"/>
  <c r="Z197" i="1" s="1"/>
  <c r="O2290" i="1"/>
  <c r="Z2290" i="1" s="1"/>
  <c r="O596" i="1"/>
  <c r="Q2969" i="1"/>
  <c r="P2969" i="1"/>
  <c r="Q336" i="1"/>
  <c r="P336" i="1"/>
  <c r="O1299" i="1"/>
  <c r="Q3059" i="1"/>
  <c r="O3059" i="1" s="1"/>
  <c r="O3150" i="1"/>
  <c r="Z3150" i="1" s="1"/>
  <c r="P559" i="1"/>
  <c r="Q559" i="1"/>
  <c r="Q2392" i="1"/>
  <c r="P2392" i="1"/>
  <c r="O2441" i="1"/>
  <c r="P2061" i="1"/>
  <c r="Q2061" i="1"/>
  <c r="O1123" i="1"/>
  <c r="Z1123" i="1" s="1"/>
  <c r="O3208" i="1"/>
  <c r="O2521" i="1"/>
  <c r="P2178" i="1"/>
  <c r="O2178" i="1" s="1"/>
  <c r="P235" i="1"/>
  <c r="O235" i="1" s="1"/>
  <c r="P2602" i="1"/>
  <c r="O2602" i="1" s="1"/>
  <c r="P291" i="1"/>
  <c r="O291" i="1" s="1"/>
  <c r="P1760" i="1"/>
  <c r="O1760" i="1" s="1"/>
  <c r="Z1760" i="1" s="1"/>
  <c r="P2810" i="1"/>
  <c r="O2810" i="1" s="1"/>
  <c r="Z2810" i="1" s="1"/>
  <c r="P1815" i="1"/>
  <c r="O1815" i="1" s="1"/>
  <c r="P761" i="1"/>
  <c r="O761" i="1" s="1"/>
  <c r="P91" i="1"/>
  <c r="O91" i="1" s="1"/>
  <c r="Q1049" i="1"/>
  <c r="P1049" i="1"/>
  <c r="P1438" i="1"/>
  <c r="O1438" i="1" s="1"/>
  <c r="P502" i="1"/>
  <c r="O502" i="1" s="1"/>
  <c r="Q1885" i="1"/>
  <c r="O1885" i="1" s="1"/>
  <c r="P2574" i="1"/>
  <c r="O2574" i="1" s="1"/>
  <c r="P3015" i="1"/>
  <c r="Q3015" i="1"/>
  <c r="Q378" i="1"/>
  <c r="O378" i="1" s="1"/>
  <c r="O3254" i="1"/>
  <c r="Q859" i="1"/>
  <c r="P859" i="1"/>
  <c r="P289" i="1"/>
  <c r="O289" i="1" s="1"/>
  <c r="P266" i="1"/>
  <c r="O266" i="1" s="1"/>
  <c r="O2455" i="1"/>
  <c r="P3121" i="1"/>
  <c r="O3121" i="1" s="1"/>
  <c r="P732" i="1"/>
  <c r="O732" i="1" s="1"/>
  <c r="P565" i="1"/>
  <c r="O565" i="1" s="1"/>
  <c r="P2910" i="1"/>
  <c r="O2910" i="1" s="1"/>
  <c r="Z2910" i="1" s="1"/>
  <c r="P1215" i="1"/>
  <c r="O1215" i="1" s="1"/>
  <c r="P652" i="1"/>
  <c r="O652" i="1" s="1"/>
  <c r="P1628" i="1"/>
  <c r="O1628" i="1" s="1"/>
  <c r="P1828" i="1"/>
  <c r="O1828" i="1" s="1"/>
  <c r="P2462" i="1"/>
  <c r="O2462" i="1" s="1"/>
  <c r="Q3202" i="1"/>
  <c r="O3202" i="1" s="1"/>
  <c r="P1767" i="1"/>
  <c r="O1767" i="1" s="1"/>
  <c r="Z1767" i="1" s="1"/>
  <c r="P182" i="1"/>
  <c r="O182" i="1" s="1"/>
  <c r="P3222" i="1"/>
  <c r="O3222" i="1" s="1"/>
  <c r="Q2972" i="1"/>
  <c r="P2972" i="1"/>
  <c r="O2972" i="1" s="1"/>
  <c r="Q2573" i="1"/>
  <c r="P2573" i="1"/>
  <c r="Q231" i="1"/>
  <c r="P231" i="1"/>
  <c r="Q1862" i="1"/>
  <c r="P1862" i="1"/>
  <c r="P19" i="1"/>
  <c r="Q19" i="1"/>
  <c r="P1312" i="1"/>
  <c r="Q1312" i="1"/>
  <c r="O905" i="1"/>
  <c r="O258" i="1"/>
  <c r="O2402" i="1"/>
  <c r="P2303" i="1"/>
  <c r="O2303" i="1" s="1"/>
  <c r="Z2303" i="1" s="1"/>
  <c r="P3228" i="1"/>
  <c r="O3228" i="1" s="1"/>
  <c r="P3147" i="1"/>
  <c r="O3147" i="1" s="1"/>
  <c r="Z3147" i="1" s="1"/>
  <c r="Q3272" i="1"/>
  <c r="O3272" i="1" s="1"/>
  <c r="P2445" i="1"/>
  <c r="O2445" i="1" s="1"/>
  <c r="P1754" i="1"/>
  <c r="O1754" i="1" s="1"/>
  <c r="P2251" i="1"/>
  <c r="O2251" i="1" s="1"/>
  <c r="P2883" i="1"/>
  <c r="O2883" i="1" s="1"/>
  <c r="Z2883" i="1" s="1"/>
  <c r="Q558" i="1"/>
  <c r="O558" i="1" s="1"/>
  <c r="P2641" i="1"/>
  <c r="O2641" i="1" s="1"/>
  <c r="Q972" i="1"/>
  <c r="O972" i="1" s="1"/>
  <c r="Q2411" i="1"/>
  <c r="O2411" i="1" s="1"/>
  <c r="P659" i="1"/>
  <c r="O659" i="1" s="1"/>
  <c r="Q2213" i="1"/>
  <c r="P2213" i="1"/>
  <c r="P2906" i="1"/>
  <c r="Q2906" i="1"/>
  <c r="P300" i="1"/>
  <c r="Q300" i="1"/>
  <c r="Q1244" i="1"/>
  <c r="O1244" i="1" s="1"/>
  <c r="Q2264" i="1"/>
  <c r="P2264" i="1"/>
  <c r="Q2545" i="1"/>
  <c r="P2545" i="1"/>
  <c r="O2545" i="1" s="1"/>
  <c r="Q2312" i="1"/>
  <c r="O2312" i="1" s="1"/>
  <c r="Q399" i="1"/>
  <c r="P399" i="1"/>
  <c r="P604" i="1"/>
  <c r="Q604" i="1"/>
  <c r="Q1897" i="1"/>
  <c r="P1897" i="1"/>
  <c r="Q3106" i="1"/>
  <c r="P3106" i="1"/>
  <c r="P626" i="1"/>
  <c r="Q626" i="1"/>
  <c r="P2300" i="1"/>
  <c r="O2300" i="1" s="1"/>
  <c r="Z2300" i="1" s="1"/>
  <c r="P2154" i="1"/>
  <c r="O2154" i="1" s="1"/>
  <c r="P914" i="1"/>
  <c r="O914" i="1" s="1"/>
  <c r="Q454" i="1"/>
  <c r="O454" i="1" s="1"/>
  <c r="O3101" i="1"/>
  <c r="P1225" i="1"/>
  <c r="O1225" i="1" s="1"/>
  <c r="P1347" i="1"/>
  <c r="O1347" i="1" s="1"/>
  <c r="Z1347" i="1" s="1"/>
  <c r="P1948" i="1"/>
  <c r="O1948" i="1" s="1"/>
  <c r="O851" i="1"/>
  <c r="P2125" i="1"/>
  <c r="O2125" i="1" s="1"/>
  <c r="Q2125" i="1"/>
  <c r="O2728" i="1"/>
  <c r="O269" i="1"/>
  <c r="O1965" i="1"/>
  <c r="Q2783" i="1"/>
  <c r="O2783" i="1" s="1"/>
  <c r="Z2783" i="1" s="1"/>
  <c r="Q798" i="1"/>
  <c r="O798" i="1" s="1"/>
  <c r="O1430" i="1"/>
  <c r="Z1430" i="1" s="1"/>
  <c r="P2057" i="1"/>
  <c r="O2057" i="1" s="1"/>
  <c r="Z2057" i="1" s="1"/>
  <c r="P2216" i="1"/>
  <c r="O2216" i="1" s="1"/>
  <c r="O2205" i="1"/>
  <c r="Q1125" i="1"/>
  <c r="P1125" i="1"/>
  <c r="Q1091" i="1"/>
  <c r="P1091" i="1"/>
  <c r="Q3191" i="1"/>
  <c r="O3191" i="1" s="1"/>
  <c r="Q2009" i="1"/>
  <c r="P2009" i="1"/>
  <c r="O106" i="1"/>
  <c r="P3003" i="1"/>
  <c r="O3003" i="1" s="1"/>
  <c r="Z3003" i="1" s="1"/>
  <c r="P3195" i="1"/>
  <c r="O3195" i="1" s="1"/>
  <c r="P742" i="1"/>
  <c r="O742" i="1" s="1"/>
  <c r="P3027" i="1"/>
  <c r="O3027" i="1" s="1"/>
  <c r="Z3027" i="1" s="1"/>
  <c r="P2562" i="1"/>
  <c r="O2562" i="1" s="1"/>
  <c r="P27" i="1"/>
  <c r="O27" i="1" s="1"/>
  <c r="Z27" i="1" s="1"/>
  <c r="P1945" i="1"/>
  <c r="O1945" i="1" s="1"/>
  <c r="Q199" i="1"/>
  <c r="O199" i="1" s="1"/>
  <c r="Q1579" i="1"/>
  <c r="O1579" i="1" s="1"/>
  <c r="P1514" i="1"/>
  <c r="O1514" i="1" s="1"/>
  <c r="P1820" i="1"/>
  <c r="O1820" i="1" s="1"/>
  <c r="Z1820" i="1" s="1"/>
  <c r="P1042" i="1"/>
  <c r="O1042" i="1" s="1"/>
  <c r="P112" i="1"/>
  <c r="O112" i="1" s="1"/>
  <c r="P3031" i="1"/>
  <c r="O3031" i="1" s="1"/>
  <c r="Q3126" i="1"/>
  <c r="O3126" i="1" s="1"/>
  <c r="P2026" i="1"/>
  <c r="O2026" i="1" s="1"/>
  <c r="Q998" i="1"/>
  <c r="O998" i="1" s="1"/>
  <c r="P1978" i="1"/>
  <c r="O1978" i="1" s="1"/>
  <c r="Q2442" i="1"/>
  <c r="O2442" i="1" s="1"/>
  <c r="P1087" i="1"/>
  <c r="O1087" i="1" s="1"/>
  <c r="Z1087" i="1" s="1"/>
  <c r="P682" i="1"/>
  <c r="O682" i="1" s="1"/>
  <c r="Q1317" i="1"/>
  <c r="O1317" i="1" s="1"/>
  <c r="Z1317" i="1" s="1"/>
  <c r="O612" i="1"/>
  <c r="P3163" i="1"/>
  <c r="O3163" i="1" s="1"/>
  <c r="Z3163" i="1" s="1"/>
  <c r="P1258" i="1"/>
  <c r="O1258" i="1" s="1"/>
  <c r="P495" i="1"/>
  <c r="O495" i="1" s="1"/>
  <c r="Q1288" i="1"/>
  <c r="O1288" i="1" s="1"/>
  <c r="Q684" i="1"/>
  <c r="P684" i="1"/>
  <c r="O684" i="1" s="1"/>
  <c r="O939" i="1"/>
  <c r="P1980" i="1"/>
  <c r="O1980" i="1" s="1"/>
  <c r="Z1980" i="1" s="1"/>
  <c r="P1249" i="1"/>
  <c r="O1249" i="1" s="1"/>
  <c r="Q2695" i="1"/>
  <c r="O2695" i="1" s="1"/>
  <c r="P938" i="1"/>
  <c r="O938" i="1" s="1"/>
  <c r="P2074" i="1"/>
  <c r="O2074" i="1" s="1"/>
  <c r="Q1655" i="1"/>
  <c r="P1655" i="1"/>
  <c r="P2683" i="1"/>
  <c r="O2683" i="1" s="1"/>
  <c r="Z2683" i="1" s="1"/>
  <c r="Q3081" i="1"/>
  <c r="O3081" i="1" s="1"/>
  <c r="O1725" i="1"/>
  <c r="Q2017" i="1"/>
  <c r="O2017" i="1" s="1"/>
  <c r="Z2017" i="1" s="1"/>
  <c r="Q2151" i="1"/>
  <c r="Q2299" i="1"/>
  <c r="O2299" i="1" s="1"/>
  <c r="O645" i="1"/>
  <c r="P2941" i="1"/>
  <c r="O2941" i="1" s="1"/>
  <c r="O31" i="1"/>
  <c r="P1499" i="1"/>
  <c r="O1499" i="1" s="1"/>
  <c r="P1041" i="1"/>
  <c r="O1041" i="1" s="1"/>
  <c r="P3203" i="1"/>
  <c r="O3203" i="1" s="1"/>
  <c r="Z3203" i="1" s="1"/>
  <c r="P819" i="1"/>
  <c r="O819" i="1" s="1"/>
  <c r="Q2708" i="1"/>
  <c r="O2708" i="1" s="1"/>
  <c r="O2921" i="1"/>
  <c r="O919" i="1"/>
  <c r="Q2676" i="1"/>
  <c r="P2676" i="1"/>
  <c r="O651" i="1"/>
  <c r="O3057" i="1"/>
  <c r="Z3057" i="1" s="1"/>
  <c r="O1118" i="1"/>
  <c r="P956" i="1"/>
  <c r="O956" i="1" s="1"/>
  <c r="P1154" i="1"/>
  <c r="O1154" i="1" s="1"/>
  <c r="P2668" i="1"/>
  <c r="O2668" i="1" s="1"/>
  <c r="P1924" i="1"/>
  <c r="O1924" i="1" s="1"/>
  <c r="P2669" i="1"/>
  <c r="O2669" i="1" s="1"/>
  <c r="P2278" i="1"/>
  <c r="O2278" i="1" s="1"/>
  <c r="Q3262" i="1"/>
  <c r="P3262" i="1"/>
  <c r="P3303" i="1"/>
  <c r="O3303" i="1" s="1"/>
  <c r="Z3303" i="1" s="1"/>
  <c r="P663" i="1"/>
  <c r="O663" i="1" s="1"/>
  <c r="Z663" i="1" s="1"/>
  <c r="Q1640" i="1"/>
  <c r="O1640" i="1" s="1"/>
  <c r="Z1640" i="1" s="1"/>
  <c r="P465" i="1"/>
  <c r="O465" i="1" s="1"/>
  <c r="P2936" i="1"/>
  <c r="O2936" i="1" s="1"/>
  <c r="Q2134" i="1"/>
  <c r="O2134" i="1" s="1"/>
  <c r="P959" i="1"/>
  <c r="O959" i="1" s="1"/>
  <c r="O2042" i="1"/>
  <c r="O1903" i="1"/>
  <c r="Z1903" i="1" s="1"/>
  <c r="O1753" i="1"/>
  <c r="Z1753" i="1" s="1"/>
  <c r="O1086" i="1"/>
  <c r="P2188" i="1"/>
  <c r="O2188" i="1" s="1"/>
  <c r="O1063" i="1"/>
  <c r="Z1063" i="1" s="1"/>
  <c r="Q2738" i="1"/>
  <c r="O2738" i="1" s="1"/>
  <c r="O450" i="1"/>
  <c r="Z450" i="1" s="1"/>
  <c r="Q3062" i="1"/>
  <c r="P3062" i="1"/>
  <c r="Q2579" i="1"/>
  <c r="O2579" i="1" s="1"/>
  <c r="Q250" i="1"/>
  <c r="P250" i="1"/>
  <c r="O1205" i="1"/>
  <c r="O1222" i="1"/>
  <c r="O178" i="1"/>
  <c r="P2617" i="1"/>
  <c r="Q2617" i="1"/>
  <c r="P13" i="1"/>
  <c r="O13" i="1" s="1"/>
  <c r="Z13" i="1" s="1"/>
  <c r="Q1613" i="1"/>
  <c r="O1613" i="1" s="1"/>
  <c r="Z1613" i="1" s="1"/>
  <c r="P1376" i="1"/>
  <c r="O1376" i="1" s="1"/>
  <c r="Q1026" i="1"/>
  <c r="O1026" i="1" s="1"/>
  <c r="Q1099" i="1"/>
  <c r="P1099" i="1"/>
  <c r="Q1963" i="1"/>
  <c r="O1963" i="1" s="1"/>
  <c r="Z1963" i="1" s="1"/>
  <c r="Q1596" i="1"/>
  <c r="P1596" i="1"/>
  <c r="Q951" i="1"/>
  <c r="P951" i="1"/>
  <c r="O2624" i="1"/>
  <c r="P999" i="1"/>
  <c r="O999" i="1" s="1"/>
  <c r="P2570" i="1"/>
  <c r="O2570" i="1" s="1"/>
  <c r="Z2570" i="1" s="1"/>
  <c r="P1170" i="1"/>
  <c r="O1170" i="1" s="1"/>
  <c r="Z1170" i="1" s="1"/>
  <c r="P1212" i="1"/>
  <c r="O1212" i="1" s="1"/>
  <c r="P1541" i="1"/>
  <c r="O1541" i="1" s="1"/>
  <c r="P2446" i="1"/>
  <c r="O2446" i="1" s="1"/>
  <c r="O560" i="1"/>
  <c r="Z560" i="1" s="1"/>
  <c r="P1755" i="1"/>
  <c r="O1755" i="1" s="1"/>
  <c r="Q402" i="1"/>
  <c r="O402" i="1" s="1"/>
  <c r="O2890" i="1"/>
  <c r="Z2890" i="1" s="1"/>
  <c r="Q2306" i="1"/>
  <c r="P2306" i="1"/>
  <c r="O1462" i="1"/>
  <c r="O1160" i="1"/>
  <c r="Z1160" i="1" s="1"/>
  <c r="O369" i="1"/>
  <c r="Q2828" i="1"/>
  <c r="O2828" i="1" s="1"/>
  <c r="Q1528" i="1"/>
  <c r="O1528" i="1" s="1"/>
  <c r="P3008" i="1"/>
  <c r="O3008" i="1" s="1"/>
  <c r="P3227" i="1"/>
  <c r="O3227" i="1" s="1"/>
  <c r="Z3227" i="1" s="1"/>
  <c r="P1618" i="1"/>
  <c r="O1618" i="1" s="1"/>
  <c r="P714" i="1"/>
  <c r="O714" i="1" s="1"/>
  <c r="P3328" i="1"/>
  <c r="O3328" i="1" s="1"/>
  <c r="P2940" i="1"/>
  <c r="O2940" i="1" s="1"/>
  <c r="Z2940" i="1" s="1"/>
  <c r="P3261" i="1"/>
  <c r="O3261" i="1" s="1"/>
  <c r="P2623" i="1"/>
  <c r="O2623" i="1" s="1"/>
  <c r="Z2623" i="1" s="1"/>
  <c r="P307" i="1"/>
  <c r="O307" i="1" s="1"/>
  <c r="Z307" i="1" s="1"/>
  <c r="Q1203" i="1"/>
  <c r="O1203" i="1" s="1"/>
  <c r="Z1203" i="1" s="1"/>
  <c r="Q527" i="1"/>
  <c r="O527" i="1" s="1"/>
  <c r="Z527" i="1" s="1"/>
  <c r="Q2800" i="1"/>
  <c r="O2800" i="1" s="1"/>
  <c r="Z2800" i="1" s="1"/>
  <c r="P1766" i="1"/>
  <c r="O1766" i="1" s="1"/>
  <c r="P875" i="1"/>
  <c r="O875" i="1" s="1"/>
  <c r="P1942" i="1"/>
  <c r="O1942" i="1" s="1"/>
  <c r="P1736" i="1"/>
  <c r="O1736" i="1" s="1"/>
  <c r="P2456" i="1"/>
  <c r="O2456" i="1" s="1"/>
  <c r="P2320" i="1"/>
  <c r="O2320" i="1" s="1"/>
  <c r="Z2320" i="1" s="1"/>
  <c r="Q788" i="1"/>
  <c r="O788" i="1" s="1"/>
  <c r="P1800" i="1"/>
  <c r="O1800" i="1" s="1"/>
  <c r="Z1800" i="1" s="1"/>
  <c r="O2844" i="1"/>
  <c r="Q3055" i="1"/>
  <c r="O3055" i="1" s="1"/>
  <c r="P687" i="1"/>
  <c r="O687" i="1" s="1"/>
  <c r="Z687" i="1" s="1"/>
  <c r="Q687" i="1"/>
  <c r="Q1621" i="1"/>
  <c r="O1621" i="1" s="1"/>
  <c r="Q2255" i="1"/>
  <c r="O2255" i="1" s="1"/>
  <c r="O2952" i="1"/>
  <c r="Q2236" i="1"/>
  <c r="P2236" i="1"/>
  <c r="Q746" i="1"/>
  <c r="O746" i="1" s="1"/>
  <c r="Q1451" i="1"/>
  <c r="O1451" i="1" s="1"/>
  <c r="Q3250" i="1"/>
  <c r="P3250" i="1"/>
  <c r="Q2346" i="1"/>
  <c r="O2346" i="1" s="1"/>
  <c r="Q134" i="1"/>
  <c r="P134" i="1"/>
  <c r="P246" i="1"/>
  <c r="Q246" i="1"/>
  <c r="Q210" i="1"/>
  <c r="O210" i="1" s="1"/>
  <c r="Z210" i="1" s="1"/>
  <c r="Q2675" i="1"/>
  <c r="P2675" i="1"/>
  <c r="P2872" i="1"/>
  <c r="O2872" i="1" s="1"/>
  <c r="P2758" i="1"/>
  <c r="O2758" i="1" s="1"/>
  <c r="P1406" i="1"/>
  <c r="O1406" i="1" s="1"/>
  <c r="P2555" i="1"/>
  <c r="O2555" i="1" s="1"/>
  <c r="Q838" i="1"/>
  <c r="O838" i="1" s="1"/>
  <c r="Q1934" i="1"/>
  <c r="O1934" i="1" s="1"/>
  <c r="P516" i="1"/>
  <c r="O516" i="1" s="1"/>
  <c r="P2356" i="1"/>
  <c r="O2356" i="1" s="1"/>
  <c r="P129" i="1"/>
  <c r="O129" i="1" s="1"/>
  <c r="P1827" i="1"/>
  <c r="O1827" i="1" s="1"/>
  <c r="Z1827" i="1" s="1"/>
  <c r="P1930" i="1"/>
  <c r="O1930" i="1" s="1"/>
  <c r="Z1930" i="1" s="1"/>
  <c r="P1740" i="1"/>
  <c r="O1740" i="1" s="1"/>
  <c r="Z1740" i="1" s="1"/>
  <c r="P101" i="1"/>
  <c r="O101" i="1" s="1"/>
  <c r="P1242" i="1"/>
  <c r="O1242" i="1" s="1"/>
  <c r="P2581" i="1"/>
  <c r="O2581" i="1" s="1"/>
  <c r="Q1092" i="1"/>
  <c r="P1092" i="1"/>
  <c r="P1315" i="1"/>
  <c r="O1315" i="1" s="1"/>
  <c r="Q1112" i="1"/>
  <c r="O1112" i="1" s="1"/>
  <c r="P1917" i="1"/>
  <c r="O1917" i="1" s="1"/>
  <c r="Z1917" i="1" s="1"/>
  <c r="Q2816" i="1"/>
  <c r="P2816" i="1"/>
  <c r="O1457" i="1"/>
  <c r="Z1457" i="1" s="1"/>
  <c r="O2439" i="1"/>
  <c r="P2283" i="1"/>
  <c r="O2283" i="1" s="1"/>
  <c r="Z2283" i="1" s="1"/>
  <c r="P65" i="1"/>
  <c r="O65" i="1" s="1"/>
  <c r="P2365" i="1"/>
  <c r="O2365" i="1" s="1"/>
  <c r="P3237" i="1"/>
  <c r="O3237" i="1" s="1"/>
  <c r="Z3237" i="1" s="1"/>
  <c r="P3159" i="1"/>
  <c r="O3159" i="1" s="1"/>
  <c r="P2385" i="1"/>
  <c r="O2385" i="1" s="1"/>
  <c r="Q2200" i="1"/>
  <c r="O2200" i="1" s="1"/>
  <c r="Z2200" i="1" s="1"/>
  <c r="Q339" i="1"/>
  <c r="O339" i="1" s="1"/>
  <c r="O1644" i="1"/>
  <c r="P76" i="1"/>
  <c r="O76" i="1" s="1"/>
  <c r="Q2624" i="1"/>
  <c r="Q1305" i="1"/>
  <c r="O1305" i="1" s="1"/>
  <c r="P3269" i="1"/>
  <c r="O3269" i="1" s="1"/>
  <c r="P287" i="1"/>
  <c r="O287" i="1" s="1"/>
  <c r="Z287" i="1" s="1"/>
  <c r="Q94" i="1"/>
  <c r="P94" i="1"/>
  <c r="Q3306" i="1"/>
  <c r="O3306" i="1" s="1"/>
  <c r="P830" i="1"/>
  <c r="O830" i="1" s="1"/>
  <c r="Z830" i="1" s="1"/>
  <c r="P2860" i="1"/>
  <c r="O2860" i="1" s="1"/>
  <c r="Z2860" i="1" s="1"/>
  <c r="P1966" i="1"/>
  <c r="Q1966" i="1"/>
  <c r="P2181" i="1"/>
  <c r="O2181" i="1" s="1"/>
  <c r="P2575" i="1"/>
  <c r="Q2575" i="1"/>
  <c r="Q106" i="1"/>
  <c r="Q2855" i="1"/>
  <c r="P2855" i="1"/>
  <c r="P2104" i="1"/>
  <c r="O2104" i="1" s="1"/>
  <c r="P1763" i="1"/>
  <c r="O1763" i="1" s="1"/>
  <c r="Z1763" i="1" s="1"/>
  <c r="P57" i="1"/>
  <c r="O57" i="1" s="1"/>
  <c r="Z57" i="1" s="1"/>
  <c r="P2065" i="1"/>
  <c r="O2065" i="1" s="1"/>
  <c r="P937" i="1"/>
  <c r="O937" i="1" s="1"/>
  <c r="Z937" i="1" s="1"/>
  <c r="P570" i="1"/>
  <c r="O570" i="1" s="1"/>
  <c r="Z570" i="1" s="1"/>
  <c r="P1000" i="1"/>
  <c r="O1000" i="1" s="1"/>
  <c r="Z1000" i="1" s="1"/>
  <c r="P93" i="1"/>
  <c r="O93" i="1" s="1"/>
  <c r="Z93" i="1" s="1"/>
  <c r="P2881" i="1"/>
  <c r="O2881" i="1" s="1"/>
  <c r="P2506" i="1"/>
  <c r="O2506" i="1" s="1"/>
  <c r="O2478" i="1"/>
  <c r="Q2157" i="1"/>
  <c r="O2157" i="1" s="1"/>
  <c r="Z2157" i="1" s="1"/>
  <c r="O886" i="1"/>
  <c r="O201" i="1"/>
  <c r="O884" i="1"/>
  <c r="Q2794" i="1"/>
  <c r="P2794" i="1"/>
  <c r="O1107" i="1"/>
  <c r="Z1107" i="1" s="1"/>
  <c r="Q1354" i="1"/>
  <c r="O1354" i="1" s="1"/>
  <c r="Q1986" i="1"/>
  <c r="O1986" i="1" s="1"/>
  <c r="Q656" i="1"/>
  <c r="P656" i="1"/>
  <c r="Q1162" i="1"/>
  <c r="O1162" i="1" s="1"/>
  <c r="Q1015" i="1"/>
  <c r="O1015" i="1" s="1"/>
  <c r="P1144" i="1"/>
  <c r="O1144" i="1" s="1"/>
  <c r="P2782" i="1"/>
  <c r="O2782" i="1" s="1"/>
  <c r="Q1826" i="1"/>
  <c r="O1826" i="1" s="1"/>
  <c r="P2234" i="1"/>
  <c r="Q2234" i="1"/>
  <c r="Q262" i="1"/>
  <c r="P262" i="1"/>
  <c r="O262" i="1" s="1"/>
  <c r="Q449" i="1"/>
  <c r="P449" i="1"/>
  <c r="P3246" i="1"/>
  <c r="O3246" i="1" s="1"/>
  <c r="Q3246" i="1"/>
  <c r="Q1226" i="1"/>
  <c r="P1226" i="1"/>
  <c r="O2606" i="1"/>
  <c r="Q3020" i="1"/>
  <c r="P3020" i="1"/>
  <c r="P1555" i="1"/>
  <c r="Q1555" i="1"/>
  <c r="P390" i="1"/>
  <c r="O390" i="1" s="1"/>
  <c r="Z390" i="1" s="1"/>
  <c r="P2772" i="1"/>
  <c r="O2772" i="1" s="1"/>
  <c r="P1484" i="1"/>
  <c r="O1484" i="1" s="1"/>
  <c r="P736" i="1"/>
  <c r="O736" i="1" s="1"/>
  <c r="P540" i="1"/>
  <c r="O540" i="1" s="1"/>
  <c r="Z540" i="1" s="1"/>
  <c r="P2541" i="1"/>
  <c r="O2541" i="1" s="1"/>
  <c r="P1196" i="1"/>
  <c r="O1196" i="1" s="1"/>
  <c r="P1390" i="1"/>
  <c r="O1390" i="1" s="1"/>
  <c r="Z1390" i="1" s="1"/>
  <c r="P844" i="1"/>
  <c r="O844" i="1" s="1"/>
  <c r="P1494" i="1"/>
  <c r="O1494" i="1" s="1"/>
  <c r="P3271" i="1"/>
  <c r="O3271" i="1" s="1"/>
  <c r="P2594" i="1"/>
  <c r="O2594" i="1" s="1"/>
  <c r="Q1301" i="1"/>
  <c r="P1301" i="1"/>
  <c r="Q2069" i="1"/>
  <c r="P2069" i="1"/>
  <c r="O2069" i="1" s="1"/>
  <c r="P2597" i="1"/>
  <c r="O2597" i="1" s="1"/>
  <c r="Z2597" i="1" s="1"/>
  <c r="O2071" i="1"/>
  <c r="Q740" i="1"/>
  <c r="O740" i="1" s="1"/>
  <c r="Z740" i="1" s="1"/>
  <c r="O899" i="1"/>
  <c r="Q1054" i="1"/>
  <c r="P1054" i="1"/>
  <c r="O3279" i="1"/>
  <c r="O1053" i="1"/>
  <c r="Z1053" i="1" s="1"/>
  <c r="Q2799" i="1"/>
  <c r="P2799" i="1"/>
  <c r="O2799" i="1" s="1"/>
  <c r="O2682" i="1"/>
  <c r="Q448" i="1"/>
  <c r="P448" i="1"/>
  <c r="Q635" i="1"/>
  <c r="P635" i="1"/>
  <c r="Q726" i="1"/>
  <c r="O726" i="1" s="1"/>
  <c r="Q2039" i="1"/>
  <c r="P2039" i="1"/>
  <c r="Q2902" i="1"/>
  <c r="O2902" i="1" s="1"/>
  <c r="P3051" i="1"/>
  <c r="O3051" i="1" s="1"/>
  <c r="Q2876" i="1"/>
  <c r="P2876" i="1"/>
  <c r="P2450" i="1"/>
  <c r="O2450" i="1" s="1"/>
  <c r="Z2450" i="1" s="1"/>
  <c r="Q2689" i="1"/>
  <c r="O2689" i="1" s="1"/>
  <c r="Q2232" i="1"/>
  <c r="P2232" i="1"/>
  <c r="P2053" i="1"/>
  <c r="O2053" i="1" s="1"/>
  <c r="Z2053" i="1" s="1"/>
  <c r="P3183" i="1"/>
  <c r="O3183" i="1" s="1"/>
  <c r="Z3183" i="1" s="1"/>
  <c r="Q238" i="1"/>
  <c r="P238" i="1"/>
  <c r="P2516" i="1"/>
  <c r="O2516" i="1" s="1"/>
  <c r="P2432" i="1"/>
  <c r="O2432" i="1" s="1"/>
  <c r="P703" i="1"/>
  <c r="O703" i="1" s="1"/>
  <c r="Z703" i="1" s="1"/>
  <c r="Q739" i="1"/>
  <c r="P739" i="1"/>
  <c r="P1726" i="1"/>
  <c r="O1726" i="1" s="1"/>
  <c r="P1331" i="1"/>
  <c r="O1331" i="1" s="1"/>
  <c r="Q1331" i="1"/>
  <c r="O2036" i="1"/>
  <c r="O1163" i="1"/>
  <c r="Z1163" i="1" s="1"/>
  <c r="O750" i="1"/>
  <c r="Z750" i="1" s="1"/>
  <c r="O3102" i="1"/>
  <c r="Q2228" i="1"/>
  <c r="P2228" i="1"/>
  <c r="Q128" i="1"/>
  <c r="P128" i="1"/>
  <c r="O377" i="1"/>
  <c r="Z377" i="1" s="1"/>
  <c r="Q1134" i="1"/>
  <c r="P1134" i="1"/>
  <c r="O1134" i="1" s="1"/>
  <c r="P2753" i="1"/>
  <c r="O2753" i="1" s="1"/>
  <c r="Z2753" i="1" s="1"/>
  <c r="Q2753" i="1"/>
  <c r="Q1709" i="1"/>
  <c r="P1709" i="1"/>
  <c r="P629" i="1"/>
  <c r="Q629" i="1"/>
  <c r="P2698" i="1"/>
  <c r="O2698" i="1" s="1"/>
  <c r="P3100" i="1"/>
  <c r="O3100" i="1" s="1"/>
  <c r="Z3100" i="1" s="1"/>
  <c r="P2534" i="1"/>
  <c r="O2534" i="1" s="1"/>
  <c r="Q457" i="1"/>
  <c r="O457" i="1" s="1"/>
  <c r="Z457" i="1" s="1"/>
  <c r="P1399" i="1"/>
  <c r="O1399" i="1" s="1"/>
  <c r="P3186" i="1"/>
  <c r="O3186" i="1" s="1"/>
  <c r="O3298" i="1"/>
  <c r="P452" i="1"/>
  <c r="O452" i="1" s="1"/>
  <c r="Q1974" i="1"/>
  <c r="P1974" i="1"/>
  <c r="O1974" i="1" s="1"/>
  <c r="Q769" i="1"/>
  <c r="P769" i="1"/>
  <c r="O3316" i="1"/>
  <c r="O2420" i="1"/>
  <c r="Z2420" i="1" s="1"/>
  <c r="O504" i="1"/>
  <c r="Q2966" i="1"/>
  <c r="P2966" i="1"/>
  <c r="O2966" i="1" s="1"/>
  <c r="P2835" i="1"/>
  <c r="O2835" i="1" s="1"/>
  <c r="Q2840" i="1"/>
  <c r="P2840" i="1"/>
  <c r="P301" i="1"/>
  <c r="O301" i="1" s="1"/>
  <c r="P2309" i="1"/>
  <c r="O2309" i="1" s="1"/>
  <c r="P137" i="1"/>
  <c r="O137" i="1" s="1"/>
  <c r="Z137" i="1" s="1"/>
  <c r="Q1691" i="1"/>
  <c r="O1691" i="1" s="1"/>
  <c r="Q1795" i="1"/>
  <c r="P1795" i="1"/>
  <c r="Q1285" i="1"/>
  <c r="P1285" i="1"/>
  <c r="O1835" i="1"/>
  <c r="P1146" i="1"/>
  <c r="Q1146" i="1"/>
  <c r="O593" i="1"/>
  <c r="Z593" i="1" s="1"/>
  <c r="Q1771" i="1"/>
  <c r="O1771" i="1" s="1"/>
  <c r="Q2771" i="1"/>
  <c r="O2771" i="1" s="1"/>
  <c r="Q2887" i="1"/>
  <c r="P2887" i="1"/>
  <c r="O2887" i="1" s="1"/>
  <c r="Z2887" i="1" s="1"/>
  <c r="Q949" i="1"/>
  <c r="P949" i="1"/>
  <c r="O734" i="1"/>
  <c r="Q1987" i="1"/>
  <c r="P1987" i="1"/>
  <c r="Q1693" i="1"/>
  <c r="P1693" i="1"/>
  <c r="P1250" i="1"/>
  <c r="O1250" i="1" s="1"/>
  <c r="Z1250" i="1" s="1"/>
  <c r="Q1250" i="1"/>
  <c r="O2849" i="1"/>
  <c r="Q45" i="1"/>
  <c r="P45" i="1"/>
  <c r="P2485" i="1"/>
  <c r="Q2485" i="1"/>
  <c r="P1345" i="1"/>
  <c r="Q1345" i="1"/>
  <c r="O836" i="1"/>
  <c r="P2093" i="1"/>
  <c r="O2093" i="1" s="1"/>
  <c r="Z2093" i="1" s="1"/>
  <c r="P264" i="1"/>
  <c r="Q264" i="1"/>
  <c r="O981" i="1"/>
  <c r="Q1758" i="1"/>
  <c r="O1758" i="1" s="1"/>
  <c r="Q444" i="1"/>
  <c r="O444" i="1" s="1"/>
  <c r="P3095" i="1"/>
  <c r="O3095" i="1" s="1"/>
  <c r="P1010" i="1"/>
  <c r="O1010" i="1" s="1"/>
  <c r="Z1010" i="1" s="1"/>
  <c r="O420" i="1"/>
  <c r="Z420" i="1" s="1"/>
  <c r="P1900" i="1"/>
  <c r="O1900" i="1" s="1"/>
  <c r="Z1900" i="1" s="1"/>
  <c r="P1517" i="1"/>
  <c r="O1517" i="1" s="1"/>
  <c r="Z1517" i="1" s="1"/>
  <c r="Q1729" i="1"/>
  <c r="O1729" i="1" s="1"/>
  <c r="O3327" i="1"/>
  <c r="Z3327" i="1" s="1"/>
  <c r="P940" i="1"/>
  <c r="O940" i="1" s="1"/>
  <c r="Z940" i="1" s="1"/>
  <c r="P2931" i="1"/>
  <c r="Q2931" i="1"/>
  <c r="P521" i="1"/>
  <c r="O521" i="1" s="1"/>
  <c r="Q521" i="1"/>
  <c r="P653" i="1"/>
  <c r="Q653" i="1"/>
  <c r="P738" i="1"/>
  <c r="Q738" i="1"/>
  <c r="O2615" i="1"/>
  <c r="O1629" i="1"/>
  <c r="Q1293" i="1"/>
  <c r="O1293" i="1" s="1"/>
  <c r="Z1293" i="1" s="1"/>
  <c r="Q1569" i="1"/>
  <c r="O1569" i="1" s="1"/>
  <c r="Q3263" i="1"/>
  <c r="O3263" i="1" s="1"/>
  <c r="Z3263" i="1" s="1"/>
  <c r="Q2274" i="1"/>
  <c r="P2274" i="1"/>
  <c r="O2274" i="1" s="1"/>
  <c r="P2245" i="1"/>
  <c r="O2245" i="1" s="1"/>
  <c r="Q2245" i="1"/>
  <c r="Q2182" i="1"/>
  <c r="P2182" i="1"/>
  <c r="P724" i="1"/>
  <c r="Q724" i="1"/>
  <c r="P2496" i="1"/>
  <c r="O2496" i="1" s="1"/>
  <c r="Q2856" i="1"/>
  <c r="P2856" i="1"/>
  <c r="Q2725" i="1"/>
  <c r="O2725" i="1" s="1"/>
  <c r="Q2682" i="1"/>
  <c r="P723" i="1"/>
  <c r="O723" i="1" s="1"/>
  <c r="Z723" i="1" s="1"/>
  <c r="Q2403" i="1"/>
  <c r="O2403" i="1" s="1"/>
  <c r="Z2403" i="1" s="1"/>
  <c r="Q1088" i="1"/>
  <c r="O1088" i="1" s="1"/>
  <c r="Q573" i="1"/>
  <c r="O573" i="1" s="1"/>
  <c r="Z573" i="1" s="1"/>
  <c r="Q3226" i="1"/>
  <c r="O3226" i="1" s="1"/>
  <c r="P1297" i="1"/>
  <c r="O1297" i="1" s="1"/>
  <c r="Z1297" i="1" s="1"/>
  <c r="Q1297" i="1"/>
  <c r="P2731" i="1"/>
  <c r="O2731" i="1" s="1"/>
  <c r="Q1843" i="1"/>
  <c r="O1843" i="1" s="1"/>
  <c r="Z1843" i="1" s="1"/>
  <c r="Q1723" i="1"/>
  <c r="O1723" i="1" s="1"/>
  <c r="Z1723" i="1" s="1"/>
  <c r="O1253" i="1"/>
  <c r="Z1253" i="1" s="1"/>
  <c r="Q508" i="1"/>
  <c r="O508" i="1" s="1"/>
  <c r="O3213" i="1"/>
  <c r="Z3213" i="1" s="1"/>
  <c r="Q504" i="1"/>
  <c r="Q2143" i="1"/>
  <c r="O2143" i="1" s="1"/>
  <c r="Z2143" i="1" s="1"/>
  <c r="P686" i="1"/>
  <c r="O686" i="1" s="1"/>
  <c r="O1951" i="1"/>
  <c r="P206" i="1"/>
  <c r="O206" i="1" s="1"/>
  <c r="Q277" i="1"/>
  <c r="O277" i="1" s="1"/>
  <c r="Z277" i="1" s="1"/>
  <c r="Q3132" i="1"/>
  <c r="O3132" i="1" s="1"/>
  <c r="Q2697" i="1"/>
  <c r="O2697" i="1" s="1"/>
  <c r="Z2697" i="1" s="1"/>
  <c r="Q26" i="1"/>
  <c r="P26" i="1"/>
  <c r="O692" i="1"/>
  <c r="O220" i="1"/>
  <c r="Z220" i="1" s="1"/>
  <c r="P1291" i="1"/>
  <c r="O1291" i="1" s="1"/>
  <c r="Q967" i="1"/>
  <c r="O967" i="1" s="1"/>
  <c r="Z967" i="1" s="1"/>
  <c r="P1274" i="1"/>
  <c r="O1274" i="1" s="1"/>
  <c r="O3009" i="1"/>
  <c r="P1967" i="1"/>
  <c r="O1967" i="1" s="1"/>
  <c r="Z1967" i="1" s="1"/>
  <c r="Q1967" i="1"/>
  <c r="Q1572" i="1"/>
  <c r="P1572" i="1"/>
  <c r="P973" i="1"/>
  <c r="O973" i="1" s="1"/>
  <c r="Z973" i="1" s="1"/>
  <c r="O679" i="1"/>
  <c r="O1201" i="1"/>
  <c r="O147" i="1"/>
  <c r="Z147" i="1" s="1"/>
  <c r="P1108" i="1"/>
  <c r="O1108" i="1" s="1"/>
  <c r="P490" i="1"/>
  <c r="O490" i="1" s="1"/>
  <c r="Z490" i="1" s="1"/>
  <c r="Q2138" i="1"/>
  <c r="O2138" i="1" s="1"/>
  <c r="P594" i="1"/>
  <c r="O594" i="1" s="1"/>
  <c r="P3076" i="1"/>
  <c r="O3076" i="1" s="1"/>
  <c r="P100" i="1"/>
  <c r="O100" i="1" s="1"/>
  <c r="Z100" i="1" s="1"/>
  <c r="Q509" i="1"/>
  <c r="P509" i="1"/>
  <c r="O509" i="1" s="1"/>
  <c r="Q1337" i="1"/>
  <c r="P1337" i="1"/>
  <c r="Q2747" i="1"/>
  <c r="P2747" i="1"/>
  <c r="P360" i="1"/>
  <c r="Q360" i="1"/>
  <c r="P813" i="1"/>
  <c r="O813" i="1" s="1"/>
  <c r="Z813" i="1" s="1"/>
  <c r="P1157" i="1"/>
  <c r="O1157" i="1" s="1"/>
  <c r="Z1157" i="1" s="1"/>
  <c r="O1709" i="1" l="1"/>
  <c r="O2676" i="1"/>
  <c r="O3106" i="1"/>
  <c r="O2995" i="1"/>
  <c r="O2718" i="1"/>
  <c r="O1671" i="1"/>
  <c r="O1227" i="1"/>
  <c r="Z1227" i="1" s="1"/>
  <c r="O2328" i="1"/>
  <c r="O908" i="1"/>
  <c r="O122" i="1"/>
  <c r="O1807" i="1"/>
  <c r="Z1807" i="1" s="1"/>
  <c r="O2885" i="1"/>
  <c r="O3074" i="1"/>
  <c r="O1562" i="1"/>
  <c r="O1777" i="1"/>
  <c r="Z1777" i="1" s="1"/>
  <c r="O2568" i="1"/>
  <c r="O738" i="1"/>
  <c r="O1345" i="1"/>
  <c r="O1092" i="1"/>
  <c r="O231" i="1"/>
  <c r="O912" i="1"/>
  <c r="O2286" i="1"/>
  <c r="O1392" i="1"/>
  <c r="O1984" i="1"/>
  <c r="O135" i="1"/>
  <c r="O1789" i="1"/>
  <c r="O535" i="1"/>
  <c r="O2754" i="1"/>
  <c r="O882" i="1"/>
  <c r="O123" i="1"/>
  <c r="Z123" i="1" s="1"/>
  <c r="O2171" i="1"/>
  <c r="O1895" i="1"/>
  <c r="O1741" i="1"/>
  <c r="O2391" i="1"/>
  <c r="O2983" i="1"/>
  <c r="Z2983" i="1" s="1"/>
  <c r="O621" i="1"/>
  <c r="O1151" i="1"/>
  <c r="O3189" i="1"/>
  <c r="O1413" i="1"/>
  <c r="Z1413" i="1" s="1"/>
  <c r="O2962" i="1"/>
  <c r="O1435" i="1"/>
  <c r="O500" i="1"/>
  <c r="Z500" i="1" s="1"/>
  <c r="O910" i="1"/>
  <c r="Z910" i="1" s="1"/>
  <c r="O3209" i="1"/>
  <c r="O2678" i="1"/>
  <c r="O360" i="1"/>
  <c r="Z360" i="1" s="1"/>
  <c r="O724" i="1"/>
  <c r="O2485" i="1"/>
  <c r="O2234" i="1"/>
  <c r="O2575" i="1"/>
  <c r="O1193" i="1"/>
  <c r="Z1193" i="1" s="1"/>
  <c r="O693" i="1"/>
  <c r="Z693" i="1" s="1"/>
  <c r="O561" i="1"/>
  <c r="O278" i="1"/>
  <c r="O3194" i="1"/>
  <c r="O2088" i="1"/>
  <c r="O2605" i="1"/>
  <c r="O2747" i="1"/>
  <c r="Z2747" i="1" s="1"/>
  <c r="O1572" i="1"/>
  <c r="O2182" i="1"/>
  <c r="O264" i="1"/>
  <c r="O1091" i="1"/>
  <c r="O1312" i="1"/>
  <c r="O2969" i="1"/>
  <c r="O84" i="1"/>
  <c r="O1188" i="1"/>
  <c r="O2540" i="1"/>
  <c r="Z2540" i="1" s="1"/>
  <c r="O2281" i="1"/>
  <c r="O3185" i="1"/>
  <c r="O921" i="1"/>
  <c r="O1420" i="1"/>
  <c r="Z1420" i="1" s="1"/>
  <c r="O1433" i="1"/>
  <c r="Z1433" i="1" s="1"/>
  <c r="O219" i="1"/>
  <c r="O529" i="1"/>
  <c r="O1439" i="1"/>
  <c r="O574" i="1"/>
  <c r="O3212" i="1"/>
  <c r="O2272" i="1"/>
  <c r="O2903" i="1"/>
  <c r="Z2903" i="1" s="1"/>
  <c r="O1600" i="1"/>
  <c r="Z1600" i="1" s="1"/>
  <c r="O214" i="1"/>
  <c r="O3214" i="1"/>
  <c r="O754" i="1"/>
  <c r="O1239" i="1"/>
  <c r="O2270" i="1"/>
  <c r="Z2270" i="1" s="1"/>
  <c r="O340" i="1"/>
  <c r="Z340" i="1" s="1"/>
  <c r="O1516" i="1"/>
  <c r="O1146" i="1"/>
  <c r="O629" i="1"/>
  <c r="O128" i="1"/>
  <c r="O635" i="1"/>
  <c r="O2794" i="1"/>
  <c r="O2236" i="1"/>
  <c r="O626" i="1"/>
  <c r="O300" i="1"/>
  <c r="Z300" i="1" s="1"/>
  <c r="O559" i="1"/>
  <c r="O318" i="1"/>
  <c r="O2788" i="1"/>
  <c r="O2593" i="1"/>
  <c r="Z2593" i="1" s="1"/>
  <c r="O2808" i="1"/>
  <c r="O965" i="1"/>
  <c r="O2113" i="1"/>
  <c r="Z2113" i="1" s="1"/>
  <c r="O1837" i="1"/>
  <c r="Z1837" i="1" s="1"/>
  <c r="O1533" i="1"/>
  <c r="Z1533" i="1" s="1"/>
  <c r="O3295" i="1"/>
  <c r="O1593" i="1"/>
  <c r="Z1593" i="1" s="1"/>
  <c r="O991" i="1"/>
  <c r="O1450" i="1"/>
  <c r="Z1450" i="1" s="1"/>
  <c r="O248" i="1"/>
  <c r="O1947" i="1"/>
  <c r="Z1947" i="1" s="1"/>
  <c r="O2064" i="1"/>
  <c r="O2709" i="1"/>
  <c r="O2557" i="1"/>
  <c r="Z2557" i="1" s="1"/>
  <c r="O385" i="1"/>
  <c r="O988" i="1"/>
  <c r="O2814" i="1"/>
  <c r="O413" i="1"/>
  <c r="Z413" i="1" s="1"/>
  <c r="O2404" i="1"/>
  <c r="O591" i="1"/>
  <c r="O2929" i="1"/>
  <c r="O1679" i="1"/>
  <c r="O418" i="1"/>
  <c r="O1938" i="1"/>
  <c r="O2058" i="1"/>
  <c r="O2931" i="1"/>
  <c r="O1966" i="1"/>
  <c r="O246" i="1"/>
  <c r="O2906" i="1"/>
  <c r="O19" i="1"/>
  <c r="O2061" i="1"/>
  <c r="O2684" i="1"/>
  <c r="O1032" i="1"/>
  <c r="O2099" i="1"/>
  <c r="O1545" i="1"/>
  <c r="O949" i="1"/>
  <c r="O2228" i="1"/>
  <c r="O656" i="1"/>
  <c r="O2855" i="1"/>
  <c r="O134" i="1"/>
  <c r="O2617" i="1"/>
  <c r="Z2617" i="1" s="1"/>
  <c r="O3062" i="1"/>
  <c r="O3262" i="1"/>
  <c r="O2009" i="1"/>
  <c r="O1897" i="1"/>
  <c r="Z1897" i="1" s="1"/>
  <c r="O2213" i="1"/>
  <c r="Z2213" i="1" s="1"/>
  <c r="O1862" i="1"/>
  <c r="O3015" i="1"/>
  <c r="O336" i="1"/>
  <c r="O424" i="1"/>
  <c r="O3079" i="1"/>
  <c r="O1506" i="1"/>
  <c r="O817" i="1"/>
  <c r="Z817" i="1" s="1"/>
  <c r="O3323" i="1"/>
  <c r="Z3323" i="1" s="1"/>
  <c r="O2891" i="1"/>
  <c r="O1182" i="1"/>
  <c r="O496" i="1"/>
  <c r="O2430" i="1"/>
  <c r="Z2430" i="1" s="1"/>
  <c r="O2388" i="1"/>
  <c r="O1587" i="1"/>
  <c r="Z1587" i="1" s="1"/>
  <c r="O1211" i="1"/>
  <c r="O1119" i="1"/>
  <c r="O389" i="1"/>
  <c r="O1816" i="1"/>
  <c r="O2140" i="1"/>
  <c r="Z2140" i="1" s="1"/>
  <c r="O78" i="1"/>
  <c r="O238" i="1"/>
  <c r="O2876" i="1"/>
  <c r="O1226" i="1"/>
  <c r="O1099" i="1"/>
  <c r="O2264" i="1"/>
  <c r="O2392" i="1"/>
  <c r="O1981" i="1"/>
  <c r="O2094" i="1"/>
  <c r="O1952" i="1"/>
  <c r="O12" i="1"/>
  <c r="O482" i="1"/>
  <c r="O1077" i="1"/>
  <c r="Z1077" i="1" s="1"/>
  <c r="O2626" i="1"/>
  <c r="O2273" i="1"/>
  <c r="Z2273" i="1" s="1"/>
  <c r="O2464" i="1"/>
  <c r="O2546" i="1"/>
  <c r="O2611" i="1"/>
  <c r="O835" i="1"/>
  <c r="O1440" i="1"/>
  <c r="Z1440" i="1" s="1"/>
  <c r="O653" i="1"/>
  <c r="Z653" i="1" s="1"/>
  <c r="O1693" i="1"/>
  <c r="Z1693" i="1" s="1"/>
  <c r="O1285" i="1"/>
  <c r="O2840" i="1"/>
  <c r="Z2840" i="1" s="1"/>
  <c r="O1054" i="1"/>
  <c r="O1555" i="1"/>
  <c r="O94" i="1"/>
  <c r="O2675" i="1"/>
  <c r="O3250" i="1"/>
  <c r="Z3250" i="1" s="1"/>
  <c r="O951" i="1"/>
  <c r="O604" i="1"/>
  <c r="O859" i="1"/>
  <c r="O1106" i="1"/>
  <c r="O353" i="1"/>
  <c r="Z353" i="1" s="1"/>
  <c r="O955" i="1"/>
  <c r="O3082" i="1"/>
  <c r="O1584" i="1"/>
  <c r="O1834" i="1"/>
  <c r="O929" i="1"/>
  <c r="O2470" i="1"/>
  <c r="Z2470" i="1" s="1"/>
  <c r="O2711" i="1"/>
  <c r="O103" i="1"/>
  <c r="Z103" i="1" s="1"/>
  <c r="O2015" i="1"/>
  <c r="O2693" i="1"/>
  <c r="Z2693" i="1" s="1"/>
  <c r="O3313" i="1"/>
  <c r="Z3313" i="1" s="1"/>
  <c r="O1604" i="1"/>
  <c r="O3249" i="1"/>
  <c r="O102" i="1"/>
  <c r="O2161" i="1"/>
  <c r="O1749" i="1"/>
  <c r="O1750" i="1"/>
  <c r="Z1750" i="1" s="1"/>
  <c r="O1557" i="1"/>
  <c r="Z1557" i="1" s="1"/>
  <c r="O2827" i="1"/>
  <c r="Z2827" i="1" s="1"/>
  <c r="O1337" i="1"/>
  <c r="Z1337" i="1" s="1"/>
  <c r="O26" i="1"/>
  <c r="O739" i="1"/>
  <c r="O448" i="1"/>
  <c r="O1301" i="1"/>
  <c r="O1655" i="1"/>
  <c r="O399" i="1"/>
  <c r="O2443" i="1"/>
  <c r="Z2443" i="1" s="1"/>
  <c r="O2196" i="1"/>
  <c r="O1173" i="1"/>
  <c r="Z1173" i="1" s="1"/>
  <c r="O3152" i="1"/>
  <c r="O2000" i="1"/>
  <c r="Z2000" i="1" s="1"/>
  <c r="O1668" i="1"/>
  <c r="O2268" i="1"/>
  <c r="O997" i="1"/>
  <c r="Z997" i="1" s="1"/>
  <c r="O1994" i="1"/>
  <c r="O1471" i="1"/>
  <c r="O1688" i="1"/>
  <c r="O2856" i="1"/>
  <c r="O45" i="1"/>
  <c r="O1987" i="1"/>
  <c r="Z1987" i="1" s="1"/>
  <c r="O1795" i="1"/>
  <c r="O769" i="1"/>
  <c r="O2232" i="1"/>
  <c r="O2039" i="1"/>
  <c r="O3020" i="1"/>
  <c r="Z3020" i="1" s="1"/>
  <c r="O449" i="1"/>
  <c r="O2816" i="1"/>
  <c r="O2306" i="1"/>
  <c r="O1596" i="1"/>
  <c r="O250" i="1"/>
  <c r="Z250" i="1" s="1"/>
  <c r="O1125" i="1"/>
  <c r="O2573" i="1"/>
  <c r="Z2573" i="1" s="1"/>
  <c r="O1049" i="1"/>
  <c r="O634" i="1"/>
  <c r="O1483" i="1"/>
  <c r="Z1483" i="1" s="1"/>
  <c r="O2584" i="1"/>
  <c r="O1772" i="1"/>
  <c r="O146" i="1"/>
  <c r="O1535" i="1"/>
  <c r="O1209" i="1"/>
  <c r="O2806" i="1"/>
  <c r="O1463" i="1"/>
  <c r="Z1463" i="1" s="1"/>
  <c r="O1289" i="1"/>
  <c r="O1231" i="1"/>
  <c r="O3098" i="1"/>
  <c r="O3248" i="1"/>
  <c r="O3035" i="1"/>
  <c r="O43" i="1"/>
  <c r="Z43" i="1" s="1"/>
  <c r="O3204" i="1"/>
  <c r="O3072" i="1"/>
  <c r="O2006" i="1"/>
  <c r="O2699" i="1"/>
  <c r="O3105" i="1"/>
  <c r="O2793" i="1"/>
  <c r="Z2793" i="1" s="1"/>
</calcChain>
</file>

<file path=xl/sharedStrings.xml><?xml version="1.0" encoding="utf-8"?>
<sst xmlns="http://schemas.openxmlformats.org/spreadsheetml/2006/main" count="44869" uniqueCount="8452">
  <si>
    <t>hp</t>
  </si>
  <si>
    <r>
      <rPr>
        <sz val="11"/>
        <rFont val="宋体"/>
        <family val="3"/>
        <charset val="134"/>
      </rPr>
      <t>出手单位</t>
    </r>
    <phoneticPr fontId="1" type="noConversion"/>
  </si>
  <si>
    <r>
      <rPr>
        <sz val="11"/>
        <rFont val="宋体"/>
        <family val="3"/>
        <charset val="134"/>
      </rPr>
      <t>威力</t>
    </r>
    <phoneticPr fontId="1" type="noConversion"/>
  </si>
  <si>
    <r>
      <t>3</t>
    </r>
    <r>
      <rPr>
        <sz val="11"/>
        <rFont val="宋体"/>
        <family val="3"/>
        <charset val="134"/>
      </rPr>
      <t>回合需要攻击</t>
    </r>
    <phoneticPr fontId="1" type="noConversion"/>
  </si>
  <si>
    <r>
      <t>3</t>
    </r>
    <r>
      <rPr>
        <sz val="11"/>
        <rFont val="宋体"/>
        <family val="3"/>
        <charset val="134"/>
      </rPr>
      <t>回合战力</t>
    </r>
    <phoneticPr fontId="1" type="noConversion"/>
  </si>
  <si>
    <r>
      <t>4</t>
    </r>
    <r>
      <rPr>
        <sz val="11"/>
        <rFont val="宋体"/>
        <family val="3"/>
        <charset val="134"/>
      </rPr>
      <t>回合战力</t>
    </r>
    <phoneticPr fontId="1" type="noConversion"/>
  </si>
  <si>
    <r>
      <t>5</t>
    </r>
    <r>
      <rPr>
        <sz val="11"/>
        <rFont val="宋体"/>
        <family val="3"/>
        <charset val="134"/>
      </rPr>
      <t>回合战力</t>
    </r>
    <phoneticPr fontId="1" type="noConversion"/>
  </si>
  <si>
    <t>普通</t>
    <phoneticPr fontId="1" type="noConversion"/>
  </si>
  <si>
    <t>困难</t>
    <phoneticPr fontId="1" type="noConversion"/>
  </si>
  <si>
    <t>普通</t>
    <phoneticPr fontId="1" type="noConversion"/>
  </si>
  <si>
    <r>
      <t>7</t>
    </r>
    <r>
      <rPr>
        <sz val="11"/>
        <rFont val="宋体"/>
        <family val="3"/>
        <charset val="134"/>
      </rPr>
      <t>回合需要攻击</t>
    </r>
    <phoneticPr fontId="1" type="noConversion"/>
  </si>
  <si>
    <r>
      <t>10</t>
    </r>
    <r>
      <rPr>
        <sz val="11"/>
        <rFont val="宋体"/>
        <family val="3"/>
        <charset val="134"/>
      </rPr>
      <t>回合需要攻击</t>
    </r>
    <phoneticPr fontId="1" type="noConversion"/>
  </si>
  <si>
    <r>
      <t>4</t>
    </r>
    <r>
      <rPr>
        <sz val="11"/>
        <rFont val="宋体"/>
        <family val="3"/>
        <charset val="134"/>
      </rPr>
      <t>回合需要攻击</t>
    </r>
    <phoneticPr fontId="1" type="noConversion"/>
  </si>
  <si>
    <r>
      <t>5</t>
    </r>
    <r>
      <rPr>
        <sz val="11"/>
        <rFont val="宋体"/>
        <family val="3"/>
        <charset val="134"/>
      </rPr>
      <t>回合需要攻击</t>
    </r>
    <phoneticPr fontId="1" type="noConversion"/>
  </si>
  <si>
    <t>困难</t>
    <phoneticPr fontId="1" type="noConversion"/>
  </si>
  <si>
    <t>困难</t>
    <phoneticPr fontId="1" type="noConversion"/>
  </si>
  <si>
    <r>
      <t>7</t>
    </r>
    <r>
      <rPr>
        <sz val="11"/>
        <rFont val="宋体"/>
        <family val="3"/>
        <charset val="134"/>
      </rPr>
      <t>回合战力</t>
    </r>
    <phoneticPr fontId="1" type="noConversion"/>
  </si>
  <si>
    <r>
      <t>10</t>
    </r>
    <r>
      <rPr>
        <sz val="11"/>
        <rFont val="宋体"/>
        <family val="3"/>
        <charset val="134"/>
      </rPr>
      <t>回合战力</t>
    </r>
    <phoneticPr fontId="1" type="noConversion"/>
  </si>
  <si>
    <r>
      <t>4</t>
    </r>
    <r>
      <rPr>
        <sz val="11"/>
        <rFont val="宋体"/>
        <family val="3"/>
        <charset val="134"/>
      </rPr>
      <t>回合需要攻击</t>
    </r>
    <phoneticPr fontId="1" type="noConversion"/>
  </si>
  <si>
    <t>atk</t>
  </si>
  <si>
    <t>hit</t>
  </si>
  <si>
    <t>miss</t>
  </si>
  <si>
    <t>cirt</t>
  </si>
  <si>
    <t>cirtSub</t>
  </si>
  <si>
    <t>;</t>
    <phoneticPr fontId="1" type="noConversion"/>
  </si>
  <si>
    <t>_</t>
    <phoneticPr fontId="1" type="noConversion"/>
  </si>
  <si>
    <r>
      <rPr>
        <sz val="10"/>
        <rFont val="楷体"/>
        <family val="3"/>
        <charset val="134"/>
      </rPr>
      <t>关卡</t>
    </r>
    <r>
      <rPr>
        <sz val="10"/>
        <rFont val="Times New Roman"/>
        <family val="1"/>
      </rPr>
      <t>boss</t>
    </r>
    <r>
      <rPr>
        <sz val="10"/>
        <rFont val="楷体"/>
        <family val="3"/>
        <charset val="134"/>
      </rPr>
      <t>生命</t>
    </r>
    <phoneticPr fontId="1" type="noConversion"/>
  </si>
  <si>
    <r>
      <rPr>
        <sz val="10"/>
        <rFont val="楷体"/>
        <family val="3"/>
        <charset val="134"/>
      </rPr>
      <t>出手单位</t>
    </r>
    <phoneticPr fontId="1" type="noConversion"/>
  </si>
  <si>
    <r>
      <rPr>
        <sz val="10"/>
        <rFont val="楷体"/>
        <family val="3"/>
        <charset val="134"/>
      </rPr>
      <t>威力</t>
    </r>
    <phoneticPr fontId="1" type="noConversion"/>
  </si>
  <si>
    <r>
      <t>3</t>
    </r>
    <r>
      <rPr>
        <sz val="10"/>
        <rFont val="楷体"/>
        <family val="3"/>
        <charset val="134"/>
      </rPr>
      <t>回合需要攻击</t>
    </r>
    <phoneticPr fontId="1" type="noConversion"/>
  </si>
  <si>
    <r>
      <t>4</t>
    </r>
    <r>
      <rPr>
        <sz val="10"/>
        <rFont val="楷体"/>
        <family val="3"/>
        <charset val="134"/>
      </rPr>
      <t>回合需要攻击</t>
    </r>
    <phoneticPr fontId="1" type="noConversion"/>
  </si>
  <si>
    <r>
      <t>5</t>
    </r>
    <r>
      <rPr>
        <sz val="10"/>
        <rFont val="楷体"/>
        <family val="3"/>
        <charset val="134"/>
      </rPr>
      <t>回合需要攻击</t>
    </r>
    <phoneticPr fontId="1" type="noConversion"/>
  </si>
  <si>
    <r>
      <t>3</t>
    </r>
    <r>
      <rPr>
        <sz val="10"/>
        <rFont val="楷体"/>
        <family val="3"/>
        <charset val="134"/>
      </rPr>
      <t>回合战力</t>
    </r>
    <phoneticPr fontId="1" type="noConversion"/>
  </si>
  <si>
    <r>
      <t>4</t>
    </r>
    <r>
      <rPr>
        <sz val="10"/>
        <rFont val="楷体"/>
        <family val="3"/>
        <charset val="134"/>
      </rPr>
      <t>回合战力</t>
    </r>
    <phoneticPr fontId="1" type="noConversion"/>
  </si>
  <si>
    <r>
      <t>5</t>
    </r>
    <r>
      <rPr>
        <sz val="10"/>
        <rFont val="楷体"/>
        <family val="3"/>
        <charset val="134"/>
      </rPr>
      <t>回合战力</t>
    </r>
    <phoneticPr fontId="1" type="noConversion"/>
  </si>
  <si>
    <r>
      <rPr>
        <sz val="10"/>
        <rFont val="楷体"/>
        <family val="3"/>
        <charset val="134"/>
      </rPr>
      <t>遭遇战</t>
    </r>
    <phoneticPr fontId="1" type="noConversion"/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</si>
  <si>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</si>
  <si>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</si>
  <si>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</si>
  <si>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</si>
  <si>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</si>
  <si>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</si>
  <si>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</si>
  <si>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</si>
  <si>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</si>
  <si>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</si>
  <si>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</si>
  <si>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</si>
  <si>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</si>
  <si>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</si>
  <si>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</si>
  <si>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</si>
  <si>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</si>
  <si>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</si>
  <si>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</si>
  <si>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</si>
  <si>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</si>
  <si>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</si>
  <si>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</si>
  <si>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</si>
  <si>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</si>
  <si>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</si>
  <si>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</si>
  <si>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</si>
  <si>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</si>
  <si>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</si>
  <si>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</si>
  <si>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</si>
  <si>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</si>
  <si>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</si>
  <si>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</si>
  <si>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</si>
  <si>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</si>
  <si>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</si>
  <si>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</si>
  <si>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</si>
  <si>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</si>
  <si>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</si>
  <si>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</si>
  <si>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</si>
  <si>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</si>
  <si>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</si>
  <si>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</si>
  <si>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</si>
  <si>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</si>
  <si>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</si>
  <si>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</si>
  <si>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</si>
  <si>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</si>
  <si>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</si>
  <si>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</si>
  <si>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</si>
  <si>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</si>
  <si>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橙华森林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</si>
  <si>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</si>
  <si>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</si>
  <si>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</si>
  <si>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</si>
  <si>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</si>
  <si>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</si>
  <si>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</si>
  <si>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</si>
  <si>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</si>
  <si>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</si>
  <si>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</si>
  <si>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</si>
  <si>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</si>
  <si>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</si>
  <si>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</si>
  <si>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</si>
  <si>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</si>
  <si>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</si>
  <si>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</si>
  <si>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</si>
  <si>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</si>
  <si>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</si>
  <si>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</si>
  <si>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</si>
  <si>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</si>
  <si>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</si>
  <si>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</si>
  <si>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</si>
  <si>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</si>
  <si>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</si>
  <si>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</si>
  <si>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</si>
  <si>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</si>
  <si>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</si>
  <si>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</si>
  <si>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</si>
  <si>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</si>
  <si>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</si>
  <si>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</si>
  <si>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</si>
  <si>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</si>
  <si>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</si>
  <si>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</si>
  <si>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</si>
  <si>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</si>
  <si>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</si>
  <si>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</si>
  <si>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</si>
  <si>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</si>
  <si>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</si>
  <si>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</si>
  <si>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</si>
  <si>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</si>
  <si>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</si>
  <si>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</si>
  <si>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橙华市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</si>
  <si>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</si>
  <si>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</si>
  <si>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</si>
  <si>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</si>
  <si>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</si>
  <si>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</si>
  <si>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</si>
  <si>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</si>
  <si>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</si>
  <si>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</si>
  <si>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</si>
  <si>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</si>
  <si>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</si>
  <si>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</si>
  <si>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</si>
  <si>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</si>
  <si>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</si>
  <si>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</si>
  <si>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</si>
  <si>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</si>
  <si>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</si>
  <si>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</si>
  <si>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</si>
  <si>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</si>
  <si>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</si>
  <si>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</si>
  <si>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</si>
  <si>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</si>
  <si>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</si>
  <si>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</si>
  <si>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</si>
  <si>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</si>
  <si>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</si>
  <si>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</si>
  <si>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</si>
  <si>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</si>
  <si>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</si>
  <si>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</si>
  <si>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</si>
  <si>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</si>
  <si>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</si>
  <si>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</si>
  <si>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</si>
  <si>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</si>
  <si>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</si>
  <si>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</si>
  <si>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</si>
  <si>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</si>
  <si>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</si>
  <si>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</si>
  <si>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</si>
  <si>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</si>
  <si>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</si>
  <si>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</si>
  <si>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</si>
  <si>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</si>
  <si>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卡娜兹市郊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</si>
  <si>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</si>
  <si>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</si>
  <si>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</si>
  <si>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</si>
  <si>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</si>
  <si>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</si>
  <si>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</si>
  <si>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</si>
  <si>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</si>
  <si>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</si>
  <si>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</si>
  <si>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</si>
  <si>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</si>
  <si>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</si>
  <si>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</si>
  <si>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</si>
  <si>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</si>
  <si>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</si>
  <si>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</si>
  <si>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</si>
  <si>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</si>
  <si>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</si>
  <si>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</si>
  <si>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</si>
  <si>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</si>
  <si>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</si>
  <si>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</si>
  <si>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</si>
  <si>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</si>
  <si>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</si>
  <si>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</si>
  <si>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</si>
  <si>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</si>
  <si>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</si>
  <si>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</si>
  <si>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</si>
  <si>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</si>
  <si>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</si>
  <si>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</si>
  <si>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</si>
  <si>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</si>
  <si>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</si>
  <si>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</si>
  <si>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</si>
  <si>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</si>
  <si>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</si>
  <si>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</si>
  <si>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</si>
  <si>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</si>
  <si>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</si>
  <si>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</si>
  <si>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</si>
  <si>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</si>
  <si>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</si>
  <si>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</si>
  <si>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</si>
  <si>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卡娜兹市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</si>
  <si>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</si>
  <si>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</si>
  <si>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</si>
  <si>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</si>
  <si>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</si>
  <si>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</si>
  <si>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</si>
  <si>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</si>
  <si>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</si>
  <si>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</si>
  <si>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</si>
  <si>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</si>
  <si>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</si>
  <si>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</si>
  <si>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</si>
  <si>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</si>
  <si>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</si>
  <si>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</si>
  <si>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</si>
  <si>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</si>
  <si>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</si>
  <si>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</si>
  <si>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</si>
  <si>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</si>
  <si>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</si>
  <si>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</si>
  <si>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</si>
  <si>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</si>
  <si>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</si>
  <si>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</si>
  <si>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</si>
  <si>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</si>
  <si>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</si>
  <si>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</si>
  <si>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</si>
  <si>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</si>
  <si>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</si>
  <si>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</si>
  <si>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</si>
  <si>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</si>
  <si>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</si>
  <si>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</si>
  <si>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</si>
  <si>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</si>
  <si>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</si>
  <si>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</si>
  <si>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</si>
  <si>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</si>
  <si>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</si>
  <si>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</si>
  <si>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</si>
  <si>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</si>
  <si>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</si>
  <si>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</si>
  <si>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</si>
  <si>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</si>
  <si>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</si>
  <si>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</si>
  <si>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</si>
  <si>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</si>
  <si>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</si>
  <si>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</si>
  <si>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</si>
  <si>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</si>
  <si>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</si>
  <si>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</si>
  <si>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</si>
  <si>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</si>
  <si>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</si>
  <si>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</si>
  <si>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</si>
  <si>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</si>
  <si>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</si>
  <si>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</si>
  <si>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</si>
  <si>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</si>
  <si>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16-10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</si>
  <si>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</si>
  <si>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</si>
  <si>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</si>
  <si>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</si>
  <si>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</si>
  <si>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</si>
  <si>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</si>
  <si>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</si>
  <si>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</si>
  <si>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</si>
  <si>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</si>
  <si>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</si>
  <si>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</si>
  <si>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</si>
  <si>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</si>
  <si>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</si>
  <si>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</si>
  <si>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哈奇小层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</si>
  <si>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</si>
  <si>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</si>
  <si>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</si>
  <si>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</si>
  <si>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</si>
  <si>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</si>
  <si>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</si>
  <si>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</si>
  <si>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</si>
  <si>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</si>
  <si>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</si>
  <si>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</si>
  <si>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</si>
  <si>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</si>
  <si>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</si>
  <si>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</si>
  <si>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</si>
  <si>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</si>
  <si>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</si>
  <si>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18-10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</si>
  <si>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</si>
  <si>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</si>
  <si>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</si>
  <si>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</si>
  <si>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</si>
  <si>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</si>
  <si>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</si>
  <si>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</si>
  <si>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</si>
  <si>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</si>
  <si>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</si>
  <si>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</si>
  <si>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</si>
  <si>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</si>
  <si>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</si>
  <si>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</si>
  <si>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</si>
  <si>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</si>
  <si>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</si>
  <si>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</si>
  <si>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</si>
  <si>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</si>
  <si>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</si>
  <si>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</si>
  <si>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</si>
  <si>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</si>
  <si>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</si>
  <si>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</si>
  <si>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</si>
  <si>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</si>
  <si>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</si>
  <si>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</si>
  <si>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</si>
  <si>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</si>
  <si>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</si>
  <si>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</si>
  <si>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</si>
  <si>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19-10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</si>
  <si>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</si>
  <si>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</si>
  <si>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</si>
  <si>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</si>
  <si>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</si>
  <si>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</si>
  <si>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</si>
  <si>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</si>
  <si>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</si>
  <si>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</si>
  <si>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</si>
  <si>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</si>
  <si>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</si>
  <si>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</si>
  <si>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</si>
  <si>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</si>
  <si>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</si>
  <si>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</si>
  <si>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</si>
  <si>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</si>
  <si>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</si>
  <si>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</si>
  <si>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</si>
  <si>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</si>
  <si>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</si>
  <si>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</si>
  <si>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</si>
  <si>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</si>
  <si>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</si>
  <si>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</si>
  <si>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</si>
  <si>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</si>
  <si>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</si>
  <si>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</si>
  <si>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</si>
  <si>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18-10</t>
    </r>
  </si>
  <si>
    <r>
      <rPr>
        <sz val="10"/>
        <rFont val="楷体"/>
        <family val="3"/>
        <charset val="134"/>
      </rPr>
      <t>凯那海滩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</si>
  <si>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19-10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</si>
  <si>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</si>
  <si>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</si>
  <si>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</si>
  <si>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</si>
  <si>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</si>
  <si>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</si>
  <si>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</si>
  <si>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</si>
  <si>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</si>
  <si>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</si>
  <si>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</si>
  <si>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</si>
  <si>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</si>
  <si>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</si>
  <si>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</si>
  <si>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</si>
  <si>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</si>
  <si>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</si>
  <si>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</si>
  <si>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</si>
  <si>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</si>
  <si>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</si>
  <si>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</si>
  <si>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</si>
  <si>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</si>
  <si>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</si>
  <si>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</si>
  <si>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</si>
  <si>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</si>
  <si>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</si>
  <si>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</si>
  <si>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</si>
  <si>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</si>
  <si>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</si>
  <si>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</si>
  <si>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</si>
  <si>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</si>
  <si>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</si>
  <si>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</si>
  <si>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</si>
  <si>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</si>
  <si>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</si>
  <si>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</si>
  <si>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</si>
  <si>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</si>
  <si>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</si>
  <si>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</si>
  <si>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</si>
  <si>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</si>
  <si>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</si>
  <si>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</si>
  <si>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</si>
  <si>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</si>
  <si>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</si>
  <si>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</si>
  <si>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</si>
  <si>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24-10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</si>
  <si>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</si>
  <si>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</si>
  <si>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</si>
  <si>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</si>
  <si>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</si>
  <si>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</si>
  <si>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</si>
  <si>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</si>
  <si>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</si>
  <si>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</si>
  <si>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</si>
  <si>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</si>
  <si>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</si>
  <si>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</si>
  <si>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</si>
  <si>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</si>
  <si>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</si>
  <si>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</si>
  <si>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</si>
  <si>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</si>
  <si>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</si>
  <si>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</si>
  <si>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</si>
  <si>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</si>
  <si>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</si>
  <si>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</si>
  <si>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</si>
  <si>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</si>
  <si>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</si>
  <si>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</si>
  <si>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</si>
  <si>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</si>
  <si>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</si>
  <si>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</si>
  <si>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</si>
  <si>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</si>
  <si>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</si>
  <si>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</si>
  <si>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</si>
  <si>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</si>
  <si>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</si>
  <si>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</si>
  <si>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</si>
  <si>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</si>
  <si>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</si>
  <si>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</si>
  <si>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</si>
  <si>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</si>
  <si>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</si>
  <si>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</si>
  <si>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</si>
  <si>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</si>
  <si>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</si>
  <si>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</si>
  <si>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</si>
  <si>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</si>
  <si>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24-10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</si>
  <si>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</si>
  <si>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</si>
  <si>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</si>
  <si>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</si>
  <si>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</si>
  <si>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</si>
  <si>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</si>
  <si>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</si>
  <si>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</si>
  <si>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</si>
  <si>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</si>
  <si>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</si>
  <si>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</si>
  <si>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</si>
  <si>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</si>
  <si>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</si>
  <si>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</si>
  <si>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</si>
  <si>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34-10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</si>
  <si>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</si>
  <si>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</si>
  <si>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</si>
  <si>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</si>
  <si>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</si>
  <si>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</si>
  <si>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</si>
  <si>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</si>
  <si>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</si>
  <si>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</si>
  <si>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</si>
  <si>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</si>
  <si>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</si>
  <si>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</si>
  <si>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</si>
  <si>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</si>
  <si>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8-10</t>
    </r>
  </si>
  <si>
    <r>
      <rPr>
        <sz val="10"/>
        <rFont val="楷体"/>
        <family val="3"/>
        <charset val="134"/>
      </rPr>
      <t>凯那市场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</si>
  <si>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9-10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</si>
  <si>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</si>
  <si>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</si>
  <si>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</si>
  <si>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</si>
  <si>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</si>
  <si>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</si>
  <si>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</si>
  <si>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</si>
  <si>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</si>
  <si>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</si>
  <si>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</si>
  <si>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</si>
  <si>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</si>
  <si>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</si>
  <si>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</si>
  <si>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</si>
  <si>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</si>
  <si>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</si>
  <si>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19-10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</si>
  <si>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</si>
  <si>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</si>
  <si>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</si>
  <si>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</si>
  <si>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</si>
  <si>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</si>
  <si>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</si>
  <si>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</si>
  <si>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</si>
  <si>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</si>
  <si>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</si>
  <si>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</si>
  <si>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</si>
  <si>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</si>
  <si>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</si>
  <si>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</si>
  <si>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</si>
  <si>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</si>
  <si>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29-10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</si>
  <si>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</si>
  <si>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</si>
  <si>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</si>
  <si>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</si>
  <si>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</si>
  <si>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</si>
  <si>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</si>
  <si>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</si>
  <si>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</si>
  <si>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</si>
  <si>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</si>
  <si>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</si>
  <si>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</si>
  <si>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</si>
  <si>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</si>
  <si>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</si>
  <si>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</si>
  <si>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</si>
  <si>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39-10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</si>
  <si>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</si>
  <si>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</si>
  <si>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</si>
  <si>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</si>
  <si>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</si>
  <si>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</si>
  <si>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</si>
  <si>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</si>
  <si>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</si>
  <si>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</si>
  <si>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</si>
  <si>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</si>
  <si>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</si>
  <si>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</si>
  <si>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</si>
  <si>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</si>
  <si>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</si>
  <si>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</si>
  <si>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</si>
  <si>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</si>
  <si>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</si>
  <si>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</si>
  <si>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</si>
  <si>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</si>
  <si>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</si>
  <si>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</si>
  <si>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</si>
  <si>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</si>
  <si>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</si>
  <si>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</si>
  <si>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</si>
  <si>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</si>
  <si>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</si>
  <si>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</si>
  <si>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</si>
  <si>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</si>
  <si>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</si>
  <si>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</si>
  <si>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</si>
  <si>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</si>
  <si>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</si>
  <si>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</si>
  <si>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</si>
  <si>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</si>
  <si>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发电厂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</si>
  <si>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</si>
  <si>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</si>
  <si>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</si>
  <si>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</si>
  <si>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</si>
  <si>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</si>
  <si>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</si>
  <si>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</si>
  <si>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</si>
  <si>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</si>
  <si>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</si>
  <si>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</si>
  <si>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</si>
  <si>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</si>
  <si>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</si>
  <si>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</si>
  <si>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</si>
  <si>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</si>
  <si>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</si>
  <si>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</si>
  <si>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</si>
  <si>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</si>
  <si>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</si>
  <si>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</si>
  <si>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</si>
  <si>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</si>
  <si>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</si>
  <si>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</si>
  <si>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</si>
  <si>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</si>
  <si>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</si>
  <si>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</si>
  <si>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</si>
  <si>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</si>
  <si>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</si>
  <si>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</si>
  <si>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</si>
  <si>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</si>
  <si>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</si>
  <si>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</si>
  <si>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</si>
  <si>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</si>
  <si>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</si>
  <si>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</si>
  <si>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</si>
  <si>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</si>
  <si>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</si>
  <si>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</si>
  <si>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</si>
  <si>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</si>
  <si>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</si>
  <si>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</si>
  <si>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</si>
  <si>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</si>
  <si>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</si>
  <si>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</si>
  <si>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</si>
  <si>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</si>
  <si>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</si>
  <si>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</si>
  <si>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</si>
  <si>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</si>
  <si>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</si>
  <si>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</si>
  <si>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</si>
  <si>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</si>
  <si>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</si>
  <si>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</si>
  <si>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</si>
  <si>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</si>
  <si>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</si>
  <si>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</si>
  <si>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</si>
  <si>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</si>
  <si>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</si>
  <si>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</si>
  <si>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</si>
  <si>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</si>
  <si>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</si>
  <si>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</si>
  <si>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</si>
  <si>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</si>
  <si>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</si>
  <si>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</si>
  <si>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</si>
  <si>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</si>
  <si>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</si>
  <si>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</si>
  <si>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</si>
  <si>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烟囱山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</si>
  <si>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</si>
  <si>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</si>
  <si>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</si>
  <si>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</si>
  <si>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</si>
  <si>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</si>
  <si>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</si>
  <si>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</si>
  <si>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</si>
  <si>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</si>
  <si>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</si>
  <si>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</si>
  <si>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</si>
  <si>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</si>
  <si>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</si>
  <si>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</si>
  <si>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</si>
  <si>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</si>
  <si>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</si>
  <si>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</si>
  <si>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</si>
  <si>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</si>
  <si>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</si>
  <si>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</si>
  <si>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</si>
  <si>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</si>
  <si>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</si>
  <si>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</si>
  <si>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</si>
  <si>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</si>
  <si>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</si>
  <si>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</si>
  <si>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</si>
  <si>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</si>
  <si>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</si>
  <si>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</si>
  <si>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</si>
  <si>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</si>
  <si>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</si>
  <si>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</si>
  <si>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</si>
  <si>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</si>
  <si>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</si>
  <si>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</si>
  <si>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</si>
  <si>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</si>
  <si>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</si>
  <si>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</si>
  <si>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</si>
  <si>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</si>
  <si>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</si>
  <si>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</si>
  <si>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</si>
  <si>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</si>
  <si>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</si>
  <si>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</si>
  <si>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</si>
  <si>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</si>
  <si>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</si>
  <si>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</si>
  <si>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</si>
  <si>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</si>
  <si>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</si>
  <si>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</si>
  <si>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</si>
  <si>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</si>
  <si>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</si>
  <si>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</si>
  <si>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</si>
  <si>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</si>
  <si>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</si>
  <si>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</si>
  <si>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</si>
  <si>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</si>
  <si>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</si>
  <si>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</si>
  <si>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</si>
  <si>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</si>
  <si>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</si>
  <si>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</si>
  <si>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</si>
  <si>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</si>
  <si>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</si>
  <si>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</si>
  <si>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</si>
  <si>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</si>
  <si>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</si>
  <si>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</si>
  <si>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</si>
  <si>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沙漠遗迹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</si>
  <si>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</si>
  <si>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</si>
  <si>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</si>
  <si>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</si>
  <si>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</si>
  <si>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</si>
  <si>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</si>
  <si>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</si>
  <si>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</si>
  <si>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</si>
  <si>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</si>
  <si>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</si>
  <si>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</si>
  <si>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</si>
  <si>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</si>
  <si>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</si>
  <si>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</si>
  <si>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</si>
  <si>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</si>
  <si>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</si>
  <si>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</si>
  <si>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</si>
  <si>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</si>
  <si>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</si>
  <si>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</si>
  <si>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</si>
  <si>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</si>
  <si>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</si>
  <si>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</si>
  <si>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</si>
  <si>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</si>
  <si>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</si>
  <si>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</si>
  <si>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</si>
  <si>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</si>
  <si>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</si>
  <si>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</si>
  <si>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</si>
  <si>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</si>
  <si>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</si>
  <si>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</si>
  <si>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</si>
  <si>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</si>
  <si>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</si>
  <si>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</si>
  <si>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</si>
  <si>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</si>
  <si>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</si>
  <si>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</si>
  <si>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</si>
  <si>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</si>
  <si>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</si>
  <si>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</si>
  <si>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</si>
  <si>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</si>
  <si>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</si>
  <si>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</si>
  <si>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</si>
  <si>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</si>
  <si>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</si>
  <si>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</si>
  <si>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</si>
  <si>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</si>
  <si>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</si>
  <si>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</si>
  <si>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</si>
  <si>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</si>
  <si>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</si>
  <si>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</si>
  <si>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</si>
  <si>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</si>
  <si>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</si>
  <si>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</si>
  <si>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</si>
  <si>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</si>
  <si>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</si>
  <si>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</si>
  <si>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</si>
  <si>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</si>
  <si>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</si>
  <si>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</si>
  <si>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</si>
  <si>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</si>
  <si>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</si>
  <si>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</si>
  <si>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</si>
  <si>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</si>
  <si>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</si>
  <si>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</si>
  <si>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</si>
  <si>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</si>
  <si>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</si>
  <si>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</si>
  <si>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</si>
  <si>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</si>
  <si>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</si>
  <si>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</si>
  <si>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</si>
  <si>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</si>
  <si>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</si>
  <si>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</si>
  <si>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</si>
  <si>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</si>
  <si>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</si>
  <si>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</si>
  <si>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</si>
  <si>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</si>
  <si>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</si>
  <si>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</si>
  <si>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</si>
  <si>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</si>
  <si>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</si>
  <si>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</si>
  <si>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</si>
  <si>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</si>
  <si>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</si>
  <si>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流星瀑布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</si>
  <si>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</si>
  <si>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</si>
  <si>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</si>
  <si>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</si>
  <si>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</si>
  <si>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</si>
  <si>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</si>
  <si>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</si>
  <si>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</si>
  <si>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</si>
  <si>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</si>
  <si>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</si>
  <si>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</si>
  <si>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</si>
  <si>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</si>
  <si>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</si>
  <si>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</si>
  <si>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</si>
  <si>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</si>
  <si>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</si>
  <si>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</si>
  <si>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</si>
  <si>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</si>
  <si>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</si>
  <si>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</si>
  <si>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</si>
  <si>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</si>
  <si>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</si>
  <si>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</si>
  <si>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</si>
  <si>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</si>
  <si>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</si>
  <si>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</si>
  <si>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</si>
  <si>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</si>
  <si>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</si>
  <si>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</si>
  <si>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</si>
  <si>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</si>
  <si>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</si>
  <si>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</si>
  <si>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</si>
  <si>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</si>
  <si>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</si>
  <si>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</si>
  <si>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</si>
  <si>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</si>
  <si>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</si>
  <si>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</si>
  <si>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</si>
  <si>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</si>
  <si>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</si>
  <si>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</si>
  <si>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</si>
  <si>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</si>
  <si>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</si>
  <si>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</si>
  <si>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</si>
  <si>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</si>
  <si>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</si>
  <si>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</si>
  <si>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</si>
  <si>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</si>
  <si>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</si>
  <si>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</si>
  <si>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</si>
  <si>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</si>
  <si>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</si>
  <si>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</si>
  <si>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</si>
  <si>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</si>
  <si>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</si>
  <si>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</si>
  <si>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</si>
  <si>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</si>
  <si>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</si>
  <si>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</si>
  <si>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</si>
  <si>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</si>
  <si>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</si>
  <si>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</si>
  <si>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</si>
  <si>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</si>
  <si>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</si>
  <si>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</si>
  <si>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</si>
  <si>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</si>
  <si>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</si>
  <si>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</si>
  <si>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</si>
  <si>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</si>
  <si>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</si>
  <si>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</si>
  <si>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</si>
  <si>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</si>
  <si>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</si>
  <si>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</si>
  <si>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</si>
  <si>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</si>
  <si>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</si>
  <si>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</si>
  <si>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</si>
  <si>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</si>
  <si>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</si>
  <si>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</si>
  <si>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</si>
  <si>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</si>
  <si>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</si>
  <si>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</si>
  <si>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</si>
  <si>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</si>
  <si>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</si>
  <si>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</si>
  <si>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</si>
  <si>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</si>
  <si>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</si>
  <si>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天气研究所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</si>
  <si>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</si>
  <si>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</si>
  <si>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</si>
  <si>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</si>
  <si>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</si>
  <si>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</si>
  <si>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</si>
  <si>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</si>
  <si>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</si>
  <si>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</si>
  <si>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</si>
  <si>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</si>
  <si>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</si>
  <si>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</si>
  <si>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</si>
  <si>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</si>
  <si>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</si>
  <si>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</si>
  <si>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</si>
  <si>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</si>
  <si>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</si>
  <si>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</si>
  <si>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</si>
  <si>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</si>
  <si>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</si>
  <si>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</si>
  <si>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</si>
  <si>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</si>
  <si>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</si>
  <si>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</si>
  <si>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</si>
  <si>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</si>
  <si>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</si>
  <si>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</si>
  <si>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</si>
  <si>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</si>
  <si>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</si>
  <si>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</si>
  <si>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</si>
  <si>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</si>
  <si>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</si>
  <si>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</si>
  <si>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</si>
  <si>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</si>
  <si>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</si>
  <si>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</si>
  <si>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</si>
  <si>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</si>
  <si>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</si>
  <si>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</si>
  <si>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</si>
  <si>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</si>
  <si>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</si>
  <si>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</si>
  <si>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</si>
  <si>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</si>
  <si>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</si>
  <si>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</si>
  <si>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</si>
  <si>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</si>
  <si>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</si>
  <si>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</si>
  <si>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</si>
  <si>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</si>
  <si>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</si>
  <si>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</si>
  <si>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</si>
  <si>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</si>
  <si>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</si>
  <si>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</si>
  <si>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</si>
  <si>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</si>
  <si>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</si>
  <si>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</si>
  <si>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</si>
  <si>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</si>
  <si>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</si>
  <si>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</si>
  <si>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</si>
  <si>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</si>
  <si>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</si>
  <si>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</si>
  <si>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</si>
  <si>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</si>
  <si>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</si>
  <si>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</si>
  <si>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</si>
  <si>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</si>
  <si>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</si>
  <si>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</si>
  <si>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</si>
  <si>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</si>
  <si>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</si>
  <si>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</si>
  <si>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</si>
  <si>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</si>
  <si>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</si>
  <si>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</si>
  <si>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</si>
  <si>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</si>
  <si>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</si>
  <si>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</si>
  <si>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</si>
  <si>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</si>
  <si>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</si>
  <si>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</si>
  <si>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</si>
  <si>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</si>
  <si>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</si>
  <si>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</si>
  <si>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</si>
  <si>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</si>
  <si>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</si>
  <si>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</si>
  <si>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</si>
  <si>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</si>
  <si>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</si>
  <si>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</si>
  <si>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</si>
  <si>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</si>
  <si>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</si>
  <si>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</si>
  <si>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</si>
  <si>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</si>
  <si>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</si>
  <si>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废弃工厂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</si>
  <si>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</si>
  <si>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</si>
  <si>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</si>
  <si>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</si>
  <si>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</si>
  <si>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</si>
  <si>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</si>
  <si>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</si>
  <si>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</si>
  <si>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</si>
  <si>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</si>
  <si>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</si>
  <si>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</si>
  <si>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</si>
  <si>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</si>
  <si>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</si>
  <si>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</si>
  <si>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</si>
  <si>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</si>
  <si>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</si>
  <si>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</si>
  <si>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</si>
  <si>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</si>
  <si>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</si>
  <si>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</si>
  <si>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</si>
  <si>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</si>
  <si>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</si>
  <si>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</si>
  <si>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</si>
  <si>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</si>
  <si>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</si>
  <si>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</si>
  <si>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</si>
  <si>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</si>
  <si>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</si>
  <si>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</si>
  <si>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</si>
  <si>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</si>
  <si>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</si>
  <si>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</si>
  <si>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</si>
  <si>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</si>
  <si>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</si>
  <si>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</si>
  <si>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</si>
  <si>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</si>
  <si>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</si>
  <si>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</si>
  <si>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</si>
  <si>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</si>
  <si>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</si>
  <si>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</si>
  <si>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</si>
  <si>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</si>
  <si>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</si>
  <si>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</si>
  <si>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</si>
  <si>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</si>
  <si>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</si>
  <si>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</si>
  <si>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</si>
  <si>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</si>
  <si>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</si>
  <si>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</si>
  <si>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</si>
  <si>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</si>
  <si>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</si>
  <si>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</si>
  <si>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</si>
  <si>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</si>
  <si>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</si>
  <si>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</si>
  <si>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</si>
  <si>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</si>
  <si>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</si>
  <si>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</si>
  <si>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</si>
  <si>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</si>
  <si>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</si>
  <si>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</si>
  <si>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</si>
  <si>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</si>
  <si>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</si>
  <si>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</si>
  <si>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</si>
  <si>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</si>
  <si>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</si>
  <si>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</si>
  <si>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</si>
  <si>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</si>
  <si>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</si>
  <si>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</si>
  <si>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</si>
  <si>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</si>
  <si>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</si>
  <si>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</si>
  <si>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</si>
  <si>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</si>
  <si>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</si>
  <si>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</si>
  <si>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</si>
  <si>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</si>
  <si>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</si>
  <si>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</si>
  <si>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</si>
  <si>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</si>
  <si>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</si>
  <si>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</si>
  <si>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</si>
  <si>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</si>
  <si>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</si>
  <si>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</si>
  <si>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</si>
  <si>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</si>
  <si>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</si>
  <si>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</si>
  <si>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</si>
  <si>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</si>
  <si>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</si>
  <si>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</si>
  <si>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</si>
  <si>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</si>
  <si>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</si>
  <si>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</si>
  <si>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</si>
  <si>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</si>
  <si>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</si>
  <si>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</si>
  <si>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</si>
  <si>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</si>
  <si>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</si>
  <si>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</si>
  <si>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</si>
  <si>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水静市外滩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</si>
  <si>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</si>
  <si>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</si>
  <si>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</si>
  <si>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</si>
  <si>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</si>
  <si>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</si>
  <si>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</si>
  <si>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</si>
  <si>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</si>
  <si>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</si>
  <si>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</si>
  <si>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</si>
  <si>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</si>
  <si>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</si>
  <si>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</si>
  <si>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</si>
  <si>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</si>
  <si>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</si>
  <si>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</si>
  <si>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</si>
  <si>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</si>
  <si>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</si>
  <si>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</si>
  <si>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</si>
  <si>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</si>
  <si>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</si>
  <si>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</si>
  <si>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</si>
  <si>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</si>
  <si>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</si>
  <si>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</si>
  <si>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</si>
  <si>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</si>
  <si>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</si>
  <si>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</si>
  <si>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</si>
  <si>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</si>
  <si>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</si>
  <si>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</si>
  <si>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</si>
  <si>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</si>
  <si>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</si>
  <si>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</si>
  <si>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</si>
  <si>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</si>
  <si>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</si>
  <si>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</si>
  <si>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</si>
  <si>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</si>
  <si>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</si>
  <si>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</si>
  <si>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</si>
  <si>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</si>
  <si>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</si>
  <si>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</si>
  <si>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</si>
  <si>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</si>
  <si>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</si>
  <si>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</si>
  <si>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</si>
  <si>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</si>
  <si>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</si>
  <si>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</si>
  <si>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</si>
  <si>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</si>
  <si>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</si>
  <si>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</si>
  <si>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</si>
  <si>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</si>
  <si>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</si>
  <si>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</si>
  <si>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</si>
  <si>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</si>
  <si>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</si>
  <si>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</si>
  <si>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</si>
  <si>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</si>
  <si>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</si>
  <si>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</si>
  <si>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</si>
  <si>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</si>
  <si>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</si>
  <si>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</si>
  <si>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</si>
  <si>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</si>
  <si>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</si>
  <si>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</si>
  <si>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</si>
  <si>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</si>
  <si>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</si>
  <si>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</si>
  <si>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</si>
  <si>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</si>
  <si>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</si>
  <si>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</si>
  <si>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</si>
  <si>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</si>
  <si>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</si>
  <si>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</si>
  <si>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</si>
  <si>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</si>
  <si>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</si>
  <si>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</si>
  <si>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</si>
  <si>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</si>
  <si>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</si>
  <si>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</si>
  <si>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</si>
  <si>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</si>
  <si>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</si>
  <si>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</si>
  <si>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</si>
  <si>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</si>
  <si>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</si>
  <si>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</si>
  <si>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</si>
  <si>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</si>
  <si>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</si>
  <si>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</si>
  <si>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</si>
  <si>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</si>
  <si>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</si>
  <si>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</si>
  <si>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</si>
  <si>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</si>
  <si>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</si>
  <si>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</si>
  <si>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</si>
  <si>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</si>
  <si>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</si>
  <si>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</si>
  <si>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</si>
  <si>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</si>
  <si>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</si>
  <si>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</si>
  <si>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16-1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</si>
  <si>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16-2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</si>
  <si>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16-3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</si>
  <si>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16-4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</si>
  <si>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16-5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</si>
  <si>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16-6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</si>
  <si>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16-7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</si>
  <si>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16-8</t>
    </r>
  </si>
  <si>
    <r>
      <rPr>
        <sz val="10"/>
        <rFont val="楷体"/>
        <family val="3"/>
        <charset val="134"/>
      </rPr>
      <t>水舰队基地</t>
    </r>
    <r>
      <rPr>
        <sz val="10"/>
        <rFont val="Times New Roman"/>
        <family val="1"/>
      </rPr>
      <t>16-9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</si>
  <si>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</si>
  <si>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</si>
  <si>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</si>
  <si>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</si>
  <si>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</si>
  <si>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</si>
  <si>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</si>
  <si>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</si>
  <si>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</si>
  <si>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</si>
  <si>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</si>
  <si>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</si>
  <si>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</si>
  <si>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</si>
  <si>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</si>
  <si>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</si>
  <si>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</si>
  <si>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</si>
  <si>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</si>
  <si>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</si>
  <si>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</si>
  <si>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</si>
  <si>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</si>
  <si>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</si>
  <si>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</si>
  <si>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</si>
  <si>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</si>
  <si>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</si>
  <si>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</si>
  <si>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</si>
  <si>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</si>
  <si>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</si>
  <si>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</si>
  <si>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</si>
  <si>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</si>
  <si>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</si>
  <si>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</si>
  <si>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</si>
  <si>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</si>
  <si>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</si>
  <si>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</si>
  <si>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</si>
  <si>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</si>
  <si>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</si>
  <si>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</si>
  <si>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</si>
  <si>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</si>
  <si>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</si>
  <si>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</si>
  <si>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</si>
  <si>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</si>
  <si>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</si>
  <si>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</si>
  <si>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</si>
  <si>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</si>
  <si>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</si>
  <si>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</si>
  <si>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</si>
  <si>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</si>
  <si>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</si>
  <si>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</si>
  <si>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</si>
  <si>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</si>
  <si>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</si>
  <si>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</si>
  <si>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</si>
  <si>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</si>
  <si>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</si>
  <si>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</si>
  <si>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</si>
  <si>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</si>
  <si>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</si>
  <si>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</si>
  <si>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</si>
  <si>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</si>
  <si>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</si>
  <si>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</si>
  <si>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</si>
  <si>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</si>
  <si>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</si>
  <si>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</si>
  <si>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</si>
  <si>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</si>
  <si>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</si>
  <si>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</si>
  <si>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</si>
  <si>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</si>
  <si>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</si>
  <si>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</si>
  <si>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</si>
  <si>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</si>
  <si>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</si>
  <si>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</si>
  <si>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</si>
  <si>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</si>
  <si>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</si>
  <si>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</si>
  <si>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</si>
  <si>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</si>
  <si>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</si>
  <si>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</si>
  <si>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</si>
  <si>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</si>
  <si>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</si>
  <si>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</si>
  <si>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</si>
  <si>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</si>
  <si>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</si>
  <si>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</si>
  <si>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</si>
  <si>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</si>
  <si>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</si>
  <si>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</si>
  <si>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</si>
  <si>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</si>
  <si>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</si>
  <si>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</si>
  <si>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</si>
  <si>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</si>
  <si>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</si>
  <si>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</si>
  <si>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</si>
  <si>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</si>
  <si>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</si>
  <si>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</si>
  <si>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</si>
  <si>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</si>
  <si>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</si>
  <si>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</si>
  <si>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</si>
  <si>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</si>
  <si>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</si>
  <si>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</si>
  <si>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</si>
  <si>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</si>
  <si>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</si>
  <si>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</si>
  <si>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</si>
  <si>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</si>
  <si>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</si>
  <si>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</si>
  <si>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</si>
  <si>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</si>
  <si>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16-9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</si>
  <si>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17-1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</si>
  <si>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17-2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</si>
  <si>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17-3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</si>
  <si>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17-4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</si>
  <si>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17-5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</si>
  <si>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17-6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</si>
  <si>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17-7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</si>
  <si>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17-8</t>
    </r>
  </si>
  <si>
    <r>
      <rPr>
        <sz val="10"/>
        <rFont val="楷体"/>
        <family val="3"/>
        <charset val="134"/>
      </rPr>
      <t>琉璃市</t>
    </r>
    <r>
      <rPr>
        <sz val="10"/>
        <rFont val="Times New Roman"/>
        <family val="1"/>
      </rPr>
      <t>17-9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</si>
  <si>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</si>
  <si>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</si>
  <si>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</si>
  <si>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</si>
  <si>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</si>
  <si>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</si>
  <si>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</si>
  <si>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</si>
  <si>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</si>
  <si>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</si>
  <si>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</si>
  <si>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</si>
  <si>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</si>
  <si>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</si>
  <si>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</si>
  <si>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</si>
  <si>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</si>
  <si>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</si>
  <si>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</si>
  <si>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</si>
  <si>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</si>
  <si>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</si>
  <si>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</si>
  <si>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</si>
  <si>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</si>
  <si>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</si>
  <si>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</si>
  <si>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</si>
  <si>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</si>
  <si>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</si>
  <si>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</si>
  <si>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</si>
  <si>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</si>
  <si>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</si>
  <si>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</si>
  <si>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</si>
  <si>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</si>
  <si>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</si>
  <si>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</si>
  <si>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</si>
  <si>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</si>
  <si>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</si>
  <si>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</si>
  <si>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</si>
  <si>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</si>
  <si>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</si>
  <si>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</si>
  <si>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</si>
  <si>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</si>
  <si>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</si>
  <si>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</si>
  <si>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</si>
  <si>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</si>
  <si>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</si>
  <si>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</si>
  <si>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</si>
  <si>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</si>
  <si>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</si>
  <si>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</si>
  <si>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</si>
  <si>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</si>
  <si>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</si>
  <si>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</si>
  <si>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</si>
  <si>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</si>
  <si>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</si>
  <si>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</si>
  <si>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</si>
  <si>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</si>
  <si>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</si>
  <si>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</si>
  <si>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</si>
  <si>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</si>
  <si>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</si>
  <si>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</si>
  <si>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</si>
  <si>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</si>
  <si>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</si>
  <si>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</si>
  <si>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</si>
  <si>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</si>
  <si>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</si>
  <si>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</si>
  <si>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</si>
  <si>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</si>
  <si>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</si>
  <si>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</si>
  <si>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</si>
  <si>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</si>
  <si>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</si>
  <si>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</si>
  <si>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</si>
  <si>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</si>
  <si>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</si>
  <si>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</si>
  <si>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</si>
  <si>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</si>
  <si>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</si>
  <si>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</si>
  <si>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</si>
  <si>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</si>
  <si>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</si>
  <si>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</si>
  <si>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</si>
  <si>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</si>
  <si>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</si>
  <si>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</si>
  <si>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</si>
  <si>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</si>
  <si>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</si>
  <si>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</si>
  <si>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</si>
  <si>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</si>
  <si>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</si>
  <si>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</si>
  <si>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</si>
  <si>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</si>
  <si>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</si>
  <si>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</si>
  <si>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</si>
  <si>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</si>
  <si>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</si>
  <si>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</si>
  <si>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</si>
  <si>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</si>
  <si>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</si>
  <si>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</si>
  <si>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</si>
  <si>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</si>
  <si>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</si>
  <si>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</si>
  <si>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</si>
  <si>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</si>
  <si>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</si>
  <si>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</si>
  <si>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</si>
  <si>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</si>
  <si>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</si>
  <si>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</si>
  <si>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</si>
  <si>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</si>
  <si>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</si>
  <si>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</si>
  <si>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16-9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</si>
  <si>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</si>
  <si>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</si>
  <si>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</si>
  <si>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</si>
  <si>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</si>
  <si>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</si>
  <si>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</si>
  <si>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</si>
  <si>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17-9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</si>
  <si>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18-1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</si>
  <si>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18-2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</si>
  <si>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18-3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</si>
  <si>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18-4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</si>
  <si>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18-5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</si>
  <si>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18-6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</si>
  <si>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18-7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</si>
  <si>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18-8</t>
    </r>
  </si>
  <si>
    <r>
      <rPr>
        <sz val="10"/>
        <rFont val="楷体"/>
        <family val="3"/>
        <charset val="134"/>
      </rPr>
      <t>极冰挑战</t>
    </r>
    <r>
      <rPr>
        <sz val="10"/>
        <rFont val="Times New Roman"/>
        <family val="1"/>
      </rPr>
      <t>18-9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</si>
  <si>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</si>
  <si>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</si>
  <si>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</si>
  <si>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</si>
  <si>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</si>
  <si>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</si>
  <si>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</si>
  <si>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</si>
  <si>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</si>
  <si>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</si>
  <si>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</si>
  <si>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</si>
  <si>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</si>
  <si>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</si>
  <si>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</si>
  <si>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</si>
  <si>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</si>
  <si>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</si>
  <si>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</si>
  <si>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</si>
  <si>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</si>
  <si>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</si>
  <si>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</si>
  <si>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</si>
  <si>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</si>
  <si>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</si>
  <si>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</si>
  <si>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</si>
  <si>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</si>
  <si>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</si>
  <si>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</si>
  <si>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</si>
  <si>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</si>
  <si>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</si>
  <si>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</si>
  <si>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</si>
  <si>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</si>
  <si>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</si>
  <si>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</si>
  <si>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</si>
  <si>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</si>
  <si>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</si>
  <si>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</si>
  <si>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</si>
  <si>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</si>
  <si>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</si>
  <si>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</si>
  <si>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</si>
  <si>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</si>
  <si>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</si>
  <si>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</si>
  <si>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</si>
  <si>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</si>
  <si>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</si>
  <si>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</si>
  <si>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</si>
  <si>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</si>
  <si>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</si>
  <si>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</si>
  <si>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</si>
  <si>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</si>
  <si>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</si>
  <si>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</si>
  <si>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</si>
  <si>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</si>
  <si>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</si>
  <si>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</si>
  <si>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</si>
  <si>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</si>
  <si>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</si>
  <si>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</si>
  <si>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</si>
  <si>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</si>
  <si>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</si>
  <si>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</si>
  <si>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</si>
  <si>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</si>
  <si>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</si>
  <si>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</si>
  <si>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</si>
  <si>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</si>
  <si>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</si>
  <si>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</si>
  <si>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</si>
  <si>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</si>
  <si>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</si>
  <si>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</si>
  <si>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</si>
  <si>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</si>
  <si>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</si>
  <si>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</si>
  <si>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</si>
  <si>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</si>
  <si>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</si>
  <si>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</si>
  <si>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</si>
  <si>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</si>
  <si>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</si>
  <si>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</si>
  <si>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</si>
  <si>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</si>
  <si>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</si>
  <si>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</si>
  <si>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</si>
  <si>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</si>
  <si>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</si>
  <si>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</si>
  <si>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</si>
  <si>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</si>
  <si>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</si>
  <si>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</si>
  <si>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</si>
  <si>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</si>
  <si>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</si>
  <si>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</si>
  <si>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</si>
  <si>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</si>
  <si>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</si>
  <si>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</si>
  <si>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</si>
  <si>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</si>
  <si>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</si>
  <si>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</si>
  <si>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</si>
  <si>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</si>
  <si>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</si>
  <si>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</si>
  <si>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</si>
  <si>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</si>
  <si>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</si>
  <si>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</si>
  <si>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</si>
  <si>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</si>
  <si>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</si>
  <si>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</si>
  <si>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</si>
  <si>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</si>
  <si>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</si>
  <si>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</si>
  <si>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</si>
  <si>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</si>
  <si>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</si>
  <si>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</si>
  <si>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16-9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</si>
  <si>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</si>
  <si>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</si>
  <si>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</si>
  <si>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</si>
  <si>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</si>
  <si>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</si>
  <si>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</si>
  <si>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</si>
  <si>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17-9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</si>
  <si>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</si>
  <si>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</si>
  <si>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</si>
  <si>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</si>
  <si>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</si>
  <si>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</si>
  <si>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</si>
  <si>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</si>
  <si>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18-9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</si>
  <si>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19-1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</si>
  <si>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19-2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</si>
  <si>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19-3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</si>
  <si>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19-4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</si>
  <si>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19-5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</si>
  <si>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19-6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</si>
  <si>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19-7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</si>
  <si>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19-8</t>
    </r>
  </si>
  <si>
    <r>
      <rPr>
        <sz val="10"/>
        <rFont val="楷体"/>
        <family val="3"/>
        <charset val="134"/>
      </rPr>
      <t>海地洞窟</t>
    </r>
    <r>
      <rPr>
        <sz val="10"/>
        <rFont val="Times New Roman"/>
        <family val="1"/>
      </rPr>
      <t>19-9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</si>
  <si>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</si>
  <si>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</si>
  <si>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</si>
  <si>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</si>
  <si>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</si>
  <si>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</si>
  <si>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</si>
  <si>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</si>
  <si>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</si>
  <si>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</si>
  <si>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</si>
  <si>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</si>
  <si>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</si>
  <si>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</si>
  <si>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</si>
  <si>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</si>
  <si>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</si>
  <si>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</si>
  <si>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</si>
  <si>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</si>
  <si>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</si>
  <si>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</si>
  <si>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</si>
  <si>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</si>
  <si>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</si>
  <si>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</si>
  <si>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</si>
  <si>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</si>
  <si>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</si>
  <si>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</si>
  <si>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</si>
  <si>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</si>
  <si>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</si>
  <si>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</si>
  <si>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</si>
  <si>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</si>
  <si>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</si>
  <si>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</si>
  <si>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</si>
  <si>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</si>
  <si>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</si>
  <si>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</si>
  <si>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</si>
  <si>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</si>
  <si>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</si>
  <si>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</si>
  <si>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</si>
  <si>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</si>
  <si>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</si>
  <si>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</si>
  <si>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</si>
  <si>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</si>
  <si>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</si>
  <si>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</si>
  <si>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</si>
  <si>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</si>
  <si>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</si>
  <si>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</si>
  <si>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</si>
  <si>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</si>
  <si>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</si>
  <si>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</si>
  <si>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</si>
  <si>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</si>
  <si>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</si>
  <si>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</si>
  <si>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</si>
  <si>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</si>
  <si>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</si>
  <si>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</si>
  <si>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</si>
  <si>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</si>
  <si>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</si>
  <si>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</si>
  <si>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</si>
  <si>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</si>
  <si>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</si>
  <si>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</si>
  <si>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</si>
  <si>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</si>
  <si>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</si>
  <si>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</si>
  <si>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</si>
  <si>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</si>
  <si>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</si>
  <si>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</si>
  <si>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</si>
  <si>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</si>
  <si>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</si>
  <si>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</si>
  <si>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</si>
  <si>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</si>
  <si>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</si>
  <si>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</si>
  <si>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</si>
  <si>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</si>
  <si>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</si>
  <si>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</si>
  <si>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</si>
  <si>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</si>
  <si>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</si>
  <si>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</si>
  <si>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</si>
  <si>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</si>
  <si>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</si>
  <si>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</si>
  <si>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</si>
  <si>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</si>
  <si>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</si>
  <si>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</si>
  <si>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</si>
  <si>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</si>
  <si>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</si>
  <si>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</si>
  <si>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</si>
  <si>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</si>
  <si>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</si>
  <si>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</si>
  <si>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</si>
  <si>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</si>
  <si>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</si>
  <si>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</si>
  <si>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</si>
  <si>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</si>
  <si>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</si>
  <si>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</si>
  <si>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</si>
  <si>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</si>
  <si>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</si>
  <si>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</si>
  <si>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</si>
  <si>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</si>
  <si>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</si>
  <si>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</si>
  <si>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</si>
  <si>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</si>
  <si>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</si>
  <si>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</si>
  <si>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</si>
  <si>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</si>
  <si>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</si>
  <si>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</si>
  <si>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</si>
  <si>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16-9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</si>
  <si>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</si>
  <si>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</si>
  <si>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</si>
  <si>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</si>
  <si>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</si>
  <si>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</si>
  <si>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</si>
  <si>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</si>
  <si>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17-9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</si>
  <si>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</si>
  <si>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</si>
  <si>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</si>
  <si>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</si>
  <si>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</si>
  <si>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</si>
  <si>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</si>
  <si>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</si>
  <si>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18-9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</si>
  <si>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</si>
  <si>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</si>
  <si>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</si>
  <si>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</si>
  <si>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</si>
  <si>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</si>
  <si>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</si>
  <si>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</si>
  <si>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19-9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</si>
  <si>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20-1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</si>
  <si>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20-2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</si>
  <si>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20-3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</si>
  <si>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20-4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</si>
  <si>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20-5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</si>
  <si>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20-6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</si>
  <si>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20-7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</si>
  <si>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20-8</t>
    </r>
  </si>
  <si>
    <r>
      <rPr>
        <sz val="10"/>
        <rFont val="楷体"/>
        <family val="3"/>
        <charset val="134"/>
      </rPr>
      <t>冠军之路</t>
    </r>
    <r>
      <rPr>
        <sz val="10"/>
        <rFont val="Times New Roman"/>
        <family val="1"/>
      </rPr>
      <t>20-9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</si>
  <si>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</si>
  <si>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</si>
  <si>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</si>
  <si>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</si>
  <si>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</si>
  <si>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</si>
  <si>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</si>
  <si>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</si>
  <si>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</si>
  <si>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</si>
  <si>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</si>
  <si>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</si>
  <si>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</si>
  <si>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</si>
  <si>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</si>
  <si>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</si>
  <si>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</si>
  <si>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</si>
  <si>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</si>
  <si>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</si>
  <si>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</si>
  <si>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</si>
  <si>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</si>
  <si>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</si>
  <si>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</si>
  <si>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</si>
  <si>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</si>
  <si>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</si>
  <si>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</si>
  <si>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</si>
  <si>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</si>
  <si>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</si>
  <si>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</si>
  <si>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</si>
  <si>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</si>
  <si>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</si>
  <si>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</si>
  <si>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</si>
  <si>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</si>
  <si>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</si>
  <si>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</si>
  <si>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</si>
  <si>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</si>
  <si>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</si>
  <si>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</si>
  <si>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</si>
  <si>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</si>
  <si>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</si>
  <si>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</si>
  <si>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</si>
  <si>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</si>
  <si>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</si>
  <si>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</si>
  <si>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</si>
  <si>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</si>
  <si>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</si>
  <si>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</si>
  <si>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</si>
  <si>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</si>
  <si>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</si>
  <si>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</si>
  <si>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</si>
  <si>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</si>
  <si>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</si>
  <si>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</si>
  <si>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</si>
  <si>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</si>
  <si>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</si>
  <si>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</si>
  <si>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</si>
  <si>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</si>
  <si>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</si>
  <si>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</si>
  <si>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</si>
  <si>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</si>
  <si>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</si>
  <si>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</si>
  <si>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</si>
  <si>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</si>
  <si>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</si>
  <si>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</si>
  <si>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</si>
  <si>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</si>
  <si>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</si>
  <si>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</si>
  <si>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</si>
  <si>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</si>
  <si>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</si>
  <si>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</si>
  <si>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</si>
  <si>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</si>
  <si>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</si>
  <si>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</si>
  <si>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</si>
  <si>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</si>
  <si>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</si>
  <si>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</si>
  <si>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</si>
  <si>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</si>
  <si>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</si>
  <si>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</si>
  <si>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</si>
  <si>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</si>
  <si>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</si>
  <si>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</si>
  <si>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</si>
  <si>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</si>
  <si>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</si>
  <si>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</si>
  <si>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</si>
  <si>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</si>
  <si>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</si>
  <si>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</si>
  <si>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</si>
  <si>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</si>
  <si>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</si>
  <si>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</si>
  <si>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</si>
  <si>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</si>
  <si>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</si>
  <si>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</si>
  <si>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</si>
  <si>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</si>
  <si>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</si>
  <si>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</si>
  <si>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</si>
  <si>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</si>
  <si>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</si>
  <si>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</si>
  <si>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</si>
  <si>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</si>
  <si>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</si>
  <si>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</si>
  <si>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</si>
  <si>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</si>
  <si>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</si>
  <si>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</si>
  <si>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</si>
  <si>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</si>
  <si>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</si>
  <si>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</si>
  <si>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</si>
  <si>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</si>
  <si>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16-9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</si>
  <si>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</si>
  <si>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</si>
  <si>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</si>
  <si>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</si>
  <si>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</si>
  <si>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</si>
  <si>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</si>
  <si>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</si>
  <si>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17-9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</si>
  <si>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</si>
  <si>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</si>
  <si>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</si>
  <si>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</si>
  <si>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</si>
  <si>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</si>
  <si>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</si>
  <si>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</si>
  <si>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18-9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</si>
  <si>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</si>
  <si>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</si>
  <si>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</si>
  <si>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</si>
  <si>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</si>
  <si>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</si>
  <si>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</si>
  <si>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</si>
  <si>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19-9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</si>
  <si>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</si>
  <si>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</si>
  <si>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</si>
  <si>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</si>
  <si>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</si>
  <si>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</si>
  <si>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</si>
  <si>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</si>
  <si>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20-9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</si>
  <si>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</si>
  <si>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</si>
  <si>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</si>
  <si>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</si>
  <si>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</si>
  <si>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</si>
  <si>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</si>
  <si>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</si>
  <si>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21-9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</si>
  <si>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</si>
  <si>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</si>
  <si>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</si>
  <si>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</si>
  <si>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</si>
  <si>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</si>
  <si>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</si>
  <si>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</si>
  <si>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22-9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</si>
  <si>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</si>
  <si>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</si>
  <si>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</si>
  <si>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</si>
  <si>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</si>
  <si>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</si>
  <si>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</si>
  <si>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</si>
  <si>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23-9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</si>
  <si>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</si>
  <si>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</si>
  <si>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</si>
  <si>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</si>
  <si>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</si>
  <si>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</si>
  <si>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</si>
  <si>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</si>
  <si>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24-9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</si>
  <si>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25-1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</si>
  <si>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25-2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</si>
  <si>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25-3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</si>
  <si>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25-4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</si>
  <si>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25-5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</si>
  <si>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25-6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</si>
  <si>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25-7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</si>
  <si>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25-8</t>
    </r>
  </si>
  <si>
    <r>
      <rPr>
        <sz val="10"/>
        <rFont val="楷体"/>
        <family val="3"/>
        <charset val="134"/>
      </rPr>
      <t>幻之小岛</t>
    </r>
    <r>
      <rPr>
        <sz val="10"/>
        <rFont val="Times New Roman"/>
        <family val="1"/>
      </rPr>
      <t>25-9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</si>
  <si>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</si>
  <si>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</si>
  <si>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</si>
  <si>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</si>
  <si>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</si>
  <si>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</si>
  <si>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</si>
  <si>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</si>
  <si>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</si>
  <si>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</si>
  <si>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</si>
  <si>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</si>
  <si>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</si>
  <si>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</si>
  <si>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</si>
  <si>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</si>
  <si>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</si>
  <si>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</si>
  <si>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</si>
  <si>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</si>
  <si>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</si>
  <si>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</si>
  <si>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</si>
  <si>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</si>
  <si>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</si>
  <si>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</si>
  <si>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</si>
  <si>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</si>
  <si>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</si>
  <si>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</si>
  <si>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</si>
  <si>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</si>
  <si>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</si>
  <si>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</si>
  <si>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</si>
  <si>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</si>
  <si>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</si>
  <si>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</si>
  <si>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</si>
  <si>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</si>
  <si>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</si>
  <si>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</si>
  <si>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</si>
  <si>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</si>
  <si>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</si>
  <si>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</si>
  <si>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</si>
  <si>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</si>
  <si>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</si>
  <si>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</si>
  <si>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</si>
  <si>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</si>
  <si>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</si>
  <si>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</si>
  <si>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</si>
  <si>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</si>
  <si>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</si>
  <si>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</si>
  <si>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</si>
  <si>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</si>
  <si>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</si>
  <si>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</si>
  <si>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</si>
  <si>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</si>
  <si>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</si>
  <si>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</si>
  <si>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</si>
  <si>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</si>
  <si>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</si>
  <si>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</si>
  <si>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</si>
  <si>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</si>
  <si>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</si>
  <si>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</si>
  <si>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</si>
  <si>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</si>
  <si>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</si>
  <si>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</si>
  <si>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</si>
  <si>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</si>
  <si>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</si>
  <si>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</si>
  <si>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</si>
  <si>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</si>
  <si>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</si>
  <si>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</si>
  <si>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</si>
  <si>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</si>
  <si>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</si>
  <si>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</si>
  <si>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</si>
  <si>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</si>
  <si>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</si>
  <si>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</si>
  <si>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</si>
  <si>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</si>
  <si>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</si>
  <si>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</si>
  <si>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</si>
  <si>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</si>
  <si>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</si>
  <si>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</si>
  <si>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</si>
  <si>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</si>
  <si>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</si>
  <si>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</si>
  <si>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</si>
  <si>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</si>
  <si>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</si>
  <si>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</si>
  <si>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</si>
  <si>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</si>
  <si>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</si>
  <si>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</si>
  <si>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</si>
  <si>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</si>
  <si>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</si>
  <si>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</si>
  <si>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</si>
  <si>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</si>
  <si>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</si>
  <si>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</si>
  <si>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</si>
  <si>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</si>
  <si>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</si>
  <si>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</si>
  <si>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</si>
  <si>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</si>
  <si>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</si>
  <si>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</si>
  <si>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</si>
  <si>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</si>
  <si>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</si>
  <si>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</si>
  <si>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</si>
  <si>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</si>
  <si>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</si>
  <si>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</si>
  <si>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</si>
  <si>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</si>
  <si>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</si>
  <si>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</si>
  <si>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</si>
  <si>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16-9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</si>
  <si>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</si>
  <si>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</si>
  <si>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</si>
  <si>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</si>
  <si>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</si>
  <si>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</si>
  <si>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</si>
  <si>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</si>
  <si>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17-9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</si>
  <si>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</si>
  <si>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</si>
  <si>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</si>
  <si>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</si>
  <si>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</si>
  <si>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</si>
  <si>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</si>
  <si>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</si>
  <si>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18-9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</si>
  <si>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</si>
  <si>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</si>
  <si>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</si>
  <si>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</si>
  <si>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</si>
  <si>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</si>
  <si>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</si>
  <si>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</si>
  <si>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19-9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</si>
  <si>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</si>
  <si>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</si>
  <si>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</si>
  <si>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</si>
  <si>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</si>
  <si>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</si>
  <si>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</si>
  <si>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</si>
  <si>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20-9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</si>
  <si>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</si>
  <si>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</si>
  <si>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</si>
  <si>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</si>
  <si>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</si>
  <si>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</si>
  <si>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</si>
  <si>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</si>
  <si>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21-9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</si>
  <si>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</si>
  <si>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</si>
  <si>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</si>
  <si>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</si>
  <si>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</si>
  <si>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</si>
  <si>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</si>
  <si>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</si>
  <si>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22-9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</si>
  <si>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</si>
  <si>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</si>
  <si>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</si>
  <si>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</si>
  <si>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</si>
  <si>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</si>
  <si>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</si>
  <si>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</si>
  <si>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23-9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</si>
  <si>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</si>
  <si>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</si>
  <si>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</si>
  <si>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</si>
  <si>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</si>
  <si>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</si>
  <si>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</si>
  <si>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</si>
  <si>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24-9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</si>
  <si>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</si>
  <si>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</si>
  <si>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</si>
  <si>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</si>
  <si>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</si>
  <si>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</si>
  <si>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</si>
  <si>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</si>
  <si>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25-9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</si>
  <si>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</si>
  <si>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</si>
  <si>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</si>
  <si>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</si>
  <si>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</si>
  <si>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</si>
  <si>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</si>
  <si>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</si>
  <si>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26-9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</si>
  <si>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</si>
  <si>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</si>
  <si>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</si>
  <si>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</si>
  <si>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</si>
  <si>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</si>
  <si>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</si>
  <si>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</si>
  <si>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27-9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</si>
  <si>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</si>
  <si>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</si>
  <si>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</si>
  <si>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</si>
  <si>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</si>
  <si>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</si>
  <si>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</si>
  <si>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</si>
  <si>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28-9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</si>
  <si>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</si>
  <si>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</si>
  <si>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</si>
  <si>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</si>
  <si>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</si>
  <si>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</si>
  <si>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</si>
  <si>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</si>
  <si>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29-9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</si>
  <si>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30-1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</si>
  <si>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30-2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</si>
  <si>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30-3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</si>
  <si>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30-4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</si>
  <si>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30-5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</si>
  <si>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30-6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</si>
  <si>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30-7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</si>
  <si>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30-8</t>
    </r>
  </si>
  <si>
    <r>
      <rPr>
        <sz val="10"/>
        <rFont val="楷体"/>
        <family val="3"/>
        <charset val="134"/>
      </rPr>
      <t>南方小岛</t>
    </r>
    <r>
      <rPr>
        <sz val="10"/>
        <rFont val="Times New Roman"/>
        <family val="1"/>
      </rPr>
      <t>30-9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</si>
  <si>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</si>
  <si>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</si>
  <si>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</si>
  <si>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</si>
  <si>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</si>
  <si>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</si>
  <si>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</si>
  <si>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</si>
  <si>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</si>
  <si>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</si>
  <si>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</si>
  <si>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</si>
  <si>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</si>
  <si>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</si>
  <si>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</si>
  <si>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</si>
  <si>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</si>
  <si>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</si>
  <si>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</si>
  <si>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</si>
  <si>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</si>
  <si>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</si>
  <si>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</si>
  <si>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</si>
  <si>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</si>
  <si>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</si>
  <si>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</si>
  <si>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</si>
  <si>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</si>
  <si>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</si>
  <si>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</si>
  <si>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</si>
  <si>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</si>
  <si>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</si>
  <si>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</si>
  <si>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</si>
  <si>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</si>
  <si>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</si>
  <si>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</si>
  <si>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</si>
  <si>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</si>
  <si>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</si>
  <si>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</si>
  <si>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</si>
  <si>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</si>
  <si>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</si>
  <si>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</si>
  <si>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</si>
  <si>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</si>
  <si>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</si>
  <si>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</si>
  <si>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</si>
  <si>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</si>
  <si>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</si>
  <si>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</si>
  <si>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</si>
  <si>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</si>
  <si>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</si>
  <si>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</si>
  <si>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</si>
  <si>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</si>
  <si>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</si>
  <si>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</si>
  <si>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</si>
  <si>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</si>
  <si>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</si>
  <si>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</si>
  <si>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</si>
  <si>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</si>
  <si>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</si>
  <si>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</si>
  <si>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</si>
  <si>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</si>
  <si>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</si>
  <si>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</si>
  <si>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</si>
  <si>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</si>
  <si>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</si>
  <si>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</si>
  <si>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</si>
  <si>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</si>
  <si>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</si>
  <si>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</si>
  <si>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</si>
  <si>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</si>
  <si>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</si>
  <si>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</si>
  <si>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</si>
  <si>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</si>
  <si>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</si>
  <si>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</si>
  <si>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</si>
  <si>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</si>
  <si>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</si>
  <si>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</si>
  <si>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</si>
  <si>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</si>
  <si>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</si>
  <si>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</si>
  <si>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</si>
  <si>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</si>
  <si>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</si>
  <si>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</si>
  <si>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</si>
  <si>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</si>
  <si>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</si>
  <si>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</si>
  <si>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</si>
  <si>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</si>
  <si>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</si>
  <si>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</si>
  <si>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</si>
  <si>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</si>
  <si>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</si>
  <si>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</si>
  <si>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</si>
  <si>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</si>
  <si>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</si>
  <si>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</si>
  <si>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</si>
  <si>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</si>
  <si>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</si>
  <si>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</si>
  <si>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</si>
  <si>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</si>
  <si>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</si>
  <si>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</si>
  <si>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</si>
  <si>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</si>
  <si>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</si>
  <si>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</si>
  <si>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</si>
  <si>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</si>
  <si>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</si>
  <si>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</si>
  <si>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</si>
  <si>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</si>
  <si>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</si>
  <si>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</si>
  <si>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</si>
  <si>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</si>
  <si>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</si>
  <si>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</si>
  <si>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16-9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</si>
  <si>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</si>
  <si>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</si>
  <si>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</si>
  <si>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</si>
  <si>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</si>
  <si>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</si>
  <si>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</si>
  <si>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</si>
  <si>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17-9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</si>
  <si>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</si>
  <si>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</si>
  <si>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</si>
  <si>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</si>
  <si>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</si>
  <si>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</si>
  <si>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</si>
  <si>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</si>
  <si>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18-9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</si>
  <si>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</si>
  <si>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</si>
  <si>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</si>
  <si>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</si>
  <si>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</si>
  <si>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</si>
  <si>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</si>
  <si>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</si>
  <si>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19-9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</si>
  <si>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</si>
  <si>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</si>
  <si>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</si>
  <si>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</si>
  <si>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</si>
  <si>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</si>
  <si>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</si>
  <si>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</si>
  <si>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20-9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</si>
  <si>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</si>
  <si>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</si>
  <si>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</si>
  <si>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</si>
  <si>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</si>
  <si>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</si>
  <si>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</si>
  <si>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</si>
  <si>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21-9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</si>
  <si>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</si>
  <si>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</si>
  <si>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</si>
  <si>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</si>
  <si>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</si>
  <si>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</si>
  <si>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</si>
  <si>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</si>
  <si>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22-9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</si>
  <si>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</si>
  <si>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</si>
  <si>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</si>
  <si>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</si>
  <si>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</si>
  <si>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</si>
  <si>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</si>
  <si>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</si>
  <si>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23-9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</si>
  <si>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</si>
  <si>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</si>
  <si>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</si>
  <si>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</si>
  <si>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</si>
  <si>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</si>
  <si>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</si>
  <si>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</si>
  <si>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24-9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</si>
  <si>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</si>
  <si>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</si>
  <si>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</si>
  <si>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</si>
  <si>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</si>
  <si>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</si>
  <si>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</si>
  <si>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</si>
  <si>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25-9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</si>
  <si>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</si>
  <si>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</si>
  <si>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</si>
  <si>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</si>
  <si>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</si>
  <si>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</si>
  <si>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</si>
  <si>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</si>
  <si>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26-9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</si>
  <si>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</si>
  <si>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</si>
  <si>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</si>
  <si>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</si>
  <si>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</si>
  <si>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</si>
  <si>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</si>
  <si>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</si>
  <si>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27-9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</si>
  <si>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</si>
  <si>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</si>
  <si>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</si>
  <si>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</si>
  <si>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</si>
  <si>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</si>
  <si>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</si>
  <si>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</si>
  <si>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28-9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</si>
  <si>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</si>
  <si>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</si>
  <si>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</si>
  <si>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</si>
  <si>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</si>
  <si>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</si>
  <si>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</si>
  <si>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</si>
  <si>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29-9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</si>
  <si>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</si>
  <si>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</si>
  <si>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</si>
  <si>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</si>
  <si>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</si>
  <si>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</si>
  <si>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</si>
  <si>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</si>
  <si>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30-9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</si>
  <si>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</si>
  <si>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</si>
  <si>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</si>
  <si>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</si>
  <si>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</si>
  <si>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</si>
  <si>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</si>
  <si>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</si>
  <si>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31-9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</si>
  <si>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</si>
  <si>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</si>
  <si>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</si>
  <si>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</si>
  <si>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</si>
  <si>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</si>
  <si>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</si>
  <si>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</si>
  <si>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32-9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</si>
  <si>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</si>
  <si>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</si>
  <si>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</si>
  <si>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</si>
  <si>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</si>
  <si>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</si>
  <si>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</si>
  <si>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</si>
  <si>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33-9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</si>
  <si>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</si>
  <si>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</si>
  <si>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</si>
  <si>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</si>
  <si>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</si>
  <si>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</si>
  <si>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</si>
  <si>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</si>
  <si>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34-9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</si>
  <si>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35-1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</si>
  <si>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35-2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</si>
  <si>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35-3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</si>
  <si>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35-4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</si>
  <si>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35-5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</si>
  <si>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35-6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</si>
  <si>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35-7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</si>
  <si>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35-8</t>
    </r>
  </si>
  <si>
    <r>
      <rPr>
        <sz val="10"/>
        <rFont val="楷体"/>
        <family val="3"/>
        <charset val="134"/>
      </rPr>
      <t>遥远孤岛</t>
    </r>
    <r>
      <rPr>
        <sz val="10"/>
        <rFont val="Times New Roman"/>
        <family val="1"/>
      </rPr>
      <t>35-9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</si>
  <si>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</si>
  <si>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</si>
  <si>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</si>
  <si>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</si>
  <si>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</si>
  <si>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</si>
  <si>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</si>
  <si>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</si>
  <si>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</si>
  <si>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</si>
  <si>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</si>
  <si>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</si>
  <si>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</si>
  <si>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</si>
  <si>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</si>
  <si>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</si>
  <si>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</si>
  <si>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</si>
  <si>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</si>
  <si>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</si>
  <si>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</si>
  <si>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</si>
  <si>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</si>
  <si>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</si>
  <si>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</si>
  <si>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</si>
  <si>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</si>
  <si>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</si>
  <si>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</si>
  <si>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</si>
  <si>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</si>
  <si>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</si>
  <si>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</si>
  <si>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</si>
  <si>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</si>
  <si>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</si>
  <si>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</si>
  <si>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</si>
  <si>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</si>
  <si>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</si>
  <si>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</si>
  <si>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</si>
  <si>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</si>
  <si>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</si>
  <si>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5-9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</si>
  <si>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</si>
  <si>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</si>
  <si>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</si>
  <si>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</si>
  <si>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</si>
  <si>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</si>
  <si>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</si>
  <si>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</si>
  <si>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6-9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</si>
  <si>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</si>
  <si>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</si>
  <si>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</si>
  <si>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</si>
  <si>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</si>
  <si>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</si>
  <si>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</si>
  <si>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</si>
  <si>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7-9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</si>
  <si>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</si>
  <si>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</si>
  <si>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</si>
  <si>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</si>
  <si>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</si>
  <si>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</si>
  <si>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</si>
  <si>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</si>
  <si>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8-9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</si>
  <si>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</si>
  <si>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</si>
  <si>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</si>
  <si>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</si>
  <si>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</si>
  <si>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</si>
  <si>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</si>
  <si>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</si>
  <si>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9-9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</si>
  <si>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</si>
  <si>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</si>
  <si>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</si>
  <si>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</si>
  <si>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</si>
  <si>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</si>
  <si>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</si>
  <si>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</si>
  <si>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10-9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</si>
  <si>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</si>
  <si>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</si>
  <si>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</si>
  <si>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</si>
  <si>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</si>
  <si>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</si>
  <si>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</si>
  <si>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</si>
  <si>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11-9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</si>
  <si>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</si>
  <si>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</si>
  <si>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</si>
  <si>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</si>
  <si>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</si>
  <si>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</si>
  <si>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</si>
  <si>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</si>
  <si>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12-9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</si>
  <si>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</si>
  <si>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</si>
  <si>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</si>
  <si>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</si>
  <si>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</si>
  <si>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</si>
  <si>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</si>
  <si>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</si>
  <si>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13-9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</si>
  <si>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</si>
  <si>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</si>
  <si>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</si>
  <si>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</si>
  <si>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</si>
  <si>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</si>
  <si>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</si>
  <si>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</si>
  <si>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14-9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</si>
  <si>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</si>
  <si>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</si>
  <si>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</si>
  <si>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</si>
  <si>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</si>
  <si>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</si>
  <si>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</si>
  <si>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</si>
  <si>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15-9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</si>
  <si>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</si>
  <si>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</si>
  <si>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</si>
  <si>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</si>
  <si>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</si>
  <si>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</si>
  <si>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</si>
  <si>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</si>
  <si>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16-9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</si>
  <si>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</si>
  <si>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</si>
  <si>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</si>
  <si>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</si>
  <si>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</si>
  <si>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</si>
  <si>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</si>
  <si>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</si>
  <si>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17-9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</si>
  <si>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</si>
  <si>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</si>
  <si>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</si>
  <si>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</si>
  <si>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</si>
  <si>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</si>
  <si>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</si>
  <si>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</si>
  <si>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18-9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</si>
  <si>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</si>
  <si>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</si>
  <si>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</si>
  <si>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</si>
  <si>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</si>
  <si>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</si>
  <si>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</si>
  <si>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</si>
  <si>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19-9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</si>
  <si>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</si>
  <si>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</si>
  <si>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</si>
  <si>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</si>
  <si>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</si>
  <si>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</si>
  <si>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</si>
  <si>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</si>
  <si>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20-9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</si>
  <si>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</si>
  <si>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</si>
  <si>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</si>
  <si>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</si>
  <si>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</si>
  <si>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</si>
  <si>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</si>
  <si>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</si>
  <si>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21-9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</si>
  <si>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</si>
  <si>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</si>
  <si>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</si>
  <si>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</si>
  <si>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</si>
  <si>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</si>
  <si>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</si>
  <si>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</si>
  <si>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22-9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</si>
  <si>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</si>
  <si>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</si>
  <si>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</si>
  <si>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</si>
  <si>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</si>
  <si>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</si>
  <si>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</si>
  <si>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</si>
  <si>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23-9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</si>
  <si>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</si>
  <si>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</si>
  <si>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</si>
  <si>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</si>
  <si>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</si>
  <si>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</si>
  <si>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</si>
  <si>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</si>
  <si>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24-9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</si>
  <si>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</si>
  <si>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</si>
  <si>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</si>
  <si>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</si>
  <si>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</si>
  <si>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</si>
  <si>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</si>
  <si>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</si>
  <si>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25-9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</si>
  <si>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</si>
  <si>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</si>
  <si>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</si>
  <si>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</si>
  <si>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</si>
  <si>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</si>
  <si>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</si>
  <si>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</si>
  <si>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26-9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</si>
  <si>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</si>
  <si>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</si>
  <si>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</si>
  <si>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</si>
  <si>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</si>
  <si>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</si>
  <si>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</si>
  <si>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</si>
  <si>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27-9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</si>
  <si>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</si>
  <si>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</si>
  <si>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</si>
  <si>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</si>
  <si>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</si>
  <si>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</si>
  <si>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</si>
  <si>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</si>
  <si>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28-9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</si>
  <si>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</si>
  <si>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</si>
  <si>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</si>
  <si>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</si>
  <si>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</si>
  <si>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</si>
  <si>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</si>
  <si>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</si>
  <si>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29-9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</si>
  <si>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</si>
  <si>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</si>
  <si>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</si>
  <si>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</si>
  <si>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</si>
  <si>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</si>
  <si>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</si>
  <si>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</si>
  <si>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30-9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</si>
  <si>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</si>
  <si>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</si>
  <si>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</si>
  <si>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</si>
  <si>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</si>
  <si>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</si>
  <si>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</si>
  <si>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</si>
  <si>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31-9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</si>
  <si>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</si>
  <si>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</si>
  <si>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</si>
  <si>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</si>
  <si>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</si>
  <si>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</si>
  <si>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</si>
  <si>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</si>
  <si>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32-9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</si>
  <si>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</si>
  <si>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</si>
  <si>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</si>
  <si>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</si>
  <si>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</si>
  <si>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</si>
  <si>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</si>
  <si>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</si>
  <si>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33-9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</si>
  <si>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</si>
  <si>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</si>
  <si>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</si>
  <si>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</si>
  <si>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</si>
  <si>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</si>
  <si>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</si>
  <si>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</si>
  <si>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34-9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</si>
  <si>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</si>
  <si>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</si>
  <si>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</si>
  <si>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</si>
  <si>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</si>
  <si>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</si>
  <si>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</si>
  <si>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</si>
  <si>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35-9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</si>
  <si>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</si>
  <si>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</si>
  <si>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</si>
  <si>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</si>
  <si>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</si>
  <si>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</si>
  <si>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</si>
  <si>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</si>
  <si>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36-9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</si>
  <si>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</si>
  <si>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</si>
  <si>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</si>
  <si>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</si>
  <si>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</si>
  <si>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</si>
  <si>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</si>
  <si>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</si>
  <si>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37-9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</si>
  <si>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</si>
  <si>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</si>
  <si>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</si>
  <si>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</si>
  <si>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</si>
  <si>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</si>
  <si>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</si>
  <si>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</si>
  <si>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38-9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</si>
  <si>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</si>
  <si>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</si>
  <si>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</si>
  <si>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</si>
  <si>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</si>
  <si>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</si>
  <si>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</si>
  <si>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</si>
  <si>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39-9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</si>
  <si>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40-1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</si>
  <si>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40-2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</si>
  <si>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40-3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</si>
  <si>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40-4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</si>
  <si>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40-5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</si>
  <si>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40-6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</si>
  <si>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40-7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</si>
  <si>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40-8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</si>
  <si>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40-9</t>
    </r>
  </si>
  <si>
    <r>
      <rPr>
        <sz val="10"/>
        <rFont val="楷体"/>
        <family val="3"/>
        <charset val="134"/>
      </rPr>
      <t>诞生岛</t>
    </r>
    <r>
      <rPr>
        <sz val="10"/>
        <rFont val="Times New Roman"/>
        <family val="1"/>
      </rPr>
      <t>40-10</t>
    </r>
  </si>
  <si>
    <t>出手单位</t>
    <phoneticPr fontId="1" type="noConversion"/>
  </si>
  <si>
    <t>平均威力</t>
    <phoneticPr fontId="1" type="noConversion"/>
  </si>
  <si>
    <r>
      <rPr>
        <sz val="10"/>
        <rFont val="楷体"/>
        <family val="3"/>
        <charset val="134"/>
      </rPr>
      <t>未白镇</t>
    </r>
    <r>
      <rPr>
        <sz val="10"/>
        <rFont val="Times New Roman"/>
        <family val="1"/>
      </rPr>
      <t>1-1</t>
    </r>
    <phoneticPr fontId="1" type="noConversion"/>
  </si>
  <si>
    <t>熊猫大侠boss1</t>
  </si>
  <si>
    <t>hp_50000;atk_13000;hit_500000;miss_150;cirt_150;cirtSub_150</t>
    <phoneticPr fontId="11" type="noConversion"/>
  </si>
  <si>
    <t>熊猫大侠boss2</t>
  </si>
  <si>
    <t>hp_178200;atk_29000;hit_500000;miss_200;cirt_200;cirtSub_200</t>
  </si>
  <si>
    <t>熊猫大侠boss3</t>
  </si>
  <si>
    <t>hp_255200;atk_48000;hit_500000;miss_250;cirt_250;cirtSub_250</t>
  </si>
  <si>
    <t>熊猫大侠boss4</t>
  </si>
  <si>
    <t>hp_434000;atk_68000;hit_500000;miss_300;cirt_300;cirtSub_300</t>
  </si>
  <si>
    <t>熊猫大侠boss5</t>
  </si>
  <si>
    <t>hp_660000;atk_86000;hit_500000;miss_350;cirt_350;cirtSub_350</t>
  </si>
  <si>
    <t>熊猫大侠boss6</t>
  </si>
  <si>
    <t>hp_1001000;atk_115000;hit_500000;miss_400;cirt_400;cirtSub_400</t>
  </si>
  <si>
    <t>熊猫大侠boss7</t>
  </si>
  <si>
    <t>hp_1994300;atk_154000;hit_500000;miss_450;cirt_450;cirtSub_450</t>
  </si>
  <si>
    <t>熊猫大侠boss8</t>
  </si>
  <si>
    <t>hp_2683200;atk_183000;hit_500000;miss_500;cirt_500;cirtSub_500</t>
  </si>
  <si>
    <t>熊猫大侠boss9</t>
  </si>
  <si>
    <t>hp_3345600;atk_202000;hit_500000;miss_550;cirt_550;cirtSub_550</t>
  </si>
  <si>
    <t>熊猫大侠boss10</t>
  </si>
  <si>
    <t>hp_4085000;atk_221000;hit_500000;miss_600;cirt_600;cirtSub_600</t>
  </si>
  <si>
    <t>龙王boss1</t>
  </si>
  <si>
    <t>hp_1001000;atk_115000;hit_500000;miss_150;cirt_150;cirtSub_150</t>
  </si>
  <si>
    <t>龙王boss2</t>
  </si>
  <si>
    <t>hp_1994300;atk_154000;hit_500000;miss_200;cirt_200;cirtSub_200</t>
  </si>
  <si>
    <t>龙王boss3</t>
  </si>
  <si>
    <t>hp_2683200;atk_183000;hit_500000;miss_250;cirt_250;cirtSub_250</t>
  </si>
  <si>
    <t>龙王boss4</t>
  </si>
  <si>
    <t>hp_3345600;atk_202000;hit_500000;miss_300;cirt_300;cirtSub_300</t>
  </si>
  <si>
    <t>龙王boss5</t>
  </si>
  <si>
    <t>hp_4085000;atk_221000;hit_500000;miss_350;cirt_350;cirtSub_350</t>
  </si>
  <si>
    <t>龙王boss6</t>
  </si>
  <si>
    <t>hp_4824400;atk_240000;hit_500000;miss_400;cirt_400;cirtSub_400</t>
  </si>
  <si>
    <t>龙王boss7</t>
  </si>
  <si>
    <t>hp_5563800;atk_259000;hit_500000;miss_450;cirt_450;cirtSub_450</t>
  </si>
  <si>
    <t>龙王boss8</t>
  </si>
  <si>
    <t>hp_6303200;atk_278000;hit_500000;miss_500;cirt_500;cirtSub_500</t>
  </si>
  <si>
    <t>龙王boss9</t>
  </si>
  <si>
    <t>hp_7042600;atk_297000;hit_500000;miss_550;cirt_550;cirtSub_550</t>
  </si>
  <si>
    <t>龙王boss10</t>
  </si>
  <si>
    <t>hp_7782000;atk_316000;hit_500000;miss_600;cirt_600;cirtSub_600</t>
  </si>
  <si>
    <t>红孩儿boss1</t>
  </si>
  <si>
    <t>hp_4824400;atk_240000;hit_500000;miss_150;cirt_150;cirtSub_150</t>
  </si>
  <si>
    <t>红孩儿boss2</t>
  </si>
  <si>
    <t>hp_5563800;atk_259000;hit_500000;miss_200;cirt_200;cirtSub_200</t>
  </si>
  <si>
    <t>红孩儿boss3</t>
  </si>
  <si>
    <t>hp_6303200;atk_278000;hit_500000;miss_250;cirt_250;cirtSub_250</t>
  </si>
  <si>
    <t>红孩儿boss4</t>
  </si>
  <si>
    <t>hp_7042600;atk_297000;hit_500000;miss_300;cirt_300;cirtSub_300</t>
  </si>
  <si>
    <t>红孩儿boss5</t>
  </si>
  <si>
    <t>hp_7782000;atk_316000;hit_500000;miss_350;cirt_350;cirtSub_350</t>
  </si>
  <si>
    <t>红孩儿boss6</t>
  </si>
  <si>
    <t>hp_8521400;atk_335000;hit_500000;miss_400;cirt_400;cirtSub_400</t>
  </si>
  <si>
    <t>红孩儿boss7</t>
  </si>
  <si>
    <t>hp_9260800;atk_354000;hit_500000;miss_450;cirt_450;cirtSub_450</t>
  </si>
  <si>
    <t>红孩儿boss8</t>
  </si>
  <si>
    <t>hp_10000200;atk_373000;hit_500000;miss_500;cirt_500;cirtSub_500</t>
  </si>
  <si>
    <t>红孩儿boss9</t>
  </si>
  <si>
    <t>hp_10739600;atk_392000;hit_500000;miss_550;cirt_550;cirtSub_550</t>
  </si>
  <si>
    <t>红孩儿boss10</t>
  </si>
  <si>
    <t>hp_11479000;atk_411000;hit_500000;miss_600;cirt_600;cirtSub_600</t>
  </si>
  <si>
    <t>猪八戒boss1</t>
  </si>
  <si>
    <t>hp_8521400;atk_335000;hit_500000;miss_150;cirt_150;cirtSub_150</t>
  </si>
  <si>
    <t>猪八戒boss2</t>
  </si>
  <si>
    <t>hp_9260800;atk_354000;hit_500000;miss_200;cirt_200;cirtSub_200</t>
  </si>
  <si>
    <t>猪八戒boss3</t>
  </si>
  <si>
    <t>hp_10000200;atk_373000;hit_500000;miss_250;cirt_250;cirtSub_250</t>
  </si>
  <si>
    <t>猪八戒boss4</t>
  </si>
  <si>
    <t>hp_10739600;atk_392000;hit_500000;miss_300;cirt_300;cirtSub_300</t>
  </si>
  <si>
    <t>猪八戒boss5</t>
  </si>
  <si>
    <t>hp_11479000;atk_411000;hit_500000;miss_350;cirt_350;cirtSub_350</t>
  </si>
  <si>
    <t>猪八戒boss6</t>
  </si>
  <si>
    <t>hp_12218400;atk_430000;hit_500000;miss_400;cirt_400;cirtSub_400</t>
  </si>
  <si>
    <t>猪八戒boss7</t>
  </si>
  <si>
    <t>hp_12957800;atk_449000;hit_500000;miss_450;cirt_450;cirtSub_450</t>
  </si>
  <si>
    <t>猪八戒boss8</t>
  </si>
  <si>
    <t>hp_13697200;atk_468000;hit_500000;miss_500;cirt_500;cirtSub_500</t>
  </si>
  <si>
    <t>猪八戒boss9</t>
  </si>
  <si>
    <t>hp_14436600;atk_487000;hit_500000;miss_550;cirt_550;cirtSub_550</t>
  </si>
  <si>
    <t>猪八戒boss10</t>
  </si>
  <si>
    <t>hp_15176000;atk_506000;hit_500000;miss_600;cirt_600;cirtSub_600</t>
  </si>
  <si>
    <t>仙鹤boss1</t>
  </si>
  <si>
    <t>hp_12218400;atk_449000;hit_500000;miss_150;cirt_150;cirtSub_150</t>
  </si>
  <si>
    <t>仙鹤boss2</t>
  </si>
  <si>
    <t>hp_12957800;atk_468000;hit_500000;miss_200;cirt_200;cirtSub_200</t>
  </si>
  <si>
    <t>仙鹤boss3</t>
  </si>
  <si>
    <t>hp_13697200;atk_487000;hit_500000;miss_250;cirt_250;cirtSub_250</t>
  </si>
  <si>
    <t>仙鹤boss4</t>
  </si>
  <si>
    <t>hp_14436600;atk_506000;hit_500000;miss_300;cirt_300;cirtSub_300</t>
  </si>
  <si>
    <t>仙鹤boss5</t>
  </si>
  <si>
    <t>hp_15176000;atk_525000;hit_500000;miss_350;cirt_350;cirtSub_350</t>
  </si>
  <si>
    <t>仙鹤boss6</t>
  </si>
  <si>
    <t>hp_15915400;atk_544000;hit_500000;miss_400;cirt_400;cirtSub_400</t>
  </si>
  <si>
    <t>仙鹤boss7</t>
  </si>
  <si>
    <t>hp_16654800;atk_563000;hit_500000;miss_450;cirt_450;cirtSub_450</t>
  </si>
  <si>
    <t>仙鹤boss8</t>
  </si>
  <si>
    <t>hp_17394200;atk_582000;hit_500000;miss_500;cirt_500;cirtSub_500</t>
  </si>
  <si>
    <t>仙鹤boss9</t>
  </si>
  <si>
    <t>hp_18133600;atk_601000;hit_500000;miss_550;cirt_550;cirtSub_550</t>
  </si>
  <si>
    <t>仙鹤boss10</t>
  </si>
  <si>
    <t>hp_18873000;atk_620000;hit_500000;miss_600;cirt_600;cirtSub_600</t>
  </si>
  <si>
    <t>白象王boss1</t>
  </si>
  <si>
    <t>hp_15915400;atk_563000;hit_500000;miss_150;cirt_150;cirtSub_150</t>
  </si>
  <si>
    <t>白象王boss2</t>
  </si>
  <si>
    <t>hp_16654800;atk_582000;hit_500000;miss_200;cirt_200;cirtSub_200</t>
  </si>
  <si>
    <t>白象王boss3</t>
  </si>
  <si>
    <t>hp_17394200;atk_601000;hit_500000;miss_250;cirt_250;cirtSub_250</t>
  </si>
  <si>
    <t>白象王boss4</t>
  </si>
  <si>
    <t>hp_18133600;atk_620000;hit_500000;miss_300;cirt_300;cirtSub_300</t>
  </si>
  <si>
    <t>白象王boss5</t>
  </si>
  <si>
    <t>hp_18873000;atk_639000;hit_500000;miss_350;cirt_350;cirtSub_350</t>
  </si>
  <si>
    <t>白象王boss6</t>
  </si>
  <si>
    <t>hp_19612400;atk_658000;hit_500000;miss_400;cirt_400;cirtSub_400</t>
  </si>
  <si>
    <t>白象王boss7</t>
  </si>
  <si>
    <t>hp_20351800;atk_677000;hit_500000;miss_450;cirt_450;cirtSub_450</t>
  </si>
  <si>
    <t>白象王boss8</t>
  </si>
  <si>
    <t>hp_21091200;atk_696000;hit_500000;miss_500;cirt_500;cirtSub_500</t>
  </si>
  <si>
    <t>白象王boss9</t>
  </si>
  <si>
    <t>hp_21830600;atk_715000;hit_500000;miss_550;cirt_550;cirtSub_550</t>
  </si>
  <si>
    <t>白象王boss10</t>
  </si>
  <si>
    <t>hp_22570000;atk_734000;hit_500000;miss_600;cirt_600;cirtSub_600</t>
  </si>
  <si>
    <t>hp_7300;atk_5686;hit_500000;miss_-1050;cirt_50;cirtSub_-3500</t>
  </si>
  <si>
    <t>hp_9100;atk_5985;hit_500000;miss_-1050;cirt_50;cirtSub_-3500</t>
  </si>
  <si>
    <t>hp_11300;atk_6301;hit_500000;miss_-1050;cirt_50;cirtSub_-3500</t>
  </si>
  <si>
    <t>hp_14200;atk_6633;hit_500000;miss_-1050;cirt_50;cirtSub_-3500</t>
  </si>
  <si>
    <t>hp_15500;atk_6982;hit_500000;miss_-1050;cirt_50;cirtSub_-3500</t>
  </si>
  <si>
    <t>hp_17700;atk_7350;hit_500000;miss_-1050;cirt_50;cirtSub_-3500</t>
  </si>
  <si>
    <t>hp_27700;atk_7737;hit_500000;miss_100;cirt_100;cirtSub_100</t>
  </si>
  <si>
    <t>hp_34600;atk_8144;hit_500000;miss_100;cirt_100;cirtSub_100</t>
  </si>
  <si>
    <t>hp_51100;atk_8573;hit_500000;miss_100;cirt_100;cirtSub_100</t>
  </si>
  <si>
    <t>hp_63900;atk_9386;hit_500000;miss_100;cirt_100;cirtSub_100</t>
  </si>
  <si>
    <t>hp_79800;atk_9880;hit_500000;miss_100;cirt_100;cirtSub_100</t>
  </si>
  <si>
    <t>hp_99800;atk_10400;hit_500000;miss_100;cirt_100;cirtSub_100</t>
  </si>
  <si>
    <t>hp_110200;atk_11960;hit_500000;miss_150;cirt_150;cirtSub_150</t>
  </si>
  <si>
    <t>hp_131700;atk_13520;hit_500000;miss_150;cirt_150;cirtSub_150</t>
  </si>
  <si>
    <t>hp_154900;atk_15080;hit_500000;miss_150;cirt_150;cirtSub_150</t>
  </si>
  <si>
    <t>hp_180200;atk_16640;hit_500000;miss_150;cirt_150;cirtSub_150</t>
  </si>
  <si>
    <t>hp_207700;atk_18200;hit_500000;miss_150;cirt_150;cirtSub_150</t>
  </si>
  <si>
    <t>hp_243000;atk_19760;hit_500000;miss_150;cirt_150;cirtSub_150</t>
  </si>
  <si>
    <t>hp_265700;atk_22140;hit_500000;miss_200;cirt_200;cirtSub_200</t>
  </si>
  <si>
    <t>hp_334600;atk_23760;hit_500000;miss_200;cirt_200;cirtSub_200</t>
  </si>
  <si>
    <t>hp_405700;atk_25380;hit_500000;miss_200;cirt_200;cirtSub_200</t>
  </si>
  <si>
    <t>hp_479000;atk_27000;hit_500000;miss_200;cirt_200;cirtSub_200</t>
  </si>
  <si>
    <t>hp_554800;atk_28620;hit_500000;miss_200;cirt_200;cirtSub_200</t>
  </si>
  <si>
    <t>hp_644600;atk_29970;hit_500000;miss_200;cirt_200;cirtSub_200</t>
  </si>
  <si>
    <t>hp_753200;atk_33698;hit_500000;miss_250;cirt_250;cirtSub_250</t>
  </si>
  <si>
    <t>hp_820600;atk_37427;hit_500000;miss_250;cirt_250;cirtSub_250</t>
  </si>
  <si>
    <t>hp_889100;atk_41156;hit_500000;miss_250;cirt_250;cirtSub_250</t>
  </si>
  <si>
    <t>hp_958700;atk_46547;hit_500000;miss_250;cirt_250;cirtSub_250</t>
  </si>
  <si>
    <t>hp_1029500;atk_50414;hit_500000;miss_250;cirt_250;cirtSub_250</t>
  </si>
  <si>
    <t>hp_1168700;atk_54280;hit_500000;miss_250;cirt_250;cirtSub_250</t>
  </si>
  <si>
    <t>hp_1257200;atk_56451;hit_500000;miss_300;cirt_300;cirtSub_300</t>
  </si>
  <si>
    <t>hp_1321400;atk_58623;hit_500000;miss_300;cirt_300;cirtSub_300</t>
  </si>
  <si>
    <t>hp_1386700;atk_60794;hit_500000;miss_300;cirt_300;cirtSub_300</t>
  </si>
  <si>
    <t>hp_1453200;atk_62965;hit_500000;miss_300;cirt_300;cirtSub_300</t>
  </si>
  <si>
    <t>hp_1520800;atk_65136;hit_500000;miss_300;cirt_300;cirtSub_300</t>
  </si>
  <si>
    <t>hp_1617300;atk_67307;hit_500000;miss_300;cirt_300;cirtSub_300</t>
  </si>
  <si>
    <t>hp_1672400;atk_71960;hit_500000;miss_350;cirt_350;cirtSub_350</t>
  </si>
  <si>
    <t>hp_1729700;atk_74208;hit_500000;miss_350;cirt_350;cirtSub_350</t>
  </si>
  <si>
    <t>hp_1788100;atk_76457;hit_500000;miss_350;cirt_350;cirtSub_350</t>
  </si>
  <si>
    <t>hp_1847600;atk_78706;hit_500000;miss_350;cirt_350;cirtSub_350</t>
  </si>
  <si>
    <t>hp_1908100;atk_80954;hit_500000;miss_350;cirt_350;cirtSub_350</t>
  </si>
  <si>
    <t>hp_1984400;atk_83203;hit_500000;miss_350;cirt_350;cirtSub_350</t>
  </si>
  <si>
    <t>hp_2016500;atk_85451;hit_500000;miss_400;cirt_400;cirtSub_400</t>
  </si>
  <si>
    <t>hp_2095300;atk_87700;hit_500000;miss_400;cirt_400;cirtSub_400</t>
  </si>
  <si>
    <t>hp_2175500;atk_89949;hit_500000;miss_400;cirt_400;cirtSub_400</t>
  </si>
  <si>
    <t>hp_2257400;atk_95377;hit_500000;miss_400;cirt_400;cirtSub_400</t>
  </si>
  <si>
    <t>hp_2340800;atk_97703;hit_500000;miss_400;cirt_400;cirtSub_400</t>
  </si>
  <si>
    <t>hp_2472300;atk_100029;hit_500000;miss_400;cirt_400;cirtSub_400</t>
  </si>
  <si>
    <t>hp_2573400;atk_102355;hit_500000;miss_450;cirt_450;cirtSub_450</t>
  </si>
  <si>
    <t>hp_2654000;atk_104682;hit_500000;miss_450;cirt_450;cirtSub_450</t>
  </si>
  <si>
    <t>hp_2732000;atk_107008;hit_500000;miss_450;cirt_450;cirtSub_450</t>
  </si>
  <si>
    <t>hp_2810100;atk_109334;hit_500000;miss_450;cirt_450;cirtSub_450</t>
  </si>
  <si>
    <t>hp_2888200;atk_111660;hit_500000;miss_450;cirt_450;cirtSub_450</t>
  </si>
  <si>
    <t>hp_2966200;atk_114000;hit_500000;miss_450;cirt_450;cirtSub_450</t>
  </si>
  <si>
    <t>hp_3042100;atk_121028;hit_500000;miss_500;cirt_500;cirtSub_500</t>
  </si>
  <si>
    <t>hp_3120100;atk_124257;hit_500000;miss_500;cirt_500;cirtSub_500</t>
  </si>
  <si>
    <t>hp_3198100;atk_127486;hit_500000;miss_500;cirt_500;cirtSub_500</t>
  </si>
  <si>
    <t>hp_3276100;atk_130715;hit_500000;miss_500;cirt_500;cirtSub_500</t>
  </si>
  <si>
    <t>hp_3354100;atk_133944;hit_500000;miss_500;cirt_500;cirtSub_500</t>
  </si>
  <si>
    <t>hp_3432100;atk_137173;hit_500000;miss_500;cirt_500;cirtSub_500</t>
  </si>
  <si>
    <t>hp_3507600;atk_140402;hit_500000;miss_550;cirt_550;cirtSub_550</t>
  </si>
  <si>
    <t>hp_3585500;atk_143631;hit_500000;miss_550;cirt_550;cirtSub_550</t>
  </si>
  <si>
    <t>hp_3663500;atk_146860;hit_500000;miss_550;cirt_550;cirtSub_550</t>
  </si>
  <si>
    <t>hp_3741400;atk_154931;hit_500000;miss_550;cirt_550;cirtSub_550</t>
  </si>
  <si>
    <t>hp_3819400;atk_158264;hit_500000;miss_550;cirt_550;cirtSub_550</t>
  </si>
  <si>
    <t>hp_3897300;atk_161597;hit_500000;miss_550;cirt_550;cirtSub_550</t>
  </si>
  <si>
    <t>hp_3972400;atk_164930;hit_500000;miss_600;cirt_600;cirtSub_600</t>
  </si>
  <si>
    <t>hp_4050300;atk_168263;hit_500000;miss_600;cirt_600;cirtSub_600</t>
  </si>
  <si>
    <t>hp_4128200;atk_171596;hit_500000;miss_600;cirt_600;cirtSub_600</t>
  </si>
  <si>
    <t>hp_4206100;atk_174929;hit_500000;miss_600;cirt_600;cirtSub_600</t>
  </si>
  <si>
    <t>hp_4284000;atk_178263;hit_500000;miss_600;cirt_600;cirtSub_600</t>
  </si>
  <si>
    <t>hp_4361800;atk_181596;hit_500000;miss_600;cirt_600;cirtSub_600</t>
  </si>
  <si>
    <t>hp_4436500;atk_190708;hit_500000;miss_650;cirt_650;cirtSub_650</t>
  </si>
  <si>
    <t>hp_4514400;atk_194145;hit_500000;miss_650;cirt_650;cirtSub_650</t>
  </si>
  <si>
    <t>hp_4592200;atk_197582;hit_500000;miss_650;cirt_650;cirtSub_650</t>
  </si>
  <si>
    <t>hp_4670000;atk_201020;hit_500000;miss_650;cirt_650;cirtSub_650</t>
  </si>
  <si>
    <t>hp_4747900;atk_204457;hit_500000;miss_650;cirt_650;cirtSub_650</t>
  </si>
  <si>
    <t>hp_4825700;atk_207900;hit_500000;miss_650;cirt_650;cirtSub_650</t>
  </si>
  <si>
    <t>hp_4900000;atk_211933;hit_500000;miss_700;cirt_700;cirtSub_700</t>
  </si>
  <si>
    <t>hp_4977800;atk_215966;hit_500000;miss_700;cirt_700;cirtSub_700</t>
  </si>
  <si>
    <t>hp_5055600;atk_219999;hit_500000;miss_700;cirt_700;cirtSub_700</t>
  </si>
  <si>
    <t>hp_5133300;atk_230821;hit_500000;miss_700;cirt_700;cirtSub_700</t>
  </si>
  <si>
    <t>hp_5211100;atk_234977;hit_500000;miss_700;cirt_700;cirtSub_700</t>
  </si>
  <si>
    <t>hp_5288900;atk_239132;hit_500000;miss_700;cirt_700;cirtSub_700</t>
  </si>
  <si>
    <t>hp_5285100;atk_243288;hit_500000;miss_750;cirt_750;cirtSub_750</t>
  </si>
  <si>
    <t>hp_5447700;atk_247443;hit_500000;miss_750;cirt_750;cirtSub_750</t>
  </si>
  <si>
    <t>hp_5509200;atk_251599;hit_500000;miss_750;cirt_750;cirtSub_750</t>
  </si>
  <si>
    <t>hp_5570800;atk_255754;hit_500000;miss_750;cirt_750;cirtSub_750</t>
  </si>
  <si>
    <t>hp_5632300;atk_259910;hit_500000;miss_750;cirt_750;cirtSub_750</t>
  </si>
  <si>
    <t>hp_5693900;atk_264065;hit_500000;miss_750;cirt_750;cirtSub_750</t>
  </si>
  <si>
    <t>hp_5766700;atk_276110;hit_500000;miss_800;cirt_800;cirtSub_800</t>
  </si>
  <si>
    <t>hp_5843600;atk_280387;hit_500000;miss_800;cirt_800;cirtSub_800</t>
  </si>
  <si>
    <t>hp_5928100;atk_284665;hit_500000;miss_800;cirt_800;cirtSub_800</t>
  </si>
  <si>
    <t>hp_6012700;atk_288943;hit_500000;miss_800;cirt_800;cirtSub_800</t>
  </si>
  <si>
    <t>hp_6097300;atk_293220;hit_500000;miss_800;cirt_800;cirtSub_800</t>
  </si>
  <si>
    <t>hp_6228000;atk_297500;hit_500000;miss_800;cirt_800;cirtSub_800</t>
  </si>
  <si>
    <t>hp_6300300;atk_302330;hit_500000;miss_850;cirt_850;cirtSub_850</t>
  </si>
  <si>
    <t>hp_6423300;atk_307160;hit_500000;miss_850;cirt_850;cirtSub_850</t>
  </si>
  <si>
    <t>hp_6546200;atk_311990;hit_500000;miss_850;cirt_850;cirtSub_850</t>
  </si>
  <si>
    <t>hp_6669100;atk_325872;hit_500000;miss_850;cirt_850;cirtSub_850</t>
  </si>
  <si>
    <t>hp_6792100;atk_330840;hit_500000;miss_850;cirt_850;cirtSub_850</t>
  </si>
  <si>
    <t>hp_6945700;atk_335808;hit_500000;miss_850;cirt_850;cirtSub_850</t>
  </si>
  <si>
    <t>hp_7063600;atk_340776;hit_500000;miss_900;cirt_900;cirtSub_900</t>
  </si>
  <si>
    <t>hp_7186400;atk_345744;hit_500000;miss_900;cirt_900;cirtSub_900</t>
  </si>
  <si>
    <t>hp_7309200;atk_350712;hit_500000;miss_900;cirt_900;cirtSub_900</t>
  </si>
  <si>
    <t>hp_7432100;atk_355680;hit_500000;miss_900;cirt_900;cirtSub_900</t>
  </si>
  <si>
    <t>hp_7554900;atk_360648;hit_500000;miss_900;cirt_900;cirtSub_900</t>
  </si>
  <si>
    <t>hp_7708500;atk_365616;hit_500000;miss_900;cirt_900;cirtSub_900</t>
  </si>
  <si>
    <t>hp_7825700;atk_380878;hit_500000;miss_950;cirt_950;cirtSub_950</t>
  </si>
  <si>
    <t>hp_7948400;atk_385984;hit_500000;miss_950;cirt_950;cirtSub_950</t>
  </si>
  <si>
    <t>hp_8071200;atk_391090;hit_500000;miss_950;cirt_950;cirtSub_950</t>
  </si>
  <si>
    <t>hp_8193900;atk_396196;hit_500000;miss_950;cirt_950;cirtSub_950</t>
  </si>
  <si>
    <t>hp_8316700;atk_401302;hit_500000;miss_950;cirt_950;cirtSub_950</t>
  </si>
  <si>
    <t>hp_8439400;atk_407000;hit_500000;miss_950;cirt_950;cirtSub_950</t>
  </si>
  <si>
    <t>hp_8556000;atk_413142;hit_500000;miss_1000;cirt_1000;cirtSub_1000</t>
  </si>
  <si>
    <t>hp_8678700;atk_419284;hit_500000;miss_1000;cirt_1000;cirtSub_1000</t>
  </si>
  <si>
    <t>hp_8801300;atk_425426;hit_500000;miss_1000;cirt_1000;cirtSub_1000</t>
  </si>
  <si>
    <t>hp_8924000;atk_443232;hit_500000;miss_1000;cirt_1000;cirtSub_1000</t>
  </si>
  <si>
    <t>hp_9046700;atk_449540;hit_500000;miss_1000;cirt_1000;cirtSub_1000</t>
  </si>
  <si>
    <t>hp_9169300;atk_455848;hit_500000;miss_1000;cirt_1000;cirtSub_1000</t>
  </si>
  <si>
    <t>hp_9285300;atk_462156;hit_500000;miss_1050;cirt_1050;cirtSub_1050</t>
  </si>
  <si>
    <t>hp_9407800;atk_468464;hit_500000;miss_1050;cirt_1050;cirtSub_1050</t>
  </si>
  <si>
    <t>hp_9561100;atk_474772;hit_500000;miss_1050;cirt_1050;cirtSub_1050</t>
  </si>
  <si>
    <t>hp_9683600;atk_481080;hit_500000;miss_1050;cirt_1050;cirtSub_1050</t>
  </si>
  <si>
    <t>hp_9806200;atk_487388;hit_500000;miss_1050;cirt_1050;cirtSub_1050</t>
  </si>
  <si>
    <t>hp_9928800;atk_493696;hit_500000;miss_1050;cirt_1050;cirtSub_1050</t>
  </si>
  <si>
    <t>hp_10044100;atk_513162;hit_500000;miss_1100;cirt_1100;cirtSub_1100</t>
  </si>
  <si>
    <t>hp_10166600;atk_519636;hit_500000;miss_1100;cirt_1100;cirtSub_1100</t>
  </si>
  <si>
    <t>hp_10289100;atk_526110;hit_500000;miss_1100;cirt_1100;cirtSub_1100</t>
  </si>
  <si>
    <t>hp_10411600;atk_532584;hit_500000;miss_1100;cirt_1100;cirtSub_1100</t>
  </si>
  <si>
    <t>hp_10534000;atk_539058;hit_500000;miss_1100;cirt_1100;cirtSub_1100</t>
  </si>
  <si>
    <t>hp_10656500;atk_546000;hit_500000;miss_1100;cirt_1100;cirtSub_1100</t>
  </si>
  <si>
    <t>hp_10771200;atk_553410;hit_500000;miss_1150;cirt_1150;cirtSub_1150</t>
  </si>
  <si>
    <t>hp_10924200;atk_560820;hit_500000;miss_1150;cirt_1150;cirtSub_1150</t>
  </si>
  <si>
    <t>hp_11046600;atk_568230;hit_500000;miss_1150;cirt_1150;cirtSub_1150</t>
  </si>
  <si>
    <t>hp_11169000;atk_590400;hit_500000;miss_1150;cirt_1150;cirtSub_1150</t>
  </si>
  <si>
    <t>hp_11291400;atk_598000;hit_500000;miss_1150;cirt_1150;cirtSub_1150</t>
  </si>
  <si>
    <t>hp_11413800;atk_605600;hit_500000;miss_1150;cirt_1150;cirtSub_1150</t>
  </si>
  <si>
    <t>hp_11527800;atk_613200;hit_500000;miss_1200;cirt_1200;cirtSub_1200</t>
  </si>
  <si>
    <t>hp_11650100;atk_620800;hit_500000;miss_1200;cirt_1200;cirtSub_1200</t>
  </si>
  <si>
    <t>hp_11772400;atk_628400;hit_500000;miss_1200;cirt_1200;cirtSub_1200</t>
  </si>
  <si>
    <t>hp_11894800;atk_636000;hit_500000;miss_1200;cirt_1200;cirtSub_1200</t>
  </si>
  <si>
    <t>hp_12047600;atk_643600;hit_500000;miss_1200;cirt_1200;cirtSub_1200</t>
  </si>
  <si>
    <t>hp_12200500;atk_651200;hit_500000;miss_1200;cirt_1200;cirtSub_1200</t>
  </si>
  <si>
    <t>hp_12344400;atk_658800;hit_500000;miss_1250;cirt_1250;cirtSub_1250</t>
  </si>
  <si>
    <t>hp_12497200;atk_666400;hit_500000;miss_1250;cirt_1250;cirtSub_1250</t>
  </si>
  <si>
    <t>hp_12650000;atk_674000;hit_500000;miss_1250;cirt_1250;cirtSub_1250</t>
  </si>
  <si>
    <t>hp_12802800;atk_681600;hit_500000;miss_1250;cirt_1250;cirtSub_1250</t>
  </si>
  <si>
    <t>hp_12955600;atk_689200;hit_500000;miss_1250;cirt_1250;cirtSub_1250</t>
  </si>
  <si>
    <t>hp_13108300;atk_696800;hit_500000;miss_1250;cirt_1250;cirtSub_1250</t>
  </si>
  <si>
    <t>hp_13251500;atk_704400;hit_500000;miss_1300;cirt_1300;cirtSub_1300</t>
  </si>
  <si>
    <t>hp_13404100;atk_712000;hit_500000;miss_1300;cirt_1300;cirtSub_1300</t>
  </si>
  <si>
    <t>hp_13556800;atk_720800;hit_500000;miss_1300;cirt_1300;cirtSub_1300</t>
  </si>
  <si>
    <t>hp_13575100;atk_729600;hit_500000;miss_1300;cirt_1300;cirtSub_1300</t>
  </si>
  <si>
    <t>hp_13607700;atk_738400;hit_500000;miss_1300;cirt_1300;cirtSub_1300</t>
  </si>
  <si>
    <t>hp_13705800;atk_747200;hit_500000;miss_1300;cirt_1300;cirtSub_1300</t>
  </si>
  <si>
    <t>hp_13793900;atk_756000;hit_500000;miss_1350;cirt_1350;cirtSub_1350</t>
  </si>
  <si>
    <t>hp_13892000;atk_764800;hit_500000;miss_1350;cirt_1350;cirtSub_1350</t>
  </si>
  <si>
    <t>hp_13990100;atk_773600;hit_500000;miss_1350;cirt_1350;cirtSub_1350</t>
  </si>
  <si>
    <t>hp_14088100;atk_782400;hit_500000;miss_1350;cirt_1350;cirtSub_1350</t>
  </si>
  <si>
    <t>hp_14186200;atk_791200;hit_500000;miss_1350;cirt_1350;cirtSub_1350</t>
  </si>
  <si>
    <t>hp_14284300;atk_800000;hit_500000;miss_1350;cirt_1350;cirtSub_1350</t>
  </si>
  <si>
    <t>hp_14371900;atk_808800;hit_500000;miss_1400;cirt_1400;cirtSub_1400</t>
  </si>
  <si>
    <t>hp_14469900;atk_817600;hit_500000;miss_1400;cirt_1400;cirtSub_1400</t>
  </si>
  <si>
    <t>hp_14567900;atk_826400;hit_500000;miss_1400;cirt_1400;cirtSub_1400</t>
  </si>
  <si>
    <t>hp_14665900;atk_835200;hit_500000;miss_1400;cirt_1400;cirtSub_1400</t>
  </si>
  <si>
    <t>hp_14763900;atk_844000;hit_500000;miss_1400;cirt_1400;cirtSub_1400</t>
  </si>
  <si>
    <t>hp_14861900;atk_852800;hit_500000;miss_1400;cirt_1400;cirtSub_1400</t>
  </si>
  <si>
    <t>hp_14949000;atk_863200;hit_500000;miss_1450;cirt_1450;cirtSub_1450</t>
  </si>
  <si>
    <t>hp_15046900;atk_873600;hit_500000;miss_1450;cirt_1450;cirtSub_1450</t>
  </si>
  <si>
    <t>hp_15144800;atk_884000;hit_500000;miss_1450;cirt_1450;cirtSub_1450</t>
  </si>
  <si>
    <t>hp_15242800;atk_894400;hit_500000;miss_1450;cirt_1450;cirtSub_1450</t>
  </si>
  <si>
    <t>hp_15340700;atk_904800;hit_500000;miss_1450;cirt_1450;cirtSub_1450</t>
  </si>
  <si>
    <t>hp_15438600;atk_915200;hit_500000;miss_1450;cirt_1450;cirtSub_1450</t>
  </si>
  <si>
    <t>hp_15525200;atk_925600;hit_500000;miss_1500;cirt_1500;cirtSub_1500</t>
  </si>
  <si>
    <t>hp_15623100;atk_936000;hit_500000;miss_1500;cirt_1500;cirtSub_1500</t>
  </si>
  <si>
    <t>hp_15720900;atk_946400;hit_500000;miss_1500;cirt_1500;cirtSub_1500</t>
  </si>
  <si>
    <t>hp_15818800;atk_956800;hit_500000;miss_1500;cirt_1500;cirtSub_1500</t>
  </si>
  <si>
    <t>hp_15916600;atk_967200;hit_500000;miss_1500;cirt_1500;cirtSub_1500</t>
  </si>
  <si>
    <t>hp_16014500;atk_977600;hit_500000;miss_1500;cirt_1500;cirtSub_1500</t>
  </si>
  <si>
    <t>hp_16100600;atk_988000;hit_500000;miss_1550;cirt_1550;cirtSub_1550</t>
  </si>
  <si>
    <t>hp_16198400;atk_998400;hit_500000;miss_1550;cirt_1550;cirtSub_1550</t>
  </si>
  <si>
    <t>hp_16296200;atk_1011200;hit_500000;miss_1550;cirt_1550;cirtSub_1550</t>
  </si>
  <si>
    <t>hp_16394000;atk_1024000;hit_500000;miss_1550;cirt_1550;cirtSub_1550</t>
  </si>
  <si>
    <t>hp_16491700;atk_1036800;hit_500000;miss_1550;cirt_1550;cirtSub_1550</t>
  </si>
  <si>
    <t>hp_16589500;atk_1049600;hit_500000;miss_1550;cirt_1550;cirtSub_1550</t>
  </si>
  <si>
    <t>hp_16675100;atk_1062400;hit_500000;miss_1600;cirt_1600;cirtSub_1600</t>
  </si>
  <si>
    <t>hp_16772800;atk_1075200;hit_500000;miss_1600;cirt_1600;cirtSub_1600</t>
  </si>
  <si>
    <t>hp_16870600;atk_1088000;hit_500000;miss_1600;cirt_1600;cirtSub_1600</t>
  </si>
  <si>
    <t>hp_16968300;atk_1100800;hit_500000;miss_1600;cirt_1600;cirtSub_1600</t>
  </si>
  <si>
    <t>hp_17066000;atk_1113600;hit_500000;miss_1600;cirt_1600;cirtSub_1600</t>
  </si>
  <si>
    <t>hp_17163700;atk_1126400;hit_500000;miss_1600;cirt_1600;cirtSub_1600</t>
  </si>
  <si>
    <t>hp_17248800;atk_1139200;hit_500000;miss_1650;cirt_1650;cirtSub_1650</t>
  </si>
  <si>
    <t>hp_17346400;atk_1155200;hit_500000;miss_1650;cirt_1650;cirtSub_1650</t>
  </si>
  <si>
    <t>hp_17444100;atk_1171200;hit_500000;miss_1650;cirt_1650;cirtSub_1650</t>
  </si>
  <si>
    <t>hp_17541700;atk_1187200;hit_500000;miss_1650;cirt_1650;cirtSub_1650</t>
  </si>
  <si>
    <t>hp_17639400;atk_1203200;hit_500000;miss_1650;cirt_1650;cirtSub_1650</t>
  </si>
  <si>
    <t>hp_17737000;atk_1219200;hit_500000;miss_1650;cirt_1650;cirtSub_1650</t>
  </si>
  <si>
    <t>hp_18024400;atk_1235200;hit_500000;miss_1700;cirt_1700;cirtSub_1700</t>
  </si>
  <si>
    <t>hp_18324900;atk_1251200;hit_500000;miss_1700;cirt_1700;cirtSub_1700</t>
  </si>
  <si>
    <t>hp_18625300;atk_1267200;hit_500000;miss_1700;cirt_1700;cirtSub_1700</t>
  </si>
  <si>
    <t>hp_18925700;atk_1283200;hit_500000;miss_1700;cirt_1700;cirtSub_1700</t>
  </si>
  <si>
    <t>hp_19226100;atk_1299200;hit_500000;miss_1700;cirt_1700;cirtSub_1700</t>
  </si>
  <si>
    <t>hp_19526500;atk_1315200;hit_500000;miss_1700;cirt_1700;cirtSub_1700</t>
  </si>
  <si>
    <t>hp_19812400;atk_1331200;hit_500000;miss_1750;cirt_1750;cirtSub_1750</t>
  </si>
  <si>
    <t>hp_20112600;atk_1351200;hit_500000;miss_1750;cirt_1750;cirtSub_1750</t>
  </si>
  <si>
    <t>hp_20412800;atk_1371200;hit_500000;miss_1750;cirt_1750;cirtSub_1750</t>
  </si>
  <si>
    <t>hp_20713000;atk_1391200;hit_500000;miss_1750;cirt_1750;cirtSub_1750</t>
  </si>
  <si>
    <t>hp_21013200;atk_1411200;hit_500000;miss_1750;cirt_1750;cirtSub_1750</t>
  </si>
  <si>
    <t>hp_21313300;atk_1431200;hit_500000;miss_1750;cirt_1750;cirtSub_1750</t>
  </si>
  <si>
    <t>hp_21597700;atk_1451200;hit_500000;miss_1800;cirt_1800;cirtSub_1800</t>
  </si>
  <si>
    <t>hp_21897700;atk_1471200;hit_500000;miss_1800;cirt_1800;cirtSub_1800</t>
  </si>
  <si>
    <t>hp_22197600;atk_1491200;hit_500000;miss_1800;cirt_1800;cirtSub_1800</t>
  </si>
  <si>
    <t>hp_22497600;atk_1511200;hit_500000;miss_1800;cirt_1800;cirtSub_1800</t>
  </si>
  <si>
    <t>hp_22797600;atk_1531200;hit_500000;miss_1800;cirt_1800;cirtSub_1800</t>
  </si>
  <si>
    <t>hp_23097600;atk_1551200;hit_500000;miss_1800;cirt_1800;cirtSub_1800</t>
  </si>
  <si>
    <t>hp_23380400;atk_1571200;hit_500000;miss_1850;cirt_1850;cirtSub_1850</t>
  </si>
  <si>
    <t>hp_23680100;atk_1591200;hit_500000;miss_1850;cirt_1850;cirtSub_1850</t>
  </si>
  <si>
    <t>hp_23979900;atk_1615200;hit_500000;miss_1850;cirt_1850;cirtSub_1850</t>
  </si>
  <si>
    <t>hp_24279600;atk_1639200;hit_500000;miss_1850;cirt_1850;cirtSub_1850</t>
  </si>
  <si>
    <t>hp_24579400;atk_1663200;hit_500000;miss_1850;cirt_1850;cirtSub_1850</t>
  </si>
  <si>
    <t>hp_24879100;atk_1687200;hit_500000;miss_1850;cirt_1850;cirtSub_1850</t>
  </si>
  <si>
    <t>hp_25160400;atk_1711200;hit_500000;miss_1900;cirt_1900;cirtSub_1900</t>
  </si>
  <si>
    <t>hp_25459900;atk_1735200;hit_500000;miss_1900;cirt_1900;cirtSub_1900</t>
  </si>
  <si>
    <t>hp_25759500;atk_1759200;hit_500000;miss_1900;cirt_1900;cirtSub_1900</t>
  </si>
  <si>
    <t>hp_26059000;atk_1783200;hit_500000;miss_1900;cirt_1900;cirtSub_1900</t>
  </si>
  <si>
    <t>hp_26358500;atk_1807200;hit_500000;miss_1900;cirt_1900;cirtSub_1900</t>
  </si>
  <si>
    <t>hp_26658100;atk_1831200;hit_500000;miss_1900;cirt_1900;cirtSub_1900</t>
  </si>
  <si>
    <t>hp_26937800;atk_1855200;hit_500000;miss_1950;cirt_1950;cirtSub_1950</t>
  </si>
  <si>
    <t>hp_27237100;atk_1879200;hit_500000;miss_1950;cirt_1950;cirtSub_1950</t>
  </si>
  <si>
    <t>hp_27536400;atk_1903200;hit_500000;miss_1950;cirt_1950;cirtSub_1950</t>
  </si>
  <si>
    <t>hp_27835700;atk_1927200;hit_500000;miss_1950;cirt_1950;cirtSub_1950</t>
  </si>
  <si>
    <t>hp_28135000;atk_1951200;hit_500000;miss_1950;cirt_1950;cirtSub_1950</t>
  </si>
  <si>
    <t>hp_28434400;atk_1975200;hit_500000;miss_1950;cirt_1950;cirtSub_1950</t>
  </si>
  <si>
    <t>hp_28712600;atk_1999200;hit_500000;miss_2000;cirt_2000;cirtSub_2000</t>
  </si>
  <si>
    <t>hp_29011700;atk_2023200;hit_500000;miss_2000;cirt_2000;cirtSub_2000</t>
  </si>
  <si>
    <t>hp_29310700;atk_2052000;hit_500000;miss_2000;cirt_2000;cirtSub_2000</t>
  </si>
  <si>
    <t>hp_29609800;atk_2080800;hit_500000;miss_2000;cirt_2000;cirtSub_2000</t>
  </si>
  <si>
    <t>hp_29908900;atk_2109600;hit_500000;miss_2000;cirt_2000;cirtSub_2000</t>
  </si>
  <si>
    <t>hp_30208000;atk_2138400;hit_500000;miss_2000;cirt_2000;cirtSub_2000</t>
  </si>
  <si>
    <t>hp_30484700;atk_2167200;hit_500000;miss_2050;cirt_2050;cirtSub_2050</t>
  </si>
  <si>
    <t>hp_30783500;atk_2196000;hit_500000;miss_2050;cirt_2050;cirtSub_2050</t>
  </si>
  <si>
    <t>hp_31082400;atk_2224800;hit_500000;miss_2050;cirt_2050;cirtSub_2050</t>
  </si>
  <si>
    <t>hp_31381300;atk_2253600;hit_500000;miss_2050;cirt_2050;cirtSub_2050</t>
  </si>
  <si>
    <t>hp_31680200;atk_2282400;hit_500000;miss_2050;cirt_2050;cirtSub_2050</t>
  </si>
  <si>
    <t>hp_31979000;atk_2311200;hit_500000;miss_2050;cirt_2050;cirtSub_2050</t>
  </si>
  <si>
    <t>hp_32254200;atk_2340000;hit_500000;miss_2100;cirt_2100;cirtSub_2100</t>
  </si>
  <si>
    <t>hp_32552800;atk_2368800;hit_500000;miss_2100;cirt_2100;cirtSub_2100</t>
  </si>
  <si>
    <t>hp_32851500;atk_2397600;hit_500000;miss_2100;cirt_2100;cirtSub_2100</t>
  </si>
  <si>
    <t>hp_33150100;atk_2426400;hit_500000;miss_2100;cirt_2100;cirtSub_2100</t>
  </si>
  <si>
    <t>hp_33448800;atk_2455200;hit_500000;miss_2100;cirt_2100;cirtSub_2100</t>
  </si>
  <si>
    <t>hp_33747400;atk_2484000;hit_500000;miss_2100;cirt_2100;cirtSub_2100</t>
  </si>
  <si>
    <t>hp_34021000;atk_2512800;hit_500000;miss_2150;cirt_2150;cirtSub_2150</t>
  </si>
  <si>
    <t>hp_34319400;atk_2544000;hit_500000;miss_2150;cirt_2150;cirtSub_2150</t>
  </si>
  <si>
    <t>hp_34617900;atk_2575200;hit_500000;miss_2150;cirt_2150;cirtSub_2150</t>
  </si>
  <si>
    <t>hp_34916300;atk_2606400;hit_500000;miss_2150;cirt_2150;cirtSub_2150</t>
  </si>
  <si>
    <t>hp_35214700;atk_2637600;hit_500000;miss_2150;cirt_2150;cirtSub_2150</t>
  </si>
  <si>
    <t>hp_35513200;atk_2668800;hit_500000;miss_2150;cirt_2150;cirtSub_2150</t>
  </si>
  <si>
    <t>hp_35785200;atk_2700000;hit_500000;miss_2200;cirt_2200;cirtSub_2200</t>
  </si>
  <si>
    <t>hp_36083400;atk_2731200;hit_500000;miss_2200;cirt_2200;cirtSub_2200</t>
  </si>
  <si>
    <t>hp_36381600;atk_2762400;hit_500000;miss_2200;cirt_2200;cirtSub_2200</t>
  </si>
  <si>
    <t>hp_36679800;atk_2793600;hit_500000;miss_2200;cirt_2200;cirtSub_2200</t>
  </si>
  <si>
    <t>hp_36978000;atk_2824800;hit_500000;miss_2200;cirt_2200;cirtSub_2200</t>
  </si>
  <si>
    <t>hp_37276300;atk_2856000;hit_500000;miss_2200;cirt_2200;cirtSub_2200</t>
  </si>
  <si>
    <t>hp_37546800;atk_2887200;hit_500000;miss_2250;cirt_2250;cirtSub_2250</t>
  </si>
  <si>
    <t>hp_37844700;atk_2918400;hit_500000;miss_2250;cirt_2250;cirtSub_2250</t>
  </si>
  <si>
    <t>hp_38142700;atk_2949600;hit_500000;miss_2250;cirt_2250;cirtSub_2250</t>
  </si>
  <si>
    <t>hp_38440700;atk_2980800;hit_500000;miss_2250;cirt_2250;cirtSub_2250</t>
  </si>
  <si>
    <t>hp_38738700;atk_3012000;hit_500000;miss_2250;cirt_2250;cirtSub_2250</t>
  </si>
  <si>
    <t>hp_39036700;atk_3043200;hit_500000;miss_2250;cirt_2250;cirtSub_2250</t>
  </si>
  <si>
    <t>hp_39305700;atk_3074400;hit_500000;miss_2300;cirt_2300;cirtSub_2300</t>
  </si>
  <si>
    <t>hp_39603400;atk_3105600;hit_500000;miss_2300;cirt_2300;cirtSub_2300</t>
  </si>
  <si>
    <t>hp_39901200;atk_3136800;hit_500000;miss_2300;cirt_2300;cirtSub_2300</t>
  </si>
  <si>
    <t>hp_40199000;atk_3168000;hit_500000;miss_2300;cirt_2300;cirtSub_2300</t>
  </si>
  <si>
    <t>hp_40496800;atk_3199200;hit_500000;miss_2300;cirt_2300;cirtSub_2300</t>
  </si>
  <si>
    <t>hp_40794500;atk_3236800;hit_500000;miss_2300;cirt_2300;cirtSub_2300</t>
  </si>
  <si>
    <t>hp_41062000;atk_3274400;hit_500000;miss_2350;cirt_2350;cirtSub_2350</t>
  </si>
  <si>
    <t>hp_41359500;atk_3312000;hit_500000;miss_2350;cirt_2350;cirtSub_2350</t>
  </si>
  <si>
    <t>hp_41657100;atk_3349600;hit_500000;miss_2350;cirt_2350;cirtSub_2350</t>
  </si>
  <si>
    <t>hp_41954600;atk_3387200;hit_500000;miss_2350;cirt_2350;cirtSub_2350</t>
  </si>
  <si>
    <t>hp_42252200;atk_3424800;hit_500000;miss_2350;cirt_2350;cirtSub_2350</t>
  </si>
  <si>
    <t>hp_42549700;atk_3462400;hit_500000;miss_2350;cirt_2350;cirtSub_2350</t>
  </si>
  <si>
    <t>hp_42815600;atk_3500000;hit_500000;miss_2400;cirt_2400;cirtSub_2400</t>
  </si>
  <si>
    <t>hp_43112900;atk_3537600;hit_500000;miss_2400;cirt_2400;cirtSub_2400</t>
  </si>
  <si>
    <t>hp_43410300;atk_3575200;hit_500000;miss_2400;cirt_2400;cirtSub_2400</t>
  </si>
  <si>
    <t>hp_43707600;atk_3612800;hit_500000;miss_2400;cirt_2400;cirtSub_2400</t>
  </si>
  <si>
    <t>hp_44004900;atk_3650400;hit_500000;miss_2400;cirt_2400;cirtSub_2400</t>
  </si>
  <si>
    <t>hp_44302300;atk_3688000;hit_500000;miss_2400;cirt_2400;cirtSub_2400</t>
  </si>
  <si>
    <t>hp_44566600;atk_3725600;hit_500000;miss_2450;cirt_2450;cirtSub_2450</t>
  </si>
  <si>
    <t>hp_44863700;atk_3763200;hit_500000;miss_2450;cirt_2450;cirtSub_2450</t>
  </si>
  <si>
    <t>hp_45160800;atk_3800800;hit_500000;miss_2450;cirt_2450;cirtSub_2450</t>
  </si>
  <si>
    <t>hp_45457900;atk_3838400;hit_500000;miss_2450;cirt_2450;cirtSub_2450</t>
  </si>
  <si>
    <t>hp_45755100;atk_3876000;hit_500000;miss_2450;cirt_2450;cirtSub_2450</t>
  </si>
  <si>
    <t>hp_46052200;atk_3913600;hit_500000;miss_2450;cirt_2450;cirtSub_2450</t>
  </si>
  <si>
    <t>hp_46315000;atk_3951200;hit_500000;miss_2500;cirt_2500;cirtSub_2500</t>
  </si>
  <si>
    <t>hp_46611900;atk_3988800;hit_500000;miss_2500;cirt_2500;cirtSub_2500</t>
  </si>
  <si>
    <t>hp_46908800;atk_4026400;hit_500000;miss_2500;cirt_2500;cirtSub_2500</t>
  </si>
  <si>
    <t>hp_47205600;atk_4064000;hit_500000;miss_2500;cirt_2500;cirtSub_2500</t>
  </si>
  <si>
    <t>hp_47502500;atk_4101600;hit_500000;miss_2500;cirt_2500;cirtSub_2500</t>
  </si>
  <si>
    <t>hp_47799400;atk_4139200;hit_500000;miss_2500;cirt_2500;cirtSub_2500</t>
  </si>
  <si>
    <t>hp_48060700;atk_4176800;hit_500000;miss_2550;cirt_2550;cirtSub_2550</t>
  </si>
  <si>
    <t>hp_48357400;atk_4214400;hit_500000;miss_2550;cirt_2550;cirtSub_2550</t>
  </si>
  <si>
    <t>hp_48654000;atk_4259200;hit_500000;miss_2550;cirt_2550;cirtSub_2550</t>
  </si>
  <si>
    <t>hp_48950700;atk_4304000;hit_500000;miss_2550;cirt_2550;cirtSub_2550</t>
  </si>
  <si>
    <t>hp_49247400;atk_4348800;hit_500000;miss_2550;cirt_2550;cirtSub_2550</t>
  </si>
  <si>
    <t>hp_49544100;atk_4393600;hit_500000;miss_2550;cirt_2550;cirtSub_2550</t>
  </si>
  <si>
    <t>hp_49803800;atk_4438400;hit_500000;miss_2600;cirt_2600;cirtSub_2600</t>
  </si>
  <si>
    <t>hp_50100200;atk_4483200;hit_500000;miss_2600;cirt_2600;cirtSub_2600</t>
  </si>
  <si>
    <t>hp_50396700;atk_4528000;hit_500000;miss_2600;cirt_2600;cirtSub_2600</t>
  </si>
  <si>
    <t>hp_50693100;atk_4572800;hit_500000;miss_2600;cirt_2600;cirtSub_2600</t>
  </si>
  <si>
    <t>hp_50989600;atk_4617600;hit_500000;miss_2600;cirt_2600;cirtSub_2600</t>
  </si>
  <si>
    <t>hp_51286000;atk_4662400;hit_500000;miss_2600;cirt_2600;cirtSub_2600</t>
  </si>
  <si>
    <t>hp_51544200;atk_4707200;hit_500000;miss_2650;cirt_2650;cirtSub_2650</t>
  </si>
  <si>
    <t>hp_51840500;atk_4752000;hit_500000;miss_2650;cirt_2650;cirtSub_2650</t>
  </si>
  <si>
    <t>hp_52136700;atk_4796800;hit_500000;miss_2650;cirt_2650;cirtSub_2650</t>
  </si>
  <si>
    <t>hp_52432900;atk_4841600;hit_500000;miss_2650;cirt_2650;cirtSub_2650</t>
  </si>
  <si>
    <t>hp_52729200;atk_4886400;hit_500000;miss_2650;cirt_2650;cirtSub_2650</t>
  </si>
  <si>
    <t>hp_53025400;atk_4931200;hit_500000;miss_2650;cirt_2650;cirtSub_2650</t>
  </si>
  <si>
    <t>hp_53282000;atk_4976000;hit_500000;miss_2700;cirt_2700;cirtSub_2700</t>
  </si>
  <si>
    <t>hp_53578000;atk_5020800;hit_500000;miss_2700;cirt_2700;cirtSub_2700</t>
  </si>
  <si>
    <t>hp_53874100;atk_5065600;hit_500000;miss_2700;cirt_2700;cirtSub_2700</t>
  </si>
  <si>
    <t>hp_54170100;atk_5110400;hit_500000;miss_2700;cirt_2700;cirtSub_2700</t>
  </si>
  <si>
    <t>hp_54466100;atk_5155200;hit_500000;miss_2700;cirt_2700;cirtSub_2700</t>
  </si>
  <si>
    <t>hp_54762100;atk_5200000;hit_500000;miss_2700;cirt_2700;cirtSub_2700</t>
  </si>
  <si>
    <t>hp_55017200;atk_5244800;hit_500000;miss_2750;cirt_2750;cirtSub_2750</t>
  </si>
  <si>
    <t>hp_55313000;atk_5297600;hit_500000;miss_2750;cirt_2750;cirtSub_2750</t>
  </si>
  <si>
    <t>hp_55608800;atk_5350400;hit_500000;miss_2750;cirt_2750;cirtSub_2750</t>
  </si>
  <si>
    <t>hp_55904600;atk_5403200;hit_500000;miss_2750;cirt_2750;cirtSub_2750</t>
  </si>
  <si>
    <t>hp_56200400;atk_5456000;hit_500000;miss_2750;cirt_2750;cirtSub_2750</t>
  </si>
  <si>
    <t>hp_56496200;atk_5508800;hit_500000;miss_2750;cirt_2750;cirtSub_2750</t>
  </si>
  <si>
    <t>hp_56749700;atk_5561600;hit_500000;miss_2800;cirt_2800;cirtSub_2800</t>
  </si>
  <si>
    <t>hp_57045300;atk_5614400;hit_500000;miss_2800;cirt_2800;cirtSub_2800</t>
  </si>
  <si>
    <t>hp_57340900;atk_5667200;hit_500000;miss_2800;cirt_2800;cirtSub_2800</t>
  </si>
  <si>
    <t>hp_57636500;atk_5720000;hit_500000;miss_2800;cirt_2800;cirtSub_2800</t>
  </si>
  <si>
    <t>hp_57932000;atk_5772800;hit_500000;miss_2800;cirt_2800;cirtSub_2800</t>
  </si>
  <si>
    <t>hp_58227600;atk_5825600;hit_500000;miss_2800;cirt_2800;cirtSub_2800</t>
  </si>
  <si>
    <t>hp_58479600;atk_5878400;hit_500000;miss_2850;cirt_2850;cirtSub_2850</t>
  </si>
  <si>
    <t>hp_58775000;atk_5931200;hit_500000;miss_2850;cirt_2850;cirtSub_2850</t>
  </si>
  <si>
    <t>hp_59070300;atk_5984000;hit_500000;miss_2850;cirt_2850;cirtSub_2850</t>
  </si>
  <si>
    <t>hp_59365700;atk_6036800;hit_500000;miss_2850;cirt_2850;cirtSub_2850</t>
  </si>
  <si>
    <t>hp_59661000;atk_6089600;hit_500000;miss_2850;cirt_2850;cirtSub_2850</t>
  </si>
  <si>
    <t>hp_59956400;atk_6142400;hit_500000;miss_2850;cirt_2850;cirtSub_2850</t>
  </si>
  <si>
    <t>hp_60206900;atk_6195200;hit_500000;miss_2900;cirt_2900;cirtSub_2900</t>
  </si>
  <si>
    <t>hp_60502000;atk_6248000;hit_500000;miss_2900;cirt_2900;cirtSub_2900</t>
  </si>
  <si>
    <t>hp_60797100;atk_6300800;hit_500000;miss_2900;cirt_2900;cirtSub_2900</t>
  </si>
  <si>
    <t>hp_61092300;atk_6362400;hit_500000;miss_2900;cirt_2900;cirtSub_2900</t>
  </si>
  <si>
    <t>hp_61387400;atk_6424000;hit_500000;miss_2900;cirt_2900;cirtSub_2900</t>
  </si>
  <si>
    <t>hp_61682500;atk_6485600;hit_500000;miss_2900;cirt_2900;cirtSub_2900</t>
  </si>
  <si>
    <t>hp_61931500;atk_6547200;hit_500000;miss_2950;cirt_2950;cirtSub_2950</t>
  </si>
  <si>
    <t>hp_62226400;atk_6608800;hit_500000;miss_2950;cirt_2950;cirtSub_2950</t>
  </si>
  <si>
    <t>hp_62521300;atk_6670400;hit_500000;miss_2950;cirt_2950;cirtSub_2950</t>
  </si>
  <si>
    <t>hp_62816200;atk_6732000;hit_500000;miss_2950;cirt_2950;cirtSub_2950</t>
  </si>
  <si>
    <t>hp_63111100;atk_6793600;hit_500000;miss_2950;cirt_2950;cirtSub_2950</t>
  </si>
  <si>
    <t>hp_63406100;atk_6855200;hit_500000;miss_2950;cirt_2950;cirtSub_2950</t>
  </si>
  <si>
    <t>hp_63653500;atk_6916800;hit_500000;miss_3000;cirt_3000;cirtSub_3000</t>
  </si>
  <si>
    <t>hp_63948200;atk_6978400;hit_500000;miss_3000;cirt_3000;cirtSub_3000</t>
  </si>
  <si>
    <t>hp_64242900;atk_7040000;hit_500000;miss_3000;cirt_3000;cirtSub_3000</t>
  </si>
  <si>
    <t>hp_64537500;atk_7101600;hit_500000;miss_3000;cirt_3000;cirtSub_3000</t>
  </si>
  <si>
    <t>hp_64832200;atk_7163200;hit_500000;miss_3000;cirt_3000;cirtSub_3000</t>
  </si>
  <si>
    <t>hp_65126900;atk_7224800;hit_500000;miss_3000;cirt_3000;cirtSub_3000</t>
  </si>
  <si>
    <t>hp_65372800;atk_7286400;hit_500000;miss_3050;cirt_3050;cirtSub_3050</t>
  </si>
  <si>
    <t>hp_65667300;atk_7348000;hit_500000;miss_3050;cirt_3050;cirtSub_3050</t>
  </si>
  <si>
    <t>hp_65961800;atk_7409600;hit_500000;miss_3050;cirt_3050;cirtSub_3050</t>
  </si>
  <si>
    <t>hp_66256200;atk_7471200;hit_500000;miss_3050;cirt_3050;cirtSub_3050</t>
  </si>
  <si>
    <t>hp_66550700;atk_7532800;hit_500000;miss_3050;cirt_3050;cirtSub_3050</t>
  </si>
  <si>
    <t>hp_66845200;atk_7604000;hit_500000;miss_3050;cirt_3050;cirtSub_3050</t>
  </si>
  <si>
    <t>hp_67089500;atk_7675200;hit_500000;miss_3100;cirt_3100;cirtSub_3100</t>
  </si>
  <si>
    <t>hp_67383800;atk_7746400;hit_500000;miss_3100;cirt_3100;cirtSub_3100</t>
  </si>
  <si>
    <t>hp_67678000;atk_7817600;hit_500000;miss_3100;cirt_3100;cirtSub_3100</t>
  </si>
  <si>
    <t>hp_67972300;atk_7888800;hit_500000;miss_3100;cirt_3100;cirtSub_3100</t>
  </si>
  <si>
    <t>hp_68266500;atk_7960000;hit_500000;miss_3100;cirt_3100;cirtSub_3100</t>
  </si>
  <si>
    <t>hp_68560800;atk_8031200;hit_500000;miss_3100;cirt_3100;cirtSub_3100</t>
  </si>
  <si>
    <t>hp_68803600;atk_8102400;hit_500000;miss_3150;cirt_3150;cirtSub_3150</t>
  </si>
  <si>
    <t>hp_69097600;atk_8173600;hit_500000;miss_3150;cirt_3150;cirtSub_3150</t>
  </si>
  <si>
    <t>hp_69391600;atk_8244800;hit_500000;miss_3150;cirt_3150;cirtSub_3150</t>
  </si>
  <si>
    <t>hp_69685700;atk_8316000;hit_500000;miss_3150;cirt_3150;cirtSub_3150</t>
  </si>
  <si>
    <t>hp_69979700;atk_8387200;hit_500000;miss_3150;cirt_3150;cirtSub_3150</t>
  </si>
  <si>
    <t>hp_70273700;atk_8458400;hit_500000;miss_3150;cirt_3150;cirtSub_3150</t>
  </si>
  <si>
    <t>hp_70515000;atk_8529600;hit_500000;miss_3200;cirt_3200;cirtSub_3200</t>
  </si>
  <si>
    <t>hp_70808800;atk_8600800;hit_500000;miss_3200;cirt_3200;cirtSub_3200</t>
  </si>
  <si>
    <t>hp_71102600;atk_8672000;hit_500000;miss_3200;cirt_3200;cirtSub_3200</t>
  </si>
  <si>
    <t>hp_71396400;atk_8743200;hit_500000;miss_3200;cirt_3200;cirtSub_3200</t>
  </si>
  <si>
    <t>hp_71690200;atk_8814400;hit_500000;miss_3200;cirt_3200;cirtSub_3200</t>
  </si>
  <si>
    <t>hp_71984000;atk_8885600;hit_500000;miss_3200;cirt_3200;cirtSub_3200</t>
  </si>
  <si>
    <t>hp_72223800;atk_8956800;hit_500000;miss_3250;cirt_3250;cirtSub_3250</t>
  </si>
  <si>
    <t>hp_72517400;atk_9036800;hit_500000;miss_3250;cirt_3250;cirtSub_3250</t>
  </si>
  <si>
    <t>hp_72810900;atk_9116800;hit_500000;miss_3250;cirt_3250;cirtSub_3250</t>
  </si>
  <si>
    <t>hp_73104500;atk_9196800;hit_500000;miss_3250;cirt_3250;cirtSub_3250</t>
  </si>
  <si>
    <t>hp_73398100;atk_9276800;hit_500000;miss_3250;cirt_3250;cirtSub_3250</t>
  </si>
  <si>
    <t>hp_73691700;atk_9356800;hit_500000;miss_3250;cirt_3250;cirtSub_3250</t>
  </si>
  <si>
    <t>hp_73929900;atk_9436800;hit_500000;miss_3300;cirt_3300;cirtSub_3300</t>
  </si>
  <si>
    <t>hp_74223300;atk_9516800;hit_500000;miss_3300;cirt_3300;cirtSub_3300</t>
  </si>
  <si>
    <t>hp_74516600;atk_9596800;hit_500000;miss_3300;cirt_3300;cirtSub_3300</t>
  </si>
  <si>
    <t>hp_74810000;atk_9676800;hit_500000;miss_3300;cirt_3300;cirtSub_3300</t>
  </si>
  <si>
    <t>hp_75103400;atk_9756800;hit_500000;miss_3300;cirt_3300;cirtSub_3300</t>
  </si>
  <si>
    <t>hp_75396800;atk_9836800;hit_500000;miss_3300;cirt_3300;cirtSub_3300</t>
  </si>
  <si>
    <t>hp_15000;atk_1500;hit_500000;miss_50;cirt_50;cirtSub_50</t>
  </si>
  <si>
    <t>hp_29000;atk_2900;hit_500000;miss_50;cirt_50;cirtSub_50</t>
  </si>
  <si>
    <t>hp_42500;atk_4250;hit_500000;miss_50;cirt_50;cirtSub_50</t>
  </si>
  <si>
    <t>hp_55000;atk_5500;hit_500000;miss_75;cirt_75;cirtSub_75</t>
  </si>
  <si>
    <t>hp_67500;atk_6750;hit_500000;miss_75;cirt_75;cirtSub_75</t>
  </si>
  <si>
    <t>hp_80000;atk_8320;hit_500000;miss_75;cirt_75;cirtSub_75</t>
  </si>
  <si>
    <t>hp_92500;atk_9620;hit_500000;miss_100;cirt_100;cirtSub_100</t>
  </si>
  <si>
    <t>hp_105000;atk_10920;hit_500000;miss_100;cirt_100;cirtSub_100</t>
  </si>
  <si>
    <t>hp_117500;atk_12220;hit_500000;miss_100;cirt_100;cirtSub_100</t>
  </si>
  <si>
    <t>hp_130000;atk_13520;hit_500000;miss_125;cirt_125;cirtSub_125</t>
  </si>
  <si>
    <t>hp_147500;atk_15930;hit_500000;miss_125;cirt_125;cirtSub_125</t>
  </si>
  <si>
    <t>hp_165000;atk_17820;hit_500000;miss_125;cirt_125;cirtSub_125</t>
  </si>
  <si>
    <t>hp_182500;atk_19710;hit_500000;miss_150;cirt_150;cirtSub_150</t>
  </si>
  <si>
    <t>hp_200000;atk_21600;hit_500000;miss_150;cirt_150;cirtSub_150</t>
  </si>
  <si>
    <t>hp_217500;atk_23490;hit_500000;miss_150;cirt_150;cirtSub_150</t>
  </si>
  <si>
    <t>hp_235000;atk_26320;hit_500000;miss_175;cirt_175;cirtSub_175</t>
  </si>
  <si>
    <t>hp_252500;atk_28280;hit_500000;miss_175;cirt_175;cirtSub_175</t>
  </si>
  <si>
    <t>hp_270000;atk_30240;hit_500000;miss_175;cirt_175;cirtSub_175</t>
  </si>
  <si>
    <t>hp_287500;atk_32200;hit_500000;miss_200;cirt_200;cirtSub_200</t>
  </si>
  <si>
    <t>hp_305000;atk_34160;hit_500000;miss_200;cirt_200;cirtSub_200</t>
  </si>
  <si>
    <t>hp_322500;atk_37410;hit_500000;miss_200;cirt_200;cirtSub_200</t>
  </si>
  <si>
    <t>hp_340000;atk_39440;hit_500000;miss_225;cirt_225;cirtSub_225</t>
  </si>
  <si>
    <t>hp_357500;atk_41470;hit_500000;miss_225;cirt_225;cirtSub_225</t>
  </si>
  <si>
    <t>hp_375000;atk_43500;hit_500000;miss_225;cirt_225;cirtSub_225</t>
  </si>
  <si>
    <t>hp_397500;atk_46110;hit_500000;miss_250;cirt_250;cirtSub_250</t>
  </si>
  <si>
    <t>hp_420000;atk_50400;hit_500000;miss_250;cirt_250;cirtSub_250</t>
  </si>
  <si>
    <t>hp_442500;atk_53100;hit_500000;miss_250;cirt_250;cirtSub_250</t>
  </si>
  <si>
    <t>hp_465000;atk_55800;hit_500000;miss_275;cirt_275;cirtSub_275</t>
  </si>
  <si>
    <t>hp_487500;atk_58500;hit_500000;miss_275;cirt_275;cirtSub_275</t>
  </si>
  <si>
    <t>hp_510000;atk_61200;hit_500000;miss_275;cirt_275;cirtSub_275</t>
  </si>
  <si>
    <t>hp_532500;atk_66030;hit_500000;miss_300;cirt_300;cirtSub_300</t>
  </si>
  <si>
    <t>hp_555000;atk_68820;hit_500000;miss_300;cirt_300;cirtSub_300</t>
  </si>
  <si>
    <t>hp_577500;atk_71610;hit_500000;miss_300;cirt_300;cirtSub_300</t>
  </si>
  <si>
    <t>hp_600000;atk_74400;hit_500000;miss_325;cirt_325;cirtSub_325</t>
  </si>
  <si>
    <t>hp_622500;atk_77190;hit_500000;miss_325;cirt_325;cirtSub_325</t>
  </si>
  <si>
    <t>hp_645000;atk_82560;hit_500000;miss_325;cirt_325;cirtSub_325</t>
  </si>
  <si>
    <t>hp_667500;atk_85440;hit_500000;miss_350;cirt_350;cirtSub_350</t>
  </si>
  <si>
    <t>hp_690000;atk_88320;hit_500000;miss_350;cirt_350;cirtSub_350</t>
  </si>
  <si>
    <t>hp_712500;atk_91200;hit_500000;miss_350;cirt_350;cirtSub_350</t>
  </si>
  <si>
    <t>hp_735000;atk_94080;hit_500000;miss_375;cirt_375;cirtSub_375</t>
  </si>
  <si>
    <t>hp_757500;atk_99990;hit_500000;miss_375;cirt_375;cirtSub_375</t>
  </si>
  <si>
    <t>hp_780000;atk_102960;hit_500000;miss_375;cirt_375;cirtSub_375</t>
  </si>
  <si>
    <t>hp_802500;atk_105930;hit_500000;miss_400;cirt_400;cirtSub_400</t>
  </si>
  <si>
    <t>hp_825000;atk_108900;hit_500000;miss_400;cirt_400;cirtSub_400</t>
  </si>
  <si>
    <t>hp_847500;atk_111870;hit_500000;miss_400;cirt_400;cirtSub_400</t>
  </si>
  <si>
    <t>hp_870000;atk_118320;hit_500000;miss_425;cirt_425;cirtSub_425</t>
  </si>
  <si>
    <t>hp_900000;atk_122400;hit_500000;miss_425;cirt_425;cirtSub_425</t>
  </si>
  <si>
    <t>hp_925000;atk_125800;hit_500000;miss_425;cirt_425;cirtSub_425</t>
  </si>
  <si>
    <t>hp_950000;atk_129200;hit_500000;miss_450;cirt_450;cirtSub_450</t>
  </si>
  <si>
    <t>hp_975000;atk_132600;hit_500000;miss_450;cirt_450;cirtSub_450</t>
  </si>
  <si>
    <t>hp_1102500;atk_154350;hit_500000;miss_450;cirt_450;cirtSub_450</t>
  </si>
  <si>
    <t>hp_1130063;atk_158209;hit_500000;miss_475;cirt_475;cirtSub_475</t>
  </si>
  <si>
    <t>hp_1157625;atk_162067;hit_500000;miss_475;cirt_475;cirtSub_475</t>
  </si>
  <si>
    <t>hp_1185188;atk_165926;hit_500000;miss_475;cirt_475;cirtSub_475</t>
  </si>
  <si>
    <t>hp_1212750;atk_169785;hit_500000;miss_500;cirt_500;cirtSub_500</t>
  </si>
  <si>
    <t>hp_1240313;atk_178605;hit_500000;miss_500;cirt_500;cirtSub_500</t>
  </si>
  <si>
    <t>hp_1267875;atk_182574;hit_500000;miss_500;cirt_500;cirtSub_500</t>
  </si>
  <si>
    <t>hp_1295438;atk_186543;hit_500000;miss_525;cirt_525;cirtSub_525</t>
  </si>
  <si>
    <t>hp_1323000;atk_190512;hit_500000;miss_525;cirt_525;cirtSub_525</t>
  </si>
  <si>
    <t>hp_1350563;atk_194481;hit_500000;miss_525;cirt_525;cirtSub_525</t>
  </si>
  <si>
    <t>hp_1378125;atk_203962;hit_500000;miss_550;cirt_550;cirtSub_550</t>
  </si>
  <si>
    <t>hp_1405688;atk_208042;hit_500000;miss_550;cirt_550;cirtSub_550</t>
  </si>
  <si>
    <t>hp_1433250;atk_212121;hit_500000;miss_550;cirt_550;cirtSub_550</t>
  </si>
  <si>
    <t>hp_1466325;atk_217016;hit_500000;miss_575;cirt_575;cirtSub_575</t>
  </si>
  <si>
    <t>hp_1499400;atk_221911;hit_500000;miss_575;cirt_575;cirtSub_575</t>
  </si>
  <si>
    <t>hp_1532475;atk_232936;hit_500000;miss_575;cirt_575;cirtSub_575</t>
  </si>
  <si>
    <t>hp_1565550;atk_237963;hit_500000;miss_600;cirt_600;cirtSub_600</t>
  </si>
  <si>
    <t>hp_1598625;atk_242991;hit_500000;miss_600;cirt_600;cirtSub_600</t>
  </si>
  <si>
    <t>hp_1631700;atk_248018;hit_500000;miss_600;cirt_600;cirtSub_600</t>
  </si>
  <si>
    <t>hp_1664775;atk_253045;hit_500000;miss_625;cirt_625;cirtSub_625</t>
  </si>
  <si>
    <t>hp_1697850;atk_264864;hit_500000;miss_625;cirt_625;cirtSub_625</t>
  </si>
  <si>
    <t>hp_1730925;atk_270024;hit_500000;miss_625;cirt_625;cirtSub_625</t>
  </si>
  <si>
    <t>hp_1764000;atk_275184;hit_500000;miss_650;cirt_650;cirtSub_650</t>
  </si>
  <si>
    <t>hp_1797075;atk_280343;hit_500000;miss_650;cirt_650;cirtSub_650</t>
  </si>
  <si>
    <t>hp_1830150;atk_285503;hit_500000;miss_650;cirt_650;cirtSub_650</t>
  </si>
  <si>
    <t>hp_1863225;atk_298116;hit_500000;miss_675;cirt_675;cirtSub_675</t>
  </si>
  <si>
    <t>hp_1896300;atk_303408;hit_500000;miss_675;cirt_675;cirtSub_675</t>
  </si>
  <si>
    <t>hp_1929375;atk_308700;hit_500000;miss_675;cirt_675;cirtSub_675</t>
  </si>
  <si>
    <t>hp_1962450;atk_313992;hit_500000;miss_700;cirt_700;cirtSub_700</t>
  </si>
  <si>
    <t>hp_2001038;atk_320166;hit_500000;miss_700;cirt_700;cirtSub_700</t>
  </si>
  <si>
    <t>hp_2039625;atk_326340;hit_500000;miss_700;cirt_700;cirtSub_700</t>
  </si>
  <si>
    <t>hp_2078213;atk_332514;hit_500000;miss_725;cirt_725;cirtSub_725</t>
  </si>
  <si>
    <t>hp_2116800;atk_338688;hit_500000;miss_725;cirt_725;cirtSub_725</t>
  </si>
  <si>
    <t>hp_2155388;atk_344862;hit_500000;miss_725;cirt_725;cirtSub_725</t>
  </si>
  <si>
    <t>hp_2193975;atk_351036;hit_500000;miss_750;cirt_750;cirtSub_750</t>
  </si>
  <si>
    <t>hp_2232563;atk_357210;hit_500000;miss_750;cirt_750;cirtSub_750</t>
  </si>
  <si>
    <t>hp_2271150;atk_363384;hit_500000;miss_750;cirt_750;cirtSub_750</t>
  </si>
  <si>
    <t>hp_2309738;atk_369558;hit_500000;miss_775;cirt_775;cirtSub_775</t>
  </si>
  <si>
    <t>hp_2348325;atk_375732;hit_500000;miss_775;cirt_775;cirtSub_775</t>
  </si>
  <si>
    <t>hp_2386913;atk_381906;hit_500000;miss_775;cirt_775;cirtSub_775</t>
  </si>
  <si>
    <t>hp_2425500;atk_388080;hit_500000;miss_800;cirt_800;cirtSub_800</t>
  </si>
  <si>
    <t>hp_2464088;atk_394254;hit_500000;miss_800;cirt_800;cirtSub_800</t>
  </si>
  <si>
    <t>hp_2502675;atk_400428;hit_500000;miss_800;cirt_800;cirtSub_800</t>
  </si>
  <si>
    <t>hp_2546775;atk_407484;hit_500000;miss_825;cirt_825;cirtSub_825</t>
  </si>
  <si>
    <t>hp_2590875;atk_414540;hit_500000;miss_825;cirt_825;cirtSub_825</t>
  </si>
  <si>
    <t>hp_2634975;atk_421596;hit_500000;miss_825;cirt_825;cirtSub_825</t>
  </si>
  <si>
    <t>hp_2679075;atk_428652;hit_500000;miss_850;cirt_850;cirtSub_850</t>
  </si>
  <si>
    <t>hp_2723175;atk_435708;hit_500000;miss_850;cirt_850;cirtSub_850</t>
  </si>
  <si>
    <t>hp_2767275;atk_442764;hit_500000;miss_850;cirt_850;cirtSub_850</t>
  </si>
  <si>
    <t>hp_2811375;atk_449820;hit_500000;miss_875;cirt_875;cirtSub_875</t>
  </si>
  <si>
    <t>hp_2855475;atk_456876;hit_500000;miss_875;cirt_875;cirtSub_875</t>
  </si>
  <si>
    <t>hp_2899575;atk_463932;hit_500000;miss_875;cirt_875;cirtSub_875</t>
  </si>
  <si>
    <t>hp_2943675;atk_470988;hit_500000;miss_900;cirt_900;cirtSub_900</t>
  </si>
  <si>
    <t>hp_2987775;atk_478044;hit_500000;miss_900;cirt_900;cirtSub_900</t>
  </si>
  <si>
    <t>hp_3031875;atk_485100;hit_500000;miss_900;cirt_900;cirtSub_900</t>
  </si>
  <si>
    <t>hp_3081488;atk_493038;hit_500000;miss_925;cirt_925;cirtSub_925</t>
  </si>
  <si>
    <t>hp_3131100;atk_500976;hit_500000;miss_925;cirt_925;cirtSub_925</t>
  </si>
  <si>
    <t>hp_3180713;atk_508914;hit_500000;miss_925;cirt_925;cirtSub_925</t>
  </si>
  <si>
    <t>hp_3230325;atk_516852;hit_500000;miss_950;cirt_950;cirtSub_950</t>
  </si>
  <si>
    <t>hp_3279938;atk_524790;hit_500000;miss_950;cirt_950;cirtSub_950</t>
  </si>
  <si>
    <t>hp_3329550;atk_532728;hit_500000;miss_950;cirt_950;cirtSub_950</t>
  </si>
  <si>
    <t>hp_3379163;atk_540666;hit_500000;miss_975;cirt_975;cirtSub_975</t>
  </si>
  <si>
    <t>hp_3428775;atk_548604;hit_500000;miss_975;cirt_975;cirtSub_975</t>
  </si>
  <si>
    <t>hp_3478388;atk_556542;hit_500000;miss_975;cirt_975;cirtSub_975</t>
  </si>
  <si>
    <t>hp_3528000;atk_564480;hit_500000;miss_1000;cirt_1000;cirtSub_1000</t>
  </si>
  <si>
    <t>hp_3577613;atk_572418;hit_500000;miss_1000;cirt_1000;cirtSub_1000</t>
  </si>
  <si>
    <t>hp_3627225;atk_580356;hit_500000;miss_1000;cirt_1000;cirtSub_1000</t>
  </si>
  <si>
    <t>hp_3676838;atk_588294;hit_500000;miss_1025;cirt_1025;cirtSub_1025</t>
  </si>
  <si>
    <t>hp_3731963;atk_597114;hit_500000;miss_1025;cirt_1025;cirtSub_1025</t>
  </si>
  <si>
    <t>hp_3787088;atk_605934;hit_500000;miss_1025;cirt_1025;cirtSub_1025</t>
  </si>
  <si>
    <t>hp_3842213;atk_614754;hit_500000;miss_1050;cirt_1050;cirtSub_1050</t>
  </si>
  <si>
    <t>hp_3897338;atk_623574;hit_500000;miss_1050;cirt_1050;cirtSub_1050</t>
  </si>
  <si>
    <t>hp_3952463;atk_632394;hit_500000;miss_1050;cirt_1050;cirtSub_1050</t>
  </si>
  <si>
    <t>hp_4007588;atk_641214;hit_500000;miss_1075;cirt_1075;cirtSub_1075</t>
  </si>
  <si>
    <t>hp_4062713;atk_650034;hit_500000;miss_1075;cirt_1075;cirtSub_1075</t>
  </si>
  <si>
    <t>hp_4117838;atk_658854;hit_500000;miss_1075;cirt_1075;cirtSub_1075</t>
  </si>
  <si>
    <t>hp_4172963;atk_667674;hit_500000;miss_1100;cirt_1100;cirtSub_1100</t>
  </si>
  <si>
    <t>hp_4228088;atk_676494;hit_500000;miss_1100;cirt_1100;cirtSub_1100</t>
  </si>
  <si>
    <t>hp_4283213;atk_685314;hit_500000;miss_1100;cirt_1100;cirtSub_1100</t>
  </si>
  <si>
    <t>hp_4343850;atk_695016;hit_500000;miss_1125;cirt_1125;cirtSub_1125</t>
  </si>
  <si>
    <t>hp_4404488;atk_704718;hit_500000;miss_1125;cirt_1125;cirtSub_1125</t>
  </si>
  <si>
    <t>hp_4465125;atk_714420;hit_500000;miss_1125;cirt_1125;cirtSub_1125</t>
  </si>
  <si>
    <t>hp_4525763;atk_724122;hit_500000;miss_1150;cirt_1150;cirtSub_1150</t>
  </si>
  <si>
    <t>hp_4586400;atk_733824;hit_500000;miss_1150;cirt_1150;cirtSub_1150</t>
  </si>
  <si>
    <t>hp_4647038;atk_743526;hit_500000;miss_1150;cirt_1150;cirtSub_1150</t>
  </si>
  <si>
    <t>hp_4707675;atk_753228;hit_500000;miss_1175;cirt_1175;cirtSub_1175</t>
  </si>
  <si>
    <t>hp_4768313;atk_762930;hit_500000;miss_1175;cirt_1175;cirtSub_1175</t>
  </si>
  <si>
    <t>hp_4828950;atk_772632;hit_500000;miss_1175;cirt_1175;cirtSub_1175</t>
  </si>
  <si>
    <t>hp_4889588;atk_782334;hit_500000;miss_1200;cirt_1200;cirtSub_1200</t>
  </si>
  <si>
    <t>hp_4950225;atk_792036;hit_500000;miss_1200;cirt_1200;cirtSub_1200</t>
  </si>
  <si>
    <t>hp_5010863;atk_801738;hit_500000;miss_1200;cirt_1200;cirtSub_1200</t>
  </si>
  <si>
    <t>hp_5077013;atk_812322;hit_500000;miss_1225;cirt_1225;cirtSub_1225</t>
  </si>
  <si>
    <t>hp_5143163;atk_822906;hit_500000;miss_1225;cirt_1225;cirtSub_1225</t>
  </si>
  <si>
    <t>hp_5209313;atk_833490;hit_500000;miss_1225;cirt_1225;cirtSub_1225</t>
  </si>
  <si>
    <t>hp_5275463;atk_844074;hit_500000;miss_1250;cirt_1250;cirtSub_1250</t>
  </si>
  <si>
    <t>hp_5341613;atk_854658;hit_500000;miss_1250;cirt_1250;cirtSub_1250</t>
  </si>
  <si>
    <t>hp_5407763;atk_865242;hit_500000;miss_1250;cirt_1250;cirtSub_1250</t>
  </si>
  <si>
    <t>hp_5473913;atk_875826;hit_500000;miss_1275;cirt_1275;cirtSub_1275</t>
  </si>
  <si>
    <t>hp_5540063;atk_886410;hit_500000;miss_1275;cirt_1275;cirtSub_1275</t>
  </si>
  <si>
    <t>hp_5606213;atk_896994;hit_500000;miss_1275;cirt_1275;cirtSub_1275</t>
  </si>
  <si>
    <t>hp_5672363;atk_907578;hit_500000;miss_1300;cirt_1300;cirtSub_1300</t>
  </si>
  <si>
    <t>hp_5738513;atk_918162;hit_500000;miss_1300;cirt_1300;cirtSub_1300</t>
  </si>
  <si>
    <t>hp_5804663;atk_928746;hit_500000;miss_1300;cirt_1300;cirtSub_1300</t>
  </si>
  <si>
    <t>hp_5870813;atk_939330;hit_500000;miss_1325;cirt_1325;cirtSub_1325</t>
  </si>
  <si>
    <t>hp_5936963;atk_949914;hit_500000;miss_1325;cirt_1325;cirtSub_1325</t>
  </si>
  <si>
    <t>hp_6008625;atk_961380;hit_500000;miss_1325;cirt_1325;cirtSub_1325</t>
  </si>
  <si>
    <t>hp_6080288;atk_972846;hit_500000;miss_1350;cirt_1350;cirtSub_1350</t>
  </si>
  <si>
    <t>hp_6151950;atk_984312;hit_500000;miss_1350;cirt_1350;cirtSub_1350</t>
  </si>
  <si>
    <t>hp_6223613;atk_995778;hit_500000;miss_1350;cirt_1350;cirtSub_1350</t>
  </si>
  <si>
    <t>hp_6295275;atk_1007244;hit_500000;miss_1375;cirt_1375;cirtSub_1375</t>
  </si>
  <si>
    <t>hp_6366938;atk_1018710;hit_500000;miss_1375;cirt_1375;cirtSub_1375</t>
  </si>
  <si>
    <t>hp_6438600;atk_1030176;hit_500000;miss_1375;cirt_1375;cirtSub_1375</t>
  </si>
  <si>
    <t>hp_6510263;atk_1041642;hit_500000;miss_1400;cirt_1400;cirtSub_1400</t>
  </si>
  <si>
    <t>hp_6581925;atk_1053108;hit_500000;miss_1400;cirt_1400;cirtSub_1400</t>
  </si>
  <si>
    <t>hp_6653588;atk_1064574;hit_500000;miss_1400;cirt_1400;cirtSub_1400</t>
  </si>
  <si>
    <t>hp_6725250;atk_1076040;hit_500000;miss_1425;cirt_1425;cirtSub_1425</t>
  </si>
  <si>
    <t>hp_6796913;atk_1087506;hit_500000;miss_1425;cirt_1425;cirtSub_1425</t>
  </si>
  <si>
    <t>hp_6868575;atk_1098972;hit_500000;miss_1425;cirt_1425;cirtSub_1425</t>
  </si>
  <si>
    <t>hp_6945750;atk_1111320;hit_500000;miss_1450;cirt_1450;cirtSub_1450</t>
  </si>
  <si>
    <t>hp_7022925;atk_1123668;hit_500000;miss_1450;cirt_1450;cirtSub_1450</t>
  </si>
  <si>
    <t>hp_7100100;atk_1136016;hit_500000;miss_1450;cirt_1450;cirtSub_1450</t>
  </si>
  <si>
    <t>hp_7177275;atk_1148364;hit_500000;miss_1475;cirt_1475;cirtSub_1475</t>
  </si>
  <si>
    <t>hp_7254450;atk_1160712;hit_500000;miss_1475;cirt_1475;cirtSub_1475</t>
  </si>
  <si>
    <t>hp_7331625;atk_1173060;hit_500000;miss_1475;cirt_1475;cirtSub_1475</t>
  </si>
  <si>
    <t>hp_7408800;atk_1185408;hit_500000;miss_1500;cirt_1500;cirtSub_1500</t>
  </si>
  <si>
    <t>hp_7485975;atk_1197756;hit_500000;miss_1500;cirt_1500;cirtSub_1500</t>
  </si>
  <si>
    <t>hp_7563150;atk_1210104;hit_500000;miss_1500;cirt_1500;cirtSub_1500</t>
  </si>
  <si>
    <t>hp_7640325;atk_1222452;hit_500000;miss_1525;cirt_1525;cirtSub_1525</t>
  </si>
  <si>
    <t>hp_7717500;atk_1234800;hit_500000;miss_1525;cirt_1525;cirtSub_1525</t>
  </si>
  <si>
    <t>hp_7794675;atk_1247148;hit_500000;miss_1525;cirt_1525;cirtSub_1525</t>
  </si>
  <si>
    <t>hp_7871850;atk_1259496;hit_500000;miss_1550;cirt_1550;cirtSub_1550</t>
  </si>
  <si>
    <t>hp_7949025;atk_1271844;hit_500000;miss_1550;cirt_1550;cirtSub_1550</t>
  </si>
  <si>
    <t>hp_8031713;atk_1285074;hit_500000;miss_1550;cirt_1550;cirtSub_1550</t>
  </si>
  <si>
    <t>hp_8114400;atk_1298304;hit_500000;miss_1575;cirt_1575;cirtSub_1575</t>
  </si>
  <si>
    <t>hp_8197088;atk_1311534;hit_500000;miss_1575;cirt_1575;cirtSub_1575</t>
  </si>
  <si>
    <t>hp_8279775;atk_1324764;hit_500000;miss_1575;cirt_1575;cirtSub_1575</t>
  </si>
  <si>
    <t>hp_8362463;atk_1337994;hit_500000;miss_1600;cirt_1600;cirtSub_1600</t>
  </si>
  <si>
    <t>hp_8445150;atk_1351224;hit_500000;miss_1600;cirt_1600;cirtSub_1600</t>
  </si>
  <si>
    <t>hp_8527838;atk_1364454;hit_500000;miss_1600;cirt_1600;cirtSub_1600</t>
  </si>
  <si>
    <t>hp_8610525;atk_1377684;hit_500000;miss_1625;cirt_1625;cirtSub_1625</t>
  </si>
  <si>
    <t>hp_8693213;atk_1390914;hit_500000;miss_1625;cirt_1625;cirtSub_1625</t>
  </si>
  <si>
    <t>hp_8775900;atk_1404144;hit_500000;miss_1625;cirt_1625;cirtSub_1625</t>
  </si>
  <si>
    <t>hp_8858588;atk_1417374;hit_500000;miss_1650;cirt_1650;cirtSub_1650</t>
  </si>
  <si>
    <t>hp_8946788;atk_1431486;hit_500000;miss_1650;cirt_1650;cirtSub_1650</t>
  </si>
  <si>
    <t>hp_9034988;atk_1445598;hit_500000;miss_1650;cirt_1650;cirtSub_1650</t>
  </si>
  <si>
    <t>hp_9123188;atk_1459710;hit_500000;miss_1675;cirt_1675;cirtSub_1675</t>
  </si>
  <si>
    <t>hp_9211388;atk_1473822;hit_500000;miss_1675;cirt_1675;cirtSub_1675</t>
  </si>
  <si>
    <t>hp_9299588;atk_1487934;hit_500000;miss_1675;cirt_1675;cirtSub_1675</t>
  </si>
  <si>
    <t>hp_9387788;atk_1502046;hit_500000;miss_1700;cirt_1700;cirtSub_1700</t>
  </si>
  <si>
    <t>hp_9475988;atk_1516158;hit_500000;miss_1700;cirt_1700;cirtSub_1700</t>
  </si>
  <si>
    <t>hp_9564188;atk_1530270;hit_500000;miss_1700;cirt_1700;cirtSub_1700</t>
  </si>
  <si>
    <t>hp_9652388;atk_1544382;hit_500000;miss_1725;cirt_1725;cirtSub_1725</t>
  </si>
  <si>
    <t>hp_9740588;atk_1558494;hit_500000;miss_1725;cirt_1725;cirtSub_1725</t>
  </si>
  <si>
    <t>hp_9828788;atk_1572606;hit_500000;miss_1725;cirt_1725;cirtSub_1725</t>
  </si>
  <si>
    <t>hp_9916988;atk_1586718;hit_500000;miss_1750;cirt_1750;cirtSub_1750</t>
  </si>
  <si>
    <t>hp_10010700;atk_1601712;hit_500000;miss_1750;cirt_1750;cirtSub_1750</t>
  </si>
  <si>
    <t>hp_10104413;atk_1616706;hit_500000;miss_1750;cirt_1750;cirtSub_1750</t>
  </si>
  <si>
    <t>hp_10198125;atk_1631700;hit_500000;miss_1775;cirt_1775;cirtSub_1775</t>
  </si>
  <si>
    <t>hp_10291838;atk_1646694;hit_500000;miss_1775;cirt_1775;cirtSub_1775</t>
  </si>
  <si>
    <t>hp_10385550;atk_1661688;hit_500000;miss_1775;cirt_1775;cirtSub_1775</t>
  </si>
  <si>
    <t>hp_10479263;atk_1676682;hit_500000;miss_1800;cirt_1800;cirtSub_1800</t>
  </si>
  <si>
    <t>hp_10572975;atk_1691676;hit_500000;miss_1800;cirt_1800;cirtSub_1800</t>
  </si>
  <si>
    <t>hp_10666688;atk_1706670;hit_500000;miss_1800;cirt_1800;cirtSub_1800</t>
  </si>
  <si>
    <t>hp_10760400;atk_1721664;hit_500000;miss_1825;cirt_1825;cirtSub_1825</t>
  </si>
  <si>
    <t>hp_10854113;atk_1736658;hit_500000;miss_1825;cirt_1825;cirtSub_1825</t>
  </si>
  <si>
    <t>hp_10947825;atk_1751652;hit_500000;miss_1825;cirt_1825;cirtSub_1825</t>
  </si>
  <si>
    <t>hp_11047050;atk_1767528;hit_500000;miss_1850;cirt_1850;cirtSub_1850</t>
  </si>
  <si>
    <t>hp_11146275;atk_1783404;hit_500000;miss_1850;cirt_1850;cirtSub_1850</t>
  </si>
  <si>
    <t>hp_11245500;atk_1799280;hit_500000;miss_1850;cirt_1850;cirtSub_1850</t>
  </si>
  <si>
    <t>hp_11344725;atk_1815156;hit_500000;miss_1875;cirt_1875;cirtSub_1875</t>
  </si>
  <si>
    <t>hp_11443950;atk_1831032;hit_500000;miss_1875;cirt_1875;cirtSub_1875</t>
  </si>
  <si>
    <t>hp_11543175;atk_1846908;hit_500000;miss_1875;cirt_1875;cirtSub_1875</t>
  </si>
  <si>
    <t>hp_11642400;atk_1862784;hit_500000;miss_1900;cirt_1900;cirtSub_1900</t>
  </si>
  <si>
    <t>hp_11741625;atk_1878660;hit_500000;miss_1900;cirt_1900;cirtSub_1900</t>
  </si>
  <si>
    <t>hp_11840850;atk_1894536;hit_500000;miss_1900;cirt_1900;cirtSub_1900</t>
  </si>
  <si>
    <t>hp_11940075;atk_1910412;hit_500000;miss_1925;cirt_1925;cirtSub_1925</t>
  </si>
  <si>
    <t>hp_12039300;atk_1926288;hit_500000;miss_1925;cirt_1925;cirtSub_1925</t>
  </si>
  <si>
    <t>hp_12144038;atk_1943046;hit_500000;miss_1925;cirt_1925;cirtSub_1925</t>
  </si>
  <si>
    <t>hp_12248775;atk_1959804;hit_500000;miss_1950;cirt_1950;cirtSub_1950</t>
  </si>
  <si>
    <t>hp_12353513;atk_1976562;hit_500000;miss_1950;cirt_1950;cirtSub_1950</t>
  </si>
  <si>
    <t>hp_12458250;atk_1993320;hit_500000;miss_1950;cirt_1950;cirtSub_1950</t>
  </si>
  <si>
    <t>hp_12562988;atk_2010078;hit_500000;miss_1975;cirt_1975;cirtSub_1975</t>
  </si>
  <si>
    <t>hp_12667725;atk_2026836;hit_500000;miss_1975;cirt_1975;cirtSub_1975</t>
  </si>
  <si>
    <t>hp_12772463;atk_2043594;hit_500000;miss_1975;cirt_1975;cirtSub_1975</t>
  </si>
  <si>
    <t>hp_12877200;atk_2060352;hit_500000;miss_2000;cirt_2000;cirtSub_2000</t>
  </si>
  <si>
    <t>hp_12981938;atk_2077110;hit_500000;miss_2000;cirt_2000;cirtSub_2000</t>
  </si>
  <si>
    <t>hp_13086675;atk_2093868;hit_500000;miss_2000;cirt_2000;cirtSub_2000</t>
  </si>
  <si>
    <t>hp_13191413;atk_2110626;hit_500000;miss_2025;cirt_2025;cirtSub_2025</t>
  </si>
  <si>
    <t>hp_13301663;atk_2128266;hit_500000;miss_2025;cirt_2025;cirtSub_2025</t>
  </si>
  <si>
    <t>hp_13411913;atk_2145906;hit_500000;miss_2025;cirt_2025;cirtSub_2025</t>
  </si>
  <si>
    <t>hp_13522163;atk_2163546;hit_500000;miss_2050;cirt_2050;cirtSub_2050</t>
  </si>
  <si>
    <t>hp_13632413;atk_2181186;hit_500000;miss_2050;cirt_2050;cirtSub_2050</t>
  </si>
  <si>
    <t>hp_13742663;atk_2198826;hit_500000;miss_2050;cirt_2050;cirtSub_2050</t>
  </si>
  <si>
    <t>hp_13852913;atk_2216466;hit_500000;miss_2075;cirt_2075;cirtSub_2075</t>
  </si>
  <si>
    <t>hp_13963163;atk_2234106;hit_500000;miss_2075;cirt_2075;cirtSub_2075</t>
  </si>
  <si>
    <t>hp_14073413;atk_2251746;hit_500000;miss_2075;cirt_2075;cirtSub_2075</t>
  </si>
  <si>
    <t>hp_14183663;atk_2269386;hit_500000;miss_2100;cirt_2100;cirtSub_2100</t>
  </si>
  <si>
    <t>hp_14293913;atk_2287026;hit_500000;miss_2100;cirt_2100;cirtSub_2100</t>
  </si>
  <si>
    <t>hp_14409675;atk_2305548;hit_500000;miss_2100;cirt_2100;cirtSub_2100</t>
  </si>
  <si>
    <t>hp_14525438;atk_2324070;hit_500000;miss_2125;cirt_2125;cirtSub_2125</t>
  </si>
  <si>
    <t>hp_14641200;atk_2342592;hit_500000;miss_2125;cirt_2125;cirtSub_2125</t>
  </si>
  <si>
    <t>hp_14756963;atk_2361114;hit_500000;miss_2125;cirt_2125;cirtSub_2125</t>
  </si>
  <si>
    <t>hp_14872725;atk_2379636;hit_500000;miss_2150;cirt_2150;cirtSub_2150</t>
  </si>
  <si>
    <t>hp_14988488;atk_2398158;hit_500000;miss_2150;cirt_2150;cirtSub_2150</t>
  </si>
  <si>
    <t>hp_15104250;atk_2416680;hit_500000;miss_2150;cirt_2150;cirtSub_2150</t>
  </si>
  <si>
    <t>hp_15220013;atk_2435202;hit_500000;miss_2175;cirt_2175;cirtSub_2175</t>
  </si>
  <si>
    <t>hp_15335775;atk_2453724;hit_500000;miss_2175;cirt_2175;cirtSub_2175</t>
  </si>
  <si>
    <t>hp_15451538;atk_2472246;hit_500000;miss_2175;cirt_2175;cirtSub_2175</t>
  </si>
  <si>
    <t>hp_15567300;atk_2490768;hit_500000;miss_2200;cirt_2200;cirtSub_2200</t>
  </si>
  <si>
    <t>hp_15688575;atk_2510172;hit_500000;miss_2200;cirt_2200;cirtSub_2200</t>
  </si>
  <si>
    <t>hp_15809850;atk_2529576;hit_500000;miss_2200;cirt_2200;cirtSub_2200</t>
  </si>
  <si>
    <t>hp_15931125;atk_2548980;hit_500000;miss_2225;cirt_2225;cirtSub_2225</t>
  </si>
  <si>
    <t>hp_16052400;atk_2568384;hit_500000;miss_2225;cirt_2225;cirtSub_2225</t>
  </si>
  <si>
    <t>hp_16173675;atk_2587788;hit_500000;miss_2225;cirt_2225;cirtSub_2225</t>
  </si>
  <si>
    <t>hp_16294950;atk_2607192;hit_500000;miss_2250;cirt_2250;cirtSub_2250</t>
  </si>
  <si>
    <t>hp_16416225;atk_2626596;hit_500000;miss_2250;cirt_2250;cirtSub_2250</t>
  </si>
  <si>
    <t>hp_16537500;atk_2646000;hit_500000;miss_2250;cirt_2250;cirtSub_2250</t>
  </si>
  <si>
    <t>hp_16658775;atk_2665404;hit_500000;miss_2275;cirt_2275;cirtSub_2275</t>
  </si>
  <si>
    <t>hp_16780050;atk_2684808;hit_500000;miss_2275;cirt_2275;cirtSub_2275</t>
  </si>
  <si>
    <t>hp_16906838;atk_2705094;hit_500000;miss_2275;cirt_2275;cirtSub_2275</t>
  </si>
  <si>
    <t>hp_17033625;atk_2725380;hit_500000;miss_2300;cirt_2300;cirtSub_2300</t>
  </si>
  <si>
    <t>hp_17160413;atk_2745666;hit_500000;miss_2300;cirt_2300;cirtSub_2300</t>
  </si>
  <si>
    <t>hp_17287200;atk_2765952;hit_500000;miss_2300;cirt_2300;cirtSub_2300</t>
  </si>
  <si>
    <t>hp_17413988;atk_2786238;hit_500000;miss_2325;cirt_2325;cirtSub_2325</t>
  </si>
  <si>
    <t>hp_17540775;atk_2806524;hit_500000;miss_2325;cirt_2325;cirtSub_2325</t>
  </si>
  <si>
    <t>hp_17667563;atk_2826810;hit_500000;miss_2325;cirt_2325;cirtSub_2325</t>
  </si>
  <si>
    <t>hp_17794350;atk_2847096;hit_500000;miss_2350;cirt_2350;cirtSub_2350</t>
  </si>
  <si>
    <t>hp_17921138;atk_2867382;hit_500000;miss_2350;cirt_2350;cirtSub_2350</t>
  </si>
  <si>
    <t>hp_18047925;atk_2887668;hit_500000;miss_2350;cirt_2350;cirtSub_2350</t>
  </si>
  <si>
    <t>hp_18174713;atk_2907954;hit_500000;miss_2375;cirt_2375;cirtSub_2375</t>
  </si>
  <si>
    <t>hp_18301500;atk_2928240;hit_500000;miss_2375;cirt_2375;cirtSub_2375</t>
  </si>
  <si>
    <t>hp_18433800;atk_2949408;hit_500000;miss_2375;cirt_2375;cirtSub_2375</t>
  </si>
  <si>
    <t>hp_18566100;atk_2970576;hit_500000;miss_2400;cirt_2400;cirtSub_2400</t>
  </si>
  <si>
    <t>hp_18698400;atk_2991744;hit_500000;miss_2400;cirt_2400;cirtSub_2400</t>
  </si>
  <si>
    <t>hp_18830700;atk_3012912;hit_500000;miss_2400;cirt_2400;cirtSub_2400</t>
  </si>
  <si>
    <t>hp_18963000;atk_3034080;hit_500000;miss_2425;cirt_2425;cirtSub_2425</t>
  </si>
  <si>
    <t>hp_19095300;atk_3055248;hit_500000;miss_2425;cirt_2425;cirtSub_2425</t>
  </si>
  <si>
    <t>hp_19227600;atk_3076416;hit_500000;miss_2425;cirt_2425;cirtSub_2425</t>
  </si>
  <si>
    <t>hp_19359900;atk_3097584;hit_500000;miss_2450;cirt_2450;cirtSub_2450</t>
  </si>
  <si>
    <t>hp_19492200;atk_3118752;hit_500000;miss_2450;cirt_2450;cirtSub_2450</t>
  </si>
  <si>
    <t>hp_19624500;atk_3139920;hit_500000;miss_2450;cirt_2450;cirtSub_2450</t>
  </si>
  <si>
    <t>hp_19756800;atk_3161088;hit_500000;miss_2475;cirt_2475;cirtSub_2475</t>
  </si>
  <si>
    <t>hp_19889100;atk_3182256;hit_500000;miss_2475;cirt_2475;cirtSub_2475</t>
  </si>
  <si>
    <t>hp_20021400;atk_3203424;hit_500000;miss_2475;cirt_2475;cirtSub_2475</t>
  </si>
  <si>
    <t>hp_20159213;atk_3225474;hit_500000;miss_2500;cirt_2500;cirtSub_2500</t>
  </si>
  <si>
    <t>hp_20297025;atk_3247524;hit_500000;miss_2500;cirt_2500;cirtSub_2500</t>
  </si>
  <si>
    <t>hp_20434838;atk_3269574;hit_500000;miss_2500;cirt_2500;cirtSub_2500</t>
  </si>
  <si>
    <t>hp_20572650;atk_3291624;hit_500000;miss_2525;cirt_2525;cirtSub_2525</t>
  </si>
  <si>
    <t>hp_20710463;atk_3313674;hit_500000;miss_2525;cirt_2525;cirtSub_2525</t>
  </si>
  <si>
    <t>hp_20848275;atk_3335724;hit_500000;miss_2525;cirt_2525;cirtSub_2525</t>
  </si>
  <si>
    <t>hp_20986088;atk_3357774;hit_500000;miss_2550;cirt_2550;cirtSub_2550</t>
  </si>
  <si>
    <t>hp_21123900;atk_3379824;hit_500000;miss_2550;cirt_2550;cirtSub_2550</t>
  </si>
  <si>
    <t>hp_21261713;atk_3401874;hit_500000;miss_2550;cirt_2550;cirtSub_2550</t>
  </si>
  <si>
    <t>hp_21399525;atk_3423924;hit_500000;miss_2575;cirt_2575;cirtSub_2575</t>
  </si>
  <si>
    <t>hp_21537338;atk_3445974;hit_500000;miss_2575;cirt_2575;cirtSub_2575</t>
  </si>
  <si>
    <t>hp_21675150;atk_3468024;hit_500000;miss_2575;cirt_2575;cirtSub_2575</t>
  </si>
  <si>
    <t>hp_21818475;atk_3490956;hit_500000;miss_2600;cirt_2600;cirtSub_2600</t>
  </si>
  <si>
    <t>hp_21961800;atk_3513888;hit_500000;miss_2600;cirt_2600;cirtSub_2600</t>
  </si>
  <si>
    <t>hp_22105125;atk_3536820;hit_500000;miss_2600;cirt_2600;cirtSub_2600</t>
  </si>
  <si>
    <t>hp_22248450;atk_3559752;hit_500000;miss_2625;cirt_2625;cirtSub_2625</t>
  </si>
  <si>
    <t>hp_22391775;atk_3582684;hit_500000;miss_2625;cirt_2625;cirtSub_2625</t>
  </si>
  <si>
    <t>hp_22535100;atk_3605616;hit_500000;miss_2625;cirt_2625;cirtSub_2625</t>
  </si>
  <si>
    <t>hp_22678425;atk_3628548;hit_500000;miss_2650;cirt_2650;cirtSub_2650</t>
  </si>
  <si>
    <t>hp_22821750;atk_3651480;hit_500000;miss_2650;cirt_2650;cirtSub_2650</t>
  </si>
  <si>
    <t>hp_22965075;atk_3674412;hit_500000;miss_2650;cirt_2650;cirtSub_2650</t>
  </si>
  <si>
    <t>hp_23108400;atk_3697344;hit_500000;miss_2675;cirt_2675;cirtSub_2675</t>
  </si>
  <si>
    <t>hp_23251725;atk_3720276;hit_500000;miss_2675;cirt_2675;cirtSub_2675</t>
  </si>
  <si>
    <t>hp_23400563;atk_3744090;hit_500000;miss_2675;cirt_2675;cirtSub_2675</t>
  </si>
  <si>
    <t>hp_23549400;atk_3767904;hit_500000;miss_2700;cirt_2700;cirtSub_2700</t>
  </si>
  <si>
    <t>hp_23698238;atk_3791718;hit_500000;miss_2700;cirt_2700;cirtSub_2700</t>
  </si>
  <si>
    <t>hp_23847075;atk_3815532;hit_500000;miss_2700;cirt_2700;cirtSub_2700</t>
  </si>
  <si>
    <t>hp_23995913;atk_3839346;hit_500000;miss_2725;cirt_2725;cirtSub_2725</t>
  </si>
  <si>
    <t>hp_24144750;atk_3863160;hit_500000;miss_2725;cirt_2725;cirtSub_2725</t>
  </si>
  <si>
    <t>hp_24293588;atk_3886974;hit_500000;miss_2725;cirt_2725;cirtSub_2725</t>
  </si>
  <si>
    <t>hp_24442425;atk_3910788;hit_500000;miss_2750;cirt_2750;cirtSub_2750</t>
  </si>
  <si>
    <t>hp_24591263;atk_3934602;hit_500000;miss_2750;cirt_2750;cirtSub_2750</t>
  </si>
  <si>
    <t>hp_24745613;atk_3959298;hit_500000;miss_2750;cirt_2750;cirtSub_2750</t>
  </si>
  <si>
    <t>hp_24899963;atk_3983994;hit_500000;miss_2775;cirt_2775;cirtSub_2775</t>
  </si>
  <si>
    <t>hp_25054313;atk_4008690;hit_500000;miss_2775;cirt_2775;cirtSub_2775</t>
  </si>
  <si>
    <t>hp_25208663;atk_4033386;hit_500000;miss_2775;cirt_2775;cirtSub_2775</t>
  </si>
  <si>
    <t>hp_25363013;atk_4058082;hit_500000;miss_2800;cirt_2800;cirtSub_2800</t>
  </si>
  <si>
    <t>hp_25517363;atk_4082778;hit_500000;miss_2800;cirt_2800;cirtSub_2800</t>
  </si>
  <si>
    <t>hp_25671713;atk_4107474;hit_500000;miss_2800;cirt_2800;cirtSub_2800</t>
  </si>
  <si>
    <t>hp_25826063;atk_4132170;hit_500000;miss_2825;cirt_2825;cirtSub_2825</t>
  </si>
  <si>
    <t>hp_25980413;atk_4156866;hit_500000;miss_2825;cirt_2825;cirtSub_2825</t>
  </si>
  <si>
    <t>hp_26134763;atk_4181562;hit_500000;miss_2825;cirt_2825;cirtSub_2825</t>
  </si>
  <si>
    <t>hp_26294625;atk_4207140;hit_500000;miss_2850;cirt_2850;cirtSub_2850</t>
  </si>
  <si>
    <t>hp_26454488;atk_4232718;hit_500000;miss_2850;cirt_2850;cirtSub_2850</t>
  </si>
  <si>
    <t>hp_26614350;atk_4258296;hit_500000;miss_2850;cirt_2850;cirtSub_2850</t>
  </si>
  <si>
    <t>hp_26774213;atk_4283874;hit_500000;miss_2875;cirt_2875;cirtSub_2875</t>
  </si>
  <si>
    <t>hp_26934075;atk_4309452;hit_500000;miss_2875;cirt_2875;cirtSub_2875</t>
  </si>
  <si>
    <t>hp_27093938;atk_4335030;hit_500000;miss_2875;cirt_2875;cirtSub_2875</t>
  </si>
  <si>
    <t>hp_27253800;atk_4360608;hit_500000;miss_2900;cirt_2900;cirtSub_2900</t>
  </si>
  <si>
    <t>hp_27413663;atk_4386186;hit_500000;miss_2900;cirt_2900;cirtSub_2900</t>
  </si>
  <si>
    <t>hp_27573525;atk_4411764;hit_500000;miss_2900;cirt_2900;cirtSub_2900</t>
  </si>
  <si>
    <t>hp_27733388;atk_4437342;hit_500000;miss_2925;cirt_2925;cirtSub_2925</t>
  </si>
  <si>
    <t>hp_27893250;atk_4462920;hit_500000;miss_2925;cirt_2925;cirtSub_2925</t>
  </si>
  <si>
    <t>hp_28053113;atk_4488498;hit_500000;miss_2925;cirt_2925;cirtSub_2925</t>
  </si>
  <si>
    <t>hp_28212975;atk_4514076;hit_500000;miss_2950;cirt_2950;cirtSub_2950</t>
  </si>
  <si>
    <t>hp_28372838;atk_4539654;hit_500000;miss_2950;cirt_2950;cirtSub_2950</t>
  </si>
  <si>
    <t>hp_28538213;atk_4566114;hit_500000;miss_2950;cirt_2950;cirtSub_2950</t>
  </si>
  <si>
    <t>hp_28703588;atk_4592574;hit_500000;miss_2975;cirt_2975;cirtSub_2975</t>
  </si>
  <si>
    <t>hp_28868963;atk_4619034;hit_500000;miss_2975;cirt_2975;cirtSub_2975</t>
  </si>
  <si>
    <t>hp_29034338;atk_4645494;hit_500000;miss_2975;cirt_2975;cirtSub_2975</t>
  </si>
  <si>
    <t>hp_29199713;atk_4671954;hit_500000;miss_3000;cirt_3000;cirtSub_3000</t>
  </si>
  <si>
    <t>hp_29365088;atk_4698414;hit_500000;miss_3000;cirt_3000;cirtSub_3000</t>
  </si>
  <si>
    <t>hp_29530463;atk_4724874;hit_500000;miss_3000;cirt_3000;cirtSub_3000</t>
  </si>
  <si>
    <t>hp_29695838;atk_4751334;hit_500000;miss_3025;cirt_3025;cirtSub_3025</t>
  </si>
  <si>
    <t>hp_29861213;atk_4777794;hit_500000;miss_3025;cirt_3025;cirtSub_3025</t>
  </si>
  <si>
    <t>hp_30026588;atk_4804254;hit_500000;miss_3025;cirt_3025;cirtSub_3025</t>
  </si>
  <si>
    <t>hp_30191963;atk_4830714;hit_500000;miss_3050;cirt_3050;cirtSub_3050</t>
  </si>
  <si>
    <t>hp_30362850;atk_4858056;hit_500000;miss_3050;cirt_3050;cirtSub_3050</t>
  </si>
  <si>
    <t>hp_30533738;atk_4885398;hit_500000;miss_3050;cirt_3050;cirtSub_3050</t>
  </si>
  <si>
    <t>hp_30704625;atk_4912740;hit_500000;miss_3075;cirt_3075;cirtSub_3075</t>
  </si>
  <si>
    <t>hp_30875513;atk_4940082;hit_500000;miss_3075;cirt_3075;cirtSub_3075</t>
  </si>
  <si>
    <t>hp_31046400;atk_4967424;hit_500000;miss_3075;cirt_3075;cirtSub_3075</t>
  </si>
  <si>
    <t>hp_31217288;atk_4994766;hit_500000;miss_3100;cirt_3100;cirtSub_3100</t>
  </si>
  <si>
    <t>hp_31388175;atk_5022108;hit_500000;miss_3100;cirt_3100;cirtSub_3100</t>
  </si>
  <si>
    <t>hp_31559063;atk_5049450;hit_500000;miss_3100;cirt_3100;cirtSub_3100</t>
  </si>
  <si>
    <t>hp_31729950;atk_5076792;hit_500000;miss_3125;cirt_3125;cirtSub_3125</t>
  </si>
  <si>
    <t>hp_31900838;atk_5104134;hit_500000;miss_3125;cirt_3125;cirtSub_3125</t>
  </si>
  <si>
    <t>hp_32071725;atk_5131476;hit_500000;miss_3125;cirt_3125;cirtSub_3125</t>
  </si>
  <si>
    <t>hp_32242613;atk_5158818;hit_500000;miss_3150;cirt_3150;cirtSub_3150</t>
  </si>
  <si>
    <t>hp_32419013;atk_5187042;hit_500000;miss_3150;cirt_3150;cirtSub_3150</t>
  </si>
  <si>
    <t>hp_32595413;atk_5215266;hit_500000;miss_3150;cirt_3150;cirtSub_3150</t>
  </si>
  <si>
    <t>hp_32771813;atk_5243490;hit_500000;miss_3175;cirt_3175;cirtSub_3175</t>
  </si>
  <si>
    <t>hp_32948213;atk_5271714;hit_500000;miss_3175;cirt_3175;cirtSub_3175</t>
  </si>
  <si>
    <t>hp_33124613;atk_5299938;hit_500000;miss_3175;cirt_3175;cirtSub_3175</t>
  </si>
  <si>
    <t>hp_33301013;atk_5328162;hit_500000;miss_3200;cirt_3200;cirtSub_3200</t>
  </si>
  <si>
    <t>hp_33477413;atk_5356386;hit_500000;miss_3200;cirt_3200;cirtSub_3200</t>
  </si>
  <si>
    <t>hp_33653813;atk_5384610;hit_500000;miss_3200;cirt_3200;cirtSub_3200</t>
  </si>
  <si>
    <t>hp_33830213;atk_5412834;hit_500000;miss_3225;cirt_3225;cirtSub_3225</t>
  </si>
  <si>
    <t>hp_34006613;atk_5441058;hit_500000;miss_3225;cirt_3225;cirtSub_3225</t>
  </si>
  <si>
    <t>hp_34188525;atk_5470164;hit_500000;miss_3225;cirt_3225;cirtSub_3225</t>
  </si>
  <si>
    <t>hp_34370438;atk_5499270;hit_500000;miss_3250;cirt_3250;cirtSub_3250</t>
  </si>
  <si>
    <t>hp_34552350;atk_5528376;hit_500000;miss_3250;cirt_3250;cirtSub_3250</t>
  </si>
  <si>
    <t>hp_34734263;atk_5557482;hit_500000;miss_3250;cirt_3250;cirtSub_3250</t>
  </si>
  <si>
    <t>hp_34916175;atk_5586588;hit_500000;miss_3275;cirt_3275;cirtSub_3275</t>
  </si>
  <si>
    <t>hp_35098088;atk_5615694;hit_500000;miss_3275;cirt_3275;cirtSub_3275</t>
  </si>
  <si>
    <t>hp_35280000;atk_5644800;hit_500000;miss_3275;cirt_3275;cirtSub_3275</t>
  </si>
  <si>
    <t>hp_35461913;atk_5673906;hit_500000;miss_3300;cirt_3300;cirtSub_3300</t>
  </si>
  <si>
    <t>hp_35643825;atk_5703012;hit_500000;miss_3300;cirt_3300;cirtSub_3300</t>
  </si>
  <si>
    <t>hp_35825738;atk_5732118;hit_500000;miss_3300;cirt_3300;cirtSub_3300</t>
  </si>
  <si>
    <t>hp_36007650;atk_5761224;hit_500000;miss_3325;cirt_3325;cirtSub_3325</t>
  </si>
  <si>
    <t>hp_36195075;atk_5791212;hit_500000;miss_3325;cirt_3325;cirtSub_3325</t>
  </si>
  <si>
    <t>hp_36382500;atk_5821200;hit_500000;miss_3325;cirt_3325;cirtSub_3325</t>
  </si>
  <si>
    <t>hp_36569925;atk_5851188;hit_500000;miss_3350;cirt_3350;cirtSub_3350</t>
  </si>
  <si>
    <t>hp_36757350;atk_5881176;hit_500000;miss_3350;cirt_3350;cirtSub_3350</t>
  </si>
  <si>
    <t>hp_36944775;atk_5911164;hit_500000;miss_3350;cirt_3350;cirtSub_3350</t>
  </si>
  <si>
    <t>hp_37132200;atk_5941152;hit_500000;miss_3375;cirt_3375;cirtSub_3375</t>
  </si>
  <si>
    <t>hp_37319625;atk_5971140;hit_500000;miss_3375;cirt_3375;cirtSub_3375</t>
  </si>
  <si>
    <t>hp_37507050;atk_6001128;hit_500000;miss_3375;cirt_3375;cirtSub_3375</t>
  </si>
  <si>
    <t>hp_37694475;atk_6031116;hit_500000;miss_3400;cirt_3400;cirtSub_3400</t>
  </si>
  <si>
    <t>hp_37887413;atk_6061986;hit_500000;miss_3400;cirt_3400;cirtSub_3400</t>
  </si>
  <si>
    <t>hp_38080350;atk_6092856;hit_500000;miss_3400;cirt_3400;cirtSub_3400</t>
  </si>
  <si>
    <t>hp_38273288;atk_6123726;hit_500000;miss_3425;cirt_3425;cirtSub_3425</t>
  </si>
  <si>
    <t>hp_38466225;atk_6154596;hit_500000;miss_3425;cirt_3425;cirtSub_3425</t>
  </si>
  <si>
    <t>hp_38659163;atk_6185466;hit_500000;miss_3425;cirt_3425;cirtSub_3425</t>
  </si>
  <si>
    <t>hp_38852100;atk_6216336;hit_500000;miss_3450;cirt_3450;cirtSub_3450</t>
  </si>
  <si>
    <t>hp_39045038;atk_6247206;hit_500000;miss_3450;cirt_3450;cirtSub_3450</t>
  </si>
  <si>
    <t>hp_39237975;atk_6278076;hit_500000;miss_3450;cirt_3450;cirtSub_3450</t>
  </si>
  <si>
    <t>hp_39430913;atk_6308946;hit_500000;miss_3475;cirt_3475;cirtSub_3475</t>
  </si>
  <si>
    <t>hp_39623850;atk_6339816;hit_500000;miss_3475;cirt_3475;cirtSub_3475</t>
  </si>
  <si>
    <t>hp_39816788;atk_6370686;hit_500000;miss_3475;cirt_3475;cirtSub_3475</t>
  </si>
  <si>
    <t>hp_40015238;atk_6402438;hit_500000;miss_3500;cirt_3500;cirtSub_3500</t>
  </si>
  <si>
    <t>hp_40213688;atk_6434190;hit_500000;miss_3500;cirt_3500;cirtSub_3500</t>
  </si>
  <si>
    <t>hp_40412138;atk_6465942;hit_500000;miss_3500;cirt_3500;cirtSub_3500</t>
  </si>
  <si>
    <t>hp_40610588;atk_6497694;hit_500000;miss_3525;cirt_3525;cirtSub_3525</t>
  </si>
  <si>
    <t>hp_40809038;atk_6529446;hit_500000;miss_3525;cirt_3525;cirtSub_3525</t>
  </si>
  <si>
    <t>hp_41007488;atk_6561198;hit_500000;miss_3525;cirt_3525;cirtSub_3525</t>
  </si>
  <si>
    <t>hp_41205938;atk_6592950;hit_500000;miss_3550;cirt_3550;cirtSub_3550</t>
  </si>
  <si>
    <t>hp_41404388;atk_6624702;hit_500000;miss_3550;cirt_3550;cirtSub_3550</t>
  </si>
  <si>
    <t>hp_41602838;atk_6656454;hit_500000;miss_3550;cirt_3550;cirtSub_3550</t>
  </si>
  <si>
    <t>hp_41801288;atk_6688206;hit_500000;miss_3575;cirt_3575;cirtSub_3575</t>
  </si>
  <si>
    <t>hp_41999738;atk_6719958;hit_500000;miss_3575;cirt_3575;cirtSub_3575</t>
  </si>
  <si>
    <t>hp_42203700;atk_6752592;hit_500000;miss_3575;cirt_3575;cirtSub_3575</t>
  </si>
  <si>
    <t>hp_42407663;atk_6785226;hit_500000;miss_3600;cirt_3600;cirtSub_3600</t>
  </si>
  <si>
    <t>hp_42611625;atk_6817860;hit_500000;miss_3600;cirt_3600;cirtSub_3600</t>
  </si>
  <si>
    <t>hp_42815588;atk_6850494;hit_500000;miss_3600;cirt_3600;cirtSub_3600</t>
  </si>
  <si>
    <t>hp_43019550;atk_6883128;hit_500000;miss_3625;cirt_3625;cirtSub_3625</t>
  </si>
  <si>
    <t>hp_43223513;atk_6915762;hit_500000;miss_3625;cirt_3625;cirtSub_3625</t>
  </si>
  <si>
    <t>hp_43427475;atk_6948396;hit_500000;miss_3625;cirt_3625;cirtSub_3625</t>
  </si>
  <si>
    <t>hp_43631438;atk_6981030;hit_500000;miss_3650;cirt_3650;cirtSub_3650</t>
  </si>
  <si>
    <t>hp_43835400;atk_7013664;hit_500000;miss_3650;cirt_3650;cirtSub_3650</t>
  </si>
  <si>
    <t>hp_44039363;atk_7046298;hit_500000;miss_3650;cirt_3650;cirtSub_3650</t>
  </si>
  <si>
    <t>hp_44243325;atk_7078932;hit_500000;miss_3675;cirt_3675;cirtSub_3675</t>
  </si>
  <si>
    <t>hp_44452800;atk_7112448;hit_500000;miss_3675;cirt_3675;cirtSub_3675</t>
  </si>
  <si>
    <t>hp_44662275;atk_7145964;hit_500000;miss_3675;cirt_3675;cirtSub_3675</t>
  </si>
  <si>
    <t>hp_44871750;atk_7179480;hit_500000;miss_3700;cirt_3700;cirtSub_3700</t>
  </si>
  <si>
    <t>hp_45081225;atk_7212996;hit_500000;miss_3700;cirt_3700;cirtSub_3700</t>
  </si>
  <si>
    <t>hp_45290700;atk_7246512;hit_500000;miss_3700;cirt_3700;cirtSub_3700</t>
  </si>
  <si>
    <t>hp_45500175;atk_7280028;hit_500000;miss_3725;cirt_3725;cirtSub_3725</t>
  </si>
  <si>
    <t>hp_45709650;atk_7313544;hit_500000;miss_3725;cirt_3725;cirtSub_3725</t>
  </si>
  <si>
    <t>hp_45919125;atk_7347060;hit_500000;miss_3725;cirt_3725;cirtSub_3725</t>
  </si>
  <si>
    <t>hp_46128600;atk_7380576;hit_500000;miss_3750;cirt_3750;cirtSub_3750</t>
  </si>
  <si>
    <t>hp_46338075;atk_7414092;hit_500000;miss_3750;cirt_3750;cirtSub_3750</t>
  </si>
  <si>
    <t>hp_46553063;atk_7448490;hit_500000;miss_3750;cirt_3750;cirtSub_3750</t>
  </si>
  <si>
    <t>hp_46768050;atk_7482888;hit_500000;miss_3775;cirt_3775;cirtSub_3775</t>
  </si>
  <si>
    <t>hp_46983038;atk_7517286;hit_500000;miss_3775;cirt_3775;cirtSub_3775</t>
  </si>
  <si>
    <t>hp_47198025;atk_7551684;hit_500000;miss_3775;cirt_3775;cirtSub_3775</t>
  </si>
  <si>
    <t>hp_47413013;atk_7586082;hit_500000;miss_3800;cirt_3800;cirtSub_3800</t>
  </si>
  <si>
    <t>hp_47628000;atk_7620480;hit_500000;miss_3800;cirt_3800;cirtSub_3800</t>
  </si>
  <si>
    <t>hp_47842988;atk_7654878;hit_500000;miss_3800;cirt_3800;cirtSub_3800</t>
  </si>
  <si>
    <t>hp_48057975;atk_7689276;hit_500000;miss_3825;cirt_3825;cirtSub_3825</t>
  </si>
  <si>
    <t>hp_48272963;atk_7723674;hit_500000;miss_3825;cirt_3825;cirtSub_3825</t>
  </si>
  <si>
    <t>hp_48487950;atk_7758072;hit_500000;miss_3825;cirt_3825;cirtSub_3825</t>
  </si>
  <si>
    <t>hp_48702938;atk_7792470;hit_500000;miss_3850;cirt_3850;cirtSub_3850</t>
  </si>
  <si>
    <t>hp_48923438;atk_7827750;hit_500000;miss_3850;cirt_3850;cirtSub_3850</t>
  </si>
  <si>
    <t>hp_49143938;atk_7863030;hit_500000;miss_3850;cirt_3850;cirtSub_3850</t>
  </si>
  <si>
    <t>hp_49364438;atk_7898310;hit_500000;miss_3875;cirt_3875;cirtSub_3875</t>
  </si>
  <si>
    <t>hp_49584938;atk_7933590;hit_500000;miss_3875;cirt_3875;cirtSub_3875</t>
  </si>
  <si>
    <t>hp_49805438;atk_7968870;hit_500000;miss_3875;cirt_3875;cirtSub_3875</t>
  </si>
  <si>
    <t>hp_50025938;atk_8004150;hit_500000;miss_3900;cirt_3900;cirtSub_3900</t>
  </si>
  <si>
    <t>hp_50246438;atk_8039430;hit_500000;miss_3900;cirt_3900;cirtSub_3900</t>
  </si>
  <si>
    <t>hp_50466938;atk_8074710;hit_500000;miss_3900;cirt_3900;cirtSub_3900</t>
  </si>
  <si>
    <t>hp_50687438;atk_8109990;hit_500000;miss_3925;cirt_3925;cirtSub_3925</t>
  </si>
  <si>
    <t>hp_50907938;atk_8145270;hit_500000;miss_3925;cirt_3925;cirtSub_3925</t>
  </si>
  <si>
    <t>hp_51128438;atk_8180550;hit_500000;miss_3925;cirt_3925;cirtSub_3925</t>
  </si>
  <si>
    <t>hp_51348938;atk_8215830;hit_500000;miss_3950;cirt_3950;cirtSub_3950</t>
  </si>
  <si>
    <t>hp_51569438;atk_8251110;hit_500000;miss_3950;cirt_3950;cirtSub_3950</t>
  </si>
  <si>
    <t>hp_51789938;atk_8286390;hit_500000;miss_3950;cirt_3950;cirtSub_3950</t>
  </si>
  <si>
    <t>hp_52015950;atk_8322552;hit_500000;miss_3975;cirt_3975;cirtSub_3975</t>
  </si>
  <si>
    <t>hp_52241963;atk_8358714;hit_500000;miss_3975;cirt_3975;cirtSub_3975</t>
  </si>
  <si>
    <t>hp_52467975;atk_8394876;hit_500000;miss_3975;cirt_3975;cirtSub_3975</t>
  </si>
  <si>
    <t>hp_52693988;atk_8431038;hit_500000;miss_4000;cirt_4000;cirtSub_4000</t>
  </si>
  <si>
    <t>hp_52920000;atk_8467200;hit_500000;miss_4000;cirt_4000;cirtSub_4000</t>
  </si>
  <si>
    <t>hp_53146013;atk_8503362;hit_500000;miss_4000;cirt_4000;cirtSub_4000</t>
  </si>
  <si>
    <t>hp_53372025;atk_8539524;hit_500000;miss_4025;cirt_4025;cirtSub_4025</t>
  </si>
  <si>
    <t>hp_53598038;atk_8575686;hit_500000;miss_4025;cirt_4025;cirtSub_4025</t>
  </si>
  <si>
    <t>hp_53824050;atk_8611848;hit_500000;miss_4025;cirt_4025;cirtSub_4025</t>
  </si>
  <si>
    <t>hp_54050063;atk_8648010;hit_500000;miss_4050;cirt_4050;cirtSub_4050</t>
  </si>
  <si>
    <t>hp_54276075;atk_8684172;hit_500000;miss_4050;cirt_4050;cirtSub_4050</t>
  </si>
  <si>
    <t>hp_54502088;atk_8720334;hit_500000;miss_4050;cirt_4050;cirtSub_4050</t>
  </si>
  <si>
    <t>hp_54728100;atk_8756496;hit_500000;miss_4075;cirt_4075;cirtSub_4075</t>
  </si>
  <si>
    <t>hp_54959625;atk_8793540;hit_500000;miss_4075;cirt_4075;cirtSub_4075</t>
  </si>
  <si>
    <t>hp_55191150;atk_8830584;hit_500000;miss_4075;cirt_4075;cirtSub_4075</t>
  </si>
  <si>
    <t>hp_55422675;atk_8867628;hit_500000;miss_4100;cirt_4100;cirtSub_4100</t>
  </si>
  <si>
    <t>hp_55654200;atk_8904672;hit_500000;miss_4100;cirt_4100;cirtSub_4100</t>
  </si>
  <si>
    <t>hp_55885725;atk_8941716;hit_500000;miss_4100;cirt_4100;cirtSub_4100</t>
  </si>
  <si>
    <t>hp_56117250;atk_8978760;hit_500000;miss_4125;cirt_4125;cirtSub_4125</t>
  </si>
  <si>
    <t>hp_56348775;atk_9015804;hit_500000;miss_4125;cirt_4125;cirtSub_4125</t>
  </si>
  <si>
    <t>hp_56580300;atk_9052848;hit_500000;miss_4125;cirt_4125;cirtSub_4125</t>
  </si>
  <si>
    <t>hp_56811825;atk_9089892;hit_500000;miss_4150;cirt_4150;cirtSub_4150</t>
  </si>
  <si>
    <t>hp_57043350;atk_9126936;hit_500000;miss_4150;cirt_4150;cirtSub_4150</t>
  </si>
  <si>
    <t>hp_57274875;atk_9163980;hit_500000;miss_4150;cirt_4150;cirtSub_4150</t>
  </si>
  <si>
    <t>hp_57506400;atk_9201024;hit_500000;miss_4175;cirt_4175;cirtSub_4175</t>
  </si>
  <si>
    <t>hp_57737925;atk_9238068;hit_500000;miss_4175;cirt_4175;cirtSub_4175</t>
  </si>
  <si>
    <t>hp_57974963;atk_9275994;hit_500000;miss_4175;cirt_4175;cirtSub_4175</t>
  </si>
  <si>
    <t>hp_58212000;atk_9313920;hit_500000;miss_4200;cirt_4200;cirtSub_4200</t>
  </si>
  <si>
    <t>hp_58449038;atk_9351846;hit_500000;miss_4200;cirt_4200;cirtSub_4200</t>
  </si>
  <si>
    <t>hp_58686075;atk_9389772;hit_500000;miss_4200;cirt_4200;cirtSub_4200</t>
  </si>
  <si>
    <t>hp_58923113;atk_9427698;hit_500000;miss_4225;cirt_4225;cirtSub_4225</t>
  </si>
  <si>
    <t>hp_59160150;atk_9465624;hit_500000;miss_4225;cirt_4225;cirtSub_4225</t>
  </si>
  <si>
    <t>hp_59397188;atk_9503550;hit_500000;miss_4225;cirt_4225;cirtSub_4225</t>
  </si>
  <si>
    <t>hp_59634225;atk_9541476;hit_500000;miss_4250;cirt_4250;cirtSub_4250</t>
  </si>
  <si>
    <t>hp_59871263;atk_9579402;hit_500000;miss_4250;cirt_4250;cirtSub_4250</t>
  </si>
  <si>
    <t>hp_60108300;atk_9617328;hit_500000;miss_4250;cirt_4250;cirtSub_4250</t>
  </si>
  <si>
    <t>hp_60345338;atk_9655254;hit_500000;miss_4275;cirt_4275;cirtSub_4275</t>
  </si>
  <si>
    <t>hp_60582375;atk_9693180;hit_500000;miss_4275;cirt_4275;cirtSub_4275</t>
  </si>
  <si>
    <t>hp_60824925;atk_9731988;hit_500000;miss_4275;cirt_4275;cirtSub_4275</t>
  </si>
  <si>
    <t>hp_61067475;atk_9770796;hit_500000;miss_4300;cirt_4300;cirtSub_4300</t>
  </si>
  <si>
    <t>hp_61310025;atk_9809604;hit_500000;miss_4300;cirt_4300;cirtSub_4300</t>
  </si>
  <si>
    <t>hp_61552575;atk_9848412;hit_500000;miss_4300;cirt_4300;cirtSub_4300</t>
  </si>
  <si>
    <t>hp_61795125;atk_9887220;hit_500000;miss_4325;cirt_4325;cirtSub_4325</t>
  </si>
  <si>
    <t>hp_62037675;atk_9926028;hit_500000;miss_4325;cirt_4325;cirtSub_4325</t>
  </si>
  <si>
    <t>hp_62280225;atk_9964836;hit_500000;miss_4325;cirt_4325;cirtSub_4325</t>
  </si>
  <si>
    <t>hp_62522775;atk_10003644;hit_500000;miss_4350;cirt_4350;cirtSub_4350</t>
  </si>
  <si>
    <t>hp_62765325;atk_10042452;hit_500000;miss_4350;cirt_4350;cirtSub_4350</t>
  </si>
  <si>
    <t>hp_63007875;atk_10081260;hit_500000;miss_4350;cirt_4350;cirtSub_4350</t>
  </si>
  <si>
    <t>hp_63250425;atk_10120068;hit_500000;miss_4375;cirt_4375;cirtSub_4375</t>
  </si>
  <si>
    <t>hp_63492975;atk_10158876;hit_500000;miss_4375;cirt_4375;cirtSub_4375</t>
  </si>
  <si>
    <t>hp_63735525;atk_10197684;hit_500000;miss_4375;cirt_4375;cirtSub_4375</t>
  </si>
  <si>
    <t>hp_63983588;atk_10237374;hit_500000;miss_4400;cirt_4400;cirtSub_4400</t>
  </si>
  <si>
    <t>hp_64231650;atk_10277064;hit_500000;miss_4400;cirt_4400;cirtSub_4400</t>
  </si>
  <si>
    <t>hp_64479713;atk_10316754;hit_500000;miss_4400;cirt_4400;cirtSub_4400</t>
  </si>
  <si>
    <t>hp_64727775;atk_10356444;hit_500000;miss_4425;cirt_4425;cirtSub_4425</t>
  </si>
  <si>
    <t>hp_64975838;atk_10396134;hit_500000;miss_4425;cirt_4425;cirtSub_4425</t>
  </si>
  <si>
    <t>hp_65223900;atk_10435824;hit_500000;miss_4425;cirt_4425;cirtSub_4425</t>
  </si>
  <si>
    <t>hp_65471963;atk_10475514;hit_500000;miss_4450;cirt_4450;cirtSub_4450</t>
  </si>
  <si>
    <t>hp_65720025;atk_10515204;hit_500000;miss_4450;cirt_4450;cirtSub_4450</t>
  </si>
  <si>
    <t>hp_65968088;atk_10554894;hit_500000;miss_4450;cirt_4450;cirtSub_4450</t>
  </si>
  <si>
    <t>hp_66216150;atk_10594584;hit_500000;miss_4475;cirt_4475;cirtSub_4475</t>
  </si>
  <si>
    <t>hp_66464213;atk_10634274;hit_500000;miss_4475;cirt_4475;cirtSub_4475</t>
  </si>
  <si>
    <t>hp_66712275;atk_10673964;hit_500000;miss_4475;cirt_4475;cirtSub_4475</t>
  </si>
  <si>
    <t>hp_66965850;atk_10714536;hit_500000;miss_4500;cirt_4500;cirtSub_4500</t>
  </si>
  <si>
    <t>hp_67219425;atk_10755108;hit_500000;miss_4500;cirt_4500;cirtSub_4500</t>
  </si>
  <si>
    <t>hp_67473000;atk_10795680;hit_500000;miss_4500;cirt_4500;cirtSub_4500</t>
  </si>
  <si>
    <t>hp_67726575;atk_10836252;hit_500000;miss_4525;cirt_4525;cirtSub_4525</t>
  </si>
  <si>
    <t>hp_67980150;atk_10876824;hit_500000;miss_4525;cirt_4525;cirtSub_4525</t>
  </si>
  <si>
    <t>hp_68233725;atk_10917396;hit_500000;miss_4525;cirt_4525;cirtSub_4525</t>
  </si>
  <si>
    <t>hp_68487300;atk_10957968;hit_500000;miss_4550;cirt_4550;cirtSub_4550</t>
  </si>
  <si>
    <t>hp_68740875;atk_10998540;hit_500000;miss_4550;cirt_4550;cirtSub_4550</t>
  </si>
  <si>
    <t>hp_68994450;atk_11039112;hit_500000;miss_4550;cirt_4550;cirtSub_4550</t>
  </si>
  <si>
    <t>hp_69248025;atk_11079684;hit_500000;miss_4575;cirt_4575;cirtSub_4575</t>
  </si>
  <si>
    <t>hp_69501600;atk_11120256;hit_500000;miss_4575;cirt_4575;cirtSub_4575</t>
  </si>
  <si>
    <t>hp_69755175;atk_11160828;hit_500000;miss_4575;cirt_4575;cirtSub_4575</t>
  </si>
  <si>
    <t>hp_70008750;atk_11201400;hit_500000;miss_4600;cirt_4600;cirtSub_4600</t>
  </si>
  <si>
    <t>hp_70267838;atk_11242854;hit_500000;miss_4600;cirt_4600;cirtSub_4600</t>
  </si>
  <si>
    <t>hp_70526925;atk_11284308;hit_500000;miss_4600;cirt_4600;cirtSub_4600</t>
  </si>
  <si>
    <t>hp_70786013;atk_11325762;hit_500000;miss_4625;cirt_4625;cirtSub_4625</t>
  </si>
  <si>
    <t>hp_71045100;atk_11367216;hit_500000;miss_4625;cirt_4625;cirtSub_4625</t>
  </si>
  <si>
    <t>hp_71304188;atk_11408670;hit_500000;miss_4625;cirt_4625;cirtSub_4625</t>
  </si>
  <si>
    <t>hp_71563275;atk_11450124;hit_500000;miss_4650;cirt_4650;cirtSub_4650</t>
  </si>
  <si>
    <t>hp_71822363;atk_11491578;hit_500000;miss_4650;cirt_4650;cirtSub_4650</t>
  </si>
  <si>
    <t>hp_72081450;atk_11533032;hit_500000;miss_4650;cirt_4650;cirtSub_4650</t>
  </si>
  <si>
    <t>hp_72340538;atk_11574486;hit_500000;miss_4675;cirt_4675;cirtSub_4675</t>
  </si>
  <si>
    <t>hp_72599625;atk_11615940;hit_500000;miss_4675;cirt_4675;cirtSub_4675</t>
  </si>
  <si>
    <t>hp_72858713;atk_11657394;hit_500000;miss_4675;cirt_4675;cirtSub_4675</t>
  </si>
  <si>
    <t>hp_73117800;atk_11698848;hit_500000;miss_4700;cirt_4700;cirtSub_4700</t>
  </si>
  <si>
    <t>hp_73382400;atk_11741184;hit_500000;miss_4700;cirt_4700;cirtSub_4700</t>
  </si>
  <si>
    <t>hp_73647000;atk_11783520;hit_500000;miss_4700;cirt_4700;cirtSub_4700</t>
  </si>
  <si>
    <t>hp_73911600;atk_11825856;hit_500000;miss_4725;cirt_4725;cirtSub_4725</t>
  </si>
  <si>
    <t>hp_74176200;atk_11868192;hit_500000;miss_4725;cirt_4725;cirtSub_4725</t>
  </si>
  <si>
    <t>hp_74440800;atk_11910528;hit_500000;miss_4725;cirt_4725;cirtSub_4725</t>
  </si>
  <si>
    <t>hp_74705400;atk_11952864;hit_500000;miss_4750;cirt_4750;cirtSub_4750</t>
  </si>
  <si>
    <t>hp_74970000;atk_11995200;hit_500000;miss_4750;cirt_4750;cirtSub_4750</t>
  </si>
  <si>
    <t>hp_75234600;atk_12037536;hit_500000;miss_4750;cirt_4750;cirtSub_4750</t>
  </si>
  <si>
    <t>hp_75499200;atk_12079872;hit_500000;miss_4775;cirt_4775;cirtSub_4775</t>
  </si>
  <si>
    <t>hp_75763800;atk_12122208;hit_500000;miss_4775;cirt_4775;cirtSub_4775</t>
  </si>
  <si>
    <t>hp_76028400;atk_12164544;hit_500000;miss_4775;cirt_4775;cirtSub_4775</t>
  </si>
  <si>
    <t>hp_76293000;atk_12206880;hit_500000;miss_4800;cirt_4800;cirtSub_4800</t>
  </si>
  <si>
    <t>hp_76557600;atk_12249216;hit_500000;miss_4800;cirt_4800;cirtSub_4800</t>
  </si>
  <si>
    <t>hp_76822200;atk_12291552;hit_500000;miss_4800;cirt_4800;cirtSub_4800</t>
  </si>
  <si>
    <t>hp_77092313;atk_12334770;hit_500000;miss_4825;cirt_4825;cirtSub_4825</t>
  </si>
  <si>
    <t>hp_77362425;atk_12377988;hit_500000;miss_4825;cirt_4825;cirtSub_4825</t>
  </si>
  <si>
    <t>hp_77632538;atk_12421206;hit_500000;miss_4825;cirt_4825;cirtSub_4825</t>
  </si>
  <si>
    <t>hp_77902650;atk_12464424;hit_500000;miss_4850;cirt_4850;cirtSub_4850</t>
  </si>
  <si>
    <t>hp_78172763;atk_12507642;hit_500000;miss_4850;cirt_4850;cirtSub_4850</t>
  </si>
  <si>
    <t>hp_78442875;atk_12550860;hit_500000;miss_4850;cirt_4850;cirtSub_4850</t>
  </si>
  <si>
    <t>hp_78712988;atk_12594078;hit_500000;miss_4875;cirt_4875;cirtSub_4875</t>
  </si>
  <si>
    <t>hp_78983100;atk_12637296;hit_500000;miss_4875;cirt_4875;cirtSub_4875</t>
  </si>
  <si>
    <t>hp_79253213;atk_12680514;hit_500000;miss_4875;cirt_4875;cirtSub_4875</t>
  </si>
  <si>
    <t>hp_79523325;atk_12723732;hit_500000;miss_4900;cirt_4900;cirtSub_4900</t>
  </si>
  <si>
    <t>hp_79793438;atk_12766950;hit_500000;miss_4900;cirt_4900;cirtSub_4900</t>
  </si>
  <si>
    <t>hp_80063550;atk_12810168;hit_500000;miss_4900;cirt_4900;cirtSub_4900</t>
  </si>
  <si>
    <t>hp_80333663;atk_12853386;hit_500000;miss_4925;cirt_4925;cirtSub_4925</t>
  </si>
  <si>
    <t>hp_80603775;atk_12896604;hit_500000;miss_4925;cirt_4925;cirtSub_4925</t>
  </si>
  <si>
    <t>hp_80879400;atk_12940704;hit_500000;miss_4925;cirt_4925;cirtSub_4925</t>
  </si>
  <si>
    <t>hp_81155025;atk_12984804;hit_500000;miss_4950;cirt_4950;cirtSub_4950</t>
  </si>
  <si>
    <t>hp_81430650;atk_13028904;hit_500000;miss_4950;cirt_4950;cirtSub_4950</t>
  </si>
  <si>
    <t>hp_81706275;atk_13073004;hit_500000;miss_4950;cirt_4950;cirtSub_4950</t>
  </si>
  <si>
    <t>hp_81981900;atk_13117104;hit_500000;miss_4975;cirt_4975;cirtSub_4975</t>
  </si>
  <si>
    <t>hp_82257525;atk_13161204;hit_500000;miss_4975;cirt_4975;cirtSub_4975</t>
  </si>
  <si>
    <t>hp_82533150;atk_13205304;hit_500000;miss_4975;cirt_4975;cirtSub_4975</t>
  </si>
  <si>
    <t>hp_82808775;atk_13249404;hit_500000;miss_5000;cirt_5000;cirtSub_5000</t>
  </si>
  <si>
    <t>hp_83084400;atk_13293504;hit_500000;miss_5000;cirt_5000;cirtSub_5000</t>
  </si>
  <si>
    <t>hp_83360025;atk_13337604;hit_500000;miss_5000;cirt_5000;cirtSub_5000</t>
  </si>
  <si>
    <t>hp_83635650;atk_13381704;hit_500000;miss_5025;cirt_5025;cirtSub_5025</t>
  </si>
  <si>
    <t>hp_83911275;atk_13425804;hit_500000;miss_5025;cirt_5025;cirtSub_5025</t>
  </si>
  <si>
    <t>hp_84186900;atk_13469904;hit_500000;miss_5025;cirt_5025;cirtSub_5025</t>
  </si>
  <si>
    <t>hp_27500;atk_5000;hit_500000;miss_15;cirt_15;cirtSub_15</t>
  </si>
  <si>
    <t>hp_41250;atk_7500;hit_500000;miss_30;cirt_30;cirtSub_30</t>
  </si>
  <si>
    <t>hp_61875;atk_11250;hit_500000;miss_45;cirt_45;cirtSub_45</t>
  </si>
  <si>
    <t>hp_85250;atk_15500;hit_500000;miss_60;cirt_60;cirtSub_60</t>
  </si>
  <si>
    <t>hp_110000;atk_20000;hit_500000;miss_75;cirt_75;cirtSub_75</t>
  </si>
  <si>
    <t>hp_132000;atk_24000;hit_500000;miss_90;cirt_90;cirtSub_90</t>
  </si>
  <si>
    <t>hp_154000;atk_28000;hit_500000;miss_105;cirt_105;cirtSub_105</t>
  </si>
  <si>
    <t>hp_181500;atk_33000;hit_500000;miss_120;cirt_120;cirtSub_120</t>
  </si>
  <si>
    <t>hp_209000;atk_38000;hit_500000;miss_135;cirt_135;cirtSub_135</t>
  </si>
  <si>
    <t>hp_236500;atk_43000;hit_500000;miss_150;cirt_150;cirtSub_150</t>
  </si>
  <si>
    <t>hp_274560;atk_49920;hit_500000;miss_165;cirt_165;cirtSub_165</t>
  </si>
  <si>
    <t>hp_303160;atk_55120;hit_500000;miss_180;cirt_180;cirtSub_180</t>
  </si>
  <si>
    <t>hp_346060;atk_62920;hit_500000;miss_195;cirt_195;cirtSub_195</t>
  </si>
  <si>
    <t>hp_374660;atk_68120;hit_500000;miss_210;cirt_210;cirtSub_210</t>
  </si>
  <si>
    <t>hp_429000;atk_78000;hit_500000;miss_225;cirt_225;cirtSub_225</t>
  </si>
  <si>
    <t>hp_443300;atk_80600;hit_500000;miss_240;cirt_240;cirtSub_240</t>
  </si>
  <si>
    <t>hp_471900;atk_85800;hit_500000;miss_255;cirt_255;cirtSub_255</t>
  </si>
  <si>
    <t>hp_500500;atk_91000;hit_500000;miss_270;cirt_270;cirtSub_270</t>
  </si>
  <si>
    <t>hp_529100;atk_96200;hit_500000;miss_285;cirt_285;cirtSub_285</t>
  </si>
  <si>
    <t>hp_572000;atk_104000;hit_500000;miss_300;cirt_300;cirtSub_300</t>
  </si>
  <si>
    <t>hp_638550;atk_116100;hit_500000;miss_315;cirt_315;cirtSub_315</t>
  </si>
  <si>
    <t>hp_683100;atk_124200;hit_500000;miss_330;cirt_330;cirtSub_330</t>
  </si>
  <si>
    <t>hp_727650;atk_132300;hit_500000;miss_345;cirt_345;cirtSub_345</t>
  </si>
  <si>
    <t>hp_772200;atk_140400;hit_500000;miss_360;cirt_360;cirtSub_360</t>
  </si>
  <si>
    <t>hp_831600;atk_151200;hit_500000;miss_375;cirt_375;cirtSub_375</t>
  </si>
  <si>
    <t>hp_891000;atk_162000;hit_500000;miss_390;cirt_390;cirtSub_390</t>
  </si>
  <si>
    <t>hp_935550;atk_170100;hit_500000;miss_405;cirt_405;cirtSub_405</t>
  </si>
  <si>
    <t>hp_965250;atk_175500;hit_500000;miss_420;cirt_420;cirtSub_420</t>
  </si>
  <si>
    <t>hp_1039500;atk_189000;hit_500000;miss_435;cirt_435;cirtSub_435</t>
  </si>
  <si>
    <t>hp_1098900;atk_199800;hit_500000;miss_450;cirt_450;cirtSub_450</t>
  </si>
  <si>
    <t>hp_1185800;atk_215600;hit_500000;miss_465;cirt_465;cirtSub_465</t>
  </si>
  <si>
    <t>hp_1232000;atk_224000;hit_500000;miss_480;cirt_480;cirtSub_480</t>
  </si>
  <si>
    <t>hp_1324400;atk_240800;hit_500000;miss_495;cirt_495;cirtSub_495</t>
  </si>
  <si>
    <t>hp_1370600;atk_249200;hit_500000;miss_510;cirt_510;cirtSub_510</t>
  </si>
  <si>
    <t>hp_1447600;atk_263200;hit_500000;miss_525;cirt_525;cirtSub_525</t>
  </si>
  <si>
    <t>hp_1509200;atk_274400;hit_500000;miss_540;cirt_540;cirtSub_540</t>
  </si>
  <si>
    <t>hp_1586200;atk_288400;hit_500000;miss_555;cirt_555;cirtSub_555</t>
  </si>
  <si>
    <t>hp_1663200;atk_302400;hit_500000;miss_570;cirt_570;cirtSub_570</t>
  </si>
  <si>
    <t>hp_1755600;atk_319200;hit_500000;miss_585;cirt_585;cirtSub_585</t>
  </si>
  <si>
    <t>hp_1848000;atk_336000;hit_500000;miss_600;cirt_600;cirtSub_600</t>
  </si>
  <si>
    <t>hp_1945900;atk_353800;hit_500000;miss_615;cirt_615;cirtSub_615</t>
  </si>
  <si>
    <t>hp_1993750;atk_362500;hit_500000;miss_630;cirt_630;cirtSub_630</t>
  </si>
  <si>
    <t>hp_2121350;atk_385700;hit_500000;miss_645;cirt_645;cirtSub_645</t>
  </si>
  <si>
    <t>hp_2217050;atk_403100;hit_500000;miss_660;cirt_660;cirtSub_660</t>
  </si>
  <si>
    <t>hp_2537664;atk_461393;hit_500000;miss_675;cirt_675;cirtSub_675</t>
  </si>
  <si>
    <t>hp_2749875;atk_499977;hit_500000;miss_690;cirt_690;cirtSub_690</t>
  </si>
  <si>
    <t>hp_2962086;atk_538561;hit_500000;miss_705;cirt_705;cirtSub_705</t>
  </si>
  <si>
    <t>hp_3174297;atk_577145;hit_500000;miss_720;cirt_720;cirtSub_720</t>
  </si>
  <si>
    <t>hp_3386508;atk_615728;hit_500000;miss_735;cirt_735;cirtSub_735</t>
  </si>
  <si>
    <t>hp_3598719;atk_654312;hit_500000;miss_750;cirt_750;cirtSub_750</t>
  </si>
  <si>
    <t>hp_3942340;atk_716789;hit_500000;miss_765;cirt_765;cirtSub_765</t>
  </si>
  <si>
    <t>hp_4161869;atk_756703;hit_500000;miss_780;cirt_780;cirtSub_780</t>
  </si>
  <si>
    <t>hp_4381397;atk_796617;hit_500000;miss_795;cirt_795;cirtSub_795</t>
  </si>
  <si>
    <t>hp_4600926;atk_836532;hit_500000;miss_810;cirt_810;cirtSub_810</t>
  </si>
  <si>
    <t>hp_4820454;atk_876446;hit_500000;miss_825;cirt_825;cirtSub_825</t>
  </si>
  <si>
    <t>hp_5039982;atk_916360;hit_500000;miss_840;cirt_840;cirtSub_840</t>
  </si>
  <si>
    <t>hp_5259511;atk_956274;hit_500000;miss_855;cirt_855;cirtSub_855</t>
  </si>
  <si>
    <t>hp_5479039;atk_996189;hit_500000;miss_870;cirt_870;cirtSub_870</t>
  </si>
  <si>
    <t>hp_5698567;atk_1036103;hit_500000;miss_885;cirt_885;cirtSub_885</t>
  </si>
  <si>
    <t>hp_5918096;atk_1076017;hit_500000;miss_900;cirt_900;cirtSub_900</t>
  </si>
  <si>
    <t>hp_6342211;atk_1153129;hit_500000;miss_915;cirt_915;cirtSub_915</t>
  </si>
  <si>
    <t>hp_6569058;atk_1194374;hit_500000;miss_930;cirt_930;cirtSub_930</t>
  </si>
  <si>
    <t>hp_6795904;atk_1235619;hit_500000;miss_945;cirt_945;cirtSub_945</t>
  </si>
  <si>
    <t>hp_7022749;atk_1276863;hit_500000;miss_960;cirt_960;cirtSub_960</t>
  </si>
  <si>
    <t>hp_7249596;atk_1318108;hit_500000;miss_975;cirt_975;cirtSub_975</t>
  </si>
  <si>
    <t>hp_7476442;atk_1359353;hit_500000;miss_990;cirt_990;cirtSub_990</t>
  </si>
  <si>
    <t>hp_7703287;atk_1400597;hit_500000;miss_1005;cirt_1005;cirtSub_1005</t>
  </si>
  <si>
    <t>hp_7930134;atk_1441842;hit_500000;miss_1020;cirt_1020;cirtSub_1020</t>
  </si>
  <si>
    <t>hp_8156979;atk_1483087;hit_500000;miss_1035;cirt_1035;cirtSub_1035</t>
  </si>
  <si>
    <t>hp_8383826;atk_1524332;hit_500000;miss_1050;cirt_1050;cirtSub_1050</t>
  </si>
  <si>
    <t>hp_8888435;atk_1616079;hit_500000;miss_1065;cirt_1065;cirtSub_1065</t>
  </si>
  <si>
    <t>hp_9122599;atk_1658654;hit_500000;miss_1080;cirt_1080;cirtSub_1080</t>
  </si>
  <si>
    <t>hp_9356762;atk_1701229;hit_500000;miss_1095;cirt_1095;cirtSub_1095</t>
  </si>
  <si>
    <t>hp_9590926;atk_1743804;hit_500000;miss_1110;cirt_1110;cirtSub_1110</t>
  </si>
  <si>
    <t>hp_9825089;atk_1786380;hit_500000;miss_1125;cirt_1125;cirtSub_1125</t>
  </si>
  <si>
    <t>hp_10059253;atk_1828955;hit_500000;miss_1140;cirt_1140;cirtSub_1140</t>
  </si>
  <si>
    <t>hp_10293416;atk_1871530;hit_500000;miss_1155;cirt_1155;cirtSub_1155</t>
  </si>
  <si>
    <t>hp_10527580;atk_1914105;hit_500000;miss_1170;cirt_1170;cirtSub_1170</t>
  </si>
  <si>
    <t>hp_10929443;atk_1987171;hit_500000;miss_1185;cirt_1185;cirtSub_1185</t>
  </si>
  <si>
    <t>hp_11331306;atk_2060237;hit_500000;miss_1200;cirt_1200;cirtSub_1200</t>
  </si>
  <si>
    <t>hp_12099831;atk_2199969;hit_500000;miss_1215;cirt_1215;cirtSub_1215</t>
  </si>
  <si>
    <t>hp_12514252;atk_2275318;hit_500000;miss_1230;cirt_1230;cirtSub_1230</t>
  </si>
  <si>
    <t>hp_12928674;atk_2350667;hit_500000;miss_1245;cirt_1245;cirtSub_1245</t>
  </si>
  <si>
    <t>hp_13343095;atk_2426017;hit_500000;miss_1260;cirt_1260;cirtSub_1260</t>
  </si>
  <si>
    <t>hp_13757517;atk_2501367;hit_500000;miss_1275;cirt_1275;cirtSub_1275</t>
  </si>
  <si>
    <t>hp_14171938;atk_2576715;hit_500000;miss_1290;cirt_1290;cirtSub_1290</t>
  </si>
  <si>
    <t>hp_14586359;atk_2652065;hit_500000;miss_1305;cirt_1305;cirtSub_1305</t>
  </si>
  <si>
    <t>hp_15000780;atk_2727415;hit_500000;miss_1320;cirt_1320;cirtSub_1320</t>
  </si>
  <si>
    <t>hp_15415202;atk_2802763;hit_500000;miss_1335;cirt_1335;cirtSub_1335</t>
  </si>
  <si>
    <t>hp_15829623;atk_2878113;hit_500000;miss_1350;cirt_1350;cirtSub_1350</t>
  </si>
  <si>
    <t>hp_16736288;atk_3042961;hit_500000;miss_1365;cirt_1365;cirtSub_1365</t>
  </si>
  <si>
    <t>hp_17163268;atk_3120594;hit_500000;miss_1380;cirt_1380;cirtSub_1380</t>
  </si>
  <si>
    <t>hp_17590248;atk_3198227;hit_500000;miss_1395;cirt_1395;cirtSub_1395</t>
  </si>
  <si>
    <t>hp_18017227;atk_3275859;hit_500000;miss_1410;cirt_1410;cirtSub_1410</t>
  </si>
  <si>
    <t>hp_18444207;atk_3353492;hit_500000;miss_1425;cirt_1425;cirtSub_1425</t>
  </si>
  <si>
    <t>hp_18871186;atk_3431124;hit_500000;miss_1440;cirt_1440;cirtSub_1440</t>
  </si>
  <si>
    <t>hp_19298166;atk_3508757;hit_500000;miss_1455;cirt_1455;cirtSub_1455</t>
  </si>
  <si>
    <t>hp_19851748;atk_3609408;hit_500000;miss_1470;cirt_1470;cirtSub_1470</t>
  </si>
  <si>
    <t>hp_20405331;atk_3710060;hit_500000;miss_1485;cirt_1485;cirtSub_1485</t>
  </si>
  <si>
    <t>hp_20958913;atk_3810711;hit_500000;miss_1500;cirt_1500;cirtSub_1500</t>
  </si>
  <si>
    <t>hp_22145216;atk_4026402;hit_500000;miss_1515;cirt_1515;cirtSub_1515</t>
  </si>
  <si>
    <t>hp_22715081;atk_4130014;hit_500000;miss_1530;cirt_1530;cirtSub_1530</t>
  </si>
  <si>
    <t>hp_23284945;atk_4233626;hit_500000;miss_1545;cirt_1545;cirtSub_1545</t>
  </si>
  <si>
    <t>hp_23854810;atk_4337238;hit_500000;miss_1560;cirt_1560;cirtSub_1560</t>
  </si>
  <si>
    <t>hp_24424674;atk_4440849;hit_500000;miss_1575;cirt_1575;cirtSub_1575</t>
  </si>
  <si>
    <t>hp_24994538;atk_4544461;hit_500000;miss_1590;cirt_1590;cirtSub_1590</t>
  </si>
  <si>
    <t>hp_25564403;atk_4648073;hit_500000;miss_1605;cirt_1605;cirtSub_1605</t>
  </si>
  <si>
    <t>hp_26134267;atk_4751684;hit_500000;miss_1620;cirt_1620;cirtSub_1620</t>
  </si>
  <si>
    <t>hp_26704132;atk_4855296;hit_500000;miss_1635;cirt_1635;cirtSub_1635</t>
  </si>
  <si>
    <t>hp_27273996;atk_4958908;hit_500000;miss_1650;cirt_1650;cirtSub_1650</t>
  </si>
  <si>
    <t>hp_28639399;atk_5207163;hit_500000;miss_1665;cirt_1665;cirtSub_1665</t>
  </si>
  <si>
    <t>hp_29225545;atk_5313735;hit_500000;miss_1680;cirt_1680;cirtSub_1680</t>
  </si>
  <si>
    <t>hp_29811692;atk_5420307;hit_500000;miss_1695;cirt_1695;cirtSub_1695</t>
  </si>
  <si>
    <t>hp_30397838;atk_5526879;hit_500000;miss_1710;cirt_1710;cirtSub_1710</t>
  </si>
  <si>
    <t>hp_30983984;atk_5633452;hit_500000;miss_1725;cirt_1725;cirtSub_1725</t>
  </si>
  <si>
    <t>hp_31570130;atk_5740023;hit_500000;miss_1740;cirt_1740;cirtSub_1740</t>
  </si>
  <si>
    <t>hp_32156277;atk_5846595;hit_500000;miss_1755;cirt_1755;cirtSub_1755</t>
  </si>
  <si>
    <t>hp_32742423;atk_5953168;hit_500000;miss_1770;cirt_1770;cirtSub_1770</t>
  </si>
  <si>
    <t>hp_33328569;atk_6059740;hit_500000;miss_1785;cirt_1785;cirtSub_1785</t>
  </si>
  <si>
    <t>hp_33914716;atk_6166311;hit_500000;miss_1800;cirt_1800;cirtSub_1800</t>
  </si>
  <si>
    <t>hp_35878527;atk_6523368;hit_500000;miss_1815;cirt_1815;cirtSub_1815</t>
  </si>
  <si>
    <t>hp_36900262;atk_6709138;hit_500000;miss_1830;cirt_1830;cirtSub_1830</t>
  </si>
  <si>
    <t>hp_37921997;atk_6894908;hit_500000;miss_1845;cirt_1845;cirtSub_1845</t>
  </si>
  <si>
    <t>hp_38943732;atk_7080678;hit_500000;miss_1860;cirt_1860;cirtSub_1860</t>
  </si>
  <si>
    <t>hp_39965467;atk_7266448;hit_500000;miss_1875;cirt_1875;cirtSub_1875</t>
  </si>
  <si>
    <t>hp_40987202;atk_7452218;hit_500000;miss_1890;cirt_1890;cirtSub_1890</t>
  </si>
  <si>
    <t>hp_42008937;atk_7637988;hit_500000;miss_1905;cirt_1905;cirtSub_1905</t>
  </si>
  <si>
    <t>hp_43030672;atk_7823758;hit_500000;miss_1920;cirt_1920;cirtSub_1920</t>
  </si>
  <si>
    <t>hp_44052407;atk_8009528;hit_500000;miss_1935;cirt_1935;cirtSub_1935</t>
  </si>
  <si>
    <t>hp_45074142;atk_8195298;hit_500000;miss_1950;cirt_1950;cirtSub_1950</t>
  </si>
  <si>
    <t>hp_47341711;atk_8607583;hit_500000;miss_1965;cirt_1965;cirtSub_1965</t>
  </si>
  <si>
    <t>hp_48391061;atk_8798374;hit_500000;miss_1980;cirt_1980;cirtSub_1980</t>
  </si>
  <si>
    <t>hp_49440410;atk_8989165;hit_500000;miss_1995;cirt_1995;cirtSub_1995</t>
  </si>
  <si>
    <t>hp_50489760;atk_9179956;hit_500000;miss_2010;cirt_2010;cirtSub_2010</t>
  </si>
  <si>
    <t>hp_51539109;atk_9370747;hit_500000;miss_2025;cirt_2025;cirtSub_2025</t>
  </si>
  <si>
    <t>hp_52588459;atk_9561537;hit_500000;miss_2040;cirt_2040;cirtSub_2040</t>
  </si>
  <si>
    <t>hp_53637808;atk_9752329;hit_500000;miss_2055;cirt_2055;cirtSub_2055</t>
  </si>
  <si>
    <t>hp_54687158;atk_9943119;hit_500000;miss_2070;cirt_2070;cirtSub_2070</t>
  </si>
  <si>
    <t>hp_55736507;atk_10133910;hit_500000;miss_2085;cirt_2085;cirtSub_2085</t>
  </si>
  <si>
    <t>hp_56785857;atk_10324701;hit_500000;miss_2100;cirt_2100;cirtSub_2100</t>
  </si>
  <si>
    <t>hp_59357185;atk_10792215;hit_500000;miss_2115;cirt_2115;cirtSub_2115</t>
  </si>
  <si>
    <t>hp_60434149;atk_10988026;hit_500000;miss_2130;cirt_2130;cirtSub_2130</t>
  </si>
  <si>
    <t>hp_61511113;atk_11183838;hit_500000;miss_2145;cirt_2145;cirtSub_2145</t>
  </si>
  <si>
    <t>hp_62588077;atk_11379650;hit_500000;miss_2160;cirt_2160;cirtSub_2160</t>
  </si>
  <si>
    <t>hp_63665041;atk_11575462;hit_500000;miss_2175;cirt_2175;cirtSub_2175</t>
  </si>
  <si>
    <t>hp_65203397;atk_11855163;hit_500000;miss_2190;cirt_2190;cirtSub_2190</t>
  </si>
  <si>
    <t>hp_66741752;atk_12134864;hit_500000;miss_2205;cirt_2205;cirtSub_2205</t>
  </si>
  <si>
    <t>hp_68280107;atk_12414565;hit_500000;miss_2220;cirt_2220;cirtSub_2220</t>
  </si>
  <si>
    <t>hp_69818462;atk_12694266;hit_500000;miss_2235;cirt_2235;cirtSub_2235</t>
  </si>
  <si>
    <t>hp_71356817;atk_12973966;hit_500000;miss_2250;cirt_2250;cirtSub_2250</t>
  </si>
  <si>
    <t>hp_74764279;atk_13593505;hit_500000;miss_2265;cirt_2265;cirtSub_2265</t>
  </si>
  <si>
    <t>hp_76342079;atk_13880378;hit_500000;miss_2280;cirt_2280;cirtSub_2280</t>
  </si>
  <si>
    <t>hp_77919879;atk_14167250;hit_500000;miss_2295;cirt_2295;cirtSub_2295</t>
  </si>
  <si>
    <t>hp_79497679;atk_14454123;hit_500000;miss_2310;cirt_2310;cirtSub_2310</t>
  </si>
  <si>
    <t>hp_81075479;atk_14740996;hit_500000;miss_2325;cirt_2325;cirtSub_2325</t>
  </si>
  <si>
    <t>hp_82653279;atk_15027868;hit_500000;miss_2340;cirt_2340;cirtSub_2340</t>
  </si>
  <si>
    <t>hp_84231079;atk_15314741;hit_500000;miss_2355;cirt_2355;cirtSub_2355</t>
  </si>
  <si>
    <t>hp_85808879;atk_15601614;hit_500000;miss_2370;cirt_2370;cirtSub_2370</t>
  </si>
  <si>
    <t>hp_87386679;atk_15888487;hit_500000;miss_2385;cirt_2385;cirtSub_2385</t>
  </si>
  <si>
    <t>hp_88964479;atk_16175360;hit_500000;miss_2400;cirt_2400;cirtSub_2400</t>
  </si>
  <si>
    <t>hp_92805836;atk_16873788;hit_500000;miss_2415;cirt_2415;cirtSub_2415</t>
  </si>
  <si>
    <t>hp_94423081;atk_17167833;hit_500000;miss_2430;cirt_2430;cirtSub_2430</t>
  </si>
  <si>
    <t>hp_96040326;atk_17461877;hit_500000;miss_2445;cirt_2445;cirtSub_2445</t>
  </si>
  <si>
    <t>hp_97657571;atk_17755922;hit_500000;miss_2460;cirt_2460;cirtSub_2460</t>
  </si>
  <si>
    <t>hp_99274817;atk_18049966;hit_500000;miss_2475;cirt_2475;cirtSub_2475</t>
  </si>
  <si>
    <t>hp_100892062;atk_18344010;hit_500000;miss_2490;cirt_2490;cirtSub_2490</t>
  </si>
  <si>
    <t>hp_102509307;atk_18638055;hit_500000;miss_2505;cirt_2505;cirtSub_2505</t>
  </si>
  <si>
    <t>hp_104126552;atk_18932100;hit_500000;miss_2520;cirt_2520;cirtSub_2520</t>
  </si>
  <si>
    <t>hp_105743797;atk_19226144;hit_500000;miss_2535;cirt_2535;cirtSub_2535</t>
  </si>
  <si>
    <t>hp_107361042;atk_19520189;hit_500000;miss_2550;cirt_2550;cirtSub_2550</t>
  </si>
  <si>
    <t>hp_111636294;atk_20297508;hit_500000;miss_2565;cirt_2565;cirtSub_2565</t>
  </si>
  <si>
    <t>hp_113292984;atk_20598724;hit_500000;miss_2580;cirt_2580;cirtSub_2580</t>
  </si>
  <si>
    <t>hp_114949674;atk_20899940;hit_500000;miss_2595;cirt_2595;cirtSub_2595</t>
  </si>
  <si>
    <t>hp_116606364;atk_21201157;hit_500000;miss_2610;cirt_2610;cirtSub_2610</t>
  </si>
  <si>
    <t>hp_118263054;atk_21502373;hit_500000;miss_2625;cirt_2625;cirtSub_2625</t>
  </si>
  <si>
    <t>hp_119919744;atk_21803590;hit_500000;miss_2640;cirt_2640;cirtSub_2640</t>
  </si>
  <si>
    <t>hp_121576434;atk_22104805;hit_500000;miss_2655;cirt_2655;cirtSub_2655</t>
  </si>
  <si>
    <t>hp_123233124;atk_22406022;hit_500000;miss_2670;cirt_2670;cirtSub_2670</t>
  </si>
  <si>
    <t>hp_124889814;atk_22707238;hit_500000;miss_2685;cirt_2685;cirtSub_2685</t>
  </si>
  <si>
    <t>hp_126546504;atk_23008455;hit_500000;miss_2700;cirt_2700;cirtSub_2700</t>
  </si>
  <si>
    <t>hp_131255651;atk_23864663;hit_500000;miss_2715;cirt_2715;cirtSub_2715</t>
  </si>
  <si>
    <t>hp_132951786;atk_24173052;hit_500000;miss_2730;cirt_2730;cirtSub_2730</t>
  </si>
  <si>
    <t>hp_134647921;atk_24481440;hit_500000;miss_2745;cirt_2745;cirtSub_2745</t>
  </si>
  <si>
    <t>hp_136344056;atk_24789828;hit_500000;miss_2760;cirt_2760;cirtSub_2760</t>
  </si>
  <si>
    <t>hp_138040191;atk_25098216;hit_500000;miss_2775;cirt_2775;cirtSub_2775</t>
  </si>
  <si>
    <t>hp_139736326;atk_25406605;hit_500000;miss_2790;cirt_2790;cirtSub_2790</t>
  </si>
  <si>
    <t>hp_141432461;atk_25714993;hit_500000;miss_2805;cirt_2805;cirtSub_2805</t>
  </si>
  <si>
    <t>hp_143128596;atk_26023381;hit_500000;miss_2820;cirt_2820;cirtSub_2820</t>
  </si>
  <si>
    <t>hp_144824731;atk_26331769;hit_500000;miss_2835;cirt_2835;cirtSub_2835</t>
  </si>
  <si>
    <t>hp_146520866;atk_26640157;hit_500000;miss_2850;cirt_2850;cirtSub_2850</t>
  </si>
  <si>
    <t>hp_152518959;atk_27730720;hit_500000;miss_2865;cirt_2865;cirtSub_2865</t>
  </si>
  <si>
    <t>hp_155109589;atk_28201743;hit_500000;miss_2880;cirt_2880;cirtSub_2880</t>
  </si>
  <si>
    <t>hp_157700220;atk_28672767;hit_500000;miss_2895;cirt_2895;cirtSub_2895</t>
  </si>
  <si>
    <t>hp_160290850;atk_29143790;hit_500000;miss_2910;cirt_2910;cirtSub_2910</t>
  </si>
  <si>
    <t>hp_162881480;atk_29614815;hit_500000;miss_2925;cirt_2925;cirtSub_2925</t>
  </si>
  <si>
    <t>hp_165472111;atk_30085838;hit_500000;miss_2940;cirt_2940;cirtSub_2940</t>
  </si>
  <si>
    <t>hp_168062742;atk_30556862;hit_500000;miss_2955;cirt_2955;cirtSub_2955</t>
  </si>
  <si>
    <t>hp_170653372;atk_31027885;hit_500000;miss_2970;cirt_2970;cirtSub_2970</t>
  </si>
  <si>
    <t>hp_173244002;atk_31498909;hit_500000;miss_2985;cirt_2985;cirtSub_2985</t>
  </si>
  <si>
    <t>hp_175834633;atk_31969933;hit_500000;miss_3000;cirt_3000;cirtSub_3000</t>
  </si>
  <si>
    <t>hp_182480383;atk_33178251;hit_500000;miss_3015;cirt_3015;cirtSub_3015</t>
  </si>
  <si>
    <t>hp_185129892;atk_33659980;hit_500000;miss_3030;cirt_3030;cirtSub_3030</t>
  </si>
  <si>
    <t>hp_187779400;atk_34141708;hit_500000;miss_3045;cirt_3045;cirtSub_3045</t>
  </si>
  <si>
    <t>hp_190428908;atk_34623438;hit_500000;miss_3060;cirt_3060;cirtSub_3060</t>
  </si>
  <si>
    <t>hp_193078417;atk_35105166;hit_500000;miss_3075;cirt_3075;cirtSub_3075</t>
  </si>
  <si>
    <t>hp_195727925;atk_35586895;hit_500000;miss_3090;cirt_3090;cirtSub_3090</t>
  </si>
  <si>
    <t>hp_198377433;atk_36068624;hit_500000;miss_3105;cirt_3105;cirtSub_3105</t>
  </si>
  <si>
    <t>hp_201026942;atk_36550353;hit_500000;miss_3120;cirt_3120;cirtSub_3120</t>
  </si>
  <si>
    <t>hp_203676451;atk_37032082;hit_500000;miss_3135;cirt_3135;cirtSub_3135</t>
  </si>
  <si>
    <t>hp_206325959;atk_37513810;hit_500000;miss_3150;cirt_3150;cirtSub_3150</t>
  </si>
  <si>
    <t>hp_208975467;atk_37995539;hit_500000;miss_3165;cirt_3165;cirtSub_3165</t>
  </si>
  <si>
    <t>hp_211624975;atk_38477268;hit_500000;miss_3180;cirt_3180;cirtSub_3180</t>
  </si>
  <si>
    <t>hp_217653181;atk_39573306;hit_500000;miss_3195;cirt_3195;cirtSub_3195</t>
  </si>
  <si>
    <t>hp_223681386;atk_40669343;hit_500000;miss_3210;cirt_3210;cirtSub_3210</t>
  </si>
  <si>
    <t>hp_229709592;atk_41765380;hit_500000;miss_3225;cirt_3225;cirtSub_3225</t>
  </si>
  <si>
    <t>hp_235737797;atk_42861417;hit_500000;miss_3240;cirt_3240;cirtSub_3240</t>
  </si>
  <si>
    <t>hp_241766001;atk_43957455;hit_500000;miss_3255;cirt_3255;cirtSub_3255</t>
  </si>
  <si>
    <t>hp_247794207;atk_45053492;hit_500000;miss_3270;cirt_3270;cirtSub_3270</t>
  </si>
  <si>
    <t>hp_253822412;atk_46149529;hit_500000;miss_3285;cirt_3285;cirtSub_3285</t>
  </si>
  <si>
    <t>hp_259850618;atk_47245566;hit_500000;miss_3300;cirt_3300;cirtSub_3300</t>
  </si>
  <si>
    <t>hp_265878823;atk_48341604;hit_500000;miss_3315;cirt_3315;cirtSub_3315</t>
  </si>
  <si>
    <t>hp_271907028;atk_49437641;hit_500000;miss_3330;cirt_3330;cirtSub_3330</t>
  </si>
  <si>
    <t>hp_277935233;atk_50533678;hit_500000;miss_3345;cirt_3345;cirtSub_3345</t>
  </si>
  <si>
    <t>hp_283963438;atk_51629715;hit_500000;miss_3360;cirt_3360;cirtSub_3360</t>
  </si>
  <si>
    <t>hp_289991644;atk_52725753;hit_500000;miss_3375;cirt_3375;cirtSub_3375</t>
  </si>
  <si>
    <t>hp_296019849;atk_53821791;hit_500000;miss_3390;cirt_3390;cirtSub_3390</t>
  </si>
  <si>
    <t>hp_302048055;atk_54917828;hit_500000;miss_3405;cirt_3405;cirtSub_3405</t>
  </si>
  <si>
    <t>hp_308076260;atk_56013865;hit_500000;miss_3420;cirt_3420;cirtSub_3420</t>
  </si>
  <si>
    <t>hp_314104464;atk_57109903;hit_500000;miss_3435;cirt_3435;cirtSub_3435</t>
  </si>
  <si>
    <t>hp_320132670;atk_58205940;hit_500000;miss_3450;cirt_3450;cirtSub_3450</t>
  </si>
  <si>
    <t>hp_326160875;atk_59301977;hit_500000;miss_3465;cirt_3465;cirtSub_3465</t>
  </si>
  <si>
    <t>hp_332189081;atk_60398014;hit_500000;miss_3480;cirt_3480;cirtSub_3480</t>
  </si>
  <si>
    <t>hp_338217286;atk_61494052;hit_500000;miss_3495;cirt_3495;cirtSub_3495</t>
  </si>
  <si>
    <t>hp_344245491;atk_62590089;hit_500000;miss_3510;cirt_3510;cirtSub_3510</t>
  </si>
  <si>
    <t>hp_350273696;atk_63686126;hit_500000;miss_3525;cirt_3525;cirtSub_3525</t>
  </si>
  <si>
    <t>hp_356301901;atk_64782163;hit_500000;miss_3540;cirt_3540;cirtSub_3540</t>
  </si>
  <si>
    <t>hp_362330107;atk_65878200;hit_500000;miss_3555;cirt_3555;cirtSub_3555</t>
  </si>
  <si>
    <t>hp_368358312;atk_66974238;hit_500000;miss_3570;cirt_3570;cirtSub_3570</t>
  </si>
  <si>
    <t>hp_374386518;atk_68070276;hit_500000;miss_3585;cirt_3585;cirtSub_3585</t>
  </si>
  <si>
    <t>hp_380414723;atk_69166313;hit_500000;miss_3600;cirt_3600;cirtSub_3600</t>
  </si>
  <si>
    <t>公式</t>
    <phoneticPr fontId="1" type="noConversion"/>
  </si>
  <si>
    <t>总血量</t>
    <phoneticPr fontId="1" type="noConversion"/>
  </si>
  <si>
    <t>总人数</t>
    <phoneticPr fontId="1" type="noConversion"/>
  </si>
  <si>
    <t>攻击</t>
  </si>
  <si>
    <t>回合</t>
    <phoneticPr fontId="1" type="noConversion"/>
  </si>
  <si>
    <t>人均伤害次数</t>
    <phoneticPr fontId="1" type="noConversion"/>
  </si>
  <si>
    <t>总伤害次数</t>
    <phoneticPr fontId="1" type="noConversion"/>
  </si>
  <si>
    <t>单次伤害</t>
    <phoneticPr fontId="1" type="noConversion"/>
  </si>
  <si>
    <t>平均威力</t>
    <phoneticPr fontId="1" type="noConversion"/>
  </si>
  <si>
    <t>伤害千分率</t>
    <phoneticPr fontId="1" type="noConversion"/>
  </si>
  <si>
    <t>需要攻击</t>
    <phoneticPr fontId="1" type="noConversion"/>
  </si>
  <si>
    <t>继承系数</t>
    <phoneticPr fontId="1" type="noConversion"/>
  </si>
  <si>
    <t>伤害次数修正</t>
    <phoneticPr fontId="1" type="noConversion"/>
  </si>
  <si>
    <t>生命</t>
  </si>
  <si>
    <t>防御</t>
  </si>
  <si>
    <t>攻</t>
    <phoneticPr fontId="1" type="noConversion"/>
  </si>
  <si>
    <t>防</t>
    <phoneticPr fontId="1" type="noConversion"/>
  </si>
  <si>
    <t>血</t>
    <phoneticPr fontId="1" type="noConversion"/>
  </si>
  <si>
    <t>战力</t>
    <phoneticPr fontId="1" type="noConversion"/>
  </si>
  <si>
    <t>未白镇1-10</t>
  </si>
  <si>
    <t>橙华森林2-10</t>
  </si>
  <si>
    <t>橙华市1-10</t>
  </si>
  <si>
    <t>橙华市2-10</t>
  </si>
  <si>
    <t>橙华市3-10</t>
  </si>
  <si>
    <t>卡娜兹市郊1-10</t>
  </si>
  <si>
    <t>卡娜兹市郊2-10</t>
  </si>
  <si>
    <t>卡娜兹市郊3-10</t>
  </si>
  <si>
    <t>卡娜兹市1-10</t>
  </si>
  <si>
    <t>卡娜兹市2-10</t>
  </si>
  <si>
    <t>卡娜兹市3-10</t>
  </si>
  <si>
    <t>凯那海滩2-10</t>
  </si>
  <si>
    <t>凯那海滩4-10</t>
  </si>
  <si>
    <t>凯那市场2-10</t>
  </si>
  <si>
    <t>凯那市场4-10</t>
  </si>
  <si>
    <t>凯那市场6-10</t>
  </si>
  <si>
    <t>凯那市场8-10</t>
  </si>
  <si>
    <t>发电厂2-10</t>
  </si>
  <si>
    <t>发电厂4-10</t>
  </si>
  <si>
    <t>发电厂6-10</t>
  </si>
  <si>
    <t>发电厂8-10</t>
  </si>
  <si>
    <t>烟囱山2-10</t>
  </si>
  <si>
    <t>烟囱山4-10</t>
  </si>
  <si>
    <t>烟囱山6-10</t>
  </si>
  <si>
    <t>烟囱山8-10</t>
  </si>
  <si>
    <t>烟囱山10-10</t>
  </si>
  <si>
    <t>沙漠遗迹2-10</t>
  </si>
  <si>
    <t>沙漠遗迹4-10</t>
  </si>
  <si>
    <t>沙漠遗迹6-10</t>
  </si>
  <si>
    <t>沙漠遗迹8-10</t>
  </si>
  <si>
    <t>沙漠遗迹10-10</t>
  </si>
  <si>
    <t>流星瀑布2-10</t>
  </si>
  <si>
    <t>流星瀑布4-10</t>
  </si>
  <si>
    <t>流星瀑布6-10</t>
  </si>
  <si>
    <t>流星瀑布8-10</t>
  </si>
  <si>
    <t>流星瀑布10-10</t>
  </si>
  <si>
    <t>流星瀑布12-10</t>
  </si>
  <si>
    <t>天气研究所2-10</t>
  </si>
  <si>
    <t>天气研究所4-10</t>
  </si>
  <si>
    <t>天气研究所6-10</t>
  </si>
  <si>
    <t>天气研究所8-10</t>
  </si>
  <si>
    <t>天气研究所10-10</t>
  </si>
  <si>
    <t>天气研究所12-10</t>
  </si>
  <si>
    <t>废弃工厂2-10</t>
  </si>
  <si>
    <t>废弃工厂4-10</t>
  </si>
  <si>
    <t>废弃工厂6-10</t>
  </si>
  <si>
    <t>废弃工厂8-10</t>
  </si>
  <si>
    <t>废弃工厂10-10</t>
  </si>
  <si>
    <t>废弃工厂12-10</t>
  </si>
  <si>
    <t>废弃工厂14-10</t>
  </si>
  <si>
    <t>水静市外滩2-10</t>
  </si>
  <si>
    <t>水静市外滩4-10</t>
  </si>
  <si>
    <t>水静市外滩6-10</t>
  </si>
  <si>
    <t>水静市外滩8-10</t>
  </si>
  <si>
    <t>水静市外滩10-10</t>
  </si>
  <si>
    <t>水静市外滩12-10</t>
  </si>
  <si>
    <t>水静市外滩14-10</t>
  </si>
  <si>
    <t>水舰队基地2-10</t>
  </si>
  <si>
    <t>水舰队基地4-10</t>
  </si>
  <si>
    <t>水舰队基地6-10</t>
  </si>
  <si>
    <t>水舰队基地8-10</t>
  </si>
  <si>
    <t>水舰队基地10-10</t>
  </si>
  <si>
    <t>水舰队基地12-10</t>
  </si>
  <si>
    <t>水舰队基地14-10</t>
  </si>
  <si>
    <t>水舰队基地16-10</t>
  </si>
  <si>
    <t>琉璃市2-10</t>
  </si>
  <si>
    <t>琉璃市4-10</t>
  </si>
  <si>
    <t>琉璃市6-10</t>
  </si>
  <si>
    <t>琉璃市8-10</t>
  </si>
  <si>
    <t>琉璃市10-10</t>
  </si>
  <si>
    <t>琉璃市12-10</t>
  </si>
  <si>
    <t>琉璃市14-10</t>
  </si>
  <si>
    <t>琉璃市16-10</t>
  </si>
  <si>
    <t>极冰挑战2-10</t>
  </si>
  <si>
    <t>极冰挑战4-10</t>
  </si>
  <si>
    <t>极冰挑战6-10</t>
  </si>
  <si>
    <t>极冰挑战8-10</t>
  </si>
  <si>
    <t>极冰挑战10-10</t>
  </si>
  <si>
    <t>极冰挑战12-10</t>
  </si>
  <si>
    <t>极冰挑战14-10</t>
  </si>
  <si>
    <t>极冰挑战16-10</t>
  </si>
  <si>
    <t>极冰挑战18-10</t>
  </si>
  <si>
    <t>海地洞窟2-10</t>
  </si>
  <si>
    <t>海地洞窟4-10</t>
  </si>
  <si>
    <t>海地洞窟6-10</t>
  </si>
  <si>
    <t>海地洞窟8-10</t>
  </si>
  <si>
    <t>海地洞窟10-10</t>
  </si>
  <si>
    <t>海地洞窟12-10</t>
  </si>
  <si>
    <t>海地洞窟14-10</t>
  </si>
  <si>
    <t>海地洞窟16-10</t>
  </si>
  <si>
    <t>海地洞窟18-10</t>
  </si>
  <si>
    <t>冠军之路2-10</t>
  </si>
  <si>
    <t>冠军之路4-10</t>
  </si>
  <si>
    <t>冠军之路6-10</t>
  </si>
  <si>
    <t>冠军之路8-10</t>
  </si>
  <si>
    <t>冠军之路10-10</t>
  </si>
  <si>
    <t>冠军之路12-10</t>
  </si>
  <si>
    <t>冠军之路14-10</t>
  </si>
  <si>
    <t>冠军之路16-10</t>
  </si>
  <si>
    <t>冠军之路18-10</t>
  </si>
  <si>
    <t>冠军之路20-10</t>
  </si>
  <si>
    <t>幻之小岛2-10</t>
  </si>
  <si>
    <t>幻之小岛4-10</t>
  </si>
  <si>
    <t>幻之小岛6-10</t>
  </si>
  <si>
    <t>幻之小岛8-10</t>
  </si>
  <si>
    <t>幻之小岛10-10</t>
  </si>
  <si>
    <t>幻之小岛12-10</t>
  </si>
  <si>
    <t>幻之小岛14-10</t>
  </si>
  <si>
    <t>幻之小岛16-10</t>
  </si>
  <si>
    <t>幻之小岛18-10</t>
  </si>
  <si>
    <t>幻之小岛20-10</t>
  </si>
  <si>
    <t>幻之小岛22-10</t>
  </si>
  <si>
    <t>幻之小岛24-10</t>
  </si>
  <si>
    <t>南方小岛2-10</t>
  </si>
  <si>
    <t>南方小岛4-10</t>
  </si>
  <si>
    <t>南方小岛6-10</t>
  </si>
  <si>
    <t>南方小岛8-10</t>
  </si>
  <si>
    <t>南方小岛10-10</t>
  </si>
  <si>
    <t>南方小岛12-10</t>
  </si>
  <si>
    <t>南方小岛14-10</t>
  </si>
  <si>
    <t>南方小岛16-10</t>
  </si>
  <si>
    <t>南方小岛18-10</t>
  </si>
  <si>
    <t>南方小岛20-10</t>
  </si>
  <si>
    <t>南方小岛22-10</t>
  </si>
  <si>
    <t>南方小岛24-10</t>
  </si>
  <si>
    <t>南方小岛26-10</t>
  </si>
  <si>
    <t>南方小岛28-10</t>
  </si>
  <si>
    <t>南方小岛30-10</t>
  </si>
  <si>
    <t>遥远孤岛2-10</t>
  </si>
  <si>
    <t>遥远孤岛4-10</t>
  </si>
  <si>
    <t>遥远孤岛6-10</t>
  </si>
  <si>
    <t>遥远孤岛8-10</t>
  </si>
  <si>
    <t>遥远孤岛10-10</t>
  </si>
  <si>
    <t>遥远孤岛12-10</t>
  </si>
  <si>
    <t>遥远孤岛14-10</t>
  </si>
  <si>
    <t>遥远孤岛16-10</t>
  </si>
  <si>
    <t>遥远孤岛18-10</t>
  </si>
  <si>
    <t>遥远孤岛20-10</t>
  </si>
  <si>
    <t>遥远孤岛22-10</t>
  </si>
  <si>
    <t>遥远孤岛24-10</t>
  </si>
  <si>
    <t>遥远孤岛26-10</t>
  </si>
  <si>
    <t>遥远孤岛28-10</t>
  </si>
  <si>
    <t>遥远孤岛30-10</t>
  </si>
  <si>
    <t>遥远孤岛32-10</t>
  </si>
  <si>
    <t>遥远孤岛34-10</t>
  </si>
  <si>
    <t>诞生岛1-10</t>
  </si>
  <si>
    <t>诞生岛2-10</t>
  </si>
  <si>
    <t>诞生岛3-10</t>
  </si>
  <si>
    <t>诞生岛4-10</t>
  </si>
  <si>
    <t>诞生岛5-10</t>
  </si>
  <si>
    <t>诞生岛6-10</t>
  </si>
  <si>
    <t>诞生岛7-10</t>
  </si>
  <si>
    <t>诞生岛8-10</t>
  </si>
  <si>
    <t>诞生岛9-10</t>
  </si>
  <si>
    <t>诞生岛10-10</t>
  </si>
  <si>
    <t>诞生岛11-10</t>
  </si>
  <si>
    <t>诞生岛12-10</t>
  </si>
  <si>
    <t>诞生岛13-10</t>
  </si>
  <si>
    <t>诞生岛14-10</t>
  </si>
  <si>
    <t>诞生岛15-10</t>
  </si>
  <si>
    <t>诞生岛16-10</t>
  </si>
  <si>
    <t>诞生岛17-10</t>
  </si>
  <si>
    <t>诞生岛18-10</t>
  </si>
  <si>
    <t>诞生岛19-10</t>
  </si>
  <si>
    <t>诞生岛20-10</t>
  </si>
  <si>
    <t>诞生岛21-10</t>
  </si>
  <si>
    <t>诞生岛22-10</t>
  </si>
  <si>
    <t>诞生岛23-10</t>
  </si>
  <si>
    <t>诞生岛24-10</t>
  </si>
  <si>
    <t>诞生岛25-10</t>
  </si>
  <si>
    <t>诞生岛26-10</t>
  </si>
  <si>
    <t>诞生岛27-10</t>
  </si>
  <si>
    <t>诞生岛28-10</t>
  </si>
  <si>
    <t>诞生岛29-10</t>
  </si>
  <si>
    <t>诞生岛30-10</t>
  </si>
  <si>
    <t>诞生岛31-10</t>
  </si>
  <si>
    <t>诞生岛32-10</t>
  </si>
  <si>
    <t>诞生岛33-10</t>
  </si>
  <si>
    <t>诞生岛34-10</t>
  </si>
  <si>
    <t>诞生岛35-10</t>
  </si>
  <si>
    <t>诞生岛36-10</t>
  </si>
  <si>
    <t>诞生岛37-10</t>
  </si>
  <si>
    <t>诞生岛38-10</t>
  </si>
  <si>
    <t>凯那海滩1-10</t>
  </si>
  <si>
    <t>凯那海滩3-10</t>
  </si>
  <si>
    <t>凯那海滩5-10</t>
  </si>
  <si>
    <t>凯那市场1-10</t>
  </si>
  <si>
    <t>凯那市场3-10</t>
  </si>
  <si>
    <t>凯那市场5-10</t>
  </si>
  <si>
    <t>凯那市场7-10</t>
  </si>
  <si>
    <t>发电厂1-10</t>
  </si>
  <si>
    <t>发电厂3-10</t>
  </si>
  <si>
    <t>发电厂5-10</t>
  </si>
  <si>
    <t>发电厂7-10</t>
  </si>
  <si>
    <t>烟囱山1-10</t>
  </si>
  <si>
    <t>烟囱山3-10</t>
  </si>
  <si>
    <t>烟囱山5-10</t>
  </si>
  <si>
    <t>烟囱山7-10</t>
  </si>
  <si>
    <t>烟囱山9-10</t>
  </si>
  <si>
    <t>沙漠遗迹1-10</t>
  </si>
  <si>
    <t>沙漠遗迹3-10</t>
  </si>
  <si>
    <t>沙漠遗迹5-10</t>
  </si>
  <si>
    <t>沙漠遗迹7-10</t>
  </si>
  <si>
    <t>沙漠遗迹9-10</t>
  </si>
  <si>
    <t>流星瀑布1-10</t>
  </si>
  <si>
    <t>流星瀑布3-10</t>
  </si>
  <si>
    <t>流星瀑布5-10</t>
  </si>
  <si>
    <t>流星瀑布7-10</t>
  </si>
  <si>
    <t>流星瀑布9-10</t>
  </si>
  <si>
    <t>流星瀑布11-10</t>
  </si>
  <si>
    <t>流星瀑布13-10</t>
  </si>
  <si>
    <t>天气研究所1-10</t>
  </si>
  <si>
    <t>天气研究所3-10</t>
  </si>
  <si>
    <t>天气研究所5-10</t>
  </si>
  <si>
    <t>天气研究所7-10</t>
  </si>
  <si>
    <t>天气研究所9-10</t>
  </si>
  <si>
    <t>天气研究所11-10</t>
  </si>
  <si>
    <t>天气研究所13-10</t>
  </si>
  <si>
    <t>废弃工厂1-10</t>
  </si>
  <si>
    <t>废弃工厂3-10</t>
  </si>
  <si>
    <t>废弃工厂5-10</t>
  </si>
  <si>
    <t>废弃工厂7-10</t>
  </si>
  <si>
    <t>废弃工厂9-10</t>
  </si>
  <si>
    <t>废弃工厂11-10</t>
  </si>
  <si>
    <t>废弃工厂13-10</t>
  </si>
  <si>
    <t>水静市外滩1-10</t>
  </si>
  <si>
    <t>水静市外滩3-10</t>
  </si>
  <si>
    <t>水静市外滩5-10</t>
  </si>
  <si>
    <t>水静市外滩7-10</t>
  </si>
  <si>
    <t>水静市外滩9-10</t>
  </si>
  <si>
    <t>水静市外滩11-10</t>
  </si>
  <si>
    <t>水静市外滩13-10</t>
  </si>
  <si>
    <t>水静市外滩15-10</t>
  </si>
  <si>
    <t>水舰队基地1-10</t>
  </si>
  <si>
    <t>水舰队基地3-10</t>
  </si>
  <si>
    <t>水舰队基地5-10</t>
  </si>
  <si>
    <t>水舰队基地7-10</t>
  </si>
  <si>
    <t>水舰队基地9-10</t>
  </si>
  <si>
    <t>水舰队基地11-10</t>
  </si>
  <si>
    <t>水舰队基地13-10</t>
  </si>
  <si>
    <t>水舰队基地15-10</t>
  </si>
  <si>
    <t>琉璃市1-10</t>
  </si>
  <si>
    <t>琉璃市3-10</t>
  </si>
  <si>
    <t>琉璃市5-10</t>
  </si>
  <si>
    <t>琉璃市7-10</t>
  </si>
  <si>
    <t>琉璃市9-10</t>
  </si>
  <si>
    <t>琉璃市11-10</t>
  </si>
  <si>
    <t>琉璃市13-10</t>
  </si>
  <si>
    <t>琉璃市15-10</t>
  </si>
  <si>
    <t>琉璃市17-10</t>
  </si>
  <si>
    <t>极冰挑战1-10</t>
  </si>
  <si>
    <t>极冰挑战3-10</t>
  </si>
  <si>
    <t>极冰挑战5-10</t>
  </si>
  <si>
    <t>极冰挑战7-10</t>
  </si>
  <si>
    <t>极冰挑战9-10</t>
  </si>
  <si>
    <t>极冰挑战11-10</t>
  </si>
  <si>
    <t>极冰挑战13-10</t>
  </si>
  <si>
    <t>极冰挑战15-10</t>
  </si>
  <si>
    <t>极冰挑战17-10</t>
  </si>
  <si>
    <t>海地洞窟1-10</t>
  </si>
  <si>
    <t>海地洞窟3-10</t>
  </si>
  <si>
    <t>海地洞窟5-10</t>
  </si>
  <si>
    <t>海地洞窟7-10</t>
  </si>
  <si>
    <t>海地洞窟9-10</t>
  </si>
  <si>
    <t>海地洞窟11-10</t>
  </si>
  <si>
    <t>海地洞窟13-10</t>
  </si>
  <si>
    <t>海地洞窟15-10</t>
  </si>
  <si>
    <t>海地洞窟17-10</t>
  </si>
  <si>
    <t>海地洞窟19-10</t>
  </si>
  <si>
    <t>冠军之路1-10</t>
  </si>
  <si>
    <t>冠军之路3-10</t>
  </si>
  <si>
    <t>冠军之路5-10</t>
  </si>
  <si>
    <t>冠军之路7-10</t>
  </si>
  <si>
    <t>冠军之路9-10</t>
  </si>
  <si>
    <t>冠军之路11-10</t>
  </si>
  <si>
    <t>冠军之路13-10</t>
  </si>
  <si>
    <t>冠军之路15-10</t>
  </si>
  <si>
    <t>冠军之路17-10</t>
  </si>
  <si>
    <t>冠军之路19-10</t>
  </si>
  <si>
    <t>幻之小岛1-10</t>
  </si>
  <si>
    <t>幻之小岛3-10</t>
  </si>
  <si>
    <t>幻之小岛5-10</t>
  </si>
  <si>
    <t>幻之小岛7-10</t>
  </si>
  <si>
    <t>幻之小岛9-10</t>
  </si>
  <si>
    <t>幻之小岛11-10</t>
  </si>
  <si>
    <t>幻之小岛13-10</t>
  </si>
  <si>
    <t>幻之小岛15-10</t>
  </si>
  <si>
    <t>幻之小岛17-10</t>
  </si>
  <si>
    <t>幻之小岛19-10</t>
  </si>
  <si>
    <t>幻之小岛21-10</t>
  </si>
  <si>
    <t>幻之小岛23-10</t>
  </si>
  <si>
    <t>幻之小岛25-10</t>
  </si>
  <si>
    <t>南方小岛1-10</t>
  </si>
  <si>
    <t>南方小岛3-10</t>
  </si>
  <si>
    <t>南方小岛5-10</t>
  </si>
  <si>
    <t>南方小岛7-10</t>
  </si>
  <si>
    <t>南方小岛9-10</t>
  </si>
  <si>
    <t>南方小岛11-10</t>
  </si>
  <si>
    <t>南方小岛13-10</t>
  </si>
  <si>
    <t>南方小岛15-10</t>
  </si>
  <si>
    <t>南方小岛17-10</t>
  </si>
  <si>
    <t>南方小岛19-10</t>
  </si>
  <si>
    <t>南方小岛21-10</t>
  </si>
  <si>
    <t>南方小岛23-10</t>
  </si>
  <si>
    <t>南方小岛25-10</t>
  </si>
  <si>
    <t>南方小岛27-10</t>
  </si>
  <si>
    <t>南方小岛29-10</t>
  </si>
  <si>
    <t>遥远孤岛1-10</t>
  </si>
  <si>
    <t>遥远孤岛3-10</t>
  </si>
  <si>
    <t>遥远孤岛5-10</t>
  </si>
  <si>
    <t>遥远孤岛7-10</t>
  </si>
  <si>
    <t>遥远孤岛9-10</t>
  </si>
  <si>
    <t>遥远孤岛11-10</t>
  </si>
  <si>
    <t>遥远孤岛13-10</t>
  </si>
  <si>
    <t>遥远孤岛15-10</t>
  </si>
  <si>
    <t>遥远孤岛17-10</t>
  </si>
  <si>
    <t>遥远孤岛19-10</t>
  </si>
  <si>
    <t>遥远孤岛21-10</t>
  </si>
  <si>
    <t>遥远孤岛23-10</t>
  </si>
  <si>
    <t>遥远孤岛25-10</t>
  </si>
  <si>
    <t>遥远孤岛27-10</t>
  </si>
  <si>
    <t>遥远孤岛29-10</t>
  </si>
  <si>
    <t>遥远孤岛31-10</t>
  </si>
  <si>
    <t>遥远孤岛33-10</t>
  </si>
  <si>
    <t>遥远孤岛35-10</t>
  </si>
  <si>
    <r>
      <rPr>
        <sz val="10"/>
        <rFont val="宋体"/>
        <family val="3"/>
        <charset val="134"/>
      </rPr>
      <t>哈奇小层</t>
    </r>
    <r>
      <rPr>
        <sz val="10"/>
        <rFont val="Times New Roman"/>
        <family val="1"/>
      </rPr>
      <t>1-10</t>
    </r>
    <phoneticPr fontId="1" type="noConversion"/>
  </si>
  <si>
    <r>
      <rPr>
        <sz val="10"/>
        <rFont val="宋体"/>
        <family val="3"/>
        <charset val="134"/>
      </rPr>
      <t>哈奇小层</t>
    </r>
    <r>
      <rPr>
        <sz val="10"/>
        <rFont val="Times New Roman"/>
        <family val="1"/>
      </rPr>
      <t>2-10</t>
    </r>
    <phoneticPr fontId="1" type="noConversion"/>
  </si>
  <si>
    <r>
      <rPr>
        <sz val="10"/>
        <rFont val="宋体"/>
        <family val="3"/>
        <charset val="134"/>
      </rPr>
      <t>哈奇小层</t>
    </r>
    <r>
      <rPr>
        <sz val="10"/>
        <rFont val="Times New Roman"/>
        <family val="1"/>
      </rPr>
      <t>3-10</t>
    </r>
    <phoneticPr fontId="1" type="noConversion"/>
  </si>
  <si>
    <r>
      <rPr>
        <sz val="10"/>
        <rFont val="宋体"/>
        <family val="3"/>
        <charset val="134"/>
      </rPr>
      <t>哈奇小层</t>
    </r>
    <r>
      <rPr>
        <sz val="10"/>
        <rFont val="Times New Roman"/>
        <family val="1"/>
      </rPr>
      <t>4-10</t>
    </r>
    <phoneticPr fontId="1" type="noConversion"/>
  </si>
  <si>
    <r>
      <rPr>
        <sz val="10"/>
        <rFont val="宋体"/>
        <family val="3"/>
        <charset val="134"/>
      </rPr>
      <t>哈奇小层</t>
    </r>
    <r>
      <rPr>
        <sz val="10"/>
        <rFont val="Times New Roman"/>
        <family val="1"/>
      </rPr>
      <t>5-10</t>
    </r>
    <phoneticPr fontId="1" type="noConversion"/>
  </si>
  <si>
    <t>普通关卡bossHP</t>
    <phoneticPr fontId="1" type="noConversion"/>
  </si>
  <si>
    <t>遭遇战bossHP</t>
    <phoneticPr fontId="1" type="noConversion"/>
  </si>
  <si>
    <t>遭遇战</t>
    <phoneticPr fontId="1" type="noConversion"/>
  </si>
  <si>
    <t>对应普通关卡</t>
    <phoneticPr fontId="1" type="noConversion"/>
  </si>
  <si>
    <r>
      <t>5</t>
    </r>
    <r>
      <rPr>
        <sz val="10"/>
        <rFont val="楷体"/>
        <family val="3"/>
        <charset val="134"/>
      </rPr>
      <t>回合单宠攻击</t>
    </r>
    <phoneticPr fontId="1" type="noConversion"/>
  </si>
  <si>
    <r>
      <t>boss</t>
    </r>
    <r>
      <rPr>
        <sz val="10"/>
        <rFont val="宋体"/>
        <family val="3"/>
        <charset val="134"/>
      </rPr>
      <t>血量</t>
    </r>
    <phoneticPr fontId="1" type="noConversion"/>
  </si>
  <si>
    <t>小怪血量</t>
    <phoneticPr fontId="1" type="noConversion"/>
  </si>
  <si>
    <t>小怪</t>
    <phoneticPr fontId="1" type="noConversion"/>
  </si>
  <si>
    <t>boss</t>
    <phoneticPr fontId="1" type="noConversion"/>
  </si>
  <si>
    <t>第1天卡点：遭遇战</t>
    <phoneticPr fontId="1" type="noConversion"/>
  </si>
  <si>
    <t>第2天卡点：遭遇战</t>
    <phoneticPr fontId="1" type="noConversion"/>
  </si>
  <si>
    <t>第3天卡点：遭遇战</t>
    <phoneticPr fontId="1" type="noConversion"/>
  </si>
  <si>
    <r>
      <rPr>
        <sz val="10"/>
        <rFont val="宋体"/>
        <family val="3"/>
        <charset val="134"/>
      </rPr>
      <t>第</t>
    </r>
    <r>
      <rPr>
        <sz val="10"/>
        <rFont val="Times New Roman"/>
        <family val="1"/>
      </rPr>
      <t>4</t>
    </r>
    <r>
      <rPr>
        <sz val="10"/>
        <rFont val="宋体"/>
        <family val="3"/>
        <charset val="134"/>
      </rPr>
      <t>天卡点：遭遇战</t>
    </r>
    <phoneticPr fontId="1" type="noConversion"/>
  </si>
  <si>
    <r>
      <rPr>
        <sz val="10"/>
        <rFont val="宋体"/>
        <family val="3"/>
        <charset val="134"/>
      </rPr>
      <t>第</t>
    </r>
    <r>
      <rPr>
        <sz val="10"/>
        <rFont val="Times New Roman"/>
        <family val="1"/>
      </rPr>
      <t>5</t>
    </r>
    <r>
      <rPr>
        <sz val="10"/>
        <rFont val="宋体"/>
        <family val="3"/>
        <charset val="134"/>
      </rPr>
      <t>天卡点：遭遇战</t>
    </r>
    <phoneticPr fontId="1" type="noConversion"/>
  </si>
  <si>
    <r>
      <rPr>
        <sz val="10"/>
        <rFont val="宋体"/>
        <family val="3"/>
        <charset val="134"/>
      </rPr>
      <t>第</t>
    </r>
    <r>
      <rPr>
        <sz val="10"/>
        <rFont val="Times New Roman"/>
        <family val="1"/>
      </rPr>
      <t>6</t>
    </r>
    <r>
      <rPr>
        <sz val="10"/>
        <rFont val="宋体"/>
        <family val="3"/>
        <charset val="134"/>
      </rPr>
      <t>天卡点：遭遇战</t>
    </r>
    <phoneticPr fontId="1" type="noConversion"/>
  </si>
  <si>
    <r>
      <rPr>
        <sz val="10"/>
        <rFont val="宋体"/>
        <family val="3"/>
        <charset val="134"/>
      </rPr>
      <t>第</t>
    </r>
    <r>
      <rPr>
        <sz val="10"/>
        <rFont val="Times New Roman"/>
        <family val="1"/>
      </rPr>
      <t>7</t>
    </r>
    <r>
      <rPr>
        <sz val="10"/>
        <rFont val="宋体"/>
        <family val="3"/>
        <charset val="134"/>
      </rPr>
      <t>天卡点：遭遇战</t>
    </r>
    <phoneticPr fontId="1" type="noConversion"/>
  </si>
  <si>
    <t>未白镇1-1</t>
  </si>
  <si>
    <t>未白镇1-2</t>
  </si>
  <si>
    <t>未白镇1-3</t>
  </si>
  <si>
    <t>未白镇1-4</t>
  </si>
  <si>
    <t>未白镇1-5</t>
  </si>
  <si>
    <t>未白镇1-6</t>
  </si>
  <si>
    <t>未白镇1-7</t>
  </si>
  <si>
    <t>未白镇1-8</t>
  </si>
  <si>
    <t>未白镇1-9</t>
  </si>
  <si>
    <t>橙华森林1-1</t>
  </si>
  <si>
    <t>橙华森林1-2</t>
  </si>
  <si>
    <t>橙华森林1-3</t>
  </si>
  <si>
    <t>橙华森林1-4</t>
  </si>
  <si>
    <t>橙华森林1-5</t>
  </si>
  <si>
    <t>橙华森林1-6</t>
  </si>
  <si>
    <t>橙华森林1-7</t>
  </si>
  <si>
    <t>橙华森林1-8</t>
  </si>
  <si>
    <t>橙华森林1-9</t>
  </si>
  <si>
    <t>橙华森林1-10</t>
  </si>
  <si>
    <t>橙华森林2-1</t>
  </si>
  <si>
    <t>橙华森林2-2</t>
  </si>
  <si>
    <t>橙华森林2-3</t>
  </si>
  <si>
    <t>橙华森林2-4</t>
  </si>
  <si>
    <t>橙华森林2-5</t>
  </si>
  <si>
    <t>橙华森林2-6</t>
  </si>
  <si>
    <t>橙华森林2-7</t>
  </si>
  <si>
    <t>橙华森林2-8</t>
  </si>
  <si>
    <t>橙华森林2-9</t>
  </si>
  <si>
    <t>橙华市1-1</t>
  </si>
  <si>
    <t>橙华市1-2</t>
  </si>
  <si>
    <t>橙华市1-3</t>
  </si>
  <si>
    <t>橙华市1-4</t>
  </si>
  <si>
    <t>橙华市1-5</t>
  </si>
  <si>
    <t>橙华市1-6</t>
  </si>
  <si>
    <t>橙华市1-7</t>
  </si>
  <si>
    <t>橙华市1-8</t>
  </si>
  <si>
    <t>橙华市1-9</t>
  </si>
  <si>
    <t>橙华市2-1</t>
  </si>
  <si>
    <t>橙华市2-2</t>
  </si>
  <si>
    <t>橙华市2-3</t>
  </si>
  <si>
    <t>橙华市2-4</t>
  </si>
  <si>
    <t>橙华市2-5</t>
  </si>
  <si>
    <t>橙华市2-6</t>
  </si>
  <si>
    <t>橙华市2-7</t>
  </si>
  <si>
    <t>橙华市2-8</t>
  </si>
  <si>
    <t>橙华市2-9</t>
  </si>
  <si>
    <t>橙华市3-1</t>
  </si>
  <si>
    <t>橙华市3-2</t>
  </si>
  <si>
    <t>橙华市3-3</t>
  </si>
  <si>
    <t>橙华市3-4</t>
  </si>
  <si>
    <t>橙华市3-5</t>
  </si>
  <si>
    <t>橙华市3-6</t>
  </si>
  <si>
    <t>橙华市3-7</t>
  </si>
  <si>
    <t>橙华市3-8</t>
  </si>
  <si>
    <t>橙华市3-9</t>
  </si>
  <si>
    <t>卡娜兹市郊1-1</t>
  </si>
  <si>
    <t>卡娜兹市郊1-2</t>
  </si>
  <si>
    <t>卡娜兹市郊1-3</t>
  </si>
  <si>
    <t>卡娜兹市郊1-4</t>
  </si>
  <si>
    <t>卡娜兹市郊1-5</t>
  </si>
  <si>
    <t>卡娜兹市郊1-6</t>
  </si>
  <si>
    <t>卡娜兹市郊1-7</t>
  </si>
  <si>
    <t>卡娜兹市郊1-8</t>
  </si>
  <si>
    <t>卡娜兹市郊1-9</t>
  </si>
  <si>
    <t>卡娜兹市郊2-1</t>
  </si>
  <si>
    <t>卡娜兹市郊2-2</t>
  </si>
  <si>
    <t>卡娜兹市郊2-3</t>
  </si>
  <si>
    <t>卡娜兹市郊2-4</t>
  </si>
  <si>
    <t>卡娜兹市郊2-5</t>
  </si>
  <si>
    <t>卡娜兹市郊2-6</t>
  </si>
  <si>
    <t>卡娜兹市郊2-7</t>
  </si>
  <si>
    <t>卡娜兹市郊2-8</t>
  </si>
  <si>
    <t>卡娜兹市郊2-9</t>
  </si>
  <si>
    <t>卡娜兹市郊3-1</t>
  </si>
  <si>
    <t>卡娜兹市郊3-2</t>
  </si>
  <si>
    <t>卡娜兹市郊3-3</t>
  </si>
  <si>
    <t>卡娜兹市郊3-4</t>
  </si>
  <si>
    <t>卡娜兹市郊3-5</t>
  </si>
  <si>
    <t>卡娜兹市郊3-6</t>
  </si>
  <si>
    <t>卡娜兹市郊3-7</t>
  </si>
  <si>
    <t>卡娜兹市郊3-8</t>
  </si>
  <si>
    <t>卡娜兹市郊3-9</t>
  </si>
  <si>
    <t>卡娜兹市1-1</t>
  </si>
  <si>
    <t>卡娜兹市1-2</t>
  </si>
  <si>
    <t>卡娜兹市1-3</t>
  </si>
  <si>
    <t>卡娜兹市1-4</t>
  </si>
  <si>
    <t>卡娜兹市1-5</t>
  </si>
  <si>
    <t>卡娜兹市1-6</t>
  </si>
  <si>
    <t>卡娜兹市1-7</t>
  </si>
  <si>
    <t>卡娜兹市1-8</t>
  </si>
  <si>
    <t>卡娜兹市1-9</t>
  </si>
  <si>
    <t>卡娜兹市2-1</t>
  </si>
  <si>
    <t>卡娜兹市2-2</t>
  </si>
  <si>
    <t>卡娜兹市2-3</t>
  </si>
  <si>
    <t>卡娜兹市2-4</t>
  </si>
  <si>
    <t>卡娜兹市2-5</t>
  </si>
  <si>
    <t>卡娜兹市2-6</t>
  </si>
  <si>
    <t>卡娜兹市2-7</t>
  </si>
  <si>
    <t>卡娜兹市2-8</t>
  </si>
  <si>
    <t>卡娜兹市2-9</t>
  </si>
  <si>
    <t>卡娜兹市3-1</t>
  </si>
  <si>
    <t>卡娜兹市3-2</t>
  </si>
  <si>
    <t>卡娜兹市3-3</t>
  </si>
  <si>
    <t>卡娜兹市3-4</t>
  </si>
  <si>
    <t>卡娜兹市3-5</t>
  </si>
  <si>
    <t>卡娜兹市3-6</t>
  </si>
  <si>
    <t>卡娜兹市3-7</t>
  </si>
  <si>
    <t>卡娜兹市3-8</t>
  </si>
  <si>
    <t>卡娜兹市3-9</t>
  </si>
  <si>
    <t>哈奇小层1-1</t>
  </si>
  <si>
    <t>哈奇小层1-2</t>
  </si>
  <si>
    <t>哈奇小层1-3</t>
  </si>
  <si>
    <t>哈奇小层1-4</t>
  </si>
  <si>
    <t>哈奇小层1-5</t>
  </si>
  <si>
    <t>哈奇小层1-6</t>
  </si>
  <si>
    <t>哈奇小层1-7</t>
  </si>
  <si>
    <t>哈奇小层1-8</t>
  </si>
  <si>
    <t>哈奇小层1-9</t>
  </si>
  <si>
    <t>哈奇小层1-10</t>
  </si>
  <si>
    <t>哈奇小层2-1</t>
  </si>
  <si>
    <t>哈奇小层2-2</t>
  </si>
  <si>
    <t>哈奇小层2-3</t>
  </si>
  <si>
    <t>哈奇小层2-4</t>
  </si>
  <si>
    <t>哈奇小层2-5</t>
  </si>
  <si>
    <t>哈奇小层2-6</t>
  </si>
  <si>
    <t>哈奇小层2-7</t>
  </si>
  <si>
    <t>哈奇小层2-8</t>
  </si>
  <si>
    <t>哈奇小层2-9</t>
  </si>
  <si>
    <t>哈奇小层2-10</t>
  </si>
  <si>
    <t>哈奇小层3-1</t>
  </si>
  <si>
    <t>哈奇小层3-2</t>
  </si>
  <si>
    <t>哈奇小层3-3</t>
  </si>
  <si>
    <t>哈奇小层3-4</t>
  </si>
  <si>
    <t>哈奇小层3-5</t>
  </si>
  <si>
    <t>哈奇小层3-6</t>
  </si>
  <si>
    <t>哈奇小层3-7</t>
  </si>
  <si>
    <t>哈奇小层3-8</t>
  </si>
  <si>
    <t>哈奇小层3-9</t>
  </si>
  <si>
    <t>哈奇小层3-10</t>
  </si>
  <si>
    <t>哈奇小层4-1</t>
  </si>
  <si>
    <t>哈奇小层4-2</t>
  </si>
  <si>
    <t>哈奇小层4-3</t>
  </si>
  <si>
    <t>哈奇小层4-4</t>
  </si>
  <si>
    <t>哈奇小层4-5</t>
  </si>
  <si>
    <t>哈奇小层4-6</t>
  </si>
  <si>
    <t>哈奇小层4-7</t>
  </si>
  <si>
    <t>哈奇小层4-8</t>
  </si>
  <si>
    <t>哈奇小层4-9</t>
  </si>
  <si>
    <t>哈奇小层4-10</t>
  </si>
  <si>
    <t>哈奇小层5-1</t>
  </si>
  <si>
    <t>哈奇小层5-2</t>
  </si>
  <si>
    <t>哈奇小层5-3</t>
  </si>
  <si>
    <t>哈奇小层5-4</t>
  </si>
  <si>
    <t>哈奇小层5-5</t>
  </si>
  <si>
    <t>哈奇小层5-6</t>
  </si>
  <si>
    <t>哈奇小层5-7</t>
  </si>
  <si>
    <t>哈奇小层5-8</t>
  </si>
  <si>
    <t>哈奇小层5-9</t>
  </si>
  <si>
    <t>哈奇小层5-10</t>
  </si>
  <si>
    <t>凯那海滩1-1</t>
  </si>
  <si>
    <t>凯那海滩1-2</t>
  </si>
  <si>
    <t>凯那海滩1-3</t>
  </si>
  <si>
    <t>凯那海滩1-4</t>
  </si>
  <si>
    <t>凯那海滩1-5</t>
  </si>
  <si>
    <t>凯那海滩1-6</t>
  </si>
  <si>
    <t>凯那海滩1-7</t>
  </si>
  <si>
    <t>凯那海滩1-8</t>
  </si>
  <si>
    <t>凯那海滩1-9</t>
  </si>
  <si>
    <t>凯那海滩2-1</t>
  </si>
  <si>
    <t>凯那海滩2-2</t>
  </si>
  <si>
    <t>凯那海滩2-3</t>
  </si>
  <si>
    <t>凯那海滩2-4</t>
  </si>
  <si>
    <t>凯那海滩2-5</t>
  </si>
  <si>
    <t>凯那海滩2-6</t>
  </si>
  <si>
    <t>凯那海滩2-7</t>
  </si>
  <si>
    <t>凯那海滩2-8</t>
  </si>
  <si>
    <t>凯那海滩2-9</t>
  </si>
  <si>
    <t>凯那海滩3-1</t>
  </si>
  <si>
    <t>凯那海滩3-2</t>
  </si>
  <si>
    <t>凯那海滩3-3</t>
  </si>
  <si>
    <t>凯那海滩3-4</t>
  </si>
  <si>
    <t>凯那海滩3-5</t>
  </si>
  <si>
    <t>凯那海滩3-6</t>
  </si>
  <si>
    <t>凯那海滩3-7</t>
  </si>
  <si>
    <t>凯那海滩3-8</t>
  </si>
  <si>
    <t>凯那海滩3-9</t>
  </si>
  <si>
    <t>凯那海滩4-1</t>
  </si>
  <si>
    <t>凯那海滩4-2</t>
  </si>
  <si>
    <t>凯那海滩4-3</t>
  </si>
  <si>
    <t>凯那海滩4-4</t>
  </si>
  <si>
    <t>凯那海滩4-5</t>
  </si>
  <si>
    <t>凯那海滩4-6</t>
  </si>
  <si>
    <t>凯那海滩4-7</t>
  </si>
  <si>
    <t>凯那海滩4-8</t>
  </si>
  <si>
    <t>凯那海滩4-9</t>
  </si>
  <si>
    <t>凯那海滩5-1</t>
  </si>
  <si>
    <t>凯那海滩5-2</t>
  </si>
  <si>
    <t>凯那海滩5-3</t>
  </si>
  <si>
    <t>凯那海滩5-4</t>
  </si>
  <si>
    <t>凯那海滩5-5</t>
  </si>
  <si>
    <t>凯那海滩5-6</t>
  </si>
  <si>
    <t>凯那海滩5-7</t>
  </si>
  <si>
    <t>凯那海滩5-8</t>
  </si>
  <si>
    <t>凯那海滩5-9</t>
  </si>
  <si>
    <t>凯那市场1-1</t>
  </si>
  <si>
    <t>凯那市场1-2</t>
  </si>
  <si>
    <t>凯那市场1-3</t>
  </si>
  <si>
    <t>凯那市场1-4</t>
  </si>
  <si>
    <t>凯那市场1-5</t>
  </si>
  <si>
    <t>凯那市场1-6</t>
  </si>
  <si>
    <t>凯那市场1-7</t>
  </si>
  <si>
    <t>凯那市场1-8</t>
  </si>
  <si>
    <t>凯那市场1-9</t>
  </si>
  <si>
    <t>凯那市场2-1</t>
  </si>
  <si>
    <t>凯那市场2-2</t>
  </si>
  <si>
    <t>凯那市场2-3</t>
  </si>
  <si>
    <t>凯那市场2-4</t>
  </si>
  <si>
    <t>凯那市场2-5</t>
  </si>
  <si>
    <t>凯那市场2-6</t>
  </si>
  <si>
    <t>凯那市场2-7</t>
  </si>
  <si>
    <t>凯那市场2-8</t>
  </si>
  <si>
    <t>凯那市场2-9</t>
  </si>
  <si>
    <t>凯那市场3-1</t>
  </si>
  <si>
    <t>凯那市场3-2</t>
  </si>
  <si>
    <t>凯那市场3-3</t>
  </si>
  <si>
    <t>凯那市场3-4</t>
  </si>
  <si>
    <t>凯那市场3-5</t>
  </si>
  <si>
    <t>凯那市场3-6</t>
  </si>
  <si>
    <t>凯那市场3-7</t>
  </si>
  <si>
    <t>凯那市场3-8</t>
  </si>
  <si>
    <t>凯那市场3-9</t>
  </si>
  <si>
    <t>凯那市场4-1</t>
  </si>
  <si>
    <t>凯那市场4-2</t>
  </si>
  <si>
    <t>凯那市场4-3</t>
  </si>
  <si>
    <t>凯那市场4-4</t>
  </si>
  <si>
    <t>凯那市场4-5</t>
  </si>
  <si>
    <t>凯那市场4-6</t>
  </si>
  <si>
    <t>凯那市场4-7</t>
  </si>
  <si>
    <t>凯那市场4-8</t>
  </si>
  <si>
    <t>凯那市场4-9</t>
  </si>
  <si>
    <t>凯那市场5-1</t>
  </si>
  <si>
    <t>凯那市场5-2</t>
  </si>
  <si>
    <t>凯那市场5-3</t>
  </si>
  <si>
    <t>凯那市场5-4</t>
  </si>
  <si>
    <t>凯那市场5-5</t>
  </si>
  <si>
    <t>凯那市场5-6</t>
  </si>
  <si>
    <t>凯那市场5-7</t>
  </si>
  <si>
    <t>凯那市场5-8</t>
  </si>
  <si>
    <t>凯那市场5-9</t>
  </si>
  <si>
    <t>凯那市场6-1</t>
  </si>
  <si>
    <t>凯那市场6-2</t>
  </si>
  <si>
    <t>凯那市场6-3</t>
  </si>
  <si>
    <t>凯那市场6-4</t>
  </si>
  <si>
    <t>凯那市场6-5</t>
  </si>
  <si>
    <t>凯那市场6-6</t>
  </si>
  <si>
    <t>凯那市场6-7</t>
  </si>
  <si>
    <t>凯那市场6-8</t>
  </si>
  <si>
    <t>凯那市场6-9</t>
  </si>
  <si>
    <t>凯那市场7-1</t>
  </si>
  <si>
    <t>凯那市场7-2</t>
  </si>
  <si>
    <t>凯那市场7-3</t>
  </si>
  <si>
    <t>凯那市场7-4</t>
  </si>
  <si>
    <t>凯那市场7-5</t>
  </si>
  <si>
    <t>凯那市场7-6</t>
  </si>
  <si>
    <t>凯那市场7-7</t>
  </si>
  <si>
    <t>凯那市场7-8</t>
  </si>
  <si>
    <t>凯那市场7-9</t>
  </si>
  <si>
    <t>凯那市场8-1</t>
  </si>
  <si>
    <t>凯那市场8-2</t>
  </si>
  <si>
    <t>凯那市场8-3</t>
  </si>
  <si>
    <t>凯那市场8-4</t>
  </si>
  <si>
    <t>凯那市场8-5</t>
  </si>
  <si>
    <t>凯那市场8-6</t>
  </si>
  <si>
    <t>凯那市场8-7</t>
  </si>
  <si>
    <t>凯那市场8-8</t>
  </si>
  <si>
    <t>凯那市场8-9</t>
  </si>
  <si>
    <t>发电厂1-1</t>
  </si>
  <si>
    <t>发电厂1-2</t>
  </si>
  <si>
    <t>发电厂1-3</t>
  </si>
  <si>
    <t>发电厂1-4</t>
  </si>
  <si>
    <t>发电厂1-5</t>
  </si>
  <si>
    <t>发电厂1-6</t>
  </si>
  <si>
    <t>发电厂1-7</t>
  </si>
  <si>
    <t>发电厂1-8</t>
  </si>
  <si>
    <t>发电厂1-9</t>
  </si>
  <si>
    <t>发电厂2-1</t>
  </si>
  <si>
    <t>发电厂2-2</t>
  </si>
  <si>
    <t>发电厂2-3</t>
  </si>
  <si>
    <t>发电厂2-4</t>
  </si>
  <si>
    <t>发电厂2-5</t>
  </si>
  <si>
    <t>发电厂2-6</t>
  </si>
  <si>
    <t>发电厂2-7</t>
  </si>
  <si>
    <t>发电厂2-8</t>
  </si>
  <si>
    <t>发电厂2-9</t>
  </si>
  <si>
    <t>发电厂3-1</t>
  </si>
  <si>
    <t>发电厂3-2</t>
  </si>
  <si>
    <t>发电厂3-3</t>
  </si>
  <si>
    <t>发电厂3-4</t>
  </si>
  <si>
    <t>发电厂3-5</t>
  </si>
  <si>
    <t>发电厂3-6</t>
  </si>
  <si>
    <t>发电厂3-7</t>
  </si>
  <si>
    <t>发电厂3-8</t>
  </si>
  <si>
    <t>发电厂3-9</t>
  </si>
  <si>
    <t>发电厂4-1</t>
  </si>
  <si>
    <t>发电厂4-2</t>
  </si>
  <si>
    <t>发电厂4-3</t>
  </si>
  <si>
    <t>发电厂4-4</t>
  </si>
  <si>
    <t>发电厂4-5</t>
  </si>
  <si>
    <t>发电厂4-6</t>
  </si>
  <si>
    <t>发电厂4-7</t>
  </si>
  <si>
    <t>发电厂4-8</t>
  </si>
  <si>
    <t>发电厂4-9</t>
  </si>
  <si>
    <t>发电厂5-1</t>
  </si>
  <si>
    <t>发电厂5-2</t>
  </si>
  <si>
    <t>发电厂5-3</t>
  </si>
  <si>
    <t>发电厂5-4</t>
  </si>
  <si>
    <t>发电厂5-5</t>
  </si>
  <si>
    <t>发电厂5-6</t>
  </si>
  <si>
    <t>发电厂5-7</t>
  </si>
  <si>
    <t>发电厂5-8</t>
  </si>
  <si>
    <t>发电厂5-9</t>
  </si>
  <si>
    <t>发电厂6-1</t>
  </si>
  <si>
    <t>发电厂6-2</t>
  </si>
  <si>
    <t>发电厂6-3</t>
  </si>
  <si>
    <t>发电厂6-4</t>
  </si>
  <si>
    <t>发电厂6-5</t>
  </si>
  <si>
    <t>发电厂6-6</t>
  </si>
  <si>
    <t>发电厂6-7</t>
  </si>
  <si>
    <t>发电厂6-8</t>
  </si>
  <si>
    <t>发电厂6-9</t>
  </si>
  <si>
    <t>发电厂7-1</t>
  </si>
  <si>
    <t>发电厂7-2</t>
  </si>
  <si>
    <t>发电厂7-3</t>
  </si>
  <si>
    <t>发电厂7-4</t>
  </si>
  <si>
    <t>发电厂7-5</t>
  </si>
  <si>
    <t>发电厂7-6</t>
  </si>
  <si>
    <t>发电厂7-7</t>
  </si>
  <si>
    <t>发电厂7-8</t>
  </si>
  <si>
    <t>发电厂7-9</t>
  </si>
  <si>
    <t>发电厂8-1</t>
  </si>
  <si>
    <t>发电厂8-2</t>
  </si>
  <si>
    <t>发电厂8-3</t>
  </si>
  <si>
    <t>发电厂8-4</t>
  </si>
  <si>
    <t>发电厂8-5</t>
  </si>
  <si>
    <t>发电厂8-6</t>
  </si>
  <si>
    <t>发电厂8-7</t>
  </si>
  <si>
    <t>发电厂8-8</t>
  </si>
  <si>
    <t>发电厂8-9</t>
  </si>
  <si>
    <t>烟囱山1-1</t>
  </si>
  <si>
    <t>烟囱山1-2</t>
  </si>
  <si>
    <t>烟囱山1-3</t>
  </si>
  <si>
    <t>烟囱山1-4</t>
  </si>
  <si>
    <t>烟囱山1-5</t>
  </si>
  <si>
    <t>烟囱山1-6</t>
  </si>
  <si>
    <t>烟囱山1-7</t>
  </si>
  <si>
    <t>烟囱山1-8</t>
  </si>
  <si>
    <t>烟囱山1-9</t>
  </si>
  <si>
    <t>烟囱山2-1</t>
  </si>
  <si>
    <t>烟囱山2-2</t>
  </si>
  <si>
    <t>烟囱山2-3</t>
  </si>
  <si>
    <t>烟囱山2-4</t>
  </si>
  <si>
    <t>烟囱山2-5</t>
  </si>
  <si>
    <t>烟囱山2-6</t>
  </si>
  <si>
    <t>烟囱山2-7</t>
  </si>
  <si>
    <t>烟囱山2-8</t>
  </si>
  <si>
    <t>烟囱山2-9</t>
  </si>
  <si>
    <t>烟囱山3-1</t>
  </si>
  <si>
    <t>烟囱山3-2</t>
  </si>
  <si>
    <t>烟囱山3-3</t>
  </si>
  <si>
    <t>烟囱山3-4</t>
  </si>
  <si>
    <t>烟囱山3-5</t>
  </si>
  <si>
    <t>烟囱山3-6</t>
  </si>
  <si>
    <t>烟囱山3-7</t>
  </si>
  <si>
    <t>烟囱山3-8</t>
  </si>
  <si>
    <t>烟囱山3-9</t>
  </si>
  <si>
    <t>烟囱山4-1</t>
  </si>
  <si>
    <t>烟囱山4-2</t>
  </si>
  <si>
    <t>烟囱山4-3</t>
  </si>
  <si>
    <t>烟囱山4-4</t>
  </si>
  <si>
    <t>烟囱山4-5</t>
  </si>
  <si>
    <t>烟囱山4-6</t>
  </si>
  <si>
    <t>烟囱山4-7</t>
  </si>
  <si>
    <t>烟囱山4-8</t>
  </si>
  <si>
    <t>烟囱山4-9</t>
  </si>
  <si>
    <t>烟囱山5-1</t>
  </si>
  <si>
    <t>烟囱山5-2</t>
  </si>
  <si>
    <t>烟囱山5-3</t>
  </si>
  <si>
    <t>烟囱山5-4</t>
  </si>
  <si>
    <t>烟囱山5-5</t>
  </si>
  <si>
    <t>烟囱山5-6</t>
  </si>
  <si>
    <t>烟囱山5-7</t>
  </si>
  <si>
    <t>烟囱山5-8</t>
  </si>
  <si>
    <t>烟囱山5-9</t>
  </si>
  <si>
    <t>烟囱山6-1</t>
  </si>
  <si>
    <t>烟囱山6-2</t>
  </si>
  <si>
    <t>烟囱山6-3</t>
  </si>
  <si>
    <t>烟囱山6-4</t>
  </si>
  <si>
    <t>烟囱山6-5</t>
  </si>
  <si>
    <t>烟囱山6-6</t>
  </si>
  <si>
    <t>烟囱山6-7</t>
  </si>
  <si>
    <t>烟囱山6-8</t>
  </si>
  <si>
    <t>烟囱山6-9</t>
  </si>
  <si>
    <t>烟囱山7-1</t>
  </si>
  <si>
    <t>烟囱山7-2</t>
  </si>
  <si>
    <t>烟囱山7-3</t>
  </si>
  <si>
    <t>烟囱山7-4</t>
  </si>
  <si>
    <t>烟囱山7-5</t>
  </si>
  <si>
    <t>烟囱山7-6</t>
  </si>
  <si>
    <t>烟囱山7-7</t>
  </si>
  <si>
    <t>烟囱山7-8</t>
  </si>
  <si>
    <t>烟囱山7-9</t>
  </si>
  <si>
    <t>烟囱山8-1</t>
  </si>
  <si>
    <t>烟囱山8-2</t>
  </si>
  <si>
    <t>烟囱山8-3</t>
  </si>
  <si>
    <t>烟囱山8-4</t>
  </si>
  <si>
    <t>烟囱山8-5</t>
  </si>
  <si>
    <t>烟囱山8-6</t>
  </si>
  <si>
    <t>烟囱山8-7</t>
  </si>
  <si>
    <t>烟囱山8-8</t>
  </si>
  <si>
    <t>烟囱山8-9</t>
  </si>
  <si>
    <t>烟囱山9-1</t>
  </si>
  <si>
    <t>烟囱山9-2</t>
  </si>
  <si>
    <t>烟囱山9-3</t>
  </si>
  <si>
    <t>烟囱山9-4</t>
  </si>
  <si>
    <t>烟囱山9-5</t>
  </si>
  <si>
    <t>烟囱山9-6</t>
  </si>
  <si>
    <t>烟囱山9-7</t>
  </si>
  <si>
    <t>烟囱山9-8</t>
  </si>
  <si>
    <t>烟囱山9-9</t>
  </si>
  <si>
    <t>烟囱山10-1</t>
  </si>
  <si>
    <t>烟囱山10-2</t>
  </si>
  <si>
    <t>烟囱山10-3</t>
  </si>
  <si>
    <t>烟囱山10-4</t>
  </si>
  <si>
    <t>烟囱山10-5</t>
  </si>
  <si>
    <t>烟囱山10-6</t>
  </si>
  <si>
    <t>烟囱山10-7</t>
  </si>
  <si>
    <t>烟囱山10-8</t>
  </si>
  <si>
    <t>烟囱山10-9</t>
  </si>
  <si>
    <t>沙漠遗迹1-1</t>
  </si>
  <si>
    <t>沙漠遗迹1-2</t>
  </si>
  <si>
    <t>沙漠遗迹1-3</t>
  </si>
  <si>
    <t>沙漠遗迹1-4</t>
  </si>
  <si>
    <t>沙漠遗迹1-5</t>
  </si>
  <si>
    <t>沙漠遗迹1-6</t>
  </si>
  <si>
    <t>沙漠遗迹1-7</t>
  </si>
  <si>
    <t>沙漠遗迹1-8</t>
  </si>
  <si>
    <t>沙漠遗迹1-9</t>
  </si>
  <si>
    <t>沙漠遗迹2-1</t>
  </si>
  <si>
    <t>沙漠遗迹2-2</t>
  </si>
  <si>
    <t>沙漠遗迹2-3</t>
  </si>
  <si>
    <t>沙漠遗迹2-4</t>
  </si>
  <si>
    <t>沙漠遗迹2-5</t>
  </si>
  <si>
    <t>沙漠遗迹2-6</t>
  </si>
  <si>
    <t>沙漠遗迹2-7</t>
  </si>
  <si>
    <t>沙漠遗迹2-8</t>
  </si>
  <si>
    <t>沙漠遗迹2-9</t>
  </si>
  <si>
    <t>沙漠遗迹3-1</t>
  </si>
  <si>
    <t>沙漠遗迹3-2</t>
  </si>
  <si>
    <t>沙漠遗迹3-3</t>
  </si>
  <si>
    <t>沙漠遗迹3-4</t>
  </si>
  <si>
    <t>沙漠遗迹3-5</t>
  </si>
  <si>
    <t>沙漠遗迹3-6</t>
  </si>
  <si>
    <t>沙漠遗迹3-7</t>
  </si>
  <si>
    <t>沙漠遗迹3-8</t>
  </si>
  <si>
    <t>沙漠遗迹3-9</t>
  </si>
  <si>
    <t>沙漠遗迹4-1</t>
  </si>
  <si>
    <t>沙漠遗迹4-2</t>
  </si>
  <si>
    <t>沙漠遗迹4-3</t>
  </si>
  <si>
    <t>沙漠遗迹4-4</t>
  </si>
  <si>
    <t>沙漠遗迹4-5</t>
  </si>
  <si>
    <t>沙漠遗迹4-6</t>
  </si>
  <si>
    <t>沙漠遗迹4-7</t>
  </si>
  <si>
    <t>沙漠遗迹4-8</t>
  </si>
  <si>
    <t>沙漠遗迹4-9</t>
  </si>
  <si>
    <t>沙漠遗迹5-1</t>
  </si>
  <si>
    <t>沙漠遗迹5-2</t>
  </si>
  <si>
    <t>沙漠遗迹5-3</t>
  </si>
  <si>
    <t>沙漠遗迹5-4</t>
  </si>
  <si>
    <t>沙漠遗迹5-5</t>
  </si>
  <si>
    <t>沙漠遗迹5-6</t>
  </si>
  <si>
    <t>沙漠遗迹5-7</t>
  </si>
  <si>
    <t>沙漠遗迹5-8</t>
  </si>
  <si>
    <t>沙漠遗迹5-9</t>
  </si>
  <si>
    <t>沙漠遗迹6-1</t>
  </si>
  <si>
    <t>沙漠遗迹6-2</t>
  </si>
  <si>
    <t>沙漠遗迹6-3</t>
  </si>
  <si>
    <t>沙漠遗迹6-4</t>
  </si>
  <si>
    <t>沙漠遗迹6-5</t>
  </si>
  <si>
    <t>沙漠遗迹6-6</t>
  </si>
  <si>
    <t>沙漠遗迹6-7</t>
  </si>
  <si>
    <t>沙漠遗迹6-8</t>
  </si>
  <si>
    <t>沙漠遗迹6-9</t>
  </si>
  <si>
    <t>沙漠遗迹7-1</t>
  </si>
  <si>
    <t>沙漠遗迹7-2</t>
  </si>
  <si>
    <t>沙漠遗迹7-3</t>
  </si>
  <si>
    <t>沙漠遗迹7-4</t>
  </si>
  <si>
    <t>沙漠遗迹7-5</t>
  </si>
  <si>
    <t>沙漠遗迹7-6</t>
  </si>
  <si>
    <t>沙漠遗迹7-7</t>
  </si>
  <si>
    <t>沙漠遗迹7-8</t>
  </si>
  <si>
    <t>沙漠遗迹7-9</t>
  </si>
  <si>
    <t>沙漠遗迹8-1</t>
  </si>
  <si>
    <t>沙漠遗迹8-2</t>
  </si>
  <si>
    <t>沙漠遗迹8-3</t>
  </si>
  <si>
    <t>沙漠遗迹8-4</t>
  </si>
  <si>
    <t>沙漠遗迹8-5</t>
  </si>
  <si>
    <t>沙漠遗迹8-6</t>
  </si>
  <si>
    <t>沙漠遗迹8-7</t>
  </si>
  <si>
    <t>沙漠遗迹8-8</t>
  </si>
  <si>
    <t>沙漠遗迹8-9</t>
  </si>
  <si>
    <t>沙漠遗迹9-1</t>
  </si>
  <si>
    <t>沙漠遗迹9-2</t>
  </si>
  <si>
    <t>沙漠遗迹9-3</t>
  </si>
  <si>
    <t>沙漠遗迹9-4</t>
  </si>
  <si>
    <t>沙漠遗迹9-5</t>
  </si>
  <si>
    <t>沙漠遗迹9-6</t>
  </si>
  <si>
    <t>沙漠遗迹9-7</t>
  </si>
  <si>
    <t>沙漠遗迹9-8</t>
  </si>
  <si>
    <t>沙漠遗迹9-9</t>
  </si>
  <si>
    <t>沙漠遗迹10-1</t>
  </si>
  <si>
    <t>沙漠遗迹10-2</t>
  </si>
  <si>
    <t>沙漠遗迹10-3</t>
  </si>
  <si>
    <t>沙漠遗迹10-4</t>
  </si>
  <si>
    <t>沙漠遗迹10-5</t>
  </si>
  <si>
    <t>沙漠遗迹10-6</t>
  </si>
  <si>
    <t>沙漠遗迹10-7</t>
  </si>
  <si>
    <t>沙漠遗迹10-8</t>
  </si>
  <si>
    <t>沙漠遗迹10-9</t>
  </si>
  <si>
    <t>流星瀑布1-1</t>
  </si>
  <si>
    <t>流星瀑布1-2</t>
  </si>
  <si>
    <t>流星瀑布1-3</t>
  </si>
  <si>
    <t>流星瀑布1-4</t>
  </si>
  <si>
    <t>流星瀑布1-5</t>
  </si>
  <si>
    <t>流星瀑布1-6</t>
  </si>
  <si>
    <t>流星瀑布1-7</t>
  </si>
  <si>
    <t>流星瀑布1-8</t>
  </si>
  <si>
    <t>流星瀑布1-9</t>
  </si>
  <si>
    <t>流星瀑布2-1</t>
  </si>
  <si>
    <t>流星瀑布2-2</t>
  </si>
  <si>
    <t>流星瀑布2-3</t>
  </si>
  <si>
    <t>流星瀑布2-4</t>
  </si>
  <si>
    <t>流星瀑布2-5</t>
  </si>
  <si>
    <t>流星瀑布2-6</t>
  </si>
  <si>
    <t>流星瀑布2-7</t>
  </si>
  <si>
    <t>流星瀑布2-8</t>
  </si>
  <si>
    <t>流星瀑布2-9</t>
  </si>
  <si>
    <t>流星瀑布3-1</t>
  </si>
  <si>
    <t>流星瀑布3-2</t>
  </si>
  <si>
    <t>流星瀑布3-3</t>
  </si>
  <si>
    <t>流星瀑布3-4</t>
  </si>
  <si>
    <t>流星瀑布3-5</t>
  </si>
  <si>
    <t>流星瀑布3-6</t>
  </si>
  <si>
    <t>流星瀑布3-7</t>
  </si>
  <si>
    <t>流星瀑布3-8</t>
  </si>
  <si>
    <t>流星瀑布3-9</t>
  </si>
  <si>
    <t>流星瀑布4-1</t>
  </si>
  <si>
    <t>流星瀑布4-2</t>
  </si>
  <si>
    <t>流星瀑布4-3</t>
  </si>
  <si>
    <t>流星瀑布4-4</t>
  </si>
  <si>
    <t>流星瀑布4-5</t>
  </si>
  <si>
    <t>流星瀑布4-6</t>
  </si>
  <si>
    <t>流星瀑布4-7</t>
  </si>
  <si>
    <t>流星瀑布4-8</t>
  </si>
  <si>
    <t>流星瀑布4-9</t>
  </si>
  <si>
    <t>流星瀑布5-1</t>
  </si>
  <si>
    <t>流星瀑布5-2</t>
  </si>
  <si>
    <t>流星瀑布5-3</t>
  </si>
  <si>
    <t>流星瀑布5-4</t>
  </si>
  <si>
    <t>流星瀑布5-5</t>
  </si>
  <si>
    <t>流星瀑布5-6</t>
  </si>
  <si>
    <t>流星瀑布5-7</t>
  </si>
  <si>
    <t>流星瀑布5-8</t>
  </si>
  <si>
    <t>流星瀑布5-9</t>
  </si>
  <si>
    <t>流星瀑布6-1</t>
  </si>
  <si>
    <t>流星瀑布6-2</t>
  </si>
  <si>
    <t>流星瀑布6-3</t>
  </si>
  <si>
    <t>流星瀑布6-4</t>
  </si>
  <si>
    <t>流星瀑布6-5</t>
  </si>
  <si>
    <t>流星瀑布6-6</t>
  </si>
  <si>
    <t>流星瀑布6-7</t>
  </si>
  <si>
    <t>流星瀑布6-8</t>
  </si>
  <si>
    <t>流星瀑布6-9</t>
  </si>
  <si>
    <t>流星瀑布7-1</t>
  </si>
  <si>
    <t>流星瀑布7-2</t>
  </si>
  <si>
    <t>流星瀑布7-3</t>
  </si>
  <si>
    <t>流星瀑布7-4</t>
  </si>
  <si>
    <t>流星瀑布7-5</t>
  </si>
  <si>
    <t>流星瀑布7-6</t>
  </si>
  <si>
    <t>流星瀑布7-7</t>
  </si>
  <si>
    <t>流星瀑布7-8</t>
  </si>
  <si>
    <t>流星瀑布7-9</t>
  </si>
  <si>
    <t>流星瀑布8-1</t>
  </si>
  <si>
    <t>流星瀑布8-2</t>
  </si>
  <si>
    <t>流星瀑布8-3</t>
  </si>
  <si>
    <t>流星瀑布8-4</t>
  </si>
  <si>
    <t>流星瀑布8-5</t>
  </si>
  <si>
    <t>流星瀑布8-6</t>
  </si>
  <si>
    <t>流星瀑布8-7</t>
  </si>
  <si>
    <t>流星瀑布8-8</t>
  </si>
  <si>
    <t>流星瀑布8-9</t>
  </si>
  <si>
    <t>流星瀑布9-1</t>
  </si>
  <si>
    <t>流星瀑布9-2</t>
  </si>
  <si>
    <t>流星瀑布9-3</t>
  </si>
  <si>
    <t>流星瀑布9-4</t>
  </si>
  <si>
    <t>流星瀑布9-5</t>
  </si>
  <si>
    <t>流星瀑布9-6</t>
  </si>
  <si>
    <t>流星瀑布9-7</t>
  </si>
  <si>
    <t>流星瀑布9-8</t>
  </si>
  <si>
    <t>流星瀑布9-9</t>
  </si>
  <si>
    <t>流星瀑布10-1</t>
  </si>
  <si>
    <t>流星瀑布10-2</t>
  </si>
  <si>
    <t>流星瀑布10-3</t>
  </si>
  <si>
    <t>流星瀑布10-4</t>
  </si>
  <si>
    <t>流星瀑布10-5</t>
  </si>
  <si>
    <t>流星瀑布10-6</t>
  </si>
  <si>
    <t>流星瀑布10-7</t>
  </si>
  <si>
    <t>流星瀑布10-8</t>
  </si>
  <si>
    <t>流星瀑布10-9</t>
  </si>
  <si>
    <t>流星瀑布11-1</t>
  </si>
  <si>
    <t>流星瀑布11-2</t>
  </si>
  <si>
    <t>流星瀑布11-3</t>
  </si>
  <si>
    <t>流星瀑布11-4</t>
  </si>
  <si>
    <t>流星瀑布11-5</t>
  </si>
  <si>
    <t>流星瀑布11-6</t>
  </si>
  <si>
    <t>流星瀑布11-7</t>
  </si>
  <si>
    <t>流星瀑布11-8</t>
  </si>
  <si>
    <t>流星瀑布11-9</t>
  </si>
  <si>
    <t>流星瀑布12-1</t>
  </si>
  <si>
    <t>流星瀑布12-2</t>
  </si>
  <si>
    <t>流星瀑布12-3</t>
  </si>
  <si>
    <t>流星瀑布12-4</t>
  </si>
  <si>
    <t>流星瀑布12-5</t>
  </si>
  <si>
    <t>流星瀑布12-6</t>
  </si>
  <si>
    <t>流星瀑布12-7</t>
  </si>
  <si>
    <t>流星瀑布12-8</t>
  </si>
  <si>
    <t>流星瀑布12-9</t>
  </si>
  <si>
    <t>流星瀑布13-1</t>
  </si>
  <si>
    <t>流星瀑布13-2</t>
  </si>
  <si>
    <t>流星瀑布13-3</t>
  </si>
  <si>
    <t>流星瀑布13-4</t>
  </si>
  <si>
    <t>流星瀑布13-5</t>
  </si>
  <si>
    <t>流星瀑布13-6</t>
  </si>
  <si>
    <t>流星瀑布13-7</t>
  </si>
  <si>
    <t>流星瀑布13-8</t>
  </si>
  <si>
    <t>流星瀑布13-9</t>
  </si>
  <si>
    <t>天气研究所1-1</t>
  </si>
  <si>
    <t>天气研究所1-2</t>
  </si>
  <si>
    <t>天气研究所1-3</t>
  </si>
  <si>
    <t>天气研究所1-4</t>
  </si>
  <si>
    <t>天气研究所1-5</t>
  </si>
  <si>
    <t>天气研究所1-6</t>
  </si>
  <si>
    <t>天气研究所1-7</t>
  </si>
  <si>
    <t>天气研究所1-8</t>
  </si>
  <si>
    <t>天气研究所1-9</t>
  </si>
  <si>
    <t>天气研究所2-1</t>
  </si>
  <si>
    <t>天气研究所2-2</t>
  </si>
  <si>
    <t>天气研究所2-3</t>
  </si>
  <si>
    <t>天气研究所2-4</t>
  </si>
  <si>
    <t>天气研究所2-5</t>
  </si>
  <si>
    <t>天气研究所2-6</t>
  </si>
  <si>
    <t>天气研究所2-7</t>
  </si>
  <si>
    <t>天气研究所2-8</t>
  </si>
  <si>
    <t>天气研究所2-9</t>
  </si>
  <si>
    <t>天气研究所3-1</t>
  </si>
  <si>
    <t>天气研究所3-2</t>
  </si>
  <si>
    <t>天气研究所3-3</t>
  </si>
  <si>
    <t>天气研究所3-4</t>
  </si>
  <si>
    <t>天气研究所3-5</t>
  </si>
  <si>
    <t>天气研究所3-6</t>
  </si>
  <si>
    <t>天气研究所3-7</t>
  </si>
  <si>
    <t>天气研究所3-8</t>
  </si>
  <si>
    <t>天气研究所3-9</t>
  </si>
  <si>
    <t>天气研究所4-1</t>
  </si>
  <si>
    <t>天气研究所4-2</t>
  </si>
  <si>
    <t>天气研究所4-3</t>
  </si>
  <si>
    <t>天气研究所4-4</t>
  </si>
  <si>
    <t>天气研究所4-5</t>
  </si>
  <si>
    <t>天气研究所4-6</t>
  </si>
  <si>
    <t>天气研究所4-7</t>
  </si>
  <si>
    <t>天气研究所4-8</t>
  </si>
  <si>
    <t>天气研究所4-9</t>
  </si>
  <si>
    <t>天气研究所5-1</t>
  </si>
  <si>
    <t>天气研究所5-2</t>
  </si>
  <si>
    <t>天气研究所5-3</t>
  </si>
  <si>
    <t>天气研究所5-4</t>
  </si>
  <si>
    <t>天气研究所5-5</t>
  </si>
  <si>
    <t>天气研究所5-6</t>
  </si>
  <si>
    <t>天气研究所5-7</t>
  </si>
  <si>
    <t>天气研究所5-8</t>
  </si>
  <si>
    <t>天气研究所5-9</t>
  </si>
  <si>
    <t>天气研究所6-1</t>
  </si>
  <si>
    <t>天气研究所6-2</t>
  </si>
  <si>
    <t>天气研究所6-3</t>
  </si>
  <si>
    <t>天气研究所6-4</t>
  </si>
  <si>
    <t>天气研究所6-5</t>
  </si>
  <si>
    <t>天气研究所6-6</t>
  </si>
  <si>
    <t>天气研究所6-7</t>
  </si>
  <si>
    <t>天气研究所6-8</t>
  </si>
  <si>
    <t>天气研究所6-9</t>
  </si>
  <si>
    <t>天气研究所7-1</t>
  </si>
  <si>
    <t>天气研究所7-2</t>
  </si>
  <si>
    <t>天气研究所7-3</t>
  </si>
  <si>
    <t>天气研究所7-4</t>
  </si>
  <si>
    <t>天气研究所7-5</t>
  </si>
  <si>
    <t>天气研究所7-6</t>
  </si>
  <si>
    <t>天气研究所7-7</t>
  </si>
  <si>
    <t>天气研究所7-8</t>
  </si>
  <si>
    <t>天气研究所7-9</t>
  </si>
  <si>
    <t>天气研究所8-1</t>
  </si>
  <si>
    <t>天气研究所8-2</t>
  </si>
  <si>
    <t>天气研究所8-3</t>
  </si>
  <si>
    <t>天气研究所8-4</t>
  </si>
  <si>
    <t>天气研究所8-5</t>
  </si>
  <si>
    <t>天气研究所8-6</t>
  </si>
  <si>
    <t>天气研究所8-7</t>
  </si>
  <si>
    <t>天气研究所8-8</t>
  </si>
  <si>
    <t>天气研究所8-9</t>
  </si>
  <si>
    <t>天气研究所9-1</t>
  </si>
  <si>
    <t>天气研究所9-2</t>
  </si>
  <si>
    <t>天气研究所9-3</t>
  </si>
  <si>
    <t>天气研究所9-4</t>
  </si>
  <si>
    <t>天气研究所9-5</t>
  </si>
  <si>
    <t>天气研究所9-6</t>
  </si>
  <si>
    <t>天气研究所9-7</t>
  </si>
  <si>
    <t>天气研究所9-8</t>
  </si>
  <si>
    <t>天气研究所9-9</t>
  </si>
  <si>
    <t>天气研究所10-1</t>
  </si>
  <si>
    <t>天气研究所10-2</t>
  </si>
  <si>
    <t>天气研究所10-3</t>
  </si>
  <si>
    <t>天气研究所10-4</t>
  </si>
  <si>
    <t>天气研究所10-5</t>
  </si>
  <si>
    <t>天气研究所10-6</t>
  </si>
  <si>
    <t>天气研究所10-7</t>
  </si>
  <si>
    <t>天气研究所10-8</t>
  </si>
  <si>
    <t>天气研究所10-9</t>
  </si>
  <si>
    <t>天气研究所11-1</t>
  </si>
  <si>
    <t>天气研究所11-2</t>
  </si>
  <si>
    <t>天气研究所11-3</t>
  </si>
  <si>
    <t>天气研究所11-4</t>
  </si>
  <si>
    <t>天气研究所11-5</t>
  </si>
  <si>
    <t>天气研究所11-6</t>
  </si>
  <si>
    <t>天气研究所11-7</t>
  </si>
  <si>
    <t>天气研究所11-8</t>
  </si>
  <si>
    <t>天气研究所11-9</t>
  </si>
  <si>
    <t>天气研究所12-1</t>
  </si>
  <si>
    <t>天气研究所12-2</t>
  </si>
  <si>
    <t>天气研究所12-3</t>
  </si>
  <si>
    <t>天气研究所12-4</t>
  </si>
  <si>
    <t>天气研究所12-5</t>
  </si>
  <si>
    <t>天气研究所12-6</t>
  </si>
  <si>
    <t>天气研究所12-7</t>
  </si>
  <si>
    <t>天气研究所12-8</t>
  </si>
  <si>
    <t>天气研究所12-9</t>
  </si>
  <si>
    <t>天气研究所13-1</t>
  </si>
  <si>
    <t>天气研究所13-2</t>
  </si>
  <si>
    <t>天气研究所13-3</t>
  </si>
  <si>
    <t>天气研究所13-4</t>
  </si>
  <si>
    <t>天气研究所13-5</t>
  </si>
  <si>
    <t>天气研究所13-6</t>
  </si>
  <si>
    <t>天气研究所13-7</t>
  </si>
  <si>
    <t>天气研究所13-8</t>
  </si>
  <si>
    <t>天气研究所13-9</t>
  </si>
  <si>
    <t>废弃工厂1-1</t>
  </si>
  <si>
    <t>废弃工厂1-2</t>
  </si>
  <si>
    <t>废弃工厂1-3</t>
  </si>
  <si>
    <t>废弃工厂1-4</t>
  </si>
  <si>
    <t>废弃工厂1-5</t>
  </si>
  <si>
    <t>废弃工厂1-6</t>
  </si>
  <si>
    <t>废弃工厂1-7</t>
  </si>
  <si>
    <t>废弃工厂1-8</t>
  </si>
  <si>
    <t>废弃工厂1-9</t>
  </si>
  <si>
    <t>废弃工厂2-1</t>
  </si>
  <si>
    <t>废弃工厂2-2</t>
  </si>
  <si>
    <t>废弃工厂2-3</t>
  </si>
  <si>
    <t>废弃工厂2-4</t>
  </si>
  <si>
    <t>废弃工厂2-5</t>
  </si>
  <si>
    <t>废弃工厂2-6</t>
  </si>
  <si>
    <t>废弃工厂2-7</t>
  </si>
  <si>
    <t>废弃工厂2-8</t>
  </si>
  <si>
    <t>废弃工厂2-9</t>
  </si>
  <si>
    <t>废弃工厂3-1</t>
  </si>
  <si>
    <t>废弃工厂3-2</t>
  </si>
  <si>
    <t>废弃工厂3-3</t>
  </si>
  <si>
    <t>废弃工厂3-4</t>
  </si>
  <si>
    <t>废弃工厂3-5</t>
  </si>
  <si>
    <t>废弃工厂3-6</t>
  </si>
  <si>
    <t>废弃工厂3-7</t>
  </si>
  <si>
    <t>废弃工厂3-8</t>
  </si>
  <si>
    <t>废弃工厂3-9</t>
  </si>
  <si>
    <t>废弃工厂4-1</t>
  </si>
  <si>
    <t>废弃工厂4-2</t>
  </si>
  <si>
    <t>废弃工厂4-3</t>
  </si>
  <si>
    <t>废弃工厂4-4</t>
  </si>
  <si>
    <t>废弃工厂4-5</t>
  </si>
  <si>
    <t>废弃工厂4-6</t>
  </si>
  <si>
    <t>废弃工厂4-7</t>
  </si>
  <si>
    <t>废弃工厂4-8</t>
  </si>
  <si>
    <t>废弃工厂4-9</t>
  </si>
  <si>
    <t>废弃工厂5-1</t>
  </si>
  <si>
    <t>废弃工厂5-2</t>
  </si>
  <si>
    <t>废弃工厂5-3</t>
  </si>
  <si>
    <t>废弃工厂5-4</t>
  </si>
  <si>
    <t>废弃工厂5-5</t>
  </si>
  <si>
    <t>废弃工厂5-6</t>
  </si>
  <si>
    <t>废弃工厂5-7</t>
  </si>
  <si>
    <t>废弃工厂5-8</t>
  </si>
  <si>
    <t>废弃工厂5-9</t>
  </si>
  <si>
    <t>废弃工厂6-1</t>
  </si>
  <si>
    <t>废弃工厂6-2</t>
  </si>
  <si>
    <t>废弃工厂6-3</t>
  </si>
  <si>
    <t>废弃工厂6-4</t>
  </si>
  <si>
    <t>废弃工厂6-5</t>
  </si>
  <si>
    <t>废弃工厂6-6</t>
  </si>
  <si>
    <t>废弃工厂6-7</t>
  </si>
  <si>
    <t>废弃工厂6-8</t>
  </si>
  <si>
    <t>废弃工厂6-9</t>
  </si>
  <si>
    <t>废弃工厂7-1</t>
  </si>
  <si>
    <t>废弃工厂7-2</t>
  </si>
  <si>
    <t>废弃工厂7-3</t>
  </si>
  <si>
    <t>废弃工厂7-4</t>
  </si>
  <si>
    <t>废弃工厂7-5</t>
  </si>
  <si>
    <t>废弃工厂7-6</t>
  </si>
  <si>
    <t>废弃工厂7-7</t>
  </si>
  <si>
    <t>废弃工厂7-8</t>
  </si>
  <si>
    <t>废弃工厂7-9</t>
  </si>
  <si>
    <t>废弃工厂8-1</t>
  </si>
  <si>
    <t>废弃工厂8-2</t>
  </si>
  <si>
    <t>废弃工厂8-3</t>
  </si>
  <si>
    <t>废弃工厂8-4</t>
  </si>
  <si>
    <t>废弃工厂8-5</t>
  </si>
  <si>
    <t>废弃工厂8-6</t>
  </si>
  <si>
    <t>废弃工厂8-7</t>
  </si>
  <si>
    <t>废弃工厂8-8</t>
  </si>
  <si>
    <t>废弃工厂8-9</t>
  </si>
  <si>
    <t>废弃工厂9-1</t>
  </si>
  <si>
    <t>废弃工厂9-2</t>
  </si>
  <si>
    <t>废弃工厂9-3</t>
  </si>
  <si>
    <t>废弃工厂9-4</t>
  </si>
  <si>
    <t>废弃工厂9-5</t>
  </si>
  <si>
    <t>废弃工厂9-6</t>
  </si>
  <si>
    <t>废弃工厂9-7</t>
  </si>
  <si>
    <t>废弃工厂9-8</t>
  </si>
  <si>
    <t>废弃工厂9-9</t>
  </si>
  <si>
    <t>废弃工厂10-1</t>
  </si>
  <si>
    <t>废弃工厂10-2</t>
  </si>
  <si>
    <t>废弃工厂10-3</t>
  </si>
  <si>
    <t>废弃工厂10-4</t>
  </si>
  <si>
    <t>废弃工厂10-5</t>
  </si>
  <si>
    <t>废弃工厂10-6</t>
  </si>
  <si>
    <t>废弃工厂10-7</t>
  </si>
  <si>
    <t>废弃工厂10-8</t>
  </si>
  <si>
    <t>废弃工厂10-9</t>
  </si>
  <si>
    <t>废弃工厂11-1</t>
  </si>
  <si>
    <t>废弃工厂11-2</t>
  </si>
  <si>
    <t>废弃工厂11-3</t>
  </si>
  <si>
    <t>废弃工厂11-4</t>
  </si>
  <si>
    <t>废弃工厂11-5</t>
  </si>
  <si>
    <t>废弃工厂11-6</t>
  </si>
  <si>
    <t>废弃工厂11-7</t>
  </si>
  <si>
    <t>废弃工厂11-8</t>
  </si>
  <si>
    <t>废弃工厂11-9</t>
  </si>
  <si>
    <t>废弃工厂12-1</t>
  </si>
  <si>
    <t>废弃工厂12-2</t>
  </si>
  <si>
    <t>废弃工厂12-3</t>
  </si>
  <si>
    <t>废弃工厂12-4</t>
  </si>
  <si>
    <t>废弃工厂12-5</t>
  </si>
  <si>
    <t>废弃工厂12-6</t>
  </si>
  <si>
    <t>废弃工厂12-7</t>
  </si>
  <si>
    <t>废弃工厂12-8</t>
  </si>
  <si>
    <t>废弃工厂12-9</t>
  </si>
  <si>
    <t>废弃工厂13-1</t>
  </si>
  <si>
    <t>废弃工厂13-2</t>
  </si>
  <si>
    <t>废弃工厂13-3</t>
  </si>
  <si>
    <t>废弃工厂13-4</t>
  </si>
  <si>
    <t>废弃工厂13-5</t>
  </si>
  <si>
    <t>废弃工厂13-6</t>
  </si>
  <si>
    <t>废弃工厂13-7</t>
  </si>
  <si>
    <t>废弃工厂13-8</t>
  </si>
  <si>
    <t>废弃工厂13-9</t>
  </si>
  <si>
    <t>废弃工厂14-1</t>
  </si>
  <si>
    <t>废弃工厂14-2</t>
  </si>
  <si>
    <t>废弃工厂14-3</t>
  </si>
  <si>
    <t>废弃工厂14-4</t>
  </si>
  <si>
    <t>废弃工厂14-5</t>
  </si>
  <si>
    <t>废弃工厂14-6</t>
  </si>
  <si>
    <t>废弃工厂14-7</t>
  </si>
  <si>
    <t>废弃工厂14-8</t>
  </si>
  <si>
    <t>废弃工厂14-9</t>
  </si>
  <si>
    <t>水静市外滩1-1</t>
  </si>
  <si>
    <t>水静市外滩1-2</t>
  </si>
  <si>
    <t>水静市外滩1-3</t>
  </si>
  <si>
    <t>水静市外滩1-4</t>
  </si>
  <si>
    <t>水静市外滩1-5</t>
  </si>
  <si>
    <t>水静市外滩1-6</t>
  </si>
  <si>
    <t>水静市外滩1-7</t>
  </si>
  <si>
    <t>水静市外滩1-8</t>
  </si>
  <si>
    <t>水静市外滩1-9</t>
  </si>
  <si>
    <t>水静市外滩2-1</t>
  </si>
  <si>
    <t>水静市外滩2-2</t>
  </si>
  <si>
    <t>水静市外滩2-3</t>
  </si>
  <si>
    <t>水静市外滩2-4</t>
  </si>
  <si>
    <t>水静市外滩2-5</t>
  </si>
  <si>
    <t>水静市外滩2-6</t>
  </si>
  <si>
    <t>水静市外滩2-7</t>
  </si>
  <si>
    <t>水静市外滩2-8</t>
  </si>
  <si>
    <t>水静市外滩2-9</t>
  </si>
  <si>
    <t>水静市外滩3-1</t>
  </si>
  <si>
    <t>水静市外滩3-2</t>
  </si>
  <si>
    <t>水静市外滩3-3</t>
  </si>
  <si>
    <t>水静市外滩3-4</t>
  </si>
  <si>
    <t>水静市外滩3-5</t>
  </si>
  <si>
    <t>水静市外滩3-6</t>
  </si>
  <si>
    <t>水静市外滩3-7</t>
  </si>
  <si>
    <t>水静市外滩3-8</t>
  </si>
  <si>
    <t>水静市外滩3-9</t>
  </si>
  <si>
    <t>水静市外滩4-1</t>
  </si>
  <si>
    <t>水静市外滩4-2</t>
  </si>
  <si>
    <t>水静市外滩4-3</t>
  </si>
  <si>
    <t>水静市外滩4-4</t>
  </si>
  <si>
    <t>水静市外滩4-5</t>
  </si>
  <si>
    <t>水静市外滩4-6</t>
  </si>
  <si>
    <t>水静市外滩4-7</t>
  </si>
  <si>
    <t>水静市外滩4-8</t>
  </si>
  <si>
    <t>水静市外滩4-9</t>
  </si>
  <si>
    <t>水静市外滩5-1</t>
  </si>
  <si>
    <t>水静市外滩5-2</t>
  </si>
  <si>
    <t>水静市外滩5-3</t>
  </si>
  <si>
    <t>水静市外滩5-4</t>
  </si>
  <si>
    <t>水静市外滩5-5</t>
  </si>
  <si>
    <t>水静市外滩5-6</t>
  </si>
  <si>
    <t>水静市外滩5-7</t>
  </si>
  <si>
    <t>水静市外滩5-8</t>
  </si>
  <si>
    <t>水静市外滩5-9</t>
  </si>
  <si>
    <t>水静市外滩6-1</t>
  </si>
  <si>
    <t>水静市外滩6-2</t>
  </si>
  <si>
    <t>水静市外滩6-3</t>
  </si>
  <si>
    <t>水静市外滩6-4</t>
  </si>
  <si>
    <t>水静市外滩6-5</t>
  </si>
  <si>
    <t>水静市外滩6-6</t>
  </si>
  <si>
    <t>水静市外滩6-7</t>
  </si>
  <si>
    <t>水静市外滩6-8</t>
  </si>
  <si>
    <t>水静市外滩6-9</t>
  </si>
  <si>
    <t>水静市外滩7-1</t>
  </si>
  <si>
    <t>水静市外滩7-2</t>
  </si>
  <si>
    <t>水静市外滩7-3</t>
  </si>
  <si>
    <t>水静市外滩7-4</t>
  </si>
  <si>
    <t>水静市外滩7-5</t>
  </si>
  <si>
    <t>水静市外滩7-6</t>
  </si>
  <si>
    <t>水静市外滩7-7</t>
  </si>
  <si>
    <t>水静市外滩7-8</t>
  </si>
  <si>
    <t>水静市外滩7-9</t>
  </si>
  <si>
    <t>水静市外滩8-1</t>
  </si>
  <si>
    <t>水静市外滩8-2</t>
  </si>
  <si>
    <t>水静市外滩8-3</t>
  </si>
  <si>
    <t>水静市外滩8-4</t>
  </si>
  <si>
    <t>水静市外滩8-5</t>
  </si>
  <si>
    <t>水静市外滩8-6</t>
  </si>
  <si>
    <t>水静市外滩8-7</t>
  </si>
  <si>
    <t>水静市外滩8-8</t>
  </si>
  <si>
    <t>水静市外滩8-9</t>
  </si>
  <si>
    <t>水静市外滩9-1</t>
  </si>
  <si>
    <t>水静市外滩9-2</t>
  </si>
  <si>
    <t>水静市外滩9-3</t>
  </si>
  <si>
    <t>水静市外滩9-4</t>
  </si>
  <si>
    <t>水静市外滩9-5</t>
  </si>
  <si>
    <t>水静市外滩9-6</t>
  </si>
  <si>
    <t>水静市外滩9-7</t>
  </si>
  <si>
    <t>水静市外滩9-8</t>
  </si>
  <si>
    <t>水静市外滩9-9</t>
  </si>
  <si>
    <t>水静市外滩10-1</t>
  </si>
  <si>
    <t>水静市外滩10-2</t>
  </si>
  <si>
    <t>水静市外滩10-3</t>
  </si>
  <si>
    <t>水静市外滩10-4</t>
  </si>
  <si>
    <t>水静市外滩10-5</t>
  </si>
  <si>
    <t>水静市外滩10-6</t>
  </si>
  <si>
    <t>水静市外滩10-7</t>
  </si>
  <si>
    <t>水静市外滩10-8</t>
  </si>
  <si>
    <t>水静市外滩10-9</t>
  </si>
  <si>
    <t>水静市外滩11-1</t>
  </si>
  <si>
    <t>水静市外滩11-2</t>
  </si>
  <si>
    <t>水静市外滩11-3</t>
  </si>
  <si>
    <t>水静市外滩11-4</t>
  </si>
  <si>
    <t>水静市外滩11-5</t>
  </si>
  <si>
    <t>水静市外滩11-6</t>
  </si>
  <si>
    <t>水静市外滩11-7</t>
  </si>
  <si>
    <t>水静市外滩11-8</t>
  </si>
  <si>
    <t>水静市外滩11-9</t>
  </si>
  <si>
    <t>水静市外滩12-1</t>
  </si>
  <si>
    <t>水静市外滩12-2</t>
  </si>
  <si>
    <t>水静市外滩12-3</t>
  </si>
  <si>
    <t>水静市外滩12-4</t>
  </si>
  <si>
    <t>水静市外滩12-5</t>
  </si>
  <si>
    <t>水静市外滩12-6</t>
  </si>
  <si>
    <t>水静市外滩12-7</t>
  </si>
  <si>
    <t>水静市外滩12-8</t>
  </si>
  <si>
    <t>水静市外滩12-9</t>
  </si>
  <si>
    <t>水静市外滩13-1</t>
  </si>
  <si>
    <t>水静市外滩13-2</t>
  </si>
  <si>
    <t>水静市外滩13-3</t>
  </si>
  <si>
    <t>水静市外滩13-4</t>
  </si>
  <si>
    <t>水静市外滩13-5</t>
  </si>
  <si>
    <t>水静市外滩13-6</t>
  </si>
  <si>
    <t>水静市外滩13-7</t>
  </si>
  <si>
    <t>水静市外滩13-8</t>
  </si>
  <si>
    <t>水静市外滩13-9</t>
  </si>
  <si>
    <t>水静市外滩14-1</t>
  </si>
  <si>
    <t>水静市外滩14-2</t>
  </si>
  <si>
    <t>水静市外滩14-3</t>
  </si>
  <si>
    <t>水静市外滩14-4</t>
  </si>
  <si>
    <t>水静市外滩14-5</t>
  </si>
  <si>
    <t>水静市外滩14-6</t>
  </si>
  <si>
    <t>水静市外滩14-7</t>
  </si>
  <si>
    <t>水静市外滩14-8</t>
  </si>
  <si>
    <t>水静市外滩14-9</t>
  </si>
  <si>
    <t>水静市外滩15-1</t>
  </si>
  <si>
    <t>水静市外滩15-2</t>
  </si>
  <si>
    <t>水静市外滩15-3</t>
  </si>
  <si>
    <t>水静市外滩15-4</t>
  </si>
  <si>
    <t>水静市外滩15-5</t>
  </si>
  <si>
    <t>水静市外滩15-6</t>
  </si>
  <si>
    <t>水静市外滩15-7</t>
  </si>
  <si>
    <t>水静市外滩15-8</t>
  </si>
  <si>
    <t>水静市外滩15-9</t>
  </si>
  <si>
    <t>水舰队基地1-1</t>
  </si>
  <si>
    <t>水舰队基地1-2</t>
  </si>
  <si>
    <t>水舰队基地1-3</t>
  </si>
  <si>
    <t>水舰队基地1-4</t>
  </si>
  <si>
    <t>水舰队基地1-5</t>
  </si>
  <si>
    <t>水舰队基地1-6</t>
  </si>
  <si>
    <t>水舰队基地1-7</t>
  </si>
  <si>
    <t>水舰队基地1-8</t>
  </si>
  <si>
    <t>水舰队基地1-9</t>
  </si>
  <si>
    <t>水舰队基地2-1</t>
  </si>
  <si>
    <t>水舰队基地2-2</t>
  </si>
  <si>
    <t>水舰队基地2-3</t>
  </si>
  <si>
    <t>水舰队基地2-4</t>
  </si>
  <si>
    <t>水舰队基地2-5</t>
  </si>
  <si>
    <t>水舰队基地2-6</t>
  </si>
  <si>
    <t>水舰队基地2-7</t>
  </si>
  <si>
    <t>水舰队基地2-8</t>
  </si>
  <si>
    <t>水舰队基地2-9</t>
  </si>
  <si>
    <t>水舰队基地3-1</t>
  </si>
  <si>
    <t>水舰队基地3-2</t>
  </si>
  <si>
    <t>水舰队基地3-3</t>
  </si>
  <si>
    <t>水舰队基地3-4</t>
  </si>
  <si>
    <t>水舰队基地3-5</t>
  </si>
  <si>
    <t>水舰队基地3-6</t>
  </si>
  <si>
    <t>水舰队基地3-7</t>
  </si>
  <si>
    <t>水舰队基地3-8</t>
  </si>
  <si>
    <t>水舰队基地3-9</t>
  </si>
  <si>
    <t>水舰队基地4-1</t>
  </si>
  <si>
    <t>水舰队基地4-2</t>
  </si>
  <si>
    <t>水舰队基地4-3</t>
  </si>
  <si>
    <t>水舰队基地4-4</t>
  </si>
  <si>
    <t>水舰队基地4-5</t>
  </si>
  <si>
    <t>水舰队基地4-6</t>
  </si>
  <si>
    <t>水舰队基地4-7</t>
  </si>
  <si>
    <t>水舰队基地4-8</t>
  </si>
  <si>
    <t>水舰队基地4-9</t>
  </si>
  <si>
    <t>水舰队基地5-1</t>
  </si>
  <si>
    <t>水舰队基地5-2</t>
  </si>
  <si>
    <t>水舰队基地5-3</t>
  </si>
  <si>
    <t>水舰队基地5-4</t>
  </si>
  <si>
    <t>水舰队基地5-5</t>
  </si>
  <si>
    <t>水舰队基地5-6</t>
  </si>
  <si>
    <t>水舰队基地5-7</t>
  </si>
  <si>
    <t>水舰队基地5-8</t>
  </si>
  <si>
    <t>水舰队基地5-9</t>
  </si>
  <si>
    <t>水舰队基地6-1</t>
  </si>
  <si>
    <t>水舰队基地6-2</t>
  </si>
  <si>
    <t>水舰队基地6-3</t>
  </si>
  <si>
    <t>水舰队基地6-4</t>
  </si>
  <si>
    <t>水舰队基地6-5</t>
  </si>
  <si>
    <t>水舰队基地6-6</t>
  </si>
  <si>
    <t>水舰队基地6-7</t>
  </si>
  <si>
    <t>水舰队基地6-8</t>
  </si>
  <si>
    <t>水舰队基地6-9</t>
  </si>
  <si>
    <t>水舰队基地7-1</t>
  </si>
  <si>
    <t>水舰队基地7-2</t>
  </si>
  <si>
    <t>水舰队基地7-3</t>
  </si>
  <si>
    <t>水舰队基地7-4</t>
  </si>
  <si>
    <t>水舰队基地7-5</t>
  </si>
  <si>
    <t>水舰队基地7-6</t>
  </si>
  <si>
    <t>水舰队基地7-7</t>
  </si>
  <si>
    <t>水舰队基地7-8</t>
  </si>
  <si>
    <t>水舰队基地7-9</t>
  </si>
  <si>
    <t>水舰队基地8-1</t>
  </si>
  <si>
    <t>水舰队基地8-2</t>
  </si>
  <si>
    <t>水舰队基地8-3</t>
  </si>
  <si>
    <t>水舰队基地8-4</t>
  </si>
  <si>
    <t>水舰队基地8-5</t>
  </si>
  <si>
    <t>水舰队基地8-6</t>
  </si>
  <si>
    <t>水舰队基地8-7</t>
  </si>
  <si>
    <t>水舰队基地8-8</t>
  </si>
  <si>
    <t>水舰队基地8-9</t>
  </si>
  <si>
    <t>水舰队基地9-1</t>
  </si>
  <si>
    <t>水舰队基地9-2</t>
  </si>
  <si>
    <t>水舰队基地9-3</t>
  </si>
  <si>
    <t>水舰队基地9-4</t>
  </si>
  <si>
    <t>水舰队基地9-5</t>
  </si>
  <si>
    <t>水舰队基地9-6</t>
  </si>
  <si>
    <t>水舰队基地9-7</t>
  </si>
  <si>
    <t>水舰队基地9-8</t>
  </si>
  <si>
    <t>水舰队基地9-9</t>
  </si>
  <si>
    <t>水舰队基地10-1</t>
  </si>
  <si>
    <t>水舰队基地10-2</t>
  </si>
  <si>
    <t>水舰队基地10-3</t>
  </si>
  <si>
    <t>水舰队基地10-4</t>
  </si>
  <si>
    <t>水舰队基地10-5</t>
  </si>
  <si>
    <t>水舰队基地10-6</t>
  </si>
  <si>
    <t>水舰队基地10-7</t>
  </si>
  <si>
    <t>水舰队基地10-8</t>
  </si>
  <si>
    <t>水舰队基地10-9</t>
  </si>
  <si>
    <t>水舰队基地11-1</t>
  </si>
  <si>
    <t>水舰队基地11-2</t>
  </si>
  <si>
    <t>水舰队基地11-3</t>
  </si>
  <si>
    <t>水舰队基地11-4</t>
  </si>
  <si>
    <t>水舰队基地11-5</t>
  </si>
  <si>
    <t>水舰队基地11-6</t>
  </si>
  <si>
    <t>水舰队基地11-7</t>
  </si>
  <si>
    <t>水舰队基地11-8</t>
  </si>
  <si>
    <t>水舰队基地11-9</t>
  </si>
  <si>
    <t>水舰队基地12-1</t>
  </si>
  <si>
    <t>水舰队基地12-2</t>
  </si>
  <si>
    <t>水舰队基地12-3</t>
  </si>
  <si>
    <t>水舰队基地12-4</t>
  </si>
  <si>
    <t>水舰队基地12-5</t>
  </si>
  <si>
    <t>水舰队基地12-6</t>
  </si>
  <si>
    <t>水舰队基地12-7</t>
  </si>
  <si>
    <t>水舰队基地12-8</t>
  </si>
  <si>
    <t>水舰队基地12-9</t>
  </si>
  <si>
    <t>水舰队基地13-1</t>
  </si>
  <si>
    <t>水舰队基地13-2</t>
  </si>
  <si>
    <t>水舰队基地13-3</t>
  </si>
  <si>
    <t>水舰队基地13-4</t>
  </si>
  <si>
    <t>水舰队基地13-5</t>
  </si>
  <si>
    <t>水舰队基地13-6</t>
  </si>
  <si>
    <t>水舰队基地13-7</t>
  </si>
  <si>
    <t>水舰队基地13-8</t>
  </si>
  <si>
    <t>水舰队基地13-9</t>
  </si>
  <si>
    <t>水舰队基地14-1</t>
  </si>
  <si>
    <t>水舰队基地14-2</t>
  </si>
  <si>
    <t>水舰队基地14-3</t>
  </si>
  <si>
    <t>水舰队基地14-4</t>
  </si>
  <si>
    <t>水舰队基地14-5</t>
  </si>
  <si>
    <t>水舰队基地14-6</t>
  </si>
  <si>
    <t>水舰队基地14-7</t>
  </si>
  <si>
    <t>水舰队基地14-8</t>
  </si>
  <si>
    <t>水舰队基地14-9</t>
  </si>
  <si>
    <t>水舰队基地15-1</t>
  </si>
  <si>
    <t>水舰队基地15-2</t>
  </si>
  <si>
    <t>水舰队基地15-3</t>
  </si>
  <si>
    <t>水舰队基地15-4</t>
  </si>
  <si>
    <t>水舰队基地15-5</t>
  </si>
  <si>
    <t>水舰队基地15-6</t>
  </si>
  <si>
    <t>水舰队基地15-7</t>
  </si>
  <si>
    <t>水舰队基地15-8</t>
  </si>
  <si>
    <t>水舰队基地15-9</t>
  </si>
  <si>
    <t>水舰队基地16-1</t>
  </si>
  <si>
    <t>水舰队基地16-2</t>
  </si>
  <si>
    <t>水舰队基地16-3</t>
  </si>
  <si>
    <t>水舰队基地16-4</t>
  </si>
  <si>
    <t>水舰队基地16-5</t>
  </si>
  <si>
    <t>水舰队基地16-6</t>
  </si>
  <si>
    <t>水舰队基地16-7</t>
  </si>
  <si>
    <t>水舰队基地16-8</t>
  </si>
  <si>
    <t>水舰队基地16-9</t>
  </si>
  <si>
    <t>琉璃市1-1</t>
  </si>
  <si>
    <t>琉璃市1-2</t>
  </si>
  <si>
    <t>琉璃市1-3</t>
  </si>
  <si>
    <t>琉璃市1-4</t>
  </si>
  <si>
    <t>琉璃市1-5</t>
  </si>
  <si>
    <t>琉璃市1-6</t>
  </si>
  <si>
    <t>琉璃市1-7</t>
  </si>
  <si>
    <t>琉璃市1-8</t>
  </si>
  <si>
    <t>琉璃市1-9</t>
  </si>
  <si>
    <t>琉璃市2-1</t>
  </si>
  <si>
    <t>琉璃市2-2</t>
  </si>
  <si>
    <t>琉璃市2-3</t>
  </si>
  <si>
    <t>琉璃市2-4</t>
  </si>
  <si>
    <t>琉璃市2-5</t>
  </si>
  <si>
    <t>琉璃市2-6</t>
  </si>
  <si>
    <t>琉璃市2-7</t>
  </si>
  <si>
    <t>琉璃市2-8</t>
  </si>
  <si>
    <t>琉璃市2-9</t>
  </si>
  <si>
    <t>琉璃市3-1</t>
  </si>
  <si>
    <t>琉璃市3-2</t>
  </si>
  <si>
    <t>琉璃市3-3</t>
  </si>
  <si>
    <t>琉璃市3-4</t>
  </si>
  <si>
    <t>琉璃市3-5</t>
  </si>
  <si>
    <t>琉璃市3-6</t>
  </si>
  <si>
    <t>琉璃市3-7</t>
  </si>
  <si>
    <t>琉璃市3-8</t>
  </si>
  <si>
    <t>琉璃市3-9</t>
  </si>
  <si>
    <t>琉璃市4-1</t>
  </si>
  <si>
    <t>琉璃市4-2</t>
  </si>
  <si>
    <t>琉璃市4-3</t>
  </si>
  <si>
    <t>琉璃市4-4</t>
  </si>
  <si>
    <t>琉璃市4-5</t>
  </si>
  <si>
    <t>琉璃市4-6</t>
  </si>
  <si>
    <t>琉璃市4-7</t>
  </si>
  <si>
    <t>琉璃市4-8</t>
  </si>
  <si>
    <t>琉璃市4-9</t>
  </si>
  <si>
    <t>琉璃市5-1</t>
  </si>
  <si>
    <t>琉璃市5-2</t>
  </si>
  <si>
    <t>琉璃市5-3</t>
  </si>
  <si>
    <t>琉璃市5-4</t>
  </si>
  <si>
    <t>琉璃市5-5</t>
  </si>
  <si>
    <t>琉璃市5-6</t>
  </si>
  <si>
    <t>琉璃市5-7</t>
  </si>
  <si>
    <t>琉璃市5-8</t>
  </si>
  <si>
    <t>琉璃市5-9</t>
  </si>
  <si>
    <t>琉璃市6-1</t>
  </si>
  <si>
    <t>琉璃市6-2</t>
  </si>
  <si>
    <t>琉璃市6-3</t>
  </si>
  <si>
    <t>琉璃市6-4</t>
  </si>
  <si>
    <t>琉璃市6-5</t>
  </si>
  <si>
    <t>琉璃市6-6</t>
  </si>
  <si>
    <t>琉璃市6-7</t>
  </si>
  <si>
    <t>琉璃市6-8</t>
  </si>
  <si>
    <t>琉璃市6-9</t>
  </si>
  <si>
    <t>琉璃市7-1</t>
  </si>
  <si>
    <t>琉璃市7-2</t>
  </si>
  <si>
    <t>琉璃市7-3</t>
  </si>
  <si>
    <t>琉璃市7-4</t>
  </si>
  <si>
    <t>琉璃市7-5</t>
  </si>
  <si>
    <t>琉璃市7-6</t>
  </si>
  <si>
    <t>琉璃市7-7</t>
  </si>
  <si>
    <t>琉璃市7-8</t>
  </si>
  <si>
    <t>琉璃市7-9</t>
  </si>
  <si>
    <t>琉璃市8-1</t>
  </si>
  <si>
    <t>琉璃市8-2</t>
  </si>
  <si>
    <t>琉璃市8-3</t>
  </si>
  <si>
    <t>琉璃市8-4</t>
  </si>
  <si>
    <t>琉璃市8-5</t>
  </si>
  <si>
    <t>琉璃市8-6</t>
  </si>
  <si>
    <t>琉璃市8-7</t>
  </si>
  <si>
    <t>琉璃市8-8</t>
  </si>
  <si>
    <t>琉璃市8-9</t>
  </si>
  <si>
    <t>琉璃市9-1</t>
  </si>
  <si>
    <t>琉璃市9-2</t>
  </si>
  <si>
    <t>琉璃市9-3</t>
  </si>
  <si>
    <t>琉璃市9-4</t>
  </si>
  <si>
    <t>琉璃市9-5</t>
  </si>
  <si>
    <t>琉璃市9-6</t>
  </si>
  <si>
    <t>琉璃市9-7</t>
  </si>
  <si>
    <t>琉璃市9-8</t>
  </si>
  <si>
    <t>琉璃市9-9</t>
  </si>
  <si>
    <t>琉璃市10-1</t>
  </si>
  <si>
    <t>琉璃市10-2</t>
  </si>
  <si>
    <t>琉璃市10-3</t>
  </si>
  <si>
    <t>琉璃市10-4</t>
  </si>
  <si>
    <t>琉璃市10-5</t>
  </si>
  <si>
    <t>琉璃市10-6</t>
  </si>
  <si>
    <t>琉璃市10-7</t>
  </si>
  <si>
    <t>琉璃市10-8</t>
  </si>
  <si>
    <t>琉璃市10-9</t>
  </si>
  <si>
    <t>琉璃市11-1</t>
  </si>
  <si>
    <t>琉璃市11-2</t>
  </si>
  <si>
    <t>琉璃市11-3</t>
  </si>
  <si>
    <t>琉璃市11-4</t>
  </si>
  <si>
    <t>琉璃市11-5</t>
  </si>
  <si>
    <t>琉璃市11-6</t>
  </si>
  <si>
    <t>琉璃市11-7</t>
  </si>
  <si>
    <t>琉璃市11-8</t>
  </si>
  <si>
    <t>琉璃市11-9</t>
  </si>
  <si>
    <t>琉璃市12-1</t>
  </si>
  <si>
    <t>琉璃市12-2</t>
  </si>
  <si>
    <t>琉璃市12-3</t>
  </si>
  <si>
    <t>琉璃市12-4</t>
  </si>
  <si>
    <t>琉璃市12-5</t>
  </si>
  <si>
    <t>琉璃市12-6</t>
  </si>
  <si>
    <t>琉璃市12-7</t>
  </si>
  <si>
    <t>琉璃市12-8</t>
  </si>
  <si>
    <t>琉璃市12-9</t>
  </si>
  <si>
    <t>琉璃市13-1</t>
  </si>
  <si>
    <t>琉璃市13-2</t>
  </si>
  <si>
    <t>琉璃市13-3</t>
  </si>
  <si>
    <t>琉璃市13-4</t>
  </si>
  <si>
    <t>琉璃市13-5</t>
  </si>
  <si>
    <t>琉璃市13-6</t>
  </si>
  <si>
    <t>琉璃市13-7</t>
  </si>
  <si>
    <t>琉璃市13-8</t>
  </si>
  <si>
    <t>琉璃市13-9</t>
  </si>
  <si>
    <t>琉璃市14-1</t>
  </si>
  <si>
    <t>琉璃市14-2</t>
  </si>
  <si>
    <t>琉璃市14-3</t>
  </si>
  <si>
    <t>琉璃市14-4</t>
  </si>
  <si>
    <t>琉璃市14-5</t>
  </si>
  <si>
    <t>琉璃市14-6</t>
  </si>
  <si>
    <t>琉璃市14-7</t>
  </si>
  <si>
    <t>琉璃市14-8</t>
  </si>
  <si>
    <t>琉璃市14-9</t>
  </si>
  <si>
    <t>琉璃市15-1</t>
  </si>
  <si>
    <t>琉璃市15-2</t>
  </si>
  <si>
    <t>琉璃市15-3</t>
  </si>
  <si>
    <t>琉璃市15-4</t>
  </si>
  <si>
    <t>琉璃市15-5</t>
  </si>
  <si>
    <t>琉璃市15-6</t>
  </si>
  <si>
    <t>琉璃市15-7</t>
  </si>
  <si>
    <t>琉璃市15-8</t>
  </si>
  <si>
    <t>琉璃市15-9</t>
  </si>
  <si>
    <t>琉璃市16-1</t>
  </si>
  <si>
    <t>琉璃市16-2</t>
  </si>
  <si>
    <t>琉璃市16-3</t>
  </si>
  <si>
    <t>琉璃市16-4</t>
  </si>
  <si>
    <t>琉璃市16-5</t>
  </si>
  <si>
    <t>琉璃市16-6</t>
  </si>
  <si>
    <t>琉璃市16-7</t>
  </si>
  <si>
    <t>琉璃市16-8</t>
  </si>
  <si>
    <t>琉璃市16-9</t>
  </si>
  <si>
    <t>琉璃市17-1</t>
  </si>
  <si>
    <t>琉璃市17-2</t>
  </si>
  <si>
    <t>琉璃市17-3</t>
  </si>
  <si>
    <t>琉璃市17-4</t>
  </si>
  <si>
    <t>琉璃市17-5</t>
  </si>
  <si>
    <t>琉璃市17-6</t>
  </si>
  <si>
    <t>琉璃市17-7</t>
  </si>
  <si>
    <t>琉璃市17-8</t>
  </si>
  <si>
    <t>琉璃市17-9</t>
  </si>
  <si>
    <t>极冰挑战1-1</t>
  </si>
  <si>
    <t>极冰挑战1-2</t>
  </si>
  <si>
    <t>极冰挑战1-3</t>
  </si>
  <si>
    <t>极冰挑战1-4</t>
  </si>
  <si>
    <t>极冰挑战1-5</t>
  </si>
  <si>
    <t>极冰挑战1-6</t>
  </si>
  <si>
    <t>极冰挑战1-7</t>
  </si>
  <si>
    <t>极冰挑战1-8</t>
  </si>
  <si>
    <t>极冰挑战1-9</t>
  </si>
  <si>
    <t>极冰挑战2-1</t>
  </si>
  <si>
    <t>极冰挑战2-2</t>
  </si>
  <si>
    <t>极冰挑战2-3</t>
  </si>
  <si>
    <t>极冰挑战2-4</t>
  </si>
  <si>
    <t>极冰挑战2-5</t>
  </si>
  <si>
    <t>极冰挑战2-6</t>
  </si>
  <si>
    <t>极冰挑战2-7</t>
  </si>
  <si>
    <t>极冰挑战2-8</t>
  </si>
  <si>
    <t>极冰挑战2-9</t>
  </si>
  <si>
    <t>极冰挑战3-1</t>
  </si>
  <si>
    <t>极冰挑战3-2</t>
  </si>
  <si>
    <t>极冰挑战3-3</t>
  </si>
  <si>
    <t>极冰挑战3-4</t>
  </si>
  <si>
    <t>极冰挑战3-5</t>
  </si>
  <si>
    <t>极冰挑战3-6</t>
  </si>
  <si>
    <t>极冰挑战3-7</t>
  </si>
  <si>
    <t>极冰挑战3-8</t>
  </si>
  <si>
    <t>极冰挑战3-9</t>
  </si>
  <si>
    <t>极冰挑战4-1</t>
  </si>
  <si>
    <t>极冰挑战4-2</t>
  </si>
  <si>
    <t>极冰挑战4-3</t>
  </si>
  <si>
    <t>极冰挑战4-4</t>
  </si>
  <si>
    <t>极冰挑战4-5</t>
  </si>
  <si>
    <t>极冰挑战4-6</t>
  </si>
  <si>
    <t>极冰挑战4-7</t>
  </si>
  <si>
    <t>极冰挑战4-8</t>
  </si>
  <si>
    <t>极冰挑战4-9</t>
  </si>
  <si>
    <t>极冰挑战5-1</t>
  </si>
  <si>
    <t>极冰挑战5-2</t>
  </si>
  <si>
    <t>极冰挑战5-3</t>
  </si>
  <si>
    <t>极冰挑战5-4</t>
  </si>
  <si>
    <t>极冰挑战5-5</t>
  </si>
  <si>
    <t>极冰挑战5-6</t>
  </si>
  <si>
    <t>极冰挑战5-7</t>
  </si>
  <si>
    <t>极冰挑战5-8</t>
  </si>
  <si>
    <t>极冰挑战5-9</t>
  </si>
  <si>
    <t>极冰挑战6-1</t>
  </si>
  <si>
    <t>极冰挑战6-2</t>
  </si>
  <si>
    <t>极冰挑战6-3</t>
  </si>
  <si>
    <t>极冰挑战6-4</t>
  </si>
  <si>
    <t>极冰挑战6-5</t>
  </si>
  <si>
    <t>极冰挑战6-6</t>
  </si>
  <si>
    <t>极冰挑战6-7</t>
  </si>
  <si>
    <t>极冰挑战6-8</t>
  </si>
  <si>
    <t>极冰挑战6-9</t>
  </si>
  <si>
    <t>极冰挑战7-1</t>
  </si>
  <si>
    <t>极冰挑战7-2</t>
  </si>
  <si>
    <t>极冰挑战7-3</t>
  </si>
  <si>
    <t>极冰挑战7-4</t>
  </si>
  <si>
    <t>极冰挑战7-5</t>
  </si>
  <si>
    <t>极冰挑战7-6</t>
  </si>
  <si>
    <t>极冰挑战7-7</t>
  </si>
  <si>
    <t>极冰挑战7-8</t>
  </si>
  <si>
    <t>极冰挑战7-9</t>
  </si>
  <si>
    <t>极冰挑战8-1</t>
  </si>
  <si>
    <t>极冰挑战8-2</t>
  </si>
  <si>
    <t>极冰挑战8-3</t>
  </si>
  <si>
    <t>极冰挑战8-4</t>
  </si>
  <si>
    <t>极冰挑战8-5</t>
  </si>
  <si>
    <t>极冰挑战8-6</t>
  </si>
  <si>
    <t>极冰挑战8-7</t>
  </si>
  <si>
    <t>极冰挑战8-8</t>
  </si>
  <si>
    <t>极冰挑战8-9</t>
  </si>
  <si>
    <t>极冰挑战9-1</t>
  </si>
  <si>
    <t>极冰挑战9-2</t>
  </si>
  <si>
    <t>极冰挑战9-3</t>
  </si>
  <si>
    <t>极冰挑战9-4</t>
  </si>
  <si>
    <t>极冰挑战9-5</t>
  </si>
  <si>
    <t>极冰挑战9-6</t>
  </si>
  <si>
    <t>极冰挑战9-7</t>
  </si>
  <si>
    <t>极冰挑战9-8</t>
  </si>
  <si>
    <t>极冰挑战9-9</t>
  </si>
  <si>
    <t>极冰挑战10-1</t>
  </si>
  <si>
    <t>极冰挑战10-2</t>
  </si>
  <si>
    <t>极冰挑战10-3</t>
  </si>
  <si>
    <t>极冰挑战10-4</t>
  </si>
  <si>
    <t>极冰挑战10-5</t>
  </si>
  <si>
    <t>极冰挑战10-6</t>
  </si>
  <si>
    <t>极冰挑战10-7</t>
  </si>
  <si>
    <t>极冰挑战10-8</t>
  </si>
  <si>
    <t>极冰挑战10-9</t>
  </si>
  <si>
    <t>极冰挑战11-1</t>
  </si>
  <si>
    <t>极冰挑战11-2</t>
  </si>
  <si>
    <t>极冰挑战11-3</t>
  </si>
  <si>
    <t>极冰挑战11-4</t>
  </si>
  <si>
    <t>极冰挑战11-5</t>
  </si>
  <si>
    <t>极冰挑战11-6</t>
  </si>
  <si>
    <t>极冰挑战11-7</t>
  </si>
  <si>
    <t>极冰挑战11-8</t>
  </si>
  <si>
    <t>极冰挑战11-9</t>
  </si>
  <si>
    <t>极冰挑战12-1</t>
  </si>
  <si>
    <t>极冰挑战12-2</t>
  </si>
  <si>
    <t>极冰挑战12-3</t>
  </si>
  <si>
    <t>极冰挑战12-4</t>
  </si>
  <si>
    <t>极冰挑战12-5</t>
  </si>
  <si>
    <t>极冰挑战12-6</t>
  </si>
  <si>
    <t>极冰挑战12-7</t>
  </si>
  <si>
    <t>极冰挑战12-8</t>
  </si>
  <si>
    <t>极冰挑战12-9</t>
  </si>
  <si>
    <t>极冰挑战13-1</t>
  </si>
  <si>
    <t>极冰挑战13-2</t>
  </si>
  <si>
    <t>极冰挑战13-3</t>
  </si>
  <si>
    <t>极冰挑战13-4</t>
  </si>
  <si>
    <t>极冰挑战13-5</t>
  </si>
  <si>
    <t>极冰挑战13-6</t>
  </si>
  <si>
    <t>极冰挑战13-7</t>
  </si>
  <si>
    <t>极冰挑战13-8</t>
  </si>
  <si>
    <t>极冰挑战13-9</t>
  </si>
  <si>
    <t>极冰挑战14-1</t>
  </si>
  <si>
    <t>极冰挑战14-2</t>
  </si>
  <si>
    <t>极冰挑战14-3</t>
  </si>
  <si>
    <t>极冰挑战14-4</t>
  </si>
  <si>
    <t>极冰挑战14-5</t>
  </si>
  <si>
    <t>极冰挑战14-6</t>
  </si>
  <si>
    <t>极冰挑战14-7</t>
  </si>
  <si>
    <t>极冰挑战14-8</t>
  </si>
  <si>
    <t>极冰挑战14-9</t>
  </si>
  <si>
    <t>极冰挑战15-1</t>
  </si>
  <si>
    <t>极冰挑战15-2</t>
  </si>
  <si>
    <t>极冰挑战15-3</t>
  </si>
  <si>
    <t>极冰挑战15-4</t>
  </si>
  <si>
    <t>极冰挑战15-5</t>
  </si>
  <si>
    <t>极冰挑战15-6</t>
  </si>
  <si>
    <t>极冰挑战15-7</t>
  </si>
  <si>
    <t>极冰挑战15-8</t>
  </si>
  <si>
    <t>极冰挑战15-9</t>
  </si>
  <si>
    <t>极冰挑战16-1</t>
  </si>
  <si>
    <t>极冰挑战16-2</t>
  </si>
  <si>
    <t>极冰挑战16-3</t>
  </si>
  <si>
    <t>极冰挑战16-4</t>
  </si>
  <si>
    <t>极冰挑战16-5</t>
  </si>
  <si>
    <t>极冰挑战16-6</t>
  </si>
  <si>
    <t>极冰挑战16-7</t>
  </si>
  <si>
    <t>极冰挑战16-8</t>
  </si>
  <si>
    <t>极冰挑战16-9</t>
  </si>
  <si>
    <t>极冰挑战17-1</t>
  </si>
  <si>
    <t>极冰挑战17-2</t>
  </si>
  <si>
    <t>极冰挑战17-3</t>
  </si>
  <si>
    <t>极冰挑战17-4</t>
  </si>
  <si>
    <t>极冰挑战17-5</t>
  </si>
  <si>
    <t>极冰挑战17-6</t>
  </si>
  <si>
    <t>极冰挑战17-7</t>
  </si>
  <si>
    <t>极冰挑战17-8</t>
  </si>
  <si>
    <t>极冰挑战17-9</t>
  </si>
  <si>
    <t>极冰挑战18-1</t>
  </si>
  <si>
    <t>极冰挑战18-2</t>
  </si>
  <si>
    <t>极冰挑战18-3</t>
  </si>
  <si>
    <t>极冰挑战18-4</t>
  </si>
  <si>
    <t>极冰挑战18-5</t>
  </si>
  <si>
    <t>极冰挑战18-6</t>
  </si>
  <si>
    <t>极冰挑战18-7</t>
  </si>
  <si>
    <t>极冰挑战18-8</t>
  </si>
  <si>
    <t>极冰挑战18-9</t>
  </si>
  <si>
    <t>海地洞窟1-1</t>
  </si>
  <si>
    <t>海地洞窟1-2</t>
  </si>
  <si>
    <t>海地洞窟1-3</t>
  </si>
  <si>
    <t>海地洞窟1-4</t>
  </si>
  <si>
    <t>海地洞窟1-5</t>
  </si>
  <si>
    <t>海地洞窟1-6</t>
  </si>
  <si>
    <t>海地洞窟1-7</t>
  </si>
  <si>
    <t>海地洞窟1-8</t>
  </si>
  <si>
    <t>海地洞窟1-9</t>
  </si>
  <si>
    <t>海地洞窟2-1</t>
  </si>
  <si>
    <t>海地洞窟2-2</t>
  </si>
  <si>
    <t>海地洞窟2-3</t>
  </si>
  <si>
    <t>海地洞窟2-4</t>
  </si>
  <si>
    <t>海地洞窟2-5</t>
  </si>
  <si>
    <t>海地洞窟2-6</t>
  </si>
  <si>
    <t>海地洞窟2-7</t>
  </si>
  <si>
    <t>海地洞窟2-8</t>
  </si>
  <si>
    <t>海地洞窟2-9</t>
  </si>
  <si>
    <t>海地洞窟3-1</t>
  </si>
  <si>
    <t>海地洞窟3-2</t>
  </si>
  <si>
    <t>海地洞窟3-3</t>
  </si>
  <si>
    <t>海地洞窟3-4</t>
  </si>
  <si>
    <t>海地洞窟3-5</t>
  </si>
  <si>
    <t>海地洞窟3-6</t>
  </si>
  <si>
    <t>海地洞窟3-7</t>
  </si>
  <si>
    <t>海地洞窟3-8</t>
  </si>
  <si>
    <t>海地洞窟3-9</t>
  </si>
  <si>
    <t>海地洞窟4-1</t>
  </si>
  <si>
    <t>海地洞窟4-2</t>
  </si>
  <si>
    <t>海地洞窟4-3</t>
  </si>
  <si>
    <t>海地洞窟4-4</t>
  </si>
  <si>
    <t>海地洞窟4-5</t>
  </si>
  <si>
    <t>海地洞窟4-6</t>
  </si>
  <si>
    <t>海地洞窟4-7</t>
  </si>
  <si>
    <t>海地洞窟4-8</t>
  </si>
  <si>
    <t>海地洞窟4-9</t>
  </si>
  <si>
    <t>海地洞窟5-1</t>
  </si>
  <si>
    <t>海地洞窟5-2</t>
  </si>
  <si>
    <t>海地洞窟5-3</t>
  </si>
  <si>
    <t>海地洞窟5-4</t>
  </si>
  <si>
    <t>海地洞窟5-5</t>
  </si>
  <si>
    <t>海地洞窟5-6</t>
  </si>
  <si>
    <t>海地洞窟5-7</t>
  </si>
  <si>
    <t>海地洞窟5-8</t>
  </si>
  <si>
    <t>海地洞窟5-9</t>
  </si>
  <si>
    <t>海地洞窟6-1</t>
  </si>
  <si>
    <t>海地洞窟6-2</t>
  </si>
  <si>
    <t>海地洞窟6-3</t>
  </si>
  <si>
    <t>海地洞窟6-4</t>
  </si>
  <si>
    <t>海地洞窟6-5</t>
  </si>
  <si>
    <t>海地洞窟6-6</t>
  </si>
  <si>
    <t>海地洞窟6-7</t>
  </si>
  <si>
    <t>海地洞窟6-8</t>
  </si>
  <si>
    <t>海地洞窟6-9</t>
  </si>
  <si>
    <t>海地洞窟7-1</t>
  </si>
  <si>
    <t>海地洞窟7-2</t>
  </si>
  <si>
    <t>海地洞窟7-3</t>
  </si>
  <si>
    <t>海地洞窟7-4</t>
  </si>
  <si>
    <t>海地洞窟7-5</t>
  </si>
  <si>
    <t>海地洞窟7-6</t>
  </si>
  <si>
    <t>海地洞窟7-7</t>
  </si>
  <si>
    <t>海地洞窟7-8</t>
  </si>
  <si>
    <t>海地洞窟7-9</t>
  </si>
  <si>
    <t>海地洞窟8-1</t>
  </si>
  <si>
    <t>海地洞窟8-2</t>
  </si>
  <si>
    <t>海地洞窟8-3</t>
  </si>
  <si>
    <t>海地洞窟8-4</t>
  </si>
  <si>
    <t>海地洞窟8-5</t>
  </si>
  <si>
    <t>海地洞窟8-6</t>
  </si>
  <si>
    <t>海地洞窟8-7</t>
  </si>
  <si>
    <t>海地洞窟8-8</t>
  </si>
  <si>
    <t>海地洞窟8-9</t>
  </si>
  <si>
    <t>海地洞窟9-1</t>
  </si>
  <si>
    <t>海地洞窟9-2</t>
  </si>
  <si>
    <t>海地洞窟9-3</t>
  </si>
  <si>
    <t>海地洞窟9-4</t>
  </si>
  <si>
    <t>海地洞窟9-5</t>
  </si>
  <si>
    <t>海地洞窟9-6</t>
  </si>
  <si>
    <t>海地洞窟9-7</t>
  </si>
  <si>
    <t>海地洞窟9-8</t>
  </si>
  <si>
    <t>海地洞窟9-9</t>
  </si>
  <si>
    <t>海地洞窟10-1</t>
  </si>
  <si>
    <t>海地洞窟10-2</t>
  </si>
  <si>
    <t>海地洞窟10-3</t>
  </si>
  <si>
    <t>海地洞窟10-4</t>
  </si>
  <si>
    <t>海地洞窟10-5</t>
  </si>
  <si>
    <t>海地洞窟10-6</t>
  </si>
  <si>
    <t>海地洞窟10-7</t>
  </si>
  <si>
    <t>海地洞窟10-8</t>
  </si>
  <si>
    <t>海地洞窟10-9</t>
  </si>
  <si>
    <t>海地洞窟11-1</t>
  </si>
  <si>
    <t>海地洞窟11-2</t>
  </si>
  <si>
    <t>海地洞窟11-3</t>
  </si>
  <si>
    <t>海地洞窟11-4</t>
  </si>
  <si>
    <t>海地洞窟11-5</t>
  </si>
  <si>
    <t>海地洞窟11-6</t>
  </si>
  <si>
    <t>海地洞窟11-7</t>
  </si>
  <si>
    <t>海地洞窟11-8</t>
  </si>
  <si>
    <t>海地洞窟11-9</t>
  </si>
  <si>
    <t>海地洞窟12-1</t>
  </si>
  <si>
    <t>海地洞窟12-2</t>
  </si>
  <si>
    <t>海地洞窟12-3</t>
  </si>
  <si>
    <t>海地洞窟12-4</t>
  </si>
  <si>
    <t>海地洞窟12-5</t>
  </si>
  <si>
    <t>海地洞窟12-6</t>
  </si>
  <si>
    <t>海地洞窟12-7</t>
  </si>
  <si>
    <t>海地洞窟12-8</t>
  </si>
  <si>
    <t>海地洞窟12-9</t>
  </si>
  <si>
    <t>海地洞窟13-1</t>
  </si>
  <si>
    <t>海地洞窟13-2</t>
  </si>
  <si>
    <t>海地洞窟13-3</t>
  </si>
  <si>
    <t>海地洞窟13-4</t>
  </si>
  <si>
    <t>海地洞窟13-5</t>
  </si>
  <si>
    <t>海地洞窟13-6</t>
  </si>
  <si>
    <t>海地洞窟13-7</t>
  </si>
  <si>
    <t>海地洞窟13-8</t>
  </si>
  <si>
    <t>海地洞窟13-9</t>
  </si>
  <si>
    <t>海地洞窟14-1</t>
  </si>
  <si>
    <t>海地洞窟14-2</t>
  </si>
  <si>
    <t>海地洞窟14-3</t>
  </si>
  <si>
    <t>海地洞窟14-4</t>
  </si>
  <si>
    <t>海地洞窟14-5</t>
  </si>
  <si>
    <t>海地洞窟14-6</t>
  </si>
  <si>
    <t>海地洞窟14-7</t>
  </si>
  <si>
    <t>海地洞窟14-8</t>
  </si>
  <si>
    <t>海地洞窟14-9</t>
  </si>
  <si>
    <t>海地洞窟15-1</t>
  </si>
  <si>
    <t>海地洞窟15-2</t>
  </si>
  <si>
    <t>海地洞窟15-3</t>
  </si>
  <si>
    <t>海地洞窟15-4</t>
  </si>
  <si>
    <t>海地洞窟15-5</t>
  </si>
  <si>
    <t>海地洞窟15-6</t>
  </si>
  <si>
    <t>海地洞窟15-7</t>
  </si>
  <si>
    <t>海地洞窟15-8</t>
  </si>
  <si>
    <t>海地洞窟15-9</t>
  </si>
  <si>
    <t>海地洞窟16-1</t>
  </si>
  <si>
    <t>海地洞窟16-2</t>
  </si>
  <si>
    <t>海地洞窟16-3</t>
  </si>
  <si>
    <t>海地洞窟16-4</t>
  </si>
  <si>
    <t>海地洞窟16-5</t>
  </si>
  <si>
    <t>海地洞窟16-6</t>
  </si>
  <si>
    <t>海地洞窟16-7</t>
  </si>
  <si>
    <t>海地洞窟16-8</t>
  </si>
  <si>
    <t>海地洞窟16-9</t>
  </si>
  <si>
    <t>海地洞窟17-1</t>
  </si>
  <si>
    <t>海地洞窟17-2</t>
  </si>
  <si>
    <t>海地洞窟17-3</t>
  </si>
  <si>
    <t>海地洞窟17-4</t>
  </si>
  <si>
    <t>海地洞窟17-5</t>
  </si>
  <si>
    <t>海地洞窟17-6</t>
  </si>
  <si>
    <t>海地洞窟17-7</t>
  </si>
  <si>
    <t>海地洞窟17-8</t>
  </si>
  <si>
    <t>海地洞窟17-9</t>
  </si>
  <si>
    <t>海地洞窟18-1</t>
  </si>
  <si>
    <t>海地洞窟18-2</t>
  </si>
  <si>
    <t>海地洞窟18-3</t>
  </si>
  <si>
    <t>海地洞窟18-4</t>
  </si>
  <si>
    <t>海地洞窟18-5</t>
  </si>
  <si>
    <t>海地洞窟18-6</t>
  </si>
  <si>
    <t>海地洞窟18-7</t>
  </si>
  <si>
    <t>海地洞窟18-8</t>
  </si>
  <si>
    <t>海地洞窟18-9</t>
  </si>
  <si>
    <t>海地洞窟19-1</t>
  </si>
  <si>
    <t>海地洞窟19-2</t>
  </si>
  <si>
    <t>海地洞窟19-3</t>
  </si>
  <si>
    <t>海地洞窟19-4</t>
  </si>
  <si>
    <t>海地洞窟19-5</t>
  </si>
  <si>
    <t>海地洞窟19-6</t>
  </si>
  <si>
    <t>海地洞窟19-7</t>
  </si>
  <si>
    <t>海地洞窟19-8</t>
  </si>
  <si>
    <t>海地洞窟19-9</t>
  </si>
  <si>
    <t>冠军之路1-1</t>
  </si>
  <si>
    <t>冠军之路1-2</t>
  </si>
  <si>
    <t>冠军之路1-3</t>
  </si>
  <si>
    <t>冠军之路1-4</t>
  </si>
  <si>
    <t>冠军之路1-5</t>
  </si>
  <si>
    <t>冠军之路1-6</t>
  </si>
  <si>
    <t>冠军之路1-7</t>
  </si>
  <si>
    <t>冠军之路1-8</t>
  </si>
  <si>
    <t>冠军之路1-9</t>
  </si>
  <si>
    <t>冠军之路2-1</t>
  </si>
  <si>
    <t>冠军之路2-2</t>
  </si>
  <si>
    <t>冠军之路2-3</t>
  </si>
  <si>
    <t>冠军之路2-4</t>
  </si>
  <si>
    <t>冠军之路2-5</t>
  </si>
  <si>
    <t>冠军之路2-6</t>
  </si>
  <si>
    <t>冠军之路2-7</t>
  </si>
  <si>
    <t>冠军之路2-8</t>
  </si>
  <si>
    <t>冠军之路2-9</t>
  </si>
  <si>
    <t>冠军之路3-1</t>
  </si>
  <si>
    <t>冠军之路3-2</t>
  </si>
  <si>
    <t>冠军之路3-3</t>
  </si>
  <si>
    <t>冠军之路3-4</t>
  </si>
  <si>
    <t>冠军之路3-5</t>
  </si>
  <si>
    <t>冠军之路3-6</t>
  </si>
  <si>
    <t>冠军之路3-7</t>
  </si>
  <si>
    <t>冠军之路3-8</t>
  </si>
  <si>
    <t>冠军之路3-9</t>
  </si>
  <si>
    <t>冠军之路4-1</t>
  </si>
  <si>
    <t>冠军之路4-2</t>
  </si>
  <si>
    <t>冠军之路4-3</t>
  </si>
  <si>
    <t>冠军之路4-4</t>
  </si>
  <si>
    <t>冠军之路4-5</t>
  </si>
  <si>
    <t>冠军之路4-6</t>
  </si>
  <si>
    <t>冠军之路4-7</t>
  </si>
  <si>
    <t>冠军之路4-8</t>
  </si>
  <si>
    <t>冠军之路4-9</t>
  </si>
  <si>
    <t>冠军之路5-1</t>
  </si>
  <si>
    <t>冠军之路5-2</t>
  </si>
  <si>
    <t>冠军之路5-3</t>
  </si>
  <si>
    <t>冠军之路5-4</t>
  </si>
  <si>
    <t>冠军之路5-5</t>
  </si>
  <si>
    <t>冠军之路5-6</t>
  </si>
  <si>
    <t>冠军之路5-7</t>
  </si>
  <si>
    <t>冠军之路5-8</t>
  </si>
  <si>
    <t>冠军之路5-9</t>
  </si>
  <si>
    <t>冠军之路6-1</t>
  </si>
  <si>
    <t>冠军之路6-2</t>
  </si>
  <si>
    <t>冠军之路6-3</t>
  </si>
  <si>
    <t>冠军之路6-4</t>
  </si>
  <si>
    <t>冠军之路6-5</t>
  </si>
  <si>
    <t>冠军之路6-6</t>
  </si>
  <si>
    <t>冠军之路6-7</t>
  </si>
  <si>
    <t>冠军之路6-8</t>
  </si>
  <si>
    <t>冠军之路6-9</t>
  </si>
  <si>
    <t>冠军之路7-1</t>
  </si>
  <si>
    <t>冠军之路7-2</t>
  </si>
  <si>
    <t>冠军之路7-3</t>
  </si>
  <si>
    <t>冠军之路7-4</t>
  </si>
  <si>
    <t>冠军之路7-5</t>
  </si>
  <si>
    <t>冠军之路7-6</t>
  </si>
  <si>
    <t>冠军之路7-7</t>
  </si>
  <si>
    <t>冠军之路7-8</t>
  </si>
  <si>
    <t>冠军之路7-9</t>
  </si>
  <si>
    <t>冠军之路8-1</t>
  </si>
  <si>
    <t>冠军之路8-2</t>
  </si>
  <si>
    <t>冠军之路8-3</t>
  </si>
  <si>
    <t>冠军之路8-4</t>
  </si>
  <si>
    <t>冠军之路8-5</t>
  </si>
  <si>
    <t>冠军之路8-6</t>
  </si>
  <si>
    <t>冠军之路8-7</t>
  </si>
  <si>
    <t>冠军之路8-8</t>
  </si>
  <si>
    <t>冠军之路8-9</t>
  </si>
  <si>
    <t>冠军之路9-1</t>
  </si>
  <si>
    <t>冠军之路9-2</t>
  </si>
  <si>
    <t>冠军之路9-3</t>
  </si>
  <si>
    <t>冠军之路9-4</t>
  </si>
  <si>
    <t>冠军之路9-5</t>
  </si>
  <si>
    <t>冠军之路9-6</t>
  </si>
  <si>
    <t>冠军之路9-7</t>
  </si>
  <si>
    <t>冠军之路9-8</t>
  </si>
  <si>
    <t>冠军之路9-9</t>
  </si>
  <si>
    <t>冠军之路10-1</t>
  </si>
  <si>
    <t>冠军之路10-2</t>
  </si>
  <si>
    <t>冠军之路10-3</t>
  </si>
  <si>
    <t>冠军之路10-4</t>
  </si>
  <si>
    <t>冠军之路10-5</t>
  </si>
  <si>
    <t>冠军之路10-6</t>
  </si>
  <si>
    <t>冠军之路10-7</t>
  </si>
  <si>
    <t>冠军之路10-8</t>
  </si>
  <si>
    <t>冠军之路10-9</t>
  </si>
  <si>
    <t>冠军之路11-1</t>
  </si>
  <si>
    <t>冠军之路11-2</t>
  </si>
  <si>
    <t>冠军之路11-3</t>
  </si>
  <si>
    <t>冠军之路11-4</t>
  </si>
  <si>
    <t>冠军之路11-5</t>
  </si>
  <si>
    <t>冠军之路11-6</t>
  </si>
  <si>
    <t>冠军之路11-7</t>
  </si>
  <si>
    <t>冠军之路11-8</t>
  </si>
  <si>
    <t>冠军之路11-9</t>
  </si>
  <si>
    <t>冠军之路12-1</t>
  </si>
  <si>
    <t>冠军之路12-2</t>
  </si>
  <si>
    <t>冠军之路12-3</t>
  </si>
  <si>
    <t>冠军之路12-4</t>
  </si>
  <si>
    <t>冠军之路12-5</t>
  </si>
  <si>
    <t>冠军之路12-6</t>
  </si>
  <si>
    <t>冠军之路12-7</t>
  </si>
  <si>
    <t>冠军之路12-8</t>
  </si>
  <si>
    <t>冠军之路12-9</t>
  </si>
  <si>
    <t>冠军之路13-1</t>
  </si>
  <si>
    <t>冠军之路13-2</t>
  </si>
  <si>
    <t>冠军之路13-3</t>
  </si>
  <si>
    <t>冠军之路13-4</t>
  </si>
  <si>
    <t>冠军之路13-5</t>
  </si>
  <si>
    <t>冠军之路13-6</t>
  </si>
  <si>
    <t>冠军之路13-7</t>
  </si>
  <si>
    <t>冠军之路13-8</t>
  </si>
  <si>
    <t>冠军之路13-9</t>
  </si>
  <si>
    <t>冠军之路14-1</t>
  </si>
  <si>
    <t>冠军之路14-2</t>
  </si>
  <si>
    <t>冠军之路14-3</t>
  </si>
  <si>
    <t>冠军之路14-4</t>
  </si>
  <si>
    <t>冠军之路14-5</t>
  </si>
  <si>
    <t>冠军之路14-6</t>
  </si>
  <si>
    <t>冠军之路14-7</t>
  </si>
  <si>
    <t>冠军之路14-8</t>
  </si>
  <si>
    <t>冠军之路14-9</t>
  </si>
  <si>
    <t>冠军之路15-1</t>
  </si>
  <si>
    <t>冠军之路15-2</t>
  </si>
  <si>
    <t>冠军之路15-3</t>
  </si>
  <si>
    <t>冠军之路15-4</t>
  </si>
  <si>
    <t>冠军之路15-5</t>
  </si>
  <si>
    <t>冠军之路15-6</t>
  </si>
  <si>
    <t>冠军之路15-7</t>
  </si>
  <si>
    <t>冠军之路15-8</t>
  </si>
  <si>
    <t>冠军之路15-9</t>
  </si>
  <si>
    <t>冠军之路16-1</t>
  </si>
  <si>
    <t>冠军之路16-2</t>
  </si>
  <si>
    <t>冠军之路16-3</t>
  </si>
  <si>
    <t>冠军之路16-4</t>
  </si>
  <si>
    <t>冠军之路16-5</t>
  </si>
  <si>
    <t>冠军之路16-6</t>
  </si>
  <si>
    <t>冠军之路16-7</t>
  </si>
  <si>
    <t>冠军之路16-8</t>
  </si>
  <si>
    <t>冠军之路16-9</t>
  </si>
  <si>
    <t>冠军之路17-1</t>
  </si>
  <si>
    <t>冠军之路17-2</t>
  </si>
  <si>
    <t>冠军之路17-3</t>
  </si>
  <si>
    <t>冠军之路17-4</t>
  </si>
  <si>
    <t>冠军之路17-5</t>
  </si>
  <si>
    <t>冠军之路17-6</t>
  </si>
  <si>
    <t>冠军之路17-7</t>
  </si>
  <si>
    <t>冠军之路17-8</t>
  </si>
  <si>
    <t>冠军之路17-9</t>
  </si>
  <si>
    <t>冠军之路18-1</t>
  </si>
  <si>
    <t>冠军之路18-2</t>
  </si>
  <si>
    <t>冠军之路18-3</t>
  </si>
  <si>
    <t>冠军之路18-4</t>
  </si>
  <si>
    <t>冠军之路18-5</t>
  </si>
  <si>
    <t>冠军之路18-6</t>
  </si>
  <si>
    <t>冠军之路18-7</t>
  </si>
  <si>
    <t>冠军之路18-8</t>
  </si>
  <si>
    <t>冠军之路18-9</t>
  </si>
  <si>
    <t>冠军之路19-1</t>
  </si>
  <si>
    <t>冠军之路19-2</t>
  </si>
  <si>
    <t>冠军之路19-3</t>
  </si>
  <si>
    <t>冠军之路19-4</t>
  </si>
  <si>
    <t>冠军之路19-5</t>
  </si>
  <si>
    <t>冠军之路19-6</t>
  </si>
  <si>
    <t>冠军之路19-7</t>
  </si>
  <si>
    <t>冠军之路19-8</t>
  </si>
  <si>
    <t>冠军之路19-9</t>
  </si>
  <si>
    <t>冠军之路20-1</t>
  </si>
  <si>
    <t>冠军之路20-2</t>
  </si>
  <si>
    <t>冠军之路20-3</t>
  </si>
  <si>
    <t>冠军之路20-4</t>
  </si>
  <si>
    <t>冠军之路20-5</t>
  </si>
  <si>
    <t>冠军之路20-6</t>
  </si>
  <si>
    <t>冠军之路20-7</t>
  </si>
  <si>
    <t>冠军之路20-8</t>
  </si>
  <si>
    <t>冠军之路20-9</t>
  </si>
  <si>
    <t>幻之小岛1-1</t>
  </si>
  <si>
    <t>幻之小岛1-2</t>
  </si>
  <si>
    <t>幻之小岛1-3</t>
  </si>
  <si>
    <t>幻之小岛1-4</t>
  </si>
  <si>
    <t>幻之小岛1-5</t>
  </si>
  <si>
    <t>幻之小岛1-6</t>
  </si>
  <si>
    <t>幻之小岛1-7</t>
  </si>
  <si>
    <t>幻之小岛1-8</t>
  </si>
  <si>
    <t>幻之小岛1-9</t>
  </si>
  <si>
    <t>幻之小岛2-1</t>
  </si>
  <si>
    <t>幻之小岛2-2</t>
  </si>
  <si>
    <t>幻之小岛2-3</t>
  </si>
  <si>
    <t>幻之小岛2-4</t>
  </si>
  <si>
    <t>幻之小岛2-5</t>
  </si>
  <si>
    <t>幻之小岛2-6</t>
  </si>
  <si>
    <t>幻之小岛2-7</t>
  </si>
  <si>
    <t>幻之小岛2-8</t>
  </si>
  <si>
    <t>幻之小岛2-9</t>
  </si>
  <si>
    <t>幻之小岛3-1</t>
  </si>
  <si>
    <t>幻之小岛3-2</t>
  </si>
  <si>
    <t>幻之小岛3-3</t>
  </si>
  <si>
    <t>幻之小岛3-4</t>
  </si>
  <si>
    <t>幻之小岛3-5</t>
  </si>
  <si>
    <t>幻之小岛3-6</t>
  </si>
  <si>
    <t>幻之小岛3-7</t>
  </si>
  <si>
    <t>幻之小岛3-8</t>
  </si>
  <si>
    <t>幻之小岛3-9</t>
  </si>
  <si>
    <t>幻之小岛4-1</t>
  </si>
  <si>
    <t>幻之小岛4-2</t>
  </si>
  <si>
    <t>幻之小岛4-3</t>
  </si>
  <si>
    <t>幻之小岛4-4</t>
  </si>
  <si>
    <t>幻之小岛4-5</t>
  </si>
  <si>
    <t>幻之小岛4-6</t>
  </si>
  <si>
    <t>幻之小岛4-7</t>
  </si>
  <si>
    <t>幻之小岛4-8</t>
  </si>
  <si>
    <t>幻之小岛4-9</t>
  </si>
  <si>
    <t>幻之小岛5-1</t>
  </si>
  <si>
    <t>幻之小岛5-2</t>
  </si>
  <si>
    <t>幻之小岛5-3</t>
  </si>
  <si>
    <t>幻之小岛5-4</t>
  </si>
  <si>
    <t>幻之小岛5-5</t>
  </si>
  <si>
    <t>幻之小岛5-6</t>
  </si>
  <si>
    <t>幻之小岛5-7</t>
  </si>
  <si>
    <t>幻之小岛5-8</t>
  </si>
  <si>
    <t>幻之小岛5-9</t>
  </si>
  <si>
    <t>幻之小岛6-1</t>
  </si>
  <si>
    <t>幻之小岛6-2</t>
  </si>
  <si>
    <t>幻之小岛6-3</t>
  </si>
  <si>
    <t>幻之小岛6-4</t>
  </si>
  <si>
    <t>幻之小岛6-5</t>
  </si>
  <si>
    <t>幻之小岛6-6</t>
  </si>
  <si>
    <t>幻之小岛6-7</t>
  </si>
  <si>
    <t>幻之小岛6-8</t>
  </si>
  <si>
    <t>幻之小岛6-9</t>
  </si>
  <si>
    <t>幻之小岛7-1</t>
  </si>
  <si>
    <t>幻之小岛7-2</t>
  </si>
  <si>
    <t>幻之小岛7-3</t>
  </si>
  <si>
    <t>幻之小岛7-4</t>
  </si>
  <si>
    <t>幻之小岛7-5</t>
  </si>
  <si>
    <t>幻之小岛7-6</t>
  </si>
  <si>
    <t>幻之小岛7-7</t>
  </si>
  <si>
    <t>幻之小岛7-8</t>
  </si>
  <si>
    <t>幻之小岛7-9</t>
  </si>
  <si>
    <t>幻之小岛8-1</t>
  </si>
  <si>
    <t>幻之小岛8-2</t>
  </si>
  <si>
    <t>幻之小岛8-3</t>
  </si>
  <si>
    <t>幻之小岛8-4</t>
  </si>
  <si>
    <t>幻之小岛8-5</t>
  </si>
  <si>
    <t>幻之小岛8-6</t>
  </si>
  <si>
    <t>幻之小岛8-7</t>
  </si>
  <si>
    <t>幻之小岛8-8</t>
  </si>
  <si>
    <t>幻之小岛8-9</t>
  </si>
  <si>
    <t>幻之小岛9-1</t>
  </si>
  <si>
    <t>幻之小岛9-2</t>
  </si>
  <si>
    <t>幻之小岛9-3</t>
  </si>
  <si>
    <t>幻之小岛9-4</t>
  </si>
  <si>
    <t>幻之小岛9-5</t>
  </si>
  <si>
    <t>幻之小岛9-6</t>
  </si>
  <si>
    <t>幻之小岛9-7</t>
  </si>
  <si>
    <t>幻之小岛9-8</t>
  </si>
  <si>
    <t>幻之小岛9-9</t>
  </si>
  <si>
    <t>幻之小岛10-1</t>
  </si>
  <si>
    <t>幻之小岛10-2</t>
  </si>
  <si>
    <t>幻之小岛10-3</t>
  </si>
  <si>
    <t>幻之小岛10-4</t>
  </si>
  <si>
    <t>幻之小岛10-5</t>
  </si>
  <si>
    <t>幻之小岛10-6</t>
  </si>
  <si>
    <t>幻之小岛10-7</t>
  </si>
  <si>
    <t>幻之小岛10-8</t>
  </si>
  <si>
    <t>幻之小岛10-9</t>
  </si>
  <si>
    <t>幻之小岛11-1</t>
  </si>
  <si>
    <t>幻之小岛11-2</t>
  </si>
  <si>
    <t>幻之小岛11-3</t>
  </si>
  <si>
    <t>幻之小岛11-4</t>
  </si>
  <si>
    <t>幻之小岛11-5</t>
  </si>
  <si>
    <t>幻之小岛11-6</t>
  </si>
  <si>
    <t>幻之小岛11-7</t>
  </si>
  <si>
    <t>幻之小岛11-8</t>
  </si>
  <si>
    <t>幻之小岛11-9</t>
  </si>
  <si>
    <t>幻之小岛12-1</t>
  </si>
  <si>
    <t>幻之小岛12-2</t>
  </si>
  <si>
    <t>幻之小岛12-3</t>
  </si>
  <si>
    <t>幻之小岛12-4</t>
  </si>
  <si>
    <t>幻之小岛12-5</t>
  </si>
  <si>
    <t>幻之小岛12-6</t>
  </si>
  <si>
    <t>幻之小岛12-7</t>
  </si>
  <si>
    <t>幻之小岛12-8</t>
  </si>
  <si>
    <t>幻之小岛12-9</t>
  </si>
  <si>
    <t>幻之小岛13-1</t>
  </si>
  <si>
    <t>幻之小岛13-2</t>
  </si>
  <si>
    <t>幻之小岛13-3</t>
  </si>
  <si>
    <t>幻之小岛13-4</t>
  </si>
  <si>
    <t>幻之小岛13-5</t>
  </si>
  <si>
    <t>幻之小岛13-6</t>
  </si>
  <si>
    <t>幻之小岛13-7</t>
  </si>
  <si>
    <t>幻之小岛13-8</t>
  </si>
  <si>
    <t>幻之小岛13-9</t>
  </si>
  <si>
    <t>幻之小岛14-1</t>
  </si>
  <si>
    <t>幻之小岛14-2</t>
  </si>
  <si>
    <t>幻之小岛14-3</t>
  </si>
  <si>
    <t>幻之小岛14-4</t>
  </si>
  <si>
    <t>幻之小岛14-5</t>
  </si>
  <si>
    <t>幻之小岛14-6</t>
  </si>
  <si>
    <t>幻之小岛14-7</t>
  </si>
  <si>
    <t>幻之小岛14-8</t>
  </si>
  <si>
    <t>幻之小岛14-9</t>
  </si>
  <si>
    <t>幻之小岛15-1</t>
  </si>
  <si>
    <t>幻之小岛15-2</t>
  </si>
  <si>
    <t>幻之小岛15-3</t>
  </si>
  <si>
    <t>幻之小岛15-4</t>
  </si>
  <si>
    <t>幻之小岛15-5</t>
  </si>
  <si>
    <t>幻之小岛15-6</t>
  </si>
  <si>
    <t>幻之小岛15-7</t>
  </si>
  <si>
    <t>幻之小岛15-8</t>
  </si>
  <si>
    <t>幻之小岛15-9</t>
  </si>
  <si>
    <t>幻之小岛16-1</t>
  </si>
  <si>
    <t>幻之小岛16-2</t>
  </si>
  <si>
    <t>幻之小岛16-3</t>
  </si>
  <si>
    <t>幻之小岛16-4</t>
  </si>
  <si>
    <t>幻之小岛16-5</t>
  </si>
  <si>
    <t>幻之小岛16-6</t>
  </si>
  <si>
    <t>幻之小岛16-7</t>
  </si>
  <si>
    <t>幻之小岛16-8</t>
  </si>
  <si>
    <t>幻之小岛16-9</t>
  </si>
  <si>
    <t>幻之小岛17-1</t>
  </si>
  <si>
    <t>幻之小岛17-2</t>
  </si>
  <si>
    <t>幻之小岛17-3</t>
  </si>
  <si>
    <t>幻之小岛17-4</t>
  </si>
  <si>
    <t>幻之小岛17-5</t>
  </si>
  <si>
    <t>幻之小岛17-6</t>
  </si>
  <si>
    <t>幻之小岛17-7</t>
  </si>
  <si>
    <t>幻之小岛17-8</t>
  </si>
  <si>
    <t>幻之小岛17-9</t>
  </si>
  <si>
    <t>幻之小岛18-1</t>
  </si>
  <si>
    <t>幻之小岛18-2</t>
  </si>
  <si>
    <t>幻之小岛18-3</t>
  </si>
  <si>
    <t>幻之小岛18-4</t>
  </si>
  <si>
    <t>幻之小岛18-5</t>
  </si>
  <si>
    <t>幻之小岛18-6</t>
  </si>
  <si>
    <t>幻之小岛18-7</t>
  </si>
  <si>
    <t>幻之小岛18-8</t>
  </si>
  <si>
    <t>幻之小岛18-9</t>
  </si>
  <si>
    <t>幻之小岛19-1</t>
  </si>
  <si>
    <t>幻之小岛19-2</t>
  </si>
  <si>
    <t>幻之小岛19-3</t>
  </si>
  <si>
    <t>幻之小岛19-4</t>
  </si>
  <si>
    <t>幻之小岛19-5</t>
  </si>
  <si>
    <t>幻之小岛19-6</t>
  </si>
  <si>
    <t>幻之小岛19-7</t>
  </si>
  <si>
    <t>幻之小岛19-8</t>
  </si>
  <si>
    <t>幻之小岛19-9</t>
  </si>
  <si>
    <t>幻之小岛20-1</t>
  </si>
  <si>
    <t>幻之小岛20-2</t>
  </si>
  <si>
    <t>幻之小岛20-3</t>
  </si>
  <si>
    <t>幻之小岛20-4</t>
  </si>
  <si>
    <t>幻之小岛20-5</t>
  </si>
  <si>
    <t>幻之小岛20-6</t>
  </si>
  <si>
    <t>幻之小岛20-7</t>
  </si>
  <si>
    <t>幻之小岛20-8</t>
  </si>
  <si>
    <t>幻之小岛20-9</t>
  </si>
  <si>
    <t>幻之小岛21-1</t>
  </si>
  <si>
    <t>幻之小岛21-2</t>
  </si>
  <si>
    <t>幻之小岛21-3</t>
  </si>
  <si>
    <t>幻之小岛21-4</t>
  </si>
  <si>
    <t>幻之小岛21-5</t>
  </si>
  <si>
    <t>幻之小岛21-6</t>
  </si>
  <si>
    <t>幻之小岛21-7</t>
  </si>
  <si>
    <t>幻之小岛21-8</t>
  </si>
  <si>
    <t>幻之小岛21-9</t>
  </si>
  <si>
    <t>幻之小岛22-1</t>
  </si>
  <si>
    <t>幻之小岛22-2</t>
  </si>
  <si>
    <t>幻之小岛22-3</t>
  </si>
  <si>
    <t>幻之小岛22-4</t>
  </si>
  <si>
    <t>幻之小岛22-5</t>
  </si>
  <si>
    <t>幻之小岛22-6</t>
  </si>
  <si>
    <t>幻之小岛22-7</t>
  </si>
  <si>
    <t>幻之小岛22-8</t>
  </si>
  <si>
    <t>幻之小岛22-9</t>
  </si>
  <si>
    <t>幻之小岛23-1</t>
  </si>
  <si>
    <t>幻之小岛23-2</t>
  </si>
  <si>
    <t>幻之小岛23-3</t>
  </si>
  <si>
    <t>幻之小岛23-4</t>
  </si>
  <si>
    <t>幻之小岛23-5</t>
  </si>
  <si>
    <t>幻之小岛23-6</t>
  </si>
  <si>
    <t>幻之小岛23-7</t>
  </si>
  <si>
    <t>幻之小岛23-8</t>
  </si>
  <si>
    <t>幻之小岛23-9</t>
  </si>
  <si>
    <t>幻之小岛24-1</t>
  </si>
  <si>
    <t>幻之小岛24-2</t>
  </si>
  <si>
    <t>幻之小岛24-3</t>
  </si>
  <si>
    <t>幻之小岛24-4</t>
  </si>
  <si>
    <t>幻之小岛24-5</t>
  </si>
  <si>
    <t>幻之小岛24-6</t>
  </si>
  <si>
    <t>幻之小岛24-7</t>
  </si>
  <si>
    <t>幻之小岛24-8</t>
  </si>
  <si>
    <t>幻之小岛24-9</t>
  </si>
  <si>
    <t>幻之小岛25-1</t>
  </si>
  <si>
    <t>幻之小岛25-2</t>
  </si>
  <si>
    <t>幻之小岛25-3</t>
  </si>
  <si>
    <t>幻之小岛25-4</t>
  </si>
  <si>
    <t>幻之小岛25-5</t>
  </si>
  <si>
    <t>幻之小岛25-6</t>
  </si>
  <si>
    <t>幻之小岛25-7</t>
  </si>
  <si>
    <t>幻之小岛25-8</t>
  </si>
  <si>
    <t>幻之小岛25-9</t>
  </si>
  <si>
    <t>南方小岛1-1</t>
  </si>
  <si>
    <t>南方小岛1-2</t>
  </si>
  <si>
    <t>南方小岛1-3</t>
  </si>
  <si>
    <t>南方小岛1-4</t>
  </si>
  <si>
    <t>南方小岛1-5</t>
  </si>
  <si>
    <t>南方小岛1-6</t>
  </si>
  <si>
    <t>南方小岛1-7</t>
  </si>
  <si>
    <t>南方小岛1-8</t>
  </si>
  <si>
    <t>南方小岛1-9</t>
  </si>
  <si>
    <t>南方小岛2-1</t>
  </si>
  <si>
    <t>南方小岛2-2</t>
  </si>
  <si>
    <t>南方小岛2-3</t>
  </si>
  <si>
    <t>南方小岛2-4</t>
  </si>
  <si>
    <t>南方小岛2-5</t>
  </si>
  <si>
    <t>南方小岛2-6</t>
  </si>
  <si>
    <t>南方小岛2-7</t>
  </si>
  <si>
    <t>南方小岛2-8</t>
  </si>
  <si>
    <t>南方小岛2-9</t>
  </si>
  <si>
    <t>南方小岛3-1</t>
  </si>
  <si>
    <t>南方小岛3-2</t>
  </si>
  <si>
    <t>南方小岛3-3</t>
  </si>
  <si>
    <t>南方小岛3-4</t>
  </si>
  <si>
    <t>南方小岛3-5</t>
  </si>
  <si>
    <t>南方小岛3-6</t>
  </si>
  <si>
    <t>南方小岛3-7</t>
  </si>
  <si>
    <t>南方小岛3-8</t>
  </si>
  <si>
    <t>南方小岛3-9</t>
  </si>
  <si>
    <t>南方小岛4-1</t>
  </si>
  <si>
    <t>南方小岛4-2</t>
  </si>
  <si>
    <t>南方小岛4-3</t>
  </si>
  <si>
    <t>南方小岛4-4</t>
  </si>
  <si>
    <t>南方小岛4-5</t>
  </si>
  <si>
    <t>南方小岛4-6</t>
  </si>
  <si>
    <t>南方小岛4-7</t>
  </si>
  <si>
    <t>南方小岛4-8</t>
  </si>
  <si>
    <t>南方小岛4-9</t>
  </si>
  <si>
    <t>南方小岛5-1</t>
  </si>
  <si>
    <t>南方小岛5-2</t>
  </si>
  <si>
    <t>南方小岛5-3</t>
  </si>
  <si>
    <t>南方小岛5-4</t>
  </si>
  <si>
    <t>南方小岛5-5</t>
  </si>
  <si>
    <t>南方小岛5-6</t>
  </si>
  <si>
    <t>南方小岛5-7</t>
  </si>
  <si>
    <t>南方小岛5-8</t>
  </si>
  <si>
    <t>南方小岛5-9</t>
  </si>
  <si>
    <t>南方小岛6-1</t>
  </si>
  <si>
    <t>南方小岛6-2</t>
  </si>
  <si>
    <t>南方小岛6-3</t>
  </si>
  <si>
    <t>南方小岛6-4</t>
  </si>
  <si>
    <t>南方小岛6-5</t>
  </si>
  <si>
    <t>南方小岛6-6</t>
  </si>
  <si>
    <t>南方小岛6-7</t>
  </si>
  <si>
    <t>南方小岛6-8</t>
  </si>
  <si>
    <t>南方小岛6-9</t>
  </si>
  <si>
    <t>南方小岛7-1</t>
  </si>
  <si>
    <t>南方小岛7-2</t>
  </si>
  <si>
    <t>南方小岛7-3</t>
  </si>
  <si>
    <t>南方小岛7-4</t>
  </si>
  <si>
    <t>南方小岛7-5</t>
  </si>
  <si>
    <t>南方小岛7-6</t>
  </si>
  <si>
    <t>南方小岛7-7</t>
  </si>
  <si>
    <t>南方小岛7-8</t>
  </si>
  <si>
    <t>南方小岛7-9</t>
  </si>
  <si>
    <t>南方小岛8-1</t>
  </si>
  <si>
    <t>南方小岛8-2</t>
  </si>
  <si>
    <t>南方小岛8-3</t>
  </si>
  <si>
    <t>南方小岛8-4</t>
  </si>
  <si>
    <t>南方小岛8-5</t>
  </si>
  <si>
    <t>南方小岛8-6</t>
  </si>
  <si>
    <t>南方小岛8-7</t>
  </si>
  <si>
    <t>南方小岛8-8</t>
  </si>
  <si>
    <t>南方小岛8-9</t>
  </si>
  <si>
    <t>南方小岛9-1</t>
  </si>
  <si>
    <t>南方小岛9-2</t>
  </si>
  <si>
    <t>南方小岛9-3</t>
  </si>
  <si>
    <t>南方小岛9-4</t>
  </si>
  <si>
    <t>南方小岛9-5</t>
  </si>
  <si>
    <t>南方小岛9-6</t>
  </si>
  <si>
    <t>南方小岛9-7</t>
  </si>
  <si>
    <t>南方小岛9-8</t>
  </si>
  <si>
    <t>南方小岛9-9</t>
  </si>
  <si>
    <t>南方小岛10-1</t>
  </si>
  <si>
    <t>南方小岛10-2</t>
  </si>
  <si>
    <t>南方小岛10-3</t>
  </si>
  <si>
    <t>南方小岛10-4</t>
  </si>
  <si>
    <t>南方小岛10-5</t>
  </si>
  <si>
    <t>南方小岛10-6</t>
  </si>
  <si>
    <t>南方小岛10-7</t>
  </si>
  <si>
    <t>南方小岛10-8</t>
  </si>
  <si>
    <t>南方小岛10-9</t>
  </si>
  <si>
    <t>南方小岛11-1</t>
  </si>
  <si>
    <t>南方小岛11-2</t>
  </si>
  <si>
    <t>南方小岛11-3</t>
  </si>
  <si>
    <t>南方小岛11-4</t>
  </si>
  <si>
    <t>南方小岛11-5</t>
  </si>
  <si>
    <t>南方小岛11-6</t>
  </si>
  <si>
    <t>南方小岛11-7</t>
  </si>
  <si>
    <t>南方小岛11-8</t>
  </si>
  <si>
    <t>南方小岛11-9</t>
  </si>
  <si>
    <t>南方小岛12-1</t>
  </si>
  <si>
    <t>南方小岛12-2</t>
  </si>
  <si>
    <t>南方小岛12-3</t>
  </si>
  <si>
    <t>南方小岛12-4</t>
  </si>
  <si>
    <t>南方小岛12-5</t>
  </si>
  <si>
    <t>南方小岛12-6</t>
  </si>
  <si>
    <t>南方小岛12-7</t>
  </si>
  <si>
    <t>南方小岛12-8</t>
  </si>
  <si>
    <t>南方小岛12-9</t>
  </si>
  <si>
    <t>南方小岛13-1</t>
  </si>
  <si>
    <t>南方小岛13-2</t>
  </si>
  <si>
    <t>南方小岛13-3</t>
  </si>
  <si>
    <t>南方小岛13-4</t>
  </si>
  <si>
    <t>南方小岛13-5</t>
  </si>
  <si>
    <t>南方小岛13-6</t>
  </si>
  <si>
    <t>南方小岛13-7</t>
  </si>
  <si>
    <t>南方小岛13-8</t>
  </si>
  <si>
    <t>南方小岛13-9</t>
  </si>
  <si>
    <t>南方小岛14-1</t>
  </si>
  <si>
    <t>南方小岛14-2</t>
  </si>
  <si>
    <t>南方小岛14-3</t>
  </si>
  <si>
    <t>南方小岛14-4</t>
  </si>
  <si>
    <t>南方小岛14-5</t>
  </si>
  <si>
    <t>南方小岛14-6</t>
  </si>
  <si>
    <t>南方小岛14-7</t>
  </si>
  <si>
    <t>南方小岛14-8</t>
  </si>
  <si>
    <t>南方小岛14-9</t>
  </si>
  <si>
    <t>南方小岛15-1</t>
  </si>
  <si>
    <t>南方小岛15-2</t>
  </si>
  <si>
    <t>南方小岛15-3</t>
  </si>
  <si>
    <t>南方小岛15-4</t>
  </si>
  <si>
    <t>南方小岛15-5</t>
  </si>
  <si>
    <t>南方小岛15-6</t>
  </si>
  <si>
    <t>南方小岛15-7</t>
  </si>
  <si>
    <t>南方小岛15-8</t>
  </si>
  <si>
    <t>南方小岛15-9</t>
  </si>
  <si>
    <t>南方小岛16-1</t>
  </si>
  <si>
    <t>南方小岛16-2</t>
  </si>
  <si>
    <t>南方小岛16-3</t>
  </si>
  <si>
    <t>南方小岛16-4</t>
  </si>
  <si>
    <t>南方小岛16-5</t>
  </si>
  <si>
    <t>南方小岛16-6</t>
  </si>
  <si>
    <t>南方小岛16-7</t>
  </si>
  <si>
    <t>南方小岛16-8</t>
  </si>
  <si>
    <t>南方小岛16-9</t>
  </si>
  <si>
    <t>南方小岛17-1</t>
  </si>
  <si>
    <t>南方小岛17-2</t>
  </si>
  <si>
    <t>南方小岛17-3</t>
  </si>
  <si>
    <t>南方小岛17-4</t>
  </si>
  <si>
    <t>南方小岛17-5</t>
  </si>
  <si>
    <t>南方小岛17-6</t>
  </si>
  <si>
    <t>南方小岛17-7</t>
  </si>
  <si>
    <t>南方小岛17-8</t>
  </si>
  <si>
    <t>南方小岛17-9</t>
  </si>
  <si>
    <t>南方小岛18-1</t>
  </si>
  <si>
    <t>南方小岛18-2</t>
  </si>
  <si>
    <t>南方小岛18-3</t>
  </si>
  <si>
    <t>南方小岛18-4</t>
  </si>
  <si>
    <t>南方小岛18-5</t>
  </si>
  <si>
    <t>南方小岛18-6</t>
  </si>
  <si>
    <t>南方小岛18-7</t>
  </si>
  <si>
    <t>南方小岛18-8</t>
  </si>
  <si>
    <t>南方小岛18-9</t>
  </si>
  <si>
    <t>南方小岛19-1</t>
  </si>
  <si>
    <t>南方小岛19-2</t>
  </si>
  <si>
    <t>南方小岛19-3</t>
  </si>
  <si>
    <t>南方小岛19-4</t>
  </si>
  <si>
    <t>南方小岛19-5</t>
  </si>
  <si>
    <t>南方小岛19-6</t>
  </si>
  <si>
    <t>南方小岛19-7</t>
  </si>
  <si>
    <t>南方小岛19-8</t>
  </si>
  <si>
    <t>南方小岛19-9</t>
  </si>
  <si>
    <t>南方小岛20-1</t>
  </si>
  <si>
    <t>南方小岛20-2</t>
  </si>
  <si>
    <t>南方小岛20-3</t>
  </si>
  <si>
    <t>南方小岛20-4</t>
  </si>
  <si>
    <t>南方小岛20-5</t>
  </si>
  <si>
    <t>南方小岛20-6</t>
  </si>
  <si>
    <t>南方小岛20-7</t>
  </si>
  <si>
    <t>南方小岛20-8</t>
  </si>
  <si>
    <t>南方小岛20-9</t>
  </si>
  <si>
    <t>南方小岛21-1</t>
  </si>
  <si>
    <t>南方小岛21-2</t>
  </si>
  <si>
    <t>南方小岛21-3</t>
  </si>
  <si>
    <t>南方小岛21-4</t>
  </si>
  <si>
    <t>南方小岛21-5</t>
  </si>
  <si>
    <t>南方小岛21-6</t>
  </si>
  <si>
    <t>南方小岛21-7</t>
  </si>
  <si>
    <t>南方小岛21-8</t>
  </si>
  <si>
    <t>南方小岛21-9</t>
  </si>
  <si>
    <t>南方小岛22-1</t>
  </si>
  <si>
    <t>南方小岛22-2</t>
  </si>
  <si>
    <t>南方小岛22-3</t>
  </si>
  <si>
    <t>南方小岛22-4</t>
  </si>
  <si>
    <t>南方小岛22-5</t>
  </si>
  <si>
    <t>南方小岛22-6</t>
  </si>
  <si>
    <t>南方小岛22-7</t>
  </si>
  <si>
    <t>南方小岛22-8</t>
  </si>
  <si>
    <t>南方小岛22-9</t>
  </si>
  <si>
    <t>南方小岛23-1</t>
  </si>
  <si>
    <t>南方小岛23-2</t>
  </si>
  <si>
    <t>南方小岛23-3</t>
  </si>
  <si>
    <t>南方小岛23-4</t>
  </si>
  <si>
    <t>南方小岛23-5</t>
  </si>
  <si>
    <t>南方小岛23-6</t>
  </si>
  <si>
    <t>南方小岛23-7</t>
  </si>
  <si>
    <t>南方小岛23-8</t>
  </si>
  <si>
    <t>南方小岛23-9</t>
  </si>
  <si>
    <t>南方小岛24-1</t>
  </si>
  <si>
    <t>南方小岛24-2</t>
  </si>
  <si>
    <t>南方小岛24-3</t>
  </si>
  <si>
    <t>南方小岛24-4</t>
  </si>
  <si>
    <t>南方小岛24-5</t>
  </si>
  <si>
    <t>南方小岛24-6</t>
  </si>
  <si>
    <t>南方小岛24-7</t>
  </si>
  <si>
    <t>南方小岛24-8</t>
  </si>
  <si>
    <t>南方小岛24-9</t>
  </si>
  <si>
    <t>南方小岛25-1</t>
  </si>
  <si>
    <t>南方小岛25-2</t>
  </si>
  <si>
    <t>南方小岛25-3</t>
  </si>
  <si>
    <t>南方小岛25-4</t>
  </si>
  <si>
    <t>南方小岛25-5</t>
  </si>
  <si>
    <t>南方小岛25-6</t>
  </si>
  <si>
    <t>南方小岛25-7</t>
  </si>
  <si>
    <t>南方小岛25-8</t>
  </si>
  <si>
    <t>南方小岛25-9</t>
  </si>
  <si>
    <t>南方小岛26-1</t>
  </si>
  <si>
    <t>南方小岛26-2</t>
  </si>
  <si>
    <t>南方小岛26-3</t>
  </si>
  <si>
    <t>南方小岛26-4</t>
  </si>
  <si>
    <t>南方小岛26-5</t>
  </si>
  <si>
    <t>南方小岛26-6</t>
  </si>
  <si>
    <t>南方小岛26-7</t>
  </si>
  <si>
    <t>南方小岛26-8</t>
  </si>
  <si>
    <t>南方小岛26-9</t>
  </si>
  <si>
    <t>南方小岛27-1</t>
  </si>
  <si>
    <t>南方小岛27-2</t>
  </si>
  <si>
    <t>南方小岛27-3</t>
  </si>
  <si>
    <t>南方小岛27-4</t>
  </si>
  <si>
    <t>南方小岛27-5</t>
  </si>
  <si>
    <t>南方小岛27-6</t>
  </si>
  <si>
    <t>南方小岛27-7</t>
  </si>
  <si>
    <t>南方小岛27-8</t>
  </si>
  <si>
    <t>南方小岛27-9</t>
  </si>
  <si>
    <t>南方小岛28-1</t>
  </si>
  <si>
    <t>南方小岛28-2</t>
  </si>
  <si>
    <t>南方小岛28-3</t>
  </si>
  <si>
    <t>南方小岛28-4</t>
  </si>
  <si>
    <t>南方小岛28-5</t>
  </si>
  <si>
    <t>南方小岛28-6</t>
  </si>
  <si>
    <t>南方小岛28-7</t>
  </si>
  <si>
    <t>南方小岛28-8</t>
  </si>
  <si>
    <t>南方小岛28-9</t>
  </si>
  <si>
    <t>南方小岛29-1</t>
  </si>
  <si>
    <t>南方小岛29-2</t>
  </si>
  <si>
    <t>南方小岛29-3</t>
  </si>
  <si>
    <t>南方小岛29-4</t>
  </si>
  <si>
    <t>南方小岛29-5</t>
  </si>
  <si>
    <t>南方小岛29-6</t>
  </si>
  <si>
    <t>南方小岛29-7</t>
  </si>
  <si>
    <t>南方小岛29-8</t>
  </si>
  <si>
    <t>南方小岛29-9</t>
  </si>
  <si>
    <t>南方小岛30-1</t>
  </si>
  <si>
    <t>南方小岛30-2</t>
  </si>
  <si>
    <t>南方小岛30-3</t>
  </si>
  <si>
    <t>南方小岛30-4</t>
  </si>
  <si>
    <t>南方小岛30-5</t>
  </si>
  <si>
    <t>南方小岛30-6</t>
  </si>
  <si>
    <t>南方小岛30-7</t>
  </si>
  <si>
    <t>南方小岛30-8</t>
  </si>
  <si>
    <t>南方小岛30-9</t>
  </si>
  <si>
    <t>遥远孤岛1-1</t>
  </si>
  <si>
    <t>遥远孤岛1-2</t>
  </si>
  <si>
    <t>遥远孤岛1-3</t>
  </si>
  <si>
    <t>遥远孤岛1-4</t>
  </si>
  <si>
    <t>遥远孤岛1-5</t>
  </si>
  <si>
    <t>遥远孤岛1-6</t>
  </si>
  <si>
    <t>遥远孤岛1-7</t>
  </si>
  <si>
    <t>遥远孤岛1-8</t>
  </si>
  <si>
    <t>遥远孤岛1-9</t>
  </si>
  <si>
    <t>遥远孤岛2-1</t>
  </si>
  <si>
    <t>遥远孤岛2-2</t>
  </si>
  <si>
    <t>遥远孤岛2-3</t>
  </si>
  <si>
    <t>遥远孤岛2-4</t>
  </si>
  <si>
    <t>遥远孤岛2-5</t>
  </si>
  <si>
    <t>遥远孤岛2-6</t>
  </si>
  <si>
    <t>遥远孤岛2-7</t>
  </si>
  <si>
    <t>遥远孤岛2-8</t>
  </si>
  <si>
    <t>遥远孤岛2-9</t>
  </si>
  <si>
    <t>遥远孤岛3-1</t>
  </si>
  <si>
    <t>遥远孤岛3-2</t>
  </si>
  <si>
    <t>遥远孤岛3-3</t>
  </si>
  <si>
    <t>遥远孤岛3-4</t>
  </si>
  <si>
    <t>遥远孤岛3-5</t>
  </si>
  <si>
    <t>遥远孤岛3-6</t>
  </si>
  <si>
    <t>遥远孤岛3-7</t>
  </si>
  <si>
    <t>遥远孤岛3-8</t>
  </si>
  <si>
    <t>遥远孤岛3-9</t>
  </si>
  <si>
    <t>遥远孤岛4-1</t>
  </si>
  <si>
    <t>遥远孤岛4-2</t>
  </si>
  <si>
    <t>遥远孤岛4-3</t>
  </si>
  <si>
    <t>遥远孤岛4-4</t>
  </si>
  <si>
    <t>遥远孤岛4-5</t>
  </si>
  <si>
    <t>遥远孤岛4-6</t>
  </si>
  <si>
    <t>遥远孤岛4-7</t>
  </si>
  <si>
    <t>遥远孤岛4-8</t>
  </si>
  <si>
    <t>遥远孤岛4-9</t>
  </si>
  <si>
    <t>遥远孤岛5-1</t>
  </si>
  <si>
    <t>遥远孤岛5-2</t>
  </si>
  <si>
    <t>遥远孤岛5-3</t>
  </si>
  <si>
    <t>遥远孤岛5-4</t>
  </si>
  <si>
    <t>遥远孤岛5-5</t>
  </si>
  <si>
    <t>遥远孤岛5-6</t>
  </si>
  <si>
    <t>遥远孤岛5-7</t>
  </si>
  <si>
    <t>遥远孤岛5-8</t>
  </si>
  <si>
    <t>遥远孤岛5-9</t>
  </si>
  <si>
    <t>遥远孤岛6-1</t>
  </si>
  <si>
    <t>遥远孤岛6-2</t>
  </si>
  <si>
    <t>遥远孤岛6-3</t>
  </si>
  <si>
    <t>遥远孤岛6-4</t>
  </si>
  <si>
    <t>遥远孤岛6-5</t>
  </si>
  <si>
    <t>遥远孤岛6-6</t>
  </si>
  <si>
    <t>遥远孤岛6-7</t>
  </si>
  <si>
    <t>遥远孤岛6-8</t>
  </si>
  <si>
    <t>遥远孤岛6-9</t>
  </si>
  <si>
    <t>遥远孤岛7-1</t>
  </si>
  <si>
    <t>遥远孤岛7-2</t>
  </si>
  <si>
    <t>遥远孤岛7-3</t>
  </si>
  <si>
    <t>遥远孤岛7-4</t>
  </si>
  <si>
    <t>遥远孤岛7-5</t>
  </si>
  <si>
    <t>遥远孤岛7-6</t>
  </si>
  <si>
    <t>遥远孤岛7-7</t>
  </si>
  <si>
    <t>遥远孤岛7-8</t>
  </si>
  <si>
    <t>遥远孤岛7-9</t>
  </si>
  <si>
    <t>遥远孤岛8-1</t>
  </si>
  <si>
    <t>遥远孤岛8-2</t>
  </si>
  <si>
    <t>遥远孤岛8-3</t>
  </si>
  <si>
    <t>遥远孤岛8-4</t>
  </si>
  <si>
    <t>遥远孤岛8-5</t>
  </si>
  <si>
    <t>遥远孤岛8-6</t>
  </si>
  <si>
    <t>遥远孤岛8-7</t>
  </si>
  <si>
    <t>遥远孤岛8-8</t>
  </si>
  <si>
    <t>遥远孤岛8-9</t>
  </si>
  <si>
    <t>遥远孤岛9-1</t>
  </si>
  <si>
    <t>遥远孤岛9-2</t>
  </si>
  <si>
    <t>遥远孤岛9-3</t>
  </si>
  <si>
    <t>遥远孤岛9-4</t>
  </si>
  <si>
    <t>遥远孤岛9-5</t>
  </si>
  <si>
    <t>遥远孤岛9-6</t>
  </si>
  <si>
    <t>遥远孤岛9-7</t>
  </si>
  <si>
    <t>遥远孤岛9-8</t>
  </si>
  <si>
    <t>遥远孤岛9-9</t>
  </si>
  <si>
    <t>遥远孤岛10-1</t>
  </si>
  <si>
    <t>遥远孤岛10-2</t>
  </si>
  <si>
    <t>遥远孤岛10-3</t>
  </si>
  <si>
    <t>遥远孤岛10-4</t>
  </si>
  <si>
    <t>遥远孤岛10-5</t>
  </si>
  <si>
    <t>遥远孤岛10-6</t>
  </si>
  <si>
    <t>遥远孤岛10-7</t>
  </si>
  <si>
    <t>遥远孤岛10-8</t>
  </si>
  <si>
    <t>遥远孤岛10-9</t>
  </si>
  <si>
    <t>遥远孤岛11-1</t>
  </si>
  <si>
    <t>遥远孤岛11-2</t>
  </si>
  <si>
    <t>遥远孤岛11-3</t>
  </si>
  <si>
    <t>遥远孤岛11-4</t>
  </si>
  <si>
    <t>遥远孤岛11-5</t>
  </si>
  <si>
    <t>遥远孤岛11-6</t>
  </si>
  <si>
    <t>遥远孤岛11-7</t>
  </si>
  <si>
    <t>遥远孤岛11-8</t>
  </si>
  <si>
    <t>遥远孤岛11-9</t>
  </si>
  <si>
    <t>遥远孤岛12-1</t>
  </si>
  <si>
    <t>遥远孤岛12-2</t>
  </si>
  <si>
    <t>遥远孤岛12-3</t>
  </si>
  <si>
    <t>遥远孤岛12-4</t>
  </si>
  <si>
    <t>遥远孤岛12-5</t>
  </si>
  <si>
    <t>遥远孤岛12-6</t>
  </si>
  <si>
    <t>遥远孤岛12-7</t>
  </si>
  <si>
    <t>遥远孤岛12-8</t>
  </si>
  <si>
    <t>遥远孤岛12-9</t>
  </si>
  <si>
    <t>遥远孤岛13-1</t>
  </si>
  <si>
    <t>遥远孤岛13-2</t>
  </si>
  <si>
    <t>遥远孤岛13-3</t>
  </si>
  <si>
    <t>遥远孤岛13-4</t>
  </si>
  <si>
    <t>遥远孤岛13-5</t>
  </si>
  <si>
    <t>遥远孤岛13-6</t>
  </si>
  <si>
    <t>遥远孤岛13-7</t>
  </si>
  <si>
    <t>遥远孤岛13-8</t>
  </si>
  <si>
    <t>遥远孤岛13-9</t>
  </si>
  <si>
    <t>遥远孤岛14-1</t>
  </si>
  <si>
    <t>遥远孤岛14-2</t>
  </si>
  <si>
    <t>遥远孤岛14-3</t>
  </si>
  <si>
    <t>遥远孤岛14-4</t>
  </si>
  <si>
    <t>遥远孤岛14-5</t>
  </si>
  <si>
    <t>遥远孤岛14-6</t>
  </si>
  <si>
    <t>遥远孤岛14-7</t>
  </si>
  <si>
    <t>遥远孤岛14-8</t>
  </si>
  <si>
    <t>遥远孤岛14-9</t>
  </si>
  <si>
    <t>遥远孤岛15-1</t>
  </si>
  <si>
    <t>遥远孤岛15-2</t>
  </si>
  <si>
    <t>遥远孤岛15-3</t>
  </si>
  <si>
    <t>遥远孤岛15-4</t>
  </si>
  <si>
    <t>遥远孤岛15-5</t>
  </si>
  <si>
    <t>遥远孤岛15-6</t>
  </si>
  <si>
    <t>遥远孤岛15-7</t>
  </si>
  <si>
    <t>遥远孤岛15-8</t>
  </si>
  <si>
    <t>遥远孤岛15-9</t>
  </si>
  <si>
    <t>遥远孤岛16-1</t>
  </si>
  <si>
    <t>遥远孤岛16-2</t>
  </si>
  <si>
    <t>遥远孤岛16-3</t>
  </si>
  <si>
    <t>遥远孤岛16-4</t>
  </si>
  <si>
    <t>遥远孤岛16-5</t>
  </si>
  <si>
    <t>遥远孤岛16-6</t>
  </si>
  <si>
    <t>遥远孤岛16-7</t>
  </si>
  <si>
    <t>遥远孤岛16-8</t>
  </si>
  <si>
    <t>遥远孤岛16-9</t>
  </si>
  <si>
    <t>遥远孤岛17-1</t>
  </si>
  <si>
    <t>遥远孤岛17-2</t>
  </si>
  <si>
    <t>遥远孤岛17-3</t>
  </si>
  <si>
    <t>遥远孤岛17-4</t>
  </si>
  <si>
    <t>遥远孤岛17-5</t>
  </si>
  <si>
    <t>遥远孤岛17-6</t>
  </si>
  <si>
    <t>遥远孤岛17-7</t>
  </si>
  <si>
    <t>遥远孤岛17-8</t>
  </si>
  <si>
    <t>遥远孤岛17-9</t>
  </si>
  <si>
    <t>遥远孤岛18-1</t>
  </si>
  <si>
    <t>遥远孤岛18-2</t>
  </si>
  <si>
    <t>遥远孤岛18-3</t>
  </si>
  <si>
    <t>遥远孤岛18-4</t>
  </si>
  <si>
    <t>遥远孤岛18-5</t>
  </si>
  <si>
    <t>遥远孤岛18-6</t>
  </si>
  <si>
    <t>遥远孤岛18-7</t>
  </si>
  <si>
    <t>遥远孤岛18-8</t>
  </si>
  <si>
    <t>遥远孤岛18-9</t>
  </si>
  <si>
    <t>遥远孤岛19-1</t>
  </si>
  <si>
    <t>遥远孤岛19-2</t>
  </si>
  <si>
    <t>遥远孤岛19-3</t>
  </si>
  <si>
    <t>遥远孤岛19-4</t>
  </si>
  <si>
    <t>遥远孤岛19-5</t>
  </si>
  <si>
    <t>遥远孤岛19-6</t>
  </si>
  <si>
    <t>遥远孤岛19-7</t>
  </si>
  <si>
    <t>遥远孤岛19-8</t>
  </si>
  <si>
    <t>遥远孤岛19-9</t>
  </si>
  <si>
    <t>遥远孤岛20-1</t>
  </si>
  <si>
    <t>遥远孤岛20-2</t>
  </si>
  <si>
    <t>遥远孤岛20-3</t>
  </si>
  <si>
    <t>遥远孤岛20-4</t>
  </si>
  <si>
    <t>遥远孤岛20-5</t>
  </si>
  <si>
    <t>遥远孤岛20-6</t>
  </si>
  <si>
    <t>遥远孤岛20-7</t>
  </si>
  <si>
    <t>遥远孤岛20-8</t>
  </si>
  <si>
    <t>遥远孤岛20-9</t>
  </si>
  <si>
    <t>遥远孤岛21-1</t>
  </si>
  <si>
    <t>遥远孤岛21-2</t>
  </si>
  <si>
    <t>遥远孤岛21-3</t>
  </si>
  <si>
    <t>遥远孤岛21-4</t>
  </si>
  <si>
    <t>遥远孤岛21-5</t>
  </si>
  <si>
    <t>遥远孤岛21-6</t>
  </si>
  <si>
    <t>遥远孤岛21-7</t>
  </si>
  <si>
    <t>遥远孤岛21-8</t>
  </si>
  <si>
    <t>遥远孤岛21-9</t>
  </si>
  <si>
    <t>遥远孤岛22-1</t>
  </si>
  <si>
    <t>遥远孤岛22-2</t>
  </si>
  <si>
    <t>遥远孤岛22-3</t>
  </si>
  <si>
    <t>遥远孤岛22-4</t>
  </si>
  <si>
    <t>遥远孤岛22-5</t>
  </si>
  <si>
    <t>遥远孤岛22-6</t>
  </si>
  <si>
    <t>遥远孤岛22-7</t>
  </si>
  <si>
    <t>遥远孤岛22-8</t>
  </si>
  <si>
    <t>遥远孤岛22-9</t>
  </si>
  <si>
    <t>遥远孤岛23-1</t>
  </si>
  <si>
    <t>遥远孤岛23-2</t>
  </si>
  <si>
    <t>遥远孤岛23-3</t>
  </si>
  <si>
    <t>遥远孤岛23-4</t>
  </si>
  <si>
    <t>遥远孤岛23-5</t>
  </si>
  <si>
    <t>遥远孤岛23-6</t>
  </si>
  <si>
    <t>遥远孤岛23-7</t>
  </si>
  <si>
    <t>遥远孤岛23-8</t>
  </si>
  <si>
    <t>遥远孤岛23-9</t>
  </si>
  <si>
    <t>遥远孤岛24-1</t>
  </si>
  <si>
    <t>遥远孤岛24-2</t>
  </si>
  <si>
    <t>遥远孤岛24-3</t>
  </si>
  <si>
    <t>遥远孤岛24-4</t>
  </si>
  <si>
    <t>遥远孤岛24-5</t>
  </si>
  <si>
    <t>遥远孤岛24-6</t>
  </si>
  <si>
    <t>遥远孤岛24-7</t>
  </si>
  <si>
    <t>遥远孤岛24-8</t>
  </si>
  <si>
    <t>遥远孤岛24-9</t>
  </si>
  <si>
    <t>遥远孤岛25-1</t>
  </si>
  <si>
    <t>遥远孤岛25-2</t>
  </si>
  <si>
    <t>遥远孤岛25-3</t>
  </si>
  <si>
    <t>遥远孤岛25-4</t>
  </si>
  <si>
    <t>遥远孤岛25-5</t>
  </si>
  <si>
    <t>遥远孤岛25-6</t>
  </si>
  <si>
    <t>遥远孤岛25-7</t>
  </si>
  <si>
    <t>遥远孤岛25-8</t>
  </si>
  <si>
    <t>遥远孤岛25-9</t>
  </si>
  <si>
    <t>遥远孤岛26-1</t>
  </si>
  <si>
    <t>遥远孤岛26-2</t>
  </si>
  <si>
    <t>遥远孤岛26-3</t>
  </si>
  <si>
    <t>遥远孤岛26-4</t>
  </si>
  <si>
    <t>遥远孤岛26-5</t>
  </si>
  <si>
    <t>遥远孤岛26-6</t>
  </si>
  <si>
    <t>遥远孤岛26-7</t>
  </si>
  <si>
    <t>遥远孤岛26-8</t>
  </si>
  <si>
    <t>遥远孤岛26-9</t>
  </si>
  <si>
    <t>遥远孤岛27-1</t>
  </si>
  <si>
    <t>遥远孤岛27-2</t>
  </si>
  <si>
    <t>遥远孤岛27-3</t>
  </si>
  <si>
    <t>遥远孤岛27-4</t>
  </si>
  <si>
    <t>遥远孤岛27-5</t>
  </si>
  <si>
    <t>遥远孤岛27-6</t>
  </si>
  <si>
    <t>遥远孤岛27-7</t>
  </si>
  <si>
    <t>遥远孤岛27-8</t>
  </si>
  <si>
    <t>遥远孤岛27-9</t>
  </si>
  <si>
    <t>遥远孤岛28-1</t>
  </si>
  <si>
    <t>遥远孤岛28-2</t>
  </si>
  <si>
    <t>遥远孤岛28-3</t>
  </si>
  <si>
    <t>遥远孤岛28-4</t>
  </si>
  <si>
    <t>遥远孤岛28-5</t>
  </si>
  <si>
    <t>遥远孤岛28-6</t>
  </si>
  <si>
    <t>遥远孤岛28-7</t>
  </si>
  <si>
    <t>遥远孤岛28-8</t>
  </si>
  <si>
    <t>遥远孤岛28-9</t>
  </si>
  <si>
    <t>遥远孤岛29-1</t>
  </si>
  <si>
    <t>遥远孤岛29-2</t>
  </si>
  <si>
    <t>遥远孤岛29-3</t>
  </si>
  <si>
    <t>遥远孤岛29-4</t>
  </si>
  <si>
    <t>遥远孤岛29-5</t>
  </si>
  <si>
    <t>遥远孤岛29-6</t>
  </si>
  <si>
    <t>遥远孤岛29-7</t>
  </si>
  <si>
    <t>遥远孤岛29-8</t>
  </si>
  <si>
    <t>遥远孤岛29-9</t>
  </si>
  <si>
    <t>遥远孤岛30-1</t>
  </si>
  <si>
    <t>遥远孤岛30-2</t>
  </si>
  <si>
    <t>遥远孤岛30-3</t>
  </si>
  <si>
    <t>遥远孤岛30-4</t>
  </si>
  <si>
    <t>遥远孤岛30-5</t>
  </si>
  <si>
    <t>遥远孤岛30-6</t>
  </si>
  <si>
    <t>遥远孤岛30-7</t>
  </si>
  <si>
    <t>遥远孤岛30-8</t>
  </si>
  <si>
    <t>遥远孤岛30-9</t>
  </si>
  <si>
    <t>遥远孤岛31-1</t>
  </si>
  <si>
    <t>遥远孤岛31-2</t>
  </si>
  <si>
    <t>遥远孤岛31-3</t>
  </si>
  <si>
    <t>遥远孤岛31-4</t>
  </si>
  <si>
    <t>遥远孤岛31-5</t>
  </si>
  <si>
    <t>遥远孤岛31-6</t>
  </si>
  <si>
    <t>遥远孤岛31-7</t>
  </si>
  <si>
    <t>遥远孤岛31-8</t>
  </si>
  <si>
    <t>遥远孤岛31-9</t>
  </si>
  <si>
    <t>遥远孤岛32-1</t>
  </si>
  <si>
    <t>遥远孤岛32-2</t>
  </si>
  <si>
    <t>遥远孤岛32-3</t>
  </si>
  <si>
    <t>遥远孤岛32-4</t>
  </si>
  <si>
    <t>遥远孤岛32-5</t>
  </si>
  <si>
    <t>遥远孤岛32-6</t>
  </si>
  <si>
    <t>遥远孤岛32-7</t>
  </si>
  <si>
    <t>遥远孤岛32-8</t>
  </si>
  <si>
    <t>遥远孤岛32-9</t>
  </si>
  <si>
    <t>遥远孤岛33-1</t>
  </si>
  <si>
    <t>遥远孤岛33-2</t>
  </si>
  <si>
    <t>遥远孤岛33-3</t>
  </si>
  <si>
    <t>遥远孤岛33-4</t>
  </si>
  <si>
    <t>遥远孤岛33-5</t>
  </si>
  <si>
    <t>遥远孤岛33-6</t>
  </si>
  <si>
    <t>遥远孤岛33-7</t>
  </si>
  <si>
    <t>遥远孤岛33-8</t>
  </si>
  <si>
    <t>遥远孤岛33-9</t>
  </si>
  <si>
    <t>遥远孤岛34-1</t>
  </si>
  <si>
    <t>遥远孤岛34-2</t>
  </si>
  <si>
    <t>遥远孤岛34-3</t>
  </si>
  <si>
    <t>遥远孤岛34-4</t>
  </si>
  <si>
    <t>遥远孤岛34-5</t>
  </si>
  <si>
    <t>遥远孤岛34-6</t>
  </si>
  <si>
    <t>遥远孤岛34-7</t>
  </si>
  <si>
    <t>遥远孤岛34-8</t>
  </si>
  <si>
    <t>遥远孤岛34-9</t>
  </si>
  <si>
    <t>遥远孤岛35-1</t>
  </si>
  <si>
    <t>遥远孤岛35-2</t>
  </si>
  <si>
    <t>遥远孤岛35-3</t>
  </si>
  <si>
    <t>遥远孤岛35-4</t>
  </si>
  <si>
    <t>遥远孤岛35-5</t>
  </si>
  <si>
    <t>遥远孤岛35-6</t>
  </si>
  <si>
    <t>遥远孤岛35-7</t>
  </si>
  <si>
    <t>遥远孤岛35-8</t>
  </si>
  <si>
    <t>遥远孤岛35-9</t>
  </si>
  <si>
    <t>诞生岛1-1</t>
  </si>
  <si>
    <t>诞生岛1-2</t>
  </si>
  <si>
    <t>诞生岛1-3</t>
  </si>
  <si>
    <t>诞生岛1-4</t>
  </si>
  <si>
    <t>诞生岛1-5</t>
  </si>
  <si>
    <t>诞生岛1-6</t>
  </si>
  <si>
    <t>诞生岛1-7</t>
  </si>
  <si>
    <t>诞生岛1-8</t>
  </si>
  <si>
    <t>诞生岛1-9</t>
  </si>
  <si>
    <t>诞生岛2-1</t>
  </si>
  <si>
    <t>诞生岛2-2</t>
  </si>
  <si>
    <t>诞生岛2-3</t>
  </si>
  <si>
    <t>诞生岛2-4</t>
  </si>
  <si>
    <t>诞生岛2-5</t>
  </si>
  <si>
    <t>诞生岛2-6</t>
  </si>
  <si>
    <t>诞生岛2-7</t>
  </si>
  <si>
    <t>诞生岛2-8</t>
  </si>
  <si>
    <t>诞生岛2-9</t>
  </si>
  <si>
    <t>诞生岛3-1</t>
  </si>
  <si>
    <t>诞生岛3-2</t>
  </si>
  <si>
    <t>诞生岛3-3</t>
  </si>
  <si>
    <t>诞生岛3-4</t>
  </si>
  <si>
    <t>诞生岛3-5</t>
  </si>
  <si>
    <t>诞生岛3-6</t>
  </si>
  <si>
    <t>诞生岛3-7</t>
  </si>
  <si>
    <t>诞生岛3-8</t>
  </si>
  <si>
    <t>诞生岛3-9</t>
  </si>
  <si>
    <t>诞生岛4-1</t>
  </si>
  <si>
    <t>诞生岛4-2</t>
  </si>
  <si>
    <t>诞生岛4-3</t>
  </si>
  <si>
    <t>诞生岛4-4</t>
  </si>
  <si>
    <t>诞生岛4-5</t>
  </si>
  <si>
    <t>诞生岛4-6</t>
  </si>
  <si>
    <t>诞生岛4-7</t>
  </si>
  <si>
    <t>诞生岛4-8</t>
  </si>
  <si>
    <t>诞生岛4-9</t>
  </si>
  <si>
    <t>诞生岛5-1</t>
  </si>
  <si>
    <t>诞生岛5-2</t>
  </si>
  <si>
    <t>诞生岛5-3</t>
  </si>
  <si>
    <t>诞生岛5-4</t>
  </si>
  <si>
    <t>诞生岛5-5</t>
  </si>
  <si>
    <t>诞生岛5-6</t>
  </si>
  <si>
    <t>诞生岛5-7</t>
  </si>
  <si>
    <t>诞生岛5-8</t>
  </si>
  <si>
    <t>诞生岛5-9</t>
  </si>
  <si>
    <t>诞生岛6-1</t>
  </si>
  <si>
    <t>诞生岛6-2</t>
  </si>
  <si>
    <t>诞生岛6-3</t>
  </si>
  <si>
    <t>诞生岛6-4</t>
  </si>
  <si>
    <t>诞生岛6-5</t>
  </si>
  <si>
    <t>诞生岛6-6</t>
  </si>
  <si>
    <t>诞生岛6-7</t>
  </si>
  <si>
    <t>诞生岛6-8</t>
  </si>
  <si>
    <t>诞生岛6-9</t>
  </si>
  <si>
    <t>诞生岛7-1</t>
  </si>
  <si>
    <t>诞生岛7-2</t>
  </si>
  <si>
    <t>诞生岛7-3</t>
  </si>
  <si>
    <t>诞生岛7-4</t>
  </si>
  <si>
    <t>诞生岛7-5</t>
  </si>
  <si>
    <t>诞生岛7-6</t>
  </si>
  <si>
    <t>诞生岛7-7</t>
  </si>
  <si>
    <t>诞生岛7-8</t>
  </si>
  <si>
    <t>诞生岛7-9</t>
  </si>
  <si>
    <t>诞生岛8-1</t>
  </si>
  <si>
    <t>诞生岛8-2</t>
  </si>
  <si>
    <t>诞生岛8-3</t>
  </si>
  <si>
    <t>诞生岛8-4</t>
  </si>
  <si>
    <t>诞生岛8-5</t>
  </si>
  <si>
    <t>诞生岛8-6</t>
  </si>
  <si>
    <t>诞生岛8-7</t>
  </si>
  <si>
    <t>诞生岛8-8</t>
  </si>
  <si>
    <t>诞生岛8-9</t>
  </si>
  <si>
    <t>诞生岛9-1</t>
  </si>
  <si>
    <t>诞生岛9-2</t>
  </si>
  <si>
    <t>诞生岛9-3</t>
  </si>
  <si>
    <t>诞生岛9-4</t>
  </si>
  <si>
    <t>诞生岛9-5</t>
  </si>
  <si>
    <t>诞生岛9-6</t>
  </si>
  <si>
    <t>诞生岛9-7</t>
  </si>
  <si>
    <t>诞生岛9-8</t>
  </si>
  <si>
    <t>诞生岛9-9</t>
  </si>
  <si>
    <t>诞生岛10-1</t>
  </si>
  <si>
    <t>诞生岛10-2</t>
  </si>
  <si>
    <t>诞生岛10-3</t>
  </si>
  <si>
    <t>诞生岛10-4</t>
  </si>
  <si>
    <t>诞生岛10-5</t>
  </si>
  <si>
    <t>诞生岛10-6</t>
  </si>
  <si>
    <t>诞生岛10-7</t>
  </si>
  <si>
    <t>诞生岛10-8</t>
  </si>
  <si>
    <t>诞生岛10-9</t>
  </si>
  <si>
    <t>诞生岛11-1</t>
  </si>
  <si>
    <t>诞生岛11-2</t>
  </si>
  <si>
    <t>诞生岛11-3</t>
  </si>
  <si>
    <t>诞生岛11-4</t>
  </si>
  <si>
    <t>诞生岛11-5</t>
  </si>
  <si>
    <t>诞生岛11-6</t>
  </si>
  <si>
    <t>诞生岛11-7</t>
  </si>
  <si>
    <t>诞生岛11-8</t>
  </si>
  <si>
    <t>诞生岛11-9</t>
  </si>
  <si>
    <t>诞生岛12-1</t>
  </si>
  <si>
    <t>诞生岛12-2</t>
  </si>
  <si>
    <t>诞生岛12-3</t>
  </si>
  <si>
    <t>诞生岛12-4</t>
  </si>
  <si>
    <t>诞生岛12-5</t>
  </si>
  <si>
    <t>诞生岛12-6</t>
  </si>
  <si>
    <t>诞生岛12-7</t>
  </si>
  <si>
    <t>诞生岛12-8</t>
  </si>
  <si>
    <t>诞生岛12-9</t>
  </si>
  <si>
    <t>诞生岛13-1</t>
  </si>
  <si>
    <t>诞生岛13-2</t>
  </si>
  <si>
    <t>诞生岛13-3</t>
  </si>
  <si>
    <t>诞生岛13-4</t>
  </si>
  <si>
    <t>诞生岛13-5</t>
  </si>
  <si>
    <t>诞生岛13-6</t>
  </si>
  <si>
    <t>诞生岛13-7</t>
  </si>
  <si>
    <t>诞生岛13-8</t>
  </si>
  <si>
    <t>诞生岛13-9</t>
  </si>
  <si>
    <t>诞生岛14-1</t>
  </si>
  <si>
    <t>诞生岛14-2</t>
  </si>
  <si>
    <t>诞生岛14-3</t>
  </si>
  <si>
    <t>诞生岛14-4</t>
  </si>
  <si>
    <t>诞生岛14-5</t>
  </si>
  <si>
    <t>诞生岛14-6</t>
  </si>
  <si>
    <t>诞生岛14-7</t>
  </si>
  <si>
    <t>诞生岛14-8</t>
  </si>
  <si>
    <t>诞生岛14-9</t>
  </si>
  <si>
    <t>诞生岛15-1</t>
  </si>
  <si>
    <t>诞生岛15-2</t>
  </si>
  <si>
    <t>诞生岛15-3</t>
  </si>
  <si>
    <t>诞生岛15-4</t>
  </si>
  <si>
    <t>诞生岛15-5</t>
  </si>
  <si>
    <t>诞生岛15-6</t>
  </si>
  <si>
    <t>诞生岛15-7</t>
  </si>
  <si>
    <t>诞生岛15-8</t>
  </si>
  <si>
    <t>诞生岛15-9</t>
  </si>
  <si>
    <t>诞生岛16-1</t>
  </si>
  <si>
    <t>诞生岛16-2</t>
  </si>
  <si>
    <t>诞生岛16-3</t>
  </si>
  <si>
    <t>诞生岛16-4</t>
  </si>
  <si>
    <t>诞生岛16-5</t>
  </si>
  <si>
    <t>诞生岛16-6</t>
  </si>
  <si>
    <t>诞生岛16-7</t>
  </si>
  <si>
    <t>诞生岛16-8</t>
  </si>
  <si>
    <t>诞生岛16-9</t>
  </si>
  <si>
    <t>诞生岛17-1</t>
  </si>
  <si>
    <t>诞生岛17-2</t>
  </si>
  <si>
    <t>诞生岛17-3</t>
  </si>
  <si>
    <t>诞生岛17-4</t>
  </si>
  <si>
    <t>诞生岛17-5</t>
  </si>
  <si>
    <t>诞生岛17-6</t>
  </si>
  <si>
    <t>诞生岛17-7</t>
  </si>
  <si>
    <t>诞生岛17-8</t>
  </si>
  <si>
    <t>诞生岛17-9</t>
  </si>
  <si>
    <t>诞生岛18-1</t>
  </si>
  <si>
    <t>诞生岛18-2</t>
  </si>
  <si>
    <t>诞生岛18-3</t>
  </si>
  <si>
    <t>诞生岛18-4</t>
  </si>
  <si>
    <t>诞生岛18-5</t>
  </si>
  <si>
    <t>诞生岛18-6</t>
  </si>
  <si>
    <t>诞生岛18-7</t>
  </si>
  <si>
    <t>诞生岛18-8</t>
  </si>
  <si>
    <t>诞生岛18-9</t>
  </si>
  <si>
    <t>诞生岛19-1</t>
  </si>
  <si>
    <t>诞生岛19-2</t>
  </si>
  <si>
    <t>诞生岛19-3</t>
  </si>
  <si>
    <t>诞生岛19-4</t>
  </si>
  <si>
    <t>诞生岛19-5</t>
  </si>
  <si>
    <t>诞生岛19-6</t>
  </si>
  <si>
    <t>诞生岛19-7</t>
  </si>
  <si>
    <t>诞生岛19-8</t>
  </si>
  <si>
    <t>诞生岛19-9</t>
  </si>
  <si>
    <t>诞生岛20-1</t>
  </si>
  <si>
    <t>诞生岛20-2</t>
  </si>
  <si>
    <t>诞生岛20-3</t>
  </si>
  <si>
    <t>诞生岛20-4</t>
  </si>
  <si>
    <t>诞生岛20-5</t>
  </si>
  <si>
    <t>诞生岛20-6</t>
  </si>
  <si>
    <t>诞生岛20-7</t>
  </si>
  <si>
    <t>诞生岛20-8</t>
  </si>
  <si>
    <t>诞生岛20-9</t>
  </si>
  <si>
    <t>诞生岛21-1</t>
  </si>
  <si>
    <t>诞生岛21-2</t>
  </si>
  <si>
    <t>诞生岛21-3</t>
  </si>
  <si>
    <t>诞生岛21-4</t>
  </si>
  <si>
    <t>诞生岛21-5</t>
  </si>
  <si>
    <t>诞生岛21-6</t>
  </si>
  <si>
    <t>诞生岛21-7</t>
  </si>
  <si>
    <t>诞生岛21-8</t>
  </si>
  <si>
    <t>诞生岛21-9</t>
  </si>
  <si>
    <t>诞生岛22-1</t>
  </si>
  <si>
    <t>诞生岛22-2</t>
  </si>
  <si>
    <t>诞生岛22-3</t>
  </si>
  <si>
    <t>诞生岛22-4</t>
  </si>
  <si>
    <t>诞生岛22-5</t>
  </si>
  <si>
    <t>诞生岛22-6</t>
  </si>
  <si>
    <t>诞生岛22-7</t>
  </si>
  <si>
    <t>诞生岛22-8</t>
  </si>
  <si>
    <t>诞生岛22-9</t>
  </si>
  <si>
    <t>诞生岛23-1</t>
  </si>
  <si>
    <t>诞生岛23-2</t>
  </si>
  <si>
    <t>诞生岛23-3</t>
  </si>
  <si>
    <t>诞生岛23-4</t>
  </si>
  <si>
    <t>诞生岛23-5</t>
  </si>
  <si>
    <t>诞生岛23-6</t>
  </si>
  <si>
    <t>诞生岛23-7</t>
  </si>
  <si>
    <t>诞生岛23-8</t>
  </si>
  <si>
    <t>诞生岛23-9</t>
  </si>
  <si>
    <t>诞生岛24-1</t>
  </si>
  <si>
    <t>诞生岛24-2</t>
  </si>
  <si>
    <t>诞生岛24-3</t>
  </si>
  <si>
    <t>诞生岛24-4</t>
  </si>
  <si>
    <t>诞生岛24-5</t>
  </si>
  <si>
    <t>诞生岛24-6</t>
  </si>
  <si>
    <t>诞生岛24-7</t>
  </si>
  <si>
    <t>诞生岛24-8</t>
  </si>
  <si>
    <t>诞生岛24-9</t>
  </si>
  <si>
    <t>诞生岛25-1</t>
  </si>
  <si>
    <t>诞生岛25-2</t>
  </si>
  <si>
    <t>诞生岛25-3</t>
  </si>
  <si>
    <t>诞生岛25-4</t>
  </si>
  <si>
    <t>诞生岛25-5</t>
  </si>
  <si>
    <t>诞生岛25-6</t>
  </si>
  <si>
    <t>诞生岛25-7</t>
  </si>
  <si>
    <t>诞生岛25-8</t>
  </si>
  <si>
    <t>诞生岛25-9</t>
  </si>
  <si>
    <t>诞生岛26-1</t>
  </si>
  <si>
    <t>诞生岛26-2</t>
  </si>
  <si>
    <t>诞生岛26-3</t>
  </si>
  <si>
    <t>诞生岛26-4</t>
  </si>
  <si>
    <t>诞生岛26-5</t>
  </si>
  <si>
    <t>诞生岛26-6</t>
  </si>
  <si>
    <t>诞生岛26-7</t>
  </si>
  <si>
    <t>诞生岛26-8</t>
  </si>
  <si>
    <t>诞生岛26-9</t>
  </si>
  <si>
    <t>诞生岛27-1</t>
  </si>
  <si>
    <t>诞生岛27-2</t>
  </si>
  <si>
    <t>诞生岛27-3</t>
  </si>
  <si>
    <t>诞生岛27-4</t>
  </si>
  <si>
    <t>诞生岛27-5</t>
  </si>
  <si>
    <t>诞生岛27-6</t>
  </si>
  <si>
    <t>诞生岛27-7</t>
  </si>
  <si>
    <t>诞生岛27-8</t>
  </si>
  <si>
    <t>诞生岛27-9</t>
  </si>
  <si>
    <t>诞生岛28-1</t>
  </si>
  <si>
    <t>诞生岛28-2</t>
  </si>
  <si>
    <t>诞生岛28-3</t>
  </si>
  <si>
    <t>诞生岛28-4</t>
  </si>
  <si>
    <t>诞生岛28-5</t>
  </si>
  <si>
    <t>诞生岛28-6</t>
  </si>
  <si>
    <t>诞生岛28-7</t>
  </si>
  <si>
    <t>诞生岛28-8</t>
  </si>
  <si>
    <t>诞生岛28-9</t>
  </si>
  <si>
    <t>诞生岛29-1</t>
  </si>
  <si>
    <t>诞生岛29-2</t>
  </si>
  <si>
    <t>诞生岛29-3</t>
  </si>
  <si>
    <t>诞生岛29-4</t>
  </si>
  <si>
    <t>诞生岛29-5</t>
  </si>
  <si>
    <t>诞生岛29-6</t>
  </si>
  <si>
    <t>诞生岛29-7</t>
  </si>
  <si>
    <t>诞生岛29-8</t>
  </si>
  <si>
    <t>诞生岛29-9</t>
  </si>
  <si>
    <t>诞生岛30-1</t>
  </si>
  <si>
    <t>诞生岛30-2</t>
  </si>
  <si>
    <t>诞生岛30-3</t>
  </si>
  <si>
    <t>诞生岛30-4</t>
  </si>
  <si>
    <t>诞生岛30-5</t>
  </si>
  <si>
    <t>诞生岛30-6</t>
  </si>
  <si>
    <t>诞生岛30-7</t>
  </si>
  <si>
    <t>诞生岛30-8</t>
  </si>
  <si>
    <t>诞生岛30-9</t>
  </si>
  <si>
    <t>诞生岛31-1</t>
  </si>
  <si>
    <t>诞生岛31-2</t>
  </si>
  <si>
    <t>诞生岛31-3</t>
  </si>
  <si>
    <t>诞生岛31-4</t>
  </si>
  <si>
    <t>诞生岛31-5</t>
  </si>
  <si>
    <t>诞生岛31-6</t>
  </si>
  <si>
    <t>诞生岛31-7</t>
  </si>
  <si>
    <t>诞生岛31-8</t>
  </si>
  <si>
    <t>诞生岛31-9</t>
  </si>
  <si>
    <t>诞生岛32-1</t>
  </si>
  <si>
    <t>诞生岛32-2</t>
  </si>
  <si>
    <t>诞生岛32-3</t>
  </si>
  <si>
    <t>诞生岛32-4</t>
  </si>
  <si>
    <t>诞生岛32-5</t>
  </si>
  <si>
    <t>诞生岛32-6</t>
  </si>
  <si>
    <t>诞生岛32-7</t>
  </si>
  <si>
    <t>诞生岛32-8</t>
  </si>
  <si>
    <t>诞生岛32-9</t>
  </si>
  <si>
    <t>诞生岛33-1</t>
  </si>
  <si>
    <t>诞生岛33-2</t>
  </si>
  <si>
    <t>诞生岛33-3</t>
  </si>
  <si>
    <t>诞生岛33-4</t>
  </si>
  <si>
    <t>诞生岛33-5</t>
  </si>
  <si>
    <t>诞生岛33-6</t>
  </si>
  <si>
    <t>诞生岛33-7</t>
  </si>
  <si>
    <t>诞生岛33-8</t>
  </si>
  <si>
    <t>诞生岛33-9</t>
  </si>
  <si>
    <t>诞生岛34-1</t>
  </si>
  <si>
    <t>诞生岛34-2</t>
  </si>
  <si>
    <t>诞生岛34-3</t>
  </si>
  <si>
    <t>诞生岛34-4</t>
  </si>
  <si>
    <t>诞生岛34-5</t>
  </si>
  <si>
    <t>诞生岛34-6</t>
  </si>
  <si>
    <t>诞生岛34-7</t>
  </si>
  <si>
    <t>诞生岛34-8</t>
  </si>
  <si>
    <t>诞生岛34-9</t>
  </si>
  <si>
    <t>诞生岛35-1</t>
  </si>
  <si>
    <t>诞生岛35-2</t>
  </si>
  <si>
    <t>诞生岛35-3</t>
  </si>
  <si>
    <t>诞生岛35-4</t>
  </si>
  <si>
    <t>诞生岛35-5</t>
  </si>
  <si>
    <t>诞生岛35-6</t>
  </si>
  <si>
    <t>诞生岛35-7</t>
  </si>
  <si>
    <t>诞生岛35-8</t>
  </si>
  <si>
    <t>诞生岛35-9</t>
  </si>
  <si>
    <t>诞生岛36-1</t>
  </si>
  <si>
    <t>诞生岛36-2</t>
  </si>
  <si>
    <t>诞生岛36-3</t>
  </si>
  <si>
    <t>诞生岛36-4</t>
  </si>
  <si>
    <t>诞生岛36-5</t>
  </si>
  <si>
    <t>诞生岛36-6</t>
  </si>
  <si>
    <t>诞生岛36-7</t>
  </si>
  <si>
    <t>诞生岛36-8</t>
  </si>
  <si>
    <t>诞生岛36-9</t>
  </si>
  <si>
    <t>诞生岛37-1</t>
  </si>
  <si>
    <t>诞生岛37-2</t>
  </si>
  <si>
    <t>诞生岛37-3</t>
  </si>
  <si>
    <t>诞生岛37-4</t>
  </si>
  <si>
    <t>诞生岛37-5</t>
  </si>
  <si>
    <t>诞生岛37-6</t>
  </si>
  <si>
    <t>诞生岛37-7</t>
  </si>
  <si>
    <t>诞生岛37-8</t>
  </si>
  <si>
    <t>诞生岛37-9</t>
  </si>
  <si>
    <t>诞生岛38-1</t>
  </si>
  <si>
    <t>诞生岛38-2</t>
  </si>
  <si>
    <t>诞生岛38-3</t>
  </si>
  <si>
    <t>诞生岛38-4</t>
  </si>
  <si>
    <t>诞生岛38-5</t>
  </si>
  <si>
    <t>诞生岛38-6</t>
  </si>
  <si>
    <t>诞生岛38-7</t>
  </si>
  <si>
    <t>诞生岛38-8</t>
  </si>
  <si>
    <t>诞生岛38-9</t>
  </si>
  <si>
    <t>诞生岛39-1</t>
  </si>
  <si>
    <t>诞生岛39-2</t>
  </si>
  <si>
    <t>诞生岛39-3</t>
  </si>
  <si>
    <t>诞生岛39-4</t>
  </si>
  <si>
    <t>诞生岛39-5</t>
  </si>
  <si>
    <t>诞生岛39-6</t>
  </si>
  <si>
    <t>诞生岛39-7</t>
  </si>
  <si>
    <t>诞生岛39-8</t>
  </si>
  <si>
    <t>诞生岛39-9</t>
  </si>
  <si>
    <t>诞生岛39-10</t>
  </si>
  <si>
    <t>诞生岛40-1</t>
  </si>
  <si>
    <t>诞生岛40-2</t>
  </si>
  <si>
    <t>诞生岛40-3</t>
  </si>
  <si>
    <t>诞生岛40-4</t>
  </si>
  <si>
    <t>诞生岛40-5</t>
  </si>
  <si>
    <t>诞生岛40-6</t>
  </si>
  <si>
    <t>诞生岛40-7</t>
  </si>
  <si>
    <t>诞生岛40-8</t>
  </si>
  <si>
    <t>诞生岛40-9</t>
  </si>
  <si>
    <t>诞生岛40-10</t>
  </si>
  <si>
    <t>诞生岛38-1</t>
    <phoneticPr fontId="1" type="noConversion"/>
  </si>
  <si>
    <t>诞生岛39-1</t>
    <phoneticPr fontId="1" type="noConversion"/>
  </si>
  <si>
    <t>需求攻击力</t>
    <phoneticPr fontId="1" type="noConversion"/>
  </si>
  <si>
    <t>单关需要提升攻击力</t>
    <phoneticPr fontId="1" type="noConversion"/>
  </si>
  <si>
    <t>克制系数</t>
    <phoneticPr fontId="1" type="noConversion"/>
  </si>
  <si>
    <t>克制宠物数</t>
    <phoneticPr fontId="1" type="noConversion"/>
  </si>
  <si>
    <r>
      <t>(</t>
    </r>
    <r>
      <rPr>
        <sz val="10"/>
        <rFont val="宋体"/>
        <family val="3"/>
        <charset val="134"/>
      </rPr>
      <t>血量</t>
    </r>
    <r>
      <rPr>
        <sz val="10"/>
        <rFont val="Times New Roman"/>
        <family val="1"/>
      </rPr>
      <t>/(</t>
    </r>
    <r>
      <rPr>
        <sz val="10"/>
        <rFont val="宋体"/>
        <family val="3"/>
        <charset val="134"/>
      </rPr>
      <t>总回合数</t>
    </r>
    <r>
      <rPr>
        <sz val="10"/>
        <rFont val="Times New Roman"/>
        <family val="1"/>
      </rPr>
      <t>-</t>
    </r>
    <r>
      <rPr>
        <sz val="10"/>
        <rFont val="宋体"/>
        <family val="3"/>
        <charset val="134"/>
      </rPr>
      <t>未击中回合数</t>
    </r>
    <r>
      <rPr>
        <sz val="10"/>
        <rFont val="Times New Roman"/>
        <family val="1"/>
      </rPr>
      <t>)/</t>
    </r>
    <r>
      <rPr>
        <sz val="10"/>
        <rFont val="宋体"/>
        <family val="3"/>
        <charset val="134"/>
      </rPr>
      <t>（出手人数</t>
    </r>
    <r>
      <rPr>
        <sz val="10"/>
        <rFont val="Times New Roman"/>
        <family val="1"/>
      </rPr>
      <t>*</t>
    </r>
    <r>
      <rPr>
        <sz val="10"/>
        <rFont val="宋体"/>
        <family val="3"/>
        <charset val="134"/>
      </rPr>
      <t>减员后系数）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（威力</t>
    </r>
    <r>
      <rPr>
        <sz val="10"/>
        <rFont val="Times New Roman"/>
        <family val="1"/>
      </rPr>
      <t>/2.7</t>
    </r>
    <r>
      <rPr>
        <sz val="10"/>
        <rFont val="宋体"/>
        <family val="3"/>
        <charset val="134"/>
      </rPr>
      <t>伤害比）</t>
    </r>
    <r>
      <rPr>
        <sz val="10"/>
        <rFont val="Times New Roman"/>
        <family val="1"/>
      </rPr>
      <t>*100/</t>
    </r>
    <r>
      <rPr>
        <sz val="10"/>
        <rFont val="宋体"/>
        <family val="3"/>
        <charset val="134"/>
      </rPr>
      <t>额外加成系数</t>
    </r>
    <r>
      <rPr>
        <sz val="10"/>
        <rFont val="Times New Roman"/>
        <family val="1"/>
      </rPr>
      <t>)*</t>
    </r>
    <r>
      <rPr>
        <sz val="10"/>
        <rFont val="宋体"/>
        <family val="3"/>
        <charset val="134"/>
      </rPr>
      <t>属性继承比例</t>
    </r>
    <phoneticPr fontId="1" type="noConversion"/>
  </si>
  <si>
    <t>宠物继承系数</t>
    <phoneticPr fontId="1" type="noConversion"/>
  </si>
  <si>
    <t>小怪血量</t>
    <phoneticPr fontId="1" type="noConversion"/>
  </si>
  <si>
    <t>平均群怪</t>
    <phoneticPr fontId="1" type="noConversion"/>
  </si>
  <si>
    <t>角色血量</t>
    <phoneticPr fontId="1" type="noConversion"/>
  </si>
  <si>
    <t>角色防御</t>
    <phoneticPr fontId="1" type="noConversion"/>
  </si>
  <si>
    <t>角色输出</t>
    <phoneticPr fontId="1" type="noConversion"/>
  </si>
  <si>
    <t>击杀伤害次数</t>
    <phoneticPr fontId="1" type="noConversion"/>
  </si>
  <si>
    <t>怪物攻击</t>
    <phoneticPr fontId="1" type="noConversion"/>
  </si>
  <si>
    <t>怪物输出</t>
    <phoneticPr fontId="1" type="noConversion"/>
  </si>
  <si>
    <t>平均承受伤害次数</t>
    <phoneticPr fontId="1" type="noConversion"/>
  </si>
  <si>
    <t>小怪攻击</t>
    <phoneticPr fontId="1" type="noConversion"/>
  </si>
  <si>
    <t>未白镇1</t>
  </si>
  <si>
    <t>橙华森林1</t>
  </si>
  <si>
    <t>橙华森林2</t>
  </si>
  <si>
    <t>橙华市1</t>
  </si>
  <si>
    <t>橙华市2</t>
  </si>
  <si>
    <t>橙华市3</t>
  </si>
  <si>
    <t>卡娜兹市郊1</t>
  </si>
  <si>
    <t>卡娜兹市郊2</t>
  </si>
  <si>
    <t>卡娜兹市郊3</t>
  </si>
  <si>
    <t>卡娜兹市1</t>
  </si>
  <si>
    <t>卡娜兹市2</t>
  </si>
  <si>
    <t>卡娜兹市3</t>
  </si>
  <si>
    <t>哈奇小层1</t>
  </si>
  <si>
    <t>哈奇小层2</t>
  </si>
  <si>
    <t>哈奇小层3</t>
  </si>
  <si>
    <t>哈奇小层4</t>
  </si>
  <si>
    <t>哈奇小层5</t>
  </si>
  <si>
    <t>凯那海滩1</t>
  </si>
  <si>
    <t>凯那海滩2</t>
  </si>
  <si>
    <t>凯那海滩3</t>
  </si>
  <si>
    <t>凯那海滩4</t>
  </si>
  <si>
    <t>凯那海滩5</t>
  </si>
  <si>
    <t>凯那市场1</t>
  </si>
  <si>
    <t>凯那市场2</t>
  </si>
  <si>
    <t>凯那市场3</t>
  </si>
  <si>
    <t>凯那市场4</t>
  </si>
  <si>
    <t>凯那市场5</t>
  </si>
  <si>
    <t>凯那市场6</t>
  </si>
  <si>
    <t>凯那市场7</t>
  </si>
  <si>
    <t>凯那市场8</t>
  </si>
  <si>
    <t>发电厂1</t>
  </si>
  <si>
    <t>发电厂2</t>
  </si>
  <si>
    <t>发电厂3</t>
  </si>
  <si>
    <t>发电厂4</t>
  </si>
  <si>
    <t>发电厂5</t>
  </si>
  <si>
    <t>发电厂6</t>
  </si>
  <si>
    <t>发电厂7</t>
  </si>
  <si>
    <t>发电厂8</t>
  </si>
  <si>
    <t>烟囱山1</t>
  </si>
  <si>
    <t>烟囱山2</t>
  </si>
  <si>
    <t>烟囱山3</t>
  </si>
  <si>
    <t>烟囱山4</t>
  </si>
  <si>
    <t>烟囱山5</t>
  </si>
  <si>
    <t>烟囱山6</t>
  </si>
  <si>
    <t>烟囱山7</t>
  </si>
  <si>
    <t>烟囱山8</t>
  </si>
  <si>
    <t>烟囱山9</t>
  </si>
  <si>
    <t>烟囱山10</t>
  </si>
  <si>
    <t>沙漠遗迹1</t>
  </si>
  <si>
    <t>沙漠遗迹2</t>
  </si>
  <si>
    <t>沙漠遗迹3</t>
  </si>
  <si>
    <t>沙漠遗迹4</t>
  </si>
  <si>
    <t>沙漠遗迹5</t>
  </si>
  <si>
    <t>沙漠遗迹6</t>
  </si>
  <si>
    <t>沙漠遗迹7</t>
  </si>
  <si>
    <t>沙漠遗迹8</t>
  </si>
  <si>
    <t>沙漠遗迹9</t>
  </si>
  <si>
    <t>沙漠遗迹10</t>
  </si>
  <si>
    <t>流星瀑布1</t>
  </si>
  <si>
    <t>流星瀑布2</t>
  </si>
  <si>
    <t>流星瀑布3</t>
  </si>
  <si>
    <t>流星瀑布4</t>
  </si>
  <si>
    <t>流星瀑布5</t>
  </si>
  <si>
    <t>流星瀑布6</t>
  </si>
  <si>
    <t>流星瀑布7</t>
  </si>
  <si>
    <t>流星瀑布8</t>
  </si>
  <si>
    <t>流星瀑布9</t>
  </si>
  <si>
    <t>流星瀑布10</t>
  </si>
  <si>
    <t>流星瀑布11</t>
  </si>
  <si>
    <t>流星瀑布12</t>
  </si>
  <si>
    <t>流星瀑布13</t>
  </si>
  <si>
    <t>天气研究所1</t>
  </si>
  <si>
    <t>天气研究所2</t>
  </si>
  <si>
    <t>天气研究所3</t>
  </si>
  <si>
    <t>天气研究所4</t>
  </si>
  <si>
    <t>天气研究所5</t>
  </si>
  <si>
    <t>天气研究所6</t>
  </si>
  <si>
    <t>天气研究所7</t>
  </si>
  <si>
    <t>天气研究所8</t>
  </si>
  <si>
    <t>天气研究所9</t>
  </si>
  <si>
    <t>天气研究所10</t>
  </si>
  <si>
    <t>天气研究所11</t>
  </si>
  <si>
    <t>天气研究所12</t>
  </si>
  <si>
    <t>天气研究所13</t>
  </si>
  <si>
    <t>废弃工厂1</t>
  </si>
  <si>
    <t>废弃工厂2</t>
  </si>
  <si>
    <t>废弃工厂3</t>
  </si>
  <si>
    <t>废弃工厂4</t>
  </si>
  <si>
    <t>废弃工厂5</t>
  </si>
  <si>
    <t>废弃工厂6</t>
  </si>
  <si>
    <t>废弃工厂7</t>
  </si>
  <si>
    <t>废弃工厂8</t>
  </si>
  <si>
    <t>废弃工厂9</t>
  </si>
  <si>
    <t>废弃工厂10</t>
  </si>
  <si>
    <t>废弃工厂11</t>
  </si>
  <si>
    <t>废弃工厂12</t>
  </si>
  <si>
    <t>废弃工厂13</t>
  </si>
  <si>
    <t>废弃工厂14</t>
  </si>
  <si>
    <t>水静市外滩1</t>
  </si>
  <si>
    <t>水静市外滩2</t>
  </si>
  <si>
    <t>水静市外滩3</t>
  </si>
  <si>
    <t>水静市外滩4</t>
  </si>
  <si>
    <t>水静市外滩5</t>
  </si>
  <si>
    <t>水静市外滩6</t>
  </si>
  <si>
    <t>水静市外滩7</t>
  </si>
  <si>
    <t>水静市外滩8</t>
  </si>
  <si>
    <t>水静市外滩9</t>
  </si>
  <si>
    <t>水静市外滩10</t>
  </si>
  <si>
    <t>水静市外滩11</t>
  </si>
  <si>
    <t>水静市外滩12</t>
  </si>
  <si>
    <t>水静市外滩13</t>
  </si>
  <si>
    <t>水静市外滩14</t>
  </si>
  <si>
    <t>水静市外滩15</t>
  </si>
  <si>
    <t>水舰队基地1</t>
  </si>
  <si>
    <t>水舰队基地2</t>
  </si>
  <si>
    <t>水舰队基地3</t>
  </si>
  <si>
    <t>水舰队基地4</t>
  </si>
  <si>
    <t>水舰队基地5</t>
  </si>
  <si>
    <t>水舰队基地6</t>
  </si>
  <si>
    <t>水舰队基地7</t>
  </si>
  <si>
    <t>水舰队基地8</t>
  </si>
  <si>
    <t>水舰队基地9</t>
  </si>
  <si>
    <t>水舰队基地10</t>
  </si>
  <si>
    <t>水舰队基地11</t>
  </si>
  <si>
    <t>水舰队基地12</t>
  </si>
  <si>
    <t>水舰队基地13</t>
  </si>
  <si>
    <t>水舰队基地14</t>
  </si>
  <si>
    <t>水舰队基地15</t>
  </si>
  <si>
    <t>水舰队基地16</t>
  </si>
  <si>
    <t>琉璃市1</t>
  </si>
  <si>
    <t>琉璃市2</t>
  </si>
  <si>
    <t>琉璃市3</t>
  </si>
  <si>
    <t>琉璃市4</t>
  </si>
  <si>
    <t>琉璃市5</t>
  </si>
  <si>
    <t>琉璃市6</t>
  </si>
  <si>
    <t>琉璃市7</t>
  </si>
  <si>
    <t>琉璃市8</t>
  </si>
  <si>
    <t>琉璃市9</t>
  </si>
  <si>
    <t>琉璃市10</t>
  </si>
  <si>
    <t>琉璃市11</t>
  </si>
  <si>
    <t>琉璃市12</t>
  </si>
  <si>
    <t>琉璃市13</t>
  </si>
  <si>
    <t>琉璃市14</t>
  </si>
  <si>
    <t>琉璃市15</t>
  </si>
  <si>
    <t>琉璃市16</t>
  </si>
  <si>
    <t>琉璃市17</t>
  </si>
  <si>
    <t>极冰挑战1</t>
  </si>
  <si>
    <t>极冰挑战2</t>
  </si>
  <si>
    <t>极冰挑战3</t>
  </si>
  <si>
    <t>极冰挑战4</t>
  </si>
  <si>
    <t>极冰挑战5</t>
  </si>
  <si>
    <t>极冰挑战6</t>
  </si>
  <si>
    <t>极冰挑战7</t>
  </si>
  <si>
    <t>极冰挑战8</t>
  </si>
  <si>
    <t>极冰挑战9</t>
  </si>
  <si>
    <t>极冰挑战10</t>
  </si>
  <si>
    <t>极冰挑战11</t>
  </si>
  <si>
    <t>极冰挑战12</t>
  </si>
  <si>
    <t>极冰挑战13</t>
  </si>
  <si>
    <t>极冰挑战14</t>
  </si>
  <si>
    <t>极冰挑战15</t>
  </si>
  <si>
    <t>极冰挑战16</t>
  </si>
  <si>
    <t>极冰挑战17</t>
  </si>
  <si>
    <t>极冰挑战18</t>
  </si>
  <si>
    <t>海地洞窟1</t>
  </si>
  <si>
    <t>海地洞窟2</t>
  </si>
  <si>
    <t>海地洞窟3</t>
  </si>
  <si>
    <t>海地洞窟4</t>
  </si>
  <si>
    <t>海地洞窟5</t>
  </si>
  <si>
    <t>海地洞窟6</t>
  </si>
  <si>
    <t>海地洞窟7</t>
  </si>
  <si>
    <t>海地洞窟8</t>
  </si>
  <si>
    <t>海地洞窟9</t>
  </si>
  <si>
    <t>海地洞窟10</t>
  </si>
  <si>
    <t>海地洞窟11</t>
  </si>
  <si>
    <t>海地洞窟12</t>
  </si>
  <si>
    <t>海地洞窟13</t>
  </si>
  <si>
    <t>海地洞窟14</t>
  </si>
  <si>
    <t>海地洞窟15</t>
  </si>
  <si>
    <t>海地洞窟16</t>
  </si>
  <si>
    <t>海地洞窟17</t>
  </si>
  <si>
    <t>海地洞窟18</t>
  </si>
  <si>
    <t>海地洞窟19</t>
  </si>
  <si>
    <t>冠军之路1</t>
  </si>
  <si>
    <t>冠军之路2</t>
  </si>
  <si>
    <t>冠军之路3</t>
  </si>
  <si>
    <t>冠军之路4</t>
  </si>
  <si>
    <t>冠军之路5</t>
  </si>
  <si>
    <t>冠军之路6</t>
  </si>
  <si>
    <t>冠军之路7</t>
  </si>
  <si>
    <t>冠军之路8</t>
  </si>
  <si>
    <t>冠军之路9</t>
  </si>
  <si>
    <t>冠军之路10</t>
  </si>
  <si>
    <t>冠军之路11</t>
  </si>
  <si>
    <t>冠军之路12</t>
  </si>
  <si>
    <t>冠军之路13</t>
  </si>
  <si>
    <t>冠军之路14</t>
  </si>
  <si>
    <t>冠军之路15</t>
  </si>
  <si>
    <t>冠军之路16</t>
  </si>
  <si>
    <t>冠军之路17</t>
  </si>
  <si>
    <t>冠军之路18</t>
  </si>
  <si>
    <t>冠军之路19</t>
  </si>
  <si>
    <t>冠军之路20</t>
  </si>
  <si>
    <t>幻之小岛1</t>
  </si>
  <si>
    <t>幻之小岛2</t>
  </si>
  <si>
    <t>幻之小岛3</t>
  </si>
  <si>
    <t>幻之小岛4</t>
  </si>
  <si>
    <t>幻之小岛5</t>
  </si>
  <si>
    <t>幻之小岛6</t>
  </si>
  <si>
    <t>幻之小岛7</t>
  </si>
  <si>
    <t>幻之小岛8</t>
  </si>
  <si>
    <t>幻之小岛9</t>
  </si>
  <si>
    <t>幻之小岛10</t>
  </si>
  <si>
    <t>幻之小岛11</t>
  </si>
  <si>
    <t>幻之小岛12</t>
  </si>
  <si>
    <t>幻之小岛13</t>
  </si>
  <si>
    <t>幻之小岛14</t>
  </si>
  <si>
    <t>幻之小岛15</t>
  </si>
  <si>
    <t>幻之小岛16</t>
  </si>
  <si>
    <t>幻之小岛17</t>
  </si>
  <si>
    <t>幻之小岛18</t>
  </si>
  <si>
    <t>幻之小岛19</t>
  </si>
  <si>
    <t>幻之小岛20</t>
  </si>
  <si>
    <t>幻之小岛21</t>
  </si>
  <si>
    <t>幻之小岛22</t>
  </si>
  <si>
    <t>幻之小岛23</t>
  </si>
  <si>
    <t>幻之小岛24</t>
  </si>
  <si>
    <t>幻之小岛25</t>
  </si>
  <si>
    <t>南方小岛1</t>
  </si>
  <si>
    <t>南方小岛2</t>
  </si>
  <si>
    <t>南方小岛3</t>
  </si>
  <si>
    <t>南方小岛4</t>
  </si>
  <si>
    <t>南方小岛5</t>
  </si>
  <si>
    <t>南方小岛6</t>
  </si>
  <si>
    <t>南方小岛7</t>
  </si>
  <si>
    <t>南方小岛8</t>
  </si>
  <si>
    <t>南方小岛9</t>
  </si>
  <si>
    <t>南方小岛10</t>
  </si>
  <si>
    <t>南方小岛11</t>
  </si>
  <si>
    <t>南方小岛12</t>
  </si>
  <si>
    <t>南方小岛13</t>
  </si>
  <si>
    <t>南方小岛14</t>
  </si>
  <si>
    <t>南方小岛15</t>
  </si>
  <si>
    <t>南方小岛16</t>
  </si>
  <si>
    <t>南方小岛17</t>
  </si>
  <si>
    <t>南方小岛18</t>
  </si>
  <si>
    <t>南方小岛19</t>
  </si>
  <si>
    <t>南方小岛20</t>
  </si>
  <si>
    <t>南方小岛21</t>
  </si>
  <si>
    <t>南方小岛22</t>
  </si>
  <si>
    <t>南方小岛23</t>
  </si>
  <si>
    <t>南方小岛24</t>
  </si>
  <si>
    <t>南方小岛25</t>
  </si>
  <si>
    <t>南方小岛26</t>
  </si>
  <si>
    <t>南方小岛27</t>
  </si>
  <si>
    <t>南方小岛28</t>
  </si>
  <si>
    <t>南方小岛29</t>
  </si>
  <si>
    <t>南方小岛30</t>
  </si>
  <si>
    <t>遥远孤岛1</t>
  </si>
  <si>
    <t>遥远孤岛2</t>
  </si>
  <si>
    <t>遥远孤岛3</t>
  </si>
  <si>
    <t>遥远孤岛4</t>
  </si>
  <si>
    <t>遥远孤岛5</t>
  </si>
  <si>
    <t>遥远孤岛6</t>
  </si>
  <si>
    <t>遥远孤岛7</t>
  </si>
  <si>
    <t>遥远孤岛8</t>
  </si>
  <si>
    <t>遥远孤岛9</t>
  </si>
  <si>
    <t>遥远孤岛10</t>
  </si>
  <si>
    <t>遥远孤岛11</t>
  </si>
  <si>
    <t>遥远孤岛12</t>
  </si>
  <si>
    <t>遥远孤岛13</t>
  </si>
  <si>
    <t>遥远孤岛14</t>
  </si>
  <si>
    <t>遥远孤岛15</t>
  </si>
  <si>
    <t>遥远孤岛16</t>
  </si>
  <si>
    <t>遥远孤岛17</t>
  </si>
  <si>
    <t>遥远孤岛18</t>
  </si>
  <si>
    <t>遥远孤岛19</t>
  </si>
  <si>
    <t>遥远孤岛20</t>
  </si>
  <si>
    <t>遥远孤岛21</t>
  </si>
  <si>
    <t>遥远孤岛22</t>
  </si>
  <si>
    <t>遥远孤岛23</t>
  </si>
  <si>
    <t>遥远孤岛24</t>
  </si>
  <si>
    <t>遥远孤岛25</t>
  </si>
  <si>
    <t>遥远孤岛26</t>
  </si>
  <si>
    <t>遥远孤岛27</t>
  </si>
  <si>
    <t>遥远孤岛28</t>
  </si>
  <si>
    <t>遥远孤岛29</t>
  </si>
  <si>
    <t>遥远孤岛30</t>
  </si>
  <si>
    <t>遥远孤岛31</t>
  </si>
  <si>
    <t>遥远孤岛32</t>
  </si>
  <si>
    <t>遥远孤岛33</t>
  </si>
  <si>
    <t>遥远孤岛34</t>
  </si>
  <si>
    <t>遥远孤岛35</t>
  </si>
  <si>
    <t>诞生岛1</t>
  </si>
  <si>
    <t>诞生岛2</t>
  </si>
  <si>
    <t>诞生岛3</t>
  </si>
  <si>
    <t>诞生岛4</t>
  </si>
  <si>
    <t>诞生岛5</t>
  </si>
  <si>
    <t>诞生岛6</t>
  </si>
  <si>
    <t>诞生岛7</t>
  </si>
  <si>
    <t>诞生岛8</t>
  </si>
  <si>
    <t>诞生岛9</t>
  </si>
  <si>
    <t>诞生岛10</t>
  </si>
  <si>
    <t>诞生岛11</t>
  </si>
  <si>
    <t>诞生岛12</t>
  </si>
  <si>
    <t>诞生岛13</t>
  </si>
  <si>
    <t>诞生岛14</t>
  </si>
  <si>
    <t>诞生岛15</t>
  </si>
  <si>
    <t>诞生岛16</t>
  </si>
  <si>
    <t>诞生岛17</t>
  </si>
  <si>
    <t>诞生岛18</t>
  </si>
  <si>
    <t>诞生岛19</t>
  </si>
  <si>
    <t>诞生岛20</t>
  </si>
  <si>
    <t>诞生岛21</t>
  </si>
  <si>
    <t>诞生岛22</t>
  </si>
  <si>
    <t>诞生岛23</t>
  </si>
  <si>
    <t>诞生岛24</t>
  </si>
  <si>
    <t>诞生岛25</t>
  </si>
  <si>
    <t>诞生岛26</t>
  </si>
  <si>
    <t>诞生岛27</t>
  </si>
  <si>
    <t>诞生岛28</t>
  </si>
  <si>
    <t>诞生岛29</t>
  </si>
  <si>
    <t>诞生岛30</t>
  </si>
  <si>
    <t>诞生岛31</t>
  </si>
  <si>
    <t>诞生岛32</t>
  </si>
  <si>
    <t>诞生岛33</t>
  </si>
  <si>
    <t>诞生岛34</t>
  </si>
  <si>
    <t>诞生岛35</t>
  </si>
  <si>
    <t>诞生岛36</t>
  </si>
  <si>
    <t>诞生岛37</t>
  </si>
  <si>
    <t>诞生岛38</t>
  </si>
  <si>
    <t>诞生岛39</t>
  </si>
  <si>
    <t>诞生岛40</t>
  </si>
  <si>
    <r>
      <rPr>
        <sz val="10"/>
        <rFont val="宋体"/>
        <family val="3"/>
        <charset val="134"/>
      </rPr>
      <t>诞生岛</t>
    </r>
    <r>
      <rPr>
        <sz val="10"/>
        <rFont val="Times New Roman"/>
        <family val="1"/>
      </rPr>
      <t>39-10</t>
    </r>
    <phoneticPr fontId="1" type="noConversion"/>
  </si>
  <si>
    <r>
      <rPr>
        <sz val="10"/>
        <rFont val="宋体"/>
        <family val="3"/>
        <charset val="134"/>
      </rPr>
      <t>诞生岛</t>
    </r>
    <r>
      <rPr>
        <sz val="10"/>
        <rFont val="Times New Roman"/>
        <family val="1"/>
      </rPr>
      <t>40-1</t>
    </r>
    <phoneticPr fontId="1" type="noConversion"/>
  </si>
  <si>
    <t>清小怪回合</t>
    <phoneticPr fontId="1" type="noConversion"/>
  </si>
  <si>
    <t>INT(B5/(5-1.9)/C5/(D5/2.7)*100/1.5)</t>
    <phoneticPr fontId="1" type="noConversion"/>
  </si>
  <si>
    <t>另外核算</t>
  </si>
  <si>
    <t>另外核算</t>
    <phoneticPr fontId="1" type="noConversion"/>
  </si>
  <si>
    <t>平均群怪数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</si>
</sst>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16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0"/>
      <name val="Times New Roman"/>
      <family val="1"/>
    </font>
    <font>
      <sz val="10"/>
      <color theme="1"/>
      <name val="仿宋"/>
      <family val="3"/>
      <charset val="134"/>
    </font>
    <font>
      <sz val="10"/>
      <color indexed="8"/>
      <name val="仿宋"/>
      <family val="3"/>
      <charset val="134"/>
    </font>
    <font>
      <sz val="10"/>
      <color theme="1"/>
      <name val="宋体"/>
      <family val="2"/>
      <scheme val="minor"/>
    </font>
    <font>
      <sz val="10"/>
      <name val="楷体"/>
      <family val="3"/>
      <charset val="134"/>
    </font>
    <font>
      <sz val="10"/>
      <color theme="1"/>
      <name val="Times New Roman"/>
      <family val="1"/>
    </font>
    <font>
      <sz val="10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8"/>
      <name val="仿宋"/>
      <family val="3"/>
      <charset val="134"/>
    </font>
    <font>
      <sz val="10"/>
      <color indexed="8"/>
      <name val="宋体"/>
      <family val="2"/>
    </font>
    <font>
      <sz val="10"/>
      <color indexed="8"/>
      <name val="宋体"/>
      <family val="3"/>
      <charset val="134"/>
    </font>
    <font>
      <sz val="11"/>
      <color theme="1"/>
      <name val="Tahoma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5" fillId="0" borderId="0"/>
  </cellStyleXfs>
  <cellXfs count="40">
    <xf numFmtId="0" fontId="0" fillId="0" borderId="0" xfId="0"/>
    <xf numFmtId="0" fontId="2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4" fillId="0" borderId="0" xfId="0" applyFont="1" applyFill="1" applyBorder="1" applyAlignment="1">
      <alignment horizontal="left" vertical="center"/>
    </xf>
    <xf numFmtId="176" fontId="2" fillId="0" borderId="0" xfId="0" applyNumberFormat="1" applyFont="1" applyAlignment="1">
      <alignment horizontal="left"/>
    </xf>
    <xf numFmtId="0" fontId="6" fillId="0" borderId="0" xfId="0" applyFont="1" applyAlignme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/>
    <xf numFmtId="176" fontId="4" fillId="0" borderId="0" xfId="0" applyNumberFormat="1" applyFont="1" applyAlignment="1">
      <alignment horizontal="left"/>
    </xf>
    <xf numFmtId="0" fontId="9" fillId="0" borderId="0" xfId="0" applyFont="1"/>
    <xf numFmtId="0" fontId="8" fillId="0" borderId="0" xfId="0" applyFont="1" applyAlignment="1">
      <alignment horizontal="left"/>
    </xf>
    <xf numFmtId="0" fontId="6" fillId="0" borderId="0" xfId="0" applyFont="1" applyFill="1" applyBorder="1" applyAlignment="1">
      <alignment vertical="center"/>
    </xf>
    <xf numFmtId="0" fontId="5" fillId="0" borderId="0" xfId="0" applyFont="1"/>
    <xf numFmtId="0" fontId="10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12" fillId="0" borderId="0" xfId="0" applyFont="1" applyAlignment="1"/>
    <xf numFmtId="0" fontId="7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4" fillId="2" borderId="0" xfId="0" applyFont="1" applyFill="1" applyAlignment="1">
      <alignment horizontal="left"/>
    </xf>
    <xf numFmtId="0" fontId="10" fillId="2" borderId="0" xfId="0" applyFont="1" applyFill="1" applyAlignment="1">
      <alignment horizontal="left"/>
    </xf>
    <xf numFmtId="0" fontId="14" fillId="0" borderId="0" xfId="0" applyFont="1" applyAlignment="1">
      <alignment vertical="center"/>
    </xf>
    <xf numFmtId="0" fontId="0" fillId="0" borderId="0" xfId="0" applyAlignment="1">
      <alignment horizontal="right"/>
    </xf>
    <xf numFmtId="0" fontId="10" fillId="0" borderId="0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/>
    </xf>
    <xf numFmtId="176" fontId="4" fillId="2" borderId="0" xfId="0" applyNumberFormat="1" applyFont="1" applyFill="1" applyAlignment="1">
      <alignment horizontal="left"/>
    </xf>
    <xf numFmtId="0" fontId="4" fillId="4" borderId="0" xfId="0" applyFont="1" applyFill="1" applyBorder="1" applyAlignment="1">
      <alignment horizontal="left" vertical="center"/>
    </xf>
    <xf numFmtId="0" fontId="4" fillId="4" borderId="0" xfId="0" applyFont="1" applyFill="1" applyAlignment="1">
      <alignment horizontal="left"/>
    </xf>
    <xf numFmtId="176" fontId="4" fillId="4" borderId="0" xfId="0" applyNumberFormat="1" applyFont="1" applyFill="1" applyAlignment="1">
      <alignment horizontal="left"/>
    </xf>
    <xf numFmtId="176" fontId="10" fillId="4" borderId="0" xfId="0" applyNumberFormat="1" applyFont="1" applyFill="1" applyAlignment="1">
      <alignment horizontal="left"/>
    </xf>
    <xf numFmtId="0" fontId="14" fillId="4" borderId="0" xfId="0" applyFont="1" applyFill="1" applyAlignment="1">
      <alignment vertical="center"/>
    </xf>
    <xf numFmtId="0" fontId="14" fillId="5" borderId="0" xfId="0" applyFont="1" applyFill="1" applyAlignment="1">
      <alignment vertical="center"/>
    </xf>
    <xf numFmtId="0" fontId="9" fillId="4" borderId="0" xfId="0" applyFont="1" applyFill="1"/>
    <xf numFmtId="0" fontId="4" fillId="6" borderId="0" xfId="0" applyFont="1" applyFill="1" applyAlignment="1">
      <alignment horizontal="left"/>
    </xf>
    <xf numFmtId="176" fontId="4" fillId="6" borderId="0" xfId="0" applyNumberFormat="1" applyFont="1" applyFill="1" applyAlignment="1">
      <alignment horizontal="left"/>
    </xf>
    <xf numFmtId="0" fontId="10" fillId="6" borderId="0" xfId="0" applyFont="1" applyFill="1" applyAlignment="1">
      <alignment horizontal="left"/>
    </xf>
    <xf numFmtId="0" fontId="9" fillId="0" borderId="0" xfId="0" applyNumberFormat="1" applyFont="1"/>
    <xf numFmtId="0" fontId="0" fillId="5" borderId="0" xfId="0" applyFill="1"/>
    <xf numFmtId="0" fontId="10" fillId="3" borderId="0" xfId="0" applyFont="1" applyFill="1" applyAlignment="1">
      <alignment horizontal="left"/>
    </xf>
  </cellXfs>
  <cellStyles count="2">
    <cellStyle name="常规" xfId="0" builtinId="0"/>
    <cellStyle name="常规 2" xfId="1"/>
  </cellStyles>
  <dxfs count="12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334"/>
  <sheetViews>
    <sheetView tabSelected="1" topLeftCell="A73" workbookViewId="0">
      <selection activeCell="E27" sqref="E27"/>
    </sheetView>
  </sheetViews>
  <sheetFormatPr defaultRowHeight="14.25"/>
  <cols>
    <col min="1" max="1" width="15.125" style="3" bestFit="1" customWidth="1"/>
    <col min="2" max="2" width="12.25" style="3" bestFit="1" customWidth="1"/>
    <col min="3" max="4" width="9.5" style="3" bestFit="1" customWidth="1"/>
    <col min="5" max="5" width="9.5" style="3" customWidth="1"/>
    <col min="6" max="6" width="14.625" style="25" bestFit="1" customWidth="1"/>
    <col min="7" max="7" width="10" style="25" customWidth="1"/>
    <col min="8" max="8" width="12.25" style="20" bestFit="1" customWidth="1"/>
    <col min="9" max="9" width="12.25" style="20" customWidth="1"/>
    <col min="10" max="10" width="15.875" style="20" customWidth="1"/>
    <col min="11" max="12" width="15.875" style="34" customWidth="1"/>
    <col min="13" max="13" width="14.75" style="3" customWidth="1"/>
    <col min="14" max="15" width="13.125" style="38" customWidth="1"/>
    <col min="39" max="16384" width="9" style="3"/>
  </cols>
  <sheetData>
    <row r="1" spans="1:26">
      <c r="C1" s="15" t="s">
        <v>4724</v>
      </c>
    </row>
    <row r="2" spans="1:26">
      <c r="C2" s="3" t="s">
        <v>8448</v>
      </c>
    </row>
    <row r="3" spans="1:26">
      <c r="C3" s="3" t="s">
        <v>8100</v>
      </c>
    </row>
    <row r="4" spans="1:26">
      <c r="B4" s="3" t="s">
        <v>26</v>
      </c>
      <c r="C4" s="12" t="s">
        <v>3365</v>
      </c>
      <c r="D4" s="12" t="s">
        <v>3366</v>
      </c>
      <c r="E4" s="12" t="s">
        <v>8451</v>
      </c>
      <c r="F4" s="25" t="s">
        <v>5077</v>
      </c>
      <c r="G4" s="39" t="s">
        <v>8450</v>
      </c>
      <c r="H4" s="20" t="s">
        <v>34</v>
      </c>
      <c r="I4" s="21" t="s">
        <v>8449</v>
      </c>
      <c r="K4" s="36" t="s">
        <v>8097</v>
      </c>
      <c r="L4" s="36"/>
      <c r="M4" s="15" t="s">
        <v>8101</v>
      </c>
      <c r="N4" s="38" t="s">
        <v>8102</v>
      </c>
      <c r="O4" s="38" t="s">
        <v>8111</v>
      </c>
      <c r="P4" t="s">
        <v>8104</v>
      </c>
      <c r="Q4" t="s">
        <v>8105</v>
      </c>
    </row>
    <row r="5" spans="1:26">
      <c r="A5" s="2" t="s">
        <v>3367</v>
      </c>
      <c r="B5" s="3">
        <f>主线辅助!B1</f>
        <v>140</v>
      </c>
      <c r="C5" s="3">
        <v>1</v>
      </c>
      <c r="D5" s="3">
        <v>55</v>
      </c>
      <c r="E5" s="3">
        <v>2</v>
      </c>
      <c r="F5" s="25">
        <f>INT(B5/(5-1.9)/C5/(D5/2.7)*100/1.5)</f>
        <v>147</v>
      </c>
      <c r="G5" s="25">
        <v>164</v>
      </c>
      <c r="H5" s="26">
        <f>ROUND((F5/4*5.5+F5*2.7+F5/4*10*1)*2,0)*C5</f>
        <v>1933</v>
      </c>
      <c r="I5" s="26">
        <f>ROUND((G5/4*5.5+G5*2.7+G5/4*10*1)*2,0)*C5</f>
        <v>2157</v>
      </c>
      <c r="J5" s="26"/>
      <c r="K5" s="35">
        <f>G5</f>
        <v>164</v>
      </c>
      <c r="L5" s="35">
        <f>MAX(G$5:G5)</f>
        <v>164</v>
      </c>
      <c r="M5" s="3">
        <v>0.45</v>
      </c>
      <c r="N5" s="38">
        <f>INT(B5*0.2)</f>
        <v>28</v>
      </c>
      <c r="O5" s="38">
        <f>INT((P5/15)+Q5)</f>
        <v>68</v>
      </c>
      <c r="P5">
        <f>INT(L5*2.5)</f>
        <v>410</v>
      </c>
      <c r="Q5">
        <f>INT(L5/4)</f>
        <v>41</v>
      </c>
      <c r="W5" s="2" t="s">
        <v>8112</v>
      </c>
      <c r="X5">
        <v>1</v>
      </c>
      <c r="Y5" t="b">
        <f>IF(MOD(X5,9)=0,N5,IF(MOD(X5,6)=0,N5,IF(MOD(X5,3)=0,N5)))</f>
        <v>0</v>
      </c>
      <c r="Z5" t="b">
        <f>IF(MOD(X5,9)=0,O5,IF(MOD(X5,6)=0,O5,IF(MOD(X5,3)=0,O5)))</f>
        <v>0</v>
      </c>
    </row>
    <row r="6" spans="1:26">
      <c r="A6" s="2" t="s">
        <v>37</v>
      </c>
      <c r="B6" s="3">
        <f>主线辅助!B2</f>
        <v>185</v>
      </c>
      <c r="C6" s="3">
        <v>2</v>
      </c>
      <c r="D6" s="3">
        <v>55</v>
      </c>
      <c r="E6" s="3">
        <v>2</v>
      </c>
      <c r="F6" s="25">
        <f t="shared" ref="F6:F69" si="0">INT(B6/(5-1.9)/C6/(D6/2.7)*100/1.5)</f>
        <v>97</v>
      </c>
      <c r="G6" s="25">
        <v>108</v>
      </c>
      <c r="H6" s="26">
        <f>ROUND((F6/4*5.5+F6*2.7+F6/4*10*1)*2,0)*C6</f>
        <v>2552</v>
      </c>
      <c r="I6" s="26">
        <f t="shared" ref="I6:I69" si="1">ROUND((G6/4*5.5+G6*2.7+G6/4*10*1)*2,0)*C6</f>
        <v>2840</v>
      </c>
      <c r="J6" s="26"/>
      <c r="K6" s="35">
        <v>0</v>
      </c>
      <c r="L6" s="35">
        <f>MAX(G$5:G6)</f>
        <v>164</v>
      </c>
      <c r="M6" s="3">
        <v>0.45</v>
      </c>
      <c r="N6" s="38">
        <f>INT(B6*0.2)</f>
        <v>37</v>
      </c>
      <c r="O6" s="38">
        <f t="shared" ref="O6:O69" si="2">INT((P6/15)+Q6)</f>
        <v>68</v>
      </c>
      <c r="P6">
        <f>INT(L6*2.5)</f>
        <v>410</v>
      </c>
      <c r="Q6">
        <f>INT(L6/4)</f>
        <v>41</v>
      </c>
      <c r="W6" s="2" t="s">
        <v>8112</v>
      </c>
      <c r="X6">
        <v>2</v>
      </c>
      <c r="Y6" t="b">
        <f>IF(MOD(X6,9)=0,N6,IF(MOD(X6,6)=0,N6,IF(MOD(X6,3)=0,N6)))</f>
        <v>0</v>
      </c>
      <c r="Z6" t="b">
        <f>IF(MOD(X6,9)=0,O6,IF(MOD(X6,6)=0,O6,IF(MOD(X6,3)=0,O6)))</f>
        <v>0</v>
      </c>
    </row>
    <row r="7" spans="1:26">
      <c r="A7" s="2" t="s">
        <v>39</v>
      </c>
      <c r="B7" s="3">
        <f>主线辅助!B3</f>
        <v>300</v>
      </c>
      <c r="C7" s="3">
        <v>2</v>
      </c>
      <c r="D7" s="3">
        <v>55</v>
      </c>
      <c r="E7" s="3">
        <v>2</v>
      </c>
      <c r="F7" s="25">
        <f t="shared" si="0"/>
        <v>158</v>
      </c>
      <c r="G7" s="25">
        <v>176</v>
      </c>
      <c r="H7" s="26">
        <f>ROUND((F7/4*5.5+F7*2.7+F7/4*10*1)*2,0)*C7</f>
        <v>4156</v>
      </c>
      <c r="I7" s="26">
        <f t="shared" si="1"/>
        <v>4628</v>
      </c>
      <c r="J7" s="26"/>
      <c r="K7" s="35">
        <f>MAX(G7-MAX(G$5:G6),0)</f>
        <v>12</v>
      </c>
      <c r="L7" s="35">
        <f>MAX(G$5:G7)</f>
        <v>176</v>
      </c>
      <c r="M7" s="3">
        <v>0.45</v>
      </c>
      <c r="N7" s="38">
        <f>INT(B7*0.2)</f>
        <v>60</v>
      </c>
      <c r="O7" s="38">
        <f t="shared" si="2"/>
        <v>73</v>
      </c>
      <c r="P7">
        <f>INT(L7*2.5)</f>
        <v>440</v>
      </c>
      <c r="Q7">
        <f>INT(L7/4)</f>
        <v>44</v>
      </c>
      <c r="W7" s="2" t="s">
        <v>8112</v>
      </c>
      <c r="X7">
        <v>3</v>
      </c>
      <c r="Y7">
        <f>IF(MOD(X7,9)=0,N7,IF(MOD(X7,6)=0,N7,IF(MOD(X7,3)=0,N7)))</f>
        <v>60</v>
      </c>
      <c r="Z7">
        <f>IF(MOD(X7,9)=0,O7,IF(MOD(X7,6)=0,O7,IF(MOD(X7,3)=0,O7)))</f>
        <v>73</v>
      </c>
    </row>
    <row r="8" spans="1:26">
      <c r="A8" s="2" t="s">
        <v>41</v>
      </c>
      <c r="B8" s="3">
        <f>主线辅助!B4</f>
        <v>1200</v>
      </c>
      <c r="C8" s="3">
        <v>3</v>
      </c>
      <c r="D8" s="3">
        <v>55</v>
      </c>
      <c r="E8" s="3">
        <v>2</v>
      </c>
      <c r="F8" s="25">
        <f t="shared" si="0"/>
        <v>422</v>
      </c>
      <c r="G8" s="25">
        <v>471</v>
      </c>
      <c r="H8" s="26">
        <f>ROUND((F8/4*5.5+F8*2.7+F8/4*10*1)*2,0)*C8</f>
        <v>16647</v>
      </c>
      <c r="I8" s="26">
        <f t="shared" si="1"/>
        <v>18582</v>
      </c>
      <c r="J8" s="26"/>
      <c r="K8" s="35">
        <f>MAX(G8-MAX(G$5:G7),0)</f>
        <v>295</v>
      </c>
      <c r="L8" s="35">
        <f>MAX(G$5:G8)</f>
        <v>471</v>
      </c>
      <c r="M8" s="3">
        <v>0.45</v>
      </c>
      <c r="N8" s="38">
        <f>INT(B8*0.2)</f>
        <v>240</v>
      </c>
      <c r="O8" s="38">
        <f t="shared" si="2"/>
        <v>195</v>
      </c>
      <c r="P8">
        <f>INT(L8*2.5)</f>
        <v>1177</v>
      </c>
      <c r="Q8">
        <f>INT(L8/4)</f>
        <v>117</v>
      </c>
      <c r="W8" s="2" t="s">
        <v>8112</v>
      </c>
      <c r="X8">
        <v>4</v>
      </c>
      <c r="Y8" t="b">
        <f>IF(MOD(X8,9)=0,N8,IF(MOD(X8,6)=0,N8,IF(MOD(X8,3)=0,N8)))</f>
        <v>0</v>
      </c>
      <c r="Z8" t="b">
        <f>IF(MOD(X8,9)=0,O8,IF(MOD(X8,6)=0,O8,IF(MOD(X8,3)=0,O8)))</f>
        <v>0</v>
      </c>
    </row>
    <row r="9" spans="1:26">
      <c r="A9" s="2" t="s">
        <v>43</v>
      </c>
      <c r="B9" s="3">
        <f>主线辅助!B5</f>
        <v>1600</v>
      </c>
      <c r="C9" s="3">
        <v>3</v>
      </c>
      <c r="D9" s="3">
        <v>55</v>
      </c>
      <c r="E9" s="3">
        <v>2</v>
      </c>
      <c r="F9" s="25">
        <f t="shared" si="0"/>
        <v>563</v>
      </c>
      <c r="G9" s="25">
        <v>628</v>
      </c>
      <c r="H9" s="26">
        <f>ROUND((F9/4*5.5+F9*2.7+F9/4*10*1)*2,0)*C9</f>
        <v>22209</v>
      </c>
      <c r="I9" s="26">
        <f t="shared" si="1"/>
        <v>24774</v>
      </c>
      <c r="J9" s="26"/>
      <c r="K9" s="35">
        <f>MAX(G9-MAX(G$5:G8),0)</f>
        <v>157</v>
      </c>
      <c r="L9" s="35">
        <f>MAX(G$5:G9)</f>
        <v>628</v>
      </c>
      <c r="M9" s="3">
        <v>0.45</v>
      </c>
      <c r="N9" s="38">
        <f>INT(B9*0.2)</f>
        <v>320</v>
      </c>
      <c r="O9" s="38">
        <f t="shared" si="2"/>
        <v>261</v>
      </c>
      <c r="P9">
        <f>INT(L9*2.5)</f>
        <v>1570</v>
      </c>
      <c r="Q9">
        <f>INT(L9/4)</f>
        <v>157</v>
      </c>
      <c r="W9" s="2" t="s">
        <v>8112</v>
      </c>
      <c r="X9">
        <v>5</v>
      </c>
      <c r="Y9" t="b">
        <f>IF(MOD(X9,9)=0,N9,IF(MOD(X9,6)=0,N9,IF(MOD(X9,3)=0,N9)))</f>
        <v>0</v>
      </c>
      <c r="Z9" t="b">
        <f>IF(MOD(X9,9)=0,O9,IF(MOD(X9,6)=0,O9,IF(MOD(X9,3)=0,O9)))</f>
        <v>0</v>
      </c>
    </row>
    <row r="10" spans="1:26">
      <c r="A10" s="2" t="s">
        <v>45</v>
      </c>
      <c r="B10" s="3">
        <f>主线辅助!B6</f>
        <v>1960</v>
      </c>
      <c r="C10" s="3">
        <v>3</v>
      </c>
      <c r="D10" s="3">
        <v>55</v>
      </c>
      <c r="E10" s="3">
        <v>2</v>
      </c>
      <c r="F10" s="25">
        <f t="shared" si="0"/>
        <v>689</v>
      </c>
      <c r="G10" s="25">
        <v>769</v>
      </c>
      <c r="H10" s="26">
        <f>ROUND((F10/4*5.5+F10*2.7+F10/4*10*1)*2,0)*C10</f>
        <v>27180</v>
      </c>
      <c r="I10" s="26">
        <f t="shared" si="1"/>
        <v>30336</v>
      </c>
      <c r="J10" s="26"/>
      <c r="K10" s="35">
        <f>MAX(G10-MAX(G$5:G9),0)</f>
        <v>141</v>
      </c>
      <c r="L10" s="35">
        <f>MAX(G$5:G10)</f>
        <v>769</v>
      </c>
      <c r="M10" s="3">
        <v>0.45</v>
      </c>
      <c r="N10" s="38">
        <f>INT(B10*0.2)</f>
        <v>392</v>
      </c>
      <c r="O10" s="38">
        <f t="shared" si="2"/>
        <v>320</v>
      </c>
      <c r="P10">
        <f>INT(L10*2.5)</f>
        <v>1922</v>
      </c>
      <c r="Q10">
        <f>INT(L10/4)</f>
        <v>192</v>
      </c>
      <c r="W10" s="2" t="s">
        <v>8112</v>
      </c>
      <c r="X10">
        <v>6</v>
      </c>
      <c r="Y10">
        <f>IF(MOD(X10,9)=0,N10,IF(MOD(X10,6)=0,N10,IF(MOD(X10,3)=0,N10)))</f>
        <v>392</v>
      </c>
      <c r="Z10">
        <f>IF(MOD(X10,9)=0,O10,IF(MOD(X10,6)=0,O10,IF(MOD(X10,3)=0,O10)))</f>
        <v>320</v>
      </c>
    </row>
    <row r="11" spans="1:26">
      <c r="A11" s="2" t="s">
        <v>47</v>
      </c>
      <c r="B11" s="3">
        <f>主线辅助!B7</f>
        <v>2100</v>
      </c>
      <c r="C11" s="3">
        <v>3</v>
      </c>
      <c r="D11" s="3">
        <v>55</v>
      </c>
      <c r="E11" s="3">
        <v>2</v>
      </c>
      <c r="F11" s="25">
        <f t="shared" si="0"/>
        <v>739</v>
      </c>
      <c r="G11" s="25">
        <v>824</v>
      </c>
      <c r="H11" s="26">
        <f>ROUND((F11/4*5.5+F11*2.7+F11/4*10*1)*2,0)*C11</f>
        <v>29154</v>
      </c>
      <c r="I11" s="26">
        <f t="shared" si="1"/>
        <v>32508</v>
      </c>
      <c r="J11" s="26"/>
      <c r="K11" s="35">
        <f>MAX(G11-MAX(G$5:G10),0)</f>
        <v>55</v>
      </c>
      <c r="L11" s="35">
        <f>MAX(G$5:G11)</f>
        <v>824</v>
      </c>
      <c r="M11" s="3">
        <v>0.45</v>
      </c>
      <c r="N11" s="38">
        <f>INT(B11*0.2)</f>
        <v>420</v>
      </c>
      <c r="O11" s="38">
        <f t="shared" si="2"/>
        <v>343</v>
      </c>
      <c r="P11">
        <f>INT(L11*2.5)</f>
        <v>2060</v>
      </c>
      <c r="Q11">
        <f>INT(L11/4)</f>
        <v>206</v>
      </c>
      <c r="W11" s="2" t="s">
        <v>8112</v>
      </c>
      <c r="X11">
        <v>7</v>
      </c>
      <c r="Y11" t="b">
        <f>IF(MOD(X11,9)=0,N11,IF(MOD(X11,6)=0,N11,IF(MOD(X11,3)=0,N11)))</f>
        <v>0</v>
      </c>
      <c r="Z11" t="b">
        <f>IF(MOD(X11,9)=0,O11,IF(MOD(X11,6)=0,O11,IF(MOD(X11,3)=0,O11)))</f>
        <v>0</v>
      </c>
    </row>
    <row r="12" spans="1:26">
      <c r="A12" s="2" t="s">
        <v>49</v>
      </c>
      <c r="B12" s="3">
        <f>主线辅助!B8</f>
        <v>2590</v>
      </c>
      <c r="C12" s="3">
        <v>3</v>
      </c>
      <c r="D12" s="3">
        <v>55</v>
      </c>
      <c r="E12" s="3">
        <v>2</v>
      </c>
      <c r="F12" s="25">
        <f t="shared" si="0"/>
        <v>911</v>
      </c>
      <c r="G12" s="25">
        <v>1017</v>
      </c>
      <c r="H12" s="26">
        <f>ROUND((F12/4*5.5+F12*2.7+F12/4*10*1)*2,0)*C12</f>
        <v>35940</v>
      </c>
      <c r="I12" s="26">
        <f t="shared" si="1"/>
        <v>40122</v>
      </c>
      <c r="J12" s="26"/>
      <c r="K12" s="35">
        <f>MAX(G12-MAX(G$5:G11),0)</f>
        <v>193</v>
      </c>
      <c r="L12" s="35">
        <f>MAX(G$5:G12)</f>
        <v>1017</v>
      </c>
      <c r="M12" s="3">
        <v>0.45</v>
      </c>
      <c r="N12" s="38">
        <f>INT(B12*0.2)</f>
        <v>518</v>
      </c>
      <c r="O12" s="38">
        <f t="shared" si="2"/>
        <v>423</v>
      </c>
      <c r="P12">
        <f>INT(L12*2.5)</f>
        <v>2542</v>
      </c>
      <c r="Q12">
        <f>INT(L12/4)</f>
        <v>254</v>
      </c>
      <c r="W12" s="2" t="s">
        <v>8112</v>
      </c>
      <c r="X12">
        <v>8</v>
      </c>
      <c r="Y12" t="b">
        <f>IF(MOD(X12,9)=0,N12,IF(MOD(X12,6)=0,N12,IF(MOD(X12,3)=0,N12)))</f>
        <v>0</v>
      </c>
      <c r="Z12" t="b">
        <f>IF(MOD(X12,9)=0,O12,IF(MOD(X12,6)=0,O12,IF(MOD(X12,3)=0,O12)))</f>
        <v>0</v>
      </c>
    </row>
    <row r="13" spans="1:26">
      <c r="A13" s="2" t="s">
        <v>51</v>
      </c>
      <c r="B13" s="3">
        <f>主线辅助!B9</f>
        <v>3408</v>
      </c>
      <c r="C13" s="3">
        <v>3</v>
      </c>
      <c r="D13" s="3">
        <v>55</v>
      </c>
      <c r="E13" s="3">
        <v>2</v>
      </c>
      <c r="F13" s="25">
        <f t="shared" si="0"/>
        <v>1199</v>
      </c>
      <c r="G13" s="25">
        <v>1337</v>
      </c>
      <c r="H13" s="26">
        <f>ROUND((F13/4*5.5+F13*2.7+F13/4*10*1)*2,0)*C13</f>
        <v>47301</v>
      </c>
      <c r="I13" s="26">
        <f t="shared" si="1"/>
        <v>52746</v>
      </c>
      <c r="J13" s="26"/>
      <c r="K13" s="35">
        <f>MAX(G13-MAX(G$5:G12),0)</f>
        <v>320</v>
      </c>
      <c r="L13" s="35">
        <f>MAX(G$5:G13)</f>
        <v>1337</v>
      </c>
      <c r="M13" s="3">
        <v>0.45</v>
      </c>
      <c r="N13" s="38">
        <f>INT(B13*0.2)</f>
        <v>681</v>
      </c>
      <c r="O13" s="38">
        <f t="shared" si="2"/>
        <v>556</v>
      </c>
      <c r="P13">
        <f>INT(L13*2.5)</f>
        <v>3342</v>
      </c>
      <c r="Q13">
        <f>INT(L13/4)</f>
        <v>334</v>
      </c>
      <c r="W13" s="2" t="s">
        <v>8112</v>
      </c>
      <c r="X13">
        <v>9</v>
      </c>
      <c r="Y13">
        <f>IF(MOD(X13,9)=0,N13,IF(MOD(X13,6)=0,N13,IF(MOD(X13,3)=0,N13)))</f>
        <v>681</v>
      </c>
      <c r="Z13">
        <f>IF(MOD(X13,9)=0,O13,IF(MOD(X13,6)=0,O13,IF(MOD(X13,3)=0,O13)))</f>
        <v>556</v>
      </c>
    </row>
    <row r="14" spans="1:26">
      <c r="A14" s="2" t="s">
        <v>53</v>
      </c>
      <c r="B14" s="3">
        <f>主线辅助!B10</f>
        <v>3426</v>
      </c>
      <c r="C14" s="3">
        <v>3</v>
      </c>
      <c r="D14" s="3">
        <v>55</v>
      </c>
      <c r="E14" s="3">
        <v>2</v>
      </c>
      <c r="F14" s="25">
        <f t="shared" si="0"/>
        <v>1205</v>
      </c>
      <c r="G14" s="25">
        <v>1345</v>
      </c>
      <c r="H14" s="26">
        <f>ROUND((F14/4*5.5+F14*2.7+F14/4*10*1)*2,0)*C14</f>
        <v>47538</v>
      </c>
      <c r="I14" s="26">
        <f t="shared" si="1"/>
        <v>53061</v>
      </c>
      <c r="J14" s="26"/>
      <c r="K14" s="35">
        <f>MAX(G14-MAX(G$5:G13),0)</f>
        <v>8</v>
      </c>
      <c r="L14" s="35">
        <f>MAX(G$5:G14)</f>
        <v>1345</v>
      </c>
      <c r="M14" s="3">
        <v>0.45</v>
      </c>
      <c r="N14" s="38">
        <f>INT(B14*0.2)</f>
        <v>685</v>
      </c>
      <c r="O14" s="38">
        <f t="shared" si="2"/>
        <v>560</v>
      </c>
      <c r="P14">
        <f>INT(L14*2.5)</f>
        <v>3362</v>
      </c>
      <c r="Q14">
        <f>INT(L14/4)</f>
        <v>336</v>
      </c>
      <c r="W14" s="2" t="s">
        <v>8112</v>
      </c>
      <c r="X14">
        <v>10</v>
      </c>
      <c r="Y14" t="b">
        <f>IF(MOD(X14,9)=0,N14,IF(MOD(X14,6)=0,N14,IF(MOD(X14,3)=0,N14)))</f>
        <v>0</v>
      </c>
      <c r="Z14" t="b">
        <f>IF(MOD(X14,9)=0,O14,IF(MOD(X14,6)=0,O14,IF(MOD(X14,3)=0,O14)))</f>
        <v>0</v>
      </c>
    </row>
    <row r="15" spans="1:26">
      <c r="A15" s="2" t="s">
        <v>55</v>
      </c>
      <c r="B15" s="3">
        <f>主线辅助!B11</f>
        <v>3702</v>
      </c>
      <c r="C15" s="3">
        <v>4</v>
      </c>
      <c r="D15" s="3">
        <v>55</v>
      </c>
      <c r="E15" s="3">
        <v>2</v>
      </c>
      <c r="F15" s="25">
        <f t="shared" si="0"/>
        <v>977</v>
      </c>
      <c r="G15" s="25">
        <v>1090</v>
      </c>
      <c r="H15" s="26">
        <f>ROUND((F15/4*5.5+F15*2.7+F15/4*10*1)*2,0)*C15</f>
        <v>51392</v>
      </c>
      <c r="I15" s="26">
        <f t="shared" si="1"/>
        <v>57336</v>
      </c>
      <c r="J15" s="26"/>
      <c r="K15" s="35">
        <f>MAX(G15-MAX(G$5:G14),0)</f>
        <v>0</v>
      </c>
      <c r="L15" s="35">
        <f>MAX(G$5:G15)</f>
        <v>1345</v>
      </c>
      <c r="M15" s="3">
        <v>0.45</v>
      </c>
      <c r="N15" s="38">
        <f>INT(B15*0.2)</f>
        <v>740</v>
      </c>
      <c r="O15" s="38">
        <f t="shared" si="2"/>
        <v>560</v>
      </c>
      <c r="P15">
        <f>INT(L15*2.5)</f>
        <v>3362</v>
      </c>
      <c r="Q15">
        <f>INT(L15/4)</f>
        <v>336</v>
      </c>
      <c r="W15" s="2" t="s">
        <v>8113</v>
      </c>
      <c r="X15">
        <v>1</v>
      </c>
      <c r="Y15" t="b">
        <f>IF(MOD(X15,9)=0,N15,IF(MOD(X15,6)=0,N15,IF(MOD(X15,3)=0,N15)))</f>
        <v>0</v>
      </c>
      <c r="Z15" t="b">
        <f>IF(MOD(X15,9)=0,O15,IF(MOD(X15,6)=0,O15,IF(MOD(X15,3)=0,O15)))</f>
        <v>0</v>
      </c>
    </row>
    <row r="16" spans="1:26">
      <c r="A16" s="2" t="s">
        <v>57</v>
      </c>
      <c r="B16" s="3">
        <f>主线辅助!B12</f>
        <v>3706</v>
      </c>
      <c r="C16" s="3">
        <v>4</v>
      </c>
      <c r="D16" s="3">
        <v>55</v>
      </c>
      <c r="E16" s="3">
        <v>2</v>
      </c>
      <c r="F16" s="25">
        <f t="shared" si="0"/>
        <v>978</v>
      </c>
      <c r="G16" s="25">
        <v>1091</v>
      </c>
      <c r="H16" s="26">
        <f>ROUND((F16/4*5.5+F16*2.7+F16/4*10*1)*2,0)*C16</f>
        <v>51444</v>
      </c>
      <c r="I16" s="26">
        <f t="shared" si="1"/>
        <v>57388</v>
      </c>
      <c r="J16" s="26"/>
      <c r="K16" s="35">
        <f>MAX(G16-MAX(G$5:G15),0)</f>
        <v>0</v>
      </c>
      <c r="L16" s="35">
        <f>MAX(G$5:G16)</f>
        <v>1345</v>
      </c>
      <c r="M16" s="3">
        <v>0.45</v>
      </c>
      <c r="N16" s="38">
        <f>INT(B16*0.2)</f>
        <v>741</v>
      </c>
      <c r="O16" s="38">
        <f t="shared" si="2"/>
        <v>560</v>
      </c>
      <c r="P16">
        <f>INT(L16*2.5)</f>
        <v>3362</v>
      </c>
      <c r="Q16">
        <f>INT(L16/4)</f>
        <v>336</v>
      </c>
      <c r="W16" s="2" t="s">
        <v>8113</v>
      </c>
      <c r="X16">
        <v>2</v>
      </c>
      <c r="Y16" t="b">
        <f>IF(MOD(X16,9)=0,N16,IF(MOD(X16,6)=0,N16,IF(MOD(X16,3)=0,N16)))</f>
        <v>0</v>
      </c>
      <c r="Z16" t="b">
        <f>IF(MOD(X16,9)=0,O16,IF(MOD(X16,6)=0,O16,IF(MOD(X16,3)=0,O16)))</f>
        <v>0</v>
      </c>
    </row>
    <row r="17" spans="1:26">
      <c r="A17" s="2" t="s">
        <v>59</v>
      </c>
      <c r="B17" s="3">
        <f>主线辅助!B13</f>
        <v>3767</v>
      </c>
      <c r="C17" s="3">
        <v>4</v>
      </c>
      <c r="D17" s="3">
        <v>55</v>
      </c>
      <c r="E17" s="3">
        <v>2</v>
      </c>
      <c r="F17" s="25">
        <f t="shared" si="0"/>
        <v>994</v>
      </c>
      <c r="G17" s="25">
        <v>1109</v>
      </c>
      <c r="H17" s="26">
        <f>ROUND((F17/4*5.5+F17*2.7+F17/4*10*1)*2,0)*C17</f>
        <v>52284</v>
      </c>
      <c r="I17" s="26">
        <f t="shared" si="1"/>
        <v>58332</v>
      </c>
      <c r="J17" s="26"/>
      <c r="K17" s="35">
        <f>MAX(G17-MAX(G$5:G16),0)</f>
        <v>0</v>
      </c>
      <c r="L17" s="35">
        <f>MAX(G$5:G17)</f>
        <v>1345</v>
      </c>
      <c r="M17" s="3">
        <v>0.45</v>
      </c>
      <c r="N17" s="38">
        <f>INT(B17*0.2)</f>
        <v>753</v>
      </c>
      <c r="O17" s="38">
        <f t="shared" si="2"/>
        <v>560</v>
      </c>
      <c r="P17">
        <f>INT(L17*2.5)</f>
        <v>3362</v>
      </c>
      <c r="Q17">
        <f>INT(L17/4)</f>
        <v>336</v>
      </c>
      <c r="W17" s="2" t="s">
        <v>8113</v>
      </c>
      <c r="X17">
        <v>3</v>
      </c>
      <c r="Y17">
        <f>IF(MOD(X17,9)=0,N17,IF(MOD(X17,6)=0,N17,IF(MOD(X17,3)=0,N17)))</f>
        <v>753</v>
      </c>
      <c r="Z17">
        <f>IF(MOD(X17,9)=0,O17,IF(MOD(X17,6)=0,O17,IF(MOD(X17,3)=0,O17)))</f>
        <v>560</v>
      </c>
    </row>
    <row r="18" spans="1:26">
      <c r="A18" s="2" t="s">
        <v>61</v>
      </c>
      <c r="B18" s="3">
        <f>主线辅助!B14</f>
        <v>4324</v>
      </c>
      <c r="C18" s="3">
        <v>4</v>
      </c>
      <c r="D18" s="3">
        <v>55</v>
      </c>
      <c r="E18" s="3">
        <v>2</v>
      </c>
      <c r="F18" s="25">
        <f t="shared" si="0"/>
        <v>1141</v>
      </c>
      <c r="G18" s="25">
        <v>1273</v>
      </c>
      <c r="H18" s="26">
        <f>ROUND((F18/4*5.5+F18*2.7+F18/4*10*1)*2,0)*C18</f>
        <v>60016</v>
      </c>
      <c r="I18" s="26">
        <f t="shared" si="1"/>
        <v>66960</v>
      </c>
      <c r="J18" s="26"/>
      <c r="K18" s="35">
        <f>MAX(G18-MAX(G$5:G17),0)</f>
        <v>0</v>
      </c>
      <c r="L18" s="35">
        <f>MAX(G$5:G18)</f>
        <v>1345</v>
      </c>
      <c r="M18" s="3">
        <v>0.45</v>
      </c>
      <c r="N18" s="38">
        <f>INT(B18*0.2)</f>
        <v>864</v>
      </c>
      <c r="O18" s="38">
        <f t="shared" si="2"/>
        <v>560</v>
      </c>
      <c r="P18">
        <f>INT(L18*2.5)</f>
        <v>3362</v>
      </c>
      <c r="Q18">
        <f>INT(L18/4)</f>
        <v>336</v>
      </c>
      <c r="W18" s="2" t="s">
        <v>8113</v>
      </c>
      <c r="X18">
        <v>4</v>
      </c>
      <c r="Y18" t="b">
        <f>IF(MOD(X18,9)=0,N18,IF(MOD(X18,6)=0,N18,IF(MOD(X18,3)=0,N18)))</f>
        <v>0</v>
      </c>
      <c r="Z18" t="b">
        <f>IF(MOD(X18,9)=0,O18,IF(MOD(X18,6)=0,O18,IF(MOD(X18,3)=0,O18)))</f>
        <v>0</v>
      </c>
    </row>
    <row r="19" spans="1:26">
      <c r="A19" s="2" t="s">
        <v>63</v>
      </c>
      <c r="B19" s="3">
        <f>主线辅助!B15</f>
        <v>4329</v>
      </c>
      <c r="C19" s="3">
        <v>4</v>
      </c>
      <c r="D19" s="3">
        <v>55</v>
      </c>
      <c r="E19" s="3">
        <v>2</v>
      </c>
      <c r="F19" s="25">
        <f t="shared" si="0"/>
        <v>1142</v>
      </c>
      <c r="G19" s="25">
        <v>1274</v>
      </c>
      <c r="H19" s="26">
        <f>ROUND((F19/4*5.5+F19*2.7+F19/4*10*1)*2,0)*C19</f>
        <v>60068</v>
      </c>
      <c r="I19" s="26">
        <f t="shared" si="1"/>
        <v>67012</v>
      </c>
      <c r="J19" s="26"/>
      <c r="K19" s="35">
        <f>MAX(G19-MAX(G$5:G18),0)</f>
        <v>0</v>
      </c>
      <c r="L19" s="35">
        <f>MAX(G$5:G19)</f>
        <v>1345</v>
      </c>
      <c r="M19" s="3">
        <v>0.45</v>
      </c>
      <c r="N19" s="38">
        <f>INT(B19*0.2)</f>
        <v>865</v>
      </c>
      <c r="O19" s="38">
        <f t="shared" si="2"/>
        <v>560</v>
      </c>
      <c r="P19">
        <f>INT(L19*2.5)</f>
        <v>3362</v>
      </c>
      <c r="Q19">
        <f>INT(L19/4)</f>
        <v>336</v>
      </c>
      <c r="W19" s="2" t="s">
        <v>8113</v>
      </c>
      <c r="X19">
        <v>5</v>
      </c>
      <c r="Y19" t="b">
        <f>IF(MOD(X19,9)=0,N19,IF(MOD(X19,6)=0,N19,IF(MOD(X19,3)=0,N19)))</f>
        <v>0</v>
      </c>
      <c r="Z19" t="b">
        <f>IF(MOD(X19,9)=0,O19,IF(MOD(X19,6)=0,O19,IF(MOD(X19,3)=0,O19)))</f>
        <v>0</v>
      </c>
    </row>
    <row r="20" spans="1:26">
      <c r="A20" s="2" t="s">
        <v>65</v>
      </c>
      <c r="B20" s="3">
        <f>主线辅助!B16</f>
        <v>4333</v>
      </c>
      <c r="C20" s="3">
        <v>4</v>
      </c>
      <c r="D20" s="3">
        <v>55</v>
      </c>
      <c r="E20" s="3">
        <v>2</v>
      </c>
      <c r="F20" s="25">
        <f t="shared" si="0"/>
        <v>1143</v>
      </c>
      <c r="G20" s="25">
        <v>1275</v>
      </c>
      <c r="H20" s="26">
        <f>ROUND((F20/4*5.5+F20*2.7+F20/4*10*1)*2,0)*C20</f>
        <v>60120</v>
      </c>
      <c r="I20" s="26">
        <f t="shared" si="1"/>
        <v>67064</v>
      </c>
      <c r="J20" s="26"/>
      <c r="K20" s="35">
        <f>MAX(G20-MAX(G$5:G19),0)</f>
        <v>0</v>
      </c>
      <c r="L20" s="35">
        <f>MAX(G$5:G20)</f>
        <v>1345</v>
      </c>
      <c r="M20" s="3">
        <v>0.45</v>
      </c>
      <c r="N20" s="38">
        <f>INT(B20*0.2)</f>
        <v>866</v>
      </c>
      <c r="O20" s="38">
        <f t="shared" si="2"/>
        <v>560</v>
      </c>
      <c r="P20">
        <f>INT(L20*2.5)</f>
        <v>3362</v>
      </c>
      <c r="Q20">
        <f>INT(L20/4)</f>
        <v>336</v>
      </c>
      <c r="W20" s="2" t="s">
        <v>8113</v>
      </c>
      <c r="X20">
        <v>6</v>
      </c>
      <c r="Y20">
        <f>IF(MOD(X20,9)=0,N20,IF(MOD(X20,6)=0,N20,IF(MOD(X20,3)=0,N20)))</f>
        <v>866</v>
      </c>
      <c r="Z20">
        <f>IF(MOD(X20,9)=0,O20,IF(MOD(X20,6)=0,O20,IF(MOD(X20,3)=0,O20)))</f>
        <v>560</v>
      </c>
    </row>
    <row r="21" spans="1:26">
      <c r="A21" s="2" t="s">
        <v>67</v>
      </c>
      <c r="B21" s="3">
        <f>主线辅助!B17</f>
        <v>4420</v>
      </c>
      <c r="C21" s="3">
        <v>4</v>
      </c>
      <c r="D21" s="3">
        <v>55</v>
      </c>
      <c r="E21" s="3">
        <v>2</v>
      </c>
      <c r="F21" s="25">
        <f t="shared" si="0"/>
        <v>1166</v>
      </c>
      <c r="G21" s="25">
        <v>1301</v>
      </c>
      <c r="H21" s="26">
        <f>ROUND((F21/4*5.5+F21*2.7+F21/4*10*1)*2,0)*C21</f>
        <v>61332</v>
      </c>
      <c r="I21" s="26">
        <f t="shared" si="1"/>
        <v>68432</v>
      </c>
      <c r="J21" s="26"/>
      <c r="K21" s="35">
        <f>MAX(G21-MAX(G$5:G20),0)</f>
        <v>0</v>
      </c>
      <c r="L21" s="35">
        <f>MAX(G$5:G21)</f>
        <v>1345</v>
      </c>
      <c r="M21" s="3">
        <v>0.45</v>
      </c>
      <c r="N21" s="38">
        <f>INT(B21*0.2)</f>
        <v>884</v>
      </c>
      <c r="O21" s="38">
        <f t="shared" si="2"/>
        <v>560</v>
      </c>
      <c r="P21">
        <f>INT(L21*2.5)</f>
        <v>3362</v>
      </c>
      <c r="Q21">
        <f>INT(L21/4)</f>
        <v>336</v>
      </c>
      <c r="W21" s="2" t="s">
        <v>8113</v>
      </c>
      <c r="X21">
        <v>7</v>
      </c>
      <c r="Y21" t="b">
        <f>IF(MOD(X21,9)=0,N21,IF(MOD(X21,6)=0,N21,IF(MOD(X21,3)=0,N21)))</f>
        <v>0</v>
      </c>
      <c r="Z21" t="b">
        <f>IF(MOD(X21,9)=0,O21,IF(MOD(X21,6)=0,O21,IF(MOD(X21,3)=0,O21)))</f>
        <v>0</v>
      </c>
    </row>
    <row r="22" spans="1:26">
      <c r="A22" s="2" t="s">
        <v>69</v>
      </c>
      <c r="B22" s="3">
        <f>主线辅助!B18</f>
        <v>4689</v>
      </c>
      <c r="C22" s="3">
        <v>4</v>
      </c>
      <c r="D22" s="3">
        <v>55</v>
      </c>
      <c r="E22" s="3">
        <v>2</v>
      </c>
      <c r="F22" s="25">
        <f t="shared" si="0"/>
        <v>1237</v>
      </c>
      <c r="G22" s="25">
        <v>1380</v>
      </c>
      <c r="H22" s="26">
        <f>ROUND((F22/4*5.5+F22*2.7+F22/4*10*1)*2,0)*C22</f>
        <v>65068</v>
      </c>
      <c r="I22" s="26">
        <f t="shared" si="1"/>
        <v>72588</v>
      </c>
      <c r="J22" s="26"/>
      <c r="K22" s="35">
        <f>MAX(G22-MAX(G$5:G21),0)</f>
        <v>35</v>
      </c>
      <c r="L22" s="35">
        <f>MAX(G$5:G22)</f>
        <v>1380</v>
      </c>
      <c r="M22" s="3">
        <v>0.45</v>
      </c>
      <c r="N22" s="38">
        <f>INT(B22*0.2)</f>
        <v>937</v>
      </c>
      <c r="O22" s="38">
        <f t="shared" si="2"/>
        <v>575</v>
      </c>
      <c r="P22">
        <f>INT(L22*2.5)</f>
        <v>3450</v>
      </c>
      <c r="Q22">
        <f>INT(L22/4)</f>
        <v>345</v>
      </c>
      <c r="W22" s="2" t="s">
        <v>8113</v>
      </c>
      <c r="X22">
        <v>8</v>
      </c>
      <c r="Y22" t="b">
        <f>IF(MOD(X22,9)=0,N22,IF(MOD(X22,6)=0,N22,IF(MOD(X22,3)=0,N22)))</f>
        <v>0</v>
      </c>
      <c r="Z22" t="b">
        <f>IF(MOD(X22,9)=0,O22,IF(MOD(X22,6)=0,O22,IF(MOD(X22,3)=0,O22)))</f>
        <v>0</v>
      </c>
    </row>
    <row r="23" spans="1:26">
      <c r="A23" s="2" t="s">
        <v>71</v>
      </c>
      <c r="B23" s="3">
        <f>主线辅助!B19</f>
        <v>4964</v>
      </c>
      <c r="C23" s="3">
        <v>4</v>
      </c>
      <c r="D23" s="3">
        <v>55</v>
      </c>
      <c r="E23" s="3">
        <v>2</v>
      </c>
      <c r="F23" s="25">
        <f t="shared" si="0"/>
        <v>1310</v>
      </c>
      <c r="G23" s="25">
        <v>1461</v>
      </c>
      <c r="H23" s="26">
        <f>ROUND((F23/4*5.5+F23*2.7+F23/4*10*1)*2,0)*C23</f>
        <v>68908</v>
      </c>
      <c r="I23" s="26">
        <f t="shared" si="1"/>
        <v>76848</v>
      </c>
      <c r="J23" s="26"/>
      <c r="K23" s="35">
        <f>MAX(G23-MAX(G$5:G22),0)</f>
        <v>81</v>
      </c>
      <c r="L23" s="35">
        <f>MAX(G$5:G23)</f>
        <v>1461</v>
      </c>
      <c r="M23" s="3">
        <v>0.45</v>
      </c>
      <c r="N23" s="38">
        <f>INT(B23*0.2)</f>
        <v>992</v>
      </c>
      <c r="O23" s="38">
        <f t="shared" si="2"/>
        <v>608</v>
      </c>
      <c r="P23">
        <f>INT(L23*2.5)</f>
        <v>3652</v>
      </c>
      <c r="Q23">
        <f>INT(L23/4)</f>
        <v>365</v>
      </c>
      <c r="W23" s="2" t="s">
        <v>8113</v>
      </c>
      <c r="X23">
        <v>9</v>
      </c>
      <c r="Y23">
        <f>IF(MOD(X23,9)=0,N23,IF(MOD(X23,6)=0,N23,IF(MOD(X23,3)=0,N23)))</f>
        <v>992</v>
      </c>
      <c r="Z23">
        <f>IF(MOD(X23,9)=0,O23,IF(MOD(X23,6)=0,O23,IF(MOD(X23,3)=0,O23)))</f>
        <v>608</v>
      </c>
    </row>
    <row r="24" spans="1:26">
      <c r="A24" s="2" t="s">
        <v>73</v>
      </c>
      <c r="B24" s="3">
        <f>主线辅助!B20</f>
        <v>6500</v>
      </c>
      <c r="C24" s="3">
        <v>4</v>
      </c>
      <c r="D24" s="3">
        <v>55</v>
      </c>
      <c r="E24" s="3">
        <v>2</v>
      </c>
      <c r="F24" s="25">
        <f t="shared" si="0"/>
        <v>1715</v>
      </c>
      <c r="G24" s="25">
        <v>1914</v>
      </c>
      <c r="H24" s="26">
        <f>ROUND((F24/4*5.5+F24*2.7+F24/4*10*1)*2,0)*C24</f>
        <v>90208</v>
      </c>
      <c r="I24" s="26">
        <f t="shared" si="1"/>
        <v>100676</v>
      </c>
      <c r="J24" s="26"/>
      <c r="K24" s="35">
        <f>MAX(G24-MAX(G$5:G23),0)</f>
        <v>453</v>
      </c>
      <c r="L24" s="35">
        <f>MAX(G$5:G24)</f>
        <v>1914</v>
      </c>
      <c r="M24" s="3">
        <v>0.45</v>
      </c>
      <c r="N24" s="38">
        <f>INT(B24*0.2)</f>
        <v>1300</v>
      </c>
      <c r="O24" s="38">
        <f t="shared" si="2"/>
        <v>797</v>
      </c>
      <c r="P24">
        <f>INT(L24*2.5)</f>
        <v>4785</v>
      </c>
      <c r="Q24">
        <f>INT(L24/4)</f>
        <v>478</v>
      </c>
      <c r="W24" s="2" t="s">
        <v>8113</v>
      </c>
      <c r="X24">
        <v>10</v>
      </c>
      <c r="Y24" t="b">
        <f>IF(MOD(X24,9)=0,N24,IF(MOD(X24,6)=0,N24,IF(MOD(X24,3)=0,N24)))</f>
        <v>0</v>
      </c>
      <c r="Z24" t="b">
        <f>IF(MOD(X24,9)=0,O24,IF(MOD(X24,6)=0,O24,IF(MOD(X24,3)=0,O24)))</f>
        <v>0</v>
      </c>
    </row>
    <row r="25" spans="1:26">
      <c r="A25" s="2" t="s">
        <v>75</v>
      </c>
      <c r="B25" s="3">
        <f>主线辅助!B21</f>
        <v>8051</v>
      </c>
      <c r="C25" s="3">
        <v>4</v>
      </c>
      <c r="D25" s="3">
        <v>55</v>
      </c>
      <c r="E25" s="3">
        <v>2</v>
      </c>
      <c r="F25" s="25">
        <f t="shared" si="0"/>
        <v>2124</v>
      </c>
      <c r="G25" s="25">
        <v>2371</v>
      </c>
      <c r="H25" s="26">
        <f>ROUND((F25/4*5.5+F25*2.7+F25/4*10*1)*2,0)*C25</f>
        <v>111724</v>
      </c>
      <c r="I25" s="26">
        <f t="shared" si="1"/>
        <v>124716</v>
      </c>
      <c r="J25" s="26"/>
      <c r="K25" s="35">
        <f>MAX(G25-MAX(G$5:G24),0)</f>
        <v>457</v>
      </c>
      <c r="L25" s="35">
        <f>MAX(G$5:G25)</f>
        <v>2371</v>
      </c>
      <c r="M25" s="3">
        <v>0.45</v>
      </c>
      <c r="N25" s="38">
        <f>INT(B25*0.2)</f>
        <v>1610</v>
      </c>
      <c r="O25" s="38">
        <f t="shared" si="2"/>
        <v>987</v>
      </c>
      <c r="P25">
        <f>INT(L25*2.5)</f>
        <v>5927</v>
      </c>
      <c r="Q25">
        <f>INT(L25/4)</f>
        <v>592</v>
      </c>
      <c r="W25" s="2" t="s">
        <v>8114</v>
      </c>
      <c r="X25">
        <v>1</v>
      </c>
      <c r="Y25" t="b">
        <f>IF(MOD(X25,9)=0,N25,IF(MOD(X25,6)=0,N25,IF(MOD(X25,3)=0,N25)))</f>
        <v>0</v>
      </c>
      <c r="Z25" t="b">
        <f>IF(MOD(X25,9)=0,O25,IF(MOD(X25,6)=0,O25,IF(MOD(X25,3)=0,O25)))</f>
        <v>0</v>
      </c>
    </row>
    <row r="26" spans="1:26">
      <c r="A26" s="2" t="s">
        <v>77</v>
      </c>
      <c r="B26" s="3">
        <f>主线辅助!B22</f>
        <v>8805</v>
      </c>
      <c r="C26" s="3">
        <v>4</v>
      </c>
      <c r="D26" s="3">
        <v>55</v>
      </c>
      <c r="E26" s="3">
        <v>2</v>
      </c>
      <c r="F26" s="25">
        <f t="shared" si="0"/>
        <v>2323</v>
      </c>
      <c r="G26" s="25">
        <v>2593</v>
      </c>
      <c r="H26" s="26">
        <f>ROUND((F26/4*5.5+F26*2.7+F26/4*10*1)*2,0)*C26</f>
        <v>122188</v>
      </c>
      <c r="I26" s="26">
        <f t="shared" si="1"/>
        <v>136392</v>
      </c>
      <c r="J26" s="26"/>
      <c r="K26" s="35">
        <f>MAX(G26-MAX(G$5:G25),0)</f>
        <v>222</v>
      </c>
      <c r="L26" s="35">
        <f>MAX(G$5:G26)</f>
        <v>2593</v>
      </c>
      <c r="M26" s="3">
        <v>0.45</v>
      </c>
      <c r="N26" s="38">
        <f>INT(B26*0.2)</f>
        <v>1761</v>
      </c>
      <c r="O26" s="38">
        <f t="shared" si="2"/>
        <v>1080</v>
      </c>
      <c r="P26">
        <f>INT(L26*2.5)</f>
        <v>6482</v>
      </c>
      <c r="Q26">
        <f>INT(L26/4)</f>
        <v>648</v>
      </c>
      <c r="W26" s="2" t="s">
        <v>8114</v>
      </c>
      <c r="X26">
        <v>2</v>
      </c>
      <c r="Y26" t="b">
        <f>IF(MOD(X26,9)=0,N26,IF(MOD(X26,6)=0,N26,IF(MOD(X26,3)=0,N26)))</f>
        <v>0</v>
      </c>
      <c r="Z26" t="b">
        <f>IF(MOD(X26,9)=0,O26,IF(MOD(X26,6)=0,O26,IF(MOD(X26,3)=0,O26)))</f>
        <v>0</v>
      </c>
    </row>
    <row r="27" spans="1:26">
      <c r="A27" s="2" t="s">
        <v>79</v>
      </c>
      <c r="B27" s="3">
        <f>主线辅助!B23</f>
        <v>9567</v>
      </c>
      <c r="C27" s="3">
        <v>4</v>
      </c>
      <c r="D27" s="3">
        <v>55</v>
      </c>
      <c r="E27" s="3">
        <v>2</v>
      </c>
      <c r="F27" s="25">
        <f t="shared" si="0"/>
        <v>2525</v>
      </c>
      <c r="G27" s="25">
        <v>2817</v>
      </c>
      <c r="H27" s="26">
        <f>ROUND((F27/4*5.5+F27*2.7+F27/4*10*1)*2,0)*C27</f>
        <v>132816</v>
      </c>
      <c r="I27" s="26">
        <f t="shared" si="1"/>
        <v>148176</v>
      </c>
      <c r="J27" s="26"/>
      <c r="K27" s="35">
        <f>MAX(G27-MAX(G$5:G26),0)</f>
        <v>224</v>
      </c>
      <c r="L27" s="35">
        <f>MAX(G$5:G27)</f>
        <v>2817</v>
      </c>
      <c r="M27" s="3">
        <v>0.45</v>
      </c>
      <c r="N27" s="38">
        <f>INT(B27*0.2)</f>
        <v>1913</v>
      </c>
      <c r="O27" s="38">
        <f t="shared" si="2"/>
        <v>1173</v>
      </c>
      <c r="P27">
        <f>INT(L27*2.5)</f>
        <v>7042</v>
      </c>
      <c r="Q27">
        <f>INT(L27/4)</f>
        <v>704</v>
      </c>
      <c r="W27" s="2" t="s">
        <v>8114</v>
      </c>
      <c r="X27">
        <v>3</v>
      </c>
      <c r="Y27">
        <f>IF(MOD(X27,9)=0,N27,IF(MOD(X27,6)=0,N27,IF(MOD(X27,3)=0,N27)))</f>
        <v>1913</v>
      </c>
      <c r="Z27">
        <f>IF(MOD(X27,9)=0,O27,IF(MOD(X27,6)=0,O27,IF(MOD(X27,3)=0,O27)))</f>
        <v>1173</v>
      </c>
    </row>
    <row r="28" spans="1:26">
      <c r="A28" s="2" t="s">
        <v>81</v>
      </c>
      <c r="B28" s="3">
        <f>主线辅助!B24</f>
        <v>10436</v>
      </c>
      <c r="C28" s="3">
        <v>4</v>
      </c>
      <c r="D28" s="3">
        <v>55</v>
      </c>
      <c r="E28" s="3">
        <v>2</v>
      </c>
      <c r="F28" s="25">
        <f t="shared" si="0"/>
        <v>2754</v>
      </c>
      <c r="G28" s="25">
        <v>3073</v>
      </c>
      <c r="H28" s="26">
        <f>ROUND((F28/4*5.5+F28*2.7+F28/4*10*1)*2,0)*C28</f>
        <v>144860</v>
      </c>
      <c r="I28" s="26">
        <f t="shared" si="1"/>
        <v>161640</v>
      </c>
      <c r="J28" s="26"/>
      <c r="K28" s="35">
        <f>MAX(G28-MAX(G$5:G27),0)</f>
        <v>256</v>
      </c>
      <c r="L28" s="35">
        <f>MAX(G$5:G28)</f>
        <v>3073</v>
      </c>
      <c r="M28" s="3">
        <v>0.45</v>
      </c>
      <c r="N28" s="38">
        <f>INT(B28*0.2)</f>
        <v>2087</v>
      </c>
      <c r="O28" s="38">
        <f t="shared" si="2"/>
        <v>1280</v>
      </c>
      <c r="P28">
        <f>INT(L28*2.5)</f>
        <v>7682</v>
      </c>
      <c r="Q28">
        <f>INT(L28/4)</f>
        <v>768</v>
      </c>
      <c r="W28" s="2" t="s">
        <v>8114</v>
      </c>
      <c r="X28">
        <v>4</v>
      </c>
      <c r="Y28" t="b">
        <f>IF(MOD(X28,9)=0,N28,IF(MOD(X28,6)=0,N28,IF(MOD(X28,3)=0,N28)))</f>
        <v>0</v>
      </c>
      <c r="Z28" t="b">
        <f>IF(MOD(X28,9)=0,O28,IF(MOD(X28,6)=0,O28,IF(MOD(X28,3)=0,O28)))</f>
        <v>0</v>
      </c>
    </row>
    <row r="29" spans="1:26">
      <c r="A29" s="2" t="s">
        <v>83</v>
      </c>
      <c r="B29" s="3">
        <f>主线辅助!B25</f>
        <v>11108</v>
      </c>
      <c r="C29" s="3">
        <v>4</v>
      </c>
      <c r="D29" s="3">
        <v>55</v>
      </c>
      <c r="E29" s="3">
        <v>2</v>
      </c>
      <c r="F29" s="25">
        <f t="shared" si="0"/>
        <v>2931</v>
      </c>
      <c r="G29" s="25">
        <v>3271</v>
      </c>
      <c r="H29" s="26">
        <f>ROUND((F29/4*5.5+F29*2.7+F29/4*10*1)*2,0)*C29</f>
        <v>154172</v>
      </c>
      <c r="I29" s="26">
        <f t="shared" si="1"/>
        <v>172056</v>
      </c>
      <c r="J29" s="26"/>
      <c r="K29" s="35">
        <f>MAX(G29-MAX(G$5:G28),0)</f>
        <v>198</v>
      </c>
      <c r="L29" s="35">
        <f>MAX(G$5:G29)</f>
        <v>3271</v>
      </c>
      <c r="M29" s="3">
        <v>0.45</v>
      </c>
      <c r="N29" s="38">
        <f>INT(B29*0.2)</f>
        <v>2221</v>
      </c>
      <c r="O29" s="38">
        <f t="shared" si="2"/>
        <v>1362</v>
      </c>
      <c r="P29">
        <f>INT(L29*2.5)</f>
        <v>8177</v>
      </c>
      <c r="Q29">
        <f>INT(L29/4)</f>
        <v>817</v>
      </c>
      <c r="W29" s="2" t="s">
        <v>8114</v>
      </c>
      <c r="X29">
        <v>5</v>
      </c>
      <c r="Y29" t="b">
        <f>IF(MOD(X29,9)=0,N29,IF(MOD(X29,6)=0,N29,IF(MOD(X29,3)=0,N29)))</f>
        <v>0</v>
      </c>
      <c r="Z29" t="b">
        <f>IF(MOD(X29,9)=0,O29,IF(MOD(X29,6)=0,O29,IF(MOD(X29,3)=0,O29)))</f>
        <v>0</v>
      </c>
    </row>
    <row r="30" spans="1:26">
      <c r="A30" s="2" t="s">
        <v>85</v>
      </c>
      <c r="B30" s="3">
        <f>主线辅助!B26</f>
        <v>11889</v>
      </c>
      <c r="C30" s="3">
        <v>4</v>
      </c>
      <c r="D30" s="3">
        <v>55</v>
      </c>
      <c r="E30" s="3">
        <v>2</v>
      </c>
      <c r="F30" s="25">
        <f t="shared" si="0"/>
        <v>3137</v>
      </c>
      <c r="G30" s="25">
        <v>3501</v>
      </c>
      <c r="H30" s="26">
        <f>ROUND((F30/4*5.5+F30*2.7+F30/4*10*1)*2,0)*C30</f>
        <v>165008</v>
      </c>
      <c r="I30" s="26">
        <f t="shared" si="1"/>
        <v>184152</v>
      </c>
      <c r="J30" s="26"/>
      <c r="K30" s="35">
        <f>MAX(G30-MAX(G$5:G29),0)</f>
        <v>230</v>
      </c>
      <c r="L30" s="35">
        <f>MAX(G$5:G30)</f>
        <v>3501</v>
      </c>
      <c r="M30" s="3">
        <v>0.45</v>
      </c>
      <c r="N30" s="38">
        <f>INT(B30*0.2)</f>
        <v>2377</v>
      </c>
      <c r="O30" s="38">
        <f t="shared" si="2"/>
        <v>1458</v>
      </c>
      <c r="P30">
        <f>INT(L30*2.5)</f>
        <v>8752</v>
      </c>
      <c r="Q30">
        <f>INT(L30/4)</f>
        <v>875</v>
      </c>
      <c r="W30" s="2" t="s">
        <v>8114</v>
      </c>
      <c r="X30">
        <v>6</v>
      </c>
      <c r="Y30">
        <f>IF(MOD(X30,9)=0,N30,IF(MOD(X30,6)=0,N30,IF(MOD(X30,3)=0,N30)))</f>
        <v>2377</v>
      </c>
      <c r="Z30">
        <f>IF(MOD(X30,9)=0,O30,IF(MOD(X30,6)=0,O30,IF(MOD(X30,3)=0,O30)))</f>
        <v>1458</v>
      </c>
    </row>
    <row r="31" spans="1:26">
      <c r="A31" s="2" t="s">
        <v>87</v>
      </c>
      <c r="B31" s="3">
        <f>主线辅助!B27</f>
        <v>12800</v>
      </c>
      <c r="C31" s="3">
        <v>4</v>
      </c>
      <c r="D31" s="3">
        <v>55</v>
      </c>
      <c r="E31" s="3">
        <v>2</v>
      </c>
      <c r="F31" s="25">
        <f t="shared" si="0"/>
        <v>3378</v>
      </c>
      <c r="G31" s="25">
        <v>3770</v>
      </c>
      <c r="H31" s="26">
        <f>ROUND((F31/4*5.5+F31*2.7+F31/4*10*1)*2,0)*C31</f>
        <v>177684</v>
      </c>
      <c r="I31" s="26">
        <f t="shared" si="1"/>
        <v>198304</v>
      </c>
      <c r="J31" s="26"/>
      <c r="K31" s="35">
        <f>MAX(G31-MAX(G$5:G30),0)</f>
        <v>269</v>
      </c>
      <c r="L31" s="35">
        <f>MAX(G$5:G31)</f>
        <v>3770</v>
      </c>
      <c r="M31" s="3">
        <v>0.45</v>
      </c>
      <c r="N31" s="38">
        <f>INT(B31*0.2)</f>
        <v>2560</v>
      </c>
      <c r="O31" s="38">
        <f t="shared" si="2"/>
        <v>1570</v>
      </c>
      <c r="P31">
        <f>INT(L31*2.5)</f>
        <v>9425</v>
      </c>
      <c r="Q31">
        <f>INT(L31/4)</f>
        <v>942</v>
      </c>
      <c r="W31" s="2" t="s">
        <v>8114</v>
      </c>
      <c r="X31">
        <v>7</v>
      </c>
      <c r="Y31" t="b">
        <f>IF(MOD(X31,9)=0,N31,IF(MOD(X31,6)=0,N31,IF(MOD(X31,3)=0,N31)))</f>
        <v>0</v>
      </c>
      <c r="Z31" t="b">
        <f>IF(MOD(X31,9)=0,O31,IF(MOD(X31,6)=0,O31,IF(MOD(X31,3)=0,O31)))</f>
        <v>0</v>
      </c>
    </row>
    <row r="32" spans="1:26">
      <c r="A32" s="2" t="s">
        <v>89</v>
      </c>
      <c r="B32" s="3">
        <f>主线辅助!B28</f>
        <v>13707</v>
      </c>
      <c r="C32" s="3">
        <v>4</v>
      </c>
      <c r="D32" s="3">
        <v>55</v>
      </c>
      <c r="E32" s="3">
        <v>2</v>
      </c>
      <c r="F32" s="25">
        <f t="shared" si="0"/>
        <v>3617</v>
      </c>
      <c r="G32" s="25">
        <v>4037</v>
      </c>
      <c r="H32" s="26">
        <f>ROUND((F32/4*5.5+F32*2.7+F32/4*10*1)*2,0)*C32</f>
        <v>190256</v>
      </c>
      <c r="I32" s="26">
        <f t="shared" si="1"/>
        <v>212348</v>
      </c>
      <c r="J32" s="26"/>
      <c r="K32" s="35">
        <f>MAX(G32-MAX(G$5:G31),0)</f>
        <v>267</v>
      </c>
      <c r="L32" s="35">
        <f>MAX(G$5:G32)</f>
        <v>4037</v>
      </c>
      <c r="M32" s="3">
        <v>0.45</v>
      </c>
      <c r="N32" s="38">
        <f>INT(B32*0.2)</f>
        <v>2741</v>
      </c>
      <c r="O32" s="38">
        <f t="shared" si="2"/>
        <v>1681</v>
      </c>
      <c r="P32">
        <f>INT(L32*2.5)</f>
        <v>10092</v>
      </c>
      <c r="Q32">
        <f>INT(L32/4)</f>
        <v>1009</v>
      </c>
      <c r="W32" s="2" t="s">
        <v>8114</v>
      </c>
      <c r="X32">
        <v>8</v>
      </c>
      <c r="Y32" t="b">
        <f>IF(MOD(X32,9)=0,N32,IF(MOD(X32,6)=0,N32,IF(MOD(X32,3)=0,N32)))</f>
        <v>0</v>
      </c>
      <c r="Z32" t="b">
        <f>IF(MOD(X32,9)=0,O32,IF(MOD(X32,6)=0,O32,IF(MOD(X32,3)=0,O32)))</f>
        <v>0</v>
      </c>
    </row>
    <row r="33" spans="1:26">
      <c r="A33" s="2" t="s">
        <v>91</v>
      </c>
      <c r="B33" s="3">
        <f>主线辅助!B29</f>
        <v>14591</v>
      </c>
      <c r="C33" s="3">
        <v>4</v>
      </c>
      <c r="D33" s="3">
        <v>55</v>
      </c>
      <c r="E33" s="3">
        <v>2</v>
      </c>
      <c r="F33" s="25">
        <f t="shared" si="0"/>
        <v>3850</v>
      </c>
      <c r="G33" s="25">
        <v>4297</v>
      </c>
      <c r="H33" s="26">
        <f>ROUND((F33/4*5.5+F33*2.7+F33/4*10*1)*2,0)*C33</f>
        <v>202512</v>
      </c>
      <c r="I33" s="26">
        <f t="shared" si="1"/>
        <v>226024</v>
      </c>
      <c r="J33" s="26"/>
      <c r="K33" s="35">
        <f>MAX(G33-MAX(G$5:G32),0)</f>
        <v>260</v>
      </c>
      <c r="L33" s="35">
        <f>MAX(G$5:G33)</f>
        <v>4297</v>
      </c>
      <c r="M33" s="3">
        <v>0.45</v>
      </c>
      <c r="N33" s="38">
        <f>INT(B33*0.2)</f>
        <v>2918</v>
      </c>
      <c r="O33" s="38">
        <f t="shared" si="2"/>
        <v>1790</v>
      </c>
      <c r="P33">
        <f>INT(L33*2.5)</f>
        <v>10742</v>
      </c>
      <c r="Q33">
        <f>INT(L33/4)</f>
        <v>1074</v>
      </c>
      <c r="W33" s="2" t="s">
        <v>8114</v>
      </c>
      <c r="X33">
        <v>9</v>
      </c>
      <c r="Y33">
        <f>IF(MOD(X33,9)=0,N33,IF(MOD(X33,6)=0,N33,IF(MOD(X33,3)=0,N33)))</f>
        <v>2918</v>
      </c>
      <c r="Z33">
        <f>IF(MOD(X33,9)=0,O33,IF(MOD(X33,6)=0,O33,IF(MOD(X33,3)=0,O33)))</f>
        <v>1790</v>
      </c>
    </row>
    <row r="34" spans="1:26">
      <c r="A34" s="2" t="s">
        <v>93</v>
      </c>
      <c r="B34" s="3">
        <f>主线辅助!B30</f>
        <v>15519</v>
      </c>
      <c r="C34" s="3">
        <v>4</v>
      </c>
      <c r="D34" s="3">
        <v>55</v>
      </c>
      <c r="E34" s="3">
        <v>2</v>
      </c>
      <c r="F34" s="25">
        <f t="shared" si="0"/>
        <v>4095</v>
      </c>
      <c r="G34" s="25">
        <v>4570</v>
      </c>
      <c r="H34" s="26">
        <f>ROUND((F34/4*5.5+F34*2.7+F34/4*10*1)*2,0)*C34</f>
        <v>215396</v>
      </c>
      <c r="I34" s="26">
        <f t="shared" si="1"/>
        <v>240384</v>
      </c>
      <c r="J34" s="26"/>
      <c r="K34" s="35">
        <f>MAX(G34-MAX(G$5:G33),0)</f>
        <v>273</v>
      </c>
      <c r="L34" s="35">
        <f>MAX(G$5:G34)</f>
        <v>4570</v>
      </c>
      <c r="M34" s="3">
        <v>0.45</v>
      </c>
      <c r="N34" s="38">
        <f>INT(B34*0.2)</f>
        <v>3103</v>
      </c>
      <c r="O34" s="38">
        <f t="shared" si="2"/>
        <v>1903</v>
      </c>
      <c r="P34">
        <f>INT(L34*2.5)</f>
        <v>11425</v>
      </c>
      <c r="Q34">
        <f>INT(L34/4)</f>
        <v>1142</v>
      </c>
      <c r="W34" s="2" t="s">
        <v>8114</v>
      </c>
      <c r="X34">
        <v>10</v>
      </c>
      <c r="Y34" t="b">
        <f>IF(MOD(X34,9)=0,N34,IF(MOD(X34,6)=0,N34,IF(MOD(X34,3)=0,N34)))</f>
        <v>0</v>
      </c>
      <c r="Z34" t="b">
        <f>IF(MOD(X34,9)=0,O34,IF(MOD(X34,6)=0,O34,IF(MOD(X34,3)=0,O34)))</f>
        <v>0</v>
      </c>
    </row>
    <row r="35" spans="1:26">
      <c r="A35" s="4" t="s">
        <v>95</v>
      </c>
      <c r="B35" s="3">
        <f>主线辅助!B31</f>
        <v>15576</v>
      </c>
      <c r="C35" s="3">
        <v>4</v>
      </c>
      <c r="D35" s="3">
        <v>55</v>
      </c>
      <c r="E35" s="3">
        <v>2</v>
      </c>
      <c r="F35" s="25">
        <f t="shared" si="0"/>
        <v>4110</v>
      </c>
      <c r="G35" s="25">
        <v>4587</v>
      </c>
      <c r="H35" s="26">
        <f>ROUND((F35/4*5.5+F35*2.7+F35/4*10*1)*2,0)*C35</f>
        <v>216188</v>
      </c>
      <c r="I35" s="26">
        <f t="shared" si="1"/>
        <v>241276</v>
      </c>
      <c r="J35" s="26"/>
      <c r="K35" s="35">
        <f>MAX(G35-MAX(G$5:G34),0)</f>
        <v>17</v>
      </c>
      <c r="L35" s="35">
        <f>MAX(G$5:G35)</f>
        <v>4587</v>
      </c>
      <c r="M35" s="3">
        <v>0.45</v>
      </c>
      <c r="N35" s="38">
        <f>INT(B35*0.2)</f>
        <v>3115</v>
      </c>
      <c r="O35" s="38">
        <f t="shared" si="2"/>
        <v>1910</v>
      </c>
      <c r="P35">
        <f>INT(L35*2.5)</f>
        <v>11467</v>
      </c>
      <c r="Q35">
        <f>INT(L35/4)</f>
        <v>1146</v>
      </c>
      <c r="W35" s="4" t="s">
        <v>8115</v>
      </c>
      <c r="X35">
        <v>1</v>
      </c>
      <c r="Y35" t="b">
        <f>IF(MOD(X35,9)=0,N35,IF(MOD(X35,6)=0,N35,IF(MOD(X35,3)=0,N35)))</f>
        <v>0</v>
      </c>
      <c r="Z35" t="b">
        <f>IF(MOD(X35,9)=0,O35,IF(MOD(X35,6)=0,O35,IF(MOD(X35,3)=0,O35)))</f>
        <v>0</v>
      </c>
    </row>
    <row r="36" spans="1:26">
      <c r="A36" s="4" t="s">
        <v>97</v>
      </c>
      <c r="B36" s="3">
        <f>主线辅助!B32</f>
        <v>16563</v>
      </c>
      <c r="C36" s="3">
        <v>4</v>
      </c>
      <c r="D36" s="3">
        <v>55</v>
      </c>
      <c r="E36" s="3">
        <v>2</v>
      </c>
      <c r="F36" s="25">
        <f t="shared" si="0"/>
        <v>4371</v>
      </c>
      <c r="G36" s="25">
        <v>4878</v>
      </c>
      <c r="H36" s="26">
        <f>ROUND((F36/4*5.5+F36*2.7+F36/4*10*1)*2,0)*C36</f>
        <v>229916</v>
      </c>
      <c r="I36" s="26">
        <f t="shared" si="1"/>
        <v>256584</v>
      </c>
      <c r="J36" s="26"/>
      <c r="K36" s="35">
        <f>MAX(G36-MAX(G$5:G35),0)</f>
        <v>291</v>
      </c>
      <c r="L36" s="35">
        <f>MAX(G$5:G36)</f>
        <v>4878</v>
      </c>
      <c r="M36" s="3">
        <v>0.45</v>
      </c>
      <c r="N36" s="38">
        <f>INT(B36*0.2)</f>
        <v>3312</v>
      </c>
      <c r="O36" s="38">
        <f t="shared" si="2"/>
        <v>2032</v>
      </c>
      <c r="P36">
        <f>INT(L36*2.5)</f>
        <v>12195</v>
      </c>
      <c r="Q36">
        <f>INT(L36/4)</f>
        <v>1219</v>
      </c>
      <c r="W36" s="4" t="s">
        <v>8115</v>
      </c>
      <c r="X36">
        <v>2</v>
      </c>
      <c r="Y36" t="b">
        <f>IF(MOD(X36,9)=0,N36,IF(MOD(X36,6)=0,N36,IF(MOD(X36,3)=0,N36)))</f>
        <v>0</v>
      </c>
      <c r="Z36" t="b">
        <f>IF(MOD(X36,9)=0,O36,IF(MOD(X36,6)=0,O36,IF(MOD(X36,3)=0,O36)))</f>
        <v>0</v>
      </c>
    </row>
    <row r="37" spans="1:26">
      <c r="A37" s="4" t="s">
        <v>99</v>
      </c>
      <c r="B37" s="3">
        <f>主线辅助!B33</f>
        <v>17631</v>
      </c>
      <c r="C37" s="3">
        <v>4</v>
      </c>
      <c r="D37" s="3">
        <v>55</v>
      </c>
      <c r="E37" s="3">
        <v>2</v>
      </c>
      <c r="F37" s="25">
        <f t="shared" si="0"/>
        <v>4653</v>
      </c>
      <c r="G37" s="25">
        <v>5193</v>
      </c>
      <c r="H37" s="26">
        <f>ROUND((F37/4*5.5+F37*2.7+F37/4*10*1)*2,0)*C37</f>
        <v>244748</v>
      </c>
      <c r="I37" s="26">
        <f t="shared" si="1"/>
        <v>273152</v>
      </c>
      <c r="J37" s="26"/>
      <c r="K37" s="35">
        <f>MAX(G37-MAX(G$5:G36),0)</f>
        <v>315</v>
      </c>
      <c r="L37" s="35">
        <f>MAX(G$5:G37)</f>
        <v>5193</v>
      </c>
      <c r="M37" s="3">
        <v>0.45</v>
      </c>
      <c r="N37" s="38">
        <f>INT(B37*0.2)</f>
        <v>3526</v>
      </c>
      <c r="O37" s="38">
        <f t="shared" si="2"/>
        <v>2163</v>
      </c>
      <c r="P37">
        <f>INT(L37*2.5)</f>
        <v>12982</v>
      </c>
      <c r="Q37">
        <f>INT(L37/4)</f>
        <v>1298</v>
      </c>
      <c r="W37" s="4" t="s">
        <v>8115</v>
      </c>
      <c r="X37">
        <v>3</v>
      </c>
      <c r="Y37">
        <f>IF(MOD(X37,9)=0,N37,IF(MOD(X37,6)=0,N37,IF(MOD(X37,3)=0,N37)))</f>
        <v>3526</v>
      </c>
      <c r="Z37">
        <f>IF(MOD(X37,9)=0,O37,IF(MOD(X37,6)=0,O37,IF(MOD(X37,3)=0,O37)))</f>
        <v>2163</v>
      </c>
    </row>
    <row r="38" spans="1:26">
      <c r="A38" s="4" t="s">
        <v>101</v>
      </c>
      <c r="B38" s="3">
        <f>主线辅助!B34</f>
        <v>18638</v>
      </c>
      <c r="C38" s="3">
        <v>4</v>
      </c>
      <c r="D38" s="3">
        <v>55</v>
      </c>
      <c r="E38" s="3">
        <v>2</v>
      </c>
      <c r="F38" s="25">
        <f t="shared" si="0"/>
        <v>4919</v>
      </c>
      <c r="G38" s="25">
        <v>5489</v>
      </c>
      <c r="H38" s="26">
        <f>ROUND((F38/4*5.5+F38*2.7+F38/4*10*1)*2,0)*C38</f>
        <v>258740</v>
      </c>
      <c r="I38" s="26">
        <f t="shared" si="1"/>
        <v>288720</v>
      </c>
      <c r="J38" s="26"/>
      <c r="K38" s="35">
        <f>MAX(G38-MAX(G$5:G37),0)</f>
        <v>296</v>
      </c>
      <c r="L38" s="35">
        <f>MAX(G$5:G38)</f>
        <v>5489</v>
      </c>
      <c r="M38" s="3">
        <v>0.45</v>
      </c>
      <c r="N38" s="38">
        <f>INT(B38*0.2)</f>
        <v>3727</v>
      </c>
      <c r="O38" s="38">
        <f t="shared" si="2"/>
        <v>2286</v>
      </c>
      <c r="P38">
        <f>INT(L38*2.5)</f>
        <v>13722</v>
      </c>
      <c r="Q38">
        <f>INT(L38/4)</f>
        <v>1372</v>
      </c>
      <c r="W38" s="4" t="s">
        <v>8115</v>
      </c>
      <c r="X38">
        <v>4</v>
      </c>
      <c r="Y38" t="b">
        <f>IF(MOD(X38,9)=0,N38,IF(MOD(X38,6)=0,N38,IF(MOD(X38,3)=0,N38)))</f>
        <v>0</v>
      </c>
      <c r="Z38" t="b">
        <f>IF(MOD(X38,9)=0,O38,IF(MOD(X38,6)=0,O38,IF(MOD(X38,3)=0,O38)))</f>
        <v>0</v>
      </c>
    </row>
    <row r="39" spans="1:26">
      <c r="A39" s="4" t="s">
        <v>103</v>
      </c>
      <c r="B39" s="3">
        <f>主线辅助!B35</f>
        <v>19652</v>
      </c>
      <c r="C39" s="3">
        <v>4</v>
      </c>
      <c r="D39" s="3">
        <v>55</v>
      </c>
      <c r="E39" s="3">
        <v>2</v>
      </c>
      <c r="F39" s="25">
        <f t="shared" si="0"/>
        <v>5186</v>
      </c>
      <c r="G39" s="25">
        <v>5788</v>
      </c>
      <c r="H39" s="26">
        <f>ROUND((F39/4*5.5+F39*2.7+F39/4*10*1)*2,0)*C39</f>
        <v>272784</v>
      </c>
      <c r="I39" s="26">
        <f t="shared" si="1"/>
        <v>304448</v>
      </c>
      <c r="J39" s="26"/>
      <c r="K39" s="35">
        <f>MAX(G39-MAX(G$5:G38),0)</f>
        <v>299</v>
      </c>
      <c r="L39" s="35">
        <f>MAX(G$5:G39)</f>
        <v>5788</v>
      </c>
      <c r="M39" s="3">
        <v>0.45</v>
      </c>
      <c r="N39" s="38">
        <f>INT(B39*0.2)</f>
        <v>3930</v>
      </c>
      <c r="O39" s="38">
        <f t="shared" si="2"/>
        <v>2411</v>
      </c>
      <c r="P39">
        <f>INT(L39*2.5)</f>
        <v>14470</v>
      </c>
      <c r="Q39">
        <f>INT(L39/4)</f>
        <v>1447</v>
      </c>
      <c r="W39" s="4" t="s">
        <v>8115</v>
      </c>
      <c r="X39">
        <v>5</v>
      </c>
      <c r="Y39" t="b">
        <f>IF(MOD(X39,9)=0,N39,IF(MOD(X39,6)=0,N39,IF(MOD(X39,3)=0,N39)))</f>
        <v>0</v>
      </c>
      <c r="Z39" t="b">
        <f>IF(MOD(X39,9)=0,O39,IF(MOD(X39,6)=0,O39,IF(MOD(X39,3)=0,O39)))</f>
        <v>0</v>
      </c>
    </row>
    <row r="40" spans="1:26">
      <c r="A40" s="4" t="s">
        <v>105</v>
      </c>
      <c r="B40" s="3">
        <f>主线辅助!B36</f>
        <v>20761</v>
      </c>
      <c r="C40" s="3">
        <v>4</v>
      </c>
      <c r="D40" s="3">
        <v>55</v>
      </c>
      <c r="E40" s="3">
        <v>2</v>
      </c>
      <c r="F40" s="25">
        <f t="shared" si="0"/>
        <v>5479</v>
      </c>
      <c r="G40" s="25">
        <v>6114</v>
      </c>
      <c r="H40" s="26">
        <f>ROUND((F40/4*5.5+F40*2.7+F40/4*10*1)*2,0)*C40</f>
        <v>288196</v>
      </c>
      <c r="I40" s="26">
        <f t="shared" si="1"/>
        <v>321596</v>
      </c>
      <c r="J40" s="26"/>
      <c r="K40" s="35">
        <f>MAX(G40-MAX(G$5:G39),0)</f>
        <v>326</v>
      </c>
      <c r="L40" s="35">
        <f>MAX(G$5:G40)</f>
        <v>6114</v>
      </c>
      <c r="M40" s="3">
        <v>0.45</v>
      </c>
      <c r="N40" s="38">
        <f>INT(B40*0.2)</f>
        <v>4152</v>
      </c>
      <c r="O40" s="38">
        <f t="shared" si="2"/>
        <v>2547</v>
      </c>
      <c r="P40">
        <f>INT(L40*2.5)</f>
        <v>15285</v>
      </c>
      <c r="Q40">
        <f>INT(L40/4)</f>
        <v>1528</v>
      </c>
      <c r="W40" s="4" t="s">
        <v>8115</v>
      </c>
      <c r="X40">
        <v>6</v>
      </c>
      <c r="Y40">
        <f>IF(MOD(X40,9)=0,N40,IF(MOD(X40,6)=0,N40,IF(MOD(X40,3)=0,N40)))</f>
        <v>4152</v>
      </c>
      <c r="Z40">
        <f>IF(MOD(X40,9)=0,O40,IF(MOD(X40,6)=0,O40,IF(MOD(X40,3)=0,O40)))</f>
        <v>2547</v>
      </c>
    </row>
    <row r="41" spans="1:26">
      <c r="A41" s="4" t="s">
        <v>107</v>
      </c>
      <c r="B41" s="3">
        <f>主线辅助!B37</f>
        <v>21795</v>
      </c>
      <c r="C41" s="3">
        <v>4</v>
      </c>
      <c r="D41" s="3">
        <v>55</v>
      </c>
      <c r="E41" s="3">
        <v>2</v>
      </c>
      <c r="F41" s="25">
        <f t="shared" si="0"/>
        <v>5752</v>
      </c>
      <c r="G41" s="25">
        <v>6419</v>
      </c>
      <c r="H41" s="26">
        <f>ROUND((F41/4*5.5+F41*2.7+F41/4*10*1)*2,0)*C41</f>
        <v>302556</v>
      </c>
      <c r="I41" s="26">
        <f t="shared" si="1"/>
        <v>337640</v>
      </c>
      <c r="J41" s="26"/>
      <c r="K41" s="35">
        <f>MAX(G41-MAX(G$5:G40),0)</f>
        <v>305</v>
      </c>
      <c r="L41" s="35">
        <f>MAX(G$5:G41)</f>
        <v>6419</v>
      </c>
      <c r="M41" s="3">
        <v>0.45</v>
      </c>
      <c r="N41" s="38">
        <f>INT(B41*0.2)</f>
        <v>4359</v>
      </c>
      <c r="O41" s="38">
        <f t="shared" si="2"/>
        <v>2673</v>
      </c>
      <c r="P41">
        <f>INT(L41*2.5)</f>
        <v>16047</v>
      </c>
      <c r="Q41">
        <f>INT(L41/4)</f>
        <v>1604</v>
      </c>
      <c r="W41" s="4" t="s">
        <v>8115</v>
      </c>
      <c r="X41">
        <v>7</v>
      </c>
      <c r="Y41" t="b">
        <f>IF(MOD(X41,9)=0,N41,IF(MOD(X41,6)=0,N41,IF(MOD(X41,3)=0,N41)))</f>
        <v>0</v>
      </c>
      <c r="Z41" t="b">
        <f>IF(MOD(X41,9)=0,O41,IF(MOD(X41,6)=0,O41,IF(MOD(X41,3)=0,O41)))</f>
        <v>0</v>
      </c>
    </row>
    <row r="42" spans="1:26">
      <c r="A42" s="4" t="s">
        <v>109</v>
      </c>
      <c r="B42" s="3">
        <f>主线辅助!B38</f>
        <v>22838</v>
      </c>
      <c r="C42" s="3">
        <v>4</v>
      </c>
      <c r="D42" s="3">
        <v>55</v>
      </c>
      <c r="E42" s="3">
        <v>2</v>
      </c>
      <c r="F42" s="25">
        <f t="shared" si="0"/>
        <v>6027</v>
      </c>
      <c r="G42" s="25">
        <v>6726</v>
      </c>
      <c r="H42" s="26">
        <f>ROUND((F42/4*5.5+F42*2.7+F42/4*10*1)*2,0)*C42</f>
        <v>317020</v>
      </c>
      <c r="I42" s="26">
        <f t="shared" si="1"/>
        <v>353788</v>
      </c>
      <c r="J42" s="26"/>
      <c r="K42" s="35">
        <f>MAX(G42-MAX(G$5:G41),0)</f>
        <v>307</v>
      </c>
      <c r="L42" s="35">
        <f>MAX(G$5:G42)</f>
        <v>6726</v>
      </c>
      <c r="M42" s="3">
        <v>0.45</v>
      </c>
      <c r="N42" s="38">
        <f>INT(B42*0.2)</f>
        <v>4567</v>
      </c>
      <c r="O42" s="38">
        <f t="shared" si="2"/>
        <v>2802</v>
      </c>
      <c r="P42">
        <f>INT(L42*2.5)</f>
        <v>16815</v>
      </c>
      <c r="Q42">
        <f>INT(L42/4)</f>
        <v>1681</v>
      </c>
      <c r="W42" s="4" t="s">
        <v>8115</v>
      </c>
      <c r="X42">
        <v>8</v>
      </c>
      <c r="Y42" t="b">
        <f>IF(MOD(X42,9)=0,N42,IF(MOD(X42,6)=0,N42,IF(MOD(X42,3)=0,N42)))</f>
        <v>0</v>
      </c>
      <c r="Z42" t="b">
        <f>IF(MOD(X42,9)=0,O42,IF(MOD(X42,6)=0,O42,IF(MOD(X42,3)=0,O42)))</f>
        <v>0</v>
      </c>
    </row>
    <row r="43" spans="1:26">
      <c r="A43" s="4" t="s">
        <v>111</v>
      </c>
      <c r="B43" s="3">
        <f>主线辅助!B39</f>
        <v>23987</v>
      </c>
      <c r="C43" s="3">
        <v>4</v>
      </c>
      <c r="D43" s="3">
        <v>55</v>
      </c>
      <c r="E43" s="3">
        <v>2</v>
      </c>
      <c r="F43" s="25">
        <f t="shared" si="0"/>
        <v>6330</v>
      </c>
      <c r="G43" s="25">
        <v>7065</v>
      </c>
      <c r="H43" s="26">
        <f>ROUND((F43/4*5.5+F43*2.7+F43/4*10*1)*2,0)*C43</f>
        <v>332960</v>
      </c>
      <c r="I43" s="26">
        <f t="shared" si="1"/>
        <v>371620</v>
      </c>
      <c r="J43" s="26"/>
      <c r="K43" s="35">
        <f>MAX(G43-MAX(G$5:G42),0)</f>
        <v>339</v>
      </c>
      <c r="L43" s="35">
        <f>MAX(G$5:G43)</f>
        <v>7065</v>
      </c>
      <c r="M43" s="3">
        <v>0.45</v>
      </c>
      <c r="N43" s="38">
        <f>INT(B43*0.2)</f>
        <v>4797</v>
      </c>
      <c r="O43" s="38">
        <f t="shared" si="2"/>
        <v>2943</v>
      </c>
      <c r="P43">
        <f>INT(L43*2.5)</f>
        <v>17662</v>
      </c>
      <c r="Q43">
        <f>INT(L43/4)</f>
        <v>1766</v>
      </c>
      <c r="W43" s="4" t="s">
        <v>8115</v>
      </c>
      <c r="X43">
        <v>9</v>
      </c>
      <c r="Y43">
        <f>IF(MOD(X43,9)=0,N43,IF(MOD(X43,6)=0,N43,IF(MOD(X43,3)=0,N43)))</f>
        <v>4797</v>
      </c>
      <c r="Z43">
        <f>IF(MOD(X43,9)=0,O43,IF(MOD(X43,6)=0,O43,IF(MOD(X43,3)=0,O43)))</f>
        <v>2943</v>
      </c>
    </row>
    <row r="44" spans="1:26">
      <c r="A44" s="4" t="s">
        <v>36</v>
      </c>
      <c r="B44" s="3">
        <f>主线辅助!B40</f>
        <v>25050</v>
      </c>
      <c r="C44" s="3">
        <v>4</v>
      </c>
      <c r="D44" s="3">
        <v>55</v>
      </c>
      <c r="E44" s="3">
        <v>2</v>
      </c>
      <c r="F44" s="25">
        <f t="shared" si="0"/>
        <v>6611</v>
      </c>
      <c r="G44" s="25">
        <v>7378</v>
      </c>
      <c r="H44" s="26">
        <f>ROUND((F44/4*5.5+F44*2.7+F44/4*10*1)*2,0)*C44</f>
        <v>347740</v>
      </c>
      <c r="I44" s="26">
        <f t="shared" si="1"/>
        <v>388084</v>
      </c>
      <c r="J44" s="26"/>
      <c r="K44" s="35">
        <f>MAX(G44-MAX(G$5:G43),0)</f>
        <v>313</v>
      </c>
      <c r="L44" s="35">
        <f>MAX(G$5:G44)</f>
        <v>7378</v>
      </c>
      <c r="M44" s="3">
        <v>0.45</v>
      </c>
      <c r="N44" s="38">
        <f>INT(B44*0.2)</f>
        <v>5010</v>
      </c>
      <c r="O44" s="38">
        <f t="shared" si="2"/>
        <v>3073</v>
      </c>
      <c r="P44">
        <f>INT(L44*2.5)</f>
        <v>18445</v>
      </c>
      <c r="Q44">
        <f>INT(L44/4)</f>
        <v>1844</v>
      </c>
      <c r="W44" s="4" t="s">
        <v>8115</v>
      </c>
      <c r="X44">
        <v>10</v>
      </c>
      <c r="Y44" t="b">
        <f>IF(MOD(X44,9)=0,N44,IF(MOD(X44,6)=0,N44,IF(MOD(X44,3)=0,N44)))</f>
        <v>0</v>
      </c>
      <c r="Z44" t="b">
        <f>IF(MOD(X44,9)=0,O44,IF(MOD(X44,6)=0,O44,IF(MOD(X44,3)=0,O44)))</f>
        <v>0</v>
      </c>
    </row>
    <row r="45" spans="1:26">
      <c r="A45" s="4" t="s">
        <v>114</v>
      </c>
      <c r="B45" s="3">
        <f>主线辅助!B41</f>
        <v>33743</v>
      </c>
      <c r="C45" s="3">
        <v>4</v>
      </c>
      <c r="D45" s="3">
        <v>55</v>
      </c>
      <c r="E45" s="3">
        <v>2</v>
      </c>
      <c r="F45" s="25">
        <f t="shared" si="0"/>
        <v>8905</v>
      </c>
      <c r="G45" s="25">
        <v>9938</v>
      </c>
      <c r="H45" s="26">
        <f>ROUND((F45/4*5.5+F45*2.7+F45/4*10*1)*2,0)*C45</f>
        <v>468404</v>
      </c>
      <c r="I45" s="26">
        <f t="shared" si="1"/>
        <v>522740</v>
      </c>
      <c r="J45" s="26"/>
      <c r="K45" s="35">
        <f>MAX(G45-MAX(G$5:G44),0)</f>
        <v>2560</v>
      </c>
      <c r="L45" s="35">
        <f>MAX(G$5:G45)</f>
        <v>9938</v>
      </c>
      <c r="M45" s="3">
        <v>0.45</v>
      </c>
      <c r="N45" s="38">
        <f>INT(B45*0.2)</f>
        <v>6748</v>
      </c>
      <c r="O45" s="38">
        <f t="shared" si="2"/>
        <v>4140</v>
      </c>
      <c r="P45">
        <f>INT(L45*2.5)</f>
        <v>24845</v>
      </c>
      <c r="Q45">
        <f>INT(L45/4)</f>
        <v>2484</v>
      </c>
      <c r="W45" s="4" t="s">
        <v>8116</v>
      </c>
      <c r="X45">
        <v>1</v>
      </c>
      <c r="Y45" t="b">
        <f>IF(MOD(X45,9)=0,N45,IF(MOD(X45,6)=0,N45,IF(MOD(X45,3)=0,N45)))</f>
        <v>0</v>
      </c>
      <c r="Z45" t="b">
        <f>IF(MOD(X45,9)=0,O45,IF(MOD(X45,6)=0,O45,IF(MOD(X45,3)=0,O45)))</f>
        <v>0</v>
      </c>
    </row>
    <row r="46" spans="1:26">
      <c r="A46" s="4" t="s">
        <v>116</v>
      </c>
      <c r="B46" s="3">
        <f>主线辅助!B42</f>
        <v>35021</v>
      </c>
      <c r="C46" s="3">
        <v>4</v>
      </c>
      <c r="D46" s="3">
        <v>55</v>
      </c>
      <c r="E46" s="3">
        <v>2</v>
      </c>
      <c r="F46" s="25">
        <f t="shared" si="0"/>
        <v>9243</v>
      </c>
      <c r="G46" s="25">
        <v>10315</v>
      </c>
      <c r="H46" s="26">
        <f>ROUND((F46/4*5.5+F46*2.7+F46/4*10*1)*2,0)*C46</f>
        <v>486180</v>
      </c>
      <c r="I46" s="26">
        <f t="shared" si="1"/>
        <v>542568</v>
      </c>
      <c r="J46" s="26"/>
      <c r="K46" s="35">
        <f>MAX(G46-MAX(G$5:G45),0)</f>
        <v>377</v>
      </c>
      <c r="L46" s="35">
        <f>MAX(G$5:G46)</f>
        <v>10315</v>
      </c>
      <c r="M46" s="3">
        <v>0.45</v>
      </c>
      <c r="N46" s="38">
        <f>INT(B46*0.2)</f>
        <v>7004</v>
      </c>
      <c r="O46" s="38">
        <f t="shared" si="2"/>
        <v>4297</v>
      </c>
      <c r="P46">
        <f>INT(L46*2.5)</f>
        <v>25787</v>
      </c>
      <c r="Q46">
        <f>INT(L46/4)</f>
        <v>2578</v>
      </c>
      <c r="W46" s="4" t="s">
        <v>8116</v>
      </c>
      <c r="X46">
        <v>2</v>
      </c>
      <c r="Y46" t="b">
        <f>IF(MOD(X46,9)=0,N46,IF(MOD(X46,6)=0,N46,IF(MOD(X46,3)=0,N46)))</f>
        <v>0</v>
      </c>
      <c r="Z46" t="b">
        <f>IF(MOD(X46,9)=0,O46,IF(MOD(X46,6)=0,O46,IF(MOD(X46,3)=0,O46)))</f>
        <v>0</v>
      </c>
    </row>
    <row r="47" spans="1:26">
      <c r="A47" s="4" t="s">
        <v>118</v>
      </c>
      <c r="B47" s="3">
        <f>主线辅助!B43</f>
        <v>36426</v>
      </c>
      <c r="C47" s="3">
        <v>4</v>
      </c>
      <c r="D47" s="3">
        <v>55</v>
      </c>
      <c r="E47" s="3">
        <v>2</v>
      </c>
      <c r="F47" s="25">
        <f t="shared" si="0"/>
        <v>9613</v>
      </c>
      <c r="G47" s="25">
        <v>10728</v>
      </c>
      <c r="H47" s="26">
        <f>ROUND((F47/4*5.5+F47*2.7+F47/4*10*1)*2,0)*C47</f>
        <v>505644</v>
      </c>
      <c r="I47" s="26">
        <f t="shared" si="1"/>
        <v>564292</v>
      </c>
      <c r="J47" s="26"/>
      <c r="K47" s="35">
        <f>MAX(G47-MAX(G$5:G46),0)</f>
        <v>413</v>
      </c>
      <c r="L47" s="35">
        <f>MAX(G$5:G47)</f>
        <v>10728</v>
      </c>
      <c r="M47" s="3">
        <v>0.45</v>
      </c>
      <c r="N47" s="38">
        <f>INT(B47*0.2)</f>
        <v>7285</v>
      </c>
      <c r="O47" s="38">
        <f t="shared" si="2"/>
        <v>4470</v>
      </c>
      <c r="P47">
        <f>INT(L47*2.5)</f>
        <v>26820</v>
      </c>
      <c r="Q47">
        <f>INT(L47/4)</f>
        <v>2682</v>
      </c>
      <c r="W47" s="4" t="s">
        <v>8116</v>
      </c>
      <c r="X47">
        <v>3</v>
      </c>
      <c r="Y47">
        <f>IF(MOD(X47,9)=0,N47,IF(MOD(X47,6)=0,N47,IF(MOD(X47,3)=0,N47)))</f>
        <v>7285</v>
      </c>
      <c r="Z47">
        <f>IF(MOD(X47,9)=0,O47,IF(MOD(X47,6)=0,O47,IF(MOD(X47,3)=0,O47)))</f>
        <v>4470</v>
      </c>
    </row>
    <row r="48" spans="1:26">
      <c r="A48" s="4" t="s">
        <v>120</v>
      </c>
      <c r="B48" s="3">
        <f>主线辅助!B44</f>
        <v>37729</v>
      </c>
      <c r="C48" s="3">
        <v>4</v>
      </c>
      <c r="D48" s="3">
        <v>55</v>
      </c>
      <c r="E48" s="3">
        <v>2</v>
      </c>
      <c r="F48" s="25">
        <f t="shared" si="0"/>
        <v>9957</v>
      </c>
      <c r="G48" s="25">
        <v>11112</v>
      </c>
      <c r="H48" s="26">
        <f>ROUND((F48/4*5.5+F48*2.7+F48/4*10*1)*2,0)*C48</f>
        <v>523740</v>
      </c>
      <c r="I48" s="26">
        <f t="shared" si="1"/>
        <v>584492</v>
      </c>
      <c r="J48" s="26"/>
      <c r="K48" s="35">
        <f>MAX(G48-MAX(G$5:G47),0)</f>
        <v>384</v>
      </c>
      <c r="L48" s="35">
        <f>MAX(G$5:G48)</f>
        <v>11112</v>
      </c>
      <c r="M48" s="3">
        <v>0.45</v>
      </c>
      <c r="N48" s="38">
        <f>INT(B48*0.2)</f>
        <v>7545</v>
      </c>
      <c r="O48" s="38">
        <f t="shared" si="2"/>
        <v>4630</v>
      </c>
      <c r="P48">
        <f>INT(L48*2.5)</f>
        <v>27780</v>
      </c>
      <c r="Q48">
        <f>INT(L48/4)</f>
        <v>2778</v>
      </c>
      <c r="W48" s="4" t="s">
        <v>8116</v>
      </c>
      <c r="X48">
        <v>4</v>
      </c>
      <c r="Y48" t="b">
        <f>IF(MOD(X48,9)=0,N48,IF(MOD(X48,6)=0,N48,IF(MOD(X48,3)=0,N48)))</f>
        <v>0</v>
      </c>
      <c r="Z48" t="b">
        <f>IF(MOD(X48,9)=0,O48,IF(MOD(X48,6)=0,O48,IF(MOD(X48,3)=0,O48)))</f>
        <v>0</v>
      </c>
    </row>
    <row r="49" spans="1:26">
      <c r="A49" s="4" t="s">
        <v>122</v>
      </c>
      <c r="B49" s="3">
        <f>主线辅助!B45</f>
        <v>39042</v>
      </c>
      <c r="C49" s="3">
        <v>4</v>
      </c>
      <c r="D49" s="3">
        <v>55</v>
      </c>
      <c r="E49" s="3">
        <v>2</v>
      </c>
      <c r="F49" s="25">
        <f t="shared" si="0"/>
        <v>10304</v>
      </c>
      <c r="G49" s="25">
        <v>11499</v>
      </c>
      <c r="H49" s="26">
        <f>ROUND((F49/4*5.5+F49*2.7+F49/4*10*1)*2,0)*C49</f>
        <v>541992</v>
      </c>
      <c r="I49" s="26">
        <f t="shared" si="1"/>
        <v>604848</v>
      </c>
      <c r="J49" s="26"/>
      <c r="K49" s="35">
        <f>MAX(G49-MAX(G$5:G48),0)</f>
        <v>387</v>
      </c>
      <c r="L49" s="35">
        <f>MAX(G$5:G49)</f>
        <v>11499</v>
      </c>
      <c r="M49" s="3">
        <v>0.45</v>
      </c>
      <c r="N49" s="38">
        <f>INT(B49*0.2)</f>
        <v>7808</v>
      </c>
      <c r="O49" s="38">
        <f t="shared" si="2"/>
        <v>4790</v>
      </c>
      <c r="P49">
        <f>INT(L49*2.5)</f>
        <v>28747</v>
      </c>
      <c r="Q49">
        <f>INT(L49/4)</f>
        <v>2874</v>
      </c>
      <c r="W49" s="4" t="s">
        <v>8116</v>
      </c>
      <c r="X49">
        <v>5</v>
      </c>
      <c r="Y49" t="b">
        <f>IF(MOD(X49,9)=0,N49,IF(MOD(X49,6)=0,N49,IF(MOD(X49,3)=0,N49)))</f>
        <v>0</v>
      </c>
      <c r="Z49" t="b">
        <f>IF(MOD(X49,9)=0,O49,IF(MOD(X49,6)=0,O49,IF(MOD(X49,3)=0,O49)))</f>
        <v>0</v>
      </c>
    </row>
    <row r="50" spans="1:26">
      <c r="A50" s="4" t="s">
        <v>124</v>
      </c>
      <c r="B50" s="3">
        <f>主线辅助!B46</f>
        <v>40498</v>
      </c>
      <c r="C50" s="3">
        <v>4</v>
      </c>
      <c r="D50" s="3">
        <v>55</v>
      </c>
      <c r="E50" s="3">
        <v>2</v>
      </c>
      <c r="F50" s="25">
        <f t="shared" si="0"/>
        <v>10688</v>
      </c>
      <c r="G50" s="25">
        <v>11928</v>
      </c>
      <c r="H50" s="26">
        <f>ROUND((F50/4*5.5+F50*2.7+F50/4*10*1)*2,0)*C50</f>
        <v>562188</v>
      </c>
      <c r="I50" s="26">
        <f t="shared" si="1"/>
        <v>627412</v>
      </c>
      <c r="J50" s="26"/>
      <c r="K50" s="35">
        <f>MAX(G50-MAX(G$5:G49),0)</f>
        <v>429</v>
      </c>
      <c r="L50" s="35">
        <f>MAX(G$5:G50)</f>
        <v>11928</v>
      </c>
      <c r="M50" s="3">
        <v>0.45</v>
      </c>
      <c r="N50" s="38">
        <f>INT(B50*0.2)</f>
        <v>8099</v>
      </c>
      <c r="O50" s="38">
        <f t="shared" si="2"/>
        <v>4970</v>
      </c>
      <c r="P50">
        <f>INT(L50*2.5)</f>
        <v>29820</v>
      </c>
      <c r="Q50">
        <f>INT(L50/4)</f>
        <v>2982</v>
      </c>
      <c r="W50" s="4" t="s">
        <v>8116</v>
      </c>
      <c r="X50">
        <v>6</v>
      </c>
      <c r="Y50">
        <f>IF(MOD(X50,9)=0,N50,IF(MOD(X50,6)=0,N50,IF(MOD(X50,3)=0,N50)))</f>
        <v>8099</v>
      </c>
      <c r="Z50">
        <f>IF(MOD(X50,9)=0,O50,IF(MOD(X50,6)=0,O50,IF(MOD(X50,3)=0,O50)))</f>
        <v>4970</v>
      </c>
    </row>
    <row r="51" spans="1:26">
      <c r="A51" s="4" t="s">
        <v>126</v>
      </c>
      <c r="B51" s="3">
        <f>主线辅助!B47</f>
        <v>41834</v>
      </c>
      <c r="C51" s="3">
        <v>4</v>
      </c>
      <c r="D51" s="3">
        <v>55</v>
      </c>
      <c r="E51" s="3">
        <v>2</v>
      </c>
      <c r="F51" s="25">
        <f t="shared" si="0"/>
        <v>11041</v>
      </c>
      <c r="G51" s="25">
        <v>12321</v>
      </c>
      <c r="H51" s="26">
        <f>ROUND((F51/4*5.5+F51*2.7+F51/4*10*1)*2,0)*C51</f>
        <v>580756</v>
      </c>
      <c r="I51" s="26">
        <f t="shared" si="1"/>
        <v>648084</v>
      </c>
      <c r="J51" s="26"/>
      <c r="K51" s="35">
        <f>MAX(G51-MAX(G$5:G50),0)</f>
        <v>393</v>
      </c>
      <c r="L51" s="35">
        <f>MAX(G$5:G51)</f>
        <v>12321</v>
      </c>
      <c r="M51" s="3">
        <v>0.45</v>
      </c>
      <c r="N51" s="38">
        <f>INT(B51*0.2)</f>
        <v>8366</v>
      </c>
      <c r="O51" s="38">
        <f t="shared" si="2"/>
        <v>5133</v>
      </c>
      <c r="P51">
        <f>INT(L51*2.5)</f>
        <v>30802</v>
      </c>
      <c r="Q51">
        <f>INT(L51/4)</f>
        <v>3080</v>
      </c>
      <c r="W51" s="4" t="s">
        <v>8116</v>
      </c>
      <c r="X51">
        <v>7</v>
      </c>
      <c r="Y51" t="b">
        <f>IF(MOD(X51,9)=0,N51,IF(MOD(X51,6)=0,N51,IF(MOD(X51,3)=0,N51)))</f>
        <v>0</v>
      </c>
      <c r="Z51" t="b">
        <f>IF(MOD(X51,9)=0,O51,IF(MOD(X51,6)=0,O51,IF(MOD(X51,3)=0,O51)))</f>
        <v>0</v>
      </c>
    </row>
    <row r="52" spans="1:26">
      <c r="A52" s="4" t="s">
        <v>128</v>
      </c>
      <c r="B52" s="3">
        <f>主线辅助!B48</f>
        <v>43181</v>
      </c>
      <c r="C52" s="3">
        <v>4</v>
      </c>
      <c r="D52" s="3">
        <v>55</v>
      </c>
      <c r="E52" s="3">
        <v>2</v>
      </c>
      <c r="F52" s="25">
        <f t="shared" si="0"/>
        <v>11396</v>
      </c>
      <c r="G52" s="25">
        <v>12718</v>
      </c>
      <c r="H52" s="26">
        <f>ROUND((F52/4*5.5+F52*2.7+F52/4*10*1)*2,0)*C52</f>
        <v>599428</v>
      </c>
      <c r="I52" s="26">
        <f t="shared" si="1"/>
        <v>668968</v>
      </c>
      <c r="J52" s="26"/>
      <c r="K52" s="35">
        <f>MAX(G52-MAX(G$5:G51),0)</f>
        <v>397</v>
      </c>
      <c r="L52" s="35">
        <f>MAX(G$5:G52)</f>
        <v>12718</v>
      </c>
      <c r="M52" s="3">
        <v>0.45</v>
      </c>
      <c r="N52" s="38">
        <f>INT(B52*0.2)</f>
        <v>8636</v>
      </c>
      <c r="O52" s="38">
        <f t="shared" si="2"/>
        <v>5298</v>
      </c>
      <c r="P52">
        <f>INT(L52*2.5)</f>
        <v>31795</v>
      </c>
      <c r="Q52">
        <f>INT(L52/4)</f>
        <v>3179</v>
      </c>
      <c r="W52" s="4" t="s">
        <v>8116</v>
      </c>
      <c r="X52">
        <v>8</v>
      </c>
      <c r="Y52" t="b">
        <f>IF(MOD(X52,9)=0,N52,IF(MOD(X52,6)=0,N52,IF(MOD(X52,3)=0,N52)))</f>
        <v>0</v>
      </c>
      <c r="Z52" t="b">
        <f>IF(MOD(X52,9)=0,O52,IF(MOD(X52,6)=0,O52,IF(MOD(X52,3)=0,O52)))</f>
        <v>0</v>
      </c>
    </row>
    <row r="53" spans="1:26">
      <c r="A53" s="4" t="s">
        <v>130</v>
      </c>
      <c r="B53" s="3">
        <f>主线辅助!B49</f>
        <v>44687</v>
      </c>
      <c r="C53" s="3">
        <v>4</v>
      </c>
      <c r="D53" s="3">
        <v>55</v>
      </c>
      <c r="E53" s="3">
        <v>2</v>
      </c>
      <c r="F53" s="25">
        <f t="shared" si="0"/>
        <v>11794</v>
      </c>
      <c r="G53" s="25">
        <v>13162</v>
      </c>
      <c r="H53" s="26">
        <f>ROUND((F53/4*5.5+F53*2.7+F53/4*10*1)*2,0)*C53</f>
        <v>620364</v>
      </c>
      <c r="I53" s="26">
        <f t="shared" si="1"/>
        <v>692320</v>
      </c>
      <c r="J53" s="26"/>
      <c r="K53" s="35">
        <f>MAX(G53-MAX(G$5:G52),0)</f>
        <v>444</v>
      </c>
      <c r="L53" s="35">
        <f>MAX(G$5:G53)</f>
        <v>13162</v>
      </c>
      <c r="M53" s="3">
        <v>0.45</v>
      </c>
      <c r="N53" s="38">
        <f>INT(B53*0.2)</f>
        <v>8937</v>
      </c>
      <c r="O53" s="38">
        <f t="shared" si="2"/>
        <v>5483</v>
      </c>
      <c r="P53">
        <f>INT(L53*2.5)</f>
        <v>32905</v>
      </c>
      <c r="Q53">
        <f>INT(L53/4)</f>
        <v>3290</v>
      </c>
      <c r="W53" s="4" t="s">
        <v>8116</v>
      </c>
      <c r="X53">
        <v>9</v>
      </c>
      <c r="Y53">
        <f>IF(MOD(X53,9)=0,N53,IF(MOD(X53,6)=0,N53,IF(MOD(X53,3)=0,N53)))</f>
        <v>8937</v>
      </c>
      <c r="Z53">
        <f>IF(MOD(X53,9)=0,O53,IF(MOD(X53,6)=0,O53,IF(MOD(X53,3)=0,O53)))</f>
        <v>5483</v>
      </c>
    </row>
    <row r="54" spans="1:26">
      <c r="A54" s="4" t="s">
        <v>38</v>
      </c>
      <c r="B54" s="3">
        <f>主线辅助!B50</f>
        <v>46059</v>
      </c>
      <c r="C54" s="3">
        <v>4</v>
      </c>
      <c r="D54" s="3">
        <v>55</v>
      </c>
      <c r="E54" s="3">
        <v>2</v>
      </c>
      <c r="F54" s="25">
        <f t="shared" si="0"/>
        <v>12156</v>
      </c>
      <c r="G54" s="25">
        <v>13565</v>
      </c>
      <c r="H54" s="26">
        <f>ROUND((F54/4*5.5+F54*2.7+F54/4*10*1)*2,0)*C54</f>
        <v>639404</v>
      </c>
      <c r="I54" s="26">
        <f t="shared" si="1"/>
        <v>713520</v>
      </c>
      <c r="J54" s="26"/>
      <c r="K54" s="35">
        <f>MAX(G54-MAX(G$5:G53),0)</f>
        <v>403</v>
      </c>
      <c r="L54" s="35">
        <f>MAX(G$5:G54)</f>
        <v>13565</v>
      </c>
      <c r="M54" s="3">
        <v>0.45</v>
      </c>
      <c r="N54" s="38">
        <f>INT(B54*0.2)</f>
        <v>9211</v>
      </c>
      <c r="O54" s="38">
        <f t="shared" si="2"/>
        <v>5651</v>
      </c>
      <c r="P54">
        <f>INT(L54*2.5)</f>
        <v>33912</v>
      </c>
      <c r="Q54">
        <f>INT(L54/4)</f>
        <v>3391</v>
      </c>
      <c r="W54" s="4" t="s">
        <v>8116</v>
      </c>
      <c r="X54">
        <v>10</v>
      </c>
      <c r="Y54" t="b">
        <f>IF(MOD(X54,9)=0,N54,IF(MOD(X54,6)=0,N54,IF(MOD(X54,3)=0,N54)))</f>
        <v>0</v>
      </c>
      <c r="Z54" t="b">
        <f>IF(MOD(X54,9)=0,O54,IF(MOD(X54,6)=0,O54,IF(MOD(X54,3)=0,O54)))</f>
        <v>0</v>
      </c>
    </row>
    <row r="55" spans="1:26">
      <c r="A55" s="4" t="s">
        <v>133</v>
      </c>
      <c r="B55" s="3">
        <f>主线辅助!B51</f>
        <v>51649</v>
      </c>
      <c r="C55" s="3">
        <v>4</v>
      </c>
      <c r="D55" s="3">
        <v>55</v>
      </c>
      <c r="E55" s="3">
        <v>2</v>
      </c>
      <c r="F55" s="25">
        <f t="shared" si="0"/>
        <v>13631</v>
      </c>
      <c r="G55" s="25">
        <v>15212</v>
      </c>
      <c r="H55" s="26">
        <f>ROUND((F55/4*5.5+F55*2.7+F55/4*10*1)*2,0)*C55</f>
        <v>716992</v>
      </c>
      <c r="I55" s="26">
        <f t="shared" si="1"/>
        <v>800152</v>
      </c>
      <c r="J55" s="26"/>
      <c r="K55" s="35">
        <f>MAX(G55-MAX(G$5:G54),0)</f>
        <v>1647</v>
      </c>
      <c r="L55" s="35">
        <f>MAX(G$5:G55)</f>
        <v>15212</v>
      </c>
      <c r="M55" s="3">
        <v>0.45</v>
      </c>
      <c r="N55" s="38">
        <f>INT(B55*0.2)</f>
        <v>10329</v>
      </c>
      <c r="O55" s="38">
        <f t="shared" si="2"/>
        <v>6338</v>
      </c>
      <c r="P55">
        <f>INT(L55*2.5)</f>
        <v>38030</v>
      </c>
      <c r="Q55">
        <f>INT(L55/4)</f>
        <v>3803</v>
      </c>
      <c r="W55" s="4" t="s">
        <v>8117</v>
      </c>
      <c r="X55">
        <v>1</v>
      </c>
      <c r="Y55" t="b">
        <f>IF(MOD(X55,9)=0,N55,IF(MOD(X55,6)=0,N55,IF(MOD(X55,3)=0,N55)))</f>
        <v>0</v>
      </c>
      <c r="Z55" t="b">
        <f>IF(MOD(X55,9)=0,O55,IF(MOD(X55,6)=0,O55,IF(MOD(X55,3)=0,O55)))</f>
        <v>0</v>
      </c>
    </row>
    <row r="56" spans="1:26">
      <c r="A56" s="4" t="s">
        <v>135</v>
      </c>
      <c r="B56" s="3">
        <f>主线辅助!B52</f>
        <v>53493</v>
      </c>
      <c r="C56" s="3">
        <v>4</v>
      </c>
      <c r="D56" s="3">
        <v>55</v>
      </c>
      <c r="E56" s="3">
        <v>2</v>
      </c>
      <c r="F56" s="25">
        <f t="shared" si="0"/>
        <v>14118</v>
      </c>
      <c r="G56" s="25">
        <v>15755</v>
      </c>
      <c r="H56" s="26">
        <f>ROUND((F56/4*5.5+F56*2.7+F56/4*10*1)*2,0)*C56</f>
        <v>742608</v>
      </c>
      <c r="I56" s="26">
        <f t="shared" si="1"/>
        <v>828712</v>
      </c>
      <c r="J56" s="26"/>
      <c r="K56" s="35">
        <f>MAX(G56-MAX(G$5:G55),0)</f>
        <v>543</v>
      </c>
      <c r="L56" s="35">
        <f>MAX(G$5:G56)</f>
        <v>15755</v>
      </c>
      <c r="M56" s="3">
        <v>0.45</v>
      </c>
      <c r="N56" s="38">
        <f>INT(B56*0.2)</f>
        <v>10698</v>
      </c>
      <c r="O56" s="38">
        <f t="shared" si="2"/>
        <v>6563</v>
      </c>
      <c r="P56">
        <f>INT(L56*2.5)</f>
        <v>39387</v>
      </c>
      <c r="Q56">
        <f>INT(L56/4)</f>
        <v>3938</v>
      </c>
      <c r="W56" s="4" t="s">
        <v>8117</v>
      </c>
      <c r="X56">
        <v>2</v>
      </c>
      <c r="Y56" t="b">
        <f>IF(MOD(X56,9)=0,N56,IF(MOD(X56,6)=0,N56,IF(MOD(X56,3)=0,N56)))</f>
        <v>0</v>
      </c>
      <c r="Z56" t="b">
        <f>IF(MOD(X56,9)=0,O56,IF(MOD(X56,6)=0,O56,IF(MOD(X56,3)=0,O56)))</f>
        <v>0</v>
      </c>
    </row>
    <row r="57" spans="1:26">
      <c r="A57" s="4" t="s">
        <v>137</v>
      </c>
      <c r="B57" s="3">
        <f>主线辅助!B53</f>
        <v>55526</v>
      </c>
      <c r="C57" s="3">
        <v>4</v>
      </c>
      <c r="D57" s="3">
        <v>55</v>
      </c>
      <c r="E57" s="3">
        <v>2</v>
      </c>
      <c r="F57" s="25">
        <f t="shared" si="0"/>
        <v>14654</v>
      </c>
      <c r="G57" s="25">
        <v>16354</v>
      </c>
      <c r="H57" s="26">
        <f>ROUND((F57/4*5.5+F57*2.7+F57/4*10*1)*2,0)*C57</f>
        <v>770800</v>
      </c>
      <c r="I57" s="26">
        <f t="shared" si="1"/>
        <v>860220</v>
      </c>
      <c r="J57" s="26"/>
      <c r="K57" s="35">
        <f>MAX(G57-MAX(G$5:G56),0)</f>
        <v>599</v>
      </c>
      <c r="L57" s="35">
        <f>MAX(G$5:G57)</f>
        <v>16354</v>
      </c>
      <c r="M57" s="3">
        <v>0.45</v>
      </c>
      <c r="N57" s="38">
        <f>INT(B57*0.2)</f>
        <v>11105</v>
      </c>
      <c r="O57" s="38">
        <f t="shared" si="2"/>
        <v>6813</v>
      </c>
      <c r="P57">
        <f>INT(L57*2.5)</f>
        <v>40885</v>
      </c>
      <c r="Q57">
        <f>INT(L57/4)</f>
        <v>4088</v>
      </c>
      <c r="W57" s="4" t="s">
        <v>8117</v>
      </c>
      <c r="X57">
        <v>3</v>
      </c>
      <c r="Y57">
        <f>IF(MOD(X57,9)=0,N57,IF(MOD(X57,6)=0,N57,IF(MOD(X57,3)=0,N57)))</f>
        <v>11105</v>
      </c>
      <c r="Z57">
        <f>IF(MOD(X57,9)=0,O57,IF(MOD(X57,6)=0,O57,IF(MOD(X57,3)=0,O57)))</f>
        <v>6813</v>
      </c>
    </row>
    <row r="58" spans="1:26">
      <c r="A58" s="4" t="s">
        <v>139</v>
      </c>
      <c r="B58" s="3">
        <f>主线辅助!B54</f>
        <v>57404</v>
      </c>
      <c r="C58" s="3">
        <v>4</v>
      </c>
      <c r="D58" s="3">
        <v>55</v>
      </c>
      <c r="E58" s="3">
        <v>2</v>
      </c>
      <c r="F58" s="25">
        <f t="shared" si="0"/>
        <v>15150</v>
      </c>
      <c r="G58" s="25">
        <v>16907</v>
      </c>
      <c r="H58" s="26">
        <f>ROUND((F58/4*5.5+F58*2.7+F58/4*10*1)*2,0)*C58</f>
        <v>796892</v>
      </c>
      <c r="I58" s="26">
        <f t="shared" si="1"/>
        <v>889308</v>
      </c>
      <c r="J58" s="26"/>
      <c r="K58" s="35">
        <f>MAX(G58-MAX(G$5:G57),0)</f>
        <v>553</v>
      </c>
      <c r="L58" s="35">
        <f>MAX(G$5:G58)</f>
        <v>16907</v>
      </c>
      <c r="M58" s="3">
        <v>0.45</v>
      </c>
      <c r="N58" s="38">
        <f>INT(B58*0.2)</f>
        <v>11480</v>
      </c>
      <c r="O58" s="38">
        <f t="shared" si="2"/>
        <v>7043</v>
      </c>
      <c r="P58">
        <f>INT(L58*2.5)</f>
        <v>42267</v>
      </c>
      <c r="Q58">
        <f>INT(L58/4)</f>
        <v>4226</v>
      </c>
      <c r="W58" s="4" t="s">
        <v>8117</v>
      </c>
      <c r="X58">
        <v>4</v>
      </c>
      <c r="Y58" t="b">
        <f>IF(MOD(X58,9)=0,N58,IF(MOD(X58,6)=0,N58,IF(MOD(X58,3)=0,N58)))</f>
        <v>0</v>
      </c>
      <c r="Z58" t="b">
        <f>IF(MOD(X58,9)=0,O58,IF(MOD(X58,6)=0,O58,IF(MOD(X58,3)=0,O58)))</f>
        <v>0</v>
      </c>
    </row>
    <row r="59" spans="1:26">
      <c r="A59" s="4" t="s">
        <v>141</v>
      </c>
      <c r="B59" s="3">
        <f>主线辅助!B55</f>
        <v>59295</v>
      </c>
      <c r="C59" s="3">
        <v>4</v>
      </c>
      <c r="D59" s="3">
        <v>55</v>
      </c>
      <c r="E59" s="3">
        <v>2</v>
      </c>
      <c r="F59" s="25">
        <f t="shared" si="0"/>
        <v>15649</v>
      </c>
      <c r="G59" s="25">
        <v>17465</v>
      </c>
      <c r="H59" s="26">
        <f>ROUND((F59/4*5.5+F59*2.7+F59/4*10*1)*2,0)*C59</f>
        <v>823136</v>
      </c>
      <c r="I59" s="26">
        <f t="shared" si="1"/>
        <v>918660</v>
      </c>
      <c r="J59" s="26"/>
      <c r="K59" s="35">
        <f>MAX(G59-MAX(G$5:G58),0)</f>
        <v>558</v>
      </c>
      <c r="L59" s="35">
        <f>MAX(G$5:G59)</f>
        <v>17465</v>
      </c>
      <c r="M59" s="3">
        <v>0.45</v>
      </c>
      <c r="N59" s="38">
        <f>INT(B59*0.2)</f>
        <v>11859</v>
      </c>
      <c r="O59" s="38">
        <f t="shared" si="2"/>
        <v>7276</v>
      </c>
      <c r="P59">
        <f>INT(L59*2.5)</f>
        <v>43662</v>
      </c>
      <c r="Q59">
        <f>INT(L59/4)</f>
        <v>4366</v>
      </c>
      <c r="W59" s="4" t="s">
        <v>8117</v>
      </c>
      <c r="X59">
        <v>5</v>
      </c>
      <c r="Y59" t="b">
        <f>IF(MOD(X59,9)=0,N59,IF(MOD(X59,6)=0,N59,IF(MOD(X59,3)=0,N59)))</f>
        <v>0</v>
      </c>
      <c r="Z59" t="b">
        <f>IF(MOD(X59,9)=0,O59,IF(MOD(X59,6)=0,O59,IF(MOD(X59,3)=0,O59)))</f>
        <v>0</v>
      </c>
    </row>
    <row r="60" spans="1:26">
      <c r="A60" s="4" t="s">
        <v>143</v>
      </c>
      <c r="B60" s="3">
        <f>主线辅助!B56</f>
        <v>61398</v>
      </c>
      <c r="C60" s="3">
        <v>4</v>
      </c>
      <c r="D60" s="3">
        <v>55</v>
      </c>
      <c r="E60" s="3">
        <v>2</v>
      </c>
      <c r="F60" s="25">
        <f t="shared" si="0"/>
        <v>16204</v>
      </c>
      <c r="G60" s="25">
        <v>18084</v>
      </c>
      <c r="H60" s="26">
        <f>ROUND((F60/4*5.5+F60*2.7+F60/4*10*1)*2,0)*C60</f>
        <v>852332</v>
      </c>
      <c r="I60" s="26">
        <f t="shared" si="1"/>
        <v>951220</v>
      </c>
      <c r="J60" s="26"/>
      <c r="K60" s="35">
        <f>MAX(G60-MAX(G$5:G59),0)</f>
        <v>619</v>
      </c>
      <c r="L60" s="35">
        <f>MAX(G$5:G60)</f>
        <v>18084</v>
      </c>
      <c r="M60" s="3">
        <v>0.45</v>
      </c>
      <c r="N60" s="38">
        <f>INT(B60*0.2)</f>
        <v>12279</v>
      </c>
      <c r="O60" s="38">
        <f t="shared" si="2"/>
        <v>7535</v>
      </c>
      <c r="P60">
        <f>INT(L60*2.5)</f>
        <v>45210</v>
      </c>
      <c r="Q60">
        <f>INT(L60/4)</f>
        <v>4521</v>
      </c>
      <c r="W60" s="4" t="s">
        <v>8117</v>
      </c>
      <c r="X60">
        <v>6</v>
      </c>
      <c r="Y60">
        <f>IF(MOD(X60,9)=0,N60,IF(MOD(X60,6)=0,N60,IF(MOD(X60,3)=0,N60)))</f>
        <v>12279</v>
      </c>
      <c r="Z60">
        <f>IF(MOD(X60,9)=0,O60,IF(MOD(X60,6)=0,O60,IF(MOD(X60,3)=0,O60)))</f>
        <v>7535</v>
      </c>
    </row>
    <row r="61" spans="1:26">
      <c r="A61" s="4" t="s">
        <v>145</v>
      </c>
      <c r="B61" s="3">
        <f>主线辅助!B57</f>
        <v>63323</v>
      </c>
      <c r="C61" s="3">
        <v>4</v>
      </c>
      <c r="D61" s="3">
        <v>55</v>
      </c>
      <c r="E61" s="3">
        <v>2</v>
      </c>
      <c r="F61" s="25">
        <f t="shared" si="0"/>
        <v>16712</v>
      </c>
      <c r="G61" s="25">
        <v>18651</v>
      </c>
      <c r="H61" s="26">
        <f>ROUND((F61/4*5.5+F61*2.7+F61/4*10*1)*2,0)*C61</f>
        <v>879052</v>
      </c>
      <c r="I61" s="26">
        <f t="shared" si="1"/>
        <v>981044</v>
      </c>
      <c r="J61" s="26"/>
      <c r="K61" s="35">
        <f>MAX(G61-MAX(G$5:G60),0)</f>
        <v>567</v>
      </c>
      <c r="L61" s="35">
        <f>MAX(G$5:G61)</f>
        <v>18651</v>
      </c>
      <c r="M61" s="3">
        <v>0.45</v>
      </c>
      <c r="N61" s="38">
        <f>INT(B61*0.2)</f>
        <v>12664</v>
      </c>
      <c r="O61" s="38">
        <f t="shared" si="2"/>
        <v>7770</v>
      </c>
      <c r="P61">
        <f>INT(L61*2.5)</f>
        <v>46627</v>
      </c>
      <c r="Q61">
        <f>INT(L61/4)</f>
        <v>4662</v>
      </c>
      <c r="W61" s="4" t="s">
        <v>8117</v>
      </c>
      <c r="X61">
        <v>7</v>
      </c>
      <c r="Y61" t="b">
        <f>IF(MOD(X61,9)=0,N61,IF(MOD(X61,6)=0,N61,IF(MOD(X61,3)=0,N61)))</f>
        <v>0</v>
      </c>
      <c r="Z61" t="b">
        <f>IF(MOD(X61,9)=0,O61,IF(MOD(X61,6)=0,O61,IF(MOD(X61,3)=0,O61)))</f>
        <v>0</v>
      </c>
    </row>
    <row r="62" spans="1:26">
      <c r="A62" s="4" t="s">
        <v>147</v>
      </c>
      <c r="B62" s="3">
        <f>主线辅助!B58</f>
        <v>65262</v>
      </c>
      <c r="C62" s="3">
        <v>4</v>
      </c>
      <c r="D62" s="3">
        <v>55</v>
      </c>
      <c r="E62" s="3">
        <v>2</v>
      </c>
      <c r="F62" s="25">
        <f t="shared" si="0"/>
        <v>17224</v>
      </c>
      <c r="G62" s="25">
        <v>19222</v>
      </c>
      <c r="H62" s="26">
        <f>ROUND((F62/4*5.5+F62*2.7+F62/4*10*1)*2,0)*C62</f>
        <v>905984</v>
      </c>
      <c r="I62" s="26">
        <f t="shared" si="1"/>
        <v>1011076</v>
      </c>
      <c r="J62" s="26"/>
      <c r="K62" s="35">
        <f>MAX(G62-MAX(G$5:G61),0)</f>
        <v>571</v>
      </c>
      <c r="L62" s="35">
        <f>MAX(G$5:G62)</f>
        <v>19222</v>
      </c>
      <c r="M62" s="3">
        <v>0.45</v>
      </c>
      <c r="N62" s="38">
        <f>INT(B62*0.2)</f>
        <v>13052</v>
      </c>
      <c r="O62" s="38">
        <f t="shared" si="2"/>
        <v>8008</v>
      </c>
      <c r="P62">
        <f>INT(L62*2.5)</f>
        <v>48055</v>
      </c>
      <c r="Q62">
        <f>INT(L62/4)</f>
        <v>4805</v>
      </c>
      <c r="W62" s="4" t="s">
        <v>8117</v>
      </c>
      <c r="X62">
        <v>8</v>
      </c>
      <c r="Y62" t="b">
        <f>IF(MOD(X62,9)=0,N62,IF(MOD(X62,6)=0,N62,IF(MOD(X62,3)=0,N62)))</f>
        <v>0</v>
      </c>
      <c r="Z62" t="b">
        <f>IF(MOD(X62,9)=0,O62,IF(MOD(X62,6)=0,O62,IF(MOD(X62,3)=0,O62)))</f>
        <v>0</v>
      </c>
    </row>
    <row r="63" spans="1:26">
      <c r="A63" s="4" t="s">
        <v>149</v>
      </c>
      <c r="B63" s="3">
        <f>主线辅助!B59</f>
        <v>67436</v>
      </c>
      <c r="C63" s="3">
        <v>4</v>
      </c>
      <c r="D63" s="3">
        <v>55</v>
      </c>
      <c r="E63" s="3">
        <v>2</v>
      </c>
      <c r="F63" s="25">
        <f t="shared" si="0"/>
        <v>17798</v>
      </c>
      <c r="G63" s="25">
        <v>19862</v>
      </c>
      <c r="H63" s="26">
        <f>ROUND((F63/4*5.5+F63*2.7+F63/4*10*1)*2,0)*C63</f>
        <v>936176</v>
      </c>
      <c r="I63" s="26">
        <f t="shared" si="1"/>
        <v>1044740</v>
      </c>
      <c r="J63" s="26"/>
      <c r="K63" s="35">
        <f>MAX(G63-MAX(G$5:G62),0)</f>
        <v>640</v>
      </c>
      <c r="L63" s="35">
        <f>MAX(G$5:G63)</f>
        <v>19862</v>
      </c>
      <c r="M63" s="3">
        <v>0.45</v>
      </c>
      <c r="N63" s="38">
        <f>INT(B63*0.2)</f>
        <v>13487</v>
      </c>
      <c r="O63" s="38">
        <f t="shared" si="2"/>
        <v>8275</v>
      </c>
      <c r="P63">
        <f>INT(L63*2.5)</f>
        <v>49655</v>
      </c>
      <c r="Q63">
        <f>INT(L63/4)</f>
        <v>4965</v>
      </c>
      <c r="W63" s="4" t="s">
        <v>8117</v>
      </c>
      <c r="X63">
        <v>9</v>
      </c>
      <c r="Y63">
        <f>IF(MOD(X63,9)=0,N63,IF(MOD(X63,6)=0,N63,IF(MOD(X63,3)=0,N63)))</f>
        <v>13487</v>
      </c>
      <c r="Z63">
        <f>IF(MOD(X63,9)=0,O63,IF(MOD(X63,6)=0,O63,IF(MOD(X63,3)=0,O63)))</f>
        <v>8275</v>
      </c>
    </row>
    <row r="64" spans="1:26">
      <c r="A64" s="4" t="s">
        <v>40</v>
      </c>
      <c r="B64" s="3">
        <f>主线辅助!B60</f>
        <v>69409</v>
      </c>
      <c r="C64" s="3">
        <v>4</v>
      </c>
      <c r="D64" s="3">
        <v>55</v>
      </c>
      <c r="E64" s="3">
        <v>2</v>
      </c>
      <c r="F64" s="25">
        <f t="shared" si="0"/>
        <v>18319</v>
      </c>
      <c r="G64" s="25">
        <v>20443</v>
      </c>
      <c r="H64" s="26">
        <f>ROUND((F64/4*5.5+F64*2.7+F64/4*10*1)*2,0)*C64</f>
        <v>963580</v>
      </c>
      <c r="I64" s="26">
        <f t="shared" si="1"/>
        <v>1075300</v>
      </c>
      <c r="J64" s="26"/>
      <c r="K64" s="35">
        <f>MAX(G64-MAX(G$5:G63),0)</f>
        <v>581</v>
      </c>
      <c r="L64" s="35">
        <f>MAX(G$5:G64)</f>
        <v>20443</v>
      </c>
      <c r="M64" s="3">
        <v>0.45</v>
      </c>
      <c r="N64" s="38">
        <f>INT(B64*0.2)</f>
        <v>13881</v>
      </c>
      <c r="O64" s="38">
        <f t="shared" si="2"/>
        <v>8517</v>
      </c>
      <c r="P64">
        <f>INT(L64*2.5)</f>
        <v>51107</v>
      </c>
      <c r="Q64">
        <f>INT(L64/4)</f>
        <v>5110</v>
      </c>
      <c r="W64" s="4" t="s">
        <v>8117</v>
      </c>
      <c r="X64">
        <v>10</v>
      </c>
      <c r="Y64" t="b">
        <f>IF(MOD(X64,9)=0,N64,IF(MOD(X64,6)=0,N64,IF(MOD(X64,3)=0,N64)))</f>
        <v>0</v>
      </c>
      <c r="Z64" t="b">
        <f>IF(MOD(X64,9)=0,O64,IF(MOD(X64,6)=0,O64,IF(MOD(X64,3)=0,O64)))</f>
        <v>0</v>
      </c>
    </row>
    <row r="65" spans="1:26">
      <c r="A65" s="4" t="s">
        <v>152</v>
      </c>
      <c r="B65" s="3">
        <f>主线辅助!B61</f>
        <v>77424</v>
      </c>
      <c r="C65" s="3">
        <v>4</v>
      </c>
      <c r="D65" s="3">
        <v>55</v>
      </c>
      <c r="E65" s="3">
        <v>2</v>
      </c>
      <c r="F65" s="25">
        <f t="shared" si="0"/>
        <v>20434</v>
      </c>
      <c r="G65" s="25">
        <v>22804</v>
      </c>
      <c r="H65" s="26">
        <f>ROUND((F65/4*5.5+F65*2.7+F65/4*10*1)*2,0)*C65</f>
        <v>1074828</v>
      </c>
      <c r="I65" s="26">
        <f t="shared" si="1"/>
        <v>1199492</v>
      </c>
      <c r="J65" s="26"/>
      <c r="K65" s="35">
        <f>MAX(G65-MAX(G$5:G64),0)</f>
        <v>2361</v>
      </c>
      <c r="L65" s="35">
        <f>MAX(G$5:G65)</f>
        <v>22804</v>
      </c>
      <c r="M65" s="3">
        <v>0.45</v>
      </c>
      <c r="N65" s="38">
        <f>INT(B65*0.2)</f>
        <v>15484</v>
      </c>
      <c r="O65" s="38">
        <f t="shared" si="2"/>
        <v>9501</v>
      </c>
      <c r="P65">
        <f>INT(L65*2.5)</f>
        <v>57010</v>
      </c>
      <c r="Q65">
        <f>INT(L65/4)</f>
        <v>5701</v>
      </c>
      <c r="W65" s="4" t="s">
        <v>8118</v>
      </c>
      <c r="X65">
        <v>1</v>
      </c>
      <c r="Y65" t="b">
        <f>IF(MOD(X65,9)=0,N65,IF(MOD(X65,6)=0,N65,IF(MOD(X65,3)=0,N65)))</f>
        <v>0</v>
      </c>
      <c r="Z65" t="b">
        <f>IF(MOD(X65,9)=0,O65,IF(MOD(X65,6)=0,O65,IF(MOD(X65,3)=0,O65)))</f>
        <v>0</v>
      </c>
    </row>
    <row r="66" spans="1:26">
      <c r="A66" s="4" t="s">
        <v>154</v>
      </c>
      <c r="B66" s="3">
        <f>主线辅助!B62</f>
        <v>79468</v>
      </c>
      <c r="C66" s="3">
        <v>4</v>
      </c>
      <c r="D66" s="3">
        <v>55</v>
      </c>
      <c r="E66" s="3">
        <v>2</v>
      </c>
      <c r="F66" s="25">
        <f t="shared" si="0"/>
        <v>20973</v>
      </c>
      <c r="G66" s="25">
        <v>23406</v>
      </c>
      <c r="H66" s="26">
        <f>ROUND((F66/4*5.5+F66*2.7+F66/4*10*1)*2,0)*C66</f>
        <v>1103180</v>
      </c>
      <c r="I66" s="26">
        <f t="shared" si="1"/>
        <v>1231156</v>
      </c>
      <c r="J66" s="26"/>
      <c r="K66" s="35">
        <f>MAX(G66-MAX(G$5:G65),0)</f>
        <v>602</v>
      </c>
      <c r="L66" s="35">
        <f>MAX(G$5:G66)</f>
        <v>23406</v>
      </c>
      <c r="M66" s="3">
        <v>0.45</v>
      </c>
      <c r="N66" s="38">
        <f>INT(B66*0.2)</f>
        <v>15893</v>
      </c>
      <c r="O66" s="38">
        <f t="shared" si="2"/>
        <v>9752</v>
      </c>
      <c r="P66">
        <f>INT(L66*2.5)</f>
        <v>58515</v>
      </c>
      <c r="Q66">
        <f>INT(L66/4)</f>
        <v>5851</v>
      </c>
      <c r="W66" s="4" t="s">
        <v>8118</v>
      </c>
      <c r="X66">
        <v>2</v>
      </c>
      <c r="Y66" t="b">
        <f>IF(MOD(X66,9)=0,N66,IF(MOD(X66,6)=0,N66,IF(MOD(X66,3)=0,N66)))</f>
        <v>0</v>
      </c>
      <c r="Z66" t="b">
        <f>IF(MOD(X66,9)=0,O66,IF(MOD(X66,6)=0,O66,IF(MOD(X66,3)=0,O66)))</f>
        <v>0</v>
      </c>
    </row>
    <row r="67" spans="1:26">
      <c r="A67" s="4" t="s">
        <v>156</v>
      </c>
      <c r="B67" s="3">
        <f>主线辅助!B63</f>
        <v>81780</v>
      </c>
      <c r="C67" s="3">
        <v>4</v>
      </c>
      <c r="D67" s="3">
        <v>55</v>
      </c>
      <c r="E67" s="3">
        <v>2</v>
      </c>
      <c r="F67" s="25">
        <f t="shared" si="0"/>
        <v>21584</v>
      </c>
      <c r="G67" s="25">
        <v>24087</v>
      </c>
      <c r="H67" s="26">
        <f>ROUND((F67/4*5.5+F67*2.7+F67/4*10*1)*2,0)*C67</f>
        <v>1135320</v>
      </c>
      <c r="I67" s="26">
        <f t="shared" si="1"/>
        <v>1266976</v>
      </c>
      <c r="J67" s="26"/>
      <c r="K67" s="35">
        <f>MAX(G67-MAX(G$5:G66),0)</f>
        <v>681</v>
      </c>
      <c r="L67" s="35">
        <f>MAX(G$5:G67)</f>
        <v>24087</v>
      </c>
      <c r="M67" s="3">
        <v>0.45</v>
      </c>
      <c r="N67" s="38">
        <f>INT(B67*0.2)</f>
        <v>16356</v>
      </c>
      <c r="O67" s="38">
        <f t="shared" si="2"/>
        <v>10035</v>
      </c>
      <c r="P67">
        <f>INT(L67*2.5)</f>
        <v>60217</v>
      </c>
      <c r="Q67">
        <f>INT(L67/4)</f>
        <v>6021</v>
      </c>
      <c r="W67" s="4" t="s">
        <v>8118</v>
      </c>
      <c r="X67">
        <v>3</v>
      </c>
      <c r="Y67">
        <f>IF(MOD(X67,9)=0,N67,IF(MOD(X67,6)=0,N67,IF(MOD(X67,3)=0,N67)))</f>
        <v>16356</v>
      </c>
      <c r="Z67">
        <f>IF(MOD(X67,9)=0,O67,IF(MOD(X67,6)=0,O67,IF(MOD(X67,3)=0,O67)))</f>
        <v>10035</v>
      </c>
    </row>
    <row r="68" spans="1:26">
      <c r="A68" s="4" t="s">
        <v>158</v>
      </c>
      <c r="B68" s="3">
        <f>主线辅助!B64</f>
        <v>83860</v>
      </c>
      <c r="C68" s="3">
        <v>4</v>
      </c>
      <c r="D68" s="3">
        <v>55</v>
      </c>
      <c r="E68" s="3">
        <v>2</v>
      </c>
      <c r="F68" s="25">
        <f t="shared" si="0"/>
        <v>22133</v>
      </c>
      <c r="G68" s="25">
        <v>24700</v>
      </c>
      <c r="H68" s="26">
        <f>ROUND((F68/4*5.5+F68*2.7+F68/4*10*1)*2,0)*C68</f>
        <v>1164196</v>
      </c>
      <c r="I68" s="26">
        <f t="shared" si="1"/>
        <v>1299220</v>
      </c>
      <c r="J68" s="26"/>
      <c r="K68" s="35">
        <f>MAX(G68-MAX(G$5:G67),0)</f>
        <v>613</v>
      </c>
      <c r="L68" s="35">
        <f>MAX(G$5:G68)</f>
        <v>24700</v>
      </c>
      <c r="M68" s="3">
        <v>0.45</v>
      </c>
      <c r="N68" s="38">
        <f>INT(B68*0.2)</f>
        <v>16772</v>
      </c>
      <c r="O68" s="38">
        <f t="shared" si="2"/>
        <v>10291</v>
      </c>
      <c r="P68">
        <f>INT(L68*2.5)</f>
        <v>61750</v>
      </c>
      <c r="Q68">
        <f>INT(L68/4)</f>
        <v>6175</v>
      </c>
      <c r="W68" s="4" t="s">
        <v>8118</v>
      </c>
      <c r="X68">
        <v>4</v>
      </c>
      <c r="Y68" t="b">
        <f>IF(MOD(X68,9)=0,N68,IF(MOD(X68,6)=0,N68,IF(MOD(X68,3)=0,N68)))</f>
        <v>0</v>
      </c>
      <c r="Z68" t="b">
        <f>IF(MOD(X68,9)=0,O68,IF(MOD(X68,6)=0,O68,IF(MOD(X68,3)=0,O68)))</f>
        <v>0</v>
      </c>
    </row>
    <row r="69" spans="1:26">
      <c r="A69" s="4" t="s">
        <v>160</v>
      </c>
      <c r="B69" s="3">
        <f>主线辅助!B65</f>
        <v>85953</v>
      </c>
      <c r="C69" s="3">
        <v>4</v>
      </c>
      <c r="D69" s="3">
        <v>55</v>
      </c>
      <c r="E69" s="3">
        <v>2</v>
      </c>
      <c r="F69" s="25">
        <f t="shared" si="0"/>
        <v>22685</v>
      </c>
      <c r="G69" s="25">
        <v>25316</v>
      </c>
      <c r="H69" s="26">
        <f>ROUND((F69/4*5.5+F69*2.7+F69/4*10*1)*2,0)*C69</f>
        <v>1193232</v>
      </c>
      <c r="I69" s="26">
        <f t="shared" si="1"/>
        <v>1331620</v>
      </c>
      <c r="J69" s="26"/>
      <c r="K69" s="35">
        <f>MAX(G69-MAX(G$5:G68),0)</f>
        <v>616</v>
      </c>
      <c r="L69" s="35">
        <f>MAX(G$5:G69)</f>
        <v>25316</v>
      </c>
      <c r="M69" s="3">
        <v>0.45</v>
      </c>
      <c r="N69" s="38">
        <f>INT(B69*0.2)</f>
        <v>17190</v>
      </c>
      <c r="O69" s="38">
        <f t="shared" si="2"/>
        <v>10548</v>
      </c>
      <c r="P69">
        <f>INT(L69*2.5)</f>
        <v>63290</v>
      </c>
      <c r="Q69">
        <f>INT(L69/4)</f>
        <v>6329</v>
      </c>
      <c r="W69" s="4" t="s">
        <v>8118</v>
      </c>
      <c r="X69">
        <v>5</v>
      </c>
      <c r="Y69" t="b">
        <f>IF(MOD(X69,9)=0,N69,IF(MOD(X69,6)=0,N69,IF(MOD(X69,3)=0,N69)))</f>
        <v>0</v>
      </c>
      <c r="Z69" t="b">
        <f>IF(MOD(X69,9)=0,O69,IF(MOD(X69,6)=0,O69,IF(MOD(X69,3)=0,O69)))</f>
        <v>0</v>
      </c>
    </row>
    <row r="70" spans="1:26">
      <c r="A70" s="4" t="s">
        <v>162</v>
      </c>
      <c r="B70" s="3">
        <f>主线辅助!B66</f>
        <v>88340</v>
      </c>
      <c r="C70" s="3">
        <v>4</v>
      </c>
      <c r="D70" s="3">
        <v>55</v>
      </c>
      <c r="E70" s="3">
        <v>2</v>
      </c>
      <c r="F70" s="25">
        <f t="shared" ref="F70:F133" si="3">INT(B70/(5-1.9)/C70/(D70/2.7)*100/1.5)</f>
        <v>23315</v>
      </c>
      <c r="G70" s="25">
        <v>26020</v>
      </c>
      <c r="H70" s="26">
        <f>ROUND((F70/4*5.5+F70*2.7+F70/4*10*1)*2,0)*C70</f>
        <v>1226368</v>
      </c>
      <c r="I70" s="26">
        <f t="shared" ref="I70:I133" si="4">ROUND((G70/4*5.5+G70*2.7+G70/4*10*1)*2,0)*C70</f>
        <v>1368652</v>
      </c>
      <c r="J70" s="26"/>
      <c r="K70" s="35">
        <f>MAX(G70-MAX(G$5:G69),0)</f>
        <v>704</v>
      </c>
      <c r="L70" s="35">
        <f>MAX(G$5:G70)</f>
        <v>26020</v>
      </c>
      <c r="M70" s="3">
        <v>0.45</v>
      </c>
      <c r="N70" s="38">
        <f>INT(B70*0.2)</f>
        <v>17668</v>
      </c>
      <c r="O70" s="38">
        <f t="shared" ref="O70:O133" si="5">INT((P70/15)+Q70)</f>
        <v>10841</v>
      </c>
      <c r="P70">
        <f>INT(L70*2.5)</f>
        <v>65050</v>
      </c>
      <c r="Q70">
        <f>INT(L70/4)</f>
        <v>6505</v>
      </c>
      <c r="W70" s="4" t="s">
        <v>8118</v>
      </c>
      <c r="X70">
        <v>6</v>
      </c>
      <c r="Y70">
        <f>IF(MOD(X70,9)=0,N70,IF(MOD(X70,6)=0,N70,IF(MOD(X70,3)=0,N70)))</f>
        <v>17668</v>
      </c>
      <c r="Z70">
        <f>IF(MOD(X70,9)=0,O70,IF(MOD(X70,6)=0,O70,IF(MOD(X70,3)=0,O70)))</f>
        <v>10841</v>
      </c>
    </row>
    <row r="71" spans="1:26">
      <c r="A71" s="4" t="s">
        <v>164</v>
      </c>
      <c r="B71" s="3">
        <f>主线辅助!B67</f>
        <v>90470</v>
      </c>
      <c r="C71" s="3">
        <v>4</v>
      </c>
      <c r="D71" s="3">
        <v>55</v>
      </c>
      <c r="E71" s="3">
        <v>2</v>
      </c>
      <c r="F71" s="25">
        <f t="shared" si="3"/>
        <v>23877</v>
      </c>
      <c r="G71" s="25">
        <v>26647</v>
      </c>
      <c r="H71" s="26">
        <f>ROUND((F71/4*5.5+F71*2.7+F71/4*10*1)*2,0)*C71</f>
        <v>1255932</v>
      </c>
      <c r="I71" s="26">
        <f t="shared" si="4"/>
        <v>1401632</v>
      </c>
      <c r="J71" s="26"/>
      <c r="K71" s="35">
        <f>MAX(G71-MAX(G$5:G70),0)</f>
        <v>627</v>
      </c>
      <c r="L71" s="35">
        <f>MAX(G$5:G71)</f>
        <v>26647</v>
      </c>
      <c r="M71" s="3">
        <v>0.45</v>
      </c>
      <c r="N71" s="38">
        <f>INT(B71*0.2)</f>
        <v>18094</v>
      </c>
      <c r="O71" s="38">
        <f t="shared" si="5"/>
        <v>11102</v>
      </c>
      <c r="P71">
        <f>INT(L71*2.5)</f>
        <v>66617</v>
      </c>
      <c r="Q71">
        <f>INT(L71/4)</f>
        <v>6661</v>
      </c>
      <c r="W71" s="4" t="s">
        <v>8118</v>
      </c>
      <c r="X71">
        <v>7</v>
      </c>
      <c r="Y71" t="b">
        <f>IF(MOD(X71,9)=0,N71,IF(MOD(X71,6)=0,N71,IF(MOD(X71,3)=0,N71)))</f>
        <v>0</v>
      </c>
      <c r="Z71" t="b">
        <f>IF(MOD(X71,9)=0,O71,IF(MOD(X71,6)=0,O71,IF(MOD(X71,3)=0,O71)))</f>
        <v>0</v>
      </c>
    </row>
    <row r="72" spans="1:26">
      <c r="A72" s="4" t="s">
        <v>166</v>
      </c>
      <c r="B72" s="3">
        <f>主线辅助!B68</f>
        <v>92613</v>
      </c>
      <c r="C72" s="3">
        <v>4</v>
      </c>
      <c r="D72" s="3">
        <v>55</v>
      </c>
      <c r="E72" s="3">
        <v>2</v>
      </c>
      <c r="F72" s="25">
        <f t="shared" si="3"/>
        <v>24443</v>
      </c>
      <c r="G72" s="25">
        <v>27278</v>
      </c>
      <c r="H72" s="26">
        <f>ROUND((F72/4*5.5+F72*2.7+F72/4*10*1)*2,0)*C72</f>
        <v>1285700</v>
      </c>
      <c r="I72" s="26">
        <f t="shared" si="4"/>
        <v>1434824</v>
      </c>
      <c r="J72" s="26"/>
      <c r="K72" s="35">
        <f>MAX(G72-MAX(G$5:G71),0)</f>
        <v>631</v>
      </c>
      <c r="L72" s="35">
        <f>MAX(G$5:G72)</f>
        <v>27278</v>
      </c>
      <c r="M72" s="3">
        <v>0.45</v>
      </c>
      <c r="N72" s="38">
        <f>INT(B72*0.2)</f>
        <v>18522</v>
      </c>
      <c r="O72" s="38">
        <f t="shared" si="5"/>
        <v>11365</v>
      </c>
      <c r="P72">
        <f>INT(L72*2.5)</f>
        <v>68195</v>
      </c>
      <c r="Q72">
        <f>INT(L72/4)</f>
        <v>6819</v>
      </c>
      <c r="W72" s="4" t="s">
        <v>8118</v>
      </c>
      <c r="X72">
        <v>8</v>
      </c>
      <c r="Y72" t="b">
        <f>IF(MOD(X72,9)=0,N72,IF(MOD(X72,6)=0,N72,IF(MOD(X72,3)=0,N72)))</f>
        <v>0</v>
      </c>
      <c r="Z72" t="b">
        <f>IF(MOD(X72,9)=0,O72,IF(MOD(X72,6)=0,O72,IF(MOD(X72,3)=0,O72)))</f>
        <v>0</v>
      </c>
    </row>
    <row r="73" spans="1:26">
      <c r="A73" s="4" t="s">
        <v>168</v>
      </c>
      <c r="B73" s="3">
        <f>主线辅助!B69</f>
        <v>95075</v>
      </c>
      <c r="C73" s="3">
        <v>4</v>
      </c>
      <c r="D73" s="3">
        <v>55</v>
      </c>
      <c r="E73" s="3">
        <v>2</v>
      </c>
      <c r="F73" s="25">
        <f t="shared" si="3"/>
        <v>25093</v>
      </c>
      <c r="G73" s="25">
        <v>28003</v>
      </c>
      <c r="H73" s="26">
        <f>ROUND((F73/4*5.5+F73*2.7+F73/4*10*1)*2,0)*C73</f>
        <v>1319892</v>
      </c>
      <c r="I73" s="26">
        <f t="shared" si="4"/>
        <v>1472956</v>
      </c>
      <c r="J73" s="26"/>
      <c r="K73" s="35">
        <f>MAX(G73-MAX(G$5:G72),0)</f>
        <v>725</v>
      </c>
      <c r="L73" s="35">
        <f>MAX(G$5:G73)</f>
        <v>28003</v>
      </c>
      <c r="M73" s="3">
        <v>0.45</v>
      </c>
      <c r="N73" s="38">
        <f>INT(B73*0.2)</f>
        <v>19015</v>
      </c>
      <c r="O73" s="38">
        <f t="shared" si="5"/>
        <v>11667</v>
      </c>
      <c r="P73">
        <f>INT(L73*2.5)</f>
        <v>70007</v>
      </c>
      <c r="Q73">
        <f>INT(L73/4)</f>
        <v>7000</v>
      </c>
      <c r="W73" s="4" t="s">
        <v>8118</v>
      </c>
      <c r="X73">
        <v>9</v>
      </c>
      <c r="Y73">
        <f>IF(MOD(X73,9)=0,N73,IF(MOD(X73,6)=0,N73,IF(MOD(X73,3)=0,N73)))</f>
        <v>19015</v>
      </c>
      <c r="Z73">
        <f>IF(MOD(X73,9)=0,O73,IF(MOD(X73,6)=0,O73,IF(MOD(X73,3)=0,O73)))</f>
        <v>11667</v>
      </c>
    </row>
    <row r="74" spans="1:26">
      <c r="A74" s="4" t="s">
        <v>42</v>
      </c>
      <c r="B74" s="3">
        <f>主线辅助!B70</f>
        <v>97255</v>
      </c>
      <c r="C74" s="3">
        <v>4</v>
      </c>
      <c r="D74" s="3">
        <v>55</v>
      </c>
      <c r="E74" s="3">
        <v>2</v>
      </c>
      <c r="F74" s="25">
        <f t="shared" si="3"/>
        <v>25668</v>
      </c>
      <c r="G74" s="25">
        <v>28646</v>
      </c>
      <c r="H74" s="26">
        <f>ROUND((F74/4*5.5+F74*2.7+F74/4*10*1)*2,0)*C74</f>
        <v>1350136</v>
      </c>
      <c r="I74" s="26">
        <f t="shared" si="4"/>
        <v>1506780</v>
      </c>
      <c r="J74" s="26"/>
      <c r="K74" s="35">
        <f>MAX(G74-MAX(G$5:G73),0)</f>
        <v>643</v>
      </c>
      <c r="L74" s="35">
        <f>MAX(G$5:G74)</f>
        <v>28646</v>
      </c>
      <c r="M74" s="3">
        <v>0.45</v>
      </c>
      <c r="N74" s="38">
        <f>INT(B74*0.2)</f>
        <v>19451</v>
      </c>
      <c r="O74" s="38">
        <f t="shared" si="5"/>
        <v>11935</v>
      </c>
      <c r="P74">
        <f>INT(L74*2.5)</f>
        <v>71615</v>
      </c>
      <c r="Q74">
        <f>INT(L74/4)</f>
        <v>7161</v>
      </c>
      <c r="W74" s="4" t="s">
        <v>8118</v>
      </c>
      <c r="X74">
        <v>10</v>
      </c>
      <c r="Y74" t="b">
        <f>IF(MOD(X74,9)=0,N74,IF(MOD(X74,6)=0,N74,IF(MOD(X74,3)=0,N74)))</f>
        <v>0</v>
      </c>
      <c r="Z74" t="b">
        <f>IF(MOD(X74,9)=0,O74,IF(MOD(X74,6)=0,O74,IF(MOD(X74,3)=0,O74)))</f>
        <v>0</v>
      </c>
    </row>
    <row r="75" spans="1:26">
      <c r="A75" s="4" t="s">
        <v>171</v>
      </c>
      <c r="B75" s="3">
        <f>主线辅助!B71</f>
        <v>106387</v>
      </c>
      <c r="C75" s="3">
        <v>4</v>
      </c>
      <c r="D75" s="3">
        <v>55</v>
      </c>
      <c r="E75" s="3">
        <v>2</v>
      </c>
      <c r="F75" s="25">
        <f t="shared" si="3"/>
        <v>28078</v>
      </c>
      <c r="G75" s="25">
        <v>31335</v>
      </c>
      <c r="H75" s="26">
        <f>ROUND((F75/4*5.5+F75*2.7+F75/4*10*1)*2,0)*C75</f>
        <v>1476904</v>
      </c>
      <c r="I75" s="26">
        <f t="shared" si="4"/>
        <v>1648220</v>
      </c>
      <c r="J75" s="26"/>
      <c r="K75" s="35">
        <f>MAX(G75-MAX(G$5:G74),0)</f>
        <v>2689</v>
      </c>
      <c r="L75" s="35">
        <f>MAX(G$5:G75)</f>
        <v>31335</v>
      </c>
      <c r="M75" s="3">
        <v>0.45</v>
      </c>
      <c r="N75" s="38">
        <f>INT(B75*0.2)</f>
        <v>21277</v>
      </c>
      <c r="O75" s="38">
        <f t="shared" si="5"/>
        <v>13055</v>
      </c>
      <c r="P75">
        <f>INT(L75*2.5)</f>
        <v>78337</v>
      </c>
      <c r="Q75">
        <f>INT(L75/4)</f>
        <v>7833</v>
      </c>
      <c r="W75" s="4" t="s">
        <v>8119</v>
      </c>
      <c r="X75">
        <v>1</v>
      </c>
      <c r="Y75" t="b">
        <f>IF(MOD(X75,9)=0,N75,IF(MOD(X75,6)=0,N75,IF(MOD(X75,3)=0,N75)))</f>
        <v>0</v>
      </c>
      <c r="Z75" t="b">
        <f>IF(MOD(X75,9)=0,O75,IF(MOD(X75,6)=0,O75,IF(MOD(X75,3)=0,O75)))</f>
        <v>0</v>
      </c>
    </row>
    <row r="76" spans="1:26">
      <c r="A76" s="4" t="s">
        <v>173</v>
      </c>
      <c r="B76" s="3">
        <f>主线辅助!B72</f>
        <v>108757</v>
      </c>
      <c r="C76" s="3">
        <v>4</v>
      </c>
      <c r="D76" s="3">
        <v>55</v>
      </c>
      <c r="E76" s="3">
        <v>2</v>
      </c>
      <c r="F76" s="25">
        <f t="shared" si="3"/>
        <v>28704</v>
      </c>
      <c r="G76" s="25">
        <v>32033</v>
      </c>
      <c r="H76" s="26">
        <f>ROUND((F76/4*5.5+F76*2.7+F76/4*10*1)*2,0)*C76</f>
        <v>1509832</v>
      </c>
      <c r="I76" s="26">
        <f t="shared" si="4"/>
        <v>1684936</v>
      </c>
      <c r="J76" s="26"/>
      <c r="K76" s="35">
        <f>MAX(G76-MAX(G$5:G75),0)</f>
        <v>698</v>
      </c>
      <c r="L76" s="35">
        <f>MAX(G$5:G76)</f>
        <v>32033</v>
      </c>
      <c r="M76" s="3">
        <v>0.45</v>
      </c>
      <c r="N76" s="38">
        <f>INT(B76*0.2)</f>
        <v>21751</v>
      </c>
      <c r="O76" s="38">
        <f t="shared" si="5"/>
        <v>13346</v>
      </c>
      <c r="P76">
        <f>INT(L76*2.5)</f>
        <v>80082</v>
      </c>
      <c r="Q76">
        <f>INT(L76/4)</f>
        <v>8008</v>
      </c>
      <c r="W76" s="4" t="s">
        <v>8119</v>
      </c>
      <c r="X76">
        <v>2</v>
      </c>
      <c r="Y76" t="b">
        <f>IF(MOD(X76,9)=0,N76,IF(MOD(X76,6)=0,N76,IF(MOD(X76,3)=0,N76)))</f>
        <v>0</v>
      </c>
      <c r="Z76" t="b">
        <f>IF(MOD(X76,9)=0,O76,IF(MOD(X76,6)=0,O76,IF(MOD(X76,3)=0,O76)))</f>
        <v>0</v>
      </c>
    </row>
    <row r="77" spans="1:26">
      <c r="A77" s="4" t="s">
        <v>175</v>
      </c>
      <c r="B77" s="3">
        <f>主线辅助!B73</f>
        <v>111481</v>
      </c>
      <c r="C77" s="3">
        <v>4</v>
      </c>
      <c r="D77" s="3">
        <v>55</v>
      </c>
      <c r="E77" s="3">
        <v>2</v>
      </c>
      <c r="F77" s="25">
        <f t="shared" si="3"/>
        <v>29423</v>
      </c>
      <c r="G77" s="25">
        <v>32836</v>
      </c>
      <c r="H77" s="26">
        <f>ROUND((F77/4*5.5+F77*2.7+F77/4*10*1)*2,0)*C77</f>
        <v>1547648</v>
      </c>
      <c r="I77" s="26">
        <f t="shared" si="4"/>
        <v>1727172</v>
      </c>
      <c r="J77" s="26"/>
      <c r="K77" s="35">
        <f>MAX(G77-MAX(G$5:G76),0)</f>
        <v>803</v>
      </c>
      <c r="L77" s="35">
        <f>MAX(G$5:G77)</f>
        <v>32836</v>
      </c>
      <c r="M77" s="3">
        <v>0.45</v>
      </c>
      <c r="N77" s="38">
        <f>INT(B77*0.2)</f>
        <v>22296</v>
      </c>
      <c r="O77" s="38">
        <f t="shared" si="5"/>
        <v>13681</v>
      </c>
      <c r="P77">
        <f>INT(L77*2.5)</f>
        <v>82090</v>
      </c>
      <c r="Q77">
        <f>INT(L77/4)</f>
        <v>8209</v>
      </c>
      <c r="W77" s="4" t="s">
        <v>8119</v>
      </c>
      <c r="X77">
        <v>3</v>
      </c>
      <c r="Y77">
        <f>IF(MOD(X77,9)=0,N77,IF(MOD(X77,6)=0,N77,IF(MOD(X77,3)=0,N77)))</f>
        <v>22296</v>
      </c>
      <c r="Z77">
        <f>IF(MOD(X77,9)=0,O77,IF(MOD(X77,6)=0,O77,IF(MOD(X77,3)=0,O77)))</f>
        <v>13681</v>
      </c>
    </row>
    <row r="78" spans="1:26">
      <c r="A78" s="4" t="s">
        <v>177</v>
      </c>
      <c r="B78" s="3">
        <f>主线辅助!B74</f>
        <v>113890</v>
      </c>
      <c r="C78" s="3">
        <v>4</v>
      </c>
      <c r="D78" s="3">
        <v>55</v>
      </c>
      <c r="E78" s="3">
        <v>2</v>
      </c>
      <c r="F78" s="25">
        <f t="shared" si="3"/>
        <v>30058</v>
      </c>
      <c r="G78" s="25">
        <v>33545</v>
      </c>
      <c r="H78" s="26">
        <f>ROUND((F78/4*5.5+F78*2.7+F78/4*10*1)*2,0)*C78</f>
        <v>1581052</v>
      </c>
      <c r="I78" s="26">
        <f t="shared" si="4"/>
        <v>1764468</v>
      </c>
      <c r="J78" s="26"/>
      <c r="K78" s="35">
        <f>MAX(G78-MAX(G$5:G77),0)</f>
        <v>709</v>
      </c>
      <c r="L78" s="35">
        <f>MAX(G$5:G78)</f>
        <v>33545</v>
      </c>
      <c r="M78" s="3">
        <v>0.45</v>
      </c>
      <c r="N78" s="38">
        <f>INT(B78*0.2)</f>
        <v>22778</v>
      </c>
      <c r="O78" s="38">
        <f t="shared" si="5"/>
        <v>13976</v>
      </c>
      <c r="P78">
        <f>INT(L78*2.5)</f>
        <v>83862</v>
      </c>
      <c r="Q78">
        <f>INT(L78/4)</f>
        <v>8386</v>
      </c>
      <c r="W78" s="4" t="s">
        <v>8119</v>
      </c>
      <c r="X78">
        <v>4</v>
      </c>
      <c r="Y78" t="b">
        <f>IF(MOD(X78,9)=0,N78,IF(MOD(X78,6)=0,N78,IF(MOD(X78,3)=0,N78)))</f>
        <v>0</v>
      </c>
      <c r="Z78" t="b">
        <f>IF(MOD(X78,9)=0,O78,IF(MOD(X78,6)=0,O78,IF(MOD(X78,3)=0,O78)))</f>
        <v>0</v>
      </c>
    </row>
    <row r="79" spans="1:26">
      <c r="A79" s="4" t="s">
        <v>179</v>
      </c>
      <c r="B79" s="3">
        <f>主线辅助!B75</f>
        <v>116313</v>
      </c>
      <c r="C79" s="3">
        <v>4</v>
      </c>
      <c r="D79" s="3">
        <v>55</v>
      </c>
      <c r="E79" s="3">
        <v>2</v>
      </c>
      <c r="F79" s="25">
        <f t="shared" si="3"/>
        <v>30698</v>
      </c>
      <c r="G79" s="25">
        <v>34259</v>
      </c>
      <c r="H79" s="26">
        <f>ROUND((F79/4*5.5+F79*2.7+F79/4*10*1)*2,0)*C79</f>
        <v>1614716</v>
      </c>
      <c r="I79" s="26">
        <f t="shared" si="4"/>
        <v>1802024</v>
      </c>
      <c r="J79" s="26"/>
      <c r="K79" s="35">
        <f>MAX(G79-MAX(G$5:G78),0)</f>
        <v>714</v>
      </c>
      <c r="L79" s="35">
        <f>MAX(G$5:G79)</f>
        <v>34259</v>
      </c>
      <c r="M79" s="3">
        <v>0.45</v>
      </c>
      <c r="N79" s="38">
        <f>INT(B79*0.2)</f>
        <v>23262</v>
      </c>
      <c r="O79" s="38">
        <f t="shared" si="5"/>
        <v>14273</v>
      </c>
      <c r="P79">
        <f>INT(L79*2.5)</f>
        <v>85647</v>
      </c>
      <c r="Q79">
        <f>INT(L79/4)</f>
        <v>8564</v>
      </c>
      <c r="W79" s="4" t="s">
        <v>8119</v>
      </c>
      <c r="X79">
        <v>5</v>
      </c>
      <c r="Y79" t="b">
        <f>IF(MOD(X79,9)=0,N79,IF(MOD(X79,6)=0,N79,IF(MOD(X79,3)=0,N79)))</f>
        <v>0</v>
      </c>
      <c r="Z79" t="b">
        <f>IF(MOD(X79,9)=0,O79,IF(MOD(X79,6)=0,O79,IF(MOD(X79,3)=0,O79)))</f>
        <v>0</v>
      </c>
    </row>
    <row r="80" spans="1:26">
      <c r="A80" s="4" t="s">
        <v>181</v>
      </c>
      <c r="B80" s="3">
        <f>主线辅助!B76</f>
        <v>119121</v>
      </c>
      <c r="C80" s="3">
        <v>4</v>
      </c>
      <c r="D80" s="3">
        <v>55</v>
      </c>
      <c r="E80" s="3">
        <v>2</v>
      </c>
      <c r="F80" s="25">
        <f t="shared" si="3"/>
        <v>31439</v>
      </c>
      <c r="G80" s="25">
        <v>35086</v>
      </c>
      <c r="H80" s="26">
        <f>ROUND((F80/4*5.5+F80*2.7+F80/4*10*1)*2,0)*C80</f>
        <v>1653692</v>
      </c>
      <c r="I80" s="26">
        <f t="shared" si="4"/>
        <v>1845524</v>
      </c>
      <c r="J80" s="26"/>
      <c r="K80" s="35">
        <f>MAX(G80-MAX(G$5:G79),0)</f>
        <v>827</v>
      </c>
      <c r="L80" s="35">
        <f>MAX(G$5:G80)</f>
        <v>35086</v>
      </c>
      <c r="M80" s="3">
        <v>0.45</v>
      </c>
      <c r="N80" s="38">
        <f>INT(B80*0.2)</f>
        <v>23824</v>
      </c>
      <c r="O80" s="38">
        <f t="shared" si="5"/>
        <v>14618</v>
      </c>
      <c r="P80">
        <f>INT(L80*2.5)</f>
        <v>87715</v>
      </c>
      <c r="Q80">
        <f>INT(L80/4)</f>
        <v>8771</v>
      </c>
      <c r="W80" s="4" t="s">
        <v>8119</v>
      </c>
      <c r="X80">
        <v>6</v>
      </c>
      <c r="Y80">
        <f>IF(MOD(X80,9)=0,N80,IF(MOD(X80,6)=0,N80,IF(MOD(X80,3)=0,N80)))</f>
        <v>23824</v>
      </c>
      <c r="Z80">
        <f>IF(MOD(X80,9)=0,O80,IF(MOD(X80,6)=0,O80,IF(MOD(X80,3)=0,O80)))</f>
        <v>14618</v>
      </c>
    </row>
    <row r="81" spans="1:26">
      <c r="A81" s="4" t="s">
        <v>183</v>
      </c>
      <c r="B81" s="3">
        <f>主线辅助!B77</f>
        <v>121585</v>
      </c>
      <c r="C81" s="3">
        <v>4</v>
      </c>
      <c r="D81" s="3">
        <v>55</v>
      </c>
      <c r="E81" s="3">
        <v>2</v>
      </c>
      <c r="F81" s="25">
        <f t="shared" si="3"/>
        <v>32089</v>
      </c>
      <c r="G81" s="25">
        <v>35812</v>
      </c>
      <c r="H81" s="26">
        <f>ROUND((F81/4*5.5+F81*2.7+F81/4*10*1)*2,0)*C81</f>
        <v>1687880</v>
      </c>
      <c r="I81" s="26">
        <f t="shared" si="4"/>
        <v>1883712</v>
      </c>
      <c r="J81" s="26"/>
      <c r="K81" s="35">
        <f>MAX(G81-MAX(G$5:G80),0)</f>
        <v>726</v>
      </c>
      <c r="L81" s="35">
        <f>MAX(G$5:G81)</f>
        <v>35812</v>
      </c>
      <c r="M81" s="3">
        <v>0.45</v>
      </c>
      <c r="N81" s="38">
        <f>INT(B81*0.2)</f>
        <v>24317</v>
      </c>
      <c r="O81" s="38">
        <f t="shared" si="5"/>
        <v>14921</v>
      </c>
      <c r="P81">
        <f>INT(L81*2.5)</f>
        <v>89530</v>
      </c>
      <c r="Q81">
        <f>INT(L81/4)</f>
        <v>8953</v>
      </c>
      <c r="W81" s="4" t="s">
        <v>8119</v>
      </c>
      <c r="X81">
        <v>7</v>
      </c>
      <c r="Y81" t="b">
        <f>IF(MOD(X81,9)=0,N81,IF(MOD(X81,6)=0,N81,IF(MOD(X81,3)=0,N81)))</f>
        <v>0</v>
      </c>
      <c r="Z81" t="b">
        <f>IF(MOD(X81,9)=0,O81,IF(MOD(X81,6)=0,O81,IF(MOD(X81,3)=0,O81)))</f>
        <v>0</v>
      </c>
    </row>
    <row r="82" spans="1:26">
      <c r="A82" s="4" t="s">
        <v>185</v>
      </c>
      <c r="B82" s="3">
        <f>主线辅助!B78</f>
        <v>124064</v>
      </c>
      <c r="C82" s="3">
        <v>4</v>
      </c>
      <c r="D82" s="3">
        <v>55</v>
      </c>
      <c r="E82" s="3">
        <v>2</v>
      </c>
      <c r="F82" s="25">
        <f t="shared" si="3"/>
        <v>32744</v>
      </c>
      <c r="G82" s="25">
        <v>36541</v>
      </c>
      <c r="H82" s="26">
        <f>ROUND((F82/4*5.5+F82*2.7+F82/4*10*1)*2,0)*C82</f>
        <v>1722336</v>
      </c>
      <c r="I82" s="26">
        <f t="shared" si="4"/>
        <v>1922056</v>
      </c>
      <c r="J82" s="26"/>
      <c r="K82" s="35">
        <f>MAX(G82-MAX(G$5:G81),0)</f>
        <v>729</v>
      </c>
      <c r="L82" s="35">
        <f>MAX(G$5:G82)</f>
        <v>36541</v>
      </c>
      <c r="M82" s="3">
        <v>0.45</v>
      </c>
      <c r="N82" s="38">
        <f>INT(B82*0.2)</f>
        <v>24812</v>
      </c>
      <c r="O82" s="38">
        <f t="shared" si="5"/>
        <v>15225</v>
      </c>
      <c r="P82">
        <f>INT(L82*2.5)</f>
        <v>91352</v>
      </c>
      <c r="Q82">
        <f>INT(L82/4)</f>
        <v>9135</v>
      </c>
      <c r="W82" s="4" t="s">
        <v>8119</v>
      </c>
      <c r="X82">
        <v>8</v>
      </c>
      <c r="Y82" t="b">
        <f>IF(MOD(X82,9)=0,N82,IF(MOD(X82,6)=0,N82,IF(MOD(X82,3)=0,N82)))</f>
        <v>0</v>
      </c>
      <c r="Z82" t="b">
        <f>IF(MOD(X82,9)=0,O82,IF(MOD(X82,6)=0,O82,IF(MOD(X82,3)=0,O82)))</f>
        <v>0</v>
      </c>
    </row>
    <row r="83" spans="1:26">
      <c r="A83" s="4" t="s">
        <v>187</v>
      </c>
      <c r="B83" s="3">
        <f>主线辅助!B79</f>
        <v>126955</v>
      </c>
      <c r="C83" s="3">
        <v>4</v>
      </c>
      <c r="D83" s="3">
        <v>55</v>
      </c>
      <c r="E83" s="3">
        <v>2</v>
      </c>
      <c r="F83" s="25">
        <f t="shared" si="3"/>
        <v>33507</v>
      </c>
      <c r="G83" s="25">
        <v>37394</v>
      </c>
      <c r="H83" s="26">
        <f>ROUND((F83/4*5.5+F83*2.7+F83/4*10*1)*2,0)*C83</f>
        <v>1762468</v>
      </c>
      <c r="I83" s="26">
        <f t="shared" si="4"/>
        <v>1966924</v>
      </c>
      <c r="J83" s="26"/>
      <c r="K83" s="35">
        <f>MAX(G83-MAX(G$5:G82),0)</f>
        <v>853</v>
      </c>
      <c r="L83" s="35">
        <f>MAX(G$5:G83)</f>
        <v>37394</v>
      </c>
      <c r="M83" s="3">
        <v>0.45</v>
      </c>
      <c r="N83" s="38">
        <f>INT(B83*0.2)</f>
        <v>25391</v>
      </c>
      <c r="O83" s="38">
        <f t="shared" si="5"/>
        <v>15580</v>
      </c>
      <c r="P83">
        <f>INT(L83*2.5)</f>
        <v>93485</v>
      </c>
      <c r="Q83">
        <f>INT(L83/4)</f>
        <v>9348</v>
      </c>
      <c r="W83" s="4" t="s">
        <v>8119</v>
      </c>
      <c r="X83">
        <v>9</v>
      </c>
      <c r="Y83">
        <f>IF(MOD(X83,9)=0,N83,IF(MOD(X83,6)=0,N83,IF(MOD(X83,3)=0,N83)))</f>
        <v>25391</v>
      </c>
      <c r="Z83">
        <f>IF(MOD(X83,9)=0,O83,IF(MOD(X83,6)=0,O83,IF(MOD(X83,3)=0,O83)))</f>
        <v>15580</v>
      </c>
    </row>
    <row r="84" spans="1:26">
      <c r="A84" s="4" t="s">
        <v>44</v>
      </c>
      <c r="B84" s="3">
        <f>主线辅助!B80</f>
        <v>129474</v>
      </c>
      <c r="C84" s="3">
        <v>4</v>
      </c>
      <c r="D84" s="3">
        <v>55</v>
      </c>
      <c r="E84" s="3">
        <v>2</v>
      </c>
      <c r="F84" s="25">
        <f t="shared" si="3"/>
        <v>34172</v>
      </c>
      <c r="G84" s="25">
        <v>38135</v>
      </c>
      <c r="H84" s="26">
        <f>ROUND((F84/4*5.5+F84*2.7+F84/4*10*1)*2,0)*C84</f>
        <v>1797448</v>
      </c>
      <c r="I84" s="26">
        <f t="shared" si="4"/>
        <v>2005900</v>
      </c>
      <c r="J84" s="26"/>
      <c r="K84" s="35">
        <f>MAX(G84-MAX(G$5:G83),0)</f>
        <v>741</v>
      </c>
      <c r="L84" s="35">
        <f>MAX(G$5:G84)</f>
        <v>38135</v>
      </c>
      <c r="M84" s="3">
        <v>0.45</v>
      </c>
      <c r="N84" s="38">
        <f>INT(B84*0.2)</f>
        <v>25894</v>
      </c>
      <c r="O84" s="38">
        <f t="shared" si="5"/>
        <v>15888</v>
      </c>
      <c r="P84">
        <f>INT(L84*2.5)</f>
        <v>95337</v>
      </c>
      <c r="Q84">
        <f>INT(L84/4)</f>
        <v>9533</v>
      </c>
      <c r="W84" s="4" t="s">
        <v>8119</v>
      </c>
      <c r="X84">
        <v>10</v>
      </c>
      <c r="Y84" t="b">
        <f>IF(MOD(X84,9)=0,N84,IF(MOD(X84,6)=0,N84,IF(MOD(X84,3)=0,N84)))</f>
        <v>0</v>
      </c>
      <c r="Z84" t="b">
        <f>IF(MOD(X84,9)=0,O84,IF(MOD(X84,6)=0,O84,IF(MOD(X84,3)=0,O84)))</f>
        <v>0</v>
      </c>
    </row>
    <row r="85" spans="1:26">
      <c r="A85" s="4" t="s">
        <v>190</v>
      </c>
      <c r="B85" s="3">
        <f>主线辅助!B81</f>
        <v>140106</v>
      </c>
      <c r="C85" s="3">
        <v>4</v>
      </c>
      <c r="D85" s="3">
        <v>55</v>
      </c>
      <c r="E85" s="3">
        <v>2</v>
      </c>
      <c r="F85" s="25">
        <f t="shared" si="3"/>
        <v>36978</v>
      </c>
      <c r="G85" s="25">
        <v>41267</v>
      </c>
      <c r="H85" s="26">
        <f>ROUND((F85/4*5.5+F85*2.7+F85/4*10*1)*2,0)*C85</f>
        <v>1945044</v>
      </c>
      <c r="I85" s="26">
        <f t="shared" si="4"/>
        <v>2170644</v>
      </c>
      <c r="J85" s="26"/>
      <c r="K85" s="35">
        <f>MAX(G85-MAX(G$5:G84),0)</f>
        <v>3132</v>
      </c>
      <c r="L85" s="35">
        <f>MAX(G$5:G85)</f>
        <v>41267</v>
      </c>
      <c r="M85" s="3">
        <v>0.45</v>
      </c>
      <c r="N85" s="38">
        <f>INT(B85*0.2)</f>
        <v>28021</v>
      </c>
      <c r="O85" s="38">
        <f t="shared" si="5"/>
        <v>17193</v>
      </c>
      <c r="P85">
        <f>INT(L85*2.5)</f>
        <v>103167</v>
      </c>
      <c r="Q85">
        <f>INT(L85/4)</f>
        <v>10316</v>
      </c>
      <c r="W85" s="4" t="s">
        <v>8120</v>
      </c>
      <c r="X85">
        <v>1</v>
      </c>
      <c r="Y85" t="b">
        <f>IF(MOD(X85,9)=0,N85,IF(MOD(X85,6)=0,N85,IF(MOD(X85,3)=0,N85)))</f>
        <v>0</v>
      </c>
      <c r="Z85" t="b">
        <f>IF(MOD(X85,9)=0,O85,IF(MOD(X85,6)=0,O85,IF(MOD(X85,3)=0,O85)))</f>
        <v>0</v>
      </c>
    </row>
    <row r="86" spans="1:26">
      <c r="A86" s="4" t="s">
        <v>192</v>
      </c>
      <c r="B86" s="3">
        <f>主线辅助!B82</f>
        <v>142504</v>
      </c>
      <c r="C86" s="3">
        <v>4</v>
      </c>
      <c r="D86" s="3">
        <v>55</v>
      </c>
      <c r="E86" s="3">
        <v>2</v>
      </c>
      <c r="F86" s="25">
        <f t="shared" si="3"/>
        <v>37611</v>
      </c>
      <c r="G86" s="25">
        <v>41973</v>
      </c>
      <c r="H86" s="26">
        <f>ROUND((F86/4*5.5+F86*2.7+F86/4*10*1)*2,0)*C86</f>
        <v>1978340</v>
      </c>
      <c r="I86" s="26">
        <f t="shared" si="4"/>
        <v>2207780</v>
      </c>
      <c r="J86" s="26"/>
      <c r="K86" s="35">
        <f>MAX(G86-MAX(G$5:G85),0)</f>
        <v>706</v>
      </c>
      <c r="L86" s="35">
        <f>MAX(G$5:G86)</f>
        <v>41973</v>
      </c>
      <c r="M86" s="3">
        <v>0.45</v>
      </c>
      <c r="N86" s="38">
        <f>INT(B86*0.2)</f>
        <v>28500</v>
      </c>
      <c r="O86" s="38">
        <f t="shared" si="5"/>
        <v>17488</v>
      </c>
      <c r="P86">
        <f>INT(L86*2.5)</f>
        <v>104932</v>
      </c>
      <c r="Q86">
        <f>INT(L86/4)</f>
        <v>10493</v>
      </c>
      <c r="W86" s="4" t="s">
        <v>8120</v>
      </c>
      <c r="X86">
        <v>2</v>
      </c>
      <c r="Y86" t="b">
        <f>IF(MOD(X86,9)=0,N86,IF(MOD(X86,6)=0,N86,IF(MOD(X86,3)=0,N86)))</f>
        <v>0</v>
      </c>
      <c r="Z86" t="b">
        <f>IF(MOD(X86,9)=0,O86,IF(MOD(X86,6)=0,O86,IF(MOD(X86,3)=0,O86)))</f>
        <v>0</v>
      </c>
    </row>
    <row r="87" spans="1:26">
      <c r="A87" s="4" t="s">
        <v>194</v>
      </c>
      <c r="B87" s="3">
        <f>主线辅助!B83</f>
        <v>145352</v>
      </c>
      <c r="C87" s="3">
        <v>4</v>
      </c>
      <c r="D87" s="3">
        <v>55</v>
      </c>
      <c r="E87" s="3">
        <v>2</v>
      </c>
      <c r="F87" s="25">
        <f t="shared" si="3"/>
        <v>38362</v>
      </c>
      <c r="G87" s="25">
        <v>42812</v>
      </c>
      <c r="H87" s="26">
        <f>ROUND((F87/4*5.5+F87*2.7+F87/4*10*1)*2,0)*C87</f>
        <v>2017840</v>
      </c>
      <c r="I87" s="26">
        <f t="shared" si="4"/>
        <v>2251912</v>
      </c>
      <c r="J87" s="26"/>
      <c r="K87" s="35">
        <f>MAX(G87-MAX(G$5:G86),0)</f>
        <v>839</v>
      </c>
      <c r="L87" s="35">
        <f>MAX(G$5:G87)</f>
        <v>42812</v>
      </c>
      <c r="M87" s="3">
        <v>0.45</v>
      </c>
      <c r="N87" s="38">
        <f>INT(B87*0.2)</f>
        <v>29070</v>
      </c>
      <c r="O87" s="38">
        <f t="shared" si="5"/>
        <v>17838</v>
      </c>
      <c r="P87">
        <f>INT(L87*2.5)</f>
        <v>107030</v>
      </c>
      <c r="Q87">
        <f>INT(L87/4)</f>
        <v>10703</v>
      </c>
      <c r="W87" s="4" t="s">
        <v>8120</v>
      </c>
      <c r="X87">
        <v>3</v>
      </c>
      <c r="Y87">
        <f>IF(MOD(X87,9)=0,N87,IF(MOD(X87,6)=0,N87,IF(MOD(X87,3)=0,N87)))</f>
        <v>29070</v>
      </c>
      <c r="Z87">
        <f>IF(MOD(X87,9)=0,O87,IF(MOD(X87,6)=0,O87,IF(MOD(X87,3)=0,O87)))</f>
        <v>17838</v>
      </c>
    </row>
    <row r="88" spans="1:26">
      <c r="A88" s="4" t="s">
        <v>196</v>
      </c>
      <c r="B88" s="3">
        <f>主线辅助!B84</f>
        <v>147788</v>
      </c>
      <c r="C88" s="3">
        <v>4</v>
      </c>
      <c r="D88" s="3">
        <v>55</v>
      </c>
      <c r="E88" s="3">
        <v>2</v>
      </c>
      <c r="F88" s="25">
        <f t="shared" si="3"/>
        <v>39005</v>
      </c>
      <c r="G88" s="25">
        <v>43529</v>
      </c>
      <c r="H88" s="26">
        <f>ROUND((F88/4*5.5+F88*2.7+F88/4*10*1)*2,0)*C88</f>
        <v>2051664</v>
      </c>
      <c r="I88" s="26">
        <f t="shared" si="4"/>
        <v>2289624</v>
      </c>
      <c r="J88" s="26"/>
      <c r="K88" s="35">
        <f>MAX(G88-MAX(G$5:G87),0)</f>
        <v>717</v>
      </c>
      <c r="L88" s="35">
        <f>MAX(G$5:G88)</f>
        <v>43529</v>
      </c>
      <c r="M88" s="3">
        <v>0.45</v>
      </c>
      <c r="N88" s="38">
        <f>INT(B88*0.2)</f>
        <v>29557</v>
      </c>
      <c r="O88" s="38">
        <f t="shared" si="5"/>
        <v>18136</v>
      </c>
      <c r="P88">
        <f>INT(L88*2.5)</f>
        <v>108822</v>
      </c>
      <c r="Q88">
        <f>INT(L88/4)</f>
        <v>10882</v>
      </c>
      <c r="W88" s="4" t="s">
        <v>8120</v>
      </c>
      <c r="X88">
        <v>4</v>
      </c>
      <c r="Y88" t="b">
        <f>IF(MOD(X88,9)=0,N88,IF(MOD(X88,6)=0,N88,IF(MOD(X88,3)=0,N88)))</f>
        <v>0</v>
      </c>
      <c r="Z88" t="b">
        <f>IF(MOD(X88,9)=0,O88,IF(MOD(X88,6)=0,O88,IF(MOD(X88,3)=0,O88)))</f>
        <v>0</v>
      </c>
    </row>
    <row r="89" spans="1:26">
      <c r="A89" s="4" t="s">
        <v>198</v>
      </c>
      <c r="B89" s="3">
        <f>主线辅助!B85</f>
        <v>150237</v>
      </c>
      <c r="C89" s="3">
        <v>4</v>
      </c>
      <c r="D89" s="3">
        <v>55</v>
      </c>
      <c r="E89" s="3">
        <v>2</v>
      </c>
      <c r="F89" s="25">
        <f t="shared" si="3"/>
        <v>39651</v>
      </c>
      <c r="G89" s="25">
        <v>44251</v>
      </c>
      <c r="H89" s="26">
        <f>ROUND((F89/4*5.5+F89*2.7+F89/4*10*1)*2,0)*C89</f>
        <v>2085644</v>
      </c>
      <c r="I89" s="26">
        <f t="shared" si="4"/>
        <v>2327604</v>
      </c>
      <c r="J89" s="26"/>
      <c r="K89" s="35">
        <f>MAX(G89-MAX(G$5:G88),0)</f>
        <v>722</v>
      </c>
      <c r="L89" s="35">
        <f>MAX(G$5:G89)</f>
        <v>44251</v>
      </c>
      <c r="M89" s="3">
        <v>0.45</v>
      </c>
      <c r="N89" s="38">
        <f>INT(B89*0.2)</f>
        <v>30047</v>
      </c>
      <c r="O89" s="38">
        <f t="shared" si="5"/>
        <v>18437</v>
      </c>
      <c r="P89">
        <f>INT(L89*2.5)</f>
        <v>110627</v>
      </c>
      <c r="Q89">
        <f>INT(L89/4)</f>
        <v>11062</v>
      </c>
      <c r="W89" s="4" t="s">
        <v>8120</v>
      </c>
      <c r="X89">
        <v>5</v>
      </c>
      <c r="Y89" t="b">
        <f>IF(MOD(X89,9)=0,N89,IF(MOD(X89,6)=0,N89,IF(MOD(X89,3)=0,N89)))</f>
        <v>0</v>
      </c>
      <c r="Z89" t="b">
        <f>IF(MOD(X89,9)=0,O89,IF(MOD(X89,6)=0,O89,IF(MOD(X89,3)=0,O89)))</f>
        <v>0</v>
      </c>
    </row>
    <row r="90" spans="1:26">
      <c r="A90" s="4" t="s">
        <v>200</v>
      </c>
      <c r="B90" s="3">
        <f>主线辅助!B86</f>
        <v>153165</v>
      </c>
      <c r="C90" s="3">
        <v>4</v>
      </c>
      <c r="D90" s="3">
        <v>55</v>
      </c>
      <c r="E90" s="3">
        <v>2</v>
      </c>
      <c r="F90" s="25">
        <f t="shared" si="3"/>
        <v>40424</v>
      </c>
      <c r="G90" s="25">
        <v>45114</v>
      </c>
      <c r="H90" s="26">
        <f>ROUND((F90/4*5.5+F90*2.7+F90/4*10*1)*2,0)*C90</f>
        <v>2126304</v>
      </c>
      <c r="I90" s="26">
        <f t="shared" si="4"/>
        <v>2372996</v>
      </c>
      <c r="J90" s="26"/>
      <c r="K90" s="35">
        <f>MAX(G90-MAX(G$5:G89),0)</f>
        <v>863</v>
      </c>
      <c r="L90" s="35">
        <f>MAX(G$5:G90)</f>
        <v>45114</v>
      </c>
      <c r="M90" s="3">
        <v>0.45</v>
      </c>
      <c r="N90" s="38">
        <f>INT(B90*0.2)</f>
        <v>30633</v>
      </c>
      <c r="O90" s="38">
        <f t="shared" si="5"/>
        <v>18797</v>
      </c>
      <c r="P90">
        <f>INT(L90*2.5)</f>
        <v>112785</v>
      </c>
      <c r="Q90">
        <f>INT(L90/4)</f>
        <v>11278</v>
      </c>
      <c r="W90" s="4" t="s">
        <v>8120</v>
      </c>
      <c r="X90">
        <v>6</v>
      </c>
      <c r="Y90">
        <f>IF(MOD(X90,9)=0,N90,IF(MOD(X90,6)=0,N90,IF(MOD(X90,3)=0,N90)))</f>
        <v>30633</v>
      </c>
      <c r="Z90">
        <f>IF(MOD(X90,9)=0,O90,IF(MOD(X90,6)=0,O90,IF(MOD(X90,3)=0,O90)))</f>
        <v>18797</v>
      </c>
    </row>
    <row r="91" spans="1:26">
      <c r="A91" s="4" t="s">
        <v>202</v>
      </c>
      <c r="B91" s="3">
        <f>主线辅助!B87</f>
        <v>155652</v>
      </c>
      <c r="C91" s="3">
        <v>4</v>
      </c>
      <c r="D91" s="3">
        <v>55</v>
      </c>
      <c r="E91" s="3">
        <v>2</v>
      </c>
      <c r="F91" s="25">
        <f t="shared" si="3"/>
        <v>41081</v>
      </c>
      <c r="G91" s="25">
        <v>45846</v>
      </c>
      <c r="H91" s="26">
        <f>ROUND((F91/4*5.5+F91*2.7+F91/4*10*1)*2,0)*C91</f>
        <v>2160860</v>
      </c>
      <c r="I91" s="26">
        <f t="shared" si="4"/>
        <v>2411500</v>
      </c>
      <c r="J91" s="26"/>
      <c r="K91" s="35">
        <f>MAX(G91-MAX(G$5:G90),0)</f>
        <v>732</v>
      </c>
      <c r="L91" s="35">
        <f>MAX(G$5:G91)</f>
        <v>45846</v>
      </c>
      <c r="M91" s="3">
        <v>0.45</v>
      </c>
      <c r="N91" s="38">
        <f>INT(B91*0.2)</f>
        <v>31130</v>
      </c>
      <c r="O91" s="38">
        <f t="shared" si="5"/>
        <v>19102</v>
      </c>
      <c r="P91">
        <f>INT(L91*2.5)</f>
        <v>114615</v>
      </c>
      <c r="Q91">
        <f>INT(L91/4)</f>
        <v>11461</v>
      </c>
      <c r="W91" s="4" t="s">
        <v>8120</v>
      </c>
      <c r="X91">
        <v>7</v>
      </c>
      <c r="Y91" t="b">
        <f>IF(MOD(X91,9)=0,N91,IF(MOD(X91,6)=0,N91,IF(MOD(X91,3)=0,N91)))</f>
        <v>0</v>
      </c>
      <c r="Z91" t="b">
        <f>IF(MOD(X91,9)=0,O91,IF(MOD(X91,6)=0,O91,IF(MOD(X91,3)=0,O91)))</f>
        <v>0</v>
      </c>
    </row>
    <row r="92" spans="1:26">
      <c r="A92" s="4" t="s">
        <v>204</v>
      </c>
      <c r="B92" s="3">
        <f>主线辅助!B88</f>
        <v>158155</v>
      </c>
      <c r="C92" s="3">
        <v>4</v>
      </c>
      <c r="D92" s="3">
        <v>55</v>
      </c>
      <c r="E92" s="3">
        <v>2</v>
      </c>
      <c r="F92" s="25">
        <f t="shared" si="3"/>
        <v>41741</v>
      </c>
      <c r="G92" s="25">
        <v>46583</v>
      </c>
      <c r="H92" s="26">
        <f>ROUND((F92/4*5.5+F92*2.7+F92/4*10*1)*2,0)*C92</f>
        <v>2195576</v>
      </c>
      <c r="I92" s="26">
        <f t="shared" si="4"/>
        <v>2450264</v>
      </c>
      <c r="J92" s="26"/>
      <c r="K92" s="35">
        <f>MAX(G92-MAX(G$5:G91),0)</f>
        <v>737</v>
      </c>
      <c r="L92" s="35">
        <f>MAX(G$5:G92)</f>
        <v>46583</v>
      </c>
      <c r="M92" s="3">
        <v>0.45</v>
      </c>
      <c r="N92" s="38">
        <f>INT(B92*0.2)</f>
        <v>31631</v>
      </c>
      <c r="O92" s="38">
        <f t="shared" si="5"/>
        <v>19408</v>
      </c>
      <c r="P92">
        <f>INT(L92*2.5)</f>
        <v>116457</v>
      </c>
      <c r="Q92">
        <f>INT(L92/4)</f>
        <v>11645</v>
      </c>
      <c r="W92" s="4" t="s">
        <v>8120</v>
      </c>
      <c r="X92">
        <v>8</v>
      </c>
      <c r="Y92" t="b">
        <f>IF(MOD(X92,9)=0,N92,IF(MOD(X92,6)=0,N92,IF(MOD(X92,3)=0,N92)))</f>
        <v>0</v>
      </c>
      <c r="Z92" t="b">
        <f>IF(MOD(X92,9)=0,O92,IF(MOD(X92,6)=0,O92,IF(MOD(X92,3)=0,O92)))</f>
        <v>0</v>
      </c>
    </row>
    <row r="93" spans="1:26">
      <c r="A93" s="4" t="s">
        <v>206</v>
      </c>
      <c r="B93" s="3">
        <f>主线辅助!B89</f>
        <v>161164</v>
      </c>
      <c r="C93" s="3">
        <v>4</v>
      </c>
      <c r="D93" s="3">
        <v>55</v>
      </c>
      <c r="E93" s="3">
        <v>2</v>
      </c>
      <c r="F93" s="25">
        <f t="shared" si="3"/>
        <v>42535</v>
      </c>
      <c r="G93" s="25">
        <v>47469</v>
      </c>
      <c r="H93" s="26">
        <f>ROUND((F93/4*5.5+F93*2.7+F93/4*10*1)*2,0)*C93</f>
        <v>2237340</v>
      </c>
      <c r="I93" s="26">
        <f t="shared" si="4"/>
        <v>2496868</v>
      </c>
      <c r="J93" s="26"/>
      <c r="K93" s="35">
        <f>MAX(G93-MAX(G$5:G92),0)</f>
        <v>886</v>
      </c>
      <c r="L93" s="35">
        <f>MAX(G$5:G93)</f>
        <v>47469</v>
      </c>
      <c r="M93" s="3">
        <v>0.45</v>
      </c>
      <c r="N93" s="38">
        <f>INT(B93*0.2)</f>
        <v>32232</v>
      </c>
      <c r="O93" s="38">
        <f t="shared" si="5"/>
        <v>19778</v>
      </c>
      <c r="P93">
        <f>INT(L93*2.5)</f>
        <v>118672</v>
      </c>
      <c r="Q93">
        <f>INT(L93/4)</f>
        <v>11867</v>
      </c>
      <c r="W93" s="4" t="s">
        <v>8120</v>
      </c>
      <c r="X93">
        <v>9</v>
      </c>
      <c r="Y93">
        <f>IF(MOD(X93,9)=0,N93,IF(MOD(X93,6)=0,N93,IF(MOD(X93,3)=0,N93)))</f>
        <v>32232</v>
      </c>
      <c r="Z93">
        <f>IF(MOD(X93,9)=0,O93,IF(MOD(X93,6)=0,O93,IF(MOD(X93,3)=0,O93)))</f>
        <v>19778</v>
      </c>
    </row>
    <row r="94" spans="1:26">
      <c r="A94" s="27" t="s">
        <v>46</v>
      </c>
      <c r="B94" s="28">
        <f>主线辅助!B90</f>
        <v>163703</v>
      </c>
      <c r="C94" s="28">
        <v>4</v>
      </c>
      <c r="D94" s="28">
        <v>55</v>
      </c>
      <c r="E94" s="28">
        <v>2</v>
      </c>
      <c r="F94" s="28">
        <f t="shared" si="3"/>
        <v>43206</v>
      </c>
      <c r="G94" s="28">
        <v>48217</v>
      </c>
      <c r="H94" s="29">
        <f>ROUND((F94/4*5.5+F94*2.7+F94/4*10*1)*2,0)*C94</f>
        <v>2272636</v>
      </c>
      <c r="I94" s="26">
        <f t="shared" si="4"/>
        <v>2536216</v>
      </c>
      <c r="J94" s="30" t="s">
        <v>5082</v>
      </c>
      <c r="K94" s="35">
        <f>MAX(G94-MAX(G$5:G93),0)</f>
        <v>748</v>
      </c>
      <c r="L94" s="35">
        <f>MAX(G$5:G94)</f>
        <v>48217</v>
      </c>
      <c r="M94" s="3">
        <v>0.45</v>
      </c>
      <c r="N94" s="38">
        <f>INT(B94*0.2)</f>
        <v>32740</v>
      </c>
      <c r="O94" s="38">
        <f t="shared" si="5"/>
        <v>20090</v>
      </c>
      <c r="P94">
        <f>INT(L94*2.5)</f>
        <v>120542</v>
      </c>
      <c r="Q94">
        <f>INT(L94/4)</f>
        <v>12054</v>
      </c>
      <c r="W94" s="27" t="s">
        <v>8120</v>
      </c>
      <c r="X94">
        <v>10</v>
      </c>
      <c r="Y94" t="b">
        <f>IF(MOD(X94,9)=0,N94,IF(MOD(X94,6)=0,N94,IF(MOD(X94,3)=0,N94)))</f>
        <v>0</v>
      </c>
      <c r="Z94" t="b">
        <f>IF(MOD(X94,9)=0,O94,IF(MOD(X94,6)=0,O94,IF(MOD(X94,3)=0,O94)))</f>
        <v>0</v>
      </c>
    </row>
    <row r="95" spans="1:26">
      <c r="A95" s="4" t="s">
        <v>209</v>
      </c>
      <c r="B95" s="3">
        <f>主线辅助!B91</f>
        <v>184734</v>
      </c>
      <c r="C95" s="3">
        <v>4</v>
      </c>
      <c r="D95" s="3">
        <v>60</v>
      </c>
      <c r="E95" s="3">
        <v>2.25</v>
      </c>
      <c r="F95" s="25">
        <f t="shared" si="3"/>
        <v>44693</v>
      </c>
      <c r="G95" s="25">
        <v>46798</v>
      </c>
      <c r="H95" s="26">
        <f>ROUND((F95/4*5.5+F95*2.7+F95/4*10*1)*2,0)*C95</f>
        <v>2350852</v>
      </c>
      <c r="I95" s="26">
        <f t="shared" si="4"/>
        <v>2461576</v>
      </c>
      <c r="J95" s="26"/>
      <c r="K95" s="35">
        <f>MAX(G95-MAX(G$5:G94),0)</f>
        <v>0</v>
      </c>
      <c r="L95" s="35">
        <f>MAX(G$5:G95)</f>
        <v>48217</v>
      </c>
      <c r="M95" s="3">
        <v>0.5</v>
      </c>
      <c r="N95" s="38">
        <f>INT(B95*0.2)</f>
        <v>36946</v>
      </c>
      <c r="O95" s="38">
        <f t="shared" si="5"/>
        <v>20090</v>
      </c>
      <c r="P95">
        <f>INT(L95*2.5)</f>
        <v>120542</v>
      </c>
      <c r="Q95">
        <f>INT(L95/4)</f>
        <v>12054</v>
      </c>
      <c r="W95" s="4" t="s">
        <v>8121</v>
      </c>
      <c r="X95">
        <v>1</v>
      </c>
      <c r="Y95" t="b">
        <f>IF(MOD(X95,9)=0,N95,IF(MOD(X95,6)=0,N95,IF(MOD(X95,3)=0,N95)))</f>
        <v>0</v>
      </c>
      <c r="Z95" t="b">
        <f>IF(MOD(X95,9)=0,O95,IF(MOD(X95,6)=0,O95,IF(MOD(X95,3)=0,O95)))</f>
        <v>0</v>
      </c>
    </row>
    <row r="96" spans="1:26">
      <c r="A96" s="4" t="s">
        <v>211</v>
      </c>
      <c r="B96" s="3">
        <f>主线辅助!B92</f>
        <v>186295</v>
      </c>
      <c r="C96" s="3">
        <v>4</v>
      </c>
      <c r="D96" s="3">
        <v>60</v>
      </c>
      <c r="E96" s="3">
        <v>2.25</v>
      </c>
      <c r="F96" s="25">
        <f t="shared" si="3"/>
        <v>45071</v>
      </c>
      <c r="G96" s="25">
        <v>47194</v>
      </c>
      <c r="H96" s="26">
        <f>ROUND((F96/4*5.5+F96*2.7+F96/4*10*1)*2,0)*C96</f>
        <v>2370736</v>
      </c>
      <c r="I96" s="26">
        <f t="shared" si="4"/>
        <v>2482404</v>
      </c>
      <c r="J96" s="26"/>
      <c r="K96" s="35">
        <f>MAX(G96-MAX(G$5:G95),0)</f>
        <v>0</v>
      </c>
      <c r="L96" s="35">
        <f>MAX(G$5:G96)</f>
        <v>48217</v>
      </c>
      <c r="M96" s="3">
        <v>0.5</v>
      </c>
      <c r="N96" s="38">
        <f>INT(B96*0.2)</f>
        <v>37259</v>
      </c>
      <c r="O96" s="38">
        <f t="shared" si="5"/>
        <v>20090</v>
      </c>
      <c r="P96">
        <f>INT(L96*2.5)</f>
        <v>120542</v>
      </c>
      <c r="Q96">
        <f>INT(L96/4)</f>
        <v>12054</v>
      </c>
      <c r="W96" s="4" t="s">
        <v>8121</v>
      </c>
      <c r="X96">
        <v>2</v>
      </c>
      <c r="Y96" t="b">
        <f>IF(MOD(X96,9)=0,N96,IF(MOD(X96,6)=0,N96,IF(MOD(X96,3)=0,N96)))</f>
        <v>0</v>
      </c>
      <c r="Z96" t="b">
        <f>IF(MOD(X96,9)=0,O96,IF(MOD(X96,6)=0,O96,IF(MOD(X96,3)=0,O96)))</f>
        <v>0</v>
      </c>
    </row>
    <row r="97" spans="1:26">
      <c r="A97" s="4" t="s">
        <v>213</v>
      </c>
      <c r="B97" s="3">
        <f>主线辅助!B93</f>
        <v>188388</v>
      </c>
      <c r="C97" s="3">
        <v>4</v>
      </c>
      <c r="D97" s="3">
        <v>60</v>
      </c>
      <c r="E97" s="3">
        <v>2.25</v>
      </c>
      <c r="F97" s="25">
        <f t="shared" si="3"/>
        <v>45577</v>
      </c>
      <c r="G97" s="25">
        <v>47724</v>
      </c>
      <c r="H97" s="26">
        <f>ROUND((F97/4*5.5+F97*2.7+F97/4*10*1)*2,0)*C97</f>
        <v>2397352</v>
      </c>
      <c r="I97" s="26">
        <f t="shared" si="4"/>
        <v>2510284</v>
      </c>
      <c r="J97" s="26"/>
      <c r="K97" s="35">
        <f>MAX(G97-MAX(G$5:G96),0)</f>
        <v>0</v>
      </c>
      <c r="L97" s="35">
        <f>MAX(G$5:G97)</f>
        <v>48217</v>
      </c>
      <c r="M97" s="3">
        <v>0.5</v>
      </c>
      <c r="N97" s="38">
        <f>INT(B97*0.2)</f>
        <v>37677</v>
      </c>
      <c r="O97" s="38">
        <f t="shared" si="5"/>
        <v>20090</v>
      </c>
      <c r="P97">
        <f>INT(L97*2.5)</f>
        <v>120542</v>
      </c>
      <c r="Q97">
        <f>INT(L97/4)</f>
        <v>12054</v>
      </c>
      <c r="W97" s="4" t="s">
        <v>8121</v>
      </c>
      <c r="X97">
        <v>3</v>
      </c>
      <c r="Y97">
        <f>IF(MOD(X97,9)=0,N97,IF(MOD(X97,6)=0,N97,IF(MOD(X97,3)=0,N97)))</f>
        <v>37677</v>
      </c>
      <c r="Z97">
        <f>IF(MOD(X97,9)=0,O97,IF(MOD(X97,6)=0,O97,IF(MOD(X97,3)=0,O97)))</f>
        <v>20090</v>
      </c>
    </row>
    <row r="98" spans="1:26">
      <c r="A98" s="4" t="s">
        <v>215</v>
      </c>
      <c r="B98" s="3">
        <f>主线辅助!B94</f>
        <v>189971</v>
      </c>
      <c r="C98" s="3">
        <v>4</v>
      </c>
      <c r="D98" s="3">
        <v>60</v>
      </c>
      <c r="E98" s="3">
        <v>2.25</v>
      </c>
      <c r="F98" s="25">
        <f t="shared" si="3"/>
        <v>45960</v>
      </c>
      <c r="G98" s="25">
        <v>48125</v>
      </c>
      <c r="H98" s="26">
        <f>ROUND((F98/4*5.5+F98*2.7+F98/4*10*1)*2,0)*C98</f>
        <v>2417496</v>
      </c>
      <c r="I98" s="26">
        <f t="shared" si="4"/>
        <v>2531376</v>
      </c>
      <c r="J98" s="26"/>
      <c r="K98" s="35">
        <f>MAX(G98-MAX(G$5:G97),0)</f>
        <v>0</v>
      </c>
      <c r="L98" s="35">
        <f>MAX(G$5:G98)</f>
        <v>48217</v>
      </c>
      <c r="M98" s="3">
        <v>0.5</v>
      </c>
      <c r="N98" s="38">
        <f>INT(B98*0.2)</f>
        <v>37994</v>
      </c>
      <c r="O98" s="38">
        <f t="shared" si="5"/>
        <v>20090</v>
      </c>
      <c r="P98">
        <f>INT(L98*2.5)</f>
        <v>120542</v>
      </c>
      <c r="Q98">
        <f>INT(L98/4)</f>
        <v>12054</v>
      </c>
      <c r="W98" s="4" t="s">
        <v>8121</v>
      </c>
      <c r="X98">
        <v>4</v>
      </c>
      <c r="Y98" t="b">
        <f>IF(MOD(X98,9)=0,N98,IF(MOD(X98,6)=0,N98,IF(MOD(X98,3)=0,N98)))</f>
        <v>0</v>
      </c>
      <c r="Z98" t="b">
        <f>IF(MOD(X98,9)=0,O98,IF(MOD(X98,6)=0,O98,IF(MOD(X98,3)=0,O98)))</f>
        <v>0</v>
      </c>
    </row>
    <row r="99" spans="1:26">
      <c r="A99" s="4" t="s">
        <v>217</v>
      </c>
      <c r="B99" s="3">
        <f>主线辅助!B95</f>
        <v>191561</v>
      </c>
      <c r="C99" s="3">
        <v>4</v>
      </c>
      <c r="D99" s="3">
        <v>60</v>
      </c>
      <c r="E99" s="3">
        <v>2.25</v>
      </c>
      <c r="F99" s="25">
        <f t="shared" si="3"/>
        <v>46345</v>
      </c>
      <c r="G99" s="25">
        <v>48528</v>
      </c>
      <c r="H99" s="26">
        <f>ROUND((F99/4*5.5+F99*2.7+F99/4*10*1)*2,0)*C99</f>
        <v>2437748</v>
      </c>
      <c r="I99" s="26">
        <f t="shared" si="4"/>
        <v>2552572</v>
      </c>
      <c r="J99" s="26"/>
      <c r="K99" s="35">
        <f>MAX(G99-MAX(G$5:G98),0)</f>
        <v>311</v>
      </c>
      <c r="L99" s="35">
        <f>MAX(G$5:G99)</f>
        <v>48528</v>
      </c>
      <c r="M99" s="3">
        <v>0.5</v>
      </c>
      <c r="N99" s="38">
        <f>INT(B99*0.2)</f>
        <v>38312</v>
      </c>
      <c r="O99" s="38">
        <f t="shared" si="5"/>
        <v>20220</v>
      </c>
      <c r="P99">
        <f>INT(L99*2.5)</f>
        <v>121320</v>
      </c>
      <c r="Q99">
        <f>INT(L99/4)</f>
        <v>12132</v>
      </c>
      <c r="W99" s="4" t="s">
        <v>8121</v>
      </c>
      <c r="X99">
        <v>5</v>
      </c>
      <c r="Y99" t="b">
        <f>IF(MOD(X99,9)=0,N99,IF(MOD(X99,6)=0,N99,IF(MOD(X99,3)=0,N99)))</f>
        <v>0</v>
      </c>
      <c r="Z99" t="b">
        <f>IF(MOD(X99,9)=0,O99,IF(MOD(X99,6)=0,O99,IF(MOD(X99,3)=0,O99)))</f>
        <v>0</v>
      </c>
    </row>
    <row r="100" spans="1:26">
      <c r="A100" s="4" t="s">
        <v>219</v>
      </c>
      <c r="B100" s="3">
        <f>主线辅助!B96</f>
        <v>193701</v>
      </c>
      <c r="C100" s="3">
        <v>4</v>
      </c>
      <c r="D100" s="3">
        <v>60</v>
      </c>
      <c r="E100" s="3">
        <v>2.25</v>
      </c>
      <c r="F100" s="25">
        <f t="shared" si="3"/>
        <v>46863</v>
      </c>
      <c r="G100" s="25">
        <v>49070</v>
      </c>
      <c r="H100" s="26">
        <f>ROUND((F100/4*5.5+F100*2.7+F100/4*10*1)*2,0)*C100</f>
        <v>2464992</v>
      </c>
      <c r="I100" s="26">
        <f t="shared" si="4"/>
        <v>2581084</v>
      </c>
      <c r="J100" s="26"/>
      <c r="K100" s="35">
        <f>MAX(G100-MAX(G$5:G99),0)</f>
        <v>542</v>
      </c>
      <c r="L100" s="35">
        <f>MAX(G$5:G100)</f>
        <v>49070</v>
      </c>
      <c r="M100" s="3">
        <v>0.5</v>
      </c>
      <c r="N100" s="38">
        <f>INT(B100*0.2)</f>
        <v>38740</v>
      </c>
      <c r="O100" s="38">
        <f t="shared" si="5"/>
        <v>20445</v>
      </c>
      <c r="P100">
        <f>INT(L100*2.5)</f>
        <v>122675</v>
      </c>
      <c r="Q100">
        <f>INT(L100/4)</f>
        <v>12267</v>
      </c>
      <c r="W100" s="4" t="s">
        <v>8121</v>
      </c>
      <c r="X100">
        <v>6</v>
      </c>
      <c r="Y100">
        <f>IF(MOD(X100,9)=0,N100,IF(MOD(X100,6)=0,N100,IF(MOD(X100,3)=0,N100)))</f>
        <v>38740</v>
      </c>
      <c r="Z100">
        <f>IF(MOD(X100,9)=0,O100,IF(MOD(X100,6)=0,O100,IF(MOD(X100,3)=0,O100)))</f>
        <v>20445</v>
      </c>
    </row>
    <row r="101" spans="1:26">
      <c r="A101" s="4" t="s">
        <v>221</v>
      </c>
      <c r="B101" s="3">
        <f>主线辅助!B97</f>
        <v>195312</v>
      </c>
      <c r="C101" s="3">
        <v>4</v>
      </c>
      <c r="D101" s="3">
        <v>60</v>
      </c>
      <c r="E101" s="3">
        <v>2.25</v>
      </c>
      <c r="F101" s="25">
        <f t="shared" si="3"/>
        <v>47252</v>
      </c>
      <c r="G101" s="25">
        <v>49478</v>
      </c>
      <c r="H101" s="26">
        <f>ROUND((F101/4*5.5+F101*2.7+F101/4*10*1)*2,0)*C101</f>
        <v>2485456</v>
      </c>
      <c r="I101" s="26">
        <f t="shared" si="4"/>
        <v>2602544</v>
      </c>
      <c r="J101" s="26"/>
      <c r="K101" s="35">
        <f>MAX(G101-MAX(G$5:G100),0)</f>
        <v>408</v>
      </c>
      <c r="L101" s="35">
        <f>MAX(G$5:G101)</f>
        <v>49478</v>
      </c>
      <c r="M101" s="3">
        <v>0.5</v>
      </c>
      <c r="N101" s="38">
        <f>INT(B101*0.2)</f>
        <v>39062</v>
      </c>
      <c r="O101" s="38">
        <f t="shared" si="5"/>
        <v>20615</v>
      </c>
      <c r="P101">
        <f>INT(L101*2.5)</f>
        <v>123695</v>
      </c>
      <c r="Q101">
        <f>INT(L101/4)</f>
        <v>12369</v>
      </c>
      <c r="W101" s="4" t="s">
        <v>8121</v>
      </c>
      <c r="X101">
        <v>7</v>
      </c>
      <c r="Y101" t="b">
        <f>IF(MOD(X101,9)=0,N101,IF(MOD(X101,6)=0,N101,IF(MOD(X101,3)=0,N101)))</f>
        <v>0</v>
      </c>
      <c r="Z101" t="b">
        <f>IF(MOD(X101,9)=0,O101,IF(MOD(X101,6)=0,O101,IF(MOD(X101,3)=0,O101)))</f>
        <v>0</v>
      </c>
    </row>
    <row r="102" spans="1:26">
      <c r="A102" s="4" t="s">
        <v>223</v>
      </c>
      <c r="B102" s="3">
        <f>主线辅助!B98</f>
        <v>196931</v>
      </c>
      <c r="C102" s="3">
        <v>4</v>
      </c>
      <c r="D102" s="3">
        <v>60</v>
      </c>
      <c r="E102" s="3">
        <v>2.25</v>
      </c>
      <c r="F102" s="25">
        <f t="shared" si="3"/>
        <v>47644</v>
      </c>
      <c r="G102" s="25">
        <v>49889</v>
      </c>
      <c r="H102" s="26">
        <f>ROUND((F102/4*5.5+F102*2.7+F102/4*10*1)*2,0)*C102</f>
        <v>2506076</v>
      </c>
      <c r="I102" s="26">
        <f t="shared" si="4"/>
        <v>2624160</v>
      </c>
      <c r="J102" s="26"/>
      <c r="K102" s="35">
        <f>MAX(G102-MAX(G$5:G101),0)</f>
        <v>411</v>
      </c>
      <c r="L102" s="35">
        <f>MAX(G$5:G102)</f>
        <v>49889</v>
      </c>
      <c r="M102" s="3">
        <v>0.5</v>
      </c>
      <c r="N102" s="38">
        <f>INT(B102*0.2)</f>
        <v>39386</v>
      </c>
      <c r="O102" s="38">
        <f t="shared" si="5"/>
        <v>20786</v>
      </c>
      <c r="P102">
        <f>INT(L102*2.5)</f>
        <v>124722</v>
      </c>
      <c r="Q102">
        <f>INT(L102/4)</f>
        <v>12472</v>
      </c>
      <c r="W102" s="4" t="s">
        <v>8121</v>
      </c>
      <c r="X102">
        <v>8</v>
      </c>
      <c r="Y102" t="b">
        <f>IF(MOD(X102,9)=0,N102,IF(MOD(X102,6)=0,N102,IF(MOD(X102,3)=0,N102)))</f>
        <v>0</v>
      </c>
      <c r="Z102" t="b">
        <f>IF(MOD(X102,9)=0,O102,IF(MOD(X102,6)=0,O102,IF(MOD(X102,3)=0,O102)))</f>
        <v>0</v>
      </c>
    </row>
    <row r="103" spans="1:26">
      <c r="A103" s="4" t="s">
        <v>225</v>
      </c>
      <c r="B103" s="3">
        <f>主线辅助!B99</f>
        <v>199117</v>
      </c>
      <c r="C103" s="3">
        <v>4</v>
      </c>
      <c r="D103" s="3">
        <v>60</v>
      </c>
      <c r="E103" s="3">
        <v>2.25</v>
      </c>
      <c r="F103" s="25">
        <f t="shared" si="3"/>
        <v>48173</v>
      </c>
      <c r="G103" s="25">
        <v>50442</v>
      </c>
      <c r="H103" s="26">
        <f>ROUND((F103/4*5.5+F103*2.7+F103/4*10*1)*2,0)*C103</f>
        <v>2533900</v>
      </c>
      <c r="I103" s="26">
        <f t="shared" si="4"/>
        <v>2653248</v>
      </c>
      <c r="J103" s="26"/>
      <c r="K103" s="35">
        <f>MAX(G103-MAX(G$5:G102),0)</f>
        <v>553</v>
      </c>
      <c r="L103" s="35">
        <f>MAX(G$5:G103)</f>
        <v>50442</v>
      </c>
      <c r="M103" s="3">
        <v>0.5</v>
      </c>
      <c r="N103" s="38">
        <f>INT(B103*0.2)</f>
        <v>39823</v>
      </c>
      <c r="O103" s="38">
        <f t="shared" si="5"/>
        <v>21017</v>
      </c>
      <c r="P103">
        <f>INT(L103*2.5)</f>
        <v>126105</v>
      </c>
      <c r="Q103">
        <f>INT(L103/4)</f>
        <v>12610</v>
      </c>
      <c r="W103" s="4" t="s">
        <v>8121</v>
      </c>
      <c r="X103">
        <v>9</v>
      </c>
      <c r="Y103">
        <f>IF(MOD(X103,9)=0,N103,IF(MOD(X103,6)=0,N103,IF(MOD(X103,3)=0,N103)))</f>
        <v>39823</v>
      </c>
      <c r="Z103">
        <f>IF(MOD(X103,9)=0,O103,IF(MOD(X103,6)=0,O103,IF(MOD(X103,3)=0,O103)))</f>
        <v>21017</v>
      </c>
    </row>
    <row r="104" spans="1:26">
      <c r="A104" s="4" t="s">
        <v>48</v>
      </c>
      <c r="B104" s="3">
        <f>主线辅助!B100</f>
        <v>200757</v>
      </c>
      <c r="C104" s="3">
        <v>4</v>
      </c>
      <c r="D104" s="3">
        <v>60</v>
      </c>
      <c r="E104" s="3">
        <v>2.25</v>
      </c>
      <c r="F104" s="25">
        <f t="shared" si="3"/>
        <v>48570</v>
      </c>
      <c r="G104" s="25">
        <v>50858</v>
      </c>
      <c r="H104" s="26">
        <f>ROUND((F104/4*5.5+F104*2.7+F104/4*10*1)*2,0)*C104</f>
        <v>2554784</v>
      </c>
      <c r="I104" s="26">
        <f t="shared" si="4"/>
        <v>2675132</v>
      </c>
      <c r="J104" s="26"/>
      <c r="K104" s="35">
        <f>MAX(G104-MAX(G$5:G103),0)</f>
        <v>416</v>
      </c>
      <c r="L104" s="35">
        <f>MAX(G$5:G104)</f>
        <v>50858</v>
      </c>
      <c r="M104" s="3">
        <v>0.5</v>
      </c>
      <c r="N104" s="38">
        <f>INT(B104*0.2)</f>
        <v>40151</v>
      </c>
      <c r="O104" s="38">
        <f t="shared" si="5"/>
        <v>21190</v>
      </c>
      <c r="P104">
        <f>INT(L104*2.5)</f>
        <v>127145</v>
      </c>
      <c r="Q104">
        <f>INT(L104/4)</f>
        <v>12714</v>
      </c>
      <c r="W104" s="4" t="s">
        <v>8121</v>
      </c>
      <c r="X104">
        <v>10</v>
      </c>
      <c r="Y104" t="b">
        <f>IF(MOD(X104,9)=0,N104,IF(MOD(X104,6)=0,N104,IF(MOD(X104,3)=0,N104)))</f>
        <v>0</v>
      </c>
      <c r="Z104" t="b">
        <f>IF(MOD(X104,9)=0,O104,IF(MOD(X104,6)=0,O104,IF(MOD(X104,3)=0,O104)))</f>
        <v>0</v>
      </c>
    </row>
    <row r="105" spans="1:26">
      <c r="A105" s="4" t="s">
        <v>228</v>
      </c>
      <c r="B105" s="3">
        <f>主线辅助!B101</f>
        <v>208704</v>
      </c>
      <c r="C105" s="3">
        <v>4</v>
      </c>
      <c r="D105" s="3">
        <v>60</v>
      </c>
      <c r="E105" s="3">
        <v>2.25</v>
      </c>
      <c r="F105" s="25">
        <f t="shared" si="3"/>
        <v>50492</v>
      </c>
      <c r="G105" s="25">
        <v>52871</v>
      </c>
      <c r="H105" s="26">
        <f>ROUND((F105/4*5.5+F105*2.7+F105/4*10*1)*2,0)*C105</f>
        <v>2655880</v>
      </c>
      <c r="I105" s="26">
        <f t="shared" si="4"/>
        <v>2781016</v>
      </c>
      <c r="J105" s="26"/>
      <c r="K105" s="35">
        <f>MAX(G105-MAX(G$5:G104),0)</f>
        <v>2013</v>
      </c>
      <c r="L105" s="35">
        <f>MAX(G$5:G105)</f>
        <v>52871</v>
      </c>
      <c r="M105" s="3">
        <v>0.5</v>
      </c>
      <c r="N105" s="38">
        <f>INT(B105*0.2)</f>
        <v>41740</v>
      </c>
      <c r="O105" s="38">
        <f t="shared" si="5"/>
        <v>22028</v>
      </c>
      <c r="P105">
        <f>INT(L105*2.5)</f>
        <v>132177</v>
      </c>
      <c r="Q105">
        <f>INT(L105/4)</f>
        <v>13217</v>
      </c>
      <c r="W105" s="4" t="s">
        <v>8122</v>
      </c>
      <c r="X105">
        <v>1</v>
      </c>
      <c r="Y105" t="b">
        <f>IF(MOD(X105,9)=0,N105,IF(MOD(X105,6)=0,N105,IF(MOD(X105,3)=0,N105)))</f>
        <v>0</v>
      </c>
      <c r="Z105" t="b">
        <f>IF(MOD(X105,9)=0,O105,IF(MOD(X105,6)=0,O105,IF(MOD(X105,3)=0,O105)))</f>
        <v>0</v>
      </c>
    </row>
    <row r="106" spans="1:26">
      <c r="A106" s="4" t="s">
        <v>230</v>
      </c>
      <c r="B106" s="3">
        <f>主线辅助!B102</f>
        <v>210721</v>
      </c>
      <c r="C106" s="3">
        <v>4</v>
      </c>
      <c r="D106" s="3">
        <v>60</v>
      </c>
      <c r="E106" s="3">
        <v>2.25</v>
      </c>
      <c r="F106" s="25">
        <f t="shared" si="3"/>
        <v>50980</v>
      </c>
      <c r="G106" s="25">
        <v>53382</v>
      </c>
      <c r="H106" s="26">
        <f>ROUND((F106/4*5.5+F106*2.7+F106/4*10*1)*2,0)*C106</f>
        <v>2681548</v>
      </c>
      <c r="I106" s="26">
        <f t="shared" si="4"/>
        <v>2807892</v>
      </c>
      <c r="J106" s="26"/>
      <c r="K106" s="35">
        <f>MAX(G106-MAX(G$5:G105),0)</f>
        <v>511</v>
      </c>
      <c r="L106" s="35">
        <f>MAX(G$5:G106)</f>
        <v>53382</v>
      </c>
      <c r="M106" s="3">
        <v>0.5</v>
      </c>
      <c r="N106" s="38">
        <f>INT(B106*0.2)</f>
        <v>42144</v>
      </c>
      <c r="O106" s="38">
        <f t="shared" si="5"/>
        <v>22242</v>
      </c>
      <c r="P106">
        <f>INT(L106*2.5)</f>
        <v>133455</v>
      </c>
      <c r="Q106">
        <f>INT(L106/4)</f>
        <v>13345</v>
      </c>
      <c r="W106" s="4" t="s">
        <v>8122</v>
      </c>
      <c r="X106">
        <v>2</v>
      </c>
      <c r="Y106" t="b">
        <f>IF(MOD(X106,9)=0,N106,IF(MOD(X106,6)=0,N106,IF(MOD(X106,3)=0,N106)))</f>
        <v>0</v>
      </c>
      <c r="Z106" t="b">
        <f>IF(MOD(X106,9)=0,O106,IF(MOD(X106,6)=0,O106,IF(MOD(X106,3)=0,O106)))</f>
        <v>0</v>
      </c>
    </row>
    <row r="107" spans="1:26">
      <c r="A107" s="4" t="s">
        <v>232</v>
      </c>
      <c r="B107" s="3">
        <f>主线辅助!B103</f>
        <v>213335</v>
      </c>
      <c r="C107" s="3">
        <v>4</v>
      </c>
      <c r="D107" s="3">
        <v>60</v>
      </c>
      <c r="E107" s="3">
        <v>2.25</v>
      </c>
      <c r="F107" s="25">
        <f t="shared" si="3"/>
        <v>51613</v>
      </c>
      <c r="G107" s="25">
        <v>54044</v>
      </c>
      <c r="H107" s="26">
        <f>ROUND((F107/4*5.5+F107*2.7+F107/4*10*1)*2,0)*C107</f>
        <v>2714844</v>
      </c>
      <c r="I107" s="26">
        <f t="shared" si="4"/>
        <v>2842716</v>
      </c>
      <c r="J107" s="26"/>
      <c r="K107" s="35">
        <f>MAX(G107-MAX(G$5:G106),0)</f>
        <v>662</v>
      </c>
      <c r="L107" s="35">
        <f>MAX(G$5:G107)</f>
        <v>54044</v>
      </c>
      <c r="M107" s="3">
        <v>0.5</v>
      </c>
      <c r="N107" s="38">
        <f>INT(B107*0.2)</f>
        <v>42667</v>
      </c>
      <c r="O107" s="38">
        <f t="shared" si="5"/>
        <v>22518</v>
      </c>
      <c r="P107">
        <f>INT(L107*2.5)</f>
        <v>135110</v>
      </c>
      <c r="Q107">
        <f>INT(L107/4)</f>
        <v>13511</v>
      </c>
      <c r="W107" s="4" t="s">
        <v>8122</v>
      </c>
      <c r="X107">
        <v>3</v>
      </c>
      <c r="Y107">
        <f>IF(MOD(X107,9)=0,N107,IF(MOD(X107,6)=0,N107,IF(MOD(X107,3)=0,N107)))</f>
        <v>42667</v>
      </c>
      <c r="Z107">
        <f>IF(MOD(X107,9)=0,O107,IF(MOD(X107,6)=0,O107,IF(MOD(X107,3)=0,O107)))</f>
        <v>22518</v>
      </c>
    </row>
    <row r="108" spans="1:26">
      <c r="A108" s="4" t="s">
        <v>234</v>
      </c>
      <c r="B108" s="3">
        <f>主线辅助!B104</f>
        <v>215380</v>
      </c>
      <c r="C108" s="3">
        <v>4</v>
      </c>
      <c r="D108" s="3">
        <v>60</v>
      </c>
      <c r="E108" s="3">
        <v>2.25</v>
      </c>
      <c r="F108" s="25">
        <f t="shared" si="3"/>
        <v>52108</v>
      </c>
      <c r="G108" s="25">
        <v>54562</v>
      </c>
      <c r="H108" s="26">
        <f>ROUND((F108/4*5.5+F108*2.7+F108/4*10*1)*2,0)*C108</f>
        <v>2740880</v>
      </c>
      <c r="I108" s="26">
        <f t="shared" si="4"/>
        <v>2869960</v>
      </c>
      <c r="J108" s="26"/>
      <c r="K108" s="35">
        <f>MAX(G108-MAX(G$5:G107),0)</f>
        <v>518</v>
      </c>
      <c r="L108" s="35">
        <f>MAX(G$5:G108)</f>
        <v>54562</v>
      </c>
      <c r="M108" s="3">
        <v>0.5</v>
      </c>
      <c r="N108" s="38">
        <f>INT(B108*0.2)</f>
        <v>43076</v>
      </c>
      <c r="O108" s="38">
        <f t="shared" si="5"/>
        <v>22733</v>
      </c>
      <c r="P108">
        <f>INT(L108*2.5)</f>
        <v>136405</v>
      </c>
      <c r="Q108">
        <f>INT(L108/4)</f>
        <v>13640</v>
      </c>
      <c r="W108" s="4" t="s">
        <v>8122</v>
      </c>
      <c r="X108">
        <v>4</v>
      </c>
      <c r="Y108" t="b">
        <f>IF(MOD(X108,9)=0,N108,IF(MOD(X108,6)=0,N108,IF(MOD(X108,3)=0,N108)))</f>
        <v>0</v>
      </c>
      <c r="Z108" t="b">
        <f>IF(MOD(X108,9)=0,O108,IF(MOD(X108,6)=0,O108,IF(MOD(X108,3)=0,O108)))</f>
        <v>0</v>
      </c>
    </row>
    <row r="109" spans="1:26">
      <c r="A109" s="4" t="s">
        <v>236</v>
      </c>
      <c r="B109" s="3">
        <f>主线辅助!B105</f>
        <v>217434</v>
      </c>
      <c r="C109" s="3">
        <v>4</v>
      </c>
      <c r="D109" s="3">
        <v>60</v>
      </c>
      <c r="E109" s="3">
        <v>2.25</v>
      </c>
      <c r="F109" s="25">
        <f t="shared" si="3"/>
        <v>52605</v>
      </c>
      <c r="G109" s="25">
        <v>55082</v>
      </c>
      <c r="H109" s="26">
        <f>ROUND((F109/4*5.5+F109*2.7+F109/4*10*1)*2,0)*C109</f>
        <v>2767024</v>
      </c>
      <c r="I109" s="26">
        <f t="shared" si="4"/>
        <v>2897312</v>
      </c>
      <c r="J109" s="26"/>
      <c r="K109" s="35">
        <f>MAX(G109-MAX(G$5:G108),0)</f>
        <v>520</v>
      </c>
      <c r="L109" s="35">
        <f>MAX(G$5:G109)</f>
        <v>55082</v>
      </c>
      <c r="M109" s="3">
        <v>0.5</v>
      </c>
      <c r="N109" s="38">
        <f>INT(B109*0.2)</f>
        <v>43486</v>
      </c>
      <c r="O109" s="38">
        <f t="shared" si="5"/>
        <v>22950</v>
      </c>
      <c r="P109">
        <f>INT(L109*2.5)</f>
        <v>137705</v>
      </c>
      <c r="Q109">
        <f>INT(L109/4)</f>
        <v>13770</v>
      </c>
      <c r="W109" s="4" t="s">
        <v>8122</v>
      </c>
      <c r="X109">
        <v>5</v>
      </c>
      <c r="Y109" t="b">
        <f>IF(MOD(X109,9)=0,N109,IF(MOD(X109,6)=0,N109,IF(MOD(X109,3)=0,N109)))</f>
        <v>0</v>
      </c>
      <c r="Z109" t="b">
        <f>IF(MOD(X109,9)=0,O109,IF(MOD(X109,6)=0,O109,IF(MOD(X109,3)=0,O109)))</f>
        <v>0</v>
      </c>
    </row>
    <row r="110" spans="1:26">
      <c r="A110" s="4" t="s">
        <v>238</v>
      </c>
      <c r="B110" s="3">
        <f>主线辅助!B106</f>
        <v>220109</v>
      </c>
      <c r="C110" s="3">
        <v>4</v>
      </c>
      <c r="D110" s="3">
        <v>60</v>
      </c>
      <c r="E110" s="3">
        <v>2.25</v>
      </c>
      <c r="F110" s="25">
        <f t="shared" si="3"/>
        <v>53252</v>
      </c>
      <c r="G110" s="25">
        <v>55760</v>
      </c>
      <c r="H110" s="26">
        <f>ROUND((F110/4*5.5+F110*2.7+F110/4*10*1)*2,0)*C110</f>
        <v>2801056</v>
      </c>
      <c r="I110" s="26">
        <f t="shared" si="4"/>
        <v>2932976</v>
      </c>
      <c r="J110" s="26"/>
      <c r="K110" s="35">
        <f>MAX(G110-MAX(G$5:G109),0)</f>
        <v>678</v>
      </c>
      <c r="L110" s="35">
        <f>MAX(G$5:G110)</f>
        <v>55760</v>
      </c>
      <c r="M110" s="3">
        <v>0.5</v>
      </c>
      <c r="N110" s="38">
        <f>INT(B110*0.2)</f>
        <v>44021</v>
      </c>
      <c r="O110" s="38">
        <f t="shared" si="5"/>
        <v>23233</v>
      </c>
      <c r="P110">
        <f>INT(L110*2.5)</f>
        <v>139400</v>
      </c>
      <c r="Q110">
        <f>INT(L110/4)</f>
        <v>13940</v>
      </c>
      <c r="W110" s="4" t="s">
        <v>8122</v>
      </c>
      <c r="X110">
        <v>6</v>
      </c>
      <c r="Y110">
        <f>IF(MOD(X110,9)=0,N110,IF(MOD(X110,6)=0,N110,IF(MOD(X110,3)=0,N110)))</f>
        <v>44021</v>
      </c>
      <c r="Z110">
        <f>IF(MOD(X110,9)=0,O110,IF(MOD(X110,6)=0,O110,IF(MOD(X110,3)=0,O110)))</f>
        <v>23233</v>
      </c>
    </row>
    <row r="111" spans="1:26">
      <c r="A111" s="4" t="s">
        <v>240</v>
      </c>
      <c r="B111" s="3">
        <f>主线辅助!B107</f>
        <v>222191</v>
      </c>
      <c r="C111" s="3">
        <v>4</v>
      </c>
      <c r="D111" s="3">
        <v>60</v>
      </c>
      <c r="E111" s="3">
        <v>2.25</v>
      </c>
      <c r="F111" s="25">
        <f t="shared" si="3"/>
        <v>53755</v>
      </c>
      <c r="G111" s="25">
        <v>56288</v>
      </c>
      <c r="H111" s="26">
        <f>ROUND((F111/4*5.5+F111*2.7+F111/4*10*1)*2,0)*C111</f>
        <v>2827512</v>
      </c>
      <c r="I111" s="26">
        <f t="shared" si="4"/>
        <v>2960748</v>
      </c>
      <c r="J111" s="26"/>
      <c r="K111" s="35">
        <f>MAX(G111-MAX(G$5:G110),0)</f>
        <v>528</v>
      </c>
      <c r="L111" s="35">
        <f>MAX(G$5:G111)</f>
        <v>56288</v>
      </c>
      <c r="M111" s="3">
        <v>0.5</v>
      </c>
      <c r="N111" s="38">
        <f>INT(B111*0.2)</f>
        <v>44438</v>
      </c>
      <c r="O111" s="38">
        <f t="shared" si="5"/>
        <v>23453</v>
      </c>
      <c r="P111">
        <f>INT(L111*2.5)</f>
        <v>140720</v>
      </c>
      <c r="Q111">
        <f>INT(L111/4)</f>
        <v>14072</v>
      </c>
      <c r="W111" s="4" t="s">
        <v>8122</v>
      </c>
      <c r="X111">
        <v>7</v>
      </c>
      <c r="Y111" t="b">
        <f>IF(MOD(X111,9)=0,N111,IF(MOD(X111,6)=0,N111,IF(MOD(X111,3)=0,N111)))</f>
        <v>0</v>
      </c>
      <c r="Z111" t="b">
        <f>IF(MOD(X111,9)=0,O111,IF(MOD(X111,6)=0,O111,IF(MOD(X111,3)=0,O111)))</f>
        <v>0</v>
      </c>
    </row>
    <row r="112" spans="1:26">
      <c r="A112" s="4" t="s">
        <v>242</v>
      </c>
      <c r="B112" s="3">
        <f>主线辅助!B108</f>
        <v>224283</v>
      </c>
      <c r="C112" s="3">
        <v>4</v>
      </c>
      <c r="D112" s="3">
        <v>60</v>
      </c>
      <c r="E112" s="3">
        <v>2.25</v>
      </c>
      <c r="F112" s="25">
        <f t="shared" si="3"/>
        <v>54262</v>
      </c>
      <c r="G112" s="25">
        <v>56818</v>
      </c>
      <c r="H112" s="26">
        <f>ROUND((F112/4*5.5+F112*2.7+F112/4*10*1)*2,0)*C112</f>
        <v>2854180</v>
      </c>
      <c r="I112" s="26">
        <f t="shared" si="4"/>
        <v>2988628</v>
      </c>
      <c r="J112" s="26"/>
      <c r="K112" s="35">
        <f>MAX(G112-MAX(G$5:G111),0)</f>
        <v>530</v>
      </c>
      <c r="L112" s="35">
        <f>MAX(G$5:G112)</f>
        <v>56818</v>
      </c>
      <c r="M112" s="3">
        <v>0.5</v>
      </c>
      <c r="N112" s="38">
        <f>INT(B112*0.2)</f>
        <v>44856</v>
      </c>
      <c r="O112" s="38">
        <f t="shared" si="5"/>
        <v>23673</v>
      </c>
      <c r="P112">
        <f>INT(L112*2.5)</f>
        <v>142045</v>
      </c>
      <c r="Q112">
        <f>INT(L112/4)</f>
        <v>14204</v>
      </c>
      <c r="W112" s="4" t="s">
        <v>8122</v>
      </c>
      <c r="X112">
        <v>8</v>
      </c>
      <c r="Y112" t="b">
        <f>IF(MOD(X112,9)=0,N112,IF(MOD(X112,6)=0,N112,IF(MOD(X112,3)=0,N112)))</f>
        <v>0</v>
      </c>
      <c r="Z112" t="b">
        <f>IF(MOD(X112,9)=0,O112,IF(MOD(X112,6)=0,O112,IF(MOD(X112,3)=0,O112)))</f>
        <v>0</v>
      </c>
    </row>
    <row r="113" spans="1:26">
      <c r="A113" s="4" t="s">
        <v>244</v>
      </c>
      <c r="B113" s="3">
        <f>主线辅助!B109</f>
        <v>227019</v>
      </c>
      <c r="C113" s="3">
        <v>4</v>
      </c>
      <c r="D113" s="3">
        <v>60</v>
      </c>
      <c r="E113" s="3">
        <v>2.25</v>
      </c>
      <c r="F113" s="25">
        <f t="shared" si="3"/>
        <v>54923</v>
      </c>
      <c r="G113" s="25">
        <v>57511</v>
      </c>
      <c r="H113" s="26">
        <f>ROUND((F113/4*5.5+F113*2.7+F113/4*10*1)*2,0)*C113</f>
        <v>2888948</v>
      </c>
      <c r="I113" s="26">
        <f t="shared" si="4"/>
        <v>3025080</v>
      </c>
      <c r="J113" s="26"/>
      <c r="K113" s="35">
        <f>MAX(G113-MAX(G$5:G112),0)</f>
        <v>693</v>
      </c>
      <c r="L113" s="35">
        <f>MAX(G$5:G113)</f>
        <v>57511</v>
      </c>
      <c r="M113" s="3">
        <v>0.5</v>
      </c>
      <c r="N113" s="38">
        <f>INT(B113*0.2)</f>
        <v>45403</v>
      </c>
      <c r="O113" s="38">
        <f t="shared" si="5"/>
        <v>23962</v>
      </c>
      <c r="P113">
        <f>INT(L113*2.5)</f>
        <v>143777</v>
      </c>
      <c r="Q113">
        <f>INT(L113/4)</f>
        <v>14377</v>
      </c>
      <c r="W113" s="4" t="s">
        <v>8122</v>
      </c>
      <c r="X113">
        <v>9</v>
      </c>
      <c r="Y113">
        <f>IF(MOD(X113,9)=0,N113,IF(MOD(X113,6)=0,N113,IF(MOD(X113,3)=0,N113)))</f>
        <v>45403</v>
      </c>
      <c r="Z113">
        <f>IF(MOD(X113,9)=0,O113,IF(MOD(X113,6)=0,O113,IF(MOD(X113,3)=0,O113)))</f>
        <v>23962</v>
      </c>
    </row>
    <row r="114" spans="1:26">
      <c r="A114" s="4" t="s">
        <v>50</v>
      </c>
      <c r="B114" s="3">
        <f>主线辅助!B110</f>
        <v>229139</v>
      </c>
      <c r="C114" s="3">
        <v>4</v>
      </c>
      <c r="D114" s="3">
        <v>60</v>
      </c>
      <c r="E114" s="3">
        <v>2.25</v>
      </c>
      <c r="F114" s="25">
        <f t="shared" si="3"/>
        <v>55436</v>
      </c>
      <c r="G114" s="25">
        <v>58048</v>
      </c>
      <c r="H114" s="26">
        <f>ROUND((F114/4*5.5+F114*2.7+F114/4*10*1)*2,0)*C114</f>
        <v>2915932</v>
      </c>
      <c r="I114" s="26">
        <f t="shared" si="4"/>
        <v>3053324</v>
      </c>
      <c r="J114" s="26"/>
      <c r="K114" s="35">
        <f>MAX(G114-MAX(G$5:G113),0)</f>
        <v>537</v>
      </c>
      <c r="L114" s="35">
        <f>MAX(G$5:G114)</f>
        <v>58048</v>
      </c>
      <c r="M114" s="3">
        <v>0.5</v>
      </c>
      <c r="N114" s="38">
        <f>INT(B114*0.2)</f>
        <v>45827</v>
      </c>
      <c r="O114" s="38">
        <f t="shared" si="5"/>
        <v>24186</v>
      </c>
      <c r="P114">
        <f>INT(L114*2.5)</f>
        <v>145120</v>
      </c>
      <c r="Q114">
        <f>INT(L114/4)</f>
        <v>14512</v>
      </c>
      <c r="W114" s="4" t="s">
        <v>8122</v>
      </c>
      <c r="X114">
        <v>10</v>
      </c>
      <c r="Y114" t="b">
        <f>IF(MOD(X114,9)=0,N114,IF(MOD(X114,6)=0,N114,IF(MOD(X114,3)=0,N114)))</f>
        <v>0</v>
      </c>
      <c r="Z114" t="b">
        <f>IF(MOD(X114,9)=0,O114,IF(MOD(X114,6)=0,O114,IF(MOD(X114,3)=0,O114)))</f>
        <v>0</v>
      </c>
    </row>
    <row r="115" spans="1:26">
      <c r="A115" s="4" t="s">
        <v>247</v>
      </c>
      <c r="B115" s="3">
        <f>主线辅助!B111</f>
        <v>238715</v>
      </c>
      <c r="C115" s="3">
        <v>4</v>
      </c>
      <c r="D115" s="3">
        <v>60</v>
      </c>
      <c r="E115" s="3">
        <v>2.25</v>
      </c>
      <c r="F115" s="25">
        <f t="shared" si="3"/>
        <v>57753</v>
      </c>
      <c r="G115" s="25">
        <v>60474</v>
      </c>
      <c r="H115" s="26">
        <f>ROUND((F115/4*5.5+F115*2.7+F115/4*10*1)*2,0)*C115</f>
        <v>3037808</v>
      </c>
      <c r="I115" s="26">
        <f t="shared" si="4"/>
        <v>3180932</v>
      </c>
      <c r="J115" s="26"/>
      <c r="K115" s="35">
        <f>MAX(G115-MAX(G$5:G114),0)</f>
        <v>2426</v>
      </c>
      <c r="L115" s="35">
        <f>MAX(G$5:G115)</f>
        <v>60474</v>
      </c>
      <c r="M115" s="3">
        <v>0.5</v>
      </c>
      <c r="N115" s="38">
        <f>INT(B115*0.2)</f>
        <v>47743</v>
      </c>
      <c r="O115" s="38">
        <f t="shared" si="5"/>
        <v>25197</v>
      </c>
      <c r="P115">
        <f>INT(L115*2.5)</f>
        <v>151185</v>
      </c>
      <c r="Q115">
        <f>INT(L115/4)</f>
        <v>15118</v>
      </c>
      <c r="W115" s="4" t="s">
        <v>8123</v>
      </c>
      <c r="X115">
        <v>1</v>
      </c>
      <c r="Y115" t="b">
        <f>IF(MOD(X115,9)=0,N115,IF(MOD(X115,6)=0,N115,IF(MOD(X115,3)=0,N115)))</f>
        <v>0</v>
      </c>
      <c r="Z115" t="b">
        <f>IF(MOD(X115,9)=0,O115,IF(MOD(X115,6)=0,O115,IF(MOD(X115,3)=0,O115)))</f>
        <v>0</v>
      </c>
    </row>
    <row r="116" spans="1:26">
      <c r="A116" s="4" t="s">
        <v>249</v>
      </c>
      <c r="B116" s="3">
        <f>主线辅助!B112</f>
        <v>240677</v>
      </c>
      <c r="C116" s="3">
        <v>4</v>
      </c>
      <c r="D116" s="3">
        <v>60</v>
      </c>
      <c r="E116" s="3">
        <v>2.25</v>
      </c>
      <c r="F116" s="25">
        <f t="shared" si="3"/>
        <v>58228</v>
      </c>
      <c r="G116" s="25">
        <v>60971</v>
      </c>
      <c r="H116" s="26">
        <f>ROUND((F116/4*5.5+F116*2.7+F116/4*10*1)*2,0)*C116</f>
        <v>3062792</v>
      </c>
      <c r="I116" s="26">
        <f t="shared" si="4"/>
        <v>3207076</v>
      </c>
      <c r="J116" s="26"/>
      <c r="K116" s="35">
        <f>MAX(G116-MAX(G$5:G115),0)</f>
        <v>497</v>
      </c>
      <c r="L116" s="35">
        <f>MAX(G$5:G116)</f>
        <v>60971</v>
      </c>
      <c r="M116" s="3">
        <v>0.5</v>
      </c>
      <c r="N116" s="38">
        <f>INT(B116*0.2)</f>
        <v>48135</v>
      </c>
      <c r="O116" s="38">
        <f t="shared" si="5"/>
        <v>25403</v>
      </c>
      <c r="P116">
        <f>INT(L116*2.5)</f>
        <v>152427</v>
      </c>
      <c r="Q116">
        <f>INT(L116/4)</f>
        <v>15242</v>
      </c>
      <c r="W116" s="4" t="s">
        <v>8123</v>
      </c>
      <c r="X116">
        <v>2</v>
      </c>
      <c r="Y116" t="b">
        <f>IF(MOD(X116,9)=0,N116,IF(MOD(X116,6)=0,N116,IF(MOD(X116,3)=0,N116)))</f>
        <v>0</v>
      </c>
      <c r="Z116" t="b">
        <f>IF(MOD(X116,9)=0,O116,IF(MOD(X116,6)=0,O116,IF(MOD(X116,3)=0,O116)))</f>
        <v>0</v>
      </c>
    </row>
    <row r="117" spans="1:26">
      <c r="A117" s="4" t="s">
        <v>251</v>
      </c>
      <c r="B117" s="3">
        <f>主线辅助!B113</f>
        <v>243310</v>
      </c>
      <c r="C117" s="3">
        <v>4</v>
      </c>
      <c r="D117" s="3">
        <v>60</v>
      </c>
      <c r="E117" s="3">
        <v>2.25</v>
      </c>
      <c r="F117" s="25">
        <f t="shared" si="3"/>
        <v>58865</v>
      </c>
      <c r="G117" s="25">
        <v>61638</v>
      </c>
      <c r="H117" s="26">
        <f>ROUND((F117/4*5.5+F117*2.7+F117/4*10*1)*2,0)*C117</f>
        <v>3096300</v>
      </c>
      <c r="I117" s="26">
        <f t="shared" si="4"/>
        <v>3242160</v>
      </c>
      <c r="J117" s="26"/>
      <c r="K117" s="35">
        <f>MAX(G117-MAX(G$5:G116),0)</f>
        <v>667</v>
      </c>
      <c r="L117" s="35">
        <f>MAX(G$5:G117)</f>
        <v>61638</v>
      </c>
      <c r="M117" s="3">
        <v>0.5</v>
      </c>
      <c r="N117" s="38">
        <f>INT(B117*0.2)</f>
        <v>48662</v>
      </c>
      <c r="O117" s="38">
        <f t="shared" si="5"/>
        <v>25682</v>
      </c>
      <c r="P117">
        <f>INT(L117*2.5)</f>
        <v>154095</v>
      </c>
      <c r="Q117">
        <f>INT(L117/4)</f>
        <v>15409</v>
      </c>
      <c r="W117" s="4" t="s">
        <v>8123</v>
      </c>
      <c r="X117">
        <v>3</v>
      </c>
      <c r="Y117">
        <f>IF(MOD(X117,9)=0,N117,IF(MOD(X117,6)=0,N117,IF(MOD(X117,3)=0,N117)))</f>
        <v>48662</v>
      </c>
      <c r="Z117">
        <f>IF(MOD(X117,9)=0,O117,IF(MOD(X117,6)=0,O117,IF(MOD(X117,3)=0,O117)))</f>
        <v>25682</v>
      </c>
    </row>
    <row r="118" spans="1:26">
      <c r="A118" s="4" t="s">
        <v>253</v>
      </c>
      <c r="B118" s="3">
        <f>主线辅助!B114</f>
        <v>245297</v>
      </c>
      <c r="C118" s="3">
        <v>4</v>
      </c>
      <c r="D118" s="3">
        <v>60</v>
      </c>
      <c r="E118" s="3">
        <v>2.25</v>
      </c>
      <c r="F118" s="25">
        <f t="shared" si="3"/>
        <v>59346</v>
      </c>
      <c r="G118" s="25">
        <v>62141</v>
      </c>
      <c r="H118" s="26">
        <f>ROUND((F118/4*5.5+F118*2.7+F118/4*10*1)*2,0)*C118</f>
        <v>3121600</v>
      </c>
      <c r="I118" s="26">
        <f t="shared" si="4"/>
        <v>3268616</v>
      </c>
      <c r="J118" s="26"/>
      <c r="K118" s="35">
        <f>MAX(G118-MAX(G$5:G117),0)</f>
        <v>503</v>
      </c>
      <c r="L118" s="35">
        <f>MAX(G$5:G118)</f>
        <v>62141</v>
      </c>
      <c r="M118" s="3">
        <v>0.5</v>
      </c>
      <c r="N118" s="38">
        <f>INT(B118*0.2)</f>
        <v>49059</v>
      </c>
      <c r="O118" s="38">
        <f t="shared" si="5"/>
        <v>25891</v>
      </c>
      <c r="P118">
        <f>INT(L118*2.5)</f>
        <v>155352</v>
      </c>
      <c r="Q118">
        <f>INT(L118/4)</f>
        <v>15535</v>
      </c>
      <c r="W118" s="4" t="s">
        <v>8123</v>
      </c>
      <c r="X118">
        <v>4</v>
      </c>
      <c r="Y118" t="b">
        <f>IF(MOD(X118,9)=0,N118,IF(MOD(X118,6)=0,N118,IF(MOD(X118,3)=0,N118)))</f>
        <v>0</v>
      </c>
      <c r="Z118" t="b">
        <f>IF(MOD(X118,9)=0,O118,IF(MOD(X118,6)=0,O118,IF(MOD(X118,3)=0,O118)))</f>
        <v>0</v>
      </c>
    </row>
    <row r="119" spans="1:26">
      <c r="A119" s="4" t="s">
        <v>255</v>
      </c>
      <c r="B119" s="3">
        <f>主线辅助!B115</f>
        <v>247293</v>
      </c>
      <c r="C119" s="3">
        <v>4</v>
      </c>
      <c r="D119" s="3">
        <v>60</v>
      </c>
      <c r="E119" s="3">
        <v>2.25</v>
      </c>
      <c r="F119" s="25">
        <f t="shared" si="3"/>
        <v>59828</v>
      </c>
      <c r="G119" s="25">
        <v>62647</v>
      </c>
      <c r="H119" s="26">
        <f>ROUND((F119/4*5.5+F119*2.7+F119/4*10*1)*2,0)*C119</f>
        <v>3146952</v>
      </c>
      <c r="I119" s="26">
        <f t="shared" si="4"/>
        <v>3295232</v>
      </c>
      <c r="J119" s="26"/>
      <c r="K119" s="35">
        <f>MAX(G119-MAX(G$5:G118),0)</f>
        <v>506</v>
      </c>
      <c r="L119" s="35">
        <f>MAX(G$5:G119)</f>
        <v>62647</v>
      </c>
      <c r="M119" s="3">
        <v>0.5</v>
      </c>
      <c r="N119" s="38">
        <f>INT(B119*0.2)</f>
        <v>49458</v>
      </c>
      <c r="O119" s="38">
        <f t="shared" si="5"/>
        <v>26102</v>
      </c>
      <c r="P119">
        <f>INT(L119*2.5)</f>
        <v>156617</v>
      </c>
      <c r="Q119">
        <f>INT(L119/4)</f>
        <v>15661</v>
      </c>
      <c r="W119" s="4" t="s">
        <v>8123</v>
      </c>
      <c r="X119">
        <v>5</v>
      </c>
      <c r="Y119" t="b">
        <f>IF(MOD(X119,9)=0,N119,IF(MOD(X119,6)=0,N119,IF(MOD(X119,3)=0,N119)))</f>
        <v>0</v>
      </c>
      <c r="Z119" t="b">
        <f>IF(MOD(X119,9)=0,O119,IF(MOD(X119,6)=0,O119,IF(MOD(X119,3)=0,O119)))</f>
        <v>0</v>
      </c>
    </row>
    <row r="120" spans="1:26">
      <c r="A120" s="4" t="s">
        <v>257</v>
      </c>
      <c r="B120" s="3">
        <f>主线辅助!B116</f>
        <v>249983</v>
      </c>
      <c r="C120" s="3">
        <v>4</v>
      </c>
      <c r="D120" s="3">
        <v>60</v>
      </c>
      <c r="E120" s="3">
        <v>2.25</v>
      </c>
      <c r="F120" s="25">
        <f t="shared" si="3"/>
        <v>60479</v>
      </c>
      <c r="G120" s="25">
        <v>63328</v>
      </c>
      <c r="H120" s="26">
        <f>ROUND((F120/4*5.5+F120*2.7+F120/4*10*1)*2,0)*C120</f>
        <v>3181196</v>
      </c>
      <c r="I120" s="26">
        <f t="shared" si="4"/>
        <v>3331052</v>
      </c>
      <c r="J120" s="26"/>
      <c r="K120" s="35">
        <f>MAX(G120-MAX(G$5:G119),0)</f>
        <v>681</v>
      </c>
      <c r="L120" s="35">
        <f>MAX(G$5:G120)</f>
        <v>63328</v>
      </c>
      <c r="M120" s="3">
        <v>0.5</v>
      </c>
      <c r="N120" s="38">
        <f>INT(B120*0.2)</f>
        <v>49996</v>
      </c>
      <c r="O120" s="38">
        <f t="shared" si="5"/>
        <v>26386</v>
      </c>
      <c r="P120">
        <f>INT(L120*2.5)</f>
        <v>158320</v>
      </c>
      <c r="Q120">
        <f>INT(L120/4)</f>
        <v>15832</v>
      </c>
      <c r="W120" s="4" t="s">
        <v>8123</v>
      </c>
      <c r="X120">
        <v>6</v>
      </c>
      <c r="Y120">
        <f>IF(MOD(X120,9)=0,N120,IF(MOD(X120,6)=0,N120,IF(MOD(X120,3)=0,N120)))</f>
        <v>49996</v>
      </c>
      <c r="Z120">
        <f>IF(MOD(X120,9)=0,O120,IF(MOD(X120,6)=0,O120,IF(MOD(X120,3)=0,O120)))</f>
        <v>26386</v>
      </c>
    </row>
    <row r="121" spans="1:26">
      <c r="A121" s="4" t="s">
        <v>259</v>
      </c>
      <c r="B121" s="3">
        <f>主线辅助!B117</f>
        <v>252003</v>
      </c>
      <c r="C121" s="3">
        <v>4</v>
      </c>
      <c r="D121" s="3">
        <v>60</v>
      </c>
      <c r="E121" s="3">
        <v>2.25</v>
      </c>
      <c r="F121" s="25">
        <f t="shared" si="3"/>
        <v>60968</v>
      </c>
      <c r="G121" s="25">
        <v>63840</v>
      </c>
      <c r="H121" s="26">
        <f>ROUND((F121/4*5.5+F121*2.7+F121/4*10*1)*2,0)*C121</f>
        <v>3206916</v>
      </c>
      <c r="I121" s="26">
        <f t="shared" si="4"/>
        <v>3357984</v>
      </c>
      <c r="J121" s="26"/>
      <c r="K121" s="35">
        <f>MAX(G121-MAX(G$5:G120),0)</f>
        <v>512</v>
      </c>
      <c r="L121" s="35">
        <f>MAX(G$5:G121)</f>
        <v>63840</v>
      </c>
      <c r="M121" s="3">
        <v>0.5</v>
      </c>
      <c r="N121" s="38">
        <f>INT(B121*0.2)</f>
        <v>50400</v>
      </c>
      <c r="O121" s="38">
        <f t="shared" si="5"/>
        <v>26600</v>
      </c>
      <c r="P121">
        <f>INT(L121*2.5)</f>
        <v>159600</v>
      </c>
      <c r="Q121">
        <f>INT(L121/4)</f>
        <v>15960</v>
      </c>
      <c r="W121" s="4" t="s">
        <v>8123</v>
      </c>
      <c r="X121">
        <v>7</v>
      </c>
      <c r="Y121" t="b">
        <f>IF(MOD(X121,9)=0,N121,IF(MOD(X121,6)=0,N121,IF(MOD(X121,3)=0,N121)))</f>
        <v>0</v>
      </c>
      <c r="Z121" t="b">
        <f>IF(MOD(X121,9)=0,O121,IF(MOD(X121,6)=0,O121,IF(MOD(X121,3)=0,O121)))</f>
        <v>0</v>
      </c>
    </row>
    <row r="122" spans="1:26">
      <c r="A122" s="4" t="s">
        <v>261</v>
      </c>
      <c r="B122" s="3">
        <f>主线辅助!B118</f>
        <v>254032</v>
      </c>
      <c r="C122" s="3">
        <v>4</v>
      </c>
      <c r="D122" s="3">
        <v>60</v>
      </c>
      <c r="E122" s="3">
        <v>2.25</v>
      </c>
      <c r="F122" s="25">
        <f t="shared" si="3"/>
        <v>61459</v>
      </c>
      <c r="G122" s="25">
        <v>64354</v>
      </c>
      <c r="H122" s="26">
        <f>ROUND((F122/4*5.5+F122*2.7+F122/4*10*1)*2,0)*C122</f>
        <v>3232744</v>
      </c>
      <c r="I122" s="26">
        <f t="shared" si="4"/>
        <v>3385020</v>
      </c>
      <c r="J122" s="26"/>
      <c r="K122" s="35">
        <f>MAX(G122-MAX(G$5:G121),0)</f>
        <v>514</v>
      </c>
      <c r="L122" s="35">
        <f>MAX(G$5:G122)</f>
        <v>64354</v>
      </c>
      <c r="M122" s="3">
        <v>0.5</v>
      </c>
      <c r="N122" s="38">
        <f>INT(B122*0.2)</f>
        <v>50806</v>
      </c>
      <c r="O122" s="38">
        <f t="shared" si="5"/>
        <v>26813</v>
      </c>
      <c r="P122">
        <f>INT(L122*2.5)</f>
        <v>160885</v>
      </c>
      <c r="Q122">
        <f>INT(L122/4)</f>
        <v>16088</v>
      </c>
      <c r="W122" s="4" t="s">
        <v>8123</v>
      </c>
      <c r="X122">
        <v>8</v>
      </c>
      <c r="Y122" t="b">
        <f>IF(MOD(X122,9)=0,N122,IF(MOD(X122,6)=0,N122,IF(MOD(X122,3)=0,N122)))</f>
        <v>0</v>
      </c>
      <c r="Z122" t="b">
        <f>IF(MOD(X122,9)=0,O122,IF(MOD(X122,6)=0,O122,IF(MOD(X122,3)=0,O122)))</f>
        <v>0</v>
      </c>
    </row>
    <row r="123" spans="1:26">
      <c r="A123" s="4" t="s">
        <v>263</v>
      </c>
      <c r="B123" s="3">
        <f>主线辅助!B119</f>
        <v>256779</v>
      </c>
      <c r="C123" s="3">
        <v>4</v>
      </c>
      <c r="D123" s="3">
        <v>60</v>
      </c>
      <c r="E123" s="3">
        <v>2.25</v>
      </c>
      <c r="F123" s="25">
        <f t="shared" si="3"/>
        <v>62123</v>
      </c>
      <c r="G123" s="25">
        <v>65050</v>
      </c>
      <c r="H123" s="26">
        <f>ROUND((F123/4*5.5+F123*2.7+F123/4*10*1)*2,0)*C123</f>
        <v>3267668</v>
      </c>
      <c r="I123" s="26">
        <f t="shared" si="4"/>
        <v>3421632</v>
      </c>
      <c r="J123" s="26"/>
      <c r="K123" s="35">
        <f>MAX(G123-MAX(G$5:G122),0)</f>
        <v>696</v>
      </c>
      <c r="L123" s="35">
        <f>MAX(G$5:G123)</f>
        <v>65050</v>
      </c>
      <c r="M123" s="3">
        <v>0.5</v>
      </c>
      <c r="N123" s="38">
        <f>INT(B123*0.2)</f>
        <v>51355</v>
      </c>
      <c r="O123" s="38">
        <f t="shared" si="5"/>
        <v>27103</v>
      </c>
      <c r="P123">
        <f>INT(L123*2.5)</f>
        <v>162625</v>
      </c>
      <c r="Q123">
        <f>INT(L123/4)</f>
        <v>16262</v>
      </c>
      <c r="W123" s="4" t="s">
        <v>8123</v>
      </c>
      <c r="X123">
        <v>9</v>
      </c>
      <c r="Y123">
        <f>IF(MOD(X123,9)=0,N123,IF(MOD(X123,6)=0,N123,IF(MOD(X123,3)=0,N123)))</f>
        <v>51355</v>
      </c>
      <c r="Z123">
        <f>IF(MOD(X123,9)=0,O123,IF(MOD(X123,6)=0,O123,IF(MOD(X123,3)=0,O123)))</f>
        <v>27103</v>
      </c>
    </row>
    <row r="124" spans="1:26">
      <c r="A124" s="4" t="s">
        <v>52</v>
      </c>
      <c r="B124" s="3">
        <f>主线辅助!B120</f>
        <v>258834</v>
      </c>
      <c r="C124" s="3">
        <v>4</v>
      </c>
      <c r="D124" s="3">
        <v>60</v>
      </c>
      <c r="E124" s="3">
        <v>2.25</v>
      </c>
      <c r="F124" s="25">
        <f t="shared" si="3"/>
        <v>62621</v>
      </c>
      <c r="G124" s="25">
        <v>65570</v>
      </c>
      <c r="H124" s="26">
        <f>ROUND((F124/4*5.5+F124*2.7+F124/4*10*1)*2,0)*C124</f>
        <v>3293864</v>
      </c>
      <c r="I124" s="26">
        <f t="shared" si="4"/>
        <v>3448984</v>
      </c>
      <c r="J124" s="26"/>
      <c r="K124" s="35">
        <f>MAX(G124-MAX(G$5:G123),0)</f>
        <v>520</v>
      </c>
      <c r="L124" s="35">
        <f>MAX(G$5:G124)</f>
        <v>65570</v>
      </c>
      <c r="M124" s="3">
        <v>0.5</v>
      </c>
      <c r="N124" s="38">
        <f>INT(B124*0.2)</f>
        <v>51766</v>
      </c>
      <c r="O124" s="38">
        <f t="shared" si="5"/>
        <v>27320</v>
      </c>
      <c r="P124">
        <f>INT(L124*2.5)</f>
        <v>163925</v>
      </c>
      <c r="Q124">
        <f>INT(L124/4)</f>
        <v>16392</v>
      </c>
      <c r="W124" s="4" t="s">
        <v>8123</v>
      </c>
      <c r="X124">
        <v>10</v>
      </c>
      <c r="Y124" t="b">
        <f>IF(MOD(X124,9)=0,N124,IF(MOD(X124,6)=0,N124,IF(MOD(X124,3)=0,N124)))</f>
        <v>0</v>
      </c>
      <c r="Z124" t="b">
        <f>IF(MOD(X124,9)=0,O124,IF(MOD(X124,6)=0,O124,IF(MOD(X124,3)=0,O124)))</f>
        <v>0</v>
      </c>
    </row>
    <row r="125" spans="1:26">
      <c r="A125" s="4" t="s">
        <v>266</v>
      </c>
      <c r="B125" s="3">
        <f>主线辅助!B121</f>
        <v>269108</v>
      </c>
      <c r="C125" s="3">
        <v>4</v>
      </c>
      <c r="D125" s="3">
        <v>60</v>
      </c>
      <c r="E125" s="3">
        <v>2.25</v>
      </c>
      <c r="F125" s="25">
        <f t="shared" si="3"/>
        <v>65106</v>
      </c>
      <c r="G125" s="25">
        <v>68173</v>
      </c>
      <c r="H125" s="26">
        <f>ROUND((F125/4*5.5+F125*2.7+F125/4*10*1)*2,0)*C125</f>
        <v>3424576</v>
      </c>
      <c r="I125" s="26">
        <f t="shared" si="4"/>
        <v>3585900</v>
      </c>
      <c r="J125" s="26"/>
      <c r="K125" s="35">
        <f>MAX(G125-MAX(G$5:G124),0)</f>
        <v>2603</v>
      </c>
      <c r="L125" s="35">
        <f>MAX(G$5:G125)</f>
        <v>68173</v>
      </c>
      <c r="M125" s="3">
        <v>0.5</v>
      </c>
      <c r="N125" s="38">
        <f>INT(B125*0.2)</f>
        <v>53821</v>
      </c>
      <c r="O125" s="38">
        <f t="shared" si="5"/>
        <v>28405</v>
      </c>
      <c r="P125">
        <f>INT(L125*2.5)</f>
        <v>170432</v>
      </c>
      <c r="Q125">
        <f>INT(L125/4)</f>
        <v>17043</v>
      </c>
      <c r="W125" s="4" t="s">
        <v>8124</v>
      </c>
      <c r="X125">
        <v>1</v>
      </c>
      <c r="Y125" t="b">
        <f>IF(MOD(X125,9)=0,N125,IF(MOD(X125,6)=0,N125,IF(MOD(X125,3)=0,N125)))</f>
        <v>0</v>
      </c>
      <c r="Z125" t="b">
        <f>IF(MOD(X125,9)=0,O125,IF(MOD(X125,6)=0,O125,IF(MOD(X125,3)=0,O125)))</f>
        <v>0</v>
      </c>
    </row>
    <row r="126" spans="1:26">
      <c r="A126" s="4" t="s">
        <v>268</v>
      </c>
      <c r="B126" s="3">
        <f>主线辅助!B122</f>
        <v>271425</v>
      </c>
      <c r="C126" s="3">
        <v>4</v>
      </c>
      <c r="D126" s="3">
        <v>60</v>
      </c>
      <c r="E126" s="3">
        <v>2.25</v>
      </c>
      <c r="F126" s="25">
        <f t="shared" si="3"/>
        <v>65667</v>
      </c>
      <c r="G126" s="25">
        <v>68761</v>
      </c>
      <c r="H126" s="26">
        <f>ROUND((F126/4*5.5+F126*2.7+F126/4*10*1)*2,0)*C126</f>
        <v>3454084</v>
      </c>
      <c r="I126" s="26">
        <f t="shared" si="4"/>
        <v>3616828</v>
      </c>
      <c r="J126" s="26"/>
      <c r="K126" s="35">
        <f>MAX(G126-MAX(G$5:G125),0)</f>
        <v>588</v>
      </c>
      <c r="L126" s="35">
        <f>MAX(G$5:G126)</f>
        <v>68761</v>
      </c>
      <c r="M126" s="3">
        <v>0.5</v>
      </c>
      <c r="N126" s="38">
        <f>INT(B126*0.2)</f>
        <v>54285</v>
      </c>
      <c r="O126" s="38">
        <f t="shared" si="5"/>
        <v>28650</v>
      </c>
      <c r="P126">
        <f>INT(L126*2.5)</f>
        <v>171902</v>
      </c>
      <c r="Q126">
        <f>INT(L126/4)</f>
        <v>17190</v>
      </c>
      <c r="W126" s="4" t="s">
        <v>8124</v>
      </c>
      <c r="X126">
        <v>2</v>
      </c>
      <c r="Y126" t="b">
        <f>IF(MOD(X126,9)=0,N126,IF(MOD(X126,6)=0,N126,IF(MOD(X126,3)=0,N126)))</f>
        <v>0</v>
      </c>
      <c r="Z126" t="b">
        <f>IF(MOD(X126,9)=0,O126,IF(MOD(X126,6)=0,O126,IF(MOD(X126,3)=0,O126)))</f>
        <v>0</v>
      </c>
    </row>
    <row r="127" spans="1:26">
      <c r="A127" s="4" t="s">
        <v>270</v>
      </c>
      <c r="B127" s="3">
        <f>主线辅助!B123</f>
        <v>274492</v>
      </c>
      <c r="C127" s="3">
        <v>4</v>
      </c>
      <c r="D127" s="3">
        <v>60</v>
      </c>
      <c r="E127" s="3">
        <v>2.25</v>
      </c>
      <c r="F127" s="25">
        <f t="shared" si="3"/>
        <v>66409</v>
      </c>
      <c r="G127" s="25">
        <v>69537</v>
      </c>
      <c r="H127" s="26">
        <f>ROUND((F127/4*5.5+F127*2.7+F127/4*10*1)*2,0)*C127</f>
        <v>3493112</v>
      </c>
      <c r="I127" s="26">
        <f t="shared" si="4"/>
        <v>3657648</v>
      </c>
      <c r="J127" s="26"/>
      <c r="K127" s="35">
        <f>MAX(G127-MAX(G$5:G126),0)</f>
        <v>776</v>
      </c>
      <c r="L127" s="35">
        <f>MAX(G$5:G127)</f>
        <v>69537</v>
      </c>
      <c r="M127" s="3">
        <v>0.5</v>
      </c>
      <c r="N127" s="38">
        <f>INT(B127*0.2)</f>
        <v>54898</v>
      </c>
      <c r="O127" s="38">
        <f t="shared" si="5"/>
        <v>28973</v>
      </c>
      <c r="P127">
        <f>INT(L127*2.5)</f>
        <v>173842</v>
      </c>
      <c r="Q127">
        <f>INT(L127/4)</f>
        <v>17384</v>
      </c>
      <c r="W127" s="4" t="s">
        <v>8124</v>
      </c>
      <c r="X127">
        <v>3</v>
      </c>
      <c r="Y127">
        <f>IF(MOD(X127,9)=0,N127,IF(MOD(X127,6)=0,N127,IF(MOD(X127,3)=0,N127)))</f>
        <v>54898</v>
      </c>
      <c r="Z127">
        <f>IF(MOD(X127,9)=0,O127,IF(MOD(X127,6)=0,O127,IF(MOD(X127,3)=0,O127)))</f>
        <v>28973</v>
      </c>
    </row>
    <row r="128" spans="1:26">
      <c r="A128" s="4" t="s">
        <v>272</v>
      </c>
      <c r="B128" s="3">
        <f>主线辅助!B124</f>
        <v>276832</v>
      </c>
      <c r="C128" s="3">
        <v>4</v>
      </c>
      <c r="D128" s="3">
        <v>60</v>
      </c>
      <c r="E128" s="3">
        <v>2.25</v>
      </c>
      <c r="F128" s="25">
        <f t="shared" si="3"/>
        <v>66975</v>
      </c>
      <c r="G128" s="25">
        <v>70130</v>
      </c>
      <c r="H128" s="26">
        <f>ROUND((F128/4*5.5+F128*2.7+F128/4*10*1)*2,0)*C128</f>
        <v>3522884</v>
      </c>
      <c r="I128" s="26">
        <f t="shared" si="4"/>
        <v>3688840</v>
      </c>
      <c r="J128" s="26"/>
      <c r="K128" s="35">
        <f>MAX(G128-MAX(G$5:G127),0)</f>
        <v>593</v>
      </c>
      <c r="L128" s="35">
        <f>MAX(G$5:G128)</f>
        <v>70130</v>
      </c>
      <c r="M128" s="3">
        <v>0.5</v>
      </c>
      <c r="N128" s="38">
        <f>INT(B128*0.2)</f>
        <v>55366</v>
      </c>
      <c r="O128" s="38">
        <f t="shared" si="5"/>
        <v>29220</v>
      </c>
      <c r="P128">
        <f>INT(L128*2.5)</f>
        <v>175325</v>
      </c>
      <c r="Q128">
        <f>INT(L128/4)</f>
        <v>17532</v>
      </c>
      <c r="W128" s="4" t="s">
        <v>8124</v>
      </c>
      <c r="X128">
        <v>4</v>
      </c>
      <c r="Y128" t="b">
        <f>IF(MOD(X128,9)=0,N128,IF(MOD(X128,6)=0,N128,IF(MOD(X128,3)=0,N128)))</f>
        <v>0</v>
      </c>
      <c r="Z128" t="b">
        <f>IF(MOD(X128,9)=0,O128,IF(MOD(X128,6)=0,O128,IF(MOD(X128,3)=0,O128)))</f>
        <v>0</v>
      </c>
    </row>
    <row r="129" spans="1:26">
      <c r="A129" s="4" t="s">
        <v>274</v>
      </c>
      <c r="B129" s="3">
        <f>主线辅助!B125</f>
        <v>279179</v>
      </c>
      <c r="C129" s="3">
        <v>4</v>
      </c>
      <c r="D129" s="3">
        <v>60</v>
      </c>
      <c r="E129" s="3">
        <v>2.25</v>
      </c>
      <c r="F129" s="25">
        <f t="shared" si="3"/>
        <v>67543</v>
      </c>
      <c r="G129" s="25">
        <v>70724</v>
      </c>
      <c r="H129" s="26">
        <f>ROUND((F129/4*5.5+F129*2.7+F129/4*10*1)*2,0)*C129</f>
        <v>3552760</v>
      </c>
      <c r="I129" s="26">
        <f t="shared" si="4"/>
        <v>3720084</v>
      </c>
      <c r="J129" s="26"/>
      <c r="K129" s="35">
        <f>MAX(G129-MAX(G$5:G128),0)</f>
        <v>594</v>
      </c>
      <c r="L129" s="35">
        <f>MAX(G$5:G129)</f>
        <v>70724</v>
      </c>
      <c r="M129" s="3">
        <v>0.5</v>
      </c>
      <c r="N129" s="38">
        <f>INT(B129*0.2)</f>
        <v>55835</v>
      </c>
      <c r="O129" s="38">
        <f t="shared" si="5"/>
        <v>29468</v>
      </c>
      <c r="P129">
        <f>INT(L129*2.5)</f>
        <v>176810</v>
      </c>
      <c r="Q129">
        <f>INT(L129/4)</f>
        <v>17681</v>
      </c>
      <c r="W129" s="4" t="s">
        <v>8124</v>
      </c>
      <c r="X129">
        <v>5</v>
      </c>
      <c r="Y129" t="b">
        <f>IF(MOD(X129,9)=0,N129,IF(MOD(X129,6)=0,N129,IF(MOD(X129,3)=0,N129)))</f>
        <v>0</v>
      </c>
      <c r="Z129" t="b">
        <f>IF(MOD(X129,9)=0,O129,IF(MOD(X129,6)=0,O129,IF(MOD(X129,3)=0,O129)))</f>
        <v>0</v>
      </c>
    </row>
    <row r="130" spans="1:26">
      <c r="A130" s="4" t="s">
        <v>276</v>
      </c>
      <c r="B130" s="3">
        <f>主线辅助!B126</f>
        <v>282301</v>
      </c>
      <c r="C130" s="3">
        <v>4</v>
      </c>
      <c r="D130" s="3">
        <v>60</v>
      </c>
      <c r="E130" s="3">
        <v>2.25</v>
      </c>
      <c r="F130" s="25">
        <f t="shared" si="3"/>
        <v>68298</v>
      </c>
      <c r="G130" s="25">
        <v>71516</v>
      </c>
      <c r="H130" s="26">
        <f>ROUND((F130/4*5.5+F130*2.7+F130/4*10*1)*2,0)*C130</f>
        <v>3592476</v>
      </c>
      <c r="I130" s="26">
        <f t="shared" si="4"/>
        <v>3761740</v>
      </c>
      <c r="J130" s="26"/>
      <c r="K130" s="35">
        <f>MAX(G130-MAX(G$5:G129),0)</f>
        <v>792</v>
      </c>
      <c r="L130" s="35">
        <f>MAX(G$5:G130)</f>
        <v>71516</v>
      </c>
      <c r="M130" s="3">
        <v>0.5</v>
      </c>
      <c r="N130" s="38">
        <f>INT(B130*0.2)</f>
        <v>56460</v>
      </c>
      <c r="O130" s="38">
        <f t="shared" si="5"/>
        <v>29798</v>
      </c>
      <c r="P130">
        <f>INT(L130*2.5)</f>
        <v>178790</v>
      </c>
      <c r="Q130">
        <f>INT(L130/4)</f>
        <v>17879</v>
      </c>
      <c r="W130" s="4" t="s">
        <v>8124</v>
      </c>
      <c r="X130">
        <v>6</v>
      </c>
      <c r="Y130">
        <f>IF(MOD(X130,9)=0,N130,IF(MOD(X130,6)=0,N130,IF(MOD(X130,3)=0,N130)))</f>
        <v>56460</v>
      </c>
      <c r="Z130">
        <f>IF(MOD(X130,9)=0,O130,IF(MOD(X130,6)=0,O130,IF(MOD(X130,3)=0,O130)))</f>
        <v>29798</v>
      </c>
    </row>
    <row r="131" spans="1:26">
      <c r="A131" s="4" t="s">
        <v>278</v>
      </c>
      <c r="B131" s="3">
        <f>主线辅助!B127</f>
        <v>284671</v>
      </c>
      <c r="C131" s="3">
        <v>4</v>
      </c>
      <c r="D131" s="3">
        <v>60</v>
      </c>
      <c r="E131" s="3">
        <v>2.25</v>
      </c>
      <c r="F131" s="25">
        <f t="shared" si="3"/>
        <v>68872</v>
      </c>
      <c r="G131" s="25">
        <v>72116</v>
      </c>
      <c r="H131" s="26">
        <f>ROUND((F131/4*5.5+F131*2.7+F131/4*10*1)*2,0)*C131</f>
        <v>3622668</v>
      </c>
      <c r="I131" s="26">
        <f t="shared" si="4"/>
        <v>3793300</v>
      </c>
      <c r="J131" s="26"/>
      <c r="K131" s="35">
        <f>MAX(G131-MAX(G$5:G130),0)</f>
        <v>600</v>
      </c>
      <c r="L131" s="35">
        <f>MAX(G$5:G131)</f>
        <v>72116</v>
      </c>
      <c r="M131" s="3">
        <v>0.5</v>
      </c>
      <c r="N131" s="38">
        <f>INT(B131*0.2)</f>
        <v>56934</v>
      </c>
      <c r="O131" s="38">
        <f t="shared" si="5"/>
        <v>30048</v>
      </c>
      <c r="P131">
        <f>INT(L131*2.5)</f>
        <v>180290</v>
      </c>
      <c r="Q131">
        <f>INT(L131/4)</f>
        <v>18029</v>
      </c>
      <c r="W131" s="4" t="s">
        <v>8124</v>
      </c>
      <c r="X131">
        <v>7</v>
      </c>
      <c r="Y131" t="b">
        <f>IF(MOD(X131,9)=0,N131,IF(MOD(X131,6)=0,N131,IF(MOD(X131,3)=0,N131)))</f>
        <v>0</v>
      </c>
      <c r="Z131" t="b">
        <f>IF(MOD(X131,9)=0,O131,IF(MOD(X131,6)=0,O131,IF(MOD(X131,3)=0,O131)))</f>
        <v>0</v>
      </c>
    </row>
    <row r="132" spans="1:26">
      <c r="A132" s="4" t="s">
        <v>280</v>
      </c>
      <c r="B132" s="3">
        <f>主线辅助!B128</f>
        <v>287048</v>
      </c>
      <c r="C132" s="3">
        <v>4</v>
      </c>
      <c r="D132" s="3">
        <v>60</v>
      </c>
      <c r="E132" s="3">
        <v>2.25</v>
      </c>
      <c r="F132" s="25">
        <f t="shared" si="3"/>
        <v>69447</v>
      </c>
      <c r="G132" s="25">
        <v>72718</v>
      </c>
      <c r="H132" s="26">
        <f>ROUND((F132/4*5.5+F132*2.7+F132/4*10*1)*2,0)*C132</f>
        <v>3652912</v>
      </c>
      <c r="I132" s="26">
        <f t="shared" si="4"/>
        <v>3824968</v>
      </c>
      <c r="J132" s="26"/>
      <c r="K132" s="35">
        <f>MAX(G132-MAX(G$5:G131),0)</f>
        <v>602</v>
      </c>
      <c r="L132" s="35">
        <f>MAX(G$5:G132)</f>
        <v>72718</v>
      </c>
      <c r="M132" s="3">
        <v>0.5</v>
      </c>
      <c r="N132" s="38">
        <f>INT(B132*0.2)</f>
        <v>57409</v>
      </c>
      <c r="O132" s="38">
        <f t="shared" si="5"/>
        <v>30298</v>
      </c>
      <c r="P132">
        <f>INT(L132*2.5)</f>
        <v>181795</v>
      </c>
      <c r="Q132">
        <f>INT(L132/4)</f>
        <v>18179</v>
      </c>
      <c r="W132" s="4" t="s">
        <v>8124</v>
      </c>
      <c r="X132">
        <v>8</v>
      </c>
      <c r="Y132" t="b">
        <f>IF(MOD(X132,9)=0,N132,IF(MOD(X132,6)=0,N132,IF(MOD(X132,3)=0,N132)))</f>
        <v>0</v>
      </c>
      <c r="Z132" t="b">
        <f>IF(MOD(X132,9)=0,O132,IF(MOD(X132,6)=0,O132,IF(MOD(X132,3)=0,O132)))</f>
        <v>0</v>
      </c>
    </row>
    <row r="133" spans="1:26">
      <c r="A133" s="4" t="s">
        <v>282</v>
      </c>
      <c r="B133" s="3">
        <f>主线辅助!B129</f>
        <v>290225</v>
      </c>
      <c r="C133" s="3">
        <v>4</v>
      </c>
      <c r="D133" s="3">
        <v>60</v>
      </c>
      <c r="E133" s="3">
        <v>2.25</v>
      </c>
      <c r="F133" s="25">
        <f t="shared" si="3"/>
        <v>70215</v>
      </c>
      <c r="G133" s="25">
        <v>73523</v>
      </c>
      <c r="H133" s="26">
        <f>ROUND((F133/4*5.5+F133*2.7+F133/4*10*1)*2,0)*C133</f>
        <v>3693308</v>
      </c>
      <c r="I133" s="26">
        <f t="shared" si="4"/>
        <v>3867308</v>
      </c>
      <c r="J133" s="26"/>
      <c r="K133" s="35">
        <f>MAX(G133-MAX(G$5:G132),0)</f>
        <v>805</v>
      </c>
      <c r="L133" s="35">
        <f>MAX(G$5:G133)</f>
        <v>73523</v>
      </c>
      <c r="M133" s="3">
        <v>0.5</v>
      </c>
      <c r="N133" s="38">
        <f>INT(B133*0.2)</f>
        <v>58045</v>
      </c>
      <c r="O133" s="38">
        <f t="shared" si="5"/>
        <v>30633</v>
      </c>
      <c r="P133">
        <f>INT(L133*2.5)</f>
        <v>183807</v>
      </c>
      <c r="Q133">
        <f>INT(L133/4)</f>
        <v>18380</v>
      </c>
      <c r="W133" s="4" t="s">
        <v>8124</v>
      </c>
      <c r="X133">
        <v>9</v>
      </c>
      <c r="Y133">
        <f>IF(MOD(X133,9)=0,N133,IF(MOD(X133,6)=0,N133,IF(MOD(X133,3)=0,N133)))</f>
        <v>58045</v>
      </c>
      <c r="Z133">
        <f>IF(MOD(X133,9)=0,O133,IF(MOD(X133,6)=0,O133,IF(MOD(X133,3)=0,O133)))</f>
        <v>30633</v>
      </c>
    </row>
    <row r="134" spans="1:26">
      <c r="A134" s="4" t="s">
        <v>54</v>
      </c>
      <c r="B134" s="3">
        <f>主线辅助!B130</f>
        <v>292625</v>
      </c>
      <c r="C134" s="3">
        <v>4</v>
      </c>
      <c r="D134" s="3">
        <v>60</v>
      </c>
      <c r="E134" s="3">
        <v>2.25</v>
      </c>
      <c r="F134" s="25">
        <f t="shared" ref="F134:F197" si="6">INT(B134/(5-1.9)/C134/(D134/2.7)*100/1.5)</f>
        <v>70796</v>
      </c>
      <c r="G134" s="25">
        <v>74131</v>
      </c>
      <c r="H134" s="26">
        <f>ROUND((F134/4*5.5+F134*2.7+F134/4*10*1)*2,0)*C134</f>
        <v>3723868</v>
      </c>
      <c r="I134" s="26">
        <f t="shared" ref="I134:I197" si="7">ROUND((G134/4*5.5+G134*2.7+G134/4*10*1)*2,0)*C134</f>
        <v>3899292</v>
      </c>
      <c r="J134" s="26"/>
      <c r="K134" s="35">
        <f>MAX(G134-MAX(G$5:G133),0)</f>
        <v>608</v>
      </c>
      <c r="L134" s="35">
        <f>MAX(G$5:G134)</f>
        <v>74131</v>
      </c>
      <c r="M134" s="3">
        <v>0.5</v>
      </c>
      <c r="N134" s="38">
        <f>INT(B134*0.2)</f>
        <v>58525</v>
      </c>
      <c r="O134" s="38">
        <f t="shared" ref="O134:O197" si="8">INT((P134/15)+Q134)</f>
        <v>30887</v>
      </c>
      <c r="P134">
        <f>INT(L134*2.5)</f>
        <v>185327</v>
      </c>
      <c r="Q134">
        <f>INT(L134/4)</f>
        <v>18532</v>
      </c>
      <c r="W134" s="4" t="s">
        <v>8124</v>
      </c>
      <c r="X134">
        <v>10</v>
      </c>
      <c r="Y134" t="b">
        <f>IF(MOD(X134,9)=0,N134,IF(MOD(X134,6)=0,N134,IF(MOD(X134,3)=0,N134)))</f>
        <v>0</v>
      </c>
      <c r="Z134" t="b">
        <f>IF(MOD(X134,9)=0,O134,IF(MOD(X134,6)=0,O134,IF(MOD(X134,3)=0,O134)))</f>
        <v>0</v>
      </c>
    </row>
    <row r="135" spans="1:26">
      <c r="A135" s="4" t="s">
        <v>285</v>
      </c>
      <c r="B135" s="3">
        <f>主线辅助!B131</f>
        <v>303920</v>
      </c>
      <c r="C135" s="3">
        <v>4</v>
      </c>
      <c r="D135" s="3">
        <v>60</v>
      </c>
      <c r="E135" s="3">
        <v>2.25</v>
      </c>
      <c r="F135" s="25">
        <f t="shared" si="6"/>
        <v>73529</v>
      </c>
      <c r="G135" s="25">
        <v>76993</v>
      </c>
      <c r="H135" s="26">
        <f>ROUND((F135/4*5.5+F135*2.7+F135/4*10*1)*2,0)*C135</f>
        <v>3867624</v>
      </c>
      <c r="I135" s="26">
        <f t="shared" si="7"/>
        <v>4049832</v>
      </c>
      <c r="J135" s="26"/>
      <c r="K135" s="35">
        <f>MAX(G135-MAX(G$5:G134),0)</f>
        <v>2862</v>
      </c>
      <c r="L135" s="35">
        <f>MAX(G$5:G135)</f>
        <v>76993</v>
      </c>
      <c r="M135" s="3">
        <v>0.5</v>
      </c>
      <c r="N135" s="38">
        <f>INT(B135*0.2)</f>
        <v>60784</v>
      </c>
      <c r="O135" s="38">
        <f t="shared" si="8"/>
        <v>32080</v>
      </c>
      <c r="P135">
        <f>INT(L135*2.5)</f>
        <v>192482</v>
      </c>
      <c r="Q135">
        <f>INT(L135/4)</f>
        <v>19248</v>
      </c>
      <c r="W135" s="4" t="s">
        <v>8125</v>
      </c>
      <c r="X135">
        <v>1</v>
      </c>
      <c r="Y135" t="b">
        <f>IF(MOD(X135,9)=0,N135,IF(MOD(X135,6)=0,N135,IF(MOD(X135,3)=0,N135)))</f>
        <v>0</v>
      </c>
      <c r="Z135" t="b">
        <f>IF(MOD(X135,9)=0,O135,IF(MOD(X135,6)=0,O135,IF(MOD(X135,3)=0,O135)))</f>
        <v>0</v>
      </c>
    </row>
    <row r="136" spans="1:26">
      <c r="A136" s="4" t="s">
        <v>287</v>
      </c>
      <c r="B136" s="3">
        <f>主线辅助!B132</f>
        <v>306595</v>
      </c>
      <c r="C136" s="3">
        <v>4</v>
      </c>
      <c r="D136" s="3">
        <v>60</v>
      </c>
      <c r="E136" s="3">
        <v>2.25</v>
      </c>
      <c r="F136" s="25">
        <f t="shared" si="6"/>
        <v>74176</v>
      </c>
      <c r="G136" s="25">
        <v>77670</v>
      </c>
      <c r="H136" s="26">
        <f>ROUND((F136/4*5.5+F136*2.7+F136/4*10*1)*2,0)*C136</f>
        <v>3901656</v>
      </c>
      <c r="I136" s="26">
        <f t="shared" si="7"/>
        <v>4085444</v>
      </c>
      <c r="J136" s="26"/>
      <c r="K136" s="35">
        <f>MAX(G136-MAX(G$5:G135),0)</f>
        <v>677</v>
      </c>
      <c r="L136" s="35">
        <f>MAX(G$5:G136)</f>
        <v>77670</v>
      </c>
      <c r="M136" s="3">
        <v>0.5</v>
      </c>
      <c r="N136" s="38">
        <f>INT(B136*0.2)</f>
        <v>61319</v>
      </c>
      <c r="O136" s="38">
        <f t="shared" si="8"/>
        <v>32362</v>
      </c>
      <c r="P136">
        <f>INT(L136*2.5)</f>
        <v>194175</v>
      </c>
      <c r="Q136">
        <f>INT(L136/4)</f>
        <v>19417</v>
      </c>
      <c r="W136" s="4" t="s">
        <v>8125</v>
      </c>
      <c r="X136">
        <v>2</v>
      </c>
      <c r="Y136" t="b">
        <f>IF(MOD(X136,9)=0,N136,IF(MOD(X136,6)=0,N136,IF(MOD(X136,3)=0,N136)))</f>
        <v>0</v>
      </c>
      <c r="Z136" t="b">
        <f>IF(MOD(X136,9)=0,O136,IF(MOD(X136,6)=0,O136,IF(MOD(X136,3)=0,O136)))</f>
        <v>0</v>
      </c>
    </row>
    <row r="137" spans="1:26">
      <c r="A137" s="4" t="s">
        <v>289</v>
      </c>
      <c r="B137" s="3">
        <f>主线辅助!B133</f>
        <v>310107</v>
      </c>
      <c r="C137" s="3">
        <v>4</v>
      </c>
      <c r="D137" s="3">
        <v>60</v>
      </c>
      <c r="E137" s="3">
        <v>2.25</v>
      </c>
      <c r="F137" s="25">
        <f t="shared" si="6"/>
        <v>75025</v>
      </c>
      <c r="G137" s="25">
        <v>78560</v>
      </c>
      <c r="H137" s="26">
        <f>ROUND((F137/4*5.5+F137*2.7+F137/4*10*1)*2,0)*C137</f>
        <v>3946316</v>
      </c>
      <c r="I137" s="26">
        <f t="shared" si="7"/>
        <v>4132256</v>
      </c>
      <c r="J137" s="26"/>
      <c r="K137" s="35">
        <f>MAX(G137-MAX(G$5:G136),0)</f>
        <v>890</v>
      </c>
      <c r="L137" s="35">
        <f>MAX(G$5:G137)</f>
        <v>78560</v>
      </c>
      <c r="M137" s="3">
        <v>0.5</v>
      </c>
      <c r="N137" s="38">
        <f>INT(B137*0.2)</f>
        <v>62021</v>
      </c>
      <c r="O137" s="38">
        <f t="shared" si="8"/>
        <v>32733</v>
      </c>
      <c r="P137">
        <f>INT(L137*2.5)</f>
        <v>196400</v>
      </c>
      <c r="Q137">
        <f>INT(L137/4)</f>
        <v>19640</v>
      </c>
      <c r="W137" s="4" t="s">
        <v>8125</v>
      </c>
      <c r="X137">
        <v>3</v>
      </c>
      <c r="Y137">
        <f>IF(MOD(X137,9)=0,N137,IF(MOD(X137,6)=0,N137,IF(MOD(X137,3)=0,N137)))</f>
        <v>62021</v>
      </c>
      <c r="Z137">
        <f>IF(MOD(X137,9)=0,O137,IF(MOD(X137,6)=0,O137,IF(MOD(X137,3)=0,O137)))</f>
        <v>32733</v>
      </c>
    </row>
    <row r="138" spans="1:26">
      <c r="A138" s="4" t="s">
        <v>291</v>
      </c>
      <c r="B138" s="3">
        <f>主线辅助!B134</f>
        <v>312808</v>
      </c>
      <c r="C138" s="3">
        <v>4</v>
      </c>
      <c r="D138" s="3">
        <v>60</v>
      </c>
      <c r="E138" s="3">
        <v>2.25</v>
      </c>
      <c r="F138" s="25">
        <f t="shared" si="6"/>
        <v>75679</v>
      </c>
      <c r="G138" s="25">
        <v>79244</v>
      </c>
      <c r="H138" s="26">
        <f>ROUND((F138/4*5.5+F138*2.7+F138/4*10*1)*2,0)*C138</f>
        <v>3980716</v>
      </c>
      <c r="I138" s="26">
        <f t="shared" si="7"/>
        <v>4168236</v>
      </c>
      <c r="J138" s="26"/>
      <c r="K138" s="35">
        <f>MAX(G138-MAX(G$5:G137),0)</f>
        <v>684</v>
      </c>
      <c r="L138" s="35">
        <f>MAX(G$5:G138)</f>
        <v>79244</v>
      </c>
      <c r="M138" s="3">
        <v>0.5</v>
      </c>
      <c r="N138" s="38">
        <f>INT(B138*0.2)</f>
        <v>62561</v>
      </c>
      <c r="O138" s="38">
        <f t="shared" si="8"/>
        <v>33018</v>
      </c>
      <c r="P138">
        <f>INT(L138*2.5)</f>
        <v>198110</v>
      </c>
      <c r="Q138">
        <f>INT(L138/4)</f>
        <v>19811</v>
      </c>
      <c r="W138" s="4" t="s">
        <v>8125</v>
      </c>
      <c r="X138">
        <v>4</v>
      </c>
      <c r="Y138" t="b">
        <f>IF(MOD(X138,9)=0,N138,IF(MOD(X138,6)=0,N138,IF(MOD(X138,3)=0,N138)))</f>
        <v>0</v>
      </c>
      <c r="Z138" t="b">
        <f>IF(MOD(X138,9)=0,O138,IF(MOD(X138,6)=0,O138,IF(MOD(X138,3)=0,O138)))</f>
        <v>0</v>
      </c>
    </row>
    <row r="139" spans="1:26">
      <c r="A139" s="4" t="s">
        <v>293</v>
      </c>
      <c r="B139" s="3">
        <f>主线辅助!B135</f>
        <v>315518</v>
      </c>
      <c r="C139" s="3">
        <v>4</v>
      </c>
      <c r="D139" s="3">
        <v>60</v>
      </c>
      <c r="E139" s="3">
        <v>2.25</v>
      </c>
      <c r="F139" s="25">
        <f t="shared" si="6"/>
        <v>76335</v>
      </c>
      <c r="G139" s="25">
        <v>79930</v>
      </c>
      <c r="H139" s="26">
        <f>ROUND((F139/4*5.5+F139*2.7+F139/4*10*1)*2,0)*C139</f>
        <v>4015220</v>
      </c>
      <c r="I139" s="26">
        <f t="shared" si="7"/>
        <v>4204320</v>
      </c>
      <c r="J139" s="26"/>
      <c r="K139" s="35">
        <f>MAX(G139-MAX(G$5:G138),0)</f>
        <v>686</v>
      </c>
      <c r="L139" s="35">
        <f>MAX(G$5:G139)</f>
        <v>79930</v>
      </c>
      <c r="M139" s="3">
        <v>0.5</v>
      </c>
      <c r="N139" s="38">
        <f>INT(B139*0.2)</f>
        <v>63103</v>
      </c>
      <c r="O139" s="38">
        <f t="shared" si="8"/>
        <v>33303</v>
      </c>
      <c r="P139">
        <f>INT(L139*2.5)</f>
        <v>199825</v>
      </c>
      <c r="Q139">
        <f>INT(L139/4)</f>
        <v>19982</v>
      </c>
      <c r="W139" s="4" t="s">
        <v>8125</v>
      </c>
      <c r="X139">
        <v>5</v>
      </c>
      <c r="Y139" t="b">
        <f>IF(MOD(X139,9)=0,N139,IF(MOD(X139,6)=0,N139,IF(MOD(X139,3)=0,N139)))</f>
        <v>0</v>
      </c>
      <c r="Z139" t="b">
        <f>IF(MOD(X139,9)=0,O139,IF(MOD(X139,6)=0,O139,IF(MOD(X139,3)=0,O139)))</f>
        <v>0</v>
      </c>
    </row>
    <row r="140" spans="1:26">
      <c r="A140" s="4" t="s">
        <v>295</v>
      </c>
      <c r="B140" s="3">
        <f>主线辅助!B136</f>
        <v>319093</v>
      </c>
      <c r="C140" s="3">
        <v>4</v>
      </c>
      <c r="D140" s="3">
        <v>60</v>
      </c>
      <c r="E140" s="3">
        <v>2.25</v>
      </c>
      <c r="F140" s="25">
        <f t="shared" si="6"/>
        <v>77199</v>
      </c>
      <c r="G140" s="25">
        <v>80836</v>
      </c>
      <c r="H140" s="26">
        <f>ROUND((F140/4*5.5+F140*2.7+F140/4*10*1)*2,0)*C140</f>
        <v>4060668</v>
      </c>
      <c r="I140" s="26">
        <f t="shared" si="7"/>
        <v>4251972</v>
      </c>
      <c r="J140" s="26"/>
      <c r="K140" s="35">
        <f>MAX(G140-MAX(G$5:G139),0)</f>
        <v>906</v>
      </c>
      <c r="L140" s="35">
        <f>MAX(G$5:G140)</f>
        <v>80836</v>
      </c>
      <c r="M140" s="3">
        <v>0.5</v>
      </c>
      <c r="N140" s="38">
        <f>INT(B140*0.2)</f>
        <v>63818</v>
      </c>
      <c r="O140" s="38">
        <f t="shared" si="8"/>
        <v>33681</v>
      </c>
      <c r="P140">
        <f>INT(L140*2.5)</f>
        <v>202090</v>
      </c>
      <c r="Q140">
        <f>INT(L140/4)</f>
        <v>20209</v>
      </c>
      <c r="W140" s="4" t="s">
        <v>8125</v>
      </c>
      <c r="X140">
        <v>6</v>
      </c>
      <c r="Y140">
        <f>IF(MOD(X140,9)=0,N140,IF(MOD(X140,6)=0,N140,IF(MOD(X140,3)=0,N140)))</f>
        <v>63818</v>
      </c>
      <c r="Z140">
        <f>IF(MOD(X140,9)=0,O140,IF(MOD(X140,6)=0,O140,IF(MOD(X140,3)=0,O140)))</f>
        <v>33681</v>
      </c>
    </row>
    <row r="141" spans="1:26">
      <c r="A141" s="4" t="s">
        <v>297</v>
      </c>
      <c r="B141" s="3">
        <f>主线辅助!B137</f>
        <v>321829</v>
      </c>
      <c r="C141" s="3">
        <v>4</v>
      </c>
      <c r="D141" s="3">
        <v>60</v>
      </c>
      <c r="E141" s="3">
        <v>2.25</v>
      </c>
      <c r="F141" s="25">
        <f t="shared" si="6"/>
        <v>77861</v>
      </c>
      <c r="G141" s="25">
        <v>81529</v>
      </c>
      <c r="H141" s="26">
        <f>ROUND((F141/4*5.5+F141*2.7+F141/4*10*1)*2,0)*C141</f>
        <v>4095488</v>
      </c>
      <c r="I141" s="26">
        <f t="shared" si="7"/>
        <v>4288424</v>
      </c>
      <c r="J141" s="26"/>
      <c r="K141" s="35">
        <f>MAX(G141-MAX(G$5:G140),0)</f>
        <v>693</v>
      </c>
      <c r="L141" s="35">
        <f>MAX(G$5:G141)</f>
        <v>81529</v>
      </c>
      <c r="M141" s="3">
        <v>0.5</v>
      </c>
      <c r="N141" s="38">
        <f>INT(B141*0.2)</f>
        <v>64365</v>
      </c>
      <c r="O141" s="38">
        <f t="shared" si="8"/>
        <v>33970</v>
      </c>
      <c r="P141">
        <f>INT(L141*2.5)</f>
        <v>203822</v>
      </c>
      <c r="Q141">
        <f>INT(L141/4)</f>
        <v>20382</v>
      </c>
      <c r="W141" s="4" t="s">
        <v>8125</v>
      </c>
      <c r="X141">
        <v>7</v>
      </c>
      <c r="Y141" t="b">
        <f>IF(MOD(X141,9)=0,N141,IF(MOD(X141,6)=0,N141,IF(MOD(X141,3)=0,N141)))</f>
        <v>0</v>
      </c>
      <c r="Z141" t="b">
        <f>IF(MOD(X141,9)=0,O141,IF(MOD(X141,6)=0,O141,IF(MOD(X141,3)=0,O141)))</f>
        <v>0</v>
      </c>
    </row>
    <row r="142" spans="1:26">
      <c r="A142" s="4" t="s">
        <v>299</v>
      </c>
      <c r="B142" s="3">
        <f>主线辅助!B138</f>
        <v>324572</v>
      </c>
      <c r="C142" s="3">
        <v>4</v>
      </c>
      <c r="D142" s="3">
        <v>60</v>
      </c>
      <c r="E142" s="3">
        <v>2.25</v>
      </c>
      <c r="F142" s="25">
        <f t="shared" si="6"/>
        <v>78525</v>
      </c>
      <c r="G142" s="25">
        <v>82224</v>
      </c>
      <c r="H142" s="26">
        <f>ROUND((F142/4*5.5+F142*2.7+F142/4*10*1)*2,0)*C142</f>
        <v>4130416</v>
      </c>
      <c r="I142" s="26">
        <f t="shared" si="7"/>
        <v>4324984</v>
      </c>
      <c r="J142" s="26"/>
      <c r="K142" s="35">
        <f>MAX(G142-MAX(G$5:G141),0)</f>
        <v>695</v>
      </c>
      <c r="L142" s="35">
        <f>MAX(G$5:G142)</f>
        <v>82224</v>
      </c>
      <c r="M142" s="3">
        <v>0.5</v>
      </c>
      <c r="N142" s="38">
        <f>INT(B142*0.2)</f>
        <v>64914</v>
      </c>
      <c r="O142" s="38">
        <f t="shared" si="8"/>
        <v>34260</v>
      </c>
      <c r="P142">
        <f>INT(L142*2.5)</f>
        <v>205560</v>
      </c>
      <c r="Q142">
        <f>INT(L142/4)</f>
        <v>20556</v>
      </c>
      <c r="W142" s="4" t="s">
        <v>8125</v>
      </c>
      <c r="X142">
        <v>8</v>
      </c>
      <c r="Y142" t="b">
        <f>IF(MOD(X142,9)=0,N142,IF(MOD(X142,6)=0,N142,IF(MOD(X142,3)=0,N142)))</f>
        <v>0</v>
      </c>
      <c r="Z142" t="b">
        <f>IF(MOD(X142,9)=0,O142,IF(MOD(X142,6)=0,O142,IF(MOD(X142,3)=0,O142)))</f>
        <v>0</v>
      </c>
    </row>
    <row r="143" spans="1:26">
      <c r="A143" s="4" t="s">
        <v>301</v>
      </c>
      <c r="B143" s="3">
        <f>主线辅助!B139</f>
        <v>328210</v>
      </c>
      <c r="C143" s="3">
        <v>4</v>
      </c>
      <c r="D143" s="3">
        <v>60</v>
      </c>
      <c r="E143" s="3">
        <v>2.25</v>
      </c>
      <c r="F143" s="25">
        <f t="shared" si="6"/>
        <v>79405</v>
      </c>
      <c r="G143" s="25">
        <v>83146</v>
      </c>
      <c r="H143" s="26">
        <f>ROUND((F143/4*5.5+F143*2.7+F143/4*10*1)*2,0)*C143</f>
        <v>4176704</v>
      </c>
      <c r="I143" s="26">
        <f t="shared" si="7"/>
        <v>4373480</v>
      </c>
      <c r="J143" s="26"/>
      <c r="K143" s="35">
        <f>MAX(G143-MAX(G$5:G142),0)</f>
        <v>922</v>
      </c>
      <c r="L143" s="35">
        <f>MAX(G$5:G143)</f>
        <v>83146</v>
      </c>
      <c r="M143" s="3">
        <v>0.5</v>
      </c>
      <c r="N143" s="38">
        <f>INT(B143*0.2)</f>
        <v>65642</v>
      </c>
      <c r="O143" s="38">
        <f t="shared" si="8"/>
        <v>34643</v>
      </c>
      <c r="P143">
        <f>INT(L143*2.5)</f>
        <v>207865</v>
      </c>
      <c r="Q143">
        <f>INT(L143/4)</f>
        <v>20786</v>
      </c>
      <c r="W143" s="4" t="s">
        <v>8125</v>
      </c>
      <c r="X143">
        <v>9</v>
      </c>
      <c r="Y143">
        <f>IF(MOD(X143,9)=0,N143,IF(MOD(X143,6)=0,N143,IF(MOD(X143,3)=0,N143)))</f>
        <v>65642</v>
      </c>
      <c r="Z143">
        <f>IF(MOD(X143,9)=0,O143,IF(MOD(X143,6)=0,O143,IF(MOD(X143,3)=0,O143)))</f>
        <v>34643</v>
      </c>
    </row>
    <row r="144" spans="1:26">
      <c r="A144" s="4" t="s">
        <v>56</v>
      </c>
      <c r="B144" s="3">
        <f>主线辅助!B140</f>
        <v>330979</v>
      </c>
      <c r="C144" s="3">
        <v>4</v>
      </c>
      <c r="D144" s="3">
        <v>60</v>
      </c>
      <c r="E144" s="3">
        <v>2.25</v>
      </c>
      <c r="F144" s="25">
        <f t="shared" si="6"/>
        <v>80075</v>
      </c>
      <c r="G144" s="25">
        <v>83847</v>
      </c>
      <c r="H144" s="26">
        <f>ROUND((F144/4*5.5+F144*2.7+F144/4*10*1)*2,0)*C144</f>
        <v>4211944</v>
      </c>
      <c r="I144" s="26">
        <f t="shared" si="7"/>
        <v>4410352</v>
      </c>
      <c r="J144" s="26"/>
      <c r="K144" s="35">
        <f>MAX(G144-MAX(G$5:G143),0)</f>
        <v>701</v>
      </c>
      <c r="L144" s="35">
        <f>MAX(G$5:G144)</f>
        <v>83847</v>
      </c>
      <c r="M144" s="3">
        <v>0.5</v>
      </c>
      <c r="N144" s="38">
        <f>INT(B144*0.2)</f>
        <v>66195</v>
      </c>
      <c r="O144" s="38">
        <f t="shared" si="8"/>
        <v>34935</v>
      </c>
      <c r="P144">
        <f>INT(L144*2.5)</f>
        <v>209617</v>
      </c>
      <c r="Q144">
        <f>INT(L144/4)</f>
        <v>20961</v>
      </c>
      <c r="W144" s="4" t="s">
        <v>8125</v>
      </c>
      <c r="X144">
        <v>10</v>
      </c>
      <c r="Y144" t="b">
        <f>IF(MOD(X144,9)=0,N144,IF(MOD(X144,6)=0,N144,IF(MOD(X144,3)=0,N144)))</f>
        <v>0</v>
      </c>
      <c r="Z144" t="b">
        <f>IF(MOD(X144,9)=0,O144,IF(MOD(X144,6)=0,O144,IF(MOD(X144,3)=0,O144)))</f>
        <v>0</v>
      </c>
    </row>
    <row r="145" spans="1:26">
      <c r="A145" s="4" t="s">
        <v>304</v>
      </c>
      <c r="B145" s="3">
        <f>主线辅助!B141</f>
        <v>343747</v>
      </c>
      <c r="C145" s="3">
        <v>4</v>
      </c>
      <c r="D145" s="3">
        <v>60</v>
      </c>
      <c r="E145" s="3">
        <v>2.25</v>
      </c>
      <c r="F145" s="25">
        <f t="shared" si="6"/>
        <v>83164</v>
      </c>
      <c r="G145" s="25">
        <v>87082</v>
      </c>
      <c r="H145" s="26">
        <f>ROUND((F145/4*5.5+F145*2.7+F145/4*10*1)*2,0)*C145</f>
        <v>4374428</v>
      </c>
      <c r="I145" s="26">
        <f t="shared" si="7"/>
        <v>4580512</v>
      </c>
      <c r="J145" s="26"/>
      <c r="K145" s="35">
        <f>MAX(G145-MAX(G$5:G144),0)</f>
        <v>3235</v>
      </c>
      <c r="L145" s="35">
        <f>MAX(G$5:G145)</f>
        <v>87082</v>
      </c>
      <c r="M145" s="3">
        <v>0.5</v>
      </c>
      <c r="N145" s="38">
        <f>INT(B145*0.2)</f>
        <v>68749</v>
      </c>
      <c r="O145" s="38">
        <f t="shared" si="8"/>
        <v>36283</v>
      </c>
      <c r="P145">
        <f>INT(L145*2.5)</f>
        <v>217705</v>
      </c>
      <c r="Q145">
        <f>INT(L145/4)</f>
        <v>21770</v>
      </c>
      <c r="W145" s="4" t="s">
        <v>8126</v>
      </c>
      <c r="X145">
        <v>1</v>
      </c>
      <c r="Y145" t="b">
        <f>IF(MOD(X145,9)=0,N145,IF(MOD(X145,6)=0,N145,IF(MOD(X145,3)=0,N145)))</f>
        <v>0</v>
      </c>
      <c r="Z145" t="b">
        <f>IF(MOD(X145,9)=0,O145,IF(MOD(X145,6)=0,O145,IF(MOD(X145,3)=0,O145)))</f>
        <v>0</v>
      </c>
    </row>
    <row r="146" spans="1:26">
      <c r="A146" s="4" t="s">
        <v>306</v>
      </c>
      <c r="B146" s="3">
        <f>主线辅助!B142</f>
        <v>346177</v>
      </c>
      <c r="C146" s="3">
        <v>4</v>
      </c>
      <c r="D146" s="3">
        <v>60</v>
      </c>
      <c r="E146" s="3">
        <v>2.25</v>
      </c>
      <c r="F146" s="25">
        <f t="shared" si="6"/>
        <v>83752</v>
      </c>
      <c r="G146" s="25">
        <v>87697</v>
      </c>
      <c r="H146" s="26">
        <f>ROUND((F146/4*5.5+F146*2.7+F146/4*10*1)*2,0)*C146</f>
        <v>4405356</v>
      </c>
      <c r="I146" s="26">
        <f t="shared" si="7"/>
        <v>4612864</v>
      </c>
      <c r="J146" s="26"/>
      <c r="K146" s="35">
        <f>MAX(G146-MAX(G$5:G145),0)</f>
        <v>615</v>
      </c>
      <c r="L146" s="35">
        <f>MAX(G$5:G146)</f>
        <v>87697</v>
      </c>
      <c r="M146" s="3">
        <v>0.5</v>
      </c>
      <c r="N146" s="38">
        <f>INT(B146*0.2)</f>
        <v>69235</v>
      </c>
      <c r="O146" s="38">
        <f t="shared" si="8"/>
        <v>36540</v>
      </c>
      <c r="P146">
        <f>INT(L146*2.5)</f>
        <v>219242</v>
      </c>
      <c r="Q146">
        <f>INT(L146/4)</f>
        <v>21924</v>
      </c>
      <c r="W146" s="4" t="s">
        <v>8126</v>
      </c>
      <c r="X146">
        <v>2</v>
      </c>
      <c r="Y146" t="b">
        <f>IF(MOD(X146,9)=0,N146,IF(MOD(X146,6)=0,N146,IF(MOD(X146,3)=0,N146)))</f>
        <v>0</v>
      </c>
      <c r="Z146" t="b">
        <f>IF(MOD(X146,9)=0,O146,IF(MOD(X146,6)=0,O146,IF(MOD(X146,3)=0,O146)))</f>
        <v>0</v>
      </c>
    </row>
    <row r="147" spans="1:26">
      <c r="A147" s="4" t="s">
        <v>308</v>
      </c>
      <c r="B147" s="3">
        <f>主线辅助!B143</f>
        <v>349539</v>
      </c>
      <c r="C147" s="3">
        <v>4</v>
      </c>
      <c r="D147" s="3">
        <v>60</v>
      </c>
      <c r="E147" s="3">
        <v>2.25</v>
      </c>
      <c r="F147" s="25">
        <f t="shared" si="6"/>
        <v>84565</v>
      </c>
      <c r="G147" s="25">
        <v>88549</v>
      </c>
      <c r="H147" s="26">
        <f>ROUND((F147/4*5.5+F147*2.7+F147/4*10*1)*2,0)*C147</f>
        <v>4448120</v>
      </c>
      <c r="I147" s="26">
        <f t="shared" si="7"/>
        <v>4657676</v>
      </c>
      <c r="J147" s="26"/>
      <c r="K147" s="35">
        <f>MAX(G147-MAX(G$5:G146),0)</f>
        <v>852</v>
      </c>
      <c r="L147" s="35">
        <f>MAX(G$5:G147)</f>
        <v>88549</v>
      </c>
      <c r="M147" s="3">
        <v>0.5</v>
      </c>
      <c r="N147" s="38">
        <f>INT(B147*0.2)</f>
        <v>69907</v>
      </c>
      <c r="O147" s="38">
        <f t="shared" si="8"/>
        <v>36895</v>
      </c>
      <c r="P147">
        <f>INT(L147*2.5)</f>
        <v>221372</v>
      </c>
      <c r="Q147">
        <f>INT(L147/4)</f>
        <v>22137</v>
      </c>
      <c r="W147" s="4" t="s">
        <v>8126</v>
      </c>
      <c r="X147">
        <v>3</v>
      </c>
      <c r="Y147">
        <f>IF(MOD(X147,9)=0,N147,IF(MOD(X147,6)=0,N147,IF(MOD(X147,3)=0,N147)))</f>
        <v>69907</v>
      </c>
      <c r="Z147">
        <f>IF(MOD(X147,9)=0,O147,IF(MOD(X147,6)=0,O147,IF(MOD(X147,3)=0,O147)))</f>
        <v>36895</v>
      </c>
    </row>
    <row r="148" spans="1:26">
      <c r="A148" s="4" t="s">
        <v>310</v>
      </c>
      <c r="B148" s="3">
        <f>主线辅助!B144</f>
        <v>351992</v>
      </c>
      <c r="C148" s="3">
        <v>4</v>
      </c>
      <c r="D148" s="3">
        <v>60</v>
      </c>
      <c r="E148" s="3">
        <v>2.25</v>
      </c>
      <c r="F148" s="25">
        <f t="shared" si="6"/>
        <v>85159</v>
      </c>
      <c r="G148" s="25">
        <v>89171</v>
      </c>
      <c r="H148" s="26">
        <f>ROUND((F148/4*5.5+F148*2.7+F148/4*10*1)*2,0)*C148</f>
        <v>4479364</v>
      </c>
      <c r="I148" s="26">
        <f t="shared" si="7"/>
        <v>4690396</v>
      </c>
      <c r="J148" s="26"/>
      <c r="K148" s="35">
        <f>MAX(G148-MAX(G$5:G147),0)</f>
        <v>622</v>
      </c>
      <c r="L148" s="35">
        <f>MAX(G$5:G148)</f>
        <v>89171</v>
      </c>
      <c r="M148" s="3">
        <v>0.5</v>
      </c>
      <c r="N148" s="38">
        <f>INT(B148*0.2)</f>
        <v>70398</v>
      </c>
      <c r="O148" s="38">
        <f t="shared" si="8"/>
        <v>37153</v>
      </c>
      <c r="P148">
        <f>INT(L148*2.5)</f>
        <v>222927</v>
      </c>
      <c r="Q148">
        <f>INT(L148/4)</f>
        <v>22292</v>
      </c>
      <c r="W148" s="4" t="s">
        <v>8126</v>
      </c>
      <c r="X148">
        <v>4</v>
      </c>
      <c r="Y148" t="b">
        <f>IF(MOD(X148,9)=0,N148,IF(MOD(X148,6)=0,N148,IF(MOD(X148,3)=0,N148)))</f>
        <v>0</v>
      </c>
      <c r="Z148" t="b">
        <f>IF(MOD(X148,9)=0,O148,IF(MOD(X148,6)=0,O148,IF(MOD(X148,3)=0,O148)))</f>
        <v>0</v>
      </c>
    </row>
    <row r="149" spans="1:26">
      <c r="A149" s="4" t="s">
        <v>312</v>
      </c>
      <c r="B149" s="3">
        <f>主线辅助!B145</f>
        <v>354452</v>
      </c>
      <c r="C149" s="3">
        <v>4</v>
      </c>
      <c r="D149" s="3">
        <v>60</v>
      </c>
      <c r="E149" s="3">
        <v>2.25</v>
      </c>
      <c r="F149" s="25">
        <f t="shared" si="6"/>
        <v>85754</v>
      </c>
      <c r="G149" s="25">
        <v>89794</v>
      </c>
      <c r="H149" s="26">
        <f>ROUND((F149/4*5.5+F149*2.7+F149/4*10*1)*2,0)*C149</f>
        <v>4510660</v>
      </c>
      <c r="I149" s="26">
        <f t="shared" si="7"/>
        <v>4723164</v>
      </c>
      <c r="J149" s="26"/>
      <c r="K149" s="35">
        <f>MAX(G149-MAX(G$5:G148),0)</f>
        <v>623</v>
      </c>
      <c r="L149" s="35">
        <f>MAX(G$5:G149)</f>
        <v>89794</v>
      </c>
      <c r="M149" s="3">
        <v>0.5</v>
      </c>
      <c r="N149" s="38">
        <f>INT(B149*0.2)</f>
        <v>70890</v>
      </c>
      <c r="O149" s="38">
        <f t="shared" si="8"/>
        <v>37413</v>
      </c>
      <c r="P149">
        <f>INT(L149*2.5)</f>
        <v>224485</v>
      </c>
      <c r="Q149">
        <f>INT(L149/4)</f>
        <v>22448</v>
      </c>
      <c r="W149" s="4" t="s">
        <v>8126</v>
      </c>
      <c r="X149">
        <v>5</v>
      </c>
      <c r="Y149" t="b">
        <f>IF(MOD(X149,9)=0,N149,IF(MOD(X149,6)=0,N149,IF(MOD(X149,3)=0,N149)))</f>
        <v>0</v>
      </c>
      <c r="Z149" t="b">
        <f>IF(MOD(X149,9)=0,O149,IF(MOD(X149,6)=0,O149,IF(MOD(X149,3)=0,O149)))</f>
        <v>0</v>
      </c>
    </row>
    <row r="150" spans="1:26">
      <c r="A150" s="4" t="s">
        <v>314</v>
      </c>
      <c r="B150" s="3">
        <f>主线辅助!B146</f>
        <v>357868</v>
      </c>
      <c r="C150" s="3">
        <v>4</v>
      </c>
      <c r="D150" s="3">
        <v>60</v>
      </c>
      <c r="E150" s="3">
        <v>2.25</v>
      </c>
      <c r="F150" s="25">
        <f t="shared" si="6"/>
        <v>86580</v>
      </c>
      <c r="G150" s="25">
        <v>90659</v>
      </c>
      <c r="H150" s="26">
        <f>ROUND((F150/4*5.5+F150*2.7+F150/4*10*1)*2,0)*C150</f>
        <v>4554108</v>
      </c>
      <c r="I150" s="26">
        <f t="shared" si="7"/>
        <v>4768664</v>
      </c>
      <c r="J150" s="26"/>
      <c r="K150" s="35">
        <f>MAX(G150-MAX(G$5:G149),0)</f>
        <v>865</v>
      </c>
      <c r="L150" s="35">
        <f>MAX(G$5:G150)</f>
        <v>90659</v>
      </c>
      <c r="M150" s="3">
        <v>0.5</v>
      </c>
      <c r="N150" s="38">
        <f>INT(B150*0.2)</f>
        <v>71573</v>
      </c>
      <c r="O150" s="38">
        <f t="shared" si="8"/>
        <v>37773</v>
      </c>
      <c r="P150">
        <f>INT(L150*2.5)</f>
        <v>226647</v>
      </c>
      <c r="Q150">
        <f>INT(L150/4)</f>
        <v>22664</v>
      </c>
      <c r="W150" s="4" t="s">
        <v>8126</v>
      </c>
      <c r="X150">
        <v>6</v>
      </c>
      <c r="Y150">
        <f>IF(MOD(X150,9)=0,N150,IF(MOD(X150,6)=0,N150,IF(MOD(X150,3)=0,N150)))</f>
        <v>71573</v>
      </c>
      <c r="Z150">
        <f>IF(MOD(X150,9)=0,O150,IF(MOD(X150,6)=0,O150,IF(MOD(X150,3)=0,O150)))</f>
        <v>37773</v>
      </c>
    </row>
    <row r="151" spans="1:26">
      <c r="A151" s="4" t="s">
        <v>316</v>
      </c>
      <c r="B151" s="3">
        <f>主线辅助!B147</f>
        <v>360611</v>
      </c>
      <c r="C151" s="3">
        <v>4</v>
      </c>
      <c r="D151" s="3">
        <v>60</v>
      </c>
      <c r="E151" s="3">
        <v>2.25</v>
      </c>
      <c r="F151" s="25">
        <f t="shared" si="6"/>
        <v>87244</v>
      </c>
      <c r="G151" s="25">
        <v>91354</v>
      </c>
      <c r="H151" s="26">
        <f>ROUND((F151/4*5.5+F151*2.7+F151/4*10*1)*2,0)*C151</f>
        <v>4589036</v>
      </c>
      <c r="I151" s="26">
        <f t="shared" si="7"/>
        <v>4805220</v>
      </c>
      <c r="J151" s="26"/>
      <c r="K151" s="35">
        <f>MAX(G151-MAX(G$5:G150),0)</f>
        <v>695</v>
      </c>
      <c r="L151" s="35">
        <f>MAX(G$5:G151)</f>
        <v>91354</v>
      </c>
      <c r="M151" s="3">
        <v>0.5</v>
      </c>
      <c r="N151" s="38">
        <f>INT(B151*0.2)</f>
        <v>72122</v>
      </c>
      <c r="O151" s="38">
        <f t="shared" si="8"/>
        <v>38063</v>
      </c>
      <c r="P151">
        <f>INT(L151*2.5)</f>
        <v>228385</v>
      </c>
      <c r="Q151">
        <f>INT(L151/4)</f>
        <v>22838</v>
      </c>
      <c r="W151" s="4" t="s">
        <v>8126</v>
      </c>
      <c r="X151">
        <v>7</v>
      </c>
      <c r="Y151" t="b">
        <f>IF(MOD(X151,9)=0,N151,IF(MOD(X151,6)=0,N151,IF(MOD(X151,3)=0,N151)))</f>
        <v>0</v>
      </c>
      <c r="Z151" t="b">
        <f>IF(MOD(X151,9)=0,O151,IF(MOD(X151,6)=0,O151,IF(MOD(X151,3)=0,O151)))</f>
        <v>0</v>
      </c>
    </row>
    <row r="152" spans="1:26">
      <c r="A152" s="4" t="s">
        <v>318</v>
      </c>
      <c r="B152" s="3">
        <f>主线辅助!B148</f>
        <v>363365</v>
      </c>
      <c r="C152" s="3">
        <v>4</v>
      </c>
      <c r="D152" s="3">
        <v>60</v>
      </c>
      <c r="E152" s="3">
        <v>2.25</v>
      </c>
      <c r="F152" s="25">
        <f t="shared" si="6"/>
        <v>87910</v>
      </c>
      <c r="G152" s="25">
        <v>92052</v>
      </c>
      <c r="H152" s="26">
        <f>ROUND((F152/4*5.5+F152*2.7+F152/4*10*1)*2,0)*C152</f>
        <v>4624068</v>
      </c>
      <c r="I152" s="26">
        <f t="shared" si="7"/>
        <v>4841936</v>
      </c>
      <c r="J152" s="26"/>
      <c r="K152" s="35">
        <f>MAX(G152-MAX(G$5:G151),0)</f>
        <v>698</v>
      </c>
      <c r="L152" s="35">
        <f>MAX(G$5:G152)</f>
        <v>92052</v>
      </c>
      <c r="M152" s="3">
        <v>0.5</v>
      </c>
      <c r="N152" s="38">
        <f>INT(B152*0.2)</f>
        <v>72673</v>
      </c>
      <c r="O152" s="38">
        <f t="shared" si="8"/>
        <v>38355</v>
      </c>
      <c r="P152">
        <f>INT(L152*2.5)</f>
        <v>230130</v>
      </c>
      <c r="Q152">
        <f>INT(L152/4)</f>
        <v>23013</v>
      </c>
      <c r="W152" s="4" t="s">
        <v>8126</v>
      </c>
      <c r="X152">
        <v>8</v>
      </c>
      <c r="Y152" t="b">
        <f>IF(MOD(X152,9)=0,N152,IF(MOD(X152,6)=0,N152,IF(MOD(X152,3)=0,N152)))</f>
        <v>0</v>
      </c>
      <c r="Z152" t="b">
        <f>IF(MOD(X152,9)=0,O152,IF(MOD(X152,6)=0,O152,IF(MOD(X152,3)=0,O152)))</f>
        <v>0</v>
      </c>
    </row>
    <row r="153" spans="1:26">
      <c r="A153" s="4" t="s">
        <v>320</v>
      </c>
      <c r="B153" s="3">
        <f>主线辅助!B149</f>
        <v>367109</v>
      </c>
      <c r="C153" s="3">
        <v>4</v>
      </c>
      <c r="D153" s="3">
        <v>60</v>
      </c>
      <c r="E153" s="3">
        <v>2.25</v>
      </c>
      <c r="F153" s="25">
        <f t="shared" si="6"/>
        <v>88816</v>
      </c>
      <c r="G153" s="25">
        <v>93000</v>
      </c>
      <c r="H153" s="26">
        <f>ROUND((F153/4*5.5+F153*2.7+F153/4*10*1)*2,0)*C153</f>
        <v>4671720</v>
      </c>
      <c r="I153" s="26">
        <f t="shared" si="7"/>
        <v>4891800</v>
      </c>
      <c r="J153" s="26"/>
      <c r="K153" s="35">
        <f>MAX(G153-MAX(G$5:G152),0)</f>
        <v>948</v>
      </c>
      <c r="L153" s="35">
        <f>MAX(G$5:G153)</f>
        <v>93000</v>
      </c>
      <c r="M153" s="3">
        <v>0.5</v>
      </c>
      <c r="N153" s="38">
        <f>INT(B153*0.2)</f>
        <v>73421</v>
      </c>
      <c r="O153" s="38">
        <f t="shared" si="8"/>
        <v>38750</v>
      </c>
      <c r="P153">
        <f>INT(L153*2.5)</f>
        <v>232500</v>
      </c>
      <c r="Q153">
        <f>INT(L153/4)</f>
        <v>23250</v>
      </c>
      <c r="W153" s="4" t="s">
        <v>8126</v>
      </c>
      <c r="X153">
        <v>9</v>
      </c>
      <c r="Y153">
        <f>IF(MOD(X153,9)=0,N153,IF(MOD(X153,6)=0,N153,IF(MOD(X153,3)=0,N153)))</f>
        <v>73421</v>
      </c>
      <c r="Z153">
        <f>IF(MOD(X153,9)=0,O153,IF(MOD(X153,6)=0,O153,IF(MOD(X153,3)=0,O153)))</f>
        <v>38750</v>
      </c>
    </row>
    <row r="154" spans="1:26">
      <c r="A154" s="4" t="s">
        <v>58</v>
      </c>
      <c r="B154" s="3">
        <f>主线辅助!B150</f>
        <v>369894</v>
      </c>
      <c r="C154" s="3">
        <v>4</v>
      </c>
      <c r="D154" s="3">
        <v>60</v>
      </c>
      <c r="E154" s="3">
        <v>2.25</v>
      </c>
      <c r="F154" s="25">
        <f t="shared" si="6"/>
        <v>89490</v>
      </c>
      <c r="G154" s="25">
        <v>93706</v>
      </c>
      <c r="H154" s="26">
        <f>ROUND((F154/4*5.5+F154*2.7+F154/4*10*1)*2,0)*C154</f>
        <v>4707176</v>
      </c>
      <c r="I154" s="26">
        <f t="shared" si="7"/>
        <v>4928936</v>
      </c>
      <c r="J154" s="26"/>
      <c r="K154" s="35">
        <f>MAX(G154-MAX(G$5:G153),0)</f>
        <v>706</v>
      </c>
      <c r="L154" s="35">
        <f>MAX(G$5:G154)</f>
        <v>93706</v>
      </c>
      <c r="M154" s="3">
        <v>0.5</v>
      </c>
      <c r="N154" s="38">
        <f>INT(B154*0.2)</f>
        <v>73978</v>
      </c>
      <c r="O154" s="38">
        <f t="shared" si="8"/>
        <v>39043</v>
      </c>
      <c r="P154">
        <f>INT(L154*2.5)</f>
        <v>234265</v>
      </c>
      <c r="Q154">
        <f>INT(L154/4)</f>
        <v>23426</v>
      </c>
      <c r="W154" s="4" t="s">
        <v>8126</v>
      </c>
      <c r="X154">
        <v>10</v>
      </c>
      <c r="Y154" t="b">
        <f>IF(MOD(X154,9)=0,N154,IF(MOD(X154,6)=0,N154,IF(MOD(X154,3)=0,N154)))</f>
        <v>0</v>
      </c>
      <c r="Z154" t="b">
        <f>IF(MOD(X154,9)=0,O154,IF(MOD(X154,6)=0,O154,IF(MOD(X154,3)=0,O154)))</f>
        <v>0</v>
      </c>
    </row>
    <row r="155" spans="1:26">
      <c r="A155" s="4" t="s">
        <v>323</v>
      </c>
      <c r="B155" s="3">
        <f>主线辅助!B151</f>
        <v>382638</v>
      </c>
      <c r="C155" s="3">
        <v>4</v>
      </c>
      <c r="D155" s="3">
        <v>60</v>
      </c>
      <c r="E155" s="3">
        <v>2.25</v>
      </c>
      <c r="F155" s="25">
        <f t="shared" si="6"/>
        <v>92573</v>
      </c>
      <c r="G155" s="25">
        <v>96934</v>
      </c>
      <c r="H155" s="26">
        <f>ROUND((F155/4*5.5+F155*2.7+F155/4*10*1)*2,0)*C155</f>
        <v>4869340</v>
      </c>
      <c r="I155" s="26">
        <f t="shared" si="7"/>
        <v>5098728</v>
      </c>
      <c r="J155" s="26"/>
      <c r="K155" s="35">
        <f>MAX(G155-MAX(G$5:G154),0)</f>
        <v>3228</v>
      </c>
      <c r="L155" s="35">
        <f>MAX(G$5:G155)</f>
        <v>96934</v>
      </c>
      <c r="M155" s="3">
        <v>0.5</v>
      </c>
      <c r="N155" s="38">
        <f>INT(B155*0.2)</f>
        <v>76527</v>
      </c>
      <c r="O155" s="38">
        <f t="shared" si="8"/>
        <v>40388</v>
      </c>
      <c r="P155">
        <f>INT(L155*2.5)</f>
        <v>242335</v>
      </c>
      <c r="Q155">
        <f>INT(L155/4)</f>
        <v>24233</v>
      </c>
      <c r="W155" s="4" t="s">
        <v>8127</v>
      </c>
      <c r="X155">
        <v>1</v>
      </c>
      <c r="Y155" t="b">
        <f>IF(MOD(X155,9)=0,N155,IF(MOD(X155,6)=0,N155,IF(MOD(X155,3)=0,N155)))</f>
        <v>0</v>
      </c>
      <c r="Z155" t="b">
        <f>IF(MOD(X155,9)=0,O155,IF(MOD(X155,6)=0,O155,IF(MOD(X155,3)=0,O155)))</f>
        <v>0</v>
      </c>
    </row>
    <row r="156" spans="1:26">
      <c r="A156" s="4" t="s">
        <v>325</v>
      </c>
      <c r="B156" s="3">
        <f>主线辅助!B152</f>
        <v>385671</v>
      </c>
      <c r="C156" s="3">
        <v>4</v>
      </c>
      <c r="D156" s="3">
        <v>60</v>
      </c>
      <c r="E156" s="3">
        <v>2.25</v>
      </c>
      <c r="F156" s="25">
        <f t="shared" si="6"/>
        <v>93307</v>
      </c>
      <c r="G156" s="25">
        <v>97703</v>
      </c>
      <c r="H156" s="26">
        <f>ROUND((F156/4*5.5+F156*2.7+F156/4*10*1)*2,0)*C156</f>
        <v>4907948</v>
      </c>
      <c r="I156" s="26">
        <f t="shared" si="7"/>
        <v>5139176</v>
      </c>
      <c r="J156" s="26"/>
      <c r="K156" s="35">
        <f>MAX(G156-MAX(G$5:G155),0)</f>
        <v>769</v>
      </c>
      <c r="L156" s="35">
        <f>MAX(G$5:G156)</f>
        <v>97703</v>
      </c>
      <c r="M156" s="3">
        <v>0.5</v>
      </c>
      <c r="N156" s="38">
        <f>INT(B156*0.2)</f>
        <v>77134</v>
      </c>
      <c r="O156" s="38">
        <f t="shared" si="8"/>
        <v>40708</v>
      </c>
      <c r="P156">
        <f>INT(L156*2.5)</f>
        <v>244257</v>
      </c>
      <c r="Q156">
        <f>INT(L156/4)</f>
        <v>24425</v>
      </c>
      <c r="W156" s="4" t="s">
        <v>8127</v>
      </c>
      <c r="X156">
        <v>2</v>
      </c>
      <c r="Y156" t="b">
        <f>IF(MOD(X156,9)=0,N156,IF(MOD(X156,6)=0,N156,IF(MOD(X156,3)=0,N156)))</f>
        <v>0</v>
      </c>
      <c r="Z156" t="b">
        <f>IF(MOD(X156,9)=0,O156,IF(MOD(X156,6)=0,O156,IF(MOD(X156,3)=0,O156)))</f>
        <v>0</v>
      </c>
    </row>
    <row r="157" spans="1:26">
      <c r="A157" s="4" t="s">
        <v>327</v>
      </c>
      <c r="B157" s="3">
        <f>主线辅助!B153</f>
        <v>389735</v>
      </c>
      <c r="C157" s="3">
        <v>4</v>
      </c>
      <c r="D157" s="3">
        <v>60</v>
      </c>
      <c r="E157" s="3">
        <v>2.25</v>
      </c>
      <c r="F157" s="25">
        <f t="shared" si="6"/>
        <v>94290</v>
      </c>
      <c r="G157" s="25">
        <v>98732</v>
      </c>
      <c r="H157" s="26">
        <f>ROUND((F157/4*5.5+F157*2.7+F157/4*10*1)*2,0)*C157</f>
        <v>4959656</v>
      </c>
      <c r="I157" s="26">
        <f t="shared" si="7"/>
        <v>5193304</v>
      </c>
      <c r="J157" s="26"/>
      <c r="K157" s="35">
        <f>MAX(G157-MAX(G$5:G156),0)</f>
        <v>1029</v>
      </c>
      <c r="L157" s="35">
        <f>MAX(G$5:G157)</f>
        <v>98732</v>
      </c>
      <c r="M157" s="3">
        <v>0.5</v>
      </c>
      <c r="N157" s="38">
        <f>INT(B157*0.2)</f>
        <v>77947</v>
      </c>
      <c r="O157" s="38">
        <f t="shared" si="8"/>
        <v>41138</v>
      </c>
      <c r="P157">
        <f>INT(L157*2.5)</f>
        <v>246830</v>
      </c>
      <c r="Q157">
        <f>INT(L157/4)</f>
        <v>24683</v>
      </c>
      <c r="W157" s="4" t="s">
        <v>8127</v>
      </c>
      <c r="X157">
        <v>3</v>
      </c>
      <c r="Y157">
        <f>IF(MOD(X157,9)=0,N157,IF(MOD(X157,6)=0,N157,IF(MOD(X157,3)=0,N157)))</f>
        <v>77947</v>
      </c>
      <c r="Z157">
        <f>IF(MOD(X157,9)=0,O157,IF(MOD(X157,6)=0,O157,IF(MOD(X157,3)=0,O157)))</f>
        <v>41138</v>
      </c>
    </row>
    <row r="158" spans="1:26">
      <c r="A158" s="4" t="s">
        <v>329</v>
      </c>
      <c r="B158" s="3">
        <f>主线辅助!B154</f>
        <v>392803</v>
      </c>
      <c r="C158" s="3">
        <v>4</v>
      </c>
      <c r="D158" s="3">
        <v>60</v>
      </c>
      <c r="E158" s="3">
        <v>2.25</v>
      </c>
      <c r="F158" s="25">
        <f t="shared" si="6"/>
        <v>95032</v>
      </c>
      <c r="G158" s="25">
        <v>99509</v>
      </c>
      <c r="H158" s="26">
        <f>ROUND((F158/4*5.5+F158*2.7+F158/4*10*1)*2,0)*C158</f>
        <v>4998684</v>
      </c>
      <c r="I158" s="26">
        <f t="shared" si="7"/>
        <v>5234172</v>
      </c>
      <c r="J158" s="26"/>
      <c r="K158" s="35">
        <f>MAX(G158-MAX(G$5:G157),0)</f>
        <v>777</v>
      </c>
      <c r="L158" s="35">
        <f>MAX(G$5:G158)</f>
        <v>99509</v>
      </c>
      <c r="M158" s="3">
        <v>0.5</v>
      </c>
      <c r="N158" s="38">
        <f>INT(B158*0.2)</f>
        <v>78560</v>
      </c>
      <c r="O158" s="38">
        <f t="shared" si="8"/>
        <v>41461</v>
      </c>
      <c r="P158">
        <f>INT(L158*2.5)</f>
        <v>248772</v>
      </c>
      <c r="Q158">
        <f>INT(L158/4)</f>
        <v>24877</v>
      </c>
      <c r="W158" s="4" t="s">
        <v>8127</v>
      </c>
      <c r="X158">
        <v>4</v>
      </c>
      <c r="Y158" t="b">
        <f>IF(MOD(X158,9)=0,N158,IF(MOD(X158,6)=0,N158,IF(MOD(X158,3)=0,N158)))</f>
        <v>0</v>
      </c>
      <c r="Z158" t="b">
        <f>IF(MOD(X158,9)=0,O158,IF(MOD(X158,6)=0,O158,IF(MOD(X158,3)=0,O158)))</f>
        <v>0</v>
      </c>
    </row>
    <row r="159" spans="1:26">
      <c r="A159" s="4" t="s">
        <v>331</v>
      </c>
      <c r="B159" s="3">
        <f>主线辅助!B155</f>
        <v>395883</v>
      </c>
      <c r="C159" s="3">
        <v>4</v>
      </c>
      <c r="D159" s="3">
        <v>60</v>
      </c>
      <c r="E159" s="3">
        <v>2.25</v>
      </c>
      <c r="F159" s="25">
        <f t="shared" si="6"/>
        <v>95778</v>
      </c>
      <c r="G159" s="25">
        <v>100290</v>
      </c>
      <c r="H159" s="26">
        <f>ROUND((F159/4*5.5+F159*2.7+F159/4*10*1)*2,0)*C159</f>
        <v>5037924</v>
      </c>
      <c r="I159" s="26">
        <f t="shared" si="7"/>
        <v>5275256</v>
      </c>
      <c r="J159" s="26"/>
      <c r="K159" s="35">
        <f>MAX(G159-MAX(G$5:G158),0)</f>
        <v>781</v>
      </c>
      <c r="L159" s="35">
        <f>MAX(G$5:G159)</f>
        <v>100290</v>
      </c>
      <c r="M159" s="3">
        <v>0.5</v>
      </c>
      <c r="N159" s="38">
        <f>INT(B159*0.2)</f>
        <v>79176</v>
      </c>
      <c r="O159" s="38">
        <f t="shared" si="8"/>
        <v>41787</v>
      </c>
      <c r="P159">
        <f>INT(L159*2.5)</f>
        <v>250725</v>
      </c>
      <c r="Q159">
        <f>INT(L159/4)</f>
        <v>25072</v>
      </c>
      <c r="W159" s="4" t="s">
        <v>8127</v>
      </c>
      <c r="X159">
        <v>5</v>
      </c>
      <c r="Y159" t="b">
        <f>IF(MOD(X159,9)=0,N159,IF(MOD(X159,6)=0,N159,IF(MOD(X159,3)=0,N159)))</f>
        <v>0</v>
      </c>
      <c r="Z159" t="b">
        <f>IF(MOD(X159,9)=0,O159,IF(MOD(X159,6)=0,O159,IF(MOD(X159,3)=0,O159)))</f>
        <v>0</v>
      </c>
    </row>
    <row r="160" spans="1:26">
      <c r="A160" s="4" t="s">
        <v>333</v>
      </c>
      <c r="B160" s="3">
        <f>主线辅助!B156</f>
        <v>400027</v>
      </c>
      <c r="C160" s="3">
        <v>4</v>
      </c>
      <c r="D160" s="3">
        <v>60</v>
      </c>
      <c r="E160" s="3">
        <v>2.25</v>
      </c>
      <c r="F160" s="25">
        <f t="shared" si="6"/>
        <v>96780</v>
      </c>
      <c r="G160" s="25">
        <v>101339</v>
      </c>
      <c r="H160" s="26">
        <f>ROUND((F160/4*5.5+F160*2.7+F160/4*10*1)*2,0)*C160</f>
        <v>5090628</v>
      </c>
      <c r="I160" s="26">
        <f t="shared" si="7"/>
        <v>5330432</v>
      </c>
      <c r="J160" s="26"/>
      <c r="K160" s="35">
        <f>MAX(G160-MAX(G$5:G159),0)</f>
        <v>1049</v>
      </c>
      <c r="L160" s="35">
        <f>MAX(G$5:G160)</f>
        <v>101339</v>
      </c>
      <c r="M160" s="3">
        <v>0.5</v>
      </c>
      <c r="N160" s="38">
        <f>INT(B160*0.2)</f>
        <v>80005</v>
      </c>
      <c r="O160" s="38">
        <f t="shared" si="8"/>
        <v>42223</v>
      </c>
      <c r="P160">
        <f>INT(L160*2.5)</f>
        <v>253347</v>
      </c>
      <c r="Q160">
        <f>INT(L160/4)</f>
        <v>25334</v>
      </c>
      <c r="W160" s="4" t="s">
        <v>8127</v>
      </c>
      <c r="X160">
        <v>6</v>
      </c>
      <c r="Y160">
        <f>IF(MOD(X160,9)=0,N160,IF(MOD(X160,6)=0,N160,IF(MOD(X160,3)=0,N160)))</f>
        <v>80005</v>
      </c>
      <c r="Z160">
        <f>IF(MOD(X160,9)=0,O160,IF(MOD(X160,6)=0,O160,IF(MOD(X160,3)=0,O160)))</f>
        <v>42223</v>
      </c>
    </row>
    <row r="161" spans="1:26">
      <c r="A161" s="4" t="s">
        <v>335</v>
      </c>
      <c r="B161" s="3">
        <f>主线辅助!B157</f>
        <v>403141</v>
      </c>
      <c r="C161" s="3">
        <v>4</v>
      </c>
      <c r="D161" s="3">
        <v>60</v>
      </c>
      <c r="E161" s="3">
        <v>2.25</v>
      </c>
      <c r="F161" s="25">
        <f t="shared" si="6"/>
        <v>97534</v>
      </c>
      <c r="G161" s="25">
        <v>102128</v>
      </c>
      <c r="H161" s="26">
        <f>ROUND((F161/4*5.5+F161*2.7+F161/4*10*1)*2,0)*C161</f>
        <v>5130288</v>
      </c>
      <c r="I161" s="26">
        <f t="shared" si="7"/>
        <v>5371932</v>
      </c>
      <c r="J161" s="26"/>
      <c r="K161" s="35">
        <f>MAX(G161-MAX(G$5:G160),0)</f>
        <v>789</v>
      </c>
      <c r="L161" s="35">
        <f>MAX(G$5:G161)</f>
        <v>102128</v>
      </c>
      <c r="M161" s="3">
        <v>0.5</v>
      </c>
      <c r="N161" s="38">
        <f>INT(B161*0.2)</f>
        <v>80628</v>
      </c>
      <c r="O161" s="38">
        <f t="shared" si="8"/>
        <v>42553</v>
      </c>
      <c r="P161">
        <f>INT(L161*2.5)</f>
        <v>255320</v>
      </c>
      <c r="Q161">
        <f>INT(L161/4)</f>
        <v>25532</v>
      </c>
      <c r="W161" s="4" t="s">
        <v>8127</v>
      </c>
      <c r="X161">
        <v>7</v>
      </c>
      <c r="Y161" t="b">
        <f>IF(MOD(X161,9)=0,N161,IF(MOD(X161,6)=0,N161,IF(MOD(X161,3)=0,N161)))</f>
        <v>0</v>
      </c>
      <c r="Z161" t="b">
        <f>IF(MOD(X161,9)=0,O161,IF(MOD(X161,6)=0,O161,IF(MOD(X161,3)=0,O161)))</f>
        <v>0</v>
      </c>
    </row>
    <row r="162" spans="1:26">
      <c r="A162" s="4" t="s">
        <v>337</v>
      </c>
      <c r="B162" s="3">
        <f>主线辅助!B158</f>
        <v>406268</v>
      </c>
      <c r="C162" s="3">
        <v>4</v>
      </c>
      <c r="D162" s="3">
        <v>60</v>
      </c>
      <c r="E162" s="3">
        <v>2.25</v>
      </c>
      <c r="F162" s="25">
        <f t="shared" si="6"/>
        <v>98290</v>
      </c>
      <c r="G162" s="25">
        <v>102920</v>
      </c>
      <c r="H162" s="26">
        <f>ROUND((F162/4*5.5+F162*2.7+F162/4*10*1)*2,0)*C162</f>
        <v>5170056</v>
      </c>
      <c r="I162" s="26">
        <f t="shared" si="7"/>
        <v>5413592</v>
      </c>
      <c r="J162" s="26"/>
      <c r="K162" s="35">
        <f>MAX(G162-MAX(G$5:G161),0)</f>
        <v>792</v>
      </c>
      <c r="L162" s="35">
        <f>MAX(G$5:G162)</f>
        <v>102920</v>
      </c>
      <c r="M162" s="3">
        <v>0.5</v>
      </c>
      <c r="N162" s="38">
        <f>INT(B162*0.2)</f>
        <v>81253</v>
      </c>
      <c r="O162" s="38">
        <f t="shared" si="8"/>
        <v>42883</v>
      </c>
      <c r="P162">
        <f>INT(L162*2.5)</f>
        <v>257300</v>
      </c>
      <c r="Q162">
        <f>INT(L162/4)</f>
        <v>25730</v>
      </c>
      <c r="W162" s="4" t="s">
        <v>8127</v>
      </c>
      <c r="X162">
        <v>8</v>
      </c>
      <c r="Y162" t="b">
        <f>IF(MOD(X162,9)=0,N162,IF(MOD(X162,6)=0,N162,IF(MOD(X162,3)=0,N162)))</f>
        <v>0</v>
      </c>
      <c r="Z162" t="b">
        <f>IF(MOD(X162,9)=0,O162,IF(MOD(X162,6)=0,O162,IF(MOD(X162,3)=0,O162)))</f>
        <v>0</v>
      </c>
    </row>
    <row r="163" spans="1:26">
      <c r="A163" s="4" t="s">
        <v>339</v>
      </c>
      <c r="B163" s="3">
        <f>主线辅助!B159</f>
        <v>410491</v>
      </c>
      <c r="C163" s="3">
        <v>4</v>
      </c>
      <c r="D163" s="3">
        <v>60</v>
      </c>
      <c r="E163" s="3">
        <v>2.25</v>
      </c>
      <c r="F163" s="25">
        <f t="shared" si="6"/>
        <v>99312</v>
      </c>
      <c r="G163" s="25">
        <v>103990</v>
      </c>
      <c r="H163" s="26">
        <f>ROUND((F163/4*5.5+F163*2.7+F163/4*10*1)*2,0)*C163</f>
        <v>5223812</v>
      </c>
      <c r="I163" s="26">
        <f t="shared" si="7"/>
        <v>5469876</v>
      </c>
      <c r="J163" s="26"/>
      <c r="K163" s="35">
        <f>MAX(G163-MAX(G$5:G162),0)</f>
        <v>1070</v>
      </c>
      <c r="L163" s="35">
        <f>MAX(G$5:G163)</f>
        <v>103990</v>
      </c>
      <c r="M163" s="3">
        <v>0.5</v>
      </c>
      <c r="N163" s="38">
        <f>INT(B163*0.2)</f>
        <v>82098</v>
      </c>
      <c r="O163" s="38">
        <f t="shared" si="8"/>
        <v>43328</v>
      </c>
      <c r="P163">
        <f>INT(L163*2.5)</f>
        <v>259975</v>
      </c>
      <c r="Q163">
        <f>INT(L163/4)</f>
        <v>25997</v>
      </c>
      <c r="W163" s="4" t="s">
        <v>8127</v>
      </c>
      <c r="X163">
        <v>9</v>
      </c>
      <c r="Y163">
        <f>IF(MOD(X163,9)=0,N163,IF(MOD(X163,6)=0,N163,IF(MOD(X163,3)=0,N163)))</f>
        <v>82098</v>
      </c>
      <c r="Z163">
        <f>IF(MOD(X163,9)=0,O163,IF(MOD(X163,6)=0,O163,IF(MOD(X163,3)=0,O163)))</f>
        <v>43328</v>
      </c>
    </row>
    <row r="164" spans="1:26">
      <c r="A164" s="4" t="s">
        <v>60</v>
      </c>
      <c r="B164" s="3">
        <f>主线辅助!B160</f>
        <v>413652</v>
      </c>
      <c r="C164" s="3">
        <v>4</v>
      </c>
      <c r="D164" s="3">
        <v>60</v>
      </c>
      <c r="E164" s="3">
        <v>2.25</v>
      </c>
      <c r="F164" s="25">
        <f t="shared" si="6"/>
        <v>100077</v>
      </c>
      <c r="G164" s="25">
        <v>104791</v>
      </c>
      <c r="H164" s="26">
        <f>ROUND((F164/4*5.5+F164*2.7+F164/4*10*1)*2,0)*C164</f>
        <v>5264052</v>
      </c>
      <c r="I164" s="26">
        <f t="shared" si="7"/>
        <v>5512008</v>
      </c>
      <c r="J164" s="26"/>
      <c r="K164" s="35">
        <f>MAX(G164-MAX(G$5:G163),0)</f>
        <v>801</v>
      </c>
      <c r="L164" s="35">
        <f>MAX(G$5:G164)</f>
        <v>104791</v>
      </c>
      <c r="M164" s="3">
        <v>0.5</v>
      </c>
      <c r="N164" s="38">
        <f>INT(B164*0.2)</f>
        <v>82730</v>
      </c>
      <c r="O164" s="38">
        <f t="shared" si="8"/>
        <v>43662</v>
      </c>
      <c r="P164">
        <f>INT(L164*2.5)</f>
        <v>261977</v>
      </c>
      <c r="Q164">
        <f>INT(L164/4)</f>
        <v>26197</v>
      </c>
      <c r="W164" s="4" t="s">
        <v>8127</v>
      </c>
      <c r="X164">
        <v>10</v>
      </c>
      <c r="Y164" t="b">
        <f>IF(MOD(X164,9)=0,N164,IF(MOD(X164,6)=0,N164,IF(MOD(X164,3)=0,N164)))</f>
        <v>0</v>
      </c>
      <c r="Z164" t="b">
        <f>IF(MOD(X164,9)=0,O164,IF(MOD(X164,6)=0,O164,IF(MOD(X164,3)=0,O164)))</f>
        <v>0</v>
      </c>
    </row>
    <row r="165" spans="1:26">
      <c r="A165" s="4" t="s">
        <v>342</v>
      </c>
      <c r="B165" s="3">
        <f>主线辅助!B161</f>
        <v>428375</v>
      </c>
      <c r="C165" s="3">
        <v>4</v>
      </c>
      <c r="D165" s="3">
        <v>60</v>
      </c>
      <c r="E165" s="3">
        <v>2.25</v>
      </c>
      <c r="F165" s="25">
        <f t="shared" si="6"/>
        <v>103639</v>
      </c>
      <c r="G165" s="25">
        <v>108521</v>
      </c>
      <c r="H165" s="26">
        <f>ROUND((F165/4*5.5+F165*2.7+F165/4*10*1)*2,0)*C165</f>
        <v>5451412</v>
      </c>
      <c r="I165" s="26">
        <f t="shared" si="7"/>
        <v>5708204</v>
      </c>
      <c r="J165" s="26"/>
      <c r="K165" s="35">
        <f>MAX(G165-MAX(G$5:G164),0)</f>
        <v>3730</v>
      </c>
      <c r="L165" s="35">
        <f>MAX(G$5:G165)</f>
        <v>108521</v>
      </c>
      <c r="M165" s="3">
        <v>0.5</v>
      </c>
      <c r="N165" s="38">
        <f>INT(B165*0.2)</f>
        <v>85675</v>
      </c>
      <c r="O165" s="38">
        <f t="shared" si="8"/>
        <v>45216</v>
      </c>
      <c r="P165">
        <f>INT(L165*2.5)</f>
        <v>271302</v>
      </c>
      <c r="Q165">
        <f>INT(L165/4)</f>
        <v>27130</v>
      </c>
      <c r="W165" s="4" t="s">
        <v>8128</v>
      </c>
      <c r="X165">
        <v>1</v>
      </c>
      <c r="Y165" t="b">
        <f>IF(MOD(X165,9)=0,N165,IF(MOD(X165,6)=0,N165,IF(MOD(X165,3)=0,N165)))</f>
        <v>0</v>
      </c>
      <c r="Z165" t="b">
        <f>IF(MOD(X165,9)=0,O165,IF(MOD(X165,6)=0,O165,IF(MOD(X165,3)=0,O165)))</f>
        <v>0</v>
      </c>
    </row>
    <row r="166" spans="1:26">
      <c r="A166" s="4" t="s">
        <v>344</v>
      </c>
      <c r="B166" s="3">
        <f>主线辅助!B162</f>
        <v>431684</v>
      </c>
      <c r="C166" s="3">
        <v>4</v>
      </c>
      <c r="D166" s="3">
        <v>60</v>
      </c>
      <c r="E166" s="3">
        <v>2.25</v>
      </c>
      <c r="F166" s="25">
        <f t="shared" si="6"/>
        <v>104439</v>
      </c>
      <c r="G166" s="25">
        <v>109359</v>
      </c>
      <c r="H166" s="26">
        <f>ROUND((F166/4*5.5+F166*2.7+F166/4*10*1)*2,0)*C166</f>
        <v>5493492</v>
      </c>
      <c r="I166" s="26">
        <f t="shared" si="7"/>
        <v>5752284</v>
      </c>
      <c r="J166" s="26"/>
      <c r="K166" s="35">
        <f>MAX(G166-MAX(G$5:G165),0)</f>
        <v>838</v>
      </c>
      <c r="L166" s="35">
        <f>MAX(G$5:G166)</f>
        <v>109359</v>
      </c>
      <c r="M166" s="3">
        <v>0.5</v>
      </c>
      <c r="N166" s="38">
        <f>INT(B166*0.2)</f>
        <v>86336</v>
      </c>
      <c r="O166" s="38">
        <f t="shared" si="8"/>
        <v>45565</v>
      </c>
      <c r="P166">
        <f>INT(L166*2.5)</f>
        <v>273397</v>
      </c>
      <c r="Q166">
        <f>INT(L166/4)</f>
        <v>27339</v>
      </c>
      <c r="W166" s="4" t="s">
        <v>8128</v>
      </c>
      <c r="X166">
        <v>2</v>
      </c>
      <c r="Y166" t="b">
        <f>IF(MOD(X166,9)=0,N166,IF(MOD(X166,6)=0,N166,IF(MOD(X166,3)=0,N166)))</f>
        <v>0</v>
      </c>
      <c r="Z166" t="b">
        <f>IF(MOD(X166,9)=0,O166,IF(MOD(X166,6)=0,O166,IF(MOD(X166,3)=0,O166)))</f>
        <v>0</v>
      </c>
    </row>
    <row r="167" spans="1:26">
      <c r="A167" s="4" t="s">
        <v>346</v>
      </c>
      <c r="B167" s="3">
        <f>主线辅助!B163</f>
        <v>436135</v>
      </c>
      <c r="C167" s="3">
        <v>4</v>
      </c>
      <c r="D167" s="3">
        <v>60</v>
      </c>
      <c r="E167" s="3">
        <v>2.25</v>
      </c>
      <c r="F167" s="25">
        <f t="shared" si="6"/>
        <v>105516</v>
      </c>
      <c r="G167" s="25">
        <v>110487</v>
      </c>
      <c r="H167" s="26">
        <f>ROUND((F167/4*5.5+F167*2.7+F167/4*10*1)*2,0)*C167</f>
        <v>5550140</v>
      </c>
      <c r="I167" s="26">
        <f t="shared" si="7"/>
        <v>5811616</v>
      </c>
      <c r="J167" s="26"/>
      <c r="K167" s="35">
        <f>MAX(G167-MAX(G$5:G166),0)</f>
        <v>1128</v>
      </c>
      <c r="L167" s="35">
        <f>MAX(G$5:G167)</f>
        <v>110487</v>
      </c>
      <c r="M167" s="3">
        <v>0.5</v>
      </c>
      <c r="N167" s="38">
        <f>INT(B167*0.2)</f>
        <v>87227</v>
      </c>
      <c r="O167" s="38">
        <f t="shared" si="8"/>
        <v>46035</v>
      </c>
      <c r="P167">
        <f>INT(L167*2.5)</f>
        <v>276217</v>
      </c>
      <c r="Q167">
        <f>INT(L167/4)</f>
        <v>27621</v>
      </c>
      <c r="W167" s="4" t="s">
        <v>8128</v>
      </c>
      <c r="X167">
        <v>3</v>
      </c>
      <c r="Y167">
        <f>IF(MOD(X167,9)=0,N167,IF(MOD(X167,6)=0,N167,IF(MOD(X167,3)=0,N167)))</f>
        <v>87227</v>
      </c>
      <c r="Z167">
        <f>IF(MOD(X167,9)=0,O167,IF(MOD(X167,6)=0,O167,IF(MOD(X167,3)=0,O167)))</f>
        <v>46035</v>
      </c>
    </row>
    <row r="168" spans="1:26">
      <c r="A168" s="4" t="s">
        <v>348</v>
      </c>
      <c r="B168" s="3">
        <f>主线辅助!B164</f>
        <v>439481</v>
      </c>
      <c r="C168" s="3">
        <v>4</v>
      </c>
      <c r="D168" s="3">
        <v>60</v>
      </c>
      <c r="E168" s="3">
        <v>2.25</v>
      </c>
      <c r="F168" s="25">
        <f t="shared" si="6"/>
        <v>106326</v>
      </c>
      <c r="G168" s="25">
        <v>111335</v>
      </c>
      <c r="H168" s="26">
        <f>ROUND((F168/4*5.5+F168*2.7+F168/4*10*1)*2,0)*C168</f>
        <v>5592748</v>
      </c>
      <c r="I168" s="26">
        <f t="shared" si="7"/>
        <v>5856220</v>
      </c>
      <c r="J168" s="26"/>
      <c r="K168" s="35">
        <f>MAX(G168-MAX(G$5:G167),0)</f>
        <v>848</v>
      </c>
      <c r="L168" s="35">
        <f>MAX(G$5:G168)</f>
        <v>111335</v>
      </c>
      <c r="M168" s="3">
        <v>0.5</v>
      </c>
      <c r="N168" s="38">
        <f>INT(B168*0.2)</f>
        <v>87896</v>
      </c>
      <c r="O168" s="38">
        <f t="shared" si="8"/>
        <v>46388</v>
      </c>
      <c r="P168">
        <f>INT(L168*2.5)</f>
        <v>278337</v>
      </c>
      <c r="Q168">
        <f>INT(L168/4)</f>
        <v>27833</v>
      </c>
      <c r="W168" s="4" t="s">
        <v>8128</v>
      </c>
      <c r="X168">
        <v>4</v>
      </c>
      <c r="Y168" t="b">
        <f>IF(MOD(X168,9)=0,N168,IF(MOD(X168,6)=0,N168,IF(MOD(X168,3)=0,N168)))</f>
        <v>0</v>
      </c>
      <c r="Z168" t="b">
        <f>IF(MOD(X168,9)=0,O168,IF(MOD(X168,6)=0,O168,IF(MOD(X168,3)=0,O168)))</f>
        <v>0</v>
      </c>
    </row>
    <row r="169" spans="1:26">
      <c r="A169" s="4" t="s">
        <v>350</v>
      </c>
      <c r="B169" s="3">
        <f>主线辅助!B165</f>
        <v>442841</v>
      </c>
      <c r="C169" s="3">
        <v>4</v>
      </c>
      <c r="D169" s="3">
        <v>60</v>
      </c>
      <c r="E169" s="3">
        <v>2.25</v>
      </c>
      <c r="F169" s="25">
        <f t="shared" si="6"/>
        <v>107138</v>
      </c>
      <c r="G169" s="25">
        <v>112186</v>
      </c>
      <c r="H169" s="26">
        <f>ROUND((F169/4*5.5+F169*2.7+F169/4*10*1)*2,0)*C169</f>
        <v>5635460</v>
      </c>
      <c r="I169" s="26">
        <f t="shared" si="7"/>
        <v>5900984</v>
      </c>
      <c r="J169" s="26"/>
      <c r="K169" s="35">
        <f>MAX(G169-MAX(G$5:G168),0)</f>
        <v>851</v>
      </c>
      <c r="L169" s="35">
        <f>MAX(G$5:G169)</f>
        <v>112186</v>
      </c>
      <c r="M169" s="3">
        <v>0.5</v>
      </c>
      <c r="N169" s="38">
        <f>INT(B169*0.2)</f>
        <v>88568</v>
      </c>
      <c r="O169" s="38">
        <f t="shared" si="8"/>
        <v>46743</v>
      </c>
      <c r="P169">
        <f>INT(L169*2.5)</f>
        <v>280465</v>
      </c>
      <c r="Q169">
        <f>INT(L169/4)</f>
        <v>28046</v>
      </c>
      <c r="W169" s="4" t="s">
        <v>8128</v>
      </c>
      <c r="X169">
        <v>5</v>
      </c>
      <c r="Y169" t="b">
        <f>IF(MOD(X169,9)=0,N169,IF(MOD(X169,6)=0,N169,IF(MOD(X169,3)=0,N169)))</f>
        <v>0</v>
      </c>
      <c r="Z169" t="b">
        <f>IF(MOD(X169,9)=0,O169,IF(MOD(X169,6)=0,O169,IF(MOD(X169,3)=0,O169)))</f>
        <v>0</v>
      </c>
    </row>
    <row r="170" spans="1:26">
      <c r="A170" s="4" t="s">
        <v>352</v>
      </c>
      <c r="B170" s="3">
        <f>主线辅助!B166</f>
        <v>447376</v>
      </c>
      <c r="C170" s="3">
        <v>4</v>
      </c>
      <c r="D170" s="3">
        <v>60</v>
      </c>
      <c r="E170" s="3">
        <v>2.25</v>
      </c>
      <c r="F170" s="25">
        <f t="shared" si="6"/>
        <v>108236</v>
      </c>
      <c r="G170" s="25">
        <v>113335</v>
      </c>
      <c r="H170" s="26">
        <f>ROUND((F170/4*5.5+F170*2.7+F170/4*10*1)*2,0)*C170</f>
        <v>5693212</v>
      </c>
      <c r="I170" s="26">
        <f t="shared" si="7"/>
        <v>5961420</v>
      </c>
      <c r="J170" s="26"/>
      <c r="K170" s="35">
        <f>MAX(G170-MAX(G$5:G169),0)</f>
        <v>1149</v>
      </c>
      <c r="L170" s="35">
        <f>MAX(G$5:G170)</f>
        <v>113335</v>
      </c>
      <c r="M170" s="3">
        <v>0.5</v>
      </c>
      <c r="N170" s="38">
        <f>INT(B170*0.2)</f>
        <v>89475</v>
      </c>
      <c r="O170" s="38">
        <f t="shared" si="8"/>
        <v>47222</v>
      </c>
      <c r="P170">
        <f>INT(L170*2.5)</f>
        <v>283337</v>
      </c>
      <c r="Q170">
        <f>INT(L170/4)</f>
        <v>28333</v>
      </c>
      <c r="W170" s="4" t="s">
        <v>8128</v>
      </c>
      <c r="X170">
        <v>6</v>
      </c>
      <c r="Y170">
        <f>IF(MOD(X170,9)=0,N170,IF(MOD(X170,6)=0,N170,IF(MOD(X170,3)=0,N170)))</f>
        <v>89475</v>
      </c>
      <c r="Z170">
        <f>IF(MOD(X170,9)=0,O170,IF(MOD(X170,6)=0,O170,IF(MOD(X170,3)=0,O170)))</f>
        <v>47222</v>
      </c>
    </row>
    <row r="171" spans="1:26">
      <c r="A171" s="4" t="s">
        <v>354</v>
      </c>
      <c r="B171" s="3">
        <f>主线辅助!B167</f>
        <v>450772</v>
      </c>
      <c r="C171" s="3">
        <v>4</v>
      </c>
      <c r="D171" s="3">
        <v>60</v>
      </c>
      <c r="E171" s="3">
        <v>2.25</v>
      </c>
      <c r="F171" s="25">
        <f t="shared" si="6"/>
        <v>109057</v>
      </c>
      <c r="G171" s="25">
        <v>114195</v>
      </c>
      <c r="H171" s="26">
        <f>ROUND((F171/4*5.5+F171*2.7+F171/4*10*1)*2,0)*C171</f>
        <v>5736400</v>
      </c>
      <c r="I171" s="26">
        <f t="shared" si="7"/>
        <v>6006656</v>
      </c>
      <c r="J171" s="26"/>
      <c r="K171" s="35">
        <f>MAX(G171-MAX(G$5:G170),0)</f>
        <v>860</v>
      </c>
      <c r="L171" s="35">
        <f>MAX(G$5:G171)</f>
        <v>114195</v>
      </c>
      <c r="M171" s="3">
        <v>0.5</v>
      </c>
      <c r="N171" s="38">
        <f>INT(B171*0.2)</f>
        <v>90154</v>
      </c>
      <c r="O171" s="38">
        <f t="shared" si="8"/>
        <v>47580</v>
      </c>
      <c r="P171">
        <f>INT(L171*2.5)</f>
        <v>285487</v>
      </c>
      <c r="Q171">
        <f>INT(L171/4)</f>
        <v>28548</v>
      </c>
      <c r="W171" s="4" t="s">
        <v>8128</v>
      </c>
      <c r="X171">
        <v>7</v>
      </c>
      <c r="Y171" t="b">
        <f>IF(MOD(X171,9)=0,N171,IF(MOD(X171,6)=0,N171,IF(MOD(X171,3)=0,N171)))</f>
        <v>0</v>
      </c>
      <c r="Z171" t="b">
        <f>IF(MOD(X171,9)=0,O171,IF(MOD(X171,6)=0,O171,IF(MOD(X171,3)=0,O171)))</f>
        <v>0</v>
      </c>
    </row>
    <row r="172" spans="1:26">
      <c r="A172" s="4" t="s">
        <v>356</v>
      </c>
      <c r="B172" s="3">
        <f>主线辅助!B168</f>
        <v>454181</v>
      </c>
      <c r="C172" s="3">
        <v>4</v>
      </c>
      <c r="D172" s="3">
        <v>60</v>
      </c>
      <c r="E172" s="3">
        <v>2.25</v>
      </c>
      <c r="F172" s="25">
        <f t="shared" si="6"/>
        <v>109882</v>
      </c>
      <c r="G172" s="25">
        <v>115059</v>
      </c>
      <c r="H172" s="26">
        <f>ROUND((F172/4*5.5+F172*2.7+F172/4*10*1)*2,0)*C172</f>
        <v>5779792</v>
      </c>
      <c r="I172" s="26">
        <f t="shared" si="7"/>
        <v>6052104</v>
      </c>
      <c r="J172" s="26"/>
      <c r="K172" s="35">
        <f>MAX(G172-MAX(G$5:G171),0)</f>
        <v>864</v>
      </c>
      <c r="L172" s="35">
        <f>MAX(G$5:G172)</f>
        <v>115059</v>
      </c>
      <c r="M172" s="3">
        <v>0.5</v>
      </c>
      <c r="N172" s="38">
        <f>INT(B172*0.2)</f>
        <v>90836</v>
      </c>
      <c r="O172" s="38">
        <f t="shared" si="8"/>
        <v>47940</v>
      </c>
      <c r="P172">
        <f>INT(L172*2.5)</f>
        <v>287647</v>
      </c>
      <c r="Q172">
        <f>INT(L172/4)</f>
        <v>28764</v>
      </c>
      <c r="W172" s="4" t="s">
        <v>8128</v>
      </c>
      <c r="X172">
        <v>8</v>
      </c>
      <c r="Y172" t="b">
        <f>IF(MOD(X172,9)=0,N172,IF(MOD(X172,6)=0,N172,IF(MOD(X172,3)=0,N172)))</f>
        <v>0</v>
      </c>
      <c r="Z172" t="b">
        <f>IF(MOD(X172,9)=0,O172,IF(MOD(X172,6)=0,O172,IF(MOD(X172,3)=0,O172)))</f>
        <v>0</v>
      </c>
    </row>
    <row r="173" spans="1:26">
      <c r="A173" s="4" t="s">
        <v>358</v>
      </c>
      <c r="B173" s="3">
        <f>主线辅助!B169</f>
        <v>458801</v>
      </c>
      <c r="C173" s="3">
        <v>4</v>
      </c>
      <c r="D173" s="3">
        <v>60</v>
      </c>
      <c r="E173" s="3">
        <v>2.25</v>
      </c>
      <c r="F173" s="25">
        <f t="shared" si="6"/>
        <v>111000</v>
      </c>
      <c r="G173" s="25">
        <v>116229</v>
      </c>
      <c r="H173" s="26">
        <f>ROUND((F173/4*5.5+F173*2.7+F173/4*10*1)*2,0)*C173</f>
        <v>5838600</v>
      </c>
      <c r="I173" s="26">
        <f t="shared" si="7"/>
        <v>6113644</v>
      </c>
      <c r="J173" s="26"/>
      <c r="K173" s="35">
        <f>MAX(G173-MAX(G$5:G172),0)</f>
        <v>1170</v>
      </c>
      <c r="L173" s="35">
        <f>MAX(G$5:G173)</f>
        <v>116229</v>
      </c>
      <c r="M173" s="3">
        <v>0.5</v>
      </c>
      <c r="N173" s="38">
        <f>INT(B173*0.2)</f>
        <v>91760</v>
      </c>
      <c r="O173" s="38">
        <f t="shared" si="8"/>
        <v>48428</v>
      </c>
      <c r="P173">
        <f>INT(L173*2.5)</f>
        <v>290572</v>
      </c>
      <c r="Q173">
        <f>INT(L173/4)</f>
        <v>29057</v>
      </c>
      <c r="W173" s="4" t="s">
        <v>8128</v>
      </c>
      <c r="X173">
        <v>9</v>
      </c>
      <c r="Y173">
        <f>IF(MOD(X173,9)=0,N173,IF(MOD(X173,6)=0,N173,IF(MOD(X173,3)=0,N173)))</f>
        <v>91760</v>
      </c>
      <c r="Z173">
        <f>IF(MOD(X173,9)=0,O173,IF(MOD(X173,6)=0,O173,IF(MOD(X173,3)=0,O173)))</f>
        <v>48428</v>
      </c>
    </row>
    <row r="174" spans="1:26">
      <c r="A174" s="27" t="s">
        <v>62</v>
      </c>
      <c r="B174" s="28">
        <f>主线辅助!B170</f>
        <v>462247</v>
      </c>
      <c r="C174" s="28">
        <v>5</v>
      </c>
      <c r="D174" s="28">
        <v>60</v>
      </c>
      <c r="E174" s="28">
        <v>2.25</v>
      </c>
      <c r="F174" s="28">
        <f t="shared" si="6"/>
        <v>89467</v>
      </c>
      <c r="G174" s="28">
        <v>93681</v>
      </c>
      <c r="H174" s="29">
        <f>ROUND((F174/4*5.5+F174*2.7+F174/4*10*1)*2,0)*C174</f>
        <v>5882455</v>
      </c>
      <c r="I174" s="26">
        <f t="shared" si="7"/>
        <v>6159525</v>
      </c>
      <c r="J174" s="30" t="s">
        <v>5083</v>
      </c>
      <c r="K174" s="35">
        <f>MAX(G174-MAX(G$5:G173),0)</f>
        <v>0</v>
      </c>
      <c r="L174" s="35">
        <f>MAX(G$5:G174)</f>
        <v>116229</v>
      </c>
      <c r="M174" s="3">
        <v>0.5</v>
      </c>
      <c r="N174" s="38">
        <f>INT(B174*0.2)</f>
        <v>92449</v>
      </c>
      <c r="O174" s="38">
        <f t="shared" si="8"/>
        <v>48428</v>
      </c>
      <c r="P174">
        <f>INT(L174*2.5)</f>
        <v>290572</v>
      </c>
      <c r="Q174">
        <f>INT(L174/4)</f>
        <v>29057</v>
      </c>
      <c r="W174" s="27" t="s">
        <v>8128</v>
      </c>
      <c r="X174">
        <v>10</v>
      </c>
      <c r="Y174" t="b">
        <f>IF(MOD(X174,9)=0,N174,IF(MOD(X174,6)=0,N174,IF(MOD(X174,3)=0,N174)))</f>
        <v>0</v>
      </c>
      <c r="Z174" t="b">
        <f>IF(MOD(X174,9)=0,O174,IF(MOD(X174,6)=0,O174,IF(MOD(X174,3)=0,O174)))</f>
        <v>0</v>
      </c>
    </row>
    <row r="175" spans="1:26">
      <c r="A175" s="4" t="s">
        <v>361</v>
      </c>
      <c r="B175" s="3">
        <f>主线辅助!B171</f>
        <v>578373</v>
      </c>
      <c r="C175" s="3">
        <v>5</v>
      </c>
      <c r="D175" s="3">
        <v>62</v>
      </c>
      <c r="E175" s="3">
        <v>2.4</v>
      </c>
      <c r="F175" s="25">
        <f t="shared" si="6"/>
        <v>108332</v>
      </c>
      <c r="G175" s="25">
        <v>109704</v>
      </c>
      <c r="H175" s="26">
        <f>ROUND((F175/4*5.5+F175*2.7+F175/4*10*1)*2,0)*C175</f>
        <v>7122830</v>
      </c>
      <c r="I175" s="26">
        <f t="shared" si="7"/>
        <v>7213040</v>
      </c>
      <c r="J175" s="26"/>
      <c r="K175" s="35">
        <f>MAX(G175-MAX(G$5:G174),0)</f>
        <v>0</v>
      </c>
      <c r="L175" s="35">
        <f>MAX(G$5:G175)</f>
        <v>116229</v>
      </c>
      <c r="M175" s="3">
        <v>0.55000000000000004</v>
      </c>
      <c r="N175" s="38">
        <f>INT(B175*0.2)</f>
        <v>115674</v>
      </c>
      <c r="O175" s="38">
        <f t="shared" si="8"/>
        <v>48428</v>
      </c>
      <c r="P175">
        <f>INT(L175*2.5)</f>
        <v>290572</v>
      </c>
      <c r="Q175">
        <f>INT(L175/4)</f>
        <v>29057</v>
      </c>
      <c r="W175" s="4" t="s">
        <v>8129</v>
      </c>
      <c r="X175">
        <v>1</v>
      </c>
      <c r="Y175" t="b">
        <f>IF(MOD(X175,9)=0,N175,IF(MOD(X175,6)=0,N175,IF(MOD(X175,3)=0,N175)))</f>
        <v>0</v>
      </c>
      <c r="Z175" t="b">
        <f>IF(MOD(X175,9)=0,O175,IF(MOD(X175,6)=0,O175,IF(MOD(X175,3)=0,O175)))</f>
        <v>0</v>
      </c>
    </row>
    <row r="176" spans="1:26">
      <c r="A176" s="4" t="s">
        <v>363</v>
      </c>
      <c r="B176" s="3">
        <f>主线辅助!B172</f>
        <v>581682</v>
      </c>
      <c r="C176" s="3">
        <v>5</v>
      </c>
      <c r="D176" s="3">
        <v>62</v>
      </c>
      <c r="E176" s="3">
        <v>2.4</v>
      </c>
      <c r="F176" s="25">
        <f t="shared" si="6"/>
        <v>108951</v>
      </c>
      <c r="G176" s="25">
        <v>110331</v>
      </c>
      <c r="H176" s="26">
        <f>ROUND((F176/4*5.5+F176*2.7+F176/4*10*1)*2,0)*C176</f>
        <v>7163530</v>
      </c>
      <c r="I176" s="26">
        <f t="shared" si="7"/>
        <v>7254265</v>
      </c>
      <c r="J176" s="26"/>
      <c r="K176" s="35">
        <f>MAX(G176-MAX(G$5:G175),0)</f>
        <v>0</v>
      </c>
      <c r="L176" s="35">
        <f>MAX(G$5:G176)</f>
        <v>116229</v>
      </c>
      <c r="M176" s="3">
        <v>0.55000000000000004</v>
      </c>
      <c r="N176" s="38">
        <f>INT(B176*0.2)</f>
        <v>116336</v>
      </c>
      <c r="O176" s="38">
        <f t="shared" si="8"/>
        <v>48428</v>
      </c>
      <c r="P176">
        <f>INT(L176*2.5)</f>
        <v>290572</v>
      </c>
      <c r="Q176">
        <f>INT(L176/4)</f>
        <v>29057</v>
      </c>
      <c r="W176" s="4" t="s">
        <v>8129</v>
      </c>
      <c r="X176">
        <v>2</v>
      </c>
      <c r="Y176" t="b">
        <f>IF(MOD(X176,9)=0,N176,IF(MOD(X176,6)=0,N176,IF(MOD(X176,3)=0,N176)))</f>
        <v>0</v>
      </c>
      <c r="Z176" t="b">
        <f>IF(MOD(X176,9)=0,O176,IF(MOD(X176,6)=0,O176,IF(MOD(X176,3)=0,O176)))</f>
        <v>0</v>
      </c>
    </row>
    <row r="177" spans="1:26">
      <c r="A177" s="4" t="s">
        <v>365</v>
      </c>
      <c r="B177" s="3">
        <f>主线辅助!B173</f>
        <v>586246</v>
      </c>
      <c r="C177" s="3">
        <v>5</v>
      </c>
      <c r="D177" s="3">
        <v>62</v>
      </c>
      <c r="E177" s="3">
        <v>2.4</v>
      </c>
      <c r="F177" s="25">
        <f t="shared" si="6"/>
        <v>109806</v>
      </c>
      <c r="G177" s="25">
        <v>111197</v>
      </c>
      <c r="H177" s="26">
        <f>ROUND((F177/4*5.5+F177*2.7+F177/4*10*1)*2,0)*C177</f>
        <v>7219745</v>
      </c>
      <c r="I177" s="26">
        <f t="shared" si="7"/>
        <v>7311205</v>
      </c>
      <c r="J177" s="26"/>
      <c r="K177" s="35">
        <f>MAX(G177-MAX(G$5:G176),0)</f>
        <v>0</v>
      </c>
      <c r="L177" s="35">
        <f>MAX(G$5:G177)</f>
        <v>116229</v>
      </c>
      <c r="M177" s="3">
        <v>0.55000000000000004</v>
      </c>
      <c r="N177" s="38">
        <f>INT(B177*0.2)</f>
        <v>117249</v>
      </c>
      <c r="O177" s="38">
        <f t="shared" si="8"/>
        <v>48428</v>
      </c>
      <c r="P177">
        <f>INT(L177*2.5)</f>
        <v>290572</v>
      </c>
      <c r="Q177">
        <f>INT(L177/4)</f>
        <v>29057</v>
      </c>
      <c r="W177" s="4" t="s">
        <v>8129</v>
      </c>
      <c r="X177">
        <v>3</v>
      </c>
      <c r="Y177">
        <f>IF(MOD(X177,9)=0,N177,IF(MOD(X177,6)=0,N177,IF(MOD(X177,3)=0,N177)))</f>
        <v>117249</v>
      </c>
      <c r="Z177">
        <f>IF(MOD(X177,9)=0,O177,IF(MOD(X177,6)=0,O177,IF(MOD(X177,3)=0,O177)))</f>
        <v>48428</v>
      </c>
    </row>
    <row r="178" spans="1:26">
      <c r="A178" s="4" t="s">
        <v>367</v>
      </c>
      <c r="B178" s="3">
        <f>主线辅助!B174</f>
        <v>589590</v>
      </c>
      <c r="C178" s="3">
        <v>5</v>
      </c>
      <c r="D178" s="3">
        <v>62</v>
      </c>
      <c r="E178" s="3">
        <v>2.4</v>
      </c>
      <c r="F178" s="25">
        <f t="shared" si="6"/>
        <v>110433</v>
      </c>
      <c r="G178" s="25">
        <v>111831</v>
      </c>
      <c r="H178" s="26">
        <f>ROUND((F178/4*5.5+F178*2.7+F178/4*10*1)*2,0)*C178</f>
        <v>7260970</v>
      </c>
      <c r="I178" s="26">
        <f t="shared" si="7"/>
        <v>7352890</v>
      </c>
      <c r="J178" s="26"/>
      <c r="K178" s="35">
        <f>MAX(G178-MAX(G$5:G177),0)</f>
        <v>0</v>
      </c>
      <c r="L178" s="35">
        <f>MAX(G$5:G178)</f>
        <v>116229</v>
      </c>
      <c r="M178" s="3">
        <v>0.55000000000000004</v>
      </c>
      <c r="N178" s="38">
        <f>INT(B178*0.2)</f>
        <v>117918</v>
      </c>
      <c r="O178" s="38">
        <f t="shared" si="8"/>
        <v>48428</v>
      </c>
      <c r="P178">
        <f>INT(L178*2.5)</f>
        <v>290572</v>
      </c>
      <c r="Q178">
        <f>INT(L178/4)</f>
        <v>29057</v>
      </c>
      <c r="W178" s="4" t="s">
        <v>8129</v>
      </c>
      <c r="X178">
        <v>4</v>
      </c>
      <c r="Y178" t="b">
        <f>IF(MOD(X178,9)=0,N178,IF(MOD(X178,6)=0,N178,IF(MOD(X178,3)=0,N178)))</f>
        <v>0</v>
      </c>
      <c r="Z178" t="b">
        <f>IF(MOD(X178,9)=0,O178,IF(MOD(X178,6)=0,O178,IF(MOD(X178,3)=0,O178)))</f>
        <v>0</v>
      </c>
    </row>
    <row r="179" spans="1:26">
      <c r="A179" s="4" t="s">
        <v>369</v>
      </c>
      <c r="B179" s="3">
        <f>主线辅助!B175</f>
        <v>592946</v>
      </c>
      <c r="C179" s="3">
        <v>5</v>
      </c>
      <c r="D179" s="3">
        <v>62</v>
      </c>
      <c r="E179" s="3">
        <v>2.4</v>
      </c>
      <c r="F179" s="25">
        <f t="shared" si="6"/>
        <v>111061</v>
      </c>
      <c r="G179" s="25">
        <v>112468</v>
      </c>
      <c r="H179" s="26">
        <f>ROUND((F179/4*5.5+F179*2.7+F179/4*10*1)*2,0)*C179</f>
        <v>7302260</v>
      </c>
      <c r="I179" s="26">
        <f t="shared" si="7"/>
        <v>7394770</v>
      </c>
      <c r="J179" s="26"/>
      <c r="K179" s="35">
        <f>MAX(G179-MAX(G$5:G178),0)</f>
        <v>0</v>
      </c>
      <c r="L179" s="35">
        <f>MAX(G$5:G179)</f>
        <v>116229</v>
      </c>
      <c r="M179" s="3">
        <v>0.55000000000000004</v>
      </c>
      <c r="N179" s="38">
        <f>INT(B179*0.2)</f>
        <v>118589</v>
      </c>
      <c r="O179" s="38">
        <f t="shared" si="8"/>
        <v>48428</v>
      </c>
      <c r="P179">
        <f>INT(L179*2.5)</f>
        <v>290572</v>
      </c>
      <c r="Q179">
        <f>INT(L179/4)</f>
        <v>29057</v>
      </c>
      <c r="W179" s="4" t="s">
        <v>8129</v>
      </c>
      <c r="X179">
        <v>5</v>
      </c>
      <c r="Y179" t="b">
        <f>IF(MOD(X179,9)=0,N179,IF(MOD(X179,6)=0,N179,IF(MOD(X179,3)=0,N179)))</f>
        <v>0</v>
      </c>
      <c r="Z179" t="b">
        <f>IF(MOD(X179,9)=0,O179,IF(MOD(X179,6)=0,O179,IF(MOD(X179,3)=0,O179)))</f>
        <v>0</v>
      </c>
    </row>
    <row r="180" spans="1:26">
      <c r="A180" s="4" t="s">
        <v>371</v>
      </c>
      <c r="B180" s="3">
        <f>主线辅助!B176</f>
        <v>597591</v>
      </c>
      <c r="C180" s="3">
        <v>5</v>
      </c>
      <c r="D180" s="3">
        <v>62</v>
      </c>
      <c r="E180" s="3">
        <v>2.4</v>
      </c>
      <c r="F180" s="25">
        <f t="shared" si="6"/>
        <v>111931</v>
      </c>
      <c r="G180" s="25">
        <v>113349</v>
      </c>
      <c r="H180" s="26">
        <f>ROUND((F180/4*5.5+F180*2.7+F180/4*10*1)*2,0)*C180</f>
        <v>7359465</v>
      </c>
      <c r="I180" s="26">
        <f t="shared" si="7"/>
        <v>7452695</v>
      </c>
      <c r="J180" s="26"/>
      <c r="K180" s="35">
        <f>MAX(G180-MAX(G$5:G179),0)</f>
        <v>0</v>
      </c>
      <c r="L180" s="35">
        <f>MAX(G$5:G180)</f>
        <v>116229</v>
      </c>
      <c r="M180" s="3">
        <v>0.55000000000000004</v>
      </c>
      <c r="N180" s="38">
        <f>INT(B180*0.2)</f>
        <v>119518</v>
      </c>
      <c r="O180" s="38">
        <f t="shared" si="8"/>
        <v>48428</v>
      </c>
      <c r="P180">
        <f>INT(L180*2.5)</f>
        <v>290572</v>
      </c>
      <c r="Q180">
        <f>INT(L180/4)</f>
        <v>29057</v>
      </c>
      <c r="W180" s="4" t="s">
        <v>8129</v>
      </c>
      <c r="X180">
        <v>6</v>
      </c>
      <c r="Y180">
        <f>IF(MOD(X180,9)=0,N180,IF(MOD(X180,6)=0,N180,IF(MOD(X180,3)=0,N180)))</f>
        <v>119518</v>
      </c>
      <c r="Z180">
        <f>IF(MOD(X180,9)=0,O180,IF(MOD(X180,6)=0,O180,IF(MOD(X180,3)=0,O180)))</f>
        <v>48428</v>
      </c>
    </row>
    <row r="181" spans="1:26">
      <c r="A181" s="4" t="s">
        <v>373</v>
      </c>
      <c r="B181" s="3">
        <f>主线辅助!B177</f>
        <v>600982</v>
      </c>
      <c r="C181" s="3">
        <v>5</v>
      </c>
      <c r="D181" s="3">
        <v>62</v>
      </c>
      <c r="E181" s="3">
        <v>2.4</v>
      </c>
      <c r="F181" s="25">
        <f t="shared" si="6"/>
        <v>112566</v>
      </c>
      <c r="G181" s="25">
        <v>113992</v>
      </c>
      <c r="H181" s="26">
        <f>ROUND((F181/4*5.5+F181*2.7+F181/4*10*1)*2,0)*C181</f>
        <v>7401215</v>
      </c>
      <c r="I181" s="26">
        <f t="shared" si="7"/>
        <v>7494975</v>
      </c>
      <c r="J181" s="26"/>
      <c r="K181" s="35">
        <f>MAX(G181-MAX(G$5:G180),0)</f>
        <v>0</v>
      </c>
      <c r="L181" s="35">
        <f>MAX(G$5:G181)</f>
        <v>116229</v>
      </c>
      <c r="M181" s="3">
        <v>0.55000000000000004</v>
      </c>
      <c r="N181" s="38">
        <f>INT(B181*0.2)</f>
        <v>120196</v>
      </c>
      <c r="O181" s="38">
        <f t="shared" si="8"/>
        <v>48428</v>
      </c>
      <c r="P181">
        <f>INT(L181*2.5)</f>
        <v>290572</v>
      </c>
      <c r="Q181">
        <f>INT(L181/4)</f>
        <v>29057</v>
      </c>
      <c r="W181" s="4" t="s">
        <v>8129</v>
      </c>
      <c r="X181">
        <v>7</v>
      </c>
      <c r="Y181" t="b">
        <f>IF(MOD(X181,9)=0,N181,IF(MOD(X181,6)=0,N181,IF(MOD(X181,3)=0,N181)))</f>
        <v>0</v>
      </c>
      <c r="Z181" t="b">
        <f>IF(MOD(X181,9)=0,O181,IF(MOD(X181,6)=0,O181,IF(MOD(X181,3)=0,O181)))</f>
        <v>0</v>
      </c>
    </row>
    <row r="182" spans="1:26">
      <c r="A182" s="4" t="s">
        <v>375</v>
      </c>
      <c r="B182" s="3">
        <f>主线辅助!B178</f>
        <v>604386</v>
      </c>
      <c r="C182" s="3">
        <v>5</v>
      </c>
      <c r="D182" s="3">
        <v>62</v>
      </c>
      <c r="E182" s="3">
        <v>2.4</v>
      </c>
      <c r="F182" s="25">
        <f t="shared" si="6"/>
        <v>113204</v>
      </c>
      <c r="G182" s="25">
        <v>114638</v>
      </c>
      <c r="H182" s="26">
        <f>ROUND((F182/4*5.5+F182*2.7+F182/4*10*1)*2,0)*C182</f>
        <v>7443165</v>
      </c>
      <c r="I182" s="26">
        <f t="shared" si="7"/>
        <v>7537450</v>
      </c>
      <c r="J182" s="26"/>
      <c r="K182" s="35">
        <f>MAX(G182-MAX(G$5:G181),0)</f>
        <v>0</v>
      </c>
      <c r="L182" s="35">
        <f>MAX(G$5:G182)</f>
        <v>116229</v>
      </c>
      <c r="M182" s="3">
        <v>0.55000000000000004</v>
      </c>
      <c r="N182" s="38">
        <f>INT(B182*0.2)</f>
        <v>120877</v>
      </c>
      <c r="O182" s="38">
        <f t="shared" si="8"/>
        <v>48428</v>
      </c>
      <c r="P182">
        <f>INT(L182*2.5)</f>
        <v>290572</v>
      </c>
      <c r="Q182">
        <f>INT(L182/4)</f>
        <v>29057</v>
      </c>
      <c r="W182" s="4" t="s">
        <v>8129</v>
      </c>
      <c r="X182">
        <v>8</v>
      </c>
      <c r="Y182" t="b">
        <f>IF(MOD(X182,9)=0,N182,IF(MOD(X182,6)=0,N182,IF(MOD(X182,3)=0,N182)))</f>
        <v>0</v>
      </c>
      <c r="Z182" t="b">
        <f>IF(MOD(X182,9)=0,O182,IF(MOD(X182,6)=0,O182,IF(MOD(X182,3)=0,O182)))</f>
        <v>0</v>
      </c>
    </row>
    <row r="183" spans="1:26">
      <c r="A183" s="4" t="s">
        <v>377</v>
      </c>
      <c r="B183" s="3">
        <f>主线辅助!B179</f>
        <v>609113</v>
      </c>
      <c r="C183" s="3">
        <v>5</v>
      </c>
      <c r="D183" s="3">
        <v>62</v>
      </c>
      <c r="E183" s="3">
        <v>2.4</v>
      </c>
      <c r="F183" s="25">
        <f t="shared" si="6"/>
        <v>114089</v>
      </c>
      <c r="G183" s="25">
        <v>115534</v>
      </c>
      <c r="H183" s="26">
        <f>ROUND((F183/4*5.5+F183*2.7+F183/4*10*1)*2,0)*C183</f>
        <v>7501350</v>
      </c>
      <c r="I183" s="26">
        <f t="shared" si="7"/>
        <v>7596360</v>
      </c>
      <c r="J183" s="26"/>
      <c r="K183" s="35">
        <f>MAX(G183-MAX(G$5:G182),0)</f>
        <v>0</v>
      </c>
      <c r="L183" s="35">
        <f>MAX(G$5:G183)</f>
        <v>116229</v>
      </c>
      <c r="M183" s="3">
        <v>0.55000000000000004</v>
      </c>
      <c r="N183" s="38">
        <f>INT(B183*0.2)</f>
        <v>121822</v>
      </c>
      <c r="O183" s="38">
        <f t="shared" si="8"/>
        <v>48428</v>
      </c>
      <c r="P183">
        <f>INT(L183*2.5)</f>
        <v>290572</v>
      </c>
      <c r="Q183">
        <f>INT(L183/4)</f>
        <v>29057</v>
      </c>
      <c r="W183" s="4" t="s">
        <v>8129</v>
      </c>
      <c r="X183">
        <v>9</v>
      </c>
      <c r="Y183">
        <f>IF(MOD(X183,9)=0,N183,IF(MOD(X183,6)=0,N183,IF(MOD(X183,3)=0,N183)))</f>
        <v>121822</v>
      </c>
      <c r="Z183">
        <f>IF(MOD(X183,9)=0,O183,IF(MOD(X183,6)=0,O183,IF(MOD(X183,3)=0,O183)))</f>
        <v>48428</v>
      </c>
    </row>
    <row r="184" spans="1:26">
      <c r="A184" s="4" t="s">
        <v>64</v>
      </c>
      <c r="B184" s="3">
        <f>主线辅助!B180</f>
        <v>612553</v>
      </c>
      <c r="C184" s="3">
        <v>5</v>
      </c>
      <c r="D184" s="3">
        <v>62</v>
      </c>
      <c r="E184" s="3">
        <v>2.4</v>
      </c>
      <c r="F184" s="25">
        <f t="shared" si="6"/>
        <v>114734</v>
      </c>
      <c r="G184" s="25">
        <v>116187</v>
      </c>
      <c r="H184" s="26">
        <f>ROUND((F184/4*5.5+F184*2.7+F184/4*10*1)*2,0)*C184</f>
        <v>7543760</v>
      </c>
      <c r="I184" s="26">
        <f t="shared" si="7"/>
        <v>7639295</v>
      </c>
      <c r="J184" s="26"/>
      <c r="K184" s="35">
        <f>MAX(G184-MAX(G$5:G183),0)</f>
        <v>0</v>
      </c>
      <c r="L184" s="35">
        <f>MAX(G$5:G184)</f>
        <v>116229</v>
      </c>
      <c r="M184" s="3">
        <v>0.55000000000000004</v>
      </c>
      <c r="N184" s="38">
        <f>INT(B184*0.2)</f>
        <v>122510</v>
      </c>
      <c r="O184" s="38">
        <f t="shared" si="8"/>
        <v>48428</v>
      </c>
      <c r="P184">
        <f>INT(L184*2.5)</f>
        <v>290572</v>
      </c>
      <c r="Q184">
        <f>INT(L184/4)</f>
        <v>29057</v>
      </c>
      <c r="W184" s="4" t="s">
        <v>8129</v>
      </c>
      <c r="X184">
        <v>10</v>
      </c>
      <c r="Y184" t="b">
        <f>IF(MOD(X184,9)=0,N184,IF(MOD(X184,6)=0,N184,IF(MOD(X184,3)=0,N184)))</f>
        <v>0</v>
      </c>
      <c r="Z184" t="b">
        <f>IF(MOD(X184,9)=0,O184,IF(MOD(X184,6)=0,O184,IF(MOD(X184,3)=0,O184)))</f>
        <v>0</v>
      </c>
    </row>
    <row r="185" spans="1:26">
      <c r="A185" s="4" t="s">
        <v>380</v>
      </c>
      <c r="B185" s="3">
        <f>主线辅助!B181</f>
        <v>628996</v>
      </c>
      <c r="C185" s="3">
        <v>5</v>
      </c>
      <c r="D185" s="3">
        <v>62</v>
      </c>
      <c r="E185" s="3">
        <v>2.4</v>
      </c>
      <c r="F185" s="25">
        <f t="shared" si="6"/>
        <v>117814</v>
      </c>
      <c r="G185" s="25">
        <v>119306</v>
      </c>
      <c r="H185" s="26">
        <f>ROUND((F185/4*5.5+F185*2.7+F185/4*10*1)*2,0)*C185</f>
        <v>7746270</v>
      </c>
      <c r="I185" s="26">
        <f t="shared" si="7"/>
        <v>7844370</v>
      </c>
      <c r="J185" s="26"/>
      <c r="K185" s="35">
        <f>MAX(G185-MAX(G$5:G184),0)</f>
        <v>3077</v>
      </c>
      <c r="L185" s="35">
        <f>MAX(G$5:G185)</f>
        <v>119306</v>
      </c>
      <c r="M185" s="3">
        <v>0.55000000000000004</v>
      </c>
      <c r="N185" s="38">
        <f>INT(B185*0.2)</f>
        <v>125799</v>
      </c>
      <c r="O185" s="38">
        <f t="shared" si="8"/>
        <v>49710</v>
      </c>
      <c r="P185">
        <f>INT(L185*2.5)</f>
        <v>298265</v>
      </c>
      <c r="Q185">
        <f>INT(L185/4)</f>
        <v>29826</v>
      </c>
      <c r="W185" s="4" t="s">
        <v>8130</v>
      </c>
      <c r="X185">
        <v>1</v>
      </c>
      <c r="Y185" t="b">
        <f>IF(MOD(X185,9)=0,N185,IF(MOD(X185,6)=0,N185,IF(MOD(X185,3)=0,N185)))</f>
        <v>0</v>
      </c>
      <c r="Z185" t="b">
        <f>IF(MOD(X185,9)=0,O185,IF(MOD(X185,6)=0,O185,IF(MOD(X185,3)=0,O185)))</f>
        <v>0</v>
      </c>
    </row>
    <row r="186" spans="1:26">
      <c r="A186" s="4" t="s">
        <v>382</v>
      </c>
      <c r="B186" s="3">
        <f>主线辅助!B182</f>
        <v>632229</v>
      </c>
      <c r="C186" s="3">
        <v>5</v>
      </c>
      <c r="D186" s="3">
        <v>62</v>
      </c>
      <c r="E186" s="3">
        <v>2.4</v>
      </c>
      <c r="F186" s="25">
        <f t="shared" si="6"/>
        <v>118419</v>
      </c>
      <c r="G186" s="25">
        <v>119919</v>
      </c>
      <c r="H186" s="26">
        <f>ROUND((F186/4*5.5+F186*2.7+F186/4*10*1)*2,0)*C186</f>
        <v>7786050</v>
      </c>
      <c r="I186" s="26">
        <f t="shared" si="7"/>
        <v>7884675</v>
      </c>
      <c r="J186" s="26"/>
      <c r="K186" s="35">
        <f>MAX(G186-MAX(G$5:G185),0)</f>
        <v>613</v>
      </c>
      <c r="L186" s="35">
        <f>MAX(G$5:G186)</f>
        <v>119919</v>
      </c>
      <c r="M186" s="3">
        <v>0.55000000000000004</v>
      </c>
      <c r="N186" s="38">
        <f>INT(B186*0.2)</f>
        <v>126445</v>
      </c>
      <c r="O186" s="38">
        <f t="shared" si="8"/>
        <v>49965</v>
      </c>
      <c r="P186">
        <f>INT(L186*2.5)</f>
        <v>299797</v>
      </c>
      <c r="Q186">
        <f>INT(L186/4)</f>
        <v>29979</v>
      </c>
      <c r="W186" s="4" t="s">
        <v>8130</v>
      </c>
      <c r="X186">
        <v>2</v>
      </c>
      <c r="Y186" t="b">
        <f>IF(MOD(X186,9)=0,N186,IF(MOD(X186,6)=0,N186,IF(MOD(X186,3)=0,N186)))</f>
        <v>0</v>
      </c>
      <c r="Z186" t="b">
        <f>IF(MOD(X186,9)=0,O186,IF(MOD(X186,6)=0,O186,IF(MOD(X186,3)=0,O186)))</f>
        <v>0</v>
      </c>
    </row>
    <row r="187" spans="1:26">
      <c r="A187" s="4" t="s">
        <v>384</v>
      </c>
      <c r="B187" s="3">
        <f>主线辅助!B183</f>
        <v>636828</v>
      </c>
      <c r="C187" s="3">
        <v>5</v>
      </c>
      <c r="D187" s="3">
        <v>62</v>
      </c>
      <c r="E187" s="3">
        <v>2.4</v>
      </c>
      <c r="F187" s="25">
        <f t="shared" si="6"/>
        <v>119280</v>
      </c>
      <c r="G187" s="25">
        <v>120791</v>
      </c>
      <c r="H187" s="26">
        <f>ROUND((F187/4*5.5+F187*2.7+F187/4*10*1)*2,0)*C187</f>
        <v>7842660</v>
      </c>
      <c r="I187" s="26">
        <f t="shared" si="7"/>
        <v>7942010</v>
      </c>
      <c r="J187" s="26"/>
      <c r="K187" s="35">
        <f>MAX(G187-MAX(G$5:G186),0)</f>
        <v>872</v>
      </c>
      <c r="L187" s="35">
        <f>MAX(G$5:G187)</f>
        <v>120791</v>
      </c>
      <c r="M187" s="3">
        <v>0.55000000000000004</v>
      </c>
      <c r="N187" s="38">
        <f>INT(B187*0.2)</f>
        <v>127365</v>
      </c>
      <c r="O187" s="38">
        <f t="shared" si="8"/>
        <v>50328</v>
      </c>
      <c r="P187">
        <f>INT(L187*2.5)</f>
        <v>301977</v>
      </c>
      <c r="Q187">
        <f>INT(L187/4)</f>
        <v>30197</v>
      </c>
      <c r="W187" s="4" t="s">
        <v>8130</v>
      </c>
      <c r="X187">
        <v>3</v>
      </c>
      <c r="Y187">
        <f>IF(MOD(X187,9)=0,N187,IF(MOD(X187,6)=0,N187,IF(MOD(X187,3)=0,N187)))</f>
        <v>127365</v>
      </c>
      <c r="Z187">
        <f>IF(MOD(X187,9)=0,O187,IF(MOD(X187,6)=0,O187,IF(MOD(X187,3)=0,O187)))</f>
        <v>50328</v>
      </c>
    </row>
    <row r="188" spans="1:26">
      <c r="A188" s="4" t="s">
        <v>386</v>
      </c>
      <c r="B188" s="3">
        <f>主线辅助!B184</f>
        <v>640093</v>
      </c>
      <c r="C188" s="3">
        <v>5</v>
      </c>
      <c r="D188" s="3">
        <v>62</v>
      </c>
      <c r="E188" s="3">
        <v>2.4</v>
      </c>
      <c r="F188" s="25">
        <f t="shared" si="6"/>
        <v>119892</v>
      </c>
      <c r="G188" s="25">
        <v>121410</v>
      </c>
      <c r="H188" s="26">
        <f>ROUND((F188/4*5.5+F188*2.7+F188/4*10*1)*2,0)*C188</f>
        <v>7882900</v>
      </c>
      <c r="I188" s="26">
        <f t="shared" si="7"/>
        <v>7982710</v>
      </c>
      <c r="J188" s="26"/>
      <c r="K188" s="35">
        <f>MAX(G188-MAX(G$5:G187),0)</f>
        <v>619</v>
      </c>
      <c r="L188" s="35">
        <f>MAX(G$5:G188)</f>
        <v>121410</v>
      </c>
      <c r="M188" s="3">
        <v>0.55000000000000004</v>
      </c>
      <c r="N188" s="38">
        <f>INT(B188*0.2)</f>
        <v>128018</v>
      </c>
      <c r="O188" s="38">
        <f t="shared" si="8"/>
        <v>50587</v>
      </c>
      <c r="P188">
        <f>INT(L188*2.5)</f>
        <v>303525</v>
      </c>
      <c r="Q188">
        <f>INT(L188/4)</f>
        <v>30352</v>
      </c>
      <c r="W188" s="4" t="s">
        <v>8130</v>
      </c>
      <c r="X188">
        <v>4</v>
      </c>
      <c r="Y188" t="b">
        <f>IF(MOD(X188,9)=0,N188,IF(MOD(X188,6)=0,N188,IF(MOD(X188,3)=0,N188)))</f>
        <v>0</v>
      </c>
      <c r="Z188" t="b">
        <f>IF(MOD(X188,9)=0,O188,IF(MOD(X188,6)=0,O188,IF(MOD(X188,3)=0,O188)))</f>
        <v>0</v>
      </c>
    </row>
    <row r="189" spans="1:26">
      <c r="A189" s="4" t="s">
        <v>388</v>
      </c>
      <c r="B189" s="3">
        <f>主线辅助!B185</f>
        <v>643369</v>
      </c>
      <c r="C189" s="3">
        <v>5</v>
      </c>
      <c r="D189" s="3">
        <v>62</v>
      </c>
      <c r="E189" s="3">
        <v>2.4</v>
      </c>
      <c r="F189" s="25">
        <f t="shared" si="6"/>
        <v>120506</v>
      </c>
      <c r="G189" s="25">
        <v>122032</v>
      </c>
      <c r="H189" s="26">
        <f>ROUND((F189/4*5.5+F189*2.7+F189/4*10*1)*2,0)*C189</f>
        <v>7923270</v>
      </c>
      <c r="I189" s="26">
        <f t="shared" si="7"/>
        <v>8023605</v>
      </c>
      <c r="J189" s="26"/>
      <c r="K189" s="35">
        <f>MAX(G189-MAX(G$5:G188),0)</f>
        <v>622</v>
      </c>
      <c r="L189" s="35">
        <f>MAX(G$5:G189)</f>
        <v>122032</v>
      </c>
      <c r="M189" s="3">
        <v>0.55000000000000004</v>
      </c>
      <c r="N189" s="38">
        <f>INT(B189*0.2)</f>
        <v>128673</v>
      </c>
      <c r="O189" s="38">
        <f t="shared" si="8"/>
        <v>50846</v>
      </c>
      <c r="P189">
        <f>INT(L189*2.5)</f>
        <v>305080</v>
      </c>
      <c r="Q189">
        <f>INT(L189/4)</f>
        <v>30508</v>
      </c>
      <c r="W189" s="4" t="s">
        <v>8130</v>
      </c>
      <c r="X189">
        <v>5</v>
      </c>
      <c r="Y189" t="b">
        <f>IF(MOD(X189,9)=0,N189,IF(MOD(X189,6)=0,N189,IF(MOD(X189,3)=0,N189)))</f>
        <v>0</v>
      </c>
      <c r="Z189" t="b">
        <f>IF(MOD(X189,9)=0,O189,IF(MOD(X189,6)=0,O189,IF(MOD(X189,3)=0,O189)))</f>
        <v>0</v>
      </c>
    </row>
    <row r="190" spans="1:26">
      <c r="A190" s="4" t="s">
        <v>390</v>
      </c>
      <c r="B190" s="3">
        <f>主线辅助!B186</f>
        <v>648044</v>
      </c>
      <c r="C190" s="3">
        <v>5</v>
      </c>
      <c r="D190" s="3">
        <v>62</v>
      </c>
      <c r="E190" s="3">
        <v>2.4</v>
      </c>
      <c r="F190" s="25">
        <f t="shared" si="6"/>
        <v>121381</v>
      </c>
      <c r="G190" s="25">
        <v>122919</v>
      </c>
      <c r="H190" s="26">
        <f>ROUND((F190/4*5.5+F190*2.7+F190/4*10*1)*2,0)*C190</f>
        <v>7980800</v>
      </c>
      <c r="I190" s="26">
        <f t="shared" si="7"/>
        <v>8081925</v>
      </c>
      <c r="J190" s="26"/>
      <c r="K190" s="35">
        <f>MAX(G190-MAX(G$5:G189),0)</f>
        <v>887</v>
      </c>
      <c r="L190" s="35">
        <f>MAX(G$5:G190)</f>
        <v>122919</v>
      </c>
      <c r="M190" s="3">
        <v>0.55000000000000004</v>
      </c>
      <c r="N190" s="38">
        <f>INT(B190*0.2)</f>
        <v>129608</v>
      </c>
      <c r="O190" s="38">
        <f t="shared" si="8"/>
        <v>51215</v>
      </c>
      <c r="P190">
        <f>INT(L190*2.5)</f>
        <v>307297</v>
      </c>
      <c r="Q190">
        <f>INT(L190/4)</f>
        <v>30729</v>
      </c>
      <c r="W190" s="4" t="s">
        <v>8130</v>
      </c>
      <c r="X190">
        <v>6</v>
      </c>
      <c r="Y190">
        <f>IF(MOD(X190,9)=0,N190,IF(MOD(X190,6)=0,N190,IF(MOD(X190,3)=0,N190)))</f>
        <v>129608</v>
      </c>
      <c r="Z190">
        <f>IF(MOD(X190,9)=0,O190,IF(MOD(X190,6)=0,O190,IF(MOD(X190,3)=0,O190)))</f>
        <v>51215</v>
      </c>
    </row>
    <row r="191" spans="1:26">
      <c r="A191" s="4" t="s">
        <v>392</v>
      </c>
      <c r="B191" s="3">
        <f>主线辅助!B187</f>
        <v>651353</v>
      </c>
      <c r="C191" s="3">
        <v>5</v>
      </c>
      <c r="D191" s="3">
        <v>62</v>
      </c>
      <c r="E191" s="3">
        <v>2.4</v>
      </c>
      <c r="F191" s="25">
        <f t="shared" si="6"/>
        <v>122001</v>
      </c>
      <c r="G191" s="25">
        <v>123546</v>
      </c>
      <c r="H191" s="26">
        <f>ROUND((F191/4*5.5+F191*2.7+F191/4*10*1)*2,0)*C191</f>
        <v>8021565</v>
      </c>
      <c r="I191" s="26">
        <f t="shared" si="7"/>
        <v>8123150</v>
      </c>
      <c r="J191" s="26"/>
      <c r="K191" s="35">
        <f>MAX(G191-MAX(G$5:G190),0)</f>
        <v>627</v>
      </c>
      <c r="L191" s="35">
        <f>MAX(G$5:G191)</f>
        <v>123546</v>
      </c>
      <c r="M191" s="3">
        <v>0.55000000000000004</v>
      </c>
      <c r="N191" s="38">
        <f>INT(B191*0.2)</f>
        <v>130270</v>
      </c>
      <c r="O191" s="38">
        <f t="shared" si="8"/>
        <v>51477</v>
      </c>
      <c r="P191">
        <f>INT(L191*2.5)</f>
        <v>308865</v>
      </c>
      <c r="Q191">
        <f>INT(L191/4)</f>
        <v>30886</v>
      </c>
      <c r="W191" s="4" t="s">
        <v>8130</v>
      </c>
      <c r="X191">
        <v>7</v>
      </c>
      <c r="Y191" t="b">
        <f>IF(MOD(X191,9)=0,N191,IF(MOD(X191,6)=0,N191,IF(MOD(X191,3)=0,N191)))</f>
        <v>0</v>
      </c>
      <c r="Z191" t="b">
        <f>IF(MOD(X191,9)=0,O191,IF(MOD(X191,6)=0,O191,IF(MOD(X191,3)=0,O191)))</f>
        <v>0</v>
      </c>
    </row>
    <row r="192" spans="1:26">
      <c r="A192" s="4" t="s">
        <v>394</v>
      </c>
      <c r="B192" s="3">
        <f>主线辅助!B188</f>
        <v>654674</v>
      </c>
      <c r="C192" s="3">
        <v>5</v>
      </c>
      <c r="D192" s="3">
        <v>62</v>
      </c>
      <c r="E192" s="3">
        <v>2.4</v>
      </c>
      <c r="F192" s="25">
        <f t="shared" si="6"/>
        <v>122623</v>
      </c>
      <c r="G192" s="25">
        <v>124176</v>
      </c>
      <c r="H192" s="26">
        <f>ROUND((F192/4*5.5+F192*2.7+F192/4*10*1)*2,0)*C192</f>
        <v>8062460</v>
      </c>
      <c r="I192" s="26">
        <f t="shared" si="7"/>
        <v>8164570</v>
      </c>
      <c r="J192" s="26"/>
      <c r="K192" s="35">
        <f>MAX(G192-MAX(G$5:G191),0)</f>
        <v>630</v>
      </c>
      <c r="L192" s="35">
        <f>MAX(G$5:G192)</f>
        <v>124176</v>
      </c>
      <c r="M192" s="3">
        <v>0.55000000000000004</v>
      </c>
      <c r="N192" s="38">
        <f>INT(B192*0.2)</f>
        <v>130934</v>
      </c>
      <c r="O192" s="38">
        <f t="shared" si="8"/>
        <v>51740</v>
      </c>
      <c r="P192">
        <f>INT(L192*2.5)</f>
        <v>310440</v>
      </c>
      <c r="Q192">
        <f>INT(L192/4)</f>
        <v>31044</v>
      </c>
      <c r="W192" s="4" t="s">
        <v>8130</v>
      </c>
      <c r="X192">
        <v>8</v>
      </c>
      <c r="Y192" t="b">
        <f>IF(MOD(X192,9)=0,N192,IF(MOD(X192,6)=0,N192,IF(MOD(X192,3)=0,N192)))</f>
        <v>0</v>
      </c>
      <c r="Z192" t="b">
        <f>IF(MOD(X192,9)=0,O192,IF(MOD(X192,6)=0,O192,IF(MOD(X192,3)=0,O192)))</f>
        <v>0</v>
      </c>
    </row>
    <row r="193" spans="1:26">
      <c r="A193" s="4" t="s">
        <v>396</v>
      </c>
      <c r="B193" s="3">
        <f>主线辅助!B189</f>
        <v>659426</v>
      </c>
      <c r="C193" s="3">
        <v>5</v>
      </c>
      <c r="D193" s="3">
        <v>62</v>
      </c>
      <c r="E193" s="3">
        <v>2.4</v>
      </c>
      <c r="F193" s="25">
        <f t="shared" si="6"/>
        <v>123513</v>
      </c>
      <c r="G193" s="25">
        <v>125078</v>
      </c>
      <c r="H193" s="26">
        <f>ROUND((F193/4*5.5+F193*2.7+F193/4*10*1)*2,0)*C193</f>
        <v>8120980</v>
      </c>
      <c r="I193" s="26">
        <f t="shared" si="7"/>
        <v>8223880</v>
      </c>
      <c r="J193" s="26"/>
      <c r="K193" s="35">
        <f>MAX(G193-MAX(G$5:G192),0)</f>
        <v>902</v>
      </c>
      <c r="L193" s="35">
        <f>MAX(G$5:G193)</f>
        <v>125078</v>
      </c>
      <c r="M193" s="3">
        <v>0.55000000000000004</v>
      </c>
      <c r="N193" s="38">
        <f>INT(B193*0.2)</f>
        <v>131885</v>
      </c>
      <c r="O193" s="38">
        <f t="shared" si="8"/>
        <v>52115</v>
      </c>
      <c r="P193">
        <f>INT(L193*2.5)</f>
        <v>312695</v>
      </c>
      <c r="Q193">
        <f>INT(L193/4)</f>
        <v>31269</v>
      </c>
      <c r="W193" s="4" t="s">
        <v>8130</v>
      </c>
      <c r="X193">
        <v>9</v>
      </c>
      <c r="Y193">
        <f>IF(MOD(X193,9)=0,N193,IF(MOD(X193,6)=0,N193,IF(MOD(X193,3)=0,N193)))</f>
        <v>131885</v>
      </c>
      <c r="Z193">
        <f>IF(MOD(X193,9)=0,O193,IF(MOD(X193,6)=0,O193,IF(MOD(X193,3)=0,O193)))</f>
        <v>52115</v>
      </c>
    </row>
    <row r="194" spans="1:26">
      <c r="A194" s="4" t="s">
        <v>66</v>
      </c>
      <c r="B194" s="3">
        <f>主线辅助!B190</f>
        <v>662780</v>
      </c>
      <c r="C194" s="3">
        <v>5</v>
      </c>
      <c r="D194" s="3">
        <v>62</v>
      </c>
      <c r="E194" s="3">
        <v>2.4</v>
      </c>
      <c r="F194" s="25">
        <f t="shared" si="6"/>
        <v>124141</v>
      </c>
      <c r="G194" s="25">
        <v>125714</v>
      </c>
      <c r="H194" s="26">
        <f>ROUND((F194/4*5.5+F194*2.7+F194/4*10*1)*2,0)*C194</f>
        <v>8162270</v>
      </c>
      <c r="I194" s="26">
        <f t="shared" si="7"/>
        <v>8265695</v>
      </c>
      <c r="J194" s="26"/>
      <c r="K194" s="35">
        <f>MAX(G194-MAX(G$5:G193),0)</f>
        <v>636</v>
      </c>
      <c r="L194" s="35">
        <f>MAX(G$5:G194)</f>
        <v>125714</v>
      </c>
      <c r="M194" s="3">
        <v>0.55000000000000004</v>
      </c>
      <c r="N194" s="38">
        <f>INT(B194*0.2)</f>
        <v>132556</v>
      </c>
      <c r="O194" s="38">
        <f t="shared" si="8"/>
        <v>52380</v>
      </c>
      <c r="P194">
        <f>INT(L194*2.5)</f>
        <v>314285</v>
      </c>
      <c r="Q194">
        <f>INT(L194/4)</f>
        <v>31428</v>
      </c>
      <c r="W194" s="4" t="s">
        <v>8130</v>
      </c>
      <c r="X194">
        <v>10</v>
      </c>
      <c r="Y194" t="b">
        <f>IF(MOD(X194,9)=0,N194,IF(MOD(X194,6)=0,N194,IF(MOD(X194,3)=0,N194)))</f>
        <v>0</v>
      </c>
      <c r="Z194" t="b">
        <f>IF(MOD(X194,9)=0,O194,IF(MOD(X194,6)=0,O194,IF(MOD(X194,3)=0,O194)))</f>
        <v>0</v>
      </c>
    </row>
    <row r="195" spans="1:26">
      <c r="A195" s="4" t="s">
        <v>399</v>
      </c>
      <c r="B195" s="3">
        <f>主线辅助!B191</f>
        <v>679159</v>
      </c>
      <c r="C195" s="3">
        <v>5</v>
      </c>
      <c r="D195" s="3">
        <v>62</v>
      </c>
      <c r="E195" s="3">
        <v>2.4</v>
      </c>
      <c r="F195" s="25">
        <f t="shared" si="6"/>
        <v>127209</v>
      </c>
      <c r="G195" s="25">
        <v>128820</v>
      </c>
      <c r="H195" s="26">
        <f>ROUND((F195/4*5.5+F195*2.7+F195/4*10*1)*2,0)*C195</f>
        <v>8363990</v>
      </c>
      <c r="I195" s="26">
        <f t="shared" si="7"/>
        <v>8469915</v>
      </c>
      <c r="J195" s="26"/>
      <c r="K195" s="35">
        <f>MAX(G195-MAX(G$5:G194),0)</f>
        <v>3106</v>
      </c>
      <c r="L195" s="35">
        <f>MAX(G$5:G195)</f>
        <v>128820</v>
      </c>
      <c r="M195" s="3">
        <v>0.55000000000000004</v>
      </c>
      <c r="N195" s="38">
        <f>INT(B195*0.2)</f>
        <v>135831</v>
      </c>
      <c r="O195" s="38">
        <f t="shared" si="8"/>
        <v>53675</v>
      </c>
      <c r="P195">
        <f>INT(L195*2.5)</f>
        <v>322050</v>
      </c>
      <c r="Q195">
        <f>INT(L195/4)</f>
        <v>32205</v>
      </c>
      <c r="W195" s="4" t="s">
        <v>8131</v>
      </c>
      <c r="X195">
        <v>1</v>
      </c>
      <c r="Y195" t="b">
        <f>IF(MOD(X195,9)=0,N195,IF(MOD(X195,6)=0,N195,IF(MOD(X195,3)=0,N195)))</f>
        <v>0</v>
      </c>
      <c r="Z195" t="b">
        <f>IF(MOD(X195,9)=0,O195,IF(MOD(X195,6)=0,O195,IF(MOD(X195,3)=0,O195)))</f>
        <v>0</v>
      </c>
    </row>
    <row r="196" spans="1:26">
      <c r="A196" s="4" t="s">
        <v>401</v>
      </c>
      <c r="B196" s="3">
        <f>主线辅助!B192</f>
        <v>682608</v>
      </c>
      <c r="C196" s="3">
        <v>5</v>
      </c>
      <c r="D196" s="3">
        <v>62</v>
      </c>
      <c r="E196" s="3">
        <v>2.4</v>
      </c>
      <c r="F196" s="25">
        <f t="shared" si="6"/>
        <v>127855</v>
      </c>
      <c r="G196" s="25">
        <v>129475</v>
      </c>
      <c r="H196" s="26">
        <f>ROUND((F196/4*5.5+F196*2.7+F196/4*10*1)*2,0)*C196</f>
        <v>8406465</v>
      </c>
      <c r="I196" s="26">
        <f t="shared" si="7"/>
        <v>8512980</v>
      </c>
      <c r="J196" s="26"/>
      <c r="K196" s="35">
        <f>MAX(G196-MAX(G$5:G195),0)</f>
        <v>655</v>
      </c>
      <c r="L196" s="35">
        <f>MAX(G$5:G196)</f>
        <v>129475</v>
      </c>
      <c r="M196" s="3">
        <v>0.55000000000000004</v>
      </c>
      <c r="N196" s="38">
        <f>INT(B196*0.2)</f>
        <v>136521</v>
      </c>
      <c r="O196" s="38">
        <f t="shared" si="8"/>
        <v>53947</v>
      </c>
      <c r="P196">
        <f>INT(L196*2.5)</f>
        <v>323687</v>
      </c>
      <c r="Q196">
        <f>INT(L196/4)</f>
        <v>32368</v>
      </c>
      <c r="W196" s="4" t="s">
        <v>8131</v>
      </c>
      <c r="X196">
        <v>2</v>
      </c>
      <c r="Y196" t="b">
        <f>IF(MOD(X196,9)=0,N196,IF(MOD(X196,6)=0,N196,IF(MOD(X196,3)=0,N196)))</f>
        <v>0</v>
      </c>
      <c r="Z196" t="b">
        <f>IF(MOD(X196,9)=0,O196,IF(MOD(X196,6)=0,O196,IF(MOD(X196,3)=0,O196)))</f>
        <v>0</v>
      </c>
    </row>
    <row r="197" spans="1:26">
      <c r="A197" s="4" t="s">
        <v>403</v>
      </c>
      <c r="B197" s="3">
        <f>主线辅助!B193</f>
        <v>687536</v>
      </c>
      <c r="C197" s="3">
        <v>5</v>
      </c>
      <c r="D197" s="3">
        <v>62</v>
      </c>
      <c r="E197" s="3">
        <v>2.4</v>
      </c>
      <c r="F197" s="25">
        <f t="shared" si="6"/>
        <v>128778</v>
      </c>
      <c r="G197" s="25">
        <v>130409</v>
      </c>
      <c r="H197" s="26">
        <f>ROUND((F197/4*5.5+F197*2.7+F197/4*10*1)*2,0)*C197</f>
        <v>8467155</v>
      </c>
      <c r="I197" s="26">
        <f t="shared" si="7"/>
        <v>8574390</v>
      </c>
      <c r="J197" s="26"/>
      <c r="K197" s="35">
        <f>MAX(G197-MAX(G$5:G196),0)</f>
        <v>934</v>
      </c>
      <c r="L197" s="35">
        <f>MAX(G$5:G197)</f>
        <v>130409</v>
      </c>
      <c r="M197" s="3">
        <v>0.55000000000000004</v>
      </c>
      <c r="N197" s="38">
        <f>INT(B197*0.2)</f>
        <v>137507</v>
      </c>
      <c r="O197" s="38">
        <f t="shared" si="8"/>
        <v>54336</v>
      </c>
      <c r="P197">
        <f>INT(L197*2.5)</f>
        <v>326022</v>
      </c>
      <c r="Q197">
        <f>INT(L197/4)</f>
        <v>32602</v>
      </c>
      <c r="W197" s="4" t="s">
        <v>8131</v>
      </c>
      <c r="X197">
        <v>3</v>
      </c>
      <c r="Y197">
        <f>IF(MOD(X197,9)=0,N197,IF(MOD(X197,6)=0,N197,IF(MOD(X197,3)=0,N197)))</f>
        <v>137507</v>
      </c>
      <c r="Z197">
        <f>IF(MOD(X197,9)=0,O197,IF(MOD(X197,6)=0,O197,IF(MOD(X197,3)=0,O197)))</f>
        <v>54336</v>
      </c>
    </row>
    <row r="198" spans="1:26">
      <c r="A198" s="4" t="s">
        <v>405</v>
      </c>
      <c r="B198" s="3">
        <f>主线辅助!B194</f>
        <v>691020</v>
      </c>
      <c r="C198" s="3">
        <v>5</v>
      </c>
      <c r="D198" s="3">
        <v>62</v>
      </c>
      <c r="E198" s="3">
        <v>2.4</v>
      </c>
      <c r="F198" s="25">
        <f t="shared" ref="F198:F261" si="9">INT(B198/(5-1.9)/C198/(D198/2.7)*100/1.5)</f>
        <v>129431</v>
      </c>
      <c r="G198" s="25">
        <v>131070</v>
      </c>
      <c r="H198" s="26">
        <f>ROUND((F198/4*5.5+F198*2.7+F198/4*10*1)*2,0)*C198</f>
        <v>8510090</v>
      </c>
      <c r="I198" s="26">
        <f t="shared" ref="I198:I261" si="10">ROUND((G198/4*5.5+G198*2.7+G198/4*10*1)*2,0)*C198</f>
        <v>8617855</v>
      </c>
      <c r="J198" s="26"/>
      <c r="K198" s="35">
        <f>MAX(G198-MAX(G$5:G197),0)</f>
        <v>661</v>
      </c>
      <c r="L198" s="35">
        <f>MAX(G$5:G198)</f>
        <v>131070</v>
      </c>
      <c r="M198" s="3">
        <v>0.55000000000000004</v>
      </c>
      <c r="N198" s="38">
        <f>INT(B198*0.2)</f>
        <v>138204</v>
      </c>
      <c r="O198" s="38">
        <f t="shared" ref="O198:O261" si="11">INT((P198/15)+Q198)</f>
        <v>54612</v>
      </c>
      <c r="P198">
        <f>INT(L198*2.5)</f>
        <v>327675</v>
      </c>
      <c r="Q198">
        <f>INT(L198/4)</f>
        <v>32767</v>
      </c>
      <c r="W198" s="4" t="s">
        <v>8131</v>
      </c>
      <c r="X198">
        <v>4</v>
      </c>
      <c r="Y198" t="b">
        <f>IF(MOD(X198,9)=0,N198,IF(MOD(X198,6)=0,N198,IF(MOD(X198,3)=0,N198)))</f>
        <v>0</v>
      </c>
      <c r="Z198" t="b">
        <f>IF(MOD(X198,9)=0,O198,IF(MOD(X198,6)=0,O198,IF(MOD(X198,3)=0,O198)))</f>
        <v>0</v>
      </c>
    </row>
    <row r="199" spans="1:26">
      <c r="A199" s="4" t="s">
        <v>407</v>
      </c>
      <c r="B199" s="3">
        <f>主线辅助!B195</f>
        <v>694516</v>
      </c>
      <c r="C199" s="3">
        <v>5</v>
      </c>
      <c r="D199" s="3">
        <v>62</v>
      </c>
      <c r="E199" s="3">
        <v>2.4</v>
      </c>
      <c r="F199" s="25">
        <f t="shared" si="9"/>
        <v>130086</v>
      </c>
      <c r="G199" s="25">
        <v>131733</v>
      </c>
      <c r="H199" s="26">
        <f>ROUND((F199/4*5.5+F199*2.7+F199/4*10*1)*2,0)*C199</f>
        <v>8553155</v>
      </c>
      <c r="I199" s="26">
        <f t="shared" si="10"/>
        <v>8661445</v>
      </c>
      <c r="J199" s="26"/>
      <c r="K199" s="35">
        <f>MAX(G199-MAX(G$5:G198),0)</f>
        <v>663</v>
      </c>
      <c r="L199" s="35">
        <f>MAX(G$5:G199)</f>
        <v>131733</v>
      </c>
      <c r="M199" s="3">
        <v>0.55000000000000004</v>
      </c>
      <c r="N199" s="38">
        <f>INT(B199*0.2)</f>
        <v>138903</v>
      </c>
      <c r="O199" s="38">
        <f t="shared" si="11"/>
        <v>54888</v>
      </c>
      <c r="P199">
        <f>INT(L199*2.5)</f>
        <v>329332</v>
      </c>
      <c r="Q199">
        <f>INT(L199/4)</f>
        <v>32933</v>
      </c>
      <c r="W199" s="4" t="s">
        <v>8131</v>
      </c>
      <c r="X199">
        <v>5</v>
      </c>
      <c r="Y199" t="b">
        <f>IF(MOD(X199,9)=0,N199,IF(MOD(X199,6)=0,N199,IF(MOD(X199,3)=0,N199)))</f>
        <v>0</v>
      </c>
      <c r="Z199" t="b">
        <f>IF(MOD(X199,9)=0,O199,IF(MOD(X199,6)=0,O199,IF(MOD(X199,3)=0,O199)))</f>
        <v>0</v>
      </c>
    </row>
    <row r="200" spans="1:26">
      <c r="A200" s="4" t="s">
        <v>409</v>
      </c>
      <c r="B200" s="3">
        <f>主线辅助!B196</f>
        <v>699524</v>
      </c>
      <c r="C200" s="3">
        <v>5</v>
      </c>
      <c r="D200" s="3">
        <v>62</v>
      </c>
      <c r="E200" s="3">
        <v>2.4</v>
      </c>
      <c r="F200" s="25">
        <f t="shared" si="9"/>
        <v>131024</v>
      </c>
      <c r="G200" s="25">
        <v>132683</v>
      </c>
      <c r="H200" s="26">
        <f>ROUND((F200/4*5.5+F200*2.7+F200/4*10*1)*2,0)*C200</f>
        <v>8614830</v>
      </c>
      <c r="I200" s="26">
        <f t="shared" si="10"/>
        <v>8723905</v>
      </c>
      <c r="J200" s="26"/>
      <c r="K200" s="35">
        <f>MAX(G200-MAX(G$5:G199),0)</f>
        <v>950</v>
      </c>
      <c r="L200" s="35">
        <f>MAX(G$5:G200)</f>
        <v>132683</v>
      </c>
      <c r="M200" s="3">
        <v>0.55000000000000004</v>
      </c>
      <c r="N200" s="38">
        <f>INT(B200*0.2)</f>
        <v>139904</v>
      </c>
      <c r="O200" s="38">
        <f t="shared" si="11"/>
        <v>55283</v>
      </c>
      <c r="P200">
        <f>INT(L200*2.5)</f>
        <v>331707</v>
      </c>
      <c r="Q200">
        <f>INT(L200/4)</f>
        <v>33170</v>
      </c>
      <c r="W200" s="4" t="s">
        <v>8131</v>
      </c>
      <c r="X200">
        <v>6</v>
      </c>
      <c r="Y200">
        <f>IF(MOD(X200,9)=0,N200,IF(MOD(X200,6)=0,N200,IF(MOD(X200,3)=0,N200)))</f>
        <v>139904</v>
      </c>
      <c r="Z200">
        <f>IF(MOD(X200,9)=0,O200,IF(MOD(X200,6)=0,O200,IF(MOD(X200,3)=0,O200)))</f>
        <v>55283</v>
      </c>
    </row>
    <row r="201" spans="1:26">
      <c r="A201" s="4" t="s">
        <v>411</v>
      </c>
      <c r="B201" s="3">
        <f>主线辅助!B197</f>
        <v>703055</v>
      </c>
      <c r="C201" s="3">
        <v>5</v>
      </c>
      <c r="D201" s="3">
        <v>62</v>
      </c>
      <c r="E201" s="3">
        <v>2.4</v>
      </c>
      <c r="F201" s="25">
        <f t="shared" si="9"/>
        <v>131685</v>
      </c>
      <c r="G201" s="25">
        <v>133353</v>
      </c>
      <c r="H201" s="26">
        <f>ROUND((F201/4*5.5+F201*2.7+F201/4*10*1)*2,0)*C201</f>
        <v>8658290</v>
      </c>
      <c r="I201" s="26">
        <f t="shared" si="10"/>
        <v>8767960</v>
      </c>
      <c r="J201" s="26"/>
      <c r="K201" s="35">
        <f>MAX(G201-MAX(G$5:G200),0)</f>
        <v>670</v>
      </c>
      <c r="L201" s="35">
        <f>MAX(G$5:G201)</f>
        <v>133353</v>
      </c>
      <c r="M201" s="3">
        <v>0.55000000000000004</v>
      </c>
      <c r="N201" s="38">
        <f>INT(B201*0.2)</f>
        <v>140611</v>
      </c>
      <c r="O201" s="38">
        <f t="shared" si="11"/>
        <v>55563</v>
      </c>
      <c r="P201">
        <f>INT(L201*2.5)</f>
        <v>333382</v>
      </c>
      <c r="Q201">
        <f>INT(L201/4)</f>
        <v>33338</v>
      </c>
      <c r="W201" s="4" t="s">
        <v>8131</v>
      </c>
      <c r="X201">
        <v>7</v>
      </c>
      <c r="Y201" t="b">
        <f>IF(MOD(X201,9)=0,N201,IF(MOD(X201,6)=0,N201,IF(MOD(X201,3)=0,N201)))</f>
        <v>0</v>
      </c>
      <c r="Z201" t="b">
        <f>IF(MOD(X201,9)=0,O201,IF(MOD(X201,6)=0,O201,IF(MOD(X201,3)=0,O201)))</f>
        <v>0</v>
      </c>
    </row>
    <row r="202" spans="1:26">
      <c r="A202" s="4" t="s">
        <v>413</v>
      </c>
      <c r="B202" s="3">
        <f>主线辅助!B198</f>
        <v>706597</v>
      </c>
      <c r="C202" s="3">
        <v>5</v>
      </c>
      <c r="D202" s="3">
        <v>62</v>
      </c>
      <c r="E202" s="3">
        <v>2.4</v>
      </c>
      <c r="F202" s="25">
        <f t="shared" si="9"/>
        <v>132349</v>
      </c>
      <c r="G202" s="25">
        <v>134025</v>
      </c>
      <c r="H202" s="26">
        <f>ROUND((F202/4*5.5+F202*2.7+F202/4*10*1)*2,0)*C202</f>
        <v>8701945</v>
      </c>
      <c r="I202" s="26">
        <f t="shared" si="10"/>
        <v>8812145</v>
      </c>
      <c r="J202" s="26"/>
      <c r="K202" s="35">
        <f>MAX(G202-MAX(G$5:G201),0)</f>
        <v>672</v>
      </c>
      <c r="L202" s="35">
        <f>MAX(G$5:G202)</f>
        <v>134025</v>
      </c>
      <c r="M202" s="3">
        <v>0.55000000000000004</v>
      </c>
      <c r="N202" s="38">
        <f>INT(B202*0.2)</f>
        <v>141319</v>
      </c>
      <c r="O202" s="38">
        <f t="shared" si="11"/>
        <v>55843</v>
      </c>
      <c r="P202">
        <f>INT(L202*2.5)</f>
        <v>335062</v>
      </c>
      <c r="Q202">
        <f>INT(L202/4)</f>
        <v>33506</v>
      </c>
      <c r="W202" s="4" t="s">
        <v>8131</v>
      </c>
      <c r="X202">
        <v>8</v>
      </c>
      <c r="Y202" t="b">
        <f>IF(MOD(X202,9)=0,N202,IF(MOD(X202,6)=0,N202,IF(MOD(X202,3)=0,N202)))</f>
        <v>0</v>
      </c>
      <c r="Z202" t="b">
        <f>IF(MOD(X202,9)=0,O202,IF(MOD(X202,6)=0,O202,IF(MOD(X202,3)=0,O202)))</f>
        <v>0</v>
      </c>
    </row>
    <row r="203" spans="1:26">
      <c r="A203" s="4" t="s">
        <v>415</v>
      </c>
      <c r="B203" s="3">
        <f>主线辅助!B199</f>
        <v>711686</v>
      </c>
      <c r="C203" s="3">
        <v>5</v>
      </c>
      <c r="D203" s="3">
        <v>62</v>
      </c>
      <c r="E203" s="3">
        <v>2.4</v>
      </c>
      <c r="F203" s="25">
        <f t="shared" si="9"/>
        <v>133302</v>
      </c>
      <c r="G203" s="25">
        <v>134990</v>
      </c>
      <c r="H203" s="26">
        <f>ROUND((F203/4*5.5+F203*2.7+F203/4*10*1)*2,0)*C203</f>
        <v>8764605</v>
      </c>
      <c r="I203" s="26">
        <f t="shared" si="10"/>
        <v>8875595</v>
      </c>
      <c r="J203" s="26"/>
      <c r="K203" s="35">
        <f>MAX(G203-MAX(G$5:G202),0)</f>
        <v>965</v>
      </c>
      <c r="L203" s="35">
        <f>MAX(G$5:G203)</f>
        <v>134990</v>
      </c>
      <c r="M203" s="3">
        <v>0.55000000000000004</v>
      </c>
      <c r="N203" s="38">
        <f>INT(B203*0.2)</f>
        <v>142337</v>
      </c>
      <c r="O203" s="38">
        <f t="shared" si="11"/>
        <v>56245</v>
      </c>
      <c r="P203">
        <f>INT(L203*2.5)</f>
        <v>337475</v>
      </c>
      <c r="Q203">
        <f>INT(L203/4)</f>
        <v>33747</v>
      </c>
      <c r="W203" s="4" t="s">
        <v>8131</v>
      </c>
      <c r="X203">
        <v>9</v>
      </c>
      <c r="Y203">
        <f>IF(MOD(X203,9)=0,N203,IF(MOD(X203,6)=0,N203,IF(MOD(X203,3)=0,N203)))</f>
        <v>142337</v>
      </c>
      <c r="Z203">
        <f>IF(MOD(X203,9)=0,O203,IF(MOD(X203,6)=0,O203,IF(MOD(X203,3)=0,O203)))</f>
        <v>56245</v>
      </c>
    </row>
    <row r="204" spans="1:26">
      <c r="A204" s="4" t="s">
        <v>68</v>
      </c>
      <c r="B204" s="3">
        <f>主线辅助!B200</f>
        <v>715262</v>
      </c>
      <c r="C204" s="3">
        <v>5</v>
      </c>
      <c r="D204" s="3">
        <v>62</v>
      </c>
      <c r="E204" s="3">
        <v>2.4</v>
      </c>
      <c r="F204" s="25">
        <f t="shared" si="9"/>
        <v>133972</v>
      </c>
      <c r="G204" s="25">
        <v>135668</v>
      </c>
      <c r="H204" s="26">
        <f>ROUND((F204/4*5.5+F204*2.7+F204/4*10*1)*2,0)*C204</f>
        <v>8808660</v>
      </c>
      <c r="I204" s="26">
        <f t="shared" si="10"/>
        <v>8920170</v>
      </c>
      <c r="J204" s="26"/>
      <c r="K204" s="35">
        <f>MAX(G204-MAX(G$5:G203),0)</f>
        <v>678</v>
      </c>
      <c r="L204" s="35">
        <f>MAX(G$5:G204)</f>
        <v>135668</v>
      </c>
      <c r="M204" s="3">
        <v>0.55000000000000004</v>
      </c>
      <c r="N204" s="38">
        <f>INT(B204*0.2)</f>
        <v>143052</v>
      </c>
      <c r="O204" s="38">
        <f t="shared" si="11"/>
        <v>56528</v>
      </c>
      <c r="P204">
        <f>INT(L204*2.5)</f>
        <v>339170</v>
      </c>
      <c r="Q204">
        <f>INT(L204/4)</f>
        <v>33917</v>
      </c>
      <c r="W204" s="4" t="s">
        <v>8131</v>
      </c>
      <c r="X204">
        <v>10</v>
      </c>
      <c r="Y204" t="b">
        <f>IF(MOD(X204,9)=0,N204,IF(MOD(X204,6)=0,N204,IF(MOD(X204,3)=0,N204)))</f>
        <v>0</v>
      </c>
      <c r="Z204" t="b">
        <f>IF(MOD(X204,9)=0,O204,IF(MOD(X204,6)=0,O204,IF(MOD(X204,3)=0,O204)))</f>
        <v>0</v>
      </c>
    </row>
    <row r="205" spans="1:26">
      <c r="A205" s="4" t="s">
        <v>418</v>
      </c>
      <c r="B205" s="3">
        <f>主线辅助!B201</f>
        <v>732683</v>
      </c>
      <c r="C205" s="3">
        <v>5</v>
      </c>
      <c r="D205" s="3">
        <v>62</v>
      </c>
      <c r="E205" s="3">
        <v>2.4</v>
      </c>
      <c r="F205" s="25">
        <f t="shared" si="9"/>
        <v>137235</v>
      </c>
      <c r="G205" s="25">
        <v>138973</v>
      </c>
      <c r="H205" s="26">
        <f>ROUND((F205/4*5.5+F205*2.7+F205/4*10*1)*2,0)*C205</f>
        <v>9023200</v>
      </c>
      <c r="I205" s="26">
        <f t="shared" si="10"/>
        <v>9137475</v>
      </c>
      <c r="J205" s="26"/>
      <c r="K205" s="35">
        <f>MAX(G205-MAX(G$5:G204),0)</f>
        <v>3305</v>
      </c>
      <c r="L205" s="35">
        <f>MAX(G$5:G205)</f>
        <v>138973</v>
      </c>
      <c r="M205" s="3">
        <v>0.55000000000000004</v>
      </c>
      <c r="N205" s="38">
        <f>INT(B205*0.2)</f>
        <v>146536</v>
      </c>
      <c r="O205" s="38">
        <f t="shared" si="11"/>
        <v>57905</v>
      </c>
      <c r="P205">
        <f>INT(L205*2.5)</f>
        <v>347432</v>
      </c>
      <c r="Q205">
        <f>INT(L205/4)</f>
        <v>34743</v>
      </c>
      <c r="W205" s="4" t="s">
        <v>8132</v>
      </c>
      <c r="X205">
        <v>1</v>
      </c>
      <c r="Y205" t="b">
        <f>IF(MOD(X205,9)=0,N205,IF(MOD(X205,6)=0,N205,IF(MOD(X205,3)=0,N205)))</f>
        <v>0</v>
      </c>
      <c r="Z205" t="b">
        <f>IF(MOD(X205,9)=0,O205,IF(MOD(X205,6)=0,O205,IF(MOD(X205,3)=0,O205)))</f>
        <v>0</v>
      </c>
    </row>
    <row r="206" spans="1:26">
      <c r="A206" s="4" t="s">
        <v>420</v>
      </c>
      <c r="B206" s="3">
        <f>主线辅助!B202</f>
        <v>736426</v>
      </c>
      <c r="C206" s="3">
        <v>5</v>
      </c>
      <c r="D206" s="3">
        <v>62</v>
      </c>
      <c r="E206" s="3">
        <v>2.4</v>
      </c>
      <c r="F206" s="25">
        <f t="shared" si="9"/>
        <v>137936</v>
      </c>
      <c r="G206" s="25">
        <v>139683</v>
      </c>
      <c r="H206" s="26">
        <f>ROUND((F206/4*5.5+F206*2.7+F206/4*10*1)*2,0)*C206</f>
        <v>9069290</v>
      </c>
      <c r="I206" s="26">
        <f t="shared" si="10"/>
        <v>9184155</v>
      </c>
      <c r="J206" s="26"/>
      <c r="K206" s="35">
        <f>MAX(G206-MAX(G$5:G205),0)</f>
        <v>710</v>
      </c>
      <c r="L206" s="35">
        <f>MAX(G$5:G206)</f>
        <v>139683</v>
      </c>
      <c r="M206" s="3">
        <v>0.55000000000000004</v>
      </c>
      <c r="N206" s="38">
        <f>INT(B206*0.2)</f>
        <v>147285</v>
      </c>
      <c r="O206" s="38">
        <f t="shared" si="11"/>
        <v>58200</v>
      </c>
      <c r="P206">
        <f>INT(L206*2.5)</f>
        <v>349207</v>
      </c>
      <c r="Q206">
        <f>INT(L206/4)</f>
        <v>34920</v>
      </c>
      <c r="W206" s="4" t="s">
        <v>8132</v>
      </c>
      <c r="X206">
        <v>2</v>
      </c>
      <c r="Y206" t="b">
        <f>IF(MOD(X206,9)=0,N206,IF(MOD(X206,6)=0,N206,IF(MOD(X206,3)=0,N206)))</f>
        <v>0</v>
      </c>
      <c r="Z206" t="b">
        <f>IF(MOD(X206,9)=0,O206,IF(MOD(X206,6)=0,O206,IF(MOD(X206,3)=0,O206)))</f>
        <v>0</v>
      </c>
    </row>
    <row r="207" spans="1:26">
      <c r="A207" s="4" t="s">
        <v>422</v>
      </c>
      <c r="B207" s="3">
        <f>主线辅助!B203</f>
        <v>741763</v>
      </c>
      <c r="C207" s="3">
        <v>5</v>
      </c>
      <c r="D207" s="3">
        <v>62</v>
      </c>
      <c r="E207" s="3">
        <v>2.4</v>
      </c>
      <c r="F207" s="25">
        <f t="shared" si="9"/>
        <v>138935</v>
      </c>
      <c r="G207" s="25">
        <v>140695</v>
      </c>
      <c r="H207" s="26">
        <f>ROUND((F207/4*5.5+F207*2.7+F207/4*10*1)*2,0)*C207</f>
        <v>9134975</v>
      </c>
      <c r="I207" s="26">
        <f t="shared" si="10"/>
        <v>9250695</v>
      </c>
      <c r="J207" s="26"/>
      <c r="K207" s="35">
        <f>MAX(G207-MAX(G$5:G206),0)</f>
        <v>1012</v>
      </c>
      <c r="L207" s="35">
        <f>MAX(G$5:G207)</f>
        <v>140695</v>
      </c>
      <c r="M207" s="3">
        <v>0.55000000000000004</v>
      </c>
      <c r="N207" s="38">
        <f>INT(B207*0.2)</f>
        <v>148352</v>
      </c>
      <c r="O207" s="38">
        <f t="shared" si="11"/>
        <v>58622</v>
      </c>
      <c r="P207">
        <f>INT(L207*2.5)</f>
        <v>351737</v>
      </c>
      <c r="Q207">
        <f>INT(L207/4)</f>
        <v>35173</v>
      </c>
      <c r="W207" s="4" t="s">
        <v>8132</v>
      </c>
      <c r="X207">
        <v>3</v>
      </c>
      <c r="Y207">
        <f>IF(MOD(X207,9)=0,N207,IF(MOD(X207,6)=0,N207,IF(MOD(X207,3)=0,N207)))</f>
        <v>148352</v>
      </c>
      <c r="Z207">
        <f>IF(MOD(X207,9)=0,O207,IF(MOD(X207,6)=0,O207,IF(MOD(X207,3)=0,O207)))</f>
        <v>58622</v>
      </c>
    </row>
    <row r="208" spans="1:26">
      <c r="A208" s="4" t="s">
        <v>424</v>
      </c>
      <c r="B208" s="3">
        <f>主线辅助!B204</f>
        <v>745542</v>
      </c>
      <c r="C208" s="3">
        <v>5</v>
      </c>
      <c r="D208" s="3">
        <v>62</v>
      </c>
      <c r="E208" s="3">
        <v>2.4</v>
      </c>
      <c r="F208" s="25">
        <f t="shared" si="9"/>
        <v>139643</v>
      </c>
      <c r="G208" s="25">
        <v>141412</v>
      </c>
      <c r="H208" s="26">
        <f>ROUND((F208/4*5.5+F208*2.7+F208/4*10*1)*2,0)*C208</f>
        <v>9181525</v>
      </c>
      <c r="I208" s="26">
        <f t="shared" si="10"/>
        <v>9297840</v>
      </c>
      <c r="J208" s="26"/>
      <c r="K208" s="35">
        <f>MAX(G208-MAX(G$5:G207),0)</f>
        <v>717</v>
      </c>
      <c r="L208" s="35">
        <f>MAX(G$5:G208)</f>
        <v>141412</v>
      </c>
      <c r="M208" s="3">
        <v>0.55000000000000004</v>
      </c>
      <c r="N208" s="38">
        <f>INT(B208*0.2)</f>
        <v>149108</v>
      </c>
      <c r="O208" s="38">
        <f t="shared" si="11"/>
        <v>58921</v>
      </c>
      <c r="P208">
        <f>INT(L208*2.5)</f>
        <v>353530</v>
      </c>
      <c r="Q208">
        <f>INT(L208/4)</f>
        <v>35353</v>
      </c>
      <c r="W208" s="4" t="s">
        <v>8132</v>
      </c>
      <c r="X208">
        <v>4</v>
      </c>
      <c r="Y208" t="b">
        <f>IF(MOD(X208,9)=0,N208,IF(MOD(X208,6)=0,N208,IF(MOD(X208,3)=0,N208)))</f>
        <v>0</v>
      </c>
      <c r="Z208" t="b">
        <f>IF(MOD(X208,9)=0,O208,IF(MOD(X208,6)=0,O208,IF(MOD(X208,3)=0,O208)))</f>
        <v>0</v>
      </c>
    </row>
    <row r="209" spans="1:26">
      <c r="A209" s="4" t="s">
        <v>426</v>
      </c>
      <c r="B209" s="3">
        <f>主线辅助!B205</f>
        <v>749334</v>
      </c>
      <c r="C209" s="3">
        <v>5</v>
      </c>
      <c r="D209" s="3">
        <v>62</v>
      </c>
      <c r="E209" s="3">
        <v>2.4</v>
      </c>
      <c r="F209" s="25">
        <f t="shared" si="9"/>
        <v>140353</v>
      </c>
      <c r="G209" s="25">
        <v>142131</v>
      </c>
      <c r="H209" s="26">
        <f>ROUND((F209/4*5.5+F209*2.7+F209/4*10*1)*2,0)*C209</f>
        <v>9228210</v>
      </c>
      <c r="I209" s="26">
        <f t="shared" si="10"/>
        <v>9345115</v>
      </c>
      <c r="J209" s="26"/>
      <c r="K209" s="35">
        <f>MAX(G209-MAX(G$5:G208),0)</f>
        <v>719</v>
      </c>
      <c r="L209" s="35">
        <f>MAX(G$5:G209)</f>
        <v>142131</v>
      </c>
      <c r="M209" s="3">
        <v>0.55000000000000004</v>
      </c>
      <c r="N209" s="38">
        <f>INT(B209*0.2)</f>
        <v>149866</v>
      </c>
      <c r="O209" s="38">
        <f t="shared" si="11"/>
        <v>59220</v>
      </c>
      <c r="P209">
        <f>INT(L209*2.5)</f>
        <v>355327</v>
      </c>
      <c r="Q209">
        <f>INT(L209/4)</f>
        <v>35532</v>
      </c>
      <c r="W209" s="4" t="s">
        <v>8132</v>
      </c>
      <c r="X209">
        <v>5</v>
      </c>
      <c r="Y209" t="b">
        <f>IF(MOD(X209,9)=0,N209,IF(MOD(X209,6)=0,N209,IF(MOD(X209,3)=0,N209)))</f>
        <v>0</v>
      </c>
      <c r="Z209" t="b">
        <f>IF(MOD(X209,9)=0,O209,IF(MOD(X209,6)=0,O209,IF(MOD(X209,3)=0,O209)))</f>
        <v>0</v>
      </c>
    </row>
    <row r="210" spans="1:26">
      <c r="A210" s="4" t="s">
        <v>428</v>
      </c>
      <c r="B210" s="3">
        <f>主线辅助!B206</f>
        <v>754758</v>
      </c>
      <c r="C210" s="3">
        <v>5</v>
      </c>
      <c r="D210" s="3">
        <v>62</v>
      </c>
      <c r="E210" s="3">
        <v>2.4</v>
      </c>
      <c r="F210" s="25">
        <f t="shared" si="9"/>
        <v>141369</v>
      </c>
      <c r="G210" s="25">
        <v>143160</v>
      </c>
      <c r="H210" s="26">
        <f>ROUND((F210/4*5.5+F210*2.7+F210/4*10*1)*2,0)*C210</f>
        <v>9295010</v>
      </c>
      <c r="I210" s="26">
        <f t="shared" si="10"/>
        <v>9412770</v>
      </c>
      <c r="J210" s="26"/>
      <c r="K210" s="35">
        <f>MAX(G210-MAX(G$5:G209),0)</f>
        <v>1029</v>
      </c>
      <c r="L210" s="35">
        <f>MAX(G$5:G210)</f>
        <v>143160</v>
      </c>
      <c r="M210" s="3">
        <v>0.55000000000000004</v>
      </c>
      <c r="N210" s="38">
        <f>INT(B210*0.2)</f>
        <v>150951</v>
      </c>
      <c r="O210" s="38">
        <f t="shared" si="11"/>
        <v>59650</v>
      </c>
      <c r="P210">
        <f>INT(L210*2.5)</f>
        <v>357900</v>
      </c>
      <c r="Q210">
        <f>INT(L210/4)</f>
        <v>35790</v>
      </c>
      <c r="W210" s="4" t="s">
        <v>8132</v>
      </c>
      <c r="X210">
        <v>6</v>
      </c>
      <c r="Y210">
        <f>IF(MOD(X210,9)=0,N210,IF(MOD(X210,6)=0,N210,IF(MOD(X210,3)=0,N210)))</f>
        <v>150951</v>
      </c>
      <c r="Z210">
        <f>IF(MOD(X210,9)=0,O210,IF(MOD(X210,6)=0,O210,IF(MOD(X210,3)=0,O210)))</f>
        <v>59650</v>
      </c>
    </row>
    <row r="211" spans="1:26">
      <c r="A211" s="4" t="s">
        <v>430</v>
      </c>
      <c r="B211" s="3">
        <f>主线辅助!B207</f>
        <v>758586</v>
      </c>
      <c r="C211" s="3">
        <v>5</v>
      </c>
      <c r="D211" s="3">
        <v>62</v>
      </c>
      <c r="E211" s="3">
        <v>2.4</v>
      </c>
      <c r="F211" s="25">
        <f t="shared" si="9"/>
        <v>142086</v>
      </c>
      <c r="G211" s="25">
        <v>143886</v>
      </c>
      <c r="H211" s="26">
        <f>ROUND((F211/4*5.5+F211*2.7+F211/4*10*1)*2,0)*C211</f>
        <v>9342155</v>
      </c>
      <c r="I211" s="26">
        <f t="shared" si="10"/>
        <v>9460505</v>
      </c>
      <c r="J211" s="26"/>
      <c r="K211" s="35">
        <f>MAX(G211-MAX(G$5:G210),0)</f>
        <v>726</v>
      </c>
      <c r="L211" s="35">
        <f>MAX(G$5:G211)</f>
        <v>143886</v>
      </c>
      <c r="M211" s="3">
        <v>0.55000000000000004</v>
      </c>
      <c r="N211" s="38">
        <f>INT(B211*0.2)</f>
        <v>151717</v>
      </c>
      <c r="O211" s="38">
        <f t="shared" si="11"/>
        <v>59952</v>
      </c>
      <c r="P211">
        <f>INT(L211*2.5)</f>
        <v>359715</v>
      </c>
      <c r="Q211">
        <f>INT(L211/4)</f>
        <v>35971</v>
      </c>
      <c r="W211" s="4" t="s">
        <v>8132</v>
      </c>
      <c r="X211">
        <v>7</v>
      </c>
      <c r="Y211" t="b">
        <f>IF(MOD(X211,9)=0,N211,IF(MOD(X211,6)=0,N211,IF(MOD(X211,3)=0,N211)))</f>
        <v>0</v>
      </c>
      <c r="Z211" t="b">
        <f>IF(MOD(X211,9)=0,O211,IF(MOD(X211,6)=0,O211,IF(MOD(X211,3)=0,O211)))</f>
        <v>0</v>
      </c>
    </row>
    <row r="212" spans="1:26">
      <c r="A212" s="4" t="s">
        <v>432</v>
      </c>
      <c r="B212" s="3">
        <f>主线辅助!B208</f>
        <v>762427</v>
      </c>
      <c r="C212" s="3">
        <v>5</v>
      </c>
      <c r="D212" s="3">
        <v>62</v>
      </c>
      <c r="E212" s="3">
        <v>2.4</v>
      </c>
      <c r="F212" s="25">
        <f t="shared" si="9"/>
        <v>142806</v>
      </c>
      <c r="G212" s="25">
        <v>144615</v>
      </c>
      <c r="H212" s="26">
        <f>ROUND((F212/4*5.5+F212*2.7+F212/4*10*1)*2,0)*C212</f>
        <v>9389495</v>
      </c>
      <c r="I212" s="26">
        <f t="shared" si="10"/>
        <v>9508435</v>
      </c>
      <c r="J212" s="26"/>
      <c r="K212" s="35">
        <f>MAX(G212-MAX(G$5:G211),0)</f>
        <v>729</v>
      </c>
      <c r="L212" s="35">
        <f>MAX(G$5:G212)</f>
        <v>144615</v>
      </c>
      <c r="M212" s="3">
        <v>0.55000000000000004</v>
      </c>
      <c r="N212" s="38">
        <f>INT(B212*0.2)</f>
        <v>152485</v>
      </c>
      <c r="O212" s="38">
        <f t="shared" si="11"/>
        <v>60255</v>
      </c>
      <c r="P212">
        <f>INT(L212*2.5)</f>
        <v>361537</v>
      </c>
      <c r="Q212">
        <f>INT(L212/4)</f>
        <v>36153</v>
      </c>
      <c r="W212" s="4" t="s">
        <v>8132</v>
      </c>
      <c r="X212">
        <v>8</v>
      </c>
      <c r="Y212" t="b">
        <f>IF(MOD(X212,9)=0,N212,IF(MOD(X212,6)=0,N212,IF(MOD(X212,3)=0,N212)))</f>
        <v>0</v>
      </c>
      <c r="Z212" t="b">
        <f>IF(MOD(X212,9)=0,O212,IF(MOD(X212,6)=0,O212,IF(MOD(X212,3)=0,O212)))</f>
        <v>0</v>
      </c>
    </row>
    <row r="213" spans="1:26">
      <c r="A213" s="4" t="s">
        <v>434</v>
      </c>
      <c r="B213" s="3">
        <f>主线辅助!B209</f>
        <v>767936</v>
      </c>
      <c r="C213" s="3">
        <v>5</v>
      </c>
      <c r="D213" s="3">
        <v>62</v>
      </c>
      <c r="E213" s="3">
        <v>2.4</v>
      </c>
      <c r="F213" s="25">
        <f t="shared" si="9"/>
        <v>143838</v>
      </c>
      <c r="G213" s="25">
        <v>145660</v>
      </c>
      <c r="H213" s="26">
        <f>ROUND((F213/4*5.5+F213*2.7+F213/4*10*1)*2,0)*C213</f>
        <v>9457350</v>
      </c>
      <c r="I213" s="26">
        <f t="shared" si="10"/>
        <v>9577145</v>
      </c>
      <c r="J213" s="26"/>
      <c r="K213" s="35">
        <f>MAX(G213-MAX(G$5:G212),0)</f>
        <v>1045</v>
      </c>
      <c r="L213" s="35">
        <f>MAX(G$5:G213)</f>
        <v>145660</v>
      </c>
      <c r="M213" s="3">
        <v>0.55000000000000004</v>
      </c>
      <c r="N213" s="38">
        <f>INT(B213*0.2)</f>
        <v>153587</v>
      </c>
      <c r="O213" s="38">
        <f t="shared" si="11"/>
        <v>60691</v>
      </c>
      <c r="P213">
        <f>INT(L213*2.5)</f>
        <v>364150</v>
      </c>
      <c r="Q213">
        <f>INT(L213/4)</f>
        <v>36415</v>
      </c>
      <c r="W213" s="4" t="s">
        <v>8132</v>
      </c>
      <c r="X213">
        <v>9</v>
      </c>
      <c r="Y213">
        <f>IF(MOD(X213,9)=0,N213,IF(MOD(X213,6)=0,N213,IF(MOD(X213,3)=0,N213)))</f>
        <v>153587</v>
      </c>
      <c r="Z213">
        <f>IF(MOD(X213,9)=0,O213,IF(MOD(X213,6)=0,O213,IF(MOD(X213,3)=0,O213)))</f>
        <v>60691</v>
      </c>
    </row>
    <row r="214" spans="1:26">
      <c r="A214" s="4" t="s">
        <v>70</v>
      </c>
      <c r="B214" s="3">
        <f>主线辅助!B210</f>
        <v>771814</v>
      </c>
      <c r="C214" s="3">
        <v>5</v>
      </c>
      <c r="D214" s="3">
        <v>62</v>
      </c>
      <c r="E214" s="3">
        <v>2.4</v>
      </c>
      <c r="F214" s="25">
        <f t="shared" si="9"/>
        <v>144564</v>
      </c>
      <c r="G214" s="25">
        <v>146395</v>
      </c>
      <c r="H214" s="26">
        <f>ROUND((F214/4*5.5+F214*2.7+F214/4*10*1)*2,0)*C214</f>
        <v>9505085</v>
      </c>
      <c r="I214" s="26">
        <f t="shared" si="10"/>
        <v>9625470</v>
      </c>
      <c r="J214" s="26"/>
      <c r="K214" s="35">
        <f>MAX(G214-MAX(G$5:G213),0)</f>
        <v>735</v>
      </c>
      <c r="L214" s="35">
        <f>MAX(G$5:G214)</f>
        <v>146395</v>
      </c>
      <c r="M214" s="3">
        <v>0.55000000000000004</v>
      </c>
      <c r="N214" s="38">
        <f>INT(B214*0.2)</f>
        <v>154362</v>
      </c>
      <c r="O214" s="38">
        <f t="shared" si="11"/>
        <v>60997</v>
      </c>
      <c r="P214">
        <f>INT(L214*2.5)</f>
        <v>365987</v>
      </c>
      <c r="Q214">
        <f>INT(L214/4)</f>
        <v>36598</v>
      </c>
      <c r="W214" s="4" t="s">
        <v>8132</v>
      </c>
      <c r="X214">
        <v>10</v>
      </c>
      <c r="Y214" t="b">
        <f>IF(MOD(X214,9)=0,N214,IF(MOD(X214,6)=0,N214,IF(MOD(X214,3)=0,N214)))</f>
        <v>0</v>
      </c>
      <c r="Z214" t="b">
        <f>IF(MOD(X214,9)=0,O214,IF(MOD(X214,6)=0,O214,IF(MOD(X214,3)=0,O214)))</f>
        <v>0</v>
      </c>
    </row>
    <row r="215" spans="1:26">
      <c r="A215" s="4" t="s">
        <v>437</v>
      </c>
      <c r="B215" s="3">
        <f>主线辅助!B211</f>
        <v>790669</v>
      </c>
      <c r="C215" s="3">
        <v>5</v>
      </c>
      <c r="D215" s="3">
        <v>62</v>
      </c>
      <c r="E215" s="3">
        <v>2.4</v>
      </c>
      <c r="F215" s="25">
        <f t="shared" si="9"/>
        <v>148096</v>
      </c>
      <c r="G215" s="25">
        <v>149971</v>
      </c>
      <c r="H215" s="26">
        <f>ROUND((F215/4*5.5+F215*2.7+F215/4*10*1)*2,0)*C215</f>
        <v>9737310</v>
      </c>
      <c r="I215" s="26">
        <f t="shared" si="10"/>
        <v>9860595</v>
      </c>
      <c r="J215" s="26"/>
      <c r="K215" s="35">
        <f>MAX(G215-MAX(G$5:G214),0)</f>
        <v>3576</v>
      </c>
      <c r="L215" s="35">
        <f>MAX(G$5:G215)</f>
        <v>149971</v>
      </c>
      <c r="M215" s="3">
        <v>0.55000000000000004</v>
      </c>
      <c r="N215" s="38">
        <f>INT(B215*0.2)</f>
        <v>158133</v>
      </c>
      <c r="O215" s="38">
        <f t="shared" si="11"/>
        <v>62487</v>
      </c>
      <c r="P215">
        <f>INT(L215*2.5)</f>
        <v>374927</v>
      </c>
      <c r="Q215">
        <f>INT(L215/4)</f>
        <v>37492</v>
      </c>
      <c r="W215" s="4" t="s">
        <v>8133</v>
      </c>
      <c r="X215">
        <v>1</v>
      </c>
      <c r="Y215" t="b">
        <f>IF(MOD(X215,9)=0,N215,IF(MOD(X215,6)=0,N215,IF(MOD(X215,3)=0,N215)))</f>
        <v>0</v>
      </c>
      <c r="Z215" t="b">
        <f>IF(MOD(X215,9)=0,O215,IF(MOD(X215,6)=0,O215,IF(MOD(X215,3)=0,O215)))</f>
        <v>0</v>
      </c>
    </row>
    <row r="216" spans="1:26">
      <c r="A216" s="4" t="s">
        <v>439</v>
      </c>
      <c r="B216" s="3">
        <f>主线辅助!B212</f>
        <v>793566</v>
      </c>
      <c r="C216" s="3">
        <v>5</v>
      </c>
      <c r="D216" s="3">
        <v>62</v>
      </c>
      <c r="E216" s="3">
        <v>2.4</v>
      </c>
      <c r="F216" s="25">
        <f t="shared" si="9"/>
        <v>148638</v>
      </c>
      <c r="G216" s="25">
        <v>150521</v>
      </c>
      <c r="H216" s="26">
        <f>ROUND((F216/4*5.5+F216*2.7+F216/4*10*1)*2,0)*C216</f>
        <v>9772950</v>
      </c>
      <c r="I216" s="26">
        <f t="shared" si="10"/>
        <v>9896755</v>
      </c>
      <c r="J216" s="26"/>
      <c r="K216" s="35">
        <f>MAX(G216-MAX(G$5:G215),0)</f>
        <v>550</v>
      </c>
      <c r="L216" s="35">
        <f>MAX(G$5:G216)</f>
        <v>150521</v>
      </c>
      <c r="M216" s="3">
        <v>0.55000000000000004</v>
      </c>
      <c r="N216" s="38">
        <f>INT(B216*0.2)</f>
        <v>158713</v>
      </c>
      <c r="O216" s="38">
        <f t="shared" si="11"/>
        <v>62716</v>
      </c>
      <c r="P216">
        <f>INT(L216*2.5)</f>
        <v>376302</v>
      </c>
      <c r="Q216">
        <f>INT(L216/4)</f>
        <v>37630</v>
      </c>
      <c r="W216" s="4" t="s">
        <v>8133</v>
      </c>
      <c r="X216">
        <v>2</v>
      </c>
      <c r="Y216" t="b">
        <f>IF(MOD(X216,9)=0,N216,IF(MOD(X216,6)=0,N216,IF(MOD(X216,3)=0,N216)))</f>
        <v>0</v>
      </c>
      <c r="Z216" t="b">
        <f>IF(MOD(X216,9)=0,O216,IF(MOD(X216,6)=0,O216,IF(MOD(X216,3)=0,O216)))</f>
        <v>0</v>
      </c>
    </row>
    <row r="217" spans="1:26">
      <c r="A217" s="4" t="s">
        <v>441</v>
      </c>
      <c r="B217" s="3">
        <f>主线辅助!B213</f>
        <v>798171</v>
      </c>
      <c r="C217" s="3">
        <v>5</v>
      </c>
      <c r="D217" s="3">
        <v>62</v>
      </c>
      <c r="E217" s="3">
        <v>2.4</v>
      </c>
      <c r="F217" s="25">
        <f t="shared" si="9"/>
        <v>149501</v>
      </c>
      <c r="G217" s="25">
        <v>151394</v>
      </c>
      <c r="H217" s="26">
        <f>ROUND((F217/4*5.5+F217*2.7+F217/4*10*1)*2,0)*C217</f>
        <v>9829690</v>
      </c>
      <c r="I217" s="26">
        <f t="shared" si="10"/>
        <v>9954155</v>
      </c>
      <c r="J217" s="26"/>
      <c r="K217" s="35">
        <f>MAX(G217-MAX(G$5:G216),0)</f>
        <v>873</v>
      </c>
      <c r="L217" s="35">
        <f>MAX(G$5:G217)</f>
        <v>151394</v>
      </c>
      <c r="M217" s="3">
        <v>0.55000000000000004</v>
      </c>
      <c r="N217" s="38">
        <f>INT(B217*0.2)</f>
        <v>159634</v>
      </c>
      <c r="O217" s="38">
        <f t="shared" si="11"/>
        <v>63080</v>
      </c>
      <c r="P217">
        <f>INT(L217*2.5)</f>
        <v>378485</v>
      </c>
      <c r="Q217">
        <f>INT(L217/4)</f>
        <v>37848</v>
      </c>
      <c r="W217" s="4" t="s">
        <v>8133</v>
      </c>
      <c r="X217">
        <v>3</v>
      </c>
      <c r="Y217">
        <f>IF(MOD(X217,9)=0,N217,IF(MOD(X217,6)=0,N217,IF(MOD(X217,3)=0,N217)))</f>
        <v>159634</v>
      </c>
      <c r="Z217">
        <f>IF(MOD(X217,9)=0,O217,IF(MOD(X217,6)=0,O217,IF(MOD(X217,3)=0,O217)))</f>
        <v>63080</v>
      </c>
    </row>
    <row r="218" spans="1:26">
      <c r="A218" s="4" t="s">
        <v>443</v>
      </c>
      <c r="B218" s="3">
        <f>主线辅助!B214</f>
        <v>801092</v>
      </c>
      <c r="C218" s="3">
        <v>5</v>
      </c>
      <c r="D218" s="3">
        <v>62</v>
      </c>
      <c r="E218" s="3">
        <v>2.4</v>
      </c>
      <c r="F218" s="25">
        <f t="shared" si="9"/>
        <v>150048</v>
      </c>
      <c r="G218" s="25">
        <v>151948</v>
      </c>
      <c r="H218" s="26">
        <f>ROUND((F218/4*5.5+F218*2.7+F218/4*10*1)*2,0)*C218</f>
        <v>9865655</v>
      </c>
      <c r="I218" s="26">
        <f t="shared" si="10"/>
        <v>9990580</v>
      </c>
      <c r="J218" s="26"/>
      <c r="K218" s="35">
        <f>MAX(G218-MAX(G$5:G217),0)</f>
        <v>554</v>
      </c>
      <c r="L218" s="35">
        <f>MAX(G$5:G218)</f>
        <v>151948</v>
      </c>
      <c r="M218" s="3">
        <v>0.55000000000000004</v>
      </c>
      <c r="N218" s="38">
        <f>INT(B218*0.2)</f>
        <v>160218</v>
      </c>
      <c r="O218" s="38">
        <f t="shared" si="11"/>
        <v>63311</v>
      </c>
      <c r="P218">
        <f>INT(L218*2.5)</f>
        <v>379870</v>
      </c>
      <c r="Q218">
        <f>INT(L218/4)</f>
        <v>37987</v>
      </c>
      <c r="W218" s="4" t="s">
        <v>8133</v>
      </c>
      <c r="X218">
        <v>4</v>
      </c>
      <c r="Y218" t="b">
        <f>IF(MOD(X218,9)=0,N218,IF(MOD(X218,6)=0,N218,IF(MOD(X218,3)=0,N218)))</f>
        <v>0</v>
      </c>
      <c r="Z218" t="b">
        <f>IF(MOD(X218,9)=0,O218,IF(MOD(X218,6)=0,O218,IF(MOD(X218,3)=0,O218)))</f>
        <v>0</v>
      </c>
    </row>
    <row r="219" spans="1:26">
      <c r="A219" s="4" t="s">
        <v>445</v>
      </c>
      <c r="B219" s="3">
        <f>主线辅助!B215</f>
        <v>804021</v>
      </c>
      <c r="C219" s="3">
        <v>5</v>
      </c>
      <c r="D219" s="3">
        <v>62</v>
      </c>
      <c r="E219" s="3">
        <v>2.4</v>
      </c>
      <c r="F219" s="25">
        <f t="shared" si="9"/>
        <v>150597</v>
      </c>
      <c r="G219" s="25">
        <v>152504</v>
      </c>
      <c r="H219" s="26">
        <f>ROUND((F219/4*5.5+F219*2.7+F219/4*10*1)*2,0)*C219</f>
        <v>9901755</v>
      </c>
      <c r="I219" s="26">
        <f t="shared" si="10"/>
        <v>10027140</v>
      </c>
      <c r="J219" s="26"/>
      <c r="K219" s="35">
        <f>MAX(G219-MAX(G$5:G218),0)</f>
        <v>556</v>
      </c>
      <c r="L219" s="35">
        <f>MAX(G$5:G219)</f>
        <v>152504</v>
      </c>
      <c r="M219" s="3">
        <v>0.55000000000000004</v>
      </c>
      <c r="N219" s="38">
        <f>INT(B219*0.2)</f>
        <v>160804</v>
      </c>
      <c r="O219" s="38">
        <f t="shared" si="11"/>
        <v>63543</v>
      </c>
      <c r="P219">
        <f>INT(L219*2.5)</f>
        <v>381260</v>
      </c>
      <c r="Q219">
        <f>INT(L219/4)</f>
        <v>38126</v>
      </c>
      <c r="W219" s="4" t="s">
        <v>8133</v>
      </c>
      <c r="X219">
        <v>5</v>
      </c>
      <c r="Y219" t="b">
        <f>IF(MOD(X219,9)=0,N219,IF(MOD(X219,6)=0,N219,IF(MOD(X219,3)=0,N219)))</f>
        <v>0</v>
      </c>
      <c r="Z219" t="b">
        <f>IF(MOD(X219,9)=0,O219,IF(MOD(X219,6)=0,O219,IF(MOD(X219,3)=0,O219)))</f>
        <v>0</v>
      </c>
    </row>
    <row r="220" spans="1:26">
      <c r="A220" s="4" t="s">
        <v>447</v>
      </c>
      <c r="B220" s="3">
        <f>主线辅助!B216</f>
        <v>808687</v>
      </c>
      <c r="C220" s="3">
        <v>5</v>
      </c>
      <c r="D220" s="3">
        <v>62</v>
      </c>
      <c r="E220" s="3">
        <v>2.4</v>
      </c>
      <c r="F220" s="25">
        <f t="shared" si="9"/>
        <v>151471</v>
      </c>
      <c r="G220" s="25">
        <v>153389</v>
      </c>
      <c r="H220" s="26">
        <f>ROUND((F220/4*5.5+F220*2.7+F220/4*10*1)*2,0)*C220</f>
        <v>9959220</v>
      </c>
      <c r="I220" s="26">
        <f t="shared" si="10"/>
        <v>10085325</v>
      </c>
      <c r="J220" s="26"/>
      <c r="K220" s="35">
        <f>MAX(G220-MAX(G$5:G219),0)</f>
        <v>885</v>
      </c>
      <c r="L220" s="35">
        <f>MAX(G$5:G220)</f>
        <v>153389</v>
      </c>
      <c r="M220" s="3">
        <v>0.55000000000000004</v>
      </c>
      <c r="N220" s="38">
        <f>INT(B220*0.2)</f>
        <v>161737</v>
      </c>
      <c r="O220" s="38">
        <f t="shared" si="11"/>
        <v>63911</v>
      </c>
      <c r="P220">
        <f>INT(L220*2.5)</f>
        <v>383472</v>
      </c>
      <c r="Q220">
        <f>INT(L220/4)</f>
        <v>38347</v>
      </c>
      <c r="W220" s="4" t="s">
        <v>8133</v>
      </c>
      <c r="X220">
        <v>6</v>
      </c>
      <c r="Y220">
        <f>IF(MOD(X220,9)=0,N220,IF(MOD(X220,6)=0,N220,IF(MOD(X220,3)=0,N220)))</f>
        <v>161737</v>
      </c>
      <c r="Z220">
        <f>IF(MOD(X220,9)=0,O220,IF(MOD(X220,6)=0,O220,IF(MOD(X220,3)=0,O220)))</f>
        <v>63911</v>
      </c>
    </row>
    <row r="221" spans="1:26">
      <c r="A221" s="4" t="s">
        <v>449</v>
      </c>
      <c r="B221" s="3">
        <f>主线辅助!B217</f>
        <v>811642</v>
      </c>
      <c r="C221" s="3">
        <v>5</v>
      </c>
      <c r="D221" s="3">
        <v>62</v>
      </c>
      <c r="E221" s="3">
        <v>2.4</v>
      </c>
      <c r="F221" s="25">
        <f t="shared" si="9"/>
        <v>152024</v>
      </c>
      <c r="G221" s="25">
        <v>153950</v>
      </c>
      <c r="H221" s="26">
        <f>ROUND((F221/4*5.5+F221*2.7+F221/4*10*1)*2,0)*C221</f>
        <v>9995580</v>
      </c>
      <c r="I221" s="26">
        <f t="shared" si="10"/>
        <v>10122215</v>
      </c>
      <c r="J221" s="26"/>
      <c r="K221" s="35">
        <f>MAX(G221-MAX(G$5:G220),0)</f>
        <v>561</v>
      </c>
      <c r="L221" s="35">
        <f>MAX(G$5:G221)</f>
        <v>153950</v>
      </c>
      <c r="M221" s="3">
        <v>0.55000000000000004</v>
      </c>
      <c r="N221" s="38">
        <f>INT(B221*0.2)</f>
        <v>162328</v>
      </c>
      <c r="O221" s="38">
        <f t="shared" si="11"/>
        <v>64145</v>
      </c>
      <c r="P221">
        <f>INT(L221*2.5)</f>
        <v>384875</v>
      </c>
      <c r="Q221">
        <f>INT(L221/4)</f>
        <v>38487</v>
      </c>
      <c r="W221" s="4" t="s">
        <v>8133</v>
      </c>
      <c r="X221">
        <v>7</v>
      </c>
      <c r="Y221" t="b">
        <f>IF(MOD(X221,9)=0,N221,IF(MOD(X221,6)=0,N221,IF(MOD(X221,3)=0,N221)))</f>
        <v>0</v>
      </c>
      <c r="Z221" t="b">
        <f>IF(MOD(X221,9)=0,O221,IF(MOD(X221,6)=0,O221,IF(MOD(X221,3)=0,O221)))</f>
        <v>0</v>
      </c>
    </row>
    <row r="222" spans="1:26">
      <c r="A222" s="4" t="s">
        <v>451</v>
      </c>
      <c r="B222" s="3">
        <f>主线辅助!B218</f>
        <v>814604</v>
      </c>
      <c r="C222" s="3">
        <v>5</v>
      </c>
      <c r="D222" s="3">
        <v>62</v>
      </c>
      <c r="E222" s="3">
        <v>2.4</v>
      </c>
      <c r="F222" s="25">
        <f t="shared" si="9"/>
        <v>152579</v>
      </c>
      <c r="G222" s="25">
        <v>154511</v>
      </c>
      <c r="H222" s="26">
        <f>ROUND((F222/4*5.5+F222*2.7+F222/4*10*1)*2,0)*C222</f>
        <v>10032070</v>
      </c>
      <c r="I222" s="26">
        <f t="shared" si="10"/>
        <v>10159100</v>
      </c>
      <c r="J222" s="26"/>
      <c r="K222" s="35">
        <f>MAX(G222-MAX(G$5:G221),0)</f>
        <v>561</v>
      </c>
      <c r="L222" s="35">
        <f>MAX(G$5:G222)</f>
        <v>154511</v>
      </c>
      <c r="M222" s="3">
        <v>0.55000000000000004</v>
      </c>
      <c r="N222" s="38">
        <f>INT(B222*0.2)</f>
        <v>162920</v>
      </c>
      <c r="O222" s="38">
        <f t="shared" si="11"/>
        <v>64378</v>
      </c>
      <c r="P222">
        <f>INT(L222*2.5)</f>
        <v>386277</v>
      </c>
      <c r="Q222">
        <f>INT(L222/4)</f>
        <v>38627</v>
      </c>
      <c r="W222" s="4" t="s">
        <v>8133</v>
      </c>
      <c r="X222">
        <v>8</v>
      </c>
      <c r="Y222" t="b">
        <f>IF(MOD(X222,9)=0,N222,IF(MOD(X222,6)=0,N222,IF(MOD(X222,3)=0,N222)))</f>
        <v>0</v>
      </c>
      <c r="Z222" t="b">
        <f>IF(MOD(X222,9)=0,O222,IF(MOD(X222,6)=0,O222,IF(MOD(X222,3)=0,O222)))</f>
        <v>0</v>
      </c>
    </row>
    <row r="223" spans="1:26">
      <c r="A223" s="4" t="s">
        <v>453</v>
      </c>
      <c r="B223" s="3">
        <f>主线辅助!B219</f>
        <v>819331</v>
      </c>
      <c r="C223" s="3">
        <v>5</v>
      </c>
      <c r="D223" s="3">
        <v>62</v>
      </c>
      <c r="E223" s="3">
        <v>2.4</v>
      </c>
      <c r="F223" s="25">
        <f t="shared" si="9"/>
        <v>153464</v>
      </c>
      <c r="G223" s="25">
        <v>155408</v>
      </c>
      <c r="H223" s="26">
        <f>ROUND((F223/4*5.5+F223*2.7+F223/4*10*1)*2,0)*C223</f>
        <v>10090260</v>
      </c>
      <c r="I223" s="26">
        <f t="shared" si="10"/>
        <v>10218075</v>
      </c>
      <c r="J223" s="26"/>
      <c r="K223" s="35">
        <f>MAX(G223-MAX(G$5:G222),0)</f>
        <v>897</v>
      </c>
      <c r="L223" s="35">
        <f>MAX(G$5:G223)</f>
        <v>155408</v>
      </c>
      <c r="M223" s="3">
        <v>0.55000000000000004</v>
      </c>
      <c r="N223" s="38">
        <f>INT(B223*0.2)</f>
        <v>163866</v>
      </c>
      <c r="O223" s="38">
        <f t="shared" si="11"/>
        <v>64753</v>
      </c>
      <c r="P223">
        <f>INT(L223*2.5)</f>
        <v>388520</v>
      </c>
      <c r="Q223">
        <f>INT(L223/4)</f>
        <v>38852</v>
      </c>
      <c r="W223" s="4" t="s">
        <v>8133</v>
      </c>
      <c r="X223">
        <v>9</v>
      </c>
      <c r="Y223">
        <f>IF(MOD(X223,9)=0,N223,IF(MOD(X223,6)=0,N223,IF(MOD(X223,3)=0,N223)))</f>
        <v>163866</v>
      </c>
      <c r="Z223">
        <f>IF(MOD(X223,9)=0,O223,IF(MOD(X223,6)=0,O223,IF(MOD(X223,3)=0,O223)))</f>
        <v>64753</v>
      </c>
    </row>
    <row r="224" spans="1:26">
      <c r="A224" s="27" t="s">
        <v>72</v>
      </c>
      <c r="B224" s="28">
        <f>主线辅助!B220</f>
        <v>822318</v>
      </c>
      <c r="C224" s="28">
        <v>5</v>
      </c>
      <c r="D224" s="28">
        <v>62</v>
      </c>
      <c r="E224" s="28">
        <v>2.4</v>
      </c>
      <c r="F224" s="28">
        <f t="shared" si="9"/>
        <v>154024</v>
      </c>
      <c r="G224" s="28">
        <v>155974</v>
      </c>
      <c r="H224" s="29">
        <f>ROUND((F224/4*5.5+F224*2.7+F224/4*10*1)*2,0)*C224</f>
        <v>10127080</v>
      </c>
      <c r="I224" s="26">
        <f t="shared" si="10"/>
        <v>10255290</v>
      </c>
      <c r="J224" s="30" t="s">
        <v>5084</v>
      </c>
      <c r="K224" s="35">
        <f>MAX(G224-MAX(G$5:G223),0)</f>
        <v>566</v>
      </c>
      <c r="L224" s="35">
        <f>MAX(G$5:G224)</f>
        <v>155974</v>
      </c>
      <c r="M224" s="3">
        <v>0.55000000000000004</v>
      </c>
      <c r="N224" s="38">
        <f>INT(B224*0.2)</f>
        <v>164463</v>
      </c>
      <c r="O224" s="38">
        <f t="shared" si="11"/>
        <v>64988</v>
      </c>
      <c r="P224">
        <f>INT(L224*2.5)</f>
        <v>389935</v>
      </c>
      <c r="Q224">
        <f>INT(L224/4)</f>
        <v>38993</v>
      </c>
      <c r="W224" s="27" t="s">
        <v>8133</v>
      </c>
      <c r="X224">
        <v>10</v>
      </c>
      <c r="Y224" t="b">
        <f>IF(MOD(X224,9)=0,N224,IF(MOD(X224,6)=0,N224,IF(MOD(X224,3)=0,N224)))</f>
        <v>0</v>
      </c>
      <c r="Z224" t="b">
        <f>IF(MOD(X224,9)=0,O224,IF(MOD(X224,6)=0,O224,IF(MOD(X224,3)=0,O224)))</f>
        <v>0</v>
      </c>
    </row>
    <row r="225" spans="1:26">
      <c r="A225" s="4" t="s">
        <v>456</v>
      </c>
      <c r="B225" s="3">
        <f>主线辅助!B221</f>
        <v>858256</v>
      </c>
      <c r="C225" s="3">
        <v>5</v>
      </c>
      <c r="D225" s="3">
        <v>64</v>
      </c>
      <c r="E225" s="3">
        <v>2.6</v>
      </c>
      <c r="F225" s="25">
        <f t="shared" si="9"/>
        <v>155731</v>
      </c>
      <c r="G225" s="25">
        <v>151515</v>
      </c>
      <c r="H225" s="26">
        <f>ROUND((F225/4*5.5+F225*2.7+F225/4*10*1)*2,0)*C225</f>
        <v>10239315</v>
      </c>
      <c r="I225" s="26">
        <f t="shared" si="10"/>
        <v>9962110</v>
      </c>
      <c r="J225" s="26"/>
      <c r="K225" s="35">
        <f>MAX(G225-MAX(G$5:G224),0)</f>
        <v>0</v>
      </c>
      <c r="L225" s="35">
        <f>MAX(G$5:G225)</f>
        <v>155974</v>
      </c>
      <c r="M225" s="3">
        <v>0.55000000000000004</v>
      </c>
      <c r="N225" s="38">
        <f>INT(B225*0.2)</f>
        <v>171651</v>
      </c>
      <c r="O225" s="38">
        <f t="shared" si="11"/>
        <v>64988</v>
      </c>
      <c r="P225">
        <f>INT(L225*2.5)</f>
        <v>389935</v>
      </c>
      <c r="Q225">
        <f>INT(L225/4)</f>
        <v>38993</v>
      </c>
      <c r="W225" s="4" t="s">
        <v>8134</v>
      </c>
      <c r="X225">
        <v>1</v>
      </c>
      <c r="Y225" t="b">
        <f>IF(MOD(X225,9)=0,N225,IF(MOD(X225,6)=0,N225,IF(MOD(X225,3)=0,N225)))</f>
        <v>0</v>
      </c>
      <c r="Z225" t="b">
        <f>IF(MOD(X225,9)=0,O225,IF(MOD(X225,6)=0,O225,IF(MOD(X225,3)=0,O225)))</f>
        <v>0</v>
      </c>
    </row>
    <row r="226" spans="1:26">
      <c r="A226" s="4" t="s">
        <v>458</v>
      </c>
      <c r="B226" s="3">
        <f>主线辅助!B222</f>
        <v>862323</v>
      </c>
      <c r="C226" s="3">
        <v>5</v>
      </c>
      <c r="D226" s="3">
        <v>64</v>
      </c>
      <c r="E226" s="3">
        <v>2.6</v>
      </c>
      <c r="F226" s="25">
        <f t="shared" si="9"/>
        <v>156469</v>
      </c>
      <c r="G226" s="25">
        <v>152232</v>
      </c>
      <c r="H226" s="26">
        <f>ROUND((F226/4*5.5+F226*2.7+F226/4*10*1)*2,0)*C226</f>
        <v>10287835</v>
      </c>
      <c r="I226" s="26">
        <f t="shared" si="10"/>
        <v>10009255</v>
      </c>
      <c r="J226" s="26"/>
      <c r="K226" s="35">
        <f>MAX(G226-MAX(G$5:G225),0)</f>
        <v>0</v>
      </c>
      <c r="L226" s="35">
        <f>MAX(G$5:G226)</f>
        <v>155974</v>
      </c>
      <c r="M226" s="3">
        <v>0.55000000000000004</v>
      </c>
      <c r="N226" s="38">
        <f>INT(B226*0.2)</f>
        <v>172464</v>
      </c>
      <c r="O226" s="38">
        <f t="shared" si="11"/>
        <v>64988</v>
      </c>
      <c r="P226">
        <f>INT(L226*2.5)</f>
        <v>389935</v>
      </c>
      <c r="Q226">
        <f>INT(L226/4)</f>
        <v>38993</v>
      </c>
      <c r="W226" s="4" t="s">
        <v>8134</v>
      </c>
      <c r="X226">
        <v>2</v>
      </c>
      <c r="Y226" t="b">
        <f>IF(MOD(X226,9)=0,N226,IF(MOD(X226,6)=0,N226,IF(MOD(X226,3)=0,N226)))</f>
        <v>0</v>
      </c>
      <c r="Z226" t="b">
        <f>IF(MOD(X226,9)=0,O226,IF(MOD(X226,6)=0,O226,IF(MOD(X226,3)=0,O226)))</f>
        <v>0</v>
      </c>
    </row>
    <row r="227" spans="1:26">
      <c r="A227" s="4" t="s">
        <v>460</v>
      </c>
      <c r="B227" s="3">
        <f>主线辅助!B223</f>
        <v>868204</v>
      </c>
      <c r="C227" s="3">
        <v>5</v>
      </c>
      <c r="D227" s="3">
        <v>64</v>
      </c>
      <c r="E227" s="3">
        <v>2.6</v>
      </c>
      <c r="F227" s="25">
        <f t="shared" si="9"/>
        <v>157537</v>
      </c>
      <c r="G227" s="25">
        <v>153271</v>
      </c>
      <c r="H227" s="26">
        <f>ROUND((F227/4*5.5+F227*2.7+F227/4*10*1)*2,0)*C227</f>
        <v>10358060</v>
      </c>
      <c r="I227" s="26">
        <f t="shared" si="10"/>
        <v>10077570</v>
      </c>
      <c r="J227" s="26"/>
      <c r="K227" s="35">
        <f>MAX(G227-MAX(G$5:G226),0)</f>
        <v>0</v>
      </c>
      <c r="L227" s="35">
        <f>MAX(G$5:G227)</f>
        <v>155974</v>
      </c>
      <c r="M227" s="3">
        <v>0.55000000000000004</v>
      </c>
      <c r="N227" s="38">
        <f>INT(B227*0.2)</f>
        <v>173640</v>
      </c>
      <c r="O227" s="38">
        <f t="shared" si="11"/>
        <v>64988</v>
      </c>
      <c r="P227">
        <f>INT(L227*2.5)</f>
        <v>389935</v>
      </c>
      <c r="Q227">
        <f>INT(L227/4)</f>
        <v>38993</v>
      </c>
      <c r="W227" s="4" t="s">
        <v>8134</v>
      </c>
      <c r="X227">
        <v>3</v>
      </c>
      <c r="Y227">
        <f>IF(MOD(X227,9)=0,N227,IF(MOD(X227,6)=0,N227,IF(MOD(X227,3)=0,N227)))</f>
        <v>173640</v>
      </c>
      <c r="Z227">
        <f>IF(MOD(X227,9)=0,O227,IF(MOD(X227,6)=0,O227,IF(MOD(X227,3)=0,O227)))</f>
        <v>64988</v>
      </c>
    </row>
    <row r="228" spans="1:26">
      <c r="A228" s="4" t="s">
        <v>462</v>
      </c>
      <c r="B228" s="3">
        <f>主线辅助!B224</f>
        <v>872309</v>
      </c>
      <c r="C228" s="3">
        <v>5</v>
      </c>
      <c r="D228" s="3">
        <v>64</v>
      </c>
      <c r="E228" s="3">
        <v>2.6</v>
      </c>
      <c r="F228" s="25">
        <f t="shared" si="9"/>
        <v>158281</v>
      </c>
      <c r="G228" s="25">
        <v>153995</v>
      </c>
      <c r="H228" s="26">
        <f>ROUND((F228/4*5.5+F228*2.7+F228/4*10*1)*2,0)*C228</f>
        <v>10406975</v>
      </c>
      <c r="I228" s="26">
        <f t="shared" si="10"/>
        <v>10125170</v>
      </c>
      <c r="J228" s="26"/>
      <c r="K228" s="35">
        <f>MAX(G228-MAX(G$5:G227),0)</f>
        <v>0</v>
      </c>
      <c r="L228" s="35">
        <f>MAX(G$5:G228)</f>
        <v>155974</v>
      </c>
      <c r="M228" s="3">
        <v>0.55000000000000004</v>
      </c>
      <c r="N228" s="38">
        <f>INT(B228*0.2)</f>
        <v>174461</v>
      </c>
      <c r="O228" s="38">
        <f t="shared" si="11"/>
        <v>64988</v>
      </c>
      <c r="P228">
        <f>INT(L228*2.5)</f>
        <v>389935</v>
      </c>
      <c r="Q228">
        <f>INT(L228/4)</f>
        <v>38993</v>
      </c>
      <c r="W228" s="4" t="s">
        <v>8134</v>
      </c>
      <c r="X228">
        <v>4</v>
      </c>
      <c r="Y228" t="b">
        <f>IF(MOD(X228,9)=0,N228,IF(MOD(X228,6)=0,N228,IF(MOD(X228,3)=0,N228)))</f>
        <v>0</v>
      </c>
      <c r="Z228" t="b">
        <f>IF(MOD(X228,9)=0,O228,IF(MOD(X228,6)=0,O228,IF(MOD(X228,3)=0,O228)))</f>
        <v>0</v>
      </c>
    </row>
    <row r="229" spans="1:26">
      <c r="A229" s="4" t="s">
        <v>464</v>
      </c>
      <c r="B229" s="3">
        <f>主线辅助!B225</f>
        <v>876426</v>
      </c>
      <c r="C229" s="3">
        <v>5</v>
      </c>
      <c r="D229" s="3">
        <v>64</v>
      </c>
      <c r="E229" s="3">
        <v>2.6</v>
      </c>
      <c r="F229" s="25">
        <f t="shared" si="9"/>
        <v>159028</v>
      </c>
      <c r="G229" s="25">
        <v>154722</v>
      </c>
      <c r="H229" s="26">
        <f>ROUND((F229/4*5.5+F229*2.7+F229/4*10*1)*2,0)*C229</f>
        <v>10456090</v>
      </c>
      <c r="I229" s="26">
        <f t="shared" si="10"/>
        <v>10172970</v>
      </c>
      <c r="J229" s="26"/>
      <c r="K229" s="35">
        <f>MAX(G229-MAX(G$5:G228),0)</f>
        <v>0</v>
      </c>
      <c r="L229" s="35">
        <f>MAX(G$5:G229)</f>
        <v>155974</v>
      </c>
      <c r="M229" s="3">
        <v>0.55000000000000004</v>
      </c>
      <c r="N229" s="38">
        <f>INT(B229*0.2)</f>
        <v>175285</v>
      </c>
      <c r="O229" s="38">
        <f t="shared" si="11"/>
        <v>64988</v>
      </c>
      <c r="P229">
        <f>INT(L229*2.5)</f>
        <v>389935</v>
      </c>
      <c r="Q229">
        <f>INT(L229/4)</f>
        <v>38993</v>
      </c>
      <c r="W229" s="4" t="s">
        <v>8134</v>
      </c>
      <c r="X229">
        <v>5</v>
      </c>
      <c r="Y229" t="b">
        <f>IF(MOD(X229,9)=0,N229,IF(MOD(X229,6)=0,N229,IF(MOD(X229,3)=0,N229)))</f>
        <v>0</v>
      </c>
      <c r="Z229" t="b">
        <f>IF(MOD(X229,9)=0,O229,IF(MOD(X229,6)=0,O229,IF(MOD(X229,3)=0,O229)))</f>
        <v>0</v>
      </c>
    </row>
    <row r="230" spans="1:26">
      <c r="A230" s="4" t="s">
        <v>466</v>
      </c>
      <c r="B230" s="3">
        <f>主线辅助!B226</f>
        <v>882397</v>
      </c>
      <c r="C230" s="3">
        <v>5</v>
      </c>
      <c r="D230" s="3">
        <v>64</v>
      </c>
      <c r="E230" s="3">
        <v>2.6</v>
      </c>
      <c r="F230" s="25">
        <f t="shared" si="9"/>
        <v>160112</v>
      </c>
      <c r="G230" s="25">
        <v>155776</v>
      </c>
      <c r="H230" s="26">
        <f>ROUND((F230/4*5.5+F230*2.7+F230/4*10*1)*2,0)*C230</f>
        <v>10527365</v>
      </c>
      <c r="I230" s="26">
        <f t="shared" si="10"/>
        <v>10242270</v>
      </c>
      <c r="J230" s="26"/>
      <c r="K230" s="35">
        <f>MAX(G230-MAX(G$5:G229),0)</f>
        <v>0</v>
      </c>
      <c r="L230" s="35">
        <f>MAX(G$5:G230)</f>
        <v>155974</v>
      </c>
      <c r="M230" s="3">
        <v>0.55000000000000004</v>
      </c>
      <c r="N230" s="38">
        <f>INT(B230*0.2)</f>
        <v>176479</v>
      </c>
      <c r="O230" s="38">
        <f t="shared" si="11"/>
        <v>64988</v>
      </c>
      <c r="P230">
        <f>INT(L230*2.5)</f>
        <v>389935</v>
      </c>
      <c r="Q230">
        <f>INT(L230/4)</f>
        <v>38993</v>
      </c>
      <c r="W230" s="4" t="s">
        <v>8134</v>
      </c>
      <c r="X230">
        <v>6</v>
      </c>
      <c r="Y230">
        <f>IF(MOD(X230,9)=0,N230,IF(MOD(X230,6)=0,N230,IF(MOD(X230,3)=0,N230)))</f>
        <v>176479</v>
      </c>
      <c r="Z230">
        <f>IF(MOD(X230,9)=0,O230,IF(MOD(X230,6)=0,O230,IF(MOD(X230,3)=0,O230)))</f>
        <v>64988</v>
      </c>
    </row>
    <row r="231" spans="1:26">
      <c r="A231" s="4" t="s">
        <v>468</v>
      </c>
      <c r="B231" s="3">
        <f>主线辅助!B227</f>
        <v>886553</v>
      </c>
      <c r="C231" s="3">
        <v>5</v>
      </c>
      <c r="D231" s="3">
        <v>64</v>
      </c>
      <c r="E231" s="3">
        <v>2.6</v>
      </c>
      <c r="F231" s="25">
        <f t="shared" si="9"/>
        <v>160866</v>
      </c>
      <c r="G231" s="25">
        <v>156510</v>
      </c>
      <c r="H231" s="26">
        <f>ROUND((F231/4*5.5+F231*2.7+F231/4*10*1)*2,0)*C231</f>
        <v>10576940</v>
      </c>
      <c r="I231" s="26">
        <f t="shared" si="10"/>
        <v>10290535</v>
      </c>
      <c r="J231" s="26"/>
      <c r="K231" s="35">
        <f>MAX(G231-MAX(G$5:G230),0)</f>
        <v>536</v>
      </c>
      <c r="L231" s="35">
        <f>MAX(G$5:G231)</f>
        <v>156510</v>
      </c>
      <c r="M231" s="3">
        <v>0.55000000000000004</v>
      </c>
      <c r="N231" s="38">
        <f>INT(B231*0.2)</f>
        <v>177310</v>
      </c>
      <c r="O231" s="38">
        <f t="shared" si="11"/>
        <v>65212</v>
      </c>
      <c r="P231">
        <f>INT(L231*2.5)</f>
        <v>391275</v>
      </c>
      <c r="Q231">
        <f>INT(L231/4)</f>
        <v>39127</v>
      </c>
      <c r="W231" s="4" t="s">
        <v>8134</v>
      </c>
      <c r="X231">
        <v>7</v>
      </c>
      <c r="Y231" t="b">
        <f>IF(MOD(X231,9)=0,N231,IF(MOD(X231,6)=0,N231,IF(MOD(X231,3)=0,N231)))</f>
        <v>0</v>
      </c>
      <c r="Z231" t="b">
        <f>IF(MOD(X231,9)=0,O231,IF(MOD(X231,6)=0,O231,IF(MOD(X231,3)=0,O231)))</f>
        <v>0</v>
      </c>
    </row>
    <row r="232" spans="1:26">
      <c r="A232" s="4" t="s">
        <v>470</v>
      </c>
      <c r="B232" s="3">
        <f>主线辅助!B228</f>
        <v>890722</v>
      </c>
      <c r="C232" s="3">
        <v>5</v>
      </c>
      <c r="D232" s="3">
        <v>64</v>
      </c>
      <c r="E232" s="3">
        <v>2.6</v>
      </c>
      <c r="F232" s="25">
        <f t="shared" si="9"/>
        <v>161622</v>
      </c>
      <c r="G232" s="25">
        <v>157246</v>
      </c>
      <c r="H232" s="26">
        <f>ROUND((F232/4*5.5+F232*2.7+F232/4*10*1)*2,0)*C232</f>
        <v>10626645</v>
      </c>
      <c r="I232" s="26">
        <f t="shared" si="10"/>
        <v>10338925</v>
      </c>
      <c r="J232" s="26"/>
      <c r="K232" s="35">
        <f>MAX(G232-MAX(G$5:G231),0)</f>
        <v>736</v>
      </c>
      <c r="L232" s="35">
        <f>MAX(G$5:G232)</f>
        <v>157246</v>
      </c>
      <c r="M232" s="3">
        <v>0.55000000000000004</v>
      </c>
      <c r="N232" s="38">
        <f>INT(B232*0.2)</f>
        <v>178144</v>
      </c>
      <c r="O232" s="38">
        <f t="shared" si="11"/>
        <v>65518</v>
      </c>
      <c r="P232">
        <f>INT(L232*2.5)</f>
        <v>393115</v>
      </c>
      <c r="Q232">
        <f>INT(L232/4)</f>
        <v>39311</v>
      </c>
      <c r="W232" s="4" t="s">
        <v>8134</v>
      </c>
      <c r="X232">
        <v>8</v>
      </c>
      <c r="Y232" t="b">
        <f>IF(MOD(X232,9)=0,N232,IF(MOD(X232,6)=0,N232,IF(MOD(X232,3)=0,N232)))</f>
        <v>0</v>
      </c>
      <c r="Z232" t="b">
        <f>IF(MOD(X232,9)=0,O232,IF(MOD(X232,6)=0,O232,IF(MOD(X232,3)=0,O232)))</f>
        <v>0</v>
      </c>
    </row>
    <row r="233" spans="1:26">
      <c r="A233" s="4" t="s">
        <v>472</v>
      </c>
      <c r="B233" s="3">
        <f>主线辅助!B229</f>
        <v>896783</v>
      </c>
      <c r="C233" s="3">
        <v>5</v>
      </c>
      <c r="D233" s="3">
        <v>64</v>
      </c>
      <c r="E233" s="3">
        <v>2.6</v>
      </c>
      <c r="F233" s="25">
        <f t="shared" si="9"/>
        <v>162722</v>
      </c>
      <c r="G233" s="25">
        <v>158316</v>
      </c>
      <c r="H233" s="26">
        <f>ROUND((F233/4*5.5+F233*2.7+F233/4*10*1)*2,0)*C233</f>
        <v>10698970</v>
      </c>
      <c r="I233" s="26">
        <f t="shared" si="10"/>
        <v>10409275</v>
      </c>
      <c r="J233" s="26"/>
      <c r="K233" s="35">
        <f>MAX(G233-MAX(G$5:G232),0)</f>
        <v>1070</v>
      </c>
      <c r="L233" s="35">
        <f>MAX(G$5:G233)</f>
        <v>158316</v>
      </c>
      <c r="M233" s="3">
        <v>0.55000000000000004</v>
      </c>
      <c r="N233" s="38">
        <f>INT(B233*0.2)</f>
        <v>179356</v>
      </c>
      <c r="O233" s="38">
        <f t="shared" si="11"/>
        <v>65965</v>
      </c>
      <c r="P233">
        <f>INT(L233*2.5)</f>
        <v>395790</v>
      </c>
      <c r="Q233">
        <f>INT(L233/4)</f>
        <v>39579</v>
      </c>
      <c r="W233" s="4" t="s">
        <v>8134</v>
      </c>
      <c r="X233">
        <v>9</v>
      </c>
      <c r="Y233">
        <f>IF(MOD(X233,9)=0,N233,IF(MOD(X233,6)=0,N233,IF(MOD(X233,3)=0,N233)))</f>
        <v>179356</v>
      </c>
      <c r="Z233">
        <f>IF(MOD(X233,9)=0,O233,IF(MOD(X233,6)=0,O233,IF(MOD(X233,3)=0,O233)))</f>
        <v>65965</v>
      </c>
    </row>
    <row r="234" spans="1:26">
      <c r="A234" s="4" t="s">
        <v>74</v>
      </c>
      <c r="B234" s="3">
        <f>主线辅助!B230</f>
        <v>900990</v>
      </c>
      <c r="C234" s="3">
        <v>5</v>
      </c>
      <c r="D234" s="3">
        <v>64</v>
      </c>
      <c r="E234" s="3">
        <v>2.6</v>
      </c>
      <c r="F234" s="25">
        <f t="shared" si="9"/>
        <v>163486</v>
      </c>
      <c r="G234" s="25">
        <v>159059</v>
      </c>
      <c r="H234" s="26">
        <f>ROUND((F234/4*5.5+F234*2.7+F234/4*10*1)*2,0)*C234</f>
        <v>10749205</v>
      </c>
      <c r="I234" s="26">
        <f t="shared" si="10"/>
        <v>10458130</v>
      </c>
      <c r="J234" s="26"/>
      <c r="K234" s="35">
        <f>MAX(G234-MAX(G$5:G233),0)</f>
        <v>743</v>
      </c>
      <c r="L234" s="35">
        <f>MAX(G$5:G234)</f>
        <v>159059</v>
      </c>
      <c r="M234" s="3">
        <v>0.55000000000000004</v>
      </c>
      <c r="N234" s="38">
        <f>INT(B234*0.2)</f>
        <v>180198</v>
      </c>
      <c r="O234" s="38">
        <f t="shared" si="11"/>
        <v>66273</v>
      </c>
      <c r="P234">
        <f>INT(L234*2.5)</f>
        <v>397647</v>
      </c>
      <c r="Q234">
        <f>INT(L234/4)</f>
        <v>39764</v>
      </c>
      <c r="W234" s="4" t="s">
        <v>8134</v>
      </c>
      <c r="X234">
        <v>10</v>
      </c>
      <c r="Y234" t="b">
        <f>IF(MOD(X234,9)=0,N234,IF(MOD(X234,6)=0,N234,IF(MOD(X234,3)=0,N234)))</f>
        <v>0</v>
      </c>
      <c r="Z234" t="b">
        <f>IF(MOD(X234,9)=0,O234,IF(MOD(X234,6)=0,O234,IF(MOD(X234,3)=0,O234)))</f>
        <v>0</v>
      </c>
    </row>
    <row r="235" spans="1:26">
      <c r="A235" s="4" t="s">
        <v>475</v>
      </c>
      <c r="B235" s="3">
        <f>主线辅助!B231</f>
        <v>921367</v>
      </c>
      <c r="C235" s="3">
        <v>5</v>
      </c>
      <c r="D235" s="3">
        <v>64</v>
      </c>
      <c r="E235" s="3">
        <v>2.6</v>
      </c>
      <c r="F235" s="25">
        <f t="shared" si="9"/>
        <v>167183</v>
      </c>
      <c r="G235" s="25">
        <v>162656</v>
      </c>
      <c r="H235" s="26">
        <f>ROUND((F235/4*5.5+F235*2.7+F235/4*10*1)*2,0)*C235</f>
        <v>10992280</v>
      </c>
      <c r="I235" s="26">
        <f t="shared" si="10"/>
        <v>10694630</v>
      </c>
      <c r="J235" s="26"/>
      <c r="K235" s="35">
        <f>MAX(G235-MAX(G$5:G234),0)</f>
        <v>3597</v>
      </c>
      <c r="L235" s="35">
        <f>MAX(G$5:G235)</f>
        <v>162656</v>
      </c>
      <c r="M235" s="3">
        <v>0.55000000000000004</v>
      </c>
      <c r="N235" s="38">
        <f>INT(B235*0.2)</f>
        <v>184273</v>
      </c>
      <c r="O235" s="38">
        <f t="shared" si="11"/>
        <v>67773</v>
      </c>
      <c r="P235">
        <f>INT(L235*2.5)</f>
        <v>406640</v>
      </c>
      <c r="Q235">
        <f>INT(L235/4)</f>
        <v>40664</v>
      </c>
      <c r="W235" s="4" t="s">
        <v>8135</v>
      </c>
      <c r="X235">
        <v>1</v>
      </c>
      <c r="Y235" t="b">
        <f>IF(MOD(X235,9)=0,N235,IF(MOD(X235,6)=0,N235,IF(MOD(X235,3)=0,N235)))</f>
        <v>0</v>
      </c>
      <c r="Z235" t="b">
        <f>IF(MOD(X235,9)=0,O235,IF(MOD(X235,6)=0,O235,IF(MOD(X235,3)=0,O235)))</f>
        <v>0</v>
      </c>
    </row>
    <row r="236" spans="1:26">
      <c r="A236" s="4" t="s">
        <v>477</v>
      </c>
      <c r="B236" s="3">
        <f>主线辅助!B232</f>
        <v>925685</v>
      </c>
      <c r="C236" s="3">
        <v>5</v>
      </c>
      <c r="D236" s="3">
        <v>64</v>
      </c>
      <c r="E236" s="3">
        <v>2.6</v>
      </c>
      <c r="F236" s="25">
        <f t="shared" si="9"/>
        <v>167967</v>
      </c>
      <c r="G236" s="25">
        <v>163419</v>
      </c>
      <c r="H236" s="26">
        <f>ROUND((F236/4*5.5+F236*2.7+F236/4*10*1)*2,0)*C236</f>
        <v>11043830</v>
      </c>
      <c r="I236" s="26">
        <f t="shared" si="10"/>
        <v>10744800</v>
      </c>
      <c r="J236" s="26"/>
      <c r="K236" s="35">
        <f>MAX(G236-MAX(G$5:G235),0)</f>
        <v>763</v>
      </c>
      <c r="L236" s="35">
        <f>MAX(G$5:G236)</f>
        <v>163419</v>
      </c>
      <c r="M236" s="3">
        <v>0.55000000000000004</v>
      </c>
      <c r="N236" s="38">
        <f>INT(B236*0.2)</f>
        <v>185137</v>
      </c>
      <c r="O236" s="38">
        <f t="shared" si="11"/>
        <v>68090</v>
      </c>
      <c r="P236">
        <f>INT(L236*2.5)</f>
        <v>408547</v>
      </c>
      <c r="Q236">
        <f>INT(L236/4)</f>
        <v>40854</v>
      </c>
      <c r="W236" s="4" t="s">
        <v>8135</v>
      </c>
      <c r="X236">
        <v>2</v>
      </c>
      <c r="Y236" t="b">
        <f>IF(MOD(X236,9)=0,N236,IF(MOD(X236,6)=0,N236,IF(MOD(X236,3)=0,N236)))</f>
        <v>0</v>
      </c>
      <c r="Z236" t="b">
        <f>IF(MOD(X236,9)=0,O236,IF(MOD(X236,6)=0,O236,IF(MOD(X236,3)=0,O236)))</f>
        <v>0</v>
      </c>
    </row>
    <row r="237" spans="1:26">
      <c r="A237" s="4" t="s">
        <v>479</v>
      </c>
      <c r="B237" s="3">
        <f>主线辅助!B233</f>
        <v>931950</v>
      </c>
      <c r="C237" s="3">
        <v>5</v>
      </c>
      <c r="D237" s="3">
        <v>64</v>
      </c>
      <c r="E237" s="3">
        <v>2.6</v>
      </c>
      <c r="F237" s="25">
        <f t="shared" si="9"/>
        <v>169103</v>
      </c>
      <c r="G237" s="25">
        <v>164525</v>
      </c>
      <c r="H237" s="26">
        <f>ROUND((F237/4*5.5+F237*2.7+F237/4*10*1)*2,0)*C237</f>
        <v>11118520</v>
      </c>
      <c r="I237" s="26">
        <f t="shared" si="10"/>
        <v>10817520</v>
      </c>
      <c r="J237" s="26"/>
      <c r="K237" s="35">
        <f>MAX(G237-MAX(G$5:G236),0)</f>
        <v>1106</v>
      </c>
      <c r="L237" s="35">
        <f>MAX(G$5:G237)</f>
        <v>164525</v>
      </c>
      <c r="M237" s="3">
        <v>0.55000000000000004</v>
      </c>
      <c r="N237" s="38">
        <f>INT(B237*0.2)</f>
        <v>186390</v>
      </c>
      <c r="O237" s="38">
        <f t="shared" si="11"/>
        <v>68551</v>
      </c>
      <c r="P237">
        <f>INT(L237*2.5)</f>
        <v>411312</v>
      </c>
      <c r="Q237">
        <f>INT(L237/4)</f>
        <v>41131</v>
      </c>
      <c r="W237" s="4" t="s">
        <v>8135</v>
      </c>
      <c r="X237">
        <v>3</v>
      </c>
      <c r="Y237">
        <f>IF(MOD(X237,9)=0,N237,IF(MOD(X237,6)=0,N237,IF(MOD(X237,3)=0,N237)))</f>
        <v>186390</v>
      </c>
      <c r="Z237">
        <f>IF(MOD(X237,9)=0,O237,IF(MOD(X237,6)=0,O237,IF(MOD(X237,3)=0,O237)))</f>
        <v>68551</v>
      </c>
    </row>
    <row r="238" spans="1:26">
      <c r="A238" s="4" t="s">
        <v>481</v>
      </c>
      <c r="B238" s="3">
        <f>主线辅助!B234</f>
        <v>936308</v>
      </c>
      <c r="C238" s="3">
        <v>5</v>
      </c>
      <c r="D238" s="3">
        <v>64</v>
      </c>
      <c r="E238" s="3">
        <v>2.6</v>
      </c>
      <c r="F238" s="25">
        <f t="shared" si="9"/>
        <v>169894</v>
      </c>
      <c r="G238" s="25">
        <v>165294</v>
      </c>
      <c r="H238" s="26">
        <f>ROUND((F238/4*5.5+F238*2.7+F238/4*10*1)*2,0)*C238</f>
        <v>11170530</v>
      </c>
      <c r="I238" s="26">
        <f t="shared" si="10"/>
        <v>10868080</v>
      </c>
      <c r="J238" s="26"/>
      <c r="K238" s="35">
        <f>MAX(G238-MAX(G$5:G237),0)</f>
        <v>769</v>
      </c>
      <c r="L238" s="35">
        <f>MAX(G$5:G238)</f>
        <v>165294</v>
      </c>
      <c r="M238" s="3">
        <v>0.55000000000000004</v>
      </c>
      <c r="N238" s="38">
        <f>INT(B238*0.2)</f>
        <v>187261</v>
      </c>
      <c r="O238" s="38">
        <f t="shared" si="11"/>
        <v>68872</v>
      </c>
      <c r="P238">
        <f>INT(L238*2.5)</f>
        <v>413235</v>
      </c>
      <c r="Q238">
        <f>INT(L238/4)</f>
        <v>41323</v>
      </c>
      <c r="W238" s="4" t="s">
        <v>8135</v>
      </c>
      <c r="X238">
        <v>4</v>
      </c>
      <c r="Y238" t="b">
        <f>IF(MOD(X238,9)=0,N238,IF(MOD(X238,6)=0,N238,IF(MOD(X238,3)=0,N238)))</f>
        <v>0</v>
      </c>
      <c r="Z238" t="b">
        <f>IF(MOD(X238,9)=0,O238,IF(MOD(X238,6)=0,O238,IF(MOD(X238,3)=0,O238)))</f>
        <v>0</v>
      </c>
    </row>
    <row r="239" spans="1:26">
      <c r="A239" s="4" t="s">
        <v>483</v>
      </c>
      <c r="B239" s="3">
        <f>主线辅助!B235</f>
        <v>940678</v>
      </c>
      <c r="C239" s="3">
        <v>5</v>
      </c>
      <c r="D239" s="3">
        <v>64</v>
      </c>
      <c r="E239" s="3">
        <v>2.6</v>
      </c>
      <c r="F239" s="25">
        <f t="shared" si="9"/>
        <v>170687</v>
      </c>
      <c r="G239" s="25">
        <v>166065</v>
      </c>
      <c r="H239" s="26">
        <f>ROUND((F239/4*5.5+F239*2.7+F239/4*10*1)*2,0)*C239</f>
        <v>11222670</v>
      </c>
      <c r="I239" s="26">
        <f t="shared" si="10"/>
        <v>10918775</v>
      </c>
      <c r="J239" s="26"/>
      <c r="K239" s="35">
        <f>MAX(G239-MAX(G$5:G238),0)</f>
        <v>771</v>
      </c>
      <c r="L239" s="35">
        <f>MAX(G$5:G239)</f>
        <v>166065</v>
      </c>
      <c r="M239" s="3">
        <v>0.55000000000000004</v>
      </c>
      <c r="N239" s="38">
        <f>INT(B239*0.2)</f>
        <v>188135</v>
      </c>
      <c r="O239" s="38">
        <f t="shared" si="11"/>
        <v>69193</v>
      </c>
      <c r="P239">
        <f>INT(L239*2.5)</f>
        <v>415162</v>
      </c>
      <c r="Q239">
        <f>INT(L239/4)</f>
        <v>41516</v>
      </c>
      <c r="W239" s="4" t="s">
        <v>8135</v>
      </c>
      <c r="X239">
        <v>5</v>
      </c>
      <c r="Y239" t="b">
        <f>IF(MOD(X239,9)=0,N239,IF(MOD(X239,6)=0,N239,IF(MOD(X239,3)=0,N239)))</f>
        <v>0</v>
      </c>
      <c r="Z239" t="b">
        <f>IF(MOD(X239,9)=0,O239,IF(MOD(X239,6)=0,O239,IF(MOD(X239,3)=0,O239)))</f>
        <v>0</v>
      </c>
    </row>
    <row r="240" spans="1:26">
      <c r="A240" s="4" t="s">
        <v>485</v>
      </c>
      <c r="B240" s="3">
        <f>主线辅助!B236</f>
        <v>947037</v>
      </c>
      <c r="C240" s="3">
        <v>5</v>
      </c>
      <c r="D240" s="3">
        <v>64</v>
      </c>
      <c r="E240" s="3">
        <v>2.6</v>
      </c>
      <c r="F240" s="25">
        <f t="shared" si="9"/>
        <v>171841</v>
      </c>
      <c r="G240" s="25">
        <v>167188</v>
      </c>
      <c r="H240" s="26">
        <f>ROUND((F240/4*5.5+F240*2.7+F240/4*10*1)*2,0)*C240</f>
        <v>11298545</v>
      </c>
      <c r="I240" s="26">
        <f t="shared" si="10"/>
        <v>10992610</v>
      </c>
      <c r="J240" s="26"/>
      <c r="K240" s="35">
        <f>MAX(G240-MAX(G$5:G239),0)</f>
        <v>1123</v>
      </c>
      <c r="L240" s="35">
        <f>MAX(G$5:G240)</f>
        <v>167188</v>
      </c>
      <c r="M240" s="3">
        <v>0.55000000000000004</v>
      </c>
      <c r="N240" s="38">
        <f>INT(B240*0.2)</f>
        <v>189407</v>
      </c>
      <c r="O240" s="38">
        <f t="shared" si="11"/>
        <v>69661</v>
      </c>
      <c r="P240">
        <f>INT(L240*2.5)</f>
        <v>417970</v>
      </c>
      <c r="Q240">
        <f>INT(L240/4)</f>
        <v>41797</v>
      </c>
      <c r="W240" s="4" t="s">
        <v>8135</v>
      </c>
      <c r="X240">
        <v>6</v>
      </c>
      <c r="Y240">
        <f>IF(MOD(X240,9)=0,N240,IF(MOD(X240,6)=0,N240,IF(MOD(X240,3)=0,N240)))</f>
        <v>189407</v>
      </c>
      <c r="Z240">
        <f>IF(MOD(X240,9)=0,O240,IF(MOD(X240,6)=0,O240,IF(MOD(X240,3)=0,O240)))</f>
        <v>69661</v>
      </c>
    </row>
    <row r="241" spans="1:26">
      <c r="A241" s="4" t="s">
        <v>487</v>
      </c>
      <c r="B241" s="3">
        <f>主线辅助!B237</f>
        <v>951448</v>
      </c>
      <c r="C241" s="3">
        <v>5</v>
      </c>
      <c r="D241" s="3">
        <v>64</v>
      </c>
      <c r="E241" s="3">
        <v>2.6</v>
      </c>
      <c r="F241" s="25">
        <f t="shared" si="9"/>
        <v>172641</v>
      </c>
      <c r="G241" s="25">
        <v>167966</v>
      </c>
      <c r="H241" s="26">
        <f>ROUND((F241/4*5.5+F241*2.7+F241/4*10*1)*2,0)*C241</f>
        <v>11351145</v>
      </c>
      <c r="I241" s="26">
        <f t="shared" si="10"/>
        <v>11043765</v>
      </c>
      <c r="J241" s="26"/>
      <c r="K241" s="35">
        <f>MAX(G241-MAX(G$5:G240),0)</f>
        <v>778</v>
      </c>
      <c r="L241" s="35">
        <f>MAX(G$5:G241)</f>
        <v>167966</v>
      </c>
      <c r="M241" s="3">
        <v>0.55000000000000004</v>
      </c>
      <c r="N241" s="38">
        <f>INT(B241*0.2)</f>
        <v>190289</v>
      </c>
      <c r="O241" s="38">
        <f t="shared" si="11"/>
        <v>69985</v>
      </c>
      <c r="P241">
        <f>INT(L241*2.5)</f>
        <v>419915</v>
      </c>
      <c r="Q241">
        <f>INT(L241/4)</f>
        <v>41991</v>
      </c>
      <c r="W241" s="4" t="s">
        <v>8135</v>
      </c>
      <c r="X241">
        <v>7</v>
      </c>
      <c r="Y241" t="b">
        <f>IF(MOD(X241,9)=0,N241,IF(MOD(X241,6)=0,N241,IF(MOD(X241,3)=0,N241)))</f>
        <v>0</v>
      </c>
      <c r="Z241" t="b">
        <f>IF(MOD(X241,9)=0,O241,IF(MOD(X241,6)=0,O241,IF(MOD(X241,3)=0,O241)))</f>
        <v>0</v>
      </c>
    </row>
    <row r="242" spans="1:26">
      <c r="A242" s="4" t="s">
        <v>489</v>
      </c>
      <c r="B242" s="3">
        <f>主线辅助!B238</f>
        <v>955872</v>
      </c>
      <c r="C242" s="3">
        <v>5</v>
      </c>
      <c r="D242" s="3">
        <v>64</v>
      </c>
      <c r="E242" s="3">
        <v>2.6</v>
      </c>
      <c r="F242" s="25">
        <f t="shared" si="9"/>
        <v>173444</v>
      </c>
      <c r="G242" s="25">
        <v>168748</v>
      </c>
      <c r="H242" s="26">
        <f>ROUND((F242/4*5.5+F242*2.7+F242/4*10*1)*2,0)*C242</f>
        <v>11403945</v>
      </c>
      <c r="I242" s="26">
        <f t="shared" si="10"/>
        <v>11095180</v>
      </c>
      <c r="J242" s="26"/>
      <c r="K242" s="35">
        <f>MAX(G242-MAX(G$5:G241),0)</f>
        <v>782</v>
      </c>
      <c r="L242" s="35">
        <f>MAX(G$5:G242)</f>
        <v>168748</v>
      </c>
      <c r="M242" s="3">
        <v>0.55000000000000004</v>
      </c>
      <c r="N242" s="38">
        <f>INT(B242*0.2)</f>
        <v>191174</v>
      </c>
      <c r="O242" s="38">
        <f t="shared" si="11"/>
        <v>70311</v>
      </c>
      <c r="P242">
        <f>INT(L242*2.5)</f>
        <v>421870</v>
      </c>
      <c r="Q242">
        <f>INT(L242/4)</f>
        <v>42187</v>
      </c>
      <c r="W242" s="4" t="s">
        <v>8135</v>
      </c>
      <c r="X242">
        <v>8</v>
      </c>
      <c r="Y242" t="b">
        <f>IF(MOD(X242,9)=0,N242,IF(MOD(X242,6)=0,N242,IF(MOD(X242,3)=0,N242)))</f>
        <v>0</v>
      </c>
      <c r="Z242" t="b">
        <f>IF(MOD(X242,9)=0,O242,IF(MOD(X242,6)=0,O242,IF(MOD(X242,3)=0,O242)))</f>
        <v>0</v>
      </c>
    </row>
    <row r="243" spans="1:26">
      <c r="A243" s="4" t="s">
        <v>491</v>
      </c>
      <c r="B243" s="3">
        <f>主线辅助!B239</f>
        <v>962324</v>
      </c>
      <c r="C243" s="3">
        <v>5</v>
      </c>
      <c r="D243" s="3">
        <v>64</v>
      </c>
      <c r="E243" s="3">
        <v>2.6</v>
      </c>
      <c r="F243" s="25">
        <f t="shared" si="9"/>
        <v>174615</v>
      </c>
      <c r="G243" s="25">
        <v>169886</v>
      </c>
      <c r="H243" s="26">
        <f>ROUND((F243/4*5.5+F243*2.7+F243/4*10*1)*2,0)*C243</f>
        <v>11480935</v>
      </c>
      <c r="I243" s="26">
        <f t="shared" si="10"/>
        <v>11170005</v>
      </c>
      <c r="J243" s="26"/>
      <c r="K243" s="35">
        <f>MAX(G243-MAX(G$5:G242),0)</f>
        <v>1138</v>
      </c>
      <c r="L243" s="35">
        <f>MAX(G$5:G243)</f>
        <v>169886</v>
      </c>
      <c r="M243" s="3">
        <v>0.55000000000000004</v>
      </c>
      <c r="N243" s="38">
        <f>INT(B243*0.2)</f>
        <v>192464</v>
      </c>
      <c r="O243" s="38">
        <f t="shared" si="11"/>
        <v>70785</v>
      </c>
      <c r="P243">
        <f>INT(L243*2.5)</f>
        <v>424715</v>
      </c>
      <c r="Q243">
        <f>INT(L243/4)</f>
        <v>42471</v>
      </c>
      <c r="W243" s="4" t="s">
        <v>8135</v>
      </c>
      <c r="X243">
        <v>9</v>
      </c>
      <c r="Y243">
        <f>IF(MOD(X243,9)=0,N243,IF(MOD(X243,6)=0,N243,IF(MOD(X243,3)=0,N243)))</f>
        <v>192464</v>
      </c>
      <c r="Z243">
        <f>IF(MOD(X243,9)=0,O243,IF(MOD(X243,6)=0,O243,IF(MOD(X243,3)=0,O243)))</f>
        <v>70785</v>
      </c>
    </row>
    <row r="244" spans="1:26">
      <c r="A244" s="4" t="s">
        <v>76</v>
      </c>
      <c r="B244" s="3">
        <f>主线辅助!B240</f>
        <v>966788</v>
      </c>
      <c r="C244" s="3">
        <v>5</v>
      </c>
      <c r="D244" s="3">
        <v>64</v>
      </c>
      <c r="E244" s="3">
        <v>2.6</v>
      </c>
      <c r="F244" s="25">
        <f t="shared" si="9"/>
        <v>175425</v>
      </c>
      <c r="G244" s="25">
        <v>170675</v>
      </c>
      <c r="H244" s="26">
        <f>ROUND((F244/4*5.5+F244*2.7+F244/4*10*1)*2,0)*C244</f>
        <v>11534195</v>
      </c>
      <c r="I244" s="26">
        <f t="shared" si="10"/>
        <v>11221880</v>
      </c>
      <c r="J244" s="26"/>
      <c r="K244" s="35">
        <f>MAX(G244-MAX(G$5:G243),0)</f>
        <v>789</v>
      </c>
      <c r="L244" s="35">
        <f>MAX(G$5:G244)</f>
        <v>170675</v>
      </c>
      <c r="M244" s="3">
        <v>0.55000000000000004</v>
      </c>
      <c r="N244" s="38">
        <f>INT(B244*0.2)</f>
        <v>193357</v>
      </c>
      <c r="O244" s="38">
        <f t="shared" si="11"/>
        <v>71113</v>
      </c>
      <c r="P244">
        <f>INT(L244*2.5)</f>
        <v>426687</v>
      </c>
      <c r="Q244">
        <f>INT(L244/4)</f>
        <v>42668</v>
      </c>
      <c r="W244" s="4" t="s">
        <v>8135</v>
      </c>
      <c r="X244">
        <v>10</v>
      </c>
      <c r="Y244" t="b">
        <f>IF(MOD(X244,9)=0,N244,IF(MOD(X244,6)=0,N244,IF(MOD(X244,3)=0,N244)))</f>
        <v>0</v>
      </c>
      <c r="Z244" t="b">
        <f>IF(MOD(X244,9)=0,O244,IF(MOD(X244,6)=0,O244,IF(MOD(X244,3)=0,O244)))</f>
        <v>0</v>
      </c>
    </row>
    <row r="245" spans="1:26">
      <c r="A245" s="4" t="s">
        <v>494</v>
      </c>
      <c r="B245" s="3">
        <f>主线辅助!B241</f>
        <v>988772</v>
      </c>
      <c r="C245" s="3">
        <v>5</v>
      </c>
      <c r="D245" s="3">
        <v>64</v>
      </c>
      <c r="E245" s="3">
        <v>2.6</v>
      </c>
      <c r="F245" s="25">
        <f t="shared" si="9"/>
        <v>179414</v>
      </c>
      <c r="G245" s="25">
        <v>174556</v>
      </c>
      <c r="H245" s="26">
        <f>ROUND((F245/4*5.5+F245*2.7+F245/4*10*1)*2,0)*C245</f>
        <v>11796470</v>
      </c>
      <c r="I245" s="26">
        <f t="shared" si="10"/>
        <v>11477055</v>
      </c>
      <c r="J245" s="26"/>
      <c r="K245" s="35">
        <f>MAX(G245-MAX(G$5:G244),0)</f>
        <v>3881</v>
      </c>
      <c r="L245" s="35">
        <f>MAX(G$5:G245)</f>
        <v>174556</v>
      </c>
      <c r="M245" s="3">
        <v>0.55000000000000004</v>
      </c>
      <c r="N245" s="38">
        <f>INT(B245*0.2)</f>
        <v>197754</v>
      </c>
      <c r="O245" s="38">
        <f t="shared" si="11"/>
        <v>72731</v>
      </c>
      <c r="P245">
        <f>INT(L245*2.5)</f>
        <v>436390</v>
      </c>
      <c r="Q245">
        <f>INT(L245/4)</f>
        <v>43639</v>
      </c>
      <c r="W245" s="4" t="s">
        <v>8136</v>
      </c>
      <c r="X245">
        <v>1</v>
      </c>
      <c r="Y245" t="b">
        <f>IF(MOD(X245,9)=0,N245,IF(MOD(X245,6)=0,N245,IF(MOD(X245,3)=0,N245)))</f>
        <v>0</v>
      </c>
      <c r="Z245" t="b">
        <f>IF(MOD(X245,9)=0,O245,IF(MOD(X245,6)=0,O245,IF(MOD(X245,3)=0,O245)))</f>
        <v>0</v>
      </c>
    </row>
    <row r="246" spans="1:26">
      <c r="A246" s="4" t="s">
        <v>496</v>
      </c>
      <c r="B246" s="3">
        <f>主线辅助!B242</f>
        <v>992448</v>
      </c>
      <c r="C246" s="3">
        <v>5</v>
      </c>
      <c r="D246" s="3">
        <v>64</v>
      </c>
      <c r="E246" s="3">
        <v>2.6</v>
      </c>
      <c r="F246" s="25">
        <f t="shared" si="9"/>
        <v>180081</v>
      </c>
      <c r="G246" s="25">
        <v>175205</v>
      </c>
      <c r="H246" s="26">
        <f>ROUND((F246/4*5.5+F246*2.7+F246/4*10*1)*2,0)*C246</f>
        <v>11840325</v>
      </c>
      <c r="I246" s="26">
        <f t="shared" si="10"/>
        <v>11519730</v>
      </c>
      <c r="J246" s="26"/>
      <c r="K246" s="35">
        <f>MAX(G246-MAX(G$5:G245),0)</f>
        <v>649</v>
      </c>
      <c r="L246" s="35">
        <f>MAX(G$5:G246)</f>
        <v>175205</v>
      </c>
      <c r="M246" s="3">
        <v>0.55000000000000004</v>
      </c>
      <c r="N246" s="38">
        <f>INT(B246*0.2)</f>
        <v>198489</v>
      </c>
      <c r="O246" s="38">
        <f t="shared" si="11"/>
        <v>73001</v>
      </c>
      <c r="P246">
        <f>INT(L246*2.5)</f>
        <v>438012</v>
      </c>
      <c r="Q246">
        <f>INT(L246/4)</f>
        <v>43801</v>
      </c>
      <c r="W246" s="4" t="s">
        <v>8136</v>
      </c>
      <c r="X246">
        <v>2</v>
      </c>
      <c r="Y246" t="b">
        <f>IF(MOD(X246,9)=0,N246,IF(MOD(X246,6)=0,N246,IF(MOD(X246,3)=0,N246)))</f>
        <v>0</v>
      </c>
      <c r="Z246" t="b">
        <f>IF(MOD(X246,9)=0,O246,IF(MOD(X246,6)=0,O246,IF(MOD(X246,3)=0,O246)))</f>
        <v>0</v>
      </c>
    </row>
    <row r="247" spans="1:26">
      <c r="A247" s="4" t="s">
        <v>498</v>
      </c>
      <c r="B247" s="3">
        <f>主线辅助!B243</f>
        <v>998200</v>
      </c>
      <c r="C247" s="3">
        <v>5</v>
      </c>
      <c r="D247" s="3">
        <v>64</v>
      </c>
      <c r="E247" s="3">
        <v>2.6</v>
      </c>
      <c r="F247" s="25">
        <f t="shared" si="9"/>
        <v>181125</v>
      </c>
      <c r="G247" s="25">
        <v>176220</v>
      </c>
      <c r="H247" s="26">
        <f>ROUND((F247/4*5.5+F247*2.7+F247/4*10*1)*2,0)*C247</f>
        <v>11908970</v>
      </c>
      <c r="I247" s="26">
        <f t="shared" si="10"/>
        <v>11586465</v>
      </c>
      <c r="J247" s="26"/>
      <c r="K247" s="35">
        <f>MAX(G247-MAX(G$5:G246),0)</f>
        <v>1015</v>
      </c>
      <c r="L247" s="35">
        <f>MAX(G$5:G247)</f>
        <v>176220</v>
      </c>
      <c r="M247" s="3">
        <v>0.55000000000000004</v>
      </c>
      <c r="N247" s="38">
        <f>INT(B247*0.2)</f>
        <v>199640</v>
      </c>
      <c r="O247" s="38">
        <f t="shared" si="11"/>
        <v>73425</v>
      </c>
      <c r="P247">
        <f>INT(L247*2.5)</f>
        <v>440550</v>
      </c>
      <c r="Q247">
        <f>INT(L247/4)</f>
        <v>44055</v>
      </c>
      <c r="W247" s="4" t="s">
        <v>8136</v>
      </c>
      <c r="X247">
        <v>3</v>
      </c>
      <c r="Y247">
        <f>IF(MOD(X247,9)=0,N247,IF(MOD(X247,6)=0,N247,IF(MOD(X247,3)=0,N247)))</f>
        <v>199640</v>
      </c>
      <c r="Z247">
        <f>IF(MOD(X247,9)=0,O247,IF(MOD(X247,6)=0,O247,IF(MOD(X247,3)=0,O247)))</f>
        <v>73425</v>
      </c>
    </row>
    <row r="248" spans="1:26">
      <c r="A248" s="4" t="s">
        <v>500</v>
      </c>
      <c r="B248" s="3">
        <f>主线辅助!B244</f>
        <v>1001906</v>
      </c>
      <c r="C248" s="3">
        <v>5</v>
      </c>
      <c r="D248" s="3">
        <v>64</v>
      </c>
      <c r="E248" s="3">
        <v>2.6</v>
      </c>
      <c r="F248" s="25">
        <f t="shared" si="9"/>
        <v>181797</v>
      </c>
      <c r="G248" s="25">
        <v>176874</v>
      </c>
      <c r="H248" s="26">
        <f>ROUND((F248/4*5.5+F248*2.7+F248/4*10*1)*2,0)*C248</f>
        <v>11953155</v>
      </c>
      <c r="I248" s="26">
        <f t="shared" si="10"/>
        <v>11629465</v>
      </c>
      <c r="J248" s="26"/>
      <c r="K248" s="35">
        <f>MAX(G248-MAX(G$5:G247),0)</f>
        <v>654</v>
      </c>
      <c r="L248" s="35">
        <f>MAX(G$5:G248)</f>
        <v>176874</v>
      </c>
      <c r="M248" s="3">
        <v>0.55000000000000004</v>
      </c>
      <c r="N248" s="38">
        <f>INT(B248*0.2)</f>
        <v>200381</v>
      </c>
      <c r="O248" s="38">
        <f t="shared" si="11"/>
        <v>73697</v>
      </c>
      <c r="P248">
        <f>INT(L248*2.5)</f>
        <v>442185</v>
      </c>
      <c r="Q248">
        <f>INT(L248/4)</f>
        <v>44218</v>
      </c>
      <c r="W248" s="4" t="s">
        <v>8136</v>
      </c>
      <c r="X248">
        <v>4</v>
      </c>
      <c r="Y248" t="b">
        <f>IF(MOD(X248,9)=0,N248,IF(MOD(X248,6)=0,N248,IF(MOD(X248,3)=0,N248)))</f>
        <v>0</v>
      </c>
      <c r="Z248" t="b">
        <f>IF(MOD(X248,9)=0,O248,IF(MOD(X248,6)=0,O248,IF(MOD(X248,3)=0,O248)))</f>
        <v>0</v>
      </c>
    </row>
    <row r="249" spans="1:26">
      <c r="A249" s="4" t="s">
        <v>502</v>
      </c>
      <c r="B249" s="3">
        <f>主线辅助!B245</f>
        <v>1005621</v>
      </c>
      <c r="C249" s="3">
        <v>5</v>
      </c>
      <c r="D249" s="3">
        <v>64</v>
      </c>
      <c r="E249" s="3">
        <v>2.6</v>
      </c>
      <c r="F249" s="25">
        <f t="shared" si="9"/>
        <v>182471</v>
      </c>
      <c r="G249" s="25">
        <v>177530</v>
      </c>
      <c r="H249" s="26">
        <f>ROUND((F249/4*5.5+F249*2.7+F249/4*10*1)*2,0)*C249</f>
        <v>11997470</v>
      </c>
      <c r="I249" s="26">
        <f t="shared" si="10"/>
        <v>11672600</v>
      </c>
      <c r="J249" s="26"/>
      <c r="K249" s="35">
        <f>MAX(G249-MAX(G$5:G248),0)</f>
        <v>656</v>
      </c>
      <c r="L249" s="35">
        <f>MAX(G$5:G249)</f>
        <v>177530</v>
      </c>
      <c r="M249" s="3">
        <v>0.55000000000000004</v>
      </c>
      <c r="N249" s="38">
        <f>INT(B249*0.2)</f>
        <v>201124</v>
      </c>
      <c r="O249" s="38">
        <f t="shared" si="11"/>
        <v>73970</v>
      </c>
      <c r="P249">
        <f>INT(L249*2.5)</f>
        <v>443825</v>
      </c>
      <c r="Q249">
        <f>INT(L249/4)</f>
        <v>44382</v>
      </c>
      <c r="W249" s="4" t="s">
        <v>8136</v>
      </c>
      <c r="X249">
        <v>5</v>
      </c>
      <c r="Y249" t="b">
        <f>IF(MOD(X249,9)=0,N249,IF(MOD(X249,6)=0,N249,IF(MOD(X249,3)=0,N249)))</f>
        <v>0</v>
      </c>
      <c r="Z249" t="b">
        <f>IF(MOD(X249,9)=0,O249,IF(MOD(X249,6)=0,O249,IF(MOD(X249,3)=0,O249)))</f>
        <v>0</v>
      </c>
    </row>
    <row r="250" spans="1:26">
      <c r="A250" s="4" t="s">
        <v>504</v>
      </c>
      <c r="B250" s="3">
        <f>主线辅助!B246</f>
        <v>1011448</v>
      </c>
      <c r="C250" s="3">
        <v>5</v>
      </c>
      <c r="D250" s="3">
        <v>64</v>
      </c>
      <c r="E250" s="3">
        <v>2.6</v>
      </c>
      <c r="F250" s="25">
        <f t="shared" si="9"/>
        <v>183528</v>
      </c>
      <c r="G250" s="25">
        <v>178559</v>
      </c>
      <c r="H250" s="26">
        <f>ROUND((F250/4*5.5+F250*2.7+F250/4*10*1)*2,0)*C250</f>
        <v>12066965</v>
      </c>
      <c r="I250" s="26">
        <f t="shared" si="10"/>
        <v>11740255</v>
      </c>
      <c r="J250" s="26"/>
      <c r="K250" s="35">
        <f>MAX(G250-MAX(G$5:G249),0)</f>
        <v>1029</v>
      </c>
      <c r="L250" s="35">
        <f>MAX(G$5:G250)</f>
        <v>178559</v>
      </c>
      <c r="M250" s="3">
        <v>0.55000000000000004</v>
      </c>
      <c r="N250" s="38">
        <f>INT(B250*0.2)</f>
        <v>202289</v>
      </c>
      <c r="O250" s="38">
        <f t="shared" si="11"/>
        <v>74398</v>
      </c>
      <c r="P250">
        <f>INT(L250*2.5)</f>
        <v>446397</v>
      </c>
      <c r="Q250">
        <f>INT(L250/4)</f>
        <v>44639</v>
      </c>
      <c r="W250" s="4" t="s">
        <v>8136</v>
      </c>
      <c r="X250">
        <v>6</v>
      </c>
      <c r="Y250">
        <f>IF(MOD(X250,9)=0,N250,IF(MOD(X250,6)=0,N250,IF(MOD(X250,3)=0,N250)))</f>
        <v>202289</v>
      </c>
      <c r="Z250">
        <f>IF(MOD(X250,9)=0,O250,IF(MOD(X250,6)=0,O250,IF(MOD(X250,3)=0,O250)))</f>
        <v>74398</v>
      </c>
    </row>
    <row r="251" spans="1:26">
      <c r="A251" s="4" t="s">
        <v>506</v>
      </c>
      <c r="B251" s="3">
        <f>主线辅助!B247</f>
        <v>1015194</v>
      </c>
      <c r="C251" s="3">
        <v>5</v>
      </c>
      <c r="D251" s="3">
        <v>64</v>
      </c>
      <c r="E251" s="3">
        <v>2.6</v>
      </c>
      <c r="F251" s="25">
        <f t="shared" si="9"/>
        <v>184208</v>
      </c>
      <c r="G251" s="25">
        <v>179220</v>
      </c>
      <c r="H251" s="26">
        <f>ROUND((F251/4*5.5+F251*2.7+F251/4*10*1)*2,0)*C251</f>
        <v>12111675</v>
      </c>
      <c r="I251" s="26">
        <f t="shared" si="10"/>
        <v>11783715</v>
      </c>
      <c r="J251" s="26"/>
      <c r="K251" s="35">
        <f>MAX(G251-MAX(G$5:G250),0)</f>
        <v>661</v>
      </c>
      <c r="L251" s="35">
        <f>MAX(G$5:G251)</f>
        <v>179220</v>
      </c>
      <c r="M251" s="3">
        <v>0.55000000000000004</v>
      </c>
      <c r="N251" s="38">
        <f>INT(B251*0.2)</f>
        <v>203038</v>
      </c>
      <c r="O251" s="38">
        <f t="shared" si="11"/>
        <v>74675</v>
      </c>
      <c r="P251">
        <f>INT(L251*2.5)</f>
        <v>448050</v>
      </c>
      <c r="Q251">
        <f>INT(L251/4)</f>
        <v>44805</v>
      </c>
      <c r="W251" s="4" t="s">
        <v>8136</v>
      </c>
      <c r="X251">
        <v>7</v>
      </c>
      <c r="Y251" t="b">
        <f>IF(MOD(X251,9)=0,N251,IF(MOD(X251,6)=0,N251,IF(MOD(X251,3)=0,N251)))</f>
        <v>0</v>
      </c>
      <c r="Z251" t="b">
        <f>IF(MOD(X251,9)=0,O251,IF(MOD(X251,6)=0,O251,IF(MOD(X251,3)=0,O251)))</f>
        <v>0</v>
      </c>
    </row>
    <row r="252" spans="1:26">
      <c r="A252" s="4" t="s">
        <v>508</v>
      </c>
      <c r="B252" s="3">
        <f>主线辅助!B248</f>
        <v>1018951</v>
      </c>
      <c r="C252" s="3">
        <v>5</v>
      </c>
      <c r="D252" s="3">
        <v>64</v>
      </c>
      <c r="E252" s="3">
        <v>2.6</v>
      </c>
      <c r="F252" s="25">
        <f t="shared" si="9"/>
        <v>184890</v>
      </c>
      <c r="G252" s="25">
        <v>179883</v>
      </c>
      <c r="H252" s="26">
        <f>ROUND((F252/4*5.5+F252*2.7+F252/4*10*1)*2,0)*C252</f>
        <v>12156520</v>
      </c>
      <c r="I252" s="26">
        <f t="shared" si="10"/>
        <v>11827305</v>
      </c>
      <c r="J252" s="26"/>
      <c r="K252" s="35">
        <f>MAX(G252-MAX(G$5:G251),0)</f>
        <v>663</v>
      </c>
      <c r="L252" s="35">
        <f>MAX(G$5:G252)</f>
        <v>179883</v>
      </c>
      <c r="M252" s="3">
        <v>0.55000000000000004</v>
      </c>
      <c r="N252" s="38">
        <f>INT(B252*0.2)</f>
        <v>203790</v>
      </c>
      <c r="O252" s="38">
        <f t="shared" si="11"/>
        <v>74950</v>
      </c>
      <c r="P252">
        <f>INT(L252*2.5)</f>
        <v>449707</v>
      </c>
      <c r="Q252">
        <f>INT(L252/4)</f>
        <v>44970</v>
      </c>
      <c r="W252" s="4" t="s">
        <v>8136</v>
      </c>
      <c r="X252">
        <v>8</v>
      </c>
      <c r="Y252" t="b">
        <f>IF(MOD(X252,9)=0,N252,IF(MOD(X252,6)=0,N252,IF(MOD(X252,3)=0,N252)))</f>
        <v>0</v>
      </c>
      <c r="Z252" t="b">
        <f>IF(MOD(X252,9)=0,O252,IF(MOD(X252,6)=0,O252,IF(MOD(X252,3)=0,O252)))</f>
        <v>0</v>
      </c>
    </row>
    <row r="253" spans="1:26">
      <c r="A253" s="4" t="s">
        <v>510</v>
      </c>
      <c r="B253" s="3">
        <f>主线辅助!B249</f>
        <v>1024852</v>
      </c>
      <c r="C253" s="3">
        <v>5</v>
      </c>
      <c r="D253" s="3">
        <v>64</v>
      </c>
      <c r="E253" s="3">
        <v>2.6</v>
      </c>
      <c r="F253" s="25">
        <f t="shared" si="9"/>
        <v>185961</v>
      </c>
      <c r="G253" s="25">
        <v>180925</v>
      </c>
      <c r="H253" s="26">
        <f>ROUND((F253/4*5.5+F253*2.7+F253/4*10*1)*2,0)*C253</f>
        <v>12226935</v>
      </c>
      <c r="I253" s="26">
        <f t="shared" si="10"/>
        <v>11895820</v>
      </c>
      <c r="J253" s="26"/>
      <c r="K253" s="35">
        <f>MAX(G253-MAX(G$5:G252),0)</f>
        <v>1042</v>
      </c>
      <c r="L253" s="35">
        <f>MAX(G$5:G253)</f>
        <v>180925</v>
      </c>
      <c r="M253" s="3">
        <v>0.55000000000000004</v>
      </c>
      <c r="N253" s="38">
        <f>INT(B253*0.2)</f>
        <v>204970</v>
      </c>
      <c r="O253" s="38">
        <f t="shared" si="11"/>
        <v>75385</v>
      </c>
      <c r="P253">
        <f>INT(L253*2.5)</f>
        <v>452312</v>
      </c>
      <c r="Q253">
        <f>INT(L253/4)</f>
        <v>45231</v>
      </c>
      <c r="W253" s="4" t="s">
        <v>8136</v>
      </c>
      <c r="X253">
        <v>9</v>
      </c>
      <c r="Y253">
        <f>IF(MOD(X253,9)=0,N253,IF(MOD(X253,6)=0,N253,IF(MOD(X253,3)=0,N253)))</f>
        <v>204970</v>
      </c>
      <c r="Z253">
        <f>IF(MOD(X253,9)=0,O253,IF(MOD(X253,6)=0,O253,IF(MOD(X253,3)=0,O253)))</f>
        <v>75385</v>
      </c>
    </row>
    <row r="254" spans="1:26">
      <c r="A254" s="4" t="s">
        <v>78</v>
      </c>
      <c r="B254" s="3">
        <f>主线辅助!B250</f>
        <v>1028639</v>
      </c>
      <c r="C254" s="3">
        <v>5</v>
      </c>
      <c r="D254" s="3">
        <v>64</v>
      </c>
      <c r="E254" s="3">
        <v>2.6</v>
      </c>
      <c r="F254" s="25">
        <f t="shared" si="9"/>
        <v>186648</v>
      </c>
      <c r="G254" s="25">
        <v>181594</v>
      </c>
      <c r="H254" s="26">
        <f>ROUND((F254/4*5.5+F254*2.7+F254/4*10*1)*2,0)*C254</f>
        <v>12272105</v>
      </c>
      <c r="I254" s="26">
        <f t="shared" si="10"/>
        <v>11939805</v>
      </c>
      <c r="J254" s="26"/>
      <c r="K254" s="35">
        <f>MAX(G254-MAX(G$5:G253),0)</f>
        <v>669</v>
      </c>
      <c r="L254" s="35">
        <f>MAX(G$5:G254)</f>
        <v>181594</v>
      </c>
      <c r="M254" s="3">
        <v>0.55000000000000004</v>
      </c>
      <c r="N254" s="38">
        <f>INT(B254*0.2)</f>
        <v>205727</v>
      </c>
      <c r="O254" s="38">
        <f t="shared" si="11"/>
        <v>75663</v>
      </c>
      <c r="P254">
        <f>INT(L254*2.5)</f>
        <v>453985</v>
      </c>
      <c r="Q254">
        <f>INT(L254/4)</f>
        <v>45398</v>
      </c>
      <c r="W254" s="4" t="s">
        <v>8136</v>
      </c>
      <c r="X254">
        <v>10</v>
      </c>
      <c r="Y254" t="b">
        <f>IF(MOD(X254,9)=0,N254,IF(MOD(X254,6)=0,N254,IF(MOD(X254,3)=0,N254)))</f>
        <v>0</v>
      </c>
      <c r="Z254" t="b">
        <f>IF(MOD(X254,9)=0,O254,IF(MOD(X254,6)=0,O254,IF(MOD(X254,3)=0,O254)))</f>
        <v>0</v>
      </c>
    </row>
    <row r="255" spans="1:26">
      <c r="A255" s="4" t="s">
        <v>513</v>
      </c>
      <c r="B255" s="3">
        <f>主线辅助!B251</f>
        <v>1048511</v>
      </c>
      <c r="C255" s="3">
        <v>5</v>
      </c>
      <c r="D255" s="3">
        <v>64</v>
      </c>
      <c r="E255" s="3">
        <v>2.6</v>
      </c>
      <c r="F255" s="25">
        <f t="shared" si="9"/>
        <v>190254</v>
      </c>
      <c r="G255" s="25">
        <v>185102</v>
      </c>
      <c r="H255" s="26">
        <f>ROUND((F255/4*5.5+F255*2.7+F255/4*10*1)*2,0)*C255</f>
        <v>12509200</v>
      </c>
      <c r="I255" s="26">
        <f t="shared" si="10"/>
        <v>12170455</v>
      </c>
      <c r="J255" s="26"/>
      <c r="K255" s="35">
        <f>MAX(G255-MAX(G$5:G254),0)</f>
        <v>3508</v>
      </c>
      <c r="L255" s="35">
        <f>MAX(G$5:G255)</f>
        <v>185102</v>
      </c>
      <c r="M255" s="3">
        <v>0.55000000000000004</v>
      </c>
      <c r="N255" s="38">
        <f>INT(B255*0.2)</f>
        <v>209702</v>
      </c>
      <c r="O255" s="38">
        <f t="shared" si="11"/>
        <v>77125</v>
      </c>
      <c r="P255">
        <f>INT(L255*2.5)</f>
        <v>462755</v>
      </c>
      <c r="Q255">
        <f>INT(L255/4)</f>
        <v>46275</v>
      </c>
      <c r="W255" s="4" t="s">
        <v>8137</v>
      </c>
      <c r="X255">
        <v>1</v>
      </c>
      <c r="Y255" t="b">
        <f>IF(MOD(X255,9)=0,N255,IF(MOD(X255,6)=0,N255,IF(MOD(X255,3)=0,N255)))</f>
        <v>0</v>
      </c>
      <c r="Z255" t="b">
        <f>IF(MOD(X255,9)=0,O255,IF(MOD(X255,6)=0,O255,IF(MOD(X255,3)=0,O255)))</f>
        <v>0</v>
      </c>
    </row>
    <row r="256" spans="1:26">
      <c r="A256" s="4" t="s">
        <v>515</v>
      </c>
      <c r="B256" s="3">
        <f>主线辅助!B252</f>
        <v>1053030</v>
      </c>
      <c r="C256" s="3">
        <v>5</v>
      </c>
      <c r="D256" s="3">
        <v>64</v>
      </c>
      <c r="E256" s="3">
        <v>2.6</v>
      </c>
      <c r="F256" s="25">
        <f t="shared" si="9"/>
        <v>191073</v>
      </c>
      <c r="G256" s="25">
        <v>185900</v>
      </c>
      <c r="H256" s="26">
        <f>ROUND((F256/4*5.5+F256*2.7+F256/4*10*1)*2,0)*C256</f>
        <v>12563050</v>
      </c>
      <c r="I256" s="26">
        <f t="shared" si="10"/>
        <v>12222925</v>
      </c>
      <c r="J256" s="26"/>
      <c r="K256" s="35">
        <f>MAX(G256-MAX(G$5:G255),0)</f>
        <v>798</v>
      </c>
      <c r="L256" s="35">
        <f>MAX(G$5:G256)</f>
        <v>185900</v>
      </c>
      <c r="M256" s="3">
        <v>0.55000000000000004</v>
      </c>
      <c r="N256" s="38">
        <f>INT(B256*0.2)</f>
        <v>210606</v>
      </c>
      <c r="O256" s="38">
        <f t="shared" si="11"/>
        <v>77458</v>
      </c>
      <c r="P256">
        <f>INT(L256*2.5)</f>
        <v>464750</v>
      </c>
      <c r="Q256">
        <f>INT(L256/4)</f>
        <v>46475</v>
      </c>
      <c r="W256" s="4" t="s">
        <v>8137</v>
      </c>
      <c r="X256">
        <v>2</v>
      </c>
      <c r="Y256" t="b">
        <f>IF(MOD(X256,9)=0,N256,IF(MOD(X256,6)=0,N256,IF(MOD(X256,3)=0,N256)))</f>
        <v>0</v>
      </c>
      <c r="Z256" t="b">
        <f>IF(MOD(X256,9)=0,O256,IF(MOD(X256,6)=0,O256,IF(MOD(X256,3)=0,O256)))</f>
        <v>0</v>
      </c>
    </row>
    <row r="257" spans="1:26">
      <c r="A257" s="4" t="s">
        <v>517</v>
      </c>
      <c r="B257" s="3">
        <f>主线辅助!B253</f>
        <v>1059748</v>
      </c>
      <c r="C257" s="3">
        <v>5</v>
      </c>
      <c r="D257" s="3">
        <v>64</v>
      </c>
      <c r="E257" s="3">
        <v>2.6</v>
      </c>
      <c r="F257" s="25">
        <f t="shared" si="9"/>
        <v>192292</v>
      </c>
      <c r="G257" s="25">
        <v>187086</v>
      </c>
      <c r="H257" s="26">
        <f>ROUND((F257/4*5.5+F257*2.7+F257/4*10*1)*2,0)*C257</f>
        <v>12643200</v>
      </c>
      <c r="I257" s="26">
        <f t="shared" si="10"/>
        <v>12300905</v>
      </c>
      <c r="J257" s="26"/>
      <c r="K257" s="35">
        <f>MAX(G257-MAX(G$5:G256),0)</f>
        <v>1186</v>
      </c>
      <c r="L257" s="35">
        <f>MAX(G$5:G257)</f>
        <v>187086</v>
      </c>
      <c r="M257" s="3">
        <v>0.55000000000000004</v>
      </c>
      <c r="N257" s="38">
        <f>INT(B257*0.2)</f>
        <v>211949</v>
      </c>
      <c r="O257" s="38">
        <f t="shared" si="11"/>
        <v>77952</v>
      </c>
      <c r="P257">
        <f>INT(L257*2.5)</f>
        <v>467715</v>
      </c>
      <c r="Q257">
        <f>INT(L257/4)</f>
        <v>46771</v>
      </c>
      <c r="W257" s="4" t="s">
        <v>8137</v>
      </c>
      <c r="X257">
        <v>3</v>
      </c>
      <c r="Y257">
        <f>IF(MOD(X257,9)=0,N257,IF(MOD(X257,6)=0,N257,IF(MOD(X257,3)=0,N257)))</f>
        <v>211949</v>
      </c>
      <c r="Z257">
        <f>IF(MOD(X257,9)=0,O257,IF(MOD(X257,6)=0,O257,IF(MOD(X257,3)=0,O257)))</f>
        <v>77952</v>
      </c>
    </row>
    <row r="258" spans="1:26">
      <c r="A258" s="4" t="s">
        <v>519</v>
      </c>
      <c r="B258" s="3">
        <f>主线辅助!B254</f>
        <v>1064306</v>
      </c>
      <c r="C258" s="3">
        <v>5</v>
      </c>
      <c r="D258" s="3">
        <v>64</v>
      </c>
      <c r="E258" s="3">
        <v>2.6</v>
      </c>
      <c r="F258" s="25">
        <f t="shared" si="9"/>
        <v>193120</v>
      </c>
      <c r="G258" s="25">
        <v>187890</v>
      </c>
      <c r="H258" s="26">
        <f>ROUND((F258/4*5.5+F258*2.7+F258/4*10*1)*2,0)*C258</f>
        <v>12697640</v>
      </c>
      <c r="I258" s="26">
        <f t="shared" si="10"/>
        <v>12353770</v>
      </c>
      <c r="J258" s="26"/>
      <c r="K258" s="35">
        <f>MAX(G258-MAX(G$5:G257),0)</f>
        <v>804</v>
      </c>
      <c r="L258" s="35">
        <f>MAX(G$5:G258)</f>
        <v>187890</v>
      </c>
      <c r="M258" s="3">
        <v>0.55000000000000004</v>
      </c>
      <c r="N258" s="38">
        <f>INT(B258*0.2)</f>
        <v>212861</v>
      </c>
      <c r="O258" s="38">
        <f t="shared" si="11"/>
        <v>78287</v>
      </c>
      <c r="P258">
        <f>INT(L258*2.5)</f>
        <v>469725</v>
      </c>
      <c r="Q258">
        <f>INT(L258/4)</f>
        <v>46972</v>
      </c>
      <c r="W258" s="4" t="s">
        <v>8137</v>
      </c>
      <c r="X258">
        <v>4</v>
      </c>
      <c r="Y258" t="b">
        <f>IF(MOD(X258,9)=0,N258,IF(MOD(X258,6)=0,N258,IF(MOD(X258,3)=0,N258)))</f>
        <v>0</v>
      </c>
      <c r="Z258" t="b">
        <f>IF(MOD(X258,9)=0,O258,IF(MOD(X258,6)=0,O258,IF(MOD(X258,3)=0,O258)))</f>
        <v>0</v>
      </c>
    </row>
    <row r="259" spans="1:26">
      <c r="A259" s="4" t="s">
        <v>521</v>
      </c>
      <c r="B259" s="3">
        <f>主线辅助!B255</f>
        <v>1068878</v>
      </c>
      <c r="C259" s="3">
        <v>5</v>
      </c>
      <c r="D259" s="3">
        <v>64</v>
      </c>
      <c r="E259" s="3">
        <v>2.6</v>
      </c>
      <c r="F259" s="25">
        <f t="shared" si="9"/>
        <v>193949</v>
      </c>
      <c r="G259" s="25">
        <v>188697</v>
      </c>
      <c r="H259" s="26">
        <f>ROUND((F259/4*5.5+F259*2.7+F259/4*10*1)*2,0)*C259</f>
        <v>12752145</v>
      </c>
      <c r="I259" s="26">
        <f t="shared" si="10"/>
        <v>12406830</v>
      </c>
      <c r="J259" s="26"/>
      <c r="K259" s="35">
        <f>MAX(G259-MAX(G$5:G258),0)</f>
        <v>807</v>
      </c>
      <c r="L259" s="35">
        <f>MAX(G$5:G259)</f>
        <v>188697</v>
      </c>
      <c r="M259" s="3">
        <v>0.55000000000000004</v>
      </c>
      <c r="N259" s="38">
        <f>INT(B259*0.2)</f>
        <v>213775</v>
      </c>
      <c r="O259" s="38">
        <f t="shared" si="11"/>
        <v>78623</v>
      </c>
      <c r="P259">
        <f>INT(L259*2.5)</f>
        <v>471742</v>
      </c>
      <c r="Q259">
        <f>INT(L259/4)</f>
        <v>47174</v>
      </c>
      <c r="W259" s="4" t="s">
        <v>8137</v>
      </c>
      <c r="X259">
        <v>5</v>
      </c>
      <c r="Y259" t="b">
        <f>IF(MOD(X259,9)=0,N259,IF(MOD(X259,6)=0,N259,IF(MOD(X259,3)=0,N259)))</f>
        <v>0</v>
      </c>
      <c r="Z259" t="b">
        <f>IF(MOD(X259,9)=0,O259,IF(MOD(X259,6)=0,O259,IF(MOD(X259,3)=0,O259)))</f>
        <v>0</v>
      </c>
    </row>
    <row r="260" spans="1:26">
      <c r="A260" s="4" t="s">
        <v>523</v>
      </c>
      <c r="B260" s="3">
        <f>主线辅助!B256</f>
        <v>1075690</v>
      </c>
      <c r="C260" s="3">
        <v>5</v>
      </c>
      <c r="D260" s="3">
        <v>64</v>
      </c>
      <c r="E260" s="3">
        <v>2.6</v>
      </c>
      <c r="F260" s="25">
        <f t="shared" si="9"/>
        <v>195185</v>
      </c>
      <c r="G260" s="25">
        <v>189900</v>
      </c>
      <c r="H260" s="26">
        <f>ROUND((F260/4*5.5+F260*2.7+F260/4*10*1)*2,0)*C260</f>
        <v>12833415</v>
      </c>
      <c r="I260" s="26">
        <f t="shared" si="10"/>
        <v>12485925</v>
      </c>
      <c r="J260" s="26"/>
      <c r="K260" s="35">
        <f>MAX(G260-MAX(G$5:G259),0)</f>
        <v>1203</v>
      </c>
      <c r="L260" s="35">
        <f>MAX(G$5:G260)</f>
        <v>189900</v>
      </c>
      <c r="M260" s="3">
        <v>0.55000000000000004</v>
      </c>
      <c r="N260" s="38">
        <f>INT(B260*0.2)</f>
        <v>215138</v>
      </c>
      <c r="O260" s="38">
        <f t="shared" si="11"/>
        <v>79125</v>
      </c>
      <c r="P260">
        <f>INT(L260*2.5)</f>
        <v>474750</v>
      </c>
      <c r="Q260">
        <f>INT(L260/4)</f>
        <v>47475</v>
      </c>
      <c r="W260" s="4" t="s">
        <v>8137</v>
      </c>
      <c r="X260">
        <v>6</v>
      </c>
      <c r="Y260">
        <f>IF(MOD(X260,9)=0,N260,IF(MOD(X260,6)=0,N260,IF(MOD(X260,3)=0,N260)))</f>
        <v>215138</v>
      </c>
      <c r="Z260">
        <f>IF(MOD(X260,9)=0,O260,IF(MOD(X260,6)=0,O260,IF(MOD(X260,3)=0,O260)))</f>
        <v>79125</v>
      </c>
    </row>
    <row r="261" spans="1:26">
      <c r="A261" s="4" t="s">
        <v>525</v>
      </c>
      <c r="B261" s="3">
        <f>主线辅助!B257</f>
        <v>1080300</v>
      </c>
      <c r="C261" s="3">
        <v>5</v>
      </c>
      <c r="D261" s="3">
        <v>64</v>
      </c>
      <c r="E261" s="3">
        <v>2.6</v>
      </c>
      <c r="F261" s="25">
        <f t="shared" si="9"/>
        <v>196022</v>
      </c>
      <c r="G261" s="25">
        <v>190714</v>
      </c>
      <c r="H261" s="26">
        <f>ROUND((F261/4*5.5+F261*2.7+F261/4*10*1)*2,0)*C261</f>
        <v>12888445</v>
      </c>
      <c r="I261" s="26">
        <f t="shared" si="10"/>
        <v>12539445</v>
      </c>
      <c r="J261" s="26"/>
      <c r="K261" s="35">
        <f>MAX(G261-MAX(G$5:G260),0)</f>
        <v>814</v>
      </c>
      <c r="L261" s="35">
        <f>MAX(G$5:G261)</f>
        <v>190714</v>
      </c>
      <c r="M261" s="3">
        <v>0.55000000000000004</v>
      </c>
      <c r="N261" s="38">
        <f>INT(B261*0.2)</f>
        <v>216060</v>
      </c>
      <c r="O261" s="38">
        <f t="shared" si="11"/>
        <v>79463</v>
      </c>
      <c r="P261">
        <f>INT(L261*2.5)</f>
        <v>476785</v>
      </c>
      <c r="Q261">
        <f>INT(L261/4)</f>
        <v>47678</v>
      </c>
      <c r="W261" s="4" t="s">
        <v>8137</v>
      </c>
      <c r="X261">
        <v>7</v>
      </c>
      <c r="Y261" t="b">
        <f>IF(MOD(X261,9)=0,N261,IF(MOD(X261,6)=0,N261,IF(MOD(X261,3)=0,N261)))</f>
        <v>0</v>
      </c>
      <c r="Z261" t="b">
        <f>IF(MOD(X261,9)=0,O261,IF(MOD(X261,6)=0,O261,IF(MOD(X261,3)=0,O261)))</f>
        <v>0</v>
      </c>
    </row>
    <row r="262" spans="1:26">
      <c r="A262" s="4" t="s">
        <v>527</v>
      </c>
      <c r="B262" s="3">
        <f>主线辅助!B258</f>
        <v>1084924</v>
      </c>
      <c r="C262" s="3">
        <v>5</v>
      </c>
      <c r="D262" s="3">
        <v>64</v>
      </c>
      <c r="E262" s="3">
        <v>2.6</v>
      </c>
      <c r="F262" s="25">
        <f t="shared" ref="F262:F325" si="12">INT(B262/(5-1.9)/C262/(D262/2.7)*100/1.5)</f>
        <v>196861</v>
      </c>
      <c r="G262" s="25">
        <v>191530</v>
      </c>
      <c r="H262" s="26">
        <f>ROUND((F262/4*5.5+F262*2.7+F262/4*10*1)*2,0)*C262</f>
        <v>12943610</v>
      </c>
      <c r="I262" s="26">
        <f t="shared" ref="I262:I325" si="13">ROUND((G262/4*5.5+G262*2.7+G262/4*10*1)*2,0)*C262</f>
        <v>12593100</v>
      </c>
      <c r="J262" s="26"/>
      <c r="K262" s="35">
        <f>MAX(G262-MAX(G$5:G261),0)</f>
        <v>816</v>
      </c>
      <c r="L262" s="35">
        <f>MAX(G$5:G262)</f>
        <v>191530</v>
      </c>
      <c r="M262" s="3">
        <v>0.55000000000000004</v>
      </c>
      <c r="N262" s="38">
        <f>INT(B262*0.2)</f>
        <v>216984</v>
      </c>
      <c r="O262" s="38">
        <f t="shared" ref="O262:O325" si="14">INT((P262/15)+Q262)</f>
        <v>79803</v>
      </c>
      <c r="P262">
        <f>INT(L262*2.5)</f>
        <v>478825</v>
      </c>
      <c r="Q262">
        <f>INT(L262/4)</f>
        <v>47882</v>
      </c>
      <c r="W262" s="4" t="s">
        <v>8137</v>
      </c>
      <c r="X262">
        <v>8</v>
      </c>
      <c r="Y262" t="b">
        <f>IF(MOD(X262,9)=0,N262,IF(MOD(X262,6)=0,N262,IF(MOD(X262,3)=0,N262)))</f>
        <v>0</v>
      </c>
      <c r="Z262" t="b">
        <f>IF(MOD(X262,9)=0,O262,IF(MOD(X262,6)=0,O262,IF(MOD(X262,3)=0,O262)))</f>
        <v>0</v>
      </c>
    </row>
    <row r="263" spans="1:26">
      <c r="A263" s="4" t="s">
        <v>529</v>
      </c>
      <c r="B263" s="3">
        <f>主线辅助!B259</f>
        <v>1091829</v>
      </c>
      <c r="C263" s="3">
        <v>5</v>
      </c>
      <c r="D263" s="3">
        <v>64</v>
      </c>
      <c r="E263" s="3">
        <v>2.6</v>
      </c>
      <c r="F263" s="25">
        <f t="shared" si="12"/>
        <v>198114</v>
      </c>
      <c r="G263" s="25">
        <v>192749</v>
      </c>
      <c r="H263" s="26">
        <f>ROUND((F263/4*5.5+F263*2.7+F263/4*10*1)*2,0)*C263</f>
        <v>13025995</v>
      </c>
      <c r="I263" s="26">
        <f t="shared" si="13"/>
        <v>12673245</v>
      </c>
      <c r="J263" s="26"/>
      <c r="K263" s="35">
        <f>MAX(G263-MAX(G$5:G262),0)</f>
        <v>1219</v>
      </c>
      <c r="L263" s="35">
        <f>MAX(G$5:G263)</f>
        <v>192749</v>
      </c>
      <c r="M263" s="3">
        <v>0.55000000000000004</v>
      </c>
      <c r="N263" s="38">
        <f>INT(B263*0.2)</f>
        <v>218365</v>
      </c>
      <c r="O263" s="38">
        <f t="shared" si="14"/>
        <v>80311</v>
      </c>
      <c r="P263">
        <f>INT(L263*2.5)</f>
        <v>481872</v>
      </c>
      <c r="Q263">
        <f>INT(L263/4)</f>
        <v>48187</v>
      </c>
      <c r="W263" s="4" t="s">
        <v>8137</v>
      </c>
      <c r="X263">
        <v>9</v>
      </c>
      <c r="Y263">
        <f>IF(MOD(X263,9)=0,N263,IF(MOD(X263,6)=0,N263,IF(MOD(X263,3)=0,N263)))</f>
        <v>218365</v>
      </c>
      <c r="Z263">
        <f>IF(MOD(X263,9)=0,O263,IF(MOD(X263,6)=0,O263,IF(MOD(X263,3)=0,O263)))</f>
        <v>80311</v>
      </c>
    </row>
    <row r="264" spans="1:26">
      <c r="A264" s="4" t="s">
        <v>80</v>
      </c>
      <c r="B264" s="3">
        <f>主线辅助!B260</f>
        <v>1096493</v>
      </c>
      <c r="C264" s="3">
        <v>5</v>
      </c>
      <c r="D264" s="3">
        <v>64</v>
      </c>
      <c r="E264" s="3">
        <v>2.6</v>
      </c>
      <c r="F264" s="25">
        <f t="shared" si="12"/>
        <v>198960</v>
      </c>
      <c r="G264" s="25">
        <v>193572</v>
      </c>
      <c r="H264" s="26">
        <f>ROUND((F264/4*5.5+F264*2.7+F264/4*10*1)*2,0)*C264</f>
        <v>13081620</v>
      </c>
      <c r="I264" s="26">
        <f t="shared" si="13"/>
        <v>12727360</v>
      </c>
      <c r="J264" s="26"/>
      <c r="K264" s="35">
        <f>MAX(G264-MAX(G$5:G263),0)</f>
        <v>823</v>
      </c>
      <c r="L264" s="35">
        <f>MAX(G$5:G264)</f>
        <v>193572</v>
      </c>
      <c r="M264" s="3">
        <v>0.55000000000000004</v>
      </c>
      <c r="N264" s="38">
        <f>INT(B264*0.2)</f>
        <v>219298</v>
      </c>
      <c r="O264" s="38">
        <f t="shared" si="14"/>
        <v>80655</v>
      </c>
      <c r="P264">
        <f>INT(L264*2.5)</f>
        <v>483930</v>
      </c>
      <c r="Q264">
        <f>INT(L264/4)</f>
        <v>48393</v>
      </c>
      <c r="W264" s="4" t="s">
        <v>8137</v>
      </c>
      <c r="X264">
        <v>10</v>
      </c>
      <c r="Y264" t="b">
        <f>IF(MOD(X264,9)=0,N264,IF(MOD(X264,6)=0,N264,IF(MOD(X264,3)=0,N264)))</f>
        <v>0</v>
      </c>
      <c r="Z264" t="b">
        <f>IF(MOD(X264,9)=0,O264,IF(MOD(X264,6)=0,O264,IF(MOD(X264,3)=0,O264)))</f>
        <v>0</v>
      </c>
    </row>
    <row r="265" spans="1:26">
      <c r="A265" s="4" t="s">
        <v>532</v>
      </c>
      <c r="B265" s="3">
        <f>主线辅助!B261</f>
        <v>1119648</v>
      </c>
      <c r="C265" s="3">
        <v>5</v>
      </c>
      <c r="D265" s="3">
        <v>64</v>
      </c>
      <c r="E265" s="3">
        <v>2.6</v>
      </c>
      <c r="F265" s="25">
        <f t="shared" si="12"/>
        <v>203161</v>
      </c>
      <c r="G265" s="25">
        <v>197660</v>
      </c>
      <c r="H265" s="26">
        <f>ROUND((F265/4*5.5+F265*2.7+F265/4*10*1)*2,0)*C265</f>
        <v>13357835</v>
      </c>
      <c r="I265" s="26">
        <f t="shared" si="13"/>
        <v>12996145</v>
      </c>
      <c r="J265" s="26"/>
      <c r="K265" s="35">
        <f>MAX(G265-MAX(G$5:G264),0)</f>
        <v>4088</v>
      </c>
      <c r="L265" s="35">
        <f>MAX(G$5:G265)</f>
        <v>197660</v>
      </c>
      <c r="M265" s="3">
        <v>0.55000000000000004</v>
      </c>
      <c r="N265" s="38">
        <f>INT(B265*0.2)</f>
        <v>223929</v>
      </c>
      <c r="O265" s="38">
        <f t="shared" si="14"/>
        <v>82358</v>
      </c>
      <c r="P265">
        <f>INT(L265*2.5)</f>
        <v>494150</v>
      </c>
      <c r="Q265">
        <f>INT(L265/4)</f>
        <v>49415</v>
      </c>
      <c r="W265" s="4" t="s">
        <v>8138</v>
      </c>
      <c r="X265">
        <v>1</v>
      </c>
      <c r="Y265" t="b">
        <f>IF(MOD(X265,9)=0,N265,IF(MOD(X265,6)=0,N265,IF(MOD(X265,3)=0,N265)))</f>
        <v>0</v>
      </c>
      <c r="Z265" t="b">
        <f>IF(MOD(X265,9)=0,O265,IF(MOD(X265,6)=0,O265,IF(MOD(X265,3)=0,O265)))</f>
        <v>0</v>
      </c>
    </row>
    <row r="266" spans="1:26">
      <c r="A266" s="4" t="s">
        <v>534</v>
      </c>
      <c r="B266" s="3">
        <f>主线辅助!B262</f>
        <v>1123949</v>
      </c>
      <c r="C266" s="3">
        <v>5</v>
      </c>
      <c r="D266" s="3">
        <v>64</v>
      </c>
      <c r="E266" s="3">
        <v>2.6</v>
      </c>
      <c r="F266" s="25">
        <f t="shared" si="12"/>
        <v>203942</v>
      </c>
      <c r="G266" s="25">
        <v>198419</v>
      </c>
      <c r="H266" s="26">
        <f>ROUND((F266/4*5.5+F266*2.7+F266/4*10*1)*2,0)*C266</f>
        <v>13409185</v>
      </c>
      <c r="I266" s="26">
        <f t="shared" si="13"/>
        <v>13046050</v>
      </c>
      <c r="J266" s="26"/>
      <c r="K266" s="35">
        <f>MAX(G266-MAX(G$5:G265),0)</f>
        <v>759</v>
      </c>
      <c r="L266" s="35">
        <f>MAX(G$5:G266)</f>
        <v>198419</v>
      </c>
      <c r="M266" s="3">
        <v>0.55000000000000004</v>
      </c>
      <c r="N266" s="38">
        <f>INT(B266*0.2)</f>
        <v>224789</v>
      </c>
      <c r="O266" s="38">
        <f t="shared" si="14"/>
        <v>82673</v>
      </c>
      <c r="P266">
        <f>INT(L266*2.5)</f>
        <v>496047</v>
      </c>
      <c r="Q266">
        <f>INT(L266/4)</f>
        <v>49604</v>
      </c>
      <c r="W266" s="4" t="s">
        <v>8138</v>
      </c>
      <c r="X266">
        <v>2</v>
      </c>
      <c r="Y266" t="b">
        <f>IF(MOD(X266,9)=0,N266,IF(MOD(X266,6)=0,N266,IF(MOD(X266,3)=0,N266)))</f>
        <v>0</v>
      </c>
      <c r="Z266" t="b">
        <f>IF(MOD(X266,9)=0,O266,IF(MOD(X266,6)=0,O266,IF(MOD(X266,3)=0,O266)))</f>
        <v>0</v>
      </c>
    </row>
    <row r="267" spans="1:26">
      <c r="A267" s="4" t="s">
        <v>536</v>
      </c>
      <c r="B267" s="3">
        <f>主线辅助!B263</f>
        <v>1130585</v>
      </c>
      <c r="C267" s="3">
        <v>5</v>
      </c>
      <c r="D267" s="3">
        <v>64</v>
      </c>
      <c r="E267" s="3">
        <v>2.6</v>
      </c>
      <c r="F267" s="25">
        <f t="shared" si="12"/>
        <v>205146</v>
      </c>
      <c r="G267" s="25">
        <v>199591</v>
      </c>
      <c r="H267" s="26">
        <f>ROUND((F267/4*5.5+F267*2.7+F267/4*10*1)*2,0)*C267</f>
        <v>13488350</v>
      </c>
      <c r="I267" s="26">
        <f t="shared" si="13"/>
        <v>13123110</v>
      </c>
      <c r="J267" s="26"/>
      <c r="K267" s="35">
        <f>MAX(G267-MAX(G$5:G266),0)</f>
        <v>1172</v>
      </c>
      <c r="L267" s="35">
        <f>MAX(G$5:G267)</f>
        <v>199591</v>
      </c>
      <c r="M267" s="3">
        <v>0.55000000000000004</v>
      </c>
      <c r="N267" s="38">
        <f>INT(B267*0.2)</f>
        <v>226117</v>
      </c>
      <c r="O267" s="38">
        <f t="shared" si="14"/>
        <v>83162</v>
      </c>
      <c r="P267">
        <f>INT(L267*2.5)</f>
        <v>498977</v>
      </c>
      <c r="Q267">
        <f>INT(L267/4)</f>
        <v>49897</v>
      </c>
      <c r="W267" s="4" t="s">
        <v>8138</v>
      </c>
      <c r="X267">
        <v>3</v>
      </c>
      <c r="Y267">
        <f>IF(MOD(X267,9)=0,N267,IF(MOD(X267,6)=0,N267,IF(MOD(X267,3)=0,N267)))</f>
        <v>226117</v>
      </c>
      <c r="Z267">
        <f>IF(MOD(X267,9)=0,O267,IF(MOD(X267,6)=0,O267,IF(MOD(X267,3)=0,O267)))</f>
        <v>83162</v>
      </c>
    </row>
    <row r="268" spans="1:26">
      <c r="A268" s="4" t="s">
        <v>538</v>
      </c>
      <c r="B268" s="3">
        <f>主线辅助!B264</f>
        <v>1134921</v>
      </c>
      <c r="C268" s="3">
        <v>5</v>
      </c>
      <c r="D268" s="3">
        <v>64</v>
      </c>
      <c r="E268" s="3">
        <v>2.6</v>
      </c>
      <c r="F268" s="25">
        <f t="shared" si="12"/>
        <v>205933</v>
      </c>
      <c r="G268" s="25">
        <v>200357</v>
      </c>
      <c r="H268" s="26">
        <f>ROUND((F268/4*5.5+F268*2.7+F268/4*10*1)*2,0)*C268</f>
        <v>13540095</v>
      </c>
      <c r="I268" s="26">
        <f t="shared" si="13"/>
        <v>13173475</v>
      </c>
      <c r="J268" s="26"/>
      <c r="K268" s="35">
        <f>MAX(G268-MAX(G$5:G267),0)</f>
        <v>766</v>
      </c>
      <c r="L268" s="35">
        <f>MAX(G$5:G268)</f>
        <v>200357</v>
      </c>
      <c r="M268" s="3">
        <v>0.55000000000000004</v>
      </c>
      <c r="N268" s="38">
        <f>INT(B268*0.2)</f>
        <v>226984</v>
      </c>
      <c r="O268" s="38">
        <f t="shared" si="14"/>
        <v>83481</v>
      </c>
      <c r="P268">
        <f>INT(L268*2.5)</f>
        <v>500892</v>
      </c>
      <c r="Q268">
        <f>INT(L268/4)</f>
        <v>50089</v>
      </c>
      <c r="W268" s="4" t="s">
        <v>8138</v>
      </c>
      <c r="X268">
        <v>4</v>
      </c>
      <c r="Y268" t="b">
        <f>IF(MOD(X268,9)=0,N268,IF(MOD(X268,6)=0,N268,IF(MOD(X268,3)=0,N268)))</f>
        <v>0</v>
      </c>
      <c r="Z268" t="b">
        <f>IF(MOD(X268,9)=0,O268,IF(MOD(X268,6)=0,O268,IF(MOD(X268,3)=0,O268)))</f>
        <v>0</v>
      </c>
    </row>
    <row r="269" spans="1:26">
      <c r="A269" s="4" t="s">
        <v>540</v>
      </c>
      <c r="B269" s="3">
        <f>主线辅助!B265</f>
        <v>1139268</v>
      </c>
      <c r="C269" s="3">
        <v>5</v>
      </c>
      <c r="D269" s="3">
        <v>64</v>
      </c>
      <c r="E269" s="3">
        <v>2.6</v>
      </c>
      <c r="F269" s="25">
        <f t="shared" si="12"/>
        <v>206722</v>
      </c>
      <c r="G269" s="25">
        <v>201124</v>
      </c>
      <c r="H269" s="26">
        <f>ROUND((F269/4*5.5+F269*2.7+F269/4*10*1)*2,0)*C269</f>
        <v>13591970</v>
      </c>
      <c r="I269" s="26">
        <f t="shared" si="13"/>
        <v>13223905</v>
      </c>
      <c r="J269" s="26"/>
      <c r="K269" s="35">
        <f>MAX(G269-MAX(G$5:G268),0)</f>
        <v>767</v>
      </c>
      <c r="L269" s="35">
        <f>MAX(G$5:G269)</f>
        <v>201124</v>
      </c>
      <c r="M269" s="3">
        <v>0.55000000000000004</v>
      </c>
      <c r="N269" s="38">
        <f>INT(B269*0.2)</f>
        <v>227853</v>
      </c>
      <c r="O269" s="38">
        <f t="shared" si="14"/>
        <v>83801</v>
      </c>
      <c r="P269">
        <f>INT(L269*2.5)</f>
        <v>502810</v>
      </c>
      <c r="Q269">
        <f>INT(L269/4)</f>
        <v>50281</v>
      </c>
      <c r="W269" s="4" t="s">
        <v>8138</v>
      </c>
      <c r="X269">
        <v>5</v>
      </c>
      <c r="Y269" t="b">
        <f>IF(MOD(X269,9)=0,N269,IF(MOD(X269,6)=0,N269,IF(MOD(X269,3)=0,N269)))</f>
        <v>0</v>
      </c>
      <c r="Z269" t="b">
        <f>IF(MOD(X269,9)=0,O269,IF(MOD(X269,6)=0,O269,IF(MOD(X269,3)=0,O269)))</f>
        <v>0</v>
      </c>
    </row>
    <row r="270" spans="1:26">
      <c r="A270" s="4" t="s">
        <v>542</v>
      </c>
      <c r="B270" s="3">
        <f>主线辅助!B266</f>
        <v>1145989</v>
      </c>
      <c r="C270" s="3">
        <v>5</v>
      </c>
      <c r="D270" s="3">
        <v>64</v>
      </c>
      <c r="E270" s="3">
        <v>2.6</v>
      </c>
      <c r="F270" s="25">
        <f t="shared" si="12"/>
        <v>207941</v>
      </c>
      <c r="G270" s="25">
        <v>202310</v>
      </c>
      <c r="H270" s="26">
        <f>ROUND((F270/4*5.5+F270*2.7+F270/4*10*1)*2,0)*C270</f>
        <v>13672120</v>
      </c>
      <c r="I270" s="26">
        <f t="shared" si="13"/>
        <v>13301885</v>
      </c>
      <c r="J270" s="26"/>
      <c r="K270" s="35">
        <f>MAX(G270-MAX(G$5:G269),0)</f>
        <v>1186</v>
      </c>
      <c r="L270" s="35">
        <f>MAX(G$5:G270)</f>
        <v>202310</v>
      </c>
      <c r="M270" s="3">
        <v>0.55000000000000004</v>
      </c>
      <c r="N270" s="38">
        <f>INT(B270*0.2)</f>
        <v>229197</v>
      </c>
      <c r="O270" s="38">
        <f t="shared" si="14"/>
        <v>84295</v>
      </c>
      <c r="P270">
        <f>INT(L270*2.5)</f>
        <v>505775</v>
      </c>
      <c r="Q270">
        <f>INT(L270/4)</f>
        <v>50577</v>
      </c>
      <c r="W270" s="4" t="s">
        <v>8138</v>
      </c>
      <c r="X270">
        <v>6</v>
      </c>
      <c r="Y270">
        <f>IF(MOD(X270,9)=0,N270,IF(MOD(X270,6)=0,N270,IF(MOD(X270,3)=0,N270)))</f>
        <v>229197</v>
      </c>
      <c r="Z270">
        <f>IF(MOD(X270,9)=0,O270,IF(MOD(X270,6)=0,O270,IF(MOD(X270,3)=0,O270)))</f>
        <v>84295</v>
      </c>
    </row>
    <row r="271" spans="1:26">
      <c r="A271" s="4" t="s">
        <v>544</v>
      </c>
      <c r="B271" s="3">
        <f>主线辅助!B267</f>
        <v>1150372</v>
      </c>
      <c r="C271" s="3">
        <v>5</v>
      </c>
      <c r="D271" s="3">
        <v>64</v>
      </c>
      <c r="E271" s="3">
        <v>2.6</v>
      </c>
      <c r="F271" s="25">
        <f t="shared" si="12"/>
        <v>208736</v>
      </c>
      <c r="G271" s="25">
        <v>203084</v>
      </c>
      <c r="H271" s="26">
        <f>ROUND((F271/4*5.5+F271*2.7+F271/4*10*1)*2,0)*C271</f>
        <v>13724390</v>
      </c>
      <c r="I271" s="26">
        <f t="shared" si="13"/>
        <v>13352775</v>
      </c>
      <c r="J271" s="26"/>
      <c r="K271" s="35">
        <f>MAX(G271-MAX(G$5:G270),0)</f>
        <v>774</v>
      </c>
      <c r="L271" s="35">
        <f>MAX(G$5:G271)</f>
        <v>203084</v>
      </c>
      <c r="M271" s="3">
        <v>0.55000000000000004</v>
      </c>
      <c r="N271" s="38">
        <f>INT(B271*0.2)</f>
        <v>230074</v>
      </c>
      <c r="O271" s="38">
        <f t="shared" si="14"/>
        <v>84618</v>
      </c>
      <c r="P271">
        <f>INT(L271*2.5)</f>
        <v>507710</v>
      </c>
      <c r="Q271">
        <f>INT(L271/4)</f>
        <v>50771</v>
      </c>
      <c r="W271" s="4" t="s">
        <v>8138</v>
      </c>
      <c r="X271">
        <v>7</v>
      </c>
      <c r="Y271" t="b">
        <f>IF(MOD(X271,9)=0,N271,IF(MOD(X271,6)=0,N271,IF(MOD(X271,3)=0,N271)))</f>
        <v>0</v>
      </c>
      <c r="Z271" t="b">
        <f>IF(MOD(X271,9)=0,O271,IF(MOD(X271,6)=0,O271,IF(MOD(X271,3)=0,O271)))</f>
        <v>0</v>
      </c>
    </row>
    <row r="272" spans="1:26">
      <c r="A272" s="4" t="s">
        <v>546</v>
      </c>
      <c r="B272" s="3">
        <f>主线辅助!B268</f>
        <v>1154767</v>
      </c>
      <c r="C272" s="3">
        <v>5</v>
      </c>
      <c r="D272" s="3">
        <v>64</v>
      </c>
      <c r="E272" s="3">
        <v>2.6</v>
      </c>
      <c r="F272" s="25">
        <f t="shared" si="12"/>
        <v>209534</v>
      </c>
      <c r="G272" s="25">
        <v>203860</v>
      </c>
      <c r="H272" s="26">
        <f>ROUND((F272/4*5.5+F272*2.7+F272/4*10*1)*2,0)*C272</f>
        <v>13776860</v>
      </c>
      <c r="I272" s="26">
        <f t="shared" si="13"/>
        <v>13403795</v>
      </c>
      <c r="J272" s="26"/>
      <c r="K272" s="35">
        <f>MAX(G272-MAX(G$5:G271),0)</f>
        <v>776</v>
      </c>
      <c r="L272" s="35">
        <f>MAX(G$5:G272)</f>
        <v>203860</v>
      </c>
      <c r="M272" s="3">
        <v>0.55000000000000004</v>
      </c>
      <c r="N272" s="38">
        <f>INT(B272*0.2)</f>
        <v>230953</v>
      </c>
      <c r="O272" s="38">
        <f t="shared" si="14"/>
        <v>84941</v>
      </c>
      <c r="P272">
        <f>INT(L272*2.5)</f>
        <v>509650</v>
      </c>
      <c r="Q272">
        <f>INT(L272/4)</f>
        <v>50965</v>
      </c>
      <c r="W272" s="4" t="s">
        <v>8138</v>
      </c>
      <c r="X272">
        <v>8</v>
      </c>
      <c r="Y272" t="b">
        <f>IF(MOD(X272,9)=0,N272,IF(MOD(X272,6)=0,N272,IF(MOD(X272,3)=0,N272)))</f>
        <v>0</v>
      </c>
      <c r="Z272" t="b">
        <f>IF(MOD(X272,9)=0,O272,IF(MOD(X272,6)=0,O272,IF(MOD(X272,3)=0,O272)))</f>
        <v>0</v>
      </c>
    </row>
    <row r="273" spans="1:26">
      <c r="A273" s="4" t="s">
        <v>548</v>
      </c>
      <c r="B273" s="3">
        <f>主线辅助!B269</f>
        <v>1161575</v>
      </c>
      <c r="C273" s="3">
        <v>5</v>
      </c>
      <c r="D273" s="3">
        <v>64</v>
      </c>
      <c r="E273" s="3">
        <v>2.6</v>
      </c>
      <c r="F273" s="25">
        <f t="shared" si="12"/>
        <v>210769</v>
      </c>
      <c r="G273" s="25">
        <v>205062</v>
      </c>
      <c r="H273" s="26">
        <f>ROUND((F273/4*5.5+F273*2.7+F273/4*10*1)*2,0)*C273</f>
        <v>13858060</v>
      </c>
      <c r="I273" s="26">
        <f t="shared" si="13"/>
        <v>13482825</v>
      </c>
      <c r="J273" s="26"/>
      <c r="K273" s="35">
        <f>MAX(G273-MAX(G$5:G272),0)</f>
        <v>1202</v>
      </c>
      <c r="L273" s="35">
        <f>MAX(G$5:G273)</f>
        <v>205062</v>
      </c>
      <c r="M273" s="3">
        <v>0.55000000000000004</v>
      </c>
      <c r="N273" s="38">
        <f>INT(B273*0.2)</f>
        <v>232315</v>
      </c>
      <c r="O273" s="38">
        <f t="shared" si="14"/>
        <v>85442</v>
      </c>
      <c r="P273">
        <f>INT(L273*2.5)</f>
        <v>512655</v>
      </c>
      <c r="Q273">
        <f>INT(L273/4)</f>
        <v>51265</v>
      </c>
      <c r="W273" s="4" t="s">
        <v>8138</v>
      </c>
      <c r="X273">
        <v>9</v>
      </c>
      <c r="Y273">
        <f>IF(MOD(X273,9)=0,N273,IF(MOD(X273,6)=0,N273,IF(MOD(X273,3)=0,N273)))</f>
        <v>232315</v>
      </c>
      <c r="Z273">
        <f>IF(MOD(X273,9)=0,O273,IF(MOD(X273,6)=0,O273,IF(MOD(X273,3)=0,O273)))</f>
        <v>85442</v>
      </c>
    </row>
    <row r="274" spans="1:26">
      <c r="A274" s="4" t="s">
        <v>82</v>
      </c>
      <c r="B274" s="3">
        <f>主线辅助!B270</f>
        <v>1166004</v>
      </c>
      <c r="C274" s="3">
        <v>5</v>
      </c>
      <c r="D274" s="3">
        <v>64</v>
      </c>
      <c r="E274" s="3">
        <v>2.6</v>
      </c>
      <c r="F274" s="25">
        <f t="shared" si="12"/>
        <v>211573</v>
      </c>
      <c r="G274" s="25">
        <v>205844</v>
      </c>
      <c r="H274" s="26">
        <f>ROUND((F274/4*5.5+F274*2.7+F274/4*10*1)*2,0)*C274</f>
        <v>13910925</v>
      </c>
      <c r="I274" s="26">
        <f t="shared" si="13"/>
        <v>13534245</v>
      </c>
      <c r="J274" s="26"/>
      <c r="K274" s="35">
        <f>MAX(G274-MAX(G$5:G273),0)</f>
        <v>782</v>
      </c>
      <c r="L274" s="35">
        <f>MAX(G$5:G274)</f>
        <v>205844</v>
      </c>
      <c r="M274" s="3">
        <v>0.55000000000000004</v>
      </c>
      <c r="N274" s="38">
        <f>INT(B274*0.2)</f>
        <v>233200</v>
      </c>
      <c r="O274" s="38">
        <f t="shared" si="14"/>
        <v>85768</v>
      </c>
      <c r="P274">
        <f>INT(L274*2.5)</f>
        <v>514610</v>
      </c>
      <c r="Q274">
        <f>INT(L274/4)</f>
        <v>51461</v>
      </c>
      <c r="W274" s="4" t="s">
        <v>8138</v>
      </c>
      <c r="X274">
        <v>10</v>
      </c>
      <c r="Y274" t="b">
        <f>IF(MOD(X274,9)=0,N274,IF(MOD(X274,6)=0,N274,IF(MOD(X274,3)=0,N274)))</f>
        <v>0</v>
      </c>
      <c r="Z274" t="b">
        <f>IF(MOD(X274,9)=0,O274,IF(MOD(X274,6)=0,O274,IF(MOD(X274,3)=0,O274)))</f>
        <v>0</v>
      </c>
    </row>
    <row r="275" spans="1:26">
      <c r="A275" s="4" t="s">
        <v>551</v>
      </c>
      <c r="B275" s="3">
        <f>主线辅助!B271</f>
        <v>1188872</v>
      </c>
      <c r="C275" s="3">
        <v>5</v>
      </c>
      <c r="D275" s="3">
        <v>64</v>
      </c>
      <c r="E275" s="3">
        <v>2.6</v>
      </c>
      <c r="F275" s="25">
        <f t="shared" si="12"/>
        <v>215722</v>
      </c>
      <c r="G275" s="25">
        <v>209881</v>
      </c>
      <c r="H275" s="26">
        <f>ROUND((F275/4*5.5+F275*2.7+F275/4*10*1)*2,0)*C275</f>
        <v>14183720</v>
      </c>
      <c r="I275" s="26">
        <f t="shared" si="13"/>
        <v>13799675</v>
      </c>
      <c r="J275" s="26"/>
      <c r="K275" s="35">
        <f>MAX(G275-MAX(G$5:G274),0)</f>
        <v>4037</v>
      </c>
      <c r="L275" s="35">
        <f>MAX(G$5:G275)</f>
        <v>209881</v>
      </c>
      <c r="M275" s="3">
        <v>0.55000000000000004</v>
      </c>
      <c r="N275" s="38">
        <f>INT(B275*0.2)</f>
        <v>237774</v>
      </c>
      <c r="O275" s="38">
        <f t="shared" si="14"/>
        <v>87450</v>
      </c>
      <c r="P275">
        <f>INT(L275*2.5)</f>
        <v>524702</v>
      </c>
      <c r="Q275">
        <f>INT(L275/4)</f>
        <v>52470</v>
      </c>
      <c r="W275" s="4" t="s">
        <v>8139</v>
      </c>
      <c r="X275">
        <v>1</v>
      </c>
      <c r="Y275" t="b">
        <f>IF(MOD(X275,9)=0,N275,IF(MOD(X275,6)=0,N275,IF(MOD(X275,3)=0,N275)))</f>
        <v>0</v>
      </c>
      <c r="Z275" t="b">
        <f>IF(MOD(X275,9)=0,O275,IF(MOD(X275,6)=0,O275,IF(MOD(X275,3)=0,O275)))</f>
        <v>0</v>
      </c>
    </row>
    <row r="276" spans="1:26">
      <c r="A276" s="4" t="s">
        <v>553</v>
      </c>
      <c r="B276" s="3">
        <f>主线辅助!B272</f>
        <v>1193670</v>
      </c>
      <c r="C276" s="3">
        <v>5</v>
      </c>
      <c r="D276" s="3">
        <v>64</v>
      </c>
      <c r="E276" s="3">
        <v>2.6</v>
      </c>
      <c r="F276" s="25">
        <f t="shared" si="12"/>
        <v>216593</v>
      </c>
      <c r="G276" s="25">
        <v>210728</v>
      </c>
      <c r="H276" s="26">
        <f>ROUND((F276/4*5.5+F276*2.7+F276/4*10*1)*2,0)*C276</f>
        <v>14240990</v>
      </c>
      <c r="I276" s="26">
        <f t="shared" si="13"/>
        <v>13855365</v>
      </c>
      <c r="J276" s="26"/>
      <c r="K276" s="35">
        <f>MAX(G276-MAX(G$5:G275),0)</f>
        <v>847</v>
      </c>
      <c r="L276" s="35">
        <f>MAX(G$5:G276)</f>
        <v>210728</v>
      </c>
      <c r="M276" s="3">
        <v>0.55000000000000004</v>
      </c>
      <c r="N276" s="38">
        <f>INT(B276*0.2)</f>
        <v>238734</v>
      </c>
      <c r="O276" s="38">
        <f t="shared" si="14"/>
        <v>87803</v>
      </c>
      <c r="P276">
        <f>INT(L276*2.5)</f>
        <v>526820</v>
      </c>
      <c r="Q276">
        <f>INT(L276/4)</f>
        <v>52682</v>
      </c>
      <c r="W276" s="4" t="s">
        <v>8139</v>
      </c>
      <c r="X276">
        <v>2</v>
      </c>
      <c r="Y276" t="b">
        <f>IF(MOD(X276,9)=0,N276,IF(MOD(X276,6)=0,N276,IF(MOD(X276,3)=0,N276)))</f>
        <v>0</v>
      </c>
      <c r="Z276" t="b">
        <f>IF(MOD(X276,9)=0,O276,IF(MOD(X276,6)=0,O276,IF(MOD(X276,3)=0,O276)))</f>
        <v>0</v>
      </c>
    </row>
    <row r="277" spans="1:26">
      <c r="A277" s="4" t="s">
        <v>555</v>
      </c>
      <c r="B277" s="3">
        <f>主线辅助!B273</f>
        <v>1200938</v>
      </c>
      <c r="C277" s="3">
        <v>5</v>
      </c>
      <c r="D277" s="3">
        <v>64</v>
      </c>
      <c r="E277" s="3">
        <v>2.6</v>
      </c>
      <c r="F277" s="25">
        <f t="shared" si="12"/>
        <v>217912</v>
      </c>
      <c r="G277" s="25">
        <v>212011</v>
      </c>
      <c r="H277" s="26">
        <f>ROUND((F277/4*5.5+F277*2.7+F277/4*10*1)*2,0)*C277</f>
        <v>14327715</v>
      </c>
      <c r="I277" s="26">
        <f t="shared" si="13"/>
        <v>13939725</v>
      </c>
      <c r="J277" s="26"/>
      <c r="K277" s="35">
        <f>MAX(G277-MAX(G$5:G276),0)</f>
        <v>1283</v>
      </c>
      <c r="L277" s="35">
        <f>MAX(G$5:G277)</f>
        <v>212011</v>
      </c>
      <c r="M277" s="3">
        <v>0.55000000000000004</v>
      </c>
      <c r="N277" s="38">
        <f>INT(B277*0.2)</f>
        <v>240187</v>
      </c>
      <c r="O277" s="38">
        <f t="shared" si="14"/>
        <v>88337</v>
      </c>
      <c r="P277">
        <f>INT(L277*2.5)</f>
        <v>530027</v>
      </c>
      <c r="Q277">
        <f>INT(L277/4)</f>
        <v>53002</v>
      </c>
      <c r="W277" s="4" t="s">
        <v>8139</v>
      </c>
      <c r="X277">
        <v>3</v>
      </c>
      <c r="Y277">
        <f>IF(MOD(X277,9)=0,N277,IF(MOD(X277,6)=0,N277,IF(MOD(X277,3)=0,N277)))</f>
        <v>240187</v>
      </c>
      <c r="Z277">
        <f>IF(MOD(X277,9)=0,O277,IF(MOD(X277,6)=0,O277,IF(MOD(X277,3)=0,O277)))</f>
        <v>88337</v>
      </c>
    </row>
    <row r="278" spans="1:26">
      <c r="A278" s="4" t="s">
        <v>557</v>
      </c>
      <c r="B278" s="3">
        <f>主线辅助!B274</f>
        <v>1205777</v>
      </c>
      <c r="C278" s="3">
        <v>5</v>
      </c>
      <c r="D278" s="3">
        <v>64</v>
      </c>
      <c r="E278" s="3">
        <v>2.6</v>
      </c>
      <c r="F278" s="25">
        <f t="shared" si="12"/>
        <v>218790</v>
      </c>
      <c r="G278" s="25">
        <v>212865</v>
      </c>
      <c r="H278" s="26">
        <f>ROUND((F278/4*5.5+F278*2.7+F278/4*10*1)*2,0)*C278</f>
        <v>14385445</v>
      </c>
      <c r="I278" s="26">
        <f t="shared" si="13"/>
        <v>13995875</v>
      </c>
      <c r="J278" s="26"/>
      <c r="K278" s="35">
        <f>MAX(G278-MAX(G$5:G277),0)</f>
        <v>854</v>
      </c>
      <c r="L278" s="35">
        <f>MAX(G$5:G278)</f>
        <v>212865</v>
      </c>
      <c r="M278" s="3">
        <v>0.55000000000000004</v>
      </c>
      <c r="N278" s="38">
        <f>INT(B278*0.2)</f>
        <v>241155</v>
      </c>
      <c r="O278" s="38">
        <f t="shared" si="14"/>
        <v>88693</v>
      </c>
      <c r="P278">
        <f>INT(L278*2.5)</f>
        <v>532162</v>
      </c>
      <c r="Q278">
        <f>INT(L278/4)</f>
        <v>53216</v>
      </c>
      <c r="W278" s="4" t="s">
        <v>8139</v>
      </c>
      <c r="X278">
        <v>4</v>
      </c>
      <c r="Y278" t="b">
        <f>IF(MOD(X278,9)=0,N278,IF(MOD(X278,6)=0,N278,IF(MOD(X278,3)=0,N278)))</f>
        <v>0</v>
      </c>
      <c r="Z278" t="b">
        <f>IF(MOD(X278,9)=0,O278,IF(MOD(X278,6)=0,O278,IF(MOD(X278,3)=0,O278)))</f>
        <v>0</v>
      </c>
    </row>
    <row r="279" spans="1:26">
      <c r="A279" s="4" t="s">
        <v>559</v>
      </c>
      <c r="B279" s="3">
        <f>主线辅助!B275</f>
        <v>1210627</v>
      </c>
      <c r="C279" s="3">
        <v>5</v>
      </c>
      <c r="D279" s="3">
        <v>64</v>
      </c>
      <c r="E279" s="3">
        <v>2.6</v>
      </c>
      <c r="F279" s="25">
        <f t="shared" si="12"/>
        <v>219670</v>
      </c>
      <c r="G279" s="25">
        <v>213722</v>
      </c>
      <c r="H279" s="26">
        <f>ROUND((F279/4*5.5+F279*2.7+F279/4*10*1)*2,0)*C279</f>
        <v>14443305</v>
      </c>
      <c r="I279" s="26">
        <f t="shared" si="13"/>
        <v>14052220</v>
      </c>
      <c r="J279" s="26"/>
      <c r="K279" s="35">
        <f>MAX(G279-MAX(G$5:G278),0)</f>
        <v>857</v>
      </c>
      <c r="L279" s="35">
        <f>MAX(G$5:G279)</f>
        <v>213722</v>
      </c>
      <c r="M279" s="3">
        <v>0.55000000000000004</v>
      </c>
      <c r="N279" s="38">
        <f>INT(B279*0.2)</f>
        <v>242125</v>
      </c>
      <c r="O279" s="38">
        <f t="shared" si="14"/>
        <v>89050</v>
      </c>
      <c r="P279">
        <f>INT(L279*2.5)</f>
        <v>534305</v>
      </c>
      <c r="Q279">
        <f>INT(L279/4)</f>
        <v>53430</v>
      </c>
      <c r="W279" s="4" t="s">
        <v>8139</v>
      </c>
      <c r="X279">
        <v>5</v>
      </c>
      <c r="Y279" t="b">
        <f>IF(MOD(X279,9)=0,N279,IF(MOD(X279,6)=0,N279,IF(MOD(X279,3)=0,N279)))</f>
        <v>0</v>
      </c>
      <c r="Z279" t="b">
        <f>IF(MOD(X279,9)=0,O279,IF(MOD(X279,6)=0,O279,IF(MOD(X279,3)=0,O279)))</f>
        <v>0</v>
      </c>
    </row>
    <row r="280" spans="1:26">
      <c r="A280" s="4" t="s">
        <v>561</v>
      </c>
      <c r="B280" s="3">
        <f>主线辅助!B276</f>
        <v>1217991</v>
      </c>
      <c r="C280" s="3">
        <v>5</v>
      </c>
      <c r="D280" s="3">
        <v>64</v>
      </c>
      <c r="E280" s="3">
        <v>2.6</v>
      </c>
      <c r="F280" s="25">
        <f t="shared" si="12"/>
        <v>221006</v>
      </c>
      <c r="G280" s="25">
        <v>215022</v>
      </c>
      <c r="H280" s="26">
        <f>ROUND((F280/4*5.5+F280*2.7+F280/4*10*1)*2,0)*C280</f>
        <v>14531145</v>
      </c>
      <c r="I280" s="26">
        <f t="shared" si="13"/>
        <v>14137695</v>
      </c>
      <c r="J280" s="26"/>
      <c r="K280" s="35">
        <f>MAX(G280-MAX(G$5:G279),0)</f>
        <v>1300</v>
      </c>
      <c r="L280" s="35">
        <f>MAX(G$5:G280)</f>
        <v>215022</v>
      </c>
      <c r="M280" s="3">
        <v>0.55000000000000004</v>
      </c>
      <c r="N280" s="38">
        <f>INT(B280*0.2)</f>
        <v>243598</v>
      </c>
      <c r="O280" s="38">
        <f t="shared" si="14"/>
        <v>89592</v>
      </c>
      <c r="P280">
        <f>INT(L280*2.5)</f>
        <v>537555</v>
      </c>
      <c r="Q280">
        <f>INT(L280/4)</f>
        <v>53755</v>
      </c>
      <c r="W280" s="4" t="s">
        <v>8139</v>
      </c>
      <c r="X280">
        <v>6</v>
      </c>
      <c r="Y280">
        <f>IF(MOD(X280,9)=0,N280,IF(MOD(X280,6)=0,N280,IF(MOD(X280,3)=0,N280)))</f>
        <v>243598</v>
      </c>
      <c r="Z280">
        <f>IF(MOD(X280,9)=0,O280,IF(MOD(X280,6)=0,O280,IF(MOD(X280,3)=0,O280)))</f>
        <v>89592</v>
      </c>
    </row>
    <row r="281" spans="1:26">
      <c r="A281" s="4" t="s">
        <v>563</v>
      </c>
      <c r="B281" s="3">
        <f>主线辅助!B277</f>
        <v>1222882</v>
      </c>
      <c r="C281" s="3">
        <v>5</v>
      </c>
      <c r="D281" s="3">
        <v>64</v>
      </c>
      <c r="E281" s="3">
        <v>2.6</v>
      </c>
      <c r="F281" s="25">
        <f t="shared" si="12"/>
        <v>221893</v>
      </c>
      <c r="G281" s="25">
        <v>215885</v>
      </c>
      <c r="H281" s="26">
        <f>ROUND((F281/4*5.5+F281*2.7+F281/4*10*1)*2,0)*C281</f>
        <v>14589465</v>
      </c>
      <c r="I281" s="26">
        <f t="shared" si="13"/>
        <v>14194440</v>
      </c>
      <c r="J281" s="26"/>
      <c r="K281" s="35">
        <f>MAX(G281-MAX(G$5:G280),0)</f>
        <v>863</v>
      </c>
      <c r="L281" s="35">
        <f>MAX(G$5:G281)</f>
        <v>215885</v>
      </c>
      <c r="M281" s="3">
        <v>0.55000000000000004</v>
      </c>
      <c r="N281" s="38">
        <f>INT(B281*0.2)</f>
        <v>244576</v>
      </c>
      <c r="O281" s="38">
        <f t="shared" si="14"/>
        <v>89951</v>
      </c>
      <c r="P281">
        <f>INT(L281*2.5)</f>
        <v>539712</v>
      </c>
      <c r="Q281">
        <f>INT(L281/4)</f>
        <v>53971</v>
      </c>
      <c r="W281" s="4" t="s">
        <v>8139</v>
      </c>
      <c r="X281">
        <v>7</v>
      </c>
      <c r="Y281" t="b">
        <f>IF(MOD(X281,9)=0,N281,IF(MOD(X281,6)=0,N281,IF(MOD(X281,3)=0,N281)))</f>
        <v>0</v>
      </c>
      <c r="Z281" t="b">
        <f>IF(MOD(X281,9)=0,O281,IF(MOD(X281,6)=0,O281,IF(MOD(X281,3)=0,O281)))</f>
        <v>0</v>
      </c>
    </row>
    <row r="282" spans="1:26">
      <c r="A282" s="4" t="s">
        <v>565</v>
      </c>
      <c r="B282" s="3">
        <f>主线辅助!B278</f>
        <v>1227785</v>
      </c>
      <c r="C282" s="3">
        <v>5</v>
      </c>
      <c r="D282" s="3">
        <v>64</v>
      </c>
      <c r="E282" s="3">
        <v>2.6</v>
      </c>
      <c r="F282" s="25">
        <f t="shared" si="12"/>
        <v>222783</v>
      </c>
      <c r="G282" s="25">
        <v>216751</v>
      </c>
      <c r="H282" s="26">
        <f>ROUND((F282/4*5.5+F282*2.7+F282/4*10*1)*2,0)*C282</f>
        <v>14647980</v>
      </c>
      <c r="I282" s="26">
        <f t="shared" si="13"/>
        <v>14251380</v>
      </c>
      <c r="J282" s="26"/>
      <c r="K282" s="35">
        <f>MAX(G282-MAX(G$5:G281),0)</f>
        <v>866</v>
      </c>
      <c r="L282" s="35">
        <f>MAX(G$5:G282)</f>
        <v>216751</v>
      </c>
      <c r="M282" s="3">
        <v>0.55000000000000004</v>
      </c>
      <c r="N282" s="38">
        <f>INT(B282*0.2)</f>
        <v>245557</v>
      </c>
      <c r="O282" s="38">
        <f t="shared" si="14"/>
        <v>90312</v>
      </c>
      <c r="P282">
        <f>INT(L282*2.5)</f>
        <v>541877</v>
      </c>
      <c r="Q282">
        <f>INT(L282/4)</f>
        <v>54187</v>
      </c>
      <c r="W282" s="4" t="s">
        <v>8139</v>
      </c>
      <c r="X282">
        <v>8</v>
      </c>
      <c r="Y282" t="b">
        <f>IF(MOD(X282,9)=0,N282,IF(MOD(X282,6)=0,N282,IF(MOD(X282,3)=0,N282)))</f>
        <v>0</v>
      </c>
      <c r="Z282" t="b">
        <f>IF(MOD(X282,9)=0,O282,IF(MOD(X282,6)=0,O282,IF(MOD(X282,3)=0,O282)))</f>
        <v>0</v>
      </c>
    </row>
    <row r="283" spans="1:26">
      <c r="A283" s="4" t="s">
        <v>567</v>
      </c>
      <c r="B283" s="3">
        <f>主线辅助!B279</f>
        <v>1235245</v>
      </c>
      <c r="C283" s="3">
        <v>5</v>
      </c>
      <c r="D283" s="3">
        <v>64</v>
      </c>
      <c r="E283" s="3">
        <v>2.6</v>
      </c>
      <c r="F283" s="25">
        <f t="shared" si="12"/>
        <v>224137</v>
      </c>
      <c r="G283" s="25">
        <v>218068</v>
      </c>
      <c r="H283" s="26">
        <f>ROUND((F283/4*5.5+F283*2.7+F283/4*10*1)*2,0)*C283</f>
        <v>14737010</v>
      </c>
      <c r="I283" s="26">
        <f t="shared" si="13"/>
        <v>14337970</v>
      </c>
      <c r="J283" s="26"/>
      <c r="K283" s="35">
        <f>MAX(G283-MAX(G$5:G282),0)</f>
        <v>1317</v>
      </c>
      <c r="L283" s="35">
        <f>MAX(G$5:G283)</f>
        <v>218068</v>
      </c>
      <c r="M283" s="3">
        <v>0.55000000000000004</v>
      </c>
      <c r="N283" s="38">
        <f>INT(B283*0.2)</f>
        <v>247049</v>
      </c>
      <c r="O283" s="38">
        <f t="shared" si="14"/>
        <v>90861</v>
      </c>
      <c r="P283">
        <f>INT(L283*2.5)</f>
        <v>545170</v>
      </c>
      <c r="Q283">
        <f>INT(L283/4)</f>
        <v>54517</v>
      </c>
      <c r="W283" s="4" t="s">
        <v>8139</v>
      </c>
      <c r="X283">
        <v>9</v>
      </c>
      <c r="Y283">
        <f>IF(MOD(X283,9)=0,N283,IF(MOD(X283,6)=0,N283,IF(MOD(X283,3)=0,N283)))</f>
        <v>247049</v>
      </c>
      <c r="Z283">
        <f>IF(MOD(X283,9)=0,O283,IF(MOD(X283,6)=0,O283,IF(MOD(X283,3)=0,O283)))</f>
        <v>90861</v>
      </c>
    </row>
    <row r="284" spans="1:26">
      <c r="A284" s="27" t="s">
        <v>84</v>
      </c>
      <c r="B284" s="28">
        <f>主线辅助!B280</f>
        <v>1240188</v>
      </c>
      <c r="C284" s="28">
        <v>6</v>
      </c>
      <c r="D284" s="28">
        <v>64</v>
      </c>
      <c r="E284" s="28">
        <v>2.6</v>
      </c>
      <c r="F284" s="28">
        <f t="shared" si="12"/>
        <v>187528</v>
      </c>
      <c r="G284" s="28">
        <v>182450</v>
      </c>
      <c r="H284" s="29">
        <f>ROUND((F284/4*5.5+F284*2.7+F284/4*10*1)*2,0)*C284</f>
        <v>14795958</v>
      </c>
      <c r="I284" s="26">
        <f t="shared" si="13"/>
        <v>14395308</v>
      </c>
      <c r="J284" s="29" t="s">
        <v>5085</v>
      </c>
      <c r="K284" s="35">
        <f>MAX(G284-MAX(G$5:G283),0)</f>
        <v>0</v>
      </c>
      <c r="L284" s="35">
        <f>MAX(G$5:G284)</f>
        <v>218068</v>
      </c>
      <c r="M284" s="3">
        <v>0.55000000000000004</v>
      </c>
      <c r="N284" s="38">
        <f>INT(B284*0.2)</f>
        <v>248037</v>
      </c>
      <c r="O284" s="38">
        <f t="shared" si="14"/>
        <v>90861</v>
      </c>
      <c r="P284">
        <f>INT(L284*2.5)</f>
        <v>545170</v>
      </c>
      <c r="Q284">
        <f>INT(L284/4)</f>
        <v>54517</v>
      </c>
      <c r="W284" s="27" t="s">
        <v>8139</v>
      </c>
      <c r="X284">
        <v>10</v>
      </c>
      <c r="Y284" t="b">
        <f>IF(MOD(X284,9)=0,N284,IF(MOD(X284,6)=0,N284,IF(MOD(X284,3)=0,N284)))</f>
        <v>0</v>
      </c>
      <c r="Z284" t="b">
        <f>IF(MOD(X284,9)=0,O284,IF(MOD(X284,6)=0,O284,IF(MOD(X284,3)=0,O284)))</f>
        <v>0</v>
      </c>
    </row>
    <row r="285" spans="1:26">
      <c r="A285" s="4" t="s">
        <v>570</v>
      </c>
      <c r="B285" s="3">
        <f>主线辅助!B281</f>
        <v>1485174</v>
      </c>
      <c r="C285" s="3">
        <v>6</v>
      </c>
      <c r="D285" s="3">
        <v>66</v>
      </c>
      <c r="E285" s="3">
        <v>2.8</v>
      </c>
      <c r="F285" s="25">
        <f t="shared" si="12"/>
        <v>217767</v>
      </c>
      <c r="G285" s="25">
        <v>204452</v>
      </c>
      <c r="H285" s="26">
        <f>ROUND((F285/4*5.5+F285*2.7+F285/4*10*1)*2,0)*C285</f>
        <v>17181816</v>
      </c>
      <c r="I285" s="26">
        <f t="shared" si="13"/>
        <v>16131264</v>
      </c>
      <c r="J285" s="26"/>
      <c r="K285" s="35">
        <f>MAX(G285-MAX(G$5:G284),0)</f>
        <v>0</v>
      </c>
      <c r="L285" s="35">
        <f>MAX(G$5:G285)</f>
        <v>218068</v>
      </c>
      <c r="M285" s="3">
        <v>0.55000000000000004</v>
      </c>
      <c r="N285" s="38">
        <f>INT(B285*0.2)</f>
        <v>297034</v>
      </c>
      <c r="O285" s="38">
        <f t="shared" si="14"/>
        <v>90861</v>
      </c>
      <c r="P285">
        <f>INT(L285*2.5)</f>
        <v>545170</v>
      </c>
      <c r="Q285">
        <f>INT(L285/4)</f>
        <v>54517</v>
      </c>
      <c r="W285" s="4" t="s">
        <v>8140</v>
      </c>
      <c r="X285">
        <v>1</v>
      </c>
      <c r="Y285" t="b">
        <f>IF(MOD(X285,9)=0,N285,IF(MOD(X285,6)=0,N285,IF(MOD(X285,3)=0,N285)))</f>
        <v>0</v>
      </c>
      <c r="Z285" t="b">
        <f>IF(MOD(X285,9)=0,O285,IF(MOD(X285,6)=0,O285,IF(MOD(X285,3)=0,O285)))</f>
        <v>0</v>
      </c>
    </row>
    <row r="286" spans="1:26">
      <c r="A286" s="4" t="s">
        <v>572</v>
      </c>
      <c r="B286" s="3">
        <f>主线辅助!B282</f>
        <v>1491873</v>
      </c>
      <c r="C286" s="3">
        <v>6</v>
      </c>
      <c r="D286" s="3">
        <v>66</v>
      </c>
      <c r="E286" s="3">
        <v>2.8</v>
      </c>
      <c r="F286" s="25">
        <f t="shared" si="12"/>
        <v>218749</v>
      </c>
      <c r="G286" s="25">
        <v>205374</v>
      </c>
      <c r="H286" s="26">
        <f>ROUND((F286/4*5.5+F286*2.7+F286/4*10*1)*2,0)*C286</f>
        <v>17259294</v>
      </c>
      <c r="I286" s="26">
        <f t="shared" si="13"/>
        <v>16204008</v>
      </c>
      <c r="J286" s="26"/>
      <c r="K286" s="35">
        <f>MAX(G286-MAX(G$5:G285),0)</f>
        <v>0</v>
      </c>
      <c r="L286" s="35">
        <f>MAX(G$5:G286)</f>
        <v>218068</v>
      </c>
      <c r="M286" s="3">
        <v>0.55000000000000004</v>
      </c>
      <c r="N286" s="38">
        <f>INT(B286*0.2)</f>
        <v>298374</v>
      </c>
      <c r="O286" s="38">
        <f t="shared" si="14"/>
        <v>90861</v>
      </c>
      <c r="P286">
        <f>INT(L286*2.5)</f>
        <v>545170</v>
      </c>
      <c r="Q286">
        <f>INT(L286/4)</f>
        <v>54517</v>
      </c>
      <c r="W286" s="4" t="s">
        <v>8140</v>
      </c>
      <c r="X286">
        <v>2</v>
      </c>
      <c r="Y286" t="b">
        <f>IF(MOD(X286,9)=0,N286,IF(MOD(X286,6)=0,N286,IF(MOD(X286,3)=0,N286)))</f>
        <v>0</v>
      </c>
      <c r="Z286" t="b">
        <f>IF(MOD(X286,9)=0,O286,IF(MOD(X286,6)=0,O286,IF(MOD(X286,3)=0,O286)))</f>
        <v>0</v>
      </c>
    </row>
    <row r="287" spans="1:26">
      <c r="A287" s="4" t="s">
        <v>574</v>
      </c>
      <c r="B287" s="3">
        <f>主线辅助!B283</f>
        <v>1501204</v>
      </c>
      <c r="C287" s="3">
        <v>6</v>
      </c>
      <c r="D287" s="3">
        <v>66</v>
      </c>
      <c r="E287" s="3">
        <v>2.8</v>
      </c>
      <c r="F287" s="25">
        <f t="shared" si="12"/>
        <v>220117</v>
      </c>
      <c r="G287" s="25">
        <v>206659</v>
      </c>
      <c r="H287" s="26">
        <f>ROUND((F287/4*5.5+F287*2.7+F287/4*10*1)*2,0)*C287</f>
        <v>17367234</v>
      </c>
      <c r="I287" s="26">
        <f t="shared" si="13"/>
        <v>16305396</v>
      </c>
      <c r="J287" s="26"/>
      <c r="K287" s="35">
        <f>MAX(G287-MAX(G$5:G286),0)</f>
        <v>0</v>
      </c>
      <c r="L287" s="35">
        <f>MAX(G$5:G287)</f>
        <v>218068</v>
      </c>
      <c r="M287" s="3">
        <v>0.55000000000000004</v>
      </c>
      <c r="N287" s="38">
        <f>INT(B287*0.2)</f>
        <v>300240</v>
      </c>
      <c r="O287" s="38">
        <f t="shared" si="14"/>
        <v>90861</v>
      </c>
      <c r="P287">
        <f>INT(L287*2.5)</f>
        <v>545170</v>
      </c>
      <c r="Q287">
        <f>INT(L287/4)</f>
        <v>54517</v>
      </c>
      <c r="W287" s="4" t="s">
        <v>8140</v>
      </c>
      <c r="X287">
        <v>3</v>
      </c>
      <c r="Y287">
        <f>IF(MOD(X287,9)=0,N287,IF(MOD(X287,6)=0,N287,IF(MOD(X287,3)=0,N287)))</f>
        <v>300240</v>
      </c>
      <c r="Z287">
        <f>IF(MOD(X287,9)=0,O287,IF(MOD(X287,6)=0,O287,IF(MOD(X287,3)=0,O287)))</f>
        <v>90861</v>
      </c>
    </row>
    <row r="288" spans="1:26">
      <c r="A288" s="4" t="s">
        <v>576</v>
      </c>
      <c r="B288" s="3">
        <f>主线辅助!B284</f>
        <v>1507962</v>
      </c>
      <c r="C288" s="3">
        <v>6</v>
      </c>
      <c r="D288" s="3">
        <v>66</v>
      </c>
      <c r="E288" s="3">
        <v>2.8</v>
      </c>
      <c r="F288" s="25">
        <f t="shared" si="12"/>
        <v>221108</v>
      </c>
      <c r="G288" s="25">
        <v>207589</v>
      </c>
      <c r="H288" s="26">
        <f>ROUND((F288/4*5.5+F288*2.7+F288/4*10*1)*2,0)*C288</f>
        <v>17445420</v>
      </c>
      <c r="I288" s="26">
        <f t="shared" si="13"/>
        <v>16378770</v>
      </c>
      <c r="J288" s="26"/>
      <c r="K288" s="35">
        <f>MAX(G288-MAX(G$5:G287),0)</f>
        <v>0</v>
      </c>
      <c r="L288" s="35">
        <f>MAX(G$5:G288)</f>
        <v>218068</v>
      </c>
      <c r="M288" s="3">
        <v>0.55000000000000004</v>
      </c>
      <c r="N288" s="38">
        <f>INT(B288*0.2)</f>
        <v>301592</v>
      </c>
      <c r="O288" s="38">
        <f t="shared" si="14"/>
        <v>90861</v>
      </c>
      <c r="P288">
        <f>INT(L288*2.5)</f>
        <v>545170</v>
      </c>
      <c r="Q288">
        <f>INT(L288/4)</f>
        <v>54517</v>
      </c>
      <c r="W288" s="4" t="s">
        <v>8140</v>
      </c>
      <c r="X288">
        <v>4</v>
      </c>
      <c r="Y288" t="b">
        <f>IF(MOD(X288,9)=0,N288,IF(MOD(X288,6)=0,N288,IF(MOD(X288,3)=0,N288)))</f>
        <v>0</v>
      </c>
      <c r="Z288" t="b">
        <f>IF(MOD(X288,9)=0,O288,IF(MOD(X288,6)=0,O288,IF(MOD(X288,3)=0,O288)))</f>
        <v>0</v>
      </c>
    </row>
    <row r="289" spans="1:26">
      <c r="A289" s="4" t="s">
        <v>578</v>
      </c>
      <c r="B289" s="3">
        <f>主线辅助!B285</f>
        <v>1514740</v>
      </c>
      <c r="C289" s="3">
        <v>6</v>
      </c>
      <c r="D289" s="3">
        <v>66</v>
      </c>
      <c r="E289" s="3">
        <v>2.8</v>
      </c>
      <c r="F289" s="25">
        <f t="shared" si="12"/>
        <v>222102</v>
      </c>
      <c r="G289" s="25">
        <v>208522</v>
      </c>
      <c r="H289" s="26">
        <f>ROUND((F289/4*5.5+F289*2.7+F289/4*10*1)*2,0)*C289</f>
        <v>17523846</v>
      </c>
      <c r="I289" s="26">
        <f t="shared" si="13"/>
        <v>16452384</v>
      </c>
      <c r="J289" s="26"/>
      <c r="K289" s="35">
        <f>MAX(G289-MAX(G$5:G288),0)</f>
        <v>0</v>
      </c>
      <c r="L289" s="35">
        <f>MAX(G$5:G289)</f>
        <v>218068</v>
      </c>
      <c r="M289" s="3">
        <v>0.55000000000000004</v>
      </c>
      <c r="N289" s="38">
        <f>INT(B289*0.2)</f>
        <v>302948</v>
      </c>
      <c r="O289" s="38">
        <f t="shared" si="14"/>
        <v>90861</v>
      </c>
      <c r="P289">
        <f>INT(L289*2.5)</f>
        <v>545170</v>
      </c>
      <c r="Q289">
        <f>INT(L289/4)</f>
        <v>54517</v>
      </c>
      <c r="W289" s="4" t="s">
        <v>8140</v>
      </c>
      <c r="X289">
        <v>5</v>
      </c>
      <c r="Y289" t="b">
        <f>IF(MOD(X289,9)=0,N289,IF(MOD(X289,6)=0,N289,IF(MOD(X289,3)=0,N289)))</f>
        <v>0</v>
      </c>
      <c r="Z289" t="b">
        <f>IF(MOD(X289,9)=0,O289,IF(MOD(X289,6)=0,O289,IF(MOD(X289,3)=0,O289)))</f>
        <v>0</v>
      </c>
    </row>
    <row r="290" spans="1:26">
      <c r="A290" s="4" t="s">
        <v>580</v>
      </c>
      <c r="B290" s="3">
        <f>主线辅助!B286</f>
        <v>1524210</v>
      </c>
      <c r="C290" s="3">
        <v>6</v>
      </c>
      <c r="D290" s="3">
        <v>66</v>
      </c>
      <c r="E290" s="3">
        <v>2.8</v>
      </c>
      <c r="F290" s="25">
        <f t="shared" si="12"/>
        <v>223491</v>
      </c>
      <c r="G290" s="25">
        <v>209826</v>
      </c>
      <c r="H290" s="26">
        <f>ROUND((F290/4*5.5+F290*2.7+F290/4*10*1)*2,0)*C290</f>
        <v>17633442</v>
      </c>
      <c r="I290" s="26">
        <f t="shared" si="13"/>
        <v>16555272</v>
      </c>
      <c r="J290" s="26"/>
      <c r="K290" s="35">
        <f>MAX(G290-MAX(G$5:G289),0)</f>
        <v>0</v>
      </c>
      <c r="L290" s="35">
        <f>MAX(G$5:G290)</f>
        <v>218068</v>
      </c>
      <c r="M290" s="3">
        <v>0.55000000000000004</v>
      </c>
      <c r="N290" s="38">
        <f>INT(B290*0.2)</f>
        <v>304842</v>
      </c>
      <c r="O290" s="38">
        <f t="shared" si="14"/>
        <v>90861</v>
      </c>
      <c r="P290">
        <f>INT(L290*2.5)</f>
        <v>545170</v>
      </c>
      <c r="Q290">
        <f>INT(L290/4)</f>
        <v>54517</v>
      </c>
      <c r="W290" s="4" t="s">
        <v>8140</v>
      </c>
      <c r="X290">
        <v>6</v>
      </c>
      <c r="Y290">
        <f>IF(MOD(X290,9)=0,N290,IF(MOD(X290,6)=0,N290,IF(MOD(X290,3)=0,N290)))</f>
        <v>304842</v>
      </c>
      <c r="Z290">
        <f>IF(MOD(X290,9)=0,O290,IF(MOD(X290,6)=0,O290,IF(MOD(X290,3)=0,O290)))</f>
        <v>90861</v>
      </c>
    </row>
    <row r="291" spans="1:26">
      <c r="A291" s="4" t="s">
        <v>582</v>
      </c>
      <c r="B291" s="3">
        <f>主线辅助!B287</f>
        <v>1531047</v>
      </c>
      <c r="C291" s="3">
        <v>6</v>
      </c>
      <c r="D291" s="3">
        <v>66</v>
      </c>
      <c r="E291" s="3">
        <v>2.8</v>
      </c>
      <c r="F291" s="25">
        <f t="shared" si="12"/>
        <v>224493</v>
      </c>
      <c r="G291" s="25">
        <v>210767</v>
      </c>
      <c r="H291" s="26">
        <f>ROUND((F291/4*5.5+F291*2.7+F291/4*10*1)*2,0)*C291</f>
        <v>17712498</v>
      </c>
      <c r="I291" s="26">
        <f t="shared" si="13"/>
        <v>16629516</v>
      </c>
      <c r="J291" s="26"/>
      <c r="K291" s="35">
        <f>MAX(G291-MAX(G$5:G290),0)</f>
        <v>0</v>
      </c>
      <c r="L291" s="35">
        <f>MAX(G$5:G291)</f>
        <v>218068</v>
      </c>
      <c r="M291" s="3">
        <v>0.55000000000000004</v>
      </c>
      <c r="N291" s="38">
        <f>INT(B291*0.2)</f>
        <v>306209</v>
      </c>
      <c r="O291" s="38">
        <f t="shared" si="14"/>
        <v>90861</v>
      </c>
      <c r="P291">
        <f>INT(L291*2.5)</f>
        <v>545170</v>
      </c>
      <c r="Q291">
        <f>INT(L291/4)</f>
        <v>54517</v>
      </c>
      <c r="W291" s="4" t="s">
        <v>8140</v>
      </c>
      <c r="X291">
        <v>7</v>
      </c>
      <c r="Y291" t="b">
        <f>IF(MOD(X291,9)=0,N291,IF(MOD(X291,6)=0,N291,IF(MOD(X291,3)=0,N291)))</f>
        <v>0</v>
      </c>
      <c r="Z291" t="b">
        <f>IF(MOD(X291,9)=0,O291,IF(MOD(X291,6)=0,O291,IF(MOD(X291,3)=0,O291)))</f>
        <v>0</v>
      </c>
    </row>
    <row r="292" spans="1:26">
      <c r="A292" s="4" t="s">
        <v>584</v>
      </c>
      <c r="B292" s="3">
        <f>主线辅助!B288</f>
        <v>1537903</v>
      </c>
      <c r="C292" s="3">
        <v>6</v>
      </c>
      <c r="D292" s="3">
        <v>66</v>
      </c>
      <c r="E292" s="3">
        <v>2.8</v>
      </c>
      <c r="F292" s="25">
        <f t="shared" si="12"/>
        <v>225498</v>
      </c>
      <c r="G292" s="25">
        <v>211711</v>
      </c>
      <c r="H292" s="26">
        <f>ROUND((F292/4*5.5+F292*2.7+F292/4*10*1)*2,0)*C292</f>
        <v>17791794</v>
      </c>
      <c r="I292" s="26">
        <f t="shared" si="13"/>
        <v>16704000</v>
      </c>
      <c r="J292" s="26"/>
      <c r="K292" s="35">
        <f>MAX(G292-MAX(G$5:G291),0)</f>
        <v>0</v>
      </c>
      <c r="L292" s="35">
        <f>MAX(G$5:G292)</f>
        <v>218068</v>
      </c>
      <c r="M292" s="3">
        <v>0.55000000000000004</v>
      </c>
      <c r="N292" s="38">
        <f>INT(B292*0.2)</f>
        <v>307580</v>
      </c>
      <c r="O292" s="38">
        <f t="shared" si="14"/>
        <v>90861</v>
      </c>
      <c r="P292">
        <f>INT(L292*2.5)</f>
        <v>545170</v>
      </c>
      <c r="Q292">
        <f>INT(L292/4)</f>
        <v>54517</v>
      </c>
      <c r="W292" s="4" t="s">
        <v>8140</v>
      </c>
      <c r="X292">
        <v>8</v>
      </c>
      <c r="Y292" t="b">
        <f>IF(MOD(X292,9)=0,N292,IF(MOD(X292,6)=0,N292,IF(MOD(X292,3)=0,N292)))</f>
        <v>0</v>
      </c>
      <c r="Z292" t="b">
        <f>IF(MOD(X292,9)=0,O292,IF(MOD(X292,6)=0,O292,IF(MOD(X292,3)=0,O292)))</f>
        <v>0</v>
      </c>
    </row>
    <row r="293" spans="1:26">
      <c r="A293" s="4" t="s">
        <v>586</v>
      </c>
      <c r="B293" s="3">
        <f>主线辅助!B289</f>
        <v>1547512</v>
      </c>
      <c r="C293" s="3">
        <v>6</v>
      </c>
      <c r="D293" s="3">
        <v>66</v>
      </c>
      <c r="E293" s="3">
        <v>2.8</v>
      </c>
      <c r="F293" s="25">
        <f t="shared" si="12"/>
        <v>226907</v>
      </c>
      <c r="G293" s="25">
        <v>213034</v>
      </c>
      <c r="H293" s="26">
        <f>ROUND((F293/4*5.5+F293*2.7+F293/4*10*1)*2,0)*C293</f>
        <v>17902962</v>
      </c>
      <c r="I293" s="26">
        <f t="shared" si="13"/>
        <v>16808382</v>
      </c>
      <c r="J293" s="26"/>
      <c r="K293" s="35">
        <f>MAX(G293-MAX(G$5:G292),0)</f>
        <v>0</v>
      </c>
      <c r="L293" s="35">
        <f>MAX(G$5:G293)</f>
        <v>218068</v>
      </c>
      <c r="M293" s="3">
        <v>0.55000000000000004</v>
      </c>
      <c r="N293" s="38">
        <f>INT(B293*0.2)</f>
        <v>309502</v>
      </c>
      <c r="O293" s="38">
        <f t="shared" si="14"/>
        <v>90861</v>
      </c>
      <c r="P293">
        <f>INT(L293*2.5)</f>
        <v>545170</v>
      </c>
      <c r="Q293">
        <f>INT(L293/4)</f>
        <v>54517</v>
      </c>
      <c r="W293" s="4" t="s">
        <v>8140</v>
      </c>
      <c r="X293">
        <v>9</v>
      </c>
      <c r="Y293">
        <f>IF(MOD(X293,9)=0,N293,IF(MOD(X293,6)=0,N293,IF(MOD(X293,3)=0,N293)))</f>
        <v>309502</v>
      </c>
      <c r="Z293">
        <f>IF(MOD(X293,9)=0,O293,IF(MOD(X293,6)=0,O293,IF(MOD(X293,3)=0,O293)))</f>
        <v>90861</v>
      </c>
    </row>
    <row r="294" spans="1:26">
      <c r="A294" s="4" t="s">
        <v>86</v>
      </c>
      <c r="B294" s="3">
        <f>主线辅助!B290</f>
        <v>1554428</v>
      </c>
      <c r="C294" s="3">
        <v>6</v>
      </c>
      <c r="D294" s="3">
        <v>66</v>
      </c>
      <c r="E294" s="3">
        <v>2.8</v>
      </c>
      <c r="F294" s="25">
        <f t="shared" si="12"/>
        <v>227921</v>
      </c>
      <c r="G294" s="25">
        <v>213986</v>
      </c>
      <c r="H294" s="26">
        <f>ROUND((F294/4*5.5+F294*2.7+F294/4*10*1)*2,0)*C294</f>
        <v>17982966</v>
      </c>
      <c r="I294" s="26">
        <f t="shared" si="13"/>
        <v>16883496</v>
      </c>
      <c r="J294" s="26"/>
      <c r="K294" s="35">
        <f>MAX(G294-MAX(G$5:G293),0)</f>
        <v>0</v>
      </c>
      <c r="L294" s="35">
        <f>MAX(G$5:G294)</f>
        <v>218068</v>
      </c>
      <c r="M294" s="3">
        <v>0.55000000000000004</v>
      </c>
      <c r="N294" s="38">
        <f>INT(B294*0.2)</f>
        <v>310885</v>
      </c>
      <c r="O294" s="38">
        <f t="shared" si="14"/>
        <v>90861</v>
      </c>
      <c r="P294">
        <f>INT(L294*2.5)</f>
        <v>545170</v>
      </c>
      <c r="Q294">
        <f>INT(L294/4)</f>
        <v>54517</v>
      </c>
      <c r="W294" s="4" t="s">
        <v>8140</v>
      </c>
      <c r="X294">
        <v>10</v>
      </c>
      <c r="Y294" t="b">
        <f>IF(MOD(X294,9)=0,N294,IF(MOD(X294,6)=0,N294,IF(MOD(X294,3)=0,N294)))</f>
        <v>0</v>
      </c>
      <c r="Z294" t="b">
        <f>IF(MOD(X294,9)=0,O294,IF(MOD(X294,6)=0,O294,IF(MOD(X294,3)=0,O294)))</f>
        <v>0</v>
      </c>
    </row>
    <row r="295" spans="1:26">
      <c r="A295" s="4" t="s">
        <v>589</v>
      </c>
      <c r="B295" s="3">
        <f>主线辅助!B291</f>
        <v>1587172</v>
      </c>
      <c r="C295" s="3">
        <v>6</v>
      </c>
      <c r="D295" s="3">
        <v>66</v>
      </c>
      <c r="E295" s="3">
        <v>2.8</v>
      </c>
      <c r="F295" s="25">
        <f t="shared" si="12"/>
        <v>232723</v>
      </c>
      <c r="G295" s="25">
        <v>218493</v>
      </c>
      <c r="H295" s="26">
        <f>ROUND((F295/4*5.5+F295*2.7+F295/4*10*1)*2,0)*C295</f>
        <v>18361842</v>
      </c>
      <c r="I295" s="26">
        <f t="shared" si="13"/>
        <v>17239098</v>
      </c>
      <c r="J295" s="26"/>
      <c r="K295" s="35">
        <f>MAX(G295-MAX(G$5:G294),0)</f>
        <v>425</v>
      </c>
      <c r="L295" s="35">
        <f>MAX(G$5:G295)</f>
        <v>218493</v>
      </c>
      <c r="M295" s="3">
        <v>0.55000000000000004</v>
      </c>
      <c r="N295" s="38">
        <f>INT(B295*0.2)</f>
        <v>317434</v>
      </c>
      <c r="O295" s="38">
        <f t="shared" si="14"/>
        <v>91038</v>
      </c>
      <c r="P295">
        <f>INT(L295*2.5)</f>
        <v>546232</v>
      </c>
      <c r="Q295">
        <f>INT(L295/4)</f>
        <v>54623</v>
      </c>
      <c r="W295" s="4" t="s">
        <v>8141</v>
      </c>
      <c r="X295">
        <v>1</v>
      </c>
      <c r="Y295" t="b">
        <f>IF(MOD(X295,9)=0,N295,IF(MOD(X295,6)=0,N295,IF(MOD(X295,3)=0,N295)))</f>
        <v>0</v>
      </c>
      <c r="Z295" t="b">
        <f>IF(MOD(X295,9)=0,O295,IF(MOD(X295,6)=0,O295,IF(MOD(X295,3)=0,O295)))</f>
        <v>0</v>
      </c>
    </row>
    <row r="296" spans="1:26">
      <c r="A296" s="4" t="s">
        <v>591</v>
      </c>
      <c r="B296" s="3">
        <f>主线辅助!B292</f>
        <v>1591227</v>
      </c>
      <c r="C296" s="3">
        <v>6</v>
      </c>
      <c r="D296" s="3">
        <v>66</v>
      </c>
      <c r="E296" s="3">
        <v>2.8</v>
      </c>
      <c r="F296" s="25">
        <f t="shared" si="12"/>
        <v>233317</v>
      </c>
      <c r="G296" s="25">
        <v>219051</v>
      </c>
      <c r="H296" s="26">
        <f>ROUND((F296/4*5.5+F296*2.7+F296/4*10*1)*2,0)*C296</f>
        <v>18408714</v>
      </c>
      <c r="I296" s="26">
        <f t="shared" si="13"/>
        <v>17283126</v>
      </c>
      <c r="J296" s="26"/>
      <c r="K296" s="35">
        <f>MAX(G296-MAX(G$5:G295),0)</f>
        <v>558</v>
      </c>
      <c r="L296" s="35">
        <f>MAX(G$5:G296)</f>
        <v>219051</v>
      </c>
      <c r="M296" s="3">
        <v>0.55000000000000004</v>
      </c>
      <c r="N296" s="38">
        <f>INT(B296*0.2)</f>
        <v>318245</v>
      </c>
      <c r="O296" s="38">
        <f t="shared" si="14"/>
        <v>91270</v>
      </c>
      <c r="P296">
        <f>INT(L296*2.5)</f>
        <v>547627</v>
      </c>
      <c r="Q296">
        <f>INT(L296/4)</f>
        <v>54762</v>
      </c>
      <c r="W296" s="4" t="s">
        <v>8141</v>
      </c>
      <c r="X296">
        <v>2</v>
      </c>
      <c r="Y296" t="b">
        <f>IF(MOD(X296,9)=0,N296,IF(MOD(X296,6)=0,N296,IF(MOD(X296,3)=0,N296)))</f>
        <v>0</v>
      </c>
      <c r="Z296" t="b">
        <f>IF(MOD(X296,9)=0,O296,IF(MOD(X296,6)=0,O296,IF(MOD(X296,3)=0,O296)))</f>
        <v>0</v>
      </c>
    </row>
    <row r="297" spans="1:26">
      <c r="A297" s="4" t="s">
        <v>593</v>
      </c>
      <c r="B297" s="3">
        <f>主线辅助!B293</f>
        <v>1598088</v>
      </c>
      <c r="C297" s="3">
        <v>6</v>
      </c>
      <c r="D297" s="3">
        <v>66</v>
      </c>
      <c r="E297" s="3">
        <v>2.8</v>
      </c>
      <c r="F297" s="25">
        <f t="shared" si="12"/>
        <v>234323</v>
      </c>
      <c r="G297" s="25">
        <v>219996</v>
      </c>
      <c r="H297" s="26">
        <f>ROUND((F297/4*5.5+F297*2.7+F297/4*10*1)*2,0)*C297</f>
        <v>18488082</v>
      </c>
      <c r="I297" s="26">
        <f t="shared" si="13"/>
        <v>17357682</v>
      </c>
      <c r="J297" s="26"/>
      <c r="K297" s="35">
        <f>MAX(G297-MAX(G$5:G296),0)</f>
        <v>945</v>
      </c>
      <c r="L297" s="35">
        <f>MAX(G$5:G297)</f>
        <v>219996</v>
      </c>
      <c r="M297" s="3">
        <v>0.55000000000000004</v>
      </c>
      <c r="N297" s="38">
        <f>INT(B297*0.2)</f>
        <v>319617</v>
      </c>
      <c r="O297" s="38">
        <f t="shared" si="14"/>
        <v>91665</v>
      </c>
      <c r="P297">
        <f>INT(L297*2.5)</f>
        <v>549990</v>
      </c>
      <c r="Q297">
        <f>INT(L297/4)</f>
        <v>54999</v>
      </c>
      <c r="W297" s="4" t="s">
        <v>8141</v>
      </c>
      <c r="X297">
        <v>3</v>
      </c>
      <c r="Y297">
        <f>IF(MOD(X297,9)=0,N297,IF(MOD(X297,6)=0,N297,IF(MOD(X297,3)=0,N297)))</f>
        <v>319617</v>
      </c>
      <c r="Z297">
        <f>IF(MOD(X297,9)=0,O297,IF(MOD(X297,6)=0,O297,IF(MOD(X297,3)=0,O297)))</f>
        <v>91665</v>
      </c>
    </row>
    <row r="298" spans="1:26">
      <c r="A298" s="4" t="s">
        <v>595</v>
      </c>
      <c r="B298" s="3">
        <f>主线辅助!B294</f>
        <v>1602173</v>
      </c>
      <c r="C298" s="3">
        <v>6</v>
      </c>
      <c r="D298" s="3">
        <v>66</v>
      </c>
      <c r="E298" s="3">
        <v>2.8</v>
      </c>
      <c r="F298" s="25">
        <f t="shared" si="12"/>
        <v>234922</v>
      </c>
      <c r="G298" s="25">
        <v>220558</v>
      </c>
      <c r="H298" s="26">
        <f>ROUND((F298/4*5.5+F298*2.7+F298/4*10*1)*2,0)*C298</f>
        <v>18535344</v>
      </c>
      <c r="I298" s="26">
        <f t="shared" si="13"/>
        <v>17402028</v>
      </c>
      <c r="J298" s="26"/>
      <c r="K298" s="35">
        <f>MAX(G298-MAX(G$5:G297),0)</f>
        <v>562</v>
      </c>
      <c r="L298" s="35">
        <f>MAX(G$5:G298)</f>
        <v>220558</v>
      </c>
      <c r="M298" s="3">
        <v>0.55000000000000004</v>
      </c>
      <c r="N298" s="38">
        <f>INT(B298*0.2)</f>
        <v>320434</v>
      </c>
      <c r="O298" s="38">
        <f t="shared" si="14"/>
        <v>91898</v>
      </c>
      <c r="P298">
        <f>INT(L298*2.5)</f>
        <v>551395</v>
      </c>
      <c r="Q298">
        <f>INT(L298/4)</f>
        <v>55139</v>
      </c>
      <c r="W298" s="4" t="s">
        <v>8141</v>
      </c>
      <c r="X298">
        <v>4</v>
      </c>
      <c r="Y298" t="b">
        <f>IF(MOD(X298,9)=0,N298,IF(MOD(X298,6)=0,N298,IF(MOD(X298,3)=0,N298)))</f>
        <v>0</v>
      </c>
      <c r="Z298" t="b">
        <f>IF(MOD(X298,9)=0,O298,IF(MOD(X298,6)=0,O298,IF(MOD(X298,3)=0,O298)))</f>
        <v>0</v>
      </c>
    </row>
    <row r="299" spans="1:26">
      <c r="A299" s="4" t="s">
        <v>597</v>
      </c>
      <c r="B299" s="3">
        <f>主线辅助!B295</f>
        <v>1606266</v>
      </c>
      <c r="C299" s="3">
        <v>6</v>
      </c>
      <c r="D299" s="3">
        <v>66</v>
      </c>
      <c r="E299" s="3">
        <v>2.8</v>
      </c>
      <c r="F299" s="25">
        <f t="shared" si="12"/>
        <v>235522</v>
      </c>
      <c r="G299" s="25">
        <v>221122</v>
      </c>
      <c r="H299" s="26">
        <f>ROUND((F299/4*5.5+F299*2.7+F299/4*10*1)*2,0)*C299</f>
        <v>18582684</v>
      </c>
      <c r="I299" s="26">
        <f t="shared" si="13"/>
        <v>17446524</v>
      </c>
      <c r="J299" s="26"/>
      <c r="K299" s="35">
        <f>MAX(G299-MAX(G$5:G298),0)</f>
        <v>564</v>
      </c>
      <c r="L299" s="35">
        <f>MAX(G$5:G299)</f>
        <v>221122</v>
      </c>
      <c r="M299" s="3">
        <v>0.55000000000000004</v>
      </c>
      <c r="N299" s="38">
        <f>INT(B299*0.2)</f>
        <v>321253</v>
      </c>
      <c r="O299" s="38">
        <f t="shared" si="14"/>
        <v>92133</v>
      </c>
      <c r="P299">
        <f>INT(L299*2.5)</f>
        <v>552805</v>
      </c>
      <c r="Q299">
        <f>INT(L299/4)</f>
        <v>55280</v>
      </c>
      <c r="W299" s="4" t="s">
        <v>8141</v>
      </c>
      <c r="X299">
        <v>5</v>
      </c>
      <c r="Y299" t="b">
        <f>IF(MOD(X299,9)=0,N299,IF(MOD(X299,6)=0,N299,IF(MOD(X299,3)=0,N299)))</f>
        <v>0</v>
      </c>
      <c r="Z299" t="b">
        <f>IF(MOD(X299,9)=0,O299,IF(MOD(X299,6)=0,O299,IF(MOD(X299,3)=0,O299)))</f>
        <v>0</v>
      </c>
    </row>
    <row r="300" spans="1:26">
      <c r="A300" s="4" t="s">
        <v>599</v>
      </c>
      <c r="B300" s="3">
        <f>主线辅助!B296</f>
        <v>1613199</v>
      </c>
      <c r="C300" s="3">
        <v>6</v>
      </c>
      <c r="D300" s="3">
        <v>66</v>
      </c>
      <c r="E300" s="3">
        <v>2.8</v>
      </c>
      <c r="F300" s="25">
        <f t="shared" si="12"/>
        <v>236539</v>
      </c>
      <c r="G300" s="25">
        <v>222076</v>
      </c>
      <c r="H300" s="26">
        <f>ROUND((F300/4*5.5+F300*2.7+F300/4*10*1)*2,0)*C300</f>
        <v>18662928</v>
      </c>
      <c r="I300" s="26">
        <f t="shared" si="13"/>
        <v>17521794</v>
      </c>
      <c r="J300" s="26"/>
      <c r="K300" s="35">
        <f>MAX(G300-MAX(G$5:G299),0)</f>
        <v>954</v>
      </c>
      <c r="L300" s="35">
        <f>MAX(G$5:G300)</f>
        <v>222076</v>
      </c>
      <c r="M300" s="3">
        <v>0.55000000000000004</v>
      </c>
      <c r="N300" s="38">
        <f>INT(B300*0.2)</f>
        <v>322639</v>
      </c>
      <c r="O300" s="38">
        <f t="shared" si="14"/>
        <v>92531</v>
      </c>
      <c r="P300">
        <f>INT(L300*2.5)</f>
        <v>555190</v>
      </c>
      <c r="Q300">
        <f>INT(L300/4)</f>
        <v>55519</v>
      </c>
      <c r="W300" s="4" t="s">
        <v>8141</v>
      </c>
      <c r="X300">
        <v>6</v>
      </c>
      <c r="Y300">
        <f>IF(MOD(X300,9)=0,N300,IF(MOD(X300,6)=0,N300,IF(MOD(X300,3)=0,N300)))</f>
        <v>322639</v>
      </c>
      <c r="Z300">
        <f>IF(MOD(X300,9)=0,O300,IF(MOD(X300,6)=0,O300,IF(MOD(X300,3)=0,O300)))</f>
        <v>92531</v>
      </c>
    </row>
    <row r="301" spans="1:26">
      <c r="A301" s="4" t="s">
        <v>601</v>
      </c>
      <c r="B301" s="3">
        <f>主线辅助!B297</f>
        <v>1617322</v>
      </c>
      <c r="C301" s="3">
        <v>6</v>
      </c>
      <c r="D301" s="3">
        <v>66</v>
      </c>
      <c r="E301" s="3">
        <v>2.8</v>
      </c>
      <c r="F301" s="25">
        <f t="shared" si="12"/>
        <v>237143</v>
      </c>
      <c r="G301" s="25">
        <v>222644</v>
      </c>
      <c r="H301" s="26">
        <f>ROUND((F301/4*5.5+F301*2.7+F301/4*10*1)*2,0)*C301</f>
        <v>18710580</v>
      </c>
      <c r="I301" s="26">
        <f t="shared" si="13"/>
        <v>17566614</v>
      </c>
      <c r="J301" s="26"/>
      <c r="K301" s="35">
        <f>MAX(G301-MAX(G$5:G300),0)</f>
        <v>568</v>
      </c>
      <c r="L301" s="35">
        <f>MAX(G$5:G301)</f>
        <v>222644</v>
      </c>
      <c r="M301" s="3">
        <v>0.55000000000000004</v>
      </c>
      <c r="N301" s="38">
        <f>INT(B301*0.2)</f>
        <v>323464</v>
      </c>
      <c r="O301" s="38">
        <f t="shared" si="14"/>
        <v>92768</v>
      </c>
      <c r="P301">
        <f>INT(L301*2.5)</f>
        <v>556610</v>
      </c>
      <c r="Q301">
        <f>INT(L301/4)</f>
        <v>55661</v>
      </c>
      <c r="W301" s="4" t="s">
        <v>8141</v>
      </c>
      <c r="X301">
        <v>7</v>
      </c>
      <c r="Y301" t="b">
        <f>IF(MOD(X301,9)=0,N301,IF(MOD(X301,6)=0,N301,IF(MOD(X301,3)=0,N301)))</f>
        <v>0</v>
      </c>
      <c r="Z301" t="b">
        <f>IF(MOD(X301,9)=0,O301,IF(MOD(X301,6)=0,O301,IF(MOD(X301,3)=0,O301)))</f>
        <v>0</v>
      </c>
    </row>
    <row r="302" spans="1:26">
      <c r="A302" s="4" t="s">
        <v>603</v>
      </c>
      <c r="B302" s="3">
        <f>主线辅助!B298</f>
        <v>1621452</v>
      </c>
      <c r="C302" s="3">
        <v>6</v>
      </c>
      <c r="D302" s="3">
        <v>66</v>
      </c>
      <c r="E302" s="3">
        <v>2.8</v>
      </c>
      <c r="F302" s="25">
        <f t="shared" si="12"/>
        <v>237749</v>
      </c>
      <c r="G302" s="25">
        <v>223212</v>
      </c>
      <c r="H302" s="26">
        <f>ROUND((F302/4*5.5+F302*2.7+F302/4*10*1)*2,0)*C302</f>
        <v>18758394</v>
      </c>
      <c r="I302" s="26">
        <f t="shared" si="13"/>
        <v>17611428</v>
      </c>
      <c r="J302" s="26"/>
      <c r="K302" s="35">
        <f>MAX(G302-MAX(G$5:G301),0)</f>
        <v>568</v>
      </c>
      <c r="L302" s="35">
        <f>MAX(G$5:G302)</f>
        <v>223212</v>
      </c>
      <c r="M302" s="3">
        <v>0.55000000000000004</v>
      </c>
      <c r="N302" s="38">
        <f>INT(B302*0.2)</f>
        <v>324290</v>
      </c>
      <c r="O302" s="38">
        <f t="shared" si="14"/>
        <v>93005</v>
      </c>
      <c r="P302">
        <f>INT(L302*2.5)</f>
        <v>558030</v>
      </c>
      <c r="Q302">
        <f>INT(L302/4)</f>
        <v>55803</v>
      </c>
      <c r="W302" s="4" t="s">
        <v>8141</v>
      </c>
      <c r="X302">
        <v>8</v>
      </c>
      <c r="Y302" t="b">
        <f>IF(MOD(X302,9)=0,N302,IF(MOD(X302,6)=0,N302,IF(MOD(X302,3)=0,N302)))</f>
        <v>0</v>
      </c>
      <c r="Z302" t="b">
        <f>IF(MOD(X302,9)=0,O302,IF(MOD(X302,6)=0,O302,IF(MOD(X302,3)=0,O302)))</f>
        <v>0</v>
      </c>
    </row>
    <row r="303" spans="1:26">
      <c r="A303" s="4" t="s">
        <v>605</v>
      </c>
      <c r="B303" s="3">
        <f>主线辅助!B299</f>
        <v>1628459</v>
      </c>
      <c r="C303" s="3">
        <v>6</v>
      </c>
      <c r="D303" s="3">
        <v>66</v>
      </c>
      <c r="E303" s="3">
        <v>2.8</v>
      </c>
      <c r="F303" s="25">
        <f t="shared" si="12"/>
        <v>238776</v>
      </c>
      <c r="G303" s="25">
        <v>224177</v>
      </c>
      <c r="H303" s="26">
        <f>ROUND((F303/4*5.5+F303*2.7+F303/4*10*1)*2,0)*C303</f>
        <v>18839424</v>
      </c>
      <c r="I303" s="26">
        <f t="shared" si="13"/>
        <v>17687568</v>
      </c>
      <c r="J303" s="26"/>
      <c r="K303" s="35">
        <f>MAX(G303-MAX(G$5:G302),0)</f>
        <v>965</v>
      </c>
      <c r="L303" s="35">
        <f>MAX(G$5:G303)</f>
        <v>224177</v>
      </c>
      <c r="M303" s="3">
        <v>0.55000000000000004</v>
      </c>
      <c r="N303" s="38">
        <f>INT(B303*0.2)</f>
        <v>325691</v>
      </c>
      <c r="O303" s="38">
        <f t="shared" si="14"/>
        <v>93406</v>
      </c>
      <c r="P303">
        <f>INT(L303*2.5)</f>
        <v>560442</v>
      </c>
      <c r="Q303">
        <f>INT(L303/4)</f>
        <v>56044</v>
      </c>
      <c r="W303" s="4" t="s">
        <v>8141</v>
      </c>
      <c r="X303">
        <v>9</v>
      </c>
      <c r="Y303">
        <f>IF(MOD(X303,9)=0,N303,IF(MOD(X303,6)=0,N303,IF(MOD(X303,3)=0,N303)))</f>
        <v>325691</v>
      </c>
      <c r="Z303">
        <f>IF(MOD(X303,9)=0,O303,IF(MOD(X303,6)=0,O303,IF(MOD(X303,3)=0,O303)))</f>
        <v>93406</v>
      </c>
    </row>
    <row r="304" spans="1:26">
      <c r="A304" s="4" t="s">
        <v>88</v>
      </c>
      <c r="B304" s="3">
        <f>主线辅助!B300</f>
        <v>1632619</v>
      </c>
      <c r="C304" s="3">
        <v>6</v>
      </c>
      <c r="D304" s="3">
        <v>66</v>
      </c>
      <c r="E304" s="3">
        <v>2.8</v>
      </c>
      <c r="F304" s="25">
        <f t="shared" si="12"/>
        <v>239386</v>
      </c>
      <c r="G304" s="25">
        <v>224749</v>
      </c>
      <c r="H304" s="26">
        <f>ROUND((F304/4*5.5+F304*2.7+F304/4*10*1)*2,0)*C304</f>
        <v>18887556</v>
      </c>
      <c r="I304" s="26">
        <f t="shared" si="13"/>
        <v>17732694</v>
      </c>
      <c r="J304" s="26"/>
      <c r="K304" s="35">
        <f>MAX(G304-MAX(G$5:G303),0)</f>
        <v>572</v>
      </c>
      <c r="L304" s="35">
        <f>MAX(G$5:G304)</f>
        <v>224749</v>
      </c>
      <c r="M304" s="3">
        <v>0.55000000000000004</v>
      </c>
      <c r="N304" s="38">
        <f>INT(B304*0.2)</f>
        <v>326523</v>
      </c>
      <c r="O304" s="38">
        <f t="shared" si="14"/>
        <v>93645</v>
      </c>
      <c r="P304">
        <f>INT(L304*2.5)</f>
        <v>561872</v>
      </c>
      <c r="Q304">
        <f>INT(L304/4)</f>
        <v>56187</v>
      </c>
      <c r="W304" s="4" t="s">
        <v>8141</v>
      </c>
      <c r="X304">
        <v>10</v>
      </c>
      <c r="Y304" t="b">
        <f>IF(MOD(X304,9)=0,N304,IF(MOD(X304,6)=0,N304,IF(MOD(X304,3)=0,N304)))</f>
        <v>0</v>
      </c>
      <c r="Z304" t="b">
        <f>IF(MOD(X304,9)=0,O304,IF(MOD(X304,6)=0,O304,IF(MOD(X304,3)=0,O304)))</f>
        <v>0</v>
      </c>
    </row>
    <row r="305" spans="1:26">
      <c r="A305" s="4" t="s">
        <v>608</v>
      </c>
      <c r="B305" s="3">
        <f>主线辅助!B301</f>
        <v>1656226</v>
      </c>
      <c r="C305" s="3">
        <v>6</v>
      </c>
      <c r="D305" s="3">
        <v>66</v>
      </c>
      <c r="E305" s="3">
        <v>2.8</v>
      </c>
      <c r="F305" s="25">
        <f t="shared" si="12"/>
        <v>242848</v>
      </c>
      <c r="G305" s="25">
        <v>227999</v>
      </c>
      <c r="H305" s="26">
        <f>ROUND((F305/4*5.5+F305*2.7+F305/4*10*1)*2,0)*C305</f>
        <v>19160706</v>
      </c>
      <c r="I305" s="26">
        <f t="shared" si="13"/>
        <v>17989122</v>
      </c>
      <c r="J305" s="26"/>
      <c r="K305" s="35">
        <f>MAX(G305-MAX(G$5:G304),0)</f>
        <v>3250</v>
      </c>
      <c r="L305" s="35">
        <f>MAX(G$5:G305)</f>
        <v>227999</v>
      </c>
      <c r="M305" s="3">
        <v>0.6</v>
      </c>
      <c r="N305" s="38">
        <f>INT(B305*0.2)</f>
        <v>331245</v>
      </c>
      <c r="O305" s="38">
        <f t="shared" si="14"/>
        <v>94998</v>
      </c>
      <c r="P305">
        <f>INT(L305*2.5)</f>
        <v>569997</v>
      </c>
      <c r="Q305">
        <f>INT(L305/4)</f>
        <v>56999</v>
      </c>
      <c r="W305" s="4" t="s">
        <v>8142</v>
      </c>
      <c r="X305">
        <v>1</v>
      </c>
      <c r="Y305" t="b">
        <f>IF(MOD(X305,9)=0,N305,IF(MOD(X305,6)=0,N305,IF(MOD(X305,3)=0,N305)))</f>
        <v>0</v>
      </c>
      <c r="Z305" t="b">
        <f>IF(MOD(X305,9)=0,O305,IF(MOD(X305,6)=0,O305,IF(MOD(X305,3)=0,O305)))</f>
        <v>0</v>
      </c>
    </row>
    <row r="306" spans="1:26">
      <c r="A306" s="4" t="s">
        <v>610</v>
      </c>
      <c r="B306" s="3">
        <f>主线辅助!B302</f>
        <v>1661784</v>
      </c>
      <c r="C306" s="3">
        <v>6</v>
      </c>
      <c r="D306" s="3">
        <v>66</v>
      </c>
      <c r="E306" s="3">
        <v>2.8</v>
      </c>
      <c r="F306" s="25">
        <f t="shared" si="12"/>
        <v>243663</v>
      </c>
      <c r="G306" s="25">
        <v>228764</v>
      </c>
      <c r="H306" s="26">
        <f>ROUND((F306/4*5.5+F306*2.7+F306/4*10*1)*2,0)*C306</f>
        <v>19225008</v>
      </c>
      <c r="I306" s="26">
        <f t="shared" si="13"/>
        <v>18049482</v>
      </c>
      <c r="J306" s="26"/>
      <c r="K306" s="35">
        <f>MAX(G306-MAX(G$5:G305),0)</f>
        <v>765</v>
      </c>
      <c r="L306" s="35">
        <f>MAX(G$5:G306)</f>
        <v>228764</v>
      </c>
      <c r="M306" s="3">
        <v>0.6</v>
      </c>
      <c r="N306" s="38">
        <f>INT(B306*0.2)</f>
        <v>332356</v>
      </c>
      <c r="O306" s="38">
        <f t="shared" si="14"/>
        <v>95318</v>
      </c>
      <c r="P306">
        <f>INT(L306*2.5)</f>
        <v>571910</v>
      </c>
      <c r="Q306">
        <f>INT(L306/4)</f>
        <v>57191</v>
      </c>
      <c r="W306" s="4" t="s">
        <v>8142</v>
      </c>
      <c r="X306">
        <v>2</v>
      </c>
      <c r="Y306" t="b">
        <f>IF(MOD(X306,9)=0,N306,IF(MOD(X306,6)=0,N306,IF(MOD(X306,3)=0,N306)))</f>
        <v>0</v>
      </c>
      <c r="Z306" t="b">
        <f>IF(MOD(X306,9)=0,O306,IF(MOD(X306,6)=0,O306,IF(MOD(X306,3)=0,O306)))</f>
        <v>0</v>
      </c>
    </row>
    <row r="307" spans="1:26">
      <c r="A307" s="4" t="s">
        <v>612</v>
      </c>
      <c r="B307" s="3">
        <f>主线辅助!B303</f>
        <v>1670280</v>
      </c>
      <c r="C307" s="3">
        <v>6</v>
      </c>
      <c r="D307" s="3">
        <v>66</v>
      </c>
      <c r="E307" s="3">
        <v>2.8</v>
      </c>
      <c r="F307" s="25">
        <f t="shared" si="12"/>
        <v>244909</v>
      </c>
      <c r="G307" s="25">
        <v>229934</v>
      </c>
      <c r="H307" s="26">
        <f>ROUND((F307/4*5.5+F307*2.7+F307/4*10*1)*2,0)*C307</f>
        <v>19323318</v>
      </c>
      <c r="I307" s="26">
        <f t="shared" si="13"/>
        <v>18141792</v>
      </c>
      <c r="J307" s="26"/>
      <c r="K307" s="35">
        <f>MAX(G307-MAX(G$5:G306),0)</f>
        <v>1170</v>
      </c>
      <c r="L307" s="35">
        <f>MAX(G$5:G307)</f>
        <v>229934</v>
      </c>
      <c r="M307" s="3">
        <v>0.6</v>
      </c>
      <c r="N307" s="38">
        <f>INT(B307*0.2)</f>
        <v>334056</v>
      </c>
      <c r="O307" s="38">
        <f t="shared" si="14"/>
        <v>95805</v>
      </c>
      <c r="P307">
        <f>INT(L307*2.5)</f>
        <v>574835</v>
      </c>
      <c r="Q307">
        <f>INT(L307/4)</f>
        <v>57483</v>
      </c>
      <c r="W307" s="4" t="s">
        <v>8142</v>
      </c>
      <c r="X307">
        <v>3</v>
      </c>
      <c r="Y307">
        <f>IF(MOD(X307,9)=0,N307,IF(MOD(X307,6)=0,N307,IF(MOD(X307,3)=0,N307)))</f>
        <v>334056</v>
      </c>
      <c r="Z307">
        <f>IF(MOD(X307,9)=0,O307,IF(MOD(X307,6)=0,O307,IF(MOD(X307,3)=0,O307)))</f>
        <v>95805</v>
      </c>
    </row>
    <row r="308" spans="1:26">
      <c r="A308" s="4" t="s">
        <v>614</v>
      </c>
      <c r="B308" s="3">
        <f>主线辅助!B304</f>
        <v>1675880</v>
      </c>
      <c r="C308" s="3">
        <v>6</v>
      </c>
      <c r="D308" s="3">
        <v>66</v>
      </c>
      <c r="E308" s="3">
        <v>2.8</v>
      </c>
      <c r="F308" s="25">
        <f t="shared" si="12"/>
        <v>245730</v>
      </c>
      <c r="G308" s="25">
        <v>230705</v>
      </c>
      <c r="H308" s="26">
        <f>ROUND((F308/4*5.5+F308*2.7+F308/4*10*1)*2,0)*C308</f>
        <v>19388100</v>
      </c>
      <c r="I308" s="26">
        <f t="shared" si="13"/>
        <v>18202626</v>
      </c>
      <c r="J308" s="26"/>
      <c r="K308" s="35">
        <f>MAX(G308-MAX(G$5:G307),0)</f>
        <v>771</v>
      </c>
      <c r="L308" s="35">
        <f>MAX(G$5:G308)</f>
        <v>230705</v>
      </c>
      <c r="M308" s="3">
        <v>0.6</v>
      </c>
      <c r="N308" s="38">
        <f>INT(B308*0.2)</f>
        <v>335176</v>
      </c>
      <c r="O308" s="38">
        <f t="shared" si="14"/>
        <v>96126</v>
      </c>
      <c r="P308">
        <f>INT(L308*2.5)</f>
        <v>576762</v>
      </c>
      <c r="Q308">
        <f>INT(L308/4)</f>
        <v>57676</v>
      </c>
      <c r="W308" s="4" t="s">
        <v>8142</v>
      </c>
      <c r="X308">
        <v>4</v>
      </c>
      <c r="Y308" t="b">
        <f>IF(MOD(X308,9)=0,N308,IF(MOD(X308,6)=0,N308,IF(MOD(X308,3)=0,N308)))</f>
        <v>0</v>
      </c>
      <c r="Z308" t="b">
        <f>IF(MOD(X308,9)=0,O308,IF(MOD(X308,6)=0,O308,IF(MOD(X308,3)=0,O308)))</f>
        <v>0</v>
      </c>
    </row>
    <row r="309" spans="1:26">
      <c r="A309" s="4" t="s">
        <v>616</v>
      </c>
      <c r="B309" s="3">
        <f>主线辅助!B305</f>
        <v>1681496</v>
      </c>
      <c r="C309" s="3">
        <v>6</v>
      </c>
      <c r="D309" s="3">
        <v>66</v>
      </c>
      <c r="E309" s="3">
        <v>2.8</v>
      </c>
      <c r="F309" s="25">
        <f t="shared" si="12"/>
        <v>246553</v>
      </c>
      <c r="G309" s="25">
        <v>231478</v>
      </c>
      <c r="H309" s="26">
        <f>ROUND((F309/4*5.5+F309*2.7+F309/4*10*1)*2,0)*C309</f>
        <v>19453032</v>
      </c>
      <c r="I309" s="26">
        <f t="shared" si="13"/>
        <v>18263616</v>
      </c>
      <c r="J309" s="26"/>
      <c r="K309" s="35">
        <f>MAX(G309-MAX(G$5:G308),0)</f>
        <v>773</v>
      </c>
      <c r="L309" s="35">
        <f>MAX(G$5:G309)</f>
        <v>231478</v>
      </c>
      <c r="M309" s="3">
        <v>0.6</v>
      </c>
      <c r="N309" s="38">
        <f>INT(B309*0.2)</f>
        <v>336299</v>
      </c>
      <c r="O309" s="38">
        <f t="shared" si="14"/>
        <v>96448</v>
      </c>
      <c r="P309">
        <f>INT(L309*2.5)</f>
        <v>578695</v>
      </c>
      <c r="Q309">
        <f>INT(L309/4)</f>
        <v>57869</v>
      </c>
      <c r="W309" s="4" t="s">
        <v>8142</v>
      </c>
      <c r="X309">
        <v>5</v>
      </c>
      <c r="Y309" t="b">
        <f>IF(MOD(X309,9)=0,N309,IF(MOD(X309,6)=0,N309,IF(MOD(X309,3)=0,N309)))</f>
        <v>0</v>
      </c>
      <c r="Z309" t="b">
        <f>IF(MOD(X309,9)=0,O309,IF(MOD(X309,6)=0,O309,IF(MOD(X309,3)=0,O309)))</f>
        <v>0</v>
      </c>
    </row>
    <row r="310" spans="1:26">
      <c r="A310" s="4" t="s">
        <v>618</v>
      </c>
      <c r="B310" s="3">
        <f>主线辅助!B306</f>
        <v>1690098</v>
      </c>
      <c r="C310" s="3">
        <v>6</v>
      </c>
      <c r="D310" s="3">
        <v>66</v>
      </c>
      <c r="E310" s="3">
        <v>2.8</v>
      </c>
      <c r="F310" s="25">
        <f t="shared" si="12"/>
        <v>247814</v>
      </c>
      <c r="G310" s="25">
        <v>232662</v>
      </c>
      <c r="H310" s="26">
        <f>ROUND((F310/4*5.5+F310*2.7+F310/4*10*1)*2,0)*C310</f>
        <v>19552524</v>
      </c>
      <c r="I310" s="26">
        <f t="shared" si="13"/>
        <v>18357030</v>
      </c>
      <c r="J310" s="26"/>
      <c r="K310" s="35">
        <f>MAX(G310-MAX(G$5:G309),0)</f>
        <v>1184</v>
      </c>
      <c r="L310" s="35">
        <f>MAX(G$5:G310)</f>
        <v>232662</v>
      </c>
      <c r="M310" s="3">
        <v>0.6</v>
      </c>
      <c r="N310" s="38">
        <f>INT(B310*0.2)</f>
        <v>338019</v>
      </c>
      <c r="O310" s="38">
        <f t="shared" si="14"/>
        <v>96942</v>
      </c>
      <c r="P310">
        <f>INT(L310*2.5)</f>
        <v>581655</v>
      </c>
      <c r="Q310">
        <f>INT(L310/4)</f>
        <v>58165</v>
      </c>
      <c r="W310" s="4" t="s">
        <v>8142</v>
      </c>
      <c r="X310">
        <v>6</v>
      </c>
      <c r="Y310">
        <f>IF(MOD(X310,9)=0,N310,IF(MOD(X310,6)=0,N310,IF(MOD(X310,3)=0,N310)))</f>
        <v>338019</v>
      </c>
      <c r="Z310">
        <f>IF(MOD(X310,9)=0,O310,IF(MOD(X310,6)=0,O310,IF(MOD(X310,3)=0,O310)))</f>
        <v>96942</v>
      </c>
    </row>
    <row r="311" spans="1:26">
      <c r="A311" s="4" t="s">
        <v>620</v>
      </c>
      <c r="B311" s="3">
        <f>主线辅助!B307</f>
        <v>1695757</v>
      </c>
      <c r="C311" s="3">
        <v>6</v>
      </c>
      <c r="D311" s="3">
        <v>66</v>
      </c>
      <c r="E311" s="3">
        <v>2.8</v>
      </c>
      <c r="F311" s="25">
        <f t="shared" si="12"/>
        <v>248644</v>
      </c>
      <c r="G311" s="25">
        <v>233441</v>
      </c>
      <c r="H311" s="26">
        <f>ROUND((F311/4*5.5+F311*2.7+F311/4*10*1)*2,0)*C311</f>
        <v>19618014</v>
      </c>
      <c r="I311" s="26">
        <f t="shared" si="13"/>
        <v>18418494</v>
      </c>
      <c r="J311" s="26"/>
      <c r="K311" s="35">
        <f>MAX(G311-MAX(G$5:G310),0)</f>
        <v>779</v>
      </c>
      <c r="L311" s="35">
        <f>MAX(G$5:G311)</f>
        <v>233441</v>
      </c>
      <c r="M311" s="3">
        <v>0.6</v>
      </c>
      <c r="N311" s="38">
        <f>INT(B311*0.2)</f>
        <v>339151</v>
      </c>
      <c r="O311" s="38">
        <f t="shared" si="14"/>
        <v>97266</v>
      </c>
      <c r="P311">
        <f>INT(L311*2.5)</f>
        <v>583602</v>
      </c>
      <c r="Q311">
        <f>INT(L311/4)</f>
        <v>58360</v>
      </c>
      <c r="W311" s="4" t="s">
        <v>8142</v>
      </c>
      <c r="X311">
        <v>7</v>
      </c>
      <c r="Y311" t="b">
        <f>IF(MOD(X311,9)=0,N311,IF(MOD(X311,6)=0,N311,IF(MOD(X311,3)=0,N311)))</f>
        <v>0</v>
      </c>
      <c r="Z311" t="b">
        <f>IF(MOD(X311,9)=0,O311,IF(MOD(X311,6)=0,O311,IF(MOD(X311,3)=0,O311)))</f>
        <v>0</v>
      </c>
    </row>
    <row r="312" spans="1:26">
      <c r="A312" s="4" t="s">
        <v>622</v>
      </c>
      <c r="B312" s="3">
        <f>主线辅助!B308</f>
        <v>1701430</v>
      </c>
      <c r="C312" s="3">
        <v>6</v>
      </c>
      <c r="D312" s="3">
        <v>66</v>
      </c>
      <c r="E312" s="3">
        <v>2.8</v>
      </c>
      <c r="F312" s="25">
        <f t="shared" si="12"/>
        <v>249476</v>
      </c>
      <c r="G312" s="25">
        <v>234222</v>
      </c>
      <c r="H312" s="26">
        <f>ROUND((F312/4*5.5+F312*2.7+F312/4*10*1)*2,0)*C312</f>
        <v>19683654</v>
      </c>
      <c r="I312" s="26">
        <f t="shared" si="13"/>
        <v>18480114</v>
      </c>
      <c r="J312" s="26"/>
      <c r="K312" s="35">
        <f>MAX(G312-MAX(G$5:G311),0)</f>
        <v>781</v>
      </c>
      <c r="L312" s="35">
        <f>MAX(G$5:G312)</f>
        <v>234222</v>
      </c>
      <c r="M312" s="3">
        <v>0.6</v>
      </c>
      <c r="N312" s="38">
        <f>INT(B312*0.2)</f>
        <v>340286</v>
      </c>
      <c r="O312" s="38">
        <f t="shared" si="14"/>
        <v>97592</v>
      </c>
      <c r="P312">
        <f>INT(L312*2.5)</f>
        <v>585555</v>
      </c>
      <c r="Q312">
        <f>INT(L312/4)</f>
        <v>58555</v>
      </c>
      <c r="W312" s="4" t="s">
        <v>8142</v>
      </c>
      <c r="X312">
        <v>8</v>
      </c>
      <c r="Y312" t="b">
        <f>IF(MOD(X312,9)=0,N312,IF(MOD(X312,6)=0,N312,IF(MOD(X312,3)=0,N312)))</f>
        <v>0</v>
      </c>
      <c r="Z312" t="b">
        <f>IF(MOD(X312,9)=0,O312,IF(MOD(X312,6)=0,O312,IF(MOD(X312,3)=0,O312)))</f>
        <v>0</v>
      </c>
    </row>
    <row r="313" spans="1:26">
      <c r="A313" s="4" t="s">
        <v>624</v>
      </c>
      <c r="B313" s="3">
        <f>主线辅助!B309</f>
        <v>1710137</v>
      </c>
      <c r="C313" s="3">
        <v>6</v>
      </c>
      <c r="D313" s="3">
        <v>66</v>
      </c>
      <c r="E313" s="3">
        <v>2.8</v>
      </c>
      <c r="F313" s="25">
        <f t="shared" si="12"/>
        <v>250753</v>
      </c>
      <c r="G313" s="25">
        <v>235421</v>
      </c>
      <c r="H313" s="26">
        <f>ROUND((F313/4*5.5+F313*2.7+F313/4*10*1)*2,0)*C313</f>
        <v>19784412</v>
      </c>
      <c r="I313" s="26">
        <f t="shared" si="13"/>
        <v>18574716</v>
      </c>
      <c r="J313" s="26"/>
      <c r="K313" s="35">
        <f>MAX(G313-MAX(G$5:G312),0)</f>
        <v>1199</v>
      </c>
      <c r="L313" s="35">
        <f>MAX(G$5:G313)</f>
        <v>235421</v>
      </c>
      <c r="M313" s="3">
        <v>0.6</v>
      </c>
      <c r="N313" s="38">
        <f>INT(B313*0.2)</f>
        <v>342027</v>
      </c>
      <c r="O313" s="38">
        <f t="shared" si="14"/>
        <v>98091</v>
      </c>
      <c r="P313">
        <f>INT(L313*2.5)</f>
        <v>588552</v>
      </c>
      <c r="Q313">
        <f>INT(L313/4)</f>
        <v>58855</v>
      </c>
      <c r="W313" s="4" t="s">
        <v>8142</v>
      </c>
      <c r="X313">
        <v>9</v>
      </c>
      <c r="Y313">
        <f>IF(MOD(X313,9)=0,N313,IF(MOD(X313,6)=0,N313,IF(MOD(X313,3)=0,N313)))</f>
        <v>342027</v>
      </c>
      <c r="Z313">
        <f>IF(MOD(X313,9)=0,O313,IF(MOD(X313,6)=0,O313,IF(MOD(X313,3)=0,O313)))</f>
        <v>98091</v>
      </c>
    </row>
    <row r="314" spans="1:26">
      <c r="A314" s="4" t="s">
        <v>90</v>
      </c>
      <c r="B314" s="3">
        <f>主线辅助!B310</f>
        <v>1715855</v>
      </c>
      <c r="C314" s="3">
        <v>6</v>
      </c>
      <c r="D314" s="3">
        <v>66</v>
      </c>
      <c r="E314" s="3">
        <v>2.8</v>
      </c>
      <c r="F314" s="25">
        <f t="shared" si="12"/>
        <v>251591</v>
      </c>
      <c r="G314" s="25">
        <v>236208</v>
      </c>
      <c r="H314" s="26">
        <f>ROUND((F314/4*5.5+F314*2.7+F314/4*10*1)*2,0)*C314</f>
        <v>19850532</v>
      </c>
      <c r="I314" s="26">
        <f t="shared" si="13"/>
        <v>18636810</v>
      </c>
      <c r="J314" s="26"/>
      <c r="K314" s="35">
        <f>MAX(G314-MAX(G$5:G313),0)</f>
        <v>787</v>
      </c>
      <c r="L314" s="35">
        <f>MAX(G$5:G314)</f>
        <v>236208</v>
      </c>
      <c r="M314" s="3">
        <v>0.6</v>
      </c>
      <c r="N314" s="38">
        <f>INT(B314*0.2)</f>
        <v>343171</v>
      </c>
      <c r="O314" s="38">
        <f t="shared" si="14"/>
        <v>98420</v>
      </c>
      <c r="P314">
        <f>INT(L314*2.5)</f>
        <v>590520</v>
      </c>
      <c r="Q314">
        <f>INT(L314/4)</f>
        <v>59052</v>
      </c>
      <c r="W314" s="4" t="s">
        <v>8142</v>
      </c>
      <c r="X314">
        <v>10</v>
      </c>
      <c r="Y314" t="b">
        <f>IF(MOD(X314,9)=0,N314,IF(MOD(X314,6)=0,N314,IF(MOD(X314,3)=0,N314)))</f>
        <v>0</v>
      </c>
      <c r="Z314" t="b">
        <f>IF(MOD(X314,9)=0,O314,IF(MOD(X314,6)=0,O314,IF(MOD(X314,3)=0,O314)))</f>
        <v>0</v>
      </c>
    </row>
    <row r="315" spans="1:26">
      <c r="A315" s="4" t="s">
        <v>627</v>
      </c>
      <c r="B315" s="3">
        <f>主线辅助!B311</f>
        <v>1744646</v>
      </c>
      <c r="C315" s="3">
        <v>6</v>
      </c>
      <c r="D315" s="3">
        <v>66</v>
      </c>
      <c r="E315" s="3">
        <v>2.8</v>
      </c>
      <c r="F315" s="25">
        <f t="shared" si="12"/>
        <v>255813</v>
      </c>
      <c r="G315" s="25">
        <v>240172</v>
      </c>
      <c r="H315" s="26">
        <f>ROUND((F315/4*5.5+F315*2.7+F315/4*10*1)*2,0)*C315</f>
        <v>20183646</v>
      </c>
      <c r="I315" s="26">
        <f t="shared" si="13"/>
        <v>18949572</v>
      </c>
      <c r="J315" s="26"/>
      <c r="K315" s="35">
        <f>MAX(G315-MAX(G$5:G314),0)</f>
        <v>3964</v>
      </c>
      <c r="L315" s="35">
        <f>MAX(G$5:G315)</f>
        <v>240172</v>
      </c>
      <c r="M315" s="3">
        <v>0.6</v>
      </c>
      <c r="N315" s="38">
        <f>INT(B315*0.2)</f>
        <v>348929</v>
      </c>
      <c r="O315" s="38">
        <f t="shared" si="14"/>
        <v>100071</v>
      </c>
      <c r="P315">
        <f>INT(L315*2.5)</f>
        <v>600430</v>
      </c>
      <c r="Q315">
        <f>INT(L315/4)</f>
        <v>60043</v>
      </c>
      <c r="W315" s="4" t="s">
        <v>8143</v>
      </c>
      <c r="X315">
        <v>1</v>
      </c>
      <c r="Y315" t="b">
        <f>IF(MOD(X315,9)=0,N315,IF(MOD(X315,6)=0,N315,IF(MOD(X315,3)=0,N315)))</f>
        <v>0</v>
      </c>
      <c r="Z315" t="b">
        <f>IF(MOD(X315,9)=0,O315,IF(MOD(X315,6)=0,O315,IF(MOD(X315,3)=0,O315)))</f>
        <v>0</v>
      </c>
    </row>
    <row r="316" spans="1:26">
      <c r="A316" s="4" t="s">
        <v>629</v>
      </c>
      <c r="B316" s="3">
        <f>主线辅助!B312</f>
        <v>1750408</v>
      </c>
      <c r="C316" s="3">
        <v>6</v>
      </c>
      <c r="D316" s="3">
        <v>66</v>
      </c>
      <c r="E316" s="3">
        <v>2.8</v>
      </c>
      <c r="F316" s="25">
        <f t="shared" si="12"/>
        <v>256658</v>
      </c>
      <c r="G316" s="25">
        <v>240965</v>
      </c>
      <c r="H316" s="26">
        <f>ROUND((F316/4*5.5+F316*2.7+F316/4*10*1)*2,0)*C316</f>
        <v>20250318</v>
      </c>
      <c r="I316" s="26">
        <f t="shared" si="13"/>
        <v>19012140</v>
      </c>
      <c r="J316" s="26"/>
      <c r="K316" s="35">
        <f>MAX(G316-MAX(G$5:G315),0)</f>
        <v>793</v>
      </c>
      <c r="L316" s="35">
        <f>MAX(G$5:G316)</f>
        <v>240965</v>
      </c>
      <c r="M316" s="3">
        <v>0.6</v>
      </c>
      <c r="N316" s="38">
        <f>INT(B316*0.2)</f>
        <v>350081</v>
      </c>
      <c r="O316" s="38">
        <f t="shared" si="14"/>
        <v>100401</v>
      </c>
      <c r="P316">
        <f>INT(L316*2.5)</f>
        <v>602412</v>
      </c>
      <c r="Q316">
        <f>INT(L316/4)</f>
        <v>60241</v>
      </c>
      <c r="W316" s="4" t="s">
        <v>8143</v>
      </c>
      <c r="X316">
        <v>2</v>
      </c>
      <c r="Y316" t="b">
        <f>IF(MOD(X316,9)=0,N316,IF(MOD(X316,6)=0,N316,IF(MOD(X316,3)=0,N316)))</f>
        <v>0</v>
      </c>
      <c r="Z316" t="b">
        <f>IF(MOD(X316,9)=0,O316,IF(MOD(X316,6)=0,O316,IF(MOD(X316,3)=0,O316)))</f>
        <v>0</v>
      </c>
    </row>
    <row r="317" spans="1:26">
      <c r="A317" s="4" t="s">
        <v>631</v>
      </c>
      <c r="B317" s="3">
        <f>主线辅助!B313</f>
        <v>1759269</v>
      </c>
      <c r="C317" s="3">
        <v>6</v>
      </c>
      <c r="D317" s="3">
        <v>66</v>
      </c>
      <c r="E317" s="3">
        <v>2.8</v>
      </c>
      <c r="F317" s="25">
        <f t="shared" si="12"/>
        <v>257957</v>
      </c>
      <c r="G317" s="25">
        <v>242184</v>
      </c>
      <c r="H317" s="26">
        <f>ROUND((F317/4*5.5+F317*2.7+F317/4*10*1)*2,0)*C317</f>
        <v>20352810</v>
      </c>
      <c r="I317" s="26">
        <f t="shared" si="13"/>
        <v>19108320</v>
      </c>
      <c r="J317" s="26"/>
      <c r="K317" s="35">
        <f>MAX(G317-MAX(G$5:G316),0)</f>
        <v>1219</v>
      </c>
      <c r="L317" s="35">
        <f>MAX(G$5:G317)</f>
        <v>242184</v>
      </c>
      <c r="M317" s="3">
        <v>0.6</v>
      </c>
      <c r="N317" s="38">
        <f>INT(B317*0.2)</f>
        <v>351853</v>
      </c>
      <c r="O317" s="38">
        <f t="shared" si="14"/>
        <v>100910</v>
      </c>
      <c r="P317">
        <f>INT(L317*2.5)</f>
        <v>605460</v>
      </c>
      <c r="Q317">
        <f>INT(L317/4)</f>
        <v>60546</v>
      </c>
      <c r="W317" s="4" t="s">
        <v>8143</v>
      </c>
      <c r="X317">
        <v>3</v>
      </c>
      <c r="Y317">
        <f>IF(MOD(X317,9)=0,N317,IF(MOD(X317,6)=0,N317,IF(MOD(X317,3)=0,N317)))</f>
        <v>351853</v>
      </c>
      <c r="Z317">
        <f>IF(MOD(X317,9)=0,O317,IF(MOD(X317,6)=0,O317,IF(MOD(X317,3)=0,O317)))</f>
        <v>100910</v>
      </c>
    </row>
    <row r="318" spans="1:26">
      <c r="A318" s="4" t="s">
        <v>633</v>
      </c>
      <c r="B318" s="3">
        <f>主线辅助!B314</f>
        <v>1765075</v>
      </c>
      <c r="C318" s="3">
        <v>6</v>
      </c>
      <c r="D318" s="3">
        <v>66</v>
      </c>
      <c r="E318" s="3">
        <v>2.8</v>
      </c>
      <c r="F318" s="25">
        <f t="shared" si="12"/>
        <v>258808</v>
      </c>
      <c r="G318" s="25">
        <v>242984</v>
      </c>
      <c r="H318" s="26">
        <f>ROUND((F318/4*5.5+F318*2.7+F318/4*10*1)*2,0)*C318</f>
        <v>20419950</v>
      </c>
      <c r="I318" s="26">
        <f t="shared" si="13"/>
        <v>19171440</v>
      </c>
      <c r="J318" s="26"/>
      <c r="K318" s="35">
        <f>MAX(G318-MAX(G$5:G317),0)</f>
        <v>800</v>
      </c>
      <c r="L318" s="35">
        <f>MAX(G$5:G318)</f>
        <v>242984</v>
      </c>
      <c r="M318" s="3">
        <v>0.6</v>
      </c>
      <c r="N318" s="38">
        <f>INT(B318*0.2)</f>
        <v>353015</v>
      </c>
      <c r="O318" s="38">
        <f t="shared" si="14"/>
        <v>101243</v>
      </c>
      <c r="P318">
        <f>INT(L318*2.5)</f>
        <v>607460</v>
      </c>
      <c r="Q318">
        <f>INT(L318/4)</f>
        <v>60746</v>
      </c>
      <c r="W318" s="4" t="s">
        <v>8143</v>
      </c>
      <c r="X318">
        <v>4</v>
      </c>
      <c r="Y318" t="b">
        <f>IF(MOD(X318,9)=0,N318,IF(MOD(X318,6)=0,N318,IF(MOD(X318,3)=0,N318)))</f>
        <v>0</v>
      </c>
      <c r="Z318" t="b">
        <f>IF(MOD(X318,9)=0,O318,IF(MOD(X318,6)=0,O318,IF(MOD(X318,3)=0,O318)))</f>
        <v>0</v>
      </c>
    </row>
    <row r="319" spans="1:26">
      <c r="A319" s="4" t="s">
        <v>635</v>
      </c>
      <c r="B319" s="3">
        <f>主线辅助!B315</f>
        <v>1772939</v>
      </c>
      <c r="C319" s="3">
        <v>6</v>
      </c>
      <c r="D319" s="3">
        <v>66</v>
      </c>
      <c r="E319" s="3">
        <v>2.8</v>
      </c>
      <c r="F319" s="25">
        <f t="shared" si="12"/>
        <v>259961</v>
      </c>
      <c r="G319" s="25">
        <v>244066</v>
      </c>
      <c r="H319" s="26">
        <f>ROUND((F319/4*5.5+F319*2.7+F319/4*10*1)*2,0)*C319</f>
        <v>20510922</v>
      </c>
      <c r="I319" s="26">
        <f t="shared" si="13"/>
        <v>19256808</v>
      </c>
      <c r="J319" s="26"/>
      <c r="K319" s="35">
        <f>MAX(G319-MAX(G$5:G318),0)</f>
        <v>1082</v>
      </c>
      <c r="L319" s="35">
        <f>MAX(G$5:G319)</f>
        <v>244066</v>
      </c>
      <c r="M319" s="3">
        <v>0.6</v>
      </c>
      <c r="N319" s="38">
        <f>INT(B319*0.2)</f>
        <v>354587</v>
      </c>
      <c r="O319" s="38">
        <f t="shared" si="14"/>
        <v>101693</v>
      </c>
      <c r="P319">
        <f>INT(L319*2.5)</f>
        <v>610165</v>
      </c>
      <c r="Q319">
        <f>INT(L319/4)</f>
        <v>61016</v>
      </c>
      <c r="W319" s="4" t="s">
        <v>8143</v>
      </c>
      <c r="X319">
        <v>5</v>
      </c>
      <c r="Y319" t="b">
        <f>IF(MOD(X319,9)=0,N319,IF(MOD(X319,6)=0,N319,IF(MOD(X319,3)=0,N319)))</f>
        <v>0</v>
      </c>
      <c r="Z319" t="b">
        <f>IF(MOD(X319,9)=0,O319,IF(MOD(X319,6)=0,O319,IF(MOD(X319,3)=0,O319)))</f>
        <v>0</v>
      </c>
    </row>
    <row r="320" spans="1:26">
      <c r="A320" s="4" t="s">
        <v>637</v>
      </c>
      <c r="B320" s="3">
        <f>主线辅助!B316</f>
        <v>1779954</v>
      </c>
      <c r="C320" s="3">
        <v>6</v>
      </c>
      <c r="D320" s="3">
        <v>66</v>
      </c>
      <c r="E320" s="3">
        <v>2.8</v>
      </c>
      <c r="F320" s="25">
        <f t="shared" si="12"/>
        <v>260990</v>
      </c>
      <c r="G320" s="25">
        <v>245032</v>
      </c>
      <c r="H320" s="26">
        <f>ROUND((F320/4*5.5+F320*2.7+F320/4*10*1)*2,0)*C320</f>
        <v>20592114</v>
      </c>
      <c r="I320" s="26">
        <f t="shared" si="13"/>
        <v>19333026</v>
      </c>
      <c r="J320" s="26"/>
      <c r="K320" s="35">
        <f>MAX(G320-MAX(G$5:G319),0)</f>
        <v>966</v>
      </c>
      <c r="L320" s="35">
        <f>MAX(G$5:G320)</f>
        <v>245032</v>
      </c>
      <c r="M320" s="3">
        <v>0.6</v>
      </c>
      <c r="N320" s="38">
        <f>INT(B320*0.2)</f>
        <v>355990</v>
      </c>
      <c r="O320" s="38">
        <f t="shared" si="14"/>
        <v>102096</v>
      </c>
      <c r="P320">
        <f>INT(L320*2.5)</f>
        <v>612580</v>
      </c>
      <c r="Q320">
        <f>INT(L320/4)</f>
        <v>61258</v>
      </c>
      <c r="W320" s="4" t="s">
        <v>8143</v>
      </c>
      <c r="X320">
        <v>6</v>
      </c>
      <c r="Y320">
        <f>IF(MOD(X320,9)=0,N320,IF(MOD(X320,6)=0,N320,IF(MOD(X320,3)=0,N320)))</f>
        <v>355990</v>
      </c>
      <c r="Z320">
        <f>IF(MOD(X320,9)=0,O320,IF(MOD(X320,6)=0,O320,IF(MOD(X320,3)=0,O320)))</f>
        <v>102096</v>
      </c>
    </row>
    <row r="321" spans="1:26">
      <c r="A321" s="4" t="s">
        <v>639</v>
      </c>
      <c r="B321" s="3">
        <f>主线辅助!B317</f>
        <v>1783845</v>
      </c>
      <c r="C321" s="3">
        <v>6</v>
      </c>
      <c r="D321" s="3">
        <v>66</v>
      </c>
      <c r="E321" s="3">
        <v>2.8</v>
      </c>
      <c r="F321" s="25">
        <f t="shared" si="12"/>
        <v>261560</v>
      </c>
      <c r="G321" s="25">
        <v>245568</v>
      </c>
      <c r="H321" s="26">
        <f>ROUND((F321/4*5.5+F321*2.7+F321/4*10*1)*2,0)*C321</f>
        <v>20637084</v>
      </c>
      <c r="I321" s="26">
        <f t="shared" si="13"/>
        <v>19375314</v>
      </c>
      <c r="J321" s="26"/>
      <c r="K321" s="35">
        <f>MAX(G321-MAX(G$5:G320),0)</f>
        <v>536</v>
      </c>
      <c r="L321" s="35">
        <f>MAX(G$5:G321)</f>
        <v>245568</v>
      </c>
      <c r="M321" s="3">
        <v>0.6</v>
      </c>
      <c r="N321" s="38">
        <f>INT(B321*0.2)</f>
        <v>356769</v>
      </c>
      <c r="O321" s="38">
        <f t="shared" si="14"/>
        <v>102320</v>
      </c>
      <c r="P321">
        <f>INT(L321*2.5)</f>
        <v>613920</v>
      </c>
      <c r="Q321">
        <f>INT(L321/4)</f>
        <v>61392</v>
      </c>
      <c r="W321" s="4" t="s">
        <v>8143</v>
      </c>
      <c r="X321">
        <v>7</v>
      </c>
      <c r="Y321" t="b">
        <f>IF(MOD(X321,9)=0,N321,IF(MOD(X321,6)=0,N321,IF(MOD(X321,3)=0,N321)))</f>
        <v>0</v>
      </c>
      <c r="Z321" t="b">
        <f>IF(MOD(X321,9)=0,O321,IF(MOD(X321,6)=0,O321,IF(MOD(X321,3)=0,O321)))</f>
        <v>0</v>
      </c>
    </row>
    <row r="322" spans="1:26">
      <c r="A322" s="4" t="s">
        <v>641</v>
      </c>
      <c r="B322" s="3">
        <f>主线辅助!B318</f>
        <v>1787737</v>
      </c>
      <c r="C322" s="3">
        <v>6</v>
      </c>
      <c r="D322" s="3">
        <v>66</v>
      </c>
      <c r="E322" s="3">
        <v>2.8</v>
      </c>
      <c r="F322" s="25">
        <f t="shared" si="12"/>
        <v>262131</v>
      </c>
      <c r="G322" s="25">
        <v>246103</v>
      </c>
      <c r="H322" s="26">
        <f>ROUND((F322/4*5.5+F322*2.7+F322/4*10*1)*2,0)*C322</f>
        <v>20682138</v>
      </c>
      <c r="I322" s="26">
        <f t="shared" si="13"/>
        <v>19417524</v>
      </c>
      <c r="J322" s="26"/>
      <c r="K322" s="35">
        <f>MAX(G322-MAX(G$5:G321),0)</f>
        <v>535</v>
      </c>
      <c r="L322" s="35">
        <f>MAX(G$5:G322)</f>
        <v>246103</v>
      </c>
      <c r="M322" s="3">
        <v>0.6</v>
      </c>
      <c r="N322" s="38">
        <f>INT(B322*0.2)</f>
        <v>357547</v>
      </c>
      <c r="O322" s="38">
        <f t="shared" si="14"/>
        <v>102542</v>
      </c>
      <c r="P322">
        <f>INT(L322*2.5)</f>
        <v>615257</v>
      </c>
      <c r="Q322">
        <f>INT(L322/4)</f>
        <v>61525</v>
      </c>
      <c r="W322" s="4" t="s">
        <v>8143</v>
      </c>
      <c r="X322">
        <v>8</v>
      </c>
      <c r="Y322" t="b">
        <f>IF(MOD(X322,9)=0,N322,IF(MOD(X322,6)=0,N322,IF(MOD(X322,3)=0,N322)))</f>
        <v>0</v>
      </c>
      <c r="Z322" t="b">
        <f>IF(MOD(X322,9)=0,O322,IF(MOD(X322,6)=0,O322,IF(MOD(X322,3)=0,O322)))</f>
        <v>0</v>
      </c>
    </row>
    <row r="323" spans="1:26">
      <c r="A323" s="4" t="s">
        <v>643</v>
      </c>
      <c r="B323" s="3">
        <f>主线辅助!B319</f>
        <v>1794798</v>
      </c>
      <c r="C323" s="3">
        <v>6</v>
      </c>
      <c r="D323" s="3">
        <v>66</v>
      </c>
      <c r="E323" s="3">
        <v>2.8</v>
      </c>
      <c r="F323" s="25">
        <f t="shared" si="12"/>
        <v>263166</v>
      </c>
      <c r="G323" s="25">
        <v>247075</v>
      </c>
      <c r="H323" s="26">
        <f>ROUND((F323/4*5.5+F323*2.7+F323/4*10*1)*2,0)*C323</f>
        <v>20763798</v>
      </c>
      <c r="I323" s="26">
        <f t="shared" si="13"/>
        <v>19494216</v>
      </c>
      <c r="J323" s="26"/>
      <c r="K323" s="35">
        <f>MAX(G323-MAX(G$5:G322),0)</f>
        <v>972</v>
      </c>
      <c r="L323" s="35">
        <f>MAX(G$5:G323)</f>
        <v>247075</v>
      </c>
      <c r="M323" s="3">
        <v>0.6</v>
      </c>
      <c r="N323" s="38">
        <f>INT(B323*0.2)</f>
        <v>358959</v>
      </c>
      <c r="O323" s="38">
        <f t="shared" si="14"/>
        <v>102947</v>
      </c>
      <c r="P323">
        <f>INT(L323*2.5)</f>
        <v>617687</v>
      </c>
      <c r="Q323">
        <f>INT(L323/4)</f>
        <v>61768</v>
      </c>
      <c r="W323" s="4" t="s">
        <v>8143</v>
      </c>
      <c r="X323">
        <v>9</v>
      </c>
      <c r="Y323">
        <f>IF(MOD(X323,9)=0,N323,IF(MOD(X323,6)=0,N323,IF(MOD(X323,3)=0,N323)))</f>
        <v>358959</v>
      </c>
      <c r="Z323">
        <f>IF(MOD(X323,9)=0,O323,IF(MOD(X323,6)=0,O323,IF(MOD(X323,3)=0,O323)))</f>
        <v>102947</v>
      </c>
    </row>
    <row r="324" spans="1:26">
      <c r="A324" s="4" t="s">
        <v>92</v>
      </c>
      <c r="B324" s="3">
        <f>主线辅助!B320</f>
        <v>1798702</v>
      </c>
      <c r="C324" s="3">
        <v>6</v>
      </c>
      <c r="D324" s="3">
        <v>66</v>
      </c>
      <c r="E324" s="3">
        <v>2.8</v>
      </c>
      <c r="F324" s="25">
        <f t="shared" si="12"/>
        <v>263739</v>
      </c>
      <c r="G324" s="25">
        <v>247613</v>
      </c>
      <c r="H324" s="26">
        <f>ROUND((F324/4*5.5+F324*2.7+F324/4*10*1)*2,0)*C324</f>
        <v>20809008</v>
      </c>
      <c r="I324" s="26">
        <f t="shared" si="13"/>
        <v>19536666</v>
      </c>
      <c r="J324" s="26"/>
      <c r="K324" s="35">
        <f>MAX(G324-MAX(G$5:G323),0)</f>
        <v>538</v>
      </c>
      <c r="L324" s="35">
        <f>MAX(G$5:G324)</f>
        <v>247613</v>
      </c>
      <c r="M324" s="3">
        <v>0.6</v>
      </c>
      <c r="N324" s="38">
        <f>INT(B324*0.2)</f>
        <v>359740</v>
      </c>
      <c r="O324" s="38">
        <f t="shared" si="14"/>
        <v>103171</v>
      </c>
      <c r="P324">
        <f>INT(L324*2.5)</f>
        <v>619032</v>
      </c>
      <c r="Q324">
        <f>INT(L324/4)</f>
        <v>61903</v>
      </c>
      <c r="W324" s="4" t="s">
        <v>8143</v>
      </c>
      <c r="X324">
        <v>10</v>
      </c>
      <c r="Y324" t="b">
        <f>IF(MOD(X324,9)=0,N324,IF(MOD(X324,6)=0,N324,IF(MOD(X324,3)=0,N324)))</f>
        <v>0</v>
      </c>
      <c r="Z324" t="b">
        <f>IF(MOD(X324,9)=0,O324,IF(MOD(X324,6)=0,O324,IF(MOD(X324,3)=0,O324)))</f>
        <v>0</v>
      </c>
    </row>
    <row r="325" spans="1:26">
      <c r="A325" s="4" t="s">
        <v>646</v>
      </c>
      <c r="B325" s="3">
        <f>主线辅助!B321</f>
        <v>1824649</v>
      </c>
      <c r="C325" s="3">
        <v>6</v>
      </c>
      <c r="D325" s="3">
        <v>66</v>
      </c>
      <c r="E325" s="3">
        <v>2.8</v>
      </c>
      <c r="F325" s="25">
        <f t="shared" si="12"/>
        <v>267543</v>
      </c>
      <c r="G325" s="25">
        <v>251185</v>
      </c>
      <c r="H325" s="26">
        <f>ROUND((F325/4*5.5+F325*2.7+F325/4*10*1)*2,0)*C325</f>
        <v>21109140</v>
      </c>
      <c r="I325" s="26">
        <f t="shared" si="13"/>
        <v>19818498</v>
      </c>
      <c r="J325" s="26"/>
      <c r="K325" s="35">
        <f>MAX(G325-MAX(G$5:G324),0)</f>
        <v>3572</v>
      </c>
      <c r="L325" s="35">
        <f>MAX(G$5:G325)</f>
        <v>251185</v>
      </c>
      <c r="M325" s="3">
        <v>0.6</v>
      </c>
      <c r="N325" s="38">
        <f>INT(B325*0.2)</f>
        <v>364929</v>
      </c>
      <c r="O325" s="38">
        <f t="shared" si="14"/>
        <v>104660</v>
      </c>
      <c r="P325">
        <f>INT(L325*2.5)</f>
        <v>627962</v>
      </c>
      <c r="Q325">
        <f>INT(L325/4)</f>
        <v>62796</v>
      </c>
      <c r="W325" s="4" t="s">
        <v>8144</v>
      </c>
      <c r="X325">
        <v>1</v>
      </c>
      <c r="Y325" t="b">
        <f>IF(MOD(X325,9)=0,N325,IF(MOD(X325,6)=0,N325,IF(MOD(X325,3)=0,N325)))</f>
        <v>0</v>
      </c>
      <c r="Z325" t="b">
        <f>IF(MOD(X325,9)=0,O325,IF(MOD(X325,6)=0,O325,IF(MOD(X325,3)=0,O325)))</f>
        <v>0</v>
      </c>
    </row>
    <row r="326" spans="1:26">
      <c r="A326" s="4" t="s">
        <v>648</v>
      </c>
      <c r="B326" s="3">
        <f>主线辅助!B322</f>
        <v>1828565</v>
      </c>
      <c r="C326" s="3">
        <v>6</v>
      </c>
      <c r="D326" s="3">
        <v>66</v>
      </c>
      <c r="E326" s="3">
        <v>2.8</v>
      </c>
      <c r="F326" s="25">
        <f t="shared" ref="F326:F389" si="15">INT(B326/(5-1.9)/C326/(D326/2.7)*100/1.5)</f>
        <v>268118</v>
      </c>
      <c r="G326" s="25">
        <v>251724</v>
      </c>
      <c r="H326" s="26">
        <f>ROUND((F326/4*5.5+F326*2.7+F326/4*10*1)*2,0)*C326</f>
        <v>21154512</v>
      </c>
      <c r="I326" s="26">
        <f t="shared" ref="I326:I389" si="16">ROUND((G326/4*5.5+G326*2.7+G326/4*10*1)*2,0)*C326</f>
        <v>19861026</v>
      </c>
      <c r="J326" s="26"/>
      <c r="K326" s="35">
        <f>MAX(G326-MAX(G$5:G325),0)</f>
        <v>539</v>
      </c>
      <c r="L326" s="35">
        <f>MAX(G$5:G326)</f>
        <v>251724</v>
      </c>
      <c r="M326" s="3">
        <v>0.6</v>
      </c>
      <c r="N326" s="38">
        <f>INT(B326*0.2)</f>
        <v>365713</v>
      </c>
      <c r="O326" s="38">
        <f t="shared" ref="O326:O389" si="17">INT((P326/15)+Q326)</f>
        <v>104885</v>
      </c>
      <c r="P326">
        <f>INT(L326*2.5)</f>
        <v>629310</v>
      </c>
      <c r="Q326">
        <f>INT(L326/4)</f>
        <v>62931</v>
      </c>
      <c r="W326" s="4" t="s">
        <v>8144</v>
      </c>
      <c r="X326">
        <v>2</v>
      </c>
      <c r="Y326" t="b">
        <f>IF(MOD(X326,9)=0,N326,IF(MOD(X326,6)=0,N326,IF(MOD(X326,3)=0,N326)))</f>
        <v>0</v>
      </c>
      <c r="Z326" t="b">
        <f>IF(MOD(X326,9)=0,O326,IF(MOD(X326,6)=0,O326,IF(MOD(X326,3)=0,O326)))</f>
        <v>0</v>
      </c>
    </row>
    <row r="327" spans="1:26">
      <c r="A327" s="4" t="s">
        <v>650</v>
      </c>
      <c r="B327" s="3">
        <f>主线辅助!B323</f>
        <v>1835694</v>
      </c>
      <c r="C327" s="3">
        <v>6</v>
      </c>
      <c r="D327" s="3">
        <v>66</v>
      </c>
      <c r="E327" s="3">
        <v>2.8</v>
      </c>
      <c r="F327" s="25">
        <f t="shared" si="15"/>
        <v>269163</v>
      </c>
      <c r="G327" s="25">
        <v>252705</v>
      </c>
      <c r="H327" s="26">
        <f>ROUND((F327/4*5.5+F327*2.7+F327/4*10*1)*2,0)*C327</f>
        <v>21236958</v>
      </c>
      <c r="I327" s="26">
        <f t="shared" si="16"/>
        <v>19938426</v>
      </c>
      <c r="J327" s="26"/>
      <c r="K327" s="35">
        <f>MAX(G327-MAX(G$5:G326),0)</f>
        <v>981</v>
      </c>
      <c r="L327" s="35">
        <f>MAX(G$5:G327)</f>
        <v>252705</v>
      </c>
      <c r="M327" s="3">
        <v>0.6</v>
      </c>
      <c r="N327" s="38">
        <f>INT(B327*0.2)</f>
        <v>367138</v>
      </c>
      <c r="O327" s="38">
        <f t="shared" si="17"/>
        <v>105293</v>
      </c>
      <c r="P327">
        <f>INT(L327*2.5)</f>
        <v>631762</v>
      </c>
      <c r="Q327">
        <f>INT(L327/4)</f>
        <v>63176</v>
      </c>
      <c r="W327" s="4" t="s">
        <v>8144</v>
      </c>
      <c r="X327">
        <v>3</v>
      </c>
      <c r="Y327">
        <f>IF(MOD(X327,9)=0,N327,IF(MOD(X327,6)=0,N327,IF(MOD(X327,3)=0,N327)))</f>
        <v>367138</v>
      </c>
      <c r="Z327">
        <f>IF(MOD(X327,9)=0,O327,IF(MOD(X327,6)=0,O327,IF(MOD(X327,3)=0,O327)))</f>
        <v>105293</v>
      </c>
    </row>
    <row r="328" spans="1:26">
      <c r="A328" s="4" t="s">
        <v>652</v>
      </c>
      <c r="B328" s="3">
        <f>主线辅助!B324</f>
        <v>1839622</v>
      </c>
      <c r="C328" s="3">
        <v>6</v>
      </c>
      <c r="D328" s="3">
        <v>66</v>
      </c>
      <c r="E328" s="3">
        <v>2.8</v>
      </c>
      <c r="F328" s="25">
        <f t="shared" si="15"/>
        <v>269739</v>
      </c>
      <c r="G328" s="25">
        <v>253246</v>
      </c>
      <c r="H328" s="26">
        <f>ROUND((F328/4*5.5+F328*2.7+F328/4*10*1)*2,0)*C328</f>
        <v>21282408</v>
      </c>
      <c r="I328" s="26">
        <f t="shared" si="16"/>
        <v>19981110</v>
      </c>
      <c r="J328" s="26"/>
      <c r="K328" s="35">
        <f>MAX(G328-MAX(G$5:G327),0)</f>
        <v>541</v>
      </c>
      <c r="L328" s="35">
        <f>MAX(G$5:G328)</f>
        <v>253246</v>
      </c>
      <c r="M328" s="3">
        <v>0.6</v>
      </c>
      <c r="N328" s="38">
        <f>INT(B328*0.2)</f>
        <v>367924</v>
      </c>
      <c r="O328" s="38">
        <f t="shared" si="17"/>
        <v>105518</v>
      </c>
      <c r="P328">
        <f>INT(L328*2.5)</f>
        <v>633115</v>
      </c>
      <c r="Q328">
        <f>INT(L328/4)</f>
        <v>63311</v>
      </c>
      <c r="W328" s="4" t="s">
        <v>8144</v>
      </c>
      <c r="X328">
        <v>4</v>
      </c>
      <c r="Y328" t="b">
        <f>IF(MOD(X328,9)=0,N328,IF(MOD(X328,6)=0,N328,IF(MOD(X328,3)=0,N328)))</f>
        <v>0</v>
      </c>
      <c r="Z328" t="b">
        <f>IF(MOD(X328,9)=0,O328,IF(MOD(X328,6)=0,O328,IF(MOD(X328,3)=0,O328)))</f>
        <v>0</v>
      </c>
    </row>
    <row r="329" spans="1:26">
      <c r="A329" s="4" t="s">
        <v>654</v>
      </c>
      <c r="B329" s="3">
        <f>主线辅助!B325</f>
        <v>1843551</v>
      </c>
      <c r="C329" s="3">
        <v>6</v>
      </c>
      <c r="D329" s="3">
        <v>66</v>
      </c>
      <c r="E329" s="3">
        <v>2.8</v>
      </c>
      <c r="F329" s="25">
        <f t="shared" si="15"/>
        <v>270315</v>
      </c>
      <c r="G329" s="25">
        <v>253787</v>
      </c>
      <c r="H329" s="26">
        <f>ROUND((F329/4*5.5+F329*2.7+F329/4*10*1)*2,0)*C329</f>
        <v>21327852</v>
      </c>
      <c r="I329" s="26">
        <f t="shared" si="16"/>
        <v>20023794</v>
      </c>
      <c r="J329" s="26"/>
      <c r="K329" s="35">
        <f>MAX(G329-MAX(G$5:G328),0)</f>
        <v>541</v>
      </c>
      <c r="L329" s="35">
        <f>MAX(G$5:G329)</f>
        <v>253787</v>
      </c>
      <c r="M329" s="3">
        <v>0.6</v>
      </c>
      <c r="N329" s="38">
        <f>INT(B329*0.2)</f>
        <v>368710</v>
      </c>
      <c r="O329" s="38">
        <f t="shared" si="17"/>
        <v>105743</v>
      </c>
      <c r="P329">
        <f>INT(L329*2.5)</f>
        <v>634467</v>
      </c>
      <c r="Q329">
        <f>INT(L329/4)</f>
        <v>63446</v>
      </c>
      <c r="W329" s="4" t="s">
        <v>8144</v>
      </c>
      <c r="X329">
        <v>5</v>
      </c>
      <c r="Y329" t="b">
        <f>IF(MOD(X329,9)=0,N329,IF(MOD(X329,6)=0,N329,IF(MOD(X329,3)=0,N329)))</f>
        <v>0</v>
      </c>
      <c r="Z329" t="b">
        <f>IF(MOD(X329,9)=0,O329,IF(MOD(X329,6)=0,O329,IF(MOD(X329,3)=0,O329)))</f>
        <v>0</v>
      </c>
    </row>
    <row r="330" spans="1:26">
      <c r="A330" s="4" t="s">
        <v>656</v>
      </c>
      <c r="B330" s="3">
        <f>主线辅助!B326</f>
        <v>1850725</v>
      </c>
      <c r="C330" s="3">
        <v>6</v>
      </c>
      <c r="D330" s="3">
        <v>66</v>
      </c>
      <c r="E330" s="3">
        <v>2.8</v>
      </c>
      <c r="F330" s="25">
        <f t="shared" si="15"/>
        <v>271367</v>
      </c>
      <c r="G330" s="25">
        <v>254775</v>
      </c>
      <c r="H330" s="26">
        <f>ROUND((F330/4*5.5+F330*2.7+F330/4*10*1)*2,0)*C330</f>
        <v>21410856</v>
      </c>
      <c r="I330" s="26">
        <f t="shared" si="16"/>
        <v>20101746</v>
      </c>
      <c r="J330" s="26"/>
      <c r="K330" s="35">
        <f>MAX(G330-MAX(G$5:G329),0)</f>
        <v>988</v>
      </c>
      <c r="L330" s="35">
        <f>MAX(G$5:G330)</f>
        <v>254775</v>
      </c>
      <c r="M330" s="3">
        <v>0.6</v>
      </c>
      <c r="N330" s="38">
        <f>INT(B330*0.2)</f>
        <v>370145</v>
      </c>
      <c r="O330" s="38">
        <f t="shared" si="17"/>
        <v>106155</v>
      </c>
      <c r="P330">
        <f>INT(L330*2.5)</f>
        <v>636937</v>
      </c>
      <c r="Q330">
        <f>INT(L330/4)</f>
        <v>63693</v>
      </c>
      <c r="W330" s="4" t="s">
        <v>8144</v>
      </c>
      <c r="X330">
        <v>6</v>
      </c>
      <c r="Y330">
        <f>IF(MOD(X330,9)=0,N330,IF(MOD(X330,6)=0,N330,IF(MOD(X330,3)=0,N330)))</f>
        <v>370145</v>
      </c>
      <c r="Z330">
        <f>IF(MOD(X330,9)=0,O330,IF(MOD(X330,6)=0,O330,IF(MOD(X330,3)=0,O330)))</f>
        <v>106155</v>
      </c>
    </row>
    <row r="331" spans="1:26">
      <c r="A331" s="4" t="s">
        <v>658</v>
      </c>
      <c r="B331" s="3">
        <f>主线辅助!B327</f>
        <v>1854666</v>
      </c>
      <c r="C331" s="3">
        <v>6</v>
      </c>
      <c r="D331" s="3">
        <v>66</v>
      </c>
      <c r="E331" s="3">
        <v>2.8</v>
      </c>
      <c r="F331" s="25">
        <f t="shared" si="15"/>
        <v>271945</v>
      </c>
      <c r="G331" s="25">
        <v>255317</v>
      </c>
      <c r="H331" s="26">
        <f>ROUND((F331/4*5.5+F331*2.7+F331/4*10*1)*2,0)*C331</f>
        <v>21456462</v>
      </c>
      <c r="I331" s="26">
        <f t="shared" si="16"/>
        <v>20144514</v>
      </c>
      <c r="J331" s="26"/>
      <c r="K331" s="35">
        <f>MAX(G331-MAX(G$5:G330),0)</f>
        <v>542</v>
      </c>
      <c r="L331" s="35">
        <f>MAX(G$5:G331)</f>
        <v>255317</v>
      </c>
      <c r="M331" s="3">
        <v>0.6</v>
      </c>
      <c r="N331" s="38">
        <f>INT(B331*0.2)</f>
        <v>370933</v>
      </c>
      <c r="O331" s="38">
        <f t="shared" si="17"/>
        <v>106381</v>
      </c>
      <c r="P331">
        <f>INT(L331*2.5)</f>
        <v>638292</v>
      </c>
      <c r="Q331">
        <f>INT(L331/4)</f>
        <v>63829</v>
      </c>
      <c r="W331" s="4" t="s">
        <v>8144</v>
      </c>
      <c r="X331">
        <v>7</v>
      </c>
      <c r="Y331" t="b">
        <f>IF(MOD(X331,9)=0,N331,IF(MOD(X331,6)=0,N331,IF(MOD(X331,3)=0,N331)))</f>
        <v>0</v>
      </c>
      <c r="Z331" t="b">
        <f>IF(MOD(X331,9)=0,O331,IF(MOD(X331,6)=0,O331,IF(MOD(X331,3)=0,O331)))</f>
        <v>0</v>
      </c>
    </row>
    <row r="332" spans="1:26">
      <c r="A332" s="4" t="s">
        <v>660</v>
      </c>
      <c r="B332" s="3">
        <f>主线辅助!B328</f>
        <v>1858607</v>
      </c>
      <c r="C332" s="3">
        <v>6</v>
      </c>
      <c r="D332" s="3">
        <v>66</v>
      </c>
      <c r="E332" s="3">
        <v>2.8</v>
      </c>
      <c r="F332" s="25">
        <f t="shared" si="15"/>
        <v>272523</v>
      </c>
      <c r="G332" s="25">
        <v>255860</v>
      </c>
      <c r="H332" s="26">
        <f>ROUND((F332/4*5.5+F332*2.7+F332/4*10*1)*2,0)*C332</f>
        <v>21502062</v>
      </c>
      <c r="I332" s="26">
        <f t="shared" si="16"/>
        <v>20187354</v>
      </c>
      <c r="J332" s="26"/>
      <c r="K332" s="35">
        <f>MAX(G332-MAX(G$5:G331),0)</f>
        <v>543</v>
      </c>
      <c r="L332" s="35">
        <f>MAX(G$5:G332)</f>
        <v>255860</v>
      </c>
      <c r="M332" s="3">
        <v>0.6</v>
      </c>
      <c r="N332" s="38">
        <f>INT(B332*0.2)</f>
        <v>371721</v>
      </c>
      <c r="O332" s="38">
        <f t="shared" si="17"/>
        <v>106608</v>
      </c>
      <c r="P332">
        <f>INT(L332*2.5)</f>
        <v>639650</v>
      </c>
      <c r="Q332">
        <f>INT(L332/4)</f>
        <v>63965</v>
      </c>
      <c r="W332" s="4" t="s">
        <v>8144</v>
      </c>
      <c r="X332">
        <v>8</v>
      </c>
      <c r="Y332" t="b">
        <f>IF(MOD(X332,9)=0,N332,IF(MOD(X332,6)=0,N332,IF(MOD(X332,3)=0,N332)))</f>
        <v>0</v>
      </c>
      <c r="Z332" t="b">
        <f>IF(MOD(X332,9)=0,O332,IF(MOD(X332,6)=0,O332,IF(MOD(X332,3)=0,O332)))</f>
        <v>0</v>
      </c>
    </row>
    <row r="333" spans="1:26">
      <c r="A333" s="4" t="s">
        <v>662</v>
      </c>
      <c r="B333" s="3">
        <f>主线辅助!B329</f>
        <v>1865827</v>
      </c>
      <c r="C333" s="3">
        <v>6</v>
      </c>
      <c r="D333" s="3">
        <v>66</v>
      </c>
      <c r="E333" s="3">
        <v>2.8</v>
      </c>
      <c r="F333" s="25">
        <f t="shared" si="15"/>
        <v>273581</v>
      </c>
      <c r="G333" s="25">
        <v>256854</v>
      </c>
      <c r="H333" s="26">
        <f>ROUND((F333/4*5.5+F333*2.7+F333/4*10*1)*2,0)*C333</f>
        <v>21585540</v>
      </c>
      <c r="I333" s="26">
        <f t="shared" si="16"/>
        <v>20265780</v>
      </c>
      <c r="J333" s="26"/>
      <c r="K333" s="35">
        <f>MAX(G333-MAX(G$5:G332),0)</f>
        <v>994</v>
      </c>
      <c r="L333" s="35">
        <f>MAX(G$5:G333)</f>
        <v>256854</v>
      </c>
      <c r="M333" s="3">
        <v>0.6</v>
      </c>
      <c r="N333" s="38">
        <f>INT(B333*0.2)</f>
        <v>373165</v>
      </c>
      <c r="O333" s="38">
        <f t="shared" si="17"/>
        <v>107022</v>
      </c>
      <c r="P333">
        <f>INT(L333*2.5)</f>
        <v>642135</v>
      </c>
      <c r="Q333">
        <f>INT(L333/4)</f>
        <v>64213</v>
      </c>
      <c r="W333" s="4" t="s">
        <v>8144</v>
      </c>
      <c r="X333">
        <v>9</v>
      </c>
      <c r="Y333">
        <f>IF(MOD(X333,9)=0,N333,IF(MOD(X333,6)=0,N333,IF(MOD(X333,3)=0,N333)))</f>
        <v>373165</v>
      </c>
      <c r="Z333">
        <f>IF(MOD(X333,9)=0,O333,IF(MOD(X333,6)=0,O333,IF(MOD(X333,3)=0,O333)))</f>
        <v>107022</v>
      </c>
    </row>
    <row r="334" spans="1:26">
      <c r="A334" s="27" t="s">
        <v>94</v>
      </c>
      <c r="B334" s="28">
        <f>主线辅助!B330</f>
        <v>1869781</v>
      </c>
      <c r="C334" s="28">
        <v>6</v>
      </c>
      <c r="D334" s="28">
        <v>66</v>
      </c>
      <c r="E334" s="28">
        <v>2.8</v>
      </c>
      <c r="F334" s="28">
        <f t="shared" si="15"/>
        <v>274161</v>
      </c>
      <c r="G334" s="28">
        <v>257398</v>
      </c>
      <c r="H334" s="29">
        <f>ROUND((F334/4*5.5+F334*2.7+F334/4*10*1)*2,0)*C334</f>
        <v>21631302</v>
      </c>
      <c r="I334" s="26">
        <f t="shared" si="16"/>
        <v>20308704</v>
      </c>
      <c r="J334" s="29" t="s">
        <v>5086</v>
      </c>
      <c r="K334" s="35">
        <f>MAX(G334-MAX(G$5:G333),0)</f>
        <v>544</v>
      </c>
      <c r="L334" s="35">
        <f>MAX(G$5:G334)</f>
        <v>257398</v>
      </c>
      <c r="M334" s="3">
        <v>0.6</v>
      </c>
      <c r="N334" s="38">
        <f>INT(B334*0.2)</f>
        <v>373956</v>
      </c>
      <c r="O334" s="38">
        <f t="shared" si="17"/>
        <v>107248</v>
      </c>
      <c r="P334">
        <f>INT(L334*2.5)</f>
        <v>643495</v>
      </c>
      <c r="Q334">
        <f>INT(L334/4)</f>
        <v>64349</v>
      </c>
      <c r="W334" s="27" t="s">
        <v>8144</v>
      </c>
      <c r="X334">
        <v>10</v>
      </c>
      <c r="Y334" t="b">
        <f>IF(MOD(X334,9)=0,N334,IF(MOD(X334,6)=0,N334,IF(MOD(X334,3)=0,N334)))</f>
        <v>0</v>
      </c>
      <c r="Z334" t="b">
        <f>IF(MOD(X334,9)=0,O334,IF(MOD(X334,6)=0,O334,IF(MOD(X334,3)=0,O334)))</f>
        <v>0</v>
      </c>
    </row>
    <row r="335" spans="1:26">
      <c r="A335" s="4" t="s">
        <v>664</v>
      </c>
      <c r="B335" s="3">
        <f>主线辅助!B331</f>
        <v>1892703</v>
      </c>
      <c r="C335" s="3">
        <v>6</v>
      </c>
      <c r="D335" s="3">
        <v>68</v>
      </c>
      <c r="E335" s="3">
        <v>2.8</v>
      </c>
      <c r="F335" s="25">
        <f t="shared" si="15"/>
        <v>269360</v>
      </c>
      <c r="G335" s="25">
        <v>252890</v>
      </c>
      <c r="H335" s="26">
        <f>ROUND((F335/4*5.5+F335*2.7+F335/4*10*1)*2,0)*C335</f>
        <v>21252504</v>
      </c>
      <c r="I335" s="26">
        <f t="shared" si="16"/>
        <v>19953024</v>
      </c>
      <c r="J335" s="26"/>
      <c r="K335" s="35">
        <f>MAX(G335-MAX(G$5:G334),0)</f>
        <v>0</v>
      </c>
      <c r="L335" s="35">
        <f>MAX(G$5:G335)</f>
        <v>257398</v>
      </c>
      <c r="M335" s="3">
        <v>0.6</v>
      </c>
      <c r="N335" s="38">
        <f>INT(B335*0.2)</f>
        <v>378540</v>
      </c>
      <c r="O335" s="38">
        <f t="shared" si="17"/>
        <v>107248</v>
      </c>
      <c r="P335">
        <f>INT(L335*2.5)</f>
        <v>643495</v>
      </c>
      <c r="Q335">
        <f>INT(L335/4)</f>
        <v>64349</v>
      </c>
      <c r="W335" s="4" t="s">
        <v>8145</v>
      </c>
      <c r="X335">
        <v>1</v>
      </c>
      <c r="Y335" t="b">
        <f>IF(MOD(X335,9)=0,N335,IF(MOD(X335,6)=0,N335,IF(MOD(X335,3)=0,N335)))</f>
        <v>0</v>
      </c>
      <c r="Z335" t="b">
        <f>IF(MOD(X335,9)=0,O335,IF(MOD(X335,6)=0,O335,IF(MOD(X335,3)=0,O335)))</f>
        <v>0</v>
      </c>
    </row>
    <row r="336" spans="1:26">
      <c r="A336" s="4" t="s">
        <v>665</v>
      </c>
      <c r="B336" s="3">
        <f>主线辅助!B332</f>
        <v>1896669</v>
      </c>
      <c r="C336" s="3">
        <v>6</v>
      </c>
      <c r="D336" s="3">
        <v>68</v>
      </c>
      <c r="E336" s="3">
        <v>2.8</v>
      </c>
      <c r="F336" s="25">
        <f t="shared" si="15"/>
        <v>269924</v>
      </c>
      <c r="G336" s="25">
        <v>253420</v>
      </c>
      <c r="H336" s="26">
        <f>ROUND((F336/4*5.5+F336*2.7+F336/4*10*1)*2,0)*C336</f>
        <v>21297006</v>
      </c>
      <c r="I336" s="26">
        <f t="shared" si="16"/>
        <v>19994838</v>
      </c>
      <c r="J336" s="26"/>
      <c r="K336" s="35">
        <f>MAX(G336-MAX(G$5:G335),0)</f>
        <v>0</v>
      </c>
      <c r="L336" s="35">
        <f>MAX(G$5:G336)</f>
        <v>257398</v>
      </c>
      <c r="M336" s="3">
        <v>0.6</v>
      </c>
      <c r="N336" s="38">
        <f>INT(B336*0.2)</f>
        <v>379333</v>
      </c>
      <c r="O336" s="38">
        <f t="shared" si="17"/>
        <v>107248</v>
      </c>
      <c r="P336">
        <f>INT(L336*2.5)</f>
        <v>643495</v>
      </c>
      <c r="Q336">
        <f>INT(L336/4)</f>
        <v>64349</v>
      </c>
      <c r="W336" s="4" t="s">
        <v>8145</v>
      </c>
      <c r="X336">
        <v>2</v>
      </c>
      <c r="Y336" t="b">
        <f>IF(MOD(X336,9)=0,N336,IF(MOD(X336,6)=0,N336,IF(MOD(X336,3)=0,N336)))</f>
        <v>0</v>
      </c>
      <c r="Z336" t="b">
        <f>IF(MOD(X336,9)=0,O336,IF(MOD(X336,6)=0,O336,IF(MOD(X336,3)=0,O336)))</f>
        <v>0</v>
      </c>
    </row>
    <row r="337" spans="1:26">
      <c r="A337" s="4" t="s">
        <v>666</v>
      </c>
      <c r="B337" s="3">
        <f>主线辅助!B333</f>
        <v>1903958</v>
      </c>
      <c r="C337" s="3">
        <v>6</v>
      </c>
      <c r="D337" s="3">
        <v>68</v>
      </c>
      <c r="E337" s="3">
        <v>2.8</v>
      </c>
      <c r="F337" s="25">
        <f t="shared" si="15"/>
        <v>270961</v>
      </c>
      <c r="G337" s="25">
        <v>254394</v>
      </c>
      <c r="H337" s="26">
        <f>ROUND((F337/4*5.5+F337*2.7+F337/4*10*1)*2,0)*C337</f>
        <v>21378822</v>
      </c>
      <c r="I337" s="26">
        <f t="shared" si="16"/>
        <v>20071686</v>
      </c>
      <c r="J337" s="26"/>
      <c r="K337" s="35">
        <f>MAX(G337-MAX(G$5:G336),0)</f>
        <v>0</v>
      </c>
      <c r="L337" s="35">
        <f>MAX(G$5:G337)</f>
        <v>257398</v>
      </c>
      <c r="M337" s="3">
        <v>0.6</v>
      </c>
      <c r="N337" s="38">
        <f>INT(B337*0.2)</f>
        <v>380791</v>
      </c>
      <c r="O337" s="38">
        <f t="shared" si="17"/>
        <v>107248</v>
      </c>
      <c r="P337">
        <f>INT(L337*2.5)</f>
        <v>643495</v>
      </c>
      <c r="Q337">
        <f>INT(L337/4)</f>
        <v>64349</v>
      </c>
      <c r="W337" s="4" t="s">
        <v>8145</v>
      </c>
      <c r="X337">
        <v>3</v>
      </c>
      <c r="Y337">
        <f>IF(MOD(X337,9)=0,N337,IF(MOD(X337,6)=0,N337,IF(MOD(X337,3)=0,N337)))</f>
        <v>380791</v>
      </c>
      <c r="Z337">
        <f>IF(MOD(X337,9)=0,O337,IF(MOD(X337,6)=0,O337,IF(MOD(X337,3)=0,O337)))</f>
        <v>107248</v>
      </c>
    </row>
    <row r="338" spans="1:26">
      <c r="A338" s="4" t="s">
        <v>667</v>
      </c>
      <c r="B338" s="3">
        <f>主线辅助!B334</f>
        <v>1907935</v>
      </c>
      <c r="C338" s="3">
        <v>6</v>
      </c>
      <c r="D338" s="3">
        <v>68</v>
      </c>
      <c r="E338" s="3">
        <v>2.8</v>
      </c>
      <c r="F338" s="25">
        <f t="shared" si="15"/>
        <v>271527</v>
      </c>
      <c r="G338" s="25">
        <v>254925</v>
      </c>
      <c r="H338" s="26">
        <f>ROUND((F338/4*5.5+F338*2.7+F338/4*10*1)*2,0)*C338</f>
        <v>21423480</v>
      </c>
      <c r="I338" s="26">
        <f t="shared" si="16"/>
        <v>20113584</v>
      </c>
      <c r="J338" s="26"/>
      <c r="K338" s="35">
        <f>MAX(G338-MAX(G$5:G337),0)</f>
        <v>0</v>
      </c>
      <c r="L338" s="35">
        <f>MAX(G$5:G338)</f>
        <v>257398</v>
      </c>
      <c r="M338" s="3">
        <v>0.6</v>
      </c>
      <c r="N338" s="38">
        <f>INT(B338*0.2)</f>
        <v>381587</v>
      </c>
      <c r="O338" s="38">
        <f t="shared" si="17"/>
        <v>107248</v>
      </c>
      <c r="P338">
        <f>INT(L338*2.5)</f>
        <v>643495</v>
      </c>
      <c r="Q338">
        <f>INT(L338/4)</f>
        <v>64349</v>
      </c>
      <c r="W338" s="4" t="s">
        <v>8145</v>
      </c>
      <c r="X338">
        <v>4</v>
      </c>
      <c r="Y338" t="b">
        <f>IF(MOD(X338,9)=0,N338,IF(MOD(X338,6)=0,N338,IF(MOD(X338,3)=0,N338)))</f>
        <v>0</v>
      </c>
      <c r="Z338" t="b">
        <f>IF(MOD(X338,9)=0,O338,IF(MOD(X338,6)=0,O338,IF(MOD(X338,3)=0,O338)))</f>
        <v>0</v>
      </c>
    </row>
    <row r="339" spans="1:26">
      <c r="A339" s="4" t="s">
        <v>668</v>
      </c>
      <c r="B339" s="3">
        <f>主线辅助!B335</f>
        <v>1911914</v>
      </c>
      <c r="C339" s="3">
        <v>6</v>
      </c>
      <c r="D339" s="3">
        <v>68</v>
      </c>
      <c r="E339" s="3">
        <v>2.8</v>
      </c>
      <c r="F339" s="25">
        <f t="shared" si="15"/>
        <v>272094</v>
      </c>
      <c r="G339" s="25">
        <v>255457</v>
      </c>
      <c r="H339" s="26">
        <f>ROUND((F339/4*5.5+F339*2.7+F339/4*10*1)*2,0)*C339</f>
        <v>21468216</v>
      </c>
      <c r="I339" s="26">
        <f t="shared" si="16"/>
        <v>20155560</v>
      </c>
      <c r="J339" s="26"/>
      <c r="K339" s="35">
        <f>MAX(G339-MAX(G$5:G338),0)</f>
        <v>0</v>
      </c>
      <c r="L339" s="35">
        <f>MAX(G$5:G339)</f>
        <v>257398</v>
      </c>
      <c r="M339" s="3">
        <v>0.6</v>
      </c>
      <c r="N339" s="38">
        <f>INT(B339*0.2)</f>
        <v>382382</v>
      </c>
      <c r="O339" s="38">
        <f t="shared" si="17"/>
        <v>107248</v>
      </c>
      <c r="P339">
        <f>INT(L339*2.5)</f>
        <v>643495</v>
      </c>
      <c r="Q339">
        <f>INT(L339/4)</f>
        <v>64349</v>
      </c>
      <c r="W339" s="4" t="s">
        <v>8145</v>
      </c>
      <c r="X339">
        <v>5</v>
      </c>
      <c r="Y339" t="b">
        <f>IF(MOD(X339,9)=0,N339,IF(MOD(X339,6)=0,N339,IF(MOD(X339,3)=0,N339)))</f>
        <v>0</v>
      </c>
      <c r="Z339" t="b">
        <f>IF(MOD(X339,9)=0,O339,IF(MOD(X339,6)=0,O339,IF(MOD(X339,3)=0,O339)))</f>
        <v>0</v>
      </c>
    </row>
    <row r="340" spans="1:26">
      <c r="A340" s="4" t="s">
        <v>669</v>
      </c>
      <c r="B340" s="3">
        <f>主线辅助!B336</f>
        <v>1919248</v>
      </c>
      <c r="C340" s="3">
        <v>6</v>
      </c>
      <c r="D340" s="3">
        <v>68</v>
      </c>
      <c r="E340" s="3">
        <v>2.8</v>
      </c>
      <c r="F340" s="25">
        <f t="shared" si="15"/>
        <v>273137</v>
      </c>
      <c r="G340" s="25">
        <v>256437</v>
      </c>
      <c r="H340" s="26">
        <f>ROUND((F340/4*5.5+F340*2.7+F340/4*10*1)*2,0)*C340</f>
        <v>21550512</v>
      </c>
      <c r="I340" s="26">
        <f t="shared" si="16"/>
        <v>20232882</v>
      </c>
      <c r="J340" s="26"/>
      <c r="K340" s="35">
        <f>MAX(G340-MAX(G$5:G339),0)</f>
        <v>0</v>
      </c>
      <c r="L340" s="35">
        <f>MAX(G$5:G340)</f>
        <v>257398</v>
      </c>
      <c r="M340" s="3">
        <v>0.6</v>
      </c>
      <c r="N340" s="38">
        <f>INT(B340*0.2)</f>
        <v>383849</v>
      </c>
      <c r="O340" s="38">
        <f t="shared" si="17"/>
        <v>107248</v>
      </c>
      <c r="P340">
        <f>INT(L340*2.5)</f>
        <v>643495</v>
      </c>
      <c r="Q340">
        <f>INT(L340/4)</f>
        <v>64349</v>
      </c>
      <c r="W340" s="4" t="s">
        <v>8145</v>
      </c>
      <c r="X340">
        <v>6</v>
      </c>
      <c r="Y340">
        <f>IF(MOD(X340,9)=0,N340,IF(MOD(X340,6)=0,N340,IF(MOD(X340,3)=0,N340)))</f>
        <v>383849</v>
      </c>
      <c r="Z340">
        <f>IF(MOD(X340,9)=0,O340,IF(MOD(X340,6)=0,O340,IF(MOD(X340,3)=0,O340)))</f>
        <v>107248</v>
      </c>
    </row>
    <row r="341" spans="1:26">
      <c r="A341" s="4" t="s">
        <v>670</v>
      </c>
      <c r="B341" s="3">
        <f>主线辅助!B337</f>
        <v>1923238</v>
      </c>
      <c r="C341" s="3">
        <v>6</v>
      </c>
      <c r="D341" s="3">
        <v>68</v>
      </c>
      <c r="E341" s="3">
        <v>2.8</v>
      </c>
      <c r="F341" s="25">
        <f t="shared" si="15"/>
        <v>273705</v>
      </c>
      <c r="G341" s="25">
        <v>256970</v>
      </c>
      <c r="H341" s="26">
        <f>ROUND((F341/4*5.5+F341*2.7+F341/4*10*1)*2,0)*C341</f>
        <v>21595326</v>
      </c>
      <c r="I341" s="26">
        <f t="shared" si="16"/>
        <v>20274936</v>
      </c>
      <c r="J341" s="26"/>
      <c r="K341" s="35">
        <f>MAX(G341-MAX(G$5:G340),0)</f>
        <v>0</v>
      </c>
      <c r="L341" s="35">
        <f>MAX(G$5:G341)</f>
        <v>257398</v>
      </c>
      <c r="M341" s="3">
        <v>0.6</v>
      </c>
      <c r="N341" s="38">
        <f>INT(B341*0.2)</f>
        <v>384647</v>
      </c>
      <c r="O341" s="38">
        <f t="shared" si="17"/>
        <v>107248</v>
      </c>
      <c r="P341">
        <f>INT(L341*2.5)</f>
        <v>643495</v>
      </c>
      <c r="Q341">
        <f>INT(L341/4)</f>
        <v>64349</v>
      </c>
      <c r="W341" s="4" t="s">
        <v>8145</v>
      </c>
      <c r="X341">
        <v>7</v>
      </c>
      <c r="Y341" t="b">
        <f>IF(MOD(X341,9)=0,N341,IF(MOD(X341,6)=0,N341,IF(MOD(X341,3)=0,N341)))</f>
        <v>0</v>
      </c>
      <c r="Z341" t="b">
        <f>IF(MOD(X341,9)=0,O341,IF(MOD(X341,6)=0,O341,IF(MOD(X341,3)=0,O341)))</f>
        <v>0</v>
      </c>
    </row>
    <row r="342" spans="1:26">
      <c r="A342" s="4" t="s">
        <v>671</v>
      </c>
      <c r="B342" s="3">
        <f>主线辅助!B338</f>
        <v>1927229</v>
      </c>
      <c r="C342" s="3">
        <v>6</v>
      </c>
      <c r="D342" s="3">
        <v>68</v>
      </c>
      <c r="E342" s="3">
        <v>2.8</v>
      </c>
      <c r="F342" s="25">
        <f t="shared" si="15"/>
        <v>274273</v>
      </c>
      <c r="G342" s="25">
        <v>257503</v>
      </c>
      <c r="H342" s="26">
        <f>ROUND((F342/4*5.5+F342*2.7+F342/4*10*1)*2,0)*C342</f>
        <v>21640140</v>
      </c>
      <c r="I342" s="26">
        <f t="shared" si="16"/>
        <v>20316984</v>
      </c>
      <c r="J342" s="26"/>
      <c r="K342" s="35">
        <f>MAX(G342-MAX(G$5:G341),0)</f>
        <v>105</v>
      </c>
      <c r="L342" s="35">
        <f>MAX(G$5:G342)</f>
        <v>257503</v>
      </c>
      <c r="M342" s="3">
        <v>0.6</v>
      </c>
      <c r="N342" s="38">
        <f>INT(B342*0.2)</f>
        <v>385445</v>
      </c>
      <c r="O342" s="38">
        <f t="shared" si="17"/>
        <v>107292</v>
      </c>
      <c r="P342">
        <f>INT(L342*2.5)</f>
        <v>643757</v>
      </c>
      <c r="Q342">
        <f>INT(L342/4)</f>
        <v>64375</v>
      </c>
      <c r="W342" s="4" t="s">
        <v>8145</v>
      </c>
      <c r="X342">
        <v>8</v>
      </c>
      <c r="Y342" t="b">
        <f>IF(MOD(X342,9)=0,N342,IF(MOD(X342,6)=0,N342,IF(MOD(X342,3)=0,N342)))</f>
        <v>0</v>
      </c>
      <c r="Z342" t="b">
        <f>IF(MOD(X342,9)=0,O342,IF(MOD(X342,6)=0,O342,IF(MOD(X342,3)=0,O342)))</f>
        <v>0</v>
      </c>
    </row>
    <row r="343" spans="1:26">
      <c r="A343" s="4" t="s">
        <v>672</v>
      </c>
      <c r="B343" s="3">
        <f>主线辅助!B339</f>
        <v>1934609</v>
      </c>
      <c r="C343" s="3">
        <v>6</v>
      </c>
      <c r="D343" s="3">
        <v>68</v>
      </c>
      <c r="E343" s="3">
        <v>2.8</v>
      </c>
      <c r="F343" s="25">
        <f t="shared" si="15"/>
        <v>275323</v>
      </c>
      <c r="G343" s="25">
        <v>258489</v>
      </c>
      <c r="H343" s="26">
        <f>ROUND((F343/4*5.5+F343*2.7+F343/4*10*1)*2,0)*C343</f>
        <v>21722982</v>
      </c>
      <c r="I343" s="26">
        <f t="shared" si="16"/>
        <v>20394780</v>
      </c>
      <c r="J343" s="26"/>
      <c r="K343" s="35">
        <f>MAX(G343-MAX(G$5:G342),0)</f>
        <v>986</v>
      </c>
      <c r="L343" s="35">
        <f>MAX(G$5:G343)</f>
        <v>258489</v>
      </c>
      <c r="M343" s="3">
        <v>0.6</v>
      </c>
      <c r="N343" s="38">
        <f>INT(B343*0.2)</f>
        <v>386921</v>
      </c>
      <c r="O343" s="38">
        <f t="shared" si="17"/>
        <v>107703</v>
      </c>
      <c r="P343">
        <f>INT(L343*2.5)</f>
        <v>646222</v>
      </c>
      <c r="Q343">
        <f>INT(L343/4)</f>
        <v>64622</v>
      </c>
      <c r="W343" s="4" t="s">
        <v>8145</v>
      </c>
      <c r="X343">
        <v>9</v>
      </c>
      <c r="Y343">
        <f>IF(MOD(X343,9)=0,N343,IF(MOD(X343,6)=0,N343,IF(MOD(X343,3)=0,N343)))</f>
        <v>386921</v>
      </c>
      <c r="Z343">
        <f>IF(MOD(X343,9)=0,O343,IF(MOD(X343,6)=0,O343,IF(MOD(X343,3)=0,O343)))</f>
        <v>107703</v>
      </c>
    </row>
    <row r="344" spans="1:26">
      <c r="A344" s="4" t="s">
        <v>96</v>
      </c>
      <c r="B344" s="3">
        <f>主线辅助!B340</f>
        <v>1938612</v>
      </c>
      <c r="C344" s="3">
        <v>6</v>
      </c>
      <c r="D344" s="3">
        <v>68</v>
      </c>
      <c r="E344" s="3">
        <v>2.8</v>
      </c>
      <c r="F344" s="25">
        <f t="shared" si="15"/>
        <v>275893</v>
      </c>
      <c r="G344" s="25">
        <v>259024</v>
      </c>
      <c r="H344" s="26">
        <f>ROUND((F344/4*5.5+F344*2.7+F344/4*10*1)*2,0)*C344</f>
        <v>21767958</v>
      </c>
      <c r="I344" s="26">
        <f t="shared" si="16"/>
        <v>20436996</v>
      </c>
      <c r="J344" s="26"/>
      <c r="K344" s="35">
        <f>MAX(G344-MAX(G$5:G343),0)</f>
        <v>535</v>
      </c>
      <c r="L344" s="35">
        <f>MAX(G$5:G344)</f>
        <v>259024</v>
      </c>
      <c r="M344" s="3">
        <v>0.6</v>
      </c>
      <c r="N344" s="38">
        <f>INT(B344*0.2)</f>
        <v>387722</v>
      </c>
      <c r="O344" s="38">
        <f t="shared" si="17"/>
        <v>107926</v>
      </c>
      <c r="P344">
        <f>INT(L344*2.5)</f>
        <v>647560</v>
      </c>
      <c r="Q344">
        <f>INT(L344/4)</f>
        <v>64756</v>
      </c>
      <c r="W344" s="4" t="s">
        <v>8145</v>
      </c>
      <c r="X344">
        <v>10</v>
      </c>
      <c r="Y344" t="b">
        <f>IF(MOD(X344,9)=0,N344,IF(MOD(X344,6)=0,N344,IF(MOD(X344,3)=0,N344)))</f>
        <v>0</v>
      </c>
      <c r="Z344" t="b">
        <f>IF(MOD(X344,9)=0,O344,IF(MOD(X344,6)=0,O344,IF(MOD(X344,3)=0,O344)))</f>
        <v>0</v>
      </c>
    </row>
    <row r="345" spans="1:26">
      <c r="A345" s="4" t="s">
        <v>673</v>
      </c>
      <c r="B345" s="3">
        <f>主线辅助!B341</f>
        <v>1961976</v>
      </c>
      <c r="C345" s="3">
        <v>6</v>
      </c>
      <c r="D345" s="3">
        <v>68</v>
      </c>
      <c r="E345" s="3">
        <v>3</v>
      </c>
      <c r="F345" s="25">
        <f t="shared" si="15"/>
        <v>279218</v>
      </c>
      <c r="G345" s="25">
        <v>253902</v>
      </c>
      <c r="H345" s="26">
        <f>ROUND((F345/4*5.5+F345*2.7+F345/4*10*1)*2,0)*C345</f>
        <v>22030302</v>
      </c>
      <c r="I345" s="26">
        <f t="shared" si="16"/>
        <v>20032866</v>
      </c>
      <c r="J345" s="26"/>
      <c r="K345" s="35">
        <f>MAX(G345-MAX(G$5:G344),0)</f>
        <v>0</v>
      </c>
      <c r="L345" s="35">
        <f>MAX(G$5:G345)</f>
        <v>259024</v>
      </c>
      <c r="M345" s="3">
        <v>0.6</v>
      </c>
      <c r="N345" s="38">
        <f>INT(B345*0.2)</f>
        <v>392395</v>
      </c>
      <c r="O345" s="38">
        <f t="shared" si="17"/>
        <v>107926</v>
      </c>
      <c r="P345">
        <f>INT(L345*2.5)</f>
        <v>647560</v>
      </c>
      <c r="Q345">
        <f>INT(L345/4)</f>
        <v>64756</v>
      </c>
      <c r="W345" s="4" t="s">
        <v>8146</v>
      </c>
      <c r="X345">
        <v>1</v>
      </c>
      <c r="Y345" t="b">
        <f>IF(MOD(X345,9)=0,N345,IF(MOD(X345,6)=0,N345,IF(MOD(X345,3)=0,N345)))</f>
        <v>0</v>
      </c>
      <c r="Z345" t="b">
        <f>IF(MOD(X345,9)=0,O345,IF(MOD(X345,6)=0,O345,IF(MOD(X345,3)=0,O345)))</f>
        <v>0</v>
      </c>
    </row>
    <row r="346" spans="1:26">
      <c r="A346" s="4" t="s">
        <v>674</v>
      </c>
      <c r="B346" s="3">
        <f>主线辅助!B342</f>
        <v>1965991</v>
      </c>
      <c r="C346" s="3">
        <v>6</v>
      </c>
      <c r="D346" s="3">
        <v>68</v>
      </c>
      <c r="E346" s="3">
        <v>3</v>
      </c>
      <c r="F346" s="25">
        <f t="shared" si="15"/>
        <v>279789</v>
      </c>
      <c r="G346" s="25">
        <v>254422</v>
      </c>
      <c r="H346" s="26">
        <f>ROUND((F346/4*5.5+F346*2.7+F346/4*10*1)*2,0)*C346</f>
        <v>22075350</v>
      </c>
      <c r="I346" s="26">
        <f t="shared" si="16"/>
        <v>20073894</v>
      </c>
      <c r="J346" s="26"/>
      <c r="K346" s="35">
        <f>MAX(G346-MAX(G$5:G345),0)</f>
        <v>0</v>
      </c>
      <c r="L346" s="35">
        <f>MAX(G$5:G346)</f>
        <v>259024</v>
      </c>
      <c r="M346" s="3">
        <v>0.6</v>
      </c>
      <c r="N346" s="38">
        <f>INT(B346*0.2)</f>
        <v>393198</v>
      </c>
      <c r="O346" s="38">
        <f t="shared" si="17"/>
        <v>107926</v>
      </c>
      <c r="P346">
        <f>INT(L346*2.5)</f>
        <v>647560</v>
      </c>
      <c r="Q346">
        <f>INT(L346/4)</f>
        <v>64756</v>
      </c>
      <c r="W346" s="4" t="s">
        <v>8146</v>
      </c>
      <c r="X346">
        <v>2</v>
      </c>
      <c r="Y346" t="b">
        <f>IF(MOD(X346,9)=0,N346,IF(MOD(X346,6)=0,N346,IF(MOD(X346,3)=0,N346)))</f>
        <v>0</v>
      </c>
      <c r="Z346" t="b">
        <f>IF(MOD(X346,9)=0,O346,IF(MOD(X346,6)=0,O346,IF(MOD(X346,3)=0,O346)))</f>
        <v>0</v>
      </c>
    </row>
    <row r="347" spans="1:26">
      <c r="A347" s="4" t="s">
        <v>675</v>
      </c>
      <c r="B347" s="3">
        <f>主线辅助!B343</f>
        <v>1973440</v>
      </c>
      <c r="C347" s="3">
        <v>6</v>
      </c>
      <c r="D347" s="3">
        <v>68</v>
      </c>
      <c r="E347" s="3">
        <v>3</v>
      </c>
      <c r="F347" s="25">
        <f t="shared" si="15"/>
        <v>280850</v>
      </c>
      <c r="G347" s="25">
        <v>255386</v>
      </c>
      <c r="H347" s="26">
        <f>ROUND((F347/4*5.5+F347*2.7+F347/4*10*1)*2,0)*C347</f>
        <v>22159068</v>
      </c>
      <c r="I347" s="26">
        <f t="shared" si="16"/>
        <v>20149956</v>
      </c>
      <c r="J347" s="26"/>
      <c r="K347" s="35">
        <f>MAX(G347-MAX(G$5:G346),0)</f>
        <v>0</v>
      </c>
      <c r="L347" s="35">
        <f>MAX(G$5:G347)</f>
        <v>259024</v>
      </c>
      <c r="M347" s="3">
        <v>0.6</v>
      </c>
      <c r="N347" s="38">
        <f>INT(B347*0.2)</f>
        <v>394688</v>
      </c>
      <c r="O347" s="38">
        <f t="shared" si="17"/>
        <v>107926</v>
      </c>
      <c r="P347">
        <f>INT(L347*2.5)</f>
        <v>647560</v>
      </c>
      <c r="Q347">
        <f>INT(L347/4)</f>
        <v>64756</v>
      </c>
      <c r="W347" s="4" t="s">
        <v>8146</v>
      </c>
      <c r="X347">
        <v>3</v>
      </c>
      <c r="Y347">
        <f>IF(MOD(X347,9)=0,N347,IF(MOD(X347,6)=0,N347,IF(MOD(X347,3)=0,N347)))</f>
        <v>394688</v>
      </c>
      <c r="Z347">
        <f>IF(MOD(X347,9)=0,O347,IF(MOD(X347,6)=0,O347,IF(MOD(X347,3)=0,O347)))</f>
        <v>107926</v>
      </c>
    </row>
    <row r="348" spans="1:26">
      <c r="A348" s="4" t="s">
        <v>676</v>
      </c>
      <c r="B348" s="3">
        <f>主线辅助!B344</f>
        <v>1977467</v>
      </c>
      <c r="C348" s="3">
        <v>6</v>
      </c>
      <c r="D348" s="3">
        <v>68</v>
      </c>
      <c r="E348" s="3">
        <v>3</v>
      </c>
      <c r="F348" s="25">
        <f t="shared" si="15"/>
        <v>281423</v>
      </c>
      <c r="G348" s="25">
        <v>255907</v>
      </c>
      <c r="H348" s="26">
        <f>ROUND((F348/4*5.5+F348*2.7+F348/4*10*1)*2,0)*C348</f>
        <v>22204272</v>
      </c>
      <c r="I348" s="26">
        <f t="shared" si="16"/>
        <v>20191062</v>
      </c>
      <c r="J348" s="26"/>
      <c r="K348" s="35">
        <f>MAX(G348-MAX(G$5:G347),0)</f>
        <v>0</v>
      </c>
      <c r="L348" s="35">
        <f>MAX(G$5:G348)</f>
        <v>259024</v>
      </c>
      <c r="M348" s="3">
        <v>0.6</v>
      </c>
      <c r="N348" s="38">
        <f>INT(B348*0.2)</f>
        <v>395493</v>
      </c>
      <c r="O348" s="38">
        <f t="shared" si="17"/>
        <v>107926</v>
      </c>
      <c r="P348">
        <f>INT(L348*2.5)</f>
        <v>647560</v>
      </c>
      <c r="Q348">
        <f>INT(L348/4)</f>
        <v>64756</v>
      </c>
      <c r="W348" s="4" t="s">
        <v>8146</v>
      </c>
      <c r="X348">
        <v>4</v>
      </c>
      <c r="Y348" t="b">
        <f>IF(MOD(X348,9)=0,N348,IF(MOD(X348,6)=0,N348,IF(MOD(X348,3)=0,N348)))</f>
        <v>0</v>
      </c>
      <c r="Z348" t="b">
        <f>IF(MOD(X348,9)=0,O348,IF(MOD(X348,6)=0,O348,IF(MOD(X348,3)=0,O348)))</f>
        <v>0</v>
      </c>
    </row>
    <row r="349" spans="1:26">
      <c r="A349" s="4" t="s">
        <v>677</v>
      </c>
      <c r="B349" s="3">
        <f>主线辅助!B345</f>
        <v>1981494</v>
      </c>
      <c r="C349" s="3">
        <v>6</v>
      </c>
      <c r="D349" s="3">
        <v>68</v>
      </c>
      <c r="E349" s="3">
        <v>3</v>
      </c>
      <c r="F349" s="25">
        <f t="shared" si="15"/>
        <v>281996</v>
      </c>
      <c r="G349" s="25">
        <v>256428</v>
      </c>
      <c r="H349" s="26">
        <f>ROUND((F349/4*5.5+F349*2.7+F349/4*10*1)*2,0)*C349</f>
        <v>22249482</v>
      </c>
      <c r="I349" s="26">
        <f t="shared" si="16"/>
        <v>20232168</v>
      </c>
      <c r="J349" s="26"/>
      <c r="K349" s="35">
        <f>MAX(G349-MAX(G$5:G348),0)</f>
        <v>0</v>
      </c>
      <c r="L349" s="35">
        <f>MAX(G$5:G349)</f>
        <v>259024</v>
      </c>
      <c r="M349" s="3">
        <v>0.6</v>
      </c>
      <c r="N349" s="38">
        <f>INT(B349*0.2)</f>
        <v>396298</v>
      </c>
      <c r="O349" s="38">
        <f t="shared" si="17"/>
        <v>107926</v>
      </c>
      <c r="P349">
        <f>INT(L349*2.5)</f>
        <v>647560</v>
      </c>
      <c r="Q349">
        <f>INT(L349/4)</f>
        <v>64756</v>
      </c>
      <c r="W349" s="4" t="s">
        <v>8146</v>
      </c>
      <c r="X349">
        <v>5</v>
      </c>
      <c r="Y349" t="b">
        <f>IF(MOD(X349,9)=0,N349,IF(MOD(X349,6)=0,N349,IF(MOD(X349,3)=0,N349)))</f>
        <v>0</v>
      </c>
      <c r="Z349" t="b">
        <f>IF(MOD(X349,9)=0,O349,IF(MOD(X349,6)=0,O349,IF(MOD(X349,3)=0,O349)))</f>
        <v>0</v>
      </c>
    </row>
    <row r="350" spans="1:26">
      <c r="A350" s="4" t="s">
        <v>678</v>
      </c>
      <c r="B350" s="3">
        <f>主线辅助!B346</f>
        <v>1988989</v>
      </c>
      <c r="C350" s="3">
        <v>6</v>
      </c>
      <c r="D350" s="3">
        <v>68</v>
      </c>
      <c r="E350" s="3">
        <v>3</v>
      </c>
      <c r="F350" s="25">
        <f t="shared" si="15"/>
        <v>283062</v>
      </c>
      <c r="G350" s="25">
        <v>257398</v>
      </c>
      <c r="H350" s="26">
        <f>ROUND((F350/4*5.5+F350*2.7+F350/4*10*1)*2,0)*C350</f>
        <v>22333590</v>
      </c>
      <c r="I350" s="26">
        <f t="shared" si="16"/>
        <v>20308704</v>
      </c>
      <c r="J350" s="26"/>
      <c r="K350" s="35">
        <f>MAX(G350-MAX(G$5:G349),0)</f>
        <v>0</v>
      </c>
      <c r="L350" s="35">
        <f>MAX(G$5:G350)</f>
        <v>259024</v>
      </c>
      <c r="M350" s="3">
        <v>0.6</v>
      </c>
      <c r="N350" s="38">
        <f>INT(B350*0.2)</f>
        <v>397797</v>
      </c>
      <c r="O350" s="38">
        <f t="shared" si="17"/>
        <v>107926</v>
      </c>
      <c r="P350">
        <f>INT(L350*2.5)</f>
        <v>647560</v>
      </c>
      <c r="Q350">
        <f>INT(L350/4)</f>
        <v>64756</v>
      </c>
      <c r="W350" s="4" t="s">
        <v>8146</v>
      </c>
      <c r="X350">
        <v>6</v>
      </c>
      <c r="Y350">
        <f>IF(MOD(X350,9)=0,N350,IF(MOD(X350,6)=0,N350,IF(MOD(X350,3)=0,N350)))</f>
        <v>397797</v>
      </c>
      <c r="Z350">
        <f>IF(MOD(X350,9)=0,O350,IF(MOD(X350,6)=0,O350,IF(MOD(X350,3)=0,O350)))</f>
        <v>107926</v>
      </c>
    </row>
    <row r="351" spans="1:26">
      <c r="A351" s="4" t="s">
        <v>679</v>
      </c>
      <c r="B351" s="3">
        <f>主线辅助!B347</f>
        <v>1993029</v>
      </c>
      <c r="C351" s="3">
        <v>6</v>
      </c>
      <c r="D351" s="3">
        <v>68</v>
      </c>
      <c r="E351" s="3">
        <v>3</v>
      </c>
      <c r="F351" s="25">
        <f t="shared" si="15"/>
        <v>283637</v>
      </c>
      <c r="G351" s="25">
        <v>257921</v>
      </c>
      <c r="H351" s="26">
        <f>ROUND((F351/4*5.5+F351*2.7+F351/4*10*1)*2,0)*C351</f>
        <v>22378962</v>
      </c>
      <c r="I351" s="26">
        <f t="shared" si="16"/>
        <v>20349966</v>
      </c>
      <c r="J351" s="26"/>
      <c r="K351" s="35">
        <f>MAX(G351-MAX(G$5:G350),0)</f>
        <v>0</v>
      </c>
      <c r="L351" s="35">
        <f>MAX(G$5:G351)</f>
        <v>259024</v>
      </c>
      <c r="M351" s="3">
        <v>0.6</v>
      </c>
      <c r="N351" s="38">
        <f>INT(B351*0.2)</f>
        <v>398605</v>
      </c>
      <c r="O351" s="38">
        <f t="shared" si="17"/>
        <v>107926</v>
      </c>
      <c r="P351">
        <f>INT(L351*2.5)</f>
        <v>647560</v>
      </c>
      <c r="Q351">
        <f>INT(L351/4)</f>
        <v>64756</v>
      </c>
      <c r="W351" s="4" t="s">
        <v>8146</v>
      </c>
      <c r="X351">
        <v>7</v>
      </c>
      <c r="Y351" t="b">
        <f>IF(MOD(X351,9)=0,N351,IF(MOD(X351,6)=0,N351,IF(MOD(X351,3)=0,N351)))</f>
        <v>0</v>
      </c>
      <c r="Z351" t="b">
        <f>IF(MOD(X351,9)=0,O351,IF(MOD(X351,6)=0,O351,IF(MOD(X351,3)=0,O351)))</f>
        <v>0</v>
      </c>
    </row>
    <row r="352" spans="1:26">
      <c r="A352" s="4" t="s">
        <v>680</v>
      </c>
      <c r="B352" s="3">
        <f>主线辅助!B348</f>
        <v>1997070</v>
      </c>
      <c r="C352" s="3">
        <v>6</v>
      </c>
      <c r="D352" s="3">
        <v>68</v>
      </c>
      <c r="E352" s="3">
        <v>3</v>
      </c>
      <c r="F352" s="25">
        <f t="shared" si="15"/>
        <v>284212</v>
      </c>
      <c r="G352" s="25">
        <v>258444</v>
      </c>
      <c r="H352" s="26">
        <f>ROUND((F352/4*5.5+F352*2.7+F352/4*10*1)*2,0)*C352</f>
        <v>22424328</v>
      </c>
      <c r="I352" s="26">
        <f t="shared" si="16"/>
        <v>20391234</v>
      </c>
      <c r="J352" s="26"/>
      <c r="K352" s="35">
        <f>MAX(G352-MAX(G$5:G351),0)</f>
        <v>0</v>
      </c>
      <c r="L352" s="35">
        <f>MAX(G$5:G352)</f>
        <v>259024</v>
      </c>
      <c r="M352" s="3">
        <v>0.6</v>
      </c>
      <c r="N352" s="38">
        <f>INT(B352*0.2)</f>
        <v>399414</v>
      </c>
      <c r="O352" s="38">
        <f t="shared" si="17"/>
        <v>107926</v>
      </c>
      <c r="P352">
        <f>INT(L352*2.5)</f>
        <v>647560</v>
      </c>
      <c r="Q352">
        <f>INT(L352/4)</f>
        <v>64756</v>
      </c>
      <c r="W352" s="4" t="s">
        <v>8146</v>
      </c>
      <c r="X352">
        <v>8</v>
      </c>
      <c r="Y352" t="b">
        <f>IF(MOD(X352,9)=0,N352,IF(MOD(X352,6)=0,N352,IF(MOD(X352,3)=0,N352)))</f>
        <v>0</v>
      </c>
      <c r="Z352" t="b">
        <f>IF(MOD(X352,9)=0,O352,IF(MOD(X352,6)=0,O352,IF(MOD(X352,3)=0,O352)))</f>
        <v>0</v>
      </c>
    </row>
    <row r="353" spans="1:26">
      <c r="A353" s="4" t="s">
        <v>681</v>
      </c>
      <c r="B353" s="3">
        <f>主线辅助!B349</f>
        <v>2004610</v>
      </c>
      <c r="C353" s="3">
        <v>6</v>
      </c>
      <c r="D353" s="3">
        <v>68</v>
      </c>
      <c r="E353" s="3">
        <v>3</v>
      </c>
      <c r="F353" s="25">
        <f t="shared" si="15"/>
        <v>285286</v>
      </c>
      <c r="G353" s="25">
        <v>259420</v>
      </c>
      <c r="H353" s="26">
        <f>ROUND((F353/4*5.5+F353*2.7+F353/4*10*1)*2,0)*C353</f>
        <v>22509066</v>
      </c>
      <c r="I353" s="26">
        <f t="shared" si="16"/>
        <v>20468238</v>
      </c>
      <c r="J353" s="26"/>
      <c r="K353" s="35">
        <f>MAX(G353-MAX(G$5:G352),0)</f>
        <v>396</v>
      </c>
      <c r="L353" s="35">
        <f>MAX(G$5:G353)</f>
        <v>259420</v>
      </c>
      <c r="M353" s="3">
        <v>0.6</v>
      </c>
      <c r="N353" s="38">
        <f>INT(B353*0.2)</f>
        <v>400922</v>
      </c>
      <c r="O353" s="38">
        <f t="shared" si="17"/>
        <v>108091</v>
      </c>
      <c r="P353">
        <f>INT(L353*2.5)</f>
        <v>648550</v>
      </c>
      <c r="Q353">
        <f>INT(L353/4)</f>
        <v>64855</v>
      </c>
      <c r="W353" s="4" t="s">
        <v>8146</v>
      </c>
      <c r="X353">
        <v>9</v>
      </c>
      <c r="Y353">
        <f>IF(MOD(X353,9)=0,N353,IF(MOD(X353,6)=0,N353,IF(MOD(X353,3)=0,N353)))</f>
        <v>400922</v>
      </c>
      <c r="Z353">
        <f>IF(MOD(X353,9)=0,O353,IF(MOD(X353,6)=0,O353,IF(MOD(X353,3)=0,O353)))</f>
        <v>108091</v>
      </c>
    </row>
    <row r="354" spans="1:26">
      <c r="A354" s="4" t="s">
        <v>98</v>
      </c>
      <c r="B354" s="3">
        <f>主线辅助!B350</f>
        <v>2008663</v>
      </c>
      <c r="C354" s="3">
        <v>6</v>
      </c>
      <c r="D354" s="3">
        <v>68</v>
      </c>
      <c r="E354" s="3">
        <v>3</v>
      </c>
      <c r="F354" s="25">
        <f t="shared" si="15"/>
        <v>285862</v>
      </c>
      <c r="G354" s="25">
        <v>259944</v>
      </c>
      <c r="H354" s="26">
        <f>ROUND((F354/4*5.5+F354*2.7+F354/4*10*1)*2,0)*C354</f>
        <v>22554510</v>
      </c>
      <c r="I354" s="26">
        <f t="shared" si="16"/>
        <v>20509584</v>
      </c>
      <c r="J354" s="26"/>
      <c r="K354" s="35">
        <f>MAX(G354-MAX(G$5:G353),0)</f>
        <v>524</v>
      </c>
      <c r="L354" s="35">
        <f>MAX(G$5:G354)</f>
        <v>259944</v>
      </c>
      <c r="M354" s="3">
        <v>0.6</v>
      </c>
      <c r="N354" s="38">
        <f>INT(B354*0.2)</f>
        <v>401732</v>
      </c>
      <c r="O354" s="38">
        <f t="shared" si="17"/>
        <v>108310</v>
      </c>
      <c r="P354">
        <f>INT(L354*2.5)</f>
        <v>649860</v>
      </c>
      <c r="Q354">
        <f>INT(L354/4)</f>
        <v>64986</v>
      </c>
      <c r="W354" s="4" t="s">
        <v>8146</v>
      </c>
      <c r="X354">
        <v>10</v>
      </c>
      <c r="Y354" t="b">
        <f>IF(MOD(X354,9)=0,N354,IF(MOD(X354,6)=0,N354,IF(MOD(X354,3)=0,N354)))</f>
        <v>0</v>
      </c>
      <c r="Z354" t="b">
        <f>IF(MOD(X354,9)=0,O354,IF(MOD(X354,6)=0,O354,IF(MOD(X354,3)=0,O354)))</f>
        <v>0</v>
      </c>
    </row>
    <row r="355" spans="1:26">
      <c r="A355" s="4" t="s">
        <v>682</v>
      </c>
      <c r="B355" s="3">
        <f>主线辅助!B351</f>
        <v>2032469</v>
      </c>
      <c r="C355" s="3">
        <v>6</v>
      </c>
      <c r="D355" s="3">
        <v>68</v>
      </c>
      <c r="E355" s="3">
        <v>3</v>
      </c>
      <c r="F355" s="25">
        <f t="shared" si="15"/>
        <v>289250</v>
      </c>
      <c r="G355" s="25">
        <v>263025</v>
      </c>
      <c r="H355" s="26">
        <f>ROUND((F355/4*5.5+F355*2.7+F355/4*10*1)*2,0)*C355</f>
        <v>22821828</v>
      </c>
      <c r="I355" s="26">
        <f t="shared" si="16"/>
        <v>20752674</v>
      </c>
      <c r="J355" s="26"/>
      <c r="K355" s="35">
        <f>MAX(G355-MAX(G$5:G354),0)</f>
        <v>3081</v>
      </c>
      <c r="L355" s="35">
        <f>MAX(G$5:G355)</f>
        <v>263025</v>
      </c>
      <c r="M355" s="3">
        <v>0.6</v>
      </c>
      <c r="N355" s="38">
        <f>INT(B355*0.2)</f>
        <v>406493</v>
      </c>
      <c r="O355" s="38">
        <f t="shared" si="17"/>
        <v>109593</v>
      </c>
      <c r="P355">
        <f>INT(L355*2.5)</f>
        <v>657562</v>
      </c>
      <c r="Q355">
        <f>INT(L355/4)</f>
        <v>65756</v>
      </c>
      <c r="W355" s="4" t="s">
        <v>8147</v>
      </c>
      <c r="X355">
        <v>1</v>
      </c>
      <c r="Y355" t="b">
        <f>IF(MOD(X355,9)=0,N355,IF(MOD(X355,6)=0,N355,IF(MOD(X355,3)=0,N355)))</f>
        <v>0</v>
      </c>
      <c r="Z355" t="b">
        <f>IF(MOD(X355,9)=0,O355,IF(MOD(X355,6)=0,O355,IF(MOD(X355,3)=0,O355)))</f>
        <v>0</v>
      </c>
    </row>
    <row r="356" spans="1:26">
      <c r="A356" s="4" t="s">
        <v>683</v>
      </c>
      <c r="B356" s="3">
        <f>主线辅助!B352</f>
        <v>2036533</v>
      </c>
      <c r="C356" s="3">
        <v>6</v>
      </c>
      <c r="D356" s="3">
        <v>68</v>
      </c>
      <c r="E356" s="3">
        <v>3</v>
      </c>
      <c r="F356" s="25">
        <f t="shared" si="15"/>
        <v>289829</v>
      </c>
      <c r="G356" s="25">
        <v>263551</v>
      </c>
      <c r="H356" s="26">
        <f>ROUND((F356/4*5.5+F356*2.7+F356/4*10*1)*2,0)*C356</f>
        <v>22867506</v>
      </c>
      <c r="I356" s="26">
        <f t="shared" si="16"/>
        <v>20794176</v>
      </c>
      <c r="J356" s="26"/>
      <c r="K356" s="35">
        <f>MAX(G356-MAX(G$5:G355),0)</f>
        <v>526</v>
      </c>
      <c r="L356" s="35">
        <f>MAX(G$5:G356)</f>
        <v>263551</v>
      </c>
      <c r="M356" s="3">
        <v>0.6</v>
      </c>
      <c r="N356" s="38">
        <f>INT(B356*0.2)</f>
        <v>407306</v>
      </c>
      <c r="O356" s="38">
        <f t="shared" si="17"/>
        <v>109812</v>
      </c>
      <c r="P356">
        <f>INT(L356*2.5)</f>
        <v>658877</v>
      </c>
      <c r="Q356">
        <f>INT(L356/4)</f>
        <v>65887</v>
      </c>
      <c r="W356" s="4" t="s">
        <v>8147</v>
      </c>
      <c r="X356">
        <v>2</v>
      </c>
      <c r="Y356" t="b">
        <f>IF(MOD(X356,9)=0,N356,IF(MOD(X356,6)=0,N356,IF(MOD(X356,3)=0,N356)))</f>
        <v>0</v>
      </c>
      <c r="Z356" t="b">
        <f>IF(MOD(X356,9)=0,O356,IF(MOD(X356,6)=0,O356,IF(MOD(X356,3)=0,O356)))</f>
        <v>0</v>
      </c>
    </row>
    <row r="357" spans="1:26">
      <c r="A357" s="4" t="s">
        <v>684</v>
      </c>
      <c r="B357" s="3">
        <f>主线辅助!B353</f>
        <v>2044142</v>
      </c>
      <c r="C357" s="3">
        <v>6</v>
      </c>
      <c r="D357" s="3">
        <v>68</v>
      </c>
      <c r="E357" s="3">
        <v>3</v>
      </c>
      <c r="F357" s="25">
        <f t="shared" si="15"/>
        <v>290912</v>
      </c>
      <c r="G357" s="25">
        <v>264535</v>
      </c>
      <c r="H357" s="26">
        <f>ROUND((F357/4*5.5+F357*2.7+F357/4*10*1)*2,0)*C357</f>
        <v>22952958</v>
      </c>
      <c r="I357" s="26">
        <f t="shared" si="16"/>
        <v>20871810</v>
      </c>
      <c r="J357" s="26"/>
      <c r="K357" s="35">
        <f>MAX(G357-MAX(G$5:G356),0)</f>
        <v>984</v>
      </c>
      <c r="L357" s="35">
        <f>MAX(G$5:G357)</f>
        <v>264535</v>
      </c>
      <c r="M357" s="3">
        <v>0.6</v>
      </c>
      <c r="N357" s="38">
        <f>INT(B357*0.2)</f>
        <v>408828</v>
      </c>
      <c r="O357" s="38">
        <f t="shared" si="17"/>
        <v>110222</v>
      </c>
      <c r="P357">
        <f>INT(L357*2.5)</f>
        <v>661337</v>
      </c>
      <c r="Q357">
        <f>INT(L357/4)</f>
        <v>66133</v>
      </c>
      <c r="W357" s="4" t="s">
        <v>8147</v>
      </c>
      <c r="X357">
        <v>3</v>
      </c>
      <c r="Y357">
        <f>IF(MOD(X357,9)=0,N357,IF(MOD(X357,6)=0,N357,IF(MOD(X357,3)=0,N357)))</f>
        <v>408828</v>
      </c>
      <c r="Z357">
        <f>IF(MOD(X357,9)=0,O357,IF(MOD(X357,6)=0,O357,IF(MOD(X357,3)=0,O357)))</f>
        <v>110222</v>
      </c>
    </row>
    <row r="358" spans="1:26">
      <c r="A358" s="4" t="s">
        <v>685</v>
      </c>
      <c r="B358" s="3">
        <f>主线辅助!B354</f>
        <v>2048219</v>
      </c>
      <c r="C358" s="3">
        <v>6</v>
      </c>
      <c r="D358" s="3">
        <v>68</v>
      </c>
      <c r="E358" s="3">
        <v>3</v>
      </c>
      <c r="F358" s="25">
        <f t="shared" si="15"/>
        <v>291492</v>
      </c>
      <c r="G358" s="25">
        <v>265063</v>
      </c>
      <c r="H358" s="26">
        <f>ROUND((F358/4*5.5+F358*2.7+F358/4*10*1)*2,0)*C358</f>
        <v>22998720</v>
      </c>
      <c r="I358" s="26">
        <f t="shared" si="16"/>
        <v>20913468</v>
      </c>
      <c r="J358" s="26"/>
      <c r="K358" s="35">
        <f>MAX(G358-MAX(G$5:G357),0)</f>
        <v>528</v>
      </c>
      <c r="L358" s="35">
        <f>MAX(G$5:G358)</f>
        <v>265063</v>
      </c>
      <c r="M358" s="3">
        <v>0.6</v>
      </c>
      <c r="N358" s="38">
        <f>INT(B358*0.2)</f>
        <v>409643</v>
      </c>
      <c r="O358" s="38">
        <f t="shared" si="17"/>
        <v>110442</v>
      </c>
      <c r="P358">
        <f>INT(L358*2.5)</f>
        <v>662657</v>
      </c>
      <c r="Q358">
        <f>INT(L358/4)</f>
        <v>66265</v>
      </c>
      <c r="W358" s="4" t="s">
        <v>8147</v>
      </c>
      <c r="X358">
        <v>4</v>
      </c>
      <c r="Y358" t="b">
        <f>IF(MOD(X358,9)=0,N358,IF(MOD(X358,6)=0,N358,IF(MOD(X358,3)=0,N358)))</f>
        <v>0</v>
      </c>
      <c r="Z358" t="b">
        <f>IF(MOD(X358,9)=0,O358,IF(MOD(X358,6)=0,O358,IF(MOD(X358,3)=0,O358)))</f>
        <v>0</v>
      </c>
    </row>
    <row r="359" spans="1:26">
      <c r="A359" s="4" t="s">
        <v>686</v>
      </c>
      <c r="B359" s="3">
        <f>主线辅助!B355</f>
        <v>2052296</v>
      </c>
      <c r="C359" s="3">
        <v>6</v>
      </c>
      <c r="D359" s="3">
        <v>68</v>
      </c>
      <c r="E359" s="3">
        <v>3</v>
      </c>
      <c r="F359" s="25">
        <f t="shared" si="15"/>
        <v>292072</v>
      </c>
      <c r="G359" s="25">
        <v>265591</v>
      </c>
      <c r="H359" s="26">
        <f>ROUND((F359/4*5.5+F359*2.7+F359/4*10*1)*2,0)*C359</f>
        <v>23044482</v>
      </c>
      <c r="I359" s="26">
        <f t="shared" si="16"/>
        <v>20955132</v>
      </c>
      <c r="J359" s="26"/>
      <c r="K359" s="35">
        <f>MAX(G359-MAX(G$5:G358),0)</f>
        <v>528</v>
      </c>
      <c r="L359" s="35">
        <f>MAX(G$5:G359)</f>
        <v>265591</v>
      </c>
      <c r="M359" s="3">
        <v>0.6</v>
      </c>
      <c r="N359" s="38">
        <f>INT(B359*0.2)</f>
        <v>410459</v>
      </c>
      <c r="O359" s="38">
        <f t="shared" si="17"/>
        <v>110662</v>
      </c>
      <c r="P359">
        <f>INT(L359*2.5)</f>
        <v>663977</v>
      </c>
      <c r="Q359">
        <f>INT(L359/4)</f>
        <v>66397</v>
      </c>
      <c r="W359" s="4" t="s">
        <v>8147</v>
      </c>
      <c r="X359">
        <v>5</v>
      </c>
      <c r="Y359" t="b">
        <f>IF(MOD(X359,9)=0,N359,IF(MOD(X359,6)=0,N359,IF(MOD(X359,3)=0,N359)))</f>
        <v>0</v>
      </c>
      <c r="Z359" t="b">
        <f>IF(MOD(X359,9)=0,O359,IF(MOD(X359,6)=0,O359,IF(MOD(X359,3)=0,O359)))</f>
        <v>0</v>
      </c>
    </row>
    <row r="360" spans="1:26">
      <c r="A360" s="4" t="s">
        <v>687</v>
      </c>
      <c r="B360" s="3">
        <f>主线辅助!B356</f>
        <v>2059952</v>
      </c>
      <c r="C360" s="3">
        <v>6</v>
      </c>
      <c r="D360" s="3">
        <v>68</v>
      </c>
      <c r="E360" s="3">
        <v>3</v>
      </c>
      <c r="F360" s="25">
        <f t="shared" si="15"/>
        <v>293162</v>
      </c>
      <c r="G360" s="25">
        <v>266581</v>
      </c>
      <c r="H360" s="26">
        <f>ROUND((F360/4*5.5+F360*2.7+F360/4*10*1)*2,0)*C360</f>
        <v>23130480</v>
      </c>
      <c r="I360" s="26">
        <f t="shared" si="16"/>
        <v>21033240</v>
      </c>
      <c r="J360" s="26"/>
      <c r="K360" s="35">
        <f>MAX(G360-MAX(G$5:G359),0)</f>
        <v>990</v>
      </c>
      <c r="L360" s="35">
        <f>MAX(G$5:G360)</f>
        <v>266581</v>
      </c>
      <c r="M360" s="3">
        <v>0.6</v>
      </c>
      <c r="N360" s="38">
        <f>INT(B360*0.2)</f>
        <v>411990</v>
      </c>
      <c r="O360" s="38">
        <f t="shared" si="17"/>
        <v>111075</v>
      </c>
      <c r="P360">
        <f>INT(L360*2.5)</f>
        <v>666452</v>
      </c>
      <c r="Q360">
        <f>INT(L360/4)</f>
        <v>66645</v>
      </c>
      <c r="W360" s="4" t="s">
        <v>8147</v>
      </c>
      <c r="X360">
        <v>6</v>
      </c>
      <c r="Y360">
        <f>IF(MOD(X360,9)=0,N360,IF(MOD(X360,6)=0,N360,IF(MOD(X360,3)=0,N360)))</f>
        <v>411990</v>
      </c>
      <c r="Z360">
        <f>IF(MOD(X360,9)=0,O360,IF(MOD(X360,6)=0,O360,IF(MOD(X360,3)=0,O360)))</f>
        <v>111075</v>
      </c>
    </row>
    <row r="361" spans="1:26">
      <c r="A361" s="4" t="s">
        <v>688</v>
      </c>
      <c r="B361" s="3">
        <f>主线辅助!B357</f>
        <v>2064041</v>
      </c>
      <c r="C361" s="3">
        <v>6</v>
      </c>
      <c r="D361" s="3">
        <v>68</v>
      </c>
      <c r="E361" s="3">
        <v>3</v>
      </c>
      <c r="F361" s="25">
        <f t="shared" si="15"/>
        <v>293743</v>
      </c>
      <c r="G361" s="25">
        <v>267111</v>
      </c>
      <c r="H361" s="26">
        <f>ROUND((F361/4*5.5+F361*2.7+F361/4*10*1)*2,0)*C361</f>
        <v>23176320</v>
      </c>
      <c r="I361" s="26">
        <f t="shared" si="16"/>
        <v>21075060</v>
      </c>
      <c r="J361" s="26"/>
      <c r="K361" s="35">
        <f>MAX(G361-MAX(G$5:G360),0)</f>
        <v>530</v>
      </c>
      <c r="L361" s="35">
        <f>MAX(G$5:G361)</f>
        <v>267111</v>
      </c>
      <c r="M361" s="3">
        <v>0.6</v>
      </c>
      <c r="N361" s="38">
        <f>INT(B361*0.2)</f>
        <v>412808</v>
      </c>
      <c r="O361" s="38">
        <f t="shared" si="17"/>
        <v>111295</v>
      </c>
      <c r="P361">
        <f>INT(L361*2.5)</f>
        <v>667777</v>
      </c>
      <c r="Q361">
        <f>INT(L361/4)</f>
        <v>66777</v>
      </c>
      <c r="W361" s="4" t="s">
        <v>8147</v>
      </c>
      <c r="X361">
        <v>7</v>
      </c>
      <c r="Y361" t="b">
        <f>IF(MOD(X361,9)=0,N361,IF(MOD(X361,6)=0,N361,IF(MOD(X361,3)=0,N361)))</f>
        <v>0</v>
      </c>
      <c r="Z361" t="b">
        <f>IF(MOD(X361,9)=0,O361,IF(MOD(X361,6)=0,O361,IF(MOD(X361,3)=0,O361)))</f>
        <v>0</v>
      </c>
    </row>
    <row r="362" spans="1:26">
      <c r="A362" s="4" t="s">
        <v>689</v>
      </c>
      <c r="B362" s="3">
        <f>主线辅助!B358</f>
        <v>2068131</v>
      </c>
      <c r="C362" s="3">
        <v>6</v>
      </c>
      <c r="D362" s="3">
        <v>68</v>
      </c>
      <c r="E362" s="3">
        <v>3</v>
      </c>
      <c r="F362" s="25">
        <f t="shared" si="15"/>
        <v>294326</v>
      </c>
      <c r="G362" s="25">
        <v>267640</v>
      </c>
      <c r="H362" s="26">
        <f>ROUND((F362/4*5.5+F362*2.7+F362/4*10*1)*2,0)*C362</f>
        <v>23222322</v>
      </c>
      <c r="I362" s="26">
        <f t="shared" si="16"/>
        <v>21116796</v>
      </c>
      <c r="J362" s="26"/>
      <c r="K362" s="35">
        <f>MAX(G362-MAX(G$5:G361),0)</f>
        <v>529</v>
      </c>
      <c r="L362" s="35">
        <f>MAX(G$5:G362)</f>
        <v>267640</v>
      </c>
      <c r="M362" s="3">
        <v>0.6</v>
      </c>
      <c r="N362" s="38">
        <f>INT(B362*0.2)</f>
        <v>413626</v>
      </c>
      <c r="O362" s="38">
        <f t="shared" si="17"/>
        <v>111516</v>
      </c>
      <c r="P362">
        <f>INT(L362*2.5)</f>
        <v>669100</v>
      </c>
      <c r="Q362">
        <f>INT(L362/4)</f>
        <v>66910</v>
      </c>
      <c r="W362" s="4" t="s">
        <v>8147</v>
      </c>
      <c r="X362">
        <v>8</v>
      </c>
      <c r="Y362" t="b">
        <f>IF(MOD(X362,9)=0,N362,IF(MOD(X362,6)=0,N362,IF(MOD(X362,3)=0,N362)))</f>
        <v>0</v>
      </c>
      <c r="Z362" t="b">
        <f>IF(MOD(X362,9)=0,O362,IF(MOD(X362,6)=0,O362,IF(MOD(X362,3)=0,O362)))</f>
        <v>0</v>
      </c>
    </row>
    <row r="363" spans="1:26">
      <c r="A363" s="4" t="s">
        <v>690</v>
      </c>
      <c r="B363" s="3">
        <f>主线辅助!B359</f>
        <v>2075833</v>
      </c>
      <c r="C363" s="3">
        <v>6</v>
      </c>
      <c r="D363" s="3">
        <v>68</v>
      </c>
      <c r="E363" s="3">
        <v>3</v>
      </c>
      <c r="F363" s="25">
        <f t="shared" si="15"/>
        <v>295422</v>
      </c>
      <c r="G363" s="25">
        <v>268637</v>
      </c>
      <c r="H363" s="26">
        <f>ROUND((F363/4*5.5+F363*2.7+F363/4*10*1)*2,0)*C363</f>
        <v>23308794</v>
      </c>
      <c r="I363" s="26">
        <f t="shared" si="16"/>
        <v>21195462</v>
      </c>
      <c r="J363" s="26"/>
      <c r="K363" s="35">
        <f>MAX(G363-MAX(G$5:G362),0)</f>
        <v>997</v>
      </c>
      <c r="L363" s="35">
        <f>MAX(G$5:G363)</f>
        <v>268637</v>
      </c>
      <c r="M363" s="3">
        <v>0.6</v>
      </c>
      <c r="N363" s="38">
        <f>INT(B363*0.2)</f>
        <v>415166</v>
      </c>
      <c r="O363" s="38">
        <f t="shared" si="17"/>
        <v>111931</v>
      </c>
      <c r="P363">
        <f>INT(L363*2.5)</f>
        <v>671592</v>
      </c>
      <c r="Q363">
        <f>INT(L363/4)</f>
        <v>67159</v>
      </c>
      <c r="W363" s="4" t="s">
        <v>8147</v>
      </c>
      <c r="X363">
        <v>9</v>
      </c>
      <c r="Y363">
        <f>IF(MOD(X363,9)=0,N363,IF(MOD(X363,6)=0,N363,IF(MOD(X363,3)=0,N363)))</f>
        <v>415166</v>
      </c>
      <c r="Z363">
        <f>IF(MOD(X363,9)=0,O363,IF(MOD(X363,6)=0,O363,IF(MOD(X363,3)=0,O363)))</f>
        <v>111931</v>
      </c>
    </row>
    <row r="364" spans="1:26">
      <c r="A364" s="4" t="s">
        <v>100</v>
      </c>
      <c r="B364" s="3">
        <f>主线辅助!B360</f>
        <v>2079935</v>
      </c>
      <c r="C364" s="3">
        <v>6</v>
      </c>
      <c r="D364" s="3">
        <v>68</v>
      </c>
      <c r="E364" s="3">
        <v>3</v>
      </c>
      <c r="F364" s="25">
        <f t="shared" si="15"/>
        <v>296005</v>
      </c>
      <c r="G364" s="25">
        <v>269168</v>
      </c>
      <c r="H364" s="26">
        <f>ROUND((F364/4*5.5+F364*2.7+F364/4*10*1)*2,0)*C364</f>
        <v>23354796</v>
      </c>
      <c r="I364" s="26">
        <f t="shared" si="16"/>
        <v>21237354</v>
      </c>
      <c r="J364" s="26"/>
      <c r="K364" s="35">
        <f>MAX(G364-MAX(G$5:G363),0)</f>
        <v>531</v>
      </c>
      <c r="L364" s="35">
        <f>MAX(G$5:G364)</f>
        <v>269168</v>
      </c>
      <c r="M364" s="3">
        <v>0.6</v>
      </c>
      <c r="N364" s="38">
        <f>INT(B364*0.2)</f>
        <v>415987</v>
      </c>
      <c r="O364" s="38">
        <f t="shared" si="17"/>
        <v>112153</v>
      </c>
      <c r="P364">
        <f>INT(L364*2.5)</f>
        <v>672920</v>
      </c>
      <c r="Q364">
        <f>INT(L364/4)</f>
        <v>67292</v>
      </c>
      <c r="W364" s="4" t="s">
        <v>8147</v>
      </c>
      <c r="X364">
        <v>10</v>
      </c>
      <c r="Y364" t="b">
        <f>IF(MOD(X364,9)=0,N364,IF(MOD(X364,6)=0,N364,IF(MOD(X364,3)=0,N364)))</f>
        <v>0</v>
      </c>
      <c r="Z364" t="b">
        <f>IF(MOD(X364,9)=0,O364,IF(MOD(X364,6)=0,O364,IF(MOD(X364,3)=0,O364)))</f>
        <v>0</v>
      </c>
    </row>
    <row r="365" spans="1:26">
      <c r="A365" s="4" t="s">
        <v>691</v>
      </c>
      <c r="B365" s="3">
        <f>主线辅助!B361</f>
        <v>2104183</v>
      </c>
      <c r="C365" s="3">
        <v>6</v>
      </c>
      <c r="D365" s="3">
        <v>68</v>
      </c>
      <c r="E365" s="3">
        <v>3</v>
      </c>
      <c r="F365" s="25">
        <f t="shared" si="15"/>
        <v>299456</v>
      </c>
      <c r="G365" s="25">
        <v>272305</v>
      </c>
      <c r="H365" s="26">
        <f>ROUND((F365/4*5.5+F365*2.7+F365/4*10*1)*2,0)*C365</f>
        <v>23627076</v>
      </c>
      <c r="I365" s="26">
        <f t="shared" si="16"/>
        <v>21484866</v>
      </c>
      <c r="J365" s="26"/>
      <c r="K365" s="35">
        <f>MAX(G365-MAX(G$5:G364),0)</f>
        <v>3137</v>
      </c>
      <c r="L365" s="35">
        <f>MAX(G$5:G365)</f>
        <v>272305</v>
      </c>
      <c r="M365" s="3">
        <v>0.6</v>
      </c>
      <c r="N365" s="38">
        <f>INT(B365*0.2)</f>
        <v>420836</v>
      </c>
      <c r="O365" s="38">
        <f t="shared" si="17"/>
        <v>113460</v>
      </c>
      <c r="P365">
        <f>INT(L365*2.5)</f>
        <v>680762</v>
      </c>
      <c r="Q365">
        <f>INT(L365/4)</f>
        <v>68076</v>
      </c>
      <c r="W365" s="4" t="s">
        <v>8148</v>
      </c>
      <c r="X365">
        <v>1</v>
      </c>
      <c r="Y365" t="b">
        <f>IF(MOD(X365,9)=0,N365,IF(MOD(X365,6)=0,N365,IF(MOD(X365,3)=0,N365)))</f>
        <v>0</v>
      </c>
      <c r="Z365" t="b">
        <f>IF(MOD(X365,9)=0,O365,IF(MOD(X365,6)=0,O365,IF(MOD(X365,3)=0,O365)))</f>
        <v>0</v>
      </c>
    </row>
    <row r="366" spans="1:26">
      <c r="A366" s="4" t="s">
        <v>692</v>
      </c>
      <c r="B366" s="3">
        <f>主线辅助!B362</f>
        <v>2108297</v>
      </c>
      <c r="C366" s="3">
        <v>6</v>
      </c>
      <c r="D366" s="3">
        <v>68</v>
      </c>
      <c r="E366" s="3">
        <v>3</v>
      </c>
      <c r="F366" s="25">
        <f t="shared" si="15"/>
        <v>300042</v>
      </c>
      <c r="G366" s="25">
        <v>272838</v>
      </c>
      <c r="H366" s="26">
        <f>ROUND((F366/4*5.5+F366*2.7+F366/4*10*1)*2,0)*C366</f>
        <v>23673312</v>
      </c>
      <c r="I366" s="26">
        <f t="shared" si="16"/>
        <v>21526920</v>
      </c>
      <c r="J366" s="26"/>
      <c r="K366" s="35">
        <f>MAX(G366-MAX(G$5:G365),0)</f>
        <v>533</v>
      </c>
      <c r="L366" s="35">
        <f>MAX(G$5:G366)</f>
        <v>272838</v>
      </c>
      <c r="M366" s="3">
        <v>0.6</v>
      </c>
      <c r="N366" s="38">
        <f>INT(B366*0.2)</f>
        <v>421659</v>
      </c>
      <c r="O366" s="38">
        <f t="shared" si="17"/>
        <v>113682</v>
      </c>
      <c r="P366">
        <f>INT(L366*2.5)</f>
        <v>682095</v>
      </c>
      <c r="Q366">
        <f>INT(L366/4)</f>
        <v>68209</v>
      </c>
      <c r="W366" s="4" t="s">
        <v>8148</v>
      </c>
      <c r="X366">
        <v>2</v>
      </c>
      <c r="Y366" t="b">
        <f>IF(MOD(X366,9)=0,N366,IF(MOD(X366,6)=0,N366,IF(MOD(X366,3)=0,N366)))</f>
        <v>0</v>
      </c>
      <c r="Z366" t="b">
        <f>IF(MOD(X366,9)=0,O366,IF(MOD(X366,6)=0,O366,IF(MOD(X366,3)=0,O366)))</f>
        <v>0</v>
      </c>
    </row>
    <row r="367" spans="1:26">
      <c r="A367" s="4" t="s">
        <v>693</v>
      </c>
      <c r="B367" s="3">
        <f>主线辅助!B363</f>
        <v>2116066</v>
      </c>
      <c r="C367" s="3">
        <v>6</v>
      </c>
      <c r="D367" s="3">
        <v>68</v>
      </c>
      <c r="E367" s="3">
        <v>3</v>
      </c>
      <c r="F367" s="25">
        <f t="shared" si="15"/>
        <v>301147</v>
      </c>
      <c r="G367" s="25">
        <v>273843</v>
      </c>
      <c r="H367" s="26">
        <f>ROUND((F367/4*5.5+F367*2.7+F367/4*10*1)*2,0)*C367</f>
        <v>23760498</v>
      </c>
      <c r="I367" s="26">
        <f t="shared" si="16"/>
        <v>21606210</v>
      </c>
      <c r="J367" s="26"/>
      <c r="K367" s="35">
        <f>MAX(G367-MAX(G$5:G366),0)</f>
        <v>1005</v>
      </c>
      <c r="L367" s="35">
        <f>MAX(G$5:G367)</f>
        <v>273843</v>
      </c>
      <c r="M367" s="3">
        <v>0.6</v>
      </c>
      <c r="N367" s="38">
        <f>INT(B367*0.2)</f>
        <v>423213</v>
      </c>
      <c r="O367" s="38">
        <f t="shared" si="17"/>
        <v>114100</v>
      </c>
      <c r="P367">
        <f>INT(L367*2.5)</f>
        <v>684607</v>
      </c>
      <c r="Q367">
        <f>INT(L367/4)</f>
        <v>68460</v>
      </c>
      <c r="W367" s="4" t="s">
        <v>8148</v>
      </c>
      <c r="X367">
        <v>3</v>
      </c>
      <c r="Y367">
        <f>IF(MOD(X367,9)=0,N367,IF(MOD(X367,6)=0,N367,IF(MOD(X367,3)=0,N367)))</f>
        <v>423213</v>
      </c>
      <c r="Z367">
        <f>IF(MOD(X367,9)=0,O367,IF(MOD(X367,6)=0,O367,IF(MOD(X367,3)=0,O367)))</f>
        <v>114100</v>
      </c>
    </row>
    <row r="368" spans="1:26">
      <c r="A368" s="4" t="s">
        <v>694</v>
      </c>
      <c r="B368" s="3">
        <f>主线辅助!B364</f>
        <v>2120194</v>
      </c>
      <c r="C368" s="3">
        <v>6</v>
      </c>
      <c r="D368" s="3">
        <v>68</v>
      </c>
      <c r="E368" s="3">
        <v>3</v>
      </c>
      <c r="F368" s="25">
        <f t="shared" si="15"/>
        <v>301735</v>
      </c>
      <c r="G368" s="25">
        <v>274377</v>
      </c>
      <c r="H368" s="26">
        <f>ROUND((F368/4*5.5+F368*2.7+F368/4*10*1)*2,0)*C368</f>
        <v>23806890</v>
      </c>
      <c r="I368" s="26">
        <f t="shared" si="16"/>
        <v>21648348</v>
      </c>
      <c r="J368" s="26"/>
      <c r="K368" s="35">
        <f>MAX(G368-MAX(G$5:G367),0)</f>
        <v>534</v>
      </c>
      <c r="L368" s="35">
        <f>MAX(G$5:G368)</f>
        <v>274377</v>
      </c>
      <c r="M368" s="3">
        <v>0.6</v>
      </c>
      <c r="N368" s="38">
        <f>INT(B368*0.2)</f>
        <v>424038</v>
      </c>
      <c r="O368" s="38">
        <f t="shared" si="17"/>
        <v>114323</v>
      </c>
      <c r="P368">
        <f>INT(L368*2.5)</f>
        <v>685942</v>
      </c>
      <c r="Q368">
        <f>INT(L368/4)</f>
        <v>68594</v>
      </c>
      <c r="W368" s="4" t="s">
        <v>8148</v>
      </c>
      <c r="X368">
        <v>4</v>
      </c>
      <c r="Y368" t="b">
        <f>IF(MOD(X368,9)=0,N368,IF(MOD(X368,6)=0,N368,IF(MOD(X368,3)=0,N368)))</f>
        <v>0</v>
      </c>
      <c r="Z368" t="b">
        <f>IF(MOD(X368,9)=0,O368,IF(MOD(X368,6)=0,O368,IF(MOD(X368,3)=0,O368)))</f>
        <v>0</v>
      </c>
    </row>
    <row r="369" spans="1:26">
      <c r="A369" s="4" t="s">
        <v>695</v>
      </c>
      <c r="B369" s="3">
        <f>主线辅助!B365</f>
        <v>2124321</v>
      </c>
      <c r="C369" s="3">
        <v>6</v>
      </c>
      <c r="D369" s="3">
        <v>68</v>
      </c>
      <c r="E369" s="3">
        <v>3</v>
      </c>
      <c r="F369" s="25">
        <f t="shared" si="15"/>
        <v>302322</v>
      </c>
      <c r="G369" s="25">
        <v>274912</v>
      </c>
      <c r="H369" s="26">
        <f>ROUND((F369/4*5.5+F369*2.7+F369/4*10*1)*2,0)*C369</f>
        <v>23853204</v>
      </c>
      <c r="I369" s="26">
        <f t="shared" si="16"/>
        <v>21690558</v>
      </c>
      <c r="J369" s="26"/>
      <c r="K369" s="35">
        <f>MAX(G369-MAX(G$5:G368),0)</f>
        <v>535</v>
      </c>
      <c r="L369" s="35">
        <f>MAX(G$5:G369)</f>
        <v>274912</v>
      </c>
      <c r="M369" s="3">
        <v>0.6</v>
      </c>
      <c r="N369" s="38">
        <f>INT(B369*0.2)</f>
        <v>424864</v>
      </c>
      <c r="O369" s="38">
        <f t="shared" si="17"/>
        <v>114546</v>
      </c>
      <c r="P369">
        <f>INT(L369*2.5)</f>
        <v>687280</v>
      </c>
      <c r="Q369">
        <f>INT(L369/4)</f>
        <v>68728</v>
      </c>
      <c r="W369" s="4" t="s">
        <v>8148</v>
      </c>
      <c r="X369">
        <v>5</v>
      </c>
      <c r="Y369" t="b">
        <f>IF(MOD(X369,9)=0,N369,IF(MOD(X369,6)=0,N369,IF(MOD(X369,3)=0,N369)))</f>
        <v>0</v>
      </c>
      <c r="Z369" t="b">
        <f>IF(MOD(X369,9)=0,O369,IF(MOD(X369,6)=0,O369,IF(MOD(X369,3)=0,O369)))</f>
        <v>0</v>
      </c>
    </row>
    <row r="370" spans="1:26">
      <c r="A370" s="4" t="s">
        <v>696</v>
      </c>
      <c r="B370" s="3">
        <f>主线辅助!B366</f>
        <v>2132136</v>
      </c>
      <c r="C370" s="3">
        <v>6</v>
      </c>
      <c r="D370" s="3">
        <v>68</v>
      </c>
      <c r="E370" s="3">
        <v>3</v>
      </c>
      <c r="F370" s="25">
        <f t="shared" si="15"/>
        <v>303434</v>
      </c>
      <c r="G370" s="25">
        <v>275923</v>
      </c>
      <c r="H370" s="26">
        <f>ROUND((F370/4*5.5+F370*2.7+F370/4*10*1)*2,0)*C370</f>
        <v>23940942</v>
      </c>
      <c r="I370" s="26">
        <f t="shared" si="16"/>
        <v>21770322</v>
      </c>
      <c r="J370" s="26"/>
      <c r="K370" s="35">
        <f>MAX(G370-MAX(G$5:G369),0)</f>
        <v>1011</v>
      </c>
      <c r="L370" s="35">
        <f>MAX(G$5:G370)</f>
        <v>275923</v>
      </c>
      <c r="M370" s="3">
        <v>0.6</v>
      </c>
      <c r="N370" s="38">
        <f>INT(B370*0.2)</f>
        <v>426427</v>
      </c>
      <c r="O370" s="38">
        <f t="shared" si="17"/>
        <v>114967</v>
      </c>
      <c r="P370">
        <f>INT(L370*2.5)</f>
        <v>689807</v>
      </c>
      <c r="Q370">
        <f>INT(L370/4)</f>
        <v>68980</v>
      </c>
      <c r="W370" s="4" t="s">
        <v>8148</v>
      </c>
      <c r="X370">
        <v>6</v>
      </c>
      <c r="Y370">
        <f>IF(MOD(X370,9)=0,N370,IF(MOD(X370,6)=0,N370,IF(MOD(X370,3)=0,N370)))</f>
        <v>426427</v>
      </c>
      <c r="Z370">
        <f>IF(MOD(X370,9)=0,O370,IF(MOD(X370,6)=0,O370,IF(MOD(X370,3)=0,O370)))</f>
        <v>114967</v>
      </c>
    </row>
    <row r="371" spans="1:26">
      <c r="A371" s="4" t="s">
        <v>697</v>
      </c>
      <c r="B371" s="3">
        <f>主线辅助!B367</f>
        <v>2136276</v>
      </c>
      <c r="C371" s="3">
        <v>6</v>
      </c>
      <c r="D371" s="3">
        <v>68</v>
      </c>
      <c r="E371" s="3">
        <v>3</v>
      </c>
      <c r="F371" s="25">
        <f t="shared" si="15"/>
        <v>304024</v>
      </c>
      <c r="G371" s="25">
        <v>276459</v>
      </c>
      <c r="H371" s="26">
        <f>ROUND((F371/4*5.5+F371*2.7+F371/4*10*1)*2,0)*C371</f>
        <v>23987496</v>
      </c>
      <c r="I371" s="26">
        <f t="shared" si="16"/>
        <v>21812616</v>
      </c>
      <c r="J371" s="26"/>
      <c r="K371" s="35">
        <f>MAX(G371-MAX(G$5:G370),0)</f>
        <v>536</v>
      </c>
      <c r="L371" s="35">
        <f>MAX(G$5:G371)</f>
        <v>276459</v>
      </c>
      <c r="M371" s="3">
        <v>0.6</v>
      </c>
      <c r="N371" s="38">
        <f>INT(B371*0.2)</f>
        <v>427255</v>
      </c>
      <c r="O371" s="38">
        <f t="shared" si="17"/>
        <v>115190</v>
      </c>
      <c r="P371">
        <f>INT(L371*2.5)</f>
        <v>691147</v>
      </c>
      <c r="Q371">
        <f>INT(L371/4)</f>
        <v>69114</v>
      </c>
      <c r="W371" s="4" t="s">
        <v>8148</v>
      </c>
      <c r="X371">
        <v>7</v>
      </c>
      <c r="Y371" t="b">
        <f>IF(MOD(X371,9)=0,N371,IF(MOD(X371,6)=0,N371,IF(MOD(X371,3)=0,N371)))</f>
        <v>0</v>
      </c>
      <c r="Z371" t="b">
        <f>IF(MOD(X371,9)=0,O371,IF(MOD(X371,6)=0,O371,IF(MOD(X371,3)=0,O371)))</f>
        <v>0</v>
      </c>
    </row>
    <row r="372" spans="1:26">
      <c r="A372" s="4" t="s">
        <v>698</v>
      </c>
      <c r="B372" s="3">
        <f>主线辅助!B368</f>
        <v>2140416</v>
      </c>
      <c r="C372" s="3">
        <v>6</v>
      </c>
      <c r="D372" s="3">
        <v>68</v>
      </c>
      <c r="E372" s="3">
        <v>3</v>
      </c>
      <c r="F372" s="25">
        <f t="shared" si="15"/>
        <v>304613</v>
      </c>
      <c r="G372" s="25">
        <v>276994</v>
      </c>
      <c r="H372" s="26">
        <f>ROUND((F372/4*5.5+F372*2.7+F372/4*10*1)*2,0)*C372</f>
        <v>24033966</v>
      </c>
      <c r="I372" s="26">
        <f t="shared" si="16"/>
        <v>21854826</v>
      </c>
      <c r="J372" s="26"/>
      <c r="K372" s="35">
        <f>MAX(G372-MAX(G$5:G371),0)</f>
        <v>535</v>
      </c>
      <c r="L372" s="35">
        <f>MAX(G$5:G372)</f>
        <v>276994</v>
      </c>
      <c r="M372" s="3">
        <v>0.6</v>
      </c>
      <c r="N372" s="38">
        <f>INT(B372*0.2)</f>
        <v>428083</v>
      </c>
      <c r="O372" s="38">
        <f t="shared" si="17"/>
        <v>115413</v>
      </c>
      <c r="P372">
        <f>INT(L372*2.5)</f>
        <v>692485</v>
      </c>
      <c r="Q372">
        <f>INT(L372/4)</f>
        <v>69248</v>
      </c>
      <c r="W372" s="4" t="s">
        <v>8148</v>
      </c>
      <c r="X372">
        <v>8</v>
      </c>
      <c r="Y372" t="b">
        <f>IF(MOD(X372,9)=0,N372,IF(MOD(X372,6)=0,N372,IF(MOD(X372,3)=0,N372)))</f>
        <v>0</v>
      </c>
      <c r="Z372" t="b">
        <f>IF(MOD(X372,9)=0,O372,IF(MOD(X372,6)=0,O372,IF(MOD(X372,3)=0,O372)))</f>
        <v>0</v>
      </c>
    </row>
    <row r="373" spans="1:26">
      <c r="A373" s="4" t="s">
        <v>699</v>
      </c>
      <c r="B373" s="3">
        <f>主线辅助!B369</f>
        <v>2148278</v>
      </c>
      <c r="C373" s="3">
        <v>6</v>
      </c>
      <c r="D373" s="3">
        <v>68</v>
      </c>
      <c r="E373" s="3">
        <v>3</v>
      </c>
      <c r="F373" s="25">
        <f t="shared" si="15"/>
        <v>305732</v>
      </c>
      <c r="G373" s="25">
        <v>278012</v>
      </c>
      <c r="H373" s="26">
        <f>ROUND((F373/4*5.5+F373*2.7+F373/4*10*1)*2,0)*C373</f>
        <v>24122256</v>
      </c>
      <c r="I373" s="26">
        <f t="shared" si="16"/>
        <v>21935148</v>
      </c>
      <c r="J373" s="26"/>
      <c r="K373" s="35">
        <f>MAX(G373-MAX(G$5:G372),0)</f>
        <v>1018</v>
      </c>
      <c r="L373" s="35">
        <f>MAX(G$5:G373)</f>
        <v>278012</v>
      </c>
      <c r="M373" s="3">
        <v>0.6</v>
      </c>
      <c r="N373" s="38">
        <f>INT(B373*0.2)</f>
        <v>429655</v>
      </c>
      <c r="O373" s="38">
        <f t="shared" si="17"/>
        <v>115838</v>
      </c>
      <c r="P373">
        <f>INT(L373*2.5)</f>
        <v>695030</v>
      </c>
      <c r="Q373">
        <f>INT(L373/4)</f>
        <v>69503</v>
      </c>
      <c r="W373" s="4" t="s">
        <v>8148</v>
      </c>
      <c r="X373">
        <v>9</v>
      </c>
      <c r="Y373">
        <f>IF(MOD(X373,9)=0,N373,IF(MOD(X373,6)=0,N373,IF(MOD(X373,3)=0,N373)))</f>
        <v>429655</v>
      </c>
      <c r="Z373">
        <f>IF(MOD(X373,9)=0,O373,IF(MOD(X373,6)=0,O373,IF(MOD(X373,3)=0,O373)))</f>
        <v>115838</v>
      </c>
    </row>
    <row r="374" spans="1:26">
      <c r="A374" s="4" t="s">
        <v>102</v>
      </c>
      <c r="B374" s="3">
        <f>主线辅助!B370</f>
        <v>2152430</v>
      </c>
      <c r="C374" s="3">
        <v>6</v>
      </c>
      <c r="D374" s="3">
        <v>68</v>
      </c>
      <c r="E374" s="3">
        <v>3</v>
      </c>
      <c r="F374" s="25">
        <f t="shared" si="15"/>
        <v>306323</v>
      </c>
      <c r="G374" s="25">
        <v>278549</v>
      </c>
      <c r="H374" s="26">
        <f>ROUND((F374/4*5.5+F374*2.7+F374/4*10*1)*2,0)*C374</f>
        <v>24168882</v>
      </c>
      <c r="I374" s="26">
        <f t="shared" si="16"/>
        <v>21977514</v>
      </c>
      <c r="J374" s="26"/>
      <c r="K374" s="35">
        <f>MAX(G374-MAX(G$5:G373),0)</f>
        <v>537</v>
      </c>
      <c r="L374" s="35">
        <f>MAX(G$5:G374)</f>
        <v>278549</v>
      </c>
      <c r="M374" s="3">
        <v>0.6</v>
      </c>
      <c r="N374" s="38">
        <f>INT(B374*0.2)</f>
        <v>430486</v>
      </c>
      <c r="O374" s="38">
        <f t="shared" si="17"/>
        <v>116061</v>
      </c>
      <c r="P374">
        <f>INT(L374*2.5)</f>
        <v>696372</v>
      </c>
      <c r="Q374">
        <f>INT(L374/4)</f>
        <v>69637</v>
      </c>
      <c r="W374" s="4" t="s">
        <v>8148</v>
      </c>
      <c r="X374">
        <v>10</v>
      </c>
      <c r="Y374" t="b">
        <f>IF(MOD(X374,9)=0,N374,IF(MOD(X374,6)=0,N374,IF(MOD(X374,3)=0,N374)))</f>
        <v>0</v>
      </c>
      <c r="Z374" t="b">
        <f>IF(MOD(X374,9)=0,O374,IF(MOD(X374,6)=0,O374,IF(MOD(X374,3)=0,O374)))</f>
        <v>0</v>
      </c>
    </row>
    <row r="375" spans="1:26">
      <c r="A375" s="4" t="s">
        <v>700</v>
      </c>
      <c r="B375" s="3">
        <f>主线辅助!B371</f>
        <v>2177121</v>
      </c>
      <c r="C375" s="3">
        <v>6</v>
      </c>
      <c r="D375" s="3">
        <v>68</v>
      </c>
      <c r="E375" s="3">
        <v>3</v>
      </c>
      <c r="F375" s="25">
        <f t="shared" si="15"/>
        <v>309836</v>
      </c>
      <c r="G375" s="25">
        <v>281745</v>
      </c>
      <c r="H375" s="26">
        <f>ROUND((F375/4*5.5+F375*2.7+F375/4*10*1)*2,0)*C375</f>
        <v>24446058</v>
      </c>
      <c r="I375" s="26">
        <f t="shared" si="16"/>
        <v>22229682</v>
      </c>
      <c r="J375" s="26"/>
      <c r="K375" s="35">
        <f>MAX(G375-MAX(G$5:G374),0)</f>
        <v>3196</v>
      </c>
      <c r="L375" s="35">
        <f>MAX(G$5:G375)</f>
        <v>281745</v>
      </c>
      <c r="M375" s="3">
        <v>0.6</v>
      </c>
      <c r="N375" s="38">
        <f>INT(B375*0.2)</f>
        <v>435424</v>
      </c>
      <c r="O375" s="38">
        <f t="shared" si="17"/>
        <v>117393</v>
      </c>
      <c r="P375">
        <f>INT(L375*2.5)</f>
        <v>704362</v>
      </c>
      <c r="Q375">
        <f>INT(L375/4)</f>
        <v>70436</v>
      </c>
      <c r="W375" s="4" t="s">
        <v>8149</v>
      </c>
      <c r="X375">
        <v>1</v>
      </c>
      <c r="Y375" t="b">
        <f>IF(MOD(X375,9)=0,N375,IF(MOD(X375,6)=0,N375,IF(MOD(X375,3)=0,N375)))</f>
        <v>0</v>
      </c>
      <c r="Z375" t="b">
        <f>IF(MOD(X375,9)=0,O375,IF(MOD(X375,6)=0,O375,IF(MOD(X375,3)=0,O375)))</f>
        <v>0</v>
      </c>
    </row>
    <row r="376" spans="1:26">
      <c r="A376" s="4" t="s">
        <v>701</v>
      </c>
      <c r="B376" s="3">
        <f>主线辅助!B372</f>
        <v>2181286</v>
      </c>
      <c r="C376" s="3">
        <v>6</v>
      </c>
      <c r="D376" s="3">
        <v>68</v>
      </c>
      <c r="E376" s="3">
        <v>3</v>
      </c>
      <c r="F376" s="25">
        <f t="shared" si="15"/>
        <v>310429</v>
      </c>
      <c r="G376" s="25">
        <v>282284</v>
      </c>
      <c r="H376" s="26">
        <f>ROUND((F376/4*5.5+F376*2.7+F376/4*10*1)*2,0)*C376</f>
        <v>24492846</v>
      </c>
      <c r="I376" s="26">
        <f t="shared" si="16"/>
        <v>22272210</v>
      </c>
      <c r="J376" s="26"/>
      <c r="K376" s="35">
        <f>MAX(G376-MAX(G$5:G375),0)</f>
        <v>539</v>
      </c>
      <c r="L376" s="35">
        <f>MAX(G$5:G376)</f>
        <v>282284</v>
      </c>
      <c r="M376" s="3">
        <v>0.6</v>
      </c>
      <c r="N376" s="38">
        <f>INT(B376*0.2)</f>
        <v>436257</v>
      </c>
      <c r="O376" s="38">
        <f t="shared" si="17"/>
        <v>117618</v>
      </c>
      <c r="P376">
        <f>INT(L376*2.5)</f>
        <v>705710</v>
      </c>
      <c r="Q376">
        <f>INT(L376/4)</f>
        <v>70571</v>
      </c>
      <c r="W376" s="4" t="s">
        <v>8149</v>
      </c>
      <c r="X376">
        <v>2</v>
      </c>
      <c r="Y376" t="b">
        <f>IF(MOD(X376,9)=0,N376,IF(MOD(X376,6)=0,N376,IF(MOD(X376,3)=0,N376)))</f>
        <v>0</v>
      </c>
      <c r="Z376" t="b">
        <f>IF(MOD(X376,9)=0,O376,IF(MOD(X376,6)=0,O376,IF(MOD(X376,3)=0,O376)))</f>
        <v>0</v>
      </c>
    </row>
    <row r="377" spans="1:26">
      <c r="A377" s="4" t="s">
        <v>702</v>
      </c>
      <c r="B377" s="3">
        <f>主线辅助!B373</f>
        <v>2189216</v>
      </c>
      <c r="C377" s="3">
        <v>6</v>
      </c>
      <c r="D377" s="3">
        <v>68</v>
      </c>
      <c r="E377" s="3">
        <v>3</v>
      </c>
      <c r="F377" s="25">
        <f t="shared" si="15"/>
        <v>311558</v>
      </c>
      <c r="G377" s="25">
        <v>283310</v>
      </c>
      <c r="H377" s="26">
        <f>ROUND((F377/4*5.5+F377*2.7+F377/4*10*1)*2,0)*C377</f>
        <v>24581928</v>
      </c>
      <c r="I377" s="26">
        <f t="shared" si="16"/>
        <v>22353162</v>
      </c>
      <c r="J377" s="26"/>
      <c r="K377" s="35">
        <f>MAX(G377-MAX(G$5:G376),0)</f>
        <v>1026</v>
      </c>
      <c r="L377" s="35">
        <f>MAX(G$5:G377)</f>
        <v>283310</v>
      </c>
      <c r="M377" s="3">
        <v>0.6</v>
      </c>
      <c r="N377" s="38">
        <f>INT(B377*0.2)</f>
        <v>437843</v>
      </c>
      <c r="O377" s="38">
        <f t="shared" si="17"/>
        <v>118045</v>
      </c>
      <c r="P377">
        <f>INT(L377*2.5)</f>
        <v>708275</v>
      </c>
      <c r="Q377">
        <f>INT(L377/4)</f>
        <v>70827</v>
      </c>
      <c r="W377" s="4" t="s">
        <v>8149</v>
      </c>
      <c r="X377">
        <v>3</v>
      </c>
      <c r="Y377">
        <f>IF(MOD(X377,9)=0,N377,IF(MOD(X377,6)=0,N377,IF(MOD(X377,3)=0,N377)))</f>
        <v>437843</v>
      </c>
      <c r="Z377">
        <f>IF(MOD(X377,9)=0,O377,IF(MOD(X377,6)=0,O377,IF(MOD(X377,3)=0,O377)))</f>
        <v>118045</v>
      </c>
    </row>
    <row r="378" spans="1:26">
      <c r="A378" s="4" t="s">
        <v>703</v>
      </c>
      <c r="B378" s="3">
        <f>主线辅助!B374</f>
        <v>2193392</v>
      </c>
      <c r="C378" s="3">
        <v>6</v>
      </c>
      <c r="D378" s="3">
        <v>68</v>
      </c>
      <c r="E378" s="3">
        <v>3</v>
      </c>
      <c r="F378" s="25">
        <f t="shared" si="15"/>
        <v>312152</v>
      </c>
      <c r="G378" s="25">
        <v>283850</v>
      </c>
      <c r="H378" s="26">
        <f>ROUND((F378/4*5.5+F378*2.7+F378/4*10*1)*2,0)*C378</f>
        <v>24628794</v>
      </c>
      <c r="I378" s="26">
        <f t="shared" si="16"/>
        <v>22395768</v>
      </c>
      <c r="J378" s="26"/>
      <c r="K378" s="35">
        <f>MAX(G378-MAX(G$5:G377),0)</f>
        <v>540</v>
      </c>
      <c r="L378" s="35">
        <f>MAX(G$5:G378)</f>
        <v>283850</v>
      </c>
      <c r="M378" s="3">
        <v>0.6</v>
      </c>
      <c r="N378" s="38">
        <f>INT(B378*0.2)</f>
        <v>438678</v>
      </c>
      <c r="O378" s="38">
        <f t="shared" si="17"/>
        <v>118270</v>
      </c>
      <c r="P378">
        <f>INT(L378*2.5)</f>
        <v>709625</v>
      </c>
      <c r="Q378">
        <f>INT(L378/4)</f>
        <v>70962</v>
      </c>
      <c r="W378" s="4" t="s">
        <v>8149</v>
      </c>
      <c r="X378">
        <v>4</v>
      </c>
      <c r="Y378" t="b">
        <f>IF(MOD(X378,9)=0,N378,IF(MOD(X378,6)=0,N378,IF(MOD(X378,3)=0,N378)))</f>
        <v>0</v>
      </c>
      <c r="Z378" t="b">
        <f>IF(MOD(X378,9)=0,O378,IF(MOD(X378,6)=0,O378,IF(MOD(X378,3)=0,O378)))</f>
        <v>0</v>
      </c>
    </row>
    <row r="379" spans="1:26">
      <c r="A379" s="4" t="s">
        <v>704</v>
      </c>
      <c r="B379" s="3">
        <f>主线辅助!B375</f>
        <v>2197570</v>
      </c>
      <c r="C379" s="3">
        <v>6</v>
      </c>
      <c r="D379" s="3">
        <v>68</v>
      </c>
      <c r="E379" s="3">
        <v>3</v>
      </c>
      <c r="F379" s="25">
        <f t="shared" si="15"/>
        <v>312747</v>
      </c>
      <c r="G379" s="25">
        <v>284391</v>
      </c>
      <c r="H379" s="26">
        <f>ROUND((F379/4*5.5+F379*2.7+F379/4*10*1)*2,0)*C379</f>
        <v>24675738</v>
      </c>
      <c r="I379" s="26">
        <f t="shared" si="16"/>
        <v>22438452</v>
      </c>
      <c r="J379" s="26"/>
      <c r="K379" s="35">
        <f>MAX(G379-MAX(G$5:G378),0)</f>
        <v>541</v>
      </c>
      <c r="L379" s="35">
        <f>MAX(G$5:G379)</f>
        <v>284391</v>
      </c>
      <c r="M379" s="3">
        <v>0.6</v>
      </c>
      <c r="N379" s="38">
        <f>INT(B379*0.2)</f>
        <v>439514</v>
      </c>
      <c r="O379" s="38">
        <f t="shared" si="17"/>
        <v>118495</v>
      </c>
      <c r="P379">
        <f>INT(L379*2.5)</f>
        <v>710977</v>
      </c>
      <c r="Q379">
        <f>INT(L379/4)</f>
        <v>71097</v>
      </c>
      <c r="W379" s="4" t="s">
        <v>8149</v>
      </c>
      <c r="X379">
        <v>5</v>
      </c>
      <c r="Y379" t="b">
        <f>IF(MOD(X379,9)=0,N379,IF(MOD(X379,6)=0,N379,IF(MOD(X379,3)=0,N379)))</f>
        <v>0</v>
      </c>
      <c r="Z379" t="b">
        <f>IF(MOD(X379,9)=0,O379,IF(MOD(X379,6)=0,O379,IF(MOD(X379,3)=0,O379)))</f>
        <v>0</v>
      </c>
    </row>
    <row r="380" spans="1:26">
      <c r="A380" s="4" t="s">
        <v>705</v>
      </c>
      <c r="B380" s="3">
        <f>主线辅助!B376</f>
        <v>2205547</v>
      </c>
      <c r="C380" s="3">
        <v>6</v>
      </c>
      <c r="D380" s="3">
        <v>68</v>
      </c>
      <c r="E380" s="3">
        <v>3</v>
      </c>
      <c r="F380" s="25">
        <f t="shared" si="15"/>
        <v>313882</v>
      </c>
      <c r="G380" s="25">
        <v>285423</v>
      </c>
      <c r="H380" s="26">
        <f>ROUND((F380/4*5.5+F380*2.7+F380/4*10*1)*2,0)*C380</f>
        <v>24765288</v>
      </c>
      <c r="I380" s="26">
        <f t="shared" si="16"/>
        <v>22519872</v>
      </c>
      <c r="J380" s="26"/>
      <c r="K380" s="35">
        <f>MAX(G380-MAX(G$5:G379),0)</f>
        <v>1032</v>
      </c>
      <c r="L380" s="35">
        <f>MAX(G$5:G380)</f>
        <v>285423</v>
      </c>
      <c r="M380" s="3">
        <v>0.6</v>
      </c>
      <c r="N380" s="38">
        <f>INT(B380*0.2)</f>
        <v>441109</v>
      </c>
      <c r="O380" s="38">
        <f t="shared" si="17"/>
        <v>118925</v>
      </c>
      <c r="P380">
        <f>INT(L380*2.5)</f>
        <v>713557</v>
      </c>
      <c r="Q380">
        <f>INT(L380/4)</f>
        <v>71355</v>
      </c>
      <c r="W380" s="4" t="s">
        <v>8149</v>
      </c>
      <c r="X380">
        <v>6</v>
      </c>
      <c r="Y380">
        <f>IF(MOD(X380,9)=0,N380,IF(MOD(X380,6)=0,N380,IF(MOD(X380,3)=0,N380)))</f>
        <v>441109</v>
      </c>
      <c r="Z380">
        <f>IF(MOD(X380,9)=0,O380,IF(MOD(X380,6)=0,O380,IF(MOD(X380,3)=0,O380)))</f>
        <v>118925</v>
      </c>
    </row>
    <row r="381" spans="1:26">
      <c r="A381" s="4" t="s">
        <v>706</v>
      </c>
      <c r="B381" s="3">
        <f>主线辅助!B377</f>
        <v>2209736</v>
      </c>
      <c r="C381" s="3">
        <v>6</v>
      </c>
      <c r="D381" s="3">
        <v>68</v>
      </c>
      <c r="E381" s="3">
        <v>3</v>
      </c>
      <c r="F381" s="25">
        <f t="shared" si="15"/>
        <v>314478</v>
      </c>
      <c r="G381" s="25">
        <v>285965</v>
      </c>
      <c r="H381" s="26">
        <f>ROUND((F381/4*5.5+F381*2.7+F381/4*10*1)*2,0)*C381</f>
        <v>24812316</v>
      </c>
      <c r="I381" s="26">
        <f t="shared" si="16"/>
        <v>22562640</v>
      </c>
      <c r="J381" s="26"/>
      <c r="K381" s="35">
        <f>MAX(G381-MAX(G$5:G380),0)</f>
        <v>542</v>
      </c>
      <c r="L381" s="35">
        <f>MAX(G$5:G381)</f>
        <v>285965</v>
      </c>
      <c r="M381" s="3">
        <v>0.6</v>
      </c>
      <c r="N381" s="38">
        <f>INT(B381*0.2)</f>
        <v>441947</v>
      </c>
      <c r="O381" s="38">
        <f t="shared" si="17"/>
        <v>119151</v>
      </c>
      <c r="P381">
        <f>INT(L381*2.5)</f>
        <v>714912</v>
      </c>
      <c r="Q381">
        <f>INT(L381/4)</f>
        <v>71491</v>
      </c>
      <c r="W381" s="4" t="s">
        <v>8149</v>
      </c>
      <c r="X381">
        <v>7</v>
      </c>
      <c r="Y381" t="b">
        <f>IF(MOD(X381,9)=0,N381,IF(MOD(X381,6)=0,N381,IF(MOD(X381,3)=0,N381)))</f>
        <v>0</v>
      </c>
      <c r="Z381" t="b">
        <f>IF(MOD(X381,9)=0,O381,IF(MOD(X381,6)=0,O381,IF(MOD(X381,3)=0,O381)))</f>
        <v>0</v>
      </c>
    </row>
    <row r="382" spans="1:26">
      <c r="A382" s="4" t="s">
        <v>707</v>
      </c>
      <c r="B382" s="3">
        <f>主线辅助!B378</f>
        <v>2213926</v>
      </c>
      <c r="C382" s="3">
        <v>6</v>
      </c>
      <c r="D382" s="3">
        <v>68</v>
      </c>
      <c r="E382" s="3">
        <v>3</v>
      </c>
      <c r="F382" s="25">
        <f t="shared" si="15"/>
        <v>315074</v>
      </c>
      <c r="G382" s="25">
        <v>286508</v>
      </c>
      <c r="H382" s="26">
        <f>ROUND((F382/4*5.5+F382*2.7+F382/4*10*1)*2,0)*C382</f>
        <v>24859338</v>
      </c>
      <c r="I382" s="26">
        <f t="shared" si="16"/>
        <v>22605480</v>
      </c>
      <c r="J382" s="26"/>
      <c r="K382" s="35">
        <f>MAX(G382-MAX(G$5:G381),0)</f>
        <v>543</v>
      </c>
      <c r="L382" s="35">
        <f>MAX(G$5:G382)</f>
        <v>286508</v>
      </c>
      <c r="M382" s="3">
        <v>0.6</v>
      </c>
      <c r="N382" s="38">
        <f>INT(B382*0.2)</f>
        <v>442785</v>
      </c>
      <c r="O382" s="38">
        <f t="shared" si="17"/>
        <v>119378</v>
      </c>
      <c r="P382">
        <f>INT(L382*2.5)</f>
        <v>716270</v>
      </c>
      <c r="Q382">
        <f>INT(L382/4)</f>
        <v>71627</v>
      </c>
      <c r="W382" s="4" t="s">
        <v>8149</v>
      </c>
      <c r="X382">
        <v>8</v>
      </c>
      <c r="Y382" t="b">
        <f>IF(MOD(X382,9)=0,N382,IF(MOD(X382,6)=0,N382,IF(MOD(X382,3)=0,N382)))</f>
        <v>0</v>
      </c>
      <c r="Z382" t="b">
        <f>IF(MOD(X382,9)=0,O382,IF(MOD(X382,6)=0,O382,IF(MOD(X382,3)=0,O382)))</f>
        <v>0</v>
      </c>
    </row>
    <row r="383" spans="1:26">
      <c r="A383" s="4" t="s">
        <v>708</v>
      </c>
      <c r="B383" s="3">
        <f>主线辅助!B379</f>
        <v>2221949</v>
      </c>
      <c r="C383" s="3">
        <v>6</v>
      </c>
      <c r="D383" s="3">
        <v>68</v>
      </c>
      <c r="E383" s="3">
        <v>3</v>
      </c>
      <c r="F383" s="25">
        <f t="shared" si="15"/>
        <v>316216</v>
      </c>
      <c r="G383" s="25">
        <v>287546</v>
      </c>
      <c r="H383" s="26">
        <f>ROUND((F383/4*5.5+F383*2.7+F383/4*10*1)*2,0)*C383</f>
        <v>24949440</v>
      </c>
      <c r="I383" s="26">
        <f t="shared" si="16"/>
        <v>22687380</v>
      </c>
      <c r="J383" s="26"/>
      <c r="K383" s="35">
        <f>MAX(G383-MAX(G$5:G382),0)</f>
        <v>1038</v>
      </c>
      <c r="L383" s="35">
        <f>MAX(G$5:G383)</f>
        <v>287546</v>
      </c>
      <c r="M383" s="3">
        <v>0.6</v>
      </c>
      <c r="N383" s="38">
        <f>INT(B383*0.2)</f>
        <v>444389</v>
      </c>
      <c r="O383" s="38">
        <f t="shared" si="17"/>
        <v>119810</v>
      </c>
      <c r="P383">
        <f>INT(L383*2.5)</f>
        <v>718865</v>
      </c>
      <c r="Q383">
        <f>INT(L383/4)</f>
        <v>71886</v>
      </c>
      <c r="W383" s="4" t="s">
        <v>8149</v>
      </c>
      <c r="X383">
        <v>9</v>
      </c>
      <c r="Y383">
        <f>IF(MOD(X383,9)=0,N383,IF(MOD(X383,6)=0,N383,IF(MOD(X383,3)=0,N383)))</f>
        <v>444389</v>
      </c>
      <c r="Z383">
        <f>IF(MOD(X383,9)=0,O383,IF(MOD(X383,6)=0,O383,IF(MOD(X383,3)=0,O383)))</f>
        <v>119810</v>
      </c>
    </row>
    <row r="384" spans="1:26">
      <c r="A384" s="27" t="s">
        <v>104</v>
      </c>
      <c r="B384" s="28">
        <f>主线辅助!B380</f>
        <v>2226152</v>
      </c>
      <c r="C384" s="28">
        <v>6</v>
      </c>
      <c r="D384" s="28">
        <v>68</v>
      </c>
      <c r="E384" s="28">
        <v>3</v>
      </c>
      <c r="F384" s="28">
        <f t="shared" si="15"/>
        <v>316814</v>
      </c>
      <c r="G384" s="28">
        <v>288090</v>
      </c>
      <c r="H384" s="29">
        <f>ROUND((F384/4*5.5+F384*2.7+F384/4*10*1)*2,0)*C384</f>
        <v>24996624</v>
      </c>
      <c r="I384" s="26">
        <f t="shared" si="16"/>
        <v>22730304</v>
      </c>
      <c r="J384" s="29" t="s">
        <v>5087</v>
      </c>
      <c r="K384" s="35">
        <f>MAX(G384-MAX(G$5:G383),0)</f>
        <v>544</v>
      </c>
      <c r="L384" s="35">
        <f>MAX(G$5:G384)</f>
        <v>288090</v>
      </c>
      <c r="M384" s="3">
        <v>0.6</v>
      </c>
      <c r="N384" s="38">
        <f>INT(B384*0.2)</f>
        <v>445230</v>
      </c>
      <c r="O384" s="38">
        <f t="shared" si="17"/>
        <v>120037</v>
      </c>
      <c r="P384">
        <f>INT(L384*2.5)</f>
        <v>720225</v>
      </c>
      <c r="Q384">
        <f>INT(L384/4)</f>
        <v>72022</v>
      </c>
      <c r="W384" s="27" t="s">
        <v>8149</v>
      </c>
      <c r="X384">
        <v>10</v>
      </c>
      <c r="Y384" t="b">
        <f>IF(MOD(X384,9)=0,N384,IF(MOD(X384,6)=0,N384,IF(MOD(X384,3)=0,N384)))</f>
        <v>0</v>
      </c>
      <c r="Z384" t="b">
        <f>IF(MOD(X384,9)=0,O384,IF(MOD(X384,6)=0,O384,IF(MOD(X384,3)=0,O384)))</f>
        <v>0</v>
      </c>
    </row>
    <row r="385" spans="1:26">
      <c r="A385" s="4" t="s">
        <v>709</v>
      </c>
      <c r="B385" s="3">
        <f>主线辅助!B381</f>
        <v>2251286</v>
      </c>
      <c r="C385" s="3">
        <v>6</v>
      </c>
      <c r="D385" s="3">
        <v>70</v>
      </c>
      <c r="E385" s="3">
        <v>3</v>
      </c>
      <c r="F385" s="25">
        <f t="shared" si="15"/>
        <v>311237</v>
      </c>
      <c r="G385" s="25">
        <v>283018</v>
      </c>
      <c r="H385" s="26">
        <f>ROUND((F385/4*5.5+F385*2.7+F385/4*10*1)*2,0)*C385</f>
        <v>24556602</v>
      </c>
      <c r="I385" s="26">
        <f t="shared" si="16"/>
        <v>22330122</v>
      </c>
      <c r="J385" s="26"/>
      <c r="K385" s="35">
        <f>MAX(G385-MAX(G$5:G384),0)</f>
        <v>0</v>
      </c>
      <c r="L385" s="35">
        <f>MAX(G$5:G385)</f>
        <v>288090</v>
      </c>
      <c r="M385" s="3">
        <v>0.6</v>
      </c>
      <c r="N385" s="38">
        <f>INT(B385*0.2)</f>
        <v>450257</v>
      </c>
      <c r="O385" s="38">
        <f t="shared" si="17"/>
        <v>120037</v>
      </c>
      <c r="P385">
        <f>INT(L385*2.5)</f>
        <v>720225</v>
      </c>
      <c r="Q385">
        <f>INT(L385/4)</f>
        <v>72022</v>
      </c>
      <c r="W385" s="4" t="s">
        <v>8150</v>
      </c>
      <c r="X385">
        <v>1</v>
      </c>
      <c r="Y385" t="b">
        <f>IF(MOD(X385,9)=0,N385,IF(MOD(X385,6)=0,N385,IF(MOD(X385,3)=0,N385)))</f>
        <v>0</v>
      </c>
      <c r="Z385" t="b">
        <f>IF(MOD(X385,9)=0,O385,IF(MOD(X385,6)=0,O385,IF(MOD(X385,3)=0,O385)))</f>
        <v>0</v>
      </c>
    </row>
    <row r="386" spans="1:26">
      <c r="A386" s="4" t="s">
        <v>710</v>
      </c>
      <c r="B386" s="3">
        <f>主线辅助!B382</f>
        <v>2255912</v>
      </c>
      <c r="C386" s="3">
        <v>6</v>
      </c>
      <c r="D386" s="3">
        <v>70</v>
      </c>
      <c r="E386" s="3">
        <v>3</v>
      </c>
      <c r="F386" s="25">
        <f t="shared" si="15"/>
        <v>311877</v>
      </c>
      <c r="G386" s="25">
        <v>283600</v>
      </c>
      <c r="H386" s="26">
        <f>ROUND((F386/4*5.5+F386*2.7+F386/4*10*1)*2,0)*C386</f>
        <v>24607098</v>
      </c>
      <c r="I386" s="26">
        <f t="shared" si="16"/>
        <v>22376040</v>
      </c>
      <c r="J386" s="26"/>
      <c r="K386" s="35">
        <f>MAX(G386-MAX(G$5:G385),0)</f>
        <v>0</v>
      </c>
      <c r="L386" s="35">
        <f>MAX(G$5:G386)</f>
        <v>288090</v>
      </c>
      <c r="M386" s="3">
        <v>0.6</v>
      </c>
      <c r="N386" s="38">
        <f>INT(B386*0.2)</f>
        <v>451182</v>
      </c>
      <c r="O386" s="38">
        <f t="shared" si="17"/>
        <v>120037</v>
      </c>
      <c r="P386">
        <f>INT(L386*2.5)</f>
        <v>720225</v>
      </c>
      <c r="Q386">
        <f>INT(L386/4)</f>
        <v>72022</v>
      </c>
      <c r="W386" s="4" t="s">
        <v>8150</v>
      </c>
      <c r="X386">
        <v>2</v>
      </c>
      <c r="Y386" t="b">
        <f>IF(MOD(X386,9)=0,N386,IF(MOD(X386,6)=0,N386,IF(MOD(X386,3)=0,N386)))</f>
        <v>0</v>
      </c>
      <c r="Z386" t="b">
        <f>IF(MOD(X386,9)=0,O386,IF(MOD(X386,6)=0,O386,IF(MOD(X386,3)=0,O386)))</f>
        <v>0</v>
      </c>
    </row>
    <row r="387" spans="1:26">
      <c r="A387" s="4" t="s">
        <v>711</v>
      </c>
      <c r="B387" s="3">
        <f>主线辅助!B383</f>
        <v>2264417</v>
      </c>
      <c r="C387" s="3">
        <v>6</v>
      </c>
      <c r="D387" s="3">
        <v>70</v>
      </c>
      <c r="E387" s="3">
        <v>3</v>
      </c>
      <c r="F387" s="25">
        <f t="shared" si="15"/>
        <v>313053</v>
      </c>
      <c r="G387" s="25">
        <v>284669</v>
      </c>
      <c r="H387" s="26">
        <f>ROUND((F387/4*5.5+F387*2.7+F387/4*10*1)*2,0)*C387</f>
        <v>24699882</v>
      </c>
      <c r="I387" s="26">
        <f t="shared" si="16"/>
        <v>22460382</v>
      </c>
      <c r="J387" s="26"/>
      <c r="K387" s="35">
        <f>MAX(G387-MAX(G$5:G386),0)</f>
        <v>0</v>
      </c>
      <c r="L387" s="35">
        <f>MAX(G$5:G387)</f>
        <v>288090</v>
      </c>
      <c r="M387" s="3">
        <v>0.6</v>
      </c>
      <c r="N387" s="38">
        <f>INT(B387*0.2)</f>
        <v>452883</v>
      </c>
      <c r="O387" s="38">
        <f t="shared" si="17"/>
        <v>120037</v>
      </c>
      <c r="P387">
        <f>INT(L387*2.5)</f>
        <v>720225</v>
      </c>
      <c r="Q387">
        <f>INT(L387/4)</f>
        <v>72022</v>
      </c>
      <c r="W387" s="4" t="s">
        <v>8150</v>
      </c>
      <c r="X387">
        <v>3</v>
      </c>
      <c r="Y387">
        <f>IF(MOD(X387,9)=0,N387,IF(MOD(X387,6)=0,N387,IF(MOD(X387,3)=0,N387)))</f>
        <v>452883</v>
      </c>
      <c r="Z387">
        <f>IF(MOD(X387,9)=0,O387,IF(MOD(X387,6)=0,O387,IF(MOD(X387,3)=0,O387)))</f>
        <v>120037</v>
      </c>
    </row>
    <row r="388" spans="1:26">
      <c r="A388" s="4" t="s">
        <v>712</v>
      </c>
      <c r="B388" s="3">
        <f>主线辅助!B384</f>
        <v>2269056</v>
      </c>
      <c r="C388" s="3">
        <v>6</v>
      </c>
      <c r="D388" s="3">
        <v>70</v>
      </c>
      <c r="E388" s="3">
        <v>3</v>
      </c>
      <c r="F388" s="25">
        <f t="shared" si="15"/>
        <v>313694</v>
      </c>
      <c r="G388" s="25">
        <v>285252</v>
      </c>
      <c r="H388" s="26">
        <f>ROUND((F388/4*5.5+F388*2.7+F388/4*10*1)*2,0)*C388</f>
        <v>24750456</v>
      </c>
      <c r="I388" s="26">
        <f t="shared" si="16"/>
        <v>22506384</v>
      </c>
      <c r="J388" s="26"/>
      <c r="K388" s="35">
        <f>MAX(G388-MAX(G$5:G387),0)</f>
        <v>0</v>
      </c>
      <c r="L388" s="35">
        <f>MAX(G$5:G388)</f>
        <v>288090</v>
      </c>
      <c r="M388" s="3">
        <v>0.6</v>
      </c>
      <c r="N388" s="38">
        <f>INT(B388*0.2)</f>
        <v>453811</v>
      </c>
      <c r="O388" s="38">
        <f t="shared" si="17"/>
        <v>120037</v>
      </c>
      <c r="P388">
        <f>INT(L388*2.5)</f>
        <v>720225</v>
      </c>
      <c r="Q388">
        <f>INT(L388/4)</f>
        <v>72022</v>
      </c>
      <c r="W388" s="4" t="s">
        <v>8150</v>
      </c>
      <c r="X388">
        <v>4</v>
      </c>
      <c r="Y388" t="b">
        <f>IF(MOD(X388,9)=0,N388,IF(MOD(X388,6)=0,N388,IF(MOD(X388,3)=0,N388)))</f>
        <v>0</v>
      </c>
      <c r="Z388" t="b">
        <f>IF(MOD(X388,9)=0,O388,IF(MOD(X388,6)=0,O388,IF(MOD(X388,3)=0,O388)))</f>
        <v>0</v>
      </c>
    </row>
    <row r="389" spans="1:26">
      <c r="A389" s="4" t="s">
        <v>713</v>
      </c>
      <c r="B389" s="3">
        <f>主线辅助!B385</f>
        <v>2273696</v>
      </c>
      <c r="C389" s="3">
        <v>6</v>
      </c>
      <c r="D389" s="3">
        <v>70</v>
      </c>
      <c r="E389" s="3">
        <v>3</v>
      </c>
      <c r="F389" s="25">
        <f t="shared" si="15"/>
        <v>314335</v>
      </c>
      <c r="G389" s="25">
        <v>285836</v>
      </c>
      <c r="H389" s="26">
        <f>ROUND((F389/4*5.5+F389*2.7+F389/4*10*1)*2,0)*C389</f>
        <v>24801030</v>
      </c>
      <c r="I389" s="26">
        <f t="shared" si="16"/>
        <v>22552458</v>
      </c>
      <c r="J389" s="26"/>
      <c r="K389" s="35">
        <f>MAX(G389-MAX(G$5:G388),0)</f>
        <v>0</v>
      </c>
      <c r="L389" s="35">
        <f>MAX(G$5:G389)</f>
        <v>288090</v>
      </c>
      <c r="M389" s="3">
        <v>0.6</v>
      </c>
      <c r="N389" s="38">
        <f>INT(B389*0.2)</f>
        <v>454739</v>
      </c>
      <c r="O389" s="38">
        <f t="shared" si="17"/>
        <v>120037</v>
      </c>
      <c r="P389">
        <f>INT(L389*2.5)</f>
        <v>720225</v>
      </c>
      <c r="Q389">
        <f>INT(L389/4)</f>
        <v>72022</v>
      </c>
      <c r="W389" s="4" t="s">
        <v>8150</v>
      </c>
      <c r="X389">
        <v>5</v>
      </c>
      <c r="Y389" t="b">
        <f>IF(MOD(X389,9)=0,N389,IF(MOD(X389,6)=0,N389,IF(MOD(X389,3)=0,N389)))</f>
        <v>0</v>
      </c>
      <c r="Z389" t="b">
        <f>IF(MOD(X389,9)=0,O389,IF(MOD(X389,6)=0,O389,IF(MOD(X389,3)=0,O389)))</f>
        <v>0</v>
      </c>
    </row>
    <row r="390" spans="1:26">
      <c r="A390" s="4" t="s">
        <v>714</v>
      </c>
      <c r="B390" s="3">
        <f>主线辅助!B386</f>
        <v>2282251</v>
      </c>
      <c r="C390" s="3">
        <v>6</v>
      </c>
      <c r="D390" s="3">
        <v>70</v>
      </c>
      <c r="E390" s="3">
        <v>3</v>
      </c>
      <c r="F390" s="25">
        <f t="shared" ref="F390:F453" si="18">INT(B390/(5-1.9)/C390/(D390/2.7)*100/1.5)</f>
        <v>315518</v>
      </c>
      <c r="G390" s="25">
        <v>286911</v>
      </c>
      <c r="H390" s="26">
        <f>ROUND((F390/4*5.5+F390*2.7+F390/4*10*1)*2,0)*C390</f>
        <v>24894372</v>
      </c>
      <c r="I390" s="26">
        <f t="shared" ref="I390:I453" si="19">ROUND((G390/4*5.5+G390*2.7+G390/4*10*1)*2,0)*C390</f>
        <v>22637280</v>
      </c>
      <c r="J390" s="26"/>
      <c r="K390" s="35">
        <f>MAX(G390-MAX(G$5:G389),0)</f>
        <v>0</v>
      </c>
      <c r="L390" s="35">
        <f>MAX(G$5:G390)</f>
        <v>288090</v>
      </c>
      <c r="M390" s="3">
        <v>0.6</v>
      </c>
      <c r="N390" s="38">
        <f>INT(B390*0.2)</f>
        <v>456450</v>
      </c>
      <c r="O390" s="38">
        <f t="shared" ref="O390:O453" si="20">INT((P390/15)+Q390)</f>
        <v>120037</v>
      </c>
      <c r="P390">
        <f>INT(L390*2.5)</f>
        <v>720225</v>
      </c>
      <c r="Q390">
        <f>INT(L390/4)</f>
        <v>72022</v>
      </c>
      <c r="W390" s="4" t="s">
        <v>8150</v>
      </c>
      <c r="X390">
        <v>6</v>
      </c>
      <c r="Y390">
        <f>IF(MOD(X390,9)=0,N390,IF(MOD(X390,6)=0,N390,IF(MOD(X390,3)=0,N390)))</f>
        <v>456450</v>
      </c>
      <c r="Z390">
        <f>IF(MOD(X390,9)=0,O390,IF(MOD(X390,6)=0,O390,IF(MOD(X390,3)=0,O390)))</f>
        <v>120037</v>
      </c>
    </row>
    <row r="391" spans="1:26">
      <c r="A391" s="4" t="s">
        <v>715</v>
      </c>
      <c r="B391" s="3">
        <f>主线辅助!B387</f>
        <v>2286905</v>
      </c>
      <c r="C391" s="3">
        <v>6</v>
      </c>
      <c r="D391" s="3">
        <v>70</v>
      </c>
      <c r="E391" s="3">
        <v>3</v>
      </c>
      <c r="F391" s="25">
        <f t="shared" si="18"/>
        <v>316161</v>
      </c>
      <c r="G391" s="25">
        <v>287496</v>
      </c>
      <c r="H391" s="26">
        <f>ROUND((F391/4*5.5+F391*2.7+F391/4*10*1)*2,0)*C391</f>
        <v>24945102</v>
      </c>
      <c r="I391" s="26">
        <f t="shared" si="19"/>
        <v>22683432</v>
      </c>
      <c r="J391" s="26"/>
      <c r="K391" s="35">
        <f>MAX(G391-MAX(G$5:G390),0)</f>
        <v>0</v>
      </c>
      <c r="L391" s="35">
        <f>MAX(G$5:G391)</f>
        <v>288090</v>
      </c>
      <c r="M391" s="3">
        <v>0.6</v>
      </c>
      <c r="N391" s="38">
        <f>INT(B391*0.2)</f>
        <v>457381</v>
      </c>
      <c r="O391" s="38">
        <f t="shared" si="20"/>
        <v>120037</v>
      </c>
      <c r="P391">
        <f>INT(L391*2.5)</f>
        <v>720225</v>
      </c>
      <c r="Q391">
        <f>INT(L391/4)</f>
        <v>72022</v>
      </c>
      <c r="W391" s="4" t="s">
        <v>8150</v>
      </c>
      <c r="X391">
        <v>7</v>
      </c>
      <c r="Y391" t="b">
        <f>IF(MOD(X391,9)=0,N391,IF(MOD(X391,6)=0,N391,IF(MOD(X391,3)=0,N391)))</f>
        <v>0</v>
      </c>
      <c r="Z391" t="b">
        <f>IF(MOD(X391,9)=0,O391,IF(MOD(X391,6)=0,O391,IF(MOD(X391,3)=0,O391)))</f>
        <v>0</v>
      </c>
    </row>
    <row r="392" spans="1:26">
      <c r="A392" s="4" t="s">
        <v>716</v>
      </c>
      <c r="B392" s="3">
        <f>主线辅助!B388</f>
        <v>2291559</v>
      </c>
      <c r="C392" s="3">
        <v>6</v>
      </c>
      <c r="D392" s="3">
        <v>70</v>
      </c>
      <c r="E392" s="3">
        <v>3</v>
      </c>
      <c r="F392" s="25">
        <f t="shared" si="18"/>
        <v>316805</v>
      </c>
      <c r="G392" s="25">
        <v>288081</v>
      </c>
      <c r="H392" s="26">
        <f>ROUND((F392/4*5.5+F392*2.7+F392/4*10*1)*2,0)*C392</f>
        <v>24995916</v>
      </c>
      <c r="I392" s="26">
        <f t="shared" si="19"/>
        <v>22729590</v>
      </c>
      <c r="J392" s="26"/>
      <c r="K392" s="35">
        <f>MAX(G392-MAX(G$5:G391),0)</f>
        <v>0</v>
      </c>
      <c r="L392" s="35">
        <f>MAX(G$5:G392)</f>
        <v>288090</v>
      </c>
      <c r="M392" s="3">
        <v>0.6</v>
      </c>
      <c r="N392" s="38">
        <f>INT(B392*0.2)</f>
        <v>458311</v>
      </c>
      <c r="O392" s="38">
        <f t="shared" si="20"/>
        <v>120037</v>
      </c>
      <c r="P392">
        <f>INT(L392*2.5)</f>
        <v>720225</v>
      </c>
      <c r="Q392">
        <f>INT(L392/4)</f>
        <v>72022</v>
      </c>
      <c r="W392" s="4" t="s">
        <v>8150</v>
      </c>
      <c r="X392">
        <v>8</v>
      </c>
      <c r="Y392" t="b">
        <f>IF(MOD(X392,9)=0,N392,IF(MOD(X392,6)=0,N392,IF(MOD(X392,3)=0,N392)))</f>
        <v>0</v>
      </c>
      <c r="Z392" t="b">
        <f>IF(MOD(X392,9)=0,O392,IF(MOD(X392,6)=0,O392,IF(MOD(X392,3)=0,O392)))</f>
        <v>0</v>
      </c>
    </row>
    <row r="393" spans="1:26">
      <c r="A393" s="4" t="s">
        <v>717</v>
      </c>
      <c r="B393" s="3">
        <f>主线辅助!B389</f>
        <v>2300165</v>
      </c>
      <c r="C393" s="3">
        <v>6</v>
      </c>
      <c r="D393" s="3">
        <v>70</v>
      </c>
      <c r="E393" s="3">
        <v>3</v>
      </c>
      <c r="F393" s="25">
        <f t="shared" si="18"/>
        <v>317995</v>
      </c>
      <c r="G393" s="25">
        <v>289163</v>
      </c>
      <c r="H393" s="26">
        <f>ROUND((F393/4*5.5+F393*2.7+F393/4*10*1)*2,0)*C393</f>
        <v>25089804</v>
      </c>
      <c r="I393" s="26">
        <f t="shared" si="19"/>
        <v>22814958</v>
      </c>
      <c r="J393" s="26"/>
      <c r="K393" s="35">
        <f>MAX(G393-MAX(G$5:G392),0)</f>
        <v>1073</v>
      </c>
      <c r="L393" s="35">
        <f>MAX(G$5:G393)</f>
        <v>289163</v>
      </c>
      <c r="M393" s="3">
        <v>0.6</v>
      </c>
      <c r="N393" s="38">
        <f>INT(B393*0.2)</f>
        <v>460033</v>
      </c>
      <c r="O393" s="38">
        <f t="shared" si="20"/>
        <v>120483</v>
      </c>
      <c r="P393">
        <f>INT(L393*2.5)</f>
        <v>722907</v>
      </c>
      <c r="Q393">
        <f>INT(L393/4)</f>
        <v>72290</v>
      </c>
      <c r="W393" s="4" t="s">
        <v>8150</v>
      </c>
      <c r="X393">
        <v>9</v>
      </c>
      <c r="Y393">
        <f>IF(MOD(X393,9)=0,N393,IF(MOD(X393,6)=0,N393,IF(MOD(X393,3)=0,N393)))</f>
        <v>460033</v>
      </c>
      <c r="Z393">
        <f>IF(MOD(X393,9)=0,O393,IF(MOD(X393,6)=0,O393,IF(MOD(X393,3)=0,O393)))</f>
        <v>120483</v>
      </c>
    </row>
    <row r="394" spans="1:26">
      <c r="A394" s="4" t="s">
        <v>106</v>
      </c>
      <c r="B394" s="3">
        <f>主线辅助!B390</f>
        <v>2304832</v>
      </c>
      <c r="C394" s="3">
        <v>6</v>
      </c>
      <c r="D394" s="3">
        <v>70</v>
      </c>
      <c r="E394" s="3">
        <v>3</v>
      </c>
      <c r="F394" s="25">
        <f t="shared" si="18"/>
        <v>318640</v>
      </c>
      <c r="G394" s="25">
        <v>289750</v>
      </c>
      <c r="H394" s="26">
        <f>ROUND((F394/4*5.5+F394*2.7+F394/4*10*1)*2,0)*C394</f>
        <v>25140696</v>
      </c>
      <c r="I394" s="26">
        <f t="shared" si="19"/>
        <v>22861278</v>
      </c>
      <c r="J394" s="26"/>
      <c r="K394" s="35">
        <f>MAX(G394-MAX(G$5:G393),0)</f>
        <v>587</v>
      </c>
      <c r="L394" s="35">
        <f>MAX(G$5:G394)</f>
        <v>289750</v>
      </c>
      <c r="M394" s="3">
        <v>0.6</v>
      </c>
      <c r="N394" s="38">
        <f>INT(B394*0.2)</f>
        <v>460966</v>
      </c>
      <c r="O394" s="38">
        <f t="shared" si="20"/>
        <v>120728</v>
      </c>
      <c r="P394">
        <f>INT(L394*2.5)</f>
        <v>724375</v>
      </c>
      <c r="Q394">
        <f>INT(L394/4)</f>
        <v>72437</v>
      </c>
      <c r="W394" s="4" t="s">
        <v>8150</v>
      </c>
      <c r="X394">
        <v>10</v>
      </c>
      <c r="Y394" t="b">
        <f>IF(MOD(X394,9)=0,N394,IF(MOD(X394,6)=0,N394,IF(MOD(X394,3)=0,N394)))</f>
        <v>0</v>
      </c>
      <c r="Z394" t="b">
        <f>IF(MOD(X394,9)=0,O394,IF(MOD(X394,6)=0,O394,IF(MOD(X394,3)=0,O394)))</f>
        <v>0</v>
      </c>
    </row>
    <row r="395" spans="1:26">
      <c r="A395" s="4" t="s">
        <v>718</v>
      </c>
      <c r="B395" s="3">
        <f>主线辅助!B391</f>
        <v>2331956</v>
      </c>
      <c r="C395" s="3">
        <v>6</v>
      </c>
      <c r="D395" s="3">
        <v>70</v>
      </c>
      <c r="E395" s="3">
        <v>3</v>
      </c>
      <c r="F395" s="25">
        <f t="shared" si="18"/>
        <v>322390</v>
      </c>
      <c r="G395" s="25">
        <v>293160</v>
      </c>
      <c r="H395" s="26">
        <f>ROUND((F395/4*5.5+F395*2.7+F395/4*10*1)*2,0)*C395</f>
        <v>25436574</v>
      </c>
      <c r="I395" s="26">
        <f t="shared" si="19"/>
        <v>23130324</v>
      </c>
      <c r="J395" s="26"/>
      <c r="K395" s="35">
        <f>MAX(G395-MAX(G$5:G394),0)</f>
        <v>3410</v>
      </c>
      <c r="L395" s="35">
        <f>MAX(G$5:G395)</f>
        <v>293160</v>
      </c>
      <c r="M395" s="3">
        <v>0.6</v>
      </c>
      <c r="N395" s="38">
        <f>INT(B395*0.2)</f>
        <v>466391</v>
      </c>
      <c r="O395" s="38">
        <f t="shared" si="20"/>
        <v>122150</v>
      </c>
      <c r="P395">
        <f>INT(L395*2.5)</f>
        <v>732900</v>
      </c>
      <c r="Q395">
        <f>INT(L395/4)</f>
        <v>73290</v>
      </c>
      <c r="W395" s="4" t="s">
        <v>8151</v>
      </c>
      <c r="X395">
        <v>1</v>
      </c>
      <c r="Y395" t="b">
        <f>IF(MOD(X395,9)=0,N395,IF(MOD(X395,6)=0,N395,IF(MOD(X395,3)=0,N395)))</f>
        <v>0</v>
      </c>
      <c r="Z395" t="b">
        <f>IF(MOD(X395,9)=0,O395,IF(MOD(X395,6)=0,O395,IF(MOD(X395,3)=0,O395)))</f>
        <v>0</v>
      </c>
    </row>
    <row r="396" spans="1:26">
      <c r="A396" s="4" t="s">
        <v>719</v>
      </c>
      <c r="B396" s="3">
        <f>主线辅助!B392</f>
        <v>2336637</v>
      </c>
      <c r="C396" s="3">
        <v>6</v>
      </c>
      <c r="D396" s="3">
        <v>70</v>
      </c>
      <c r="E396" s="3">
        <v>3</v>
      </c>
      <c r="F396" s="25">
        <f t="shared" si="18"/>
        <v>323037</v>
      </c>
      <c r="G396" s="25">
        <v>293748</v>
      </c>
      <c r="H396" s="26">
        <f>ROUND((F396/4*5.5+F396*2.7+F396/4*10*1)*2,0)*C396</f>
        <v>25487622</v>
      </c>
      <c r="I396" s="26">
        <f t="shared" si="19"/>
        <v>23176716</v>
      </c>
      <c r="J396" s="26"/>
      <c r="K396" s="35">
        <f>MAX(G396-MAX(G$5:G395),0)</f>
        <v>588</v>
      </c>
      <c r="L396" s="35">
        <f>MAX(G$5:G396)</f>
        <v>293748</v>
      </c>
      <c r="M396" s="3">
        <v>0.6</v>
      </c>
      <c r="N396" s="38">
        <f>INT(B396*0.2)</f>
        <v>467327</v>
      </c>
      <c r="O396" s="38">
        <f t="shared" si="20"/>
        <v>122395</v>
      </c>
      <c r="P396">
        <f>INT(L396*2.5)</f>
        <v>734370</v>
      </c>
      <c r="Q396">
        <f>INT(L396/4)</f>
        <v>73437</v>
      </c>
      <c r="W396" s="4" t="s">
        <v>8151</v>
      </c>
      <c r="X396">
        <v>2</v>
      </c>
      <c r="Y396" t="b">
        <f>IF(MOD(X396,9)=0,N396,IF(MOD(X396,6)=0,N396,IF(MOD(X396,3)=0,N396)))</f>
        <v>0</v>
      </c>
      <c r="Z396" t="b">
        <f>IF(MOD(X396,9)=0,O396,IF(MOD(X396,6)=0,O396,IF(MOD(X396,3)=0,O396)))</f>
        <v>0</v>
      </c>
    </row>
    <row r="397" spans="1:26">
      <c r="A397" s="4" t="s">
        <v>720</v>
      </c>
      <c r="B397" s="3">
        <f>主线辅助!B393</f>
        <v>2345319</v>
      </c>
      <c r="C397" s="3">
        <v>6</v>
      </c>
      <c r="D397" s="3">
        <v>70</v>
      </c>
      <c r="E397" s="3">
        <v>3</v>
      </c>
      <c r="F397" s="25">
        <f t="shared" si="18"/>
        <v>324237</v>
      </c>
      <c r="G397" s="25">
        <v>294839</v>
      </c>
      <c r="H397" s="26">
        <f>ROUND((F397/4*5.5+F397*2.7+F397/4*10*1)*2,0)*C397</f>
        <v>25582302</v>
      </c>
      <c r="I397" s="26">
        <f t="shared" si="19"/>
        <v>23262798</v>
      </c>
      <c r="J397" s="26"/>
      <c r="K397" s="35">
        <f>MAX(G397-MAX(G$5:G396),0)</f>
        <v>1091</v>
      </c>
      <c r="L397" s="35">
        <f>MAX(G$5:G397)</f>
        <v>294839</v>
      </c>
      <c r="M397" s="3">
        <v>0.6</v>
      </c>
      <c r="N397" s="38">
        <f>INT(B397*0.2)</f>
        <v>469063</v>
      </c>
      <c r="O397" s="38">
        <f t="shared" si="20"/>
        <v>122848</v>
      </c>
      <c r="P397">
        <f>INT(L397*2.5)</f>
        <v>737097</v>
      </c>
      <c r="Q397">
        <f>INT(L397/4)</f>
        <v>73709</v>
      </c>
      <c r="W397" s="4" t="s">
        <v>8151</v>
      </c>
      <c r="X397">
        <v>3</v>
      </c>
      <c r="Y397">
        <f>IF(MOD(X397,9)=0,N397,IF(MOD(X397,6)=0,N397,IF(MOD(X397,3)=0,N397)))</f>
        <v>469063</v>
      </c>
      <c r="Z397">
        <f>IF(MOD(X397,9)=0,O397,IF(MOD(X397,6)=0,O397,IF(MOD(X397,3)=0,O397)))</f>
        <v>122848</v>
      </c>
    </row>
    <row r="398" spans="1:26">
      <c r="A398" s="4" t="s">
        <v>721</v>
      </c>
      <c r="B398" s="3">
        <f>主线辅助!B394</f>
        <v>2350013</v>
      </c>
      <c r="C398" s="3">
        <v>6</v>
      </c>
      <c r="D398" s="3">
        <v>70</v>
      </c>
      <c r="E398" s="3">
        <v>3</v>
      </c>
      <c r="F398" s="25">
        <f t="shared" si="18"/>
        <v>324886</v>
      </c>
      <c r="G398" s="25">
        <v>295430</v>
      </c>
      <c r="H398" s="26">
        <f>ROUND((F398/4*5.5+F398*2.7+F398/4*10*1)*2,0)*C398</f>
        <v>25633506</v>
      </c>
      <c r="I398" s="26">
        <f t="shared" si="19"/>
        <v>23309430</v>
      </c>
      <c r="J398" s="26"/>
      <c r="K398" s="35">
        <f>MAX(G398-MAX(G$5:G397),0)</f>
        <v>591</v>
      </c>
      <c r="L398" s="35">
        <f>MAX(G$5:G398)</f>
        <v>295430</v>
      </c>
      <c r="M398" s="3">
        <v>0.6</v>
      </c>
      <c r="N398" s="38">
        <f>INT(B398*0.2)</f>
        <v>470002</v>
      </c>
      <c r="O398" s="38">
        <f t="shared" si="20"/>
        <v>123095</v>
      </c>
      <c r="P398">
        <f>INT(L398*2.5)</f>
        <v>738575</v>
      </c>
      <c r="Q398">
        <f>INT(L398/4)</f>
        <v>73857</v>
      </c>
      <c r="W398" s="4" t="s">
        <v>8151</v>
      </c>
      <c r="X398">
        <v>4</v>
      </c>
      <c r="Y398" t="b">
        <f>IF(MOD(X398,9)=0,N398,IF(MOD(X398,6)=0,N398,IF(MOD(X398,3)=0,N398)))</f>
        <v>0</v>
      </c>
      <c r="Z398" t="b">
        <f>IF(MOD(X398,9)=0,O398,IF(MOD(X398,6)=0,O398,IF(MOD(X398,3)=0,O398)))</f>
        <v>0</v>
      </c>
    </row>
    <row r="399" spans="1:26">
      <c r="A399" s="4" t="s">
        <v>722</v>
      </c>
      <c r="B399" s="3">
        <f>主线辅助!B395</f>
        <v>2354709</v>
      </c>
      <c r="C399" s="3">
        <v>6</v>
      </c>
      <c r="D399" s="3">
        <v>70</v>
      </c>
      <c r="E399" s="3">
        <v>3</v>
      </c>
      <c r="F399" s="25">
        <f t="shared" si="18"/>
        <v>325535</v>
      </c>
      <c r="G399" s="25">
        <v>296020</v>
      </c>
      <c r="H399" s="26">
        <f>ROUND((F399/4*5.5+F399*2.7+F399/4*10*1)*2,0)*C399</f>
        <v>25684710</v>
      </c>
      <c r="I399" s="26">
        <f t="shared" si="19"/>
        <v>23355978</v>
      </c>
      <c r="J399" s="26"/>
      <c r="K399" s="35">
        <f>MAX(G399-MAX(G$5:G398),0)</f>
        <v>590</v>
      </c>
      <c r="L399" s="35">
        <f>MAX(G$5:G399)</f>
        <v>296020</v>
      </c>
      <c r="M399" s="3">
        <v>0.6</v>
      </c>
      <c r="N399" s="38">
        <f>INT(B399*0.2)</f>
        <v>470941</v>
      </c>
      <c r="O399" s="38">
        <f t="shared" si="20"/>
        <v>123341</v>
      </c>
      <c r="P399">
        <f>INT(L399*2.5)</f>
        <v>740050</v>
      </c>
      <c r="Q399">
        <f>INT(L399/4)</f>
        <v>74005</v>
      </c>
      <c r="W399" s="4" t="s">
        <v>8151</v>
      </c>
      <c r="X399">
        <v>5</v>
      </c>
      <c r="Y399" t="b">
        <f>IF(MOD(X399,9)=0,N399,IF(MOD(X399,6)=0,N399,IF(MOD(X399,3)=0,N399)))</f>
        <v>0</v>
      </c>
      <c r="Z399" t="b">
        <f>IF(MOD(X399,9)=0,O399,IF(MOD(X399,6)=0,O399,IF(MOD(X399,3)=0,O399)))</f>
        <v>0</v>
      </c>
    </row>
    <row r="400" spans="1:26">
      <c r="A400" s="4" t="s">
        <v>723</v>
      </c>
      <c r="B400" s="3">
        <f>主线辅助!B396</f>
        <v>2363440</v>
      </c>
      <c r="C400" s="3">
        <v>6</v>
      </c>
      <c r="D400" s="3">
        <v>70</v>
      </c>
      <c r="E400" s="3">
        <v>3</v>
      </c>
      <c r="F400" s="25">
        <f t="shared" si="18"/>
        <v>326742</v>
      </c>
      <c r="G400" s="25">
        <v>297118</v>
      </c>
      <c r="H400" s="26">
        <f>ROUND((F400/4*5.5+F400*2.7+F400/4*10*1)*2,0)*C400</f>
        <v>25779942</v>
      </c>
      <c r="I400" s="26">
        <f t="shared" si="19"/>
        <v>23442612</v>
      </c>
      <c r="J400" s="26"/>
      <c r="K400" s="35">
        <f>MAX(G400-MAX(G$5:G399),0)</f>
        <v>1098</v>
      </c>
      <c r="L400" s="35">
        <f>MAX(G$5:G400)</f>
        <v>297118</v>
      </c>
      <c r="M400" s="3">
        <v>0.6</v>
      </c>
      <c r="N400" s="38">
        <f>INT(B400*0.2)</f>
        <v>472688</v>
      </c>
      <c r="O400" s="38">
        <f t="shared" si="20"/>
        <v>123798</v>
      </c>
      <c r="P400">
        <f>INT(L400*2.5)</f>
        <v>742795</v>
      </c>
      <c r="Q400">
        <f>INT(L400/4)</f>
        <v>74279</v>
      </c>
      <c r="W400" s="4" t="s">
        <v>8151</v>
      </c>
      <c r="X400">
        <v>6</v>
      </c>
      <c r="Y400">
        <f>IF(MOD(X400,9)=0,N400,IF(MOD(X400,6)=0,N400,IF(MOD(X400,3)=0,N400)))</f>
        <v>472688</v>
      </c>
      <c r="Z400">
        <f>IF(MOD(X400,9)=0,O400,IF(MOD(X400,6)=0,O400,IF(MOD(X400,3)=0,O400)))</f>
        <v>123798</v>
      </c>
    </row>
    <row r="401" spans="1:26">
      <c r="A401" s="4" t="s">
        <v>724</v>
      </c>
      <c r="B401" s="3">
        <f>主线辅助!B397</f>
        <v>2368150</v>
      </c>
      <c r="C401" s="3">
        <v>6</v>
      </c>
      <c r="D401" s="3">
        <v>70</v>
      </c>
      <c r="E401" s="3">
        <v>3</v>
      </c>
      <c r="F401" s="25">
        <f t="shared" si="18"/>
        <v>327394</v>
      </c>
      <c r="G401" s="25">
        <v>297710</v>
      </c>
      <c r="H401" s="26">
        <f>ROUND((F401/4*5.5+F401*2.7+F401/4*10*1)*2,0)*C401</f>
        <v>25831386</v>
      </c>
      <c r="I401" s="26">
        <f t="shared" si="19"/>
        <v>23489322</v>
      </c>
      <c r="J401" s="26"/>
      <c r="K401" s="35">
        <f>MAX(G401-MAX(G$5:G400),0)</f>
        <v>592</v>
      </c>
      <c r="L401" s="35">
        <f>MAX(G$5:G401)</f>
        <v>297710</v>
      </c>
      <c r="M401" s="3">
        <v>0.6</v>
      </c>
      <c r="N401" s="38">
        <f>INT(B401*0.2)</f>
        <v>473630</v>
      </c>
      <c r="O401" s="38">
        <f t="shared" si="20"/>
        <v>124045</v>
      </c>
      <c r="P401">
        <f>INT(L401*2.5)</f>
        <v>744275</v>
      </c>
      <c r="Q401">
        <f>INT(L401/4)</f>
        <v>74427</v>
      </c>
      <c r="W401" s="4" t="s">
        <v>8151</v>
      </c>
      <c r="X401">
        <v>7</v>
      </c>
      <c r="Y401" t="b">
        <f>IF(MOD(X401,9)=0,N401,IF(MOD(X401,6)=0,N401,IF(MOD(X401,3)=0,N401)))</f>
        <v>0</v>
      </c>
      <c r="Z401" t="b">
        <f>IF(MOD(X401,9)=0,O401,IF(MOD(X401,6)=0,O401,IF(MOD(X401,3)=0,O401)))</f>
        <v>0</v>
      </c>
    </row>
    <row r="402" spans="1:26">
      <c r="A402" s="4" t="s">
        <v>725</v>
      </c>
      <c r="B402" s="3">
        <f>主线辅助!B398</f>
        <v>2372859</v>
      </c>
      <c r="C402" s="3">
        <v>6</v>
      </c>
      <c r="D402" s="3">
        <v>70</v>
      </c>
      <c r="E402" s="3">
        <v>3</v>
      </c>
      <c r="F402" s="25">
        <f t="shared" si="18"/>
        <v>328045</v>
      </c>
      <c r="G402" s="25">
        <v>298302</v>
      </c>
      <c r="H402" s="26">
        <f>ROUND((F402/4*5.5+F402*2.7+F402/4*10*1)*2,0)*C402</f>
        <v>25882752</v>
      </c>
      <c r="I402" s="26">
        <f t="shared" si="19"/>
        <v>23536026</v>
      </c>
      <c r="J402" s="26"/>
      <c r="K402" s="35">
        <f>MAX(G402-MAX(G$5:G401),0)</f>
        <v>592</v>
      </c>
      <c r="L402" s="35">
        <f>MAX(G$5:G402)</f>
        <v>298302</v>
      </c>
      <c r="M402" s="3">
        <v>0.6</v>
      </c>
      <c r="N402" s="38">
        <f>INT(B402*0.2)</f>
        <v>474571</v>
      </c>
      <c r="O402" s="38">
        <f t="shared" si="20"/>
        <v>124292</v>
      </c>
      <c r="P402">
        <f>INT(L402*2.5)</f>
        <v>745755</v>
      </c>
      <c r="Q402">
        <f>INT(L402/4)</f>
        <v>74575</v>
      </c>
      <c r="W402" s="4" t="s">
        <v>8151</v>
      </c>
      <c r="X402">
        <v>8</v>
      </c>
      <c r="Y402" t="b">
        <f>IF(MOD(X402,9)=0,N402,IF(MOD(X402,6)=0,N402,IF(MOD(X402,3)=0,N402)))</f>
        <v>0</v>
      </c>
      <c r="Z402" t="b">
        <f>IF(MOD(X402,9)=0,O402,IF(MOD(X402,6)=0,O402,IF(MOD(X402,3)=0,O402)))</f>
        <v>0</v>
      </c>
    </row>
    <row r="403" spans="1:26">
      <c r="A403" s="4" t="s">
        <v>726</v>
      </c>
      <c r="B403" s="3">
        <f>主线辅助!B399</f>
        <v>2381642</v>
      </c>
      <c r="C403" s="3">
        <v>6</v>
      </c>
      <c r="D403" s="3">
        <v>70</v>
      </c>
      <c r="E403" s="3">
        <v>3</v>
      </c>
      <c r="F403" s="25">
        <f t="shared" si="18"/>
        <v>329259</v>
      </c>
      <c r="G403" s="25">
        <v>299406</v>
      </c>
      <c r="H403" s="26">
        <f>ROUND((F403/4*5.5+F403*2.7+F403/4*10*1)*2,0)*C403</f>
        <v>25978536</v>
      </c>
      <c r="I403" s="26">
        <f t="shared" si="19"/>
        <v>23623134</v>
      </c>
      <c r="J403" s="26"/>
      <c r="K403" s="35">
        <f>MAX(G403-MAX(G$5:G402),0)</f>
        <v>1104</v>
      </c>
      <c r="L403" s="35">
        <f>MAX(G$5:G403)</f>
        <v>299406</v>
      </c>
      <c r="M403" s="3">
        <v>0.6</v>
      </c>
      <c r="N403" s="38">
        <f>INT(B403*0.2)</f>
        <v>476328</v>
      </c>
      <c r="O403" s="38">
        <f t="shared" si="20"/>
        <v>124752</v>
      </c>
      <c r="P403">
        <f>INT(L403*2.5)</f>
        <v>748515</v>
      </c>
      <c r="Q403">
        <f>INT(L403/4)</f>
        <v>74851</v>
      </c>
      <c r="W403" s="4" t="s">
        <v>8151</v>
      </c>
      <c r="X403">
        <v>9</v>
      </c>
      <c r="Y403">
        <f>IF(MOD(X403,9)=0,N403,IF(MOD(X403,6)=0,N403,IF(MOD(X403,3)=0,N403)))</f>
        <v>476328</v>
      </c>
      <c r="Z403">
        <f>IF(MOD(X403,9)=0,O403,IF(MOD(X403,6)=0,O403,IF(MOD(X403,3)=0,O403)))</f>
        <v>124752</v>
      </c>
    </row>
    <row r="404" spans="1:26">
      <c r="A404" s="4" t="s">
        <v>108</v>
      </c>
      <c r="B404" s="3">
        <f>主线辅助!B400</f>
        <v>2386364</v>
      </c>
      <c r="C404" s="3">
        <v>6</v>
      </c>
      <c r="D404" s="3">
        <v>70</v>
      </c>
      <c r="E404" s="3">
        <v>3</v>
      </c>
      <c r="F404" s="25">
        <f t="shared" si="18"/>
        <v>329912</v>
      </c>
      <c r="G404" s="25">
        <v>299999</v>
      </c>
      <c r="H404" s="26">
        <f>ROUND((F404/4*5.5+F404*2.7+F404/4*10*1)*2,0)*C404</f>
        <v>26030058</v>
      </c>
      <c r="I404" s="26">
        <f t="shared" si="19"/>
        <v>23669922</v>
      </c>
      <c r="J404" s="26"/>
      <c r="K404" s="35">
        <f>MAX(G404-MAX(G$5:G403),0)</f>
        <v>593</v>
      </c>
      <c r="L404" s="35">
        <f>MAX(G$5:G404)</f>
        <v>299999</v>
      </c>
      <c r="M404" s="3">
        <v>0.6</v>
      </c>
      <c r="N404" s="38">
        <f>INT(B404*0.2)</f>
        <v>477272</v>
      </c>
      <c r="O404" s="38">
        <f t="shared" si="20"/>
        <v>124998</v>
      </c>
      <c r="P404">
        <f>INT(L404*2.5)</f>
        <v>749997</v>
      </c>
      <c r="Q404">
        <f>INT(L404/4)</f>
        <v>74999</v>
      </c>
      <c r="W404" s="4" t="s">
        <v>8151</v>
      </c>
      <c r="X404">
        <v>10</v>
      </c>
      <c r="Y404" t="b">
        <f>IF(MOD(X404,9)=0,N404,IF(MOD(X404,6)=0,N404,IF(MOD(X404,3)=0,N404)))</f>
        <v>0</v>
      </c>
      <c r="Z404" t="b">
        <f>IF(MOD(X404,9)=0,O404,IF(MOD(X404,6)=0,O404,IF(MOD(X404,3)=0,O404)))</f>
        <v>0</v>
      </c>
    </row>
    <row r="405" spans="1:26">
      <c r="A405" s="4" t="s">
        <v>727</v>
      </c>
      <c r="B405" s="3">
        <f>主线辅助!B401</f>
        <v>2414102</v>
      </c>
      <c r="C405" s="3">
        <v>6</v>
      </c>
      <c r="D405" s="3">
        <v>70</v>
      </c>
      <c r="E405" s="3">
        <v>3</v>
      </c>
      <c r="F405" s="25">
        <f t="shared" si="18"/>
        <v>333746</v>
      </c>
      <c r="G405" s="25">
        <v>303487</v>
      </c>
      <c r="H405" s="26">
        <f>ROUND((F405/4*5.5+F405*2.7+F405/4*10*1)*2,0)*C405</f>
        <v>26332560</v>
      </c>
      <c r="I405" s="26">
        <f t="shared" si="19"/>
        <v>23945124</v>
      </c>
      <c r="J405" s="26"/>
      <c r="K405" s="35">
        <f>MAX(G405-MAX(G$5:G404),0)</f>
        <v>3488</v>
      </c>
      <c r="L405" s="35">
        <f>MAX(G$5:G405)</f>
        <v>303487</v>
      </c>
      <c r="M405" s="3">
        <v>0.6</v>
      </c>
      <c r="N405" s="38">
        <f>INT(B405*0.2)</f>
        <v>482820</v>
      </c>
      <c r="O405" s="38">
        <f t="shared" si="20"/>
        <v>126452</v>
      </c>
      <c r="P405">
        <f>INT(L405*2.5)</f>
        <v>758717</v>
      </c>
      <c r="Q405">
        <f>INT(L405/4)</f>
        <v>75871</v>
      </c>
      <c r="W405" s="4" t="s">
        <v>8152</v>
      </c>
      <c r="X405">
        <v>1</v>
      </c>
      <c r="Y405" t="b">
        <f>IF(MOD(X405,9)=0,N405,IF(MOD(X405,6)=0,N405,IF(MOD(X405,3)=0,N405)))</f>
        <v>0</v>
      </c>
      <c r="Z405" t="b">
        <f>IF(MOD(X405,9)=0,O405,IF(MOD(X405,6)=0,O405,IF(MOD(X405,3)=0,O405)))</f>
        <v>0</v>
      </c>
    </row>
    <row r="406" spans="1:26">
      <c r="A406" s="4" t="s">
        <v>728</v>
      </c>
      <c r="B406" s="3">
        <f>主线辅助!B402</f>
        <v>2418839</v>
      </c>
      <c r="C406" s="3">
        <v>6</v>
      </c>
      <c r="D406" s="3">
        <v>70</v>
      </c>
      <c r="E406" s="3">
        <v>3</v>
      </c>
      <c r="F406" s="25">
        <f t="shared" si="18"/>
        <v>334401</v>
      </c>
      <c r="G406" s="25">
        <v>304082</v>
      </c>
      <c r="H406" s="26">
        <f>ROUND((F406/4*5.5+F406*2.7+F406/4*10*1)*2,0)*C406</f>
        <v>26384238</v>
      </c>
      <c r="I406" s="26">
        <f t="shared" si="19"/>
        <v>23992068</v>
      </c>
      <c r="J406" s="26"/>
      <c r="K406" s="35">
        <f>MAX(G406-MAX(G$5:G405),0)</f>
        <v>595</v>
      </c>
      <c r="L406" s="35">
        <f>MAX(G$5:G406)</f>
        <v>304082</v>
      </c>
      <c r="M406" s="3">
        <v>0.6</v>
      </c>
      <c r="N406" s="38">
        <f>INT(B406*0.2)</f>
        <v>483767</v>
      </c>
      <c r="O406" s="38">
        <f t="shared" si="20"/>
        <v>126700</v>
      </c>
      <c r="P406">
        <f>INT(L406*2.5)</f>
        <v>760205</v>
      </c>
      <c r="Q406">
        <f>INT(L406/4)</f>
        <v>76020</v>
      </c>
      <c r="W406" s="4" t="s">
        <v>8152</v>
      </c>
      <c r="X406">
        <v>2</v>
      </c>
      <c r="Y406" t="b">
        <f>IF(MOD(X406,9)=0,N406,IF(MOD(X406,6)=0,N406,IF(MOD(X406,3)=0,N406)))</f>
        <v>0</v>
      </c>
      <c r="Z406" t="b">
        <f>IF(MOD(X406,9)=0,O406,IF(MOD(X406,6)=0,O406,IF(MOD(X406,3)=0,O406)))</f>
        <v>0</v>
      </c>
    </row>
    <row r="407" spans="1:26">
      <c r="A407" s="4" t="s">
        <v>729</v>
      </c>
      <c r="B407" s="3">
        <f>主线辅助!B403</f>
        <v>2427697</v>
      </c>
      <c r="C407" s="3">
        <v>6</v>
      </c>
      <c r="D407" s="3">
        <v>70</v>
      </c>
      <c r="E407" s="3">
        <v>3</v>
      </c>
      <c r="F407" s="25">
        <f t="shared" si="18"/>
        <v>335626</v>
      </c>
      <c r="G407" s="25">
        <v>305196</v>
      </c>
      <c r="H407" s="26">
        <f>ROUND((F407/4*5.5+F407*2.7+F407/4*10*1)*2,0)*C407</f>
        <v>26480892</v>
      </c>
      <c r="I407" s="26">
        <f t="shared" si="19"/>
        <v>24079962</v>
      </c>
      <c r="J407" s="26"/>
      <c r="K407" s="35">
        <f>MAX(G407-MAX(G$5:G406),0)</f>
        <v>1114</v>
      </c>
      <c r="L407" s="35">
        <f>MAX(G$5:G407)</f>
        <v>305196</v>
      </c>
      <c r="M407" s="3">
        <v>0.6</v>
      </c>
      <c r="N407" s="38">
        <f>INT(B407*0.2)</f>
        <v>485539</v>
      </c>
      <c r="O407" s="38">
        <f t="shared" si="20"/>
        <v>127165</v>
      </c>
      <c r="P407">
        <f>INT(L407*2.5)</f>
        <v>762990</v>
      </c>
      <c r="Q407">
        <f>INT(L407/4)</f>
        <v>76299</v>
      </c>
      <c r="W407" s="4" t="s">
        <v>8152</v>
      </c>
      <c r="X407">
        <v>3</v>
      </c>
      <c r="Y407">
        <f>IF(MOD(X407,9)=0,N407,IF(MOD(X407,6)=0,N407,IF(MOD(X407,3)=0,N407)))</f>
        <v>485539</v>
      </c>
      <c r="Z407">
        <f>IF(MOD(X407,9)=0,O407,IF(MOD(X407,6)=0,O407,IF(MOD(X407,3)=0,O407)))</f>
        <v>127165</v>
      </c>
    </row>
    <row r="408" spans="1:26">
      <c r="A408" s="4" t="s">
        <v>730</v>
      </c>
      <c r="B408" s="3">
        <f>主线辅助!B404</f>
        <v>2432447</v>
      </c>
      <c r="C408" s="3">
        <v>6</v>
      </c>
      <c r="D408" s="3">
        <v>70</v>
      </c>
      <c r="E408" s="3">
        <v>3</v>
      </c>
      <c r="F408" s="25">
        <f t="shared" si="18"/>
        <v>336282</v>
      </c>
      <c r="G408" s="25">
        <v>305793</v>
      </c>
      <c r="H408" s="26">
        <f>ROUND((F408/4*5.5+F408*2.7+F408/4*10*1)*2,0)*C408</f>
        <v>26532648</v>
      </c>
      <c r="I408" s="26">
        <f t="shared" si="19"/>
        <v>24127068</v>
      </c>
      <c r="J408" s="26"/>
      <c r="K408" s="35">
        <f>MAX(G408-MAX(G$5:G407),0)</f>
        <v>597</v>
      </c>
      <c r="L408" s="35">
        <f>MAX(G$5:G408)</f>
        <v>305793</v>
      </c>
      <c r="M408" s="3">
        <v>0.6</v>
      </c>
      <c r="N408" s="38">
        <f>INT(B408*0.2)</f>
        <v>486489</v>
      </c>
      <c r="O408" s="38">
        <f t="shared" si="20"/>
        <v>127413</v>
      </c>
      <c r="P408">
        <f>INT(L408*2.5)</f>
        <v>764482</v>
      </c>
      <c r="Q408">
        <f>INT(L408/4)</f>
        <v>76448</v>
      </c>
      <c r="W408" s="4" t="s">
        <v>8152</v>
      </c>
      <c r="X408">
        <v>4</v>
      </c>
      <c r="Y408" t="b">
        <f>IF(MOD(X408,9)=0,N408,IF(MOD(X408,6)=0,N408,IF(MOD(X408,3)=0,N408)))</f>
        <v>0</v>
      </c>
      <c r="Z408" t="b">
        <f>IF(MOD(X408,9)=0,O408,IF(MOD(X408,6)=0,O408,IF(MOD(X408,3)=0,O408)))</f>
        <v>0</v>
      </c>
    </row>
    <row r="409" spans="1:26">
      <c r="A409" s="4" t="s">
        <v>731</v>
      </c>
      <c r="B409" s="3">
        <f>主线辅助!B405</f>
        <v>2437197</v>
      </c>
      <c r="C409" s="3">
        <v>6</v>
      </c>
      <c r="D409" s="3">
        <v>70</v>
      </c>
      <c r="E409" s="3">
        <v>3</v>
      </c>
      <c r="F409" s="25">
        <f t="shared" si="18"/>
        <v>336939</v>
      </c>
      <c r="G409" s="25">
        <v>306390</v>
      </c>
      <c r="H409" s="26">
        <f>ROUND((F409/4*5.5+F409*2.7+F409/4*10*1)*2,0)*C409</f>
        <v>26584488</v>
      </c>
      <c r="I409" s="26">
        <f t="shared" si="19"/>
        <v>24174174</v>
      </c>
      <c r="J409" s="26"/>
      <c r="K409" s="35">
        <f>MAX(G409-MAX(G$5:G408),0)</f>
        <v>597</v>
      </c>
      <c r="L409" s="35">
        <f>MAX(G$5:G409)</f>
        <v>306390</v>
      </c>
      <c r="M409" s="3">
        <v>0.6</v>
      </c>
      <c r="N409" s="38">
        <f>INT(B409*0.2)</f>
        <v>487439</v>
      </c>
      <c r="O409" s="38">
        <f t="shared" si="20"/>
        <v>127662</v>
      </c>
      <c r="P409">
        <f>INT(L409*2.5)</f>
        <v>765975</v>
      </c>
      <c r="Q409">
        <f>INT(L409/4)</f>
        <v>76597</v>
      </c>
      <c r="W409" s="4" t="s">
        <v>8152</v>
      </c>
      <c r="X409">
        <v>5</v>
      </c>
      <c r="Y409" t="b">
        <f>IF(MOD(X409,9)=0,N409,IF(MOD(X409,6)=0,N409,IF(MOD(X409,3)=0,N409)))</f>
        <v>0</v>
      </c>
      <c r="Z409" t="b">
        <f>IF(MOD(X409,9)=0,O409,IF(MOD(X409,6)=0,O409,IF(MOD(X409,3)=0,O409)))</f>
        <v>0</v>
      </c>
    </row>
    <row r="410" spans="1:26">
      <c r="A410" s="4" t="s">
        <v>732</v>
      </c>
      <c r="B410" s="3">
        <f>主线辅助!B406</f>
        <v>2446108</v>
      </c>
      <c r="C410" s="3">
        <v>6</v>
      </c>
      <c r="D410" s="3">
        <v>70</v>
      </c>
      <c r="E410" s="3">
        <v>3</v>
      </c>
      <c r="F410" s="25">
        <f t="shared" si="18"/>
        <v>338171</v>
      </c>
      <c r="G410" s="25">
        <v>307510</v>
      </c>
      <c r="H410" s="26">
        <f>ROUND((F410/4*5.5+F410*2.7+F410/4*10*1)*2,0)*C410</f>
        <v>26681694</v>
      </c>
      <c r="I410" s="26">
        <f t="shared" si="19"/>
        <v>24262542</v>
      </c>
      <c r="J410" s="26"/>
      <c r="K410" s="35">
        <f>MAX(G410-MAX(G$5:G409),0)</f>
        <v>1120</v>
      </c>
      <c r="L410" s="35">
        <f>MAX(G$5:G410)</f>
        <v>307510</v>
      </c>
      <c r="M410" s="3">
        <v>0.6</v>
      </c>
      <c r="N410" s="38">
        <f>INT(B410*0.2)</f>
        <v>489221</v>
      </c>
      <c r="O410" s="38">
        <f t="shared" si="20"/>
        <v>128128</v>
      </c>
      <c r="P410">
        <f>INT(L410*2.5)</f>
        <v>768775</v>
      </c>
      <c r="Q410">
        <f>INT(L410/4)</f>
        <v>76877</v>
      </c>
      <c r="W410" s="4" t="s">
        <v>8152</v>
      </c>
      <c r="X410">
        <v>6</v>
      </c>
      <c r="Y410">
        <f>IF(MOD(X410,9)=0,N410,IF(MOD(X410,6)=0,N410,IF(MOD(X410,3)=0,N410)))</f>
        <v>489221</v>
      </c>
      <c r="Z410">
        <f>IF(MOD(X410,9)=0,O410,IF(MOD(X410,6)=0,O410,IF(MOD(X410,3)=0,O410)))</f>
        <v>128128</v>
      </c>
    </row>
    <row r="411" spans="1:26">
      <c r="A411" s="4" t="s">
        <v>733</v>
      </c>
      <c r="B411" s="3">
        <f>主线辅助!B407</f>
        <v>2450871</v>
      </c>
      <c r="C411" s="3">
        <v>6</v>
      </c>
      <c r="D411" s="3">
        <v>70</v>
      </c>
      <c r="E411" s="3">
        <v>3</v>
      </c>
      <c r="F411" s="25">
        <f t="shared" si="18"/>
        <v>338830</v>
      </c>
      <c r="G411" s="25">
        <v>308109</v>
      </c>
      <c r="H411" s="26">
        <f>ROUND((F411/4*5.5+F411*2.7+F411/4*10*1)*2,0)*C411</f>
        <v>26733690</v>
      </c>
      <c r="I411" s="26">
        <f t="shared" si="19"/>
        <v>24309798</v>
      </c>
      <c r="J411" s="26"/>
      <c r="K411" s="35">
        <f>MAX(G411-MAX(G$5:G410),0)</f>
        <v>599</v>
      </c>
      <c r="L411" s="35">
        <f>MAX(G$5:G411)</f>
        <v>308109</v>
      </c>
      <c r="M411" s="3">
        <v>0.6</v>
      </c>
      <c r="N411" s="38">
        <f>INT(B411*0.2)</f>
        <v>490174</v>
      </c>
      <c r="O411" s="38">
        <f t="shared" si="20"/>
        <v>128378</v>
      </c>
      <c r="P411">
        <f>INT(L411*2.5)</f>
        <v>770272</v>
      </c>
      <c r="Q411">
        <f>INT(L411/4)</f>
        <v>77027</v>
      </c>
      <c r="W411" s="4" t="s">
        <v>8152</v>
      </c>
      <c r="X411">
        <v>7</v>
      </c>
      <c r="Y411" t="b">
        <f>IF(MOD(X411,9)=0,N411,IF(MOD(X411,6)=0,N411,IF(MOD(X411,3)=0,N411)))</f>
        <v>0</v>
      </c>
      <c r="Z411" t="b">
        <f>IF(MOD(X411,9)=0,O411,IF(MOD(X411,6)=0,O411,IF(MOD(X411,3)=0,O411)))</f>
        <v>0</v>
      </c>
    </row>
    <row r="412" spans="1:26">
      <c r="A412" s="4" t="s">
        <v>734</v>
      </c>
      <c r="B412" s="3">
        <f>主线辅助!B408</f>
        <v>2455636</v>
      </c>
      <c r="C412" s="3">
        <v>6</v>
      </c>
      <c r="D412" s="3">
        <v>70</v>
      </c>
      <c r="E412" s="3">
        <v>3</v>
      </c>
      <c r="F412" s="25">
        <f t="shared" si="18"/>
        <v>339488</v>
      </c>
      <c r="G412" s="25">
        <v>308708</v>
      </c>
      <c r="H412" s="26">
        <f>ROUND((F412/4*5.5+F412*2.7+F412/4*10*1)*2,0)*C412</f>
        <v>26785602</v>
      </c>
      <c r="I412" s="26">
        <f t="shared" si="19"/>
        <v>24357060</v>
      </c>
      <c r="J412" s="26"/>
      <c r="K412" s="35">
        <f>MAX(G412-MAX(G$5:G411),0)</f>
        <v>599</v>
      </c>
      <c r="L412" s="35">
        <f>MAX(G$5:G412)</f>
        <v>308708</v>
      </c>
      <c r="M412" s="3">
        <v>0.6</v>
      </c>
      <c r="N412" s="38">
        <f>INT(B412*0.2)</f>
        <v>491127</v>
      </c>
      <c r="O412" s="38">
        <f t="shared" si="20"/>
        <v>128628</v>
      </c>
      <c r="P412">
        <f>INT(L412*2.5)</f>
        <v>771770</v>
      </c>
      <c r="Q412">
        <f>INT(L412/4)</f>
        <v>77177</v>
      </c>
      <c r="W412" s="4" t="s">
        <v>8152</v>
      </c>
      <c r="X412">
        <v>8</v>
      </c>
      <c r="Y412" t="b">
        <f>IF(MOD(X412,9)=0,N412,IF(MOD(X412,6)=0,N412,IF(MOD(X412,3)=0,N412)))</f>
        <v>0</v>
      </c>
      <c r="Z412" t="b">
        <f>IF(MOD(X412,9)=0,O412,IF(MOD(X412,6)=0,O412,IF(MOD(X412,3)=0,O412)))</f>
        <v>0</v>
      </c>
    </row>
    <row r="413" spans="1:26">
      <c r="A413" s="4" t="s">
        <v>735</v>
      </c>
      <c r="B413" s="3">
        <f>主线辅助!B409</f>
        <v>2464597</v>
      </c>
      <c r="C413" s="3">
        <v>6</v>
      </c>
      <c r="D413" s="3">
        <v>70</v>
      </c>
      <c r="E413" s="3">
        <v>3</v>
      </c>
      <c r="F413" s="25">
        <f t="shared" si="18"/>
        <v>340727</v>
      </c>
      <c r="G413" s="25">
        <v>309834</v>
      </c>
      <c r="H413" s="26">
        <f>ROUND((F413/4*5.5+F413*2.7+F413/4*10*1)*2,0)*C413</f>
        <v>26883360</v>
      </c>
      <c r="I413" s="26">
        <f t="shared" si="19"/>
        <v>24445902</v>
      </c>
      <c r="J413" s="26"/>
      <c r="K413" s="35">
        <f>MAX(G413-MAX(G$5:G412),0)</f>
        <v>1126</v>
      </c>
      <c r="L413" s="35">
        <f>MAX(G$5:G413)</f>
        <v>309834</v>
      </c>
      <c r="M413" s="3">
        <v>0.6</v>
      </c>
      <c r="N413" s="38">
        <f>INT(B413*0.2)</f>
        <v>492919</v>
      </c>
      <c r="O413" s="38">
        <f t="shared" si="20"/>
        <v>129097</v>
      </c>
      <c r="P413">
        <f>INT(L413*2.5)</f>
        <v>774585</v>
      </c>
      <c r="Q413">
        <f>INT(L413/4)</f>
        <v>77458</v>
      </c>
      <c r="W413" s="4" t="s">
        <v>8152</v>
      </c>
      <c r="X413">
        <v>9</v>
      </c>
      <c r="Y413">
        <f>IF(MOD(X413,9)=0,N413,IF(MOD(X413,6)=0,N413,IF(MOD(X413,3)=0,N413)))</f>
        <v>492919</v>
      </c>
      <c r="Z413">
        <f>IF(MOD(X413,9)=0,O413,IF(MOD(X413,6)=0,O413,IF(MOD(X413,3)=0,O413)))</f>
        <v>129097</v>
      </c>
    </row>
    <row r="414" spans="1:26">
      <c r="A414" s="4" t="s">
        <v>110</v>
      </c>
      <c r="B414" s="3">
        <f>主线辅助!B410</f>
        <v>2469375</v>
      </c>
      <c r="C414" s="3">
        <v>6</v>
      </c>
      <c r="D414" s="3">
        <v>70</v>
      </c>
      <c r="E414" s="3">
        <v>3</v>
      </c>
      <c r="F414" s="25">
        <f t="shared" si="18"/>
        <v>341388</v>
      </c>
      <c r="G414" s="25">
        <v>310435</v>
      </c>
      <c r="H414" s="26">
        <f>ROUND((F414/4*5.5+F414*2.7+F414/4*10*1)*2,0)*C414</f>
        <v>26935512</v>
      </c>
      <c r="I414" s="26">
        <f t="shared" si="19"/>
        <v>24493320</v>
      </c>
      <c r="J414" s="26"/>
      <c r="K414" s="35">
        <f>MAX(G414-MAX(G$5:G413),0)</f>
        <v>601</v>
      </c>
      <c r="L414" s="35">
        <f>MAX(G$5:G414)</f>
        <v>310435</v>
      </c>
      <c r="M414" s="3">
        <v>0.6</v>
      </c>
      <c r="N414" s="38">
        <f>INT(B414*0.2)</f>
        <v>493875</v>
      </c>
      <c r="O414" s="38">
        <f t="shared" si="20"/>
        <v>129347</v>
      </c>
      <c r="P414">
        <f>INT(L414*2.5)</f>
        <v>776087</v>
      </c>
      <c r="Q414">
        <f>INT(L414/4)</f>
        <v>77608</v>
      </c>
      <c r="W414" s="4" t="s">
        <v>8152</v>
      </c>
      <c r="X414">
        <v>10</v>
      </c>
      <c r="Y414" t="b">
        <f>IF(MOD(X414,9)=0,N414,IF(MOD(X414,6)=0,N414,IF(MOD(X414,3)=0,N414)))</f>
        <v>0</v>
      </c>
      <c r="Z414" t="b">
        <f>IF(MOD(X414,9)=0,O414,IF(MOD(X414,6)=0,O414,IF(MOD(X414,3)=0,O414)))</f>
        <v>0</v>
      </c>
    </row>
    <row r="415" spans="1:26">
      <c r="A415" s="4" t="s">
        <v>736</v>
      </c>
      <c r="B415" s="3">
        <f>主线辅助!B411</f>
        <v>2497603</v>
      </c>
      <c r="C415" s="3">
        <v>6</v>
      </c>
      <c r="D415" s="3">
        <v>70</v>
      </c>
      <c r="E415" s="3">
        <v>3</v>
      </c>
      <c r="F415" s="25">
        <f t="shared" si="18"/>
        <v>345290</v>
      </c>
      <c r="G415" s="25">
        <v>313984</v>
      </c>
      <c r="H415" s="26">
        <f>ROUND((F415/4*5.5+F415*2.7+F415/4*10*1)*2,0)*C415</f>
        <v>27243384</v>
      </c>
      <c r="I415" s="26">
        <f t="shared" si="19"/>
        <v>24773340</v>
      </c>
      <c r="J415" s="26"/>
      <c r="K415" s="35">
        <f>MAX(G415-MAX(G$5:G414),0)</f>
        <v>3549</v>
      </c>
      <c r="L415" s="35">
        <f>MAX(G$5:G415)</f>
        <v>313984</v>
      </c>
      <c r="M415" s="3">
        <v>0.6</v>
      </c>
      <c r="N415" s="38">
        <f>INT(B415*0.2)</f>
        <v>499520</v>
      </c>
      <c r="O415" s="38">
        <f t="shared" si="20"/>
        <v>130826</v>
      </c>
      <c r="P415">
        <f>INT(L415*2.5)</f>
        <v>784960</v>
      </c>
      <c r="Q415">
        <f>INT(L415/4)</f>
        <v>78496</v>
      </c>
      <c r="W415" s="4" t="s">
        <v>8153</v>
      </c>
      <c r="X415">
        <v>1</v>
      </c>
      <c r="Y415" t="b">
        <f>IF(MOD(X415,9)=0,N415,IF(MOD(X415,6)=0,N415,IF(MOD(X415,3)=0,N415)))</f>
        <v>0</v>
      </c>
      <c r="Z415" t="b">
        <f>IF(MOD(X415,9)=0,O415,IF(MOD(X415,6)=0,O415,IF(MOD(X415,3)=0,O415)))</f>
        <v>0</v>
      </c>
    </row>
    <row r="416" spans="1:26">
      <c r="A416" s="4" t="s">
        <v>737</v>
      </c>
      <c r="B416" s="3">
        <f>主线辅助!B412</f>
        <v>2502395</v>
      </c>
      <c r="C416" s="3">
        <v>6</v>
      </c>
      <c r="D416" s="3">
        <v>70</v>
      </c>
      <c r="E416" s="3">
        <v>3</v>
      </c>
      <c r="F416" s="25">
        <f t="shared" si="18"/>
        <v>345953</v>
      </c>
      <c r="G416" s="25">
        <v>314586</v>
      </c>
      <c r="H416" s="26">
        <f>ROUND((F416/4*5.5+F416*2.7+F416/4*10*1)*2,0)*C416</f>
        <v>27295692</v>
      </c>
      <c r="I416" s="26">
        <f t="shared" si="19"/>
        <v>24820836</v>
      </c>
      <c r="J416" s="26"/>
      <c r="K416" s="35">
        <f>MAX(G416-MAX(G$5:G415),0)</f>
        <v>602</v>
      </c>
      <c r="L416" s="35">
        <f>MAX(G$5:G416)</f>
        <v>314586</v>
      </c>
      <c r="M416" s="3">
        <v>0.6</v>
      </c>
      <c r="N416" s="38">
        <f>INT(B416*0.2)</f>
        <v>500479</v>
      </c>
      <c r="O416" s="38">
        <f t="shared" si="20"/>
        <v>131077</v>
      </c>
      <c r="P416">
        <f>INT(L416*2.5)</f>
        <v>786465</v>
      </c>
      <c r="Q416">
        <f>INT(L416/4)</f>
        <v>78646</v>
      </c>
      <c r="W416" s="4" t="s">
        <v>8153</v>
      </c>
      <c r="X416">
        <v>2</v>
      </c>
      <c r="Y416" t="b">
        <f>IF(MOD(X416,9)=0,N416,IF(MOD(X416,6)=0,N416,IF(MOD(X416,3)=0,N416)))</f>
        <v>0</v>
      </c>
      <c r="Z416" t="b">
        <f>IF(MOD(X416,9)=0,O416,IF(MOD(X416,6)=0,O416,IF(MOD(X416,3)=0,O416)))</f>
        <v>0</v>
      </c>
    </row>
    <row r="417" spans="1:26">
      <c r="A417" s="4" t="s">
        <v>738</v>
      </c>
      <c r="B417" s="3">
        <f>主线辅助!B413</f>
        <v>2511431</v>
      </c>
      <c r="C417" s="3">
        <v>6</v>
      </c>
      <c r="D417" s="3">
        <v>70</v>
      </c>
      <c r="E417" s="3">
        <v>3</v>
      </c>
      <c r="F417" s="25">
        <f t="shared" si="18"/>
        <v>347202</v>
      </c>
      <c r="G417" s="25">
        <v>315722</v>
      </c>
      <c r="H417" s="26">
        <f>ROUND((F417/4*5.5+F417*2.7+F417/4*10*1)*2,0)*C417</f>
        <v>27394236</v>
      </c>
      <c r="I417" s="26">
        <f t="shared" si="19"/>
        <v>24910464</v>
      </c>
      <c r="J417" s="26"/>
      <c r="K417" s="35">
        <f>MAX(G417-MAX(G$5:G416),0)</f>
        <v>1136</v>
      </c>
      <c r="L417" s="35">
        <f>MAX(G$5:G417)</f>
        <v>315722</v>
      </c>
      <c r="M417" s="3">
        <v>0.6</v>
      </c>
      <c r="N417" s="38">
        <f>INT(B417*0.2)</f>
        <v>502286</v>
      </c>
      <c r="O417" s="38">
        <f t="shared" si="20"/>
        <v>131550</v>
      </c>
      <c r="P417">
        <f>INT(L417*2.5)</f>
        <v>789305</v>
      </c>
      <c r="Q417">
        <f>INT(L417/4)</f>
        <v>78930</v>
      </c>
      <c r="W417" s="4" t="s">
        <v>8153</v>
      </c>
      <c r="X417">
        <v>3</v>
      </c>
      <c r="Y417">
        <f>IF(MOD(X417,9)=0,N417,IF(MOD(X417,6)=0,N417,IF(MOD(X417,3)=0,N417)))</f>
        <v>502286</v>
      </c>
      <c r="Z417">
        <f>IF(MOD(X417,9)=0,O417,IF(MOD(X417,6)=0,O417,IF(MOD(X417,3)=0,O417)))</f>
        <v>131550</v>
      </c>
    </row>
    <row r="418" spans="1:26">
      <c r="A418" s="4" t="s">
        <v>739</v>
      </c>
      <c r="B418" s="3">
        <f>主线辅助!B414</f>
        <v>2516237</v>
      </c>
      <c r="C418" s="3">
        <v>6</v>
      </c>
      <c r="D418" s="3">
        <v>70</v>
      </c>
      <c r="E418" s="3">
        <v>3</v>
      </c>
      <c r="F418" s="25">
        <f t="shared" si="18"/>
        <v>347866</v>
      </c>
      <c r="G418" s="25">
        <v>316326</v>
      </c>
      <c r="H418" s="26">
        <f>ROUND((F418/4*5.5+F418*2.7+F418/4*10*1)*2,0)*C418</f>
        <v>27446628</v>
      </c>
      <c r="I418" s="26">
        <f t="shared" si="19"/>
        <v>24958122</v>
      </c>
      <c r="J418" s="26"/>
      <c r="K418" s="35">
        <f>MAX(G418-MAX(G$5:G417),0)</f>
        <v>604</v>
      </c>
      <c r="L418" s="35">
        <f>MAX(G$5:G418)</f>
        <v>316326</v>
      </c>
      <c r="M418" s="3">
        <v>0.6</v>
      </c>
      <c r="N418" s="38">
        <f>INT(B418*0.2)</f>
        <v>503247</v>
      </c>
      <c r="O418" s="38">
        <f t="shared" si="20"/>
        <v>131802</v>
      </c>
      <c r="P418">
        <f>INT(L418*2.5)</f>
        <v>790815</v>
      </c>
      <c r="Q418">
        <f>INT(L418/4)</f>
        <v>79081</v>
      </c>
      <c r="W418" s="4" t="s">
        <v>8153</v>
      </c>
      <c r="X418">
        <v>4</v>
      </c>
      <c r="Y418" t="b">
        <f>IF(MOD(X418,9)=0,N418,IF(MOD(X418,6)=0,N418,IF(MOD(X418,3)=0,N418)))</f>
        <v>0</v>
      </c>
      <c r="Z418" t="b">
        <f>IF(MOD(X418,9)=0,O418,IF(MOD(X418,6)=0,O418,IF(MOD(X418,3)=0,O418)))</f>
        <v>0</v>
      </c>
    </row>
    <row r="419" spans="1:26">
      <c r="A419" s="4" t="s">
        <v>740</v>
      </c>
      <c r="B419" s="3">
        <f>主线辅助!B415</f>
        <v>2521043</v>
      </c>
      <c r="C419" s="3">
        <v>6</v>
      </c>
      <c r="D419" s="3">
        <v>70</v>
      </c>
      <c r="E419" s="3">
        <v>3</v>
      </c>
      <c r="F419" s="25">
        <f t="shared" si="18"/>
        <v>348531</v>
      </c>
      <c r="G419" s="25">
        <v>316931</v>
      </c>
      <c r="H419" s="26">
        <f>ROUND((F419/4*5.5+F419*2.7+F419/4*10*1)*2,0)*C419</f>
        <v>27499098</v>
      </c>
      <c r="I419" s="26">
        <f t="shared" si="19"/>
        <v>25005858</v>
      </c>
      <c r="J419" s="26"/>
      <c r="K419" s="35">
        <f>MAX(G419-MAX(G$5:G418),0)</f>
        <v>605</v>
      </c>
      <c r="L419" s="35">
        <f>MAX(G$5:G419)</f>
        <v>316931</v>
      </c>
      <c r="M419" s="3">
        <v>0.6</v>
      </c>
      <c r="N419" s="38">
        <f>INT(B419*0.2)</f>
        <v>504208</v>
      </c>
      <c r="O419" s="38">
        <f t="shared" si="20"/>
        <v>132053</v>
      </c>
      <c r="P419">
        <f>INT(L419*2.5)</f>
        <v>792327</v>
      </c>
      <c r="Q419">
        <f>INT(L419/4)</f>
        <v>79232</v>
      </c>
      <c r="W419" s="4" t="s">
        <v>8153</v>
      </c>
      <c r="X419">
        <v>5</v>
      </c>
      <c r="Y419" t="b">
        <f>IF(MOD(X419,9)=0,N419,IF(MOD(X419,6)=0,N419,IF(MOD(X419,3)=0,N419)))</f>
        <v>0</v>
      </c>
      <c r="Z419" t="b">
        <f>IF(MOD(X419,9)=0,O419,IF(MOD(X419,6)=0,O419,IF(MOD(X419,3)=0,O419)))</f>
        <v>0</v>
      </c>
    </row>
    <row r="420" spans="1:26">
      <c r="A420" s="4" t="s">
        <v>741</v>
      </c>
      <c r="B420" s="3">
        <f>主线辅助!B416</f>
        <v>2530130</v>
      </c>
      <c r="C420" s="3">
        <v>6</v>
      </c>
      <c r="D420" s="3">
        <v>70</v>
      </c>
      <c r="E420" s="3">
        <v>3</v>
      </c>
      <c r="F420" s="25">
        <f t="shared" si="18"/>
        <v>349787</v>
      </c>
      <c r="G420" s="25">
        <v>318073</v>
      </c>
      <c r="H420" s="26">
        <f>ROUND((F420/4*5.5+F420*2.7+F420/4*10*1)*2,0)*C420</f>
        <v>27598194</v>
      </c>
      <c r="I420" s="26">
        <f t="shared" si="19"/>
        <v>25095960</v>
      </c>
      <c r="J420" s="26"/>
      <c r="K420" s="35">
        <f>MAX(G420-MAX(G$5:G419),0)</f>
        <v>1142</v>
      </c>
      <c r="L420" s="35">
        <f>MAX(G$5:G420)</f>
        <v>318073</v>
      </c>
      <c r="M420" s="3">
        <v>0.6</v>
      </c>
      <c r="N420" s="38">
        <f>INT(B420*0.2)</f>
        <v>506026</v>
      </c>
      <c r="O420" s="38">
        <f t="shared" si="20"/>
        <v>132530</v>
      </c>
      <c r="P420">
        <f>INT(L420*2.5)</f>
        <v>795182</v>
      </c>
      <c r="Q420">
        <f>INT(L420/4)</f>
        <v>79518</v>
      </c>
      <c r="W420" s="4" t="s">
        <v>8153</v>
      </c>
      <c r="X420">
        <v>6</v>
      </c>
      <c r="Y420">
        <f>IF(MOD(X420,9)=0,N420,IF(MOD(X420,6)=0,N420,IF(MOD(X420,3)=0,N420)))</f>
        <v>506026</v>
      </c>
      <c r="Z420">
        <f>IF(MOD(X420,9)=0,O420,IF(MOD(X420,6)=0,O420,IF(MOD(X420,3)=0,O420)))</f>
        <v>132530</v>
      </c>
    </row>
    <row r="421" spans="1:26">
      <c r="A421" s="4" t="s">
        <v>742</v>
      </c>
      <c r="B421" s="3">
        <f>主线辅助!B417</f>
        <v>2534950</v>
      </c>
      <c r="C421" s="3">
        <v>6</v>
      </c>
      <c r="D421" s="3">
        <v>70</v>
      </c>
      <c r="E421" s="3">
        <v>3</v>
      </c>
      <c r="F421" s="25">
        <f t="shared" si="18"/>
        <v>350453</v>
      </c>
      <c r="G421" s="25">
        <v>318679</v>
      </c>
      <c r="H421" s="26">
        <f>ROUND((F421/4*5.5+F421*2.7+F421/4*10*1)*2,0)*C421</f>
        <v>27650742</v>
      </c>
      <c r="I421" s="26">
        <f t="shared" si="19"/>
        <v>25143774</v>
      </c>
      <c r="J421" s="26"/>
      <c r="K421" s="35">
        <f>MAX(G421-MAX(G$5:G420),0)</f>
        <v>606</v>
      </c>
      <c r="L421" s="35">
        <f>MAX(G$5:G421)</f>
        <v>318679</v>
      </c>
      <c r="M421" s="3">
        <v>0.6</v>
      </c>
      <c r="N421" s="38">
        <f>INT(B421*0.2)</f>
        <v>506990</v>
      </c>
      <c r="O421" s="38">
        <f t="shared" si="20"/>
        <v>132782</v>
      </c>
      <c r="P421">
        <f>INT(L421*2.5)</f>
        <v>796697</v>
      </c>
      <c r="Q421">
        <f>INT(L421/4)</f>
        <v>79669</v>
      </c>
      <c r="W421" s="4" t="s">
        <v>8153</v>
      </c>
      <c r="X421">
        <v>7</v>
      </c>
      <c r="Y421" t="b">
        <f>IF(MOD(X421,9)=0,N421,IF(MOD(X421,6)=0,N421,IF(MOD(X421,3)=0,N421)))</f>
        <v>0</v>
      </c>
      <c r="Z421" t="b">
        <f>IF(MOD(X421,9)=0,O421,IF(MOD(X421,6)=0,O421,IF(MOD(X421,3)=0,O421)))</f>
        <v>0</v>
      </c>
    </row>
    <row r="422" spans="1:26">
      <c r="A422" s="4" t="s">
        <v>743</v>
      </c>
      <c r="B422" s="3">
        <f>主线辅助!B418</f>
        <v>2539770</v>
      </c>
      <c r="C422" s="3">
        <v>6</v>
      </c>
      <c r="D422" s="3">
        <v>70</v>
      </c>
      <c r="E422" s="3">
        <v>3</v>
      </c>
      <c r="F422" s="25">
        <f t="shared" si="18"/>
        <v>351120</v>
      </c>
      <c r="G422" s="25">
        <v>319285</v>
      </c>
      <c r="H422" s="26">
        <f>ROUND((F422/4*5.5+F422*2.7+F422/4*10*1)*2,0)*C422</f>
        <v>27703368</v>
      </c>
      <c r="I422" s="26">
        <f t="shared" si="19"/>
        <v>25191588</v>
      </c>
      <c r="J422" s="26"/>
      <c r="K422" s="35">
        <f>MAX(G422-MAX(G$5:G421),0)</f>
        <v>606</v>
      </c>
      <c r="L422" s="35">
        <f>MAX(G$5:G422)</f>
        <v>319285</v>
      </c>
      <c r="M422" s="3">
        <v>0.6</v>
      </c>
      <c r="N422" s="38">
        <f>INT(B422*0.2)</f>
        <v>507954</v>
      </c>
      <c r="O422" s="38">
        <f t="shared" si="20"/>
        <v>133035</v>
      </c>
      <c r="P422">
        <f>INT(L422*2.5)</f>
        <v>798212</v>
      </c>
      <c r="Q422">
        <f>INT(L422/4)</f>
        <v>79821</v>
      </c>
      <c r="W422" s="4" t="s">
        <v>8153</v>
      </c>
      <c r="X422">
        <v>8</v>
      </c>
      <c r="Y422" t="b">
        <f>IF(MOD(X422,9)=0,N422,IF(MOD(X422,6)=0,N422,IF(MOD(X422,3)=0,N422)))</f>
        <v>0</v>
      </c>
      <c r="Z422" t="b">
        <f>IF(MOD(X422,9)=0,O422,IF(MOD(X422,6)=0,O422,IF(MOD(X422,3)=0,O422)))</f>
        <v>0</v>
      </c>
    </row>
    <row r="423" spans="1:26">
      <c r="A423" s="4" t="s">
        <v>744</v>
      </c>
      <c r="B423" s="3">
        <f>主线辅助!B419</f>
        <v>2548908</v>
      </c>
      <c r="C423" s="3">
        <v>6</v>
      </c>
      <c r="D423" s="3">
        <v>70</v>
      </c>
      <c r="E423" s="3">
        <v>3</v>
      </c>
      <c r="F423" s="25">
        <f t="shared" si="18"/>
        <v>352383</v>
      </c>
      <c r="G423" s="25">
        <v>320434</v>
      </c>
      <c r="H423" s="26">
        <f>ROUND((F423/4*5.5+F423*2.7+F423/4*10*1)*2,0)*C423</f>
        <v>27803016</v>
      </c>
      <c r="I423" s="26">
        <f t="shared" si="19"/>
        <v>25282242</v>
      </c>
      <c r="J423" s="26"/>
      <c r="K423" s="35">
        <f>MAX(G423-MAX(G$5:G422),0)</f>
        <v>1149</v>
      </c>
      <c r="L423" s="35">
        <f>MAX(G$5:G423)</f>
        <v>320434</v>
      </c>
      <c r="M423" s="3">
        <v>0.6</v>
      </c>
      <c r="N423" s="38">
        <f>INT(B423*0.2)</f>
        <v>509781</v>
      </c>
      <c r="O423" s="38">
        <f t="shared" si="20"/>
        <v>133513</v>
      </c>
      <c r="P423">
        <f>INT(L423*2.5)</f>
        <v>801085</v>
      </c>
      <c r="Q423">
        <f>INT(L423/4)</f>
        <v>80108</v>
      </c>
      <c r="W423" s="4" t="s">
        <v>8153</v>
      </c>
      <c r="X423">
        <v>9</v>
      </c>
      <c r="Y423">
        <f>IF(MOD(X423,9)=0,N423,IF(MOD(X423,6)=0,N423,IF(MOD(X423,3)=0,N423)))</f>
        <v>509781</v>
      </c>
      <c r="Z423">
        <f>IF(MOD(X423,9)=0,O423,IF(MOD(X423,6)=0,O423,IF(MOD(X423,3)=0,O423)))</f>
        <v>133513</v>
      </c>
    </row>
    <row r="424" spans="1:26">
      <c r="A424" s="4" t="s">
        <v>112</v>
      </c>
      <c r="B424" s="3">
        <f>主线辅助!B420</f>
        <v>2553742</v>
      </c>
      <c r="C424" s="3">
        <v>6</v>
      </c>
      <c r="D424" s="3">
        <v>70</v>
      </c>
      <c r="E424" s="3">
        <v>3</v>
      </c>
      <c r="F424" s="25">
        <f t="shared" si="18"/>
        <v>353051</v>
      </c>
      <c r="G424" s="25">
        <v>321041</v>
      </c>
      <c r="H424" s="26">
        <f>ROUND((F424/4*5.5+F424*2.7+F424/4*10*1)*2,0)*C424</f>
        <v>27855726</v>
      </c>
      <c r="I424" s="26">
        <f t="shared" si="19"/>
        <v>25330134</v>
      </c>
      <c r="J424" s="26"/>
      <c r="K424" s="35">
        <f>MAX(G424-MAX(G$5:G423),0)</f>
        <v>607</v>
      </c>
      <c r="L424" s="35">
        <f>MAX(G$5:G424)</f>
        <v>321041</v>
      </c>
      <c r="M424" s="3">
        <v>0.6</v>
      </c>
      <c r="N424" s="38">
        <f>INT(B424*0.2)</f>
        <v>510748</v>
      </c>
      <c r="O424" s="38">
        <f t="shared" si="20"/>
        <v>133766</v>
      </c>
      <c r="P424">
        <f>INT(L424*2.5)</f>
        <v>802602</v>
      </c>
      <c r="Q424">
        <f>INT(L424/4)</f>
        <v>80260</v>
      </c>
      <c r="W424" s="4" t="s">
        <v>8153</v>
      </c>
      <c r="X424">
        <v>10</v>
      </c>
      <c r="Y424" t="b">
        <f>IF(MOD(X424,9)=0,N424,IF(MOD(X424,6)=0,N424,IF(MOD(X424,3)=0,N424)))</f>
        <v>0</v>
      </c>
      <c r="Z424" t="b">
        <f>IF(MOD(X424,9)=0,O424,IF(MOD(X424,6)=0,O424,IF(MOD(X424,3)=0,O424)))</f>
        <v>0</v>
      </c>
    </row>
    <row r="425" spans="1:26">
      <c r="A425" s="4" t="s">
        <v>745</v>
      </c>
      <c r="B425" s="3">
        <f>主线辅助!B421</f>
        <v>2582460</v>
      </c>
      <c r="C425" s="3">
        <v>6</v>
      </c>
      <c r="D425" s="3">
        <v>70</v>
      </c>
      <c r="E425" s="3">
        <v>3</v>
      </c>
      <c r="F425" s="25">
        <f t="shared" si="18"/>
        <v>357022</v>
      </c>
      <c r="G425" s="25">
        <v>324652</v>
      </c>
      <c r="H425" s="26">
        <f>ROUND((F425/4*5.5+F425*2.7+F425/4*10*1)*2,0)*C425</f>
        <v>28169034</v>
      </c>
      <c r="I425" s="26">
        <f t="shared" si="19"/>
        <v>25615044</v>
      </c>
      <c r="J425" s="26"/>
      <c r="K425" s="35">
        <f>MAX(G425-MAX(G$5:G424),0)</f>
        <v>3611</v>
      </c>
      <c r="L425" s="35">
        <f>MAX(G$5:G425)</f>
        <v>324652</v>
      </c>
      <c r="M425" s="3">
        <v>0.6</v>
      </c>
      <c r="N425" s="38">
        <f>INT(B425*0.2)</f>
        <v>516492</v>
      </c>
      <c r="O425" s="38">
        <f t="shared" si="20"/>
        <v>135271</v>
      </c>
      <c r="P425">
        <f>INT(L425*2.5)</f>
        <v>811630</v>
      </c>
      <c r="Q425">
        <f>INT(L425/4)</f>
        <v>81163</v>
      </c>
      <c r="W425" s="4" t="s">
        <v>8154</v>
      </c>
      <c r="X425">
        <v>1</v>
      </c>
      <c r="Y425" t="b">
        <f>IF(MOD(X425,9)=0,N425,IF(MOD(X425,6)=0,N425,IF(MOD(X425,3)=0,N425)))</f>
        <v>0</v>
      </c>
      <c r="Z425" t="b">
        <f>IF(MOD(X425,9)=0,O425,IF(MOD(X425,6)=0,O425,IF(MOD(X425,3)=0,O425)))</f>
        <v>0</v>
      </c>
    </row>
    <row r="426" spans="1:26">
      <c r="A426" s="4" t="s">
        <v>746</v>
      </c>
      <c r="B426" s="3">
        <f>主线辅助!B422</f>
        <v>2587307</v>
      </c>
      <c r="C426" s="3">
        <v>6</v>
      </c>
      <c r="D426" s="3">
        <v>70</v>
      </c>
      <c r="E426" s="3">
        <v>3</v>
      </c>
      <c r="F426" s="25">
        <f t="shared" si="18"/>
        <v>357692</v>
      </c>
      <c r="G426" s="25">
        <v>325261</v>
      </c>
      <c r="H426" s="26">
        <f>ROUND((F426/4*5.5+F426*2.7+F426/4*10*1)*2,0)*C426</f>
        <v>28221900</v>
      </c>
      <c r="I426" s="26">
        <f t="shared" si="19"/>
        <v>25663092</v>
      </c>
      <c r="J426" s="26"/>
      <c r="K426" s="35">
        <f>MAX(G426-MAX(G$5:G425),0)</f>
        <v>609</v>
      </c>
      <c r="L426" s="35">
        <f>MAX(G$5:G426)</f>
        <v>325261</v>
      </c>
      <c r="M426" s="3">
        <v>0.6</v>
      </c>
      <c r="N426" s="38">
        <f>INT(B426*0.2)</f>
        <v>517461</v>
      </c>
      <c r="O426" s="38">
        <f t="shared" si="20"/>
        <v>135525</v>
      </c>
      <c r="P426">
        <f>INT(L426*2.5)</f>
        <v>813152</v>
      </c>
      <c r="Q426">
        <f>INT(L426/4)</f>
        <v>81315</v>
      </c>
      <c r="W426" s="4" t="s">
        <v>8154</v>
      </c>
      <c r="X426">
        <v>2</v>
      </c>
      <c r="Y426" t="b">
        <f>IF(MOD(X426,9)=0,N426,IF(MOD(X426,6)=0,N426,IF(MOD(X426,3)=0,N426)))</f>
        <v>0</v>
      </c>
      <c r="Z426" t="b">
        <f>IF(MOD(X426,9)=0,O426,IF(MOD(X426,6)=0,O426,IF(MOD(X426,3)=0,O426)))</f>
        <v>0</v>
      </c>
    </row>
    <row r="427" spans="1:26">
      <c r="A427" s="4" t="s">
        <v>747</v>
      </c>
      <c r="B427" s="3">
        <f>主线辅助!B423</f>
        <v>2596521</v>
      </c>
      <c r="C427" s="3">
        <v>6</v>
      </c>
      <c r="D427" s="3">
        <v>70</v>
      </c>
      <c r="E427" s="3">
        <v>3</v>
      </c>
      <c r="F427" s="25">
        <f t="shared" si="18"/>
        <v>358966</v>
      </c>
      <c r="G427" s="25">
        <v>326419</v>
      </c>
      <c r="H427" s="26">
        <f>ROUND((F427/4*5.5+F427*2.7+F427/4*10*1)*2,0)*C427</f>
        <v>28322418</v>
      </c>
      <c r="I427" s="26">
        <f t="shared" si="19"/>
        <v>25754460</v>
      </c>
      <c r="J427" s="26"/>
      <c r="K427" s="35">
        <f>MAX(G427-MAX(G$5:G426),0)</f>
        <v>1158</v>
      </c>
      <c r="L427" s="35">
        <f>MAX(G$5:G427)</f>
        <v>326419</v>
      </c>
      <c r="M427" s="3">
        <v>0.6</v>
      </c>
      <c r="N427" s="38">
        <f>INT(B427*0.2)</f>
        <v>519304</v>
      </c>
      <c r="O427" s="38">
        <f t="shared" si="20"/>
        <v>136007</v>
      </c>
      <c r="P427">
        <f>INT(L427*2.5)</f>
        <v>816047</v>
      </c>
      <c r="Q427">
        <f>INT(L427/4)</f>
        <v>81604</v>
      </c>
      <c r="W427" s="4" t="s">
        <v>8154</v>
      </c>
      <c r="X427">
        <v>3</v>
      </c>
      <c r="Y427">
        <f>IF(MOD(X427,9)=0,N427,IF(MOD(X427,6)=0,N427,IF(MOD(X427,3)=0,N427)))</f>
        <v>519304</v>
      </c>
      <c r="Z427">
        <f>IF(MOD(X427,9)=0,O427,IF(MOD(X427,6)=0,O427,IF(MOD(X427,3)=0,O427)))</f>
        <v>136007</v>
      </c>
    </row>
    <row r="428" spans="1:26">
      <c r="A428" s="4" t="s">
        <v>748</v>
      </c>
      <c r="B428" s="3">
        <f>主线辅助!B424</f>
        <v>2601383</v>
      </c>
      <c r="C428" s="3">
        <v>6</v>
      </c>
      <c r="D428" s="3">
        <v>70</v>
      </c>
      <c r="E428" s="3">
        <v>3</v>
      </c>
      <c r="F428" s="25">
        <f t="shared" si="18"/>
        <v>359638</v>
      </c>
      <c r="G428" s="25">
        <v>327030</v>
      </c>
      <c r="H428" s="26">
        <f>ROUND((F428/4*5.5+F428*2.7+F428/4*10*1)*2,0)*C428</f>
        <v>28375440</v>
      </c>
      <c r="I428" s="26">
        <f t="shared" si="19"/>
        <v>25802670</v>
      </c>
      <c r="J428" s="26"/>
      <c r="K428" s="35">
        <f>MAX(G428-MAX(G$5:G427),0)</f>
        <v>611</v>
      </c>
      <c r="L428" s="35">
        <f>MAX(G$5:G428)</f>
        <v>327030</v>
      </c>
      <c r="M428" s="3">
        <v>0.6</v>
      </c>
      <c r="N428" s="38">
        <f>INT(B428*0.2)</f>
        <v>520276</v>
      </c>
      <c r="O428" s="38">
        <f t="shared" si="20"/>
        <v>136262</v>
      </c>
      <c r="P428">
        <f>INT(L428*2.5)</f>
        <v>817575</v>
      </c>
      <c r="Q428">
        <f>INT(L428/4)</f>
        <v>81757</v>
      </c>
      <c r="W428" s="4" t="s">
        <v>8154</v>
      </c>
      <c r="X428">
        <v>4</v>
      </c>
      <c r="Y428" t="b">
        <f>IF(MOD(X428,9)=0,N428,IF(MOD(X428,6)=0,N428,IF(MOD(X428,3)=0,N428)))</f>
        <v>0</v>
      </c>
      <c r="Z428" t="b">
        <f>IF(MOD(X428,9)=0,O428,IF(MOD(X428,6)=0,O428,IF(MOD(X428,3)=0,O428)))</f>
        <v>0</v>
      </c>
    </row>
    <row r="429" spans="1:26">
      <c r="A429" s="4" t="s">
        <v>749</v>
      </c>
      <c r="B429" s="3">
        <f>主线辅助!B425</f>
        <v>2606245</v>
      </c>
      <c r="C429" s="3">
        <v>6</v>
      </c>
      <c r="D429" s="3">
        <v>70</v>
      </c>
      <c r="E429" s="3">
        <v>3</v>
      </c>
      <c r="F429" s="25">
        <f t="shared" si="18"/>
        <v>360310</v>
      </c>
      <c r="G429" s="25">
        <v>327642</v>
      </c>
      <c r="H429" s="26">
        <f>ROUND((F429/4*5.5+F429*2.7+F429/4*10*1)*2,0)*C429</f>
        <v>28428462</v>
      </c>
      <c r="I429" s="26">
        <f t="shared" si="19"/>
        <v>25850952</v>
      </c>
      <c r="J429" s="26"/>
      <c r="K429" s="35">
        <f>MAX(G429-MAX(G$5:G428),0)</f>
        <v>612</v>
      </c>
      <c r="L429" s="35">
        <f>MAX(G$5:G429)</f>
        <v>327642</v>
      </c>
      <c r="M429" s="3">
        <v>0.6</v>
      </c>
      <c r="N429" s="38">
        <f>INT(B429*0.2)</f>
        <v>521249</v>
      </c>
      <c r="O429" s="38">
        <f t="shared" si="20"/>
        <v>136517</v>
      </c>
      <c r="P429">
        <f>INT(L429*2.5)</f>
        <v>819105</v>
      </c>
      <c r="Q429">
        <f>INT(L429/4)</f>
        <v>81910</v>
      </c>
      <c r="W429" s="4" t="s">
        <v>8154</v>
      </c>
      <c r="X429">
        <v>5</v>
      </c>
      <c r="Y429" t="b">
        <f>IF(MOD(X429,9)=0,N429,IF(MOD(X429,6)=0,N429,IF(MOD(X429,3)=0,N429)))</f>
        <v>0</v>
      </c>
      <c r="Z429" t="b">
        <f>IF(MOD(X429,9)=0,O429,IF(MOD(X429,6)=0,O429,IF(MOD(X429,3)=0,O429)))</f>
        <v>0</v>
      </c>
    </row>
    <row r="430" spans="1:26">
      <c r="A430" s="4" t="s">
        <v>750</v>
      </c>
      <c r="B430" s="3">
        <f>主线辅助!B426</f>
        <v>2615510</v>
      </c>
      <c r="C430" s="3">
        <v>6</v>
      </c>
      <c r="D430" s="3">
        <v>70</v>
      </c>
      <c r="E430" s="3">
        <v>3</v>
      </c>
      <c r="F430" s="25">
        <f t="shared" si="18"/>
        <v>361591</v>
      </c>
      <c r="G430" s="25">
        <v>328806</v>
      </c>
      <c r="H430" s="26">
        <f>ROUND((F430/4*5.5+F430*2.7+F430/4*10*1)*2,0)*C430</f>
        <v>28529532</v>
      </c>
      <c r="I430" s="26">
        <f t="shared" si="19"/>
        <v>25942794</v>
      </c>
      <c r="J430" s="26"/>
      <c r="K430" s="35">
        <f>MAX(G430-MAX(G$5:G429),0)</f>
        <v>1164</v>
      </c>
      <c r="L430" s="35">
        <f>MAX(G$5:G430)</f>
        <v>328806</v>
      </c>
      <c r="M430" s="3">
        <v>0.6</v>
      </c>
      <c r="N430" s="38">
        <f>INT(B430*0.2)</f>
        <v>523102</v>
      </c>
      <c r="O430" s="38">
        <f t="shared" si="20"/>
        <v>137002</v>
      </c>
      <c r="P430">
        <f>INT(L430*2.5)</f>
        <v>822015</v>
      </c>
      <c r="Q430">
        <f>INT(L430/4)</f>
        <v>82201</v>
      </c>
      <c r="W430" s="4" t="s">
        <v>8154</v>
      </c>
      <c r="X430">
        <v>6</v>
      </c>
      <c r="Y430">
        <f>IF(MOD(X430,9)=0,N430,IF(MOD(X430,6)=0,N430,IF(MOD(X430,3)=0,N430)))</f>
        <v>523102</v>
      </c>
      <c r="Z430">
        <f>IF(MOD(X430,9)=0,O430,IF(MOD(X430,6)=0,O430,IF(MOD(X430,3)=0,O430)))</f>
        <v>137002</v>
      </c>
    </row>
    <row r="431" spans="1:26">
      <c r="A431" s="4" t="s">
        <v>751</v>
      </c>
      <c r="B431" s="3">
        <f>主线辅助!B427</f>
        <v>2620386</v>
      </c>
      <c r="C431" s="3">
        <v>6</v>
      </c>
      <c r="D431" s="3">
        <v>70</v>
      </c>
      <c r="E431" s="3">
        <v>3</v>
      </c>
      <c r="F431" s="25">
        <f t="shared" si="18"/>
        <v>362265</v>
      </c>
      <c r="G431" s="25">
        <v>329419</v>
      </c>
      <c r="H431" s="26">
        <f>ROUND((F431/4*5.5+F431*2.7+F431/4*10*1)*2,0)*C431</f>
        <v>28582710</v>
      </c>
      <c r="I431" s="26">
        <f t="shared" si="19"/>
        <v>25991160</v>
      </c>
      <c r="J431" s="26"/>
      <c r="K431" s="35">
        <f>MAX(G431-MAX(G$5:G430),0)</f>
        <v>613</v>
      </c>
      <c r="L431" s="35">
        <f>MAX(G$5:G431)</f>
        <v>329419</v>
      </c>
      <c r="M431" s="3">
        <v>0.6</v>
      </c>
      <c r="N431" s="38">
        <f>INT(B431*0.2)</f>
        <v>524077</v>
      </c>
      <c r="O431" s="38">
        <f t="shared" si="20"/>
        <v>137257</v>
      </c>
      <c r="P431">
        <f>INT(L431*2.5)</f>
        <v>823547</v>
      </c>
      <c r="Q431">
        <f>INT(L431/4)</f>
        <v>82354</v>
      </c>
      <c r="W431" s="4" t="s">
        <v>8154</v>
      </c>
      <c r="X431">
        <v>7</v>
      </c>
      <c r="Y431" t="b">
        <f>IF(MOD(X431,9)=0,N431,IF(MOD(X431,6)=0,N431,IF(MOD(X431,3)=0,N431)))</f>
        <v>0</v>
      </c>
      <c r="Z431" t="b">
        <f>IF(MOD(X431,9)=0,O431,IF(MOD(X431,6)=0,O431,IF(MOD(X431,3)=0,O431)))</f>
        <v>0</v>
      </c>
    </row>
    <row r="432" spans="1:26">
      <c r="A432" s="4" t="s">
        <v>752</v>
      </c>
      <c r="B432" s="3">
        <f>主线辅助!B428</f>
        <v>2625261</v>
      </c>
      <c r="C432" s="3">
        <v>6</v>
      </c>
      <c r="D432" s="3">
        <v>70</v>
      </c>
      <c r="E432" s="3">
        <v>3</v>
      </c>
      <c r="F432" s="25">
        <f t="shared" si="18"/>
        <v>362939</v>
      </c>
      <c r="G432" s="25">
        <v>330032</v>
      </c>
      <c r="H432" s="26">
        <f>ROUND((F432/4*5.5+F432*2.7+F432/4*10*1)*2,0)*C432</f>
        <v>28635888</v>
      </c>
      <c r="I432" s="26">
        <f t="shared" si="19"/>
        <v>26039526</v>
      </c>
      <c r="J432" s="26"/>
      <c r="K432" s="35">
        <f>MAX(G432-MAX(G$5:G431),0)</f>
        <v>613</v>
      </c>
      <c r="L432" s="35">
        <f>MAX(G$5:G432)</f>
        <v>330032</v>
      </c>
      <c r="M432" s="3">
        <v>0.6</v>
      </c>
      <c r="N432" s="38">
        <f>INT(B432*0.2)</f>
        <v>525052</v>
      </c>
      <c r="O432" s="38">
        <f t="shared" si="20"/>
        <v>137513</v>
      </c>
      <c r="P432">
        <f>INT(L432*2.5)</f>
        <v>825080</v>
      </c>
      <c r="Q432">
        <f>INT(L432/4)</f>
        <v>82508</v>
      </c>
      <c r="W432" s="4" t="s">
        <v>8154</v>
      </c>
      <c r="X432">
        <v>8</v>
      </c>
      <c r="Y432" t="b">
        <f>IF(MOD(X432,9)=0,N432,IF(MOD(X432,6)=0,N432,IF(MOD(X432,3)=0,N432)))</f>
        <v>0</v>
      </c>
      <c r="Z432" t="b">
        <f>IF(MOD(X432,9)=0,O432,IF(MOD(X432,6)=0,O432,IF(MOD(X432,3)=0,O432)))</f>
        <v>0</v>
      </c>
    </row>
    <row r="433" spans="1:26">
      <c r="A433" s="4" t="s">
        <v>753</v>
      </c>
      <c r="B433" s="3">
        <f>主线辅助!B429</f>
        <v>2634578</v>
      </c>
      <c r="C433" s="3">
        <v>6</v>
      </c>
      <c r="D433" s="3">
        <v>70</v>
      </c>
      <c r="E433" s="3">
        <v>3</v>
      </c>
      <c r="F433" s="25">
        <f t="shared" si="18"/>
        <v>364227</v>
      </c>
      <c r="G433" s="25">
        <v>331203</v>
      </c>
      <c r="H433" s="26">
        <f>ROUND((F433/4*5.5+F433*2.7+F433/4*10*1)*2,0)*C433</f>
        <v>28737510</v>
      </c>
      <c r="I433" s="26">
        <f t="shared" si="19"/>
        <v>26131914</v>
      </c>
      <c r="J433" s="26"/>
      <c r="K433" s="35">
        <f>MAX(G433-MAX(G$5:G432),0)</f>
        <v>1171</v>
      </c>
      <c r="L433" s="35">
        <f>MAX(G$5:G433)</f>
        <v>331203</v>
      </c>
      <c r="M433" s="3">
        <v>0.6</v>
      </c>
      <c r="N433" s="38">
        <f>INT(B433*0.2)</f>
        <v>526915</v>
      </c>
      <c r="O433" s="38">
        <f t="shared" si="20"/>
        <v>138000</v>
      </c>
      <c r="P433">
        <f>INT(L433*2.5)</f>
        <v>828007</v>
      </c>
      <c r="Q433">
        <f>INT(L433/4)</f>
        <v>82800</v>
      </c>
      <c r="W433" s="4" t="s">
        <v>8154</v>
      </c>
      <c r="X433">
        <v>9</v>
      </c>
      <c r="Y433">
        <f>IF(MOD(X433,9)=0,N433,IF(MOD(X433,6)=0,N433,IF(MOD(X433,3)=0,N433)))</f>
        <v>526915</v>
      </c>
      <c r="Z433">
        <f>IF(MOD(X433,9)=0,O433,IF(MOD(X433,6)=0,O433,IF(MOD(X433,3)=0,O433)))</f>
        <v>138000</v>
      </c>
    </row>
    <row r="434" spans="1:26">
      <c r="A434" s="4" t="s">
        <v>113</v>
      </c>
      <c r="B434" s="3">
        <f>主线辅助!B430</f>
        <v>2639467</v>
      </c>
      <c r="C434" s="3">
        <v>6</v>
      </c>
      <c r="D434" s="3">
        <v>70</v>
      </c>
      <c r="E434" s="3">
        <v>3</v>
      </c>
      <c r="F434" s="25">
        <f t="shared" si="18"/>
        <v>364903</v>
      </c>
      <c r="G434" s="25">
        <v>331818</v>
      </c>
      <c r="H434" s="26">
        <f>ROUND((F434/4*5.5+F434*2.7+F434/4*10*1)*2,0)*C434</f>
        <v>28790844</v>
      </c>
      <c r="I434" s="26">
        <f t="shared" si="19"/>
        <v>26180442</v>
      </c>
      <c r="J434" s="26"/>
      <c r="K434" s="35">
        <f>MAX(G434-MAX(G$5:G433),0)</f>
        <v>615</v>
      </c>
      <c r="L434" s="35">
        <f>MAX(G$5:G434)</f>
        <v>331818</v>
      </c>
      <c r="M434" s="3">
        <v>0.6</v>
      </c>
      <c r="N434" s="38">
        <f>INT(B434*0.2)</f>
        <v>527893</v>
      </c>
      <c r="O434" s="38">
        <f t="shared" si="20"/>
        <v>138257</v>
      </c>
      <c r="P434">
        <f>INT(L434*2.5)</f>
        <v>829545</v>
      </c>
      <c r="Q434">
        <f>INT(L434/4)</f>
        <v>82954</v>
      </c>
      <c r="W434" s="4" t="s">
        <v>8154</v>
      </c>
      <c r="X434">
        <v>10</v>
      </c>
      <c r="Y434" t="b">
        <f>IF(MOD(X434,9)=0,N434,IF(MOD(X434,6)=0,N434,IF(MOD(X434,3)=0,N434)))</f>
        <v>0</v>
      </c>
      <c r="Z434" t="b">
        <f>IF(MOD(X434,9)=0,O434,IF(MOD(X434,6)=0,O434,IF(MOD(X434,3)=0,O434)))</f>
        <v>0</v>
      </c>
    </row>
    <row r="435" spans="1:26">
      <c r="A435" s="4" t="s">
        <v>754</v>
      </c>
      <c r="B435" s="3">
        <f>主线辅助!B431</f>
        <v>2668677</v>
      </c>
      <c r="C435" s="3">
        <v>6</v>
      </c>
      <c r="D435" s="3">
        <v>70</v>
      </c>
      <c r="E435" s="3">
        <v>3</v>
      </c>
      <c r="F435" s="25">
        <f t="shared" si="18"/>
        <v>368941</v>
      </c>
      <c r="G435" s="25">
        <v>335490</v>
      </c>
      <c r="H435" s="26">
        <f>ROUND((F435/4*5.5+F435*2.7+F435/4*10*1)*2,0)*C435</f>
        <v>29109444</v>
      </c>
      <c r="I435" s="26">
        <f t="shared" si="19"/>
        <v>26470164</v>
      </c>
      <c r="J435" s="26"/>
      <c r="K435" s="35">
        <f>MAX(G435-MAX(G$5:G434),0)</f>
        <v>3672</v>
      </c>
      <c r="L435" s="35">
        <f>MAX(G$5:G435)</f>
        <v>335490</v>
      </c>
      <c r="M435" s="3">
        <v>0.6</v>
      </c>
      <c r="N435" s="38">
        <f>INT(B435*0.2)</f>
        <v>533735</v>
      </c>
      <c r="O435" s="38">
        <f t="shared" si="20"/>
        <v>139787</v>
      </c>
      <c r="P435">
        <f>INT(L435*2.5)</f>
        <v>838725</v>
      </c>
      <c r="Q435">
        <f>INT(L435/4)</f>
        <v>83872</v>
      </c>
      <c r="W435" s="4" t="s">
        <v>8155</v>
      </c>
      <c r="X435">
        <v>1</v>
      </c>
      <c r="Y435" t="b">
        <f>IF(MOD(X435,9)=0,N435,IF(MOD(X435,6)=0,N435,IF(MOD(X435,3)=0,N435)))</f>
        <v>0</v>
      </c>
      <c r="Z435" t="b">
        <f>IF(MOD(X435,9)=0,O435,IF(MOD(X435,6)=0,O435,IF(MOD(X435,3)=0,O435)))</f>
        <v>0</v>
      </c>
    </row>
    <row r="436" spans="1:26">
      <c r="A436" s="4" t="s">
        <v>755</v>
      </c>
      <c r="B436" s="3">
        <f>主线辅助!B432</f>
        <v>2673581</v>
      </c>
      <c r="C436" s="3">
        <v>6</v>
      </c>
      <c r="D436" s="3">
        <v>70</v>
      </c>
      <c r="E436" s="3">
        <v>3</v>
      </c>
      <c r="F436" s="25">
        <f t="shared" si="18"/>
        <v>369619</v>
      </c>
      <c r="G436" s="25">
        <v>336107</v>
      </c>
      <c r="H436" s="26">
        <f>ROUND((F436/4*5.5+F436*2.7+F436/4*10*1)*2,0)*C436</f>
        <v>29162940</v>
      </c>
      <c r="I436" s="26">
        <f t="shared" si="19"/>
        <v>26518842</v>
      </c>
      <c r="J436" s="26"/>
      <c r="K436" s="35">
        <f>MAX(G436-MAX(G$5:G435),0)</f>
        <v>617</v>
      </c>
      <c r="L436" s="35">
        <f>MAX(G$5:G436)</f>
        <v>336107</v>
      </c>
      <c r="M436" s="3">
        <v>0.6</v>
      </c>
      <c r="N436" s="38">
        <f>INT(B436*0.2)</f>
        <v>534716</v>
      </c>
      <c r="O436" s="38">
        <f t="shared" si="20"/>
        <v>140043</v>
      </c>
      <c r="P436">
        <f>INT(L436*2.5)</f>
        <v>840267</v>
      </c>
      <c r="Q436">
        <f>INT(L436/4)</f>
        <v>84026</v>
      </c>
      <c r="W436" s="4" t="s">
        <v>8155</v>
      </c>
      <c r="X436">
        <v>2</v>
      </c>
      <c r="Y436" t="b">
        <f>IF(MOD(X436,9)=0,N436,IF(MOD(X436,6)=0,N436,IF(MOD(X436,3)=0,N436)))</f>
        <v>0</v>
      </c>
      <c r="Z436" t="b">
        <f>IF(MOD(X436,9)=0,O436,IF(MOD(X436,6)=0,O436,IF(MOD(X436,3)=0,O436)))</f>
        <v>0</v>
      </c>
    </row>
    <row r="437" spans="1:26">
      <c r="A437" s="4" t="s">
        <v>756</v>
      </c>
      <c r="B437" s="3">
        <f>主线辅助!B433</f>
        <v>2682972</v>
      </c>
      <c r="C437" s="3">
        <v>6</v>
      </c>
      <c r="D437" s="3">
        <v>70</v>
      </c>
      <c r="E437" s="3">
        <v>3</v>
      </c>
      <c r="F437" s="25">
        <f t="shared" si="18"/>
        <v>370917</v>
      </c>
      <c r="G437" s="25">
        <v>337287</v>
      </c>
      <c r="H437" s="26">
        <f>ROUND((F437/4*5.5+F437*2.7+F437/4*10*1)*2,0)*C437</f>
        <v>29265354</v>
      </c>
      <c r="I437" s="26">
        <f t="shared" si="19"/>
        <v>26611944</v>
      </c>
      <c r="J437" s="26"/>
      <c r="K437" s="35">
        <f>MAX(G437-MAX(G$5:G436),0)</f>
        <v>1180</v>
      </c>
      <c r="L437" s="35">
        <f>MAX(G$5:G437)</f>
        <v>337287</v>
      </c>
      <c r="M437" s="3">
        <v>0.6</v>
      </c>
      <c r="N437" s="38">
        <f>INT(B437*0.2)</f>
        <v>536594</v>
      </c>
      <c r="O437" s="38">
        <f t="shared" si="20"/>
        <v>140535</v>
      </c>
      <c r="P437">
        <f>INT(L437*2.5)</f>
        <v>843217</v>
      </c>
      <c r="Q437">
        <f>INT(L437/4)</f>
        <v>84321</v>
      </c>
      <c r="W437" s="4" t="s">
        <v>8155</v>
      </c>
      <c r="X437">
        <v>3</v>
      </c>
      <c r="Y437">
        <f>IF(MOD(X437,9)=0,N437,IF(MOD(X437,6)=0,N437,IF(MOD(X437,3)=0,N437)))</f>
        <v>536594</v>
      </c>
      <c r="Z437">
        <f>IF(MOD(X437,9)=0,O437,IF(MOD(X437,6)=0,O437,IF(MOD(X437,3)=0,O437)))</f>
        <v>140535</v>
      </c>
    </row>
    <row r="438" spans="1:26">
      <c r="A438" s="4" t="s">
        <v>757</v>
      </c>
      <c r="B438" s="3">
        <f>主线辅助!B434</f>
        <v>2687890</v>
      </c>
      <c r="C438" s="3">
        <v>6</v>
      </c>
      <c r="D438" s="3">
        <v>70</v>
      </c>
      <c r="E438" s="3">
        <v>3</v>
      </c>
      <c r="F438" s="25">
        <f t="shared" si="18"/>
        <v>371597</v>
      </c>
      <c r="G438" s="25">
        <v>337906</v>
      </c>
      <c r="H438" s="26">
        <f>ROUND((F438/4*5.5+F438*2.7+F438/4*10*1)*2,0)*C438</f>
        <v>29319006</v>
      </c>
      <c r="I438" s="26">
        <f t="shared" si="19"/>
        <v>26660784</v>
      </c>
      <c r="J438" s="26"/>
      <c r="K438" s="35">
        <f>MAX(G438-MAX(G$5:G437),0)</f>
        <v>619</v>
      </c>
      <c r="L438" s="35">
        <f>MAX(G$5:G438)</f>
        <v>337906</v>
      </c>
      <c r="M438" s="3">
        <v>0.6</v>
      </c>
      <c r="N438" s="38">
        <f>INT(B438*0.2)</f>
        <v>537578</v>
      </c>
      <c r="O438" s="38">
        <f t="shared" si="20"/>
        <v>140793</v>
      </c>
      <c r="P438">
        <f>INT(L438*2.5)</f>
        <v>844765</v>
      </c>
      <c r="Q438">
        <f>INT(L438/4)</f>
        <v>84476</v>
      </c>
      <c r="W438" s="4" t="s">
        <v>8155</v>
      </c>
      <c r="X438">
        <v>4</v>
      </c>
      <c r="Y438" t="b">
        <f>IF(MOD(X438,9)=0,N438,IF(MOD(X438,6)=0,N438,IF(MOD(X438,3)=0,N438)))</f>
        <v>0</v>
      </c>
      <c r="Z438" t="b">
        <f>IF(MOD(X438,9)=0,O438,IF(MOD(X438,6)=0,O438,IF(MOD(X438,3)=0,O438)))</f>
        <v>0</v>
      </c>
    </row>
    <row r="439" spans="1:26">
      <c r="A439" s="4" t="s">
        <v>758</v>
      </c>
      <c r="B439" s="3">
        <f>主线辅助!B435</f>
        <v>2692807</v>
      </c>
      <c r="C439" s="3">
        <v>6</v>
      </c>
      <c r="D439" s="3">
        <v>70</v>
      </c>
      <c r="E439" s="3">
        <v>3</v>
      </c>
      <c r="F439" s="25">
        <f t="shared" si="18"/>
        <v>372277</v>
      </c>
      <c r="G439" s="25">
        <v>338524</v>
      </c>
      <c r="H439" s="26">
        <f>ROUND((F439/4*5.5+F439*2.7+F439/4*10*1)*2,0)*C439</f>
        <v>29372658</v>
      </c>
      <c r="I439" s="26">
        <f t="shared" si="19"/>
        <v>26709546</v>
      </c>
      <c r="J439" s="26"/>
      <c r="K439" s="35">
        <f>MAX(G439-MAX(G$5:G438),0)</f>
        <v>618</v>
      </c>
      <c r="L439" s="35">
        <f>MAX(G$5:G439)</f>
        <v>338524</v>
      </c>
      <c r="M439" s="3">
        <v>0.6</v>
      </c>
      <c r="N439" s="38">
        <f>INT(B439*0.2)</f>
        <v>538561</v>
      </c>
      <c r="O439" s="38">
        <f t="shared" si="20"/>
        <v>141051</v>
      </c>
      <c r="P439">
        <f>INT(L439*2.5)</f>
        <v>846310</v>
      </c>
      <c r="Q439">
        <f>INT(L439/4)</f>
        <v>84631</v>
      </c>
      <c r="W439" s="4" t="s">
        <v>8155</v>
      </c>
      <c r="X439">
        <v>5</v>
      </c>
      <c r="Y439" t="b">
        <f>IF(MOD(X439,9)=0,N439,IF(MOD(X439,6)=0,N439,IF(MOD(X439,3)=0,N439)))</f>
        <v>0</v>
      </c>
      <c r="Z439" t="b">
        <f>IF(MOD(X439,9)=0,O439,IF(MOD(X439,6)=0,O439,IF(MOD(X439,3)=0,O439)))</f>
        <v>0</v>
      </c>
    </row>
    <row r="440" spans="1:26">
      <c r="A440" s="4" t="s">
        <v>759</v>
      </c>
      <c r="B440" s="3">
        <f>主线辅助!B436</f>
        <v>2702251</v>
      </c>
      <c r="C440" s="3">
        <v>6</v>
      </c>
      <c r="D440" s="3">
        <v>70</v>
      </c>
      <c r="E440" s="3">
        <v>3</v>
      </c>
      <c r="F440" s="25">
        <f t="shared" si="18"/>
        <v>373583</v>
      </c>
      <c r="G440" s="25">
        <v>339711</v>
      </c>
      <c r="H440" s="26">
        <f>ROUND((F440/4*5.5+F440*2.7+F440/4*10*1)*2,0)*C440</f>
        <v>29475696</v>
      </c>
      <c r="I440" s="26">
        <f t="shared" si="19"/>
        <v>26803200</v>
      </c>
      <c r="J440" s="26"/>
      <c r="K440" s="35">
        <f>MAX(G440-MAX(G$5:G439),0)</f>
        <v>1187</v>
      </c>
      <c r="L440" s="35">
        <f>MAX(G$5:G440)</f>
        <v>339711</v>
      </c>
      <c r="M440" s="3">
        <v>0.6</v>
      </c>
      <c r="N440" s="38">
        <f>INT(B440*0.2)</f>
        <v>540450</v>
      </c>
      <c r="O440" s="38">
        <f t="shared" si="20"/>
        <v>141545</v>
      </c>
      <c r="P440">
        <f>INT(L440*2.5)</f>
        <v>849277</v>
      </c>
      <c r="Q440">
        <f>INT(L440/4)</f>
        <v>84927</v>
      </c>
      <c r="W440" s="4" t="s">
        <v>8155</v>
      </c>
      <c r="X440">
        <v>6</v>
      </c>
      <c r="Y440">
        <f>IF(MOD(X440,9)=0,N440,IF(MOD(X440,6)=0,N440,IF(MOD(X440,3)=0,N440)))</f>
        <v>540450</v>
      </c>
      <c r="Z440">
        <f>IF(MOD(X440,9)=0,O440,IF(MOD(X440,6)=0,O440,IF(MOD(X440,3)=0,O440)))</f>
        <v>141545</v>
      </c>
    </row>
    <row r="441" spans="1:26">
      <c r="A441" s="4" t="s">
        <v>760</v>
      </c>
      <c r="B441" s="3">
        <f>主线辅助!B437</f>
        <v>2707182</v>
      </c>
      <c r="C441" s="3">
        <v>6</v>
      </c>
      <c r="D441" s="3">
        <v>70</v>
      </c>
      <c r="E441" s="3">
        <v>3</v>
      </c>
      <c r="F441" s="25">
        <f t="shared" si="18"/>
        <v>374264</v>
      </c>
      <c r="G441" s="25">
        <v>340331</v>
      </c>
      <c r="H441" s="26">
        <f>ROUND((F441/4*5.5+F441*2.7+F441/4*10*1)*2,0)*C441</f>
        <v>29529432</v>
      </c>
      <c r="I441" s="26">
        <f t="shared" si="19"/>
        <v>26852118</v>
      </c>
      <c r="J441" s="26"/>
      <c r="K441" s="35">
        <f>MAX(G441-MAX(G$5:G440),0)</f>
        <v>620</v>
      </c>
      <c r="L441" s="35">
        <f>MAX(G$5:G441)</f>
        <v>340331</v>
      </c>
      <c r="M441" s="3">
        <v>0.6</v>
      </c>
      <c r="N441" s="38">
        <f>INT(B441*0.2)</f>
        <v>541436</v>
      </c>
      <c r="O441" s="38">
        <f t="shared" si="20"/>
        <v>141803</v>
      </c>
      <c r="P441">
        <f>INT(L441*2.5)</f>
        <v>850827</v>
      </c>
      <c r="Q441">
        <f>INT(L441/4)</f>
        <v>85082</v>
      </c>
      <c r="W441" s="4" t="s">
        <v>8155</v>
      </c>
      <c r="X441">
        <v>7</v>
      </c>
      <c r="Y441" t="b">
        <f>IF(MOD(X441,9)=0,N441,IF(MOD(X441,6)=0,N441,IF(MOD(X441,3)=0,N441)))</f>
        <v>0</v>
      </c>
      <c r="Z441" t="b">
        <f>IF(MOD(X441,9)=0,O441,IF(MOD(X441,6)=0,O441,IF(MOD(X441,3)=0,O441)))</f>
        <v>0</v>
      </c>
    </row>
    <row r="442" spans="1:26">
      <c r="A442" s="4" t="s">
        <v>761</v>
      </c>
      <c r="B442" s="3">
        <f>主线辅助!B438</f>
        <v>2712114</v>
      </c>
      <c r="C442" s="3">
        <v>6</v>
      </c>
      <c r="D442" s="3">
        <v>70</v>
      </c>
      <c r="E442" s="3">
        <v>3</v>
      </c>
      <c r="F442" s="25">
        <f t="shared" si="18"/>
        <v>374946</v>
      </c>
      <c r="G442" s="25">
        <v>340951</v>
      </c>
      <c r="H442" s="26">
        <f>ROUND((F442/4*5.5+F442*2.7+F442/4*10*1)*2,0)*C442</f>
        <v>29583240</v>
      </c>
      <c r="I442" s="26">
        <f t="shared" si="19"/>
        <v>26901036</v>
      </c>
      <c r="J442" s="26"/>
      <c r="K442" s="35">
        <f>MAX(G442-MAX(G$5:G441),0)</f>
        <v>620</v>
      </c>
      <c r="L442" s="35">
        <f>MAX(G$5:G442)</f>
        <v>340951</v>
      </c>
      <c r="M442" s="3">
        <v>0.6</v>
      </c>
      <c r="N442" s="38">
        <f>INT(B442*0.2)</f>
        <v>542422</v>
      </c>
      <c r="O442" s="38">
        <f t="shared" si="20"/>
        <v>142062</v>
      </c>
      <c r="P442">
        <f>INT(L442*2.5)</f>
        <v>852377</v>
      </c>
      <c r="Q442">
        <f>INT(L442/4)</f>
        <v>85237</v>
      </c>
      <c r="W442" s="4" t="s">
        <v>8155</v>
      </c>
      <c r="X442">
        <v>8</v>
      </c>
      <c r="Y442" t="b">
        <f>IF(MOD(X442,9)=0,N442,IF(MOD(X442,6)=0,N442,IF(MOD(X442,3)=0,N442)))</f>
        <v>0</v>
      </c>
      <c r="Z442" t="b">
        <f>IF(MOD(X442,9)=0,O442,IF(MOD(X442,6)=0,O442,IF(MOD(X442,3)=0,O442)))</f>
        <v>0</v>
      </c>
    </row>
    <row r="443" spans="1:26">
      <c r="A443" s="4" t="s">
        <v>762</v>
      </c>
      <c r="B443" s="3">
        <f>主线辅助!B439</f>
        <v>2721609</v>
      </c>
      <c r="C443" s="3">
        <v>6</v>
      </c>
      <c r="D443" s="3">
        <v>70</v>
      </c>
      <c r="E443" s="3">
        <v>3</v>
      </c>
      <c r="F443" s="25">
        <f t="shared" si="18"/>
        <v>376259</v>
      </c>
      <c r="G443" s="25">
        <v>342144</v>
      </c>
      <c r="H443" s="26">
        <f>ROUND((F443/4*5.5+F443*2.7+F443/4*10*1)*2,0)*C443</f>
        <v>29686836</v>
      </c>
      <c r="I443" s="26">
        <f t="shared" si="19"/>
        <v>26995164</v>
      </c>
      <c r="J443" s="26"/>
      <c r="K443" s="35">
        <f>MAX(G443-MAX(G$5:G442),0)</f>
        <v>1193</v>
      </c>
      <c r="L443" s="35">
        <f>MAX(G$5:G443)</f>
        <v>342144</v>
      </c>
      <c r="M443" s="3">
        <v>0.6</v>
      </c>
      <c r="N443" s="38">
        <f>INT(B443*0.2)</f>
        <v>544321</v>
      </c>
      <c r="O443" s="38">
        <f t="shared" si="20"/>
        <v>142560</v>
      </c>
      <c r="P443">
        <f>INT(L443*2.5)</f>
        <v>855360</v>
      </c>
      <c r="Q443">
        <f>INT(L443/4)</f>
        <v>85536</v>
      </c>
      <c r="W443" s="4" t="s">
        <v>8155</v>
      </c>
      <c r="X443">
        <v>9</v>
      </c>
      <c r="Y443">
        <f>IF(MOD(X443,9)=0,N443,IF(MOD(X443,6)=0,N443,IF(MOD(X443,3)=0,N443)))</f>
        <v>544321</v>
      </c>
      <c r="Z443">
        <f>IF(MOD(X443,9)=0,O443,IF(MOD(X443,6)=0,O443,IF(MOD(X443,3)=0,O443)))</f>
        <v>142560</v>
      </c>
    </row>
    <row r="444" spans="1:26">
      <c r="A444" s="27" t="s">
        <v>115</v>
      </c>
      <c r="B444" s="28">
        <f>主线辅助!B440</f>
        <v>2726554</v>
      </c>
      <c r="C444" s="28">
        <v>6</v>
      </c>
      <c r="D444" s="28">
        <v>70</v>
      </c>
      <c r="E444" s="28">
        <v>3</v>
      </c>
      <c r="F444" s="28">
        <f t="shared" si="18"/>
        <v>376942</v>
      </c>
      <c r="G444" s="28">
        <v>342766</v>
      </c>
      <c r="H444" s="29">
        <f>ROUND((F444/4*5.5+F444*2.7+F444/4*10*1)*2,0)*C444</f>
        <v>29740722</v>
      </c>
      <c r="I444" s="26">
        <f t="shared" si="19"/>
        <v>27044238</v>
      </c>
      <c r="J444" s="29" t="s">
        <v>5088</v>
      </c>
      <c r="K444" s="35">
        <f>MAX(G444-MAX(G$5:G443),0)</f>
        <v>622</v>
      </c>
      <c r="L444" s="35">
        <f>MAX(G$5:G444)</f>
        <v>342766</v>
      </c>
      <c r="M444" s="3">
        <v>0.6</v>
      </c>
      <c r="N444" s="38">
        <f>INT(B444*0.2)</f>
        <v>545310</v>
      </c>
      <c r="O444" s="38">
        <f t="shared" si="20"/>
        <v>142818</v>
      </c>
      <c r="P444">
        <f>INT(L444*2.5)</f>
        <v>856915</v>
      </c>
      <c r="Q444">
        <f>INT(L444/4)</f>
        <v>85691</v>
      </c>
      <c r="W444" s="27" t="s">
        <v>8155</v>
      </c>
      <c r="X444">
        <v>10</v>
      </c>
      <c r="Y444" t="b">
        <f>IF(MOD(X444,9)=0,N444,IF(MOD(X444,6)=0,N444,IF(MOD(X444,3)=0,N444)))</f>
        <v>0</v>
      </c>
      <c r="Z444" t="b">
        <f>IF(MOD(X444,9)=0,O444,IF(MOD(X444,6)=0,O444,IF(MOD(X444,3)=0,O444)))</f>
        <v>0</v>
      </c>
    </row>
    <row r="445" spans="1:26">
      <c r="A445" s="4" t="s">
        <v>763</v>
      </c>
      <c r="B445" s="3">
        <f>主线辅助!B441</f>
        <v>2756258</v>
      </c>
      <c r="C445" s="3">
        <v>6</v>
      </c>
      <c r="D445" s="3">
        <v>72</v>
      </c>
      <c r="E445" s="3">
        <v>3</v>
      </c>
      <c r="F445" s="25">
        <f t="shared" si="18"/>
        <v>370464</v>
      </c>
      <c r="G445" s="25">
        <v>336875</v>
      </c>
      <c r="H445" s="26">
        <f>ROUND((F445/4*5.5+F445*2.7+F445/4*10*1)*2,0)*C445</f>
        <v>29229612</v>
      </c>
      <c r="I445" s="26">
        <f t="shared" si="19"/>
        <v>26579436</v>
      </c>
      <c r="J445" s="26"/>
      <c r="K445" s="35">
        <f>MAX(G445-MAX(G$5:G444),0)</f>
        <v>0</v>
      </c>
      <c r="L445" s="35">
        <f>MAX(G$5:G445)</f>
        <v>342766</v>
      </c>
      <c r="M445" s="3">
        <v>0.6</v>
      </c>
      <c r="N445" s="38">
        <f>INT(B445*0.2)</f>
        <v>551251</v>
      </c>
      <c r="O445" s="38">
        <f t="shared" si="20"/>
        <v>142818</v>
      </c>
      <c r="P445">
        <f>INT(L445*2.5)</f>
        <v>856915</v>
      </c>
      <c r="Q445">
        <f>INT(L445/4)</f>
        <v>85691</v>
      </c>
      <c r="W445" s="4" t="s">
        <v>8156</v>
      </c>
      <c r="X445">
        <v>1</v>
      </c>
      <c r="Y445" t="b">
        <f>IF(MOD(X445,9)=0,N445,IF(MOD(X445,6)=0,N445,IF(MOD(X445,3)=0,N445)))</f>
        <v>0</v>
      </c>
      <c r="Z445" t="b">
        <f>IF(MOD(X445,9)=0,O445,IF(MOD(X445,6)=0,O445,IF(MOD(X445,3)=0,O445)))</f>
        <v>0</v>
      </c>
    </row>
    <row r="446" spans="1:26">
      <c r="A446" s="4" t="s">
        <v>764</v>
      </c>
      <c r="B446" s="3">
        <f>主线辅助!B442</f>
        <v>2761216</v>
      </c>
      <c r="C446" s="3">
        <v>6</v>
      </c>
      <c r="D446" s="3">
        <v>72</v>
      </c>
      <c r="E446" s="3">
        <v>3</v>
      </c>
      <c r="F446" s="25">
        <f t="shared" si="18"/>
        <v>371131</v>
      </c>
      <c r="G446" s="25">
        <v>337481</v>
      </c>
      <c r="H446" s="26">
        <f>ROUND((F446/4*5.5+F446*2.7+F446/4*10*1)*2,0)*C446</f>
        <v>29282238</v>
      </c>
      <c r="I446" s="26">
        <f t="shared" si="19"/>
        <v>26627250</v>
      </c>
      <c r="J446" s="26"/>
      <c r="K446" s="35">
        <f>MAX(G446-MAX(G$5:G445),0)</f>
        <v>0</v>
      </c>
      <c r="L446" s="35">
        <f>MAX(G$5:G446)</f>
        <v>342766</v>
      </c>
      <c r="M446" s="3">
        <v>0.6</v>
      </c>
      <c r="N446" s="38">
        <f>INT(B446*0.2)</f>
        <v>552243</v>
      </c>
      <c r="O446" s="38">
        <f t="shared" si="20"/>
        <v>142818</v>
      </c>
      <c r="P446">
        <f>INT(L446*2.5)</f>
        <v>856915</v>
      </c>
      <c r="Q446">
        <f>INT(L446/4)</f>
        <v>85691</v>
      </c>
      <c r="W446" s="4" t="s">
        <v>8156</v>
      </c>
      <c r="X446">
        <v>2</v>
      </c>
      <c r="Y446" t="b">
        <f>IF(MOD(X446,9)=0,N446,IF(MOD(X446,6)=0,N446,IF(MOD(X446,3)=0,N446)))</f>
        <v>0</v>
      </c>
      <c r="Z446" t="b">
        <f>IF(MOD(X446,9)=0,O446,IF(MOD(X446,6)=0,O446,IF(MOD(X446,3)=0,O446)))</f>
        <v>0</v>
      </c>
    </row>
    <row r="447" spans="1:26">
      <c r="A447" s="4" t="s">
        <v>765</v>
      </c>
      <c r="B447" s="3">
        <f>主线辅助!B443</f>
        <v>2770788</v>
      </c>
      <c r="C447" s="3">
        <v>6</v>
      </c>
      <c r="D447" s="3">
        <v>72</v>
      </c>
      <c r="E447" s="3">
        <v>3</v>
      </c>
      <c r="F447" s="25">
        <f t="shared" si="18"/>
        <v>372417</v>
      </c>
      <c r="G447" s="25">
        <v>338651</v>
      </c>
      <c r="H447" s="26">
        <f>ROUND((F447/4*5.5+F447*2.7+F447/4*10*1)*2,0)*C447</f>
        <v>29383704</v>
      </c>
      <c r="I447" s="26">
        <f t="shared" si="19"/>
        <v>26719566</v>
      </c>
      <c r="J447" s="26"/>
      <c r="K447" s="35">
        <f>MAX(G447-MAX(G$5:G446),0)</f>
        <v>0</v>
      </c>
      <c r="L447" s="35">
        <f>MAX(G$5:G447)</f>
        <v>342766</v>
      </c>
      <c r="M447" s="3">
        <v>0.6</v>
      </c>
      <c r="N447" s="38">
        <f>INT(B447*0.2)</f>
        <v>554157</v>
      </c>
      <c r="O447" s="38">
        <f t="shared" si="20"/>
        <v>142818</v>
      </c>
      <c r="P447">
        <f>INT(L447*2.5)</f>
        <v>856915</v>
      </c>
      <c r="Q447">
        <f>INT(L447/4)</f>
        <v>85691</v>
      </c>
      <c r="W447" s="4" t="s">
        <v>8156</v>
      </c>
      <c r="X447">
        <v>3</v>
      </c>
      <c r="Y447">
        <f>IF(MOD(X447,9)=0,N447,IF(MOD(X447,6)=0,N447,IF(MOD(X447,3)=0,N447)))</f>
        <v>554157</v>
      </c>
      <c r="Z447">
        <f>IF(MOD(X447,9)=0,O447,IF(MOD(X447,6)=0,O447,IF(MOD(X447,3)=0,O447)))</f>
        <v>142818</v>
      </c>
    </row>
    <row r="448" spans="1:26">
      <c r="A448" s="4" t="s">
        <v>766</v>
      </c>
      <c r="B448" s="3">
        <f>主线辅助!B444</f>
        <v>2775760</v>
      </c>
      <c r="C448" s="3">
        <v>6</v>
      </c>
      <c r="D448" s="3">
        <v>72</v>
      </c>
      <c r="E448" s="3">
        <v>3</v>
      </c>
      <c r="F448" s="25">
        <f t="shared" si="18"/>
        <v>373086</v>
      </c>
      <c r="G448" s="25">
        <v>339259</v>
      </c>
      <c r="H448" s="26">
        <f>ROUND((F448/4*5.5+F448*2.7+F448/4*10*1)*2,0)*C448</f>
        <v>29436486</v>
      </c>
      <c r="I448" s="26">
        <f t="shared" si="19"/>
        <v>26767536</v>
      </c>
      <c r="J448" s="26"/>
      <c r="K448" s="35">
        <f>MAX(G448-MAX(G$5:G447),0)</f>
        <v>0</v>
      </c>
      <c r="L448" s="35">
        <f>MAX(G$5:G448)</f>
        <v>342766</v>
      </c>
      <c r="M448" s="3">
        <v>0.6</v>
      </c>
      <c r="N448" s="38">
        <f>INT(B448*0.2)</f>
        <v>555152</v>
      </c>
      <c r="O448" s="38">
        <f t="shared" si="20"/>
        <v>142818</v>
      </c>
      <c r="P448">
        <f>INT(L448*2.5)</f>
        <v>856915</v>
      </c>
      <c r="Q448">
        <f>INT(L448/4)</f>
        <v>85691</v>
      </c>
      <c r="W448" s="4" t="s">
        <v>8156</v>
      </c>
      <c r="X448">
        <v>4</v>
      </c>
      <c r="Y448" t="b">
        <f>IF(MOD(X448,9)=0,N448,IF(MOD(X448,6)=0,N448,IF(MOD(X448,3)=0,N448)))</f>
        <v>0</v>
      </c>
      <c r="Z448" t="b">
        <f>IF(MOD(X448,9)=0,O448,IF(MOD(X448,6)=0,O448,IF(MOD(X448,3)=0,O448)))</f>
        <v>0</v>
      </c>
    </row>
    <row r="449" spans="1:26">
      <c r="A449" s="4" t="s">
        <v>767</v>
      </c>
      <c r="B449" s="3">
        <f>主线辅助!B445</f>
        <v>2780733</v>
      </c>
      <c r="C449" s="3">
        <v>6</v>
      </c>
      <c r="D449" s="3">
        <v>72</v>
      </c>
      <c r="E449" s="3">
        <v>3</v>
      </c>
      <c r="F449" s="25">
        <f t="shared" si="18"/>
        <v>373754</v>
      </c>
      <c r="G449" s="25">
        <v>339867</v>
      </c>
      <c r="H449" s="26">
        <f>ROUND((F449/4*5.5+F449*2.7+F449/4*10*1)*2,0)*C449</f>
        <v>29489190</v>
      </c>
      <c r="I449" s="26">
        <f t="shared" si="19"/>
        <v>26815506</v>
      </c>
      <c r="J449" s="26"/>
      <c r="K449" s="35">
        <f>MAX(G449-MAX(G$5:G448),0)</f>
        <v>0</v>
      </c>
      <c r="L449" s="35">
        <f>MAX(G$5:G449)</f>
        <v>342766</v>
      </c>
      <c r="M449" s="3">
        <v>0.6</v>
      </c>
      <c r="N449" s="38">
        <f>INT(B449*0.2)</f>
        <v>556146</v>
      </c>
      <c r="O449" s="38">
        <f t="shared" si="20"/>
        <v>142818</v>
      </c>
      <c r="P449">
        <f>INT(L449*2.5)</f>
        <v>856915</v>
      </c>
      <c r="Q449">
        <f>INT(L449/4)</f>
        <v>85691</v>
      </c>
      <c r="W449" s="4" t="s">
        <v>8156</v>
      </c>
      <c r="X449">
        <v>5</v>
      </c>
      <c r="Y449" t="b">
        <f>IF(MOD(X449,9)=0,N449,IF(MOD(X449,6)=0,N449,IF(MOD(X449,3)=0,N449)))</f>
        <v>0</v>
      </c>
      <c r="Z449" t="b">
        <f>IF(MOD(X449,9)=0,O449,IF(MOD(X449,6)=0,O449,IF(MOD(X449,3)=0,O449)))</f>
        <v>0</v>
      </c>
    </row>
    <row r="450" spans="1:26">
      <c r="A450" s="4" t="s">
        <v>768</v>
      </c>
      <c r="B450" s="3">
        <f>主线辅助!B446</f>
        <v>2790356</v>
      </c>
      <c r="C450" s="3">
        <v>6</v>
      </c>
      <c r="D450" s="3">
        <v>72</v>
      </c>
      <c r="E450" s="3">
        <v>3</v>
      </c>
      <c r="F450" s="25">
        <f t="shared" si="18"/>
        <v>375047</v>
      </c>
      <c r="G450" s="25">
        <v>341043</v>
      </c>
      <c r="H450" s="26">
        <f>ROUND((F450/4*5.5+F450*2.7+F450/4*10*1)*2,0)*C450</f>
        <v>29591208</v>
      </c>
      <c r="I450" s="26">
        <f t="shared" si="19"/>
        <v>26908290</v>
      </c>
      <c r="J450" s="26"/>
      <c r="K450" s="35">
        <f>MAX(G450-MAX(G$5:G449),0)</f>
        <v>0</v>
      </c>
      <c r="L450" s="35">
        <f>MAX(G$5:G450)</f>
        <v>342766</v>
      </c>
      <c r="M450" s="3">
        <v>0.6</v>
      </c>
      <c r="N450" s="38">
        <f>INT(B450*0.2)</f>
        <v>558071</v>
      </c>
      <c r="O450" s="38">
        <f t="shared" si="20"/>
        <v>142818</v>
      </c>
      <c r="P450">
        <f>INT(L450*2.5)</f>
        <v>856915</v>
      </c>
      <c r="Q450">
        <f>INT(L450/4)</f>
        <v>85691</v>
      </c>
      <c r="W450" s="4" t="s">
        <v>8156</v>
      </c>
      <c r="X450">
        <v>6</v>
      </c>
      <c r="Y450">
        <f>IF(MOD(X450,9)=0,N450,IF(MOD(X450,6)=0,N450,IF(MOD(X450,3)=0,N450)))</f>
        <v>558071</v>
      </c>
      <c r="Z450">
        <f>IF(MOD(X450,9)=0,O450,IF(MOD(X450,6)=0,O450,IF(MOD(X450,3)=0,O450)))</f>
        <v>142818</v>
      </c>
    </row>
    <row r="451" spans="1:26">
      <c r="A451" s="4" t="s">
        <v>769</v>
      </c>
      <c r="B451" s="3">
        <f>主线辅助!B447</f>
        <v>2795343</v>
      </c>
      <c r="C451" s="3">
        <v>6</v>
      </c>
      <c r="D451" s="3">
        <v>72</v>
      </c>
      <c r="E451" s="3">
        <v>3</v>
      </c>
      <c r="F451" s="25">
        <f t="shared" si="18"/>
        <v>375718</v>
      </c>
      <c r="G451" s="25">
        <v>341652</v>
      </c>
      <c r="H451" s="26">
        <f>ROUND((F451/4*5.5+F451*2.7+F451/4*10*1)*2,0)*C451</f>
        <v>29644152</v>
      </c>
      <c r="I451" s="26">
        <f t="shared" si="19"/>
        <v>26956344</v>
      </c>
      <c r="J451" s="26"/>
      <c r="K451" s="35">
        <f>MAX(G451-MAX(G$5:G450),0)</f>
        <v>0</v>
      </c>
      <c r="L451" s="35">
        <f>MAX(G$5:G451)</f>
        <v>342766</v>
      </c>
      <c r="M451" s="3">
        <v>0.6</v>
      </c>
      <c r="N451" s="38">
        <f>INT(B451*0.2)</f>
        <v>559068</v>
      </c>
      <c r="O451" s="38">
        <f t="shared" si="20"/>
        <v>142818</v>
      </c>
      <c r="P451">
        <f>INT(L451*2.5)</f>
        <v>856915</v>
      </c>
      <c r="Q451">
        <f>INT(L451/4)</f>
        <v>85691</v>
      </c>
      <c r="W451" s="4" t="s">
        <v>8156</v>
      </c>
      <c r="X451">
        <v>7</v>
      </c>
      <c r="Y451" t="b">
        <f>IF(MOD(X451,9)=0,N451,IF(MOD(X451,6)=0,N451,IF(MOD(X451,3)=0,N451)))</f>
        <v>0</v>
      </c>
      <c r="Z451" t="b">
        <f>IF(MOD(X451,9)=0,O451,IF(MOD(X451,6)=0,O451,IF(MOD(X451,3)=0,O451)))</f>
        <v>0</v>
      </c>
    </row>
    <row r="452" spans="1:26">
      <c r="A452" s="4" t="s">
        <v>770</v>
      </c>
      <c r="B452" s="3">
        <f>主线辅助!B448</f>
        <v>2800331</v>
      </c>
      <c r="C452" s="3">
        <v>6</v>
      </c>
      <c r="D452" s="3">
        <v>72</v>
      </c>
      <c r="E452" s="3">
        <v>3</v>
      </c>
      <c r="F452" s="25">
        <f t="shared" si="18"/>
        <v>376388</v>
      </c>
      <c r="G452" s="25">
        <v>342262</v>
      </c>
      <c r="H452" s="26">
        <f>ROUND((F452/4*5.5+F452*2.7+F452/4*10*1)*2,0)*C452</f>
        <v>29697012</v>
      </c>
      <c r="I452" s="26">
        <f t="shared" si="19"/>
        <v>27004470</v>
      </c>
      <c r="J452" s="26"/>
      <c r="K452" s="35">
        <f>MAX(G452-MAX(G$5:G451),0)</f>
        <v>0</v>
      </c>
      <c r="L452" s="35">
        <f>MAX(G$5:G452)</f>
        <v>342766</v>
      </c>
      <c r="M452" s="3">
        <v>0.6</v>
      </c>
      <c r="N452" s="38">
        <f>INT(B452*0.2)</f>
        <v>560066</v>
      </c>
      <c r="O452" s="38">
        <f t="shared" si="20"/>
        <v>142818</v>
      </c>
      <c r="P452">
        <f>INT(L452*2.5)</f>
        <v>856915</v>
      </c>
      <c r="Q452">
        <f>INT(L452/4)</f>
        <v>85691</v>
      </c>
      <c r="W452" s="4" t="s">
        <v>8156</v>
      </c>
      <c r="X452">
        <v>8</v>
      </c>
      <c r="Y452" t="b">
        <f>IF(MOD(X452,9)=0,N452,IF(MOD(X452,6)=0,N452,IF(MOD(X452,3)=0,N452)))</f>
        <v>0</v>
      </c>
      <c r="Z452" t="b">
        <f>IF(MOD(X452,9)=0,O452,IF(MOD(X452,6)=0,O452,IF(MOD(X452,3)=0,O452)))</f>
        <v>0</v>
      </c>
    </row>
    <row r="453" spans="1:26">
      <c r="A453" s="4" t="s">
        <v>771</v>
      </c>
      <c r="B453" s="3">
        <f>主线辅助!B449</f>
        <v>2810005</v>
      </c>
      <c r="C453" s="3">
        <v>6</v>
      </c>
      <c r="D453" s="3">
        <v>72</v>
      </c>
      <c r="E453" s="3">
        <v>3</v>
      </c>
      <c r="F453" s="25">
        <f t="shared" si="18"/>
        <v>377688</v>
      </c>
      <c r="G453" s="25">
        <v>343445</v>
      </c>
      <c r="H453" s="26">
        <f>ROUND((F453/4*5.5+F453*2.7+F453/4*10*1)*2,0)*C453</f>
        <v>29799582</v>
      </c>
      <c r="I453" s="26">
        <f t="shared" si="19"/>
        <v>27097812</v>
      </c>
      <c r="J453" s="26"/>
      <c r="K453" s="35">
        <f>MAX(G453-MAX(G$5:G452),0)</f>
        <v>679</v>
      </c>
      <c r="L453" s="35">
        <f>MAX(G$5:G453)</f>
        <v>343445</v>
      </c>
      <c r="M453" s="3">
        <v>0.6</v>
      </c>
      <c r="N453" s="38">
        <f>INT(B453*0.2)</f>
        <v>562001</v>
      </c>
      <c r="O453" s="38">
        <f t="shared" si="20"/>
        <v>143101</v>
      </c>
      <c r="P453">
        <f>INT(L453*2.5)</f>
        <v>858612</v>
      </c>
      <c r="Q453">
        <f>INT(L453/4)</f>
        <v>85861</v>
      </c>
      <c r="W453" s="4" t="s">
        <v>8156</v>
      </c>
      <c r="X453">
        <v>9</v>
      </c>
      <c r="Y453">
        <f>IF(MOD(X453,9)=0,N453,IF(MOD(X453,6)=0,N453,IF(MOD(X453,3)=0,N453)))</f>
        <v>562001</v>
      </c>
      <c r="Z453">
        <f>IF(MOD(X453,9)=0,O453,IF(MOD(X453,6)=0,O453,IF(MOD(X453,3)=0,O453)))</f>
        <v>143101</v>
      </c>
    </row>
    <row r="454" spans="1:26">
      <c r="A454" s="4" t="s">
        <v>117</v>
      </c>
      <c r="B454" s="3">
        <f>主线辅助!B450</f>
        <v>2815006</v>
      </c>
      <c r="C454" s="3">
        <v>6</v>
      </c>
      <c r="D454" s="3">
        <v>72</v>
      </c>
      <c r="E454" s="3">
        <v>3</v>
      </c>
      <c r="F454" s="25">
        <f t="shared" ref="F454:F517" si="21">INT(B454/(5-1.9)/C454/(D454/2.7)*100/1.5)</f>
        <v>378361</v>
      </c>
      <c r="G454" s="25">
        <v>344056</v>
      </c>
      <c r="H454" s="26">
        <f>ROUND((F454/4*5.5+F454*2.7+F454/4*10*1)*2,0)*C454</f>
        <v>29852682</v>
      </c>
      <c r="I454" s="26">
        <f t="shared" ref="I454:I517" si="22">ROUND((G454/4*5.5+G454*2.7+G454/4*10*1)*2,0)*C454</f>
        <v>27146016</v>
      </c>
      <c r="J454" s="26"/>
      <c r="K454" s="35">
        <f>MAX(G454-MAX(G$5:G453),0)</f>
        <v>611</v>
      </c>
      <c r="L454" s="35">
        <f>MAX(G$5:G454)</f>
        <v>344056</v>
      </c>
      <c r="M454" s="3">
        <v>0.6</v>
      </c>
      <c r="N454" s="38">
        <f>INT(B454*0.2)</f>
        <v>563001</v>
      </c>
      <c r="O454" s="38">
        <f t="shared" ref="O454:O517" si="23">INT((P454/15)+Q454)</f>
        <v>143356</v>
      </c>
      <c r="P454">
        <f>INT(L454*2.5)</f>
        <v>860140</v>
      </c>
      <c r="Q454">
        <f>INT(L454/4)</f>
        <v>86014</v>
      </c>
      <c r="W454" s="4" t="s">
        <v>8156</v>
      </c>
      <c r="X454">
        <v>10</v>
      </c>
      <c r="Y454" t="b">
        <f>IF(MOD(X454,9)=0,N454,IF(MOD(X454,6)=0,N454,IF(MOD(X454,3)=0,N454)))</f>
        <v>0</v>
      </c>
      <c r="Z454" t="b">
        <f>IF(MOD(X454,9)=0,O454,IF(MOD(X454,6)=0,O454,IF(MOD(X454,3)=0,O454)))</f>
        <v>0</v>
      </c>
    </row>
    <row r="455" spans="1:26">
      <c r="A455" s="4" t="s">
        <v>772</v>
      </c>
      <c r="B455" s="3">
        <f>主线辅助!B451</f>
        <v>2845201</v>
      </c>
      <c r="C455" s="3">
        <v>6</v>
      </c>
      <c r="D455" s="3">
        <v>72</v>
      </c>
      <c r="E455" s="3">
        <v>3</v>
      </c>
      <c r="F455" s="25">
        <f t="shared" si="21"/>
        <v>382419</v>
      </c>
      <c r="G455" s="25">
        <v>347746</v>
      </c>
      <c r="H455" s="26">
        <f>ROUND((F455/4*5.5+F455*2.7+F455/4*10*1)*2,0)*C455</f>
        <v>30172860</v>
      </c>
      <c r="I455" s="26">
        <f t="shared" si="22"/>
        <v>27437160</v>
      </c>
      <c r="J455" s="26"/>
      <c r="K455" s="35">
        <f>MAX(G455-MAX(G$5:G454),0)</f>
        <v>3690</v>
      </c>
      <c r="L455" s="35">
        <f>MAX(G$5:G455)</f>
        <v>347746</v>
      </c>
      <c r="M455" s="3">
        <v>0.6</v>
      </c>
      <c r="N455" s="38">
        <f>INT(B455*0.2)</f>
        <v>569040</v>
      </c>
      <c r="O455" s="38">
        <f t="shared" si="23"/>
        <v>144893</v>
      </c>
      <c r="P455">
        <f>INT(L455*2.5)</f>
        <v>869365</v>
      </c>
      <c r="Q455">
        <f>INT(L455/4)</f>
        <v>86936</v>
      </c>
      <c r="W455" s="4" t="s">
        <v>8157</v>
      </c>
      <c r="X455">
        <v>1</v>
      </c>
      <c r="Y455" t="b">
        <f>IF(MOD(X455,9)=0,N455,IF(MOD(X455,6)=0,N455,IF(MOD(X455,3)=0,N455)))</f>
        <v>0</v>
      </c>
      <c r="Z455" t="b">
        <f>IF(MOD(X455,9)=0,O455,IF(MOD(X455,6)=0,O455,IF(MOD(X455,3)=0,O455)))</f>
        <v>0</v>
      </c>
    </row>
    <row r="456" spans="1:26">
      <c r="A456" s="4" t="s">
        <v>773</v>
      </c>
      <c r="B456" s="3">
        <f>主线辅助!B452</f>
        <v>2850217</v>
      </c>
      <c r="C456" s="3">
        <v>6</v>
      </c>
      <c r="D456" s="3">
        <v>72</v>
      </c>
      <c r="E456" s="3">
        <v>3</v>
      </c>
      <c r="F456" s="25">
        <f t="shared" si="21"/>
        <v>383093</v>
      </c>
      <c r="G456" s="25">
        <v>348359</v>
      </c>
      <c r="H456" s="26">
        <f>ROUND((F456/4*5.5+F456*2.7+F456/4*10*1)*2,0)*C456</f>
        <v>30226038</v>
      </c>
      <c r="I456" s="26">
        <f t="shared" si="22"/>
        <v>27485526</v>
      </c>
      <c r="J456" s="26"/>
      <c r="K456" s="35">
        <f>MAX(G456-MAX(G$5:G455),0)</f>
        <v>613</v>
      </c>
      <c r="L456" s="35">
        <f>MAX(G$5:G456)</f>
        <v>348359</v>
      </c>
      <c r="M456" s="3">
        <v>0.6</v>
      </c>
      <c r="N456" s="38">
        <f>INT(B456*0.2)</f>
        <v>570043</v>
      </c>
      <c r="O456" s="38">
        <f t="shared" si="23"/>
        <v>145148</v>
      </c>
      <c r="P456">
        <f>INT(L456*2.5)</f>
        <v>870897</v>
      </c>
      <c r="Q456">
        <f>INT(L456/4)</f>
        <v>87089</v>
      </c>
      <c r="W456" s="4" t="s">
        <v>8157</v>
      </c>
      <c r="X456">
        <v>2</v>
      </c>
      <c r="Y456" t="b">
        <f>IF(MOD(X456,9)=0,N456,IF(MOD(X456,6)=0,N456,IF(MOD(X456,3)=0,N456)))</f>
        <v>0</v>
      </c>
      <c r="Z456" t="b">
        <f>IF(MOD(X456,9)=0,O456,IF(MOD(X456,6)=0,O456,IF(MOD(X456,3)=0,O456)))</f>
        <v>0</v>
      </c>
    </row>
    <row r="457" spans="1:26">
      <c r="A457" s="4" t="s">
        <v>774</v>
      </c>
      <c r="B457" s="3">
        <f>主线辅助!B453</f>
        <v>2859967</v>
      </c>
      <c r="C457" s="3">
        <v>6</v>
      </c>
      <c r="D457" s="3">
        <v>72</v>
      </c>
      <c r="E457" s="3">
        <v>3</v>
      </c>
      <c r="F457" s="25">
        <f t="shared" si="21"/>
        <v>384404</v>
      </c>
      <c r="G457" s="25">
        <v>349551</v>
      </c>
      <c r="H457" s="26">
        <f>ROUND((F457/4*5.5+F457*2.7+F457/4*10*1)*2,0)*C457</f>
        <v>30329478</v>
      </c>
      <c r="I457" s="26">
        <f t="shared" si="22"/>
        <v>27579576</v>
      </c>
      <c r="J457" s="26"/>
      <c r="K457" s="35">
        <f>MAX(G457-MAX(G$5:G456),0)</f>
        <v>1192</v>
      </c>
      <c r="L457" s="35">
        <f>MAX(G$5:G457)</f>
        <v>349551</v>
      </c>
      <c r="M457" s="3">
        <v>0.6</v>
      </c>
      <c r="N457" s="38">
        <f>INT(B457*0.2)</f>
        <v>571993</v>
      </c>
      <c r="O457" s="38">
        <f t="shared" si="23"/>
        <v>145645</v>
      </c>
      <c r="P457">
        <f>INT(L457*2.5)</f>
        <v>873877</v>
      </c>
      <c r="Q457">
        <f>INT(L457/4)</f>
        <v>87387</v>
      </c>
      <c r="W457" s="4" t="s">
        <v>8157</v>
      </c>
      <c r="X457">
        <v>3</v>
      </c>
      <c r="Y457">
        <f>IF(MOD(X457,9)=0,N457,IF(MOD(X457,6)=0,N457,IF(MOD(X457,3)=0,N457)))</f>
        <v>571993</v>
      </c>
      <c r="Z457">
        <f>IF(MOD(X457,9)=0,O457,IF(MOD(X457,6)=0,O457,IF(MOD(X457,3)=0,O457)))</f>
        <v>145645</v>
      </c>
    </row>
    <row r="458" spans="1:26">
      <c r="A458" s="4" t="s">
        <v>775</v>
      </c>
      <c r="B458" s="3">
        <f>主线辅助!B454</f>
        <v>2864995</v>
      </c>
      <c r="C458" s="3">
        <v>6</v>
      </c>
      <c r="D458" s="3">
        <v>72</v>
      </c>
      <c r="E458" s="3">
        <v>3</v>
      </c>
      <c r="F458" s="25">
        <f t="shared" si="21"/>
        <v>385079</v>
      </c>
      <c r="G458" s="25">
        <v>350166</v>
      </c>
      <c r="H458" s="26">
        <f>ROUND((F458/4*5.5+F458*2.7+F458/4*10*1)*2,0)*C458</f>
        <v>30382734</v>
      </c>
      <c r="I458" s="26">
        <f t="shared" si="22"/>
        <v>27628098</v>
      </c>
      <c r="J458" s="26"/>
      <c r="K458" s="35">
        <f>MAX(G458-MAX(G$5:G457),0)</f>
        <v>615</v>
      </c>
      <c r="L458" s="35">
        <f>MAX(G$5:G458)</f>
        <v>350166</v>
      </c>
      <c r="M458" s="3">
        <v>0.6</v>
      </c>
      <c r="N458" s="38">
        <f>INT(B458*0.2)</f>
        <v>572999</v>
      </c>
      <c r="O458" s="38">
        <f t="shared" si="23"/>
        <v>145902</v>
      </c>
      <c r="P458">
        <f>INT(L458*2.5)</f>
        <v>875415</v>
      </c>
      <c r="Q458">
        <f>INT(L458/4)</f>
        <v>87541</v>
      </c>
      <c r="W458" s="4" t="s">
        <v>8157</v>
      </c>
      <c r="X458">
        <v>4</v>
      </c>
      <c r="Y458" t="b">
        <f>IF(MOD(X458,9)=0,N458,IF(MOD(X458,6)=0,N458,IF(MOD(X458,3)=0,N458)))</f>
        <v>0</v>
      </c>
      <c r="Z458" t="b">
        <f>IF(MOD(X458,9)=0,O458,IF(MOD(X458,6)=0,O458,IF(MOD(X458,3)=0,O458)))</f>
        <v>0</v>
      </c>
    </row>
    <row r="459" spans="1:26">
      <c r="A459" s="4" t="s">
        <v>776</v>
      </c>
      <c r="B459" s="3">
        <f>主线辅助!B455</f>
        <v>2870025</v>
      </c>
      <c r="C459" s="3">
        <v>6</v>
      </c>
      <c r="D459" s="3">
        <v>72</v>
      </c>
      <c r="E459" s="3">
        <v>3</v>
      </c>
      <c r="F459" s="25">
        <f t="shared" si="21"/>
        <v>385756</v>
      </c>
      <c r="G459" s="25">
        <v>350780</v>
      </c>
      <c r="H459" s="26">
        <f>ROUND((F459/4*5.5+F459*2.7+F459/4*10*1)*2,0)*C459</f>
        <v>30436146</v>
      </c>
      <c r="I459" s="26">
        <f t="shared" si="22"/>
        <v>27676542</v>
      </c>
      <c r="J459" s="26"/>
      <c r="K459" s="35">
        <f>MAX(G459-MAX(G$5:G458),0)</f>
        <v>614</v>
      </c>
      <c r="L459" s="35">
        <f>MAX(G$5:G459)</f>
        <v>350780</v>
      </c>
      <c r="M459" s="3">
        <v>0.6</v>
      </c>
      <c r="N459" s="38">
        <f>INT(B459*0.2)</f>
        <v>574005</v>
      </c>
      <c r="O459" s="38">
        <f t="shared" si="23"/>
        <v>146158</v>
      </c>
      <c r="P459">
        <f>INT(L459*2.5)</f>
        <v>876950</v>
      </c>
      <c r="Q459">
        <f>INT(L459/4)</f>
        <v>87695</v>
      </c>
      <c r="W459" s="4" t="s">
        <v>8157</v>
      </c>
      <c r="X459">
        <v>5</v>
      </c>
      <c r="Y459" t="b">
        <f>IF(MOD(X459,9)=0,N459,IF(MOD(X459,6)=0,N459,IF(MOD(X459,3)=0,N459)))</f>
        <v>0</v>
      </c>
      <c r="Z459" t="b">
        <f>IF(MOD(X459,9)=0,O459,IF(MOD(X459,6)=0,O459,IF(MOD(X459,3)=0,O459)))</f>
        <v>0</v>
      </c>
    </row>
    <row r="460" spans="1:26">
      <c r="A460" s="4" t="s">
        <v>777</v>
      </c>
      <c r="B460" s="3">
        <f>主线辅助!B456</f>
        <v>2879826</v>
      </c>
      <c r="C460" s="3">
        <v>6</v>
      </c>
      <c r="D460" s="3">
        <v>72</v>
      </c>
      <c r="E460" s="3">
        <v>3</v>
      </c>
      <c r="F460" s="25">
        <f t="shared" si="21"/>
        <v>387073</v>
      </c>
      <c r="G460" s="25">
        <v>351978</v>
      </c>
      <c r="H460" s="26">
        <f>ROUND((F460/4*5.5+F460*2.7+F460/4*10*1)*2,0)*C460</f>
        <v>30540060</v>
      </c>
      <c r="I460" s="26">
        <f t="shared" si="22"/>
        <v>27771066</v>
      </c>
      <c r="J460" s="26"/>
      <c r="K460" s="35">
        <f>MAX(G460-MAX(G$5:G459),0)</f>
        <v>1198</v>
      </c>
      <c r="L460" s="35">
        <f>MAX(G$5:G460)</f>
        <v>351978</v>
      </c>
      <c r="M460" s="3">
        <v>0.6</v>
      </c>
      <c r="N460" s="38">
        <f>INT(B460*0.2)</f>
        <v>575965</v>
      </c>
      <c r="O460" s="38">
        <f t="shared" si="23"/>
        <v>146657</v>
      </c>
      <c r="P460">
        <f>INT(L460*2.5)</f>
        <v>879945</v>
      </c>
      <c r="Q460">
        <f>INT(L460/4)</f>
        <v>87994</v>
      </c>
      <c r="W460" s="4" t="s">
        <v>8157</v>
      </c>
      <c r="X460">
        <v>6</v>
      </c>
      <c r="Y460">
        <f>IF(MOD(X460,9)=0,N460,IF(MOD(X460,6)=0,N460,IF(MOD(X460,3)=0,N460)))</f>
        <v>575965</v>
      </c>
      <c r="Z460">
        <f>IF(MOD(X460,9)=0,O460,IF(MOD(X460,6)=0,O460,IF(MOD(X460,3)=0,O460)))</f>
        <v>146657</v>
      </c>
    </row>
    <row r="461" spans="1:26">
      <c r="A461" s="4" t="s">
        <v>778</v>
      </c>
      <c r="B461" s="3">
        <f>主线辅助!B457</f>
        <v>2884869</v>
      </c>
      <c r="C461" s="3">
        <v>6</v>
      </c>
      <c r="D461" s="3">
        <v>72</v>
      </c>
      <c r="E461" s="3">
        <v>3</v>
      </c>
      <c r="F461" s="25">
        <f t="shared" si="21"/>
        <v>387751</v>
      </c>
      <c r="G461" s="25">
        <v>352594</v>
      </c>
      <c r="H461" s="26">
        <f>ROUND((F461/4*5.5+F461*2.7+F461/4*10*1)*2,0)*C461</f>
        <v>30593556</v>
      </c>
      <c r="I461" s="26">
        <f t="shared" si="22"/>
        <v>27819666</v>
      </c>
      <c r="J461" s="26"/>
      <c r="K461" s="35">
        <f>MAX(G461-MAX(G$5:G460),0)</f>
        <v>616</v>
      </c>
      <c r="L461" s="35">
        <f>MAX(G$5:G461)</f>
        <v>352594</v>
      </c>
      <c r="M461" s="3">
        <v>0.6</v>
      </c>
      <c r="N461" s="38">
        <f>INT(B461*0.2)</f>
        <v>576973</v>
      </c>
      <c r="O461" s="38">
        <f t="shared" si="23"/>
        <v>146913</v>
      </c>
      <c r="P461">
        <f>INT(L461*2.5)</f>
        <v>881485</v>
      </c>
      <c r="Q461">
        <f>INT(L461/4)</f>
        <v>88148</v>
      </c>
      <c r="W461" s="4" t="s">
        <v>8157</v>
      </c>
      <c r="X461">
        <v>7</v>
      </c>
      <c r="Y461" t="b">
        <f>IF(MOD(X461,9)=0,N461,IF(MOD(X461,6)=0,N461,IF(MOD(X461,3)=0,N461)))</f>
        <v>0</v>
      </c>
      <c r="Z461" t="b">
        <f>IF(MOD(X461,9)=0,O461,IF(MOD(X461,6)=0,O461,IF(MOD(X461,3)=0,O461)))</f>
        <v>0</v>
      </c>
    </row>
    <row r="462" spans="1:26">
      <c r="A462" s="4" t="s">
        <v>779</v>
      </c>
      <c r="B462" s="3">
        <f>主线辅助!B458</f>
        <v>2889913</v>
      </c>
      <c r="C462" s="3">
        <v>6</v>
      </c>
      <c r="D462" s="3">
        <v>72</v>
      </c>
      <c r="E462" s="3">
        <v>3</v>
      </c>
      <c r="F462" s="25">
        <f t="shared" si="21"/>
        <v>388429</v>
      </c>
      <c r="G462" s="25">
        <v>353211</v>
      </c>
      <c r="H462" s="26">
        <f>ROUND((F462/4*5.5+F462*2.7+F462/4*10*1)*2,0)*C462</f>
        <v>30647046</v>
      </c>
      <c r="I462" s="26">
        <f t="shared" si="22"/>
        <v>27868350</v>
      </c>
      <c r="J462" s="26"/>
      <c r="K462" s="35">
        <f>MAX(G462-MAX(G$5:G461),0)</f>
        <v>617</v>
      </c>
      <c r="L462" s="35">
        <f>MAX(G$5:G462)</f>
        <v>353211</v>
      </c>
      <c r="M462" s="3">
        <v>0.6</v>
      </c>
      <c r="N462" s="38">
        <f>INT(B462*0.2)</f>
        <v>577982</v>
      </c>
      <c r="O462" s="38">
        <f t="shared" si="23"/>
        <v>147170</v>
      </c>
      <c r="P462">
        <f>INT(L462*2.5)</f>
        <v>883027</v>
      </c>
      <c r="Q462">
        <f>INT(L462/4)</f>
        <v>88302</v>
      </c>
      <c r="W462" s="4" t="s">
        <v>8157</v>
      </c>
      <c r="X462">
        <v>8</v>
      </c>
      <c r="Y462" t="b">
        <f>IF(MOD(X462,9)=0,N462,IF(MOD(X462,6)=0,N462,IF(MOD(X462,3)=0,N462)))</f>
        <v>0</v>
      </c>
      <c r="Z462" t="b">
        <f>IF(MOD(X462,9)=0,O462,IF(MOD(X462,6)=0,O462,IF(MOD(X462,3)=0,O462)))</f>
        <v>0</v>
      </c>
    </row>
    <row r="463" spans="1:26">
      <c r="A463" s="4" t="s">
        <v>780</v>
      </c>
      <c r="B463" s="3">
        <f>主线辅助!B459</f>
        <v>2899766</v>
      </c>
      <c r="C463" s="3">
        <v>6</v>
      </c>
      <c r="D463" s="3">
        <v>72</v>
      </c>
      <c r="E463" s="3">
        <v>3</v>
      </c>
      <c r="F463" s="25">
        <f t="shared" si="21"/>
        <v>389753</v>
      </c>
      <c r="G463" s="25">
        <v>354415</v>
      </c>
      <c r="H463" s="26">
        <f>ROUND((F463/4*5.5+F463*2.7+F463/4*10*1)*2,0)*C463</f>
        <v>30751512</v>
      </c>
      <c r="I463" s="26">
        <f t="shared" si="22"/>
        <v>27963342</v>
      </c>
      <c r="J463" s="26"/>
      <c r="K463" s="35">
        <f>MAX(G463-MAX(G$5:G462),0)</f>
        <v>1204</v>
      </c>
      <c r="L463" s="35">
        <f>MAX(G$5:G463)</f>
        <v>354415</v>
      </c>
      <c r="M463" s="3">
        <v>0.6</v>
      </c>
      <c r="N463" s="38">
        <f>INT(B463*0.2)</f>
        <v>579953</v>
      </c>
      <c r="O463" s="38">
        <f t="shared" si="23"/>
        <v>147672</v>
      </c>
      <c r="P463">
        <f>INT(L463*2.5)</f>
        <v>886037</v>
      </c>
      <c r="Q463">
        <f>INT(L463/4)</f>
        <v>88603</v>
      </c>
      <c r="W463" s="4" t="s">
        <v>8157</v>
      </c>
      <c r="X463">
        <v>9</v>
      </c>
      <c r="Y463">
        <f>IF(MOD(X463,9)=0,N463,IF(MOD(X463,6)=0,N463,IF(MOD(X463,3)=0,N463)))</f>
        <v>579953</v>
      </c>
      <c r="Z463">
        <f>IF(MOD(X463,9)=0,O463,IF(MOD(X463,6)=0,O463,IF(MOD(X463,3)=0,O463)))</f>
        <v>147672</v>
      </c>
    </row>
    <row r="464" spans="1:26">
      <c r="A464" s="4" t="s">
        <v>119</v>
      </c>
      <c r="B464" s="3">
        <f>主线辅助!B460</f>
        <v>2904824</v>
      </c>
      <c r="C464" s="3">
        <v>6</v>
      </c>
      <c r="D464" s="3">
        <v>72</v>
      </c>
      <c r="E464" s="3">
        <v>3</v>
      </c>
      <c r="F464" s="25">
        <f t="shared" si="21"/>
        <v>390433</v>
      </c>
      <c r="G464" s="25">
        <v>355033</v>
      </c>
      <c r="H464" s="26">
        <f>ROUND((F464/4*5.5+F464*2.7+F464/4*10*1)*2,0)*C464</f>
        <v>30805164</v>
      </c>
      <c r="I464" s="26">
        <f t="shared" si="22"/>
        <v>28012104</v>
      </c>
      <c r="J464" s="26"/>
      <c r="K464" s="35">
        <f>MAX(G464-MAX(G$5:G463),0)</f>
        <v>618</v>
      </c>
      <c r="L464" s="35">
        <f>MAX(G$5:G464)</f>
        <v>355033</v>
      </c>
      <c r="M464" s="3">
        <v>0.6</v>
      </c>
      <c r="N464" s="38">
        <f>INT(B464*0.2)</f>
        <v>580964</v>
      </c>
      <c r="O464" s="38">
        <f t="shared" si="23"/>
        <v>147930</v>
      </c>
      <c r="P464">
        <f>INT(L464*2.5)</f>
        <v>887582</v>
      </c>
      <c r="Q464">
        <f>INT(L464/4)</f>
        <v>88758</v>
      </c>
      <c r="W464" s="4" t="s">
        <v>8157</v>
      </c>
      <c r="X464">
        <v>10</v>
      </c>
      <c r="Y464" t="b">
        <f>IF(MOD(X464,9)=0,N464,IF(MOD(X464,6)=0,N464,IF(MOD(X464,3)=0,N464)))</f>
        <v>0</v>
      </c>
      <c r="Z464" t="b">
        <f>IF(MOD(X464,9)=0,O464,IF(MOD(X464,6)=0,O464,IF(MOD(X464,3)=0,O464)))</f>
        <v>0</v>
      </c>
    </row>
    <row r="465" spans="1:26">
      <c r="A465" s="4" t="s">
        <v>781</v>
      </c>
      <c r="B465" s="3">
        <f>主线辅助!B461</f>
        <v>2935516</v>
      </c>
      <c r="C465" s="3">
        <v>6</v>
      </c>
      <c r="D465" s="3">
        <v>72</v>
      </c>
      <c r="E465" s="3">
        <v>3</v>
      </c>
      <c r="F465" s="25">
        <f t="shared" si="21"/>
        <v>394558</v>
      </c>
      <c r="G465" s="25">
        <v>358785</v>
      </c>
      <c r="H465" s="26">
        <f>ROUND((F465/4*5.5+F465*2.7+F465/4*10*1)*2,0)*C465</f>
        <v>31130628</v>
      </c>
      <c r="I465" s="26">
        <f t="shared" si="22"/>
        <v>28308138</v>
      </c>
      <c r="J465" s="26"/>
      <c r="K465" s="35">
        <f>MAX(G465-MAX(G$5:G464),0)</f>
        <v>3752</v>
      </c>
      <c r="L465" s="35">
        <f>MAX(G$5:G465)</f>
        <v>358785</v>
      </c>
      <c r="M465" s="3">
        <v>0.6</v>
      </c>
      <c r="N465" s="38">
        <f>INT(B465*0.2)</f>
        <v>587103</v>
      </c>
      <c r="O465" s="38">
        <f t="shared" si="23"/>
        <v>149493</v>
      </c>
      <c r="P465">
        <f>INT(L465*2.5)</f>
        <v>896962</v>
      </c>
      <c r="Q465">
        <f>INT(L465/4)</f>
        <v>89696</v>
      </c>
      <c r="W465" s="4" t="s">
        <v>8158</v>
      </c>
      <c r="X465">
        <v>1</v>
      </c>
      <c r="Y465" t="b">
        <f>IF(MOD(X465,9)=0,N465,IF(MOD(X465,6)=0,N465,IF(MOD(X465,3)=0,N465)))</f>
        <v>0</v>
      </c>
      <c r="Z465" t="b">
        <f>IF(MOD(X465,9)=0,O465,IF(MOD(X465,6)=0,O465,IF(MOD(X465,3)=0,O465)))</f>
        <v>0</v>
      </c>
    </row>
    <row r="466" spans="1:26">
      <c r="A466" s="4" t="s">
        <v>782</v>
      </c>
      <c r="B466" s="3">
        <f>主线辅助!B462</f>
        <v>2940587</v>
      </c>
      <c r="C466" s="3">
        <v>6</v>
      </c>
      <c r="D466" s="3">
        <v>72</v>
      </c>
      <c r="E466" s="3">
        <v>3</v>
      </c>
      <c r="F466" s="25">
        <f t="shared" si="21"/>
        <v>395240</v>
      </c>
      <c r="G466" s="25">
        <v>359405</v>
      </c>
      <c r="H466" s="26">
        <f>ROUND((F466/4*5.5+F466*2.7+F466/4*10*1)*2,0)*C466</f>
        <v>31184436</v>
      </c>
      <c r="I466" s="26">
        <f t="shared" si="22"/>
        <v>28357056</v>
      </c>
      <c r="J466" s="26"/>
      <c r="K466" s="35">
        <f>MAX(G466-MAX(G$5:G465),0)</f>
        <v>620</v>
      </c>
      <c r="L466" s="35">
        <f>MAX(G$5:G466)</f>
        <v>359405</v>
      </c>
      <c r="M466" s="3">
        <v>0.6</v>
      </c>
      <c r="N466" s="38">
        <f>INT(B466*0.2)</f>
        <v>588117</v>
      </c>
      <c r="O466" s="38">
        <f t="shared" si="23"/>
        <v>149751</v>
      </c>
      <c r="P466">
        <f>INT(L466*2.5)</f>
        <v>898512</v>
      </c>
      <c r="Q466">
        <f>INT(L466/4)</f>
        <v>89851</v>
      </c>
      <c r="W466" s="4" t="s">
        <v>8158</v>
      </c>
      <c r="X466">
        <v>2</v>
      </c>
      <c r="Y466" t="b">
        <f>IF(MOD(X466,9)=0,N466,IF(MOD(X466,6)=0,N466,IF(MOD(X466,3)=0,N466)))</f>
        <v>0</v>
      </c>
      <c r="Z466" t="b">
        <f>IF(MOD(X466,9)=0,O466,IF(MOD(X466,6)=0,O466,IF(MOD(X466,3)=0,O466)))</f>
        <v>0</v>
      </c>
    </row>
    <row r="467" spans="1:26">
      <c r="A467" s="4" t="s">
        <v>783</v>
      </c>
      <c r="B467" s="3">
        <f>主线辅助!B463</f>
        <v>2950516</v>
      </c>
      <c r="C467" s="3">
        <v>6</v>
      </c>
      <c r="D467" s="3">
        <v>72</v>
      </c>
      <c r="E467" s="3">
        <v>3</v>
      </c>
      <c r="F467" s="25">
        <f t="shared" si="21"/>
        <v>396574</v>
      </c>
      <c r="G467" s="25">
        <v>360618</v>
      </c>
      <c r="H467" s="26">
        <f>ROUND((F467/4*5.5+F467*2.7+F467/4*10*1)*2,0)*C467</f>
        <v>31289688</v>
      </c>
      <c r="I467" s="26">
        <f t="shared" si="22"/>
        <v>28452762</v>
      </c>
      <c r="J467" s="26"/>
      <c r="K467" s="35">
        <f>MAX(G467-MAX(G$5:G466),0)</f>
        <v>1213</v>
      </c>
      <c r="L467" s="35">
        <f>MAX(G$5:G467)</f>
        <v>360618</v>
      </c>
      <c r="M467" s="3">
        <v>0.6</v>
      </c>
      <c r="N467" s="38">
        <f>INT(B467*0.2)</f>
        <v>590103</v>
      </c>
      <c r="O467" s="38">
        <f t="shared" si="23"/>
        <v>150257</v>
      </c>
      <c r="P467">
        <f>INT(L467*2.5)</f>
        <v>901545</v>
      </c>
      <c r="Q467">
        <f>INT(L467/4)</f>
        <v>90154</v>
      </c>
      <c r="W467" s="4" t="s">
        <v>8158</v>
      </c>
      <c r="X467">
        <v>3</v>
      </c>
      <c r="Y467">
        <f>IF(MOD(X467,9)=0,N467,IF(MOD(X467,6)=0,N467,IF(MOD(X467,3)=0,N467)))</f>
        <v>590103</v>
      </c>
      <c r="Z467">
        <f>IF(MOD(X467,9)=0,O467,IF(MOD(X467,6)=0,O467,IF(MOD(X467,3)=0,O467)))</f>
        <v>150257</v>
      </c>
    </row>
    <row r="468" spans="1:26">
      <c r="A468" s="4" t="s">
        <v>784</v>
      </c>
      <c r="B468" s="3">
        <f>主线辅助!B464</f>
        <v>2955601</v>
      </c>
      <c r="C468" s="3">
        <v>6</v>
      </c>
      <c r="D468" s="3">
        <v>72</v>
      </c>
      <c r="E468" s="3">
        <v>3</v>
      </c>
      <c r="F468" s="25">
        <f t="shared" si="21"/>
        <v>397258</v>
      </c>
      <c r="G468" s="25">
        <v>361240</v>
      </c>
      <c r="H468" s="26">
        <f>ROUND((F468/4*5.5+F468*2.7+F468/4*10*1)*2,0)*C468</f>
        <v>31343658</v>
      </c>
      <c r="I468" s="26">
        <f t="shared" si="22"/>
        <v>28501836</v>
      </c>
      <c r="J468" s="26"/>
      <c r="K468" s="35">
        <f>MAX(G468-MAX(G$5:G467),0)</f>
        <v>622</v>
      </c>
      <c r="L468" s="35">
        <f>MAX(G$5:G468)</f>
        <v>361240</v>
      </c>
      <c r="M468" s="3">
        <v>0.6</v>
      </c>
      <c r="N468" s="38">
        <f>INT(B468*0.2)</f>
        <v>591120</v>
      </c>
      <c r="O468" s="38">
        <f t="shared" si="23"/>
        <v>150516</v>
      </c>
      <c r="P468">
        <f>INT(L468*2.5)</f>
        <v>903100</v>
      </c>
      <c r="Q468">
        <f>INT(L468/4)</f>
        <v>90310</v>
      </c>
      <c r="W468" s="4" t="s">
        <v>8158</v>
      </c>
      <c r="X468">
        <v>4</v>
      </c>
      <c r="Y468" t="b">
        <f>IF(MOD(X468,9)=0,N468,IF(MOD(X468,6)=0,N468,IF(MOD(X468,3)=0,N468)))</f>
        <v>0</v>
      </c>
      <c r="Z468" t="b">
        <f>IF(MOD(X468,9)=0,O468,IF(MOD(X468,6)=0,O468,IF(MOD(X468,3)=0,O468)))</f>
        <v>0</v>
      </c>
    </row>
    <row r="469" spans="1:26">
      <c r="A469" s="4" t="s">
        <v>785</v>
      </c>
      <c r="B469" s="3">
        <f>主线辅助!B465</f>
        <v>2960686</v>
      </c>
      <c r="C469" s="3">
        <v>6</v>
      </c>
      <c r="D469" s="3">
        <v>72</v>
      </c>
      <c r="E469" s="3">
        <v>3</v>
      </c>
      <c r="F469" s="25">
        <f t="shared" si="21"/>
        <v>397941</v>
      </c>
      <c r="G469" s="25">
        <v>361861</v>
      </c>
      <c r="H469" s="26">
        <f>ROUND((F469/4*5.5+F469*2.7+F469/4*10*1)*2,0)*C469</f>
        <v>31397544</v>
      </c>
      <c r="I469" s="26">
        <f t="shared" si="22"/>
        <v>28550832</v>
      </c>
      <c r="J469" s="26"/>
      <c r="K469" s="35">
        <f>MAX(G469-MAX(G$5:G468),0)</f>
        <v>621</v>
      </c>
      <c r="L469" s="35">
        <f>MAX(G$5:G469)</f>
        <v>361861</v>
      </c>
      <c r="M469" s="3">
        <v>0.6</v>
      </c>
      <c r="N469" s="38">
        <f>INT(B469*0.2)</f>
        <v>592137</v>
      </c>
      <c r="O469" s="38">
        <f t="shared" si="23"/>
        <v>150775</v>
      </c>
      <c r="P469">
        <f>INT(L469*2.5)</f>
        <v>904652</v>
      </c>
      <c r="Q469">
        <f>INT(L469/4)</f>
        <v>90465</v>
      </c>
      <c r="W469" s="4" t="s">
        <v>8158</v>
      </c>
      <c r="X469">
        <v>5</v>
      </c>
      <c r="Y469" t="b">
        <f>IF(MOD(X469,9)=0,N469,IF(MOD(X469,6)=0,N469,IF(MOD(X469,3)=0,N469)))</f>
        <v>0</v>
      </c>
      <c r="Z469" t="b">
        <f>IF(MOD(X469,9)=0,O469,IF(MOD(X469,6)=0,O469,IF(MOD(X469,3)=0,O469)))</f>
        <v>0</v>
      </c>
    </row>
    <row r="470" spans="1:26">
      <c r="A470" s="4" t="s">
        <v>786</v>
      </c>
      <c r="B470" s="3">
        <f>主线辅助!B466</f>
        <v>2970666</v>
      </c>
      <c r="C470" s="3">
        <v>6</v>
      </c>
      <c r="D470" s="3">
        <v>72</v>
      </c>
      <c r="E470" s="3">
        <v>3</v>
      </c>
      <c r="F470" s="25">
        <f t="shared" si="21"/>
        <v>399283</v>
      </c>
      <c r="G470" s="25">
        <v>363081</v>
      </c>
      <c r="H470" s="26">
        <f>ROUND((F470/4*5.5+F470*2.7+F470/4*10*1)*2,0)*C470</f>
        <v>31503426</v>
      </c>
      <c r="I470" s="26">
        <f t="shared" si="22"/>
        <v>28647090</v>
      </c>
      <c r="J470" s="26"/>
      <c r="K470" s="35">
        <f>MAX(G470-MAX(G$5:G469),0)</f>
        <v>1220</v>
      </c>
      <c r="L470" s="35">
        <f>MAX(G$5:G470)</f>
        <v>363081</v>
      </c>
      <c r="M470" s="3">
        <v>0.6</v>
      </c>
      <c r="N470" s="38">
        <f>INT(B470*0.2)</f>
        <v>594133</v>
      </c>
      <c r="O470" s="38">
        <f t="shared" si="23"/>
        <v>151283</v>
      </c>
      <c r="P470">
        <f>INT(L470*2.5)</f>
        <v>907702</v>
      </c>
      <c r="Q470">
        <f>INT(L470/4)</f>
        <v>90770</v>
      </c>
      <c r="W470" s="4" t="s">
        <v>8158</v>
      </c>
      <c r="X470">
        <v>6</v>
      </c>
      <c r="Y470">
        <f>IF(MOD(X470,9)=0,N470,IF(MOD(X470,6)=0,N470,IF(MOD(X470,3)=0,N470)))</f>
        <v>594133</v>
      </c>
      <c r="Z470">
        <f>IF(MOD(X470,9)=0,O470,IF(MOD(X470,6)=0,O470,IF(MOD(X470,3)=0,O470)))</f>
        <v>151283</v>
      </c>
    </row>
    <row r="471" spans="1:26">
      <c r="A471" s="4" t="s">
        <v>787</v>
      </c>
      <c r="B471" s="3">
        <f>主线辅助!B467</f>
        <v>2975766</v>
      </c>
      <c r="C471" s="3">
        <v>6</v>
      </c>
      <c r="D471" s="3">
        <v>72</v>
      </c>
      <c r="E471" s="3">
        <v>3</v>
      </c>
      <c r="F471" s="25">
        <f t="shared" si="21"/>
        <v>399968</v>
      </c>
      <c r="G471" s="25">
        <v>363704</v>
      </c>
      <c r="H471" s="26">
        <f>ROUND((F471/4*5.5+F471*2.7+F471/4*10*1)*2,0)*C471</f>
        <v>31557474</v>
      </c>
      <c r="I471" s="26">
        <f t="shared" si="22"/>
        <v>28696248</v>
      </c>
      <c r="J471" s="26"/>
      <c r="K471" s="35">
        <f>MAX(G471-MAX(G$5:G470),0)</f>
        <v>623</v>
      </c>
      <c r="L471" s="35">
        <f>MAX(G$5:G471)</f>
        <v>363704</v>
      </c>
      <c r="M471" s="3">
        <v>0.6</v>
      </c>
      <c r="N471" s="38">
        <f>INT(B471*0.2)</f>
        <v>595153</v>
      </c>
      <c r="O471" s="38">
        <f t="shared" si="23"/>
        <v>151543</v>
      </c>
      <c r="P471">
        <f>INT(L471*2.5)</f>
        <v>909260</v>
      </c>
      <c r="Q471">
        <f>INT(L471/4)</f>
        <v>90926</v>
      </c>
      <c r="W471" s="4" t="s">
        <v>8158</v>
      </c>
      <c r="X471">
        <v>7</v>
      </c>
      <c r="Y471" t="b">
        <f>IF(MOD(X471,9)=0,N471,IF(MOD(X471,6)=0,N471,IF(MOD(X471,3)=0,N471)))</f>
        <v>0</v>
      </c>
      <c r="Z471" t="b">
        <f>IF(MOD(X471,9)=0,O471,IF(MOD(X471,6)=0,O471,IF(MOD(X471,3)=0,O471)))</f>
        <v>0</v>
      </c>
    </row>
    <row r="472" spans="1:26">
      <c r="A472" s="4" t="s">
        <v>788</v>
      </c>
      <c r="B472" s="3">
        <f>主线辅助!B468</f>
        <v>2980866</v>
      </c>
      <c r="C472" s="3">
        <v>6</v>
      </c>
      <c r="D472" s="3">
        <v>72</v>
      </c>
      <c r="E472" s="3">
        <v>3</v>
      </c>
      <c r="F472" s="25">
        <f t="shared" si="21"/>
        <v>400654</v>
      </c>
      <c r="G472" s="25">
        <v>364328</v>
      </c>
      <c r="H472" s="26">
        <f>ROUND((F472/4*5.5+F472*2.7+F472/4*10*1)*2,0)*C472</f>
        <v>31611600</v>
      </c>
      <c r="I472" s="26">
        <f t="shared" si="22"/>
        <v>28745478</v>
      </c>
      <c r="J472" s="26"/>
      <c r="K472" s="35">
        <f>MAX(G472-MAX(G$5:G471),0)</f>
        <v>624</v>
      </c>
      <c r="L472" s="35">
        <f>MAX(G$5:G472)</f>
        <v>364328</v>
      </c>
      <c r="M472" s="3">
        <v>0.6</v>
      </c>
      <c r="N472" s="38">
        <f>INT(B472*0.2)</f>
        <v>596173</v>
      </c>
      <c r="O472" s="38">
        <f t="shared" si="23"/>
        <v>151803</v>
      </c>
      <c r="P472">
        <f>INT(L472*2.5)</f>
        <v>910820</v>
      </c>
      <c r="Q472">
        <f>INT(L472/4)</f>
        <v>91082</v>
      </c>
      <c r="W472" s="4" t="s">
        <v>8158</v>
      </c>
      <c r="X472">
        <v>8</v>
      </c>
      <c r="Y472" t="b">
        <f>IF(MOD(X472,9)=0,N472,IF(MOD(X472,6)=0,N472,IF(MOD(X472,3)=0,N472)))</f>
        <v>0</v>
      </c>
      <c r="Z472" t="b">
        <f>IF(MOD(X472,9)=0,O472,IF(MOD(X472,6)=0,O472,IF(MOD(X472,3)=0,O472)))</f>
        <v>0</v>
      </c>
    </row>
    <row r="473" spans="1:26">
      <c r="A473" s="4" t="s">
        <v>789</v>
      </c>
      <c r="B473" s="3">
        <f>主线辅助!B469</f>
        <v>2990898</v>
      </c>
      <c r="C473" s="3">
        <v>6</v>
      </c>
      <c r="D473" s="3">
        <v>72</v>
      </c>
      <c r="E473" s="3">
        <v>3</v>
      </c>
      <c r="F473" s="25">
        <f t="shared" si="21"/>
        <v>402002</v>
      </c>
      <c r="G473" s="25">
        <v>365554</v>
      </c>
      <c r="H473" s="26">
        <f>ROUND((F473/4*5.5+F473*2.7+F473/4*10*1)*2,0)*C473</f>
        <v>31717956</v>
      </c>
      <c r="I473" s="26">
        <f t="shared" si="22"/>
        <v>28842210</v>
      </c>
      <c r="J473" s="26"/>
      <c r="K473" s="35">
        <f>MAX(G473-MAX(G$5:G472),0)</f>
        <v>1226</v>
      </c>
      <c r="L473" s="35">
        <f>MAX(G$5:G473)</f>
        <v>365554</v>
      </c>
      <c r="M473" s="3">
        <v>0.6</v>
      </c>
      <c r="N473" s="38">
        <f>INT(B473*0.2)</f>
        <v>598179</v>
      </c>
      <c r="O473" s="38">
        <f t="shared" si="23"/>
        <v>152313</v>
      </c>
      <c r="P473">
        <f>INT(L473*2.5)</f>
        <v>913885</v>
      </c>
      <c r="Q473">
        <f>INT(L473/4)</f>
        <v>91388</v>
      </c>
      <c r="W473" s="4" t="s">
        <v>8158</v>
      </c>
      <c r="X473">
        <v>9</v>
      </c>
      <c r="Y473">
        <f>IF(MOD(X473,9)=0,N473,IF(MOD(X473,6)=0,N473,IF(MOD(X473,3)=0,N473)))</f>
        <v>598179</v>
      </c>
      <c r="Z473">
        <f>IF(MOD(X473,9)=0,O473,IF(MOD(X473,6)=0,O473,IF(MOD(X473,3)=0,O473)))</f>
        <v>152313</v>
      </c>
    </row>
    <row r="474" spans="1:26">
      <c r="A474" s="4" t="s">
        <v>121</v>
      </c>
      <c r="B474" s="3">
        <f>主线辅助!B470</f>
        <v>2996012</v>
      </c>
      <c r="C474" s="3">
        <v>6</v>
      </c>
      <c r="D474" s="3">
        <v>72</v>
      </c>
      <c r="E474" s="3">
        <v>3</v>
      </c>
      <c r="F474" s="25">
        <f t="shared" si="21"/>
        <v>402689</v>
      </c>
      <c r="G474" s="25">
        <v>366179</v>
      </c>
      <c r="H474" s="26">
        <f>ROUND((F474/4*5.5+F474*2.7+F474/4*10*1)*2,0)*C474</f>
        <v>31772160</v>
      </c>
      <c r="I474" s="26">
        <f t="shared" si="22"/>
        <v>28891524</v>
      </c>
      <c r="J474" s="26"/>
      <c r="K474" s="35">
        <f>MAX(G474-MAX(G$5:G473),0)</f>
        <v>625</v>
      </c>
      <c r="L474" s="35">
        <f>MAX(G$5:G474)</f>
        <v>366179</v>
      </c>
      <c r="M474" s="3">
        <v>0.6</v>
      </c>
      <c r="N474" s="38">
        <f>INT(B474*0.2)</f>
        <v>599202</v>
      </c>
      <c r="O474" s="38">
        <f t="shared" si="23"/>
        <v>152573</v>
      </c>
      <c r="P474">
        <f>INT(L474*2.5)</f>
        <v>915447</v>
      </c>
      <c r="Q474">
        <f>INT(L474/4)</f>
        <v>91544</v>
      </c>
      <c r="W474" s="4" t="s">
        <v>8158</v>
      </c>
      <c r="X474">
        <v>10</v>
      </c>
      <c r="Y474" t="b">
        <f>IF(MOD(X474,9)=0,N474,IF(MOD(X474,6)=0,N474,IF(MOD(X474,3)=0,N474)))</f>
        <v>0</v>
      </c>
      <c r="Z474" t="b">
        <f>IF(MOD(X474,9)=0,O474,IF(MOD(X474,6)=0,O474,IF(MOD(X474,3)=0,O474)))</f>
        <v>0</v>
      </c>
    </row>
    <row r="475" spans="1:26">
      <c r="A475" s="4" t="s">
        <v>790</v>
      </c>
      <c r="B475" s="3">
        <f>主线辅助!B471</f>
        <v>3027198</v>
      </c>
      <c r="C475" s="3">
        <v>6</v>
      </c>
      <c r="D475" s="3">
        <v>72</v>
      </c>
      <c r="E475" s="3">
        <v>3</v>
      </c>
      <c r="F475" s="25">
        <f t="shared" si="21"/>
        <v>406881</v>
      </c>
      <c r="G475" s="25">
        <v>369990</v>
      </c>
      <c r="H475" s="26">
        <f>ROUND((F475/4*5.5+F475*2.7+F475/4*10*1)*2,0)*C475</f>
        <v>32102910</v>
      </c>
      <c r="I475" s="26">
        <f t="shared" si="22"/>
        <v>29192214</v>
      </c>
      <c r="J475" s="26"/>
      <c r="K475" s="35">
        <f>MAX(G475-MAX(G$5:G474),0)</f>
        <v>3811</v>
      </c>
      <c r="L475" s="35">
        <f>MAX(G$5:G475)</f>
        <v>369990</v>
      </c>
      <c r="M475" s="3">
        <v>0.6</v>
      </c>
      <c r="N475" s="38">
        <f>INT(B475*0.2)</f>
        <v>605439</v>
      </c>
      <c r="O475" s="38">
        <f t="shared" si="23"/>
        <v>154162</v>
      </c>
      <c r="P475">
        <f>INT(L475*2.5)</f>
        <v>924975</v>
      </c>
      <c r="Q475">
        <f>INT(L475/4)</f>
        <v>92497</v>
      </c>
      <c r="W475" s="4" t="s">
        <v>8159</v>
      </c>
      <c r="X475">
        <v>1</v>
      </c>
      <c r="Y475" t="b">
        <f>IF(MOD(X475,9)=0,N475,IF(MOD(X475,6)=0,N475,IF(MOD(X475,3)=0,N475)))</f>
        <v>0</v>
      </c>
      <c r="Z475" t="b">
        <f>IF(MOD(X475,9)=0,O475,IF(MOD(X475,6)=0,O475,IF(MOD(X475,3)=0,O475)))</f>
        <v>0</v>
      </c>
    </row>
    <row r="476" spans="1:26">
      <c r="A476" s="4" t="s">
        <v>791</v>
      </c>
      <c r="B476" s="3">
        <f>主线辅助!B472</f>
        <v>3032326</v>
      </c>
      <c r="C476" s="3">
        <v>6</v>
      </c>
      <c r="D476" s="3">
        <v>72</v>
      </c>
      <c r="E476" s="3">
        <v>3</v>
      </c>
      <c r="F476" s="25">
        <f t="shared" si="21"/>
        <v>407570</v>
      </c>
      <c r="G476" s="25">
        <v>370617</v>
      </c>
      <c r="H476" s="26">
        <f>ROUND((F476/4*5.5+F476*2.7+F476/4*10*1)*2,0)*C476</f>
        <v>32157276</v>
      </c>
      <c r="I476" s="26">
        <f t="shared" si="22"/>
        <v>29241684</v>
      </c>
      <c r="J476" s="26"/>
      <c r="K476" s="35">
        <f>MAX(G476-MAX(G$5:G475),0)</f>
        <v>627</v>
      </c>
      <c r="L476" s="35">
        <f>MAX(G$5:G476)</f>
        <v>370617</v>
      </c>
      <c r="M476" s="3">
        <v>0.6</v>
      </c>
      <c r="N476" s="38">
        <f>INT(B476*0.2)</f>
        <v>606465</v>
      </c>
      <c r="O476" s="38">
        <f t="shared" si="23"/>
        <v>154423</v>
      </c>
      <c r="P476">
        <f>INT(L476*2.5)</f>
        <v>926542</v>
      </c>
      <c r="Q476">
        <f>INT(L476/4)</f>
        <v>92654</v>
      </c>
      <c r="W476" s="4" t="s">
        <v>8159</v>
      </c>
      <c r="X476">
        <v>2</v>
      </c>
      <c r="Y476" t="b">
        <f>IF(MOD(X476,9)=0,N476,IF(MOD(X476,6)=0,N476,IF(MOD(X476,3)=0,N476)))</f>
        <v>0</v>
      </c>
      <c r="Z476" t="b">
        <f>IF(MOD(X476,9)=0,O476,IF(MOD(X476,6)=0,O476,IF(MOD(X476,3)=0,O476)))</f>
        <v>0</v>
      </c>
    </row>
    <row r="477" spans="1:26">
      <c r="A477" s="4" t="s">
        <v>792</v>
      </c>
      <c r="B477" s="3">
        <f>主线辅助!B473</f>
        <v>3042434</v>
      </c>
      <c r="C477" s="3">
        <v>6</v>
      </c>
      <c r="D477" s="3">
        <v>72</v>
      </c>
      <c r="E477" s="3">
        <v>3</v>
      </c>
      <c r="F477" s="25">
        <f t="shared" si="21"/>
        <v>408929</v>
      </c>
      <c r="G477" s="25">
        <v>371852</v>
      </c>
      <c r="H477" s="26">
        <f>ROUND((F477/4*5.5+F477*2.7+F477/4*10*1)*2,0)*C477</f>
        <v>32264496</v>
      </c>
      <c r="I477" s="26">
        <f t="shared" si="22"/>
        <v>29339124</v>
      </c>
      <c r="J477" s="26"/>
      <c r="K477" s="35">
        <f>MAX(G477-MAX(G$5:G476),0)</f>
        <v>1235</v>
      </c>
      <c r="L477" s="35">
        <f>MAX(G$5:G477)</f>
        <v>371852</v>
      </c>
      <c r="M477" s="3">
        <v>0.6</v>
      </c>
      <c r="N477" s="38">
        <f>INT(B477*0.2)</f>
        <v>608486</v>
      </c>
      <c r="O477" s="38">
        <f t="shared" si="23"/>
        <v>154938</v>
      </c>
      <c r="P477">
        <f>INT(L477*2.5)</f>
        <v>929630</v>
      </c>
      <c r="Q477">
        <f>INT(L477/4)</f>
        <v>92963</v>
      </c>
      <c r="W477" s="4" t="s">
        <v>8159</v>
      </c>
      <c r="X477">
        <v>3</v>
      </c>
      <c r="Y477">
        <f>IF(MOD(X477,9)=0,N477,IF(MOD(X477,6)=0,N477,IF(MOD(X477,3)=0,N477)))</f>
        <v>608486</v>
      </c>
      <c r="Z477">
        <f>IF(MOD(X477,9)=0,O477,IF(MOD(X477,6)=0,O477,IF(MOD(X477,3)=0,O477)))</f>
        <v>154938</v>
      </c>
    </row>
    <row r="478" spans="1:26">
      <c r="A478" s="4" t="s">
        <v>793</v>
      </c>
      <c r="B478" s="3">
        <f>主线辅助!B474</f>
        <v>3047576</v>
      </c>
      <c r="C478" s="3">
        <v>6</v>
      </c>
      <c r="D478" s="3">
        <v>72</v>
      </c>
      <c r="E478" s="3">
        <v>3</v>
      </c>
      <c r="F478" s="25">
        <f t="shared" si="21"/>
        <v>409620</v>
      </c>
      <c r="G478" s="25">
        <v>372481</v>
      </c>
      <c r="H478" s="26">
        <f>ROUND((F478/4*5.5+F478*2.7+F478/4*10*1)*2,0)*C478</f>
        <v>32319018</v>
      </c>
      <c r="I478" s="26">
        <f t="shared" si="22"/>
        <v>29388750</v>
      </c>
      <c r="J478" s="26"/>
      <c r="K478" s="35">
        <f>MAX(G478-MAX(G$5:G477),0)</f>
        <v>629</v>
      </c>
      <c r="L478" s="35">
        <f>MAX(G$5:G478)</f>
        <v>372481</v>
      </c>
      <c r="M478" s="3">
        <v>0.6</v>
      </c>
      <c r="N478" s="38">
        <f>INT(B478*0.2)</f>
        <v>609515</v>
      </c>
      <c r="O478" s="38">
        <f t="shared" si="23"/>
        <v>155200</v>
      </c>
      <c r="P478">
        <f>INT(L478*2.5)</f>
        <v>931202</v>
      </c>
      <c r="Q478">
        <f>INT(L478/4)</f>
        <v>93120</v>
      </c>
      <c r="W478" s="4" t="s">
        <v>8159</v>
      </c>
      <c r="X478">
        <v>4</v>
      </c>
      <c r="Y478" t="b">
        <f>IF(MOD(X478,9)=0,N478,IF(MOD(X478,6)=0,N478,IF(MOD(X478,3)=0,N478)))</f>
        <v>0</v>
      </c>
      <c r="Z478" t="b">
        <f>IF(MOD(X478,9)=0,O478,IF(MOD(X478,6)=0,O478,IF(MOD(X478,3)=0,O478)))</f>
        <v>0</v>
      </c>
    </row>
    <row r="479" spans="1:26">
      <c r="A479" s="4" t="s">
        <v>794</v>
      </c>
      <c r="B479" s="3">
        <f>主线辅助!B475</f>
        <v>3052717</v>
      </c>
      <c r="C479" s="3">
        <v>6</v>
      </c>
      <c r="D479" s="3">
        <v>72</v>
      </c>
      <c r="E479" s="3">
        <v>3</v>
      </c>
      <c r="F479" s="25">
        <f t="shared" si="21"/>
        <v>410311</v>
      </c>
      <c r="G479" s="25">
        <v>373109</v>
      </c>
      <c r="H479" s="26">
        <f>ROUND((F479/4*5.5+F479*2.7+F479/4*10*1)*2,0)*C479</f>
        <v>32373540</v>
      </c>
      <c r="I479" s="26">
        <f t="shared" si="22"/>
        <v>29438298</v>
      </c>
      <c r="J479" s="26"/>
      <c r="K479" s="35">
        <f>MAX(G479-MAX(G$5:G478),0)</f>
        <v>628</v>
      </c>
      <c r="L479" s="35">
        <f>MAX(G$5:G479)</f>
        <v>373109</v>
      </c>
      <c r="M479" s="3">
        <v>0.6</v>
      </c>
      <c r="N479" s="38">
        <f>INT(B479*0.2)</f>
        <v>610543</v>
      </c>
      <c r="O479" s="38">
        <f t="shared" si="23"/>
        <v>155461</v>
      </c>
      <c r="P479">
        <f>INT(L479*2.5)</f>
        <v>932772</v>
      </c>
      <c r="Q479">
        <f>INT(L479/4)</f>
        <v>93277</v>
      </c>
      <c r="W479" s="4" t="s">
        <v>8159</v>
      </c>
      <c r="X479">
        <v>5</v>
      </c>
      <c r="Y479" t="b">
        <f>IF(MOD(X479,9)=0,N479,IF(MOD(X479,6)=0,N479,IF(MOD(X479,3)=0,N479)))</f>
        <v>0</v>
      </c>
      <c r="Z479" t="b">
        <f>IF(MOD(X479,9)=0,O479,IF(MOD(X479,6)=0,O479,IF(MOD(X479,3)=0,O479)))</f>
        <v>0</v>
      </c>
    </row>
    <row r="480" spans="1:26">
      <c r="A480" s="4" t="s">
        <v>795</v>
      </c>
      <c r="B480" s="3">
        <f>主线辅助!B476</f>
        <v>3062878</v>
      </c>
      <c r="C480" s="3">
        <v>6</v>
      </c>
      <c r="D480" s="3">
        <v>72</v>
      </c>
      <c r="E480" s="3">
        <v>3</v>
      </c>
      <c r="F480" s="25">
        <f t="shared" si="21"/>
        <v>411677</v>
      </c>
      <c r="G480" s="25">
        <v>374351</v>
      </c>
      <c r="H480" s="26">
        <f>ROUND((F480/4*5.5+F480*2.7+F480/4*10*1)*2,0)*C480</f>
        <v>32481318</v>
      </c>
      <c r="I480" s="26">
        <f t="shared" si="22"/>
        <v>29536296</v>
      </c>
      <c r="J480" s="26"/>
      <c r="K480" s="35">
        <f>MAX(G480-MAX(G$5:G479),0)</f>
        <v>1242</v>
      </c>
      <c r="L480" s="35">
        <f>MAX(G$5:G480)</f>
        <v>374351</v>
      </c>
      <c r="M480" s="3">
        <v>0.6</v>
      </c>
      <c r="N480" s="38">
        <f>INT(B480*0.2)</f>
        <v>612575</v>
      </c>
      <c r="O480" s="38">
        <f t="shared" si="23"/>
        <v>155978</v>
      </c>
      <c r="P480">
        <f>INT(L480*2.5)</f>
        <v>935877</v>
      </c>
      <c r="Q480">
        <f>INT(L480/4)</f>
        <v>93587</v>
      </c>
      <c r="W480" s="4" t="s">
        <v>8159</v>
      </c>
      <c r="X480">
        <v>6</v>
      </c>
      <c r="Y480">
        <f>IF(MOD(X480,9)=0,N480,IF(MOD(X480,6)=0,N480,IF(MOD(X480,3)=0,N480)))</f>
        <v>612575</v>
      </c>
      <c r="Z480">
        <f>IF(MOD(X480,9)=0,O480,IF(MOD(X480,6)=0,O480,IF(MOD(X480,3)=0,O480)))</f>
        <v>155978</v>
      </c>
    </row>
    <row r="481" spans="1:26">
      <c r="A481" s="4" t="s">
        <v>796</v>
      </c>
      <c r="B481" s="3">
        <f>主线辅助!B477</f>
        <v>3068034</v>
      </c>
      <c r="C481" s="3">
        <v>6</v>
      </c>
      <c r="D481" s="3">
        <v>72</v>
      </c>
      <c r="E481" s="3">
        <v>3</v>
      </c>
      <c r="F481" s="25">
        <f t="shared" si="21"/>
        <v>412370</v>
      </c>
      <c r="G481" s="25">
        <v>374981</v>
      </c>
      <c r="H481" s="26">
        <f>ROUND((F481/4*5.5+F481*2.7+F481/4*10*1)*2,0)*C481</f>
        <v>32535996</v>
      </c>
      <c r="I481" s="26">
        <f t="shared" si="22"/>
        <v>29586000</v>
      </c>
      <c r="J481" s="26"/>
      <c r="K481" s="35">
        <f>MAX(G481-MAX(G$5:G480),0)</f>
        <v>630</v>
      </c>
      <c r="L481" s="35">
        <f>MAX(G$5:G481)</f>
        <v>374981</v>
      </c>
      <c r="M481" s="3">
        <v>0.6</v>
      </c>
      <c r="N481" s="38">
        <f>INT(B481*0.2)</f>
        <v>613606</v>
      </c>
      <c r="O481" s="38">
        <f t="shared" si="23"/>
        <v>156241</v>
      </c>
      <c r="P481">
        <f>INT(L481*2.5)</f>
        <v>937452</v>
      </c>
      <c r="Q481">
        <f>INT(L481/4)</f>
        <v>93745</v>
      </c>
      <c r="W481" s="4" t="s">
        <v>8159</v>
      </c>
      <c r="X481">
        <v>7</v>
      </c>
      <c r="Y481" t="b">
        <f>IF(MOD(X481,9)=0,N481,IF(MOD(X481,6)=0,N481,IF(MOD(X481,3)=0,N481)))</f>
        <v>0</v>
      </c>
      <c r="Z481" t="b">
        <f>IF(MOD(X481,9)=0,O481,IF(MOD(X481,6)=0,O481,IF(MOD(X481,3)=0,O481)))</f>
        <v>0</v>
      </c>
    </row>
    <row r="482" spans="1:26">
      <c r="A482" s="4" t="s">
        <v>797</v>
      </c>
      <c r="B482" s="3">
        <f>主线辅助!B478</f>
        <v>3073190</v>
      </c>
      <c r="C482" s="3">
        <v>6</v>
      </c>
      <c r="D482" s="3">
        <v>72</v>
      </c>
      <c r="E482" s="3">
        <v>3</v>
      </c>
      <c r="F482" s="25">
        <f t="shared" si="21"/>
        <v>413063</v>
      </c>
      <c r="G482" s="25">
        <v>375612</v>
      </c>
      <c r="H482" s="26">
        <f>ROUND((F482/4*5.5+F482*2.7+F482/4*10*1)*2,0)*C482</f>
        <v>32590668</v>
      </c>
      <c r="I482" s="26">
        <f t="shared" si="22"/>
        <v>29635788</v>
      </c>
      <c r="J482" s="26"/>
      <c r="K482" s="35">
        <f>MAX(G482-MAX(G$5:G481),0)</f>
        <v>631</v>
      </c>
      <c r="L482" s="35">
        <f>MAX(G$5:G482)</f>
        <v>375612</v>
      </c>
      <c r="M482" s="3">
        <v>0.6</v>
      </c>
      <c r="N482" s="38">
        <f>INT(B482*0.2)</f>
        <v>614638</v>
      </c>
      <c r="O482" s="38">
        <f t="shared" si="23"/>
        <v>156505</v>
      </c>
      <c r="P482">
        <f>INT(L482*2.5)</f>
        <v>939030</v>
      </c>
      <c r="Q482">
        <f>INT(L482/4)</f>
        <v>93903</v>
      </c>
      <c r="W482" s="4" t="s">
        <v>8159</v>
      </c>
      <c r="X482">
        <v>8</v>
      </c>
      <c r="Y482" t="b">
        <f>IF(MOD(X482,9)=0,N482,IF(MOD(X482,6)=0,N482,IF(MOD(X482,3)=0,N482)))</f>
        <v>0</v>
      </c>
      <c r="Z482" t="b">
        <f>IF(MOD(X482,9)=0,O482,IF(MOD(X482,6)=0,O482,IF(MOD(X482,3)=0,O482)))</f>
        <v>0</v>
      </c>
    </row>
    <row r="483" spans="1:26">
      <c r="A483" s="4" t="s">
        <v>798</v>
      </c>
      <c r="B483" s="3">
        <f>主线辅助!B479</f>
        <v>3083401</v>
      </c>
      <c r="C483" s="3">
        <v>6</v>
      </c>
      <c r="D483" s="3">
        <v>72</v>
      </c>
      <c r="E483" s="3">
        <v>3</v>
      </c>
      <c r="F483" s="25">
        <f t="shared" si="21"/>
        <v>414435</v>
      </c>
      <c r="G483" s="25">
        <v>376860</v>
      </c>
      <c r="H483" s="26">
        <f>ROUND((F483/4*5.5+F483*2.7+F483/4*10*1)*2,0)*C483</f>
        <v>32698920</v>
      </c>
      <c r="I483" s="26">
        <f t="shared" si="22"/>
        <v>29734254</v>
      </c>
      <c r="J483" s="26"/>
      <c r="K483" s="35">
        <f>MAX(G483-MAX(G$5:G482),0)</f>
        <v>1248</v>
      </c>
      <c r="L483" s="35">
        <f>MAX(G$5:G483)</f>
        <v>376860</v>
      </c>
      <c r="M483" s="3">
        <v>0.6</v>
      </c>
      <c r="N483" s="38">
        <f>INT(B483*0.2)</f>
        <v>616680</v>
      </c>
      <c r="O483" s="38">
        <f t="shared" si="23"/>
        <v>157025</v>
      </c>
      <c r="P483">
        <f>INT(L483*2.5)</f>
        <v>942150</v>
      </c>
      <c r="Q483">
        <f>INT(L483/4)</f>
        <v>94215</v>
      </c>
      <c r="W483" s="4" t="s">
        <v>8159</v>
      </c>
      <c r="X483">
        <v>9</v>
      </c>
      <c r="Y483">
        <f>IF(MOD(X483,9)=0,N483,IF(MOD(X483,6)=0,N483,IF(MOD(X483,3)=0,N483)))</f>
        <v>616680</v>
      </c>
      <c r="Z483">
        <f>IF(MOD(X483,9)=0,O483,IF(MOD(X483,6)=0,O483,IF(MOD(X483,3)=0,O483)))</f>
        <v>157025</v>
      </c>
    </row>
    <row r="484" spans="1:26">
      <c r="A484" s="4" t="s">
        <v>123</v>
      </c>
      <c r="B484" s="3">
        <f>主线辅助!B480</f>
        <v>3088571</v>
      </c>
      <c r="C484" s="3">
        <v>6</v>
      </c>
      <c r="D484" s="3">
        <v>72</v>
      </c>
      <c r="E484" s="3">
        <v>3</v>
      </c>
      <c r="F484" s="25">
        <f t="shared" si="21"/>
        <v>415130</v>
      </c>
      <c r="G484" s="25">
        <v>377491</v>
      </c>
      <c r="H484" s="26">
        <f>ROUND((F484/4*5.5+F484*2.7+F484/4*10*1)*2,0)*C484</f>
        <v>32753760</v>
      </c>
      <c r="I484" s="26">
        <f t="shared" si="22"/>
        <v>29784042</v>
      </c>
      <c r="J484" s="26"/>
      <c r="K484" s="35">
        <f>MAX(G484-MAX(G$5:G483),0)</f>
        <v>631</v>
      </c>
      <c r="L484" s="35">
        <f>MAX(G$5:G484)</f>
        <v>377491</v>
      </c>
      <c r="M484" s="3">
        <v>0.6</v>
      </c>
      <c r="N484" s="38">
        <f>INT(B484*0.2)</f>
        <v>617714</v>
      </c>
      <c r="O484" s="38">
        <f t="shared" si="23"/>
        <v>157287</v>
      </c>
      <c r="P484">
        <f>INT(L484*2.5)</f>
        <v>943727</v>
      </c>
      <c r="Q484">
        <f>INT(L484/4)</f>
        <v>94372</v>
      </c>
      <c r="W484" s="4" t="s">
        <v>8159</v>
      </c>
      <c r="X484">
        <v>10</v>
      </c>
      <c r="Y484" t="b">
        <f>IF(MOD(X484,9)=0,N484,IF(MOD(X484,6)=0,N484,IF(MOD(X484,3)=0,N484)))</f>
        <v>0</v>
      </c>
      <c r="Z484" t="b">
        <f>IF(MOD(X484,9)=0,O484,IF(MOD(X484,6)=0,O484,IF(MOD(X484,3)=0,O484)))</f>
        <v>0</v>
      </c>
    </row>
    <row r="485" spans="1:26">
      <c r="A485" s="4" t="s">
        <v>799</v>
      </c>
      <c r="B485" s="3">
        <f>主线辅助!B481</f>
        <v>3120255</v>
      </c>
      <c r="C485" s="3">
        <v>6</v>
      </c>
      <c r="D485" s="3">
        <v>72</v>
      </c>
      <c r="E485" s="3">
        <v>3</v>
      </c>
      <c r="F485" s="25">
        <f t="shared" si="21"/>
        <v>419389</v>
      </c>
      <c r="G485" s="25">
        <v>381364</v>
      </c>
      <c r="H485" s="26">
        <f>ROUND((F485/4*5.5+F485*2.7+F485/4*10*1)*2,0)*C485</f>
        <v>33089790</v>
      </c>
      <c r="I485" s="26">
        <f t="shared" si="22"/>
        <v>30089622</v>
      </c>
      <c r="J485" s="26"/>
      <c r="K485" s="35">
        <f>MAX(G485-MAX(G$5:G484),0)</f>
        <v>3873</v>
      </c>
      <c r="L485" s="35">
        <f>MAX(G$5:G485)</f>
        <v>381364</v>
      </c>
      <c r="M485" s="3">
        <v>0.65</v>
      </c>
      <c r="N485" s="38">
        <f>INT(B485*0.2)</f>
        <v>624051</v>
      </c>
      <c r="O485" s="38">
        <f t="shared" si="23"/>
        <v>158901</v>
      </c>
      <c r="P485">
        <f>INT(L485*2.5)</f>
        <v>953410</v>
      </c>
      <c r="Q485">
        <f>INT(L485/4)</f>
        <v>95341</v>
      </c>
      <c r="W485" s="4" t="s">
        <v>8160</v>
      </c>
      <c r="X485">
        <v>1</v>
      </c>
      <c r="Y485" t="b">
        <f>IF(MOD(X485,9)=0,N485,IF(MOD(X485,6)=0,N485,IF(MOD(X485,3)=0,N485)))</f>
        <v>0</v>
      </c>
      <c r="Z485" t="b">
        <f>IF(MOD(X485,9)=0,O485,IF(MOD(X485,6)=0,O485,IF(MOD(X485,3)=0,O485)))</f>
        <v>0</v>
      </c>
    </row>
    <row r="486" spans="1:26">
      <c r="A486" s="4" t="s">
        <v>800</v>
      </c>
      <c r="B486" s="3">
        <f>主线辅助!B482</f>
        <v>3125553</v>
      </c>
      <c r="C486" s="3">
        <v>6</v>
      </c>
      <c r="D486" s="3">
        <v>72</v>
      </c>
      <c r="E486" s="3">
        <v>3</v>
      </c>
      <c r="F486" s="25">
        <f t="shared" si="21"/>
        <v>420101</v>
      </c>
      <c r="G486" s="25">
        <v>382011</v>
      </c>
      <c r="H486" s="26">
        <f>ROUND((F486/4*5.5+F486*2.7+F486/4*10*1)*2,0)*C486</f>
        <v>33145968</v>
      </c>
      <c r="I486" s="26">
        <f t="shared" si="22"/>
        <v>30140670</v>
      </c>
      <c r="J486" s="26"/>
      <c r="K486" s="35">
        <f>MAX(G486-MAX(G$5:G485),0)</f>
        <v>647</v>
      </c>
      <c r="L486" s="35">
        <f>MAX(G$5:G486)</f>
        <v>382011</v>
      </c>
      <c r="M486" s="3">
        <v>0.65</v>
      </c>
      <c r="N486" s="38">
        <f>INT(B486*0.2)</f>
        <v>625110</v>
      </c>
      <c r="O486" s="38">
        <f t="shared" si="23"/>
        <v>159170</v>
      </c>
      <c r="P486">
        <f>INT(L486*2.5)</f>
        <v>955027</v>
      </c>
      <c r="Q486">
        <f>INT(L486/4)</f>
        <v>95502</v>
      </c>
      <c r="W486" s="4" t="s">
        <v>8160</v>
      </c>
      <c r="X486">
        <v>2</v>
      </c>
      <c r="Y486" t="b">
        <f>IF(MOD(X486,9)=0,N486,IF(MOD(X486,6)=0,N486,IF(MOD(X486,3)=0,N486)))</f>
        <v>0</v>
      </c>
      <c r="Z486" t="b">
        <f>IF(MOD(X486,9)=0,O486,IF(MOD(X486,6)=0,O486,IF(MOD(X486,3)=0,O486)))</f>
        <v>0</v>
      </c>
    </row>
    <row r="487" spans="1:26">
      <c r="A487" s="4" t="s">
        <v>801</v>
      </c>
      <c r="B487" s="3">
        <f>主线辅助!B483</f>
        <v>3135956</v>
      </c>
      <c r="C487" s="3">
        <v>6</v>
      </c>
      <c r="D487" s="3">
        <v>72</v>
      </c>
      <c r="E487" s="3">
        <v>3</v>
      </c>
      <c r="F487" s="25">
        <f t="shared" si="21"/>
        <v>421499</v>
      </c>
      <c r="G487" s="25">
        <v>383283</v>
      </c>
      <c r="H487" s="26">
        <f>ROUND((F487/4*5.5+F487*2.7+F487/4*10*1)*2,0)*C487</f>
        <v>33256272</v>
      </c>
      <c r="I487" s="26">
        <f t="shared" si="22"/>
        <v>30241026</v>
      </c>
      <c r="J487" s="26"/>
      <c r="K487" s="35">
        <f>MAX(G487-MAX(G$5:G486),0)</f>
        <v>1272</v>
      </c>
      <c r="L487" s="35">
        <f>MAX(G$5:G487)</f>
        <v>383283</v>
      </c>
      <c r="M487" s="3">
        <v>0.65</v>
      </c>
      <c r="N487" s="38">
        <f>INT(B487*0.2)</f>
        <v>627191</v>
      </c>
      <c r="O487" s="38">
        <f t="shared" si="23"/>
        <v>159700</v>
      </c>
      <c r="P487">
        <f>INT(L487*2.5)</f>
        <v>958207</v>
      </c>
      <c r="Q487">
        <f>INT(L487/4)</f>
        <v>95820</v>
      </c>
      <c r="W487" s="4" t="s">
        <v>8160</v>
      </c>
      <c r="X487">
        <v>3</v>
      </c>
      <c r="Y487">
        <f>IF(MOD(X487,9)=0,N487,IF(MOD(X487,6)=0,N487,IF(MOD(X487,3)=0,N487)))</f>
        <v>627191</v>
      </c>
      <c r="Z487">
        <f>IF(MOD(X487,9)=0,O487,IF(MOD(X487,6)=0,O487,IF(MOD(X487,3)=0,O487)))</f>
        <v>159700</v>
      </c>
    </row>
    <row r="488" spans="1:26">
      <c r="A488" s="4" t="s">
        <v>802</v>
      </c>
      <c r="B488" s="3">
        <f>主线辅助!B484</f>
        <v>3141269</v>
      </c>
      <c r="C488" s="3">
        <v>6</v>
      </c>
      <c r="D488" s="3">
        <v>72</v>
      </c>
      <c r="E488" s="3">
        <v>3</v>
      </c>
      <c r="F488" s="25">
        <f t="shared" si="21"/>
        <v>422213</v>
      </c>
      <c r="G488" s="25">
        <v>383932</v>
      </c>
      <c r="H488" s="26">
        <f>ROUND((F488/4*5.5+F488*2.7+F488/4*10*1)*2,0)*C488</f>
        <v>33312606</v>
      </c>
      <c r="I488" s="26">
        <f t="shared" si="22"/>
        <v>30292236</v>
      </c>
      <c r="J488" s="26"/>
      <c r="K488" s="35">
        <f>MAX(G488-MAX(G$5:G487),0)</f>
        <v>649</v>
      </c>
      <c r="L488" s="35">
        <f>MAX(G$5:G488)</f>
        <v>383932</v>
      </c>
      <c r="M488" s="3">
        <v>0.65</v>
      </c>
      <c r="N488" s="38">
        <f>INT(B488*0.2)</f>
        <v>628253</v>
      </c>
      <c r="O488" s="38">
        <f t="shared" si="23"/>
        <v>159971</v>
      </c>
      <c r="P488">
        <f>INT(L488*2.5)</f>
        <v>959830</v>
      </c>
      <c r="Q488">
        <f>INT(L488/4)</f>
        <v>95983</v>
      </c>
      <c r="W488" s="4" t="s">
        <v>8160</v>
      </c>
      <c r="X488">
        <v>4</v>
      </c>
      <c r="Y488" t="b">
        <f>IF(MOD(X488,9)=0,N488,IF(MOD(X488,6)=0,N488,IF(MOD(X488,3)=0,N488)))</f>
        <v>0</v>
      </c>
      <c r="Z488" t="b">
        <f>IF(MOD(X488,9)=0,O488,IF(MOD(X488,6)=0,O488,IF(MOD(X488,3)=0,O488)))</f>
        <v>0</v>
      </c>
    </row>
    <row r="489" spans="1:26">
      <c r="A489" s="4" t="s">
        <v>803</v>
      </c>
      <c r="B489" s="3">
        <f>主线辅助!B485</f>
        <v>3146582</v>
      </c>
      <c r="C489" s="3">
        <v>6</v>
      </c>
      <c r="D489" s="3">
        <v>72</v>
      </c>
      <c r="E489" s="3">
        <v>3</v>
      </c>
      <c r="F489" s="25">
        <f t="shared" si="21"/>
        <v>422927</v>
      </c>
      <c r="G489" s="25">
        <v>384582</v>
      </c>
      <c r="H489" s="26">
        <f>ROUND((F489/4*5.5+F489*2.7+F489/4*10*1)*2,0)*C489</f>
        <v>33368940</v>
      </c>
      <c r="I489" s="26">
        <f t="shared" si="22"/>
        <v>30343518</v>
      </c>
      <c r="J489" s="26"/>
      <c r="K489" s="35">
        <f>MAX(G489-MAX(G$5:G488),0)</f>
        <v>650</v>
      </c>
      <c r="L489" s="35">
        <f>MAX(G$5:G489)</f>
        <v>384582</v>
      </c>
      <c r="M489" s="3">
        <v>0.65</v>
      </c>
      <c r="N489" s="38">
        <f>INT(B489*0.2)</f>
        <v>629316</v>
      </c>
      <c r="O489" s="38">
        <f t="shared" si="23"/>
        <v>160242</v>
      </c>
      <c r="P489">
        <f>INT(L489*2.5)</f>
        <v>961455</v>
      </c>
      <c r="Q489">
        <f>INT(L489/4)</f>
        <v>96145</v>
      </c>
      <c r="W489" s="4" t="s">
        <v>8160</v>
      </c>
      <c r="X489">
        <v>5</v>
      </c>
      <c r="Y489" t="b">
        <f>IF(MOD(X489,9)=0,N489,IF(MOD(X489,6)=0,N489,IF(MOD(X489,3)=0,N489)))</f>
        <v>0</v>
      </c>
      <c r="Z489" t="b">
        <f>IF(MOD(X489,9)=0,O489,IF(MOD(X489,6)=0,O489,IF(MOD(X489,3)=0,O489)))</f>
        <v>0</v>
      </c>
    </row>
    <row r="490" spans="1:26">
      <c r="A490" s="4" t="s">
        <v>804</v>
      </c>
      <c r="B490" s="3">
        <f>主线辅助!B486</f>
        <v>3157037</v>
      </c>
      <c r="C490" s="3">
        <v>6</v>
      </c>
      <c r="D490" s="3">
        <v>72</v>
      </c>
      <c r="E490" s="3">
        <v>3</v>
      </c>
      <c r="F490" s="25">
        <f t="shared" si="21"/>
        <v>424332</v>
      </c>
      <c r="G490" s="25">
        <v>385860</v>
      </c>
      <c r="H490" s="26">
        <f>ROUND((F490/4*5.5+F490*2.7+F490/4*10*1)*2,0)*C490</f>
        <v>33479796</v>
      </c>
      <c r="I490" s="26">
        <f t="shared" si="22"/>
        <v>30444354</v>
      </c>
      <c r="J490" s="26"/>
      <c r="K490" s="35">
        <f>MAX(G490-MAX(G$5:G489),0)</f>
        <v>1278</v>
      </c>
      <c r="L490" s="35">
        <f>MAX(G$5:G490)</f>
        <v>385860</v>
      </c>
      <c r="M490" s="3">
        <v>0.65</v>
      </c>
      <c r="N490" s="38">
        <f>INT(B490*0.2)</f>
        <v>631407</v>
      </c>
      <c r="O490" s="38">
        <f t="shared" si="23"/>
        <v>160775</v>
      </c>
      <c r="P490">
        <f>INT(L490*2.5)</f>
        <v>964650</v>
      </c>
      <c r="Q490">
        <f>INT(L490/4)</f>
        <v>96465</v>
      </c>
      <c r="W490" s="4" t="s">
        <v>8160</v>
      </c>
      <c r="X490">
        <v>6</v>
      </c>
      <c r="Y490">
        <f>IF(MOD(X490,9)=0,N490,IF(MOD(X490,6)=0,N490,IF(MOD(X490,3)=0,N490)))</f>
        <v>631407</v>
      </c>
      <c r="Z490">
        <f>IF(MOD(X490,9)=0,O490,IF(MOD(X490,6)=0,O490,IF(MOD(X490,3)=0,O490)))</f>
        <v>160775</v>
      </c>
    </row>
    <row r="491" spans="1:26">
      <c r="A491" s="4" t="s">
        <v>805</v>
      </c>
      <c r="B491" s="3">
        <f>主线辅助!B487</f>
        <v>3162365</v>
      </c>
      <c r="C491" s="3">
        <v>6</v>
      </c>
      <c r="D491" s="3">
        <v>72</v>
      </c>
      <c r="E491" s="3">
        <v>3</v>
      </c>
      <c r="F491" s="25">
        <f t="shared" si="21"/>
        <v>425049</v>
      </c>
      <c r="G491" s="25">
        <v>386511</v>
      </c>
      <c r="H491" s="26">
        <f>ROUND((F491/4*5.5+F491*2.7+F491/4*10*1)*2,0)*C491</f>
        <v>33536364</v>
      </c>
      <c r="I491" s="26">
        <f t="shared" si="22"/>
        <v>30495720</v>
      </c>
      <c r="J491" s="26"/>
      <c r="K491" s="35">
        <f>MAX(G491-MAX(G$5:G490),0)</f>
        <v>651</v>
      </c>
      <c r="L491" s="35">
        <f>MAX(G$5:G491)</f>
        <v>386511</v>
      </c>
      <c r="M491" s="3">
        <v>0.65</v>
      </c>
      <c r="N491" s="38">
        <f>INT(B491*0.2)</f>
        <v>632473</v>
      </c>
      <c r="O491" s="38">
        <f t="shared" si="23"/>
        <v>161045</v>
      </c>
      <c r="P491">
        <f>INT(L491*2.5)</f>
        <v>966277</v>
      </c>
      <c r="Q491">
        <f>INT(L491/4)</f>
        <v>96627</v>
      </c>
      <c r="W491" s="4" t="s">
        <v>8160</v>
      </c>
      <c r="X491">
        <v>7</v>
      </c>
      <c r="Y491" t="b">
        <f>IF(MOD(X491,9)=0,N491,IF(MOD(X491,6)=0,N491,IF(MOD(X491,3)=0,N491)))</f>
        <v>0</v>
      </c>
      <c r="Z491" t="b">
        <f>IF(MOD(X491,9)=0,O491,IF(MOD(X491,6)=0,O491,IF(MOD(X491,3)=0,O491)))</f>
        <v>0</v>
      </c>
    </row>
    <row r="492" spans="1:26">
      <c r="A492" s="4" t="s">
        <v>806</v>
      </c>
      <c r="B492" s="3">
        <f>主线辅助!B488</f>
        <v>3167693</v>
      </c>
      <c r="C492" s="3">
        <v>6</v>
      </c>
      <c r="D492" s="3">
        <v>72</v>
      </c>
      <c r="E492" s="3">
        <v>3</v>
      </c>
      <c r="F492" s="25">
        <f t="shared" si="21"/>
        <v>425765</v>
      </c>
      <c r="G492" s="25">
        <v>387162</v>
      </c>
      <c r="H492" s="26">
        <f>ROUND((F492/4*5.5+F492*2.7+F492/4*10*1)*2,0)*C492</f>
        <v>33592860</v>
      </c>
      <c r="I492" s="26">
        <f t="shared" si="22"/>
        <v>30547080</v>
      </c>
      <c r="J492" s="26"/>
      <c r="K492" s="35">
        <f>MAX(G492-MAX(G$5:G491),0)</f>
        <v>651</v>
      </c>
      <c r="L492" s="35">
        <f>MAX(G$5:G492)</f>
        <v>387162</v>
      </c>
      <c r="M492" s="3">
        <v>0.65</v>
      </c>
      <c r="N492" s="38">
        <f>INT(B492*0.2)</f>
        <v>633538</v>
      </c>
      <c r="O492" s="38">
        <f t="shared" si="23"/>
        <v>161317</v>
      </c>
      <c r="P492">
        <f>INT(L492*2.5)</f>
        <v>967905</v>
      </c>
      <c r="Q492">
        <f>INT(L492/4)</f>
        <v>96790</v>
      </c>
      <c r="W492" s="4" t="s">
        <v>8160</v>
      </c>
      <c r="X492">
        <v>8</v>
      </c>
      <c r="Y492" t="b">
        <f>IF(MOD(X492,9)=0,N492,IF(MOD(X492,6)=0,N492,IF(MOD(X492,3)=0,N492)))</f>
        <v>0</v>
      </c>
      <c r="Z492" t="b">
        <f>IF(MOD(X492,9)=0,O492,IF(MOD(X492,6)=0,O492,IF(MOD(X492,3)=0,O492)))</f>
        <v>0</v>
      </c>
    </row>
    <row r="493" spans="1:26">
      <c r="A493" s="4" t="s">
        <v>807</v>
      </c>
      <c r="B493" s="3">
        <f>主线辅助!B489</f>
        <v>3178201</v>
      </c>
      <c r="C493" s="3">
        <v>6</v>
      </c>
      <c r="D493" s="3">
        <v>72</v>
      </c>
      <c r="E493" s="3">
        <v>3</v>
      </c>
      <c r="F493" s="25">
        <f t="shared" si="21"/>
        <v>427177</v>
      </c>
      <c r="G493" s="25">
        <v>388446</v>
      </c>
      <c r="H493" s="26">
        <f>ROUND((F493/4*5.5+F493*2.7+F493/4*10*1)*2,0)*C493</f>
        <v>33704268</v>
      </c>
      <c r="I493" s="26">
        <f t="shared" si="22"/>
        <v>30648390</v>
      </c>
      <c r="J493" s="26"/>
      <c r="K493" s="35">
        <f>MAX(G493-MAX(G$5:G492),0)</f>
        <v>1284</v>
      </c>
      <c r="L493" s="35">
        <f>MAX(G$5:G493)</f>
        <v>388446</v>
      </c>
      <c r="M493" s="3">
        <v>0.65</v>
      </c>
      <c r="N493" s="38">
        <f>INT(B493*0.2)</f>
        <v>635640</v>
      </c>
      <c r="O493" s="38">
        <f t="shared" si="23"/>
        <v>161852</v>
      </c>
      <c r="P493">
        <f>INT(L493*2.5)</f>
        <v>971115</v>
      </c>
      <c r="Q493">
        <f>INT(L493/4)</f>
        <v>97111</v>
      </c>
      <c r="W493" s="4" t="s">
        <v>8160</v>
      </c>
      <c r="X493">
        <v>9</v>
      </c>
      <c r="Y493">
        <f>IF(MOD(X493,9)=0,N493,IF(MOD(X493,6)=0,N493,IF(MOD(X493,3)=0,N493)))</f>
        <v>635640</v>
      </c>
      <c r="Z493">
        <f>IF(MOD(X493,9)=0,O493,IF(MOD(X493,6)=0,O493,IF(MOD(X493,3)=0,O493)))</f>
        <v>161852</v>
      </c>
    </row>
    <row r="494" spans="1:26">
      <c r="A494" s="4" t="s">
        <v>125</v>
      </c>
      <c r="B494" s="3">
        <f>主线辅助!B490</f>
        <v>3183543</v>
      </c>
      <c r="C494" s="3">
        <v>6</v>
      </c>
      <c r="D494" s="3">
        <v>72</v>
      </c>
      <c r="E494" s="3">
        <v>3</v>
      </c>
      <c r="F494" s="25">
        <f t="shared" si="21"/>
        <v>427895</v>
      </c>
      <c r="G494" s="25">
        <v>389099</v>
      </c>
      <c r="H494" s="26">
        <f>ROUND((F494/4*5.5+F494*2.7+F494/4*10*1)*2,0)*C494</f>
        <v>33760914</v>
      </c>
      <c r="I494" s="26">
        <f t="shared" si="22"/>
        <v>30699912</v>
      </c>
      <c r="J494" s="26"/>
      <c r="K494" s="35">
        <f>MAX(G494-MAX(G$5:G493),0)</f>
        <v>653</v>
      </c>
      <c r="L494" s="35">
        <f>MAX(G$5:G494)</f>
        <v>389099</v>
      </c>
      <c r="M494" s="3">
        <v>0.65</v>
      </c>
      <c r="N494" s="38">
        <f>INT(B494*0.2)</f>
        <v>636708</v>
      </c>
      <c r="O494" s="38">
        <f t="shared" si="23"/>
        <v>162123</v>
      </c>
      <c r="P494">
        <f>INT(L494*2.5)</f>
        <v>972747</v>
      </c>
      <c r="Q494">
        <f>INT(L494/4)</f>
        <v>97274</v>
      </c>
      <c r="W494" s="4" t="s">
        <v>8160</v>
      </c>
      <c r="X494">
        <v>10</v>
      </c>
      <c r="Y494" t="b">
        <f>IF(MOD(X494,9)=0,N494,IF(MOD(X494,6)=0,N494,IF(MOD(X494,3)=0,N494)))</f>
        <v>0</v>
      </c>
      <c r="Z494" t="b">
        <f>IF(MOD(X494,9)=0,O494,IF(MOD(X494,6)=0,O494,IF(MOD(X494,3)=0,O494)))</f>
        <v>0</v>
      </c>
    </row>
    <row r="495" spans="1:26">
      <c r="A495" s="4" t="s">
        <v>808</v>
      </c>
      <c r="B495" s="3">
        <f>主线辅助!B491</f>
        <v>3216153</v>
      </c>
      <c r="C495" s="3">
        <v>6</v>
      </c>
      <c r="D495" s="3">
        <v>72</v>
      </c>
      <c r="E495" s="3">
        <v>3</v>
      </c>
      <c r="F495" s="25">
        <f t="shared" si="21"/>
        <v>432278</v>
      </c>
      <c r="G495" s="25">
        <v>393085</v>
      </c>
      <c r="H495" s="26">
        <f>ROUND((F495/4*5.5+F495*2.7+F495/4*10*1)*2,0)*C495</f>
        <v>34106736</v>
      </c>
      <c r="I495" s="26">
        <f t="shared" si="22"/>
        <v>31014408</v>
      </c>
      <c r="J495" s="26"/>
      <c r="K495" s="35">
        <f>MAX(G495-MAX(G$5:G494),0)</f>
        <v>3986</v>
      </c>
      <c r="L495" s="35">
        <f>MAX(G$5:G495)</f>
        <v>393085</v>
      </c>
      <c r="M495" s="3">
        <v>0.65</v>
      </c>
      <c r="N495" s="38">
        <f>INT(B495*0.2)</f>
        <v>643230</v>
      </c>
      <c r="O495" s="38">
        <f t="shared" si="23"/>
        <v>163785</v>
      </c>
      <c r="P495">
        <f>INT(L495*2.5)</f>
        <v>982712</v>
      </c>
      <c r="Q495">
        <f>INT(L495/4)</f>
        <v>98271</v>
      </c>
      <c r="W495" s="4" t="s">
        <v>8161</v>
      </c>
      <c r="X495">
        <v>1</v>
      </c>
      <c r="Y495" t="b">
        <f>IF(MOD(X495,9)=0,N495,IF(MOD(X495,6)=0,N495,IF(MOD(X495,3)=0,N495)))</f>
        <v>0</v>
      </c>
      <c r="Z495" t="b">
        <f>IF(MOD(X495,9)=0,O495,IF(MOD(X495,6)=0,O495,IF(MOD(X495,3)=0,O495)))</f>
        <v>0</v>
      </c>
    </row>
    <row r="496" spans="1:26">
      <c r="A496" s="4" t="s">
        <v>809</v>
      </c>
      <c r="B496" s="3">
        <f>主线辅助!B492</f>
        <v>3221509</v>
      </c>
      <c r="C496" s="3">
        <v>6</v>
      </c>
      <c r="D496" s="3">
        <v>72</v>
      </c>
      <c r="E496" s="3">
        <v>3</v>
      </c>
      <c r="F496" s="25">
        <f t="shared" si="21"/>
        <v>432998</v>
      </c>
      <c r="G496" s="25">
        <v>393739</v>
      </c>
      <c r="H496" s="26">
        <f>ROUND((F496/4*5.5+F496*2.7+F496/4*10*1)*2,0)*C496</f>
        <v>34163544</v>
      </c>
      <c r="I496" s="26">
        <f t="shared" si="22"/>
        <v>31066008</v>
      </c>
      <c r="J496" s="26"/>
      <c r="K496" s="35">
        <f>MAX(G496-MAX(G$5:G495),0)</f>
        <v>654</v>
      </c>
      <c r="L496" s="35">
        <f>MAX(G$5:G496)</f>
        <v>393739</v>
      </c>
      <c r="M496" s="3">
        <v>0.65</v>
      </c>
      <c r="N496" s="38">
        <f>INT(B496*0.2)</f>
        <v>644301</v>
      </c>
      <c r="O496" s="38">
        <f t="shared" si="23"/>
        <v>164057</v>
      </c>
      <c r="P496">
        <f>INT(L496*2.5)</f>
        <v>984347</v>
      </c>
      <c r="Q496">
        <f>INT(L496/4)</f>
        <v>98434</v>
      </c>
      <c r="W496" s="4" t="s">
        <v>8161</v>
      </c>
      <c r="X496">
        <v>2</v>
      </c>
      <c r="Y496" t="b">
        <f>IF(MOD(X496,9)=0,N496,IF(MOD(X496,6)=0,N496,IF(MOD(X496,3)=0,N496)))</f>
        <v>0</v>
      </c>
      <c r="Z496" t="b">
        <f>IF(MOD(X496,9)=0,O496,IF(MOD(X496,6)=0,O496,IF(MOD(X496,3)=0,O496)))</f>
        <v>0</v>
      </c>
    </row>
    <row r="497" spans="1:26">
      <c r="A497" s="4" t="s">
        <v>810</v>
      </c>
      <c r="B497" s="3">
        <f>主线辅助!B493</f>
        <v>3232096</v>
      </c>
      <c r="C497" s="3">
        <v>6</v>
      </c>
      <c r="D497" s="3">
        <v>72</v>
      </c>
      <c r="E497" s="3">
        <v>3</v>
      </c>
      <c r="F497" s="25">
        <f t="shared" si="21"/>
        <v>434421</v>
      </c>
      <c r="G497" s="25">
        <v>395033</v>
      </c>
      <c r="H497" s="26">
        <f>ROUND((F497/4*5.5+F497*2.7+F497/4*10*1)*2,0)*C497</f>
        <v>34275816</v>
      </c>
      <c r="I497" s="26">
        <f t="shared" si="22"/>
        <v>31168104</v>
      </c>
      <c r="J497" s="26"/>
      <c r="K497" s="35">
        <f>MAX(G497-MAX(G$5:G496),0)</f>
        <v>1294</v>
      </c>
      <c r="L497" s="35">
        <f>MAX(G$5:G497)</f>
        <v>395033</v>
      </c>
      <c r="M497" s="3">
        <v>0.65</v>
      </c>
      <c r="N497" s="38">
        <f>INT(B497*0.2)</f>
        <v>646419</v>
      </c>
      <c r="O497" s="38">
        <f t="shared" si="23"/>
        <v>164596</v>
      </c>
      <c r="P497">
        <f>INT(L497*2.5)</f>
        <v>987582</v>
      </c>
      <c r="Q497">
        <f>INT(L497/4)</f>
        <v>98758</v>
      </c>
      <c r="W497" s="4" t="s">
        <v>8161</v>
      </c>
      <c r="X497">
        <v>3</v>
      </c>
      <c r="Y497">
        <f>IF(MOD(X497,9)=0,N497,IF(MOD(X497,6)=0,N497,IF(MOD(X497,3)=0,N497)))</f>
        <v>646419</v>
      </c>
      <c r="Z497">
        <f>IF(MOD(X497,9)=0,O497,IF(MOD(X497,6)=0,O497,IF(MOD(X497,3)=0,O497)))</f>
        <v>164596</v>
      </c>
    </row>
    <row r="498" spans="1:26">
      <c r="A498" s="4" t="s">
        <v>811</v>
      </c>
      <c r="B498" s="3">
        <f>主线辅助!B494</f>
        <v>3237467</v>
      </c>
      <c r="C498" s="3">
        <v>6</v>
      </c>
      <c r="D498" s="3">
        <v>72</v>
      </c>
      <c r="E498" s="3">
        <v>3</v>
      </c>
      <c r="F498" s="25">
        <f t="shared" si="21"/>
        <v>435143</v>
      </c>
      <c r="G498" s="25">
        <v>395690</v>
      </c>
      <c r="H498" s="26">
        <f>ROUND((F498/4*5.5+F498*2.7+F498/4*10*1)*2,0)*C498</f>
        <v>34332780</v>
      </c>
      <c r="I498" s="26">
        <f t="shared" si="22"/>
        <v>31219944</v>
      </c>
      <c r="J498" s="26"/>
      <c r="K498" s="35">
        <f>MAX(G498-MAX(G$5:G497),0)</f>
        <v>657</v>
      </c>
      <c r="L498" s="35">
        <f>MAX(G$5:G498)</f>
        <v>395690</v>
      </c>
      <c r="M498" s="3">
        <v>0.65</v>
      </c>
      <c r="N498" s="38">
        <f>INT(B498*0.2)</f>
        <v>647493</v>
      </c>
      <c r="O498" s="38">
        <f t="shared" si="23"/>
        <v>164870</v>
      </c>
      <c r="P498">
        <f>INT(L498*2.5)</f>
        <v>989225</v>
      </c>
      <c r="Q498">
        <f>INT(L498/4)</f>
        <v>98922</v>
      </c>
      <c r="W498" s="4" t="s">
        <v>8161</v>
      </c>
      <c r="X498">
        <v>4</v>
      </c>
      <c r="Y498" t="b">
        <f>IF(MOD(X498,9)=0,N498,IF(MOD(X498,6)=0,N498,IF(MOD(X498,3)=0,N498)))</f>
        <v>0</v>
      </c>
      <c r="Z498" t="b">
        <f>IF(MOD(X498,9)=0,O498,IF(MOD(X498,6)=0,O498,IF(MOD(X498,3)=0,O498)))</f>
        <v>0</v>
      </c>
    </row>
    <row r="499" spans="1:26">
      <c r="A499" s="4" t="s">
        <v>812</v>
      </c>
      <c r="B499" s="3">
        <f>主线辅助!B495</f>
        <v>3242837</v>
      </c>
      <c r="C499" s="3">
        <v>6</v>
      </c>
      <c r="D499" s="3">
        <v>72</v>
      </c>
      <c r="E499" s="3">
        <v>3</v>
      </c>
      <c r="F499" s="25">
        <f t="shared" si="21"/>
        <v>435865</v>
      </c>
      <c r="G499" s="25">
        <v>396346</v>
      </c>
      <c r="H499" s="26">
        <f>ROUND((F499/4*5.5+F499*2.7+F499/4*10*1)*2,0)*C499</f>
        <v>34389750</v>
      </c>
      <c r="I499" s="26">
        <f t="shared" si="22"/>
        <v>31271700</v>
      </c>
      <c r="J499" s="26"/>
      <c r="K499" s="35">
        <f>MAX(G499-MAX(G$5:G498),0)</f>
        <v>656</v>
      </c>
      <c r="L499" s="35">
        <f>MAX(G$5:G499)</f>
        <v>396346</v>
      </c>
      <c r="M499" s="3">
        <v>0.65</v>
      </c>
      <c r="N499" s="38">
        <f>INT(B499*0.2)</f>
        <v>648567</v>
      </c>
      <c r="O499" s="38">
        <f t="shared" si="23"/>
        <v>165143</v>
      </c>
      <c r="P499">
        <f>INT(L499*2.5)</f>
        <v>990865</v>
      </c>
      <c r="Q499">
        <f>INT(L499/4)</f>
        <v>99086</v>
      </c>
      <c r="W499" s="4" t="s">
        <v>8161</v>
      </c>
      <c r="X499">
        <v>5</v>
      </c>
      <c r="Y499" t="b">
        <f>IF(MOD(X499,9)=0,N499,IF(MOD(X499,6)=0,N499,IF(MOD(X499,3)=0,N499)))</f>
        <v>0</v>
      </c>
      <c r="Z499" t="b">
        <f>IF(MOD(X499,9)=0,O499,IF(MOD(X499,6)=0,O499,IF(MOD(X499,3)=0,O499)))</f>
        <v>0</v>
      </c>
    </row>
    <row r="500" spans="1:26">
      <c r="A500" s="4" t="s">
        <v>813</v>
      </c>
      <c r="B500" s="3">
        <f>主线辅助!B496</f>
        <v>3253477</v>
      </c>
      <c r="C500" s="3">
        <v>6</v>
      </c>
      <c r="D500" s="3">
        <v>72</v>
      </c>
      <c r="E500" s="3">
        <v>3</v>
      </c>
      <c r="F500" s="25">
        <f t="shared" si="21"/>
        <v>437295</v>
      </c>
      <c r="G500" s="25">
        <v>397647</v>
      </c>
      <c r="H500" s="26">
        <f>ROUND((F500/4*5.5+F500*2.7+F500/4*10*1)*2,0)*C500</f>
        <v>34502574</v>
      </c>
      <c r="I500" s="26">
        <f t="shared" si="22"/>
        <v>31374348</v>
      </c>
      <c r="J500" s="26"/>
      <c r="K500" s="35">
        <f>MAX(G500-MAX(G$5:G499),0)</f>
        <v>1301</v>
      </c>
      <c r="L500" s="35">
        <f>MAX(G$5:G500)</f>
        <v>397647</v>
      </c>
      <c r="M500" s="3">
        <v>0.65</v>
      </c>
      <c r="N500" s="38">
        <f>INT(B500*0.2)</f>
        <v>650695</v>
      </c>
      <c r="O500" s="38">
        <f t="shared" si="23"/>
        <v>165685</v>
      </c>
      <c r="P500">
        <f>INT(L500*2.5)</f>
        <v>994117</v>
      </c>
      <c r="Q500">
        <f>INT(L500/4)</f>
        <v>99411</v>
      </c>
      <c r="W500" s="4" t="s">
        <v>8161</v>
      </c>
      <c r="X500">
        <v>6</v>
      </c>
      <c r="Y500">
        <f>IF(MOD(X500,9)=0,N500,IF(MOD(X500,6)=0,N500,IF(MOD(X500,3)=0,N500)))</f>
        <v>650695</v>
      </c>
      <c r="Z500">
        <f>IF(MOD(X500,9)=0,O500,IF(MOD(X500,6)=0,O500,IF(MOD(X500,3)=0,O500)))</f>
        <v>165685</v>
      </c>
    </row>
    <row r="501" spans="1:26">
      <c r="A501" s="4" t="s">
        <v>814</v>
      </c>
      <c r="B501" s="3">
        <f>主线辅助!B497</f>
        <v>3258862</v>
      </c>
      <c r="C501" s="3">
        <v>6</v>
      </c>
      <c r="D501" s="3">
        <v>72</v>
      </c>
      <c r="E501" s="3">
        <v>3</v>
      </c>
      <c r="F501" s="25">
        <f t="shared" si="21"/>
        <v>438019</v>
      </c>
      <c r="G501" s="25">
        <v>398305</v>
      </c>
      <c r="H501" s="26">
        <f>ROUND((F501/4*5.5+F501*2.7+F501/4*10*1)*2,0)*C501</f>
        <v>34559700</v>
      </c>
      <c r="I501" s="26">
        <f t="shared" si="22"/>
        <v>31426266</v>
      </c>
      <c r="J501" s="26"/>
      <c r="K501" s="35">
        <f>MAX(G501-MAX(G$5:G500),0)</f>
        <v>658</v>
      </c>
      <c r="L501" s="35">
        <f>MAX(G$5:G501)</f>
        <v>398305</v>
      </c>
      <c r="M501" s="3">
        <v>0.65</v>
      </c>
      <c r="N501" s="38">
        <f>INT(B501*0.2)</f>
        <v>651772</v>
      </c>
      <c r="O501" s="38">
        <f t="shared" si="23"/>
        <v>165960</v>
      </c>
      <c r="P501">
        <f>INT(L501*2.5)</f>
        <v>995762</v>
      </c>
      <c r="Q501">
        <f>INT(L501/4)</f>
        <v>99576</v>
      </c>
      <c r="W501" s="4" t="s">
        <v>8161</v>
      </c>
      <c r="X501">
        <v>7</v>
      </c>
      <c r="Y501" t="b">
        <f>IF(MOD(X501,9)=0,N501,IF(MOD(X501,6)=0,N501,IF(MOD(X501,3)=0,N501)))</f>
        <v>0</v>
      </c>
      <c r="Z501" t="b">
        <f>IF(MOD(X501,9)=0,O501,IF(MOD(X501,6)=0,O501,IF(MOD(X501,3)=0,O501)))</f>
        <v>0</v>
      </c>
    </row>
    <row r="502" spans="1:26">
      <c r="A502" s="4" t="s">
        <v>815</v>
      </c>
      <c r="B502" s="3">
        <f>主线辅助!B498</f>
        <v>3264248</v>
      </c>
      <c r="C502" s="3">
        <v>6</v>
      </c>
      <c r="D502" s="3">
        <v>72</v>
      </c>
      <c r="E502" s="3">
        <v>3</v>
      </c>
      <c r="F502" s="25">
        <f t="shared" si="21"/>
        <v>438743</v>
      </c>
      <c r="G502" s="25">
        <v>398963</v>
      </c>
      <c r="H502" s="26">
        <f>ROUND((F502/4*5.5+F502*2.7+F502/4*10*1)*2,0)*C502</f>
        <v>34616820</v>
      </c>
      <c r="I502" s="26">
        <f t="shared" si="22"/>
        <v>31478178</v>
      </c>
      <c r="J502" s="26"/>
      <c r="K502" s="35">
        <f>MAX(G502-MAX(G$5:G501),0)</f>
        <v>658</v>
      </c>
      <c r="L502" s="35">
        <f>MAX(G$5:G502)</f>
        <v>398963</v>
      </c>
      <c r="M502" s="3">
        <v>0.65</v>
      </c>
      <c r="N502" s="38">
        <f>INT(B502*0.2)</f>
        <v>652849</v>
      </c>
      <c r="O502" s="38">
        <f t="shared" si="23"/>
        <v>166233</v>
      </c>
      <c r="P502">
        <f>INT(L502*2.5)</f>
        <v>997407</v>
      </c>
      <c r="Q502">
        <f>INT(L502/4)</f>
        <v>99740</v>
      </c>
      <c r="W502" s="4" t="s">
        <v>8161</v>
      </c>
      <c r="X502">
        <v>8</v>
      </c>
      <c r="Y502" t="b">
        <f>IF(MOD(X502,9)=0,N502,IF(MOD(X502,6)=0,N502,IF(MOD(X502,3)=0,N502)))</f>
        <v>0</v>
      </c>
      <c r="Z502" t="b">
        <f>IF(MOD(X502,9)=0,O502,IF(MOD(X502,6)=0,O502,IF(MOD(X502,3)=0,O502)))</f>
        <v>0</v>
      </c>
    </row>
    <row r="503" spans="1:26">
      <c r="A503" s="4" t="s">
        <v>816</v>
      </c>
      <c r="B503" s="3">
        <f>主线辅助!B499</f>
        <v>3274941</v>
      </c>
      <c r="C503" s="3">
        <v>6</v>
      </c>
      <c r="D503" s="3">
        <v>72</v>
      </c>
      <c r="E503" s="3">
        <v>3</v>
      </c>
      <c r="F503" s="25">
        <f t="shared" si="21"/>
        <v>440180</v>
      </c>
      <c r="G503" s="25">
        <v>400270</v>
      </c>
      <c r="H503" s="26">
        <f>ROUND((F503/4*5.5+F503*2.7+F503/4*10*1)*2,0)*C503</f>
        <v>34730202</v>
      </c>
      <c r="I503" s="26">
        <f t="shared" si="22"/>
        <v>31581306</v>
      </c>
      <c r="J503" s="26"/>
      <c r="K503" s="35">
        <f>MAX(G503-MAX(G$5:G502),0)</f>
        <v>1307</v>
      </c>
      <c r="L503" s="35">
        <f>MAX(G$5:G503)</f>
        <v>400270</v>
      </c>
      <c r="M503" s="3">
        <v>0.65</v>
      </c>
      <c r="N503" s="38">
        <f>INT(B503*0.2)</f>
        <v>654988</v>
      </c>
      <c r="O503" s="38">
        <f t="shared" si="23"/>
        <v>166778</v>
      </c>
      <c r="P503">
        <f>INT(L503*2.5)</f>
        <v>1000675</v>
      </c>
      <c r="Q503">
        <f>INT(L503/4)</f>
        <v>100067</v>
      </c>
      <c r="W503" s="4" t="s">
        <v>8161</v>
      </c>
      <c r="X503">
        <v>9</v>
      </c>
      <c r="Y503">
        <f>IF(MOD(X503,9)=0,N503,IF(MOD(X503,6)=0,N503,IF(MOD(X503,3)=0,N503)))</f>
        <v>654988</v>
      </c>
      <c r="Z503">
        <f>IF(MOD(X503,9)=0,O503,IF(MOD(X503,6)=0,O503,IF(MOD(X503,3)=0,O503)))</f>
        <v>166778</v>
      </c>
    </row>
    <row r="504" spans="1:26">
      <c r="A504" s="4" t="s">
        <v>127</v>
      </c>
      <c r="B504" s="3">
        <f>主线辅助!B500</f>
        <v>3280341</v>
      </c>
      <c r="C504" s="3">
        <v>6</v>
      </c>
      <c r="D504" s="3">
        <v>72</v>
      </c>
      <c r="E504" s="3">
        <v>3</v>
      </c>
      <c r="F504" s="25">
        <f t="shared" si="21"/>
        <v>440906</v>
      </c>
      <c r="G504" s="25">
        <v>400930</v>
      </c>
      <c r="H504" s="26">
        <f>ROUND((F504/4*5.5+F504*2.7+F504/4*10*1)*2,0)*C504</f>
        <v>34787484</v>
      </c>
      <c r="I504" s="26">
        <f t="shared" si="22"/>
        <v>31633380</v>
      </c>
      <c r="J504" s="26"/>
      <c r="K504" s="35">
        <f>MAX(G504-MAX(G$5:G503),0)</f>
        <v>660</v>
      </c>
      <c r="L504" s="35">
        <f>MAX(G$5:G504)</f>
        <v>400930</v>
      </c>
      <c r="M504" s="3">
        <v>0.65</v>
      </c>
      <c r="N504" s="38">
        <f>INT(B504*0.2)</f>
        <v>656068</v>
      </c>
      <c r="O504" s="38">
        <f t="shared" si="23"/>
        <v>167053</v>
      </c>
      <c r="P504">
        <f>INT(L504*2.5)</f>
        <v>1002325</v>
      </c>
      <c r="Q504">
        <f>INT(L504/4)</f>
        <v>100232</v>
      </c>
      <c r="W504" s="4" t="s">
        <v>8161</v>
      </c>
      <c r="X504">
        <v>10</v>
      </c>
      <c r="Y504" t="b">
        <f>IF(MOD(X504,9)=0,N504,IF(MOD(X504,6)=0,N504,IF(MOD(X504,3)=0,N504)))</f>
        <v>0</v>
      </c>
      <c r="Z504" t="b">
        <f>IF(MOD(X504,9)=0,O504,IF(MOD(X504,6)=0,O504,IF(MOD(X504,3)=0,O504)))</f>
        <v>0</v>
      </c>
    </row>
    <row r="505" spans="1:26">
      <c r="A505" s="4" t="s">
        <v>817</v>
      </c>
      <c r="B505" s="3">
        <f>主线辅助!B501</f>
        <v>3313494</v>
      </c>
      <c r="C505" s="3">
        <v>6</v>
      </c>
      <c r="D505" s="3">
        <v>72</v>
      </c>
      <c r="E505" s="3">
        <v>3</v>
      </c>
      <c r="F505" s="25">
        <f t="shared" si="21"/>
        <v>445362</v>
      </c>
      <c r="G505" s="25">
        <v>404982</v>
      </c>
      <c r="H505" s="26">
        <f>ROUND((F505/4*5.5+F505*2.7+F505/4*10*1)*2,0)*C505</f>
        <v>35139060</v>
      </c>
      <c r="I505" s="26">
        <f t="shared" si="22"/>
        <v>31953078</v>
      </c>
      <c r="J505" s="26"/>
      <c r="K505" s="35">
        <f>MAX(G505-MAX(G$5:G504),0)</f>
        <v>4052</v>
      </c>
      <c r="L505" s="35">
        <f>MAX(G$5:G505)</f>
        <v>404982</v>
      </c>
      <c r="M505" s="3">
        <v>0.65</v>
      </c>
      <c r="N505" s="38">
        <f>INT(B505*0.2)</f>
        <v>662698</v>
      </c>
      <c r="O505" s="38">
        <f t="shared" si="23"/>
        <v>168742</v>
      </c>
      <c r="P505">
        <f>INT(L505*2.5)</f>
        <v>1012455</v>
      </c>
      <c r="Q505">
        <f>INT(L505/4)</f>
        <v>101245</v>
      </c>
      <c r="W505" s="4" t="s">
        <v>8162</v>
      </c>
      <c r="X505">
        <v>1</v>
      </c>
      <c r="Y505" t="b">
        <f>IF(MOD(X505,9)=0,N505,IF(MOD(X505,6)=0,N505,IF(MOD(X505,3)=0,N505)))</f>
        <v>0</v>
      </c>
      <c r="Z505" t="b">
        <f>IF(MOD(X505,9)=0,O505,IF(MOD(X505,6)=0,O505,IF(MOD(X505,3)=0,O505)))</f>
        <v>0</v>
      </c>
    </row>
    <row r="506" spans="1:26">
      <c r="A506" s="4" t="s">
        <v>818</v>
      </c>
      <c r="B506" s="3">
        <f>主线辅助!B502</f>
        <v>3318908</v>
      </c>
      <c r="C506" s="3">
        <v>6</v>
      </c>
      <c r="D506" s="3">
        <v>72</v>
      </c>
      <c r="E506" s="3">
        <v>3</v>
      </c>
      <c r="F506" s="25">
        <f t="shared" si="21"/>
        <v>446089</v>
      </c>
      <c r="G506" s="25">
        <v>405644</v>
      </c>
      <c r="H506" s="26">
        <f>ROUND((F506/4*5.5+F506*2.7+F506/4*10*1)*2,0)*C506</f>
        <v>35196420</v>
      </c>
      <c r="I506" s="26">
        <f t="shared" si="22"/>
        <v>32005314</v>
      </c>
      <c r="J506" s="26"/>
      <c r="K506" s="35">
        <f>MAX(G506-MAX(G$5:G505),0)</f>
        <v>662</v>
      </c>
      <c r="L506" s="35">
        <f>MAX(G$5:G506)</f>
        <v>405644</v>
      </c>
      <c r="M506" s="3">
        <v>0.65</v>
      </c>
      <c r="N506" s="38">
        <f>INT(B506*0.2)</f>
        <v>663781</v>
      </c>
      <c r="O506" s="38">
        <f t="shared" si="23"/>
        <v>169018</v>
      </c>
      <c r="P506">
        <f>INT(L506*2.5)</f>
        <v>1014110</v>
      </c>
      <c r="Q506">
        <f>INT(L506/4)</f>
        <v>101411</v>
      </c>
      <c r="W506" s="4" t="s">
        <v>8162</v>
      </c>
      <c r="X506">
        <v>2</v>
      </c>
      <c r="Y506" t="b">
        <f>IF(MOD(X506,9)=0,N506,IF(MOD(X506,6)=0,N506,IF(MOD(X506,3)=0,N506)))</f>
        <v>0</v>
      </c>
      <c r="Z506" t="b">
        <f>IF(MOD(X506,9)=0,O506,IF(MOD(X506,6)=0,O506,IF(MOD(X506,3)=0,O506)))</f>
        <v>0</v>
      </c>
    </row>
    <row r="507" spans="1:26">
      <c r="A507" s="4" t="s">
        <v>819</v>
      </c>
      <c r="B507" s="3">
        <f>主线辅助!B503</f>
        <v>3329680</v>
      </c>
      <c r="C507" s="3">
        <v>6</v>
      </c>
      <c r="D507" s="3">
        <v>72</v>
      </c>
      <c r="E507" s="3">
        <v>3</v>
      </c>
      <c r="F507" s="25">
        <f t="shared" si="21"/>
        <v>447537</v>
      </c>
      <c r="G507" s="25">
        <v>406960</v>
      </c>
      <c r="H507" s="26">
        <f>ROUND((F507/4*5.5+F507*2.7+F507/4*10*1)*2,0)*C507</f>
        <v>35310672</v>
      </c>
      <c r="I507" s="26">
        <f t="shared" si="22"/>
        <v>32109144</v>
      </c>
      <c r="J507" s="26"/>
      <c r="K507" s="35">
        <f>MAX(G507-MAX(G$5:G506),0)</f>
        <v>1316</v>
      </c>
      <c r="L507" s="35">
        <f>MAX(G$5:G507)</f>
        <v>406960</v>
      </c>
      <c r="M507" s="3">
        <v>0.65</v>
      </c>
      <c r="N507" s="38">
        <f>INT(B507*0.2)</f>
        <v>665936</v>
      </c>
      <c r="O507" s="38">
        <f t="shared" si="23"/>
        <v>169566</v>
      </c>
      <c r="P507">
        <f>INT(L507*2.5)</f>
        <v>1017400</v>
      </c>
      <c r="Q507">
        <f>INT(L507/4)</f>
        <v>101740</v>
      </c>
      <c r="W507" s="4" t="s">
        <v>8162</v>
      </c>
      <c r="X507">
        <v>3</v>
      </c>
      <c r="Y507">
        <f>IF(MOD(X507,9)=0,N507,IF(MOD(X507,6)=0,N507,IF(MOD(X507,3)=0,N507)))</f>
        <v>665936</v>
      </c>
      <c r="Z507">
        <f>IF(MOD(X507,9)=0,O507,IF(MOD(X507,6)=0,O507,IF(MOD(X507,3)=0,O507)))</f>
        <v>169566</v>
      </c>
    </row>
    <row r="508" spans="1:26">
      <c r="A508" s="4" t="s">
        <v>820</v>
      </c>
      <c r="B508" s="3">
        <f>主线辅助!B504</f>
        <v>3335109</v>
      </c>
      <c r="C508" s="3">
        <v>6</v>
      </c>
      <c r="D508" s="3">
        <v>72</v>
      </c>
      <c r="E508" s="3">
        <v>3</v>
      </c>
      <c r="F508" s="25">
        <f t="shared" si="21"/>
        <v>448267</v>
      </c>
      <c r="G508" s="25">
        <v>407624</v>
      </c>
      <c r="H508" s="26">
        <f>ROUND((F508/4*5.5+F508*2.7+F508/4*10*1)*2,0)*C508</f>
        <v>35368266</v>
      </c>
      <c r="I508" s="26">
        <f t="shared" si="22"/>
        <v>32161536</v>
      </c>
      <c r="J508" s="26"/>
      <c r="K508" s="35">
        <f>MAX(G508-MAX(G$5:G507),0)</f>
        <v>664</v>
      </c>
      <c r="L508" s="35">
        <f>MAX(G$5:G508)</f>
        <v>407624</v>
      </c>
      <c r="M508" s="3">
        <v>0.65</v>
      </c>
      <c r="N508" s="38">
        <f>INT(B508*0.2)</f>
        <v>667021</v>
      </c>
      <c r="O508" s="38">
        <f t="shared" si="23"/>
        <v>169843</v>
      </c>
      <c r="P508">
        <f>INT(L508*2.5)</f>
        <v>1019060</v>
      </c>
      <c r="Q508">
        <f>INT(L508/4)</f>
        <v>101906</v>
      </c>
      <c r="W508" s="4" t="s">
        <v>8162</v>
      </c>
      <c r="X508">
        <v>4</v>
      </c>
      <c r="Y508" t="b">
        <f>IF(MOD(X508,9)=0,N508,IF(MOD(X508,6)=0,N508,IF(MOD(X508,3)=0,N508)))</f>
        <v>0</v>
      </c>
      <c r="Z508" t="b">
        <f>IF(MOD(X508,9)=0,O508,IF(MOD(X508,6)=0,O508,IF(MOD(X508,3)=0,O508)))</f>
        <v>0</v>
      </c>
    </row>
    <row r="509" spans="1:26">
      <c r="A509" s="4" t="s">
        <v>821</v>
      </c>
      <c r="B509" s="3">
        <f>主线辅助!B505</f>
        <v>3340537</v>
      </c>
      <c r="C509" s="3">
        <v>6</v>
      </c>
      <c r="D509" s="3">
        <v>72</v>
      </c>
      <c r="E509" s="3">
        <v>3</v>
      </c>
      <c r="F509" s="25">
        <f t="shared" si="21"/>
        <v>448996</v>
      </c>
      <c r="G509" s="25">
        <v>408287</v>
      </c>
      <c r="H509" s="26">
        <f>ROUND((F509/4*5.5+F509*2.7+F509/4*10*1)*2,0)*C509</f>
        <v>35425782</v>
      </c>
      <c r="I509" s="26">
        <f t="shared" si="22"/>
        <v>32213844</v>
      </c>
      <c r="J509" s="26"/>
      <c r="K509" s="35">
        <f>MAX(G509-MAX(G$5:G508),0)</f>
        <v>663</v>
      </c>
      <c r="L509" s="35">
        <f>MAX(G$5:G509)</f>
        <v>408287</v>
      </c>
      <c r="M509" s="3">
        <v>0.65</v>
      </c>
      <c r="N509" s="38">
        <f>INT(B509*0.2)</f>
        <v>668107</v>
      </c>
      <c r="O509" s="38">
        <f t="shared" si="23"/>
        <v>170118</v>
      </c>
      <c r="P509">
        <f>INT(L509*2.5)</f>
        <v>1020717</v>
      </c>
      <c r="Q509">
        <f>INT(L509/4)</f>
        <v>102071</v>
      </c>
      <c r="W509" s="4" t="s">
        <v>8162</v>
      </c>
      <c r="X509">
        <v>5</v>
      </c>
      <c r="Y509" t="b">
        <f>IF(MOD(X509,9)=0,N509,IF(MOD(X509,6)=0,N509,IF(MOD(X509,3)=0,N509)))</f>
        <v>0</v>
      </c>
      <c r="Z509" t="b">
        <f>IF(MOD(X509,9)=0,O509,IF(MOD(X509,6)=0,O509,IF(MOD(X509,3)=0,O509)))</f>
        <v>0</v>
      </c>
    </row>
    <row r="510" spans="1:26">
      <c r="A510" s="4" t="s">
        <v>822</v>
      </c>
      <c r="B510" s="3">
        <f>主线辅助!B506</f>
        <v>3351362</v>
      </c>
      <c r="C510" s="3">
        <v>6</v>
      </c>
      <c r="D510" s="3">
        <v>72</v>
      </c>
      <c r="E510" s="3">
        <v>3</v>
      </c>
      <c r="F510" s="25">
        <f t="shared" si="21"/>
        <v>450451</v>
      </c>
      <c r="G510" s="25">
        <v>409610</v>
      </c>
      <c r="H510" s="26">
        <f>ROUND((F510/4*5.5+F510*2.7+F510/4*10*1)*2,0)*C510</f>
        <v>35540586</v>
      </c>
      <c r="I510" s="26">
        <f t="shared" si="22"/>
        <v>32318232</v>
      </c>
      <c r="J510" s="26"/>
      <c r="K510" s="35">
        <f>MAX(G510-MAX(G$5:G509),0)</f>
        <v>1323</v>
      </c>
      <c r="L510" s="35">
        <f>MAX(G$5:G510)</f>
        <v>409610</v>
      </c>
      <c r="M510" s="3">
        <v>0.65</v>
      </c>
      <c r="N510" s="38">
        <f>INT(B510*0.2)</f>
        <v>670272</v>
      </c>
      <c r="O510" s="38">
        <f t="shared" si="23"/>
        <v>170670</v>
      </c>
      <c r="P510">
        <f>INT(L510*2.5)</f>
        <v>1024025</v>
      </c>
      <c r="Q510">
        <f>INT(L510/4)</f>
        <v>102402</v>
      </c>
      <c r="W510" s="4" t="s">
        <v>8162</v>
      </c>
      <c r="X510">
        <v>6</v>
      </c>
      <c r="Y510">
        <f>IF(MOD(X510,9)=0,N510,IF(MOD(X510,6)=0,N510,IF(MOD(X510,3)=0,N510)))</f>
        <v>670272</v>
      </c>
      <c r="Z510">
        <f>IF(MOD(X510,9)=0,O510,IF(MOD(X510,6)=0,O510,IF(MOD(X510,3)=0,O510)))</f>
        <v>170670</v>
      </c>
    </row>
    <row r="511" spans="1:26">
      <c r="A511" s="4" t="s">
        <v>823</v>
      </c>
      <c r="B511" s="3">
        <f>主线辅助!B507</f>
        <v>3356805</v>
      </c>
      <c r="C511" s="3">
        <v>6</v>
      </c>
      <c r="D511" s="3">
        <v>72</v>
      </c>
      <c r="E511" s="3">
        <v>3</v>
      </c>
      <c r="F511" s="25">
        <f t="shared" si="21"/>
        <v>451183</v>
      </c>
      <c r="G511" s="25">
        <v>410276</v>
      </c>
      <c r="H511" s="26">
        <f>ROUND((F511/4*5.5+F511*2.7+F511/4*10*1)*2,0)*C511</f>
        <v>35598336</v>
      </c>
      <c r="I511" s="26">
        <f t="shared" si="22"/>
        <v>32370774</v>
      </c>
      <c r="J511" s="26"/>
      <c r="K511" s="35">
        <f>MAX(G511-MAX(G$5:G510),0)</f>
        <v>666</v>
      </c>
      <c r="L511" s="35">
        <f>MAX(G$5:G511)</f>
        <v>410276</v>
      </c>
      <c r="M511" s="3">
        <v>0.65</v>
      </c>
      <c r="N511" s="38">
        <f>INT(B511*0.2)</f>
        <v>671361</v>
      </c>
      <c r="O511" s="38">
        <f t="shared" si="23"/>
        <v>170948</v>
      </c>
      <c r="P511">
        <f>INT(L511*2.5)</f>
        <v>1025690</v>
      </c>
      <c r="Q511">
        <f>INT(L511/4)</f>
        <v>102569</v>
      </c>
      <c r="W511" s="4" t="s">
        <v>8162</v>
      </c>
      <c r="X511">
        <v>7</v>
      </c>
      <c r="Y511" t="b">
        <f>IF(MOD(X511,9)=0,N511,IF(MOD(X511,6)=0,N511,IF(MOD(X511,3)=0,N511)))</f>
        <v>0</v>
      </c>
      <c r="Z511" t="b">
        <f>IF(MOD(X511,9)=0,O511,IF(MOD(X511,6)=0,O511,IF(MOD(X511,3)=0,O511)))</f>
        <v>0</v>
      </c>
    </row>
    <row r="512" spans="1:26">
      <c r="A512" s="4" t="s">
        <v>824</v>
      </c>
      <c r="B512" s="3">
        <f>主线辅助!B508</f>
        <v>3362248</v>
      </c>
      <c r="C512" s="3">
        <v>6</v>
      </c>
      <c r="D512" s="3">
        <v>72</v>
      </c>
      <c r="E512" s="3">
        <v>3</v>
      </c>
      <c r="F512" s="25">
        <f t="shared" si="21"/>
        <v>451915</v>
      </c>
      <c r="G512" s="25">
        <v>410941</v>
      </c>
      <c r="H512" s="26">
        <f>ROUND((F512/4*5.5+F512*2.7+F512/4*10*1)*2,0)*C512</f>
        <v>35656092</v>
      </c>
      <c r="I512" s="26">
        <f t="shared" si="22"/>
        <v>32423244</v>
      </c>
      <c r="J512" s="26"/>
      <c r="K512" s="35">
        <f>MAX(G512-MAX(G$5:G511),0)</f>
        <v>665</v>
      </c>
      <c r="L512" s="35">
        <f>MAX(G$5:G512)</f>
        <v>410941</v>
      </c>
      <c r="M512" s="3">
        <v>0.65</v>
      </c>
      <c r="N512" s="38">
        <f>INT(B512*0.2)</f>
        <v>672449</v>
      </c>
      <c r="O512" s="38">
        <f t="shared" si="23"/>
        <v>171225</v>
      </c>
      <c r="P512">
        <f>INT(L512*2.5)</f>
        <v>1027352</v>
      </c>
      <c r="Q512">
        <f>INT(L512/4)</f>
        <v>102735</v>
      </c>
      <c r="W512" s="4" t="s">
        <v>8162</v>
      </c>
      <c r="X512">
        <v>8</v>
      </c>
      <c r="Y512" t="b">
        <f>IF(MOD(X512,9)=0,N512,IF(MOD(X512,6)=0,N512,IF(MOD(X512,3)=0,N512)))</f>
        <v>0</v>
      </c>
      <c r="Z512" t="b">
        <f>IF(MOD(X512,9)=0,O512,IF(MOD(X512,6)=0,O512,IF(MOD(X512,3)=0,O512)))</f>
        <v>0</v>
      </c>
    </row>
    <row r="513" spans="1:26">
      <c r="A513" s="4" t="s">
        <v>825</v>
      </c>
      <c r="B513" s="3">
        <f>主线辅助!B509</f>
        <v>3373125</v>
      </c>
      <c r="C513" s="3">
        <v>6</v>
      </c>
      <c r="D513" s="3">
        <v>72</v>
      </c>
      <c r="E513" s="3">
        <v>3</v>
      </c>
      <c r="F513" s="25">
        <f t="shared" si="21"/>
        <v>453377</v>
      </c>
      <c r="G513" s="25">
        <v>412270</v>
      </c>
      <c r="H513" s="26">
        <f>ROUND((F513/4*5.5+F513*2.7+F513/4*10*1)*2,0)*C513</f>
        <v>35771448</v>
      </c>
      <c r="I513" s="26">
        <f t="shared" si="22"/>
        <v>32528106</v>
      </c>
      <c r="J513" s="26"/>
      <c r="K513" s="35">
        <f>MAX(G513-MAX(G$5:G512),0)</f>
        <v>1329</v>
      </c>
      <c r="L513" s="35">
        <f>MAX(G$5:G513)</f>
        <v>412270</v>
      </c>
      <c r="M513" s="3">
        <v>0.65</v>
      </c>
      <c r="N513" s="38">
        <f>INT(B513*0.2)</f>
        <v>674625</v>
      </c>
      <c r="O513" s="38">
        <f t="shared" si="23"/>
        <v>171778</v>
      </c>
      <c r="P513">
        <f>INT(L513*2.5)</f>
        <v>1030675</v>
      </c>
      <c r="Q513">
        <f>INT(L513/4)</f>
        <v>103067</v>
      </c>
      <c r="W513" s="4" t="s">
        <v>8162</v>
      </c>
      <c r="X513">
        <v>9</v>
      </c>
      <c r="Y513">
        <f>IF(MOD(X513,9)=0,N513,IF(MOD(X513,6)=0,N513,IF(MOD(X513,3)=0,N513)))</f>
        <v>674625</v>
      </c>
      <c r="Z513">
        <f>IF(MOD(X513,9)=0,O513,IF(MOD(X513,6)=0,O513,IF(MOD(X513,3)=0,O513)))</f>
        <v>171778</v>
      </c>
    </row>
    <row r="514" spans="1:26">
      <c r="A514" s="4" t="s">
        <v>129</v>
      </c>
      <c r="B514" s="3">
        <f>主线辅助!B510</f>
        <v>3378584</v>
      </c>
      <c r="C514" s="3">
        <v>6</v>
      </c>
      <c r="D514" s="3">
        <v>72</v>
      </c>
      <c r="E514" s="3">
        <v>3</v>
      </c>
      <c r="F514" s="25">
        <f t="shared" si="21"/>
        <v>454110</v>
      </c>
      <c r="G514" s="25">
        <v>412937</v>
      </c>
      <c r="H514" s="26">
        <f>ROUND((F514/4*5.5+F514*2.7+F514/4*10*1)*2,0)*C514</f>
        <v>35829282</v>
      </c>
      <c r="I514" s="26">
        <f t="shared" si="22"/>
        <v>32580732</v>
      </c>
      <c r="J514" s="26"/>
      <c r="K514" s="35">
        <f>MAX(G514-MAX(G$5:G513),0)</f>
        <v>667</v>
      </c>
      <c r="L514" s="35">
        <f>MAX(G$5:G514)</f>
        <v>412937</v>
      </c>
      <c r="M514" s="3">
        <v>0.65</v>
      </c>
      <c r="N514" s="38">
        <f>INT(B514*0.2)</f>
        <v>675716</v>
      </c>
      <c r="O514" s="38">
        <f t="shared" si="23"/>
        <v>172056</v>
      </c>
      <c r="P514">
        <f>INT(L514*2.5)</f>
        <v>1032342</v>
      </c>
      <c r="Q514">
        <f>INT(L514/4)</f>
        <v>103234</v>
      </c>
      <c r="W514" s="4" t="s">
        <v>8162</v>
      </c>
      <c r="X514">
        <v>10</v>
      </c>
      <c r="Y514" t="b">
        <f>IF(MOD(X514,9)=0,N514,IF(MOD(X514,6)=0,N514,IF(MOD(X514,3)=0,N514)))</f>
        <v>0</v>
      </c>
      <c r="Z514" t="b">
        <f>IF(MOD(X514,9)=0,O514,IF(MOD(X514,6)=0,O514,IF(MOD(X514,3)=0,O514)))</f>
        <v>0</v>
      </c>
    </row>
    <row r="515" spans="1:26">
      <c r="A515" s="4" t="s">
        <v>826</v>
      </c>
      <c r="B515" s="3">
        <f>主线辅助!B511</f>
        <v>3412248</v>
      </c>
      <c r="C515" s="3">
        <v>6</v>
      </c>
      <c r="D515" s="3">
        <v>72</v>
      </c>
      <c r="E515" s="3">
        <v>3</v>
      </c>
      <c r="F515" s="25">
        <f t="shared" si="21"/>
        <v>458635</v>
      </c>
      <c r="G515" s="25">
        <v>417052</v>
      </c>
      <c r="H515" s="26">
        <f>ROUND((F515/4*5.5+F515*2.7+F515/4*10*1)*2,0)*C515</f>
        <v>36186300</v>
      </c>
      <c r="I515" s="26">
        <f t="shared" si="22"/>
        <v>32905404</v>
      </c>
      <c r="J515" s="26"/>
      <c r="K515" s="35">
        <f>MAX(G515-MAX(G$5:G514),0)</f>
        <v>4115</v>
      </c>
      <c r="L515" s="35">
        <f>MAX(G$5:G515)</f>
        <v>417052</v>
      </c>
      <c r="M515" s="3">
        <v>0.65</v>
      </c>
      <c r="N515" s="38">
        <f>INT(B515*0.2)</f>
        <v>682449</v>
      </c>
      <c r="O515" s="38">
        <f t="shared" si="23"/>
        <v>173771</v>
      </c>
      <c r="P515">
        <f>INT(L515*2.5)</f>
        <v>1042630</v>
      </c>
      <c r="Q515">
        <f>INT(L515/4)</f>
        <v>104263</v>
      </c>
      <c r="W515" s="4" t="s">
        <v>8163</v>
      </c>
      <c r="X515">
        <v>1</v>
      </c>
      <c r="Y515" t="b">
        <f>IF(MOD(X515,9)=0,N515,IF(MOD(X515,6)=0,N515,IF(MOD(X515,3)=0,N515)))</f>
        <v>0</v>
      </c>
      <c r="Z515" t="b">
        <f>IF(MOD(X515,9)=0,O515,IF(MOD(X515,6)=0,O515,IF(MOD(X515,3)=0,O515)))</f>
        <v>0</v>
      </c>
    </row>
    <row r="516" spans="1:26">
      <c r="A516" s="4" t="s">
        <v>827</v>
      </c>
      <c r="B516" s="3">
        <f>主线辅助!B512</f>
        <v>3417720</v>
      </c>
      <c r="C516" s="3">
        <v>6</v>
      </c>
      <c r="D516" s="3">
        <v>72</v>
      </c>
      <c r="E516" s="3">
        <v>3</v>
      </c>
      <c r="F516" s="25">
        <f t="shared" si="21"/>
        <v>459370</v>
      </c>
      <c r="G516" s="25">
        <v>417721</v>
      </c>
      <c r="H516" s="26">
        <f>ROUND((F516/4*5.5+F516*2.7+F516/4*10*1)*2,0)*C516</f>
        <v>36244296</v>
      </c>
      <c r="I516" s="26">
        <f t="shared" si="22"/>
        <v>32958186</v>
      </c>
      <c r="J516" s="26"/>
      <c r="K516" s="35">
        <f>MAX(G516-MAX(G$5:G515),0)</f>
        <v>669</v>
      </c>
      <c r="L516" s="35">
        <f>MAX(G$5:G516)</f>
        <v>417721</v>
      </c>
      <c r="M516" s="3">
        <v>0.65</v>
      </c>
      <c r="N516" s="38">
        <f>INT(B516*0.2)</f>
        <v>683544</v>
      </c>
      <c r="O516" s="38">
        <f t="shared" si="23"/>
        <v>174050</v>
      </c>
      <c r="P516">
        <f>INT(L516*2.5)</f>
        <v>1044302</v>
      </c>
      <c r="Q516">
        <f>INT(L516/4)</f>
        <v>104430</v>
      </c>
      <c r="W516" s="4" t="s">
        <v>8163</v>
      </c>
      <c r="X516">
        <v>2</v>
      </c>
      <c r="Y516" t="b">
        <f>IF(MOD(X516,9)=0,N516,IF(MOD(X516,6)=0,N516,IF(MOD(X516,3)=0,N516)))</f>
        <v>0</v>
      </c>
      <c r="Z516" t="b">
        <f>IF(MOD(X516,9)=0,O516,IF(MOD(X516,6)=0,O516,IF(MOD(X516,3)=0,O516)))</f>
        <v>0</v>
      </c>
    </row>
    <row r="517" spans="1:26">
      <c r="A517" s="4" t="s">
        <v>828</v>
      </c>
      <c r="B517" s="3">
        <f>主线辅助!B513</f>
        <v>3428677</v>
      </c>
      <c r="C517" s="3">
        <v>6</v>
      </c>
      <c r="D517" s="3">
        <v>72</v>
      </c>
      <c r="E517" s="3">
        <v>3</v>
      </c>
      <c r="F517" s="25">
        <f t="shared" si="21"/>
        <v>460843</v>
      </c>
      <c r="G517" s="25">
        <v>419060</v>
      </c>
      <c r="H517" s="26">
        <f>ROUND((F517/4*5.5+F517*2.7+F517/4*10*1)*2,0)*C517</f>
        <v>36360510</v>
      </c>
      <c r="I517" s="26">
        <f t="shared" si="22"/>
        <v>33063834</v>
      </c>
      <c r="J517" s="26"/>
      <c r="K517" s="35">
        <f>MAX(G517-MAX(G$5:G516),0)</f>
        <v>1339</v>
      </c>
      <c r="L517" s="35">
        <f>MAX(G$5:G517)</f>
        <v>419060</v>
      </c>
      <c r="M517" s="3">
        <v>0.65</v>
      </c>
      <c r="N517" s="38">
        <f>INT(B517*0.2)</f>
        <v>685735</v>
      </c>
      <c r="O517" s="38">
        <f t="shared" si="23"/>
        <v>174608</v>
      </c>
      <c r="P517">
        <f>INT(L517*2.5)</f>
        <v>1047650</v>
      </c>
      <c r="Q517">
        <f>INT(L517/4)</f>
        <v>104765</v>
      </c>
      <c r="W517" s="4" t="s">
        <v>8163</v>
      </c>
      <c r="X517">
        <v>3</v>
      </c>
      <c r="Y517">
        <f>IF(MOD(X517,9)=0,N517,IF(MOD(X517,6)=0,N517,IF(MOD(X517,3)=0,N517)))</f>
        <v>685735</v>
      </c>
      <c r="Z517">
        <f>IF(MOD(X517,9)=0,O517,IF(MOD(X517,6)=0,O517,IF(MOD(X517,3)=0,O517)))</f>
        <v>174608</v>
      </c>
    </row>
    <row r="518" spans="1:26">
      <c r="A518" s="4" t="s">
        <v>829</v>
      </c>
      <c r="B518" s="3">
        <f>主线辅助!B514</f>
        <v>3434163</v>
      </c>
      <c r="C518" s="3">
        <v>6</v>
      </c>
      <c r="D518" s="3">
        <v>72</v>
      </c>
      <c r="E518" s="3">
        <v>3</v>
      </c>
      <c r="F518" s="25">
        <f t="shared" ref="F518:F581" si="24">INT(B518/(5-1.9)/C518/(D518/2.7)*100/1.5)</f>
        <v>461581</v>
      </c>
      <c r="G518" s="25">
        <v>419730</v>
      </c>
      <c r="H518" s="26">
        <f>ROUND((F518/4*5.5+F518*2.7+F518/4*10*1)*2,0)*C518</f>
        <v>36418740</v>
      </c>
      <c r="I518" s="26">
        <f t="shared" ref="I518:I581" si="25">ROUND((G518/4*5.5+G518*2.7+G518/4*10*1)*2,0)*C518</f>
        <v>33116700</v>
      </c>
      <c r="J518" s="26"/>
      <c r="K518" s="35">
        <f>MAX(G518-MAX(G$5:G517),0)</f>
        <v>670</v>
      </c>
      <c r="L518" s="35">
        <f>MAX(G$5:G518)</f>
        <v>419730</v>
      </c>
      <c r="M518" s="3">
        <v>0.65</v>
      </c>
      <c r="N518" s="38">
        <f>INT(B518*0.2)</f>
        <v>686832</v>
      </c>
      <c r="O518" s="38">
        <f t="shared" ref="O518:O581" si="26">INT((P518/15)+Q518)</f>
        <v>174887</v>
      </c>
      <c r="P518">
        <f>INT(L518*2.5)</f>
        <v>1049325</v>
      </c>
      <c r="Q518">
        <f>INT(L518/4)</f>
        <v>104932</v>
      </c>
      <c r="W518" s="4" t="s">
        <v>8163</v>
      </c>
      <c r="X518">
        <v>4</v>
      </c>
      <c r="Y518" t="b">
        <f>IF(MOD(X518,9)=0,N518,IF(MOD(X518,6)=0,N518,IF(MOD(X518,3)=0,N518)))</f>
        <v>0</v>
      </c>
      <c r="Z518" t="b">
        <f>IF(MOD(X518,9)=0,O518,IF(MOD(X518,6)=0,O518,IF(MOD(X518,3)=0,O518)))</f>
        <v>0</v>
      </c>
    </row>
    <row r="519" spans="1:26">
      <c r="A519" s="4" t="s">
        <v>830</v>
      </c>
      <c r="B519" s="3">
        <f>主线辅助!B515</f>
        <v>3439649</v>
      </c>
      <c r="C519" s="3">
        <v>6</v>
      </c>
      <c r="D519" s="3">
        <v>72</v>
      </c>
      <c r="E519" s="3">
        <v>3</v>
      </c>
      <c r="F519" s="25">
        <f t="shared" si="24"/>
        <v>462318</v>
      </c>
      <c r="G519" s="25">
        <v>420401</v>
      </c>
      <c r="H519" s="26">
        <f>ROUND((F519/4*5.5+F519*2.7+F519/4*10*1)*2,0)*C519</f>
        <v>36476892</v>
      </c>
      <c r="I519" s="26">
        <f t="shared" si="25"/>
        <v>33169638</v>
      </c>
      <c r="J519" s="26"/>
      <c r="K519" s="35">
        <f>MAX(G519-MAX(G$5:G518),0)</f>
        <v>671</v>
      </c>
      <c r="L519" s="35">
        <f>MAX(G$5:G519)</f>
        <v>420401</v>
      </c>
      <c r="M519" s="3">
        <v>0.65</v>
      </c>
      <c r="N519" s="38">
        <f>INT(B519*0.2)</f>
        <v>687929</v>
      </c>
      <c r="O519" s="38">
        <f t="shared" si="26"/>
        <v>175166</v>
      </c>
      <c r="P519">
        <f>INT(L519*2.5)</f>
        <v>1051002</v>
      </c>
      <c r="Q519">
        <f>INT(L519/4)</f>
        <v>105100</v>
      </c>
      <c r="W519" s="4" t="s">
        <v>8163</v>
      </c>
      <c r="X519">
        <v>5</v>
      </c>
      <c r="Y519" t="b">
        <f>IF(MOD(X519,9)=0,N519,IF(MOD(X519,6)=0,N519,IF(MOD(X519,3)=0,N519)))</f>
        <v>0</v>
      </c>
      <c r="Z519" t="b">
        <f>IF(MOD(X519,9)=0,O519,IF(MOD(X519,6)=0,O519,IF(MOD(X519,3)=0,O519)))</f>
        <v>0</v>
      </c>
    </row>
    <row r="520" spans="1:26">
      <c r="A520" s="4" t="s">
        <v>831</v>
      </c>
      <c r="B520" s="3">
        <f>主线辅助!B516</f>
        <v>3450659</v>
      </c>
      <c r="C520" s="3">
        <v>6</v>
      </c>
      <c r="D520" s="3">
        <v>72</v>
      </c>
      <c r="E520" s="3">
        <v>3</v>
      </c>
      <c r="F520" s="25">
        <f t="shared" si="24"/>
        <v>463798</v>
      </c>
      <c r="G520" s="25">
        <v>421747</v>
      </c>
      <c r="H520" s="26">
        <f>ROUND((F520/4*5.5+F520*2.7+F520/4*10*1)*2,0)*C520</f>
        <v>36593664</v>
      </c>
      <c r="I520" s="26">
        <f t="shared" si="25"/>
        <v>33275838</v>
      </c>
      <c r="J520" s="26"/>
      <c r="K520" s="35">
        <f>MAX(G520-MAX(G$5:G519),0)</f>
        <v>1346</v>
      </c>
      <c r="L520" s="35">
        <f>MAX(G$5:G520)</f>
        <v>421747</v>
      </c>
      <c r="M520" s="3">
        <v>0.65</v>
      </c>
      <c r="N520" s="38">
        <f>INT(B520*0.2)</f>
        <v>690131</v>
      </c>
      <c r="O520" s="38">
        <f t="shared" si="26"/>
        <v>175727</v>
      </c>
      <c r="P520">
        <f>INT(L520*2.5)</f>
        <v>1054367</v>
      </c>
      <c r="Q520">
        <f>INT(L520/4)</f>
        <v>105436</v>
      </c>
      <c r="W520" s="4" t="s">
        <v>8163</v>
      </c>
      <c r="X520">
        <v>6</v>
      </c>
      <c r="Y520">
        <f>IF(MOD(X520,9)=0,N520,IF(MOD(X520,6)=0,N520,IF(MOD(X520,3)=0,N520)))</f>
        <v>690131</v>
      </c>
      <c r="Z520">
        <f>IF(MOD(X520,9)=0,O520,IF(MOD(X520,6)=0,O520,IF(MOD(X520,3)=0,O520)))</f>
        <v>175727</v>
      </c>
    </row>
    <row r="521" spans="1:26">
      <c r="A521" s="4" t="s">
        <v>832</v>
      </c>
      <c r="B521" s="3">
        <f>主线辅助!B517</f>
        <v>3456160</v>
      </c>
      <c r="C521" s="3">
        <v>6</v>
      </c>
      <c r="D521" s="3">
        <v>72</v>
      </c>
      <c r="E521" s="3">
        <v>3</v>
      </c>
      <c r="F521" s="25">
        <f t="shared" si="24"/>
        <v>464537</v>
      </c>
      <c r="G521" s="25">
        <v>422419</v>
      </c>
      <c r="H521" s="26">
        <f>ROUND((F521/4*5.5+F521*2.7+F521/4*10*1)*2,0)*C521</f>
        <v>36651972</v>
      </c>
      <c r="I521" s="26">
        <f t="shared" si="25"/>
        <v>33328860</v>
      </c>
      <c r="J521" s="26"/>
      <c r="K521" s="35">
        <f>MAX(G521-MAX(G$5:G520),0)</f>
        <v>672</v>
      </c>
      <c r="L521" s="35">
        <f>MAX(G$5:G521)</f>
        <v>422419</v>
      </c>
      <c r="M521" s="3">
        <v>0.65</v>
      </c>
      <c r="N521" s="38">
        <f>INT(B521*0.2)</f>
        <v>691232</v>
      </c>
      <c r="O521" s="38">
        <f t="shared" si="26"/>
        <v>176007</v>
      </c>
      <c r="P521">
        <f>INT(L521*2.5)</f>
        <v>1056047</v>
      </c>
      <c r="Q521">
        <f>INT(L521/4)</f>
        <v>105604</v>
      </c>
      <c r="W521" s="4" t="s">
        <v>8163</v>
      </c>
      <c r="X521">
        <v>7</v>
      </c>
      <c r="Y521" t="b">
        <f>IF(MOD(X521,9)=0,N521,IF(MOD(X521,6)=0,N521,IF(MOD(X521,3)=0,N521)))</f>
        <v>0</v>
      </c>
      <c r="Z521" t="b">
        <f>IF(MOD(X521,9)=0,O521,IF(MOD(X521,6)=0,O521,IF(MOD(X521,3)=0,O521)))</f>
        <v>0</v>
      </c>
    </row>
    <row r="522" spans="1:26">
      <c r="A522" s="4" t="s">
        <v>833</v>
      </c>
      <c r="B522" s="3">
        <f>主线辅助!B518</f>
        <v>3461662</v>
      </c>
      <c r="C522" s="3">
        <v>6</v>
      </c>
      <c r="D522" s="3">
        <v>72</v>
      </c>
      <c r="E522" s="3">
        <v>3</v>
      </c>
      <c r="F522" s="25">
        <f t="shared" si="24"/>
        <v>465277</v>
      </c>
      <c r="G522" s="25">
        <v>423091</v>
      </c>
      <c r="H522" s="26">
        <f>ROUND((F522/4*5.5+F522*2.7+F522/4*10*1)*2,0)*C522</f>
        <v>36710358</v>
      </c>
      <c r="I522" s="26">
        <f t="shared" si="25"/>
        <v>33381882</v>
      </c>
      <c r="J522" s="26"/>
      <c r="K522" s="35">
        <f>MAX(G522-MAX(G$5:G521),0)</f>
        <v>672</v>
      </c>
      <c r="L522" s="35">
        <f>MAX(G$5:G522)</f>
        <v>423091</v>
      </c>
      <c r="M522" s="3">
        <v>0.65</v>
      </c>
      <c r="N522" s="38">
        <f>INT(B522*0.2)</f>
        <v>692332</v>
      </c>
      <c r="O522" s="38">
        <f t="shared" si="26"/>
        <v>176287</v>
      </c>
      <c r="P522">
        <f>INT(L522*2.5)</f>
        <v>1057727</v>
      </c>
      <c r="Q522">
        <f>INT(L522/4)</f>
        <v>105772</v>
      </c>
      <c r="W522" s="4" t="s">
        <v>8163</v>
      </c>
      <c r="X522">
        <v>8</v>
      </c>
      <c r="Y522" t="b">
        <f>IF(MOD(X522,9)=0,N522,IF(MOD(X522,6)=0,N522,IF(MOD(X522,3)=0,N522)))</f>
        <v>0</v>
      </c>
      <c r="Z522" t="b">
        <f>IF(MOD(X522,9)=0,O522,IF(MOD(X522,6)=0,O522,IF(MOD(X522,3)=0,O522)))</f>
        <v>0</v>
      </c>
    </row>
    <row r="523" spans="1:26">
      <c r="A523" s="4" t="s">
        <v>834</v>
      </c>
      <c r="B523" s="3">
        <f>主线辅助!B519</f>
        <v>3472724</v>
      </c>
      <c r="C523" s="3">
        <v>6</v>
      </c>
      <c r="D523" s="3">
        <v>72</v>
      </c>
      <c r="E523" s="3">
        <v>3</v>
      </c>
      <c r="F523" s="25">
        <f t="shared" si="24"/>
        <v>466763</v>
      </c>
      <c r="G523" s="25">
        <v>424443</v>
      </c>
      <c r="H523" s="26">
        <f>ROUND((F523/4*5.5+F523*2.7+F523/4*10*1)*2,0)*C523</f>
        <v>36827598</v>
      </c>
      <c r="I523" s="26">
        <f t="shared" si="25"/>
        <v>33488550</v>
      </c>
      <c r="J523" s="26"/>
      <c r="K523" s="35">
        <f>MAX(G523-MAX(G$5:G522),0)</f>
        <v>1352</v>
      </c>
      <c r="L523" s="35">
        <f>MAX(G$5:G523)</f>
        <v>424443</v>
      </c>
      <c r="M523" s="3">
        <v>0.65</v>
      </c>
      <c r="N523" s="38">
        <f>INT(B523*0.2)</f>
        <v>694544</v>
      </c>
      <c r="O523" s="38">
        <f t="shared" si="26"/>
        <v>176850</v>
      </c>
      <c r="P523">
        <f>INT(L523*2.5)</f>
        <v>1061107</v>
      </c>
      <c r="Q523">
        <f>INT(L523/4)</f>
        <v>106110</v>
      </c>
      <c r="W523" s="4" t="s">
        <v>8163</v>
      </c>
      <c r="X523">
        <v>9</v>
      </c>
      <c r="Y523">
        <f>IF(MOD(X523,9)=0,N523,IF(MOD(X523,6)=0,N523,IF(MOD(X523,3)=0,N523)))</f>
        <v>694544</v>
      </c>
      <c r="Z523">
        <f>IF(MOD(X523,9)=0,O523,IF(MOD(X523,6)=0,O523,IF(MOD(X523,3)=0,O523)))</f>
        <v>176850</v>
      </c>
    </row>
    <row r="524" spans="1:26">
      <c r="A524" s="4" t="s">
        <v>131</v>
      </c>
      <c r="B524" s="3">
        <f>主线辅助!B520</f>
        <v>3478240</v>
      </c>
      <c r="C524" s="3">
        <v>7</v>
      </c>
      <c r="D524" s="3">
        <v>72</v>
      </c>
      <c r="E524" s="3">
        <v>3</v>
      </c>
      <c r="F524" s="25">
        <f t="shared" si="24"/>
        <v>400718</v>
      </c>
      <c r="G524" s="25">
        <v>364387</v>
      </c>
      <c r="H524" s="26">
        <f>ROUND((F524/4*5.5+F524*2.7+F524/4*10*1)*2,0)*C524</f>
        <v>36886094</v>
      </c>
      <c r="I524" s="26">
        <f t="shared" si="25"/>
        <v>33541823</v>
      </c>
      <c r="J524" s="26"/>
      <c r="K524" s="35">
        <f>MAX(G524-MAX(G$5:G523),0)</f>
        <v>0</v>
      </c>
      <c r="L524" s="35">
        <f>MAX(G$5:G524)</f>
        <v>424443</v>
      </c>
      <c r="M524" s="3">
        <v>0.65</v>
      </c>
      <c r="N524" s="38">
        <f>INT(B524*0.2)</f>
        <v>695648</v>
      </c>
      <c r="O524" s="38">
        <f t="shared" si="26"/>
        <v>176850</v>
      </c>
      <c r="P524">
        <f>INT(L524*2.5)</f>
        <v>1061107</v>
      </c>
      <c r="Q524">
        <f>INT(L524/4)</f>
        <v>106110</v>
      </c>
      <c r="W524" s="4" t="s">
        <v>8163</v>
      </c>
      <c r="X524">
        <v>10</v>
      </c>
      <c r="Y524" t="b">
        <f>IF(MOD(X524,9)=0,N524,IF(MOD(X524,6)=0,N524,IF(MOD(X524,3)=0,N524)))</f>
        <v>0</v>
      </c>
      <c r="Z524" t="b">
        <f>IF(MOD(X524,9)=0,O524,IF(MOD(X524,6)=0,O524,IF(MOD(X524,3)=0,O524)))</f>
        <v>0</v>
      </c>
    </row>
    <row r="525" spans="1:26">
      <c r="A525" s="4" t="s">
        <v>835</v>
      </c>
      <c r="B525" s="3">
        <f>主线辅助!B521</f>
        <v>4032415</v>
      </c>
      <c r="C525" s="3">
        <v>7</v>
      </c>
      <c r="D525" s="3">
        <v>72</v>
      </c>
      <c r="E525" s="3">
        <v>3</v>
      </c>
      <c r="F525" s="25">
        <f t="shared" si="24"/>
        <v>464563</v>
      </c>
      <c r="G525" s="25">
        <v>422443</v>
      </c>
      <c r="H525" s="26">
        <f>ROUND((F525/4*5.5+F525*2.7+F525/4*10*1)*2,0)*C525</f>
        <v>42763021</v>
      </c>
      <c r="I525" s="26">
        <f t="shared" si="25"/>
        <v>38885875</v>
      </c>
      <c r="J525" s="26"/>
      <c r="K525" s="35">
        <f>MAX(G525-MAX(G$5:G524),0)</f>
        <v>0</v>
      </c>
      <c r="L525" s="35">
        <f>MAX(G$5:G525)</f>
        <v>424443</v>
      </c>
      <c r="M525" s="3">
        <v>0.65</v>
      </c>
      <c r="N525" s="38">
        <f>INT(B525*0.2)</f>
        <v>806483</v>
      </c>
      <c r="O525" s="38">
        <f t="shared" si="26"/>
        <v>176850</v>
      </c>
      <c r="P525">
        <f>INT(L525*2.5)</f>
        <v>1061107</v>
      </c>
      <c r="Q525">
        <f>INT(L525/4)</f>
        <v>106110</v>
      </c>
      <c r="W525" s="4" t="s">
        <v>8164</v>
      </c>
      <c r="X525">
        <v>1</v>
      </c>
      <c r="Y525" t="b">
        <f>IF(MOD(X525,9)=0,N525,IF(MOD(X525,6)=0,N525,IF(MOD(X525,3)=0,N525)))</f>
        <v>0</v>
      </c>
      <c r="Z525" t="b">
        <f>IF(MOD(X525,9)=0,O525,IF(MOD(X525,6)=0,O525,IF(MOD(X525,3)=0,O525)))</f>
        <v>0</v>
      </c>
    </row>
    <row r="526" spans="1:26">
      <c r="A526" s="4" t="s">
        <v>836</v>
      </c>
      <c r="B526" s="3">
        <f>主线辅助!B522</f>
        <v>4037946</v>
      </c>
      <c r="C526" s="3">
        <v>7</v>
      </c>
      <c r="D526" s="3">
        <v>72</v>
      </c>
      <c r="E526" s="3">
        <v>3</v>
      </c>
      <c r="F526" s="25">
        <f t="shared" si="24"/>
        <v>465201</v>
      </c>
      <c r="G526" s="25">
        <v>423022</v>
      </c>
      <c r="H526" s="26">
        <f>ROUND((F526/4*5.5+F526*2.7+F526/4*10*1)*2,0)*C526</f>
        <v>42821751</v>
      </c>
      <c r="I526" s="26">
        <f t="shared" si="25"/>
        <v>38939173</v>
      </c>
      <c r="J526" s="26"/>
      <c r="K526" s="35">
        <f>MAX(G526-MAX(G$5:G525),0)</f>
        <v>0</v>
      </c>
      <c r="L526" s="35">
        <f>MAX(G$5:G526)</f>
        <v>424443</v>
      </c>
      <c r="M526" s="3">
        <v>0.65</v>
      </c>
      <c r="N526" s="38">
        <f>INT(B526*0.2)</f>
        <v>807589</v>
      </c>
      <c r="O526" s="38">
        <f t="shared" si="26"/>
        <v>176850</v>
      </c>
      <c r="P526">
        <f>INT(L526*2.5)</f>
        <v>1061107</v>
      </c>
      <c r="Q526">
        <f>INT(L526/4)</f>
        <v>106110</v>
      </c>
      <c r="W526" s="4" t="s">
        <v>8164</v>
      </c>
      <c r="X526">
        <v>2</v>
      </c>
      <c r="Y526" t="b">
        <f>IF(MOD(X526,9)=0,N526,IF(MOD(X526,6)=0,N526,IF(MOD(X526,3)=0,N526)))</f>
        <v>0</v>
      </c>
      <c r="Z526" t="b">
        <f>IF(MOD(X526,9)=0,O526,IF(MOD(X526,6)=0,O526,IF(MOD(X526,3)=0,O526)))</f>
        <v>0</v>
      </c>
    </row>
    <row r="527" spans="1:26">
      <c r="A527" s="4" t="s">
        <v>837</v>
      </c>
      <c r="B527" s="3">
        <f>主线辅助!B523</f>
        <v>4049087</v>
      </c>
      <c r="C527" s="3">
        <v>7</v>
      </c>
      <c r="D527" s="3">
        <v>72</v>
      </c>
      <c r="E527" s="3">
        <v>3</v>
      </c>
      <c r="F527" s="25">
        <f t="shared" si="24"/>
        <v>466484</v>
      </c>
      <c r="G527" s="25">
        <v>424190</v>
      </c>
      <c r="H527" s="26">
        <f>ROUND((F527/4*5.5+F527*2.7+F527/4*10*1)*2,0)*C527</f>
        <v>42939855</v>
      </c>
      <c r="I527" s="26">
        <f t="shared" si="25"/>
        <v>39046693</v>
      </c>
      <c r="J527" s="26"/>
      <c r="K527" s="35">
        <f>MAX(G527-MAX(G$5:G526),0)</f>
        <v>0</v>
      </c>
      <c r="L527" s="35">
        <f>MAX(G$5:G527)</f>
        <v>424443</v>
      </c>
      <c r="M527" s="3">
        <v>0.65</v>
      </c>
      <c r="N527" s="38">
        <f>INT(B527*0.2)</f>
        <v>809817</v>
      </c>
      <c r="O527" s="38">
        <f t="shared" si="26"/>
        <v>176850</v>
      </c>
      <c r="P527">
        <f>INT(L527*2.5)</f>
        <v>1061107</v>
      </c>
      <c r="Q527">
        <f>INT(L527/4)</f>
        <v>106110</v>
      </c>
      <c r="W527" s="4" t="s">
        <v>8164</v>
      </c>
      <c r="X527">
        <v>3</v>
      </c>
      <c r="Y527">
        <f>IF(MOD(X527,9)=0,N527,IF(MOD(X527,6)=0,N527,IF(MOD(X527,3)=0,N527)))</f>
        <v>809817</v>
      </c>
      <c r="Z527">
        <f>IF(MOD(X527,9)=0,O527,IF(MOD(X527,6)=0,O527,IF(MOD(X527,3)=0,O527)))</f>
        <v>176850</v>
      </c>
    </row>
    <row r="528" spans="1:26">
      <c r="A528" s="4" t="s">
        <v>838</v>
      </c>
      <c r="B528" s="3">
        <f>主线辅助!B524</f>
        <v>4054632</v>
      </c>
      <c r="C528" s="3">
        <v>7</v>
      </c>
      <c r="D528" s="3">
        <v>72</v>
      </c>
      <c r="E528" s="3">
        <v>3</v>
      </c>
      <c r="F528" s="25">
        <f t="shared" si="24"/>
        <v>467123</v>
      </c>
      <c r="G528" s="25">
        <v>424770</v>
      </c>
      <c r="H528" s="26">
        <f>ROUND((F528/4*5.5+F528*2.7+F528/4*10*1)*2,0)*C528</f>
        <v>42998669</v>
      </c>
      <c r="I528" s="26">
        <f t="shared" si="25"/>
        <v>39100082</v>
      </c>
      <c r="J528" s="26"/>
      <c r="K528" s="35">
        <f>MAX(G528-MAX(G$5:G527),0)</f>
        <v>327</v>
      </c>
      <c r="L528" s="35">
        <f>MAX(G$5:G528)</f>
        <v>424770</v>
      </c>
      <c r="M528" s="3">
        <v>0.65</v>
      </c>
      <c r="N528" s="38">
        <f>INT(B528*0.2)</f>
        <v>810926</v>
      </c>
      <c r="O528" s="38">
        <f t="shared" si="26"/>
        <v>176987</v>
      </c>
      <c r="P528">
        <f>INT(L528*2.5)</f>
        <v>1061925</v>
      </c>
      <c r="Q528">
        <f>INT(L528/4)</f>
        <v>106192</v>
      </c>
      <c r="W528" s="4" t="s">
        <v>8164</v>
      </c>
      <c r="X528">
        <v>4</v>
      </c>
      <c r="Y528" t="b">
        <f>IF(MOD(X528,9)=0,N528,IF(MOD(X528,6)=0,N528,IF(MOD(X528,3)=0,N528)))</f>
        <v>0</v>
      </c>
      <c r="Z528" t="b">
        <f>IF(MOD(X528,9)=0,O528,IF(MOD(X528,6)=0,O528,IF(MOD(X528,3)=0,O528)))</f>
        <v>0</v>
      </c>
    </row>
    <row r="529" spans="1:26">
      <c r="A529" s="4" t="s">
        <v>839</v>
      </c>
      <c r="B529" s="3">
        <f>主线辅助!B525</f>
        <v>4060177</v>
      </c>
      <c r="C529" s="3">
        <v>7</v>
      </c>
      <c r="D529" s="3">
        <v>72</v>
      </c>
      <c r="E529" s="3">
        <v>3</v>
      </c>
      <c r="F529" s="25">
        <f t="shared" si="24"/>
        <v>467762</v>
      </c>
      <c r="G529" s="25">
        <v>425351</v>
      </c>
      <c r="H529" s="26">
        <f>ROUND((F529/4*5.5+F529*2.7+F529/4*10*1)*2,0)*C529</f>
        <v>43057490</v>
      </c>
      <c r="I529" s="26">
        <f t="shared" si="25"/>
        <v>39153562</v>
      </c>
      <c r="J529" s="26"/>
      <c r="K529" s="35">
        <f>MAX(G529-MAX(G$5:G528),0)</f>
        <v>581</v>
      </c>
      <c r="L529" s="35">
        <f>MAX(G$5:G529)</f>
        <v>425351</v>
      </c>
      <c r="M529" s="3">
        <v>0.65</v>
      </c>
      <c r="N529" s="38">
        <f>INT(B529*0.2)</f>
        <v>812035</v>
      </c>
      <c r="O529" s="38">
        <f t="shared" si="26"/>
        <v>177228</v>
      </c>
      <c r="P529">
        <f>INT(L529*2.5)</f>
        <v>1063377</v>
      </c>
      <c r="Q529">
        <f>INT(L529/4)</f>
        <v>106337</v>
      </c>
      <c r="W529" s="4" t="s">
        <v>8164</v>
      </c>
      <c r="X529">
        <v>5</v>
      </c>
      <c r="Y529" t="b">
        <f>IF(MOD(X529,9)=0,N529,IF(MOD(X529,6)=0,N529,IF(MOD(X529,3)=0,N529)))</f>
        <v>0</v>
      </c>
      <c r="Z529" t="b">
        <f>IF(MOD(X529,9)=0,O529,IF(MOD(X529,6)=0,O529,IF(MOD(X529,3)=0,O529)))</f>
        <v>0</v>
      </c>
    </row>
    <row r="530" spans="1:26">
      <c r="A530" s="4" t="s">
        <v>840</v>
      </c>
      <c r="B530" s="3">
        <f>主线辅助!B526</f>
        <v>4071371</v>
      </c>
      <c r="C530" s="3">
        <v>7</v>
      </c>
      <c r="D530" s="3">
        <v>72</v>
      </c>
      <c r="E530" s="3">
        <v>3</v>
      </c>
      <c r="F530" s="25">
        <f t="shared" si="24"/>
        <v>469051</v>
      </c>
      <c r="G530" s="25">
        <v>426524</v>
      </c>
      <c r="H530" s="26">
        <f>ROUND((F530/4*5.5+F530*2.7+F530/4*10*1)*2,0)*C530</f>
        <v>43176147</v>
      </c>
      <c r="I530" s="26">
        <f t="shared" si="25"/>
        <v>39261537</v>
      </c>
      <c r="J530" s="26"/>
      <c r="K530" s="35">
        <f>MAX(G530-MAX(G$5:G529),0)</f>
        <v>1173</v>
      </c>
      <c r="L530" s="35">
        <f>MAX(G$5:G530)</f>
        <v>426524</v>
      </c>
      <c r="M530" s="3">
        <v>0.65</v>
      </c>
      <c r="N530" s="38">
        <f>INT(B530*0.2)</f>
        <v>814274</v>
      </c>
      <c r="O530" s="38">
        <f t="shared" si="26"/>
        <v>177718</v>
      </c>
      <c r="P530">
        <f>INT(L530*2.5)</f>
        <v>1066310</v>
      </c>
      <c r="Q530">
        <f>INT(L530/4)</f>
        <v>106631</v>
      </c>
      <c r="W530" s="4" t="s">
        <v>8164</v>
      </c>
      <c r="X530">
        <v>6</v>
      </c>
      <c r="Y530">
        <f>IF(MOD(X530,9)=0,N530,IF(MOD(X530,6)=0,N530,IF(MOD(X530,3)=0,N530)))</f>
        <v>814274</v>
      </c>
      <c r="Z530">
        <f>IF(MOD(X530,9)=0,O530,IF(MOD(X530,6)=0,O530,IF(MOD(X530,3)=0,O530)))</f>
        <v>177718</v>
      </c>
    </row>
    <row r="531" spans="1:26">
      <c r="A531" s="4" t="s">
        <v>841</v>
      </c>
      <c r="B531" s="3">
        <f>主线辅助!B527</f>
        <v>4076931</v>
      </c>
      <c r="C531" s="3">
        <v>7</v>
      </c>
      <c r="D531" s="3">
        <v>72</v>
      </c>
      <c r="E531" s="3">
        <v>3</v>
      </c>
      <c r="F531" s="25">
        <f t="shared" si="24"/>
        <v>469692</v>
      </c>
      <c r="G531" s="25">
        <v>427107</v>
      </c>
      <c r="H531" s="26">
        <f>ROUND((F531/4*5.5+F531*2.7+F531/4*10*1)*2,0)*C531</f>
        <v>43235150</v>
      </c>
      <c r="I531" s="26">
        <f t="shared" si="25"/>
        <v>39315199</v>
      </c>
      <c r="J531" s="26"/>
      <c r="K531" s="35">
        <f>MAX(G531-MAX(G$5:G530),0)</f>
        <v>583</v>
      </c>
      <c r="L531" s="35">
        <f>MAX(G$5:G531)</f>
        <v>427107</v>
      </c>
      <c r="M531" s="3">
        <v>0.65</v>
      </c>
      <c r="N531" s="38">
        <f>INT(B531*0.2)</f>
        <v>815386</v>
      </c>
      <c r="O531" s="38">
        <f t="shared" si="26"/>
        <v>177960</v>
      </c>
      <c r="P531">
        <f>INT(L531*2.5)</f>
        <v>1067767</v>
      </c>
      <c r="Q531">
        <f>INT(L531/4)</f>
        <v>106776</v>
      </c>
      <c r="W531" s="4" t="s">
        <v>8164</v>
      </c>
      <c r="X531">
        <v>7</v>
      </c>
      <c r="Y531" t="b">
        <f>IF(MOD(X531,9)=0,N531,IF(MOD(X531,6)=0,N531,IF(MOD(X531,3)=0,N531)))</f>
        <v>0</v>
      </c>
      <c r="Z531" t="b">
        <f>IF(MOD(X531,9)=0,O531,IF(MOD(X531,6)=0,O531,IF(MOD(X531,3)=0,O531)))</f>
        <v>0</v>
      </c>
    </row>
    <row r="532" spans="1:26">
      <c r="A532" s="4" t="s">
        <v>842</v>
      </c>
      <c r="B532" s="3">
        <f>主线辅助!B528</f>
        <v>4082491</v>
      </c>
      <c r="C532" s="3">
        <v>7</v>
      </c>
      <c r="D532" s="3">
        <v>72</v>
      </c>
      <c r="E532" s="3">
        <v>3</v>
      </c>
      <c r="F532" s="25">
        <f t="shared" si="24"/>
        <v>470333</v>
      </c>
      <c r="G532" s="25">
        <v>427689</v>
      </c>
      <c r="H532" s="26">
        <f>ROUND((F532/4*5.5+F532*2.7+F532/4*10*1)*2,0)*C532</f>
        <v>43294153</v>
      </c>
      <c r="I532" s="26">
        <f t="shared" si="25"/>
        <v>39368770</v>
      </c>
      <c r="J532" s="26"/>
      <c r="K532" s="35">
        <f>MAX(G532-MAX(G$5:G531),0)</f>
        <v>582</v>
      </c>
      <c r="L532" s="35">
        <f>MAX(G$5:G532)</f>
        <v>427689</v>
      </c>
      <c r="M532" s="3">
        <v>0.65</v>
      </c>
      <c r="N532" s="38">
        <f>INT(B532*0.2)</f>
        <v>816498</v>
      </c>
      <c r="O532" s="38">
        <f t="shared" si="26"/>
        <v>178203</v>
      </c>
      <c r="P532">
        <f>INT(L532*2.5)</f>
        <v>1069222</v>
      </c>
      <c r="Q532">
        <f>INT(L532/4)</f>
        <v>106922</v>
      </c>
      <c r="W532" s="4" t="s">
        <v>8164</v>
      </c>
      <c r="X532">
        <v>8</v>
      </c>
      <c r="Y532" t="b">
        <f>IF(MOD(X532,9)=0,N532,IF(MOD(X532,6)=0,N532,IF(MOD(X532,3)=0,N532)))</f>
        <v>0</v>
      </c>
      <c r="Z532" t="b">
        <f>IF(MOD(X532,9)=0,O532,IF(MOD(X532,6)=0,O532,IF(MOD(X532,3)=0,O532)))</f>
        <v>0</v>
      </c>
    </row>
    <row r="533" spans="1:26">
      <c r="A533" s="4" t="s">
        <v>843</v>
      </c>
      <c r="B533" s="3">
        <f>主线辅助!B529</f>
        <v>4093738</v>
      </c>
      <c r="C533" s="3">
        <v>7</v>
      </c>
      <c r="D533" s="3">
        <v>72</v>
      </c>
      <c r="E533" s="3">
        <v>3</v>
      </c>
      <c r="F533" s="25">
        <f t="shared" si="24"/>
        <v>471628</v>
      </c>
      <c r="G533" s="25">
        <v>428867</v>
      </c>
      <c r="H533" s="26">
        <f>ROUND((F533/4*5.5+F533*2.7+F533/4*10*1)*2,0)*C533</f>
        <v>43413356</v>
      </c>
      <c r="I533" s="26">
        <f t="shared" si="25"/>
        <v>39477207</v>
      </c>
      <c r="J533" s="26"/>
      <c r="K533" s="35">
        <f>MAX(G533-MAX(G$5:G532),0)</f>
        <v>1178</v>
      </c>
      <c r="L533" s="35">
        <f>MAX(G$5:G533)</f>
        <v>428867</v>
      </c>
      <c r="M533" s="3">
        <v>0.65</v>
      </c>
      <c r="N533" s="38">
        <f>INT(B533*0.2)</f>
        <v>818747</v>
      </c>
      <c r="O533" s="38">
        <f t="shared" si="26"/>
        <v>178693</v>
      </c>
      <c r="P533">
        <f>INT(L533*2.5)</f>
        <v>1072167</v>
      </c>
      <c r="Q533">
        <f>INT(L533/4)</f>
        <v>107216</v>
      </c>
      <c r="W533" s="4" t="s">
        <v>8164</v>
      </c>
      <c r="X533">
        <v>9</v>
      </c>
      <c r="Y533">
        <f>IF(MOD(X533,9)=0,N533,IF(MOD(X533,6)=0,N533,IF(MOD(X533,3)=0,N533)))</f>
        <v>818747</v>
      </c>
      <c r="Z533">
        <f>IF(MOD(X533,9)=0,O533,IF(MOD(X533,6)=0,O533,IF(MOD(X533,3)=0,O533)))</f>
        <v>178693</v>
      </c>
    </row>
    <row r="534" spans="1:26">
      <c r="A534" s="4" t="s">
        <v>132</v>
      </c>
      <c r="B534" s="3">
        <f>主线辅助!B530</f>
        <v>4099313</v>
      </c>
      <c r="C534" s="3">
        <v>7</v>
      </c>
      <c r="D534" s="3">
        <v>72</v>
      </c>
      <c r="E534" s="3">
        <v>3</v>
      </c>
      <c r="F534" s="25">
        <f t="shared" si="24"/>
        <v>472271</v>
      </c>
      <c r="G534" s="25">
        <v>429451</v>
      </c>
      <c r="H534" s="26">
        <f>ROUND((F534/4*5.5+F534*2.7+F534/4*10*1)*2,0)*C534</f>
        <v>43472548</v>
      </c>
      <c r="I534" s="26">
        <f t="shared" si="25"/>
        <v>39530967</v>
      </c>
      <c r="J534" s="26"/>
      <c r="K534" s="35">
        <f>MAX(G534-MAX(G$5:G533),0)</f>
        <v>584</v>
      </c>
      <c r="L534" s="35">
        <f>MAX(G$5:G534)</f>
        <v>429451</v>
      </c>
      <c r="M534" s="3">
        <v>0.65</v>
      </c>
      <c r="N534" s="38">
        <f>INT(B534*0.2)</f>
        <v>819862</v>
      </c>
      <c r="O534" s="38">
        <f t="shared" si="26"/>
        <v>178937</v>
      </c>
      <c r="P534">
        <f>INT(L534*2.5)</f>
        <v>1073627</v>
      </c>
      <c r="Q534">
        <f>INT(L534/4)</f>
        <v>107362</v>
      </c>
      <c r="W534" s="4" t="s">
        <v>8164</v>
      </c>
      <c r="X534">
        <v>10</v>
      </c>
      <c r="Y534" t="b">
        <f>IF(MOD(X534,9)=0,N534,IF(MOD(X534,6)=0,N534,IF(MOD(X534,3)=0,N534)))</f>
        <v>0</v>
      </c>
      <c r="Z534" t="b">
        <f>IF(MOD(X534,9)=0,O534,IF(MOD(X534,6)=0,O534,IF(MOD(X534,3)=0,O534)))</f>
        <v>0</v>
      </c>
    </row>
    <row r="535" spans="1:26">
      <c r="A535" s="4" t="s">
        <v>844</v>
      </c>
      <c r="B535" s="3">
        <f>主线辅助!B531</f>
        <v>4134000</v>
      </c>
      <c r="C535" s="3">
        <v>7</v>
      </c>
      <c r="D535" s="3">
        <v>72</v>
      </c>
      <c r="E535" s="3">
        <v>3</v>
      </c>
      <c r="F535" s="25">
        <f t="shared" si="24"/>
        <v>476267</v>
      </c>
      <c r="G535" s="25">
        <v>433085</v>
      </c>
      <c r="H535" s="26">
        <f>ROUND((F535/4*5.5+F535*2.7+F535/4*10*1)*2,0)*C535</f>
        <v>43840377</v>
      </c>
      <c r="I535" s="26">
        <f t="shared" si="25"/>
        <v>39865476</v>
      </c>
      <c r="J535" s="26"/>
      <c r="K535" s="35">
        <f>MAX(G535-MAX(G$5:G534),0)</f>
        <v>3634</v>
      </c>
      <c r="L535" s="35">
        <f>MAX(G$5:G535)</f>
        <v>433085</v>
      </c>
      <c r="M535" s="3">
        <v>0.65</v>
      </c>
      <c r="N535" s="38">
        <f>INT(B535*0.2)</f>
        <v>826800</v>
      </c>
      <c r="O535" s="38">
        <f t="shared" si="26"/>
        <v>180451</v>
      </c>
      <c r="P535">
        <f>INT(L535*2.5)</f>
        <v>1082712</v>
      </c>
      <c r="Q535">
        <f>INT(L535/4)</f>
        <v>108271</v>
      </c>
      <c r="W535" s="4" t="s">
        <v>8165</v>
      </c>
      <c r="X535">
        <v>1</v>
      </c>
      <c r="Y535" t="b">
        <f>IF(MOD(X535,9)=0,N535,IF(MOD(X535,6)=0,N535,IF(MOD(X535,3)=0,N535)))</f>
        <v>0</v>
      </c>
      <c r="Z535" t="b">
        <f>IF(MOD(X535,9)=0,O535,IF(MOD(X535,6)=0,O535,IF(MOD(X535,3)=0,O535)))</f>
        <v>0</v>
      </c>
    </row>
    <row r="536" spans="1:26">
      <c r="A536" s="4" t="s">
        <v>845</v>
      </c>
      <c r="B536" s="3">
        <f>主线辅助!B532</f>
        <v>4139588</v>
      </c>
      <c r="C536" s="3">
        <v>7</v>
      </c>
      <c r="D536" s="3">
        <v>72</v>
      </c>
      <c r="E536" s="3">
        <v>3</v>
      </c>
      <c r="F536" s="25">
        <f t="shared" si="24"/>
        <v>476911</v>
      </c>
      <c r="G536" s="25">
        <v>433671</v>
      </c>
      <c r="H536" s="26">
        <f>ROUND((F536/4*5.5+F536*2.7+F536/4*10*1)*2,0)*C536</f>
        <v>43899660</v>
      </c>
      <c r="I536" s="26">
        <f t="shared" si="25"/>
        <v>39919418</v>
      </c>
      <c r="J536" s="26"/>
      <c r="K536" s="35">
        <f>MAX(G536-MAX(G$5:G535),0)</f>
        <v>586</v>
      </c>
      <c r="L536" s="35">
        <f>MAX(G$5:G536)</f>
        <v>433671</v>
      </c>
      <c r="M536" s="3">
        <v>0.65</v>
      </c>
      <c r="N536" s="38">
        <f>INT(B536*0.2)</f>
        <v>827917</v>
      </c>
      <c r="O536" s="38">
        <f t="shared" si="26"/>
        <v>180695</v>
      </c>
      <c r="P536">
        <f>INT(L536*2.5)</f>
        <v>1084177</v>
      </c>
      <c r="Q536">
        <f>INT(L536/4)</f>
        <v>108417</v>
      </c>
      <c r="W536" s="4" t="s">
        <v>8165</v>
      </c>
      <c r="X536">
        <v>2</v>
      </c>
      <c r="Y536" t="b">
        <f>IF(MOD(X536,9)=0,N536,IF(MOD(X536,6)=0,N536,IF(MOD(X536,3)=0,N536)))</f>
        <v>0</v>
      </c>
      <c r="Z536" t="b">
        <f>IF(MOD(X536,9)=0,O536,IF(MOD(X536,6)=0,O536,IF(MOD(X536,3)=0,O536)))</f>
        <v>0</v>
      </c>
    </row>
    <row r="537" spans="1:26">
      <c r="A537" s="4" t="s">
        <v>846</v>
      </c>
      <c r="B537" s="3">
        <f>主线辅助!B533</f>
        <v>4150916</v>
      </c>
      <c r="C537" s="3">
        <v>7</v>
      </c>
      <c r="D537" s="3">
        <v>72</v>
      </c>
      <c r="E537" s="3">
        <v>3</v>
      </c>
      <c r="F537" s="25">
        <f t="shared" si="24"/>
        <v>478216</v>
      </c>
      <c r="G537" s="25">
        <v>434857</v>
      </c>
      <c r="H537" s="26">
        <f>ROUND((F537/4*5.5+F537*2.7+F537/4*10*1)*2,0)*C537</f>
        <v>44019780</v>
      </c>
      <c r="I537" s="26">
        <f t="shared" si="25"/>
        <v>40028590</v>
      </c>
      <c r="J537" s="26"/>
      <c r="K537" s="35">
        <f>MAX(G537-MAX(G$5:G536),0)</f>
        <v>1186</v>
      </c>
      <c r="L537" s="35">
        <f>MAX(G$5:G537)</f>
        <v>434857</v>
      </c>
      <c r="M537" s="3">
        <v>0.65</v>
      </c>
      <c r="N537" s="38">
        <f>INT(B537*0.2)</f>
        <v>830183</v>
      </c>
      <c r="O537" s="38">
        <f t="shared" si="26"/>
        <v>181190</v>
      </c>
      <c r="P537">
        <f>INT(L537*2.5)</f>
        <v>1087142</v>
      </c>
      <c r="Q537">
        <f>INT(L537/4)</f>
        <v>108714</v>
      </c>
      <c r="W537" s="4" t="s">
        <v>8165</v>
      </c>
      <c r="X537">
        <v>3</v>
      </c>
      <c r="Y537">
        <f>IF(MOD(X537,9)=0,N537,IF(MOD(X537,6)=0,N537,IF(MOD(X537,3)=0,N537)))</f>
        <v>830183</v>
      </c>
      <c r="Z537">
        <f>IF(MOD(X537,9)=0,O537,IF(MOD(X537,6)=0,O537,IF(MOD(X537,3)=0,O537)))</f>
        <v>181190</v>
      </c>
    </row>
    <row r="538" spans="1:26">
      <c r="A538" s="4" t="s">
        <v>847</v>
      </c>
      <c r="B538" s="3">
        <f>主线辅助!B534</f>
        <v>4156518</v>
      </c>
      <c r="C538" s="3">
        <v>7</v>
      </c>
      <c r="D538" s="3">
        <v>72</v>
      </c>
      <c r="E538" s="3">
        <v>3</v>
      </c>
      <c r="F538" s="25">
        <f t="shared" si="24"/>
        <v>478861</v>
      </c>
      <c r="G538" s="25">
        <v>435444</v>
      </c>
      <c r="H538" s="26">
        <f>ROUND((F538/4*5.5+F538*2.7+F538/4*10*1)*2,0)*C538</f>
        <v>44079154</v>
      </c>
      <c r="I538" s="26">
        <f t="shared" si="25"/>
        <v>40082623</v>
      </c>
      <c r="J538" s="26"/>
      <c r="K538" s="35">
        <f>MAX(G538-MAX(G$5:G537),0)</f>
        <v>587</v>
      </c>
      <c r="L538" s="35">
        <f>MAX(G$5:G538)</f>
        <v>435444</v>
      </c>
      <c r="M538" s="3">
        <v>0.65</v>
      </c>
      <c r="N538" s="38">
        <f>INT(B538*0.2)</f>
        <v>831303</v>
      </c>
      <c r="O538" s="38">
        <f t="shared" si="26"/>
        <v>181435</v>
      </c>
      <c r="P538">
        <f>INT(L538*2.5)</f>
        <v>1088610</v>
      </c>
      <c r="Q538">
        <f>INT(L538/4)</f>
        <v>108861</v>
      </c>
      <c r="W538" s="4" t="s">
        <v>8165</v>
      </c>
      <c r="X538">
        <v>4</v>
      </c>
      <c r="Y538" t="b">
        <f>IF(MOD(X538,9)=0,N538,IF(MOD(X538,6)=0,N538,IF(MOD(X538,3)=0,N538)))</f>
        <v>0</v>
      </c>
      <c r="Z538" t="b">
        <f>IF(MOD(X538,9)=0,O538,IF(MOD(X538,6)=0,O538,IF(MOD(X538,3)=0,O538)))</f>
        <v>0</v>
      </c>
    </row>
    <row r="539" spans="1:26">
      <c r="A539" s="4" t="s">
        <v>848</v>
      </c>
      <c r="B539" s="3">
        <f>主线辅助!B535</f>
        <v>4162122</v>
      </c>
      <c r="C539" s="3">
        <v>7</v>
      </c>
      <c r="D539" s="3">
        <v>72</v>
      </c>
      <c r="E539" s="3">
        <v>3</v>
      </c>
      <c r="F539" s="25">
        <f t="shared" si="24"/>
        <v>479507</v>
      </c>
      <c r="G539" s="25">
        <v>436031</v>
      </c>
      <c r="H539" s="26">
        <f>ROUND((F539/4*5.5+F539*2.7+F539/4*10*1)*2,0)*C539</f>
        <v>44138619</v>
      </c>
      <c r="I539" s="26">
        <f t="shared" si="25"/>
        <v>40136656</v>
      </c>
      <c r="J539" s="26"/>
      <c r="K539" s="35">
        <f>MAX(G539-MAX(G$5:G538),0)</f>
        <v>587</v>
      </c>
      <c r="L539" s="35">
        <f>MAX(G$5:G539)</f>
        <v>436031</v>
      </c>
      <c r="M539" s="3">
        <v>0.65</v>
      </c>
      <c r="N539" s="38">
        <f>INT(B539*0.2)</f>
        <v>832424</v>
      </c>
      <c r="O539" s="38">
        <f t="shared" si="26"/>
        <v>181678</v>
      </c>
      <c r="P539">
        <f>INT(L539*2.5)</f>
        <v>1090077</v>
      </c>
      <c r="Q539">
        <f>INT(L539/4)</f>
        <v>109007</v>
      </c>
      <c r="W539" s="4" t="s">
        <v>8165</v>
      </c>
      <c r="X539">
        <v>5</v>
      </c>
      <c r="Y539" t="b">
        <f>IF(MOD(X539,9)=0,N539,IF(MOD(X539,6)=0,N539,IF(MOD(X539,3)=0,N539)))</f>
        <v>0</v>
      </c>
      <c r="Z539" t="b">
        <f>IF(MOD(X539,9)=0,O539,IF(MOD(X539,6)=0,O539,IF(MOD(X539,3)=0,O539)))</f>
        <v>0</v>
      </c>
    </row>
    <row r="540" spans="1:26">
      <c r="A540" s="4" t="s">
        <v>849</v>
      </c>
      <c r="B540" s="3">
        <f>主线辅助!B536</f>
        <v>4173501</v>
      </c>
      <c r="C540" s="3">
        <v>7</v>
      </c>
      <c r="D540" s="3">
        <v>72</v>
      </c>
      <c r="E540" s="3">
        <v>3</v>
      </c>
      <c r="F540" s="25">
        <f t="shared" si="24"/>
        <v>480818</v>
      </c>
      <c r="G540" s="25">
        <v>437223</v>
      </c>
      <c r="H540" s="26">
        <f>ROUND((F540/4*5.5+F540*2.7+F540/4*10*1)*2,0)*C540</f>
        <v>44259299</v>
      </c>
      <c r="I540" s="26">
        <f t="shared" si="25"/>
        <v>40246374</v>
      </c>
      <c r="J540" s="26"/>
      <c r="K540" s="35">
        <f>MAX(G540-MAX(G$5:G539),0)</f>
        <v>1192</v>
      </c>
      <c r="L540" s="35">
        <f>MAX(G$5:G540)</f>
        <v>437223</v>
      </c>
      <c r="M540" s="3">
        <v>0.65</v>
      </c>
      <c r="N540" s="38">
        <f>INT(B540*0.2)</f>
        <v>834700</v>
      </c>
      <c r="O540" s="38">
        <f t="shared" si="26"/>
        <v>182175</v>
      </c>
      <c r="P540">
        <f>INT(L540*2.5)</f>
        <v>1093057</v>
      </c>
      <c r="Q540">
        <f>INT(L540/4)</f>
        <v>109305</v>
      </c>
      <c r="W540" s="4" t="s">
        <v>8165</v>
      </c>
      <c r="X540">
        <v>6</v>
      </c>
      <c r="Y540">
        <f>IF(MOD(X540,9)=0,N540,IF(MOD(X540,6)=0,N540,IF(MOD(X540,3)=0,N540)))</f>
        <v>834700</v>
      </c>
      <c r="Z540">
        <f>IF(MOD(X540,9)=0,O540,IF(MOD(X540,6)=0,O540,IF(MOD(X540,3)=0,O540)))</f>
        <v>182175</v>
      </c>
    </row>
    <row r="541" spans="1:26">
      <c r="A541" s="4" t="s">
        <v>850</v>
      </c>
      <c r="B541" s="3">
        <f>主线辅助!B537</f>
        <v>4179119</v>
      </c>
      <c r="C541" s="3">
        <v>7</v>
      </c>
      <c r="D541" s="3">
        <v>72</v>
      </c>
      <c r="E541" s="3">
        <v>3</v>
      </c>
      <c r="F541" s="25">
        <f t="shared" si="24"/>
        <v>481465</v>
      </c>
      <c r="G541" s="25">
        <v>437812</v>
      </c>
      <c r="H541" s="26">
        <f>ROUND((F541/4*5.5+F541*2.7+F541/4*10*1)*2,0)*C541</f>
        <v>44318855</v>
      </c>
      <c r="I541" s="26">
        <f t="shared" si="25"/>
        <v>40300596</v>
      </c>
      <c r="J541" s="26"/>
      <c r="K541" s="35">
        <f>MAX(G541-MAX(G$5:G540),0)</f>
        <v>589</v>
      </c>
      <c r="L541" s="35">
        <f>MAX(G$5:G541)</f>
        <v>437812</v>
      </c>
      <c r="M541" s="3">
        <v>0.65</v>
      </c>
      <c r="N541" s="38">
        <f>INT(B541*0.2)</f>
        <v>835823</v>
      </c>
      <c r="O541" s="38">
        <f t="shared" si="26"/>
        <v>182421</v>
      </c>
      <c r="P541">
        <f>INT(L541*2.5)</f>
        <v>1094530</v>
      </c>
      <c r="Q541">
        <f>INT(L541/4)</f>
        <v>109453</v>
      </c>
      <c r="W541" s="4" t="s">
        <v>8165</v>
      </c>
      <c r="X541">
        <v>7</v>
      </c>
      <c r="Y541" t="b">
        <f>IF(MOD(X541,9)=0,N541,IF(MOD(X541,6)=0,N541,IF(MOD(X541,3)=0,N541)))</f>
        <v>0</v>
      </c>
      <c r="Z541" t="b">
        <f>IF(MOD(X541,9)=0,O541,IF(MOD(X541,6)=0,O541,IF(MOD(X541,3)=0,O541)))</f>
        <v>0</v>
      </c>
    </row>
    <row r="542" spans="1:26">
      <c r="A542" s="4" t="s">
        <v>851</v>
      </c>
      <c r="B542" s="3">
        <f>主线辅助!B538</f>
        <v>4184738</v>
      </c>
      <c r="C542" s="3">
        <v>7</v>
      </c>
      <c r="D542" s="3">
        <v>72</v>
      </c>
      <c r="E542" s="3">
        <v>3</v>
      </c>
      <c r="F542" s="25">
        <f t="shared" si="24"/>
        <v>482112</v>
      </c>
      <c r="G542" s="25">
        <v>438401</v>
      </c>
      <c r="H542" s="26">
        <f>ROUND((F542/4*5.5+F542*2.7+F542/4*10*1)*2,0)*C542</f>
        <v>44378411</v>
      </c>
      <c r="I542" s="26">
        <f t="shared" si="25"/>
        <v>40354811</v>
      </c>
      <c r="J542" s="26"/>
      <c r="K542" s="35">
        <f>MAX(G542-MAX(G$5:G541),0)</f>
        <v>589</v>
      </c>
      <c r="L542" s="35">
        <f>MAX(G$5:G542)</f>
        <v>438401</v>
      </c>
      <c r="M542" s="3">
        <v>0.65</v>
      </c>
      <c r="N542" s="38">
        <f>INT(B542*0.2)</f>
        <v>836947</v>
      </c>
      <c r="O542" s="38">
        <f t="shared" si="26"/>
        <v>182666</v>
      </c>
      <c r="P542">
        <f>INT(L542*2.5)</f>
        <v>1096002</v>
      </c>
      <c r="Q542">
        <f>INT(L542/4)</f>
        <v>109600</v>
      </c>
      <c r="W542" s="4" t="s">
        <v>8165</v>
      </c>
      <c r="X542">
        <v>8</v>
      </c>
      <c r="Y542" t="b">
        <f>IF(MOD(X542,9)=0,N542,IF(MOD(X542,6)=0,N542,IF(MOD(X542,3)=0,N542)))</f>
        <v>0</v>
      </c>
      <c r="Z542" t="b">
        <f>IF(MOD(X542,9)=0,O542,IF(MOD(X542,6)=0,O542,IF(MOD(X542,3)=0,O542)))</f>
        <v>0</v>
      </c>
    </row>
    <row r="543" spans="1:26">
      <c r="A543" s="4" t="s">
        <v>852</v>
      </c>
      <c r="B543" s="3">
        <f>主线辅助!B539</f>
        <v>4196171</v>
      </c>
      <c r="C543" s="3">
        <v>7</v>
      </c>
      <c r="D543" s="3">
        <v>72</v>
      </c>
      <c r="E543" s="3">
        <v>3</v>
      </c>
      <c r="F543" s="25">
        <f t="shared" si="24"/>
        <v>483429</v>
      </c>
      <c r="G543" s="25">
        <v>439598</v>
      </c>
      <c r="H543" s="26">
        <f>ROUND((F543/4*5.5+F543*2.7+F543/4*10*1)*2,0)*C543</f>
        <v>44499637</v>
      </c>
      <c r="I543" s="26">
        <f t="shared" si="25"/>
        <v>40464998</v>
      </c>
      <c r="J543" s="26"/>
      <c r="K543" s="35">
        <f>MAX(G543-MAX(G$5:G542),0)</f>
        <v>1197</v>
      </c>
      <c r="L543" s="35">
        <f>MAX(G$5:G543)</f>
        <v>439598</v>
      </c>
      <c r="M543" s="3">
        <v>0.65</v>
      </c>
      <c r="N543" s="38">
        <f>INT(B543*0.2)</f>
        <v>839234</v>
      </c>
      <c r="O543" s="38">
        <f t="shared" si="26"/>
        <v>183165</v>
      </c>
      <c r="P543">
        <f>INT(L543*2.5)</f>
        <v>1098995</v>
      </c>
      <c r="Q543">
        <f>INT(L543/4)</f>
        <v>109899</v>
      </c>
      <c r="W543" s="4" t="s">
        <v>8165</v>
      </c>
      <c r="X543">
        <v>9</v>
      </c>
      <c r="Y543">
        <f>IF(MOD(X543,9)=0,N543,IF(MOD(X543,6)=0,N543,IF(MOD(X543,3)=0,N543)))</f>
        <v>839234</v>
      </c>
      <c r="Z543">
        <f>IF(MOD(X543,9)=0,O543,IF(MOD(X543,6)=0,O543,IF(MOD(X543,3)=0,O543)))</f>
        <v>183165</v>
      </c>
    </row>
    <row r="544" spans="1:26">
      <c r="A544" s="4" t="s">
        <v>134</v>
      </c>
      <c r="B544" s="3">
        <f>主线辅助!B540</f>
        <v>4201804</v>
      </c>
      <c r="C544" s="3">
        <v>7</v>
      </c>
      <c r="D544" s="3">
        <v>72</v>
      </c>
      <c r="E544" s="3">
        <v>3</v>
      </c>
      <c r="F544" s="25">
        <f t="shared" si="24"/>
        <v>484078</v>
      </c>
      <c r="G544" s="25">
        <v>440188</v>
      </c>
      <c r="H544" s="26">
        <f>ROUND((F544/4*5.5+F544*2.7+F544/4*10*1)*2,0)*C544</f>
        <v>44559382</v>
      </c>
      <c r="I544" s="26">
        <f t="shared" si="25"/>
        <v>40519304</v>
      </c>
      <c r="J544" s="26"/>
      <c r="K544" s="35">
        <f>MAX(G544-MAX(G$5:G543),0)</f>
        <v>590</v>
      </c>
      <c r="L544" s="35">
        <f>MAX(G$5:G544)</f>
        <v>440188</v>
      </c>
      <c r="M544" s="3">
        <v>0.65</v>
      </c>
      <c r="N544" s="38">
        <f>INT(B544*0.2)</f>
        <v>840360</v>
      </c>
      <c r="O544" s="38">
        <f t="shared" si="26"/>
        <v>183411</v>
      </c>
      <c r="P544">
        <f>INT(L544*2.5)</f>
        <v>1100470</v>
      </c>
      <c r="Q544">
        <f>INT(L544/4)</f>
        <v>110047</v>
      </c>
      <c r="W544" s="4" t="s">
        <v>8165</v>
      </c>
      <c r="X544">
        <v>10</v>
      </c>
      <c r="Y544" t="b">
        <f>IF(MOD(X544,9)=0,N544,IF(MOD(X544,6)=0,N544,IF(MOD(X544,3)=0,N544)))</f>
        <v>0</v>
      </c>
      <c r="Z544" t="b">
        <f>IF(MOD(X544,9)=0,O544,IF(MOD(X544,6)=0,O544,IF(MOD(X544,3)=0,O544)))</f>
        <v>0</v>
      </c>
    </row>
    <row r="545" spans="1:26">
      <c r="A545" s="4" t="s">
        <v>853</v>
      </c>
      <c r="B545" s="3">
        <f>主线辅助!B541</f>
        <v>4237004</v>
      </c>
      <c r="C545" s="3">
        <v>7</v>
      </c>
      <c r="D545" s="3">
        <v>74</v>
      </c>
      <c r="E545" s="3">
        <v>3</v>
      </c>
      <c r="F545" s="25">
        <f t="shared" si="24"/>
        <v>474941</v>
      </c>
      <c r="G545" s="25">
        <v>431879</v>
      </c>
      <c r="H545" s="26">
        <f>ROUND((F545/4*5.5+F545*2.7+F545/4*10*1)*2,0)*C545</f>
        <v>43718318</v>
      </c>
      <c r="I545" s="26">
        <f t="shared" si="25"/>
        <v>39754463</v>
      </c>
      <c r="J545" s="26"/>
      <c r="K545" s="35">
        <f>MAX(G545-MAX(G$5:G544),0)</f>
        <v>0</v>
      </c>
      <c r="L545" s="35">
        <f>MAX(G$5:G545)</f>
        <v>440188</v>
      </c>
      <c r="M545" s="3">
        <v>0.65</v>
      </c>
      <c r="N545" s="38">
        <f>INT(B545*0.2)</f>
        <v>847400</v>
      </c>
      <c r="O545" s="38">
        <f t="shared" si="26"/>
        <v>183411</v>
      </c>
      <c r="P545">
        <f>INT(L545*2.5)</f>
        <v>1100470</v>
      </c>
      <c r="Q545">
        <f>INT(L545/4)</f>
        <v>110047</v>
      </c>
      <c r="W545" s="4" t="s">
        <v>8166</v>
      </c>
      <c r="X545">
        <v>1</v>
      </c>
      <c r="Y545" t="b">
        <f>IF(MOD(X545,9)=0,N545,IF(MOD(X545,6)=0,N545,IF(MOD(X545,3)=0,N545)))</f>
        <v>0</v>
      </c>
      <c r="Z545" t="b">
        <f>IF(MOD(X545,9)=0,O545,IF(MOD(X545,6)=0,O545,IF(MOD(X545,3)=0,O545)))</f>
        <v>0</v>
      </c>
    </row>
    <row r="546" spans="1:26">
      <c r="A546" s="4" t="s">
        <v>854</v>
      </c>
      <c r="B546" s="3">
        <f>主线辅助!B542</f>
        <v>4242650</v>
      </c>
      <c r="C546" s="3">
        <v>7</v>
      </c>
      <c r="D546" s="3">
        <v>74</v>
      </c>
      <c r="E546" s="3">
        <v>3</v>
      </c>
      <c r="F546" s="25">
        <f t="shared" si="24"/>
        <v>475574</v>
      </c>
      <c r="G546" s="25">
        <v>432455</v>
      </c>
      <c r="H546" s="26">
        <f>ROUND((F546/4*5.5+F546*2.7+F546/4*10*1)*2,0)*C546</f>
        <v>43776586</v>
      </c>
      <c r="I546" s="26">
        <f t="shared" si="25"/>
        <v>39807481</v>
      </c>
      <c r="J546" s="26"/>
      <c r="K546" s="35">
        <f>MAX(G546-MAX(G$5:G545),0)</f>
        <v>0</v>
      </c>
      <c r="L546" s="35">
        <f>MAX(G$5:G546)</f>
        <v>440188</v>
      </c>
      <c r="M546" s="3">
        <v>0.65</v>
      </c>
      <c r="N546" s="38">
        <f>INT(B546*0.2)</f>
        <v>848530</v>
      </c>
      <c r="O546" s="38">
        <f t="shared" si="26"/>
        <v>183411</v>
      </c>
      <c r="P546">
        <f>INT(L546*2.5)</f>
        <v>1100470</v>
      </c>
      <c r="Q546">
        <f>INT(L546/4)</f>
        <v>110047</v>
      </c>
      <c r="W546" s="4" t="s">
        <v>8166</v>
      </c>
      <c r="X546">
        <v>2</v>
      </c>
      <c r="Y546" t="b">
        <f>IF(MOD(X546,9)=0,N546,IF(MOD(X546,6)=0,N546,IF(MOD(X546,3)=0,N546)))</f>
        <v>0</v>
      </c>
      <c r="Z546" t="b">
        <f>IF(MOD(X546,9)=0,O546,IF(MOD(X546,6)=0,O546,IF(MOD(X546,3)=0,O546)))</f>
        <v>0</v>
      </c>
    </row>
    <row r="547" spans="1:26">
      <c r="A547" s="4" t="s">
        <v>855</v>
      </c>
      <c r="B547" s="3">
        <f>主线辅助!B543</f>
        <v>4254163</v>
      </c>
      <c r="C547" s="3">
        <v>7</v>
      </c>
      <c r="D547" s="3">
        <v>74</v>
      </c>
      <c r="E547" s="3">
        <v>3</v>
      </c>
      <c r="F547" s="25">
        <f t="shared" si="24"/>
        <v>476864</v>
      </c>
      <c r="G547" s="25">
        <v>433628</v>
      </c>
      <c r="H547" s="26">
        <f>ROUND((F547/4*5.5+F547*2.7+F547/4*10*1)*2,0)*C547</f>
        <v>43895334</v>
      </c>
      <c r="I547" s="26">
        <f t="shared" si="25"/>
        <v>39915456</v>
      </c>
      <c r="J547" s="26"/>
      <c r="K547" s="35">
        <f>MAX(G547-MAX(G$5:G546),0)</f>
        <v>0</v>
      </c>
      <c r="L547" s="35">
        <f>MAX(G$5:G547)</f>
        <v>440188</v>
      </c>
      <c r="M547" s="3">
        <v>0.65</v>
      </c>
      <c r="N547" s="38">
        <f>INT(B547*0.2)</f>
        <v>850832</v>
      </c>
      <c r="O547" s="38">
        <f t="shared" si="26"/>
        <v>183411</v>
      </c>
      <c r="P547">
        <f>INT(L547*2.5)</f>
        <v>1100470</v>
      </c>
      <c r="Q547">
        <f>INT(L547/4)</f>
        <v>110047</v>
      </c>
      <c r="W547" s="4" t="s">
        <v>8166</v>
      </c>
      <c r="X547">
        <v>3</v>
      </c>
      <c r="Y547">
        <f>IF(MOD(X547,9)=0,N547,IF(MOD(X547,6)=0,N547,IF(MOD(X547,3)=0,N547)))</f>
        <v>850832</v>
      </c>
      <c r="Z547">
        <f>IF(MOD(X547,9)=0,O547,IF(MOD(X547,6)=0,O547,IF(MOD(X547,3)=0,O547)))</f>
        <v>183411</v>
      </c>
    </row>
    <row r="548" spans="1:26">
      <c r="A548" s="4" t="s">
        <v>856</v>
      </c>
      <c r="B548" s="3">
        <f>主线辅助!B544</f>
        <v>4259824</v>
      </c>
      <c r="C548" s="3">
        <v>7</v>
      </c>
      <c r="D548" s="3">
        <v>74</v>
      </c>
      <c r="E548" s="3">
        <v>3</v>
      </c>
      <c r="F548" s="25">
        <f t="shared" si="24"/>
        <v>477499</v>
      </c>
      <c r="G548" s="25">
        <v>434205</v>
      </c>
      <c r="H548" s="26">
        <f>ROUND((F548/4*5.5+F548*2.7+F548/4*10*1)*2,0)*C548</f>
        <v>43953784</v>
      </c>
      <c r="I548" s="26">
        <f t="shared" si="25"/>
        <v>39968572</v>
      </c>
      <c r="J548" s="26"/>
      <c r="K548" s="35">
        <f>MAX(G548-MAX(G$5:G547),0)</f>
        <v>0</v>
      </c>
      <c r="L548" s="35">
        <f>MAX(G$5:G548)</f>
        <v>440188</v>
      </c>
      <c r="M548" s="3">
        <v>0.65</v>
      </c>
      <c r="N548" s="38">
        <f>INT(B548*0.2)</f>
        <v>851964</v>
      </c>
      <c r="O548" s="38">
        <f t="shared" si="26"/>
        <v>183411</v>
      </c>
      <c r="P548">
        <f>INT(L548*2.5)</f>
        <v>1100470</v>
      </c>
      <c r="Q548">
        <f>INT(L548/4)</f>
        <v>110047</v>
      </c>
      <c r="W548" s="4" t="s">
        <v>8166</v>
      </c>
      <c r="X548">
        <v>4</v>
      </c>
      <c r="Y548" t="b">
        <f>IF(MOD(X548,9)=0,N548,IF(MOD(X548,6)=0,N548,IF(MOD(X548,3)=0,N548)))</f>
        <v>0</v>
      </c>
      <c r="Z548" t="b">
        <f>IF(MOD(X548,9)=0,O548,IF(MOD(X548,6)=0,O548,IF(MOD(X548,3)=0,O548)))</f>
        <v>0</v>
      </c>
    </row>
    <row r="549" spans="1:26">
      <c r="A549" s="4" t="s">
        <v>857</v>
      </c>
      <c r="B549" s="3">
        <f>主线辅助!B545</f>
        <v>4265486</v>
      </c>
      <c r="C549" s="3">
        <v>7</v>
      </c>
      <c r="D549" s="3">
        <v>74</v>
      </c>
      <c r="E549" s="3">
        <v>3</v>
      </c>
      <c r="F549" s="25">
        <f t="shared" si="24"/>
        <v>478133</v>
      </c>
      <c r="G549" s="25">
        <v>434783</v>
      </c>
      <c r="H549" s="26">
        <f>ROUND((F549/4*5.5+F549*2.7+F549/4*10*1)*2,0)*C549</f>
        <v>44012143</v>
      </c>
      <c r="I549" s="26">
        <f t="shared" si="25"/>
        <v>40021772</v>
      </c>
      <c r="J549" s="26"/>
      <c r="K549" s="35">
        <f>MAX(G549-MAX(G$5:G548),0)</f>
        <v>0</v>
      </c>
      <c r="L549" s="35">
        <f>MAX(G$5:G549)</f>
        <v>440188</v>
      </c>
      <c r="M549" s="3">
        <v>0.65</v>
      </c>
      <c r="N549" s="38">
        <f>INT(B549*0.2)</f>
        <v>853097</v>
      </c>
      <c r="O549" s="38">
        <f t="shared" si="26"/>
        <v>183411</v>
      </c>
      <c r="P549">
        <f>INT(L549*2.5)</f>
        <v>1100470</v>
      </c>
      <c r="Q549">
        <f>INT(L549/4)</f>
        <v>110047</v>
      </c>
      <c r="W549" s="4" t="s">
        <v>8166</v>
      </c>
      <c r="X549">
        <v>5</v>
      </c>
      <c r="Y549" t="b">
        <f>IF(MOD(X549,9)=0,N549,IF(MOD(X549,6)=0,N549,IF(MOD(X549,3)=0,N549)))</f>
        <v>0</v>
      </c>
      <c r="Z549" t="b">
        <f>IF(MOD(X549,9)=0,O549,IF(MOD(X549,6)=0,O549,IF(MOD(X549,3)=0,O549)))</f>
        <v>0</v>
      </c>
    </row>
    <row r="550" spans="1:26">
      <c r="A550" s="4" t="s">
        <v>858</v>
      </c>
      <c r="B550" s="3">
        <f>主线辅助!B546</f>
        <v>4277053</v>
      </c>
      <c r="C550" s="3">
        <v>7</v>
      </c>
      <c r="D550" s="3">
        <v>74</v>
      </c>
      <c r="E550" s="3">
        <v>3</v>
      </c>
      <c r="F550" s="25">
        <f t="shared" si="24"/>
        <v>479430</v>
      </c>
      <c r="G550" s="25">
        <v>435962</v>
      </c>
      <c r="H550" s="26">
        <f>ROUND((F550/4*5.5+F550*2.7+F550/4*10*1)*2,0)*C550</f>
        <v>44131535</v>
      </c>
      <c r="I550" s="26">
        <f t="shared" si="25"/>
        <v>40130300</v>
      </c>
      <c r="J550" s="26"/>
      <c r="K550" s="35">
        <f>MAX(G550-MAX(G$5:G549),0)</f>
        <v>0</v>
      </c>
      <c r="L550" s="35">
        <f>MAX(G$5:G550)</f>
        <v>440188</v>
      </c>
      <c r="M550" s="3">
        <v>0.65</v>
      </c>
      <c r="N550" s="38">
        <f>INT(B550*0.2)</f>
        <v>855410</v>
      </c>
      <c r="O550" s="38">
        <f t="shared" si="26"/>
        <v>183411</v>
      </c>
      <c r="P550">
        <f>INT(L550*2.5)</f>
        <v>1100470</v>
      </c>
      <c r="Q550">
        <f>INT(L550/4)</f>
        <v>110047</v>
      </c>
      <c r="W550" s="4" t="s">
        <v>8166</v>
      </c>
      <c r="X550">
        <v>6</v>
      </c>
      <c r="Y550">
        <f>IF(MOD(X550,9)=0,N550,IF(MOD(X550,6)=0,N550,IF(MOD(X550,3)=0,N550)))</f>
        <v>855410</v>
      </c>
      <c r="Z550">
        <f>IF(MOD(X550,9)=0,O550,IF(MOD(X550,6)=0,O550,IF(MOD(X550,3)=0,O550)))</f>
        <v>183411</v>
      </c>
    </row>
    <row r="551" spans="1:26">
      <c r="A551" s="4" t="s">
        <v>859</v>
      </c>
      <c r="B551" s="3">
        <f>主线辅助!B547</f>
        <v>4282728</v>
      </c>
      <c r="C551" s="3">
        <v>7</v>
      </c>
      <c r="D551" s="3">
        <v>74</v>
      </c>
      <c r="E551" s="3">
        <v>3</v>
      </c>
      <c r="F551" s="25">
        <f t="shared" si="24"/>
        <v>480066</v>
      </c>
      <c r="G551" s="25">
        <v>436540</v>
      </c>
      <c r="H551" s="26">
        <f>ROUND((F551/4*5.5+F551*2.7+F551/4*10*1)*2,0)*C551</f>
        <v>44190076</v>
      </c>
      <c r="I551" s="26">
        <f t="shared" si="25"/>
        <v>40183507</v>
      </c>
      <c r="J551" s="26"/>
      <c r="K551" s="35">
        <f>MAX(G551-MAX(G$5:G550),0)</f>
        <v>0</v>
      </c>
      <c r="L551" s="35">
        <f>MAX(G$5:G551)</f>
        <v>440188</v>
      </c>
      <c r="M551" s="3">
        <v>0.65</v>
      </c>
      <c r="N551" s="38">
        <f>INT(B551*0.2)</f>
        <v>856545</v>
      </c>
      <c r="O551" s="38">
        <f t="shared" si="26"/>
        <v>183411</v>
      </c>
      <c r="P551">
        <f>INT(L551*2.5)</f>
        <v>1100470</v>
      </c>
      <c r="Q551">
        <f>INT(L551/4)</f>
        <v>110047</v>
      </c>
      <c r="W551" s="4" t="s">
        <v>8166</v>
      </c>
      <c r="X551">
        <v>7</v>
      </c>
      <c r="Y551" t="b">
        <f>IF(MOD(X551,9)=0,N551,IF(MOD(X551,6)=0,N551,IF(MOD(X551,3)=0,N551)))</f>
        <v>0</v>
      </c>
      <c r="Z551" t="b">
        <f>IF(MOD(X551,9)=0,O551,IF(MOD(X551,6)=0,O551,IF(MOD(X551,3)=0,O551)))</f>
        <v>0</v>
      </c>
    </row>
    <row r="552" spans="1:26">
      <c r="A552" s="4" t="s">
        <v>860</v>
      </c>
      <c r="B552" s="3">
        <f>主线辅助!B548</f>
        <v>4288406</v>
      </c>
      <c r="C552" s="3">
        <v>7</v>
      </c>
      <c r="D552" s="3">
        <v>74</v>
      </c>
      <c r="E552" s="3">
        <v>3</v>
      </c>
      <c r="F552" s="25">
        <f t="shared" si="24"/>
        <v>480703</v>
      </c>
      <c r="G552" s="25">
        <v>437119</v>
      </c>
      <c r="H552" s="26">
        <f>ROUND((F552/4*5.5+F552*2.7+F552/4*10*1)*2,0)*C552</f>
        <v>44248708</v>
      </c>
      <c r="I552" s="26">
        <f t="shared" si="25"/>
        <v>40236805</v>
      </c>
      <c r="J552" s="26"/>
      <c r="K552" s="35">
        <f>MAX(G552-MAX(G$5:G551),0)</f>
        <v>0</v>
      </c>
      <c r="L552" s="35">
        <f>MAX(G$5:G552)</f>
        <v>440188</v>
      </c>
      <c r="M552" s="3">
        <v>0.65</v>
      </c>
      <c r="N552" s="38">
        <f>INT(B552*0.2)</f>
        <v>857681</v>
      </c>
      <c r="O552" s="38">
        <f t="shared" si="26"/>
        <v>183411</v>
      </c>
      <c r="P552">
        <f>INT(L552*2.5)</f>
        <v>1100470</v>
      </c>
      <c r="Q552">
        <f>INT(L552/4)</f>
        <v>110047</v>
      </c>
      <c r="W552" s="4" t="s">
        <v>8166</v>
      </c>
      <c r="X552">
        <v>8</v>
      </c>
      <c r="Y552" t="b">
        <f>IF(MOD(X552,9)=0,N552,IF(MOD(X552,6)=0,N552,IF(MOD(X552,3)=0,N552)))</f>
        <v>0</v>
      </c>
      <c r="Z552" t="b">
        <f>IF(MOD(X552,9)=0,O552,IF(MOD(X552,6)=0,O552,IF(MOD(X552,3)=0,O552)))</f>
        <v>0</v>
      </c>
    </row>
    <row r="553" spans="1:26">
      <c r="A553" s="4" t="s">
        <v>861</v>
      </c>
      <c r="B553" s="3">
        <f>主线辅助!B549</f>
        <v>4300024</v>
      </c>
      <c r="C553" s="3">
        <v>7</v>
      </c>
      <c r="D553" s="3">
        <v>74</v>
      </c>
      <c r="E553" s="3">
        <v>3</v>
      </c>
      <c r="F553" s="25">
        <f t="shared" si="24"/>
        <v>482005</v>
      </c>
      <c r="G553" s="25">
        <v>438303</v>
      </c>
      <c r="H553" s="26">
        <f>ROUND((F553/4*5.5+F553*2.7+F553/4*10*1)*2,0)*C553</f>
        <v>44368562</v>
      </c>
      <c r="I553" s="26">
        <f t="shared" si="25"/>
        <v>40345788</v>
      </c>
      <c r="J553" s="26"/>
      <c r="K553" s="35">
        <f>MAX(G553-MAX(G$5:G552),0)</f>
        <v>0</v>
      </c>
      <c r="L553" s="35">
        <f>MAX(G$5:G553)</f>
        <v>440188</v>
      </c>
      <c r="M553" s="3">
        <v>0.65</v>
      </c>
      <c r="N553" s="38">
        <f>INT(B553*0.2)</f>
        <v>860004</v>
      </c>
      <c r="O553" s="38">
        <f t="shared" si="26"/>
        <v>183411</v>
      </c>
      <c r="P553">
        <f>INT(L553*2.5)</f>
        <v>1100470</v>
      </c>
      <c r="Q553">
        <f>INT(L553/4)</f>
        <v>110047</v>
      </c>
      <c r="W553" s="4" t="s">
        <v>8166</v>
      </c>
      <c r="X553">
        <v>9</v>
      </c>
      <c r="Y553">
        <f>IF(MOD(X553,9)=0,N553,IF(MOD(X553,6)=0,N553,IF(MOD(X553,3)=0,N553)))</f>
        <v>860004</v>
      </c>
      <c r="Z553">
        <f>IF(MOD(X553,9)=0,O553,IF(MOD(X553,6)=0,O553,IF(MOD(X553,3)=0,O553)))</f>
        <v>183411</v>
      </c>
    </row>
    <row r="554" spans="1:26">
      <c r="A554" s="4" t="s">
        <v>136</v>
      </c>
      <c r="B554" s="3">
        <f>主线辅助!B550</f>
        <v>4305716</v>
      </c>
      <c r="C554" s="3">
        <v>7</v>
      </c>
      <c r="D554" s="3">
        <v>74</v>
      </c>
      <c r="E554" s="3">
        <v>3</v>
      </c>
      <c r="F554" s="25">
        <f t="shared" si="24"/>
        <v>482643</v>
      </c>
      <c r="G554" s="25">
        <v>438883</v>
      </c>
      <c r="H554" s="26">
        <f>ROUND((F554/4*5.5+F554*2.7+F554/4*10*1)*2,0)*C554</f>
        <v>44427285</v>
      </c>
      <c r="I554" s="26">
        <f t="shared" si="25"/>
        <v>40399177</v>
      </c>
      <c r="J554" s="26"/>
      <c r="K554" s="35">
        <f>MAX(G554-MAX(G$5:G553),0)</f>
        <v>0</v>
      </c>
      <c r="L554" s="35">
        <f>MAX(G$5:G554)</f>
        <v>440188</v>
      </c>
      <c r="M554" s="3">
        <v>0.65</v>
      </c>
      <c r="N554" s="38">
        <f>INT(B554*0.2)</f>
        <v>861143</v>
      </c>
      <c r="O554" s="38">
        <f t="shared" si="26"/>
        <v>183411</v>
      </c>
      <c r="P554">
        <f>INT(L554*2.5)</f>
        <v>1100470</v>
      </c>
      <c r="Q554">
        <f>INT(L554/4)</f>
        <v>110047</v>
      </c>
      <c r="W554" s="4" t="s">
        <v>8166</v>
      </c>
      <c r="X554">
        <v>10</v>
      </c>
      <c r="Y554" t="b">
        <f>IF(MOD(X554,9)=0,N554,IF(MOD(X554,6)=0,N554,IF(MOD(X554,3)=0,N554)))</f>
        <v>0</v>
      </c>
      <c r="Z554" t="b">
        <f>IF(MOD(X554,9)=0,O554,IF(MOD(X554,6)=0,O554,IF(MOD(X554,3)=0,O554)))</f>
        <v>0</v>
      </c>
    </row>
    <row r="555" spans="1:26">
      <c r="A555" s="4" t="s">
        <v>862</v>
      </c>
      <c r="B555" s="3">
        <f>主线辅助!B551</f>
        <v>4341430</v>
      </c>
      <c r="C555" s="3">
        <v>7</v>
      </c>
      <c r="D555" s="3">
        <v>74</v>
      </c>
      <c r="E555" s="3">
        <v>3</v>
      </c>
      <c r="F555" s="25">
        <f t="shared" si="24"/>
        <v>486646</v>
      </c>
      <c r="G555" s="25">
        <v>442524</v>
      </c>
      <c r="H555" s="26">
        <f>ROUND((F555/4*5.5+F555*2.7+F555/4*10*1)*2,0)*C555</f>
        <v>44795765</v>
      </c>
      <c r="I555" s="26">
        <f t="shared" si="25"/>
        <v>40734337</v>
      </c>
      <c r="J555" s="26"/>
      <c r="K555" s="35">
        <f>MAX(G555-MAX(G$5:G554),0)</f>
        <v>2336</v>
      </c>
      <c r="L555" s="35">
        <f>MAX(G$5:G555)</f>
        <v>442524</v>
      </c>
      <c r="M555" s="3">
        <v>0.65</v>
      </c>
      <c r="N555" s="38">
        <f>INT(B555*0.2)</f>
        <v>868286</v>
      </c>
      <c r="O555" s="38">
        <f t="shared" si="26"/>
        <v>184385</v>
      </c>
      <c r="P555">
        <f>INT(L555*2.5)</f>
        <v>1106310</v>
      </c>
      <c r="Q555">
        <f>INT(L555/4)</f>
        <v>110631</v>
      </c>
      <c r="W555" s="4" t="s">
        <v>8167</v>
      </c>
      <c r="X555">
        <v>1</v>
      </c>
      <c r="Y555" t="b">
        <f>IF(MOD(X555,9)=0,N555,IF(MOD(X555,6)=0,N555,IF(MOD(X555,3)=0,N555)))</f>
        <v>0</v>
      </c>
      <c r="Z555" t="b">
        <f>IF(MOD(X555,9)=0,O555,IF(MOD(X555,6)=0,O555,IF(MOD(X555,3)=0,O555)))</f>
        <v>0</v>
      </c>
    </row>
    <row r="556" spans="1:26">
      <c r="A556" s="4" t="s">
        <v>863</v>
      </c>
      <c r="B556" s="3">
        <f>主线辅助!B552</f>
        <v>4347135</v>
      </c>
      <c r="C556" s="3">
        <v>7</v>
      </c>
      <c r="D556" s="3">
        <v>74</v>
      </c>
      <c r="E556" s="3">
        <v>3</v>
      </c>
      <c r="F556" s="25">
        <f t="shared" si="24"/>
        <v>487286</v>
      </c>
      <c r="G556" s="25">
        <v>443105</v>
      </c>
      <c r="H556" s="26">
        <f>ROUND((F556/4*5.5+F556*2.7+F556/4*10*1)*2,0)*C556</f>
        <v>44854677</v>
      </c>
      <c r="I556" s="26">
        <f t="shared" si="25"/>
        <v>40787817</v>
      </c>
      <c r="J556" s="26"/>
      <c r="K556" s="35">
        <f>MAX(G556-MAX(G$5:G555),0)</f>
        <v>581</v>
      </c>
      <c r="L556" s="35">
        <f>MAX(G$5:G556)</f>
        <v>443105</v>
      </c>
      <c r="M556" s="3">
        <v>0.65</v>
      </c>
      <c r="N556" s="38">
        <f>INT(B556*0.2)</f>
        <v>869427</v>
      </c>
      <c r="O556" s="38">
        <f t="shared" si="26"/>
        <v>184626</v>
      </c>
      <c r="P556">
        <f>INT(L556*2.5)</f>
        <v>1107762</v>
      </c>
      <c r="Q556">
        <f>INT(L556/4)</f>
        <v>110776</v>
      </c>
      <c r="W556" s="4" t="s">
        <v>8167</v>
      </c>
      <c r="X556">
        <v>2</v>
      </c>
      <c r="Y556" t="b">
        <f>IF(MOD(X556,9)=0,N556,IF(MOD(X556,6)=0,N556,IF(MOD(X556,3)=0,N556)))</f>
        <v>0</v>
      </c>
      <c r="Z556" t="b">
        <f>IF(MOD(X556,9)=0,O556,IF(MOD(X556,6)=0,O556,IF(MOD(X556,3)=0,O556)))</f>
        <v>0</v>
      </c>
    </row>
    <row r="557" spans="1:26">
      <c r="A557" s="4" t="s">
        <v>864</v>
      </c>
      <c r="B557" s="3">
        <f>主线辅助!B553</f>
        <v>4358833</v>
      </c>
      <c r="C557" s="3">
        <v>7</v>
      </c>
      <c r="D557" s="3">
        <v>74</v>
      </c>
      <c r="E557" s="3">
        <v>3</v>
      </c>
      <c r="F557" s="25">
        <f t="shared" si="24"/>
        <v>488597</v>
      </c>
      <c r="G557" s="25">
        <v>444297</v>
      </c>
      <c r="H557" s="26">
        <f>ROUND((F557/4*5.5+F557*2.7+F557/4*10*1)*2,0)*C557</f>
        <v>44975357</v>
      </c>
      <c r="I557" s="26">
        <f t="shared" si="25"/>
        <v>40897542</v>
      </c>
      <c r="J557" s="26"/>
      <c r="K557" s="35">
        <f>MAX(G557-MAX(G$5:G556),0)</f>
        <v>1192</v>
      </c>
      <c r="L557" s="35">
        <f>MAX(G$5:G557)</f>
        <v>444297</v>
      </c>
      <c r="M557" s="3">
        <v>0.65</v>
      </c>
      <c r="N557" s="38">
        <f>INT(B557*0.2)</f>
        <v>871766</v>
      </c>
      <c r="O557" s="38">
        <f t="shared" si="26"/>
        <v>185123</v>
      </c>
      <c r="P557">
        <f>INT(L557*2.5)</f>
        <v>1110742</v>
      </c>
      <c r="Q557">
        <f>INT(L557/4)</f>
        <v>111074</v>
      </c>
      <c r="W557" s="4" t="s">
        <v>8167</v>
      </c>
      <c r="X557">
        <v>3</v>
      </c>
      <c r="Y557">
        <f>IF(MOD(X557,9)=0,N557,IF(MOD(X557,6)=0,N557,IF(MOD(X557,3)=0,N557)))</f>
        <v>871766</v>
      </c>
      <c r="Z557">
        <f>IF(MOD(X557,9)=0,O557,IF(MOD(X557,6)=0,O557,IF(MOD(X557,3)=0,O557)))</f>
        <v>185123</v>
      </c>
    </row>
    <row r="558" spans="1:26">
      <c r="A558" s="4" t="s">
        <v>865</v>
      </c>
      <c r="B558" s="3">
        <f>主线辅助!B554</f>
        <v>4364554</v>
      </c>
      <c r="C558" s="3">
        <v>7</v>
      </c>
      <c r="D558" s="3">
        <v>74</v>
      </c>
      <c r="E558" s="3">
        <v>3</v>
      </c>
      <c r="F558" s="25">
        <f t="shared" si="24"/>
        <v>489238</v>
      </c>
      <c r="G558" s="25">
        <v>444881</v>
      </c>
      <c r="H558" s="26">
        <f>ROUND((F558/4*5.5+F558*2.7+F558/4*10*1)*2,0)*C558</f>
        <v>45034360</v>
      </c>
      <c r="I558" s="26">
        <f t="shared" si="25"/>
        <v>40951295</v>
      </c>
      <c r="J558" s="26"/>
      <c r="K558" s="35">
        <f>MAX(G558-MAX(G$5:G557),0)</f>
        <v>584</v>
      </c>
      <c r="L558" s="35">
        <f>MAX(G$5:G558)</f>
        <v>444881</v>
      </c>
      <c r="M558" s="3">
        <v>0.65</v>
      </c>
      <c r="N558" s="38">
        <f>INT(B558*0.2)</f>
        <v>872910</v>
      </c>
      <c r="O558" s="38">
        <f t="shared" si="26"/>
        <v>185366</v>
      </c>
      <c r="P558">
        <f>INT(L558*2.5)</f>
        <v>1112202</v>
      </c>
      <c r="Q558">
        <f>INT(L558/4)</f>
        <v>111220</v>
      </c>
      <c r="W558" s="4" t="s">
        <v>8167</v>
      </c>
      <c r="X558">
        <v>4</v>
      </c>
      <c r="Y558" t="b">
        <f>IF(MOD(X558,9)=0,N558,IF(MOD(X558,6)=0,N558,IF(MOD(X558,3)=0,N558)))</f>
        <v>0</v>
      </c>
      <c r="Z558" t="b">
        <f>IF(MOD(X558,9)=0,O558,IF(MOD(X558,6)=0,O558,IF(MOD(X558,3)=0,O558)))</f>
        <v>0</v>
      </c>
    </row>
    <row r="559" spans="1:26">
      <c r="A559" s="4" t="s">
        <v>866</v>
      </c>
      <c r="B559" s="3">
        <f>主线辅助!B555</f>
        <v>4370274</v>
      </c>
      <c r="C559" s="3">
        <v>7</v>
      </c>
      <c r="D559" s="3">
        <v>74</v>
      </c>
      <c r="E559" s="3">
        <v>3</v>
      </c>
      <c r="F559" s="25">
        <f t="shared" si="24"/>
        <v>489880</v>
      </c>
      <c r="G559" s="25">
        <v>445464</v>
      </c>
      <c r="H559" s="26">
        <f>ROUND((F559/4*5.5+F559*2.7+F559/4*10*1)*2,0)*C559</f>
        <v>45093454</v>
      </c>
      <c r="I559" s="26">
        <f t="shared" si="25"/>
        <v>41004964</v>
      </c>
      <c r="J559" s="26"/>
      <c r="K559" s="35">
        <f>MAX(G559-MAX(G$5:G558),0)</f>
        <v>583</v>
      </c>
      <c r="L559" s="35">
        <f>MAX(G$5:G559)</f>
        <v>445464</v>
      </c>
      <c r="M559" s="3">
        <v>0.65</v>
      </c>
      <c r="N559" s="38">
        <f>INT(B559*0.2)</f>
        <v>874054</v>
      </c>
      <c r="O559" s="38">
        <f t="shared" si="26"/>
        <v>185610</v>
      </c>
      <c r="P559">
        <f>INT(L559*2.5)</f>
        <v>1113660</v>
      </c>
      <c r="Q559">
        <f>INT(L559/4)</f>
        <v>111366</v>
      </c>
      <c r="W559" s="4" t="s">
        <v>8167</v>
      </c>
      <c r="X559">
        <v>5</v>
      </c>
      <c r="Y559" t="b">
        <f>IF(MOD(X559,9)=0,N559,IF(MOD(X559,6)=0,N559,IF(MOD(X559,3)=0,N559)))</f>
        <v>0</v>
      </c>
      <c r="Z559" t="b">
        <f>IF(MOD(X559,9)=0,O559,IF(MOD(X559,6)=0,O559,IF(MOD(X559,3)=0,O559)))</f>
        <v>0</v>
      </c>
    </row>
    <row r="560" spans="1:26">
      <c r="A560" s="4" t="s">
        <v>867</v>
      </c>
      <c r="B560" s="3">
        <f>主线辅助!B556</f>
        <v>4382026</v>
      </c>
      <c r="C560" s="3">
        <v>7</v>
      </c>
      <c r="D560" s="3">
        <v>74</v>
      </c>
      <c r="E560" s="3">
        <v>3</v>
      </c>
      <c r="F560" s="25">
        <f t="shared" si="24"/>
        <v>491197</v>
      </c>
      <c r="G560" s="25">
        <v>446662</v>
      </c>
      <c r="H560" s="26">
        <f>ROUND((F560/4*5.5+F560*2.7+F560/4*10*1)*2,0)*C560</f>
        <v>45214687</v>
      </c>
      <c r="I560" s="26">
        <f t="shared" si="25"/>
        <v>41115235</v>
      </c>
      <c r="J560" s="26"/>
      <c r="K560" s="35">
        <f>MAX(G560-MAX(G$5:G559),0)</f>
        <v>1198</v>
      </c>
      <c r="L560" s="35">
        <f>MAX(G$5:G560)</f>
        <v>446662</v>
      </c>
      <c r="M560" s="3">
        <v>0.65</v>
      </c>
      <c r="N560" s="38">
        <f>INT(B560*0.2)</f>
        <v>876405</v>
      </c>
      <c r="O560" s="38">
        <f t="shared" si="26"/>
        <v>186108</v>
      </c>
      <c r="P560">
        <f>INT(L560*2.5)</f>
        <v>1116655</v>
      </c>
      <c r="Q560">
        <f>INT(L560/4)</f>
        <v>111665</v>
      </c>
      <c r="W560" s="4" t="s">
        <v>8167</v>
      </c>
      <c r="X560">
        <v>6</v>
      </c>
      <c r="Y560">
        <f>IF(MOD(X560,9)=0,N560,IF(MOD(X560,6)=0,N560,IF(MOD(X560,3)=0,N560)))</f>
        <v>876405</v>
      </c>
      <c r="Z560">
        <f>IF(MOD(X560,9)=0,O560,IF(MOD(X560,6)=0,O560,IF(MOD(X560,3)=0,O560)))</f>
        <v>186108</v>
      </c>
    </row>
    <row r="561" spans="1:26">
      <c r="A561" s="4" t="s">
        <v>868</v>
      </c>
      <c r="B561" s="3">
        <f>主线辅助!B557</f>
        <v>4387761</v>
      </c>
      <c r="C561" s="3">
        <v>7</v>
      </c>
      <c r="D561" s="3">
        <v>74</v>
      </c>
      <c r="E561" s="3">
        <v>3</v>
      </c>
      <c r="F561" s="25">
        <f t="shared" si="24"/>
        <v>491840</v>
      </c>
      <c r="G561" s="25">
        <v>447246</v>
      </c>
      <c r="H561" s="26">
        <f>ROUND((F561/4*5.5+F561*2.7+F561/4*10*1)*2,0)*C561</f>
        <v>45273872</v>
      </c>
      <c r="I561" s="26">
        <f t="shared" si="25"/>
        <v>41168995</v>
      </c>
      <c r="J561" s="26"/>
      <c r="K561" s="35">
        <f>MAX(G561-MAX(G$5:G560),0)</f>
        <v>584</v>
      </c>
      <c r="L561" s="35">
        <f>MAX(G$5:G561)</f>
        <v>447246</v>
      </c>
      <c r="M561" s="3">
        <v>0.65</v>
      </c>
      <c r="N561" s="38">
        <f>INT(B561*0.2)</f>
        <v>877552</v>
      </c>
      <c r="O561" s="38">
        <f t="shared" si="26"/>
        <v>186352</v>
      </c>
      <c r="P561">
        <f>INT(L561*2.5)</f>
        <v>1118115</v>
      </c>
      <c r="Q561">
        <f>INT(L561/4)</f>
        <v>111811</v>
      </c>
      <c r="W561" s="4" t="s">
        <v>8167</v>
      </c>
      <c r="X561">
        <v>7</v>
      </c>
      <c r="Y561" t="b">
        <f>IF(MOD(X561,9)=0,N561,IF(MOD(X561,6)=0,N561,IF(MOD(X561,3)=0,N561)))</f>
        <v>0</v>
      </c>
      <c r="Z561" t="b">
        <f>IF(MOD(X561,9)=0,O561,IF(MOD(X561,6)=0,O561,IF(MOD(X561,3)=0,O561)))</f>
        <v>0</v>
      </c>
    </row>
    <row r="562" spans="1:26">
      <c r="A562" s="4" t="s">
        <v>869</v>
      </c>
      <c r="B562" s="3">
        <f>主线辅助!B558</f>
        <v>4393496</v>
      </c>
      <c r="C562" s="3">
        <v>7</v>
      </c>
      <c r="D562" s="3">
        <v>74</v>
      </c>
      <c r="E562" s="3">
        <v>3</v>
      </c>
      <c r="F562" s="25">
        <f t="shared" si="24"/>
        <v>492483</v>
      </c>
      <c r="G562" s="25">
        <v>447831</v>
      </c>
      <c r="H562" s="26">
        <f>ROUND((F562/4*5.5+F562*2.7+F562/4*10*1)*2,0)*C562</f>
        <v>45333057</v>
      </c>
      <c r="I562" s="26">
        <f t="shared" si="25"/>
        <v>41222846</v>
      </c>
      <c r="J562" s="26"/>
      <c r="K562" s="35">
        <f>MAX(G562-MAX(G$5:G561),0)</f>
        <v>585</v>
      </c>
      <c r="L562" s="35">
        <f>MAX(G$5:G562)</f>
        <v>447831</v>
      </c>
      <c r="M562" s="3">
        <v>0.65</v>
      </c>
      <c r="N562" s="38">
        <f>INT(B562*0.2)</f>
        <v>878699</v>
      </c>
      <c r="O562" s="38">
        <f t="shared" si="26"/>
        <v>186595</v>
      </c>
      <c r="P562">
        <f>INT(L562*2.5)</f>
        <v>1119577</v>
      </c>
      <c r="Q562">
        <f>INT(L562/4)</f>
        <v>111957</v>
      </c>
      <c r="W562" s="4" t="s">
        <v>8167</v>
      </c>
      <c r="X562">
        <v>8</v>
      </c>
      <c r="Y562" t="b">
        <f>IF(MOD(X562,9)=0,N562,IF(MOD(X562,6)=0,N562,IF(MOD(X562,3)=0,N562)))</f>
        <v>0</v>
      </c>
      <c r="Z562" t="b">
        <f>IF(MOD(X562,9)=0,O562,IF(MOD(X562,6)=0,O562,IF(MOD(X562,3)=0,O562)))</f>
        <v>0</v>
      </c>
    </row>
    <row r="563" spans="1:26">
      <c r="A563" s="4" t="s">
        <v>870</v>
      </c>
      <c r="B563" s="3">
        <f>主线辅助!B559</f>
        <v>4405301</v>
      </c>
      <c r="C563" s="3">
        <v>7</v>
      </c>
      <c r="D563" s="3">
        <v>74</v>
      </c>
      <c r="E563" s="3">
        <v>3</v>
      </c>
      <c r="F563" s="25">
        <f t="shared" si="24"/>
        <v>493806</v>
      </c>
      <c r="G563" s="25">
        <v>449034</v>
      </c>
      <c r="H563" s="26">
        <f>ROUND((F563/4*5.5+F563*2.7+F563/4*10*1)*2,0)*C563</f>
        <v>45454843</v>
      </c>
      <c r="I563" s="26">
        <f t="shared" si="25"/>
        <v>41333579</v>
      </c>
      <c r="J563" s="26"/>
      <c r="K563" s="35">
        <f>MAX(G563-MAX(G$5:G562),0)</f>
        <v>1203</v>
      </c>
      <c r="L563" s="35">
        <f>MAX(G$5:G563)</f>
        <v>449034</v>
      </c>
      <c r="M563" s="3">
        <v>0.65</v>
      </c>
      <c r="N563" s="38">
        <f>INT(B563*0.2)</f>
        <v>881060</v>
      </c>
      <c r="O563" s="38">
        <f t="shared" si="26"/>
        <v>187097</v>
      </c>
      <c r="P563">
        <f>INT(L563*2.5)</f>
        <v>1122585</v>
      </c>
      <c r="Q563">
        <f>INT(L563/4)</f>
        <v>112258</v>
      </c>
      <c r="W563" s="4" t="s">
        <v>8167</v>
      </c>
      <c r="X563">
        <v>9</v>
      </c>
      <c r="Y563">
        <f>IF(MOD(X563,9)=0,N563,IF(MOD(X563,6)=0,N563,IF(MOD(X563,3)=0,N563)))</f>
        <v>881060</v>
      </c>
      <c r="Z563">
        <f>IF(MOD(X563,9)=0,O563,IF(MOD(X563,6)=0,O563,IF(MOD(X563,3)=0,O563)))</f>
        <v>187097</v>
      </c>
    </row>
    <row r="564" spans="1:26">
      <c r="A564" s="4" t="s">
        <v>138</v>
      </c>
      <c r="B564" s="3">
        <f>主线辅助!B560</f>
        <v>4411051</v>
      </c>
      <c r="C564" s="3">
        <v>7</v>
      </c>
      <c r="D564" s="3">
        <v>74</v>
      </c>
      <c r="E564" s="3">
        <v>3</v>
      </c>
      <c r="F564" s="25">
        <f t="shared" si="24"/>
        <v>494450</v>
      </c>
      <c r="G564" s="25">
        <v>449620</v>
      </c>
      <c r="H564" s="26">
        <f>ROUND((F564/4*5.5+F564*2.7+F564/4*10*1)*2,0)*C564</f>
        <v>45514126</v>
      </c>
      <c r="I564" s="26">
        <f t="shared" si="25"/>
        <v>41387521</v>
      </c>
      <c r="J564" s="26"/>
      <c r="K564" s="35">
        <f>MAX(G564-MAX(G$5:G563),0)</f>
        <v>586</v>
      </c>
      <c r="L564" s="35">
        <f>MAX(G$5:G564)</f>
        <v>449620</v>
      </c>
      <c r="M564" s="3">
        <v>0.65</v>
      </c>
      <c r="N564" s="38">
        <f>INT(B564*0.2)</f>
        <v>882210</v>
      </c>
      <c r="O564" s="38">
        <f t="shared" si="26"/>
        <v>187341</v>
      </c>
      <c r="P564">
        <f>INT(L564*2.5)</f>
        <v>1124050</v>
      </c>
      <c r="Q564">
        <f>INT(L564/4)</f>
        <v>112405</v>
      </c>
      <c r="W564" s="4" t="s">
        <v>8167</v>
      </c>
      <c r="X564">
        <v>10</v>
      </c>
      <c r="Y564" t="b">
        <f>IF(MOD(X564,9)=0,N564,IF(MOD(X564,6)=0,N564,IF(MOD(X564,3)=0,N564)))</f>
        <v>0</v>
      </c>
      <c r="Z564" t="b">
        <f>IF(MOD(X564,9)=0,O564,IF(MOD(X564,6)=0,O564,IF(MOD(X564,3)=0,O564)))</f>
        <v>0</v>
      </c>
    </row>
    <row r="565" spans="1:26">
      <c r="A565" s="4" t="s">
        <v>871</v>
      </c>
      <c r="B565" s="3">
        <f>主线辅助!B561</f>
        <v>4447281</v>
      </c>
      <c r="C565" s="3">
        <v>7</v>
      </c>
      <c r="D565" s="3">
        <v>74</v>
      </c>
      <c r="E565" s="3">
        <v>3</v>
      </c>
      <c r="F565" s="25">
        <f t="shared" si="24"/>
        <v>498512</v>
      </c>
      <c r="G565" s="25">
        <v>453313</v>
      </c>
      <c r="H565" s="26">
        <f>ROUND((F565/4*5.5+F565*2.7+F565/4*10*1)*2,0)*C565</f>
        <v>45888031</v>
      </c>
      <c r="I565" s="26">
        <f t="shared" si="25"/>
        <v>41727462</v>
      </c>
      <c r="J565" s="26"/>
      <c r="K565" s="35">
        <f>MAX(G565-MAX(G$5:G564),0)</f>
        <v>3693</v>
      </c>
      <c r="L565" s="35">
        <f>MAX(G$5:G565)</f>
        <v>453313</v>
      </c>
      <c r="M565" s="3">
        <v>0.65</v>
      </c>
      <c r="N565" s="38">
        <f>INT(B565*0.2)</f>
        <v>889456</v>
      </c>
      <c r="O565" s="38">
        <f t="shared" si="26"/>
        <v>188880</v>
      </c>
      <c r="P565">
        <f>INT(L565*2.5)</f>
        <v>1133282</v>
      </c>
      <c r="Q565">
        <f>INT(L565/4)</f>
        <v>113328</v>
      </c>
      <c r="W565" s="4" t="s">
        <v>8168</v>
      </c>
      <c r="X565">
        <v>1</v>
      </c>
      <c r="Y565" t="b">
        <f>IF(MOD(X565,9)=0,N565,IF(MOD(X565,6)=0,N565,IF(MOD(X565,3)=0,N565)))</f>
        <v>0</v>
      </c>
      <c r="Z565" t="b">
        <f>IF(MOD(X565,9)=0,O565,IF(MOD(X565,6)=0,O565,IF(MOD(X565,3)=0,O565)))</f>
        <v>0</v>
      </c>
    </row>
    <row r="566" spans="1:26">
      <c r="A566" s="4" t="s">
        <v>872</v>
      </c>
      <c r="B566" s="3">
        <f>主线辅助!B562</f>
        <v>4453045</v>
      </c>
      <c r="C566" s="3">
        <v>7</v>
      </c>
      <c r="D566" s="3">
        <v>74</v>
      </c>
      <c r="E566" s="3">
        <v>3</v>
      </c>
      <c r="F566" s="25">
        <f t="shared" si="24"/>
        <v>499158</v>
      </c>
      <c r="G566" s="25">
        <v>453901</v>
      </c>
      <c r="H566" s="26">
        <f>ROUND((F566/4*5.5+F566*2.7+F566/4*10*1)*2,0)*C566</f>
        <v>45947496</v>
      </c>
      <c r="I566" s="26">
        <f t="shared" si="25"/>
        <v>41781586</v>
      </c>
      <c r="J566" s="26"/>
      <c r="K566" s="35">
        <f>MAX(G566-MAX(G$5:G565),0)</f>
        <v>588</v>
      </c>
      <c r="L566" s="35">
        <f>MAX(G$5:G566)</f>
        <v>453901</v>
      </c>
      <c r="M566" s="3">
        <v>0.65</v>
      </c>
      <c r="N566" s="38">
        <f>INT(B566*0.2)</f>
        <v>890609</v>
      </c>
      <c r="O566" s="38">
        <f t="shared" si="26"/>
        <v>189125</v>
      </c>
      <c r="P566">
        <f>INT(L566*2.5)</f>
        <v>1134752</v>
      </c>
      <c r="Q566">
        <f>INT(L566/4)</f>
        <v>113475</v>
      </c>
      <c r="W566" s="4" t="s">
        <v>8168</v>
      </c>
      <c r="X566">
        <v>2</v>
      </c>
      <c r="Y566" t="b">
        <f>IF(MOD(X566,9)=0,N566,IF(MOD(X566,6)=0,N566,IF(MOD(X566,3)=0,N566)))</f>
        <v>0</v>
      </c>
      <c r="Z566" t="b">
        <f>IF(MOD(X566,9)=0,O566,IF(MOD(X566,6)=0,O566,IF(MOD(X566,3)=0,O566)))</f>
        <v>0</v>
      </c>
    </row>
    <row r="567" spans="1:26">
      <c r="A567" s="4" t="s">
        <v>873</v>
      </c>
      <c r="B567" s="3">
        <f>主线辅助!B563</f>
        <v>4464930</v>
      </c>
      <c r="C567" s="3">
        <v>7</v>
      </c>
      <c r="D567" s="3">
        <v>74</v>
      </c>
      <c r="E567" s="3">
        <v>3</v>
      </c>
      <c r="F567" s="25">
        <f t="shared" si="24"/>
        <v>500490</v>
      </c>
      <c r="G567" s="25">
        <v>455112</v>
      </c>
      <c r="H567" s="26">
        <f>ROUND((F567/4*5.5+F567*2.7+F567/4*10*1)*2,0)*C567</f>
        <v>46070108</v>
      </c>
      <c r="I567" s="26">
        <f t="shared" si="25"/>
        <v>41893061</v>
      </c>
      <c r="J567" s="26"/>
      <c r="K567" s="35">
        <f>MAX(G567-MAX(G$5:G566),0)</f>
        <v>1211</v>
      </c>
      <c r="L567" s="35">
        <f>MAX(G$5:G567)</f>
        <v>455112</v>
      </c>
      <c r="M567" s="3">
        <v>0.65</v>
      </c>
      <c r="N567" s="38">
        <f>INT(B567*0.2)</f>
        <v>892986</v>
      </c>
      <c r="O567" s="38">
        <f t="shared" si="26"/>
        <v>189630</v>
      </c>
      <c r="P567">
        <f>INT(L567*2.5)</f>
        <v>1137780</v>
      </c>
      <c r="Q567">
        <f>INT(L567/4)</f>
        <v>113778</v>
      </c>
      <c r="W567" s="4" t="s">
        <v>8168</v>
      </c>
      <c r="X567">
        <v>3</v>
      </c>
      <c r="Y567">
        <f>IF(MOD(X567,9)=0,N567,IF(MOD(X567,6)=0,N567,IF(MOD(X567,3)=0,N567)))</f>
        <v>892986</v>
      </c>
      <c r="Z567">
        <f>IF(MOD(X567,9)=0,O567,IF(MOD(X567,6)=0,O567,IF(MOD(X567,3)=0,O567)))</f>
        <v>189630</v>
      </c>
    </row>
    <row r="568" spans="1:26">
      <c r="A568" s="4" t="s">
        <v>874</v>
      </c>
      <c r="B568" s="3">
        <f>主线辅助!B564</f>
        <v>4470708</v>
      </c>
      <c r="C568" s="3">
        <v>7</v>
      </c>
      <c r="D568" s="3">
        <v>74</v>
      </c>
      <c r="E568" s="3">
        <v>3</v>
      </c>
      <c r="F568" s="25">
        <f t="shared" si="24"/>
        <v>501138</v>
      </c>
      <c r="G568" s="25">
        <v>455701</v>
      </c>
      <c r="H568" s="26">
        <f>ROUND((F568/4*5.5+F568*2.7+F568/4*10*1)*2,0)*C568</f>
        <v>46129755</v>
      </c>
      <c r="I568" s="26">
        <f t="shared" si="25"/>
        <v>41947276</v>
      </c>
      <c r="J568" s="26"/>
      <c r="K568" s="35">
        <f>MAX(G568-MAX(G$5:G567),0)</f>
        <v>589</v>
      </c>
      <c r="L568" s="35">
        <f>MAX(G$5:G568)</f>
        <v>455701</v>
      </c>
      <c r="M568" s="3">
        <v>0.65</v>
      </c>
      <c r="N568" s="38">
        <f>INT(B568*0.2)</f>
        <v>894141</v>
      </c>
      <c r="O568" s="38">
        <f t="shared" si="26"/>
        <v>189875</v>
      </c>
      <c r="P568">
        <f>INT(L568*2.5)</f>
        <v>1139252</v>
      </c>
      <c r="Q568">
        <f>INT(L568/4)</f>
        <v>113925</v>
      </c>
      <c r="W568" s="4" t="s">
        <v>8168</v>
      </c>
      <c r="X568">
        <v>4</v>
      </c>
      <c r="Y568" t="b">
        <f>IF(MOD(X568,9)=0,N568,IF(MOD(X568,6)=0,N568,IF(MOD(X568,3)=0,N568)))</f>
        <v>0</v>
      </c>
      <c r="Z568" t="b">
        <f>IF(MOD(X568,9)=0,O568,IF(MOD(X568,6)=0,O568,IF(MOD(X568,3)=0,O568)))</f>
        <v>0</v>
      </c>
    </row>
    <row r="569" spans="1:26">
      <c r="A569" s="4" t="s">
        <v>875</v>
      </c>
      <c r="B569" s="3">
        <f>主线辅助!B565</f>
        <v>4476488</v>
      </c>
      <c r="C569" s="3">
        <v>7</v>
      </c>
      <c r="D569" s="3">
        <v>74</v>
      </c>
      <c r="E569" s="3">
        <v>3</v>
      </c>
      <c r="F569" s="25">
        <f t="shared" si="24"/>
        <v>501785</v>
      </c>
      <c r="G569" s="25">
        <v>456290</v>
      </c>
      <c r="H569" s="26">
        <f>ROUND((F569/4*5.5+F569*2.7+F569/4*10*1)*2,0)*C569</f>
        <v>46189311</v>
      </c>
      <c r="I569" s="26">
        <f t="shared" si="25"/>
        <v>42001498</v>
      </c>
      <c r="J569" s="26"/>
      <c r="K569" s="35">
        <f>MAX(G569-MAX(G$5:G568),0)</f>
        <v>589</v>
      </c>
      <c r="L569" s="35">
        <f>MAX(G$5:G569)</f>
        <v>456290</v>
      </c>
      <c r="M569" s="3">
        <v>0.65</v>
      </c>
      <c r="N569" s="38">
        <f>INT(B569*0.2)</f>
        <v>895297</v>
      </c>
      <c r="O569" s="38">
        <f t="shared" si="26"/>
        <v>190120</v>
      </c>
      <c r="P569">
        <f>INT(L569*2.5)</f>
        <v>1140725</v>
      </c>
      <c r="Q569">
        <f>INT(L569/4)</f>
        <v>114072</v>
      </c>
      <c r="W569" s="4" t="s">
        <v>8168</v>
      </c>
      <c r="X569">
        <v>5</v>
      </c>
      <c r="Y569" t="b">
        <f>IF(MOD(X569,9)=0,N569,IF(MOD(X569,6)=0,N569,IF(MOD(X569,3)=0,N569)))</f>
        <v>0</v>
      </c>
      <c r="Z569" t="b">
        <f>IF(MOD(X569,9)=0,O569,IF(MOD(X569,6)=0,O569,IF(MOD(X569,3)=0,O569)))</f>
        <v>0</v>
      </c>
    </row>
    <row r="570" spans="1:26">
      <c r="A570" s="4" t="s">
        <v>876</v>
      </c>
      <c r="B570" s="3">
        <f>主线辅助!B566</f>
        <v>4488426</v>
      </c>
      <c r="C570" s="3">
        <v>7</v>
      </c>
      <c r="D570" s="3">
        <v>74</v>
      </c>
      <c r="E570" s="3">
        <v>3</v>
      </c>
      <c r="F570" s="25">
        <f t="shared" si="24"/>
        <v>503124</v>
      </c>
      <c r="G570" s="25">
        <v>457507</v>
      </c>
      <c r="H570" s="26">
        <f>ROUND((F570/4*5.5+F570*2.7+F570/4*10*1)*2,0)*C570</f>
        <v>46312567</v>
      </c>
      <c r="I570" s="26">
        <f t="shared" si="25"/>
        <v>42113519</v>
      </c>
      <c r="J570" s="26"/>
      <c r="K570" s="35">
        <f>MAX(G570-MAX(G$5:G569),0)</f>
        <v>1217</v>
      </c>
      <c r="L570" s="35">
        <f>MAX(G$5:G570)</f>
        <v>457507</v>
      </c>
      <c r="M570" s="3">
        <v>0.65</v>
      </c>
      <c r="N570" s="38">
        <f>INT(B570*0.2)</f>
        <v>897685</v>
      </c>
      <c r="O570" s="38">
        <f t="shared" si="26"/>
        <v>190627</v>
      </c>
      <c r="P570">
        <f>INT(L570*2.5)</f>
        <v>1143767</v>
      </c>
      <c r="Q570">
        <f>INT(L570/4)</f>
        <v>114376</v>
      </c>
      <c r="W570" s="4" t="s">
        <v>8168</v>
      </c>
      <c r="X570">
        <v>6</v>
      </c>
      <c r="Y570">
        <f>IF(MOD(X570,9)=0,N570,IF(MOD(X570,6)=0,N570,IF(MOD(X570,3)=0,N570)))</f>
        <v>897685</v>
      </c>
      <c r="Z570">
        <f>IF(MOD(X570,9)=0,O570,IF(MOD(X570,6)=0,O570,IF(MOD(X570,3)=0,O570)))</f>
        <v>190627</v>
      </c>
    </row>
    <row r="571" spans="1:26">
      <c r="A571" s="4" t="s">
        <v>877</v>
      </c>
      <c r="B571" s="3">
        <f>主线辅助!B567</f>
        <v>4494219</v>
      </c>
      <c r="C571" s="3">
        <v>7</v>
      </c>
      <c r="D571" s="3">
        <v>74</v>
      </c>
      <c r="E571" s="3">
        <v>3</v>
      </c>
      <c r="F571" s="25">
        <f t="shared" si="24"/>
        <v>503773</v>
      </c>
      <c r="G571" s="25">
        <v>458097</v>
      </c>
      <c r="H571" s="26">
        <f>ROUND((F571/4*5.5+F571*2.7+F571/4*10*1)*2,0)*C571</f>
        <v>46372305</v>
      </c>
      <c r="I571" s="26">
        <f t="shared" si="25"/>
        <v>42167832</v>
      </c>
      <c r="J571" s="26"/>
      <c r="K571" s="35">
        <f>MAX(G571-MAX(G$5:G570),0)</f>
        <v>590</v>
      </c>
      <c r="L571" s="35">
        <f>MAX(G$5:G571)</f>
        <v>458097</v>
      </c>
      <c r="M571" s="3">
        <v>0.65</v>
      </c>
      <c r="N571" s="38">
        <f>INT(B571*0.2)</f>
        <v>898843</v>
      </c>
      <c r="O571" s="38">
        <f t="shared" si="26"/>
        <v>190873</v>
      </c>
      <c r="P571">
        <f>INT(L571*2.5)</f>
        <v>1145242</v>
      </c>
      <c r="Q571">
        <f>INT(L571/4)</f>
        <v>114524</v>
      </c>
      <c r="W571" s="4" t="s">
        <v>8168</v>
      </c>
      <c r="X571">
        <v>7</v>
      </c>
      <c r="Y571" t="b">
        <f>IF(MOD(X571,9)=0,N571,IF(MOD(X571,6)=0,N571,IF(MOD(X571,3)=0,N571)))</f>
        <v>0</v>
      </c>
      <c r="Z571" t="b">
        <f>IF(MOD(X571,9)=0,O571,IF(MOD(X571,6)=0,O571,IF(MOD(X571,3)=0,O571)))</f>
        <v>0</v>
      </c>
    </row>
    <row r="572" spans="1:26">
      <c r="A572" s="4" t="s">
        <v>878</v>
      </c>
      <c r="B572" s="3">
        <f>主线辅助!B568</f>
        <v>4500014</v>
      </c>
      <c r="C572" s="3">
        <v>7</v>
      </c>
      <c r="D572" s="3">
        <v>74</v>
      </c>
      <c r="E572" s="3">
        <v>3</v>
      </c>
      <c r="F572" s="25">
        <f t="shared" si="24"/>
        <v>504423</v>
      </c>
      <c r="G572" s="25">
        <v>458688</v>
      </c>
      <c r="H572" s="26">
        <f>ROUND((F572/4*5.5+F572*2.7+F572/4*10*1)*2,0)*C572</f>
        <v>46432134</v>
      </c>
      <c r="I572" s="26">
        <f t="shared" si="25"/>
        <v>42222229</v>
      </c>
      <c r="J572" s="26"/>
      <c r="K572" s="35">
        <f>MAX(G572-MAX(G$5:G571),0)</f>
        <v>591</v>
      </c>
      <c r="L572" s="35">
        <f>MAX(G$5:G572)</f>
        <v>458688</v>
      </c>
      <c r="M572" s="3">
        <v>0.65</v>
      </c>
      <c r="N572" s="38">
        <f>INT(B572*0.2)</f>
        <v>900002</v>
      </c>
      <c r="O572" s="38">
        <f t="shared" si="26"/>
        <v>191120</v>
      </c>
      <c r="P572">
        <f>INT(L572*2.5)</f>
        <v>1146720</v>
      </c>
      <c r="Q572">
        <f>INT(L572/4)</f>
        <v>114672</v>
      </c>
      <c r="W572" s="4" t="s">
        <v>8168</v>
      </c>
      <c r="X572">
        <v>8</v>
      </c>
      <c r="Y572" t="b">
        <f>IF(MOD(X572,9)=0,N572,IF(MOD(X572,6)=0,N572,IF(MOD(X572,3)=0,N572)))</f>
        <v>0</v>
      </c>
      <c r="Z572" t="b">
        <f>IF(MOD(X572,9)=0,O572,IF(MOD(X572,6)=0,O572,IF(MOD(X572,3)=0,O572)))</f>
        <v>0</v>
      </c>
    </row>
    <row r="573" spans="1:26">
      <c r="A573" s="4" t="s">
        <v>879</v>
      </c>
      <c r="B573" s="3">
        <f>主线辅助!B569</f>
        <v>4512006</v>
      </c>
      <c r="C573" s="3">
        <v>7</v>
      </c>
      <c r="D573" s="3">
        <v>74</v>
      </c>
      <c r="E573" s="3">
        <v>3</v>
      </c>
      <c r="F573" s="25">
        <f t="shared" si="24"/>
        <v>505767</v>
      </c>
      <c r="G573" s="25">
        <v>459911</v>
      </c>
      <c r="H573" s="26">
        <f>ROUND((F573/4*5.5+F573*2.7+F573/4*10*1)*2,0)*C573</f>
        <v>46555852</v>
      </c>
      <c r="I573" s="26">
        <f t="shared" si="25"/>
        <v>42334810</v>
      </c>
      <c r="J573" s="26"/>
      <c r="K573" s="35">
        <f>MAX(G573-MAX(G$5:G572),0)</f>
        <v>1223</v>
      </c>
      <c r="L573" s="35">
        <f>MAX(G$5:G573)</f>
        <v>459911</v>
      </c>
      <c r="M573" s="3">
        <v>0.65</v>
      </c>
      <c r="N573" s="38">
        <f>INT(B573*0.2)</f>
        <v>902401</v>
      </c>
      <c r="O573" s="38">
        <f t="shared" si="26"/>
        <v>191628</v>
      </c>
      <c r="P573">
        <f>INT(L573*2.5)</f>
        <v>1149777</v>
      </c>
      <c r="Q573">
        <f>INT(L573/4)</f>
        <v>114977</v>
      </c>
      <c r="W573" s="4" t="s">
        <v>8168</v>
      </c>
      <c r="X573">
        <v>9</v>
      </c>
      <c r="Y573">
        <f>IF(MOD(X573,9)=0,N573,IF(MOD(X573,6)=0,N573,IF(MOD(X573,3)=0,N573)))</f>
        <v>902401</v>
      </c>
      <c r="Z573">
        <f>IF(MOD(X573,9)=0,O573,IF(MOD(X573,6)=0,O573,IF(MOD(X573,3)=0,O573)))</f>
        <v>191628</v>
      </c>
    </row>
    <row r="574" spans="1:26">
      <c r="A574" s="4" t="s">
        <v>140</v>
      </c>
      <c r="B574" s="3">
        <f>主线辅助!B570</f>
        <v>4517814</v>
      </c>
      <c r="C574" s="3">
        <v>7</v>
      </c>
      <c r="D574" s="3">
        <v>74</v>
      </c>
      <c r="E574" s="3">
        <v>3</v>
      </c>
      <c r="F574" s="25">
        <f t="shared" si="24"/>
        <v>506418</v>
      </c>
      <c r="G574" s="25">
        <v>460502</v>
      </c>
      <c r="H574" s="26">
        <f>ROUND((F574/4*5.5+F574*2.7+F574/4*10*1)*2,0)*C574</f>
        <v>46615779</v>
      </c>
      <c r="I574" s="26">
        <f t="shared" si="25"/>
        <v>42389207</v>
      </c>
      <c r="J574" s="26"/>
      <c r="K574" s="35">
        <f>MAX(G574-MAX(G$5:G573),0)</f>
        <v>591</v>
      </c>
      <c r="L574" s="35">
        <f>MAX(G$5:G574)</f>
        <v>460502</v>
      </c>
      <c r="M574" s="3">
        <v>0.65</v>
      </c>
      <c r="N574" s="38">
        <f>INT(B574*0.2)</f>
        <v>903562</v>
      </c>
      <c r="O574" s="38">
        <f t="shared" si="26"/>
        <v>191875</v>
      </c>
      <c r="P574">
        <f>INT(L574*2.5)</f>
        <v>1151255</v>
      </c>
      <c r="Q574">
        <f>INT(L574/4)</f>
        <v>115125</v>
      </c>
      <c r="W574" s="4" t="s">
        <v>8168</v>
      </c>
      <c r="X574">
        <v>10</v>
      </c>
      <c r="Y574" t="b">
        <f>IF(MOD(X574,9)=0,N574,IF(MOD(X574,6)=0,N574,IF(MOD(X574,3)=0,N574)))</f>
        <v>0</v>
      </c>
      <c r="Z574" t="b">
        <f>IF(MOD(X574,9)=0,O574,IF(MOD(X574,6)=0,O574,IF(MOD(X574,3)=0,O574)))</f>
        <v>0</v>
      </c>
    </row>
    <row r="575" spans="1:26">
      <c r="A575" s="4" t="s">
        <v>880</v>
      </c>
      <c r="B575" s="3">
        <f>主线辅助!B571</f>
        <v>4554560</v>
      </c>
      <c r="C575" s="3">
        <v>7</v>
      </c>
      <c r="D575" s="3">
        <v>74</v>
      </c>
      <c r="E575" s="3">
        <v>3</v>
      </c>
      <c r="F575" s="25">
        <f t="shared" si="24"/>
        <v>510537</v>
      </c>
      <c r="G575" s="25">
        <v>464248</v>
      </c>
      <c r="H575" s="26">
        <f>ROUND((F575/4*5.5+F575*2.7+F575/4*10*1)*2,0)*C575</f>
        <v>46994934</v>
      </c>
      <c r="I575" s="26">
        <f t="shared" si="25"/>
        <v>42734027</v>
      </c>
      <c r="J575" s="26"/>
      <c r="K575" s="35">
        <f>MAX(G575-MAX(G$5:G574),0)</f>
        <v>3746</v>
      </c>
      <c r="L575" s="35">
        <f>MAX(G$5:G575)</f>
        <v>464248</v>
      </c>
      <c r="M575" s="3">
        <v>0.65</v>
      </c>
      <c r="N575" s="38">
        <f>INT(B575*0.2)</f>
        <v>910912</v>
      </c>
      <c r="O575" s="38">
        <f t="shared" si="26"/>
        <v>193436</v>
      </c>
      <c r="P575">
        <f>INT(L575*2.5)</f>
        <v>1160620</v>
      </c>
      <c r="Q575">
        <f>INT(L575/4)</f>
        <v>116062</v>
      </c>
      <c r="W575" s="4" t="s">
        <v>8169</v>
      </c>
      <c r="X575">
        <v>1</v>
      </c>
      <c r="Y575" t="b">
        <f>IF(MOD(X575,9)=0,N575,IF(MOD(X575,6)=0,N575,IF(MOD(X575,3)=0,N575)))</f>
        <v>0</v>
      </c>
      <c r="Z575" t="b">
        <f>IF(MOD(X575,9)=0,O575,IF(MOD(X575,6)=0,O575,IF(MOD(X575,3)=0,O575)))</f>
        <v>0</v>
      </c>
    </row>
    <row r="576" spans="1:26">
      <c r="A576" s="4" t="s">
        <v>881</v>
      </c>
      <c r="B576" s="3">
        <f>主线辅助!B572</f>
        <v>4561632</v>
      </c>
      <c r="C576" s="3">
        <v>7</v>
      </c>
      <c r="D576" s="3">
        <v>74</v>
      </c>
      <c r="E576" s="3">
        <v>3</v>
      </c>
      <c r="F576" s="25">
        <f t="shared" si="24"/>
        <v>511330</v>
      </c>
      <c r="G576" s="25">
        <v>464969</v>
      </c>
      <c r="H576" s="26">
        <f>ROUND((F576/4*5.5+F576*2.7+F576/4*10*1)*2,0)*C576</f>
        <v>47067930</v>
      </c>
      <c r="I576" s="26">
        <f t="shared" si="25"/>
        <v>42800394</v>
      </c>
      <c r="J576" s="26"/>
      <c r="K576" s="35">
        <f>MAX(G576-MAX(G$5:G575),0)</f>
        <v>721</v>
      </c>
      <c r="L576" s="35">
        <f>MAX(G$5:G576)</f>
        <v>464969</v>
      </c>
      <c r="M576" s="3">
        <v>0.65</v>
      </c>
      <c r="N576" s="38">
        <f>INT(B576*0.2)</f>
        <v>912326</v>
      </c>
      <c r="O576" s="38">
        <f t="shared" si="26"/>
        <v>193736</v>
      </c>
      <c r="P576">
        <f>INT(L576*2.5)</f>
        <v>1162422</v>
      </c>
      <c r="Q576">
        <f>INT(L576/4)</f>
        <v>116242</v>
      </c>
      <c r="W576" s="4" t="s">
        <v>8169</v>
      </c>
      <c r="X576">
        <v>2</v>
      </c>
      <c r="Y576" t="b">
        <f>IF(MOD(X576,9)=0,N576,IF(MOD(X576,6)=0,N576,IF(MOD(X576,3)=0,N576)))</f>
        <v>0</v>
      </c>
      <c r="Z576" t="b">
        <f>IF(MOD(X576,9)=0,O576,IF(MOD(X576,6)=0,O576,IF(MOD(X576,3)=0,O576)))</f>
        <v>0</v>
      </c>
    </row>
    <row r="577" spans="1:26">
      <c r="A577" s="4" t="s">
        <v>882</v>
      </c>
      <c r="B577" s="3">
        <f>主线辅助!B573</f>
        <v>4574960</v>
      </c>
      <c r="C577" s="3">
        <v>7</v>
      </c>
      <c r="D577" s="3">
        <v>74</v>
      </c>
      <c r="E577" s="3">
        <v>3</v>
      </c>
      <c r="F577" s="25">
        <f t="shared" si="24"/>
        <v>512824</v>
      </c>
      <c r="G577" s="25">
        <v>466327</v>
      </c>
      <c r="H577" s="26">
        <f>ROUND((F577/4*5.5+F577*2.7+F577/4*10*1)*2,0)*C577</f>
        <v>47205452</v>
      </c>
      <c r="I577" s="26">
        <f t="shared" si="25"/>
        <v>42925400</v>
      </c>
      <c r="J577" s="26"/>
      <c r="K577" s="35">
        <f>MAX(G577-MAX(G$5:G576),0)</f>
        <v>1358</v>
      </c>
      <c r="L577" s="35">
        <f>MAX(G$5:G577)</f>
        <v>466327</v>
      </c>
      <c r="M577" s="3">
        <v>0.65</v>
      </c>
      <c r="N577" s="38">
        <f>INT(B577*0.2)</f>
        <v>914992</v>
      </c>
      <c r="O577" s="38">
        <f t="shared" si="26"/>
        <v>194302</v>
      </c>
      <c r="P577">
        <f>INT(L577*2.5)</f>
        <v>1165817</v>
      </c>
      <c r="Q577">
        <f>INT(L577/4)</f>
        <v>116581</v>
      </c>
      <c r="W577" s="4" t="s">
        <v>8169</v>
      </c>
      <c r="X577">
        <v>3</v>
      </c>
      <c r="Y577">
        <f>IF(MOD(X577,9)=0,N577,IF(MOD(X577,6)=0,N577,IF(MOD(X577,3)=0,N577)))</f>
        <v>914992</v>
      </c>
      <c r="Z577">
        <f>IF(MOD(X577,9)=0,O577,IF(MOD(X577,6)=0,O577,IF(MOD(X577,3)=0,O577)))</f>
        <v>194302</v>
      </c>
    </row>
    <row r="578" spans="1:26">
      <c r="A578" s="4" t="s">
        <v>883</v>
      </c>
      <c r="B578" s="3">
        <f>主线辅助!B574</f>
        <v>4582050</v>
      </c>
      <c r="C578" s="3">
        <v>7</v>
      </c>
      <c r="D578" s="3">
        <v>74</v>
      </c>
      <c r="E578" s="3">
        <v>3</v>
      </c>
      <c r="F578" s="25">
        <f t="shared" si="24"/>
        <v>513618</v>
      </c>
      <c r="G578" s="25">
        <v>467050</v>
      </c>
      <c r="H578" s="26">
        <f>ROUND((F578/4*5.5+F578*2.7+F578/4*10*1)*2,0)*C578</f>
        <v>47278539</v>
      </c>
      <c r="I578" s="26">
        <f t="shared" si="25"/>
        <v>42991956</v>
      </c>
      <c r="J578" s="26"/>
      <c r="K578" s="35">
        <f>MAX(G578-MAX(G$5:G577),0)</f>
        <v>723</v>
      </c>
      <c r="L578" s="35">
        <f>MAX(G$5:G578)</f>
        <v>467050</v>
      </c>
      <c r="M578" s="3">
        <v>0.65</v>
      </c>
      <c r="N578" s="38">
        <f>INT(B578*0.2)</f>
        <v>916410</v>
      </c>
      <c r="O578" s="38">
        <f t="shared" si="26"/>
        <v>194603</v>
      </c>
      <c r="P578">
        <f>INT(L578*2.5)</f>
        <v>1167625</v>
      </c>
      <c r="Q578">
        <f>INT(L578/4)</f>
        <v>116762</v>
      </c>
      <c r="W578" s="4" t="s">
        <v>8169</v>
      </c>
      <c r="X578">
        <v>4</v>
      </c>
      <c r="Y578" t="b">
        <f>IF(MOD(X578,9)=0,N578,IF(MOD(X578,6)=0,N578,IF(MOD(X578,3)=0,N578)))</f>
        <v>0</v>
      </c>
      <c r="Z578" t="b">
        <f>IF(MOD(X578,9)=0,O578,IF(MOD(X578,6)=0,O578,IF(MOD(X578,3)=0,O578)))</f>
        <v>0</v>
      </c>
    </row>
    <row r="579" spans="1:26">
      <c r="A579" s="4" t="s">
        <v>884</v>
      </c>
      <c r="B579" s="3">
        <f>主线辅助!B575</f>
        <v>4589142</v>
      </c>
      <c r="C579" s="3">
        <v>7</v>
      </c>
      <c r="D579" s="3">
        <v>74</v>
      </c>
      <c r="E579" s="3">
        <v>3</v>
      </c>
      <c r="F579" s="25">
        <f t="shared" si="24"/>
        <v>514413</v>
      </c>
      <c r="G579" s="25">
        <v>467773</v>
      </c>
      <c r="H579" s="26">
        <f>ROUND((F579/4*5.5+F579*2.7+F579/4*10*1)*2,0)*C579</f>
        <v>47351717</v>
      </c>
      <c r="I579" s="26">
        <f t="shared" si="25"/>
        <v>43058505</v>
      </c>
      <c r="J579" s="26"/>
      <c r="K579" s="35">
        <f>MAX(G579-MAX(G$5:G578),0)</f>
        <v>723</v>
      </c>
      <c r="L579" s="35">
        <f>MAX(G$5:G579)</f>
        <v>467773</v>
      </c>
      <c r="M579" s="3">
        <v>0.65</v>
      </c>
      <c r="N579" s="38">
        <f>INT(B579*0.2)</f>
        <v>917828</v>
      </c>
      <c r="O579" s="38">
        <f t="shared" si="26"/>
        <v>194905</v>
      </c>
      <c r="P579">
        <f>INT(L579*2.5)</f>
        <v>1169432</v>
      </c>
      <c r="Q579">
        <f>INT(L579/4)</f>
        <v>116943</v>
      </c>
      <c r="W579" s="4" t="s">
        <v>8169</v>
      </c>
      <c r="X579">
        <v>5</v>
      </c>
      <c r="Y579" t="b">
        <f>IF(MOD(X579,9)=0,N579,IF(MOD(X579,6)=0,N579,IF(MOD(X579,3)=0,N579)))</f>
        <v>0</v>
      </c>
      <c r="Z579" t="b">
        <f>IF(MOD(X579,9)=0,O579,IF(MOD(X579,6)=0,O579,IF(MOD(X579,3)=0,O579)))</f>
        <v>0</v>
      </c>
    </row>
    <row r="580" spans="1:26">
      <c r="A580" s="4" t="s">
        <v>885</v>
      </c>
      <c r="B580" s="3">
        <f>主线辅助!B576</f>
        <v>4602533</v>
      </c>
      <c r="C580" s="3">
        <v>7</v>
      </c>
      <c r="D580" s="3">
        <v>74</v>
      </c>
      <c r="E580" s="3">
        <v>3</v>
      </c>
      <c r="F580" s="25">
        <f t="shared" si="24"/>
        <v>515914</v>
      </c>
      <c r="G580" s="25">
        <v>469138</v>
      </c>
      <c r="H580" s="26">
        <f>ROUND((F580/4*5.5+F580*2.7+F580/4*10*1)*2,0)*C580</f>
        <v>47489883</v>
      </c>
      <c r="I580" s="26">
        <f t="shared" si="25"/>
        <v>43184155</v>
      </c>
      <c r="J580" s="26"/>
      <c r="K580" s="35">
        <f>MAX(G580-MAX(G$5:G579),0)</f>
        <v>1365</v>
      </c>
      <c r="L580" s="35">
        <f>MAX(G$5:G580)</f>
        <v>469138</v>
      </c>
      <c r="M580" s="3">
        <v>0.65</v>
      </c>
      <c r="N580" s="38">
        <f>INT(B580*0.2)</f>
        <v>920506</v>
      </c>
      <c r="O580" s="38">
        <f t="shared" si="26"/>
        <v>195473</v>
      </c>
      <c r="P580">
        <f>INT(L580*2.5)</f>
        <v>1172845</v>
      </c>
      <c r="Q580">
        <f>INT(L580/4)</f>
        <v>117284</v>
      </c>
      <c r="W580" s="4" t="s">
        <v>8169</v>
      </c>
      <c r="X580">
        <v>6</v>
      </c>
      <c r="Y580">
        <f>IF(MOD(X580,9)=0,N580,IF(MOD(X580,6)=0,N580,IF(MOD(X580,3)=0,N580)))</f>
        <v>920506</v>
      </c>
      <c r="Z580">
        <f>IF(MOD(X580,9)=0,O580,IF(MOD(X580,6)=0,O580,IF(MOD(X580,3)=0,O580)))</f>
        <v>195473</v>
      </c>
    </row>
    <row r="581" spans="1:26">
      <c r="A581" s="4" t="s">
        <v>886</v>
      </c>
      <c r="B581" s="3">
        <f>主线辅助!B577</f>
        <v>4609643</v>
      </c>
      <c r="C581" s="3">
        <v>7</v>
      </c>
      <c r="D581" s="3">
        <v>74</v>
      </c>
      <c r="E581" s="3">
        <v>3</v>
      </c>
      <c r="F581" s="25">
        <f t="shared" si="24"/>
        <v>516711</v>
      </c>
      <c r="G581" s="25">
        <v>469863</v>
      </c>
      <c r="H581" s="26">
        <f>ROUND((F581/4*5.5+F581*2.7+F581/4*10*1)*2,0)*C581</f>
        <v>47563250</v>
      </c>
      <c r="I581" s="26">
        <f t="shared" si="25"/>
        <v>43250886</v>
      </c>
      <c r="J581" s="26"/>
      <c r="K581" s="35">
        <f>MAX(G581-MAX(G$5:G580),0)</f>
        <v>725</v>
      </c>
      <c r="L581" s="35">
        <f>MAX(G$5:G581)</f>
        <v>469863</v>
      </c>
      <c r="M581" s="3">
        <v>0.65</v>
      </c>
      <c r="N581" s="38">
        <f>INT(B581*0.2)</f>
        <v>921928</v>
      </c>
      <c r="O581" s="38">
        <f t="shared" si="26"/>
        <v>195775</v>
      </c>
      <c r="P581">
        <f>INT(L581*2.5)</f>
        <v>1174657</v>
      </c>
      <c r="Q581">
        <f>INT(L581/4)</f>
        <v>117465</v>
      </c>
      <c r="W581" s="4" t="s">
        <v>8169</v>
      </c>
      <c r="X581">
        <v>7</v>
      </c>
      <c r="Y581" t="b">
        <f>IF(MOD(X581,9)=0,N581,IF(MOD(X581,6)=0,N581,IF(MOD(X581,3)=0,N581)))</f>
        <v>0</v>
      </c>
      <c r="Z581" t="b">
        <f>IF(MOD(X581,9)=0,O581,IF(MOD(X581,6)=0,O581,IF(MOD(X581,3)=0,O581)))</f>
        <v>0</v>
      </c>
    </row>
    <row r="582" spans="1:26">
      <c r="A582" s="4" t="s">
        <v>887</v>
      </c>
      <c r="B582" s="3">
        <f>主线辅助!B578</f>
        <v>4616752</v>
      </c>
      <c r="C582" s="3">
        <v>7</v>
      </c>
      <c r="D582" s="3">
        <v>74</v>
      </c>
      <c r="E582" s="3">
        <v>3</v>
      </c>
      <c r="F582" s="25">
        <f t="shared" ref="F582:F645" si="27">INT(B582/(5-1.9)/C582/(D582/2.7)*100/1.5)</f>
        <v>517508</v>
      </c>
      <c r="G582" s="25">
        <v>470587</v>
      </c>
      <c r="H582" s="26">
        <f>ROUND((F582/4*5.5+F582*2.7+F582/4*10*1)*2,0)*C582</f>
        <v>47636610</v>
      </c>
      <c r="I582" s="26">
        <f t="shared" ref="I582:I645" si="28">ROUND((G582/4*5.5+G582*2.7+G582/4*10*1)*2,0)*C582</f>
        <v>43317533</v>
      </c>
      <c r="J582" s="26"/>
      <c r="K582" s="35">
        <f>MAX(G582-MAX(G$5:G581),0)</f>
        <v>724</v>
      </c>
      <c r="L582" s="35">
        <f>MAX(G$5:G582)</f>
        <v>470587</v>
      </c>
      <c r="M582" s="3">
        <v>0.65</v>
      </c>
      <c r="N582" s="38">
        <f>INT(B582*0.2)</f>
        <v>923350</v>
      </c>
      <c r="O582" s="38">
        <f t="shared" ref="O582:O645" si="29">INT((P582/15)+Q582)</f>
        <v>196077</v>
      </c>
      <c r="P582">
        <f>INT(L582*2.5)</f>
        <v>1176467</v>
      </c>
      <c r="Q582">
        <f>INT(L582/4)</f>
        <v>117646</v>
      </c>
      <c r="W582" s="4" t="s">
        <v>8169</v>
      </c>
      <c r="X582">
        <v>8</v>
      </c>
      <c r="Y582" t="b">
        <f>IF(MOD(X582,9)=0,N582,IF(MOD(X582,6)=0,N582,IF(MOD(X582,3)=0,N582)))</f>
        <v>0</v>
      </c>
      <c r="Z582" t="b">
        <f>IF(MOD(X582,9)=0,O582,IF(MOD(X582,6)=0,O582,IF(MOD(X582,3)=0,O582)))</f>
        <v>0</v>
      </c>
    </row>
    <row r="583" spans="1:26">
      <c r="A583" s="4" t="s">
        <v>888</v>
      </c>
      <c r="B583" s="3">
        <f>主线辅助!B579</f>
        <v>4630209</v>
      </c>
      <c r="C583" s="3">
        <v>7</v>
      </c>
      <c r="D583" s="3">
        <v>74</v>
      </c>
      <c r="E583" s="3">
        <v>3</v>
      </c>
      <c r="F583" s="25">
        <f t="shared" si="27"/>
        <v>519017</v>
      </c>
      <c r="G583" s="25">
        <v>471959</v>
      </c>
      <c r="H583" s="26">
        <f>ROUND((F583/4*5.5+F583*2.7+F583/4*10*1)*2,0)*C583</f>
        <v>47775518</v>
      </c>
      <c r="I583" s="26">
        <f t="shared" si="28"/>
        <v>43443827</v>
      </c>
      <c r="J583" s="26"/>
      <c r="K583" s="35">
        <f>MAX(G583-MAX(G$5:G582),0)</f>
        <v>1372</v>
      </c>
      <c r="L583" s="35">
        <f>MAX(G$5:G583)</f>
        <v>471959</v>
      </c>
      <c r="M583" s="3">
        <v>0.65</v>
      </c>
      <c r="N583" s="38">
        <f>INT(B583*0.2)</f>
        <v>926041</v>
      </c>
      <c r="O583" s="38">
        <f t="shared" si="29"/>
        <v>196648</v>
      </c>
      <c r="P583">
        <f>INT(L583*2.5)</f>
        <v>1179897</v>
      </c>
      <c r="Q583">
        <f>INT(L583/4)</f>
        <v>117989</v>
      </c>
      <c r="W583" s="4" t="s">
        <v>8169</v>
      </c>
      <c r="X583">
        <v>9</v>
      </c>
      <c r="Y583">
        <f>IF(MOD(X583,9)=0,N583,IF(MOD(X583,6)=0,N583,IF(MOD(X583,3)=0,N583)))</f>
        <v>926041</v>
      </c>
      <c r="Z583">
        <f>IF(MOD(X583,9)=0,O583,IF(MOD(X583,6)=0,O583,IF(MOD(X583,3)=0,O583)))</f>
        <v>196648</v>
      </c>
    </row>
    <row r="584" spans="1:26">
      <c r="A584" s="4" t="s">
        <v>142</v>
      </c>
      <c r="B584" s="3">
        <f>主线辅助!B580</f>
        <v>4637336</v>
      </c>
      <c r="C584" s="3">
        <v>7</v>
      </c>
      <c r="D584" s="3">
        <v>74</v>
      </c>
      <c r="E584" s="3">
        <v>3</v>
      </c>
      <c r="F584" s="25">
        <f t="shared" si="27"/>
        <v>519815</v>
      </c>
      <c r="G584" s="25">
        <v>472685</v>
      </c>
      <c r="H584" s="26">
        <f>ROUND((F584/4*5.5+F584*2.7+F584/4*10*1)*2,0)*C584</f>
        <v>47848969</v>
      </c>
      <c r="I584" s="26">
        <f t="shared" si="28"/>
        <v>43510656</v>
      </c>
      <c r="J584" s="26"/>
      <c r="K584" s="35">
        <f>MAX(G584-MAX(G$5:G583),0)</f>
        <v>726</v>
      </c>
      <c r="L584" s="35">
        <f>MAX(G$5:G584)</f>
        <v>472685</v>
      </c>
      <c r="M584" s="3">
        <v>0.65</v>
      </c>
      <c r="N584" s="38">
        <f>INT(B584*0.2)</f>
        <v>927467</v>
      </c>
      <c r="O584" s="38">
        <f t="shared" si="29"/>
        <v>196951</v>
      </c>
      <c r="P584">
        <f>INT(L584*2.5)</f>
        <v>1181712</v>
      </c>
      <c r="Q584">
        <f>INT(L584/4)</f>
        <v>118171</v>
      </c>
      <c r="W584" s="4" t="s">
        <v>8169</v>
      </c>
      <c r="X584">
        <v>10</v>
      </c>
      <c r="Y584" t="b">
        <f>IF(MOD(X584,9)=0,N584,IF(MOD(X584,6)=0,N584,IF(MOD(X584,3)=0,N584)))</f>
        <v>0</v>
      </c>
      <c r="Z584" t="b">
        <f>IF(MOD(X584,9)=0,O584,IF(MOD(X584,6)=0,O584,IF(MOD(X584,3)=0,O584)))</f>
        <v>0</v>
      </c>
    </row>
    <row r="585" spans="1:26">
      <c r="A585" s="4" t="s">
        <v>889</v>
      </c>
      <c r="B585" s="3">
        <f>主线辅助!B581</f>
        <v>4679285</v>
      </c>
      <c r="C585" s="3">
        <v>7</v>
      </c>
      <c r="D585" s="3">
        <v>74</v>
      </c>
      <c r="E585" s="3">
        <v>3</v>
      </c>
      <c r="F585" s="25">
        <f t="shared" si="27"/>
        <v>524518</v>
      </c>
      <c r="G585" s="25">
        <v>476961</v>
      </c>
      <c r="H585" s="26">
        <f>ROUND((F585/4*5.5+F585*2.7+F585/4*10*1)*2,0)*C585</f>
        <v>48281884</v>
      </c>
      <c r="I585" s="26">
        <f t="shared" si="28"/>
        <v>43904259</v>
      </c>
      <c r="J585" s="26"/>
      <c r="K585" s="35">
        <f>MAX(G585-MAX(G$5:G584),0)</f>
        <v>4276</v>
      </c>
      <c r="L585" s="35">
        <f>MAX(G$5:G585)</f>
        <v>476961</v>
      </c>
      <c r="M585" s="3">
        <v>0.65</v>
      </c>
      <c r="N585" s="38">
        <f>INT(B585*0.2)</f>
        <v>935857</v>
      </c>
      <c r="O585" s="38">
        <f t="shared" si="29"/>
        <v>198733</v>
      </c>
      <c r="P585">
        <f>INT(L585*2.5)</f>
        <v>1192402</v>
      </c>
      <c r="Q585">
        <f>INT(L585/4)</f>
        <v>119240</v>
      </c>
      <c r="W585" s="4" t="s">
        <v>8170</v>
      </c>
      <c r="X585">
        <v>1</v>
      </c>
      <c r="Y585" t="b">
        <f>IF(MOD(X585,9)=0,N585,IF(MOD(X585,6)=0,N585,IF(MOD(X585,3)=0,N585)))</f>
        <v>0</v>
      </c>
      <c r="Z585" t="b">
        <f>IF(MOD(X585,9)=0,O585,IF(MOD(X585,6)=0,O585,IF(MOD(X585,3)=0,O585)))</f>
        <v>0</v>
      </c>
    </row>
    <row r="586" spans="1:26">
      <c r="A586" s="4" t="s">
        <v>890</v>
      </c>
      <c r="B586" s="3">
        <f>主线辅助!B582</f>
        <v>4685293</v>
      </c>
      <c r="C586" s="3">
        <v>7</v>
      </c>
      <c r="D586" s="3">
        <v>74</v>
      </c>
      <c r="E586" s="3">
        <v>3</v>
      </c>
      <c r="F586" s="25">
        <f t="shared" si="27"/>
        <v>525191</v>
      </c>
      <c r="G586" s="25">
        <v>477574</v>
      </c>
      <c r="H586" s="26">
        <f>ROUND((F586/4*5.5+F586*2.7+F586/4*10*1)*2,0)*C586</f>
        <v>48343834</v>
      </c>
      <c r="I586" s="26">
        <f t="shared" si="28"/>
        <v>43960686</v>
      </c>
      <c r="J586" s="26"/>
      <c r="K586" s="35">
        <f>MAX(G586-MAX(G$5:G585),0)</f>
        <v>613</v>
      </c>
      <c r="L586" s="35">
        <f>MAX(G$5:G586)</f>
        <v>477574</v>
      </c>
      <c r="M586" s="3">
        <v>0.65</v>
      </c>
      <c r="N586" s="38">
        <f>INT(B586*0.2)</f>
        <v>937058</v>
      </c>
      <c r="O586" s="38">
        <f t="shared" si="29"/>
        <v>198988</v>
      </c>
      <c r="P586">
        <f>INT(L586*2.5)</f>
        <v>1193935</v>
      </c>
      <c r="Q586">
        <f>INT(L586/4)</f>
        <v>119393</v>
      </c>
      <c r="W586" s="4" t="s">
        <v>8170</v>
      </c>
      <c r="X586">
        <v>2</v>
      </c>
      <c r="Y586" t="b">
        <f>IF(MOD(X586,9)=0,N586,IF(MOD(X586,6)=0,N586,IF(MOD(X586,3)=0,N586)))</f>
        <v>0</v>
      </c>
      <c r="Z586" t="b">
        <f>IF(MOD(X586,9)=0,O586,IF(MOD(X586,6)=0,O586,IF(MOD(X586,3)=0,O586)))</f>
        <v>0</v>
      </c>
    </row>
    <row r="587" spans="1:26">
      <c r="A587" s="4" t="s">
        <v>891</v>
      </c>
      <c r="B587" s="3">
        <f>主线辅助!B583</f>
        <v>4697707</v>
      </c>
      <c r="C587" s="3">
        <v>7</v>
      </c>
      <c r="D587" s="3">
        <v>74</v>
      </c>
      <c r="E587" s="3">
        <v>3</v>
      </c>
      <c r="F587" s="25">
        <f t="shared" si="27"/>
        <v>526583</v>
      </c>
      <c r="G587" s="25">
        <v>478839</v>
      </c>
      <c r="H587" s="26">
        <f>ROUND((F587/4*5.5+F587*2.7+F587/4*10*1)*2,0)*C587</f>
        <v>48471962</v>
      </c>
      <c r="I587" s="26">
        <f t="shared" si="28"/>
        <v>44077131</v>
      </c>
      <c r="J587" s="26"/>
      <c r="K587" s="35">
        <f>MAX(G587-MAX(G$5:G586),0)</f>
        <v>1265</v>
      </c>
      <c r="L587" s="35">
        <f>MAX(G$5:G587)</f>
        <v>478839</v>
      </c>
      <c r="M587" s="3">
        <v>0.65</v>
      </c>
      <c r="N587" s="38">
        <f>INT(B587*0.2)</f>
        <v>939541</v>
      </c>
      <c r="O587" s="38">
        <f t="shared" si="29"/>
        <v>199515</v>
      </c>
      <c r="P587">
        <f>INT(L587*2.5)</f>
        <v>1197097</v>
      </c>
      <c r="Q587">
        <f>INT(L587/4)</f>
        <v>119709</v>
      </c>
      <c r="W587" s="4" t="s">
        <v>8170</v>
      </c>
      <c r="X587">
        <v>3</v>
      </c>
      <c r="Y587">
        <f>IF(MOD(X587,9)=0,N587,IF(MOD(X587,6)=0,N587,IF(MOD(X587,3)=0,N587)))</f>
        <v>939541</v>
      </c>
      <c r="Z587">
        <f>IF(MOD(X587,9)=0,O587,IF(MOD(X587,6)=0,O587,IF(MOD(X587,3)=0,O587)))</f>
        <v>199515</v>
      </c>
    </row>
    <row r="588" spans="1:26">
      <c r="A588" s="4" t="s">
        <v>892</v>
      </c>
      <c r="B588" s="3">
        <f>主线辅助!B584</f>
        <v>4703731</v>
      </c>
      <c r="C588" s="3">
        <v>7</v>
      </c>
      <c r="D588" s="3">
        <v>74</v>
      </c>
      <c r="E588" s="3">
        <v>3</v>
      </c>
      <c r="F588" s="25">
        <f t="shared" si="27"/>
        <v>527258</v>
      </c>
      <c r="G588" s="25">
        <v>479453</v>
      </c>
      <c r="H588" s="26">
        <f>ROUND((F588/4*5.5+F588*2.7+F588/4*10*1)*2,0)*C588</f>
        <v>48534101</v>
      </c>
      <c r="I588" s="26">
        <f t="shared" si="28"/>
        <v>44133649</v>
      </c>
      <c r="J588" s="26"/>
      <c r="K588" s="35">
        <f>MAX(G588-MAX(G$5:G587),0)</f>
        <v>614</v>
      </c>
      <c r="L588" s="35">
        <f>MAX(G$5:G588)</f>
        <v>479453</v>
      </c>
      <c r="M588" s="3">
        <v>0.65</v>
      </c>
      <c r="N588" s="38">
        <f>INT(B588*0.2)</f>
        <v>940746</v>
      </c>
      <c r="O588" s="38">
        <f t="shared" si="29"/>
        <v>199771</v>
      </c>
      <c r="P588">
        <f>INT(L588*2.5)</f>
        <v>1198632</v>
      </c>
      <c r="Q588">
        <f>INT(L588/4)</f>
        <v>119863</v>
      </c>
      <c r="W588" s="4" t="s">
        <v>8170</v>
      </c>
      <c r="X588">
        <v>4</v>
      </c>
      <c r="Y588" t="b">
        <f>IF(MOD(X588,9)=0,N588,IF(MOD(X588,6)=0,N588,IF(MOD(X588,3)=0,N588)))</f>
        <v>0</v>
      </c>
      <c r="Z588" t="b">
        <f>IF(MOD(X588,9)=0,O588,IF(MOD(X588,6)=0,O588,IF(MOD(X588,3)=0,O588)))</f>
        <v>0</v>
      </c>
    </row>
    <row r="589" spans="1:26">
      <c r="A589" s="4" t="s">
        <v>893</v>
      </c>
      <c r="B589" s="3">
        <f>主线辅助!B585</f>
        <v>4709756</v>
      </c>
      <c r="C589" s="3">
        <v>7</v>
      </c>
      <c r="D589" s="3">
        <v>74</v>
      </c>
      <c r="E589" s="3">
        <v>3</v>
      </c>
      <c r="F589" s="25">
        <f t="shared" si="27"/>
        <v>527933</v>
      </c>
      <c r="G589" s="25">
        <v>480067</v>
      </c>
      <c r="H589" s="26">
        <f>ROUND((F589/4*5.5+F589*2.7+F589/4*10*1)*2,0)*C589</f>
        <v>48596233</v>
      </c>
      <c r="I589" s="26">
        <f t="shared" si="28"/>
        <v>44190167</v>
      </c>
      <c r="J589" s="26"/>
      <c r="K589" s="35">
        <f>MAX(G589-MAX(G$5:G588),0)</f>
        <v>614</v>
      </c>
      <c r="L589" s="35">
        <f>MAX(G$5:G589)</f>
        <v>480067</v>
      </c>
      <c r="M589" s="3">
        <v>0.65</v>
      </c>
      <c r="N589" s="38">
        <f>INT(B589*0.2)</f>
        <v>941951</v>
      </c>
      <c r="O589" s="38">
        <f t="shared" si="29"/>
        <v>200027</v>
      </c>
      <c r="P589">
        <f>INT(L589*2.5)</f>
        <v>1200167</v>
      </c>
      <c r="Q589">
        <f>INT(L589/4)</f>
        <v>120016</v>
      </c>
      <c r="W589" s="4" t="s">
        <v>8170</v>
      </c>
      <c r="X589">
        <v>5</v>
      </c>
      <c r="Y589" t="b">
        <f>IF(MOD(X589,9)=0,N589,IF(MOD(X589,6)=0,N589,IF(MOD(X589,3)=0,N589)))</f>
        <v>0</v>
      </c>
      <c r="Z589" t="b">
        <f>IF(MOD(X589,9)=0,O589,IF(MOD(X589,6)=0,O589,IF(MOD(X589,3)=0,O589)))</f>
        <v>0</v>
      </c>
    </row>
    <row r="590" spans="1:26">
      <c r="A590" s="4" t="s">
        <v>894</v>
      </c>
      <c r="B590" s="3">
        <f>主线辅助!B586</f>
        <v>4722224</v>
      </c>
      <c r="C590" s="3">
        <v>7</v>
      </c>
      <c r="D590" s="3">
        <v>74</v>
      </c>
      <c r="E590" s="3">
        <v>3</v>
      </c>
      <c r="F590" s="25">
        <f t="shared" si="27"/>
        <v>529331</v>
      </c>
      <c r="G590" s="25">
        <v>481338</v>
      </c>
      <c r="H590" s="26">
        <f>ROUND((F590/4*5.5+F590*2.7+F590/4*10*1)*2,0)*C590</f>
        <v>48724921</v>
      </c>
      <c r="I590" s="26">
        <f t="shared" si="28"/>
        <v>44307165</v>
      </c>
      <c r="J590" s="26"/>
      <c r="K590" s="35">
        <f>MAX(G590-MAX(G$5:G589),0)</f>
        <v>1271</v>
      </c>
      <c r="L590" s="35">
        <f>MAX(G$5:G590)</f>
        <v>481338</v>
      </c>
      <c r="M590" s="3">
        <v>0.65</v>
      </c>
      <c r="N590" s="38">
        <f>INT(B590*0.2)</f>
        <v>944444</v>
      </c>
      <c r="O590" s="38">
        <f t="shared" si="29"/>
        <v>200557</v>
      </c>
      <c r="P590">
        <f>INT(L590*2.5)</f>
        <v>1203345</v>
      </c>
      <c r="Q590">
        <f>INT(L590/4)</f>
        <v>120334</v>
      </c>
      <c r="W590" s="4" t="s">
        <v>8170</v>
      </c>
      <c r="X590">
        <v>6</v>
      </c>
      <c r="Y590">
        <f>IF(MOD(X590,9)=0,N590,IF(MOD(X590,6)=0,N590,IF(MOD(X590,3)=0,N590)))</f>
        <v>944444</v>
      </c>
      <c r="Z590">
        <f>IF(MOD(X590,9)=0,O590,IF(MOD(X590,6)=0,O590,IF(MOD(X590,3)=0,O590)))</f>
        <v>200557</v>
      </c>
    </row>
    <row r="591" spans="1:26">
      <c r="A591" s="4" t="s">
        <v>895</v>
      </c>
      <c r="B591" s="3">
        <f>主线辅助!B587</f>
        <v>4728264</v>
      </c>
      <c r="C591" s="3">
        <v>7</v>
      </c>
      <c r="D591" s="3">
        <v>74</v>
      </c>
      <c r="E591" s="3">
        <v>3</v>
      </c>
      <c r="F591" s="25">
        <f t="shared" si="27"/>
        <v>530008</v>
      </c>
      <c r="G591" s="25">
        <v>481954</v>
      </c>
      <c r="H591" s="26">
        <f>ROUND((F591/4*5.5+F591*2.7+F591/4*10*1)*2,0)*C591</f>
        <v>48787235</v>
      </c>
      <c r="I591" s="26">
        <f t="shared" si="28"/>
        <v>44363865</v>
      </c>
      <c r="J591" s="26"/>
      <c r="K591" s="35">
        <f>MAX(G591-MAX(G$5:G590),0)</f>
        <v>616</v>
      </c>
      <c r="L591" s="35">
        <f>MAX(G$5:G591)</f>
        <v>481954</v>
      </c>
      <c r="M591" s="3">
        <v>0.65</v>
      </c>
      <c r="N591" s="38">
        <f>INT(B591*0.2)</f>
        <v>945652</v>
      </c>
      <c r="O591" s="38">
        <f t="shared" si="29"/>
        <v>200813</v>
      </c>
      <c r="P591">
        <f>INT(L591*2.5)</f>
        <v>1204885</v>
      </c>
      <c r="Q591">
        <f>INT(L591/4)</f>
        <v>120488</v>
      </c>
      <c r="W591" s="4" t="s">
        <v>8170</v>
      </c>
      <c r="X591">
        <v>7</v>
      </c>
      <c r="Y591" t="b">
        <f>IF(MOD(X591,9)=0,N591,IF(MOD(X591,6)=0,N591,IF(MOD(X591,3)=0,N591)))</f>
        <v>0</v>
      </c>
      <c r="Z591" t="b">
        <f>IF(MOD(X591,9)=0,O591,IF(MOD(X591,6)=0,O591,IF(MOD(X591,3)=0,O591)))</f>
        <v>0</v>
      </c>
    </row>
    <row r="592" spans="1:26">
      <c r="A592" s="4" t="s">
        <v>896</v>
      </c>
      <c r="B592" s="3">
        <f>主线辅助!B588</f>
        <v>4734303</v>
      </c>
      <c r="C592" s="3">
        <v>7</v>
      </c>
      <c r="D592" s="3">
        <v>74</v>
      </c>
      <c r="E592" s="3">
        <v>3</v>
      </c>
      <c r="F592" s="25">
        <f t="shared" si="27"/>
        <v>530685</v>
      </c>
      <c r="G592" s="25">
        <v>482569</v>
      </c>
      <c r="H592" s="26">
        <f>ROUND((F592/4*5.5+F592*2.7+F592/4*10*1)*2,0)*C592</f>
        <v>48849556</v>
      </c>
      <c r="I592" s="26">
        <f t="shared" si="28"/>
        <v>44420474</v>
      </c>
      <c r="J592" s="26"/>
      <c r="K592" s="35">
        <f>MAX(G592-MAX(G$5:G591),0)</f>
        <v>615</v>
      </c>
      <c r="L592" s="35">
        <f>MAX(G$5:G592)</f>
        <v>482569</v>
      </c>
      <c r="M592" s="3">
        <v>0.65</v>
      </c>
      <c r="N592" s="38">
        <f>INT(B592*0.2)</f>
        <v>946860</v>
      </c>
      <c r="O592" s="38">
        <f t="shared" si="29"/>
        <v>201070</v>
      </c>
      <c r="P592">
        <f>INT(L592*2.5)</f>
        <v>1206422</v>
      </c>
      <c r="Q592">
        <f>INT(L592/4)</f>
        <v>120642</v>
      </c>
      <c r="W592" s="4" t="s">
        <v>8170</v>
      </c>
      <c r="X592">
        <v>8</v>
      </c>
      <c r="Y592" t="b">
        <f>IF(MOD(X592,9)=0,N592,IF(MOD(X592,6)=0,N592,IF(MOD(X592,3)=0,N592)))</f>
        <v>0</v>
      </c>
      <c r="Z592" t="b">
        <f>IF(MOD(X592,9)=0,O592,IF(MOD(X592,6)=0,O592,IF(MOD(X592,3)=0,O592)))</f>
        <v>0</v>
      </c>
    </row>
    <row r="593" spans="1:26">
      <c r="A593" s="4" t="s">
        <v>897</v>
      </c>
      <c r="B593" s="3">
        <f>主线辅助!B589</f>
        <v>4746826</v>
      </c>
      <c r="C593" s="3">
        <v>7</v>
      </c>
      <c r="D593" s="3">
        <v>74</v>
      </c>
      <c r="E593" s="3">
        <v>3</v>
      </c>
      <c r="F593" s="25">
        <f t="shared" si="27"/>
        <v>532089</v>
      </c>
      <c r="G593" s="25">
        <v>483846</v>
      </c>
      <c r="H593" s="26">
        <f>ROUND((F593/4*5.5+F593*2.7+F593/4*10*1)*2,0)*C593</f>
        <v>48978790</v>
      </c>
      <c r="I593" s="26">
        <f t="shared" si="28"/>
        <v>44538025</v>
      </c>
      <c r="J593" s="26"/>
      <c r="K593" s="35">
        <f>MAX(G593-MAX(G$5:G592),0)</f>
        <v>1277</v>
      </c>
      <c r="L593" s="35">
        <f>MAX(G$5:G593)</f>
        <v>483846</v>
      </c>
      <c r="M593" s="3">
        <v>0.65</v>
      </c>
      <c r="N593" s="38">
        <f>INT(B593*0.2)</f>
        <v>949365</v>
      </c>
      <c r="O593" s="38">
        <f t="shared" si="29"/>
        <v>201602</v>
      </c>
      <c r="P593">
        <f>INT(L593*2.5)</f>
        <v>1209615</v>
      </c>
      <c r="Q593">
        <f>INT(L593/4)</f>
        <v>120961</v>
      </c>
      <c r="W593" s="4" t="s">
        <v>8170</v>
      </c>
      <c r="X593">
        <v>9</v>
      </c>
      <c r="Y593">
        <f>IF(MOD(X593,9)=0,N593,IF(MOD(X593,6)=0,N593,IF(MOD(X593,3)=0,N593)))</f>
        <v>949365</v>
      </c>
      <c r="Z593">
        <f>IF(MOD(X593,9)=0,O593,IF(MOD(X593,6)=0,O593,IF(MOD(X593,3)=0,O593)))</f>
        <v>201602</v>
      </c>
    </row>
    <row r="594" spans="1:26">
      <c r="A594" s="4" t="s">
        <v>144</v>
      </c>
      <c r="B594" s="3">
        <f>主线辅助!B590</f>
        <v>4752881</v>
      </c>
      <c r="C594" s="3">
        <v>7</v>
      </c>
      <c r="D594" s="3">
        <v>74</v>
      </c>
      <c r="E594" s="3">
        <v>3</v>
      </c>
      <c r="F594" s="25">
        <f t="shared" si="27"/>
        <v>532767</v>
      </c>
      <c r="G594" s="25">
        <v>484463</v>
      </c>
      <c r="H594" s="26">
        <f>ROUND((F594/4*5.5+F594*2.7+F594/4*10*1)*2,0)*C594</f>
        <v>49041202</v>
      </c>
      <c r="I594" s="26">
        <f t="shared" si="28"/>
        <v>44594816</v>
      </c>
      <c r="J594" s="26"/>
      <c r="K594" s="35">
        <f>MAX(G594-MAX(G$5:G593),0)</f>
        <v>617</v>
      </c>
      <c r="L594" s="35">
        <f>MAX(G$5:G594)</f>
        <v>484463</v>
      </c>
      <c r="M594" s="3">
        <v>0.65</v>
      </c>
      <c r="N594" s="38">
        <f>INT(B594*0.2)</f>
        <v>950576</v>
      </c>
      <c r="O594" s="38">
        <f t="shared" si="29"/>
        <v>201858</v>
      </c>
      <c r="P594">
        <f>INT(L594*2.5)</f>
        <v>1211157</v>
      </c>
      <c r="Q594">
        <f>INT(L594/4)</f>
        <v>121115</v>
      </c>
      <c r="W594" s="4" t="s">
        <v>8170</v>
      </c>
      <c r="X594">
        <v>10</v>
      </c>
      <c r="Y594" t="b">
        <f>IF(MOD(X594,9)=0,N594,IF(MOD(X594,6)=0,N594,IF(MOD(X594,3)=0,N594)))</f>
        <v>0</v>
      </c>
      <c r="Z594" t="b">
        <f>IF(MOD(X594,9)=0,O594,IF(MOD(X594,6)=0,O594,IF(MOD(X594,3)=0,O594)))</f>
        <v>0</v>
      </c>
    </row>
    <row r="595" spans="1:26">
      <c r="A595" s="4" t="s">
        <v>898</v>
      </c>
      <c r="B595" s="3">
        <f>主线辅助!B591</f>
        <v>4791575</v>
      </c>
      <c r="C595" s="3">
        <v>7</v>
      </c>
      <c r="D595" s="3">
        <v>74</v>
      </c>
      <c r="E595" s="3">
        <v>3</v>
      </c>
      <c r="F595" s="25">
        <f t="shared" si="27"/>
        <v>537105</v>
      </c>
      <c r="G595" s="25">
        <v>488407</v>
      </c>
      <c r="H595" s="26">
        <f>ROUND((F595/4*5.5+F595*2.7+F595/4*10*1)*2,0)*C595</f>
        <v>49440517</v>
      </c>
      <c r="I595" s="26">
        <f t="shared" si="28"/>
        <v>44957864</v>
      </c>
      <c r="J595" s="26"/>
      <c r="K595" s="35">
        <f>MAX(G595-MAX(G$5:G594),0)</f>
        <v>3944</v>
      </c>
      <c r="L595" s="35">
        <f>MAX(G$5:G595)</f>
        <v>488407</v>
      </c>
      <c r="M595" s="3">
        <v>0.65</v>
      </c>
      <c r="N595" s="38">
        <f>INT(B595*0.2)</f>
        <v>958315</v>
      </c>
      <c r="O595" s="38">
        <f t="shared" si="29"/>
        <v>203502</v>
      </c>
      <c r="P595">
        <f>INT(L595*2.5)</f>
        <v>1221017</v>
      </c>
      <c r="Q595">
        <f>INT(L595/4)</f>
        <v>122101</v>
      </c>
      <c r="W595" s="4" t="s">
        <v>8171</v>
      </c>
      <c r="X595">
        <v>1</v>
      </c>
      <c r="Y595" t="b">
        <f>IF(MOD(X595,9)=0,N595,IF(MOD(X595,6)=0,N595,IF(MOD(X595,3)=0,N595)))</f>
        <v>0</v>
      </c>
      <c r="Z595" t="b">
        <f>IF(MOD(X595,9)=0,O595,IF(MOD(X595,6)=0,O595,IF(MOD(X595,3)=0,O595)))</f>
        <v>0</v>
      </c>
    </row>
    <row r="596" spans="1:26">
      <c r="A596" s="4" t="s">
        <v>899</v>
      </c>
      <c r="B596" s="3">
        <f>主线辅助!B592</f>
        <v>4797644</v>
      </c>
      <c r="C596" s="3">
        <v>7</v>
      </c>
      <c r="D596" s="3">
        <v>74</v>
      </c>
      <c r="E596" s="3">
        <v>3</v>
      </c>
      <c r="F596" s="25">
        <f t="shared" si="27"/>
        <v>537785</v>
      </c>
      <c r="G596" s="25">
        <v>489026</v>
      </c>
      <c r="H596" s="26">
        <f>ROUND((F596/4*5.5+F596*2.7+F596/4*10*1)*2,0)*C596</f>
        <v>49503111</v>
      </c>
      <c r="I596" s="26">
        <f t="shared" si="28"/>
        <v>45014844</v>
      </c>
      <c r="J596" s="26"/>
      <c r="K596" s="35">
        <f>MAX(G596-MAX(G$5:G595),0)</f>
        <v>619</v>
      </c>
      <c r="L596" s="35">
        <f>MAX(G$5:G596)</f>
        <v>489026</v>
      </c>
      <c r="M596" s="3">
        <v>0.65</v>
      </c>
      <c r="N596" s="38">
        <f>INT(B596*0.2)</f>
        <v>959528</v>
      </c>
      <c r="O596" s="38">
        <f t="shared" si="29"/>
        <v>203760</v>
      </c>
      <c r="P596">
        <f>INT(L596*2.5)</f>
        <v>1222565</v>
      </c>
      <c r="Q596">
        <f>INT(L596/4)</f>
        <v>122256</v>
      </c>
      <c r="W596" s="4" t="s">
        <v>8171</v>
      </c>
      <c r="X596">
        <v>2</v>
      </c>
      <c r="Y596" t="b">
        <f>IF(MOD(X596,9)=0,N596,IF(MOD(X596,6)=0,N596,IF(MOD(X596,3)=0,N596)))</f>
        <v>0</v>
      </c>
      <c r="Z596" t="b">
        <f>IF(MOD(X596,9)=0,O596,IF(MOD(X596,6)=0,O596,IF(MOD(X596,3)=0,O596)))</f>
        <v>0</v>
      </c>
    </row>
    <row r="597" spans="1:26">
      <c r="A597" s="4" t="s">
        <v>900</v>
      </c>
      <c r="B597" s="3">
        <f>主线辅助!B593</f>
        <v>4810249</v>
      </c>
      <c r="C597" s="3">
        <v>7</v>
      </c>
      <c r="D597" s="3">
        <v>74</v>
      </c>
      <c r="E597" s="3">
        <v>3</v>
      </c>
      <c r="F597" s="25">
        <f t="shared" si="27"/>
        <v>539198</v>
      </c>
      <c r="G597" s="25">
        <v>490310</v>
      </c>
      <c r="H597" s="26">
        <f>ROUND((F597/4*5.5+F597*2.7+F597/4*10*1)*2,0)*C597</f>
        <v>49633178</v>
      </c>
      <c r="I597" s="26">
        <f t="shared" si="28"/>
        <v>45133039</v>
      </c>
      <c r="J597" s="26"/>
      <c r="K597" s="35">
        <f>MAX(G597-MAX(G$5:G596),0)</f>
        <v>1284</v>
      </c>
      <c r="L597" s="35">
        <f>MAX(G$5:G597)</f>
        <v>490310</v>
      </c>
      <c r="M597" s="3">
        <v>0.65</v>
      </c>
      <c r="N597" s="38">
        <f>INT(B597*0.2)</f>
        <v>962049</v>
      </c>
      <c r="O597" s="38">
        <f t="shared" si="29"/>
        <v>204295</v>
      </c>
      <c r="P597">
        <f>INT(L597*2.5)</f>
        <v>1225775</v>
      </c>
      <c r="Q597">
        <f>INT(L597/4)</f>
        <v>122577</v>
      </c>
      <c r="W597" s="4" t="s">
        <v>8171</v>
      </c>
      <c r="X597">
        <v>3</v>
      </c>
      <c r="Y597">
        <f>IF(MOD(X597,9)=0,N597,IF(MOD(X597,6)=0,N597,IF(MOD(X597,3)=0,N597)))</f>
        <v>962049</v>
      </c>
      <c r="Z597">
        <f>IF(MOD(X597,9)=0,O597,IF(MOD(X597,6)=0,O597,IF(MOD(X597,3)=0,O597)))</f>
        <v>204295</v>
      </c>
    </row>
    <row r="598" spans="1:26">
      <c r="A598" s="4" t="s">
        <v>901</v>
      </c>
      <c r="B598" s="3">
        <f>主线辅助!B594</f>
        <v>4816334</v>
      </c>
      <c r="C598" s="3">
        <v>7</v>
      </c>
      <c r="D598" s="3">
        <v>74</v>
      </c>
      <c r="E598" s="3">
        <v>3</v>
      </c>
      <c r="F598" s="25">
        <f t="shared" si="27"/>
        <v>539880</v>
      </c>
      <c r="G598" s="25">
        <v>490931</v>
      </c>
      <c r="H598" s="26">
        <f>ROUND((F598/4*5.5+F598*2.7+F598/4*10*1)*2,0)*C598</f>
        <v>49695954</v>
      </c>
      <c r="I598" s="26">
        <f t="shared" si="28"/>
        <v>45190201</v>
      </c>
      <c r="J598" s="26"/>
      <c r="K598" s="35">
        <f>MAX(G598-MAX(G$5:G597),0)</f>
        <v>621</v>
      </c>
      <c r="L598" s="35">
        <f>MAX(G$5:G598)</f>
        <v>490931</v>
      </c>
      <c r="M598" s="3">
        <v>0.65</v>
      </c>
      <c r="N598" s="38">
        <f>INT(B598*0.2)</f>
        <v>963266</v>
      </c>
      <c r="O598" s="38">
        <f t="shared" si="29"/>
        <v>204553</v>
      </c>
      <c r="P598">
        <f>INT(L598*2.5)</f>
        <v>1227327</v>
      </c>
      <c r="Q598">
        <f>INT(L598/4)</f>
        <v>122732</v>
      </c>
      <c r="W598" s="4" t="s">
        <v>8171</v>
      </c>
      <c r="X598">
        <v>4</v>
      </c>
      <c r="Y598" t="b">
        <f>IF(MOD(X598,9)=0,N598,IF(MOD(X598,6)=0,N598,IF(MOD(X598,3)=0,N598)))</f>
        <v>0</v>
      </c>
      <c r="Z598" t="b">
        <f>IF(MOD(X598,9)=0,O598,IF(MOD(X598,6)=0,O598,IF(MOD(X598,3)=0,O598)))</f>
        <v>0</v>
      </c>
    </row>
    <row r="599" spans="1:26">
      <c r="A599" s="4" t="s">
        <v>902</v>
      </c>
      <c r="B599" s="3">
        <f>主线辅助!B595</f>
        <v>4822418</v>
      </c>
      <c r="C599" s="3">
        <v>7</v>
      </c>
      <c r="D599" s="3">
        <v>74</v>
      </c>
      <c r="E599" s="3">
        <v>3</v>
      </c>
      <c r="F599" s="25">
        <f t="shared" si="27"/>
        <v>540562</v>
      </c>
      <c r="G599" s="25">
        <v>491551</v>
      </c>
      <c r="H599" s="26">
        <f>ROUND((F599/4*5.5+F599*2.7+F599/4*10*1)*2,0)*C599</f>
        <v>49758730</v>
      </c>
      <c r="I599" s="26">
        <f t="shared" si="28"/>
        <v>45247272</v>
      </c>
      <c r="J599" s="26"/>
      <c r="K599" s="35">
        <f>MAX(G599-MAX(G$5:G598),0)</f>
        <v>620</v>
      </c>
      <c r="L599" s="35">
        <f>MAX(G$5:G599)</f>
        <v>491551</v>
      </c>
      <c r="M599" s="3">
        <v>0.65</v>
      </c>
      <c r="N599" s="38">
        <f>INT(B599*0.2)</f>
        <v>964483</v>
      </c>
      <c r="O599" s="38">
        <f t="shared" si="29"/>
        <v>204812</v>
      </c>
      <c r="P599">
        <f>INT(L599*2.5)</f>
        <v>1228877</v>
      </c>
      <c r="Q599">
        <f>INT(L599/4)</f>
        <v>122887</v>
      </c>
      <c r="W599" s="4" t="s">
        <v>8171</v>
      </c>
      <c r="X599">
        <v>5</v>
      </c>
      <c r="Y599" t="b">
        <f>IF(MOD(X599,9)=0,N599,IF(MOD(X599,6)=0,N599,IF(MOD(X599,3)=0,N599)))</f>
        <v>0</v>
      </c>
      <c r="Z599" t="b">
        <f>IF(MOD(X599,9)=0,O599,IF(MOD(X599,6)=0,O599,IF(MOD(X599,3)=0,O599)))</f>
        <v>0</v>
      </c>
    </row>
    <row r="600" spans="1:26">
      <c r="A600" s="4" t="s">
        <v>903</v>
      </c>
      <c r="B600" s="3">
        <f>主线辅助!B596</f>
        <v>4835078</v>
      </c>
      <c r="C600" s="3">
        <v>7</v>
      </c>
      <c r="D600" s="3">
        <v>74</v>
      </c>
      <c r="E600" s="3">
        <v>3</v>
      </c>
      <c r="F600" s="25">
        <f t="shared" si="27"/>
        <v>541981</v>
      </c>
      <c r="G600" s="25">
        <v>492841</v>
      </c>
      <c r="H600" s="26">
        <f>ROUND((F600/4*5.5+F600*2.7+F600/4*10*1)*2,0)*C600</f>
        <v>49889350</v>
      </c>
      <c r="I600" s="26">
        <f t="shared" si="28"/>
        <v>45366013</v>
      </c>
      <c r="J600" s="26"/>
      <c r="K600" s="35">
        <f>MAX(G600-MAX(G$5:G599),0)</f>
        <v>1290</v>
      </c>
      <c r="L600" s="35">
        <f>MAX(G$5:G600)</f>
        <v>492841</v>
      </c>
      <c r="M600" s="3">
        <v>0.65</v>
      </c>
      <c r="N600" s="38">
        <f>INT(B600*0.2)</f>
        <v>967015</v>
      </c>
      <c r="O600" s="38">
        <f t="shared" si="29"/>
        <v>205350</v>
      </c>
      <c r="P600">
        <f>INT(L600*2.5)</f>
        <v>1232102</v>
      </c>
      <c r="Q600">
        <f>INT(L600/4)</f>
        <v>123210</v>
      </c>
      <c r="W600" s="4" t="s">
        <v>8171</v>
      </c>
      <c r="X600">
        <v>6</v>
      </c>
      <c r="Y600">
        <f>IF(MOD(X600,9)=0,N600,IF(MOD(X600,6)=0,N600,IF(MOD(X600,3)=0,N600)))</f>
        <v>967015</v>
      </c>
      <c r="Z600">
        <f>IF(MOD(X600,9)=0,O600,IF(MOD(X600,6)=0,O600,IF(MOD(X600,3)=0,O600)))</f>
        <v>205350</v>
      </c>
    </row>
    <row r="601" spans="1:26">
      <c r="A601" s="4" t="s">
        <v>904</v>
      </c>
      <c r="B601" s="3">
        <f>主线辅助!B597</f>
        <v>4841178</v>
      </c>
      <c r="C601" s="3">
        <v>7</v>
      </c>
      <c r="D601" s="3">
        <v>74</v>
      </c>
      <c r="E601" s="3">
        <v>3</v>
      </c>
      <c r="F601" s="25">
        <f t="shared" si="27"/>
        <v>542665</v>
      </c>
      <c r="G601" s="25">
        <v>493463</v>
      </c>
      <c r="H601" s="26">
        <f>ROUND((F601/4*5.5+F601*2.7+F601/4*10*1)*2,0)*C601</f>
        <v>49952315</v>
      </c>
      <c r="I601" s="26">
        <f t="shared" si="28"/>
        <v>45423266</v>
      </c>
      <c r="J601" s="26"/>
      <c r="K601" s="35">
        <f>MAX(G601-MAX(G$5:G600),0)</f>
        <v>622</v>
      </c>
      <c r="L601" s="35">
        <f>MAX(G$5:G601)</f>
        <v>493463</v>
      </c>
      <c r="M601" s="3">
        <v>0.65</v>
      </c>
      <c r="N601" s="38">
        <f>INT(B601*0.2)</f>
        <v>968235</v>
      </c>
      <c r="O601" s="38">
        <f t="shared" si="29"/>
        <v>205608</v>
      </c>
      <c r="P601">
        <f>INT(L601*2.5)</f>
        <v>1233657</v>
      </c>
      <c r="Q601">
        <f>INT(L601/4)</f>
        <v>123365</v>
      </c>
      <c r="W601" s="4" t="s">
        <v>8171</v>
      </c>
      <c r="X601">
        <v>7</v>
      </c>
      <c r="Y601" t="b">
        <f>IF(MOD(X601,9)=0,N601,IF(MOD(X601,6)=0,N601,IF(MOD(X601,3)=0,N601)))</f>
        <v>0</v>
      </c>
      <c r="Z601" t="b">
        <f>IF(MOD(X601,9)=0,O601,IF(MOD(X601,6)=0,O601,IF(MOD(X601,3)=0,O601)))</f>
        <v>0</v>
      </c>
    </row>
    <row r="602" spans="1:26">
      <c r="A602" s="4" t="s">
        <v>905</v>
      </c>
      <c r="B602" s="3">
        <f>主线辅助!B598</f>
        <v>4847279</v>
      </c>
      <c r="C602" s="3">
        <v>7</v>
      </c>
      <c r="D602" s="3">
        <v>74</v>
      </c>
      <c r="E602" s="3">
        <v>3</v>
      </c>
      <c r="F602" s="25">
        <f t="shared" si="27"/>
        <v>543349</v>
      </c>
      <c r="G602" s="25">
        <v>494085</v>
      </c>
      <c r="H602" s="26">
        <f>ROUND((F602/4*5.5+F602*2.7+F602/4*10*1)*2,0)*C602</f>
        <v>50015273</v>
      </c>
      <c r="I602" s="26">
        <f t="shared" si="28"/>
        <v>45480526</v>
      </c>
      <c r="J602" s="26"/>
      <c r="K602" s="35">
        <f>MAX(G602-MAX(G$5:G601),0)</f>
        <v>622</v>
      </c>
      <c r="L602" s="35">
        <f>MAX(G$5:G602)</f>
        <v>494085</v>
      </c>
      <c r="M602" s="3">
        <v>0.65</v>
      </c>
      <c r="N602" s="38">
        <f>INT(B602*0.2)</f>
        <v>969455</v>
      </c>
      <c r="O602" s="38">
        <f t="shared" si="29"/>
        <v>205868</v>
      </c>
      <c r="P602">
        <f>INT(L602*2.5)</f>
        <v>1235212</v>
      </c>
      <c r="Q602">
        <f>INT(L602/4)</f>
        <v>123521</v>
      </c>
      <c r="W602" s="4" t="s">
        <v>8171</v>
      </c>
      <c r="X602">
        <v>8</v>
      </c>
      <c r="Y602" t="b">
        <f>IF(MOD(X602,9)=0,N602,IF(MOD(X602,6)=0,N602,IF(MOD(X602,3)=0,N602)))</f>
        <v>0</v>
      </c>
      <c r="Z602" t="b">
        <f>IF(MOD(X602,9)=0,O602,IF(MOD(X602,6)=0,O602,IF(MOD(X602,3)=0,O602)))</f>
        <v>0</v>
      </c>
    </row>
    <row r="603" spans="1:26">
      <c r="A603" s="4" t="s">
        <v>906</v>
      </c>
      <c r="B603" s="3">
        <f>主线辅助!B599</f>
        <v>4859992</v>
      </c>
      <c r="C603" s="3">
        <v>7</v>
      </c>
      <c r="D603" s="3">
        <v>74</v>
      </c>
      <c r="E603" s="3">
        <v>3</v>
      </c>
      <c r="F603" s="25">
        <f t="shared" si="27"/>
        <v>544774</v>
      </c>
      <c r="G603" s="25">
        <v>495381</v>
      </c>
      <c r="H603" s="26">
        <f>ROUND((F603/4*5.5+F603*2.7+F603/4*10*1)*2,0)*C603</f>
        <v>50146446</v>
      </c>
      <c r="I603" s="26">
        <f t="shared" si="28"/>
        <v>45599820</v>
      </c>
      <c r="J603" s="26"/>
      <c r="K603" s="35">
        <f>MAX(G603-MAX(G$5:G602),0)</f>
        <v>1296</v>
      </c>
      <c r="L603" s="35">
        <f>MAX(G$5:G603)</f>
        <v>495381</v>
      </c>
      <c r="M603" s="3">
        <v>0.65</v>
      </c>
      <c r="N603" s="38">
        <f>INT(B603*0.2)</f>
        <v>971998</v>
      </c>
      <c r="O603" s="38">
        <f t="shared" si="29"/>
        <v>206408</v>
      </c>
      <c r="P603">
        <f>INT(L603*2.5)</f>
        <v>1238452</v>
      </c>
      <c r="Q603">
        <f>INT(L603/4)</f>
        <v>123845</v>
      </c>
      <c r="W603" s="4" t="s">
        <v>8171</v>
      </c>
      <c r="X603">
        <v>9</v>
      </c>
      <c r="Y603">
        <f>IF(MOD(X603,9)=0,N603,IF(MOD(X603,6)=0,N603,IF(MOD(X603,3)=0,N603)))</f>
        <v>971998</v>
      </c>
      <c r="Z603">
        <f>IF(MOD(X603,9)=0,O603,IF(MOD(X603,6)=0,O603,IF(MOD(X603,3)=0,O603)))</f>
        <v>206408</v>
      </c>
    </row>
    <row r="604" spans="1:26">
      <c r="A604" s="4" t="s">
        <v>146</v>
      </c>
      <c r="B604" s="3">
        <f>主线辅助!B600</f>
        <v>4866108</v>
      </c>
      <c r="C604" s="3">
        <v>7</v>
      </c>
      <c r="D604" s="3">
        <v>74</v>
      </c>
      <c r="E604" s="3">
        <v>3</v>
      </c>
      <c r="F604" s="25">
        <f t="shared" si="27"/>
        <v>545459</v>
      </c>
      <c r="G604" s="25">
        <v>496004</v>
      </c>
      <c r="H604" s="26">
        <f>ROUND((F604/4*5.5+F604*2.7+F604/4*10*1)*2,0)*C604</f>
        <v>50209502</v>
      </c>
      <c r="I604" s="26">
        <f t="shared" si="28"/>
        <v>45657171</v>
      </c>
      <c r="J604" s="26"/>
      <c r="K604" s="35">
        <f>MAX(G604-MAX(G$5:G603),0)</f>
        <v>623</v>
      </c>
      <c r="L604" s="35">
        <f>MAX(G$5:G604)</f>
        <v>496004</v>
      </c>
      <c r="M604" s="3">
        <v>0.65</v>
      </c>
      <c r="N604" s="38">
        <f>INT(B604*0.2)</f>
        <v>973221</v>
      </c>
      <c r="O604" s="38">
        <f t="shared" si="29"/>
        <v>206668</v>
      </c>
      <c r="P604">
        <f>INT(L604*2.5)</f>
        <v>1240010</v>
      </c>
      <c r="Q604">
        <f>INT(L604/4)</f>
        <v>124001</v>
      </c>
      <c r="W604" s="4" t="s">
        <v>8171</v>
      </c>
      <c r="X604">
        <v>10</v>
      </c>
      <c r="Y604" t="b">
        <f>IF(MOD(X604,9)=0,N604,IF(MOD(X604,6)=0,N604,IF(MOD(X604,3)=0,N604)))</f>
        <v>0</v>
      </c>
      <c r="Z604" t="b">
        <f>IF(MOD(X604,9)=0,O604,IF(MOD(X604,6)=0,O604,IF(MOD(X604,3)=0,O604)))</f>
        <v>0</v>
      </c>
    </row>
    <row r="605" spans="1:26">
      <c r="A605" s="4" t="s">
        <v>907</v>
      </c>
      <c r="B605" s="3">
        <f>主线辅助!B601</f>
        <v>4904992</v>
      </c>
      <c r="C605" s="3">
        <v>7</v>
      </c>
      <c r="D605" s="3">
        <v>74</v>
      </c>
      <c r="E605" s="3">
        <v>3</v>
      </c>
      <c r="F605" s="25">
        <f t="shared" si="27"/>
        <v>549818</v>
      </c>
      <c r="G605" s="25">
        <v>499968</v>
      </c>
      <c r="H605" s="26">
        <f>ROUND((F605/4*5.5+F605*2.7+F605/4*10*1)*2,0)*C605</f>
        <v>50610749</v>
      </c>
      <c r="I605" s="26">
        <f t="shared" si="28"/>
        <v>46022053</v>
      </c>
      <c r="J605" s="26"/>
      <c r="K605" s="35">
        <f>MAX(G605-MAX(G$5:G604),0)</f>
        <v>3964</v>
      </c>
      <c r="L605" s="35">
        <f>MAX(G$5:G605)</f>
        <v>499968</v>
      </c>
      <c r="M605" s="3">
        <v>0.65</v>
      </c>
      <c r="N605" s="38">
        <f>INT(B605*0.2)</f>
        <v>980998</v>
      </c>
      <c r="O605" s="38">
        <f t="shared" si="29"/>
        <v>208320</v>
      </c>
      <c r="P605">
        <f>INT(L605*2.5)</f>
        <v>1249920</v>
      </c>
      <c r="Q605">
        <f>INT(L605/4)</f>
        <v>124992</v>
      </c>
      <c r="W605" s="4" t="s">
        <v>8172</v>
      </c>
      <c r="X605">
        <v>1</v>
      </c>
      <c r="Y605" t="b">
        <f>IF(MOD(X605,9)=0,N605,IF(MOD(X605,6)=0,N605,IF(MOD(X605,3)=0,N605)))</f>
        <v>0</v>
      </c>
      <c r="Z605" t="b">
        <f>IF(MOD(X605,9)=0,O605,IF(MOD(X605,6)=0,O605,IF(MOD(X605,3)=0,O605)))</f>
        <v>0</v>
      </c>
    </row>
    <row r="606" spans="1:26">
      <c r="A606" s="4" t="s">
        <v>908</v>
      </c>
      <c r="B606" s="3">
        <f>主线辅助!B602</f>
        <v>4911122</v>
      </c>
      <c r="C606" s="3">
        <v>7</v>
      </c>
      <c r="D606" s="3">
        <v>74</v>
      </c>
      <c r="E606" s="3">
        <v>3</v>
      </c>
      <c r="F606" s="25">
        <f t="shared" si="27"/>
        <v>550505</v>
      </c>
      <c r="G606" s="25">
        <v>500593</v>
      </c>
      <c r="H606" s="26">
        <f>ROUND((F606/4*5.5+F606*2.7+F606/4*10*1)*2,0)*C606</f>
        <v>50673987</v>
      </c>
      <c r="I606" s="26">
        <f t="shared" si="28"/>
        <v>46079586</v>
      </c>
      <c r="J606" s="26"/>
      <c r="K606" s="35">
        <f>MAX(G606-MAX(G$5:G605),0)</f>
        <v>625</v>
      </c>
      <c r="L606" s="35">
        <f>MAX(G$5:G606)</f>
        <v>500593</v>
      </c>
      <c r="M606" s="3">
        <v>0.65</v>
      </c>
      <c r="N606" s="38">
        <f>INT(B606*0.2)</f>
        <v>982224</v>
      </c>
      <c r="O606" s="38">
        <f t="shared" si="29"/>
        <v>208580</v>
      </c>
      <c r="P606">
        <f>INT(L606*2.5)</f>
        <v>1251482</v>
      </c>
      <c r="Q606">
        <f>INT(L606/4)</f>
        <v>125148</v>
      </c>
      <c r="W606" s="4" t="s">
        <v>8172</v>
      </c>
      <c r="X606">
        <v>2</v>
      </c>
      <c r="Y606" t="b">
        <f>IF(MOD(X606,9)=0,N606,IF(MOD(X606,6)=0,N606,IF(MOD(X606,3)=0,N606)))</f>
        <v>0</v>
      </c>
      <c r="Z606" t="b">
        <f>IF(MOD(X606,9)=0,O606,IF(MOD(X606,6)=0,O606,IF(MOD(X606,3)=0,O606)))</f>
        <v>0</v>
      </c>
    </row>
    <row r="607" spans="1:26">
      <c r="A607" s="4" t="s">
        <v>909</v>
      </c>
      <c r="B607" s="3">
        <f>主线辅助!B603</f>
        <v>4923918</v>
      </c>
      <c r="C607" s="3">
        <v>7</v>
      </c>
      <c r="D607" s="3">
        <v>74</v>
      </c>
      <c r="E607" s="3">
        <v>3</v>
      </c>
      <c r="F607" s="25">
        <f t="shared" si="27"/>
        <v>551939</v>
      </c>
      <c r="G607" s="25">
        <v>501897</v>
      </c>
      <c r="H607" s="26">
        <f>ROUND((F607/4*5.5+F607*2.7+F607/4*10*1)*2,0)*C607</f>
        <v>50805986</v>
      </c>
      <c r="I607" s="26">
        <f t="shared" si="28"/>
        <v>46199622</v>
      </c>
      <c r="J607" s="26"/>
      <c r="K607" s="35">
        <f>MAX(G607-MAX(G$5:G606),0)</f>
        <v>1304</v>
      </c>
      <c r="L607" s="35">
        <f>MAX(G$5:G607)</f>
        <v>501897</v>
      </c>
      <c r="M607" s="3">
        <v>0.65</v>
      </c>
      <c r="N607" s="38">
        <f>INT(B607*0.2)</f>
        <v>984783</v>
      </c>
      <c r="O607" s="38">
        <f t="shared" si="29"/>
        <v>209123</v>
      </c>
      <c r="P607">
        <f>INT(L607*2.5)</f>
        <v>1254742</v>
      </c>
      <c r="Q607">
        <f>INT(L607/4)</f>
        <v>125474</v>
      </c>
      <c r="W607" s="4" t="s">
        <v>8172</v>
      </c>
      <c r="X607">
        <v>3</v>
      </c>
      <c r="Y607">
        <f>IF(MOD(X607,9)=0,N607,IF(MOD(X607,6)=0,N607,IF(MOD(X607,3)=0,N607)))</f>
        <v>984783</v>
      </c>
      <c r="Z607">
        <f>IF(MOD(X607,9)=0,O607,IF(MOD(X607,6)=0,O607,IF(MOD(X607,3)=0,O607)))</f>
        <v>209123</v>
      </c>
    </row>
    <row r="608" spans="1:26">
      <c r="A608" s="4" t="s">
        <v>910</v>
      </c>
      <c r="B608" s="3">
        <f>主线辅助!B604</f>
        <v>4930063</v>
      </c>
      <c r="C608" s="3">
        <v>7</v>
      </c>
      <c r="D608" s="3">
        <v>74</v>
      </c>
      <c r="E608" s="3">
        <v>3</v>
      </c>
      <c r="F608" s="25">
        <f t="shared" si="27"/>
        <v>552628</v>
      </c>
      <c r="G608" s="25">
        <v>502523</v>
      </c>
      <c r="H608" s="26">
        <f>ROUND((F608/4*5.5+F608*2.7+F608/4*10*1)*2,0)*C608</f>
        <v>50869406</v>
      </c>
      <c r="I608" s="26">
        <f t="shared" si="28"/>
        <v>46257239</v>
      </c>
      <c r="J608" s="26"/>
      <c r="K608" s="35">
        <f>MAX(G608-MAX(G$5:G607),0)</f>
        <v>626</v>
      </c>
      <c r="L608" s="35">
        <f>MAX(G$5:G608)</f>
        <v>502523</v>
      </c>
      <c r="M608" s="3">
        <v>0.65</v>
      </c>
      <c r="N608" s="38">
        <f>INT(B608*0.2)</f>
        <v>986012</v>
      </c>
      <c r="O608" s="38">
        <f t="shared" si="29"/>
        <v>209383</v>
      </c>
      <c r="P608">
        <f>INT(L608*2.5)</f>
        <v>1256307</v>
      </c>
      <c r="Q608">
        <f>INT(L608/4)</f>
        <v>125630</v>
      </c>
      <c r="W608" s="4" t="s">
        <v>8172</v>
      </c>
      <c r="X608">
        <v>4</v>
      </c>
      <c r="Y608" t="b">
        <f>IF(MOD(X608,9)=0,N608,IF(MOD(X608,6)=0,N608,IF(MOD(X608,3)=0,N608)))</f>
        <v>0</v>
      </c>
      <c r="Z608" t="b">
        <f>IF(MOD(X608,9)=0,O608,IF(MOD(X608,6)=0,O608,IF(MOD(X608,3)=0,O608)))</f>
        <v>0</v>
      </c>
    </row>
    <row r="609" spans="1:26">
      <c r="A609" s="4" t="s">
        <v>911</v>
      </c>
      <c r="B609" s="3">
        <f>主线辅助!B605</f>
        <v>4936209</v>
      </c>
      <c r="C609" s="3">
        <v>7</v>
      </c>
      <c r="D609" s="3">
        <v>74</v>
      </c>
      <c r="E609" s="3">
        <v>3</v>
      </c>
      <c r="F609" s="25">
        <f t="shared" si="27"/>
        <v>553317</v>
      </c>
      <c r="G609" s="25">
        <v>503150</v>
      </c>
      <c r="H609" s="26">
        <f>ROUND((F609/4*5.5+F609*2.7+F609/4*10*1)*2,0)*C609</f>
        <v>50932833</v>
      </c>
      <c r="I609" s="26">
        <f t="shared" si="28"/>
        <v>46314961</v>
      </c>
      <c r="J609" s="26"/>
      <c r="K609" s="35">
        <f>MAX(G609-MAX(G$5:G608),0)</f>
        <v>627</v>
      </c>
      <c r="L609" s="35">
        <f>MAX(G$5:G609)</f>
        <v>503150</v>
      </c>
      <c r="M609" s="3">
        <v>0.65</v>
      </c>
      <c r="N609" s="38">
        <f>INT(B609*0.2)</f>
        <v>987241</v>
      </c>
      <c r="O609" s="38">
        <f t="shared" si="29"/>
        <v>209645</v>
      </c>
      <c r="P609">
        <f>INT(L609*2.5)</f>
        <v>1257875</v>
      </c>
      <c r="Q609">
        <f>INT(L609/4)</f>
        <v>125787</v>
      </c>
      <c r="W609" s="4" t="s">
        <v>8172</v>
      </c>
      <c r="X609">
        <v>5</v>
      </c>
      <c r="Y609" t="b">
        <f>IF(MOD(X609,9)=0,N609,IF(MOD(X609,6)=0,N609,IF(MOD(X609,3)=0,N609)))</f>
        <v>0</v>
      </c>
      <c r="Z609" t="b">
        <f>IF(MOD(X609,9)=0,O609,IF(MOD(X609,6)=0,O609,IF(MOD(X609,3)=0,O609)))</f>
        <v>0</v>
      </c>
    </row>
    <row r="610" spans="1:26">
      <c r="A610" s="4" t="s">
        <v>912</v>
      </c>
      <c r="B610" s="3">
        <f>主线辅助!B606</f>
        <v>4949060</v>
      </c>
      <c r="C610" s="3">
        <v>7</v>
      </c>
      <c r="D610" s="3">
        <v>74</v>
      </c>
      <c r="E610" s="3">
        <v>3</v>
      </c>
      <c r="F610" s="25">
        <f t="shared" si="27"/>
        <v>554758</v>
      </c>
      <c r="G610" s="25">
        <v>504460</v>
      </c>
      <c r="H610" s="26">
        <f>ROUND((F610/4*5.5+F610*2.7+F610/4*10*1)*2,0)*C610</f>
        <v>51065476</v>
      </c>
      <c r="I610" s="26">
        <f t="shared" si="28"/>
        <v>46435543</v>
      </c>
      <c r="J610" s="26"/>
      <c r="K610" s="35">
        <f>MAX(G610-MAX(G$5:G609),0)</f>
        <v>1310</v>
      </c>
      <c r="L610" s="35">
        <f>MAX(G$5:G610)</f>
        <v>504460</v>
      </c>
      <c r="M610" s="3">
        <v>0.65</v>
      </c>
      <c r="N610" s="38">
        <f>INT(B610*0.2)</f>
        <v>989812</v>
      </c>
      <c r="O610" s="38">
        <f t="shared" si="29"/>
        <v>210191</v>
      </c>
      <c r="P610">
        <f>INT(L610*2.5)</f>
        <v>1261150</v>
      </c>
      <c r="Q610">
        <f>INT(L610/4)</f>
        <v>126115</v>
      </c>
      <c r="W610" s="4" t="s">
        <v>8172</v>
      </c>
      <c r="X610">
        <v>6</v>
      </c>
      <c r="Y610">
        <f>IF(MOD(X610,9)=0,N610,IF(MOD(X610,6)=0,N610,IF(MOD(X610,3)=0,N610)))</f>
        <v>989812</v>
      </c>
      <c r="Z610">
        <f>IF(MOD(X610,9)=0,O610,IF(MOD(X610,6)=0,O610,IF(MOD(X610,3)=0,O610)))</f>
        <v>210191</v>
      </c>
    </row>
    <row r="611" spans="1:26">
      <c r="A611" s="4" t="s">
        <v>913</v>
      </c>
      <c r="B611" s="3">
        <f>主线辅助!B607</f>
        <v>4955221</v>
      </c>
      <c r="C611" s="3">
        <v>7</v>
      </c>
      <c r="D611" s="3">
        <v>74</v>
      </c>
      <c r="E611" s="3">
        <v>3</v>
      </c>
      <c r="F611" s="25">
        <f t="shared" si="27"/>
        <v>555448</v>
      </c>
      <c r="G611" s="25">
        <v>505088</v>
      </c>
      <c r="H611" s="26">
        <f>ROUND((F611/4*5.5+F611*2.7+F611/4*10*1)*2,0)*C611</f>
        <v>51128987</v>
      </c>
      <c r="I611" s="26">
        <f t="shared" si="28"/>
        <v>46493349</v>
      </c>
      <c r="J611" s="26"/>
      <c r="K611" s="35">
        <f>MAX(G611-MAX(G$5:G610),0)</f>
        <v>628</v>
      </c>
      <c r="L611" s="35">
        <f>MAX(G$5:G611)</f>
        <v>505088</v>
      </c>
      <c r="M611" s="3">
        <v>0.65</v>
      </c>
      <c r="N611" s="38">
        <f>INT(B611*0.2)</f>
        <v>991044</v>
      </c>
      <c r="O611" s="38">
        <f t="shared" si="29"/>
        <v>210453</v>
      </c>
      <c r="P611">
        <f>INT(L611*2.5)</f>
        <v>1262720</v>
      </c>
      <c r="Q611">
        <f>INT(L611/4)</f>
        <v>126272</v>
      </c>
      <c r="W611" s="4" t="s">
        <v>8172</v>
      </c>
      <c r="X611">
        <v>7</v>
      </c>
      <c r="Y611" t="b">
        <f>IF(MOD(X611,9)=0,N611,IF(MOD(X611,6)=0,N611,IF(MOD(X611,3)=0,N611)))</f>
        <v>0</v>
      </c>
      <c r="Z611" t="b">
        <f>IF(MOD(X611,9)=0,O611,IF(MOD(X611,6)=0,O611,IF(MOD(X611,3)=0,O611)))</f>
        <v>0</v>
      </c>
    </row>
    <row r="612" spans="1:26">
      <c r="A612" s="4" t="s">
        <v>914</v>
      </c>
      <c r="B612" s="3">
        <f>主线辅助!B608</f>
        <v>4961383</v>
      </c>
      <c r="C612" s="3">
        <v>7</v>
      </c>
      <c r="D612" s="3">
        <v>74</v>
      </c>
      <c r="E612" s="3">
        <v>3</v>
      </c>
      <c r="F612" s="25">
        <f t="shared" si="27"/>
        <v>556139</v>
      </c>
      <c r="G612" s="25">
        <v>505716</v>
      </c>
      <c r="H612" s="26">
        <f>ROUND((F612/4*5.5+F612*2.7+F612/4*10*1)*2,0)*C612</f>
        <v>51192596</v>
      </c>
      <c r="I612" s="26">
        <f t="shared" si="28"/>
        <v>46551155</v>
      </c>
      <c r="J612" s="26"/>
      <c r="K612" s="35">
        <f>MAX(G612-MAX(G$5:G611),0)</f>
        <v>628</v>
      </c>
      <c r="L612" s="35">
        <f>MAX(G$5:G612)</f>
        <v>505716</v>
      </c>
      <c r="M612" s="3">
        <v>0.65</v>
      </c>
      <c r="N612" s="38">
        <f>INT(B612*0.2)</f>
        <v>992276</v>
      </c>
      <c r="O612" s="38">
        <f t="shared" si="29"/>
        <v>210715</v>
      </c>
      <c r="P612">
        <f>INT(L612*2.5)</f>
        <v>1264290</v>
      </c>
      <c r="Q612">
        <f>INT(L612/4)</f>
        <v>126429</v>
      </c>
      <c r="W612" s="4" t="s">
        <v>8172</v>
      </c>
      <c r="X612">
        <v>8</v>
      </c>
      <c r="Y612" t="b">
        <f>IF(MOD(X612,9)=0,N612,IF(MOD(X612,6)=0,N612,IF(MOD(X612,3)=0,N612)))</f>
        <v>0</v>
      </c>
      <c r="Z612" t="b">
        <f>IF(MOD(X612,9)=0,O612,IF(MOD(X612,6)=0,O612,IF(MOD(X612,3)=0,O612)))</f>
        <v>0</v>
      </c>
    </row>
    <row r="613" spans="1:26">
      <c r="A613" s="4" t="s">
        <v>915</v>
      </c>
      <c r="B613" s="3">
        <f>主线辅助!B609</f>
        <v>4974288</v>
      </c>
      <c r="C613" s="3">
        <v>7</v>
      </c>
      <c r="D613" s="3">
        <v>74</v>
      </c>
      <c r="E613" s="3">
        <v>3</v>
      </c>
      <c r="F613" s="25">
        <f t="shared" si="27"/>
        <v>557586</v>
      </c>
      <c r="G613" s="25">
        <v>507031</v>
      </c>
      <c r="H613" s="26">
        <f>ROUND((F613/4*5.5+F613*2.7+F613/4*10*1)*2,0)*C613</f>
        <v>51325792</v>
      </c>
      <c r="I613" s="26">
        <f t="shared" si="28"/>
        <v>46672206</v>
      </c>
      <c r="J613" s="26"/>
      <c r="K613" s="35">
        <f>MAX(G613-MAX(G$5:G612),0)</f>
        <v>1315</v>
      </c>
      <c r="L613" s="35">
        <f>MAX(G$5:G613)</f>
        <v>507031</v>
      </c>
      <c r="M613" s="3">
        <v>0.65</v>
      </c>
      <c r="N613" s="38">
        <f>INT(B613*0.2)</f>
        <v>994857</v>
      </c>
      <c r="O613" s="38">
        <f t="shared" si="29"/>
        <v>211262</v>
      </c>
      <c r="P613">
        <f>INT(L613*2.5)</f>
        <v>1267577</v>
      </c>
      <c r="Q613">
        <f>INT(L613/4)</f>
        <v>126757</v>
      </c>
      <c r="W613" s="4" t="s">
        <v>8172</v>
      </c>
      <c r="X613">
        <v>9</v>
      </c>
      <c r="Y613">
        <f>IF(MOD(X613,9)=0,N613,IF(MOD(X613,6)=0,N613,IF(MOD(X613,3)=0,N613)))</f>
        <v>994857</v>
      </c>
      <c r="Z613">
        <f>IF(MOD(X613,9)=0,O613,IF(MOD(X613,6)=0,O613,IF(MOD(X613,3)=0,O613)))</f>
        <v>211262</v>
      </c>
    </row>
    <row r="614" spans="1:26">
      <c r="A614" s="4" t="s">
        <v>148</v>
      </c>
      <c r="B614" s="3">
        <f>主线辅助!B610</f>
        <v>4980465</v>
      </c>
      <c r="C614" s="3">
        <v>7</v>
      </c>
      <c r="D614" s="3">
        <v>74</v>
      </c>
      <c r="E614" s="3">
        <v>3</v>
      </c>
      <c r="F614" s="25">
        <f t="shared" si="27"/>
        <v>558278</v>
      </c>
      <c r="G614" s="25">
        <v>507661</v>
      </c>
      <c r="H614" s="26">
        <f>ROUND((F614/4*5.5+F614*2.7+F614/4*10*1)*2,0)*C614</f>
        <v>51389492</v>
      </c>
      <c r="I614" s="26">
        <f t="shared" si="28"/>
        <v>46730194</v>
      </c>
      <c r="J614" s="26"/>
      <c r="K614" s="35">
        <f>MAX(G614-MAX(G$5:G613),0)</f>
        <v>630</v>
      </c>
      <c r="L614" s="35">
        <f>MAX(G$5:G614)</f>
        <v>507661</v>
      </c>
      <c r="M614" s="3">
        <v>0.65</v>
      </c>
      <c r="N614" s="38">
        <f>INT(B614*0.2)</f>
        <v>996093</v>
      </c>
      <c r="O614" s="38">
        <f t="shared" si="29"/>
        <v>211525</v>
      </c>
      <c r="P614">
        <f>INT(L614*2.5)</f>
        <v>1269152</v>
      </c>
      <c r="Q614">
        <f>INT(L614/4)</f>
        <v>126915</v>
      </c>
      <c r="W614" s="4" t="s">
        <v>8172</v>
      </c>
      <c r="X614">
        <v>10</v>
      </c>
      <c r="Y614" t="b">
        <f>IF(MOD(X614,9)=0,N614,IF(MOD(X614,6)=0,N614,IF(MOD(X614,3)=0,N614)))</f>
        <v>0</v>
      </c>
      <c r="Z614" t="b">
        <f>IF(MOD(X614,9)=0,O614,IF(MOD(X614,6)=0,O614,IF(MOD(X614,3)=0,O614)))</f>
        <v>0</v>
      </c>
    </row>
    <row r="615" spans="1:26">
      <c r="A615" s="4" t="s">
        <v>916</v>
      </c>
      <c r="B615" s="3">
        <f>主线辅助!B611</f>
        <v>5019881</v>
      </c>
      <c r="C615" s="3">
        <v>7</v>
      </c>
      <c r="D615" s="3">
        <v>74</v>
      </c>
      <c r="E615" s="3">
        <v>3</v>
      </c>
      <c r="F615" s="25">
        <f t="shared" si="27"/>
        <v>562696</v>
      </c>
      <c r="G615" s="25">
        <v>511678</v>
      </c>
      <c r="H615" s="26">
        <f>ROUND((F615/4*5.5+F615*2.7+F615/4*10*1)*2,0)*C615</f>
        <v>51796164</v>
      </c>
      <c r="I615" s="26">
        <f t="shared" si="28"/>
        <v>47099962</v>
      </c>
      <c r="J615" s="26"/>
      <c r="K615" s="35">
        <f>MAX(G615-MAX(G$5:G614),0)</f>
        <v>4017</v>
      </c>
      <c r="L615" s="35">
        <f>MAX(G$5:G615)</f>
        <v>511678</v>
      </c>
      <c r="M615" s="3">
        <v>0.65</v>
      </c>
      <c r="N615" s="38">
        <f>INT(B615*0.2)</f>
        <v>1003976</v>
      </c>
      <c r="O615" s="38">
        <f t="shared" si="29"/>
        <v>213198</v>
      </c>
      <c r="P615">
        <f>INT(L615*2.5)</f>
        <v>1279195</v>
      </c>
      <c r="Q615">
        <f>INT(L615/4)</f>
        <v>127919</v>
      </c>
      <c r="W615" s="4" t="s">
        <v>8173</v>
      </c>
      <c r="X615">
        <v>1</v>
      </c>
      <c r="Y615" t="b">
        <f>IF(MOD(X615,9)=0,N615,IF(MOD(X615,6)=0,N615,IF(MOD(X615,3)=0,N615)))</f>
        <v>0</v>
      </c>
      <c r="Z615" t="b">
        <f>IF(MOD(X615,9)=0,O615,IF(MOD(X615,6)=0,O615,IF(MOD(X615,3)=0,O615)))</f>
        <v>0</v>
      </c>
    </row>
    <row r="616" spans="1:26">
      <c r="A616" s="4" t="s">
        <v>917</v>
      </c>
      <c r="B616" s="3">
        <f>主线辅助!B612</f>
        <v>5026071</v>
      </c>
      <c r="C616" s="3">
        <v>7</v>
      </c>
      <c r="D616" s="3">
        <v>74</v>
      </c>
      <c r="E616" s="3">
        <v>3</v>
      </c>
      <c r="F616" s="25">
        <f t="shared" si="27"/>
        <v>563390</v>
      </c>
      <c r="G616" s="25">
        <v>512309</v>
      </c>
      <c r="H616" s="26">
        <f>ROUND((F616/4*5.5+F616*2.7+F616/4*10*1)*2,0)*C616</f>
        <v>51860053</v>
      </c>
      <c r="I616" s="26">
        <f t="shared" si="28"/>
        <v>47158041</v>
      </c>
      <c r="J616" s="26"/>
      <c r="K616" s="35">
        <f>MAX(G616-MAX(G$5:G615),0)</f>
        <v>631</v>
      </c>
      <c r="L616" s="35">
        <f>MAX(G$5:G616)</f>
        <v>512309</v>
      </c>
      <c r="M616" s="3">
        <v>0.65</v>
      </c>
      <c r="N616" s="38">
        <f>INT(B616*0.2)</f>
        <v>1005214</v>
      </c>
      <c r="O616" s="38">
        <f t="shared" si="29"/>
        <v>213461</v>
      </c>
      <c r="P616">
        <f>INT(L616*2.5)</f>
        <v>1280772</v>
      </c>
      <c r="Q616">
        <f>INT(L616/4)</f>
        <v>128077</v>
      </c>
      <c r="W616" s="4" t="s">
        <v>8173</v>
      </c>
      <c r="X616">
        <v>2</v>
      </c>
      <c r="Y616" t="b">
        <f>IF(MOD(X616,9)=0,N616,IF(MOD(X616,6)=0,N616,IF(MOD(X616,3)=0,N616)))</f>
        <v>0</v>
      </c>
      <c r="Z616" t="b">
        <f>IF(MOD(X616,9)=0,O616,IF(MOD(X616,6)=0,O616,IF(MOD(X616,3)=0,O616)))</f>
        <v>0</v>
      </c>
    </row>
    <row r="617" spans="1:26">
      <c r="A617" s="4" t="s">
        <v>918</v>
      </c>
      <c r="B617" s="3">
        <f>主线辅助!B613</f>
        <v>5039059</v>
      </c>
      <c r="C617" s="3">
        <v>7</v>
      </c>
      <c r="D617" s="3">
        <v>74</v>
      </c>
      <c r="E617" s="3">
        <v>3</v>
      </c>
      <c r="F617" s="25">
        <f t="shared" si="27"/>
        <v>564846</v>
      </c>
      <c r="G617" s="25">
        <v>513633</v>
      </c>
      <c r="H617" s="26">
        <f>ROUND((F617/4*5.5+F617*2.7+F617/4*10*1)*2,0)*C617</f>
        <v>51994075</v>
      </c>
      <c r="I617" s="26">
        <f t="shared" si="28"/>
        <v>47279918</v>
      </c>
      <c r="J617" s="26"/>
      <c r="K617" s="35">
        <f>MAX(G617-MAX(G$5:G616),0)</f>
        <v>1324</v>
      </c>
      <c r="L617" s="35">
        <f>MAX(G$5:G617)</f>
        <v>513633</v>
      </c>
      <c r="M617" s="3">
        <v>0.65</v>
      </c>
      <c r="N617" s="38">
        <f>INT(B617*0.2)</f>
        <v>1007811</v>
      </c>
      <c r="O617" s="38">
        <f t="shared" si="29"/>
        <v>214013</v>
      </c>
      <c r="P617">
        <f>INT(L617*2.5)</f>
        <v>1284082</v>
      </c>
      <c r="Q617">
        <f>INT(L617/4)</f>
        <v>128408</v>
      </c>
      <c r="W617" s="4" t="s">
        <v>8173</v>
      </c>
      <c r="X617">
        <v>3</v>
      </c>
      <c r="Y617">
        <f>IF(MOD(X617,9)=0,N617,IF(MOD(X617,6)=0,N617,IF(MOD(X617,3)=0,N617)))</f>
        <v>1007811</v>
      </c>
      <c r="Z617">
        <f>IF(MOD(X617,9)=0,O617,IF(MOD(X617,6)=0,O617,IF(MOD(X617,3)=0,O617)))</f>
        <v>214013</v>
      </c>
    </row>
    <row r="618" spans="1:26">
      <c r="A618" s="4" t="s">
        <v>919</v>
      </c>
      <c r="B618" s="3">
        <f>主线辅助!B614</f>
        <v>5045265</v>
      </c>
      <c r="C618" s="3">
        <v>7</v>
      </c>
      <c r="D618" s="3">
        <v>74</v>
      </c>
      <c r="E618" s="3">
        <v>3</v>
      </c>
      <c r="F618" s="25">
        <f t="shared" si="27"/>
        <v>565542</v>
      </c>
      <c r="G618" s="25">
        <v>514266</v>
      </c>
      <c r="H618" s="26">
        <f>ROUND((F618/4*5.5+F618*2.7+F618/4*10*1)*2,0)*C618</f>
        <v>52058139</v>
      </c>
      <c r="I618" s="26">
        <f t="shared" si="28"/>
        <v>47338186</v>
      </c>
      <c r="J618" s="26"/>
      <c r="K618" s="35">
        <f>MAX(G618-MAX(G$5:G617),0)</f>
        <v>633</v>
      </c>
      <c r="L618" s="35">
        <f>MAX(G$5:G618)</f>
        <v>514266</v>
      </c>
      <c r="M618" s="3">
        <v>0.65</v>
      </c>
      <c r="N618" s="38">
        <f>INT(B618*0.2)</f>
        <v>1009053</v>
      </c>
      <c r="O618" s="38">
        <f t="shared" si="29"/>
        <v>214277</v>
      </c>
      <c r="P618">
        <f>INT(L618*2.5)</f>
        <v>1285665</v>
      </c>
      <c r="Q618">
        <f>INT(L618/4)</f>
        <v>128566</v>
      </c>
      <c r="W618" s="4" t="s">
        <v>8173</v>
      </c>
      <c r="X618">
        <v>4</v>
      </c>
      <c r="Y618" t="b">
        <f>IF(MOD(X618,9)=0,N618,IF(MOD(X618,6)=0,N618,IF(MOD(X618,3)=0,N618)))</f>
        <v>0</v>
      </c>
      <c r="Z618" t="b">
        <f>IF(MOD(X618,9)=0,O618,IF(MOD(X618,6)=0,O618,IF(MOD(X618,3)=0,O618)))</f>
        <v>0</v>
      </c>
    </row>
    <row r="619" spans="1:26">
      <c r="A619" s="4" t="s">
        <v>920</v>
      </c>
      <c r="B619" s="3">
        <f>主线辅助!B615</f>
        <v>5051472</v>
      </c>
      <c r="C619" s="3">
        <v>7</v>
      </c>
      <c r="D619" s="3">
        <v>74</v>
      </c>
      <c r="E619" s="3">
        <v>3</v>
      </c>
      <c r="F619" s="25">
        <f t="shared" si="27"/>
        <v>566237</v>
      </c>
      <c r="G619" s="25">
        <v>514899</v>
      </c>
      <c r="H619" s="26">
        <f>ROUND((F619/4*5.5+F619*2.7+F619/4*10*1)*2,0)*C619</f>
        <v>52122119</v>
      </c>
      <c r="I619" s="26">
        <f t="shared" si="28"/>
        <v>47396454</v>
      </c>
      <c r="J619" s="26"/>
      <c r="K619" s="35">
        <f>MAX(G619-MAX(G$5:G618),0)</f>
        <v>633</v>
      </c>
      <c r="L619" s="35">
        <f>MAX(G$5:G619)</f>
        <v>514899</v>
      </c>
      <c r="M619" s="3">
        <v>0.65</v>
      </c>
      <c r="N619" s="38">
        <f>INT(B619*0.2)</f>
        <v>1010294</v>
      </c>
      <c r="O619" s="38">
        <f t="shared" si="29"/>
        <v>214540</v>
      </c>
      <c r="P619">
        <f>INT(L619*2.5)</f>
        <v>1287247</v>
      </c>
      <c r="Q619">
        <f>INT(L619/4)</f>
        <v>128724</v>
      </c>
      <c r="W619" s="4" t="s">
        <v>8173</v>
      </c>
      <c r="X619">
        <v>5</v>
      </c>
      <c r="Y619" t="b">
        <f>IF(MOD(X619,9)=0,N619,IF(MOD(X619,6)=0,N619,IF(MOD(X619,3)=0,N619)))</f>
        <v>0</v>
      </c>
      <c r="Z619" t="b">
        <f>IF(MOD(X619,9)=0,O619,IF(MOD(X619,6)=0,O619,IF(MOD(X619,3)=0,O619)))</f>
        <v>0</v>
      </c>
    </row>
    <row r="620" spans="1:26">
      <c r="A620" s="4" t="s">
        <v>921</v>
      </c>
      <c r="B620" s="3">
        <f>主线辅助!B616</f>
        <v>5064514</v>
      </c>
      <c r="C620" s="3">
        <v>7</v>
      </c>
      <c r="D620" s="3">
        <v>74</v>
      </c>
      <c r="E620" s="3">
        <v>3</v>
      </c>
      <c r="F620" s="25">
        <f t="shared" si="27"/>
        <v>567699</v>
      </c>
      <c r="G620" s="25">
        <v>516228</v>
      </c>
      <c r="H620" s="26">
        <f>ROUND((F620/4*5.5+F620*2.7+F620/4*10*1)*2,0)*C620</f>
        <v>52256694</v>
      </c>
      <c r="I620" s="26">
        <f t="shared" si="28"/>
        <v>47518786</v>
      </c>
      <c r="J620" s="26"/>
      <c r="K620" s="35">
        <f>MAX(G620-MAX(G$5:G619),0)</f>
        <v>1329</v>
      </c>
      <c r="L620" s="35">
        <f>MAX(G$5:G620)</f>
        <v>516228</v>
      </c>
      <c r="M620" s="3">
        <v>0.65</v>
      </c>
      <c r="N620" s="38">
        <f>INT(B620*0.2)</f>
        <v>1012902</v>
      </c>
      <c r="O620" s="38">
        <f t="shared" si="29"/>
        <v>215095</v>
      </c>
      <c r="P620">
        <f>INT(L620*2.5)</f>
        <v>1290570</v>
      </c>
      <c r="Q620">
        <f>INT(L620/4)</f>
        <v>129057</v>
      </c>
      <c r="W620" s="4" t="s">
        <v>8173</v>
      </c>
      <c r="X620">
        <v>6</v>
      </c>
      <c r="Y620">
        <f>IF(MOD(X620,9)=0,N620,IF(MOD(X620,6)=0,N620,IF(MOD(X620,3)=0,N620)))</f>
        <v>1012902</v>
      </c>
      <c r="Z620">
        <f>IF(MOD(X620,9)=0,O620,IF(MOD(X620,6)=0,O620,IF(MOD(X620,3)=0,O620)))</f>
        <v>215095</v>
      </c>
    </row>
    <row r="621" spans="1:26">
      <c r="A621" s="4" t="s">
        <v>922</v>
      </c>
      <c r="B621" s="3">
        <f>主线辅助!B617</f>
        <v>5070736</v>
      </c>
      <c r="C621" s="3">
        <v>7</v>
      </c>
      <c r="D621" s="3">
        <v>74</v>
      </c>
      <c r="E621" s="3">
        <v>3</v>
      </c>
      <c r="F621" s="25">
        <f t="shared" si="27"/>
        <v>568397</v>
      </c>
      <c r="G621" s="25">
        <v>516862</v>
      </c>
      <c r="H621" s="26">
        <f>ROUND((F621/4*5.5+F621*2.7+F621/4*10*1)*2,0)*C621</f>
        <v>52320947</v>
      </c>
      <c r="I621" s="26">
        <f t="shared" si="28"/>
        <v>47577145</v>
      </c>
      <c r="J621" s="26"/>
      <c r="K621" s="35">
        <f>MAX(G621-MAX(G$5:G620),0)</f>
        <v>634</v>
      </c>
      <c r="L621" s="35">
        <f>MAX(G$5:G621)</f>
        <v>516862</v>
      </c>
      <c r="M621" s="3">
        <v>0.65</v>
      </c>
      <c r="N621" s="38">
        <f>INT(B621*0.2)</f>
        <v>1014147</v>
      </c>
      <c r="O621" s="38">
        <f t="shared" si="29"/>
        <v>215358</v>
      </c>
      <c r="P621">
        <f>INT(L621*2.5)</f>
        <v>1292155</v>
      </c>
      <c r="Q621">
        <f>INT(L621/4)</f>
        <v>129215</v>
      </c>
      <c r="W621" s="4" t="s">
        <v>8173</v>
      </c>
      <c r="X621">
        <v>7</v>
      </c>
      <c r="Y621" t="b">
        <f>IF(MOD(X621,9)=0,N621,IF(MOD(X621,6)=0,N621,IF(MOD(X621,3)=0,N621)))</f>
        <v>0</v>
      </c>
      <c r="Z621" t="b">
        <f>IF(MOD(X621,9)=0,O621,IF(MOD(X621,6)=0,O621,IF(MOD(X621,3)=0,O621)))</f>
        <v>0</v>
      </c>
    </row>
    <row r="622" spans="1:26">
      <c r="A622" s="4" t="s">
        <v>923</v>
      </c>
      <c r="B622" s="3">
        <f>主线辅助!B618</f>
        <v>5076958</v>
      </c>
      <c r="C622" s="3">
        <v>7</v>
      </c>
      <c r="D622" s="3">
        <v>74</v>
      </c>
      <c r="E622" s="3">
        <v>3</v>
      </c>
      <c r="F622" s="25">
        <f t="shared" si="27"/>
        <v>569094</v>
      </c>
      <c r="G622" s="25">
        <v>517496</v>
      </c>
      <c r="H622" s="26">
        <f>ROUND((F622/4*5.5+F622*2.7+F622/4*10*1)*2,0)*C622</f>
        <v>52385102</v>
      </c>
      <c r="I622" s="26">
        <f t="shared" si="28"/>
        <v>47635504</v>
      </c>
      <c r="J622" s="26"/>
      <c r="K622" s="35">
        <f>MAX(G622-MAX(G$5:G621),0)</f>
        <v>634</v>
      </c>
      <c r="L622" s="35">
        <f>MAX(G$5:G622)</f>
        <v>517496</v>
      </c>
      <c r="M622" s="3">
        <v>0.65</v>
      </c>
      <c r="N622" s="38">
        <f>INT(B622*0.2)</f>
        <v>1015391</v>
      </c>
      <c r="O622" s="38">
        <f t="shared" si="29"/>
        <v>215623</v>
      </c>
      <c r="P622">
        <f>INT(L622*2.5)</f>
        <v>1293740</v>
      </c>
      <c r="Q622">
        <f>INT(L622/4)</f>
        <v>129374</v>
      </c>
      <c r="W622" s="4" t="s">
        <v>8173</v>
      </c>
      <c r="X622">
        <v>8</v>
      </c>
      <c r="Y622" t="b">
        <f>IF(MOD(X622,9)=0,N622,IF(MOD(X622,6)=0,N622,IF(MOD(X622,3)=0,N622)))</f>
        <v>0</v>
      </c>
      <c r="Z622" t="b">
        <f>IF(MOD(X622,9)=0,O622,IF(MOD(X622,6)=0,O622,IF(MOD(X622,3)=0,O622)))</f>
        <v>0</v>
      </c>
    </row>
    <row r="623" spans="1:26">
      <c r="A623" s="4" t="s">
        <v>924</v>
      </c>
      <c r="B623" s="3">
        <f>主线辅助!B619</f>
        <v>5090056</v>
      </c>
      <c r="C623" s="3">
        <v>7</v>
      </c>
      <c r="D623" s="3">
        <v>74</v>
      </c>
      <c r="E623" s="3">
        <v>3</v>
      </c>
      <c r="F623" s="25">
        <f t="shared" si="27"/>
        <v>570563</v>
      </c>
      <c r="G623" s="25">
        <v>518831</v>
      </c>
      <c r="H623" s="26">
        <f>ROUND((F623/4*5.5+F623*2.7+F623/4*10*1)*2,0)*C623</f>
        <v>52520321</v>
      </c>
      <c r="I623" s="26">
        <f t="shared" si="28"/>
        <v>47758396</v>
      </c>
      <c r="J623" s="26"/>
      <c r="K623" s="35">
        <f>MAX(G623-MAX(G$5:G622),0)</f>
        <v>1335</v>
      </c>
      <c r="L623" s="35">
        <f>MAX(G$5:G623)</f>
        <v>518831</v>
      </c>
      <c r="M623" s="3">
        <v>0.65</v>
      </c>
      <c r="N623" s="38">
        <f>INT(B623*0.2)</f>
        <v>1018011</v>
      </c>
      <c r="O623" s="38">
        <f t="shared" si="29"/>
        <v>216178</v>
      </c>
      <c r="P623">
        <f>INT(L623*2.5)</f>
        <v>1297077</v>
      </c>
      <c r="Q623">
        <f>INT(L623/4)</f>
        <v>129707</v>
      </c>
      <c r="W623" s="4" t="s">
        <v>8173</v>
      </c>
      <c r="X623">
        <v>9</v>
      </c>
      <c r="Y623">
        <f>IF(MOD(X623,9)=0,N623,IF(MOD(X623,6)=0,N623,IF(MOD(X623,3)=0,N623)))</f>
        <v>1018011</v>
      </c>
      <c r="Z623">
        <f>IF(MOD(X623,9)=0,O623,IF(MOD(X623,6)=0,O623,IF(MOD(X623,3)=0,O623)))</f>
        <v>216178</v>
      </c>
    </row>
    <row r="624" spans="1:26">
      <c r="A624" s="4" t="s">
        <v>150</v>
      </c>
      <c r="B624" s="3">
        <f>主线辅助!B620</f>
        <v>5096292</v>
      </c>
      <c r="C624" s="3">
        <v>7</v>
      </c>
      <c r="D624" s="3">
        <v>74</v>
      </c>
      <c r="E624" s="3">
        <v>3</v>
      </c>
      <c r="F624" s="25">
        <f t="shared" si="27"/>
        <v>571262</v>
      </c>
      <c r="G624" s="25">
        <v>519467</v>
      </c>
      <c r="H624" s="26">
        <f>ROUND((F624/4*5.5+F624*2.7+F624/4*10*1)*2,0)*C624</f>
        <v>52584665</v>
      </c>
      <c r="I624" s="26">
        <f t="shared" si="28"/>
        <v>47816937</v>
      </c>
      <c r="J624" s="26"/>
      <c r="K624" s="35">
        <f>MAX(G624-MAX(G$5:G623),0)</f>
        <v>636</v>
      </c>
      <c r="L624" s="35">
        <f>MAX(G$5:G624)</f>
        <v>519467</v>
      </c>
      <c r="M624" s="3">
        <v>0.65</v>
      </c>
      <c r="N624" s="38">
        <f>INT(B624*0.2)</f>
        <v>1019258</v>
      </c>
      <c r="O624" s="38">
        <f t="shared" si="29"/>
        <v>216443</v>
      </c>
      <c r="P624">
        <f>INT(L624*2.5)</f>
        <v>1298667</v>
      </c>
      <c r="Q624">
        <f>INT(L624/4)</f>
        <v>129866</v>
      </c>
      <c r="W624" s="4" t="s">
        <v>8173</v>
      </c>
      <c r="X624">
        <v>10</v>
      </c>
      <c r="Y624" t="b">
        <f>IF(MOD(X624,9)=0,N624,IF(MOD(X624,6)=0,N624,IF(MOD(X624,3)=0,N624)))</f>
        <v>0</v>
      </c>
      <c r="Z624" t="b">
        <f>IF(MOD(X624,9)=0,O624,IF(MOD(X624,6)=0,O624,IF(MOD(X624,3)=0,O624)))</f>
        <v>0</v>
      </c>
    </row>
    <row r="625" spans="1:26">
      <c r="A625" s="4" t="s">
        <v>925</v>
      </c>
      <c r="B625" s="3">
        <f>主线辅助!B621</f>
        <v>5136239</v>
      </c>
      <c r="C625" s="3">
        <v>7</v>
      </c>
      <c r="D625" s="3">
        <v>74</v>
      </c>
      <c r="E625" s="3">
        <v>3</v>
      </c>
      <c r="F625" s="25">
        <f t="shared" si="27"/>
        <v>575739</v>
      </c>
      <c r="G625" s="25">
        <v>523539</v>
      </c>
      <c r="H625" s="26">
        <f>ROUND((F625/4*5.5+F625*2.7+F625/4*10*1)*2,0)*C625</f>
        <v>52996776</v>
      </c>
      <c r="I625" s="26">
        <f t="shared" si="28"/>
        <v>48191766</v>
      </c>
      <c r="J625" s="26"/>
      <c r="K625" s="35">
        <f>MAX(G625-MAX(G$5:G624),0)</f>
        <v>4072</v>
      </c>
      <c r="L625" s="35">
        <f>MAX(G$5:G625)</f>
        <v>523539</v>
      </c>
      <c r="M625" s="3">
        <v>0.65</v>
      </c>
      <c r="N625" s="38">
        <f>INT(B625*0.2)</f>
        <v>1027247</v>
      </c>
      <c r="O625" s="38">
        <f t="shared" si="29"/>
        <v>218140</v>
      </c>
      <c r="P625">
        <f>INT(L625*2.5)</f>
        <v>1308847</v>
      </c>
      <c r="Q625">
        <f>INT(L625/4)</f>
        <v>130884</v>
      </c>
      <c r="W625" s="4" t="s">
        <v>8174</v>
      </c>
      <c r="X625">
        <v>1</v>
      </c>
      <c r="Y625" t="b">
        <f>IF(MOD(X625,9)=0,N625,IF(MOD(X625,6)=0,N625,IF(MOD(X625,3)=0,N625)))</f>
        <v>0</v>
      </c>
      <c r="Z625" t="b">
        <f>IF(MOD(X625,9)=0,O625,IF(MOD(X625,6)=0,O625,IF(MOD(X625,3)=0,O625)))</f>
        <v>0</v>
      </c>
    </row>
    <row r="626" spans="1:26">
      <c r="A626" s="4" t="s">
        <v>926</v>
      </c>
      <c r="B626" s="3">
        <f>主线辅助!B622</f>
        <v>5142490</v>
      </c>
      <c r="C626" s="3">
        <v>7</v>
      </c>
      <c r="D626" s="3">
        <v>74</v>
      </c>
      <c r="E626" s="3">
        <v>3</v>
      </c>
      <c r="F626" s="25">
        <f t="shared" si="27"/>
        <v>576440</v>
      </c>
      <c r="G626" s="25">
        <v>524176</v>
      </c>
      <c r="H626" s="26">
        <f>ROUND((F626/4*5.5+F626*2.7+F626/4*10*1)*2,0)*C626</f>
        <v>53061302</v>
      </c>
      <c r="I626" s="26">
        <f t="shared" si="28"/>
        <v>48250398</v>
      </c>
      <c r="J626" s="26"/>
      <c r="K626" s="35">
        <f>MAX(G626-MAX(G$5:G625),0)</f>
        <v>637</v>
      </c>
      <c r="L626" s="35">
        <f>MAX(G$5:G626)</f>
        <v>524176</v>
      </c>
      <c r="M626" s="3">
        <v>0.65</v>
      </c>
      <c r="N626" s="38">
        <f>INT(B626*0.2)</f>
        <v>1028498</v>
      </c>
      <c r="O626" s="38">
        <f t="shared" si="29"/>
        <v>218406</v>
      </c>
      <c r="P626">
        <f>INT(L626*2.5)</f>
        <v>1310440</v>
      </c>
      <c r="Q626">
        <f>INT(L626/4)</f>
        <v>131044</v>
      </c>
      <c r="W626" s="4" t="s">
        <v>8174</v>
      </c>
      <c r="X626">
        <v>2</v>
      </c>
      <c r="Y626" t="b">
        <f>IF(MOD(X626,9)=0,N626,IF(MOD(X626,6)=0,N626,IF(MOD(X626,3)=0,N626)))</f>
        <v>0</v>
      </c>
      <c r="Z626" t="b">
        <f>IF(MOD(X626,9)=0,O626,IF(MOD(X626,6)=0,O626,IF(MOD(X626,3)=0,O626)))</f>
        <v>0</v>
      </c>
    </row>
    <row r="627" spans="1:26">
      <c r="A627" s="4" t="s">
        <v>927</v>
      </c>
      <c r="B627" s="3">
        <f>主线辅助!B623</f>
        <v>5155671</v>
      </c>
      <c r="C627" s="3">
        <v>7</v>
      </c>
      <c r="D627" s="3">
        <v>74</v>
      </c>
      <c r="E627" s="3">
        <v>3</v>
      </c>
      <c r="F627" s="25">
        <f t="shared" si="27"/>
        <v>577918</v>
      </c>
      <c r="G627" s="25">
        <v>525520</v>
      </c>
      <c r="H627" s="26">
        <f>ROUND((F627/4*5.5+F627*2.7+F627/4*10*1)*2,0)*C627</f>
        <v>53197354</v>
      </c>
      <c r="I627" s="26">
        <f t="shared" si="28"/>
        <v>48374116</v>
      </c>
      <c r="J627" s="26"/>
      <c r="K627" s="35">
        <f>MAX(G627-MAX(G$5:G626),0)</f>
        <v>1344</v>
      </c>
      <c r="L627" s="35">
        <f>MAX(G$5:G627)</f>
        <v>525520</v>
      </c>
      <c r="M627" s="3">
        <v>0.65</v>
      </c>
      <c r="N627" s="38">
        <f>INT(B627*0.2)</f>
        <v>1031134</v>
      </c>
      <c r="O627" s="38">
        <f t="shared" si="29"/>
        <v>218966</v>
      </c>
      <c r="P627">
        <f>INT(L627*2.5)</f>
        <v>1313800</v>
      </c>
      <c r="Q627">
        <f>INT(L627/4)</f>
        <v>131380</v>
      </c>
      <c r="W627" s="4" t="s">
        <v>8174</v>
      </c>
      <c r="X627">
        <v>3</v>
      </c>
      <c r="Y627">
        <f>IF(MOD(X627,9)=0,N627,IF(MOD(X627,6)=0,N627,IF(MOD(X627,3)=0,N627)))</f>
        <v>1031134</v>
      </c>
      <c r="Z627">
        <f>IF(MOD(X627,9)=0,O627,IF(MOD(X627,6)=0,O627,IF(MOD(X627,3)=0,O627)))</f>
        <v>218966</v>
      </c>
    </row>
    <row r="628" spans="1:26">
      <c r="A628" s="4" t="s">
        <v>928</v>
      </c>
      <c r="B628" s="3">
        <f>主线辅助!B624</f>
        <v>5161937</v>
      </c>
      <c r="C628" s="3">
        <v>7</v>
      </c>
      <c r="D628" s="3">
        <v>74</v>
      </c>
      <c r="E628" s="3">
        <v>3</v>
      </c>
      <c r="F628" s="25">
        <f t="shared" si="27"/>
        <v>578620</v>
      </c>
      <c r="G628" s="25">
        <v>526158</v>
      </c>
      <c r="H628" s="26">
        <f>ROUND((F628/4*5.5+F628*2.7+F628/4*10*1)*2,0)*C628</f>
        <v>53261971</v>
      </c>
      <c r="I628" s="26">
        <f t="shared" si="28"/>
        <v>48432846</v>
      </c>
      <c r="J628" s="26"/>
      <c r="K628" s="35">
        <f>MAX(G628-MAX(G$5:G627),0)</f>
        <v>638</v>
      </c>
      <c r="L628" s="35">
        <f>MAX(G$5:G628)</f>
        <v>526158</v>
      </c>
      <c r="M628" s="3">
        <v>0.65</v>
      </c>
      <c r="N628" s="38">
        <f>INT(B628*0.2)</f>
        <v>1032387</v>
      </c>
      <c r="O628" s="38">
        <f t="shared" si="29"/>
        <v>219232</v>
      </c>
      <c r="P628">
        <f>INT(L628*2.5)</f>
        <v>1315395</v>
      </c>
      <c r="Q628">
        <f>INT(L628/4)</f>
        <v>131539</v>
      </c>
      <c r="W628" s="4" t="s">
        <v>8174</v>
      </c>
      <c r="X628">
        <v>4</v>
      </c>
      <c r="Y628" t="b">
        <f>IF(MOD(X628,9)=0,N628,IF(MOD(X628,6)=0,N628,IF(MOD(X628,3)=0,N628)))</f>
        <v>0</v>
      </c>
      <c r="Z628" t="b">
        <f>IF(MOD(X628,9)=0,O628,IF(MOD(X628,6)=0,O628,IF(MOD(X628,3)=0,O628)))</f>
        <v>0</v>
      </c>
    </row>
    <row r="629" spans="1:26">
      <c r="A629" s="4" t="s">
        <v>929</v>
      </c>
      <c r="B629" s="3">
        <f>主线辅助!B625</f>
        <v>5168205</v>
      </c>
      <c r="C629" s="3">
        <v>7</v>
      </c>
      <c r="D629" s="3">
        <v>74</v>
      </c>
      <c r="E629" s="3">
        <v>3</v>
      </c>
      <c r="F629" s="25">
        <f t="shared" si="27"/>
        <v>579323</v>
      </c>
      <c r="G629" s="25">
        <v>526797</v>
      </c>
      <c r="H629" s="26">
        <f>ROUND((F629/4*5.5+F629*2.7+F629/4*10*1)*2,0)*C629</f>
        <v>53326679</v>
      </c>
      <c r="I629" s="26">
        <f t="shared" si="28"/>
        <v>48491667</v>
      </c>
      <c r="J629" s="26"/>
      <c r="K629" s="35">
        <f>MAX(G629-MAX(G$5:G628),0)</f>
        <v>639</v>
      </c>
      <c r="L629" s="35">
        <f>MAX(G$5:G629)</f>
        <v>526797</v>
      </c>
      <c r="M629" s="3">
        <v>0.65</v>
      </c>
      <c r="N629" s="38">
        <f>INT(B629*0.2)</f>
        <v>1033641</v>
      </c>
      <c r="O629" s="38">
        <f t="shared" si="29"/>
        <v>219498</v>
      </c>
      <c r="P629">
        <f>INT(L629*2.5)</f>
        <v>1316992</v>
      </c>
      <c r="Q629">
        <f>INT(L629/4)</f>
        <v>131699</v>
      </c>
      <c r="W629" s="4" t="s">
        <v>8174</v>
      </c>
      <c r="X629">
        <v>5</v>
      </c>
      <c r="Y629" t="b">
        <f>IF(MOD(X629,9)=0,N629,IF(MOD(X629,6)=0,N629,IF(MOD(X629,3)=0,N629)))</f>
        <v>0</v>
      </c>
      <c r="Z629" t="b">
        <f>IF(MOD(X629,9)=0,O629,IF(MOD(X629,6)=0,O629,IF(MOD(X629,3)=0,O629)))</f>
        <v>0</v>
      </c>
    </row>
    <row r="630" spans="1:26">
      <c r="A630" s="4" t="s">
        <v>930</v>
      </c>
      <c r="B630" s="3">
        <f>主线辅助!B626</f>
        <v>5181441</v>
      </c>
      <c r="C630" s="3">
        <v>7</v>
      </c>
      <c r="D630" s="3">
        <v>74</v>
      </c>
      <c r="E630" s="3">
        <v>3</v>
      </c>
      <c r="F630" s="25">
        <f t="shared" si="27"/>
        <v>580806</v>
      </c>
      <c r="G630" s="25">
        <v>528146</v>
      </c>
      <c r="H630" s="26">
        <f>ROUND((F630/4*5.5+F630*2.7+F630/4*10*1)*2,0)*C630</f>
        <v>53463193</v>
      </c>
      <c r="I630" s="26">
        <f t="shared" si="28"/>
        <v>48615840</v>
      </c>
      <c r="J630" s="26"/>
      <c r="K630" s="35">
        <f>MAX(G630-MAX(G$5:G629),0)</f>
        <v>1349</v>
      </c>
      <c r="L630" s="35">
        <f>MAX(G$5:G630)</f>
        <v>528146</v>
      </c>
      <c r="M630" s="3">
        <v>0.65</v>
      </c>
      <c r="N630" s="38">
        <f>INT(B630*0.2)</f>
        <v>1036288</v>
      </c>
      <c r="O630" s="38">
        <f t="shared" si="29"/>
        <v>220060</v>
      </c>
      <c r="P630">
        <f>INT(L630*2.5)</f>
        <v>1320365</v>
      </c>
      <c r="Q630">
        <f>INT(L630/4)</f>
        <v>132036</v>
      </c>
      <c r="W630" s="4" t="s">
        <v>8174</v>
      </c>
      <c r="X630">
        <v>6</v>
      </c>
      <c r="Y630">
        <f>IF(MOD(X630,9)=0,N630,IF(MOD(X630,6)=0,N630,IF(MOD(X630,3)=0,N630)))</f>
        <v>1036288</v>
      </c>
      <c r="Z630">
        <f>IF(MOD(X630,9)=0,O630,IF(MOD(X630,6)=0,O630,IF(MOD(X630,3)=0,O630)))</f>
        <v>220060</v>
      </c>
    </row>
    <row r="631" spans="1:26">
      <c r="A631" s="4" t="s">
        <v>931</v>
      </c>
      <c r="B631" s="3">
        <f>主线辅助!B627</f>
        <v>5187723</v>
      </c>
      <c r="C631" s="3">
        <v>7</v>
      </c>
      <c r="D631" s="3">
        <v>74</v>
      </c>
      <c r="E631" s="3">
        <v>3</v>
      </c>
      <c r="F631" s="25">
        <f t="shared" si="27"/>
        <v>581510</v>
      </c>
      <c r="G631" s="25">
        <v>528787</v>
      </c>
      <c r="H631" s="26">
        <f>ROUND((F631/4*5.5+F631*2.7+F631/4*10*1)*2,0)*C631</f>
        <v>53527999</v>
      </c>
      <c r="I631" s="26">
        <f t="shared" si="28"/>
        <v>48674843</v>
      </c>
      <c r="J631" s="26"/>
      <c r="K631" s="35">
        <f>MAX(G631-MAX(G$5:G630),0)</f>
        <v>641</v>
      </c>
      <c r="L631" s="35">
        <f>MAX(G$5:G631)</f>
        <v>528787</v>
      </c>
      <c r="M631" s="3">
        <v>0.65</v>
      </c>
      <c r="N631" s="38">
        <f>INT(B631*0.2)</f>
        <v>1037544</v>
      </c>
      <c r="O631" s="38">
        <f t="shared" si="29"/>
        <v>220327</v>
      </c>
      <c r="P631">
        <f>INT(L631*2.5)</f>
        <v>1321967</v>
      </c>
      <c r="Q631">
        <f>INT(L631/4)</f>
        <v>132196</v>
      </c>
      <c r="W631" s="4" t="s">
        <v>8174</v>
      </c>
      <c r="X631">
        <v>7</v>
      </c>
      <c r="Y631" t="b">
        <f>IF(MOD(X631,9)=0,N631,IF(MOD(X631,6)=0,N631,IF(MOD(X631,3)=0,N631)))</f>
        <v>0</v>
      </c>
      <c r="Z631" t="b">
        <f>IF(MOD(X631,9)=0,O631,IF(MOD(X631,6)=0,O631,IF(MOD(X631,3)=0,O631)))</f>
        <v>0</v>
      </c>
    </row>
    <row r="632" spans="1:26">
      <c r="A632" s="4" t="s">
        <v>932</v>
      </c>
      <c r="B632" s="3">
        <f>主线辅助!B628</f>
        <v>5194006</v>
      </c>
      <c r="C632" s="3">
        <v>7</v>
      </c>
      <c r="D632" s="3">
        <v>74</v>
      </c>
      <c r="E632" s="3">
        <v>3</v>
      </c>
      <c r="F632" s="25">
        <f t="shared" si="27"/>
        <v>582215</v>
      </c>
      <c r="G632" s="25">
        <v>529427</v>
      </c>
      <c r="H632" s="26">
        <f>ROUND((F632/4*5.5+F632*2.7+F632/4*10*1)*2,0)*C632</f>
        <v>53592889</v>
      </c>
      <c r="I632" s="26">
        <f t="shared" si="28"/>
        <v>48733755</v>
      </c>
      <c r="J632" s="26"/>
      <c r="K632" s="35">
        <f>MAX(G632-MAX(G$5:G631),0)</f>
        <v>640</v>
      </c>
      <c r="L632" s="35">
        <f>MAX(G$5:G632)</f>
        <v>529427</v>
      </c>
      <c r="M632" s="3">
        <v>0.65</v>
      </c>
      <c r="N632" s="38">
        <f>INT(B632*0.2)</f>
        <v>1038801</v>
      </c>
      <c r="O632" s="38">
        <f t="shared" si="29"/>
        <v>220593</v>
      </c>
      <c r="P632">
        <f>INT(L632*2.5)</f>
        <v>1323567</v>
      </c>
      <c r="Q632">
        <f>INT(L632/4)</f>
        <v>132356</v>
      </c>
      <c r="W632" s="4" t="s">
        <v>8174</v>
      </c>
      <c r="X632">
        <v>8</v>
      </c>
      <c r="Y632" t="b">
        <f>IF(MOD(X632,9)=0,N632,IF(MOD(X632,6)=0,N632,IF(MOD(X632,3)=0,N632)))</f>
        <v>0</v>
      </c>
      <c r="Z632" t="b">
        <f>IF(MOD(X632,9)=0,O632,IF(MOD(X632,6)=0,O632,IF(MOD(X632,3)=0,O632)))</f>
        <v>0</v>
      </c>
    </row>
    <row r="633" spans="1:26">
      <c r="A633" s="4" t="s">
        <v>933</v>
      </c>
      <c r="B633" s="3">
        <f>主线辅助!B629</f>
        <v>5207296</v>
      </c>
      <c r="C633" s="3">
        <v>7</v>
      </c>
      <c r="D633" s="3">
        <v>74</v>
      </c>
      <c r="E633" s="3">
        <v>3</v>
      </c>
      <c r="F633" s="25">
        <f t="shared" si="27"/>
        <v>583704</v>
      </c>
      <c r="G633" s="25">
        <v>530782</v>
      </c>
      <c r="H633" s="26">
        <f>ROUND((F633/4*5.5+F633*2.7+F633/4*10*1)*2,0)*C633</f>
        <v>53729956</v>
      </c>
      <c r="I633" s="26">
        <f t="shared" si="28"/>
        <v>48858481</v>
      </c>
      <c r="J633" s="26"/>
      <c r="K633" s="35">
        <f>MAX(G633-MAX(G$5:G632),0)</f>
        <v>1355</v>
      </c>
      <c r="L633" s="35">
        <f>MAX(G$5:G633)</f>
        <v>530782</v>
      </c>
      <c r="M633" s="3">
        <v>0.65</v>
      </c>
      <c r="N633" s="38">
        <f>INT(B633*0.2)</f>
        <v>1041459</v>
      </c>
      <c r="O633" s="38">
        <f t="shared" si="29"/>
        <v>221158</v>
      </c>
      <c r="P633">
        <f>INT(L633*2.5)</f>
        <v>1326955</v>
      </c>
      <c r="Q633">
        <f>INT(L633/4)</f>
        <v>132695</v>
      </c>
      <c r="W633" s="4" t="s">
        <v>8174</v>
      </c>
      <c r="X633">
        <v>9</v>
      </c>
      <c r="Y633">
        <f>IF(MOD(X633,9)=0,N633,IF(MOD(X633,6)=0,N633,IF(MOD(X633,3)=0,N633)))</f>
        <v>1041459</v>
      </c>
      <c r="Z633">
        <f>IF(MOD(X633,9)=0,O633,IF(MOD(X633,6)=0,O633,IF(MOD(X633,3)=0,O633)))</f>
        <v>221158</v>
      </c>
    </row>
    <row r="634" spans="1:26">
      <c r="A634" s="4" t="s">
        <v>151</v>
      </c>
      <c r="B634" s="3">
        <f>主线辅助!B630</f>
        <v>5213594</v>
      </c>
      <c r="C634" s="3">
        <v>7</v>
      </c>
      <c r="D634" s="3">
        <v>74</v>
      </c>
      <c r="E634" s="3">
        <v>3</v>
      </c>
      <c r="F634" s="25">
        <f t="shared" si="27"/>
        <v>584410</v>
      </c>
      <c r="G634" s="25">
        <v>531424</v>
      </c>
      <c r="H634" s="26">
        <f>ROUND((F634/4*5.5+F634*2.7+F634/4*10*1)*2,0)*C634</f>
        <v>53794944</v>
      </c>
      <c r="I634" s="26">
        <f t="shared" si="28"/>
        <v>48917582</v>
      </c>
      <c r="J634" s="26"/>
      <c r="K634" s="35">
        <f>MAX(G634-MAX(G$5:G633),0)</f>
        <v>642</v>
      </c>
      <c r="L634" s="35">
        <f>MAX(G$5:G634)</f>
        <v>531424</v>
      </c>
      <c r="M634" s="3">
        <v>0.65</v>
      </c>
      <c r="N634" s="38">
        <f>INT(B634*0.2)</f>
        <v>1042718</v>
      </c>
      <c r="O634" s="38">
        <f t="shared" si="29"/>
        <v>221426</v>
      </c>
      <c r="P634">
        <f>INT(L634*2.5)</f>
        <v>1328560</v>
      </c>
      <c r="Q634">
        <f>INT(L634/4)</f>
        <v>132856</v>
      </c>
      <c r="W634" s="4" t="s">
        <v>8174</v>
      </c>
      <c r="X634">
        <v>10</v>
      </c>
      <c r="Y634" t="b">
        <f>IF(MOD(X634,9)=0,N634,IF(MOD(X634,6)=0,N634,IF(MOD(X634,3)=0,N634)))</f>
        <v>0</v>
      </c>
      <c r="Z634" t="b">
        <f>IF(MOD(X634,9)=0,O634,IF(MOD(X634,6)=0,O634,IF(MOD(X634,3)=0,O634)))</f>
        <v>0</v>
      </c>
    </row>
    <row r="635" spans="1:26">
      <c r="A635" s="4" t="s">
        <v>934</v>
      </c>
      <c r="B635" s="3">
        <f>主线辅助!B631</f>
        <v>5254074</v>
      </c>
      <c r="C635" s="3">
        <v>7</v>
      </c>
      <c r="D635" s="3">
        <v>74</v>
      </c>
      <c r="E635" s="3">
        <v>3</v>
      </c>
      <c r="F635" s="25">
        <f t="shared" si="27"/>
        <v>588948</v>
      </c>
      <c r="G635" s="25">
        <v>535550</v>
      </c>
      <c r="H635" s="26">
        <f>ROUND((F635/4*5.5+F635*2.7+F635/4*10*1)*2,0)*C635</f>
        <v>54212662</v>
      </c>
      <c r="I635" s="26">
        <f t="shared" si="28"/>
        <v>49297381</v>
      </c>
      <c r="J635" s="26"/>
      <c r="K635" s="35">
        <f>MAX(G635-MAX(G$5:G634),0)</f>
        <v>4126</v>
      </c>
      <c r="L635" s="35">
        <f>MAX(G$5:G635)</f>
        <v>535550</v>
      </c>
      <c r="M635" s="3">
        <v>0.65</v>
      </c>
      <c r="N635" s="38">
        <f>INT(B635*0.2)</f>
        <v>1050814</v>
      </c>
      <c r="O635" s="38">
        <f t="shared" si="29"/>
        <v>223145</v>
      </c>
      <c r="P635">
        <f>INT(L635*2.5)</f>
        <v>1338875</v>
      </c>
      <c r="Q635">
        <f>INT(L635/4)</f>
        <v>133887</v>
      </c>
      <c r="W635" s="4" t="s">
        <v>8175</v>
      </c>
      <c r="X635">
        <v>1</v>
      </c>
      <c r="Y635" t="b">
        <f>IF(MOD(X635,9)=0,N635,IF(MOD(X635,6)=0,N635,IF(MOD(X635,3)=0,N635)))</f>
        <v>0</v>
      </c>
      <c r="Z635" t="b">
        <f>IF(MOD(X635,9)=0,O635,IF(MOD(X635,6)=0,O635,IF(MOD(X635,3)=0,O635)))</f>
        <v>0</v>
      </c>
    </row>
    <row r="636" spans="1:26">
      <c r="A636" s="4" t="s">
        <v>935</v>
      </c>
      <c r="B636" s="3">
        <f>主线辅助!B632</f>
        <v>5260387</v>
      </c>
      <c r="C636" s="3">
        <v>7</v>
      </c>
      <c r="D636" s="3">
        <v>74</v>
      </c>
      <c r="E636" s="3">
        <v>3</v>
      </c>
      <c r="F636" s="25">
        <f t="shared" si="27"/>
        <v>589656</v>
      </c>
      <c r="G636" s="25">
        <v>536193</v>
      </c>
      <c r="H636" s="26">
        <f>ROUND((F636/4*5.5+F636*2.7+F636/4*10*1)*2,0)*C636</f>
        <v>54277832</v>
      </c>
      <c r="I636" s="26">
        <f t="shared" si="28"/>
        <v>49356566</v>
      </c>
      <c r="J636" s="26"/>
      <c r="K636" s="35">
        <f>MAX(G636-MAX(G$5:G635),0)</f>
        <v>643</v>
      </c>
      <c r="L636" s="35">
        <f>MAX(G$5:G636)</f>
        <v>536193</v>
      </c>
      <c r="M636" s="3">
        <v>0.65</v>
      </c>
      <c r="N636" s="38">
        <f>INT(B636*0.2)</f>
        <v>1052077</v>
      </c>
      <c r="O636" s="38">
        <f t="shared" si="29"/>
        <v>223413</v>
      </c>
      <c r="P636">
        <f>INT(L636*2.5)</f>
        <v>1340482</v>
      </c>
      <c r="Q636">
        <f>INT(L636/4)</f>
        <v>134048</v>
      </c>
      <c r="W636" s="4" t="s">
        <v>8175</v>
      </c>
      <c r="X636">
        <v>2</v>
      </c>
      <c r="Y636" t="b">
        <f>IF(MOD(X636,9)=0,N636,IF(MOD(X636,6)=0,N636,IF(MOD(X636,3)=0,N636)))</f>
        <v>0</v>
      </c>
      <c r="Z636" t="b">
        <f>IF(MOD(X636,9)=0,O636,IF(MOD(X636,6)=0,O636,IF(MOD(X636,3)=0,O636)))</f>
        <v>0</v>
      </c>
    </row>
    <row r="637" spans="1:26">
      <c r="A637" s="4" t="s">
        <v>936</v>
      </c>
      <c r="B637" s="3">
        <f>主线辅助!B633</f>
        <v>5273759</v>
      </c>
      <c r="C637" s="3">
        <v>7</v>
      </c>
      <c r="D637" s="3">
        <v>74</v>
      </c>
      <c r="E637" s="3">
        <v>3</v>
      </c>
      <c r="F637" s="25">
        <f t="shared" si="27"/>
        <v>591154</v>
      </c>
      <c r="G637" s="25">
        <v>537556</v>
      </c>
      <c r="H637" s="26">
        <f>ROUND((F637/4*5.5+F637*2.7+F637/4*10*1)*2,0)*C637</f>
        <v>54415725</v>
      </c>
      <c r="I637" s="26">
        <f t="shared" si="28"/>
        <v>49482027</v>
      </c>
      <c r="J637" s="26"/>
      <c r="K637" s="35">
        <f>MAX(G637-MAX(G$5:G636),0)</f>
        <v>1363</v>
      </c>
      <c r="L637" s="35">
        <f>MAX(G$5:G637)</f>
        <v>537556</v>
      </c>
      <c r="M637" s="3">
        <v>0.65</v>
      </c>
      <c r="N637" s="38">
        <f>INT(B637*0.2)</f>
        <v>1054751</v>
      </c>
      <c r="O637" s="38">
        <f t="shared" si="29"/>
        <v>223981</v>
      </c>
      <c r="P637">
        <f>INT(L637*2.5)</f>
        <v>1343890</v>
      </c>
      <c r="Q637">
        <f>INT(L637/4)</f>
        <v>134389</v>
      </c>
      <c r="W637" s="4" t="s">
        <v>8175</v>
      </c>
      <c r="X637">
        <v>3</v>
      </c>
      <c r="Y637">
        <f>IF(MOD(X637,9)=0,N637,IF(MOD(X637,6)=0,N637,IF(MOD(X637,3)=0,N637)))</f>
        <v>1054751</v>
      </c>
      <c r="Z637">
        <f>IF(MOD(X637,9)=0,O637,IF(MOD(X637,6)=0,O637,IF(MOD(X637,3)=0,O637)))</f>
        <v>223981</v>
      </c>
    </row>
    <row r="638" spans="1:26">
      <c r="A638" s="4" t="s">
        <v>937</v>
      </c>
      <c r="B638" s="3">
        <f>主线辅助!B634</f>
        <v>5280088</v>
      </c>
      <c r="C638" s="3">
        <v>7</v>
      </c>
      <c r="D638" s="3">
        <v>74</v>
      </c>
      <c r="E638" s="3">
        <v>3</v>
      </c>
      <c r="F638" s="25">
        <f t="shared" si="27"/>
        <v>591864</v>
      </c>
      <c r="G638" s="25">
        <v>538201</v>
      </c>
      <c r="H638" s="26">
        <f>ROUND((F638/4*5.5+F638*2.7+F638/4*10*1)*2,0)*C638</f>
        <v>54481084</v>
      </c>
      <c r="I638" s="26">
        <f t="shared" si="28"/>
        <v>49541401</v>
      </c>
      <c r="J638" s="26"/>
      <c r="K638" s="35">
        <f>MAX(G638-MAX(G$5:G637),0)</f>
        <v>645</v>
      </c>
      <c r="L638" s="35">
        <f>MAX(G$5:G638)</f>
        <v>538201</v>
      </c>
      <c r="M638" s="3">
        <v>0.65</v>
      </c>
      <c r="N638" s="38">
        <f>INT(B638*0.2)</f>
        <v>1056017</v>
      </c>
      <c r="O638" s="38">
        <f t="shared" si="29"/>
        <v>224250</v>
      </c>
      <c r="P638">
        <f>INT(L638*2.5)</f>
        <v>1345502</v>
      </c>
      <c r="Q638">
        <f>INT(L638/4)</f>
        <v>134550</v>
      </c>
      <c r="W638" s="4" t="s">
        <v>8175</v>
      </c>
      <c r="X638">
        <v>4</v>
      </c>
      <c r="Y638" t="b">
        <f>IF(MOD(X638,9)=0,N638,IF(MOD(X638,6)=0,N638,IF(MOD(X638,3)=0,N638)))</f>
        <v>0</v>
      </c>
      <c r="Z638" t="b">
        <f>IF(MOD(X638,9)=0,O638,IF(MOD(X638,6)=0,O638,IF(MOD(X638,3)=0,O638)))</f>
        <v>0</v>
      </c>
    </row>
    <row r="639" spans="1:26">
      <c r="A639" s="4" t="s">
        <v>938</v>
      </c>
      <c r="B639" s="3">
        <f>主线辅助!B635</f>
        <v>5286416</v>
      </c>
      <c r="C639" s="3">
        <v>7</v>
      </c>
      <c r="D639" s="3">
        <v>74</v>
      </c>
      <c r="E639" s="3">
        <v>3</v>
      </c>
      <c r="F639" s="25">
        <f t="shared" si="27"/>
        <v>592573</v>
      </c>
      <c r="G639" s="25">
        <v>538847</v>
      </c>
      <c r="H639" s="26">
        <f>ROUND((F639/4*5.5+F639*2.7+F639/4*10*1)*2,0)*C639</f>
        <v>54546345</v>
      </c>
      <c r="I639" s="26">
        <f t="shared" si="28"/>
        <v>49600866</v>
      </c>
      <c r="J639" s="26"/>
      <c r="K639" s="35">
        <f>MAX(G639-MAX(G$5:G638),0)</f>
        <v>646</v>
      </c>
      <c r="L639" s="35">
        <f>MAX(G$5:G639)</f>
        <v>538847</v>
      </c>
      <c r="M639" s="3">
        <v>0.65</v>
      </c>
      <c r="N639" s="38">
        <f>INT(B639*0.2)</f>
        <v>1057283</v>
      </c>
      <c r="O639" s="38">
        <f t="shared" si="29"/>
        <v>224518</v>
      </c>
      <c r="P639">
        <f>INT(L639*2.5)</f>
        <v>1347117</v>
      </c>
      <c r="Q639">
        <f>INT(L639/4)</f>
        <v>134711</v>
      </c>
      <c r="W639" s="4" t="s">
        <v>8175</v>
      </c>
      <c r="X639">
        <v>5</v>
      </c>
      <c r="Y639" t="b">
        <f>IF(MOD(X639,9)=0,N639,IF(MOD(X639,6)=0,N639,IF(MOD(X639,3)=0,N639)))</f>
        <v>0</v>
      </c>
      <c r="Z639" t="b">
        <f>IF(MOD(X639,9)=0,O639,IF(MOD(X639,6)=0,O639,IF(MOD(X639,3)=0,O639)))</f>
        <v>0</v>
      </c>
    </row>
    <row r="640" spans="1:26">
      <c r="A640" s="4" t="s">
        <v>939</v>
      </c>
      <c r="B640" s="3">
        <f>主线辅助!B636</f>
        <v>5299843</v>
      </c>
      <c r="C640" s="3">
        <v>7</v>
      </c>
      <c r="D640" s="3">
        <v>74</v>
      </c>
      <c r="E640" s="3">
        <v>3</v>
      </c>
      <c r="F640" s="25">
        <f t="shared" si="27"/>
        <v>594078</v>
      </c>
      <c r="G640" s="25">
        <v>540215</v>
      </c>
      <c r="H640" s="26">
        <f>ROUND((F640/4*5.5+F640*2.7+F640/4*10*1)*2,0)*C640</f>
        <v>54684882</v>
      </c>
      <c r="I640" s="26">
        <f t="shared" si="28"/>
        <v>49726789</v>
      </c>
      <c r="J640" s="26"/>
      <c r="K640" s="35">
        <f>MAX(G640-MAX(G$5:G639),0)</f>
        <v>1368</v>
      </c>
      <c r="L640" s="35">
        <f>MAX(G$5:G640)</f>
        <v>540215</v>
      </c>
      <c r="M640" s="3">
        <v>0.65</v>
      </c>
      <c r="N640" s="38">
        <f>INT(B640*0.2)</f>
        <v>1059968</v>
      </c>
      <c r="O640" s="38">
        <f t="shared" si="29"/>
        <v>225088</v>
      </c>
      <c r="P640">
        <f>INT(L640*2.5)</f>
        <v>1350537</v>
      </c>
      <c r="Q640">
        <f>INT(L640/4)</f>
        <v>135053</v>
      </c>
      <c r="W640" s="4" t="s">
        <v>8175</v>
      </c>
      <c r="X640">
        <v>6</v>
      </c>
      <c r="Y640">
        <f>IF(MOD(X640,9)=0,N640,IF(MOD(X640,6)=0,N640,IF(MOD(X640,3)=0,N640)))</f>
        <v>1059968</v>
      </c>
      <c r="Z640">
        <f>IF(MOD(X640,9)=0,O640,IF(MOD(X640,6)=0,O640,IF(MOD(X640,3)=0,O640)))</f>
        <v>225088</v>
      </c>
    </row>
    <row r="641" spans="1:26">
      <c r="A641" s="4" t="s">
        <v>940</v>
      </c>
      <c r="B641" s="3">
        <f>主线辅助!B637</f>
        <v>5306188</v>
      </c>
      <c r="C641" s="3">
        <v>7</v>
      </c>
      <c r="D641" s="3">
        <v>74</v>
      </c>
      <c r="E641" s="3">
        <v>3</v>
      </c>
      <c r="F641" s="25">
        <f t="shared" si="27"/>
        <v>594790</v>
      </c>
      <c r="G641" s="25">
        <v>540862</v>
      </c>
      <c r="H641" s="26">
        <f>ROUND((F641/4*5.5+F641*2.7+F641/4*10*1)*2,0)*C641</f>
        <v>54750423</v>
      </c>
      <c r="I641" s="26">
        <f t="shared" si="28"/>
        <v>49786345</v>
      </c>
      <c r="J641" s="26"/>
      <c r="K641" s="35">
        <f>MAX(G641-MAX(G$5:G640),0)</f>
        <v>647</v>
      </c>
      <c r="L641" s="35">
        <f>MAX(G$5:G641)</f>
        <v>540862</v>
      </c>
      <c r="M641" s="3">
        <v>0.65</v>
      </c>
      <c r="N641" s="38">
        <f>INT(B641*0.2)</f>
        <v>1061237</v>
      </c>
      <c r="O641" s="38">
        <f t="shared" si="29"/>
        <v>225358</v>
      </c>
      <c r="P641">
        <f>INT(L641*2.5)</f>
        <v>1352155</v>
      </c>
      <c r="Q641">
        <f>INT(L641/4)</f>
        <v>135215</v>
      </c>
      <c r="W641" s="4" t="s">
        <v>8175</v>
      </c>
      <c r="X641">
        <v>7</v>
      </c>
      <c r="Y641" t="b">
        <f>IF(MOD(X641,9)=0,N641,IF(MOD(X641,6)=0,N641,IF(MOD(X641,3)=0,N641)))</f>
        <v>0</v>
      </c>
      <c r="Z641" t="b">
        <f>IF(MOD(X641,9)=0,O641,IF(MOD(X641,6)=0,O641,IF(MOD(X641,3)=0,O641)))</f>
        <v>0</v>
      </c>
    </row>
    <row r="642" spans="1:26">
      <c r="A642" s="4" t="s">
        <v>941</v>
      </c>
      <c r="B642" s="3">
        <f>主线辅助!B638</f>
        <v>5312532</v>
      </c>
      <c r="C642" s="3">
        <v>7</v>
      </c>
      <c r="D642" s="3">
        <v>74</v>
      </c>
      <c r="E642" s="3">
        <v>3</v>
      </c>
      <c r="F642" s="25">
        <f t="shared" si="27"/>
        <v>595501</v>
      </c>
      <c r="G642" s="25">
        <v>541508</v>
      </c>
      <c r="H642" s="26">
        <f>ROUND((F642/4*5.5+F642*2.7+F642/4*10*1)*2,0)*C642</f>
        <v>54815866</v>
      </c>
      <c r="I642" s="26">
        <f t="shared" si="28"/>
        <v>49845810</v>
      </c>
      <c r="J642" s="26"/>
      <c r="K642" s="35">
        <f>MAX(G642-MAX(G$5:G641),0)</f>
        <v>646</v>
      </c>
      <c r="L642" s="35">
        <f>MAX(G$5:G642)</f>
        <v>541508</v>
      </c>
      <c r="M642" s="3">
        <v>0.65</v>
      </c>
      <c r="N642" s="38">
        <f>INT(B642*0.2)</f>
        <v>1062506</v>
      </c>
      <c r="O642" s="38">
        <f t="shared" si="29"/>
        <v>225628</v>
      </c>
      <c r="P642">
        <f>INT(L642*2.5)</f>
        <v>1353770</v>
      </c>
      <c r="Q642">
        <f>INT(L642/4)</f>
        <v>135377</v>
      </c>
      <c r="W642" s="4" t="s">
        <v>8175</v>
      </c>
      <c r="X642">
        <v>8</v>
      </c>
      <c r="Y642" t="b">
        <f>IF(MOD(X642,9)=0,N642,IF(MOD(X642,6)=0,N642,IF(MOD(X642,3)=0,N642)))</f>
        <v>0</v>
      </c>
      <c r="Z642" t="b">
        <f>IF(MOD(X642,9)=0,O642,IF(MOD(X642,6)=0,O642,IF(MOD(X642,3)=0,O642)))</f>
        <v>0</v>
      </c>
    </row>
    <row r="643" spans="1:26">
      <c r="A643" s="4" t="s">
        <v>942</v>
      </c>
      <c r="B643" s="3">
        <f>主线辅助!B639</f>
        <v>5326015</v>
      </c>
      <c r="C643" s="3">
        <v>7</v>
      </c>
      <c r="D643" s="3">
        <v>74</v>
      </c>
      <c r="E643" s="3">
        <v>3</v>
      </c>
      <c r="F643" s="25">
        <f t="shared" si="27"/>
        <v>597012</v>
      </c>
      <c r="G643" s="25">
        <v>542883</v>
      </c>
      <c r="H643" s="26">
        <f>ROUND((F643/4*5.5+F643*2.7+F643/4*10*1)*2,0)*C643</f>
        <v>54954956</v>
      </c>
      <c r="I643" s="26">
        <f t="shared" si="28"/>
        <v>49972377</v>
      </c>
      <c r="J643" s="26"/>
      <c r="K643" s="35">
        <f>MAX(G643-MAX(G$5:G642),0)</f>
        <v>1375</v>
      </c>
      <c r="L643" s="35">
        <f>MAX(G$5:G643)</f>
        <v>542883</v>
      </c>
      <c r="M643" s="3">
        <v>0.65</v>
      </c>
      <c r="N643" s="38">
        <f>INT(B643*0.2)</f>
        <v>1065203</v>
      </c>
      <c r="O643" s="38">
        <f t="shared" si="29"/>
        <v>226200</v>
      </c>
      <c r="P643">
        <f>INT(L643*2.5)</f>
        <v>1357207</v>
      </c>
      <c r="Q643">
        <f>INT(L643/4)</f>
        <v>135720</v>
      </c>
      <c r="W643" s="4" t="s">
        <v>8175</v>
      </c>
      <c r="X643">
        <v>9</v>
      </c>
      <c r="Y643">
        <f>IF(MOD(X643,9)=0,N643,IF(MOD(X643,6)=0,N643,IF(MOD(X643,3)=0,N643)))</f>
        <v>1065203</v>
      </c>
      <c r="Z643">
        <f>IF(MOD(X643,9)=0,O643,IF(MOD(X643,6)=0,O643,IF(MOD(X643,3)=0,O643)))</f>
        <v>226200</v>
      </c>
    </row>
    <row r="644" spans="1:26">
      <c r="A644" s="4" t="s">
        <v>153</v>
      </c>
      <c r="B644" s="3">
        <f>主线辅助!B640</f>
        <v>5332374</v>
      </c>
      <c r="C644" s="3">
        <v>7</v>
      </c>
      <c r="D644" s="3">
        <v>74</v>
      </c>
      <c r="E644" s="3">
        <v>3</v>
      </c>
      <c r="F644" s="25">
        <f t="shared" si="27"/>
        <v>597725</v>
      </c>
      <c r="G644" s="25">
        <v>543531</v>
      </c>
      <c r="H644" s="26">
        <f>ROUND((F644/4*5.5+F644*2.7+F644/4*10*1)*2,0)*C644</f>
        <v>55020588</v>
      </c>
      <c r="I644" s="26">
        <f t="shared" si="28"/>
        <v>50032031</v>
      </c>
      <c r="J644" s="26"/>
      <c r="K644" s="35">
        <f>MAX(G644-MAX(G$5:G643),0)</f>
        <v>648</v>
      </c>
      <c r="L644" s="35">
        <f>MAX(G$5:G644)</f>
        <v>543531</v>
      </c>
      <c r="M644" s="3">
        <v>0.65</v>
      </c>
      <c r="N644" s="38">
        <f>INT(B644*0.2)</f>
        <v>1066474</v>
      </c>
      <c r="O644" s="38">
        <f t="shared" si="29"/>
        <v>226470</v>
      </c>
      <c r="P644">
        <f>INT(L644*2.5)</f>
        <v>1358827</v>
      </c>
      <c r="Q644">
        <f>INT(L644/4)</f>
        <v>135882</v>
      </c>
      <c r="W644" s="4" t="s">
        <v>8175</v>
      </c>
      <c r="X644">
        <v>10</v>
      </c>
      <c r="Y644" t="b">
        <f>IF(MOD(X644,9)=0,N644,IF(MOD(X644,6)=0,N644,IF(MOD(X644,3)=0,N644)))</f>
        <v>0</v>
      </c>
      <c r="Z644" t="b">
        <f>IF(MOD(X644,9)=0,O644,IF(MOD(X644,6)=0,O644,IF(MOD(X644,3)=0,O644)))</f>
        <v>0</v>
      </c>
    </row>
    <row r="645" spans="1:26">
      <c r="A645" s="4" t="s">
        <v>943</v>
      </c>
      <c r="B645" s="3">
        <f>主线辅助!B641</f>
        <v>5373386</v>
      </c>
      <c r="C645" s="3">
        <v>7</v>
      </c>
      <c r="D645" s="3">
        <v>74</v>
      </c>
      <c r="E645" s="3">
        <v>3</v>
      </c>
      <c r="F645" s="25">
        <f t="shared" si="27"/>
        <v>602322</v>
      </c>
      <c r="G645" s="25">
        <v>547711</v>
      </c>
      <c r="H645" s="26">
        <f>ROUND((F645/4*5.5+F645*2.7+F645/4*10*1)*2,0)*C645</f>
        <v>55443738</v>
      </c>
      <c r="I645" s="26">
        <f t="shared" si="28"/>
        <v>50416800</v>
      </c>
      <c r="J645" s="26"/>
      <c r="K645" s="35">
        <f>MAX(G645-MAX(G$5:G644),0)</f>
        <v>4180</v>
      </c>
      <c r="L645" s="35">
        <f>MAX(G$5:G645)</f>
        <v>547711</v>
      </c>
      <c r="M645" s="3">
        <v>0.65</v>
      </c>
      <c r="N645" s="38">
        <f>INT(B645*0.2)</f>
        <v>1074677</v>
      </c>
      <c r="O645" s="38">
        <f t="shared" si="29"/>
        <v>228212</v>
      </c>
      <c r="P645">
        <f>INT(L645*2.5)</f>
        <v>1369277</v>
      </c>
      <c r="Q645">
        <f>INT(L645/4)</f>
        <v>136927</v>
      </c>
      <c r="W645" s="4" t="s">
        <v>8176</v>
      </c>
      <c r="X645">
        <v>1</v>
      </c>
      <c r="Y645" t="b">
        <f>IF(MOD(X645,9)=0,N645,IF(MOD(X645,6)=0,N645,IF(MOD(X645,3)=0,N645)))</f>
        <v>0</v>
      </c>
      <c r="Z645" t="b">
        <f>IF(MOD(X645,9)=0,O645,IF(MOD(X645,6)=0,O645,IF(MOD(X645,3)=0,O645)))</f>
        <v>0</v>
      </c>
    </row>
    <row r="646" spans="1:26">
      <c r="A646" s="4" t="s">
        <v>944</v>
      </c>
      <c r="B646" s="3">
        <f>主线辅助!B642</f>
        <v>5379760</v>
      </c>
      <c r="C646" s="3">
        <v>7</v>
      </c>
      <c r="D646" s="3">
        <v>74</v>
      </c>
      <c r="E646" s="3">
        <v>3</v>
      </c>
      <c r="F646" s="25">
        <f t="shared" ref="F646:F709" si="30">INT(B646/(5-1.9)/C646/(D646/2.7)*100/1.5)</f>
        <v>603036</v>
      </c>
      <c r="G646" s="25">
        <v>548361</v>
      </c>
      <c r="H646" s="26">
        <f>ROUND((F646/4*5.5+F646*2.7+F646/4*10*1)*2,0)*C646</f>
        <v>55509461</v>
      </c>
      <c r="I646" s="26">
        <f t="shared" ref="I646:I709" si="31">ROUND((G646/4*5.5+G646*2.7+G646/4*10*1)*2,0)*C646</f>
        <v>50476629</v>
      </c>
      <c r="J646" s="26"/>
      <c r="K646" s="35">
        <f>MAX(G646-MAX(G$5:G645),0)</f>
        <v>650</v>
      </c>
      <c r="L646" s="35">
        <f>MAX(G$5:G646)</f>
        <v>548361</v>
      </c>
      <c r="M646" s="3">
        <v>0.65</v>
      </c>
      <c r="N646" s="38">
        <f>INT(B646*0.2)</f>
        <v>1075952</v>
      </c>
      <c r="O646" s="38">
        <f t="shared" ref="O646:O709" si="32">INT((P646/15)+Q646)</f>
        <v>228483</v>
      </c>
      <c r="P646">
        <f>INT(L646*2.5)</f>
        <v>1370902</v>
      </c>
      <c r="Q646">
        <f>INT(L646/4)</f>
        <v>137090</v>
      </c>
      <c r="W646" s="4" t="s">
        <v>8176</v>
      </c>
      <c r="X646">
        <v>2</v>
      </c>
      <c r="Y646" t="b">
        <f>IF(MOD(X646,9)=0,N646,IF(MOD(X646,6)=0,N646,IF(MOD(X646,3)=0,N646)))</f>
        <v>0</v>
      </c>
      <c r="Z646" t="b">
        <f>IF(MOD(X646,9)=0,O646,IF(MOD(X646,6)=0,O646,IF(MOD(X646,3)=0,O646)))</f>
        <v>0</v>
      </c>
    </row>
    <row r="647" spans="1:26">
      <c r="A647" s="4" t="s">
        <v>945</v>
      </c>
      <c r="B647" s="3">
        <f>主线辅助!B643</f>
        <v>5393326</v>
      </c>
      <c r="C647" s="3">
        <v>7</v>
      </c>
      <c r="D647" s="3">
        <v>74</v>
      </c>
      <c r="E647" s="3">
        <v>3</v>
      </c>
      <c r="F647" s="25">
        <f t="shared" si="30"/>
        <v>604557</v>
      </c>
      <c r="G647" s="25">
        <v>549744</v>
      </c>
      <c r="H647" s="26">
        <f>ROUND((F647/4*5.5+F647*2.7+F647/4*10*1)*2,0)*C647</f>
        <v>55649475</v>
      </c>
      <c r="I647" s="26">
        <f t="shared" si="31"/>
        <v>50603938</v>
      </c>
      <c r="J647" s="26"/>
      <c r="K647" s="35">
        <f>MAX(G647-MAX(G$5:G646),0)</f>
        <v>1383</v>
      </c>
      <c r="L647" s="35">
        <f>MAX(G$5:G647)</f>
        <v>549744</v>
      </c>
      <c r="M647" s="3">
        <v>0.65</v>
      </c>
      <c r="N647" s="38">
        <f>INT(B647*0.2)</f>
        <v>1078665</v>
      </c>
      <c r="O647" s="38">
        <f t="shared" si="32"/>
        <v>229060</v>
      </c>
      <c r="P647">
        <f>INT(L647*2.5)</f>
        <v>1374360</v>
      </c>
      <c r="Q647">
        <f>INT(L647/4)</f>
        <v>137436</v>
      </c>
      <c r="W647" s="4" t="s">
        <v>8176</v>
      </c>
      <c r="X647">
        <v>3</v>
      </c>
      <c r="Y647">
        <f>IF(MOD(X647,9)=0,N647,IF(MOD(X647,6)=0,N647,IF(MOD(X647,3)=0,N647)))</f>
        <v>1078665</v>
      </c>
      <c r="Z647">
        <f>IF(MOD(X647,9)=0,O647,IF(MOD(X647,6)=0,O647,IF(MOD(X647,3)=0,O647)))</f>
        <v>229060</v>
      </c>
    </row>
    <row r="648" spans="1:26">
      <c r="A648" s="4" t="s">
        <v>946</v>
      </c>
      <c r="B648" s="3">
        <f>主线辅助!B644</f>
        <v>5399715</v>
      </c>
      <c r="C648" s="3">
        <v>7</v>
      </c>
      <c r="D648" s="3">
        <v>74</v>
      </c>
      <c r="E648" s="3">
        <v>3</v>
      </c>
      <c r="F648" s="25">
        <f t="shared" si="30"/>
        <v>605273</v>
      </c>
      <c r="G648" s="25">
        <v>550395</v>
      </c>
      <c r="H648" s="26">
        <f>ROUND((F648/4*5.5+F648*2.7+F648/4*10*1)*2,0)*C648</f>
        <v>55715380</v>
      </c>
      <c r="I648" s="26">
        <f t="shared" si="31"/>
        <v>50663858</v>
      </c>
      <c r="J648" s="26"/>
      <c r="K648" s="35">
        <f>MAX(G648-MAX(G$5:G647),0)</f>
        <v>651</v>
      </c>
      <c r="L648" s="35">
        <f>MAX(G$5:G648)</f>
        <v>550395</v>
      </c>
      <c r="M648" s="3">
        <v>0.65</v>
      </c>
      <c r="N648" s="38">
        <f>INT(B648*0.2)</f>
        <v>1079943</v>
      </c>
      <c r="O648" s="38">
        <f t="shared" si="32"/>
        <v>229330</v>
      </c>
      <c r="P648">
        <f>INT(L648*2.5)</f>
        <v>1375987</v>
      </c>
      <c r="Q648">
        <f>INT(L648/4)</f>
        <v>137598</v>
      </c>
      <c r="W648" s="4" t="s">
        <v>8176</v>
      </c>
      <c r="X648">
        <v>4</v>
      </c>
      <c r="Y648" t="b">
        <f>IF(MOD(X648,9)=0,N648,IF(MOD(X648,6)=0,N648,IF(MOD(X648,3)=0,N648)))</f>
        <v>0</v>
      </c>
      <c r="Z648" t="b">
        <f>IF(MOD(X648,9)=0,O648,IF(MOD(X648,6)=0,O648,IF(MOD(X648,3)=0,O648)))</f>
        <v>0</v>
      </c>
    </row>
    <row r="649" spans="1:26">
      <c r="A649" s="4" t="s">
        <v>947</v>
      </c>
      <c r="B649" s="3">
        <f>主线辅助!B645</f>
        <v>5406105</v>
      </c>
      <c r="C649" s="3">
        <v>7</v>
      </c>
      <c r="D649" s="3">
        <v>74</v>
      </c>
      <c r="E649" s="3">
        <v>3</v>
      </c>
      <c r="F649" s="25">
        <f t="shared" si="30"/>
        <v>605990</v>
      </c>
      <c r="G649" s="25">
        <v>551046</v>
      </c>
      <c r="H649" s="26">
        <f>ROUND((F649/4*5.5+F649*2.7+F649/4*10*1)*2,0)*C649</f>
        <v>55781383</v>
      </c>
      <c r="I649" s="26">
        <f t="shared" si="31"/>
        <v>50723785</v>
      </c>
      <c r="J649" s="26"/>
      <c r="K649" s="35">
        <f>MAX(G649-MAX(G$5:G648),0)</f>
        <v>651</v>
      </c>
      <c r="L649" s="35">
        <f>MAX(G$5:G649)</f>
        <v>551046</v>
      </c>
      <c r="M649" s="3">
        <v>0.65</v>
      </c>
      <c r="N649" s="38">
        <f>INT(B649*0.2)</f>
        <v>1081221</v>
      </c>
      <c r="O649" s="38">
        <f t="shared" si="32"/>
        <v>229602</v>
      </c>
      <c r="P649">
        <f>INT(L649*2.5)</f>
        <v>1377615</v>
      </c>
      <c r="Q649">
        <f>INT(L649/4)</f>
        <v>137761</v>
      </c>
      <c r="W649" s="4" t="s">
        <v>8176</v>
      </c>
      <c r="X649">
        <v>5</v>
      </c>
      <c r="Y649" t="b">
        <f>IF(MOD(X649,9)=0,N649,IF(MOD(X649,6)=0,N649,IF(MOD(X649,3)=0,N649)))</f>
        <v>0</v>
      </c>
      <c r="Z649" t="b">
        <f>IF(MOD(X649,9)=0,O649,IF(MOD(X649,6)=0,O649,IF(MOD(X649,3)=0,O649)))</f>
        <v>0</v>
      </c>
    </row>
    <row r="650" spans="1:26">
      <c r="A650" s="4" t="s">
        <v>948</v>
      </c>
      <c r="B650" s="3">
        <f>主线辅助!B646</f>
        <v>5419725</v>
      </c>
      <c r="C650" s="3">
        <v>7</v>
      </c>
      <c r="D650" s="3">
        <v>74</v>
      </c>
      <c r="E650" s="3">
        <v>3</v>
      </c>
      <c r="F650" s="25">
        <f t="shared" si="30"/>
        <v>607516</v>
      </c>
      <c r="G650" s="25">
        <v>552435</v>
      </c>
      <c r="H650" s="26">
        <f>ROUND((F650/4*5.5+F650*2.7+F650/4*10*1)*2,0)*C650</f>
        <v>55921845</v>
      </c>
      <c r="I650" s="26">
        <f t="shared" si="31"/>
        <v>50851640</v>
      </c>
      <c r="J650" s="26"/>
      <c r="K650" s="35">
        <f>MAX(G650-MAX(G$5:G649),0)</f>
        <v>1389</v>
      </c>
      <c r="L650" s="35">
        <f>MAX(G$5:G650)</f>
        <v>552435</v>
      </c>
      <c r="M650" s="3">
        <v>0.65</v>
      </c>
      <c r="N650" s="38">
        <f>INT(B650*0.2)</f>
        <v>1083945</v>
      </c>
      <c r="O650" s="38">
        <f t="shared" si="32"/>
        <v>230180</v>
      </c>
      <c r="P650">
        <f>INT(L650*2.5)</f>
        <v>1381087</v>
      </c>
      <c r="Q650">
        <f>INT(L650/4)</f>
        <v>138108</v>
      </c>
      <c r="W650" s="4" t="s">
        <v>8176</v>
      </c>
      <c r="X650">
        <v>6</v>
      </c>
      <c r="Y650">
        <f>IF(MOD(X650,9)=0,N650,IF(MOD(X650,6)=0,N650,IF(MOD(X650,3)=0,N650)))</f>
        <v>1083945</v>
      </c>
      <c r="Z650">
        <f>IF(MOD(X650,9)=0,O650,IF(MOD(X650,6)=0,O650,IF(MOD(X650,3)=0,O650)))</f>
        <v>230180</v>
      </c>
    </row>
    <row r="651" spans="1:26">
      <c r="A651" s="4" t="s">
        <v>949</v>
      </c>
      <c r="B651" s="3">
        <f>主线辅助!B647</f>
        <v>5426130</v>
      </c>
      <c r="C651" s="3">
        <v>7</v>
      </c>
      <c r="D651" s="3">
        <v>74</v>
      </c>
      <c r="E651" s="3">
        <v>3</v>
      </c>
      <c r="F651" s="25">
        <f t="shared" si="30"/>
        <v>608234</v>
      </c>
      <c r="G651" s="25">
        <v>553088</v>
      </c>
      <c r="H651" s="26">
        <f>ROUND((F651/4*5.5+F651*2.7+F651/4*10*1)*2,0)*C651</f>
        <v>55987939</v>
      </c>
      <c r="I651" s="26">
        <f t="shared" si="31"/>
        <v>50911749</v>
      </c>
      <c r="J651" s="26"/>
      <c r="K651" s="35">
        <f>MAX(G651-MAX(G$5:G650),0)</f>
        <v>653</v>
      </c>
      <c r="L651" s="35">
        <f>MAX(G$5:G651)</f>
        <v>553088</v>
      </c>
      <c r="M651" s="3">
        <v>0.65</v>
      </c>
      <c r="N651" s="38">
        <f>INT(B651*0.2)</f>
        <v>1085226</v>
      </c>
      <c r="O651" s="38">
        <f t="shared" si="32"/>
        <v>230453</v>
      </c>
      <c r="P651">
        <f>INT(L651*2.5)</f>
        <v>1382720</v>
      </c>
      <c r="Q651">
        <f>INT(L651/4)</f>
        <v>138272</v>
      </c>
      <c r="W651" s="4" t="s">
        <v>8176</v>
      </c>
      <c r="X651">
        <v>7</v>
      </c>
      <c r="Y651" t="b">
        <f>IF(MOD(X651,9)=0,N651,IF(MOD(X651,6)=0,N651,IF(MOD(X651,3)=0,N651)))</f>
        <v>0</v>
      </c>
      <c r="Z651" t="b">
        <f>IF(MOD(X651,9)=0,O651,IF(MOD(X651,6)=0,O651,IF(MOD(X651,3)=0,O651)))</f>
        <v>0</v>
      </c>
    </row>
    <row r="652" spans="1:26">
      <c r="A652" s="4" t="s">
        <v>950</v>
      </c>
      <c r="B652" s="3">
        <f>主线辅助!B648</f>
        <v>5432535</v>
      </c>
      <c r="C652" s="3">
        <v>7</v>
      </c>
      <c r="D652" s="3">
        <v>74</v>
      </c>
      <c r="E652" s="3">
        <v>3</v>
      </c>
      <c r="F652" s="25">
        <f t="shared" si="30"/>
        <v>608952</v>
      </c>
      <c r="G652" s="25">
        <v>553741</v>
      </c>
      <c r="H652" s="26">
        <f>ROUND((F652/4*5.5+F652*2.7+F652/4*10*1)*2,0)*C652</f>
        <v>56054033</v>
      </c>
      <c r="I652" s="26">
        <f t="shared" si="31"/>
        <v>50971858</v>
      </c>
      <c r="J652" s="26"/>
      <c r="K652" s="35">
        <f>MAX(G652-MAX(G$5:G651),0)</f>
        <v>653</v>
      </c>
      <c r="L652" s="35">
        <f>MAX(G$5:G652)</f>
        <v>553741</v>
      </c>
      <c r="M652" s="3">
        <v>0.65</v>
      </c>
      <c r="N652" s="38">
        <f>INT(B652*0.2)</f>
        <v>1086507</v>
      </c>
      <c r="O652" s="38">
        <f t="shared" si="32"/>
        <v>230725</v>
      </c>
      <c r="P652">
        <f>INT(L652*2.5)</f>
        <v>1384352</v>
      </c>
      <c r="Q652">
        <f>INT(L652/4)</f>
        <v>138435</v>
      </c>
      <c r="W652" s="4" t="s">
        <v>8176</v>
      </c>
      <c r="X652">
        <v>8</v>
      </c>
      <c r="Y652" t="b">
        <f>IF(MOD(X652,9)=0,N652,IF(MOD(X652,6)=0,N652,IF(MOD(X652,3)=0,N652)))</f>
        <v>0</v>
      </c>
      <c r="Z652" t="b">
        <f>IF(MOD(X652,9)=0,O652,IF(MOD(X652,6)=0,O652,IF(MOD(X652,3)=0,O652)))</f>
        <v>0</v>
      </c>
    </row>
    <row r="653" spans="1:26">
      <c r="A653" s="4" t="s">
        <v>951</v>
      </c>
      <c r="B653" s="3">
        <f>主线辅助!B649</f>
        <v>5446211</v>
      </c>
      <c r="C653" s="3">
        <v>7</v>
      </c>
      <c r="D653" s="3">
        <v>74</v>
      </c>
      <c r="E653" s="3">
        <v>3</v>
      </c>
      <c r="F653" s="25">
        <f t="shared" si="30"/>
        <v>610485</v>
      </c>
      <c r="G653" s="25">
        <v>555134</v>
      </c>
      <c r="H653" s="26">
        <f>ROUND((F653/4*5.5+F653*2.7+F653/4*10*1)*2,0)*C653</f>
        <v>56195146</v>
      </c>
      <c r="I653" s="26">
        <f t="shared" si="31"/>
        <v>51100084</v>
      </c>
      <c r="J653" s="26"/>
      <c r="K653" s="35">
        <f>MAX(G653-MAX(G$5:G652),0)</f>
        <v>1393</v>
      </c>
      <c r="L653" s="35">
        <f>MAX(G$5:G653)</f>
        <v>555134</v>
      </c>
      <c r="M653" s="3">
        <v>0.65</v>
      </c>
      <c r="N653" s="38">
        <f>INT(B653*0.2)</f>
        <v>1089242</v>
      </c>
      <c r="O653" s="38">
        <f t="shared" si="32"/>
        <v>231305</v>
      </c>
      <c r="P653">
        <f>INT(L653*2.5)</f>
        <v>1387835</v>
      </c>
      <c r="Q653">
        <f>INT(L653/4)</f>
        <v>138783</v>
      </c>
      <c r="W653" s="4" t="s">
        <v>8176</v>
      </c>
      <c r="X653">
        <v>9</v>
      </c>
      <c r="Y653">
        <f>IF(MOD(X653,9)=0,N653,IF(MOD(X653,6)=0,N653,IF(MOD(X653,3)=0,N653)))</f>
        <v>1089242</v>
      </c>
      <c r="Z653">
        <f>IF(MOD(X653,9)=0,O653,IF(MOD(X653,6)=0,O653,IF(MOD(X653,3)=0,O653)))</f>
        <v>231305</v>
      </c>
    </row>
    <row r="654" spans="1:26">
      <c r="A654" s="4" t="s">
        <v>155</v>
      </c>
      <c r="B654" s="3">
        <f>主线辅助!B650</f>
        <v>5452632</v>
      </c>
      <c r="C654" s="3">
        <v>7</v>
      </c>
      <c r="D654" s="3">
        <v>74</v>
      </c>
      <c r="E654" s="3">
        <v>3</v>
      </c>
      <c r="F654" s="25">
        <f t="shared" si="30"/>
        <v>611205</v>
      </c>
      <c r="G654" s="25">
        <v>555789</v>
      </c>
      <c r="H654" s="26">
        <f>ROUND((F654/4*5.5+F654*2.7+F654/4*10*1)*2,0)*C654</f>
        <v>56261422</v>
      </c>
      <c r="I654" s="26">
        <f t="shared" si="31"/>
        <v>51160375</v>
      </c>
      <c r="J654" s="26"/>
      <c r="K654" s="35">
        <f>MAX(G654-MAX(G$5:G653),0)</f>
        <v>655</v>
      </c>
      <c r="L654" s="35">
        <f>MAX(G$5:G654)</f>
        <v>555789</v>
      </c>
      <c r="M654" s="3">
        <v>0.65</v>
      </c>
      <c r="N654" s="38">
        <f>INT(B654*0.2)</f>
        <v>1090526</v>
      </c>
      <c r="O654" s="38">
        <f t="shared" si="32"/>
        <v>231578</v>
      </c>
      <c r="P654">
        <f>INT(L654*2.5)</f>
        <v>1389472</v>
      </c>
      <c r="Q654">
        <f>INT(L654/4)</f>
        <v>138947</v>
      </c>
      <c r="W654" s="4" t="s">
        <v>8176</v>
      </c>
      <c r="X654">
        <v>10</v>
      </c>
      <c r="Y654" t="b">
        <f>IF(MOD(X654,9)=0,N654,IF(MOD(X654,6)=0,N654,IF(MOD(X654,3)=0,N654)))</f>
        <v>0</v>
      </c>
      <c r="Z654" t="b">
        <f>IF(MOD(X654,9)=0,O654,IF(MOD(X654,6)=0,O654,IF(MOD(X654,3)=0,O654)))</f>
        <v>0</v>
      </c>
    </row>
    <row r="655" spans="1:26">
      <c r="A655" s="4" t="s">
        <v>952</v>
      </c>
      <c r="B655" s="3">
        <f>主线辅助!B651</f>
        <v>5494180</v>
      </c>
      <c r="C655" s="3">
        <v>7</v>
      </c>
      <c r="D655" s="3">
        <v>76</v>
      </c>
      <c r="E655" s="3">
        <v>3</v>
      </c>
      <c r="F655" s="25">
        <f t="shared" si="30"/>
        <v>599655</v>
      </c>
      <c r="G655" s="25">
        <v>545287</v>
      </c>
      <c r="H655" s="26">
        <f>ROUND((F655/4*5.5+F655*2.7+F655/4*10*1)*2,0)*C655</f>
        <v>55198241</v>
      </c>
      <c r="I655" s="26">
        <f t="shared" si="31"/>
        <v>50193668</v>
      </c>
      <c r="J655" s="26"/>
      <c r="K655" s="35">
        <f>MAX(G655-MAX(G$5:G654),0)</f>
        <v>0</v>
      </c>
      <c r="L655" s="35">
        <f>MAX(G$5:G655)</f>
        <v>555789</v>
      </c>
      <c r="M655" s="3">
        <v>0.65</v>
      </c>
      <c r="N655" s="38">
        <f>INT(B655*0.2)</f>
        <v>1098836</v>
      </c>
      <c r="O655" s="38">
        <f t="shared" si="32"/>
        <v>231578</v>
      </c>
      <c r="P655">
        <f>INT(L655*2.5)</f>
        <v>1389472</v>
      </c>
      <c r="Q655">
        <f>INT(L655/4)</f>
        <v>138947</v>
      </c>
      <c r="W655" s="4" t="s">
        <v>8177</v>
      </c>
      <c r="X655">
        <v>1</v>
      </c>
      <c r="Y655" t="b">
        <f>IF(MOD(X655,9)=0,N655,IF(MOD(X655,6)=0,N655,IF(MOD(X655,3)=0,N655)))</f>
        <v>0</v>
      </c>
      <c r="Z655" t="b">
        <f>IF(MOD(X655,9)=0,O655,IF(MOD(X655,6)=0,O655,IF(MOD(X655,3)=0,O655)))</f>
        <v>0</v>
      </c>
    </row>
    <row r="656" spans="1:26">
      <c r="A656" s="4" t="s">
        <v>953</v>
      </c>
      <c r="B656" s="3">
        <f>主线辅助!B652</f>
        <v>5500615</v>
      </c>
      <c r="C656" s="3">
        <v>7</v>
      </c>
      <c r="D656" s="3">
        <v>76</v>
      </c>
      <c r="E656" s="3">
        <v>3</v>
      </c>
      <c r="F656" s="25">
        <f t="shared" si="30"/>
        <v>600358</v>
      </c>
      <c r="G656" s="25">
        <v>545925</v>
      </c>
      <c r="H656" s="26">
        <f>ROUND((F656/4*5.5+F656*2.7+F656/4*10*1)*2,0)*C656</f>
        <v>55262956</v>
      </c>
      <c r="I656" s="26">
        <f t="shared" si="31"/>
        <v>50252398</v>
      </c>
      <c r="J656" s="26"/>
      <c r="K656" s="35">
        <f>MAX(G656-MAX(G$5:G655),0)</f>
        <v>0</v>
      </c>
      <c r="L656" s="35">
        <f>MAX(G$5:G656)</f>
        <v>555789</v>
      </c>
      <c r="M656" s="3">
        <v>0.65</v>
      </c>
      <c r="N656" s="38">
        <f>INT(B656*0.2)</f>
        <v>1100123</v>
      </c>
      <c r="O656" s="38">
        <f t="shared" si="32"/>
        <v>231578</v>
      </c>
      <c r="P656">
        <f>INT(L656*2.5)</f>
        <v>1389472</v>
      </c>
      <c r="Q656">
        <f>INT(L656/4)</f>
        <v>138947</v>
      </c>
      <c r="W656" s="4" t="s">
        <v>8177</v>
      </c>
      <c r="X656">
        <v>2</v>
      </c>
      <c r="Y656" t="b">
        <f>IF(MOD(X656,9)=0,N656,IF(MOD(X656,6)=0,N656,IF(MOD(X656,3)=0,N656)))</f>
        <v>0</v>
      </c>
      <c r="Z656" t="b">
        <f>IF(MOD(X656,9)=0,O656,IF(MOD(X656,6)=0,O656,IF(MOD(X656,3)=0,O656)))</f>
        <v>0</v>
      </c>
    </row>
    <row r="657" spans="1:26">
      <c r="A657" s="4" t="s">
        <v>954</v>
      </c>
      <c r="B657" s="3">
        <f>主线辅助!B653</f>
        <v>5514374</v>
      </c>
      <c r="C657" s="3">
        <v>7</v>
      </c>
      <c r="D657" s="3">
        <v>76</v>
      </c>
      <c r="E657" s="3">
        <v>3</v>
      </c>
      <c r="F657" s="25">
        <f t="shared" si="30"/>
        <v>601859</v>
      </c>
      <c r="G657" s="25">
        <v>547291</v>
      </c>
      <c r="H657" s="26">
        <f>ROUND((F657/4*5.5+F657*2.7+F657/4*10*1)*2,0)*C657</f>
        <v>55401122</v>
      </c>
      <c r="I657" s="26">
        <f t="shared" si="31"/>
        <v>50378139</v>
      </c>
      <c r="J657" s="26"/>
      <c r="K657" s="35">
        <f>MAX(G657-MAX(G$5:G656),0)</f>
        <v>0</v>
      </c>
      <c r="L657" s="35">
        <f>MAX(G$5:G657)</f>
        <v>555789</v>
      </c>
      <c r="M657" s="3">
        <v>0.65</v>
      </c>
      <c r="N657" s="38">
        <f>INT(B657*0.2)</f>
        <v>1102874</v>
      </c>
      <c r="O657" s="38">
        <f t="shared" si="32"/>
        <v>231578</v>
      </c>
      <c r="P657">
        <f>INT(L657*2.5)</f>
        <v>1389472</v>
      </c>
      <c r="Q657">
        <f>INT(L657/4)</f>
        <v>138947</v>
      </c>
      <c r="W657" s="4" t="s">
        <v>8177</v>
      </c>
      <c r="X657">
        <v>3</v>
      </c>
      <c r="Y657">
        <f>IF(MOD(X657,9)=0,N657,IF(MOD(X657,6)=0,N657,IF(MOD(X657,3)=0,N657)))</f>
        <v>1102874</v>
      </c>
      <c r="Z657">
        <f>IF(MOD(X657,9)=0,O657,IF(MOD(X657,6)=0,O657,IF(MOD(X657,3)=0,O657)))</f>
        <v>231578</v>
      </c>
    </row>
    <row r="658" spans="1:26">
      <c r="A658" s="4" t="s">
        <v>955</v>
      </c>
      <c r="B658" s="3">
        <f>主线辅助!B654</f>
        <v>5520824</v>
      </c>
      <c r="C658" s="3">
        <v>7</v>
      </c>
      <c r="D658" s="3">
        <v>76</v>
      </c>
      <c r="E658" s="3">
        <v>3</v>
      </c>
      <c r="F658" s="25">
        <f t="shared" si="30"/>
        <v>602563</v>
      </c>
      <c r="G658" s="25">
        <v>547931</v>
      </c>
      <c r="H658" s="26">
        <f>ROUND((F658/4*5.5+F658*2.7+F658/4*10*1)*2,0)*C658</f>
        <v>55465921</v>
      </c>
      <c r="I658" s="26">
        <f t="shared" si="31"/>
        <v>50437051</v>
      </c>
      <c r="J658" s="26"/>
      <c r="K658" s="35">
        <f>MAX(G658-MAX(G$5:G657),0)</f>
        <v>0</v>
      </c>
      <c r="L658" s="35">
        <f>MAX(G$5:G658)</f>
        <v>555789</v>
      </c>
      <c r="M658" s="3">
        <v>0.65</v>
      </c>
      <c r="N658" s="38">
        <f>INT(B658*0.2)</f>
        <v>1104164</v>
      </c>
      <c r="O658" s="38">
        <f t="shared" si="32"/>
        <v>231578</v>
      </c>
      <c r="P658">
        <f>INT(L658*2.5)</f>
        <v>1389472</v>
      </c>
      <c r="Q658">
        <f>INT(L658/4)</f>
        <v>138947</v>
      </c>
      <c r="W658" s="4" t="s">
        <v>8177</v>
      </c>
      <c r="X658">
        <v>4</v>
      </c>
      <c r="Y658" t="b">
        <f>IF(MOD(X658,9)=0,N658,IF(MOD(X658,6)=0,N658,IF(MOD(X658,3)=0,N658)))</f>
        <v>0</v>
      </c>
      <c r="Z658" t="b">
        <f>IF(MOD(X658,9)=0,O658,IF(MOD(X658,6)=0,O658,IF(MOD(X658,3)=0,O658)))</f>
        <v>0</v>
      </c>
    </row>
    <row r="659" spans="1:26">
      <c r="A659" s="4" t="s">
        <v>956</v>
      </c>
      <c r="B659" s="3">
        <f>主线辅助!B655</f>
        <v>5527275</v>
      </c>
      <c r="C659" s="3">
        <v>7</v>
      </c>
      <c r="D659" s="3">
        <v>76</v>
      </c>
      <c r="E659" s="3">
        <v>3</v>
      </c>
      <c r="F659" s="25">
        <f t="shared" si="30"/>
        <v>603267</v>
      </c>
      <c r="G659" s="25">
        <v>548571</v>
      </c>
      <c r="H659" s="26">
        <f>ROUND((F659/4*5.5+F659*2.7+F659/4*10*1)*2,0)*C659</f>
        <v>55530727</v>
      </c>
      <c r="I659" s="26">
        <f t="shared" si="31"/>
        <v>50495963</v>
      </c>
      <c r="J659" s="26"/>
      <c r="K659" s="35">
        <f>MAX(G659-MAX(G$5:G658),0)</f>
        <v>0</v>
      </c>
      <c r="L659" s="35">
        <f>MAX(G$5:G659)</f>
        <v>555789</v>
      </c>
      <c r="M659" s="3">
        <v>0.65</v>
      </c>
      <c r="N659" s="38">
        <f>INT(B659*0.2)</f>
        <v>1105455</v>
      </c>
      <c r="O659" s="38">
        <f t="shared" si="32"/>
        <v>231578</v>
      </c>
      <c r="P659">
        <f>INT(L659*2.5)</f>
        <v>1389472</v>
      </c>
      <c r="Q659">
        <f>INT(L659/4)</f>
        <v>138947</v>
      </c>
      <c r="W659" s="4" t="s">
        <v>8177</v>
      </c>
      <c r="X659">
        <v>5</v>
      </c>
      <c r="Y659" t="b">
        <f>IF(MOD(X659,9)=0,N659,IF(MOD(X659,6)=0,N659,IF(MOD(X659,3)=0,N659)))</f>
        <v>0</v>
      </c>
      <c r="Z659" t="b">
        <f>IF(MOD(X659,9)=0,O659,IF(MOD(X659,6)=0,O659,IF(MOD(X659,3)=0,O659)))</f>
        <v>0</v>
      </c>
    </row>
    <row r="660" spans="1:26">
      <c r="A660" s="4" t="s">
        <v>957</v>
      </c>
      <c r="B660" s="3">
        <f>主线辅助!B656</f>
        <v>5541089</v>
      </c>
      <c r="C660" s="3">
        <v>7</v>
      </c>
      <c r="D660" s="3">
        <v>76</v>
      </c>
      <c r="E660" s="3">
        <v>3</v>
      </c>
      <c r="F660" s="25">
        <f t="shared" si="30"/>
        <v>604775</v>
      </c>
      <c r="G660" s="25">
        <v>549942</v>
      </c>
      <c r="H660" s="26">
        <f>ROUND((F660/4*5.5+F660*2.7+F660/4*10*1)*2,0)*C660</f>
        <v>55669537</v>
      </c>
      <c r="I660" s="26">
        <f t="shared" si="31"/>
        <v>50622159</v>
      </c>
      <c r="J660" s="26"/>
      <c r="K660" s="35">
        <f>MAX(G660-MAX(G$5:G659),0)</f>
        <v>0</v>
      </c>
      <c r="L660" s="35">
        <f>MAX(G$5:G660)</f>
        <v>555789</v>
      </c>
      <c r="M660" s="3">
        <v>0.65</v>
      </c>
      <c r="N660" s="38">
        <f>INT(B660*0.2)</f>
        <v>1108217</v>
      </c>
      <c r="O660" s="38">
        <f t="shared" si="32"/>
        <v>231578</v>
      </c>
      <c r="P660">
        <f>INT(L660*2.5)</f>
        <v>1389472</v>
      </c>
      <c r="Q660">
        <f>INT(L660/4)</f>
        <v>138947</v>
      </c>
      <c r="W660" s="4" t="s">
        <v>8177</v>
      </c>
      <c r="X660">
        <v>6</v>
      </c>
      <c r="Y660">
        <f>IF(MOD(X660,9)=0,N660,IF(MOD(X660,6)=0,N660,IF(MOD(X660,3)=0,N660)))</f>
        <v>1108217</v>
      </c>
      <c r="Z660">
        <f>IF(MOD(X660,9)=0,O660,IF(MOD(X660,6)=0,O660,IF(MOD(X660,3)=0,O660)))</f>
        <v>231578</v>
      </c>
    </row>
    <row r="661" spans="1:26">
      <c r="A661" s="4" t="s">
        <v>958</v>
      </c>
      <c r="B661" s="3">
        <f>主线辅助!B657</f>
        <v>5547556</v>
      </c>
      <c r="C661" s="3">
        <v>7</v>
      </c>
      <c r="D661" s="3">
        <v>76</v>
      </c>
      <c r="E661" s="3">
        <v>3</v>
      </c>
      <c r="F661" s="25">
        <f t="shared" si="30"/>
        <v>605481</v>
      </c>
      <c r="G661" s="25">
        <v>550584</v>
      </c>
      <c r="H661" s="26">
        <f>ROUND((F661/4*5.5+F661*2.7+F661/4*10*1)*2,0)*C661</f>
        <v>55734525</v>
      </c>
      <c r="I661" s="26">
        <f t="shared" si="31"/>
        <v>50681260</v>
      </c>
      <c r="J661" s="26"/>
      <c r="K661" s="35">
        <f>MAX(G661-MAX(G$5:G660),0)</f>
        <v>0</v>
      </c>
      <c r="L661" s="35">
        <f>MAX(G$5:G661)</f>
        <v>555789</v>
      </c>
      <c r="M661" s="3">
        <v>0.65</v>
      </c>
      <c r="N661" s="38">
        <f>INT(B661*0.2)</f>
        <v>1109511</v>
      </c>
      <c r="O661" s="38">
        <f t="shared" si="32"/>
        <v>231578</v>
      </c>
      <c r="P661">
        <f>INT(L661*2.5)</f>
        <v>1389472</v>
      </c>
      <c r="Q661">
        <f>INT(L661/4)</f>
        <v>138947</v>
      </c>
      <c r="W661" s="4" t="s">
        <v>8177</v>
      </c>
      <c r="X661">
        <v>7</v>
      </c>
      <c r="Y661" t="b">
        <f>IF(MOD(X661,9)=0,N661,IF(MOD(X661,6)=0,N661,IF(MOD(X661,3)=0,N661)))</f>
        <v>0</v>
      </c>
      <c r="Z661" t="b">
        <f>IF(MOD(X661,9)=0,O661,IF(MOD(X661,6)=0,O661,IF(MOD(X661,3)=0,O661)))</f>
        <v>0</v>
      </c>
    </row>
    <row r="662" spans="1:26">
      <c r="A662" s="4" t="s">
        <v>959</v>
      </c>
      <c r="B662" s="3">
        <f>主线辅助!B658</f>
        <v>5554022</v>
      </c>
      <c r="C662" s="3">
        <v>7</v>
      </c>
      <c r="D662" s="3">
        <v>76</v>
      </c>
      <c r="E662" s="3">
        <v>3</v>
      </c>
      <c r="F662" s="25">
        <f t="shared" si="30"/>
        <v>606187</v>
      </c>
      <c r="G662" s="25">
        <v>551226</v>
      </c>
      <c r="H662" s="26">
        <f>ROUND((F662/4*5.5+F662*2.7+F662/4*10*1)*2,0)*C662</f>
        <v>55799513</v>
      </c>
      <c r="I662" s="26">
        <f t="shared" si="31"/>
        <v>50740354</v>
      </c>
      <c r="J662" s="26"/>
      <c r="K662" s="35">
        <f>MAX(G662-MAX(G$5:G661),0)</f>
        <v>0</v>
      </c>
      <c r="L662" s="35">
        <f>MAX(G$5:G662)</f>
        <v>555789</v>
      </c>
      <c r="M662" s="3">
        <v>0.65</v>
      </c>
      <c r="N662" s="38">
        <f>INT(B662*0.2)</f>
        <v>1110804</v>
      </c>
      <c r="O662" s="38">
        <f t="shared" si="32"/>
        <v>231578</v>
      </c>
      <c r="P662">
        <f>INT(L662*2.5)</f>
        <v>1389472</v>
      </c>
      <c r="Q662">
        <f>INT(L662/4)</f>
        <v>138947</v>
      </c>
      <c r="W662" s="4" t="s">
        <v>8177</v>
      </c>
      <c r="X662">
        <v>8</v>
      </c>
      <c r="Y662" t="b">
        <f>IF(MOD(X662,9)=0,N662,IF(MOD(X662,6)=0,N662,IF(MOD(X662,3)=0,N662)))</f>
        <v>0</v>
      </c>
      <c r="Z662" t="b">
        <f>IF(MOD(X662,9)=0,O662,IF(MOD(X662,6)=0,O662,IF(MOD(X662,3)=0,O662)))</f>
        <v>0</v>
      </c>
    </row>
    <row r="663" spans="1:26">
      <c r="A663" s="4" t="s">
        <v>960</v>
      </c>
      <c r="B663" s="3">
        <f>主线辅助!B659</f>
        <v>5567891</v>
      </c>
      <c r="C663" s="3">
        <v>7</v>
      </c>
      <c r="D663" s="3">
        <v>76</v>
      </c>
      <c r="E663" s="3">
        <v>3</v>
      </c>
      <c r="F663" s="25">
        <f t="shared" si="30"/>
        <v>607700</v>
      </c>
      <c r="G663" s="25">
        <v>552602</v>
      </c>
      <c r="H663" s="26">
        <f>ROUND((F663/4*5.5+F663*2.7+F663/4*10*1)*2,0)*C663</f>
        <v>55938785</v>
      </c>
      <c r="I663" s="26">
        <f t="shared" si="31"/>
        <v>50867012</v>
      </c>
      <c r="J663" s="26"/>
      <c r="K663" s="35">
        <f>MAX(G663-MAX(G$5:G662),0)</f>
        <v>0</v>
      </c>
      <c r="L663" s="35">
        <f>MAX(G$5:G663)</f>
        <v>555789</v>
      </c>
      <c r="M663" s="3">
        <v>0.65</v>
      </c>
      <c r="N663" s="38">
        <f>INT(B663*0.2)</f>
        <v>1113578</v>
      </c>
      <c r="O663" s="38">
        <f t="shared" si="32"/>
        <v>231578</v>
      </c>
      <c r="P663">
        <f>INT(L663*2.5)</f>
        <v>1389472</v>
      </c>
      <c r="Q663">
        <f>INT(L663/4)</f>
        <v>138947</v>
      </c>
      <c r="W663" s="4" t="s">
        <v>8177</v>
      </c>
      <c r="X663">
        <v>9</v>
      </c>
      <c r="Y663">
        <f>IF(MOD(X663,9)=0,N663,IF(MOD(X663,6)=0,N663,IF(MOD(X663,3)=0,N663)))</f>
        <v>1113578</v>
      </c>
      <c r="Z663">
        <f>IF(MOD(X663,9)=0,O663,IF(MOD(X663,6)=0,O663,IF(MOD(X663,3)=0,O663)))</f>
        <v>231578</v>
      </c>
    </row>
    <row r="664" spans="1:26">
      <c r="A664" s="4" t="s">
        <v>157</v>
      </c>
      <c r="B664" s="3">
        <f>主线辅助!B660</f>
        <v>5574373</v>
      </c>
      <c r="C664" s="3">
        <v>7</v>
      </c>
      <c r="D664" s="3">
        <v>76</v>
      </c>
      <c r="E664" s="3">
        <v>3</v>
      </c>
      <c r="F664" s="25">
        <f t="shared" si="30"/>
        <v>608408</v>
      </c>
      <c r="G664" s="25">
        <v>553245</v>
      </c>
      <c r="H664" s="26">
        <f>ROUND((F664/4*5.5+F664*2.7+F664/4*10*1)*2,0)*C664</f>
        <v>56003955</v>
      </c>
      <c r="I664" s="26">
        <f t="shared" si="31"/>
        <v>50926204</v>
      </c>
      <c r="J664" s="26"/>
      <c r="K664" s="35">
        <f>MAX(G664-MAX(G$5:G663),0)</f>
        <v>0</v>
      </c>
      <c r="L664" s="35">
        <f>MAX(G$5:G664)</f>
        <v>555789</v>
      </c>
      <c r="M664" s="3">
        <v>0.65</v>
      </c>
      <c r="N664" s="38">
        <f>INT(B664*0.2)</f>
        <v>1114874</v>
      </c>
      <c r="O664" s="38">
        <f t="shared" si="32"/>
        <v>231578</v>
      </c>
      <c r="P664">
        <f>INT(L664*2.5)</f>
        <v>1389472</v>
      </c>
      <c r="Q664">
        <f>INT(L664/4)</f>
        <v>138947</v>
      </c>
      <c r="W664" s="4" t="s">
        <v>8177</v>
      </c>
      <c r="X664">
        <v>10</v>
      </c>
      <c r="Y664" t="b">
        <f>IF(MOD(X664,9)=0,N664,IF(MOD(X664,6)=0,N664,IF(MOD(X664,3)=0,N664)))</f>
        <v>0</v>
      </c>
      <c r="Z664" t="b">
        <f>IF(MOD(X664,9)=0,O664,IF(MOD(X664,6)=0,O664,IF(MOD(X664,3)=0,O664)))</f>
        <v>0</v>
      </c>
    </row>
    <row r="665" spans="1:26">
      <c r="A665" s="4" t="s">
        <v>961</v>
      </c>
      <c r="B665" s="3">
        <f>主线辅助!B661</f>
        <v>5616457</v>
      </c>
      <c r="C665" s="3">
        <v>7</v>
      </c>
      <c r="D665" s="3">
        <v>76</v>
      </c>
      <c r="E665" s="3">
        <v>3</v>
      </c>
      <c r="F665" s="25">
        <f t="shared" si="30"/>
        <v>613001</v>
      </c>
      <c r="G665" s="25">
        <v>557422</v>
      </c>
      <c r="H665" s="26">
        <f>ROUND((F665/4*5.5+F665*2.7+F665/4*10*1)*2,0)*C665</f>
        <v>56426741</v>
      </c>
      <c r="I665" s="26">
        <f t="shared" si="31"/>
        <v>51310693</v>
      </c>
      <c r="J665" s="26"/>
      <c r="K665" s="35">
        <f>MAX(G665-MAX(G$5:G664),0)</f>
        <v>1633</v>
      </c>
      <c r="L665" s="35">
        <f>MAX(G$5:G665)</f>
        <v>557422</v>
      </c>
      <c r="M665" s="3">
        <v>0.65</v>
      </c>
      <c r="N665" s="38">
        <f>INT(B665*0.2)</f>
        <v>1123291</v>
      </c>
      <c r="O665" s="38">
        <f t="shared" si="32"/>
        <v>232258</v>
      </c>
      <c r="P665">
        <f>INT(L665*2.5)</f>
        <v>1393555</v>
      </c>
      <c r="Q665">
        <f>INT(L665/4)</f>
        <v>139355</v>
      </c>
      <c r="W665" s="4" t="s">
        <v>8178</v>
      </c>
      <c r="X665">
        <v>1</v>
      </c>
      <c r="Y665" t="b">
        <f>IF(MOD(X665,9)=0,N665,IF(MOD(X665,6)=0,N665,IF(MOD(X665,3)=0,N665)))</f>
        <v>0</v>
      </c>
      <c r="Z665" t="b">
        <f>IF(MOD(X665,9)=0,O665,IF(MOD(X665,6)=0,O665,IF(MOD(X665,3)=0,O665)))</f>
        <v>0</v>
      </c>
    </row>
    <row r="666" spans="1:26">
      <c r="A666" s="4" t="s">
        <v>962</v>
      </c>
      <c r="B666" s="3">
        <f>主线辅助!B662</f>
        <v>5622954</v>
      </c>
      <c r="C666" s="3">
        <v>7</v>
      </c>
      <c r="D666" s="3">
        <v>76</v>
      </c>
      <c r="E666" s="3">
        <v>3</v>
      </c>
      <c r="F666" s="25">
        <f t="shared" si="30"/>
        <v>613710</v>
      </c>
      <c r="G666" s="25">
        <v>558067</v>
      </c>
      <c r="H666" s="26">
        <f>ROUND((F666/4*5.5+F666*2.7+F666/4*10*1)*2,0)*C666</f>
        <v>56492009</v>
      </c>
      <c r="I666" s="26">
        <f t="shared" si="31"/>
        <v>51370067</v>
      </c>
      <c r="J666" s="26"/>
      <c r="K666" s="35">
        <f>MAX(G666-MAX(G$5:G665),0)</f>
        <v>645</v>
      </c>
      <c r="L666" s="35">
        <f>MAX(G$5:G666)</f>
        <v>558067</v>
      </c>
      <c r="M666" s="3">
        <v>0.65</v>
      </c>
      <c r="N666" s="38">
        <f>INT(B666*0.2)</f>
        <v>1124590</v>
      </c>
      <c r="O666" s="38">
        <f t="shared" si="32"/>
        <v>232527</v>
      </c>
      <c r="P666">
        <f>INT(L666*2.5)</f>
        <v>1395167</v>
      </c>
      <c r="Q666">
        <f>INT(L666/4)</f>
        <v>139516</v>
      </c>
      <c r="W666" s="4" t="s">
        <v>8178</v>
      </c>
      <c r="X666">
        <v>2</v>
      </c>
      <c r="Y666" t="b">
        <f>IF(MOD(X666,9)=0,N666,IF(MOD(X666,6)=0,N666,IF(MOD(X666,3)=0,N666)))</f>
        <v>0</v>
      </c>
      <c r="Z666" t="b">
        <f>IF(MOD(X666,9)=0,O666,IF(MOD(X666,6)=0,O666,IF(MOD(X666,3)=0,O666)))</f>
        <v>0</v>
      </c>
    </row>
    <row r="667" spans="1:26">
      <c r="A667" s="4" t="s">
        <v>963</v>
      </c>
      <c r="B667" s="3">
        <f>主线辅助!B663</f>
        <v>5636904</v>
      </c>
      <c r="C667" s="3">
        <v>7</v>
      </c>
      <c r="D667" s="3">
        <v>76</v>
      </c>
      <c r="E667" s="3">
        <v>3</v>
      </c>
      <c r="F667" s="25">
        <f t="shared" si="30"/>
        <v>615233</v>
      </c>
      <c r="G667" s="25">
        <v>559452</v>
      </c>
      <c r="H667" s="26">
        <f>ROUND((F667/4*5.5+F667*2.7+F667/4*10*1)*2,0)*C667</f>
        <v>56632198</v>
      </c>
      <c r="I667" s="26">
        <f t="shared" si="31"/>
        <v>51497558</v>
      </c>
      <c r="J667" s="26"/>
      <c r="K667" s="35">
        <f>MAX(G667-MAX(G$5:G666),0)</f>
        <v>1385</v>
      </c>
      <c r="L667" s="35">
        <f>MAX(G$5:G667)</f>
        <v>559452</v>
      </c>
      <c r="M667" s="3">
        <v>0.65</v>
      </c>
      <c r="N667" s="38">
        <f>INT(B667*0.2)</f>
        <v>1127380</v>
      </c>
      <c r="O667" s="38">
        <f t="shared" si="32"/>
        <v>233105</v>
      </c>
      <c r="P667">
        <f>INT(L667*2.5)</f>
        <v>1398630</v>
      </c>
      <c r="Q667">
        <f>INT(L667/4)</f>
        <v>139863</v>
      </c>
      <c r="W667" s="4" t="s">
        <v>8178</v>
      </c>
      <c r="X667">
        <v>3</v>
      </c>
      <c r="Y667">
        <f>IF(MOD(X667,9)=0,N667,IF(MOD(X667,6)=0,N667,IF(MOD(X667,3)=0,N667)))</f>
        <v>1127380</v>
      </c>
      <c r="Z667">
        <f>IF(MOD(X667,9)=0,O667,IF(MOD(X667,6)=0,O667,IF(MOD(X667,3)=0,O667)))</f>
        <v>233105</v>
      </c>
    </row>
    <row r="668" spans="1:26">
      <c r="A668" s="4" t="s">
        <v>964</v>
      </c>
      <c r="B668" s="3">
        <f>主线辅助!B664</f>
        <v>5643417</v>
      </c>
      <c r="C668" s="3">
        <v>7</v>
      </c>
      <c r="D668" s="3">
        <v>76</v>
      </c>
      <c r="E668" s="3">
        <v>3</v>
      </c>
      <c r="F668" s="25">
        <f t="shared" si="30"/>
        <v>615944</v>
      </c>
      <c r="G668" s="25">
        <v>560098</v>
      </c>
      <c r="H668" s="26">
        <f>ROUND((F668/4*5.5+F668*2.7+F668/4*10*1)*2,0)*C668</f>
        <v>56697648</v>
      </c>
      <c r="I668" s="26">
        <f t="shared" si="31"/>
        <v>51557023</v>
      </c>
      <c r="J668" s="26"/>
      <c r="K668" s="35">
        <f>MAX(G668-MAX(G$5:G667),0)</f>
        <v>646</v>
      </c>
      <c r="L668" s="35">
        <f>MAX(G$5:G668)</f>
        <v>560098</v>
      </c>
      <c r="M668" s="3">
        <v>0.65</v>
      </c>
      <c r="N668" s="38">
        <f>INT(B668*0.2)</f>
        <v>1128683</v>
      </c>
      <c r="O668" s="38">
        <f t="shared" si="32"/>
        <v>233373</v>
      </c>
      <c r="P668">
        <f>INT(L668*2.5)</f>
        <v>1400245</v>
      </c>
      <c r="Q668">
        <f>INT(L668/4)</f>
        <v>140024</v>
      </c>
      <c r="W668" s="4" t="s">
        <v>8178</v>
      </c>
      <c r="X668">
        <v>4</v>
      </c>
      <c r="Y668" t="b">
        <f>IF(MOD(X668,9)=0,N668,IF(MOD(X668,6)=0,N668,IF(MOD(X668,3)=0,N668)))</f>
        <v>0</v>
      </c>
      <c r="Z668" t="b">
        <f>IF(MOD(X668,9)=0,O668,IF(MOD(X668,6)=0,O668,IF(MOD(X668,3)=0,O668)))</f>
        <v>0</v>
      </c>
    </row>
    <row r="669" spans="1:26">
      <c r="A669" s="4" t="s">
        <v>965</v>
      </c>
      <c r="B669" s="3">
        <f>主线辅助!B665</f>
        <v>5649929</v>
      </c>
      <c r="C669" s="3">
        <v>7</v>
      </c>
      <c r="D669" s="3">
        <v>76</v>
      </c>
      <c r="E669" s="3">
        <v>3</v>
      </c>
      <c r="F669" s="25">
        <f t="shared" si="30"/>
        <v>616654</v>
      </c>
      <c r="G669" s="25">
        <v>560744</v>
      </c>
      <c r="H669" s="26">
        <f>ROUND((F669/4*5.5+F669*2.7+F669/4*10*1)*2,0)*C669</f>
        <v>56763000</v>
      </c>
      <c r="I669" s="26">
        <f t="shared" si="31"/>
        <v>51616488</v>
      </c>
      <c r="J669" s="26"/>
      <c r="K669" s="35">
        <f>MAX(G669-MAX(G$5:G668),0)</f>
        <v>646</v>
      </c>
      <c r="L669" s="35">
        <f>MAX(G$5:G669)</f>
        <v>560744</v>
      </c>
      <c r="M669" s="3">
        <v>0.65</v>
      </c>
      <c r="N669" s="38">
        <f>INT(B669*0.2)</f>
        <v>1129985</v>
      </c>
      <c r="O669" s="38">
        <f t="shared" si="32"/>
        <v>233643</v>
      </c>
      <c r="P669">
        <f>INT(L669*2.5)</f>
        <v>1401860</v>
      </c>
      <c r="Q669">
        <f>INT(L669/4)</f>
        <v>140186</v>
      </c>
      <c r="W669" s="4" t="s">
        <v>8178</v>
      </c>
      <c r="X669">
        <v>5</v>
      </c>
      <c r="Y669" t="b">
        <f>IF(MOD(X669,9)=0,N669,IF(MOD(X669,6)=0,N669,IF(MOD(X669,3)=0,N669)))</f>
        <v>0</v>
      </c>
      <c r="Z669" t="b">
        <f>IF(MOD(X669,9)=0,O669,IF(MOD(X669,6)=0,O669,IF(MOD(X669,3)=0,O669)))</f>
        <v>0</v>
      </c>
    </row>
    <row r="670" spans="1:26">
      <c r="A670" s="4" t="s">
        <v>966</v>
      </c>
      <c r="B670" s="3">
        <f>主线辅助!B666</f>
        <v>5663937</v>
      </c>
      <c r="C670" s="3">
        <v>7</v>
      </c>
      <c r="D670" s="3">
        <v>76</v>
      </c>
      <c r="E670" s="3">
        <v>3</v>
      </c>
      <c r="F670" s="25">
        <f t="shared" si="30"/>
        <v>618183</v>
      </c>
      <c r="G670" s="25">
        <v>562135</v>
      </c>
      <c r="H670" s="26">
        <f>ROUND((F670/4*5.5+F670*2.7+F670/4*10*1)*2,0)*C670</f>
        <v>56903742</v>
      </c>
      <c r="I670" s="26">
        <f t="shared" si="31"/>
        <v>51744525</v>
      </c>
      <c r="J670" s="26"/>
      <c r="K670" s="35">
        <f>MAX(G670-MAX(G$5:G669),0)</f>
        <v>1391</v>
      </c>
      <c r="L670" s="35">
        <f>MAX(G$5:G670)</f>
        <v>562135</v>
      </c>
      <c r="M670" s="3">
        <v>0.65</v>
      </c>
      <c r="N670" s="38">
        <f>INT(B670*0.2)</f>
        <v>1132787</v>
      </c>
      <c r="O670" s="38">
        <f t="shared" si="32"/>
        <v>234222</v>
      </c>
      <c r="P670">
        <f>INT(L670*2.5)</f>
        <v>1405337</v>
      </c>
      <c r="Q670">
        <f>INT(L670/4)</f>
        <v>140533</v>
      </c>
      <c r="W670" s="4" t="s">
        <v>8178</v>
      </c>
      <c r="X670">
        <v>6</v>
      </c>
      <c r="Y670">
        <f>IF(MOD(X670,9)=0,N670,IF(MOD(X670,6)=0,N670,IF(MOD(X670,3)=0,N670)))</f>
        <v>1132787</v>
      </c>
      <c r="Z670">
        <f>IF(MOD(X670,9)=0,O670,IF(MOD(X670,6)=0,O670,IF(MOD(X670,3)=0,O670)))</f>
        <v>234222</v>
      </c>
    </row>
    <row r="671" spans="1:26">
      <c r="A671" s="4" t="s">
        <v>967</v>
      </c>
      <c r="B671" s="3">
        <f>主线辅助!B667</f>
        <v>5670465</v>
      </c>
      <c r="C671" s="3">
        <v>7</v>
      </c>
      <c r="D671" s="3">
        <v>76</v>
      </c>
      <c r="E671" s="3">
        <v>3</v>
      </c>
      <c r="F671" s="25">
        <f t="shared" si="30"/>
        <v>618896</v>
      </c>
      <c r="G671" s="25">
        <v>562782</v>
      </c>
      <c r="H671" s="26">
        <f>ROUND((F671/4*5.5+F671*2.7+F671/4*10*1)*2,0)*C671</f>
        <v>56969374</v>
      </c>
      <c r="I671" s="26">
        <f t="shared" si="31"/>
        <v>51804081</v>
      </c>
      <c r="J671" s="26"/>
      <c r="K671" s="35">
        <f>MAX(G671-MAX(G$5:G670),0)</f>
        <v>647</v>
      </c>
      <c r="L671" s="35">
        <f>MAX(G$5:G671)</f>
        <v>562782</v>
      </c>
      <c r="M671" s="3">
        <v>0.65</v>
      </c>
      <c r="N671" s="38">
        <f>INT(B671*0.2)</f>
        <v>1134093</v>
      </c>
      <c r="O671" s="38">
        <f t="shared" si="32"/>
        <v>234492</v>
      </c>
      <c r="P671">
        <f>INT(L671*2.5)</f>
        <v>1406955</v>
      </c>
      <c r="Q671">
        <f>INT(L671/4)</f>
        <v>140695</v>
      </c>
      <c r="W671" s="4" t="s">
        <v>8178</v>
      </c>
      <c r="X671">
        <v>7</v>
      </c>
      <c r="Y671" t="b">
        <f>IF(MOD(X671,9)=0,N671,IF(MOD(X671,6)=0,N671,IF(MOD(X671,3)=0,N671)))</f>
        <v>0</v>
      </c>
      <c r="Z671" t="b">
        <f>IF(MOD(X671,9)=0,O671,IF(MOD(X671,6)=0,O671,IF(MOD(X671,3)=0,O671)))</f>
        <v>0</v>
      </c>
    </row>
    <row r="672" spans="1:26">
      <c r="A672" s="4" t="s">
        <v>968</v>
      </c>
      <c r="B672" s="3">
        <f>主线辅助!B668</f>
        <v>5676993</v>
      </c>
      <c r="C672" s="3">
        <v>7</v>
      </c>
      <c r="D672" s="3">
        <v>76</v>
      </c>
      <c r="E672" s="3">
        <v>3</v>
      </c>
      <c r="F672" s="25">
        <f t="shared" si="30"/>
        <v>619608</v>
      </c>
      <c r="G672" s="25">
        <v>563430</v>
      </c>
      <c r="H672" s="26">
        <f>ROUND((F672/4*5.5+F672*2.7+F672/4*10*1)*2,0)*C672</f>
        <v>57034915</v>
      </c>
      <c r="I672" s="26">
        <f t="shared" si="31"/>
        <v>51863735</v>
      </c>
      <c r="J672" s="26"/>
      <c r="K672" s="35">
        <f>MAX(G672-MAX(G$5:G671),0)</f>
        <v>648</v>
      </c>
      <c r="L672" s="35">
        <f>MAX(G$5:G672)</f>
        <v>563430</v>
      </c>
      <c r="M672" s="3">
        <v>0.65</v>
      </c>
      <c r="N672" s="38">
        <f>INT(B672*0.2)</f>
        <v>1135398</v>
      </c>
      <c r="O672" s="38">
        <f t="shared" si="32"/>
        <v>234762</v>
      </c>
      <c r="P672">
        <f>INT(L672*2.5)</f>
        <v>1408575</v>
      </c>
      <c r="Q672">
        <f>INT(L672/4)</f>
        <v>140857</v>
      </c>
      <c r="W672" s="4" t="s">
        <v>8178</v>
      </c>
      <c r="X672">
        <v>8</v>
      </c>
      <c r="Y672" t="b">
        <f>IF(MOD(X672,9)=0,N672,IF(MOD(X672,6)=0,N672,IF(MOD(X672,3)=0,N672)))</f>
        <v>0</v>
      </c>
      <c r="Z672" t="b">
        <f>IF(MOD(X672,9)=0,O672,IF(MOD(X672,6)=0,O672,IF(MOD(X672,3)=0,O672)))</f>
        <v>0</v>
      </c>
    </row>
    <row r="673" spans="1:26">
      <c r="A673" s="4" t="s">
        <v>969</v>
      </c>
      <c r="B673" s="3">
        <f>主线辅助!B669</f>
        <v>5691056</v>
      </c>
      <c r="C673" s="3">
        <v>7</v>
      </c>
      <c r="D673" s="3">
        <v>76</v>
      </c>
      <c r="E673" s="3">
        <v>3</v>
      </c>
      <c r="F673" s="25">
        <f t="shared" si="30"/>
        <v>621143</v>
      </c>
      <c r="G673" s="25">
        <v>564826</v>
      </c>
      <c r="H673" s="26">
        <f>ROUND((F673/4*5.5+F673*2.7+F673/4*10*1)*2,0)*C673</f>
        <v>57176210</v>
      </c>
      <c r="I673" s="26">
        <f t="shared" si="31"/>
        <v>51992234</v>
      </c>
      <c r="J673" s="26"/>
      <c r="K673" s="35">
        <f>MAX(G673-MAX(G$5:G672),0)</f>
        <v>1396</v>
      </c>
      <c r="L673" s="35">
        <f>MAX(G$5:G673)</f>
        <v>564826</v>
      </c>
      <c r="M673" s="3">
        <v>0.65</v>
      </c>
      <c r="N673" s="38">
        <f>INT(B673*0.2)</f>
        <v>1138211</v>
      </c>
      <c r="O673" s="38">
        <f t="shared" si="32"/>
        <v>235343</v>
      </c>
      <c r="P673">
        <f>INT(L673*2.5)</f>
        <v>1412065</v>
      </c>
      <c r="Q673">
        <f>INT(L673/4)</f>
        <v>141206</v>
      </c>
      <c r="W673" s="4" t="s">
        <v>8178</v>
      </c>
      <c r="X673">
        <v>9</v>
      </c>
      <c r="Y673">
        <f>IF(MOD(X673,9)=0,N673,IF(MOD(X673,6)=0,N673,IF(MOD(X673,3)=0,N673)))</f>
        <v>1138211</v>
      </c>
      <c r="Z673">
        <f>IF(MOD(X673,9)=0,O673,IF(MOD(X673,6)=0,O673,IF(MOD(X673,3)=0,O673)))</f>
        <v>235343</v>
      </c>
    </row>
    <row r="674" spans="1:26">
      <c r="A674" s="4" t="s">
        <v>159</v>
      </c>
      <c r="B674" s="3">
        <f>主线辅助!B670</f>
        <v>5697598</v>
      </c>
      <c r="C674" s="3">
        <v>7</v>
      </c>
      <c r="D674" s="3">
        <v>76</v>
      </c>
      <c r="E674" s="3">
        <v>3</v>
      </c>
      <c r="F674" s="25">
        <f t="shared" si="30"/>
        <v>621857</v>
      </c>
      <c r="G674" s="25">
        <v>565475</v>
      </c>
      <c r="H674" s="26">
        <f>ROUND((F674/4*5.5+F674*2.7+F674/4*10*1)*2,0)*C674</f>
        <v>57241940</v>
      </c>
      <c r="I674" s="26">
        <f t="shared" si="31"/>
        <v>52051972</v>
      </c>
      <c r="J674" s="26"/>
      <c r="K674" s="35">
        <f>MAX(G674-MAX(G$5:G673),0)</f>
        <v>649</v>
      </c>
      <c r="L674" s="35">
        <f>MAX(G$5:G674)</f>
        <v>565475</v>
      </c>
      <c r="M674" s="3">
        <v>0.65</v>
      </c>
      <c r="N674" s="38">
        <f>INT(B674*0.2)</f>
        <v>1139519</v>
      </c>
      <c r="O674" s="38">
        <f t="shared" si="32"/>
        <v>235613</v>
      </c>
      <c r="P674">
        <f>INT(L674*2.5)</f>
        <v>1413687</v>
      </c>
      <c r="Q674">
        <f>INT(L674/4)</f>
        <v>141368</v>
      </c>
      <c r="W674" s="4" t="s">
        <v>8178</v>
      </c>
      <c r="X674">
        <v>10</v>
      </c>
      <c r="Y674" t="b">
        <f>IF(MOD(X674,9)=0,N674,IF(MOD(X674,6)=0,N674,IF(MOD(X674,3)=0,N674)))</f>
        <v>0</v>
      </c>
      <c r="Z674" t="b">
        <f>IF(MOD(X674,9)=0,O674,IF(MOD(X674,6)=0,O674,IF(MOD(X674,3)=0,O674)))</f>
        <v>0</v>
      </c>
    </row>
    <row r="675" spans="1:26">
      <c r="A675" s="4" t="s">
        <v>970</v>
      </c>
      <c r="B675" s="3">
        <f>主线辅助!B671</f>
        <v>5740218</v>
      </c>
      <c r="C675" s="3">
        <v>7</v>
      </c>
      <c r="D675" s="3">
        <v>76</v>
      </c>
      <c r="E675" s="3">
        <v>3</v>
      </c>
      <c r="F675" s="25">
        <f t="shared" si="30"/>
        <v>626509</v>
      </c>
      <c r="G675" s="25">
        <v>569705</v>
      </c>
      <c r="H675" s="26">
        <f>ROUND((F675/4*5.5+F675*2.7+F675/4*10*1)*2,0)*C675</f>
        <v>57670151</v>
      </c>
      <c r="I675" s="26">
        <f t="shared" si="31"/>
        <v>52441347</v>
      </c>
      <c r="J675" s="26"/>
      <c r="K675" s="35">
        <f>MAX(G675-MAX(G$5:G674),0)</f>
        <v>4230</v>
      </c>
      <c r="L675" s="35">
        <f>MAX(G$5:G675)</f>
        <v>569705</v>
      </c>
      <c r="M675" s="3">
        <v>0.65</v>
      </c>
      <c r="N675" s="38">
        <f>INT(B675*0.2)</f>
        <v>1148043</v>
      </c>
      <c r="O675" s="38">
        <f t="shared" si="32"/>
        <v>237376</v>
      </c>
      <c r="P675">
        <f>INT(L675*2.5)</f>
        <v>1424262</v>
      </c>
      <c r="Q675">
        <f>INT(L675/4)</f>
        <v>142426</v>
      </c>
      <c r="W675" s="4" t="s">
        <v>8179</v>
      </c>
      <c r="X675">
        <v>1</v>
      </c>
      <c r="Y675" t="b">
        <f>IF(MOD(X675,9)=0,N675,IF(MOD(X675,6)=0,N675,IF(MOD(X675,3)=0,N675)))</f>
        <v>0</v>
      </c>
      <c r="Z675" t="b">
        <f>IF(MOD(X675,9)=0,O675,IF(MOD(X675,6)=0,O675,IF(MOD(X675,3)=0,O675)))</f>
        <v>0</v>
      </c>
    </row>
    <row r="676" spans="1:26">
      <c r="A676" s="4" t="s">
        <v>971</v>
      </c>
      <c r="B676" s="3">
        <f>主线辅助!B672</f>
        <v>5746777</v>
      </c>
      <c r="C676" s="3">
        <v>7</v>
      </c>
      <c r="D676" s="3">
        <v>76</v>
      </c>
      <c r="E676" s="3">
        <v>3</v>
      </c>
      <c r="F676" s="25">
        <f t="shared" si="30"/>
        <v>627225</v>
      </c>
      <c r="G676" s="25">
        <v>570356</v>
      </c>
      <c r="H676" s="26">
        <f>ROUND((F676/4*5.5+F676*2.7+F676/4*10*1)*2,0)*C676</f>
        <v>57736063</v>
      </c>
      <c r="I676" s="26">
        <f t="shared" si="31"/>
        <v>52501267</v>
      </c>
      <c r="J676" s="26"/>
      <c r="K676" s="35">
        <f>MAX(G676-MAX(G$5:G675),0)</f>
        <v>651</v>
      </c>
      <c r="L676" s="35">
        <f>MAX(G$5:G676)</f>
        <v>570356</v>
      </c>
      <c r="M676" s="3">
        <v>0.65</v>
      </c>
      <c r="N676" s="38">
        <f>INT(B676*0.2)</f>
        <v>1149355</v>
      </c>
      <c r="O676" s="38">
        <f t="shared" si="32"/>
        <v>237648</v>
      </c>
      <c r="P676">
        <f>INT(L676*2.5)</f>
        <v>1425890</v>
      </c>
      <c r="Q676">
        <f>INT(L676/4)</f>
        <v>142589</v>
      </c>
      <c r="W676" s="4" t="s">
        <v>8179</v>
      </c>
      <c r="X676">
        <v>2</v>
      </c>
      <c r="Y676" t="b">
        <f>IF(MOD(X676,9)=0,N676,IF(MOD(X676,6)=0,N676,IF(MOD(X676,3)=0,N676)))</f>
        <v>0</v>
      </c>
      <c r="Z676" t="b">
        <f>IF(MOD(X676,9)=0,O676,IF(MOD(X676,6)=0,O676,IF(MOD(X676,3)=0,O676)))</f>
        <v>0</v>
      </c>
    </row>
    <row r="677" spans="1:26">
      <c r="A677" s="4" t="s">
        <v>972</v>
      </c>
      <c r="B677" s="3">
        <f>主线辅助!B673</f>
        <v>5760922</v>
      </c>
      <c r="C677" s="3">
        <v>7</v>
      </c>
      <c r="D677" s="3">
        <v>76</v>
      </c>
      <c r="E677" s="3">
        <v>3</v>
      </c>
      <c r="F677" s="25">
        <f t="shared" si="30"/>
        <v>628769</v>
      </c>
      <c r="G677" s="25">
        <v>571760</v>
      </c>
      <c r="H677" s="26">
        <f>ROUND((F677/4*5.5+F677*2.7+F677/4*10*1)*2,0)*C677</f>
        <v>57878184</v>
      </c>
      <c r="I677" s="26">
        <f t="shared" si="31"/>
        <v>52630508</v>
      </c>
      <c r="J677" s="26"/>
      <c r="K677" s="35">
        <f>MAX(G677-MAX(G$5:G676),0)</f>
        <v>1404</v>
      </c>
      <c r="L677" s="35">
        <f>MAX(G$5:G677)</f>
        <v>571760</v>
      </c>
      <c r="M677" s="3">
        <v>0.65</v>
      </c>
      <c r="N677" s="38">
        <f>INT(B677*0.2)</f>
        <v>1152184</v>
      </c>
      <c r="O677" s="38">
        <f t="shared" si="32"/>
        <v>238233</v>
      </c>
      <c r="P677">
        <f>INT(L677*2.5)</f>
        <v>1429400</v>
      </c>
      <c r="Q677">
        <f>INT(L677/4)</f>
        <v>142940</v>
      </c>
      <c r="W677" s="4" t="s">
        <v>8179</v>
      </c>
      <c r="X677">
        <v>3</v>
      </c>
      <c r="Y677">
        <f>IF(MOD(X677,9)=0,N677,IF(MOD(X677,6)=0,N677,IF(MOD(X677,3)=0,N677)))</f>
        <v>1152184</v>
      </c>
      <c r="Z677">
        <f>IF(MOD(X677,9)=0,O677,IF(MOD(X677,6)=0,O677,IF(MOD(X677,3)=0,O677)))</f>
        <v>238233</v>
      </c>
    </row>
    <row r="678" spans="1:26">
      <c r="A678" s="4" t="s">
        <v>973</v>
      </c>
      <c r="B678" s="3">
        <f>主线辅助!B674</f>
        <v>5767495</v>
      </c>
      <c r="C678" s="3">
        <v>7</v>
      </c>
      <c r="D678" s="3">
        <v>76</v>
      </c>
      <c r="E678" s="3">
        <v>3</v>
      </c>
      <c r="F678" s="25">
        <f t="shared" si="30"/>
        <v>629486</v>
      </c>
      <c r="G678" s="25">
        <v>572413</v>
      </c>
      <c r="H678" s="26">
        <f>ROUND((F678/4*5.5+F678*2.7+F678/4*10*1)*2,0)*C678</f>
        <v>57944187</v>
      </c>
      <c r="I678" s="26">
        <f t="shared" si="31"/>
        <v>52690617</v>
      </c>
      <c r="J678" s="26"/>
      <c r="K678" s="35">
        <f>MAX(G678-MAX(G$5:G677),0)</f>
        <v>653</v>
      </c>
      <c r="L678" s="35">
        <f>MAX(G$5:G678)</f>
        <v>572413</v>
      </c>
      <c r="M678" s="3">
        <v>0.65</v>
      </c>
      <c r="N678" s="38">
        <f>INT(B678*0.2)</f>
        <v>1153499</v>
      </c>
      <c r="O678" s="38">
        <f t="shared" si="32"/>
        <v>238505</v>
      </c>
      <c r="P678">
        <f>INT(L678*2.5)</f>
        <v>1431032</v>
      </c>
      <c r="Q678">
        <f>INT(L678/4)</f>
        <v>143103</v>
      </c>
      <c r="W678" s="4" t="s">
        <v>8179</v>
      </c>
      <c r="X678">
        <v>4</v>
      </c>
      <c r="Y678" t="b">
        <f>IF(MOD(X678,9)=0,N678,IF(MOD(X678,6)=0,N678,IF(MOD(X678,3)=0,N678)))</f>
        <v>0</v>
      </c>
      <c r="Z678" t="b">
        <f>IF(MOD(X678,9)=0,O678,IF(MOD(X678,6)=0,O678,IF(MOD(X678,3)=0,O678)))</f>
        <v>0</v>
      </c>
    </row>
    <row r="679" spans="1:26">
      <c r="A679" s="4" t="s">
        <v>974</v>
      </c>
      <c r="B679" s="3">
        <f>主线辅助!B675</f>
        <v>5774070</v>
      </c>
      <c r="C679" s="3">
        <v>7</v>
      </c>
      <c r="D679" s="3">
        <v>76</v>
      </c>
      <c r="E679" s="3">
        <v>3</v>
      </c>
      <c r="F679" s="25">
        <f t="shared" si="30"/>
        <v>630204</v>
      </c>
      <c r="G679" s="25">
        <v>573065</v>
      </c>
      <c r="H679" s="26">
        <f>ROUND((F679/4*5.5+F679*2.7+F679/4*10*1)*2,0)*C679</f>
        <v>58010281</v>
      </c>
      <c r="I679" s="26">
        <f t="shared" si="31"/>
        <v>52750635</v>
      </c>
      <c r="J679" s="26"/>
      <c r="K679" s="35">
        <f>MAX(G679-MAX(G$5:G678),0)</f>
        <v>652</v>
      </c>
      <c r="L679" s="35">
        <f>MAX(G$5:G679)</f>
        <v>573065</v>
      </c>
      <c r="M679" s="3">
        <v>0.65</v>
      </c>
      <c r="N679" s="38">
        <f>INT(B679*0.2)</f>
        <v>1154814</v>
      </c>
      <c r="O679" s="38">
        <f t="shared" si="32"/>
        <v>238776</v>
      </c>
      <c r="P679">
        <f>INT(L679*2.5)</f>
        <v>1432662</v>
      </c>
      <c r="Q679">
        <f>INT(L679/4)</f>
        <v>143266</v>
      </c>
      <c r="W679" s="4" t="s">
        <v>8179</v>
      </c>
      <c r="X679">
        <v>5</v>
      </c>
      <c r="Y679" t="b">
        <f>IF(MOD(X679,9)=0,N679,IF(MOD(X679,6)=0,N679,IF(MOD(X679,3)=0,N679)))</f>
        <v>0</v>
      </c>
      <c r="Z679" t="b">
        <f>IF(MOD(X679,9)=0,O679,IF(MOD(X679,6)=0,O679,IF(MOD(X679,3)=0,O679)))</f>
        <v>0</v>
      </c>
    </row>
    <row r="680" spans="1:26">
      <c r="A680" s="4" t="s">
        <v>975</v>
      </c>
      <c r="B680" s="3">
        <f>主线辅助!B676</f>
        <v>5788270</v>
      </c>
      <c r="C680" s="3">
        <v>7</v>
      </c>
      <c r="D680" s="3">
        <v>76</v>
      </c>
      <c r="E680" s="3">
        <v>3</v>
      </c>
      <c r="F680" s="25">
        <f t="shared" si="30"/>
        <v>631753</v>
      </c>
      <c r="G680" s="25">
        <v>574474</v>
      </c>
      <c r="H680" s="26">
        <f>ROUND((F680/4*5.5+F680*2.7+F680/4*10*1)*2,0)*C680</f>
        <v>58152864</v>
      </c>
      <c r="I680" s="26">
        <f t="shared" si="31"/>
        <v>52880331</v>
      </c>
      <c r="J680" s="26"/>
      <c r="K680" s="35">
        <f>MAX(G680-MAX(G$5:G679),0)</f>
        <v>1409</v>
      </c>
      <c r="L680" s="35">
        <f>MAX(G$5:G680)</f>
        <v>574474</v>
      </c>
      <c r="M680" s="3">
        <v>0.65</v>
      </c>
      <c r="N680" s="38">
        <f>INT(B680*0.2)</f>
        <v>1157654</v>
      </c>
      <c r="O680" s="38">
        <f t="shared" si="32"/>
        <v>239363</v>
      </c>
      <c r="P680">
        <f>INT(L680*2.5)</f>
        <v>1436185</v>
      </c>
      <c r="Q680">
        <f>INT(L680/4)</f>
        <v>143618</v>
      </c>
      <c r="W680" s="4" t="s">
        <v>8179</v>
      </c>
      <c r="X680">
        <v>6</v>
      </c>
      <c r="Y680">
        <f>IF(MOD(X680,9)=0,N680,IF(MOD(X680,6)=0,N680,IF(MOD(X680,3)=0,N680)))</f>
        <v>1157654</v>
      </c>
      <c r="Z680">
        <f>IF(MOD(X680,9)=0,O680,IF(MOD(X680,6)=0,O680,IF(MOD(X680,3)=0,O680)))</f>
        <v>239363</v>
      </c>
    </row>
    <row r="681" spans="1:26">
      <c r="A681" s="4" t="s">
        <v>976</v>
      </c>
      <c r="B681" s="3">
        <f>主线辅助!B677</f>
        <v>5794860</v>
      </c>
      <c r="C681" s="3">
        <v>7</v>
      </c>
      <c r="D681" s="3">
        <v>76</v>
      </c>
      <c r="E681" s="3">
        <v>3</v>
      </c>
      <c r="F681" s="25">
        <f t="shared" si="30"/>
        <v>632473</v>
      </c>
      <c r="G681" s="25">
        <v>575128</v>
      </c>
      <c r="H681" s="26">
        <f>ROUND((F681/4*5.5+F681*2.7+F681/4*10*1)*2,0)*C681</f>
        <v>58219140</v>
      </c>
      <c r="I681" s="26">
        <f t="shared" si="31"/>
        <v>52940531</v>
      </c>
      <c r="J681" s="26"/>
      <c r="K681" s="35">
        <f>MAX(G681-MAX(G$5:G680),0)</f>
        <v>654</v>
      </c>
      <c r="L681" s="35">
        <f>MAX(G$5:G681)</f>
        <v>575128</v>
      </c>
      <c r="M681" s="3">
        <v>0.65</v>
      </c>
      <c r="N681" s="38">
        <f>INT(B681*0.2)</f>
        <v>1158972</v>
      </c>
      <c r="O681" s="38">
        <f t="shared" si="32"/>
        <v>239636</v>
      </c>
      <c r="P681">
        <f>INT(L681*2.5)</f>
        <v>1437820</v>
      </c>
      <c r="Q681">
        <f>INT(L681/4)</f>
        <v>143782</v>
      </c>
      <c r="W681" s="4" t="s">
        <v>8179</v>
      </c>
      <c r="X681">
        <v>7</v>
      </c>
      <c r="Y681" t="b">
        <f>IF(MOD(X681,9)=0,N681,IF(MOD(X681,6)=0,N681,IF(MOD(X681,3)=0,N681)))</f>
        <v>0</v>
      </c>
      <c r="Z681" t="b">
        <f>IF(MOD(X681,9)=0,O681,IF(MOD(X681,6)=0,O681,IF(MOD(X681,3)=0,O681)))</f>
        <v>0</v>
      </c>
    </row>
    <row r="682" spans="1:26">
      <c r="A682" s="4" t="s">
        <v>977</v>
      </c>
      <c r="B682" s="3">
        <f>主线辅助!B678</f>
        <v>5801450</v>
      </c>
      <c r="C682" s="3">
        <v>7</v>
      </c>
      <c r="D682" s="3">
        <v>76</v>
      </c>
      <c r="E682" s="3">
        <v>3</v>
      </c>
      <c r="F682" s="25">
        <f t="shared" si="30"/>
        <v>633192</v>
      </c>
      <c r="G682" s="25">
        <v>575783</v>
      </c>
      <c r="H682" s="26">
        <f>ROUND((F682/4*5.5+F682*2.7+F682/4*10*1)*2,0)*C682</f>
        <v>58285325</v>
      </c>
      <c r="I682" s="26">
        <f t="shared" si="31"/>
        <v>53000822</v>
      </c>
      <c r="J682" s="26"/>
      <c r="K682" s="35">
        <f>MAX(G682-MAX(G$5:G681),0)</f>
        <v>655</v>
      </c>
      <c r="L682" s="35">
        <f>MAX(G$5:G682)</f>
        <v>575783</v>
      </c>
      <c r="M682" s="3">
        <v>0.65</v>
      </c>
      <c r="N682" s="38">
        <f>INT(B682*0.2)</f>
        <v>1160290</v>
      </c>
      <c r="O682" s="38">
        <f t="shared" si="32"/>
        <v>239908</v>
      </c>
      <c r="P682">
        <f>INT(L682*2.5)</f>
        <v>1439457</v>
      </c>
      <c r="Q682">
        <f>INT(L682/4)</f>
        <v>143945</v>
      </c>
      <c r="W682" s="4" t="s">
        <v>8179</v>
      </c>
      <c r="X682">
        <v>8</v>
      </c>
      <c r="Y682" t="b">
        <f>IF(MOD(X682,9)=0,N682,IF(MOD(X682,6)=0,N682,IF(MOD(X682,3)=0,N682)))</f>
        <v>0</v>
      </c>
      <c r="Z682" t="b">
        <f>IF(MOD(X682,9)=0,O682,IF(MOD(X682,6)=0,O682,IF(MOD(X682,3)=0,O682)))</f>
        <v>0</v>
      </c>
    </row>
    <row r="683" spans="1:26">
      <c r="A683" s="4" t="s">
        <v>978</v>
      </c>
      <c r="B683" s="3">
        <f>主线辅助!B679</f>
        <v>5815706</v>
      </c>
      <c r="C683" s="3">
        <v>7</v>
      </c>
      <c r="D683" s="3">
        <v>76</v>
      </c>
      <c r="E683" s="3">
        <v>3</v>
      </c>
      <c r="F683" s="25">
        <f t="shared" si="30"/>
        <v>634748</v>
      </c>
      <c r="G683" s="25">
        <v>577197</v>
      </c>
      <c r="H683" s="26">
        <f>ROUND((F683/4*5.5+F683*2.7+F683/4*10*1)*2,0)*C683</f>
        <v>58428552</v>
      </c>
      <c r="I683" s="26">
        <f t="shared" si="31"/>
        <v>53130987</v>
      </c>
      <c r="J683" s="26"/>
      <c r="K683" s="35">
        <f>MAX(G683-MAX(G$5:G682),0)</f>
        <v>1414</v>
      </c>
      <c r="L683" s="35">
        <f>MAX(G$5:G683)</f>
        <v>577197</v>
      </c>
      <c r="M683" s="3">
        <v>0.65</v>
      </c>
      <c r="N683" s="38">
        <f>INT(B683*0.2)</f>
        <v>1163141</v>
      </c>
      <c r="O683" s="38">
        <f t="shared" si="32"/>
        <v>240498</v>
      </c>
      <c r="P683">
        <f>INT(L683*2.5)</f>
        <v>1442992</v>
      </c>
      <c r="Q683">
        <f>INT(L683/4)</f>
        <v>144299</v>
      </c>
      <c r="W683" s="4" t="s">
        <v>8179</v>
      </c>
      <c r="X683">
        <v>9</v>
      </c>
      <c r="Y683">
        <f>IF(MOD(X683,9)=0,N683,IF(MOD(X683,6)=0,N683,IF(MOD(X683,3)=0,N683)))</f>
        <v>1163141</v>
      </c>
      <c r="Z683">
        <f>IF(MOD(X683,9)=0,O683,IF(MOD(X683,6)=0,O683,IF(MOD(X683,3)=0,O683)))</f>
        <v>240498</v>
      </c>
    </row>
    <row r="684" spans="1:26">
      <c r="A684" s="4" t="s">
        <v>161</v>
      </c>
      <c r="B684" s="3">
        <f>主线辅助!B680</f>
        <v>5822312</v>
      </c>
      <c r="C684" s="3">
        <v>7</v>
      </c>
      <c r="D684" s="3">
        <v>76</v>
      </c>
      <c r="E684" s="3">
        <v>3</v>
      </c>
      <c r="F684" s="25">
        <f t="shared" si="30"/>
        <v>635469</v>
      </c>
      <c r="G684" s="25">
        <v>577853</v>
      </c>
      <c r="H684" s="26">
        <f>ROUND((F684/4*5.5+F684*2.7+F684/4*10*1)*2,0)*C684</f>
        <v>58494919</v>
      </c>
      <c r="I684" s="26">
        <f t="shared" si="31"/>
        <v>53191369</v>
      </c>
      <c r="J684" s="26"/>
      <c r="K684" s="35">
        <f>MAX(G684-MAX(G$5:G683),0)</f>
        <v>656</v>
      </c>
      <c r="L684" s="35">
        <f>MAX(G$5:G684)</f>
        <v>577853</v>
      </c>
      <c r="M684" s="3">
        <v>0.65</v>
      </c>
      <c r="N684" s="38">
        <f>INT(B684*0.2)</f>
        <v>1164462</v>
      </c>
      <c r="O684" s="38">
        <f t="shared" si="32"/>
        <v>240771</v>
      </c>
      <c r="P684">
        <f>INT(L684*2.5)</f>
        <v>1444632</v>
      </c>
      <c r="Q684">
        <f>INT(L684/4)</f>
        <v>144463</v>
      </c>
      <c r="W684" s="4" t="s">
        <v>8179</v>
      </c>
      <c r="X684">
        <v>10</v>
      </c>
      <c r="Y684" t="b">
        <f>IF(MOD(X684,9)=0,N684,IF(MOD(X684,6)=0,N684,IF(MOD(X684,3)=0,N684)))</f>
        <v>0</v>
      </c>
      <c r="Z684" t="b">
        <f>IF(MOD(X684,9)=0,O684,IF(MOD(X684,6)=0,O684,IF(MOD(X684,3)=0,O684)))</f>
        <v>0</v>
      </c>
    </row>
    <row r="685" spans="1:26">
      <c r="A685" s="4" t="s">
        <v>979</v>
      </c>
      <c r="B685" s="3">
        <f>主线辅助!B681</f>
        <v>5865471</v>
      </c>
      <c r="C685" s="3">
        <v>7</v>
      </c>
      <c r="D685" s="3">
        <v>76</v>
      </c>
      <c r="E685" s="3">
        <v>3</v>
      </c>
      <c r="F685" s="25">
        <f t="shared" si="30"/>
        <v>640179</v>
      </c>
      <c r="G685" s="25">
        <v>582136</v>
      </c>
      <c r="H685" s="26">
        <f>ROUND((F685/4*5.5+F685*2.7+F685/4*10*1)*2,0)*C685</f>
        <v>58928478</v>
      </c>
      <c r="I685" s="26">
        <f t="shared" si="31"/>
        <v>53585616</v>
      </c>
      <c r="J685" s="26"/>
      <c r="K685" s="35">
        <f>MAX(G685-MAX(G$5:G684),0)</f>
        <v>4283</v>
      </c>
      <c r="L685" s="35">
        <f>MAX(G$5:G685)</f>
        <v>582136</v>
      </c>
      <c r="M685" s="3">
        <v>0.65</v>
      </c>
      <c r="N685" s="38">
        <f>INT(B685*0.2)</f>
        <v>1173094</v>
      </c>
      <c r="O685" s="38">
        <f t="shared" si="32"/>
        <v>242556</v>
      </c>
      <c r="P685">
        <f>INT(L685*2.5)</f>
        <v>1455340</v>
      </c>
      <c r="Q685">
        <f>INT(L685/4)</f>
        <v>145534</v>
      </c>
      <c r="W685" s="4" t="s">
        <v>8180</v>
      </c>
      <c r="X685">
        <v>1</v>
      </c>
      <c r="Y685" t="b">
        <f>IF(MOD(X685,9)=0,N685,IF(MOD(X685,6)=0,N685,IF(MOD(X685,3)=0,N685)))</f>
        <v>0</v>
      </c>
      <c r="Z685" t="b">
        <f>IF(MOD(X685,9)=0,O685,IF(MOD(X685,6)=0,O685,IF(MOD(X685,3)=0,O685)))</f>
        <v>0</v>
      </c>
    </row>
    <row r="686" spans="1:26">
      <c r="A686" s="4" t="s">
        <v>980</v>
      </c>
      <c r="B686" s="3">
        <f>主线辅助!B682</f>
        <v>5872091</v>
      </c>
      <c r="C686" s="3">
        <v>7</v>
      </c>
      <c r="D686" s="3">
        <v>76</v>
      </c>
      <c r="E686" s="3">
        <v>3</v>
      </c>
      <c r="F686" s="25">
        <f t="shared" si="30"/>
        <v>640902</v>
      </c>
      <c r="G686" s="25">
        <v>582793</v>
      </c>
      <c r="H686" s="26">
        <f>ROUND((F686/4*5.5+F686*2.7+F686/4*10*1)*2,0)*C686</f>
        <v>58995027</v>
      </c>
      <c r="I686" s="26">
        <f t="shared" si="31"/>
        <v>53646096</v>
      </c>
      <c r="J686" s="26"/>
      <c r="K686" s="35">
        <f>MAX(G686-MAX(G$5:G685),0)</f>
        <v>657</v>
      </c>
      <c r="L686" s="35">
        <f>MAX(G$5:G686)</f>
        <v>582793</v>
      </c>
      <c r="M686" s="3">
        <v>0.65</v>
      </c>
      <c r="N686" s="38">
        <f>INT(B686*0.2)</f>
        <v>1174418</v>
      </c>
      <c r="O686" s="38">
        <f t="shared" si="32"/>
        <v>242830</v>
      </c>
      <c r="P686">
        <f>INT(L686*2.5)</f>
        <v>1456982</v>
      </c>
      <c r="Q686">
        <f>INT(L686/4)</f>
        <v>145698</v>
      </c>
      <c r="W686" s="4" t="s">
        <v>8180</v>
      </c>
      <c r="X686">
        <v>2</v>
      </c>
      <c r="Y686" t="b">
        <f>IF(MOD(X686,9)=0,N686,IF(MOD(X686,6)=0,N686,IF(MOD(X686,3)=0,N686)))</f>
        <v>0</v>
      </c>
      <c r="Z686" t="b">
        <f>IF(MOD(X686,9)=0,O686,IF(MOD(X686,6)=0,O686,IF(MOD(X686,3)=0,O686)))</f>
        <v>0</v>
      </c>
    </row>
    <row r="687" spans="1:26">
      <c r="A687" s="4" t="s">
        <v>981</v>
      </c>
      <c r="B687" s="3">
        <f>主线辅助!B683</f>
        <v>5886430</v>
      </c>
      <c r="C687" s="3">
        <v>7</v>
      </c>
      <c r="D687" s="3">
        <v>76</v>
      </c>
      <c r="E687" s="3">
        <v>3</v>
      </c>
      <c r="F687" s="25">
        <f t="shared" si="30"/>
        <v>642467</v>
      </c>
      <c r="G687" s="25">
        <v>584217</v>
      </c>
      <c r="H687" s="26">
        <f>ROUND((F687/4*5.5+F687*2.7+F687/4*10*1)*2,0)*C687</f>
        <v>59139087</v>
      </c>
      <c r="I687" s="26">
        <f t="shared" si="31"/>
        <v>53777178</v>
      </c>
      <c r="J687" s="26"/>
      <c r="K687" s="35">
        <f>MAX(G687-MAX(G$5:G686),0)</f>
        <v>1424</v>
      </c>
      <c r="L687" s="35">
        <f>MAX(G$5:G687)</f>
        <v>584217</v>
      </c>
      <c r="M687" s="3">
        <v>0.65</v>
      </c>
      <c r="N687" s="38">
        <f>INT(B687*0.2)</f>
        <v>1177286</v>
      </c>
      <c r="O687" s="38">
        <f t="shared" si="32"/>
        <v>243423</v>
      </c>
      <c r="P687">
        <f>INT(L687*2.5)</f>
        <v>1460542</v>
      </c>
      <c r="Q687">
        <f>INT(L687/4)</f>
        <v>146054</v>
      </c>
      <c r="W687" s="4" t="s">
        <v>8180</v>
      </c>
      <c r="X687">
        <v>3</v>
      </c>
      <c r="Y687">
        <f>IF(MOD(X687,9)=0,N687,IF(MOD(X687,6)=0,N687,IF(MOD(X687,3)=0,N687)))</f>
        <v>1177286</v>
      </c>
      <c r="Z687">
        <f>IF(MOD(X687,9)=0,O687,IF(MOD(X687,6)=0,O687,IF(MOD(X687,3)=0,O687)))</f>
        <v>243423</v>
      </c>
    </row>
    <row r="688" spans="1:26">
      <c r="A688" s="4" t="s">
        <v>982</v>
      </c>
      <c r="B688" s="3">
        <f>主线辅助!B684</f>
        <v>5893065</v>
      </c>
      <c r="C688" s="3">
        <v>7</v>
      </c>
      <c r="D688" s="3">
        <v>76</v>
      </c>
      <c r="E688" s="3">
        <v>3</v>
      </c>
      <c r="F688" s="25">
        <f t="shared" si="30"/>
        <v>643191</v>
      </c>
      <c r="G688" s="25">
        <v>584875</v>
      </c>
      <c r="H688" s="26">
        <f>ROUND((F688/4*5.5+F688*2.7+F688/4*10*1)*2,0)*C688</f>
        <v>59205734</v>
      </c>
      <c r="I688" s="26">
        <f t="shared" si="31"/>
        <v>53837742</v>
      </c>
      <c r="J688" s="26"/>
      <c r="K688" s="35">
        <f>MAX(G688-MAX(G$5:G687),0)</f>
        <v>658</v>
      </c>
      <c r="L688" s="35">
        <f>MAX(G$5:G688)</f>
        <v>584875</v>
      </c>
      <c r="M688" s="3">
        <v>0.65</v>
      </c>
      <c r="N688" s="38">
        <f>INT(B688*0.2)</f>
        <v>1178613</v>
      </c>
      <c r="O688" s="38">
        <f t="shared" si="32"/>
        <v>243697</v>
      </c>
      <c r="P688">
        <f>INT(L688*2.5)</f>
        <v>1462187</v>
      </c>
      <c r="Q688">
        <f>INT(L688/4)</f>
        <v>146218</v>
      </c>
      <c r="W688" s="4" t="s">
        <v>8180</v>
      </c>
      <c r="X688">
        <v>4</v>
      </c>
      <c r="Y688" t="b">
        <f>IF(MOD(X688,9)=0,N688,IF(MOD(X688,6)=0,N688,IF(MOD(X688,3)=0,N688)))</f>
        <v>0</v>
      </c>
      <c r="Z688" t="b">
        <f>IF(MOD(X688,9)=0,O688,IF(MOD(X688,6)=0,O688,IF(MOD(X688,3)=0,O688)))</f>
        <v>0</v>
      </c>
    </row>
    <row r="689" spans="1:26">
      <c r="A689" s="4" t="s">
        <v>983</v>
      </c>
      <c r="B689" s="3">
        <f>主线辅助!B685</f>
        <v>5899702</v>
      </c>
      <c r="C689" s="3">
        <v>7</v>
      </c>
      <c r="D689" s="3">
        <v>76</v>
      </c>
      <c r="E689" s="3">
        <v>3</v>
      </c>
      <c r="F689" s="25">
        <f t="shared" si="30"/>
        <v>643916</v>
      </c>
      <c r="G689" s="25">
        <v>585534</v>
      </c>
      <c r="H689" s="26">
        <f>ROUND((F689/4*5.5+F689*2.7+F689/4*10*1)*2,0)*C689</f>
        <v>59272465</v>
      </c>
      <c r="I689" s="26">
        <f t="shared" si="31"/>
        <v>53898404</v>
      </c>
      <c r="J689" s="26"/>
      <c r="K689" s="35">
        <f>MAX(G689-MAX(G$5:G688),0)</f>
        <v>659</v>
      </c>
      <c r="L689" s="35">
        <f>MAX(G$5:G689)</f>
        <v>585534</v>
      </c>
      <c r="M689" s="3">
        <v>0.65</v>
      </c>
      <c r="N689" s="38">
        <f>INT(B689*0.2)</f>
        <v>1179940</v>
      </c>
      <c r="O689" s="38">
        <f t="shared" si="32"/>
        <v>243972</v>
      </c>
      <c r="P689">
        <f>INT(L689*2.5)</f>
        <v>1463835</v>
      </c>
      <c r="Q689">
        <f>INT(L689/4)</f>
        <v>146383</v>
      </c>
      <c r="W689" s="4" t="s">
        <v>8180</v>
      </c>
      <c r="X689">
        <v>5</v>
      </c>
      <c r="Y689" t="b">
        <f>IF(MOD(X689,9)=0,N689,IF(MOD(X689,6)=0,N689,IF(MOD(X689,3)=0,N689)))</f>
        <v>0</v>
      </c>
      <c r="Z689" t="b">
        <f>IF(MOD(X689,9)=0,O689,IF(MOD(X689,6)=0,O689,IF(MOD(X689,3)=0,O689)))</f>
        <v>0</v>
      </c>
    </row>
    <row r="690" spans="1:26">
      <c r="A690" s="4" t="s">
        <v>984</v>
      </c>
      <c r="B690" s="3">
        <f>主线辅助!B686</f>
        <v>5914097</v>
      </c>
      <c r="C690" s="3">
        <v>7</v>
      </c>
      <c r="D690" s="3">
        <v>76</v>
      </c>
      <c r="E690" s="3">
        <v>3</v>
      </c>
      <c r="F690" s="25">
        <f t="shared" si="30"/>
        <v>645487</v>
      </c>
      <c r="G690" s="25">
        <v>586962</v>
      </c>
      <c r="H690" s="26">
        <f>ROUND((F690/4*5.5+F690*2.7+F690/4*10*1)*2,0)*C690</f>
        <v>59417078</v>
      </c>
      <c r="I690" s="26">
        <f t="shared" si="31"/>
        <v>54029850</v>
      </c>
      <c r="J690" s="26"/>
      <c r="K690" s="35">
        <f>MAX(G690-MAX(G$5:G689),0)</f>
        <v>1428</v>
      </c>
      <c r="L690" s="35">
        <f>MAX(G$5:G690)</f>
        <v>586962</v>
      </c>
      <c r="M690" s="3">
        <v>0.65</v>
      </c>
      <c r="N690" s="38">
        <f>INT(B690*0.2)</f>
        <v>1182819</v>
      </c>
      <c r="O690" s="38">
        <f t="shared" si="32"/>
        <v>244567</v>
      </c>
      <c r="P690">
        <f>INT(L690*2.5)</f>
        <v>1467405</v>
      </c>
      <c r="Q690">
        <f>INT(L690/4)</f>
        <v>146740</v>
      </c>
      <c r="W690" s="4" t="s">
        <v>8180</v>
      </c>
      <c r="X690">
        <v>6</v>
      </c>
      <c r="Y690">
        <f>IF(MOD(X690,9)=0,N690,IF(MOD(X690,6)=0,N690,IF(MOD(X690,3)=0,N690)))</f>
        <v>1182819</v>
      </c>
      <c r="Z690">
        <f>IF(MOD(X690,9)=0,O690,IF(MOD(X690,6)=0,O690,IF(MOD(X690,3)=0,O690)))</f>
        <v>244567</v>
      </c>
    </row>
    <row r="691" spans="1:26">
      <c r="A691" s="4" t="s">
        <v>985</v>
      </c>
      <c r="B691" s="3">
        <f>主线辅助!B687</f>
        <v>5920747</v>
      </c>
      <c r="C691" s="3">
        <v>7</v>
      </c>
      <c r="D691" s="3">
        <v>76</v>
      </c>
      <c r="E691" s="3">
        <v>3</v>
      </c>
      <c r="F691" s="25">
        <f t="shared" si="30"/>
        <v>646212</v>
      </c>
      <c r="G691" s="25">
        <v>587622</v>
      </c>
      <c r="H691" s="26">
        <f>ROUND((F691/4*5.5+F691*2.7+F691/4*10*1)*2,0)*C691</f>
        <v>59483816</v>
      </c>
      <c r="I691" s="26">
        <f t="shared" si="31"/>
        <v>54090603</v>
      </c>
      <c r="J691" s="26"/>
      <c r="K691" s="35">
        <f>MAX(G691-MAX(G$5:G690),0)</f>
        <v>660</v>
      </c>
      <c r="L691" s="35">
        <f>MAX(G$5:G691)</f>
        <v>587622</v>
      </c>
      <c r="M691" s="3">
        <v>0.65</v>
      </c>
      <c r="N691" s="38">
        <f>INT(B691*0.2)</f>
        <v>1184149</v>
      </c>
      <c r="O691" s="38">
        <f t="shared" si="32"/>
        <v>244842</v>
      </c>
      <c r="P691">
        <f>INT(L691*2.5)</f>
        <v>1469055</v>
      </c>
      <c r="Q691">
        <f>INT(L691/4)</f>
        <v>146905</v>
      </c>
      <c r="W691" s="4" t="s">
        <v>8180</v>
      </c>
      <c r="X691">
        <v>7</v>
      </c>
      <c r="Y691" t="b">
        <f>IF(MOD(X691,9)=0,N691,IF(MOD(X691,6)=0,N691,IF(MOD(X691,3)=0,N691)))</f>
        <v>0</v>
      </c>
      <c r="Z691" t="b">
        <f>IF(MOD(X691,9)=0,O691,IF(MOD(X691,6)=0,O691,IF(MOD(X691,3)=0,O691)))</f>
        <v>0</v>
      </c>
    </row>
    <row r="692" spans="1:26">
      <c r="A692" s="4" t="s">
        <v>986</v>
      </c>
      <c r="B692" s="3">
        <f>主线辅助!B688</f>
        <v>5927400</v>
      </c>
      <c r="C692" s="3">
        <v>7</v>
      </c>
      <c r="D692" s="3">
        <v>76</v>
      </c>
      <c r="E692" s="3">
        <v>3</v>
      </c>
      <c r="F692" s="25">
        <f t="shared" si="30"/>
        <v>646939</v>
      </c>
      <c r="G692" s="25">
        <v>588283</v>
      </c>
      <c r="H692" s="26">
        <f>ROUND((F692/4*5.5+F692*2.7+F692/4*10*1)*2,0)*C692</f>
        <v>59550736</v>
      </c>
      <c r="I692" s="26">
        <f t="shared" si="31"/>
        <v>54151447</v>
      </c>
      <c r="J692" s="26"/>
      <c r="K692" s="35">
        <f>MAX(G692-MAX(G$5:G691),0)</f>
        <v>661</v>
      </c>
      <c r="L692" s="35">
        <f>MAX(G$5:G692)</f>
        <v>588283</v>
      </c>
      <c r="M692" s="3">
        <v>0.65</v>
      </c>
      <c r="N692" s="38">
        <f>INT(B692*0.2)</f>
        <v>1185480</v>
      </c>
      <c r="O692" s="38">
        <f t="shared" si="32"/>
        <v>245117</v>
      </c>
      <c r="P692">
        <f>INT(L692*2.5)</f>
        <v>1470707</v>
      </c>
      <c r="Q692">
        <f>INT(L692/4)</f>
        <v>147070</v>
      </c>
      <c r="W692" s="4" t="s">
        <v>8180</v>
      </c>
      <c r="X692">
        <v>8</v>
      </c>
      <c r="Y692" t="b">
        <f>IF(MOD(X692,9)=0,N692,IF(MOD(X692,6)=0,N692,IF(MOD(X692,3)=0,N692)))</f>
        <v>0</v>
      </c>
      <c r="Z692" t="b">
        <f>IF(MOD(X692,9)=0,O692,IF(MOD(X692,6)=0,O692,IF(MOD(X692,3)=0,O692)))</f>
        <v>0</v>
      </c>
    </row>
    <row r="693" spans="1:26">
      <c r="A693" s="4" t="s">
        <v>987</v>
      </c>
      <c r="B693" s="3">
        <f>主线辅助!B689</f>
        <v>5941850</v>
      </c>
      <c r="C693" s="3">
        <v>7</v>
      </c>
      <c r="D693" s="3">
        <v>76</v>
      </c>
      <c r="E693" s="3">
        <v>3</v>
      </c>
      <c r="F693" s="25">
        <f t="shared" si="30"/>
        <v>648516</v>
      </c>
      <c r="G693" s="25">
        <v>589717</v>
      </c>
      <c r="H693" s="26">
        <f>ROUND((F693/4*5.5+F693*2.7+F693/4*10*1)*2,0)*C693</f>
        <v>59695895</v>
      </c>
      <c r="I693" s="26">
        <f t="shared" si="31"/>
        <v>54283453</v>
      </c>
      <c r="J693" s="26"/>
      <c r="K693" s="35">
        <f>MAX(G693-MAX(G$5:G692),0)</f>
        <v>1434</v>
      </c>
      <c r="L693" s="35">
        <f>MAX(G$5:G693)</f>
        <v>589717</v>
      </c>
      <c r="M693" s="3">
        <v>0.65</v>
      </c>
      <c r="N693" s="38">
        <f>INT(B693*0.2)</f>
        <v>1188370</v>
      </c>
      <c r="O693" s="38">
        <f t="shared" si="32"/>
        <v>245715</v>
      </c>
      <c r="P693">
        <f>INT(L693*2.5)</f>
        <v>1474292</v>
      </c>
      <c r="Q693">
        <f>INT(L693/4)</f>
        <v>147429</v>
      </c>
      <c r="W693" s="4" t="s">
        <v>8180</v>
      </c>
      <c r="X693">
        <v>9</v>
      </c>
      <c r="Y693">
        <f>IF(MOD(X693,9)=0,N693,IF(MOD(X693,6)=0,N693,IF(MOD(X693,3)=0,N693)))</f>
        <v>1188370</v>
      </c>
      <c r="Z693">
        <f>IF(MOD(X693,9)=0,O693,IF(MOD(X693,6)=0,O693,IF(MOD(X693,3)=0,O693)))</f>
        <v>245715</v>
      </c>
    </row>
    <row r="694" spans="1:26">
      <c r="A694" s="4" t="s">
        <v>163</v>
      </c>
      <c r="B694" s="3">
        <f>主线辅助!B690</f>
        <v>5948518</v>
      </c>
      <c r="C694" s="3">
        <v>7</v>
      </c>
      <c r="D694" s="3">
        <v>76</v>
      </c>
      <c r="E694" s="3">
        <v>3</v>
      </c>
      <c r="F694" s="25">
        <f t="shared" si="30"/>
        <v>649244</v>
      </c>
      <c r="G694" s="25">
        <v>590379</v>
      </c>
      <c r="H694" s="26">
        <f>ROUND((F694/4*5.5+F694*2.7+F694/4*10*1)*2,0)*C694</f>
        <v>59762913</v>
      </c>
      <c r="I694" s="26">
        <f t="shared" si="31"/>
        <v>54344388</v>
      </c>
      <c r="J694" s="26"/>
      <c r="K694" s="35">
        <f>MAX(G694-MAX(G$5:G693),0)</f>
        <v>662</v>
      </c>
      <c r="L694" s="35">
        <f>MAX(G$5:G694)</f>
        <v>590379</v>
      </c>
      <c r="M694" s="3">
        <v>0.65</v>
      </c>
      <c r="N694" s="38">
        <f>INT(B694*0.2)</f>
        <v>1189703</v>
      </c>
      <c r="O694" s="38">
        <f t="shared" si="32"/>
        <v>245990</v>
      </c>
      <c r="P694">
        <f>INT(L694*2.5)</f>
        <v>1475947</v>
      </c>
      <c r="Q694">
        <f>INT(L694/4)</f>
        <v>147594</v>
      </c>
      <c r="W694" s="4" t="s">
        <v>8180</v>
      </c>
      <c r="X694">
        <v>10</v>
      </c>
      <c r="Y694" t="b">
        <f>IF(MOD(X694,9)=0,N694,IF(MOD(X694,6)=0,N694,IF(MOD(X694,3)=0,N694)))</f>
        <v>0</v>
      </c>
      <c r="Z694" t="b">
        <f>IF(MOD(X694,9)=0,O694,IF(MOD(X694,6)=0,O694,IF(MOD(X694,3)=0,O694)))</f>
        <v>0</v>
      </c>
    </row>
    <row r="695" spans="1:26">
      <c r="A695" s="4" t="s">
        <v>988</v>
      </c>
      <c r="B695" s="3">
        <f>主线辅助!B691</f>
        <v>5992213</v>
      </c>
      <c r="C695" s="3">
        <v>7</v>
      </c>
      <c r="D695" s="3">
        <v>76</v>
      </c>
      <c r="E695" s="3">
        <v>3</v>
      </c>
      <c r="F695" s="25">
        <f t="shared" si="30"/>
        <v>654013</v>
      </c>
      <c r="G695" s="25">
        <v>594715</v>
      </c>
      <c r="H695" s="26">
        <f>ROUND((F695/4*5.5+F695*2.7+F695/4*10*1)*2,0)*C695</f>
        <v>60201897</v>
      </c>
      <c r="I695" s="26">
        <f t="shared" si="31"/>
        <v>54743514</v>
      </c>
      <c r="J695" s="26"/>
      <c r="K695" s="35">
        <f>MAX(G695-MAX(G$5:G694),0)</f>
        <v>4336</v>
      </c>
      <c r="L695" s="35">
        <f>MAX(G$5:G695)</f>
        <v>594715</v>
      </c>
      <c r="M695" s="3">
        <v>0.65</v>
      </c>
      <c r="N695" s="38">
        <f>INT(B695*0.2)</f>
        <v>1198442</v>
      </c>
      <c r="O695" s="38">
        <f t="shared" si="32"/>
        <v>247797</v>
      </c>
      <c r="P695">
        <f>INT(L695*2.5)</f>
        <v>1486787</v>
      </c>
      <c r="Q695">
        <f>INT(L695/4)</f>
        <v>148678</v>
      </c>
      <c r="W695" s="4" t="s">
        <v>8181</v>
      </c>
      <c r="X695">
        <v>1</v>
      </c>
      <c r="Y695" t="b">
        <f>IF(MOD(X695,9)=0,N695,IF(MOD(X695,6)=0,N695,IF(MOD(X695,3)=0,N695)))</f>
        <v>0</v>
      </c>
      <c r="Z695" t="b">
        <f>IF(MOD(X695,9)=0,O695,IF(MOD(X695,6)=0,O695,IF(MOD(X695,3)=0,O695)))</f>
        <v>0</v>
      </c>
    </row>
    <row r="696" spans="1:26">
      <c r="A696" s="4" t="s">
        <v>989</v>
      </c>
      <c r="B696" s="3">
        <f>主线辅助!B692</f>
        <v>5998895</v>
      </c>
      <c r="C696" s="3">
        <v>7</v>
      </c>
      <c r="D696" s="3">
        <v>76</v>
      </c>
      <c r="E696" s="3">
        <v>3</v>
      </c>
      <c r="F696" s="25">
        <f t="shared" si="30"/>
        <v>654742</v>
      </c>
      <c r="G696" s="25">
        <v>595379</v>
      </c>
      <c r="H696" s="26">
        <f>ROUND((F696/4*5.5+F696*2.7+F696/4*10*1)*2,0)*C696</f>
        <v>60268999</v>
      </c>
      <c r="I696" s="26">
        <f t="shared" si="31"/>
        <v>54804638</v>
      </c>
      <c r="J696" s="26"/>
      <c r="K696" s="35">
        <f>MAX(G696-MAX(G$5:G695),0)</f>
        <v>664</v>
      </c>
      <c r="L696" s="35">
        <f>MAX(G$5:G696)</f>
        <v>595379</v>
      </c>
      <c r="M696" s="3">
        <v>0.65</v>
      </c>
      <c r="N696" s="38">
        <f>INT(B696*0.2)</f>
        <v>1199779</v>
      </c>
      <c r="O696" s="38">
        <f t="shared" si="32"/>
        <v>248073</v>
      </c>
      <c r="P696">
        <f>INT(L696*2.5)</f>
        <v>1488447</v>
      </c>
      <c r="Q696">
        <f>INT(L696/4)</f>
        <v>148844</v>
      </c>
      <c r="W696" s="4" t="s">
        <v>8181</v>
      </c>
      <c r="X696">
        <v>2</v>
      </c>
      <c r="Y696" t="b">
        <f>IF(MOD(X696,9)=0,N696,IF(MOD(X696,6)=0,N696,IF(MOD(X696,3)=0,N696)))</f>
        <v>0</v>
      </c>
      <c r="Z696" t="b">
        <f>IF(MOD(X696,9)=0,O696,IF(MOD(X696,6)=0,O696,IF(MOD(X696,3)=0,O696)))</f>
        <v>0</v>
      </c>
    </row>
    <row r="697" spans="1:26">
      <c r="A697" s="4" t="s">
        <v>990</v>
      </c>
      <c r="B697" s="3">
        <f>主线辅助!B693</f>
        <v>6013429</v>
      </c>
      <c r="C697" s="3">
        <v>7</v>
      </c>
      <c r="D697" s="3">
        <v>76</v>
      </c>
      <c r="E697" s="3">
        <v>3</v>
      </c>
      <c r="F697" s="25">
        <f t="shared" si="30"/>
        <v>656328</v>
      </c>
      <c r="G697" s="25">
        <v>596821</v>
      </c>
      <c r="H697" s="26">
        <f>ROUND((F697/4*5.5+F697*2.7+F697/4*10*1)*2,0)*C697</f>
        <v>60414991</v>
      </c>
      <c r="I697" s="26">
        <f t="shared" si="31"/>
        <v>54937372</v>
      </c>
      <c r="J697" s="26"/>
      <c r="K697" s="35">
        <f>MAX(G697-MAX(G$5:G696),0)</f>
        <v>1442</v>
      </c>
      <c r="L697" s="35">
        <f>MAX(G$5:G697)</f>
        <v>596821</v>
      </c>
      <c r="M697" s="3">
        <v>0.65</v>
      </c>
      <c r="N697" s="38">
        <f>INT(B697*0.2)</f>
        <v>1202685</v>
      </c>
      <c r="O697" s="38">
        <f t="shared" si="32"/>
        <v>248675</v>
      </c>
      <c r="P697">
        <f>INT(L697*2.5)</f>
        <v>1492052</v>
      </c>
      <c r="Q697">
        <f>INT(L697/4)</f>
        <v>149205</v>
      </c>
      <c r="W697" s="4" t="s">
        <v>8181</v>
      </c>
      <c r="X697">
        <v>3</v>
      </c>
      <c r="Y697">
        <f>IF(MOD(X697,9)=0,N697,IF(MOD(X697,6)=0,N697,IF(MOD(X697,3)=0,N697)))</f>
        <v>1202685</v>
      </c>
      <c r="Z697">
        <f>IF(MOD(X697,9)=0,O697,IF(MOD(X697,6)=0,O697,IF(MOD(X697,3)=0,O697)))</f>
        <v>248675</v>
      </c>
    </row>
    <row r="698" spans="1:26">
      <c r="A698" s="4" t="s">
        <v>991</v>
      </c>
      <c r="B698" s="3">
        <f>主线辅助!B694</f>
        <v>6020127</v>
      </c>
      <c r="C698" s="3">
        <v>7</v>
      </c>
      <c r="D698" s="3">
        <v>76</v>
      </c>
      <c r="E698" s="3">
        <v>3</v>
      </c>
      <c r="F698" s="25">
        <f t="shared" si="30"/>
        <v>657059</v>
      </c>
      <c r="G698" s="25">
        <v>597486</v>
      </c>
      <c r="H698" s="26">
        <f>ROUND((F698/4*5.5+F698*2.7+F698/4*10*1)*2,0)*C698</f>
        <v>60482282</v>
      </c>
      <c r="I698" s="26">
        <f t="shared" si="31"/>
        <v>54998587</v>
      </c>
      <c r="J698" s="26"/>
      <c r="K698" s="35">
        <f>MAX(G698-MAX(G$5:G697),0)</f>
        <v>665</v>
      </c>
      <c r="L698" s="35">
        <f>MAX(G$5:G698)</f>
        <v>597486</v>
      </c>
      <c r="M698" s="3">
        <v>0.65</v>
      </c>
      <c r="N698" s="38">
        <f>INT(B698*0.2)</f>
        <v>1204025</v>
      </c>
      <c r="O698" s="38">
        <f t="shared" si="32"/>
        <v>248952</v>
      </c>
      <c r="P698">
        <f>INT(L698*2.5)</f>
        <v>1493715</v>
      </c>
      <c r="Q698">
        <f>INT(L698/4)</f>
        <v>149371</v>
      </c>
      <c r="W698" s="4" t="s">
        <v>8181</v>
      </c>
      <c r="X698">
        <v>4</v>
      </c>
      <c r="Y698" t="b">
        <f>IF(MOD(X698,9)=0,N698,IF(MOD(X698,6)=0,N698,IF(MOD(X698,3)=0,N698)))</f>
        <v>0</v>
      </c>
      <c r="Z698" t="b">
        <f>IF(MOD(X698,9)=0,O698,IF(MOD(X698,6)=0,O698,IF(MOD(X698,3)=0,O698)))</f>
        <v>0</v>
      </c>
    </row>
    <row r="699" spans="1:26">
      <c r="A699" s="4" t="s">
        <v>992</v>
      </c>
      <c r="B699" s="3">
        <f>主线辅助!B695</f>
        <v>6026824</v>
      </c>
      <c r="C699" s="3">
        <v>7</v>
      </c>
      <c r="D699" s="3">
        <v>76</v>
      </c>
      <c r="E699" s="3">
        <v>3</v>
      </c>
      <c r="F699" s="25">
        <f t="shared" si="30"/>
        <v>657790</v>
      </c>
      <c r="G699" s="25">
        <v>598150</v>
      </c>
      <c r="H699" s="26">
        <f>ROUND((F699/4*5.5+F699*2.7+F699/4*10*1)*2,0)*C699</f>
        <v>60549573</v>
      </c>
      <c r="I699" s="26">
        <f t="shared" si="31"/>
        <v>55059711</v>
      </c>
      <c r="J699" s="26"/>
      <c r="K699" s="35">
        <f>MAX(G699-MAX(G$5:G698),0)</f>
        <v>664</v>
      </c>
      <c r="L699" s="35">
        <f>MAX(G$5:G699)</f>
        <v>598150</v>
      </c>
      <c r="M699" s="3">
        <v>0.65</v>
      </c>
      <c r="N699" s="38">
        <f>INT(B699*0.2)</f>
        <v>1205364</v>
      </c>
      <c r="O699" s="38">
        <f t="shared" si="32"/>
        <v>249228</v>
      </c>
      <c r="P699">
        <f>INT(L699*2.5)</f>
        <v>1495375</v>
      </c>
      <c r="Q699">
        <f>INT(L699/4)</f>
        <v>149537</v>
      </c>
      <c r="W699" s="4" t="s">
        <v>8181</v>
      </c>
      <c r="X699">
        <v>5</v>
      </c>
      <c r="Y699" t="b">
        <f>IF(MOD(X699,9)=0,N699,IF(MOD(X699,6)=0,N699,IF(MOD(X699,3)=0,N699)))</f>
        <v>0</v>
      </c>
      <c r="Z699" t="b">
        <f>IF(MOD(X699,9)=0,O699,IF(MOD(X699,6)=0,O699,IF(MOD(X699,3)=0,O699)))</f>
        <v>0</v>
      </c>
    </row>
    <row r="700" spans="1:26">
      <c r="A700" s="4" t="s">
        <v>993</v>
      </c>
      <c r="B700" s="3">
        <f>主线辅助!B696</f>
        <v>6041414</v>
      </c>
      <c r="C700" s="3">
        <v>7</v>
      </c>
      <c r="D700" s="3">
        <v>76</v>
      </c>
      <c r="E700" s="3">
        <v>3</v>
      </c>
      <c r="F700" s="25">
        <f t="shared" si="30"/>
        <v>659383</v>
      </c>
      <c r="G700" s="25">
        <v>599598</v>
      </c>
      <c r="H700" s="26">
        <f>ROUND((F700/4*5.5+F700*2.7+F700/4*10*1)*2,0)*C700</f>
        <v>60696202</v>
      </c>
      <c r="I700" s="26">
        <f t="shared" si="31"/>
        <v>55192998</v>
      </c>
      <c r="J700" s="26"/>
      <c r="K700" s="35">
        <f>MAX(G700-MAX(G$5:G699),0)</f>
        <v>1448</v>
      </c>
      <c r="L700" s="35">
        <f>MAX(G$5:G700)</f>
        <v>599598</v>
      </c>
      <c r="M700" s="3">
        <v>0.65</v>
      </c>
      <c r="N700" s="38">
        <f>INT(B700*0.2)</f>
        <v>1208282</v>
      </c>
      <c r="O700" s="38">
        <f t="shared" si="32"/>
        <v>249832</v>
      </c>
      <c r="P700">
        <f>INT(L700*2.5)</f>
        <v>1498995</v>
      </c>
      <c r="Q700">
        <f>INT(L700/4)</f>
        <v>149899</v>
      </c>
      <c r="W700" s="4" t="s">
        <v>8181</v>
      </c>
      <c r="X700">
        <v>6</v>
      </c>
      <c r="Y700">
        <f>IF(MOD(X700,9)=0,N700,IF(MOD(X700,6)=0,N700,IF(MOD(X700,3)=0,N700)))</f>
        <v>1208282</v>
      </c>
      <c r="Z700">
        <f>IF(MOD(X700,9)=0,O700,IF(MOD(X700,6)=0,O700,IF(MOD(X700,3)=0,O700)))</f>
        <v>249832</v>
      </c>
    </row>
    <row r="701" spans="1:26">
      <c r="A701" s="4" t="s">
        <v>994</v>
      </c>
      <c r="B701" s="3">
        <f>主线辅助!B697</f>
        <v>6048127</v>
      </c>
      <c r="C701" s="3">
        <v>7</v>
      </c>
      <c r="D701" s="3">
        <v>76</v>
      </c>
      <c r="E701" s="3">
        <v>3</v>
      </c>
      <c r="F701" s="25">
        <f t="shared" si="30"/>
        <v>660115</v>
      </c>
      <c r="G701" s="25">
        <v>600265</v>
      </c>
      <c r="H701" s="26">
        <f>ROUND((F701/4*5.5+F701*2.7+F701/4*10*1)*2,0)*C701</f>
        <v>60763584</v>
      </c>
      <c r="I701" s="26">
        <f t="shared" si="31"/>
        <v>55254395</v>
      </c>
      <c r="J701" s="26"/>
      <c r="K701" s="35">
        <f>MAX(G701-MAX(G$5:G700),0)</f>
        <v>667</v>
      </c>
      <c r="L701" s="35">
        <f>MAX(G$5:G701)</f>
        <v>600265</v>
      </c>
      <c r="M701" s="3">
        <v>0.65</v>
      </c>
      <c r="N701" s="38">
        <f>INT(B701*0.2)</f>
        <v>1209625</v>
      </c>
      <c r="O701" s="38">
        <f t="shared" si="32"/>
        <v>250110</v>
      </c>
      <c r="P701">
        <f>INT(L701*2.5)</f>
        <v>1500662</v>
      </c>
      <c r="Q701">
        <f>INT(L701/4)</f>
        <v>150066</v>
      </c>
      <c r="W701" s="4" t="s">
        <v>8181</v>
      </c>
      <c r="X701">
        <v>7</v>
      </c>
      <c r="Y701" t="b">
        <f>IF(MOD(X701,9)=0,N701,IF(MOD(X701,6)=0,N701,IF(MOD(X701,3)=0,N701)))</f>
        <v>0</v>
      </c>
      <c r="Z701" t="b">
        <f>IF(MOD(X701,9)=0,O701,IF(MOD(X701,6)=0,O701,IF(MOD(X701,3)=0,O701)))</f>
        <v>0</v>
      </c>
    </row>
    <row r="702" spans="1:26">
      <c r="A702" s="4" t="s">
        <v>995</v>
      </c>
      <c r="B702" s="3">
        <f>主线辅助!B698</f>
        <v>6054842</v>
      </c>
      <c r="C702" s="3">
        <v>7</v>
      </c>
      <c r="D702" s="3">
        <v>76</v>
      </c>
      <c r="E702" s="3">
        <v>3</v>
      </c>
      <c r="F702" s="25">
        <f t="shared" si="30"/>
        <v>660848</v>
      </c>
      <c r="G702" s="25">
        <v>600931</v>
      </c>
      <c r="H702" s="26">
        <f>ROUND((F702/4*5.5+F702*2.7+F702/4*10*1)*2,0)*C702</f>
        <v>60831057</v>
      </c>
      <c r="I702" s="26">
        <f t="shared" si="31"/>
        <v>55315701</v>
      </c>
      <c r="J702" s="26"/>
      <c r="K702" s="35">
        <f>MAX(G702-MAX(G$5:G701),0)</f>
        <v>666</v>
      </c>
      <c r="L702" s="35">
        <f>MAX(G$5:G702)</f>
        <v>600931</v>
      </c>
      <c r="M702" s="3">
        <v>0.65</v>
      </c>
      <c r="N702" s="38">
        <f>INT(B702*0.2)</f>
        <v>1210968</v>
      </c>
      <c r="O702" s="38">
        <f t="shared" si="32"/>
        <v>250387</v>
      </c>
      <c r="P702">
        <f>INT(L702*2.5)</f>
        <v>1502327</v>
      </c>
      <c r="Q702">
        <f>INT(L702/4)</f>
        <v>150232</v>
      </c>
      <c r="W702" s="4" t="s">
        <v>8181</v>
      </c>
      <c r="X702">
        <v>8</v>
      </c>
      <c r="Y702" t="b">
        <f>IF(MOD(X702,9)=0,N702,IF(MOD(X702,6)=0,N702,IF(MOD(X702,3)=0,N702)))</f>
        <v>0</v>
      </c>
      <c r="Z702" t="b">
        <f>IF(MOD(X702,9)=0,O702,IF(MOD(X702,6)=0,O702,IF(MOD(X702,3)=0,O702)))</f>
        <v>0</v>
      </c>
    </row>
    <row r="703" spans="1:26">
      <c r="A703" s="4" t="s">
        <v>996</v>
      </c>
      <c r="B703" s="3">
        <f>主线辅助!B699</f>
        <v>6069487</v>
      </c>
      <c r="C703" s="3">
        <v>7</v>
      </c>
      <c r="D703" s="3">
        <v>76</v>
      </c>
      <c r="E703" s="3">
        <v>3</v>
      </c>
      <c r="F703" s="25">
        <f t="shared" si="30"/>
        <v>662447</v>
      </c>
      <c r="G703" s="25">
        <v>602385</v>
      </c>
      <c r="H703" s="26">
        <f>ROUND((F703/4*5.5+F703*2.7+F703/4*10*1)*2,0)*C703</f>
        <v>60978246</v>
      </c>
      <c r="I703" s="26">
        <f t="shared" si="31"/>
        <v>55449541</v>
      </c>
      <c r="J703" s="26"/>
      <c r="K703" s="35">
        <f>MAX(G703-MAX(G$5:G702),0)</f>
        <v>1454</v>
      </c>
      <c r="L703" s="35">
        <f>MAX(G$5:G703)</f>
        <v>602385</v>
      </c>
      <c r="M703" s="3">
        <v>0.65</v>
      </c>
      <c r="N703" s="38">
        <f>INT(B703*0.2)</f>
        <v>1213897</v>
      </c>
      <c r="O703" s="38">
        <f t="shared" si="32"/>
        <v>250993</v>
      </c>
      <c r="P703">
        <f>INT(L703*2.5)</f>
        <v>1505962</v>
      </c>
      <c r="Q703">
        <f>INT(L703/4)</f>
        <v>150596</v>
      </c>
      <c r="W703" s="4" t="s">
        <v>8181</v>
      </c>
      <c r="X703">
        <v>9</v>
      </c>
      <c r="Y703">
        <f>IF(MOD(X703,9)=0,N703,IF(MOD(X703,6)=0,N703,IF(MOD(X703,3)=0,N703)))</f>
        <v>1213897</v>
      </c>
      <c r="Z703">
        <f>IF(MOD(X703,9)=0,O703,IF(MOD(X703,6)=0,O703,IF(MOD(X703,3)=0,O703)))</f>
        <v>250993</v>
      </c>
    </row>
    <row r="704" spans="1:26">
      <c r="A704" s="4" t="s">
        <v>165</v>
      </c>
      <c r="B704" s="3">
        <f>主线辅助!B700</f>
        <v>6076216</v>
      </c>
      <c r="C704" s="3">
        <v>7</v>
      </c>
      <c r="D704" s="3">
        <v>76</v>
      </c>
      <c r="E704" s="3">
        <v>3</v>
      </c>
      <c r="F704" s="25">
        <f t="shared" si="30"/>
        <v>663181</v>
      </c>
      <c r="G704" s="25">
        <v>603052</v>
      </c>
      <c r="H704" s="26">
        <f>ROUND((F704/4*5.5+F704*2.7+F704/4*10*1)*2,0)*C704</f>
        <v>61045810</v>
      </c>
      <c r="I704" s="26">
        <f t="shared" si="31"/>
        <v>55510938</v>
      </c>
      <c r="J704" s="26"/>
      <c r="K704" s="35">
        <f>MAX(G704-MAX(G$5:G703),0)</f>
        <v>667</v>
      </c>
      <c r="L704" s="35">
        <f>MAX(G$5:G704)</f>
        <v>603052</v>
      </c>
      <c r="M704" s="3">
        <v>0.65</v>
      </c>
      <c r="N704" s="38">
        <f>INT(B704*0.2)</f>
        <v>1215243</v>
      </c>
      <c r="O704" s="38">
        <f t="shared" si="32"/>
        <v>251271</v>
      </c>
      <c r="P704">
        <f>INT(L704*2.5)</f>
        <v>1507630</v>
      </c>
      <c r="Q704">
        <f>INT(L704/4)</f>
        <v>150763</v>
      </c>
      <c r="W704" s="4" t="s">
        <v>8181</v>
      </c>
      <c r="X704">
        <v>10</v>
      </c>
      <c r="Y704" t="b">
        <f>IF(MOD(X704,9)=0,N704,IF(MOD(X704,6)=0,N704,IF(MOD(X704,3)=0,N704)))</f>
        <v>0</v>
      </c>
      <c r="Z704" t="b">
        <f>IF(MOD(X704,9)=0,O704,IF(MOD(X704,6)=0,O704,IF(MOD(X704,3)=0,O704)))</f>
        <v>0</v>
      </c>
    </row>
    <row r="705" spans="1:26">
      <c r="A705" s="4" t="s">
        <v>997</v>
      </c>
      <c r="B705" s="3">
        <f>主线辅助!B701</f>
        <v>6120450</v>
      </c>
      <c r="C705" s="3">
        <v>7</v>
      </c>
      <c r="D705" s="3">
        <v>76</v>
      </c>
      <c r="E705" s="3">
        <v>3</v>
      </c>
      <c r="F705" s="25">
        <f t="shared" si="30"/>
        <v>668009</v>
      </c>
      <c r="G705" s="25">
        <v>607443</v>
      </c>
      <c r="H705" s="26">
        <f>ROUND((F705/4*5.5+F705*2.7+F705/4*10*1)*2,0)*C705</f>
        <v>61490226</v>
      </c>
      <c r="I705" s="26">
        <f t="shared" si="31"/>
        <v>55915125</v>
      </c>
      <c r="J705" s="26"/>
      <c r="K705" s="35">
        <f>MAX(G705-MAX(G$5:G704),0)</f>
        <v>4391</v>
      </c>
      <c r="L705" s="35">
        <f>MAX(G$5:G705)</f>
        <v>607443</v>
      </c>
      <c r="M705" s="3">
        <v>0.65</v>
      </c>
      <c r="N705" s="38">
        <f>INT(B705*0.2)</f>
        <v>1224090</v>
      </c>
      <c r="O705" s="38">
        <f t="shared" si="32"/>
        <v>253100</v>
      </c>
      <c r="P705">
        <f>INT(L705*2.5)</f>
        <v>1518607</v>
      </c>
      <c r="Q705">
        <f>INT(L705/4)</f>
        <v>151860</v>
      </c>
      <c r="W705" s="4" t="s">
        <v>8182</v>
      </c>
      <c r="X705">
        <v>1</v>
      </c>
      <c r="Y705" t="b">
        <f>IF(MOD(X705,9)=0,N705,IF(MOD(X705,6)=0,N705,IF(MOD(X705,3)=0,N705)))</f>
        <v>0</v>
      </c>
      <c r="Z705" t="b">
        <f>IF(MOD(X705,9)=0,O705,IF(MOD(X705,6)=0,O705,IF(MOD(X705,3)=0,O705)))</f>
        <v>0</v>
      </c>
    </row>
    <row r="706" spans="1:26">
      <c r="A706" s="4" t="s">
        <v>998</v>
      </c>
      <c r="B706" s="3">
        <f>主线辅助!B702</f>
        <v>6127476</v>
      </c>
      <c r="C706" s="3">
        <v>7</v>
      </c>
      <c r="D706" s="3">
        <v>76</v>
      </c>
      <c r="E706" s="3">
        <v>3</v>
      </c>
      <c r="F706" s="25">
        <f t="shared" si="30"/>
        <v>668776</v>
      </c>
      <c r="G706" s="25">
        <v>608140</v>
      </c>
      <c r="H706" s="26">
        <f>ROUND((F706/4*5.5+F706*2.7+F706/4*10*1)*2,0)*C706</f>
        <v>61560828</v>
      </c>
      <c r="I706" s="26">
        <f t="shared" si="31"/>
        <v>55979287</v>
      </c>
      <c r="J706" s="26"/>
      <c r="K706" s="35">
        <f>MAX(G706-MAX(G$5:G705),0)</f>
        <v>697</v>
      </c>
      <c r="L706" s="35">
        <f>MAX(G$5:G706)</f>
        <v>608140</v>
      </c>
      <c r="M706" s="3">
        <v>0.65</v>
      </c>
      <c r="N706" s="38">
        <f>INT(B706*0.2)</f>
        <v>1225495</v>
      </c>
      <c r="O706" s="38">
        <f t="shared" si="32"/>
        <v>253391</v>
      </c>
      <c r="P706">
        <f>INT(L706*2.5)</f>
        <v>1520350</v>
      </c>
      <c r="Q706">
        <f>INT(L706/4)</f>
        <v>152035</v>
      </c>
      <c r="W706" s="4" t="s">
        <v>8182</v>
      </c>
      <c r="X706">
        <v>2</v>
      </c>
      <c r="Y706" t="b">
        <f>IF(MOD(X706,9)=0,N706,IF(MOD(X706,6)=0,N706,IF(MOD(X706,3)=0,N706)))</f>
        <v>0</v>
      </c>
      <c r="Z706" t="b">
        <f>IF(MOD(X706,9)=0,O706,IF(MOD(X706,6)=0,O706,IF(MOD(X706,3)=0,O706)))</f>
        <v>0</v>
      </c>
    </row>
    <row r="707" spans="1:26">
      <c r="A707" s="4" t="s">
        <v>999</v>
      </c>
      <c r="B707" s="3">
        <f>主线辅助!B703</f>
        <v>6142486</v>
      </c>
      <c r="C707" s="3">
        <v>7</v>
      </c>
      <c r="D707" s="3">
        <v>76</v>
      </c>
      <c r="E707" s="3">
        <v>3</v>
      </c>
      <c r="F707" s="25">
        <f t="shared" si="30"/>
        <v>670414</v>
      </c>
      <c r="G707" s="25">
        <v>609630</v>
      </c>
      <c r="H707" s="26">
        <f>ROUND((F707/4*5.5+F707*2.7+F707/4*10*1)*2,0)*C707</f>
        <v>61711608</v>
      </c>
      <c r="I707" s="26">
        <f t="shared" si="31"/>
        <v>56116445</v>
      </c>
      <c r="J707" s="26"/>
      <c r="K707" s="35">
        <f>MAX(G707-MAX(G$5:G706),0)</f>
        <v>1490</v>
      </c>
      <c r="L707" s="35">
        <f>MAX(G$5:G707)</f>
        <v>609630</v>
      </c>
      <c r="M707" s="3">
        <v>0.65</v>
      </c>
      <c r="N707" s="38">
        <f>INT(B707*0.2)</f>
        <v>1228497</v>
      </c>
      <c r="O707" s="38">
        <f t="shared" si="32"/>
        <v>254012</v>
      </c>
      <c r="P707">
        <f>INT(L707*2.5)</f>
        <v>1524075</v>
      </c>
      <c r="Q707">
        <f>INT(L707/4)</f>
        <v>152407</v>
      </c>
      <c r="W707" s="4" t="s">
        <v>8182</v>
      </c>
      <c r="X707">
        <v>3</v>
      </c>
      <c r="Y707">
        <f>IF(MOD(X707,9)=0,N707,IF(MOD(X707,6)=0,N707,IF(MOD(X707,3)=0,N707)))</f>
        <v>1228497</v>
      </c>
      <c r="Z707">
        <f>IF(MOD(X707,9)=0,O707,IF(MOD(X707,6)=0,O707,IF(MOD(X707,3)=0,O707)))</f>
        <v>254012</v>
      </c>
    </row>
    <row r="708" spans="1:26">
      <c r="A708" s="4" t="s">
        <v>1000</v>
      </c>
      <c r="B708" s="3">
        <f>主线辅助!B704</f>
        <v>6149527</v>
      </c>
      <c r="C708" s="3">
        <v>7</v>
      </c>
      <c r="D708" s="3">
        <v>76</v>
      </c>
      <c r="E708" s="3">
        <v>3</v>
      </c>
      <c r="F708" s="25">
        <f t="shared" si="30"/>
        <v>671182</v>
      </c>
      <c r="G708" s="25">
        <v>610328</v>
      </c>
      <c r="H708" s="26">
        <f>ROUND((F708/4*5.5+F708*2.7+F708/4*10*1)*2,0)*C708</f>
        <v>61782301</v>
      </c>
      <c r="I708" s="26">
        <f t="shared" si="31"/>
        <v>56180691</v>
      </c>
      <c r="J708" s="26"/>
      <c r="K708" s="35">
        <f>MAX(G708-MAX(G$5:G707),0)</f>
        <v>698</v>
      </c>
      <c r="L708" s="35">
        <f>MAX(G$5:G708)</f>
        <v>610328</v>
      </c>
      <c r="M708" s="3">
        <v>0.65</v>
      </c>
      <c r="N708" s="38">
        <f>INT(B708*0.2)</f>
        <v>1229905</v>
      </c>
      <c r="O708" s="38">
        <f t="shared" si="32"/>
        <v>254303</v>
      </c>
      <c r="P708">
        <f>INT(L708*2.5)</f>
        <v>1525820</v>
      </c>
      <c r="Q708">
        <f>INT(L708/4)</f>
        <v>152582</v>
      </c>
      <c r="W708" s="4" t="s">
        <v>8182</v>
      </c>
      <c r="X708">
        <v>4</v>
      </c>
      <c r="Y708" t="b">
        <f>IF(MOD(X708,9)=0,N708,IF(MOD(X708,6)=0,N708,IF(MOD(X708,3)=0,N708)))</f>
        <v>0</v>
      </c>
      <c r="Z708" t="b">
        <f>IF(MOD(X708,9)=0,O708,IF(MOD(X708,6)=0,O708,IF(MOD(X708,3)=0,O708)))</f>
        <v>0</v>
      </c>
    </row>
    <row r="709" spans="1:26">
      <c r="A709" s="4" t="s">
        <v>1001</v>
      </c>
      <c r="B709" s="3">
        <f>主线辅助!B705</f>
        <v>6156569</v>
      </c>
      <c r="C709" s="3">
        <v>7</v>
      </c>
      <c r="D709" s="3">
        <v>76</v>
      </c>
      <c r="E709" s="3">
        <v>3</v>
      </c>
      <c r="F709" s="25">
        <f t="shared" si="30"/>
        <v>671951</v>
      </c>
      <c r="G709" s="25">
        <v>611027</v>
      </c>
      <c r="H709" s="26">
        <f>ROUND((F709/4*5.5+F709*2.7+F709/4*10*1)*2,0)*C709</f>
        <v>61853092</v>
      </c>
      <c r="I709" s="26">
        <f t="shared" si="31"/>
        <v>56245035</v>
      </c>
      <c r="J709" s="26"/>
      <c r="K709" s="35">
        <f>MAX(G709-MAX(G$5:G708),0)</f>
        <v>699</v>
      </c>
      <c r="L709" s="35">
        <f>MAX(G$5:G709)</f>
        <v>611027</v>
      </c>
      <c r="M709" s="3">
        <v>0.65</v>
      </c>
      <c r="N709" s="38">
        <f>INT(B709*0.2)</f>
        <v>1231313</v>
      </c>
      <c r="O709" s="38">
        <f t="shared" si="32"/>
        <v>254593</v>
      </c>
      <c r="P709">
        <f>INT(L709*2.5)</f>
        <v>1527567</v>
      </c>
      <c r="Q709">
        <f>INT(L709/4)</f>
        <v>152756</v>
      </c>
      <c r="W709" s="4" t="s">
        <v>8182</v>
      </c>
      <c r="X709">
        <v>5</v>
      </c>
      <c r="Y709" t="b">
        <f>IF(MOD(X709,9)=0,N709,IF(MOD(X709,6)=0,N709,IF(MOD(X709,3)=0,N709)))</f>
        <v>0</v>
      </c>
      <c r="Z709" t="b">
        <f>IF(MOD(X709,9)=0,O709,IF(MOD(X709,6)=0,O709,IF(MOD(X709,3)=0,O709)))</f>
        <v>0</v>
      </c>
    </row>
    <row r="710" spans="1:26">
      <c r="A710" s="4" t="s">
        <v>1002</v>
      </c>
      <c r="B710" s="3">
        <f>主线辅助!B706</f>
        <v>6171639</v>
      </c>
      <c r="C710" s="3">
        <v>7</v>
      </c>
      <c r="D710" s="3">
        <v>76</v>
      </c>
      <c r="E710" s="3">
        <v>3</v>
      </c>
      <c r="F710" s="25">
        <f t="shared" ref="F710:F773" si="33">INT(B710/(5-1.9)/C710/(D710/2.7)*100/1.5)</f>
        <v>673596</v>
      </c>
      <c r="G710" s="25">
        <v>612523</v>
      </c>
      <c r="H710" s="26">
        <f>ROUND((F710/4*5.5+F710*2.7+F710/4*10*1)*2,0)*C710</f>
        <v>62004509</v>
      </c>
      <c r="I710" s="26">
        <f t="shared" ref="I710:I773" si="34">ROUND((G710/4*5.5+G710*2.7+G710/4*10*1)*2,0)*C710</f>
        <v>56382739</v>
      </c>
      <c r="J710" s="26"/>
      <c r="K710" s="35">
        <f>MAX(G710-MAX(G$5:G709),0)</f>
        <v>1496</v>
      </c>
      <c r="L710" s="35">
        <f>MAX(G$5:G710)</f>
        <v>612523</v>
      </c>
      <c r="M710" s="3">
        <v>0.65</v>
      </c>
      <c r="N710" s="38">
        <f>INT(B710*0.2)</f>
        <v>1234327</v>
      </c>
      <c r="O710" s="38">
        <f t="shared" ref="O710:O773" si="35">INT((P710/15)+Q710)</f>
        <v>255217</v>
      </c>
      <c r="P710">
        <f>INT(L710*2.5)</f>
        <v>1531307</v>
      </c>
      <c r="Q710">
        <f>INT(L710/4)</f>
        <v>153130</v>
      </c>
      <c r="W710" s="4" t="s">
        <v>8182</v>
      </c>
      <c r="X710">
        <v>6</v>
      </c>
      <c r="Y710">
        <f>IF(MOD(X710,9)=0,N710,IF(MOD(X710,6)=0,N710,IF(MOD(X710,3)=0,N710)))</f>
        <v>1234327</v>
      </c>
      <c r="Z710">
        <f>IF(MOD(X710,9)=0,O710,IF(MOD(X710,6)=0,O710,IF(MOD(X710,3)=0,O710)))</f>
        <v>255217</v>
      </c>
    </row>
    <row r="711" spans="1:26">
      <c r="A711" s="4" t="s">
        <v>1003</v>
      </c>
      <c r="B711" s="3">
        <f>主线辅助!B707</f>
        <v>6178696</v>
      </c>
      <c r="C711" s="3">
        <v>7</v>
      </c>
      <c r="D711" s="3">
        <v>76</v>
      </c>
      <c r="E711" s="3">
        <v>3</v>
      </c>
      <c r="F711" s="25">
        <f t="shared" si="33"/>
        <v>674366</v>
      </c>
      <c r="G711" s="25">
        <v>613223</v>
      </c>
      <c r="H711" s="26">
        <f>ROUND((F711/4*5.5+F711*2.7+F711/4*10*1)*2,0)*C711</f>
        <v>62075391</v>
      </c>
      <c r="I711" s="26">
        <f t="shared" si="34"/>
        <v>56447174</v>
      </c>
      <c r="J711" s="26"/>
      <c r="K711" s="35">
        <f>MAX(G711-MAX(G$5:G710),0)</f>
        <v>700</v>
      </c>
      <c r="L711" s="35">
        <f>MAX(G$5:G711)</f>
        <v>613223</v>
      </c>
      <c r="M711" s="3">
        <v>0.65</v>
      </c>
      <c r="N711" s="38">
        <f>INT(B711*0.2)</f>
        <v>1235739</v>
      </c>
      <c r="O711" s="38">
        <f t="shared" si="35"/>
        <v>255508</v>
      </c>
      <c r="P711">
        <f>INT(L711*2.5)</f>
        <v>1533057</v>
      </c>
      <c r="Q711">
        <f>INT(L711/4)</f>
        <v>153305</v>
      </c>
      <c r="W711" s="4" t="s">
        <v>8182</v>
      </c>
      <c r="X711">
        <v>7</v>
      </c>
      <c r="Y711" t="b">
        <f>IF(MOD(X711,9)=0,N711,IF(MOD(X711,6)=0,N711,IF(MOD(X711,3)=0,N711)))</f>
        <v>0</v>
      </c>
      <c r="Z711" t="b">
        <f>IF(MOD(X711,9)=0,O711,IF(MOD(X711,6)=0,O711,IF(MOD(X711,3)=0,O711)))</f>
        <v>0</v>
      </c>
    </row>
    <row r="712" spans="1:26">
      <c r="A712" s="4" t="s">
        <v>1004</v>
      </c>
      <c r="B712" s="3">
        <f>主线辅助!B708</f>
        <v>6185754</v>
      </c>
      <c r="C712" s="3">
        <v>7</v>
      </c>
      <c r="D712" s="3">
        <v>76</v>
      </c>
      <c r="E712" s="3">
        <v>3</v>
      </c>
      <c r="F712" s="25">
        <f t="shared" si="33"/>
        <v>675136</v>
      </c>
      <c r="G712" s="25">
        <v>613924</v>
      </c>
      <c r="H712" s="26">
        <f>ROUND((F712/4*5.5+F712*2.7+F712/4*10*1)*2,0)*C712</f>
        <v>62146266</v>
      </c>
      <c r="I712" s="26">
        <f t="shared" si="34"/>
        <v>56511707</v>
      </c>
      <c r="J712" s="26"/>
      <c r="K712" s="35">
        <f>MAX(G712-MAX(G$5:G711),0)</f>
        <v>701</v>
      </c>
      <c r="L712" s="35">
        <f>MAX(G$5:G712)</f>
        <v>613924</v>
      </c>
      <c r="M712" s="3">
        <v>0.65</v>
      </c>
      <c r="N712" s="38">
        <f>INT(B712*0.2)</f>
        <v>1237150</v>
      </c>
      <c r="O712" s="38">
        <f t="shared" si="35"/>
        <v>255801</v>
      </c>
      <c r="P712">
        <f>INT(L712*2.5)</f>
        <v>1534810</v>
      </c>
      <c r="Q712">
        <f>INT(L712/4)</f>
        <v>153481</v>
      </c>
      <c r="W712" s="4" t="s">
        <v>8182</v>
      </c>
      <c r="X712">
        <v>8</v>
      </c>
      <c r="Y712" t="b">
        <f>IF(MOD(X712,9)=0,N712,IF(MOD(X712,6)=0,N712,IF(MOD(X712,3)=0,N712)))</f>
        <v>0</v>
      </c>
      <c r="Z712" t="b">
        <f>IF(MOD(X712,9)=0,O712,IF(MOD(X712,6)=0,O712,IF(MOD(X712,3)=0,O712)))</f>
        <v>0</v>
      </c>
    </row>
    <row r="713" spans="1:26">
      <c r="A713" s="4" t="s">
        <v>1005</v>
      </c>
      <c r="B713" s="3">
        <f>主线辅助!B709</f>
        <v>6200882</v>
      </c>
      <c r="C713" s="3">
        <v>7</v>
      </c>
      <c r="D713" s="3">
        <v>76</v>
      </c>
      <c r="E713" s="3">
        <v>3</v>
      </c>
      <c r="F713" s="25">
        <f t="shared" si="33"/>
        <v>676787</v>
      </c>
      <c r="G713" s="25">
        <v>615425</v>
      </c>
      <c r="H713" s="26">
        <f>ROUND((F713/4*5.5+F713*2.7+F713/4*10*1)*2,0)*C713</f>
        <v>62298243</v>
      </c>
      <c r="I713" s="26">
        <f t="shared" si="34"/>
        <v>56649873</v>
      </c>
      <c r="J713" s="26"/>
      <c r="K713" s="35">
        <f>MAX(G713-MAX(G$5:G712),0)</f>
        <v>1501</v>
      </c>
      <c r="L713" s="35">
        <f>MAX(G$5:G713)</f>
        <v>615425</v>
      </c>
      <c r="M713" s="3">
        <v>0.65</v>
      </c>
      <c r="N713" s="38">
        <f>INT(B713*0.2)</f>
        <v>1240176</v>
      </c>
      <c r="O713" s="38">
        <f t="shared" si="35"/>
        <v>256426</v>
      </c>
      <c r="P713">
        <f>INT(L713*2.5)</f>
        <v>1538562</v>
      </c>
      <c r="Q713">
        <f>INT(L713/4)</f>
        <v>153856</v>
      </c>
      <c r="W713" s="4" t="s">
        <v>8182</v>
      </c>
      <c r="X713">
        <v>9</v>
      </c>
      <c r="Y713">
        <f>IF(MOD(X713,9)=0,N713,IF(MOD(X713,6)=0,N713,IF(MOD(X713,3)=0,N713)))</f>
        <v>1240176</v>
      </c>
      <c r="Z713">
        <f>IF(MOD(X713,9)=0,O713,IF(MOD(X713,6)=0,O713,IF(MOD(X713,3)=0,O713)))</f>
        <v>256426</v>
      </c>
    </row>
    <row r="714" spans="1:26">
      <c r="A714" s="4" t="s">
        <v>167</v>
      </c>
      <c r="B714" s="3">
        <f>主线辅助!B710</f>
        <v>6207955</v>
      </c>
      <c r="C714" s="3">
        <v>7</v>
      </c>
      <c r="D714" s="3">
        <v>76</v>
      </c>
      <c r="E714" s="3">
        <v>3</v>
      </c>
      <c r="F714" s="25">
        <f t="shared" si="33"/>
        <v>677559</v>
      </c>
      <c r="G714" s="25">
        <v>616127</v>
      </c>
      <c r="H714" s="26">
        <f>ROUND((F714/4*5.5+F714*2.7+F714/4*10*1)*2,0)*C714</f>
        <v>62369307</v>
      </c>
      <c r="I714" s="26">
        <f t="shared" si="34"/>
        <v>56714490</v>
      </c>
      <c r="J714" s="26"/>
      <c r="K714" s="35">
        <f>MAX(G714-MAX(G$5:G713),0)</f>
        <v>702</v>
      </c>
      <c r="L714" s="35">
        <f>MAX(G$5:G714)</f>
        <v>616127</v>
      </c>
      <c r="M714" s="3">
        <v>0.65</v>
      </c>
      <c r="N714" s="38">
        <f>INT(B714*0.2)</f>
        <v>1241591</v>
      </c>
      <c r="O714" s="38">
        <f t="shared" si="35"/>
        <v>256718</v>
      </c>
      <c r="P714">
        <f>INT(L714*2.5)</f>
        <v>1540317</v>
      </c>
      <c r="Q714">
        <f>INT(L714/4)</f>
        <v>154031</v>
      </c>
      <c r="W714" s="4" t="s">
        <v>8182</v>
      </c>
      <c r="X714">
        <v>10</v>
      </c>
      <c r="Y714" t="b">
        <f>IF(MOD(X714,9)=0,N714,IF(MOD(X714,6)=0,N714,IF(MOD(X714,3)=0,N714)))</f>
        <v>0</v>
      </c>
      <c r="Z714" t="b">
        <f>IF(MOD(X714,9)=0,O714,IF(MOD(X714,6)=0,O714,IF(MOD(X714,3)=0,O714)))</f>
        <v>0</v>
      </c>
    </row>
    <row r="715" spans="1:26">
      <c r="A715" s="4" t="s">
        <v>1006</v>
      </c>
      <c r="B715" s="3">
        <f>主线辅助!B711</f>
        <v>6253782</v>
      </c>
      <c r="C715" s="3">
        <v>7</v>
      </c>
      <c r="D715" s="3">
        <v>76</v>
      </c>
      <c r="E715" s="3">
        <v>3</v>
      </c>
      <c r="F715" s="25">
        <f t="shared" si="33"/>
        <v>682561</v>
      </c>
      <c r="G715" s="25">
        <v>620676</v>
      </c>
      <c r="H715" s="26">
        <f>ROUND((F715/4*5.5+F715*2.7+F715/4*10*1)*2,0)*C715</f>
        <v>62829739</v>
      </c>
      <c r="I715" s="26">
        <f t="shared" si="34"/>
        <v>57133223</v>
      </c>
      <c r="J715" s="26"/>
      <c r="K715" s="35">
        <f>MAX(G715-MAX(G$5:G714),0)</f>
        <v>4549</v>
      </c>
      <c r="L715" s="35">
        <f>MAX(G$5:G715)</f>
        <v>620676</v>
      </c>
      <c r="M715" s="3">
        <v>0.65</v>
      </c>
      <c r="N715" s="38">
        <f>INT(B715*0.2)</f>
        <v>1250756</v>
      </c>
      <c r="O715" s="38">
        <f t="shared" si="35"/>
        <v>258615</v>
      </c>
      <c r="P715">
        <f>INT(L715*2.5)</f>
        <v>1551690</v>
      </c>
      <c r="Q715">
        <f>INT(L715/4)</f>
        <v>155169</v>
      </c>
      <c r="W715" s="4" t="s">
        <v>8183</v>
      </c>
      <c r="X715">
        <v>1</v>
      </c>
      <c r="Y715" t="b">
        <f>IF(MOD(X715,9)=0,N715,IF(MOD(X715,6)=0,N715,IF(MOD(X715,3)=0,N715)))</f>
        <v>0</v>
      </c>
      <c r="Z715" t="b">
        <f>IF(MOD(X715,9)=0,O715,IF(MOD(X715,6)=0,O715,IF(MOD(X715,3)=0,O715)))</f>
        <v>0</v>
      </c>
    </row>
    <row r="716" spans="1:26">
      <c r="A716" s="4" t="s">
        <v>1007</v>
      </c>
      <c r="B716" s="3">
        <f>主线辅助!B712</f>
        <v>6260730</v>
      </c>
      <c r="C716" s="3">
        <v>7</v>
      </c>
      <c r="D716" s="3">
        <v>76</v>
      </c>
      <c r="E716" s="3">
        <v>3</v>
      </c>
      <c r="F716" s="25">
        <f t="shared" si="33"/>
        <v>683320</v>
      </c>
      <c r="G716" s="25">
        <v>621365</v>
      </c>
      <c r="H716" s="26">
        <f>ROUND((F716/4*5.5+F716*2.7+F716/4*10*1)*2,0)*C716</f>
        <v>62899606</v>
      </c>
      <c r="I716" s="26">
        <f t="shared" si="34"/>
        <v>57196650</v>
      </c>
      <c r="J716" s="26"/>
      <c r="K716" s="35">
        <f>MAX(G716-MAX(G$5:G715),0)</f>
        <v>689</v>
      </c>
      <c r="L716" s="35">
        <f>MAX(G$5:G716)</f>
        <v>621365</v>
      </c>
      <c r="M716" s="3">
        <v>0.65</v>
      </c>
      <c r="N716" s="38">
        <f>INT(B716*0.2)</f>
        <v>1252146</v>
      </c>
      <c r="O716" s="38">
        <f t="shared" si="35"/>
        <v>258901</v>
      </c>
      <c r="P716">
        <f>INT(L716*2.5)</f>
        <v>1553412</v>
      </c>
      <c r="Q716">
        <f>INT(L716/4)</f>
        <v>155341</v>
      </c>
      <c r="W716" s="4" t="s">
        <v>8183</v>
      </c>
      <c r="X716">
        <v>2</v>
      </c>
      <c r="Y716" t="b">
        <f>IF(MOD(X716,9)=0,N716,IF(MOD(X716,6)=0,N716,IF(MOD(X716,3)=0,N716)))</f>
        <v>0</v>
      </c>
      <c r="Z716" t="b">
        <f>IF(MOD(X716,9)=0,O716,IF(MOD(X716,6)=0,O716,IF(MOD(X716,3)=0,O716)))</f>
        <v>0</v>
      </c>
    </row>
    <row r="717" spans="1:26">
      <c r="A717" s="4" t="s">
        <v>1008</v>
      </c>
      <c r="B717" s="3">
        <f>主线辅助!B713</f>
        <v>6275802</v>
      </c>
      <c r="C717" s="3">
        <v>7</v>
      </c>
      <c r="D717" s="3">
        <v>76</v>
      </c>
      <c r="E717" s="3">
        <v>3</v>
      </c>
      <c r="F717" s="25">
        <f t="shared" si="33"/>
        <v>684965</v>
      </c>
      <c r="G717" s="25">
        <v>622861</v>
      </c>
      <c r="H717" s="26">
        <f>ROUND((F717/4*5.5+F717*2.7+F717/4*10*1)*2,0)*C717</f>
        <v>63051030</v>
      </c>
      <c r="I717" s="26">
        <f t="shared" si="34"/>
        <v>57334354</v>
      </c>
      <c r="J717" s="26"/>
      <c r="K717" s="35">
        <f>MAX(G717-MAX(G$5:G716),0)</f>
        <v>1496</v>
      </c>
      <c r="L717" s="35">
        <f>MAX(G$5:G717)</f>
        <v>622861</v>
      </c>
      <c r="M717" s="3">
        <v>0.65</v>
      </c>
      <c r="N717" s="38">
        <f>INT(B717*0.2)</f>
        <v>1255160</v>
      </c>
      <c r="O717" s="38">
        <f t="shared" si="35"/>
        <v>259525</v>
      </c>
      <c r="P717">
        <f>INT(L717*2.5)</f>
        <v>1557152</v>
      </c>
      <c r="Q717">
        <f>INT(L717/4)</f>
        <v>155715</v>
      </c>
      <c r="W717" s="4" t="s">
        <v>8183</v>
      </c>
      <c r="X717">
        <v>3</v>
      </c>
      <c r="Y717">
        <f>IF(MOD(X717,9)=0,N717,IF(MOD(X717,6)=0,N717,IF(MOD(X717,3)=0,N717)))</f>
        <v>1255160</v>
      </c>
      <c r="Z717">
        <f>IF(MOD(X717,9)=0,O717,IF(MOD(X717,6)=0,O717,IF(MOD(X717,3)=0,O717)))</f>
        <v>259525</v>
      </c>
    </row>
    <row r="718" spans="1:26">
      <c r="A718" s="4" t="s">
        <v>1009</v>
      </c>
      <c r="B718" s="3">
        <f>主线辅助!B714</f>
        <v>6282766</v>
      </c>
      <c r="C718" s="3">
        <v>7</v>
      </c>
      <c r="D718" s="3">
        <v>76</v>
      </c>
      <c r="E718" s="3">
        <v>3</v>
      </c>
      <c r="F718" s="25">
        <f t="shared" si="33"/>
        <v>685725</v>
      </c>
      <c r="G718" s="25">
        <v>623552</v>
      </c>
      <c r="H718" s="26">
        <f>ROUND((F718/4*5.5+F718*2.7+F718/4*10*1)*2,0)*C718</f>
        <v>63120988</v>
      </c>
      <c r="I718" s="26">
        <f t="shared" si="34"/>
        <v>57397963</v>
      </c>
      <c r="J718" s="26"/>
      <c r="K718" s="35">
        <f>MAX(G718-MAX(G$5:G717),0)</f>
        <v>691</v>
      </c>
      <c r="L718" s="35">
        <f>MAX(G$5:G718)</f>
        <v>623552</v>
      </c>
      <c r="M718" s="3">
        <v>0.65</v>
      </c>
      <c r="N718" s="38">
        <f>INT(B718*0.2)</f>
        <v>1256553</v>
      </c>
      <c r="O718" s="38">
        <f t="shared" si="35"/>
        <v>259813</v>
      </c>
      <c r="P718">
        <f>INT(L718*2.5)</f>
        <v>1558880</v>
      </c>
      <c r="Q718">
        <f>INT(L718/4)</f>
        <v>155888</v>
      </c>
      <c r="W718" s="4" t="s">
        <v>8183</v>
      </c>
      <c r="X718">
        <v>4</v>
      </c>
      <c r="Y718" t="b">
        <f>IF(MOD(X718,9)=0,N718,IF(MOD(X718,6)=0,N718,IF(MOD(X718,3)=0,N718)))</f>
        <v>0</v>
      </c>
      <c r="Z718" t="b">
        <f>IF(MOD(X718,9)=0,O718,IF(MOD(X718,6)=0,O718,IF(MOD(X718,3)=0,O718)))</f>
        <v>0</v>
      </c>
    </row>
    <row r="719" spans="1:26">
      <c r="A719" s="4" t="s">
        <v>1010</v>
      </c>
      <c r="B719" s="3">
        <f>主线辅助!B715</f>
        <v>6289731</v>
      </c>
      <c r="C719" s="3">
        <v>7</v>
      </c>
      <c r="D719" s="3">
        <v>76</v>
      </c>
      <c r="E719" s="3">
        <v>3</v>
      </c>
      <c r="F719" s="25">
        <f t="shared" si="33"/>
        <v>686485</v>
      </c>
      <c r="G719" s="25">
        <v>624243</v>
      </c>
      <c r="H719" s="26">
        <f>ROUND((F719/4*5.5+F719*2.7+F719/4*10*1)*2,0)*C719</f>
        <v>63190946</v>
      </c>
      <c r="I719" s="26">
        <f t="shared" si="34"/>
        <v>57461565</v>
      </c>
      <c r="J719" s="26"/>
      <c r="K719" s="35">
        <f>MAX(G719-MAX(G$5:G718),0)</f>
        <v>691</v>
      </c>
      <c r="L719" s="35">
        <f>MAX(G$5:G719)</f>
        <v>624243</v>
      </c>
      <c r="M719" s="3">
        <v>0.65</v>
      </c>
      <c r="N719" s="38">
        <f>INT(B719*0.2)</f>
        <v>1257946</v>
      </c>
      <c r="O719" s="38">
        <f t="shared" si="35"/>
        <v>260100</v>
      </c>
      <c r="P719">
        <f>INT(L719*2.5)</f>
        <v>1560607</v>
      </c>
      <c r="Q719">
        <f>INT(L719/4)</f>
        <v>156060</v>
      </c>
      <c r="W719" s="4" t="s">
        <v>8183</v>
      </c>
      <c r="X719">
        <v>5</v>
      </c>
      <c r="Y719" t="b">
        <f>IF(MOD(X719,9)=0,N719,IF(MOD(X719,6)=0,N719,IF(MOD(X719,3)=0,N719)))</f>
        <v>0</v>
      </c>
      <c r="Z719" t="b">
        <f>IF(MOD(X719,9)=0,O719,IF(MOD(X719,6)=0,O719,IF(MOD(X719,3)=0,O719)))</f>
        <v>0</v>
      </c>
    </row>
    <row r="720" spans="1:26">
      <c r="A720" s="4" t="s">
        <v>1011</v>
      </c>
      <c r="B720" s="3">
        <f>主线辅助!B716</f>
        <v>6304860</v>
      </c>
      <c r="C720" s="3">
        <v>7</v>
      </c>
      <c r="D720" s="3">
        <v>76</v>
      </c>
      <c r="E720" s="3">
        <v>3</v>
      </c>
      <c r="F720" s="25">
        <f t="shared" si="33"/>
        <v>688136</v>
      </c>
      <c r="G720" s="25">
        <v>625745</v>
      </c>
      <c r="H720" s="26">
        <f>ROUND((F720/4*5.5+F720*2.7+F720/4*10*1)*2,0)*C720</f>
        <v>63342916</v>
      </c>
      <c r="I720" s="26">
        <f t="shared" si="34"/>
        <v>57599829</v>
      </c>
      <c r="J720" s="26"/>
      <c r="K720" s="35">
        <f>MAX(G720-MAX(G$5:G719),0)</f>
        <v>1502</v>
      </c>
      <c r="L720" s="35">
        <f>MAX(G$5:G720)</f>
        <v>625745</v>
      </c>
      <c r="M720" s="3">
        <v>0.65</v>
      </c>
      <c r="N720" s="38">
        <f>INT(B720*0.2)</f>
        <v>1260972</v>
      </c>
      <c r="O720" s="38">
        <f t="shared" si="35"/>
        <v>260726</v>
      </c>
      <c r="P720">
        <f>INT(L720*2.5)</f>
        <v>1564362</v>
      </c>
      <c r="Q720">
        <f>INT(L720/4)</f>
        <v>156436</v>
      </c>
      <c r="W720" s="4" t="s">
        <v>8183</v>
      </c>
      <c r="X720">
        <v>6</v>
      </c>
      <c r="Y720">
        <f>IF(MOD(X720,9)=0,N720,IF(MOD(X720,6)=0,N720,IF(MOD(X720,3)=0,N720)))</f>
        <v>1260972</v>
      </c>
      <c r="Z720">
        <f>IF(MOD(X720,9)=0,O720,IF(MOD(X720,6)=0,O720,IF(MOD(X720,3)=0,O720)))</f>
        <v>260726</v>
      </c>
    </row>
    <row r="721" spans="1:26">
      <c r="A721" s="4" t="s">
        <v>1012</v>
      </c>
      <c r="B721" s="3">
        <f>主线辅助!B717</f>
        <v>6311839</v>
      </c>
      <c r="C721" s="3">
        <v>7</v>
      </c>
      <c r="D721" s="3">
        <v>76</v>
      </c>
      <c r="E721" s="3">
        <v>3</v>
      </c>
      <c r="F721" s="25">
        <f t="shared" si="33"/>
        <v>688898</v>
      </c>
      <c r="G721" s="25">
        <v>626438</v>
      </c>
      <c r="H721" s="26">
        <f>ROUND((F721/4*5.5+F721*2.7+F721/4*10*1)*2,0)*C721</f>
        <v>63413063</v>
      </c>
      <c r="I721" s="26">
        <f t="shared" si="34"/>
        <v>57663620</v>
      </c>
      <c r="J721" s="26"/>
      <c r="K721" s="35">
        <f>MAX(G721-MAX(G$5:G720),0)</f>
        <v>693</v>
      </c>
      <c r="L721" s="35">
        <f>MAX(G$5:G721)</f>
        <v>626438</v>
      </c>
      <c r="M721" s="3">
        <v>0.65</v>
      </c>
      <c r="N721" s="38">
        <f>INT(B721*0.2)</f>
        <v>1262367</v>
      </c>
      <c r="O721" s="38">
        <f t="shared" si="35"/>
        <v>261015</v>
      </c>
      <c r="P721">
        <f>INT(L721*2.5)</f>
        <v>1566095</v>
      </c>
      <c r="Q721">
        <f>INT(L721/4)</f>
        <v>156609</v>
      </c>
      <c r="W721" s="4" t="s">
        <v>8183</v>
      </c>
      <c r="X721">
        <v>7</v>
      </c>
      <c r="Y721" t="b">
        <f>IF(MOD(X721,9)=0,N721,IF(MOD(X721,6)=0,N721,IF(MOD(X721,3)=0,N721)))</f>
        <v>0</v>
      </c>
      <c r="Z721" t="b">
        <f>IF(MOD(X721,9)=0,O721,IF(MOD(X721,6)=0,O721,IF(MOD(X721,3)=0,O721)))</f>
        <v>0</v>
      </c>
    </row>
    <row r="722" spans="1:26">
      <c r="A722" s="4" t="s">
        <v>1013</v>
      </c>
      <c r="B722" s="3">
        <f>主线辅助!B718</f>
        <v>6318820</v>
      </c>
      <c r="C722" s="3">
        <v>7</v>
      </c>
      <c r="D722" s="3">
        <v>76</v>
      </c>
      <c r="E722" s="3">
        <v>3</v>
      </c>
      <c r="F722" s="25">
        <f t="shared" si="33"/>
        <v>689660</v>
      </c>
      <c r="G722" s="25">
        <v>627131</v>
      </c>
      <c r="H722" s="26">
        <f>ROUND((F722/4*5.5+F722*2.7+F722/4*10*1)*2,0)*C722</f>
        <v>63483203</v>
      </c>
      <c r="I722" s="26">
        <f t="shared" si="34"/>
        <v>57727411</v>
      </c>
      <c r="J722" s="26"/>
      <c r="K722" s="35">
        <f>MAX(G722-MAX(G$5:G721),0)</f>
        <v>693</v>
      </c>
      <c r="L722" s="35">
        <f>MAX(G$5:G722)</f>
        <v>627131</v>
      </c>
      <c r="M722" s="3">
        <v>0.65</v>
      </c>
      <c r="N722" s="38">
        <f>INT(B722*0.2)</f>
        <v>1263764</v>
      </c>
      <c r="O722" s="38">
        <f t="shared" si="35"/>
        <v>261303</v>
      </c>
      <c r="P722">
        <f>INT(L722*2.5)</f>
        <v>1567827</v>
      </c>
      <c r="Q722">
        <f>INT(L722/4)</f>
        <v>156782</v>
      </c>
      <c r="W722" s="4" t="s">
        <v>8183</v>
      </c>
      <c r="X722">
        <v>8</v>
      </c>
      <c r="Y722" t="b">
        <f>IF(MOD(X722,9)=0,N722,IF(MOD(X722,6)=0,N722,IF(MOD(X722,3)=0,N722)))</f>
        <v>0</v>
      </c>
      <c r="Z722" t="b">
        <f>IF(MOD(X722,9)=0,O722,IF(MOD(X722,6)=0,O722,IF(MOD(X722,3)=0,O722)))</f>
        <v>0</v>
      </c>
    </row>
    <row r="723" spans="1:26">
      <c r="A723" s="4" t="s">
        <v>1014</v>
      </c>
      <c r="B723" s="3">
        <f>主线辅助!B719</f>
        <v>6334006</v>
      </c>
      <c r="C723" s="3">
        <v>7</v>
      </c>
      <c r="D723" s="3">
        <v>76</v>
      </c>
      <c r="E723" s="3">
        <v>3</v>
      </c>
      <c r="F723" s="25">
        <f t="shared" si="33"/>
        <v>691317</v>
      </c>
      <c r="G723" s="25">
        <v>628638</v>
      </c>
      <c r="H723" s="26">
        <f>ROUND((F723/4*5.5+F723*2.7+F723/4*10*1)*2,0)*C723</f>
        <v>63635733</v>
      </c>
      <c r="I723" s="26">
        <f t="shared" si="34"/>
        <v>57866130</v>
      </c>
      <c r="J723" s="26"/>
      <c r="K723" s="35">
        <f>MAX(G723-MAX(G$5:G722),0)</f>
        <v>1507</v>
      </c>
      <c r="L723" s="35">
        <f>MAX(G$5:G723)</f>
        <v>628638</v>
      </c>
      <c r="M723" s="3">
        <v>0.65</v>
      </c>
      <c r="N723" s="38">
        <f>INT(B723*0.2)</f>
        <v>1266801</v>
      </c>
      <c r="O723" s="38">
        <f t="shared" si="35"/>
        <v>261932</v>
      </c>
      <c r="P723">
        <f>INT(L723*2.5)</f>
        <v>1571595</v>
      </c>
      <c r="Q723">
        <f>INT(L723/4)</f>
        <v>157159</v>
      </c>
      <c r="W723" s="4" t="s">
        <v>8183</v>
      </c>
      <c r="X723">
        <v>9</v>
      </c>
      <c r="Y723">
        <f>IF(MOD(X723,9)=0,N723,IF(MOD(X723,6)=0,N723,IF(MOD(X723,3)=0,N723)))</f>
        <v>1266801</v>
      </c>
      <c r="Z723">
        <f>IF(MOD(X723,9)=0,O723,IF(MOD(X723,6)=0,O723,IF(MOD(X723,3)=0,O723)))</f>
        <v>261932</v>
      </c>
    </row>
    <row r="724" spans="1:26">
      <c r="A724" s="4" t="s">
        <v>169</v>
      </c>
      <c r="B724" s="3">
        <f>主线辅助!B720</f>
        <v>6341002</v>
      </c>
      <c r="C724" s="3">
        <v>7</v>
      </c>
      <c r="D724" s="3">
        <v>76</v>
      </c>
      <c r="E724" s="3">
        <v>3</v>
      </c>
      <c r="F724" s="25">
        <f t="shared" si="33"/>
        <v>692081</v>
      </c>
      <c r="G724" s="25">
        <v>629332</v>
      </c>
      <c r="H724" s="26">
        <f>ROUND((F724/4*5.5+F724*2.7+F724/4*10*1)*2,0)*C724</f>
        <v>63706055</v>
      </c>
      <c r="I724" s="26">
        <f t="shared" si="34"/>
        <v>57930012</v>
      </c>
      <c r="J724" s="26"/>
      <c r="K724" s="35">
        <f>MAX(G724-MAX(G$5:G723),0)</f>
        <v>694</v>
      </c>
      <c r="L724" s="35">
        <f>MAX(G$5:G724)</f>
        <v>629332</v>
      </c>
      <c r="M724" s="3">
        <v>0.65</v>
      </c>
      <c r="N724" s="38">
        <f>INT(B724*0.2)</f>
        <v>1268200</v>
      </c>
      <c r="O724" s="38">
        <f t="shared" si="35"/>
        <v>262221</v>
      </c>
      <c r="P724">
        <f>INT(L724*2.5)</f>
        <v>1573330</v>
      </c>
      <c r="Q724">
        <f>INT(L724/4)</f>
        <v>157333</v>
      </c>
      <c r="W724" s="4" t="s">
        <v>8183</v>
      </c>
      <c r="X724">
        <v>10</v>
      </c>
      <c r="Y724" t="b">
        <f>IF(MOD(X724,9)=0,N724,IF(MOD(X724,6)=0,N724,IF(MOD(X724,3)=0,N724)))</f>
        <v>0</v>
      </c>
      <c r="Z724" t="b">
        <f>IF(MOD(X724,9)=0,O724,IF(MOD(X724,6)=0,O724,IF(MOD(X724,3)=0,O724)))</f>
        <v>0</v>
      </c>
    </row>
    <row r="725" spans="1:26">
      <c r="A725" s="4" t="s">
        <v>1015</v>
      </c>
      <c r="B725" s="3">
        <f>主线辅助!B721</f>
        <v>6386948</v>
      </c>
      <c r="C725" s="3">
        <v>7</v>
      </c>
      <c r="D725" s="3">
        <v>76</v>
      </c>
      <c r="E725" s="3">
        <v>3</v>
      </c>
      <c r="F725" s="25">
        <f t="shared" si="33"/>
        <v>697095</v>
      </c>
      <c r="G725" s="25">
        <v>633892</v>
      </c>
      <c r="H725" s="26">
        <f>ROUND((F725/4*5.5+F725*2.7+F725/4*10*1)*2,0)*C725</f>
        <v>64167593</v>
      </c>
      <c r="I725" s="26">
        <f t="shared" si="34"/>
        <v>58349760</v>
      </c>
      <c r="J725" s="26"/>
      <c r="K725" s="35">
        <f>MAX(G725-MAX(G$5:G724),0)</f>
        <v>4560</v>
      </c>
      <c r="L725" s="35">
        <f>MAX(G$5:G725)</f>
        <v>633892</v>
      </c>
      <c r="M725" s="3">
        <v>0.65</v>
      </c>
      <c r="N725" s="38">
        <f>INT(B725*0.2)</f>
        <v>1277389</v>
      </c>
      <c r="O725" s="38">
        <f t="shared" si="35"/>
        <v>264121</v>
      </c>
      <c r="P725">
        <f>INT(L725*2.5)</f>
        <v>1584730</v>
      </c>
      <c r="Q725">
        <f>INT(L725/4)</f>
        <v>158473</v>
      </c>
      <c r="W725" s="4" t="s">
        <v>8184</v>
      </c>
      <c r="X725">
        <v>1</v>
      </c>
      <c r="Y725" t="b">
        <f>IF(MOD(X725,9)=0,N725,IF(MOD(X725,6)=0,N725,IF(MOD(X725,3)=0,N725)))</f>
        <v>0</v>
      </c>
      <c r="Z725" t="b">
        <f>IF(MOD(X725,9)=0,O725,IF(MOD(X725,6)=0,O725,IF(MOD(X725,3)=0,O725)))</f>
        <v>0</v>
      </c>
    </row>
    <row r="726" spans="1:26">
      <c r="A726" s="4" t="s">
        <v>1016</v>
      </c>
      <c r="B726" s="3">
        <f>主线辅助!B722</f>
        <v>6393960</v>
      </c>
      <c r="C726" s="3">
        <v>7</v>
      </c>
      <c r="D726" s="3">
        <v>76</v>
      </c>
      <c r="E726" s="3">
        <v>3</v>
      </c>
      <c r="F726" s="25">
        <f t="shared" si="33"/>
        <v>697861</v>
      </c>
      <c r="G726" s="25">
        <v>634588</v>
      </c>
      <c r="H726" s="26">
        <f>ROUND((F726/4*5.5+F726*2.7+F726/4*10*1)*2,0)*C726</f>
        <v>64238104</v>
      </c>
      <c r="I726" s="26">
        <f t="shared" si="34"/>
        <v>58413824</v>
      </c>
      <c r="J726" s="26"/>
      <c r="K726" s="35">
        <f>MAX(G726-MAX(G$5:G725),0)</f>
        <v>696</v>
      </c>
      <c r="L726" s="35">
        <f>MAX(G$5:G726)</f>
        <v>634588</v>
      </c>
      <c r="M726" s="3">
        <v>0.65</v>
      </c>
      <c r="N726" s="38">
        <f>INT(B726*0.2)</f>
        <v>1278792</v>
      </c>
      <c r="O726" s="38">
        <f t="shared" si="35"/>
        <v>264411</v>
      </c>
      <c r="P726">
        <f>INT(L726*2.5)</f>
        <v>1586470</v>
      </c>
      <c r="Q726">
        <f>INT(L726/4)</f>
        <v>158647</v>
      </c>
      <c r="W726" s="4" t="s">
        <v>8184</v>
      </c>
      <c r="X726">
        <v>2</v>
      </c>
      <c r="Y726" t="b">
        <f>IF(MOD(X726,9)=0,N726,IF(MOD(X726,6)=0,N726,IF(MOD(X726,3)=0,N726)))</f>
        <v>0</v>
      </c>
      <c r="Z726" t="b">
        <f>IF(MOD(X726,9)=0,O726,IF(MOD(X726,6)=0,O726,IF(MOD(X726,3)=0,O726)))</f>
        <v>0</v>
      </c>
    </row>
    <row r="727" spans="1:26">
      <c r="A727" s="4" t="s">
        <v>1017</v>
      </c>
      <c r="B727" s="3">
        <f>主线辅助!B723</f>
        <v>6409231</v>
      </c>
      <c r="C727" s="3">
        <v>7</v>
      </c>
      <c r="D727" s="3">
        <v>76</v>
      </c>
      <c r="E727" s="3">
        <v>3</v>
      </c>
      <c r="F727" s="25">
        <f t="shared" si="33"/>
        <v>699528</v>
      </c>
      <c r="G727" s="25">
        <v>636104</v>
      </c>
      <c r="H727" s="26">
        <f>ROUND((F727/4*5.5+F727*2.7+F727/4*10*1)*2,0)*C727</f>
        <v>64391551</v>
      </c>
      <c r="I727" s="26">
        <f t="shared" si="34"/>
        <v>58553376</v>
      </c>
      <c r="J727" s="26"/>
      <c r="K727" s="35">
        <f>MAX(G727-MAX(G$5:G726),0)</f>
        <v>1516</v>
      </c>
      <c r="L727" s="35">
        <f>MAX(G$5:G727)</f>
        <v>636104</v>
      </c>
      <c r="M727" s="3">
        <v>0.65</v>
      </c>
      <c r="N727" s="38">
        <f>INT(B727*0.2)</f>
        <v>1281846</v>
      </c>
      <c r="O727" s="38">
        <f t="shared" si="35"/>
        <v>265043</v>
      </c>
      <c r="P727">
        <f>INT(L727*2.5)</f>
        <v>1590260</v>
      </c>
      <c r="Q727">
        <f>INT(L727/4)</f>
        <v>159026</v>
      </c>
      <c r="W727" s="4" t="s">
        <v>8184</v>
      </c>
      <c r="X727">
        <v>3</v>
      </c>
      <c r="Y727">
        <f>IF(MOD(X727,9)=0,N727,IF(MOD(X727,6)=0,N727,IF(MOD(X727,3)=0,N727)))</f>
        <v>1281846</v>
      </c>
      <c r="Z727">
        <f>IF(MOD(X727,9)=0,O727,IF(MOD(X727,6)=0,O727,IF(MOD(X727,3)=0,O727)))</f>
        <v>265043</v>
      </c>
    </row>
    <row r="728" spans="1:26">
      <c r="A728" s="4" t="s">
        <v>1018</v>
      </c>
      <c r="B728" s="3">
        <f>主线辅助!B724</f>
        <v>6416258</v>
      </c>
      <c r="C728" s="3">
        <v>7</v>
      </c>
      <c r="D728" s="3">
        <v>76</v>
      </c>
      <c r="E728" s="3">
        <v>3</v>
      </c>
      <c r="F728" s="25">
        <f t="shared" si="33"/>
        <v>700294</v>
      </c>
      <c r="G728" s="25">
        <v>636801</v>
      </c>
      <c r="H728" s="26">
        <f>ROUND((F728/4*5.5+F728*2.7+F728/4*10*1)*2,0)*C728</f>
        <v>64462062</v>
      </c>
      <c r="I728" s="26">
        <f t="shared" si="34"/>
        <v>58617531</v>
      </c>
      <c r="J728" s="26"/>
      <c r="K728" s="35">
        <f>MAX(G728-MAX(G$5:G727),0)</f>
        <v>697</v>
      </c>
      <c r="L728" s="35">
        <f>MAX(G$5:G728)</f>
        <v>636801</v>
      </c>
      <c r="M728" s="3">
        <v>0.65</v>
      </c>
      <c r="N728" s="38">
        <f>INT(B728*0.2)</f>
        <v>1283251</v>
      </c>
      <c r="O728" s="38">
        <f t="shared" si="35"/>
        <v>265333</v>
      </c>
      <c r="P728">
        <f>INT(L728*2.5)</f>
        <v>1592002</v>
      </c>
      <c r="Q728">
        <f>INT(L728/4)</f>
        <v>159200</v>
      </c>
      <c r="W728" s="4" t="s">
        <v>8184</v>
      </c>
      <c r="X728">
        <v>4</v>
      </c>
      <c r="Y728" t="b">
        <f>IF(MOD(X728,9)=0,N728,IF(MOD(X728,6)=0,N728,IF(MOD(X728,3)=0,N728)))</f>
        <v>0</v>
      </c>
      <c r="Z728" t="b">
        <f>IF(MOD(X728,9)=0,O728,IF(MOD(X728,6)=0,O728,IF(MOD(X728,3)=0,O728)))</f>
        <v>0</v>
      </c>
    </row>
    <row r="729" spans="1:26">
      <c r="A729" s="4" t="s">
        <v>1019</v>
      </c>
      <c r="B729" s="3">
        <f>主线辅助!B725</f>
        <v>6423286</v>
      </c>
      <c r="C729" s="3">
        <v>7</v>
      </c>
      <c r="D729" s="3">
        <v>76</v>
      </c>
      <c r="E729" s="3">
        <v>3</v>
      </c>
      <c r="F729" s="25">
        <f t="shared" si="33"/>
        <v>701062</v>
      </c>
      <c r="G729" s="25">
        <v>637499</v>
      </c>
      <c r="H729" s="26">
        <f>ROUND((F729/4*5.5+F729*2.7+F729/4*10*1)*2,0)*C729</f>
        <v>64532755</v>
      </c>
      <c r="I729" s="26">
        <f t="shared" si="34"/>
        <v>58681784</v>
      </c>
      <c r="J729" s="26"/>
      <c r="K729" s="35">
        <f>MAX(G729-MAX(G$5:G728),0)</f>
        <v>698</v>
      </c>
      <c r="L729" s="35">
        <f>MAX(G$5:G729)</f>
        <v>637499</v>
      </c>
      <c r="M729" s="3">
        <v>0.65</v>
      </c>
      <c r="N729" s="38">
        <f>INT(B729*0.2)</f>
        <v>1284657</v>
      </c>
      <c r="O729" s="38">
        <f t="shared" si="35"/>
        <v>265623</v>
      </c>
      <c r="P729">
        <f>INT(L729*2.5)</f>
        <v>1593747</v>
      </c>
      <c r="Q729">
        <f>INT(L729/4)</f>
        <v>159374</v>
      </c>
      <c r="W729" s="4" t="s">
        <v>8184</v>
      </c>
      <c r="X729">
        <v>5</v>
      </c>
      <c r="Y729" t="b">
        <f>IF(MOD(X729,9)=0,N729,IF(MOD(X729,6)=0,N729,IF(MOD(X729,3)=0,N729)))</f>
        <v>0</v>
      </c>
      <c r="Z729" t="b">
        <f>IF(MOD(X729,9)=0,O729,IF(MOD(X729,6)=0,O729,IF(MOD(X729,3)=0,O729)))</f>
        <v>0</v>
      </c>
    </row>
    <row r="730" spans="1:26">
      <c r="A730" s="4" t="s">
        <v>1020</v>
      </c>
      <c r="B730" s="3">
        <f>主线辅助!B726</f>
        <v>6438615</v>
      </c>
      <c r="C730" s="3">
        <v>7</v>
      </c>
      <c r="D730" s="3">
        <v>76</v>
      </c>
      <c r="E730" s="3">
        <v>3</v>
      </c>
      <c r="F730" s="25">
        <f t="shared" si="33"/>
        <v>702735</v>
      </c>
      <c r="G730" s="25">
        <v>639020</v>
      </c>
      <c r="H730" s="26">
        <f>ROUND((F730/4*5.5+F730*2.7+F730/4*10*1)*2,0)*C730</f>
        <v>64686755</v>
      </c>
      <c r="I730" s="26">
        <f t="shared" si="34"/>
        <v>58821791</v>
      </c>
      <c r="J730" s="26"/>
      <c r="K730" s="35">
        <f>MAX(G730-MAX(G$5:G729),0)</f>
        <v>1521</v>
      </c>
      <c r="L730" s="35">
        <f>MAX(G$5:G730)</f>
        <v>639020</v>
      </c>
      <c r="M730" s="3">
        <v>0.65</v>
      </c>
      <c r="N730" s="38">
        <f>INT(B730*0.2)</f>
        <v>1287723</v>
      </c>
      <c r="O730" s="38">
        <f t="shared" si="35"/>
        <v>266258</v>
      </c>
      <c r="P730">
        <f>INT(L730*2.5)</f>
        <v>1597550</v>
      </c>
      <c r="Q730">
        <f>INT(L730/4)</f>
        <v>159755</v>
      </c>
      <c r="W730" s="4" t="s">
        <v>8184</v>
      </c>
      <c r="X730">
        <v>6</v>
      </c>
      <c r="Y730">
        <f>IF(MOD(X730,9)=0,N730,IF(MOD(X730,6)=0,N730,IF(MOD(X730,3)=0,N730)))</f>
        <v>1287723</v>
      </c>
      <c r="Z730">
        <f>IF(MOD(X730,9)=0,O730,IF(MOD(X730,6)=0,O730,IF(MOD(X730,3)=0,O730)))</f>
        <v>266258</v>
      </c>
    </row>
    <row r="731" spans="1:26">
      <c r="A731" s="4" t="s">
        <v>1021</v>
      </c>
      <c r="B731" s="3">
        <f>主线辅助!B727</f>
        <v>6445658</v>
      </c>
      <c r="C731" s="3">
        <v>7</v>
      </c>
      <c r="D731" s="3">
        <v>76</v>
      </c>
      <c r="E731" s="3">
        <v>3</v>
      </c>
      <c r="F731" s="25">
        <f t="shared" si="33"/>
        <v>703503</v>
      </c>
      <c r="G731" s="25">
        <v>639719</v>
      </c>
      <c r="H731" s="26">
        <f>ROUND((F731/4*5.5+F731*2.7+F731/4*10*1)*2,0)*C731</f>
        <v>64757448</v>
      </c>
      <c r="I731" s="26">
        <f t="shared" si="34"/>
        <v>58886135</v>
      </c>
      <c r="J731" s="26"/>
      <c r="K731" s="35">
        <f>MAX(G731-MAX(G$5:G730),0)</f>
        <v>699</v>
      </c>
      <c r="L731" s="35">
        <f>MAX(G$5:G731)</f>
        <v>639719</v>
      </c>
      <c r="M731" s="3">
        <v>0.65</v>
      </c>
      <c r="N731" s="38">
        <f>INT(B731*0.2)</f>
        <v>1289131</v>
      </c>
      <c r="O731" s="38">
        <f t="shared" si="35"/>
        <v>266548</v>
      </c>
      <c r="P731">
        <f>INT(L731*2.5)</f>
        <v>1599297</v>
      </c>
      <c r="Q731">
        <f>INT(L731/4)</f>
        <v>159929</v>
      </c>
      <c r="W731" s="4" t="s">
        <v>8184</v>
      </c>
      <c r="X731">
        <v>7</v>
      </c>
      <c r="Y731" t="b">
        <f>IF(MOD(X731,9)=0,N731,IF(MOD(X731,6)=0,N731,IF(MOD(X731,3)=0,N731)))</f>
        <v>0</v>
      </c>
      <c r="Z731" t="b">
        <f>IF(MOD(X731,9)=0,O731,IF(MOD(X731,6)=0,O731,IF(MOD(X731,3)=0,O731)))</f>
        <v>0</v>
      </c>
    </row>
    <row r="732" spans="1:26">
      <c r="A732" s="4" t="s">
        <v>1022</v>
      </c>
      <c r="B732" s="3">
        <f>主线辅助!B728</f>
        <v>6452702</v>
      </c>
      <c r="C732" s="3">
        <v>7</v>
      </c>
      <c r="D732" s="3">
        <v>76</v>
      </c>
      <c r="E732" s="3">
        <v>3</v>
      </c>
      <c r="F732" s="25">
        <f t="shared" si="33"/>
        <v>704272</v>
      </c>
      <c r="G732" s="25">
        <v>640418</v>
      </c>
      <c r="H732" s="26">
        <f>ROUND((F732/4*5.5+F732*2.7+F732/4*10*1)*2,0)*C732</f>
        <v>64828239</v>
      </c>
      <c r="I732" s="26">
        <f t="shared" si="34"/>
        <v>58950479</v>
      </c>
      <c r="J732" s="26"/>
      <c r="K732" s="35">
        <f>MAX(G732-MAX(G$5:G731),0)</f>
        <v>699</v>
      </c>
      <c r="L732" s="35">
        <f>MAX(G$5:G732)</f>
        <v>640418</v>
      </c>
      <c r="M732" s="3">
        <v>0.65</v>
      </c>
      <c r="N732" s="38">
        <f>INT(B732*0.2)</f>
        <v>1290540</v>
      </c>
      <c r="O732" s="38">
        <f t="shared" si="35"/>
        <v>266840</v>
      </c>
      <c r="P732">
        <f>INT(L732*2.5)</f>
        <v>1601045</v>
      </c>
      <c r="Q732">
        <f>INT(L732/4)</f>
        <v>160104</v>
      </c>
      <c r="W732" s="4" t="s">
        <v>8184</v>
      </c>
      <c r="X732">
        <v>8</v>
      </c>
      <c r="Y732" t="b">
        <f>IF(MOD(X732,9)=0,N732,IF(MOD(X732,6)=0,N732,IF(MOD(X732,3)=0,N732)))</f>
        <v>0</v>
      </c>
      <c r="Z732" t="b">
        <f>IF(MOD(X732,9)=0,O732,IF(MOD(X732,6)=0,O732,IF(MOD(X732,3)=0,O732)))</f>
        <v>0</v>
      </c>
    </row>
    <row r="733" spans="1:26">
      <c r="A733" s="4" t="s">
        <v>1023</v>
      </c>
      <c r="B733" s="3">
        <f>主线辅助!B729</f>
        <v>6468088</v>
      </c>
      <c r="C733" s="3">
        <v>7</v>
      </c>
      <c r="D733" s="3">
        <v>76</v>
      </c>
      <c r="E733" s="3">
        <v>3</v>
      </c>
      <c r="F733" s="25">
        <f t="shared" si="33"/>
        <v>705951</v>
      </c>
      <c r="G733" s="25">
        <v>641945</v>
      </c>
      <c r="H733" s="26">
        <f>ROUND((F733/4*5.5+F733*2.7+F733/4*10*1)*2,0)*C733</f>
        <v>64982792</v>
      </c>
      <c r="I733" s="26">
        <f t="shared" si="34"/>
        <v>59091039</v>
      </c>
      <c r="J733" s="26"/>
      <c r="K733" s="35">
        <f>MAX(G733-MAX(G$5:G732),0)</f>
        <v>1527</v>
      </c>
      <c r="L733" s="35">
        <f>MAX(G$5:G733)</f>
        <v>641945</v>
      </c>
      <c r="M733" s="3">
        <v>0.65</v>
      </c>
      <c r="N733" s="38">
        <f>INT(B733*0.2)</f>
        <v>1293617</v>
      </c>
      <c r="O733" s="38">
        <f t="shared" si="35"/>
        <v>267476</v>
      </c>
      <c r="P733">
        <f>INT(L733*2.5)</f>
        <v>1604862</v>
      </c>
      <c r="Q733">
        <f>INT(L733/4)</f>
        <v>160486</v>
      </c>
      <c r="W733" s="4" t="s">
        <v>8184</v>
      </c>
      <c r="X733">
        <v>9</v>
      </c>
      <c r="Y733">
        <f>IF(MOD(X733,9)=0,N733,IF(MOD(X733,6)=0,N733,IF(MOD(X733,3)=0,N733)))</f>
        <v>1293617</v>
      </c>
      <c r="Z733">
        <f>IF(MOD(X733,9)=0,O733,IF(MOD(X733,6)=0,O733,IF(MOD(X733,3)=0,O733)))</f>
        <v>267476</v>
      </c>
    </row>
    <row r="734" spans="1:26">
      <c r="A734" s="4" t="s">
        <v>170</v>
      </c>
      <c r="B734" s="3">
        <f>主线辅助!B730</f>
        <v>6475147</v>
      </c>
      <c r="C734" s="3">
        <v>7</v>
      </c>
      <c r="D734" s="3">
        <v>76</v>
      </c>
      <c r="E734" s="3">
        <v>3</v>
      </c>
      <c r="F734" s="25">
        <f t="shared" si="33"/>
        <v>706722</v>
      </c>
      <c r="G734" s="25">
        <v>642646</v>
      </c>
      <c r="H734" s="26">
        <f>ROUND((F734/4*5.5+F734*2.7+F734/4*10*1)*2,0)*C734</f>
        <v>65053758</v>
      </c>
      <c r="I734" s="26">
        <f t="shared" si="34"/>
        <v>59155565</v>
      </c>
      <c r="J734" s="26"/>
      <c r="K734" s="35">
        <f>MAX(G734-MAX(G$5:G733),0)</f>
        <v>701</v>
      </c>
      <c r="L734" s="35">
        <f>MAX(G$5:G734)</f>
        <v>642646</v>
      </c>
      <c r="M734" s="3">
        <v>0.65</v>
      </c>
      <c r="N734" s="38">
        <f>INT(B734*0.2)</f>
        <v>1295029</v>
      </c>
      <c r="O734" s="38">
        <f t="shared" si="35"/>
        <v>267768</v>
      </c>
      <c r="P734">
        <f>INT(L734*2.5)</f>
        <v>1606615</v>
      </c>
      <c r="Q734">
        <f>INT(L734/4)</f>
        <v>160661</v>
      </c>
      <c r="W734" s="4" t="s">
        <v>8184</v>
      </c>
      <c r="X734">
        <v>10</v>
      </c>
      <c r="Y734" t="b">
        <f>IF(MOD(X734,9)=0,N734,IF(MOD(X734,6)=0,N734,IF(MOD(X734,3)=0,N734)))</f>
        <v>0</v>
      </c>
      <c r="Z734" t="b">
        <f>IF(MOD(X734,9)=0,O734,IF(MOD(X734,6)=0,O734,IF(MOD(X734,3)=0,O734)))</f>
        <v>0</v>
      </c>
    </row>
    <row r="735" spans="1:26">
      <c r="A735" s="4" t="s">
        <v>1024</v>
      </c>
      <c r="B735" s="3">
        <f>主线辅助!B731</f>
        <v>6521605</v>
      </c>
      <c r="C735" s="3">
        <v>7</v>
      </c>
      <c r="D735" s="3">
        <v>76</v>
      </c>
      <c r="E735" s="3">
        <v>3</v>
      </c>
      <c r="F735" s="25">
        <f t="shared" si="33"/>
        <v>711792</v>
      </c>
      <c r="G735" s="25">
        <v>647257</v>
      </c>
      <c r="H735" s="26">
        <f>ROUND((F735/4*5.5+F735*2.7+F735/4*10*1)*2,0)*C735</f>
        <v>65520455</v>
      </c>
      <c r="I735" s="26">
        <f t="shared" si="34"/>
        <v>59580010</v>
      </c>
      <c r="J735" s="26"/>
      <c r="K735" s="35">
        <f>MAX(G735-MAX(G$5:G734),0)</f>
        <v>4611</v>
      </c>
      <c r="L735" s="35">
        <f>MAX(G$5:G735)</f>
        <v>647257</v>
      </c>
      <c r="M735" s="3">
        <v>0.65</v>
      </c>
      <c r="N735" s="38">
        <f>INT(B735*0.2)</f>
        <v>1304321</v>
      </c>
      <c r="O735" s="38">
        <f t="shared" si="35"/>
        <v>269690</v>
      </c>
      <c r="P735">
        <f>INT(L735*2.5)</f>
        <v>1618142</v>
      </c>
      <c r="Q735">
        <f>INT(L735/4)</f>
        <v>161814</v>
      </c>
      <c r="W735" s="4" t="s">
        <v>8185</v>
      </c>
      <c r="X735">
        <v>1</v>
      </c>
      <c r="Y735" t="b">
        <f>IF(MOD(X735,9)=0,N735,IF(MOD(X735,6)=0,N735,IF(MOD(X735,3)=0,N735)))</f>
        <v>0</v>
      </c>
      <c r="Z735" t="b">
        <f>IF(MOD(X735,9)=0,O735,IF(MOD(X735,6)=0,O735,IF(MOD(X735,3)=0,O735)))</f>
        <v>0</v>
      </c>
    </row>
    <row r="736" spans="1:26">
      <c r="A736" s="4" t="s">
        <v>1025</v>
      </c>
      <c r="B736" s="3">
        <f>主线辅助!B732</f>
        <v>6528681</v>
      </c>
      <c r="C736" s="3">
        <v>7</v>
      </c>
      <c r="D736" s="3">
        <v>76</v>
      </c>
      <c r="E736" s="3">
        <v>3</v>
      </c>
      <c r="F736" s="25">
        <f t="shared" si="33"/>
        <v>712565</v>
      </c>
      <c r="G736" s="25">
        <v>647959</v>
      </c>
      <c r="H736" s="26">
        <f>ROUND((F736/4*5.5+F736*2.7+F736/4*10*1)*2,0)*C736</f>
        <v>65591610</v>
      </c>
      <c r="I736" s="26">
        <f t="shared" si="34"/>
        <v>59644627</v>
      </c>
      <c r="J736" s="26"/>
      <c r="K736" s="35">
        <f>MAX(G736-MAX(G$5:G735),0)</f>
        <v>702</v>
      </c>
      <c r="L736" s="35">
        <f>MAX(G$5:G736)</f>
        <v>647959</v>
      </c>
      <c r="M736" s="3">
        <v>0.65</v>
      </c>
      <c r="N736" s="38">
        <f>INT(B736*0.2)</f>
        <v>1305736</v>
      </c>
      <c r="O736" s="38">
        <f t="shared" si="35"/>
        <v>269982</v>
      </c>
      <c r="P736">
        <f>INT(L736*2.5)</f>
        <v>1619897</v>
      </c>
      <c r="Q736">
        <f>INT(L736/4)</f>
        <v>161989</v>
      </c>
      <c r="W736" s="4" t="s">
        <v>8185</v>
      </c>
      <c r="X736">
        <v>2</v>
      </c>
      <c r="Y736" t="b">
        <f>IF(MOD(X736,9)=0,N736,IF(MOD(X736,6)=0,N736,IF(MOD(X736,3)=0,N736)))</f>
        <v>0</v>
      </c>
      <c r="Z736" t="b">
        <f>IF(MOD(X736,9)=0,O736,IF(MOD(X736,6)=0,O736,IF(MOD(X736,3)=0,O736)))</f>
        <v>0</v>
      </c>
    </row>
    <row r="737" spans="1:26">
      <c r="A737" s="4" t="s">
        <v>1026</v>
      </c>
      <c r="B737" s="3">
        <f>主线辅助!B733</f>
        <v>6544151</v>
      </c>
      <c r="C737" s="3">
        <v>7</v>
      </c>
      <c r="D737" s="3">
        <v>76</v>
      </c>
      <c r="E737" s="3">
        <v>3</v>
      </c>
      <c r="F737" s="25">
        <f t="shared" si="33"/>
        <v>714253</v>
      </c>
      <c r="G737" s="25">
        <v>649494</v>
      </c>
      <c r="H737" s="26">
        <f>ROUND((F737/4*5.5+F737*2.7+F737/4*10*1)*2,0)*C737</f>
        <v>65746989</v>
      </c>
      <c r="I737" s="26">
        <f t="shared" si="34"/>
        <v>59785922</v>
      </c>
      <c r="J737" s="26"/>
      <c r="K737" s="35">
        <f>MAX(G737-MAX(G$5:G736),0)</f>
        <v>1535</v>
      </c>
      <c r="L737" s="35">
        <f>MAX(G$5:G737)</f>
        <v>649494</v>
      </c>
      <c r="M737" s="3">
        <v>0.65</v>
      </c>
      <c r="N737" s="38">
        <f>INT(B737*0.2)</f>
        <v>1308830</v>
      </c>
      <c r="O737" s="38">
        <f t="shared" si="35"/>
        <v>270622</v>
      </c>
      <c r="P737">
        <f>INT(L737*2.5)</f>
        <v>1623735</v>
      </c>
      <c r="Q737">
        <f>INT(L737/4)</f>
        <v>162373</v>
      </c>
      <c r="W737" s="4" t="s">
        <v>8185</v>
      </c>
      <c r="X737">
        <v>3</v>
      </c>
      <c r="Y737">
        <f>IF(MOD(X737,9)=0,N737,IF(MOD(X737,6)=0,N737,IF(MOD(X737,3)=0,N737)))</f>
        <v>1308830</v>
      </c>
      <c r="Z737">
        <f>IF(MOD(X737,9)=0,O737,IF(MOD(X737,6)=0,O737,IF(MOD(X737,3)=0,O737)))</f>
        <v>270622</v>
      </c>
    </row>
    <row r="738" spans="1:26">
      <c r="A738" s="4" t="s">
        <v>1027</v>
      </c>
      <c r="B738" s="3">
        <f>主线辅助!B734</f>
        <v>6551242</v>
      </c>
      <c r="C738" s="3">
        <v>7</v>
      </c>
      <c r="D738" s="3">
        <v>76</v>
      </c>
      <c r="E738" s="3">
        <v>3</v>
      </c>
      <c r="F738" s="25">
        <f t="shared" si="33"/>
        <v>715027</v>
      </c>
      <c r="G738" s="25">
        <v>650198</v>
      </c>
      <c r="H738" s="26">
        <f>ROUND((F738/4*5.5+F738*2.7+F738/4*10*1)*2,0)*C738</f>
        <v>65818235</v>
      </c>
      <c r="I738" s="26">
        <f t="shared" si="34"/>
        <v>59850728</v>
      </c>
      <c r="J738" s="26"/>
      <c r="K738" s="35">
        <f>MAX(G738-MAX(G$5:G737),0)</f>
        <v>704</v>
      </c>
      <c r="L738" s="35">
        <f>MAX(G$5:G738)</f>
        <v>650198</v>
      </c>
      <c r="M738" s="3">
        <v>0.65</v>
      </c>
      <c r="N738" s="38">
        <f>INT(B738*0.2)</f>
        <v>1310248</v>
      </c>
      <c r="O738" s="38">
        <f t="shared" si="35"/>
        <v>270915</v>
      </c>
      <c r="P738">
        <f>INT(L738*2.5)</f>
        <v>1625495</v>
      </c>
      <c r="Q738">
        <f>INT(L738/4)</f>
        <v>162549</v>
      </c>
      <c r="W738" s="4" t="s">
        <v>8185</v>
      </c>
      <c r="X738">
        <v>4</v>
      </c>
      <c r="Y738" t="b">
        <f>IF(MOD(X738,9)=0,N738,IF(MOD(X738,6)=0,N738,IF(MOD(X738,3)=0,N738)))</f>
        <v>0</v>
      </c>
      <c r="Z738" t="b">
        <f>IF(MOD(X738,9)=0,O738,IF(MOD(X738,6)=0,O738,IF(MOD(X738,3)=0,O738)))</f>
        <v>0</v>
      </c>
    </row>
    <row r="739" spans="1:26">
      <c r="A739" s="4" t="s">
        <v>1028</v>
      </c>
      <c r="B739" s="3">
        <f>主线辅助!B735</f>
        <v>6558334</v>
      </c>
      <c r="C739" s="3">
        <v>7</v>
      </c>
      <c r="D739" s="3">
        <v>76</v>
      </c>
      <c r="E739" s="3">
        <v>3</v>
      </c>
      <c r="F739" s="25">
        <f t="shared" si="33"/>
        <v>715801</v>
      </c>
      <c r="G739" s="25">
        <v>650902</v>
      </c>
      <c r="H739" s="26">
        <f>ROUND((F739/4*5.5+F739*2.7+F739/4*10*1)*2,0)*C739</f>
        <v>65889481</v>
      </c>
      <c r="I739" s="26">
        <f t="shared" si="34"/>
        <v>59915527</v>
      </c>
      <c r="J739" s="26"/>
      <c r="K739" s="35">
        <f>MAX(G739-MAX(G$5:G738),0)</f>
        <v>704</v>
      </c>
      <c r="L739" s="35">
        <f>MAX(G$5:G739)</f>
        <v>650902</v>
      </c>
      <c r="M739" s="3">
        <v>0.65</v>
      </c>
      <c r="N739" s="38">
        <f>INT(B739*0.2)</f>
        <v>1311666</v>
      </c>
      <c r="O739" s="38">
        <f t="shared" si="35"/>
        <v>271208</v>
      </c>
      <c r="P739">
        <f>INT(L739*2.5)</f>
        <v>1627255</v>
      </c>
      <c r="Q739">
        <f>INT(L739/4)</f>
        <v>162725</v>
      </c>
      <c r="W739" s="4" t="s">
        <v>8185</v>
      </c>
      <c r="X739">
        <v>5</v>
      </c>
      <c r="Y739" t="b">
        <f>IF(MOD(X739,9)=0,N739,IF(MOD(X739,6)=0,N739,IF(MOD(X739,3)=0,N739)))</f>
        <v>0</v>
      </c>
      <c r="Z739" t="b">
        <f>IF(MOD(X739,9)=0,O739,IF(MOD(X739,6)=0,O739,IF(MOD(X739,3)=0,O739)))</f>
        <v>0</v>
      </c>
    </row>
    <row r="740" spans="1:26">
      <c r="A740" s="4" t="s">
        <v>1029</v>
      </c>
      <c r="B740" s="3">
        <f>主线辅助!B736</f>
        <v>6573863</v>
      </c>
      <c r="C740" s="3">
        <v>7</v>
      </c>
      <c r="D740" s="3">
        <v>76</v>
      </c>
      <c r="E740" s="3">
        <v>3</v>
      </c>
      <c r="F740" s="25">
        <f t="shared" si="33"/>
        <v>717496</v>
      </c>
      <c r="G740" s="25">
        <v>652443</v>
      </c>
      <c r="H740" s="26">
        <f>ROUND((F740/4*5.5+F740*2.7+F740/4*10*1)*2,0)*C740</f>
        <v>66045504</v>
      </c>
      <c r="I740" s="26">
        <f t="shared" si="34"/>
        <v>60057375</v>
      </c>
      <c r="J740" s="26"/>
      <c r="K740" s="35">
        <f>MAX(G740-MAX(G$5:G739),0)</f>
        <v>1541</v>
      </c>
      <c r="L740" s="35">
        <f>MAX(G$5:G740)</f>
        <v>652443</v>
      </c>
      <c r="M740" s="3">
        <v>0.65</v>
      </c>
      <c r="N740" s="38">
        <f>INT(B740*0.2)</f>
        <v>1314772</v>
      </c>
      <c r="O740" s="38">
        <f t="shared" si="35"/>
        <v>271850</v>
      </c>
      <c r="P740">
        <f>INT(L740*2.5)</f>
        <v>1631107</v>
      </c>
      <c r="Q740">
        <f>INT(L740/4)</f>
        <v>163110</v>
      </c>
      <c r="W740" s="4" t="s">
        <v>8185</v>
      </c>
      <c r="X740">
        <v>6</v>
      </c>
      <c r="Y740">
        <f>IF(MOD(X740,9)=0,N740,IF(MOD(X740,6)=0,N740,IF(MOD(X740,3)=0,N740)))</f>
        <v>1314772</v>
      </c>
      <c r="Z740">
        <f>IF(MOD(X740,9)=0,O740,IF(MOD(X740,6)=0,O740,IF(MOD(X740,3)=0,O740)))</f>
        <v>271850</v>
      </c>
    </row>
    <row r="741" spans="1:26">
      <c r="A741" s="4" t="s">
        <v>1030</v>
      </c>
      <c r="B741" s="3">
        <f>主线辅助!B737</f>
        <v>6580970</v>
      </c>
      <c r="C741" s="3">
        <v>7</v>
      </c>
      <c r="D741" s="3">
        <v>76</v>
      </c>
      <c r="E741" s="3">
        <v>3</v>
      </c>
      <c r="F741" s="25">
        <f t="shared" si="33"/>
        <v>718272</v>
      </c>
      <c r="G741" s="25">
        <v>653148</v>
      </c>
      <c r="H741" s="26">
        <f>ROUND((F741/4*5.5+F741*2.7+F741/4*10*1)*2,0)*C741</f>
        <v>66116939</v>
      </c>
      <c r="I741" s="26">
        <f t="shared" si="34"/>
        <v>60122272</v>
      </c>
      <c r="J741" s="26"/>
      <c r="K741" s="35">
        <f>MAX(G741-MAX(G$5:G740),0)</f>
        <v>705</v>
      </c>
      <c r="L741" s="35">
        <f>MAX(G$5:G741)</f>
        <v>653148</v>
      </c>
      <c r="M741" s="3">
        <v>0.65</v>
      </c>
      <c r="N741" s="38">
        <f>INT(B741*0.2)</f>
        <v>1316194</v>
      </c>
      <c r="O741" s="38">
        <f t="shared" si="35"/>
        <v>272145</v>
      </c>
      <c r="P741">
        <f>INT(L741*2.5)</f>
        <v>1632870</v>
      </c>
      <c r="Q741">
        <f>INT(L741/4)</f>
        <v>163287</v>
      </c>
      <c r="W741" s="4" t="s">
        <v>8185</v>
      </c>
      <c r="X741">
        <v>7</v>
      </c>
      <c r="Y741" t="b">
        <f>IF(MOD(X741,9)=0,N741,IF(MOD(X741,6)=0,N741,IF(MOD(X741,3)=0,N741)))</f>
        <v>0</v>
      </c>
      <c r="Z741" t="b">
        <f>IF(MOD(X741,9)=0,O741,IF(MOD(X741,6)=0,O741,IF(MOD(X741,3)=0,O741)))</f>
        <v>0</v>
      </c>
    </row>
    <row r="742" spans="1:26">
      <c r="A742" s="4" t="s">
        <v>1031</v>
      </c>
      <c r="B742" s="3">
        <f>主线辅助!B738</f>
        <v>6588078</v>
      </c>
      <c r="C742" s="3">
        <v>7</v>
      </c>
      <c r="D742" s="3">
        <v>76</v>
      </c>
      <c r="E742" s="3">
        <v>3</v>
      </c>
      <c r="F742" s="25">
        <f t="shared" si="33"/>
        <v>719048</v>
      </c>
      <c r="G742" s="25">
        <v>653854</v>
      </c>
      <c r="H742" s="26">
        <f>ROUND((F742/4*5.5+F742*2.7+F742/4*10*1)*2,0)*C742</f>
        <v>66188367</v>
      </c>
      <c r="I742" s="26">
        <f t="shared" si="34"/>
        <v>60187260</v>
      </c>
      <c r="J742" s="26"/>
      <c r="K742" s="35">
        <f>MAX(G742-MAX(G$5:G741),0)</f>
        <v>706</v>
      </c>
      <c r="L742" s="35">
        <f>MAX(G$5:G742)</f>
        <v>653854</v>
      </c>
      <c r="M742" s="3">
        <v>0.65</v>
      </c>
      <c r="N742" s="38">
        <f>INT(B742*0.2)</f>
        <v>1317615</v>
      </c>
      <c r="O742" s="38">
        <f t="shared" si="35"/>
        <v>272438</v>
      </c>
      <c r="P742">
        <f>INT(L742*2.5)</f>
        <v>1634635</v>
      </c>
      <c r="Q742">
        <f>INT(L742/4)</f>
        <v>163463</v>
      </c>
      <c r="W742" s="4" t="s">
        <v>8185</v>
      </c>
      <c r="X742">
        <v>8</v>
      </c>
      <c r="Y742" t="b">
        <f>IF(MOD(X742,9)=0,N742,IF(MOD(X742,6)=0,N742,IF(MOD(X742,3)=0,N742)))</f>
        <v>0</v>
      </c>
      <c r="Z742" t="b">
        <f>IF(MOD(X742,9)=0,O742,IF(MOD(X742,6)=0,O742,IF(MOD(X742,3)=0,O742)))</f>
        <v>0</v>
      </c>
    </row>
    <row r="743" spans="1:26">
      <c r="A743" s="4" t="s">
        <v>1032</v>
      </c>
      <c r="B743" s="3">
        <f>主线辅助!B739</f>
        <v>6603664</v>
      </c>
      <c r="C743" s="3">
        <v>7</v>
      </c>
      <c r="D743" s="3">
        <v>76</v>
      </c>
      <c r="E743" s="3">
        <v>3</v>
      </c>
      <c r="F743" s="25">
        <f t="shared" si="33"/>
        <v>720749</v>
      </c>
      <c r="G743" s="25">
        <v>655401</v>
      </c>
      <c r="H743" s="26">
        <f>ROUND((F743/4*5.5+F743*2.7+F743/4*10*1)*2,0)*C743</f>
        <v>66344943</v>
      </c>
      <c r="I743" s="26">
        <f t="shared" si="34"/>
        <v>60329661</v>
      </c>
      <c r="J743" s="26"/>
      <c r="K743" s="35">
        <f>MAX(G743-MAX(G$5:G742),0)</f>
        <v>1547</v>
      </c>
      <c r="L743" s="35">
        <f>MAX(G$5:G743)</f>
        <v>655401</v>
      </c>
      <c r="M743" s="3">
        <v>0.65</v>
      </c>
      <c r="N743" s="38">
        <f>INT(B743*0.2)</f>
        <v>1320732</v>
      </c>
      <c r="O743" s="38">
        <f t="shared" si="35"/>
        <v>273083</v>
      </c>
      <c r="P743">
        <f>INT(L743*2.5)</f>
        <v>1638502</v>
      </c>
      <c r="Q743">
        <f>INT(L743/4)</f>
        <v>163850</v>
      </c>
      <c r="W743" s="4" t="s">
        <v>8185</v>
      </c>
      <c r="X743">
        <v>9</v>
      </c>
      <c r="Y743">
        <f>IF(MOD(X743,9)=0,N743,IF(MOD(X743,6)=0,N743,IF(MOD(X743,3)=0,N743)))</f>
        <v>1320732</v>
      </c>
      <c r="Z743">
        <f>IF(MOD(X743,9)=0,O743,IF(MOD(X743,6)=0,O743,IF(MOD(X743,3)=0,O743)))</f>
        <v>273083</v>
      </c>
    </row>
    <row r="744" spans="1:26">
      <c r="A744" s="4" t="s">
        <v>172</v>
      </c>
      <c r="B744" s="3">
        <f>主线辅助!B740</f>
        <v>6610787</v>
      </c>
      <c r="C744" s="3">
        <v>7</v>
      </c>
      <c r="D744" s="3">
        <v>76</v>
      </c>
      <c r="E744" s="3">
        <v>3</v>
      </c>
      <c r="F744" s="25">
        <f t="shared" si="33"/>
        <v>721526</v>
      </c>
      <c r="G744" s="25">
        <v>656108</v>
      </c>
      <c r="H744" s="26">
        <f>ROUND((F744/4*5.5+F744*2.7+F744/4*10*1)*2,0)*C744</f>
        <v>66416469</v>
      </c>
      <c r="I744" s="26">
        <f t="shared" si="34"/>
        <v>60394740</v>
      </c>
      <c r="J744" s="26"/>
      <c r="K744" s="35">
        <f>MAX(G744-MAX(G$5:G743),0)</f>
        <v>707</v>
      </c>
      <c r="L744" s="35">
        <f>MAX(G$5:G744)</f>
        <v>656108</v>
      </c>
      <c r="M744" s="3">
        <v>0.65</v>
      </c>
      <c r="N744" s="38">
        <f>INT(B744*0.2)</f>
        <v>1322157</v>
      </c>
      <c r="O744" s="38">
        <f t="shared" si="35"/>
        <v>273378</v>
      </c>
      <c r="P744">
        <f>INT(L744*2.5)</f>
        <v>1640270</v>
      </c>
      <c r="Q744">
        <f>INT(L744/4)</f>
        <v>164027</v>
      </c>
      <c r="W744" s="4" t="s">
        <v>8185</v>
      </c>
      <c r="X744">
        <v>10</v>
      </c>
      <c r="Y744" t="b">
        <f>IF(MOD(X744,9)=0,N744,IF(MOD(X744,6)=0,N744,IF(MOD(X744,3)=0,N744)))</f>
        <v>0</v>
      </c>
      <c r="Z744" t="b">
        <f>IF(MOD(X744,9)=0,O744,IF(MOD(X744,6)=0,O744,IF(MOD(X744,3)=0,O744)))</f>
        <v>0</v>
      </c>
    </row>
    <row r="745" spans="1:26">
      <c r="A745" s="4" t="s">
        <v>1033</v>
      </c>
      <c r="B745" s="3">
        <f>主线辅助!B741</f>
        <v>6657798</v>
      </c>
      <c r="C745" s="3">
        <v>7</v>
      </c>
      <c r="D745" s="3">
        <v>76</v>
      </c>
      <c r="E745" s="3">
        <v>3</v>
      </c>
      <c r="F745" s="25">
        <f t="shared" si="33"/>
        <v>726657</v>
      </c>
      <c r="G745" s="25">
        <v>660773</v>
      </c>
      <c r="H745" s="26">
        <f>ROUND((F745/4*5.5+F745*2.7+F745/4*10*1)*2,0)*C745</f>
        <v>66888780</v>
      </c>
      <c r="I745" s="26">
        <f t="shared" si="34"/>
        <v>60824155</v>
      </c>
      <c r="J745" s="26"/>
      <c r="K745" s="35">
        <f>MAX(G745-MAX(G$5:G744),0)</f>
        <v>4665</v>
      </c>
      <c r="L745" s="35">
        <f>MAX(G$5:G745)</f>
        <v>660773</v>
      </c>
      <c r="M745" s="3">
        <v>0.65</v>
      </c>
      <c r="N745" s="38">
        <f>INT(B745*0.2)</f>
        <v>1331559</v>
      </c>
      <c r="O745" s="38">
        <f t="shared" si="35"/>
        <v>275321</v>
      </c>
      <c r="P745">
        <f>INT(L745*2.5)</f>
        <v>1651932</v>
      </c>
      <c r="Q745">
        <f>INT(L745/4)</f>
        <v>165193</v>
      </c>
      <c r="W745" s="4" t="s">
        <v>8186</v>
      </c>
      <c r="X745">
        <v>1</v>
      </c>
      <c r="Y745" t="b">
        <f>IF(MOD(X745,9)=0,N745,IF(MOD(X745,6)=0,N745,IF(MOD(X745,3)=0,N745)))</f>
        <v>0</v>
      </c>
      <c r="Z745" t="b">
        <f>IF(MOD(X745,9)=0,O745,IF(MOD(X745,6)=0,O745,IF(MOD(X745,3)=0,O745)))</f>
        <v>0</v>
      </c>
    </row>
    <row r="746" spans="1:26">
      <c r="A746" s="4" t="s">
        <v>1034</v>
      </c>
      <c r="B746" s="3">
        <f>主线辅助!B742</f>
        <v>6664937</v>
      </c>
      <c r="C746" s="3">
        <v>7</v>
      </c>
      <c r="D746" s="3">
        <v>76</v>
      </c>
      <c r="E746" s="3">
        <v>3</v>
      </c>
      <c r="F746" s="25">
        <f t="shared" si="33"/>
        <v>727436</v>
      </c>
      <c r="G746" s="25">
        <v>661482</v>
      </c>
      <c r="H746" s="26">
        <f>ROUND((F746/4*5.5+F746*2.7+F746/4*10*1)*2,0)*C746</f>
        <v>66960481</v>
      </c>
      <c r="I746" s="26">
        <f t="shared" si="34"/>
        <v>60889416</v>
      </c>
      <c r="J746" s="26"/>
      <c r="K746" s="35">
        <f>MAX(G746-MAX(G$5:G745),0)</f>
        <v>709</v>
      </c>
      <c r="L746" s="35">
        <f>MAX(G$5:G746)</f>
        <v>661482</v>
      </c>
      <c r="M746" s="3">
        <v>0.65</v>
      </c>
      <c r="N746" s="38">
        <f>INT(B746*0.2)</f>
        <v>1332987</v>
      </c>
      <c r="O746" s="38">
        <f t="shared" si="35"/>
        <v>275617</v>
      </c>
      <c r="P746">
        <f>INT(L746*2.5)</f>
        <v>1653705</v>
      </c>
      <c r="Q746">
        <f>INT(L746/4)</f>
        <v>165370</v>
      </c>
      <c r="W746" s="4" t="s">
        <v>8186</v>
      </c>
      <c r="X746">
        <v>2</v>
      </c>
      <c r="Y746" t="b">
        <f>IF(MOD(X746,9)=0,N746,IF(MOD(X746,6)=0,N746,IF(MOD(X746,3)=0,N746)))</f>
        <v>0</v>
      </c>
      <c r="Z746" t="b">
        <f>IF(MOD(X746,9)=0,O746,IF(MOD(X746,6)=0,O746,IF(MOD(X746,3)=0,O746)))</f>
        <v>0</v>
      </c>
    </row>
    <row r="747" spans="1:26">
      <c r="A747" s="4" t="s">
        <v>1035</v>
      </c>
      <c r="B747" s="3">
        <f>主线辅助!B743</f>
        <v>6680609</v>
      </c>
      <c r="C747" s="3">
        <v>7</v>
      </c>
      <c r="D747" s="3">
        <v>76</v>
      </c>
      <c r="E747" s="3">
        <v>3</v>
      </c>
      <c r="F747" s="25">
        <f t="shared" si="33"/>
        <v>729147</v>
      </c>
      <c r="G747" s="25">
        <v>663037</v>
      </c>
      <c r="H747" s="26">
        <f>ROUND((F747/4*5.5+F747*2.7+F747/4*10*1)*2,0)*C747</f>
        <v>67117981</v>
      </c>
      <c r="I747" s="26">
        <f t="shared" si="34"/>
        <v>61032559</v>
      </c>
      <c r="J747" s="26"/>
      <c r="K747" s="35">
        <f>MAX(G747-MAX(G$5:G746),0)</f>
        <v>1555</v>
      </c>
      <c r="L747" s="35">
        <f>MAX(G$5:G747)</f>
        <v>663037</v>
      </c>
      <c r="M747" s="3">
        <v>0.65</v>
      </c>
      <c r="N747" s="38">
        <f>INT(B747*0.2)</f>
        <v>1336121</v>
      </c>
      <c r="O747" s="38">
        <f t="shared" si="35"/>
        <v>276265</v>
      </c>
      <c r="P747">
        <f>INT(L747*2.5)</f>
        <v>1657592</v>
      </c>
      <c r="Q747">
        <f>INT(L747/4)</f>
        <v>165759</v>
      </c>
      <c r="W747" s="4" t="s">
        <v>8186</v>
      </c>
      <c r="X747">
        <v>3</v>
      </c>
      <c r="Y747">
        <f>IF(MOD(X747,9)=0,N747,IF(MOD(X747,6)=0,N747,IF(MOD(X747,3)=0,N747)))</f>
        <v>1336121</v>
      </c>
      <c r="Z747">
        <f>IF(MOD(X747,9)=0,O747,IF(MOD(X747,6)=0,O747,IF(MOD(X747,3)=0,O747)))</f>
        <v>276265</v>
      </c>
    </row>
    <row r="748" spans="1:26">
      <c r="A748" s="4" t="s">
        <v>1036</v>
      </c>
      <c r="B748" s="3">
        <f>主线辅助!B744</f>
        <v>6687763</v>
      </c>
      <c r="C748" s="3">
        <v>7</v>
      </c>
      <c r="D748" s="3">
        <v>76</v>
      </c>
      <c r="E748" s="3">
        <v>3</v>
      </c>
      <c r="F748" s="25">
        <f t="shared" si="33"/>
        <v>729928</v>
      </c>
      <c r="G748" s="25">
        <v>663747</v>
      </c>
      <c r="H748" s="26">
        <f>ROUND((F748/4*5.5+F748*2.7+F748/4*10*1)*2,0)*C748</f>
        <v>67189871</v>
      </c>
      <c r="I748" s="26">
        <f t="shared" si="34"/>
        <v>61097911</v>
      </c>
      <c r="J748" s="26"/>
      <c r="K748" s="35">
        <f>MAX(G748-MAX(G$5:G747),0)</f>
        <v>710</v>
      </c>
      <c r="L748" s="35">
        <f>MAX(G$5:G748)</f>
        <v>663747</v>
      </c>
      <c r="M748" s="3">
        <v>0.65</v>
      </c>
      <c r="N748" s="38">
        <f>INT(B748*0.2)</f>
        <v>1337552</v>
      </c>
      <c r="O748" s="38">
        <f t="shared" si="35"/>
        <v>276560</v>
      </c>
      <c r="P748">
        <f>INT(L748*2.5)</f>
        <v>1659367</v>
      </c>
      <c r="Q748">
        <f>INT(L748/4)</f>
        <v>165936</v>
      </c>
      <c r="W748" s="4" t="s">
        <v>8186</v>
      </c>
      <c r="X748">
        <v>4</v>
      </c>
      <c r="Y748" t="b">
        <f>IF(MOD(X748,9)=0,N748,IF(MOD(X748,6)=0,N748,IF(MOD(X748,3)=0,N748)))</f>
        <v>0</v>
      </c>
      <c r="Z748" t="b">
        <f>IF(MOD(X748,9)=0,O748,IF(MOD(X748,6)=0,O748,IF(MOD(X748,3)=0,O748)))</f>
        <v>0</v>
      </c>
    </row>
    <row r="749" spans="1:26">
      <c r="A749" s="4" t="s">
        <v>1037</v>
      </c>
      <c r="B749" s="3">
        <f>主线辅助!B745</f>
        <v>6694919</v>
      </c>
      <c r="C749" s="3">
        <v>7</v>
      </c>
      <c r="D749" s="3">
        <v>76</v>
      </c>
      <c r="E749" s="3">
        <v>3</v>
      </c>
      <c r="F749" s="25">
        <f t="shared" si="33"/>
        <v>730709</v>
      </c>
      <c r="G749" s="25">
        <v>664458</v>
      </c>
      <c r="H749" s="26">
        <f>ROUND((F749/4*5.5+F749*2.7+F749/4*10*1)*2,0)*C749</f>
        <v>67261761</v>
      </c>
      <c r="I749" s="26">
        <f t="shared" si="34"/>
        <v>61163361</v>
      </c>
      <c r="J749" s="26"/>
      <c r="K749" s="35">
        <f>MAX(G749-MAX(G$5:G748),0)</f>
        <v>711</v>
      </c>
      <c r="L749" s="35">
        <f>MAX(G$5:G749)</f>
        <v>664458</v>
      </c>
      <c r="M749" s="3">
        <v>0.65</v>
      </c>
      <c r="N749" s="38">
        <f>INT(B749*0.2)</f>
        <v>1338983</v>
      </c>
      <c r="O749" s="38">
        <f t="shared" si="35"/>
        <v>276857</v>
      </c>
      <c r="P749">
        <f>INT(L749*2.5)</f>
        <v>1661145</v>
      </c>
      <c r="Q749">
        <f>INT(L749/4)</f>
        <v>166114</v>
      </c>
      <c r="W749" s="4" t="s">
        <v>8186</v>
      </c>
      <c r="X749">
        <v>5</v>
      </c>
      <c r="Y749" t="b">
        <f>IF(MOD(X749,9)=0,N749,IF(MOD(X749,6)=0,N749,IF(MOD(X749,3)=0,N749)))</f>
        <v>0</v>
      </c>
      <c r="Z749" t="b">
        <f>IF(MOD(X749,9)=0,O749,IF(MOD(X749,6)=0,O749,IF(MOD(X749,3)=0,O749)))</f>
        <v>0</v>
      </c>
    </row>
    <row r="750" spans="1:26">
      <c r="A750" s="4" t="s">
        <v>1038</v>
      </c>
      <c r="B750" s="3">
        <f>主线辅助!B746</f>
        <v>6710648</v>
      </c>
      <c r="C750" s="3">
        <v>7</v>
      </c>
      <c r="D750" s="3">
        <v>76</v>
      </c>
      <c r="E750" s="3">
        <v>3</v>
      </c>
      <c r="F750" s="25">
        <f t="shared" si="33"/>
        <v>732425</v>
      </c>
      <c r="G750" s="25">
        <v>666019</v>
      </c>
      <c r="H750" s="26">
        <f>ROUND((F750/4*5.5+F750*2.7+F750/4*10*1)*2,0)*C750</f>
        <v>67419723</v>
      </c>
      <c r="I750" s="26">
        <f t="shared" si="34"/>
        <v>61307050</v>
      </c>
      <c r="J750" s="26"/>
      <c r="K750" s="35">
        <f>MAX(G750-MAX(G$5:G749),0)</f>
        <v>1561</v>
      </c>
      <c r="L750" s="35">
        <f>MAX(G$5:G750)</f>
        <v>666019</v>
      </c>
      <c r="M750" s="3">
        <v>0.65</v>
      </c>
      <c r="N750" s="38">
        <f>INT(B750*0.2)</f>
        <v>1342129</v>
      </c>
      <c r="O750" s="38">
        <f t="shared" si="35"/>
        <v>277507</v>
      </c>
      <c r="P750">
        <f>INT(L750*2.5)</f>
        <v>1665047</v>
      </c>
      <c r="Q750">
        <f>INT(L750/4)</f>
        <v>166504</v>
      </c>
      <c r="W750" s="4" t="s">
        <v>8186</v>
      </c>
      <c r="X750">
        <v>6</v>
      </c>
      <c r="Y750">
        <f>IF(MOD(X750,9)=0,N750,IF(MOD(X750,6)=0,N750,IF(MOD(X750,3)=0,N750)))</f>
        <v>1342129</v>
      </c>
      <c r="Z750">
        <f>IF(MOD(X750,9)=0,O750,IF(MOD(X750,6)=0,O750,IF(MOD(X750,3)=0,O750)))</f>
        <v>277507</v>
      </c>
    </row>
    <row r="751" spans="1:26">
      <c r="A751" s="4" t="s">
        <v>1039</v>
      </c>
      <c r="B751" s="3">
        <f>主线辅助!B747</f>
        <v>6717818</v>
      </c>
      <c r="C751" s="3">
        <v>7</v>
      </c>
      <c r="D751" s="3">
        <v>76</v>
      </c>
      <c r="E751" s="3">
        <v>3</v>
      </c>
      <c r="F751" s="25">
        <f t="shared" si="33"/>
        <v>733208</v>
      </c>
      <c r="G751" s="25">
        <v>666730</v>
      </c>
      <c r="H751" s="26">
        <f>ROUND((F751/4*5.5+F751*2.7+F751/4*10*1)*2,0)*C751</f>
        <v>67491795</v>
      </c>
      <c r="I751" s="26">
        <f t="shared" si="34"/>
        <v>61372500</v>
      </c>
      <c r="J751" s="26"/>
      <c r="K751" s="35">
        <f>MAX(G751-MAX(G$5:G750),0)</f>
        <v>711</v>
      </c>
      <c r="L751" s="35">
        <f>MAX(G$5:G751)</f>
        <v>666730</v>
      </c>
      <c r="M751" s="3">
        <v>0.65</v>
      </c>
      <c r="N751" s="38">
        <f>INT(B751*0.2)</f>
        <v>1343563</v>
      </c>
      <c r="O751" s="38">
        <f t="shared" si="35"/>
        <v>277803</v>
      </c>
      <c r="P751">
        <f>INT(L751*2.5)</f>
        <v>1666825</v>
      </c>
      <c r="Q751">
        <f>INT(L751/4)</f>
        <v>166682</v>
      </c>
      <c r="W751" s="4" t="s">
        <v>8186</v>
      </c>
      <c r="X751">
        <v>7</v>
      </c>
      <c r="Y751" t="b">
        <f>IF(MOD(X751,9)=0,N751,IF(MOD(X751,6)=0,N751,IF(MOD(X751,3)=0,N751)))</f>
        <v>0</v>
      </c>
      <c r="Z751" t="b">
        <f>IF(MOD(X751,9)=0,O751,IF(MOD(X751,6)=0,O751,IF(MOD(X751,3)=0,O751)))</f>
        <v>0</v>
      </c>
    </row>
    <row r="752" spans="1:26">
      <c r="A752" s="4" t="s">
        <v>1040</v>
      </c>
      <c r="B752" s="3">
        <f>主线辅助!B748</f>
        <v>6724992</v>
      </c>
      <c r="C752" s="3">
        <v>7</v>
      </c>
      <c r="D752" s="3">
        <v>76</v>
      </c>
      <c r="E752" s="3">
        <v>3</v>
      </c>
      <c r="F752" s="25">
        <f t="shared" si="33"/>
        <v>733991</v>
      </c>
      <c r="G752" s="25">
        <v>667442</v>
      </c>
      <c r="H752" s="26">
        <f>ROUND((F752/4*5.5+F752*2.7+F752/4*10*1)*2,0)*C752</f>
        <v>67563874</v>
      </c>
      <c r="I752" s="26">
        <f t="shared" si="34"/>
        <v>61438034</v>
      </c>
      <c r="J752" s="26"/>
      <c r="K752" s="35">
        <f>MAX(G752-MAX(G$5:G751),0)</f>
        <v>712</v>
      </c>
      <c r="L752" s="35">
        <f>MAX(G$5:G752)</f>
        <v>667442</v>
      </c>
      <c r="M752" s="3">
        <v>0.65</v>
      </c>
      <c r="N752" s="38">
        <f>INT(B752*0.2)</f>
        <v>1344998</v>
      </c>
      <c r="O752" s="38">
        <f t="shared" si="35"/>
        <v>278100</v>
      </c>
      <c r="P752">
        <f>INT(L752*2.5)</f>
        <v>1668605</v>
      </c>
      <c r="Q752">
        <f>INT(L752/4)</f>
        <v>166860</v>
      </c>
      <c r="W752" s="4" t="s">
        <v>8186</v>
      </c>
      <c r="X752">
        <v>8</v>
      </c>
      <c r="Y752" t="b">
        <f>IF(MOD(X752,9)=0,N752,IF(MOD(X752,6)=0,N752,IF(MOD(X752,3)=0,N752)))</f>
        <v>0</v>
      </c>
      <c r="Z752" t="b">
        <f>IF(MOD(X752,9)=0,O752,IF(MOD(X752,6)=0,O752,IF(MOD(X752,3)=0,O752)))</f>
        <v>0</v>
      </c>
    </row>
    <row r="753" spans="1:26">
      <c r="A753" s="4" t="s">
        <v>1041</v>
      </c>
      <c r="B753" s="3">
        <f>主线辅助!B749</f>
        <v>6740777</v>
      </c>
      <c r="C753" s="3">
        <v>7</v>
      </c>
      <c r="D753" s="3">
        <v>76</v>
      </c>
      <c r="E753" s="3">
        <v>3</v>
      </c>
      <c r="F753" s="25">
        <f t="shared" si="33"/>
        <v>735714</v>
      </c>
      <c r="G753" s="25">
        <v>669009</v>
      </c>
      <c r="H753" s="26">
        <f>ROUND((F753/4*5.5+F753*2.7+F753/4*10*1)*2,0)*C753</f>
        <v>67722473</v>
      </c>
      <c r="I753" s="26">
        <f t="shared" si="34"/>
        <v>61582276</v>
      </c>
      <c r="J753" s="26"/>
      <c r="K753" s="35">
        <f>MAX(G753-MAX(G$5:G752),0)</f>
        <v>1567</v>
      </c>
      <c r="L753" s="35">
        <f>MAX(G$5:G753)</f>
        <v>669009</v>
      </c>
      <c r="M753" s="3">
        <v>0.65</v>
      </c>
      <c r="N753" s="38">
        <f>INT(B753*0.2)</f>
        <v>1348155</v>
      </c>
      <c r="O753" s="38">
        <f t="shared" si="35"/>
        <v>278753</v>
      </c>
      <c r="P753">
        <f>INT(L753*2.5)</f>
        <v>1672522</v>
      </c>
      <c r="Q753">
        <f>INT(L753/4)</f>
        <v>167252</v>
      </c>
      <c r="W753" s="4" t="s">
        <v>8186</v>
      </c>
      <c r="X753">
        <v>9</v>
      </c>
      <c r="Y753">
        <f>IF(MOD(X753,9)=0,N753,IF(MOD(X753,6)=0,N753,IF(MOD(X753,3)=0,N753)))</f>
        <v>1348155</v>
      </c>
      <c r="Z753">
        <f>IF(MOD(X753,9)=0,O753,IF(MOD(X753,6)=0,O753,IF(MOD(X753,3)=0,O753)))</f>
        <v>278753</v>
      </c>
    </row>
    <row r="754" spans="1:26">
      <c r="A754" s="4" t="s">
        <v>174</v>
      </c>
      <c r="B754" s="3">
        <f>主线辅助!B750</f>
        <v>6747964</v>
      </c>
      <c r="C754" s="3">
        <v>7</v>
      </c>
      <c r="D754" s="3">
        <v>76</v>
      </c>
      <c r="E754" s="3">
        <v>3</v>
      </c>
      <c r="F754" s="25">
        <f t="shared" si="33"/>
        <v>736498</v>
      </c>
      <c r="G754" s="25">
        <v>669722</v>
      </c>
      <c r="H754" s="26">
        <f>ROUND((F754/4*5.5+F754*2.7+F754/4*10*1)*2,0)*C754</f>
        <v>67794643</v>
      </c>
      <c r="I754" s="26">
        <f t="shared" si="34"/>
        <v>61647908</v>
      </c>
      <c r="J754" s="26"/>
      <c r="K754" s="35">
        <f>MAX(G754-MAX(G$5:G753),0)</f>
        <v>713</v>
      </c>
      <c r="L754" s="35">
        <f>MAX(G$5:G754)</f>
        <v>669722</v>
      </c>
      <c r="M754" s="3">
        <v>0.65</v>
      </c>
      <c r="N754" s="38">
        <f>INT(B754*0.2)</f>
        <v>1349592</v>
      </c>
      <c r="O754" s="38">
        <f t="shared" si="35"/>
        <v>279050</v>
      </c>
      <c r="P754">
        <f>INT(L754*2.5)</f>
        <v>1674305</v>
      </c>
      <c r="Q754">
        <f>INT(L754/4)</f>
        <v>167430</v>
      </c>
      <c r="W754" s="4" t="s">
        <v>8186</v>
      </c>
      <c r="X754">
        <v>10</v>
      </c>
      <c r="Y754" t="b">
        <f>IF(MOD(X754,9)=0,N754,IF(MOD(X754,6)=0,N754,IF(MOD(X754,3)=0,N754)))</f>
        <v>0</v>
      </c>
      <c r="Z754" t="b">
        <f>IF(MOD(X754,9)=0,O754,IF(MOD(X754,6)=0,O754,IF(MOD(X754,3)=0,O754)))</f>
        <v>0</v>
      </c>
    </row>
    <row r="755" spans="1:26">
      <c r="A755" s="4" t="s">
        <v>1042</v>
      </c>
      <c r="B755" s="3">
        <f>主线辅助!B751</f>
        <v>6795532</v>
      </c>
      <c r="C755" s="3">
        <v>7</v>
      </c>
      <c r="D755" s="3">
        <v>78</v>
      </c>
      <c r="E755" s="3">
        <v>3</v>
      </c>
      <c r="F755" s="25">
        <f t="shared" si="33"/>
        <v>722672</v>
      </c>
      <c r="G755" s="25">
        <v>657150</v>
      </c>
      <c r="H755" s="26">
        <f>ROUND((F755/4*5.5+F755*2.7+F755/4*10*1)*2,0)*C755</f>
        <v>66521959</v>
      </c>
      <c r="I755" s="26">
        <f t="shared" si="34"/>
        <v>60490661</v>
      </c>
      <c r="J755" s="26"/>
      <c r="K755" s="35">
        <f>MAX(G755-MAX(G$5:G754),0)</f>
        <v>0</v>
      </c>
      <c r="L755" s="35">
        <f>MAX(G$5:G755)</f>
        <v>669722</v>
      </c>
      <c r="M755" s="3">
        <v>0.65</v>
      </c>
      <c r="N755" s="38">
        <f>INT(B755*0.2)</f>
        <v>1359106</v>
      </c>
      <c r="O755" s="38">
        <f t="shared" si="35"/>
        <v>279050</v>
      </c>
      <c r="P755">
        <f>INT(L755*2.5)</f>
        <v>1674305</v>
      </c>
      <c r="Q755">
        <f>INT(L755/4)</f>
        <v>167430</v>
      </c>
      <c r="W755" s="4" t="s">
        <v>8187</v>
      </c>
      <c r="X755">
        <v>1</v>
      </c>
      <c r="Y755" t="b">
        <f>IF(MOD(X755,9)=0,N755,IF(MOD(X755,6)=0,N755,IF(MOD(X755,3)=0,N755)))</f>
        <v>0</v>
      </c>
      <c r="Z755" t="b">
        <f>IF(MOD(X755,9)=0,O755,IF(MOD(X755,6)=0,O755,IF(MOD(X755,3)=0,O755)))</f>
        <v>0</v>
      </c>
    </row>
    <row r="756" spans="1:26">
      <c r="A756" s="4" t="s">
        <v>1043</v>
      </c>
      <c r="B756" s="3">
        <f>主线辅助!B752</f>
        <v>6802735</v>
      </c>
      <c r="C756" s="3">
        <v>7</v>
      </c>
      <c r="D756" s="3">
        <v>78</v>
      </c>
      <c r="E756" s="3">
        <v>3</v>
      </c>
      <c r="F756" s="25">
        <f t="shared" si="33"/>
        <v>723438</v>
      </c>
      <c r="G756" s="25">
        <v>657846</v>
      </c>
      <c r="H756" s="26">
        <f>ROUND((F756/4*5.5+F756*2.7+F756/4*10*1)*2,0)*C756</f>
        <v>66592470</v>
      </c>
      <c r="I756" s="26">
        <f t="shared" si="34"/>
        <v>60554725</v>
      </c>
      <c r="J756" s="26"/>
      <c r="K756" s="35">
        <f>MAX(G756-MAX(G$5:G755),0)</f>
        <v>0</v>
      </c>
      <c r="L756" s="35">
        <f>MAX(G$5:G756)</f>
        <v>669722</v>
      </c>
      <c r="M756" s="3">
        <v>0.65</v>
      </c>
      <c r="N756" s="38">
        <f>INT(B756*0.2)</f>
        <v>1360547</v>
      </c>
      <c r="O756" s="38">
        <f t="shared" si="35"/>
        <v>279050</v>
      </c>
      <c r="P756">
        <f>INT(L756*2.5)</f>
        <v>1674305</v>
      </c>
      <c r="Q756">
        <f>INT(L756/4)</f>
        <v>167430</v>
      </c>
      <c r="W756" s="4" t="s">
        <v>8187</v>
      </c>
      <c r="X756">
        <v>2</v>
      </c>
      <c r="Y756" t="b">
        <f>IF(MOD(X756,9)=0,N756,IF(MOD(X756,6)=0,N756,IF(MOD(X756,3)=0,N756)))</f>
        <v>0</v>
      </c>
      <c r="Z756" t="b">
        <f>IF(MOD(X756,9)=0,O756,IF(MOD(X756,6)=0,O756,IF(MOD(X756,3)=0,O756)))</f>
        <v>0</v>
      </c>
    </row>
    <row r="757" spans="1:26">
      <c r="A757" s="4" t="s">
        <v>1044</v>
      </c>
      <c r="B757" s="3">
        <f>主线辅助!B753</f>
        <v>6818606</v>
      </c>
      <c r="C757" s="3">
        <v>7</v>
      </c>
      <c r="D757" s="3">
        <v>78</v>
      </c>
      <c r="E757" s="3">
        <v>3</v>
      </c>
      <c r="F757" s="25">
        <f t="shared" si="33"/>
        <v>725126</v>
      </c>
      <c r="G757" s="25">
        <v>659381</v>
      </c>
      <c r="H757" s="26">
        <f>ROUND((F757/4*5.5+F757*2.7+F757/4*10*1)*2,0)*C757</f>
        <v>66747849</v>
      </c>
      <c r="I757" s="26">
        <f t="shared" si="34"/>
        <v>60696020</v>
      </c>
      <c r="J757" s="26"/>
      <c r="K757" s="35">
        <f>MAX(G757-MAX(G$5:G756),0)</f>
        <v>0</v>
      </c>
      <c r="L757" s="35">
        <f>MAX(G$5:G757)</f>
        <v>669722</v>
      </c>
      <c r="M757" s="3">
        <v>0.65</v>
      </c>
      <c r="N757" s="38">
        <f>INT(B757*0.2)</f>
        <v>1363721</v>
      </c>
      <c r="O757" s="38">
        <f t="shared" si="35"/>
        <v>279050</v>
      </c>
      <c r="P757">
        <f>INT(L757*2.5)</f>
        <v>1674305</v>
      </c>
      <c r="Q757">
        <f>INT(L757/4)</f>
        <v>167430</v>
      </c>
      <c r="W757" s="4" t="s">
        <v>8187</v>
      </c>
      <c r="X757">
        <v>3</v>
      </c>
      <c r="Y757">
        <f>IF(MOD(X757,9)=0,N757,IF(MOD(X757,6)=0,N757,IF(MOD(X757,3)=0,N757)))</f>
        <v>1363721</v>
      </c>
      <c r="Z757">
        <f>IF(MOD(X757,9)=0,O757,IF(MOD(X757,6)=0,O757,IF(MOD(X757,3)=0,O757)))</f>
        <v>279050</v>
      </c>
    </row>
    <row r="758" spans="1:26">
      <c r="A758" s="4" t="s">
        <v>1045</v>
      </c>
      <c r="B758" s="3">
        <f>主线辅助!B754</f>
        <v>6825824</v>
      </c>
      <c r="C758" s="3">
        <v>7</v>
      </c>
      <c r="D758" s="3">
        <v>78</v>
      </c>
      <c r="E758" s="3">
        <v>3</v>
      </c>
      <c r="F758" s="25">
        <f t="shared" si="33"/>
        <v>725894</v>
      </c>
      <c r="G758" s="25">
        <v>660079</v>
      </c>
      <c r="H758" s="26">
        <f>ROUND((F758/4*5.5+F758*2.7+F758/4*10*1)*2,0)*C758</f>
        <v>66818542</v>
      </c>
      <c r="I758" s="26">
        <f t="shared" si="34"/>
        <v>60760273</v>
      </c>
      <c r="J758" s="26"/>
      <c r="K758" s="35">
        <f>MAX(G758-MAX(G$5:G757),0)</f>
        <v>0</v>
      </c>
      <c r="L758" s="35">
        <f>MAX(G$5:G758)</f>
        <v>669722</v>
      </c>
      <c r="M758" s="3">
        <v>0.65</v>
      </c>
      <c r="N758" s="38">
        <f>INT(B758*0.2)</f>
        <v>1365164</v>
      </c>
      <c r="O758" s="38">
        <f t="shared" si="35"/>
        <v>279050</v>
      </c>
      <c r="P758">
        <f>INT(L758*2.5)</f>
        <v>1674305</v>
      </c>
      <c r="Q758">
        <f>INT(L758/4)</f>
        <v>167430</v>
      </c>
      <c r="W758" s="4" t="s">
        <v>8187</v>
      </c>
      <c r="X758">
        <v>4</v>
      </c>
      <c r="Y758" t="b">
        <f>IF(MOD(X758,9)=0,N758,IF(MOD(X758,6)=0,N758,IF(MOD(X758,3)=0,N758)))</f>
        <v>0</v>
      </c>
      <c r="Z758" t="b">
        <f>IF(MOD(X758,9)=0,O758,IF(MOD(X758,6)=0,O758,IF(MOD(X758,3)=0,O758)))</f>
        <v>0</v>
      </c>
    </row>
    <row r="759" spans="1:26">
      <c r="A759" s="4" t="s">
        <v>1046</v>
      </c>
      <c r="B759" s="3">
        <f>主线辅助!B755</f>
        <v>6833044</v>
      </c>
      <c r="C759" s="3">
        <v>7</v>
      </c>
      <c r="D759" s="3">
        <v>78</v>
      </c>
      <c r="E759" s="3">
        <v>3</v>
      </c>
      <c r="F759" s="25">
        <f t="shared" si="33"/>
        <v>726661</v>
      </c>
      <c r="G759" s="25">
        <v>660777</v>
      </c>
      <c r="H759" s="26">
        <f>ROUND((F759/4*5.5+F759*2.7+F759/4*10*1)*2,0)*C759</f>
        <v>66889144</v>
      </c>
      <c r="I759" s="26">
        <f t="shared" si="34"/>
        <v>60824526</v>
      </c>
      <c r="J759" s="26"/>
      <c r="K759" s="35">
        <f>MAX(G759-MAX(G$5:G758),0)</f>
        <v>0</v>
      </c>
      <c r="L759" s="35">
        <f>MAX(G$5:G759)</f>
        <v>669722</v>
      </c>
      <c r="M759" s="3">
        <v>0.65</v>
      </c>
      <c r="N759" s="38">
        <f>INT(B759*0.2)</f>
        <v>1366608</v>
      </c>
      <c r="O759" s="38">
        <f t="shared" si="35"/>
        <v>279050</v>
      </c>
      <c r="P759">
        <f>INT(L759*2.5)</f>
        <v>1674305</v>
      </c>
      <c r="Q759">
        <f>INT(L759/4)</f>
        <v>167430</v>
      </c>
      <c r="W759" s="4" t="s">
        <v>8187</v>
      </c>
      <c r="X759">
        <v>5</v>
      </c>
      <c r="Y759" t="b">
        <f>IF(MOD(X759,9)=0,N759,IF(MOD(X759,6)=0,N759,IF(MOD(X759,3)=0,N759)))</f>
        <v>0</v>
      </c>
      <c r="Z759" t="b">
        <f>IF(MOD(X759,9)=0,O759,IF(MOD(X759,6)=0,O759,IF(MOD(X759,3)=0,O759)))</f>
        <v>0</v>
      </c>
    </row>
    <row r="760" spans="1:26">
      <c r="A760" s="4" t="s">
        <v>1047</v>
      </c>
      <c r="B760" s="3">
        <f>主线辅助!B756</f>
        <v>6848973</v>
      </c>
      <c r="C760" s="3">
        <v>7</v>
      </c>
      <c r="D760" s="3">
        <v>78</v>
      </c>
      <c r="E760" s="3">
        <v>3</v>
      </c>
      <c r="F760" s="25">
        <f t="shared" si="33"/>
        <v>728355</v>
      </c>
      <c r="G760" s="25">
        <v>662318</v>
      </c>
      <c r="H760" s="26">
        <f>ROUND((F760/4*5.5+F760*2.7+F760/4*10*1)*2,0)*C760</f>
        <v>67045076</v>
      </c>
      <c r="I760" s="26">
        <f t="shared" si="34"/>
        <v>60966374</v>
      </c>
      <c r="J760" s="26"/>
      <c r="K760" s="35">
        <f>MAX(G760-MAX(G$5:G759),0)</f>
        <v>0</v>
      </c>
      <c r="L760" s="35">
        <f>MAX(G$5:G760)</f>
        <v>669722</v>
      </c>
      <c r="M760" s="3">
        <v>0.65</v>
      </c>
      <c r="N760" s="38">
        <f>INT(B760*0.2)</f>
        <v>1369794</v>
      </c>
      <c r="O760" s="38">
        <f t="shared" si="35"/>
        <v>279050</v>
      </c>
      <c r="P760">
        <f>INT(L760*2.5)</f>
        <v>1674305</v>
      </c>
      <c r="Q760">
        <f>INT(L760/4)</f>
        <v>167430</v>
      </c>
      <c r="W760" s="4" t="s">
        <v>8187</v>
      </c>
      <c r="X760">
        <v>6</v>
      </c>
      <c r="Y760">
        <f>IF(MOD(X760,9)=0,N760,IF(MOD(X760,6)=0,N760,IF(MOD(X760,3)=0,N760)))</f>
        <v>1369794</v>
      </c>
      <c r="Z760">
        <f>IF(MOD(X760,9)=0,O760,IF(MOD(X760,6)=0,O760,IF(MOD(X760,3)=0,O760)))</f>
        <v>279050</v>
      </c>
    </row>
    <row r="761" spans="1:26">
      <c r="A761" s="4" t="s">
        <v>1048</v>
      </c>
      <c r="B761" s="3">
        <f>主线辅助!B757</f>
        <v>6856209</v>
      </c>
      <c r="C761" s="3">
        <v>7</v>
      </c>
      <c r="D761" s="3">
        <v>78</v>
      </c>
      <c r="E761" s="3">
        <v>3</v>
      </c>
      <c r="F761" s="25">
        <f t="shared" si="33"/>
        <v>729125</v>
      </c>
      <c r="G761" s="25">
        <v>663017</v>
      </c>
      <c r="H761" s="26">
        <f>ROUND((F761/4*5.5+F761*2.7+F761/4*10*1)*2,0)*C761</f>
        <v>67115958</v>
      </c>
      <c r="I761" s="26">
        <f t="shared" si="34"/>
        <v>61030718</v>
      </c>
      <c r="J761" s="26"/>
      <c r="K761" s="35">
        <f>MAX(G761-MAX(G$5:G760),0)</f>
        <v>0</v>
      </c>
      <c r="L761" s="35">
        <f>MAX(G$5:G761)</f>
        <v>669722</v>
      </c>
      <c r="M761" s="3">
        <v>0.65</v>
      </c>
      <c r="N761" s="38">
        <f>INT(B761*0.2)</f>
        <v>1371241</v>
      </c>
      <c r="O761" s="38">
        <f t="shared" si="35"/>
        <v>279050</v>
      </c>
      <c r="P761">
        <f>INT(L761*2.5)</f>
        <v>1674305</v>
      </c>
      <c r="Q761">
        <f>INT(L761/4)</f>
        <v>167430</v>
      </c>
      <c r="W761" s="4" t="s">
        <v>8187</v>
      </c>
      <c r="X761">
        <v>7</v>
      </c>
      <c r="Y761" t="b">
        <f>IF(MOD(X761,9)=0,N761,IF(MOD(X761,6)=0,N761,IF(MOD(X761,3)=0,N761)))</f>
        <v>0</v>
      </c>
      <c r="Z761" t="b">
        <f>IF(MOD(X761,9)=0,O761,IF(MOD(X761,6)=0,O761,IF(MOD(X761,3)=0,O761)))</f>
        <v>0</v>
      </c>
    </row>
    <row r="762" spans="1:26">
      <c r="A762" s="4" t="s">
        <v>1049</v>
      </c>
      <c r="B762" s="3">
        <f>主线辅助!B758</f>
        <v>6863446</v>
      </c>
      <c r="C762" s="3">
        <v>7</v>
      </c>
      <c r="D762" s="3">
        <v>78</v>
      </c>
      <c r="E762" s="3">
        <v>3</v>
      </c>
      <c r="F762" s="25">
        <f t="shared" si="33"/>
        <v>729895</v>
      </c>
      <c r="G762" s="25">
        <v>663717</v>
      </c>
      <c r="H762" s="26">
        <f>ROUND((F762/4*5.5+F762*2.7+F762/4*10*1)*2,0)*C762</f>
        <v>67186833</v>
      </c>
      <c r="I762" s="26">
        <f t="shared" si="34"/>
        <v>61095153</v>
      </c>
      <c r="J762" s="26"/>
      <c r="K762" s="35">
        <f>MAX(G762-MAX(G$5:G761),0)</f>
        <v>0</v>
      </c>
      <c r="L762" s="35">
        <f>MAX(G$5:G762)</f>
        <v>669722</v>
      </c>
      <c r="M762" s="3">
        <v>0.65</v>
      </c>
      <c r="N762" s="38">
        <f>INT(B762*0.2)</f>
        <v>1372689</v>
      </c>
      <c r="O762" s="38">
        <f t="shared" si="35"/>
        <v>279050</v>
      </c>
      <c r="P762">
        <f>INT(L762*2.5)</f>
        <v>1674305</v>
      </c>
      <c r="Q762">
        <f>INT(L762/4)</f>
        <v>167430</v>
      </c>
      <c r="W762" s="4" t="s">
        <v>8187</v>
      </c>
      <c r="X762">
        <v>8</v>
      </c>
      <c r="Y762" t="b">
        <f>IF(MOD(X762,9)=0,N762,IF(MOD(X762,6)=0,N762,IF(MOD(X762,3)=0,N762)))</f>
        <v>0</v>
      </c>
      <c r="Z762" t="b">
        <f>IF(MOD(X762,9)=0,O762,IF(MOD(X762,6)=0,O762,IF(MOD(X762,3)=0,O762)))</f>
        <v>0</v>
      </c>
    </row>
    <row r="763" spans="1:26">
      <c r="A763" s="4" t="s">
        <v>1050</v>
      </c>
      <c r="B763" s="3">
        <f>主线辅助!B759</f>
        <v>6879432</v>
      </c>
      <c r="C763" s="3">
        <v>7</v>
      </c>
      <c r="D763" s="3">
        <v>78</v>
      </c>
      <c r="E763" s="3">
        <v>3</v>
      </c>
      <c r="F763" s="25">
        <f t="shared" si="33"/>
        <v>731595</v>
      </c>
      <c r="G763" s="25">
        <v>665263</v>
      </c>
      <c r="H763" s="26">
        <f>ROUND((F763/4*5.5+F763*2.7+F763/4*10*1)*2,0)*C763</f>
        <v>67343318</v>
      </c>
      <c r="I763" s="26">
        <f t="shared" si="34"/>
        <v>61237456</v>
      </c>
      <c r="J763" s="26"/>
      <c r="K763" s="35">
        <f>MAX(G763-MAX(G$5:G762),0)</f>
        <v>0</v>
      </c>
      <c r="L763" s="35">
        <f>MAX(G$5:G763)</f>
        <v>669722</v>
      </c>
      <c r="M763" s="3">
        <v>0.65</v>
      </c>
      <c r="N763" s="38">
        <f>INT(B763*0.2)</f>
        <v>1375886</v>
      </c>
      <c r="O763" s="38">
        <f t="shared" si="35"/>
        <v>279050</v>
      </c>
      <c r="P763">
        <f>INT(L763*2.5)</f>
        <v>1674305</v>
      </c>
      <c r="Q763">
        <f>INT(L763/4)</f>
        <v>167430</v>
      </c>
      <c r="W763" s="4" t="s">
        <v>8187</v>
      </c>
      <c r="X763">
        <v>9</v>
      </c>
      <c r="Y763">
        <f>IF(MOD(X763,9)=0,N763,IF(MOD(X763,6)=0,N763,IF(MOD(X763,3)=0,N763)))</f>
        <v>1375886</v>
      </c>
      <c r="Z763">
        <f>IF(MOD(X763,9)=0,O763,IF(MOD(X763,6)=0,O763,IF(MOD(X763,3)=0,O763)))</f>
        <v>279050</v>
      </c>
    </row>
    <row r="764" spans="1:26">
      <c r="A764" s="4" t="s">
        <v>176</v>
      </c>
      <c r="B764" s="3">
        <f>主线辅助!B760</f>
        <v>6886684</v>
      </c>
      <c r="C764" s="3">
        <v>7</v>
      </c>
      <c r="D764" s="3">
        <v>78</v>
      </c>
      <c r="E764" s="3">
        <v>3</v>
      </c>
      <c r="F764" s="25">
        <f t="shared" si="33"/>
        <v>732366</v>
      </c>
      <c r="G764" s="25">
        <v>665964</v>
      </c>
      <c r="H764" s="26">
        <f>ROUND((F764/4*5.5+F764*2.7+F764/4*10*1)*2,0)*C764</f>
        <v>67414291</v>
      </c>
      <c r="I764" s="26">
        <f t="shared" si="34"/>
        <v>61301989</v>
      </c>
      <c r="J764" s="26"/>
      <c r="K764" s="35">
        <f>MAX(G764-MAX(G$5:G763),0)</f>
        <v>0</v>
      </c>
      <c r="L764" s="35">
        <f>MAX(G$5:G764)</f>
        <v>669722</v>
      </c>
      <c r="M764" s="3">
        <v>0.65</v>
      </c>
      <c r="N764" s="38">
        <f>INT(B764*0.2)</f>
        <v>1377336</v>
      </c>
      <c r="O764" s="38">
        <f t="shared" si="35"/>
        <v>279050</v>
      </c>
      <c r="P764">
        <f>INT(L764*2.5)</f>
        <v>1674305</v>
      </c>
      <c r="Q764">
        <f>INT(L764/4)</f>
        <v>167430</v>
      </c>
      <c r="W764" s="4" t="s">
        <v>8187</v>
      </c>
      <c r="X764">
        <v>10</v>
      </c>
      <c r="Y764" t="b">
        <f>IF(MOD(X764,9)=0,N764,IF(MOD(X764,6)=0,N764,IF(MOD(X764,3)=0,N764)))</f>
        <v>0</v>
      </c>
      <c r="Z764" t="b">
        <f>IF(MOD(X764,9)=0,O764,IF(MOD(X764,6)=0,O764,IF(MOD(X764,3)=0,O764)))</f>
        <v>0</v>
      </c>
    </row>
    <row r="765" spans="1:26">
      <c r="A765" s="4" t="s">
        <v>1051</v>
      </c>
      <c r="B765" s="3">
        <f>主线辅助!B761</f>
        <v>6934807</v>
      </c>
      <c r="C765" s="3">
        <v>7</v>
      </c>
      <c r="D765" s="3">
        <v>78</v>
      </c>
      <c r="E765" s="3">
        <v>3</v>
      </c>
      <c r="F765" s="25">
        <f t="shared" si="33"/>
        <v>737483</v>
      </c>
      <c r="G765" s="25">
        <v>670618</v>
      </c>
      <c r="H765" s="26">
        <f>ROUND((F765/4*5.5+F765*2.7+F765/4*10*1)*2,0)*C765</f>
        <v>67885307</v>
      </c>
      <c r="I765" s="26">
        <f t="shared" si="34"/>
        <v>61730389</v>
      </c>
      <c r="J765" s="26"/>
      <c r="K765" s="35">
        <f>MAX(G765-MAX(G$5:G764),0)</f>
        <v>896</v>
      </c>
      <c r="L765" s="35">
        <f>MAX(G$5:G765)</f>
        <v>670618</v>
      </c>
      <c r="M765" s="3">
        <v>0.65</v>
      </c>
      <c r="N765" s="38">
        <f>INT(B765*0.2)</f>
        <v>1386961</v>
      </c>
      <c r="O765" s="38">
        <f t="shared" si="35"/>
        <v>279423</v>
      </c>
      <c r="P765">
        <f>INT(L765*2.5)</f>
        <v>1676545</v>
      </c>
      <c r="Q765">
        <f>INT(L765/4)</f>
        <v>167654</v>
      </c>
      <c r="W765" s="4" t="s">
        <v>8188</v>
      </c>
      <c r="X765">
        <v>1</v>
      </c>
      <c r="Y765" t="b">
        <f>IF(MOD(X765,9)=0,N765,IF(MOD(X765,6)=0,N765,IF(MOD(X765,3)=0,N765)))</f>
        <v>0</v>
      </c>
      <c r="Z765" t="b">
        <f>IF(MOD(X765,9)=0,O765,IF(MOD(X765,6)=0,O765,IF(MOD(X765,3)=0,O765)))</f>
        <v>0</v>
      </c>
    </row>
    <row r="766" spans="1:26">
      <c r="A766" s="4" t="s">
        <v>1052</v>
      </c>
      <c r="B766" s="3">
        <f>主线辅助!B762</f>
        <v>6942076</v>
      </c>
      <c r="C766" s="3">
        <v>7</v>
      </c>
      <c r="D766" s="3">
        <v>78</v>
      </c>
      <c r="E766" s="3">
        <v>3</v>
      </c>
      <c r="F766" s="25">
        <f t="shared" si="33"/>
        <v>738256</v>
      </c>
      <c r="G766" s="25">
        <v>671321</v>
      </c>
      <c r="H766" s="26">
        <f>ROUND((F766/4*5.5+F766*2.7+F766/4*10*1)*2,0)*C766</f>
        <v>67956462</v>
      </c>
      <c r="I766" s="26">
        <f t="shared" si="34"/>
        <v>61795097</v>
      </c>
      <c r="J766" s="26"/>
      <c r="K766" s="35">
        <f>MAX(G766-MAX(G$5:G765),0)</f>
        <v>703</v>
      </c>
      <c r="L766" s="35">
        <f>MAX(G$5:G766)</f>
        <v>671321</v>
      </c>
      <c r="M766" s="3">
        <v>0.65</v>
      </c>
      <c r="N766" s="38">
        <f>INT(B766*0.2)</f>
        <v>1388415</v>
      </c>
      <c r="O766" s="38">
        <f t="shared" si="35"/>
        <v>279716</v>
      </c>
      <c r="P766">
        <f>INT(L766*2.5)</f>
        <v>1678302</v>
      </c>
      <c r="Q766">
        <f>INT(L766/4)</f>
        <v>167830</v>
      </c>
      <c r="W766" s="4" t="s">
        <v>8188</v>
      </c>
      <c r="X766">
        <v>2</v>
      </c>
      <c r="Y766" t="b">
        <f>IF(MOD(X766,9)=0,N766,IF(MOD(X766,6)=0,N766,IF(MOD(X766,3)=0,N766)))</f>
        <v>0</v>
      </c>
      <c r="Z766" t="b">
        <f>IF(MOD(X766,9)=0,O766,IF(MOD(X766,6)=0,O766,IF(MOD(X766,3)=0,O766)))</f>
        <v>0</v>
      </c>
    </row>
    <row r="767" spans="1:26">
      <c r="A767" s="4" t="s">
        <v>1053</v>
      </c>
      <c r="B767" s="3">
        <f>主线辅助!B763</f>
        <v>6958148</v>
      </c>
      <c r="C767" s="3">
        <v>7</v>
      </c>
      <c r="D767" s="3">
        <v>78</v>
      </c>
      <c r="E767" s="3">
        <v>3</v>
      </c>
      <c r="F767" s="25">
        <f t="shared" si="33"/>
        <v>739966</v>
      </c>
      <c r="G767" s="25">
        <v>672875</v>
      </c>
      <c r="H767" s="26">
        <f>ROUND((F767/4*5.5+F767*2.7+F767/4*10*1)*2,0)*C767</f>
        <v>68113871</v>
      </c>
      <c r="I767" s="26">
        <f t="shared" si="34"/>
        <v>61938142</v>
      </c>
      <c r="J767" s="26"/>
      <c r="K767" s="35">
        <f>MAX(G767-MAX(G$5:G766),0)</f>
        <v>1554</v>
      </c>
      <c r="L767" s="35">
        <f>MAX(G$5:G767)</f>
        <v>672875</v>
      </c>
      <c r="M767" s="3">
        <v>0.65</v>
      </c>
      <c r="N767" s="38">
        <f>INT(B767*0.2)</f>
        <v>1391629</v>
      </c>
      <c r="O767" s="38">
        <f t="shared" si="35"/>
        <v>280363</v>
      </c>
      <c r="P767">
        <f>INT(L767*2.5)</f>
        <v>1682187</v>
      </c>
      <c r="Q767">
        <f>INT(L767/4)</f>
        <v>168218</v>
      </c>
      <c r="W767" s="4" t="s">
        <v>8188</v>
      </c>
      <c r="X767">
        <v>3</v>
      </c>
      <c r="Y767">
        <f>IF(MOD(X767,9)=0,N767,IF(MOD(X767,6)=0,N767,IF(MOD(X767,3)=0,N767)))</f>
        <v>1391629</v>
      </c>
      <c r="Z767">
        <f>IF(MOD(X767,9)=0,O767,IF(MOD(X767,6)=0,O767,IF(MOD(X767,3)=0,O767)))</f>
        <v>280363</v>
      </c>
    </row>
    <row r="768" spans="1:26">
      <c r="A768" s="4" t="s">
        <v>1054</v>
      </c>
      <c r="B768" s="3">
        <f>主线辅助!B764</f>
        <v>6965430</v>
      </c>
      <c r="C768" s="3">
        <v>7</v>
      </c>
      <c r="D768" s="3">
        <v>78</v>
      </c>
      <c r="E768" s="3">
        <v>3</v>
      </c>
      <c r="F768" s="25">
        <f t="shared" si="33"/>
        <v>740740</v>
      </c>
      <c r="G768" s="25">
        <v>673580</v>
      </c>
      <c r="H768" s="26">
        <f>ROUND((F768/4*5.5+F768*2.7+F768/4*10*1)*2,0)*C768</f>
        <v>68185117</v>
      </c>
      <c r="I768" s="26">
        <f t="shared" si="34"/>
        <v>62003039</v>
      </c>
      <c r="J768" s="26"/>
      <c r="K768" s="35">
        <f>MAX(G768-MAX(G$5:G767),0)</f>
        <v>705</v>
      </c>
      <c r="L768" s="35">
        <f>MAX(G$5:G768)</f>
        <v>673580</v>
      </c>
      <c r="M768" s="3">
        <v>0.65</v>
      </c>
      <c r="N768" s="38">
        <f>INT(B768*0.2)</f>
        <v>1393086</v>
      </c>
      <c r="O768" s="38">
        <f t="shared" si="35"/>
        <v>280658</v>
      </c>
      <c r="P768">
        <f>INT(L768*2.5)</f>
        <v>1683950</v>
      </c>
      <c r="Q768">
        <f>INT(L768/4)</f>
        <v>168395</v>
      </c>
      <c r="W768" s="4" t="s">
        <v>8188</v>
      </c>
      <c r="X768">
        <v>4</v>
      </c>
      <c r="Y768" t="b">
        <f>IF(MOD(X768,9)=0,N768,IF(MOD(X768,6)=0,N768,IF(MOD(X768,3)=0,N768)))</f>
        <v>0</v>
      </c>
      <c r="Z768" t="b">
        <f>IF(MOD(X768,9)=0,O768,IF(MOD(X768,6)=0,O768,IF(MOD(X768,3)=0,O768)))</f>
        <v>0</v>
      </c>
    </row>
    <row r="769" spans="1:26">
      <c r="A769" s="4" t="s">
        <v>1055</v>
      </c>
      <c r="B769" s="3">
        <f>主线辅助!B765</f>
        <v>6972715</v>
      </c>
      <c r="C769" s="3">
        <v>7</v>
      </c>
      <c r="D769" s="3">
        <v>78</v>
      </c>
      <c r="E769" s="3">
        <v>3</v>
      </c>
      <c r="F769" s="25">
        <f t="shared" si="33"/>
        <v>741515</v>
      </c>
      <c r="G769" s="25">
        <v>674284</v>
      </c>
      <c r="H769" s="26">
        <f>ROUND((F769/4*5.5+F769*2.7+F769/4*10*1)*2,0)*C769</f>
        <v>68256454</v>
      </c>
      <c r="I769" s="26">
        <f t="shared" si="34"/>
        <v>62067845</v>
      </c>
      <c r="J769" s="26"/>
      <c r="K769" s="35">
        <f>MAX(G769-MAX(G$5:G768),0)</f>
        <v>704</v>
      </c>
      <c r="L769" s="35">
        <f>MAX(G$5:G769)</f>
        <v>674284</v>
      </c>
      <c r="M769" s="3">
        <v>0.65</v>
      </c>
      <c r="N769" s="38">
        <f>INT(B769*0.2)</f>
        <v>1394543</v>
      </c>
      <c r="O769" s="38">
        <f t="shared" si="35"/>
        <v>280951</v>
      </c>
      <c r="P769">
        <f>INT(L769*2.5)</f>
        <v>1685710</v>
      </c>
      <c r="Q769">
        <f>INT(L769/4)</f>
        <v>168571</v>
      </c>
      <c r="W769" s="4" t="s">
        <v>8188</v>
      </c>
      <c r="X769">
        <v>5</v>
      </c>
      <c r="Y769" t="b">
        <f>IF(MOD(X769,9)=0,N769,IF(MOD(X769,6)=0,N769,IF(MOD(X769,3)=0,N769)))</f>
        <v>0</v>
      </c>
      <c r="Z769" t="b">
        <f>IF(MOD(X769,9)=0,O769,IF(MOD(X769,6)=0,O769,IF(MOD(X769,3)=0,O769)))</f>
        <v>0</v>
      </c>
    </row>
    <row r="770" spans="1:26">
      <c r="A770" s="4" t="s">
        <v>1056</v>
      </c>
      <c r="B770" s="3">
        <f>主线辅助!B766</f>
        <v>6988844</v>
      </c>
      <c r="C770" s="3">
        <v>7</v>
      </c>
      <c r="D770" s="3">
        <v>78</v>
      </c>
      <c r="E770" s="3">
        <v>3</v>
      </c>
      <c r="F770" s="25">
        <f t="shared" si="33"/>
        <v>743230</v>
      </c>
      <c r="G770" s="25">
        <v>675844</v>
      </c>
      <c r="H770" s="26">
        <f>ROUND((F770/4*5.5+F770*2.7+F770/4*10*1)*2,0)*C770</f>
        <v>68414325</v>
      </c>
      <c r="I770" s="26">
        <f t="shared" si="34"/>
        <v>62211443</v>
      </c>
      <c r="J770" s="26"/>
      <c r="K770" s="35">
        <f>MAX(G770-MAX(G$5:G769),0)</f>
        <v>1560</v>
      </c>
      <c r="L770" s="35">
        <f>MAX(G$5:G770)</f>
        <v>675844</v>
      </c>
      <c r="M770" s="3">
        <v>0.65</v>
      </c>
      <c r="N770" s="38">
        <f>INT(B770*0.2)</f>
        <v>1397768</v>
      </c>
      <c r="O770" s="38">
        <f t="shared" si="35"/>
        <v>281601</v>
      </c>
      <c r="P770">
        <f>INT(L770*2.5)</f>
        <v>1689610</v>
      </c>
      <c r="Q770">
        <f>INT(L770/4)</f>
        <v>168961</v>
      </c>
      <c r="W770" s="4" t="s">
        <v>8188</v>
      </c>
      <c r="X770">
        <v>6</v>
      </c>
      <c r="Y770">
        <f>IF(MOD(X770,9)=0,N770,IF(MOD(X770,6)=0,N770,IF(MOD(X770,3)=0,N770)))</f>
        <v>1397768</v>
      </c>
      <c r="Z770">
        <f>IF(MOD(X770,9)=0,O770,IF(MOD(X770,6)=0,O770,IF(MOD(X770,3)=0,O770)))</f>
        <v>281601</v>
      </c>
    </row>
    <row r="771" spans="1:26">
      <c r="A771" s="4" t="s">
        <v>1057</v>
      </c>
      <c r="B771" s="3">
        <f>主线辅助!B767</f>
        <v>6996144</v>
      </c>
      <c r="C771" s="3">
        <v>7</v>
      </c>
      <c r="D771" s="3">
        <v>78</v>
      </c>
      <c r="E771" s="3">
        <v>3</v>
      </c>
      <c r="F771" s="25">
        <f t="shared" si="33"/>
        <v>744006</v>
      </c>
      <c r="G771" s="25">
        <v>676550</v>
      </c>
      <c r="H771" s="26">
        <f>ROUND((F771/4*5.5+F771*2.7+F771/4*10*1)*2,0)*C771</f>
        <v>68485753</v>
      </c>
      <c r="I771" s="26">
        <f t="shared" si="34"/>
        <v>62276431</v>
      </c>
      <c r="J771" s="26"/>
      <c r="K771" s="35">
        <f>MAX(G771-MAX(G$5:G770),0)</f>
        <v>706</v>
      </c>
      <c r="L771" s="35">
        <f>MAX(G$5:G771)</f>
        <v>676550</v>
      </c>
      <c r="M771" s="3">
        <v>0.65</v>
      </c>
      <c r="N771" s="38">
        <f>INT(B771*0.2)</f>
        <v>1399228</v>
      </c>
      <c r="O771" s="38">
        <f t="shared" si="35"/>
        <v>281895</v>
      </c>
      <c r="P771">
        <f>INT(L771*2.5)</f>
        <v>1691375</v>
      </c>
      <c r="Q771">
        <f>INT(L771/4)</f>
        <v>169137</v>
      </c>
      <c r="W771" s="4" t="s">
        <v>8188</v>
      </c>
      <c r="X771">
        <v>7</v>
      </c>
      <c r="Y771" t="b">
        <f>IF(MOD(X771,9)=0,N771,IF(MOD(X771,6)=0,N771,IF(MOD(X771,3)=0,N771)))</f>
        <v>0</v>
      </c>
      <c r="Z771" t="b">
        <f>IF(MOD(X771,9)=0,O771,IF(MOD(X771,6)=0,O771,IF(MOD(X771,3)=0,O771)))</f>
        <v>0</v>
      </c>
    </row>
    <row r="772" spans="1:26">
      <c r="A772" s="4" t="s">
        <v>1058</v>
      </c>
      <c r="B772" s="3">
        <f>主线辅助!B768</f>
        <v>7003445</v>
      </c>
      <c r="C772" s="3">
        <v>7</v>
      </c>
      <c r="D772" s="3">
        <v>78</v>
      </c>
      <c r="E772" s="3">
        <v>3</v>
      </c>
      <c r="F772" s="25">
        <f t="shared" si="33"/>
        <v>744783</v>
      </c>
      <c r="G772" s="25">
        <v>677256</v>
      </c>
      <c r="H772" s="26">
        <f>ROUND((F772/4*5.5+F772*2.7+F772/4*10*1)*2,0)*C772</f>
        <v>68557272</v>
      </c>
      <c r="I772" s="26">
        <f t="shared" si="34"/>
        <v>62341412</v>
      </c>
      <c r="J772" s="26"/>
      <c r="K772" s="35">
        <f>MAX(G772-MAX(G$5:G771),0)</f>
        <v>706</v>
      </c>
      <c r="L772" s="35">
        <f>MAX(G$5:G772)</f>
        <v>677256</v>
      </c>
      <c r="M772" s="3">
        <v>0.65</v>
      </c>
      <c r="N772" s="38">
        <f>INT(B772*0.2)</f>
        <v>1400689</v>
      </c>
      <c r="O772" s="38">
        <f t="shared" si="35"/>
        <v>282190</v>
      </c>
      <c r="P772">
        <f>INT(L772*2.5)</f>
        <v>1693140</v>
      </c>
      <c r="Q772">
        <f>INT(L772/4)</f>
        <v>169314</v>
      </c>
      <c r="W772" s="4" t="s">
        <v>8188</v>
      </c>
      <c r="X772">
        <v>8</v>
      </c>
      <c r="Y772" t="b">
        <f>IF(MOD(X772,9)=0,N772,IF(MOD(X772,6)=0,N772,IF(MOD(X772,3)=0,N772)))</f>
        <v>0</v>
      </c>
      <c r="Z772" t="b">
        <f>IF(MOD(X772,9)=0,O772,IF(MOD(X772,6)=0,O772,IF(MOD(X772,3)=0,O772)))</f>
        <v>0</v>
      </c>
    </row>
    <row r="773" spans="1:26">
      <c r="A773" s="4" t="s">
        <v>1059</v>
      </c>
      <c r="B773" s="3">
        <f>主线辅助!B769</f>
        <v>7019631</v>
      </c>
      <c r="C773" s="3">
        <v>7</v>
      </c>
      <c r="D773" s="3">
        <v>78</v>
      </c>
      <c r="E773" s="3">
        <v>3</v>
      </c>
      <c r="F773" s="25">
        <f t="shared" si="33"/>
        <v>746504</v>
      </c>
      <c r="G773" s="25">
        <v>678821</v>
      </c>
      <c r="H773" s="26">
        <f>ROUND((F773/4*5.5+F773*2.7+F773/4*10*1)*2,0)*C773</f>
        <v>68715696</v>
      </c>
      <c r="I773" s="26">
        <f t="shared" si="34"/>
        <v>62485472</v>
      </c>
      <c r="J773" s="26"/>
      <c r="K773" s="35">
        <f>MAX(G773-MAX(G$5:G772),0)</f>
        <v>1565</v>
      </c>
      <c r="L773" s="35">
        <f>MAX(G$5:G773)</f>
        <v>678821</v>
      </c>
      <c r="M773" s="3">
        <v>0.65</v>
      </c>
      <c r="N773" s="38">
        <f>INT(B773*0.2)</f>
        <v>1403926</v>
      </c>
      <c r="O773" s="38">
        <f t="shared" si="35"/>
        <v>282841</v>
      </c>
      <c r="P773">
        <f>INT(L773*2.5)</f>
        <v>1697052</v>
      </c>
      <c r="Q773">
        <f>INT(L773/4)</f>
        <v>169705</v>
      </c>
      <c r="W773" s="4" t="s">
        <v>8188</v>
      </c>
      <c r="X773">
        <v>9</v>
      </c>
      <c r="Y773">
        <f>IF(MOD(X773,9)=0,N773,IF(MOD(X773,6)=0,N773,IF(MOD(X773,3)=0,N773)))</f>
        <v>1403926</v>
      </c>
      <c r="Z773">
        <f>IF(MOD(X773,9)=0,O773,IF(MOD(X773,6)=0,O773,IF(MOD(X773,3)=0,O773)))</f>
        <v>282841</v>
      </c>
    </row>
    <row r="774" spans="1:26">
      <c r="A774" s="4" t="s">
        <v>178</v>
      </c>
      <c r="B774" s="3">
        <f>主线辅助!B770</f>
        <v>7026948</v>
      </c>
      <c r="C774" s="3">
        <v>7</v>
      </c>
      <c r="D774" s="3">
        <v>78</v>
      </c>
      <c r="E774" s="3">
        <v>3</v>
      </c>
      <c r="F774" s="25">
        <f t="shared" ref="F774:F837" si="36">INT(B774/(5-1.9)/C774/(D774/2.7)*100/1.5)</f>
        <v>747282</v>
      </c>
      <c r="G774" s="25">
        <v>679528</v>
      </c>
      <c r="H774" s="26">
        <f>ROUND((F774/4*5.5+F774*2.7+F774/4*10*1)*2,0)*C774</f>
        <v>68787306</v>
      </c>
      <c r="I774" s="26">
        <f t="shared" ref="I774:I837" si="37">ROUND((G774/4*5.5+G774*2.7+G774/4*10*1)*2,0)*C774</f>
        <v>62550551</v>
      </c>
      <c r="J774" s="26"/>
      <c r="K774" s="35">
        <f>MAX(G774-MAX(G$5:G773),0)</f>
        <v>707</v>
      </c>
      <c r="L774" s="35">
        <f>MAX(G$5:G774)</f>
        <v>679528</v>
      </c>
      <c r="M774" s="3">
        <v>0.65</v>
      </c>
      <c r="N774" s="38">
        <f>INT(B774*0.2)</f>
        <v>1405389</v>
      </c>
      <c r="O774" s="38">
        <f t="shared" ref="O774:O837" si="38">INT((P774/15)+Q774)</f>
        <v>283136</v>
      </c>
      <c r="P774">
        <f>INT(L774*2.5)</f>
        <v>1698820</v>
      </c>
      <c r="Q774">
        <f>INT(L774/4)</f>
        <v>169882</v>
      </c>
      <c r="W774" s="4" t="s">
        <v>8188</v>
      </c>
      <c r="X774">
        <v>10</v>
      </c>
      <c r="Y774" t="b">
        <f>IF(MOD(X774,9)=0,N774,IF(MOD(X774,6)=0,N774,IF(MOD(X774,3)=0,N774)))</f>
        <v>0</v>
      </c>
      <c r="Z774" t="b">
        <f>IF(MOD(X774,9)=0,O774,IF(MOD(X774,6)=0,O774,IF(MOD(X774,3)=0,O774)))</f>
        <v>0</v>
      </c>
    </row>
    <row r="775" spans="1:26">
      <c r="A775" s="4" t="s">
        <v>1060</v>
      </c>
      <c r="B775" s="3">
        <f>主线辅助!B771</f>
        <v>7075628</v>
      </c>
      <c r="C775" s="3">
        <v>7</v>
      </c>
      <c r="D775" s="3">
        <v>78</v>
      </c>
      <c r="E775" s="3">
        <v>3</v>
      </c>
      <c r="F775" s="25">
        <f t="shared" si="36"/>
        <v>752459</v>
      </c>
      <c r="G775" s="25">
        <v>684236</v>
      </c>
      <c r="H775" s="26">
        <f>ROUND((F775/4*5.5+F775*2.7+F775/4*10*1)*2,0)*C775</f>
        <v>69263852</v>
      </c>
      <c r="I775" s="26">
        <f t="shared" si="37"/>
        <v>62983921</v>
      </c>
      <c r="J775" s="26"/>
      <c r="K775" s="35">
        <f>MAX(G775-MAX(G$5:G774),0)</f>
        <v>4708</v>
      </c>
      <c r="L775" s="35">
        <f>MAX(G$5:G775)</f>
        <v>684236</v>
      </c>
      <c r="M775" s="3">
        <v>0.65</v>
      </c>
      <c r="N775" s="38">
        <f>INT(B775*0.2)</f>
        <v>1415125</v>
      </c>
      <c r="O775" s="38">
        <f t="shared" si="38"/>
        <v>285098</v>
      </c>
      <c r="P775">
        <f>INT(L775*2.5)</f>
        <v>1710590</v>
      </c>
      <c r="Q775">
        <f>INT(L775/4)</f>
        <v>171059</v>
      </c>
      <c r="W775" s="4" t="s">
        <v>8189</v>
      </c>
      <c r="X775">
        <v>1</v>
      </c>
      <c r="Y775" t="b">
        <f>IF(MOD(X775,9)=0,N775,IF(MOD(X775,6)=0,N775,IF(MOD(X775,3)=0,N775)))</f>
        <v>0</v>
      </c>
      <c r="Z775" t="b">
        <f>IF(MOD(X775,9)=0,O775,IF(MOD(X775,6)=0,O775,IF(MOD(X775,3)=0,O775)))</f>
        <v>0</v>
      </c>
    </row>
    <row r="776" spans="1:26">
      <c r="A776" s="4" t="s">
        <v>1061</v>
      </c>
      <c r="B776" s="3">
        <f>主线辅助!B772</f>
        <v>7082960</v>
      </c>
      <c r="C776" s="3">
        <v>7</v>
      </c>
      <c r="D776" s="3">
        <v>78</v>
      </c>
      <c r="E776" s="3">
        <v>3</v>
      </c>
      <c r="F776" s="25">
        <f t="shared" si="36"/>
        <v>753239</v>
      </c>
      <c r="G776" s="25">
        <v>684945</v>
      </c>
      <c r="H776" s="26">
        <f>ROUND((F776/4*5.5+F776*2.7+F776/4*10*1)*2,0)*C776</f>
        <v>69335651</v>
      </c>
      <c r="I776" s="26">
        <f t="shared" si="37"/>
        <v>63049189</v>
      </c>
      <c r="J776" s="26"/>
      <c r="K776" s="35">
        <f>MAX(G776-MAX(G$5:G775),0)</f>
        <v>709</v>
      </c>
      <c r="L776" s="35">
        <f>MAX(G$5:G776)</f>
        <v>684945</v>
      </c>
      <c r="M776" s="3">
        <v>0.65</v>
      </c>
      <c r="N776" s="38">
        <f>INT(B776*0.2)</f>
        <v>1416592</v>
      </c>
      <c r="O776" s="38">
        <f t="shared" si="38"/>
        <v>285393</v>
      </c>
      <c r="P776">
        <f>INT(L776*2.5)</f>
        <v>1712362</v>
      </c>
      <c r="Q776">
        <f>INT(L776/4)</f>
        <v>171236</v>
      </c>
      <c r="W776" s="4" t="s">
        <v>8189</v>
      </c>
      <c r="X776">
        <v>2</v>
      </c>
      <c r="Y776" t="b">
        <f>IF(MOD(X776,9)=0,N776,IF(MOD(X776,6)=0,N776,IF(MOD(X776,3)=0,N776)))</f>
        <v>0</v>
      </c>
      <c r="Z776" t="b">
        <f>IF(MOD(X776,9)=0,O776,IF(MOD(X776,6)=0,O776,IF(MOD(X776,3)=0,O776)))</f>
        <v>0</v>
      </c>
    </row>
    <row r="777" spans="1:26">
      <c r="A777" s="4" t="s">
        <v>1062</v>
      </c>
      <c r="B777" s="3">
        <f>主线辅助!B773</f>
        <v>7099233</v>
      </c>
      <c r="C777" s="3">
        <v>7</v>
      </c>
      <c r="D777" s="3">
        <v>78</v>
      </c>
      <c r="E777" s="3">
        <v>3</v>
      </c>
      <c r="F777" s="25">
        <f t="shared" si="36"/>
        <v>754969</v>
      </c>
      <c r="G777" s="25">
        <v>686519</v>
      </c>
      <c r="H777" s="26">
        <f>ROUND((F777/4*5.5+F777*2.7+F777/4*10*1)*2,0)*C777</f>
        <v>69494894</v>
      </c>
      <c r="I777" s="26">
        <f t="shared" si="37"/>
        <v>63194075</v>
      </c>
      <c r="J777" s="26"/>
      <c r="K777" s="35">
        <f>MAX(G777-MAX(G$5:G776),0)</f>
        <v>1574</v>
      </c>
      <c r="L777" s="35">
        <f>MAX(G$5:G777)</f>
        <v>686519</v>
      </c>
      <c r="M777" s="3">
        <v>0.65</v>
      </c>
      <c r="N777" s="38">
        <f>INT(B777*0.2)</f>
        <v>1419846</v>
      </c>
      <c r="O777" s="38">
        <f t="shared" si="38"/>
        <v>286048</v>
      </c>
      <c r="P777">
        <f>INT(L777*2.5)</f>
        <v>1716297</v>
      </c>
      <c r="Q777">
        <f>INT(L777/4)</f>
        <v>171629</v>
      </c>
      <c r="W777" s="4" t="s">
        <v>8189</v>
      </c>
      <c r="X777">
        <v>3</v>
      </c>
      <c r="Y777">
        <f>IF(MOD(X777,9)=0,N777,IF(MOD(X777,6)=0,N777,IF(MOD(X777,3)=0,N777)))</f>
        <v>1419846</v>
      </c>
      <c r="Z777">
        <f>IF(MOD(X777,9)=0,O777,IF(MOD(X777,6)=0,O777,IF(MOD(X777,3)=0,O777)))</f>
        <v>286048</v>
      </c>
    </row>
    <row r="778" spans="1:26">
      <c r="A778" s="4" t="s">
        <v>1063</v>
      </c>
      <c r="B778" s="3">
        <f>主线辅助!B774</f>
        <v>7106581</v>
      </c>
      <c r="C778" s="3">
        <v>7</v>
      </c>
      <c r="D778" s="3">
        <v>78</v>
      </c>
      <c r="E778" s="3">
        <v>3</v>
      </c>
      <c r="F778" s="25">
        <f t="shared" si="36"/>
        <v>755751</v>
      </c>
      <c r="G778" s="25">
        <v>687229</v>
      </c>
      <c r="H778" s="26">
        <f>ROUND((F778/4*5.5+F778*2.7+F778/4*10*1)*2,0)*C778</f>
        <v>69566882</v>
      </c>
      <c r="I778" s="26">
        <f t="shared" si="37"/>
        <v>63259427</v>
      </c>
      <c r="J778" s="26"/>
      <c r="K778" s="35">
        <f>MAX(G778-MAX(G$5:G777),0)</f>
        <v>710</v>
      </c>
      <c r="L778" s="35">
        <f>MAX(G$5:G778)</f>
        <v>687229</v>
      </c>
      <c r="M778" s="3">
        <v>0.65</v>
      </c>
      <c r="N778" s="38">
        <f>INT(B778*0.2)</f>
        <v>1421316</v>
      </c>
      <c r="O778" s="38">
        <f t="shared" si="38"/>
        <v>286345</v>
      </c>
      <c r="P778">
        <f>INT(L778*2.5)</f>
        <v>1718072</v>
      </c>
      <c r="Q778">
        <f>INT(L778/4)</f>
        <v>171807</v>
      </c>
      <c r="W778" s="4" t="s">
        <v>8189</v>
      </c>
      <c r="X778">
        <v>4</v>
      </c>
      <c r="Y778" t="b">
        <f>IF(MOD(X778,9)=0,N778,IF(MOD(X778,6)=0,N778,IF(MOD(X778,3)=0,N778)))</f>
        <v>0</v>
      </c>
      <c r="Z778" t="b">
        <f>IF(MOD(X778,9)=0,O778,IF(MOD(X778,6)=0,O778,IF(MOD(X778,3)=0,O778)))</f>
        <v>0</v>
      </c>
    </row>
    <row r="779" spans="1:26">
      <c r="A779" s="4" t="s">
        <v>1064</v>
      </c>
      <c r="B779" s="3">
        <f>主线辅助!B775</f>
        <v>7113929</v>
      </c>
      <c r="C779" s="3">
        <v>7</v>
      </c>
      <c r="D779" s="3">
        <v>78</v>
      </c>
      <c r="E779" s="3">
        <v>3</v>
      </c>
      <c r="F779" s="25">
        <f t="shared" si="36"/>
        <v>756532</v>
      </c>
      <c r="G779" s="25">
        <v>687940</v>
      </c>
      <c r="H779" s="26">
        <f>ROUND((F779/4*5.5+F779*2.7+F779/4*10*1)*2,0)*C779</f>
        <v>69638772</v>
      </c>
      <c r="I779" s="26">
        <f t="shared" si="37"/>
        <v>63324877</v>
      </c>
      <c r="J779" s="26"/>
      <c r="K779" s="35">
        <f>MAX(G779-MAX(G$5:G778),0)</f>
        <v>711</v>
      </c>
      <c r="L779" s="35">
        <f>MAX(G$5:G779)</f>
        <v>687940</v>
      </c>
      <c r="M779" s="3">
        <v>0.65</v>
      </c>
      <c r="N779" s="38">
        <f>INT(B779*0.2)</f>
        <v>1422785</v>
      </c>
      <c r="O779" s="38">
        <f t="shared" si="38"/>
        <v>286641</v>
      </c>
      <c r="P779">
        <f>INT(L779*2.5)</f>
        <v>1719850</v>
      </c>
      <c r="Q779">
        <f>INT(L779/4)</f>
        <v>171985</v>
      </c>
      <c r="W779" s="4" t="s">
        <v>8189</v>
      </c>
      <c r="X779">
        <v>5</v>
      </c>
      <c r="Y779" t="b">
        <f>IF(MOD(X779,9)=0,N779,IF(MOD(X779,6)=0,N779,IF(MOD(X779,3)=0,N779)))</f>
        <v>0</v>
      </c>
      <c r="Z779" t="b">
        <f>IF(MOD(X779,9)=0,O779,IF(MOD(X779,6)=0,O779,IF(MOD(X779,3)=0,O779)))</f>
        <v>0</v>
      </c>
    </row>
    <row r="780" spans="1:26">
      <c r="A780" s="4" t="s">
        <v>1065</v>
      </c>
      <c r="B780" s="3">
        <f>主线辅助!B776</f>
        <v>7130260</v>
      </c>
      <c r="C780" s="3">
        <v>7</v>
      </c>
      <c r="D780" s="3">
        <v>78</v>
      </c>
      <c r="E780" s="3">
        <v>3</v>
      </c>
      <c r="F780" s="25">
        <f t="shared" si="36"/>
        <v>758269</v>
      </c>
      <c r="G780" s="25">
        <v>689519</v>
      </c>
      <c r="H780" s="26">
        <f>ROUND((F780/4*5.5+F780*2.7+F780/4*10*1)*2,0)*C780</f>
        <v>69798659</v>
      </c>
      <c r="I780" s="26">
        <f t="shared" si="37"/>
        <v>63470225</v>
      </c>
      <c r="J780" s="26"/>
      <c r="K780" s="35">
        <f>MAX(G780-MAX(G$5:G779),0)</f>
        <v>1579</v>
      </c>
      <c r="L780" s="35">
        <f>MAX(G$5:G780)</f>
        <v>689519</v>
      </c>
      <c r="M780" s="3">
        <v>0.65</v>
      </c>
      <c r="N780" s="38">
        <f>INT(B780*0.2)</f>
        <v>1426052</v>
      </c>
      <c r="O780" s="38">
        <f t="shared" si="38"/>
        <v>287298</v>
      </c>
      <c r="P780">
        <f>INT(L780*2.5)</f>
        <v>1723797</v>
      </c>
      <c r="Q780">
        <f>INT(L780/4)</f>
        <v>172379</v>
      </c>
      <c r="W780" s="4" t="s">
        <v>8189</v>
      </c>
      <c r="X780">
        <v>6</v>
      </c>
      <c r="Y780">
        <f>IF(MOD(X780,9)=0,N780,IF(MOD(X780,6)=0,N780,IF(MOD(X780,3)=0,N780)))</f>
        <v>1426052</v>
      </c>
      <c r="Z780">
        <f>IF(MOD(X780,9)=0,O780,IF(MOD(X780,6)=0,O780,IF(MOD(X780,3)=0,O780)))</f>
        <v>287298</v>
      </c>
    </row>
    <row r="781" spans="1:26">
      <c r="A781" s="4" t="s">
        <v>1066</v>
      </c>
      <c r="B781" s="3">
        <f>主线辅助!B777</f>
        <v>7137623</v>
      </c>
      <c r="C781" s="3">
        <v>7</v>
      </c>
      <c r="D781" s="3">
        <v>78</v>
      </c>
      <c r="E781" s="3">
        <v>3</v>
      </c>
      <c r="F781" s="25">
        <f t="shared" si="36"/>
        <v>759052</v>
      </c>
      <c r="G781" s="25">
        <v>690231</v>
      </c>
      <c r="H781" s="26">
        <f>ROUND((F781/4*5.5+F781*2.7+F781/4*10*1)*2,0)*C781</f>
        <v>69870738</v>
      </c>
      <c r="I781" s="26">
        <f t="shared" si="37"/>
        <v>63535766</v>
      </c>
      <c r="J781" s="26"/>
      <c r="K781" s="35">
        <f>MAX(G781-MAX(G$5:G780),0)</f>
        <v>712</v>
      </c>
      <c r="L781" s="35">
        <f>MAX(G$5:G781)</f>
        <v>690231</v>
      </c>
      <c r="M781" s="3">
        <v>0.65</v>
      </c>
      <c r="N781" s="38">
        <f>INT(B781*0.2)</f>
        <v>1427524</v>
      </c>
      <c r="O781" s="38">
        <f t="shared" si="38"/>
        <v>287595</v>
      </c>
      <c r="P781">
        <f>INT(L781*2.5)</f>
        <v>1725577</v>
      </c>
      <c r="Q781">
        <f>INT(L781/4)</f>
        <v>172557</v>
      </c>
      <c r="W781" s="4" t="s">
        <v>8189</v>
      </c>
      <c r="X781">
        <v>7</v>
      </c>
      <c r="Y781" t="b">
        <f>IF(MOD(X781,9)=0,N781,IF(MOD(X781,6)=0,N781,IF(MOD(X781,3)=0,N781)))</f>
        <v>0</v>
      </c>
      <c r="Z781" t="b">
        <f>IF(MOD(X781,9)=0,O781,IF(MOD(X781,6)=0,O781,IF(MOD(X781,3)=0,O781)))</f>
        <v>0</v>
      </c>
    </row>
    <row r="782" spans="1:26">
      <c r="A782" s="4" t="s">
        <v>1067</v>
      </c>
      <c r="B782" s="3">
        <f>主线辅助!B778</f>
        <v>7144989</v>
      </c>
      <c r="C782" s="3">
        <v>7</v>
      </c>
      <c r="D782" s="3">
        <v>78</v>
      </c>
      <c r="E782" s="3">
        <v>3</v>
      </c>
      <c r="F782" s="25">
        <f t="shared" si="36"/>
        <v>759835</v>
      </c>
      <c r="G782" s="25">
        <v>690943</v>
      </c>
      <c r="H782" s="26">
        <f>ROUND((F782/4*5.5+F782*2.7+F782/4*10*1)*2,0)*C782</f>
        <v>69942810</v>
      </c>
      <c r="I782" s="26">
        <f t="shared" si="37"/>
        <v>63601300</v>
      </c>
      <c r="J782" s="26"/>
      <c r="K782" s="35">
        <f>MAX(G782-MAX(G$5:G781),0)</f>
        <v>712</v>
      </c>
      <c r="L782" s="35">
        <f>MAX(G$5:G782)</f>
        <v>690943</v>
      </c>
      <c r="M782" s="3">
        <v>0.65</v>
      </c>
      <c r="N782" s="38">
        <f>INT(B782*0.2)</f>
        <v>1428997</v>
      </c>
      <c r="O782" s="38">
        <f t="shared" si="38"/>
        <v>287892</v>
      </c>
      <c r="P782">
        <f>INT(L782*2.5)</f>
        <v>1727357</v>
      </c>
      <c r="Q782">
        <f>INT(L782/4)</f>
        <v>172735</v>
      </c>
      <c r="W782" s="4" t="s">
        <v>8189</v>
      </c>
      <c r="X782">
        <v>8</v>
      </c>
      <c r="Y782" t="b">
        <f>IF(MOD(X782,9)=0,N782,IF(MOD(X782,6)=0,N782,IF(MOD(X782,3)=0,N782)))</f>
        <v>0</v>
      </c>
      <c r="Z782" t="b">
        <f>IF(MOD(X782,9)=0,O782,IF(MOD(X782,6)=0,O782,IF(MOD(X782,3)=0,O782)))</f>
        <v>0</v>
      </c>
    </row>
    <row r="783" spans="1:26">
      <c r="A783" s="4" t="s">
        <v>1068</v>
      </c>
      <c r="B783" s="3">
        <f>主线辅助!B779</f>
        <v>7161378</v>
      </c>
      <c r="C783" s="3">
        <v>7</v>
      </c>
      <c r="D783" s="3">
        <v>78</v>
      </c>
      <c r="E783" s="3">
        <v>3</v>
      </c>
      <c r="F783" s="25">
        <f t="shared" si="36"/>
        <v>761578</v>
      </c>
      <c r="G783" s="25">
        <v>692528</v>
      </c>
      <c r="H783" s="26">
        <f>ROUND((F783/4*5.5+F783*2.7+F783/4*10*1)*2,0)*C783</f>
        <v>70103257</v>
      </c>
      <c r="I783" s="26">
        <f t="shared" si="37"/>
        <v>63747201</v>
      </c>
      <c r="J783" s="26"/>
      <c r="K783" s="35">
        <f>MAX(G783-MAX(G$5:G782),0)</f>
        <v>1585</v>
      </c>
      <c r="L783" s="35">
        <f>MAX(G$5:G783)</f>
        <v>692528</v>
      </c>
      <c r="M783" s="3">
        <v>0.65</v>
      </c>
      <c r="N783" s="38">
        <f>INT(B783*0.2)</f>
        <v>1432275</v>
      </c>
      <c r="O783" s="38">
        <f t="shared" si="38"/>
        <v>288553</v>
      </c>
      <c r="P783">
        <f>INT(L783*2.5)</f>
        <v>1731320</v>
      </c>
      <c r="Q783">
        <f>INT(L783/4)</f>
        <v>173132</v>
      </c>
      <c r="W783" s="4" t="s">
        <v>8189</v>
      </c>
      <c r="X783">
        <v>9</v>
      </c>
      <c r="Y783">
        <f>IF(MOD(X783,9)=0,N783,IF(MOD(X783,6)=0,N783,IF(MOD(X783,3)=0,N783)))</f>
        <v>1432275</v>
      </c>
      <c r="Z783">
        <f>IF(MOD(X783,9)=0,O783,IF(MOD(X783,6)=0,O783,IF(MOD(X783,3)=0,O783)))</f>
        <v>288553</v>
      </c>
    </row>
    <row r="784" spans="1:26">
      <c r="A784" s="4" t="s">
        <v>180</v>
      </c>
      <c r="B784" s="3">
        <f>主线辅助!B780</f>
        <v>7168758</v>
      </c>
      <c r="C784" s="3">
        <v>7</v>
      </c>
      <c r="D784" s="3">
        <v>78</v>
      </c>
      <c r="E784" s="3">
        <v>3</v>
      </c>
      <c r="F784" s="25">
        <f t="shared" si="36"/>
        <v>762363</v>
      </c>
      <c r="G784" s="25">
        <v>693242</v>
      </c>
      <c r="H784" s="26">
        <f>ROUND((F784/4*5.5+F784*2.7+F784/4*10*1)*2,0)*C784</f>
        <v>70175511</v>
      </c>
      <c r="I784" s="26">
        <f t="shared" si="37"/>
        <v>63812924</v>
      </c>
      <c r="J784" s="26"/>
      <c r="K784" s="35">
        <f>MAX(G784-MAX(G$5:G783),0)</f>
        <v>714</v>
      </c>
      <c r="L784" s="35">
        <f>MAX(G$5:G784)</f>
        <v>693242</v>
      </c>
      <c r="M784" s="3">
        <v>0.65</v>
      </c>
      <c r="N784" s="38">
        <f>INT(B784*0.2)</f>
        <v>1433751</v>
      </c>
      <c r="O784" s="38">
        <f t="shared" si="38"/>
        <v>288850</v>
      </c>
      <c r="P784">
        <f>INT(L784*2.5)</f>
        <v>1733105</v>
      </c>
      <c r="Q784">
        <f>INT(L784/4)</f>
        <v>173310</v>
      </c>
      <c r="W784" s="4" t="s">
        <v>8189</v>
      </c>
      <c r="X784">
        <v>10</v>
      </c>
      <c r="Y784" t="b">
        <f>IF(MOD(X784,9)=0,N784,IF(MOD(X784,6)=0,N784,IF(MOD(X784,3)=0,N784)))</f>
        <v>0</v>
      </c>
      <c r="Z784" t="b">
        <f>IF(MOD(X784,9)=0,O784,IF(MOD(X784,6)=0,O784,IF(MOD(X784,3)=0,O784)))</f>
        <v>0</v>
      </c>
    </row>
    <row r="785" spans="1:26">
      <c r="A785" s="4" t="s">
        <v>1069</v>
      </c>
      <c r="B785" s="3">
        <f>主线辅助!B781</f>
        <v>7217997</v>
      </c>
      <c r="C785" s="3">
        <v>7</v>
      </c>
      <c r="D785" s="3">
        <v>78</v>
      </c>
      <c r="E785" s="3">
        <v>3</v>
      </c>
      <c r="F785" s="25">
        <f t="shared" si="36"/>
        <v>767599</v>
      </c>
      <c r="G785" s="25">
        <v>698004</v>
      </c>
      <c r="H785" s="26">
        <f>ROUND((F785/4*5.5+F785*2.7+F785/4*10*1)*2,0)*C785</f>
        <v>70657489</v>
      </c>
      <c r="I785" s="26">
        <f t="shared" si="37"/>
        <v>64251271</v>
      </c>
      <c r="J785" s="26"/>
      <c r="K785" s="35">
        <f>MAX(G785-MAX(G$5:G784),0)</f>
        <v>4762</v>
      </c>
      <c r="L785" s="35">
        <f>MAX(G$5:G785)</f>
        <v>698004</v>
      </c>
      <c r="M785" s="3">
        <v>0.65</v>
      </c>
      <c r="N785" s="38">
        <f>INT(B785*0.2)</f>
        <v>1443599</v>
      </c>
      <c r="O785" s="38">
        <f t="shared" si="38"/>
        <v>290835</v>
      </c>
      <c r="P785">
        <f>INT(L785*2.5)</f>
        <v>1745010</v>
      </c>
      <c r="Q785">
        <f>INT(L785/4)</f>
        <v>174501</v>
      </c>
      <c r="W785" s="4" t="s">
        <v>8190</v>
      </c>
      <c r="X785">
        <v>1</v>
      </c>
      <c r="Y785" t="b">
        <f>IF(MOD(X785,9)=0,N785,IF(MOD(X785,6)=0,N785,IF(MOD(X785,3)=0,N785)))</f>
        <v>0</v>
      </c>
      <c r="Z785" t="b">
        <f>IF(MOD(X785,9)=0,O785,IF(MOD(X785,6)=0,O785,IF(MOD(X785,3)=0,O785)))</f>
        <v>0</v>
      </c>
    </row>
    <row r="786" spans="1:26">
      <c r="A786" s="4" t="s">
        <v>1070</v>
      </c>
      <c r="B786" s="3">
        <f>主线辅助!B782</f>
        <v>7225394</v>
      </c>
      <c r="C786" s="3">
        <v>7</v>
      </c>
      <c r="D786" s="3">
        <v>78</v>
      </c>
      <c r="E786" s="3">
        <v>3</v>
      </c>
      <c r="F786" s="25">
        <f t="shared" si="36"/>
        <v>768386</v>
      </c>
      <c r="G786" s="25">
        <v>698719</v>
      </c>
      <c r="H786" s="26">
        <f>ROUND((F786/4*5.5+F786*2.7+F786/4*10*1)*2,0)*C786</f>
        <v>70729932</v>
      </c>
      <c r="I786" s="26">
        <f t="shared" si="37"/>
        <v>64317085</v>
      </c>
      <c r="J786" s="26"/>
      <c r="K786" s="35">
        <f>MAX(G786-MAX(G$5:G785),0)</f>
        <v>715</v>
      </c>
      <c r="L786" s="35">
        <f>MAX(G$5:G786)</f>
        <v>698719</v>
      </c>
      <c r="M786" s="3">
        <v>0.65</v>
      </c>
      <c r="N786" s="38">
        <f>INT(B786*0.2)</f>
        <v>1445078</v>
      </c>
      <c r="O786" s="38">
        <f t="shared" si="38"/>
        <v>291132</v>
      </c>
      <c r="P786">
        <f>INT(L786*2.5)</f>
        <v>1746797</v>
      </c>
      <c r="Q786">
        <f>INT(L786/4)</f>
        <v>174679</v>
      </c>
      <c r="W786" s="4" t="s">
        <v>8190</v>
      </c>
      <c r="X786">
        <v>2</v>
      </c>
      <c r="Y786" t="b">
        <f>IF(MOD(X786,9)=0,N786,IF(MOD(X786,6)=0,N786,IF(MOD(X786,3)=0,N786)))</f>
        <v>0</v>
      </c>
      <c r="Z786" t="b">
        <f>IF(MOD(X786,9)=0,O786,IF(MOD(X786,6)=0,O786,IF(MOD(X786,3)=0,O786)))</f>
        <v>0</v>
      </c>
    </row>
    <row r="787" spans="1:26">
      <c r="A787" s="4" t="s">
        <v>1071</v>
      </c>
      <c r="B787" s="3">
        <f>主线辅助!B783</f>
        <v>7241868</v>
      </c>
      <c r="C787" s="3">
        <v>7</v>
      </c>
      <c r="D787" s="3">
        <v>78</v>
      </c>
      <c r="E787" s="3">
        <v>3</v>
      </c>
      <c r="F787" s="25">
        <f t="shared" si="36"/>
        <v>770138</v>
      </c>
      <c r="G787" s="25">
        <v>700312</v>
      </c>
      <c r="H787" s="26">
        <f>ROUND((F787/4*5.5+F787*2.7+F787/4*10*1)*2,0)*C787</f>
        <v>70891205</v>
      </c>
      <c r="I787" s="26">
        <f t="shared" si="37"/>
        <v>64463721</v>
      </c>
      <c r="J787" s="26"/>
      <c r="K787" s="35">
        <f>MAX(G787-MAX(G$5:G786),0)</f>
        <v>1593</v>
      </c>
      <c r="L787" s="35">
        <f>MAX(G$5:G787)</f>
        <v>700312</v>
      </c>
      <c r="M787" s="3">
        <v>0.65</v>
      </c>
      <c r="N787" s="38">
        <f>INT(B787*0.2)</f>
        <v>1448373</v>
      </c>
      <c r="O787" s="38">
        <f t="shared" si="38"/>
        <v>291796</v>
      </c>
      <c r="P787">
        <f>INT(L787*2.5)</f>
        <v>1750780</v>
      </c>
      <c r="Q787">
        <f>INT(L787/4)</f>
        <v>175078</v>
      </c>
      <c r="W787" s="4" t="s">
        <v>8190</v>
      </c>
      <c r="X787">
        <v>3</v>
      </c>
      <c r="Y787">
        <f>IF(MOD(X787,9)=0,N787,IF(MOD(X787,6)=0,N787,IF(MOD(X787,3)=0,N787)))</f>
        <v>1448373</v>
      </c>
      <c r="Z787">
        <f>IF(MOD(X787,9)=0,O787,IF(MOD(X787,6)=0,O787,IF(MOD(X787,3)=0,O787)))</f>
        <v>291796</v>
      </c>
    </row>
    <row r="788" spans="1:26">
      <c r="A788" s="4" t="s">
        <v>1072</v>
      </c>
      <c r="B788" s="3">
        <f>主线辅助!B784</f>
        <v>7249281</v>
      </c>
      <c r="C788" s="3">
        <v>7</v>
      </c>
      <c r="D788" s="3">
        <v>78</v>
      </c>
      <c r="E788" s="3">
        <v>3</v>
      </c>
      <c r="F788" s="25">
        <f t="shared" si="36"/>
        <v>770926</v>
      </c>
      <c r="G788" s="25">
        <v>701029</v>
      </c>
      <c r="H788" s="26">
        <f>ROUND((F788/4*5.5+F788*2.7+F788/4*10*1)*2,0)*C788</f>
        <v>70963739</v>
      </c>
      <c r="I788" s="26">
        <f t="shared" si="37"/>
        <v>64529717</v>
      </c>
      <c r="J788" s="26"/>
      <c r="K788" s="35">
        <f>MAX(G788-MAX(G$5:G787),0)</f>
        <v>717</v>
      </c>
      <c r="L788" s="35">
        <f>MAX(G$5:G788)</f>
        <v>701029</v>
      </c>
      <c r="M788" s="3">
        <v>0.65</v>
      </c>
      <c r="N788" s="38">
        <f>INT(B788*0.2)</f>
        <v>1449856</v>
      </c>
      <c r="O788" s="38">
        <f t="shared" si="38"/>
        <v>292095</v>
      </c>
      <c r="P788">
        <f>INT(L788*2.5)</f>
        <v>1752572</v>
      </c>
      <c r="Q788">
        <f>INT(L788/4)</f>
        <v>175257</v>
      </c>
      <c r="W788" s="4" t="s">
        <v>8190</v>
      </c>
      <c r="X788">
        <v>4</v>
      </c>
      <c r="Y788" t="b">
        <f>IF(MOD(X788,9)=0,N788,IF(MOD(X788,6)=0,N788,IF(MOD(X788,3)=0,N788)))</f>
        <v>0</v>
      </c>
      <c r="Z788" t="b">
        <f>IF(MOD(X788,9)=0,O788,IF(MOD(X788,6)=0,O788,IF(MOD(X788,3)=0,O788)))</f>
        <v>0</v>
      </c>
    </row>
    <row r="789" spans="1:26">
      <c r="A789" s="4" t="s">
        <v>1073</v>
      </c>
      <c r="B789" s="3">
        <f>主线辅助!B785</f>
        <v>7256692</v>
      </c>
      <c r="C789" s="3">
        <v>7</v>
      </c>
      <c r="D789" s="3">
        <v>78</v>
      </c>
      <c r="E789" s="3">
        <v>3</v>
      </c>
      <c r="F789" s="25">
        <f t="shared" si="36"/>
        <v>771714</v>
      </c>
      <c r="G789" s="25">
        <v>701745</v>
      </c>
      <c r="H789" s="26">
        <f>ROUND((F789/4*5.5+F789*2.7+F789/4*10*1)*2,0)*C789</f>
        <v>71036273</v>
      </c>
      <c r="I789" s="26">
        <f t="shared" si="37"/>
        <v>64595629</v>
      </c>
      <c r="J789" s="26"/>
      <c r="K789" s="35">
        <f>MAX(G789-MAX(G$5:G788),0)</f>
        <v>716</v>
      </c>
      <c r="L789" s="35">
        <f>MAX(G$5:G789)</f>
        <v>701745</v>
      </c>
      <c r="M789" s="3">
        <v>0.65</v>
      </c>
      <c r="N789" s="38">
        <f>INT(B789*0.2)</f>
        <v>1451338</v>
      </c>
      <c r="O789" s="38">
        <f t="shared" si="38"/>
        <v>292393</v>
      </c>
      <c r="P789">
        <f>INT(L789*2.5)</f>
        <v>1754362</v>
      </c>
      <c r="Q789">
        <f>INT(L789/4)</f>
        <v>175436</v>
      </c>
      <c r="W789" s="4" t="s">
        <v>8190</v>
      </c>
      <c r="X789">
        <v>5</v>
      </c>
      <c r="Y789" t="b">
        <f>IF(MOD(X789,9)=0,N789,IF(MOD(X789,6)=0,N789,IF(MOD(X789,3)=0,N789)))</f>
        <v>0</v>
      </c>
      <c r="Z789" t="b">
        <f>IF(MOD(X789,9)=0,O789,IF(MOD(X789,6)=0,O789,IF(MOD(X789,3)=0,O789)))</f>
        <v>0</v>
      </c>
    </row>
    <row r="790" spans="1:26">
      <c r="A790" s="4" t="s">
        <v>1074</v>
      </c>
      <c r="B790" s="3">
        <f>主线辅助!B786</f>
        <v>7273225</v>
      </c>
      <c r="C790" s="3">
        <v>7</v>
      </c>
      <c r="D790" s="3">
        <v>78</v>
      </c>
      <c r="E790" s="3">
        <v>3</v>
      </c>
      <c r="F790" s="25">
        <f t="shared" si="36"/>
        <v>773473</v>
      </c>
      <c r="G790" s="25">
        <v>703344</v>
      </c>
      <c r="H790" s="26">
        <f>ROUND((F790/4*5.5+F790*2.7+F790/4*10*1)*2,0)*C790</f>
        <v>71198190</v>
      </c>
      <c r="I790" s="26">
        <f t="shared" si="37"/>
        <v>64742818</v>
      </c>
      <c r="J790" s="26"/>
      <c r="K790" s="35">
        <f>MAX(G790-MAX(G$5:G789),0)</f>
        <v>1599</v>
      </c>
      <c r="L790" s="35">
        <f>MAX(G$5:G790)</f>
        <v>703344</v>
      </c>
      <c r="M790" s="3">
        <v>0.65</v>
      </c>
      <c r="N790" s="38">
        <f>INT(B790*0.2)</f>
        <v>1454645</v>
      </c>
      <c r="O790" s="38">
        <f t="shared" si="38"/>
        <v>293060</v>
      </c>
      <c r="P790">
        <f>INT(L790*2.5)</f>
        <v>1758360</v>
      </c>
      <c r="Q790">
        <f>INT(L790/4)</f>
        <v>175836</v>
      </c>
      <c r="W790" s="4" t="s">
        <v>8190</v>
      </c>
      <c r="X790">
        <v>6</v>
      </c>
      <c r="Y790">
        <f>IF(MOD(X790,9)=0,N790,IF(MOD(X790,6)=0,N790,IF(MOD(X790,3)=0,N790)))</f>
        <v>1454645</v>
      </c>
      <c r="Z790">
        <f>IF(MOD(X790,9)=0,O790,IF(MOD(X790,6)=0,O790,IF(MOD(X790,3)=0,O790)))</f>
        <v>293060</v>
      </c>
    </row>
    <row r="791" spans="1:26">
      <c r="A791" s="4" t="s">
        <v>1075</v>
      </c>
      <c r="B791" s="3">
        <f>主线辅助!B787</f>
        <v>7280653</v>
      </c>
      <c r="C791" s="3">
        <v>7</v>
      </c>
      <c r="D791" s="3">
        <v>78</v>
      </c>
      <c r="E791" s="3">
        <v>3</v>
      </c>
      <c r="F791" s="25">
        <f t="shared" si="36"/>
        <v>774262</v>
      </c>
      <c r="G791" s="25">
        <v>704063</v>
      </c>
      <c r="H791" s="26">
        <f>ROUND((F791/4*5.5+F791*2.7+F791/4*10*1)*2,0)*C791</f>
        <v>71270815</v>
      </c>
      <c r="I791" s="26">
        <f t="shared" si="37"/>
        <v>64808996</v>
      </c>
      <c r="J791" s="26"/>
      <c r="K791" s="35">
        <f>MAX(G791-MAX(G$5:G790),0)</f>
        <v>719</v>
      </c>
      <c r="L791" s="35">
        <f>MAX(G$5:G791)</f>
        <v>704063</v>
      </c>
      <c r="M791" s="3">
        <v>0.65</v>
      </c>
      <c r="N791" s="38">
        <f>INT(B791*0.2)</f>
        <v>1456130</v>
      </c>
      <c r="O791" s="38">
        <f t="shared" si="38"/>
        <v>293358</v>
      </c>
      <c r="P791">
        <f>INT(L791*2.5)</f>
        <v>1760157</v>
      </c>
      <c r="Q791">
        <f>INT(L791/4)</f>
        <v>176015</v>
      </c>
      <c r="W791" s="4" t="s">
        <v>8190</v>
      </c>
      <c r="X791">
        <v>7</v>
      </c>
      <c r="Y791" t="b">
        <f>IF(MOD(X791,9)=0,N791,IF(MOD(X791,6)=0,N791,IF(MOD(X791,3)=0,N791)))</f>
        <v>0</v>
      </c>
      <c r="Z791" t="b">
        <f>IF(MOD(X791,9)=0,O791,IF(MOD(X791,6)=0,O791,IF(MOD(X791,3)=0,O791)))</f>
        <v>0</v>
      </c>
    </row>
    <row r="792" spans="1:26">
      <c r="A792" s="4" t="s">
        <v>1076</v>
      </c>
      <c r="B792" s="3">
        <f>主线辅助!B788</f>
        <v>7288084</v>
      </c>
      <c r="C792" s="3">
        <v>7</v>
      </c>
      <c r="D792" s="3">
        <v>78</v>
      </c>
      <c r="E792" s="3">
        <v>3</v>
      </c>
      <c r="F792" s="25">
        <f t="shared" si="36"/>
        <v>775053</v>
      </c>
      <c r="G792" s="25">
        <v>704781</v>
      </c>
      <c r="H792" s="26">
        <f>ROUND((F792/4*5.5+F792*2.7+F792/4*10*1)*2,0)*C792</f>
        <v>71343629</v>
      </c>
      <c r="I792" s="26">
        <f t="shared" si="37"/>
        <v>64875090</v>
      </c>
      <c r="J792" s="26"/>
      <c r="K792" s="35">
        <f>MAX(G792-MAX(G$5:G791),0)</f>
        <v>718</v>
      </c>
      <c r="L792" s="35">
        <f>MAX(G$5:G792)</f>
        <v>704781</v>
      </c>
      <c r="M792" s="3">
        <v>0.65</v>
      </c>
      <c r="N792" s="38">
        <f>INT(B792*0.2)</f>
        <v>1457616</v>
      </c>
      <c r="O792" s="38">
        <f t="shared" si="38"/>
        <v>293658</v>
      </c>
      <c r="P792">
        <f>INT(L792*2.5)</f>
        <v>1761952</v>
      </c>
      <c r="Q792">
        <f>INT(L792/4)</f>
        <v>176195</v>
      </c>
      <c r="W792" s="4" t="s">
        <v>8190</v>
      </c>
      <c r="X792">
        <v>8</v>
      </c>
      <c r="Y792" t="b">
        <f>IF(MOD(X792,9)=0,N792,IF(MOD(X792,6)=0,N792,IF(MOD(X792,3)=0,N792)))</f>
        <v>0</v>
      </c>
      <c r="Z792" t="b">
        <f>IF(MOD(X792,9)=0,O792,IF(MOD(X792,6)=0,O792,IF(MOD(X792,3)=0,O792)))</f>
        <v>0</v>
      </c>
    </row>
    <row r="793" spans="1:26">
      <c r="A793" s="4" t="s">
        <v>1077</v>
      </c>
      <c r="B793" s="3">
        <f>主线辅助!B789</f>
        <v>7304673</v>
      </c>
      <c r="C793" s="3">
        <v>7</v>
      </c>
      <c r="D793" s="3">
        <v>78</v>
      </c>
      <c r="E793" s="3">
        <v>3</v>
      </c>
      <c r="F793" s="25">
        <f t="shared" si="36"/>
        <v>776817</v>
      </c>
      <c r="G793" s="25">
        <v>706385</v>
      </c>
      <c r="H793" s="26">
        <f>ROUND((F793/4*5.5+F793*2.7+F793/4*10*1)*2,0)*C793</f>
        <v>71506008</v>
      </c>
      <c r="I793" s="26">
        <f t="shared" si="37"/>
        <v>65022741</v>
      </c>
      <c r="J793" s="26"/>
      <c r="K793" s="35">
        <f>MAX(G793-MAX(G$5:G792),0)</f>
        <v>1604</v>
      </c>
      <c r="L793" s="35">
        <f>MAX(G$5:G793)</f>
        <v>706385</v>
      </c>
      <c r="M793" s="3">
        <v>0.65</v>
      </c>
      <c r="N793" s="38">
        <f>INT(B793*0.2)</f>
        <v>1460934</v>
      </c>
      <c r="O793" s="38">
        <f t="shared" si="38"/>
        <v>294326</v>
      </c>
      <c r="P793">
        <f>INT(L793*2.5)</f>
        <v>1765962</v>
      </c>
      <c r="Q793">
        <f>INT(L793/4)</f>
        <v>176596</v>
      </c>
      <c r="W793" s="4" t="s">
        <v>8190</v>
      </c>
      <c r="X793">
        <v>9</v>
      </c>
      <c r="Y793">
        <f>IF(MOD(X793,9)=0,N793,IF(MOD(X793,6)=0,N793,IF(MOD(X793,3)=0,N793)))</f>
        <v>1460934</v>
      </c>
      <c r="Z793">
        <f>IF(MOD(X793,9)=0,O793,IF(MOD(X793,6)=0,O793,IF(MOD(X793,3)=0,O793)))</f>
        <v>294326</v>
      </c>
    </row>
    <row r="794" spans="1:26">
      <c r="A794" s="4" t="s">
        <v>182</v>
      </c>
      <c r="B794" s="3">
        <f>主线辅助!B790</f>
        <v>7312119</v>
      </c>
      <c r="C794" s="3">
        <v>7</v>
      </c>
      <c r="D794" s="3">
        <v>78</v>
      </c>
      <c r="E794" s="3">
        <v>3</v>
      </c>
      <c r="F794" s="25">
        <f t="shared" si="36"/>
        <v>777609</v>
      </c>
      <c r="G794" s="25">
        <v>707105</v>
      </c>
      <c r="H794" s="26">
        <f>ROUND((F794/4*5.5+F794*2.7+F794/4*10*1)*2,0)*C794</f>
        <v>71578906</v>
      </c>
      <c r="I794" s="26">
        <f t="shared" si="37"/>
        <v>65089017</v>
      </c>
      <c r="J794" s="26"/>
      <c r="K794" s="35">
        <f>MAX(G794-MAX(G$5:G793),0)</f>
        <v>720</v>
      </c>
      <c r="L794" s="35">
        <f>MAX(G$5:G794)</f>
        <v>707105</v>
      </c>
      <c r="M794" s="3">
        <v>0.65</v>
      </c>
      <c r="N794" s="38">
        <f>INT(B794*0.2)</f>
        <v>1462423</v>
      </c>
      <c r="O794" s="38">
        <f t="shared" si="38"/>
        <v>294626</v>
      </c>
      <c r="P794">
        <f>INT(L794*2.5)</f>
        <v>1767762</v>
      </c>
      <c r="Q794">
        <f>INT(L794/4)</f>
        <v>176776</v>
      </c>
      <c r="W794" s="4" t="s">
        <v>8190</v>
      </c>
      <c r="X794">
        <v>10</v>
      </c>
      <c r="Y794" t="b">
        <f>IF(MOD(X794,9)=0,N794,IF(MOD(X794,6)=0,N794,IF(MOD(X794,3)=0,N794)))</f>
        <v>0</v>
      </c>
      <c r="Z794" t="b">
        <f>IF(MOD(X794,9)=0,O794,IF(MOD(X794,6)=0,O794,IF(MOD(X794,3)=0,O794)))</f>
        <v>0</v>
      </c>
    </row>
    <row r="795" spans="1:26">
      <c r="A795" s="4" t="s">
        <v>1078</v>
      </c>
      <c r="B795" s="3">
        <f>主线辅助!B791</f>
        <v>7361917</v>
      </c>
      <c r="C795" s="3">
        <v>7</v>
      </c>
      <c r="D795" s="3">
        <v>78</v>
      </c>
      <c r="E795" s="3">
        <v>3</v>
      </c>
      <c r="F795" s="25">
        <f t="shared" si="36"/>
        <v>782905</v>
      </c>
      <c r="G795" s="25">
        <v>711921</v>
      </c>
      <c r="H795" s="26">
        <f>ROUND((F795/4*5.5+F795*2.7+F795/4*10*1)*2,0)*C795</f>
        <v>72066407</v>
      </c>
      <c r="I795" s="26">
        <f t="shared" si="37"/>
        <v>65532327</v>
      </c>
      <c r="J795" s="26"/>
      <c r="K795" s="35">
        <f>MAX(G795-MAX(G$5:G794),0)</f>
        <v>4816</v>
      </c>
      <c r="L795" s="35">
        <f>MAX(G$5:G795)</f>
        <v>711921</v>
      </c>
      <c r="M795" s="3">
        <v>0.65</v>
      </c>
      <c r="N795" s="38">
        <f>INT(B795*0.2)</f>
        <v>1472383</v>
      </c>
      <c r="O795" s="38">
        <f t="shared" si="38"/>
        <v>296633</v>
      </c>
      <c r="P795">
        <f>INT(L795*2.5)</f>
        <v>1779802</v>
      </c>
      <c r="Q795">
        <f>INT(L795/4)</f>
        <v>177980</v>
      </c>
      <c r="W795" s="4" t="s">
        <v>8191</v>
      </c>
      <c r="X795">
        <v>1</v>
      </c>
      <c r="Y795" t="b">
        <f>IF(MOD(X795,9)=0,N795,IF(MOD(X795,6)=0,N795,IF(MOD(X795,3)=0,N795)))</f>
        <v>0</v>
      </c>
      <c r="Z795" t="b">
        <f>IF(MOD(X795,9)=0,O795,IF(MOD(X795,6)=0,O795,IF(MOD(X795,3)=0,O795)))</f>
        <v>0</v>
      </c>
    </row>
    <row r="796" spans="1:26">
      <c r="A796" s="4" t="s">
        <v>1079</v>
      </c>
      <c r="B796" s="3">
        <f>主线辅助!B792</f>
        <v>7369378</v>
      </c>
      <c r="C796" s="3">
        <v>7</v>
      </c>
      <c r="D796" s="3">
        <v>78</v>
      </c>
      <c r="E796" s="3">
        <v>3</v>
      </c>
      <c r="F796" s="25">
        <f t="shared" si="36"/>
        <v>783698</v>
      </c>
      <c r="G796" s="25">
        <v>712643</v>
      </c>
      <c r="H796" s="26">
        <f>ROUND((F796/4*5.5+F796*2.7+F796/4*10*1)*2,0)*C796</f>
        <v>72139403</v>
      </c>
      <c r="I796" s="26">
        <f t="shared" si="37"/>
        <v>65598785</v>
      </c>
      <c r="J796" s="26"/>
      <c r="K796" s="35">
        <f>MAX(G796-MAX(G$5:G795),0)</f>
        <v>722</v>
      </c>
      <c r="L796" s="35">
        <f>MAX(G$5:G796)</f>
        <v>712643</v>
      </c>
      <c r="M796" s="3">
        <v>0.65</v>
      </c>
      <c r="N796" s="38">
        <f>INT(B796*0.2)</f>
        <v>1473875</v>
      </c>
      <c r="O796" s="38">
        <f t="shared" si="38"/>
        <v>296933</v>
      </c>
      <c r="P796">
        <f>INT(L796*2.5)</f>
        <v>1781607</v>
      </c>
      <c r="Q796">
        <f>INT(L796/4)</f>
        <v>178160</v>
      </c>
      <c r="W796" s="4" t="s">
        <v>8191</v>
      </c>
      <c r="X796">
        <v>2</v>
      </c>
      <c r="Y796" t="b">
        <f>IF(MOD(X796,9)=0,N796,IF(MOD(X796,6)=0,N796,IF(MOD(X796,3)=0,N796)))</f>
        <v>0</v>
      </c>
      <c r="Z796" t="b">
        <f>IF(MOD(X796,9)=0,O796,IF(MOD(X796,6)=0,O796,IF(MOD(X796,3)=0,O796)))</f>
        <v>0</v>
      </c>
    </row>
    <row r="797" spans="1:26">
      <c r="A797" s="4" t="s">
        <v>1080</v>
      </c>
      <c r="B797" s="3">
        <f>主线辅助!B793</f>
        <v>7386055</v>
      </c>
      <c r="C797" s="3">
        <v>7</v>
      </c>
      <c r="D797" s="3">
        <v>78</v>
      </c>
      <c r="E797" s="3">
        <v>3</v>
      </c>
      <c r="F797" s="25">
        <f t="shared" si="36"/>
        <v>785471</v>
      </c>
      <c r="G797" s="25">
        <v>714255</v>
      </c>
      <c r="H797" s="26">
        <f>ROUND((F797/4*5.5+F797*2.7+F797/4*10*1)*2,0)*C797</f>
        <v>72302608</v>
      </c>
      <c r="I797" s="26">
        <f t="shared" si="37"/>
        <v>65747171</v>
      </c>
      <c r="J797" s="26"/>
      <c r="K797" s="35">
        <f>MAX(G797-MAX(G$5:G796),0)</f>
        <v>1612</v>
      </c>
      <c r="L797" s="35">
        <f>MAX(G$5:G797)</f>
        <v>714255</v>
      </c>
      <c r="M797" s="3">
        <v>0.65</v>
      </c>
      <c r="N797" s="38">
        <f>INT(B797*0.2)</f>
        <v>1477211</v>
      </c>
      <c r="O797" s="38">
        <f t="shared" si="38"/>
        <v>297605</v>
      </c>
      <c r="P797">
        <f>INT(L797*2.5)</f>
        <v>1785637</v>
      </c>
      <c r="Q797">
        <f>INT(L797/4)</f>
        <v>178563</v>
      </c>
      <c r="W797" s="4" t="s">
        <v>8191</v>
      </c>
      <c r="X797">
        <v>3</v>
      </c>
      <c r="Y797">
        <f>IF(MOD(X797,9)=0,N797,IF(MOD(X797,6)=0,N797,IF(MOD(X797,3)=0,N797)))</f>
        <v>1477211</v>
      </c>
      <c r="Z797">
        <f>IF(MOD(X797,9)=0,O797,IF(MOD(X797,6)=0,O797,IF(MOD(X797,3)=0,O797)))</f>
        <v>297605</v>
      </c>
    </row>
    <row r="798" spans="1:26">
      <c r="A798" s="4" t="s">
        <v>1081</v>
      </c>
      <c r="B798" s="3">
        <f>主线辅助!B794</f>
        <v>7393531</v>
      </c>
      <c r="C798" s="3">
        <v>7</v>
      </c>
      <c r="D798" s="3">
        <v>78</v>
      </c>
      <c r="E798" s="3">
        <v>3</v>
      </c>
      <c r="F798" s="25">
        <f t="shared" si="36"/>
        <v>786267</v>
      </c>
      <c r="G798" s="25">
        <v>714978</v>
      </c>
      <c r="H798" s="26">
        <f>ROUND((F798/4*5.5+F798*2.7+F798/4*10*1)*2,0)*C798</f>
        <v>72375877</v>
      </c>
      <c r="I798" s="26">
        <f t="shared" si="37"/>
        <v>65813727</v>
      </c>
      <c r="J798" s="26"/>
      <c r="K798" s="35">
        <f>MAX(G798-MAX(G$5:G797),0)</f>
        <v>723</v>
      </c>
      <c r="L798" s="35">
        <f>MAX(G$5:G798)</f>
        <v>714978</v>
      </c>
      <c r="M798" s="3">
        <v>0.65</v>
      </c>
      <c r="N798" s="38">
        <f>INT(B798*0.2)</f>
        <v>1478706</v>
      </c>
      <c r="O798" s="38">
        <f t="shared" si="38"/>
        <v>297907</v>
      </c>
      <c r="P798">
        <f>INT(L798*2.5)</f>
        <v>1787445</v>
      </c>
      <c r="Q798">
        <f>INT(L798/4)</f>
        <v>178744</v>
      </c>
      <c r="W798" s="4" t="s">
        <v>8191</v>
      </c>
      <c r="X798">
        <v>4</v>
      </c>
      <c r="Y798" t="b">
        <f>IF(MOD(X798,9)=0,N798,IF(MOD(X798,6)=0,N798,IF(MOD(X798,3)=0,N798)))</f>
        <v>0</v>
      </c>
      <c r="Z798" t="b">
        <f>IF(MOD(X798,9)=0,O798,IF(MOD(X798,6)=0,O798,IF(MOD(X798,3)=0,O798)))</f>
        <v>0</v>
      </c>
    </row>
    <row r="799" spans="1:26">
      <c r="A799" s="4" t="s">
        <v>1082</v>
      </c>
      <c r="B799" s="3">
        <f>主线辅助!B795</f>
        <v>7401010</v>
      </c>
      <c r="C799" s="3">
        <v>7</v>
      </c>
      <c r="D799" s="3">
        <v>78</v>
      </c>
      <c r="E799" s="3">
        <v>3</v>
      </c>
      <c r="F799" s="25">
        <f t="shared" si="36"/>
        <v>787062</v>
      </c>
      <c r="G799" s="25">
        <v>715702</v>
      </c>
      <c r="H799" s="26">
        <f>ROUND((F799/4*5.5+F799*2.7+F799/4*10*1)*2,0)*C799</f>
        <v>72449055</v>
      </c>
      <c r="I799" s="26">
        <f t="shared" si="37"/>
        <v>65880367</v>
      </c>
      <c r="J799" s="26"/>
      <c r="K799" s="35">
        <f>MAX(G799-MAX(G$5:G798),0)</f>
        <v>724</v>
      </c>
      <c r="L799" s="35">
        <f>MAX(G$5:G799)</f>
        <v>715702</v>
      </c>
      <c r="M799" s="3">
        <v>0.65</v>
      </c>
      <c r="N799" s="38">
        <f>INT(B799*0.2)</f>
        <v>1480202</v>
      </c>
      <c r="O799" s="38">
        <f t="shared" si="38"/>
        <v>298208</v>
      </c>
      <c r="P799">
        <f>INT(L799*2.5)</f>
        <v>1789255</v>
      </c>
      <c r="Q799">
        <f>INT(L799/4)</f>
        <v>178925</v>
      </c>
      <c r="W799" s="4" t="s">
        <v>8191</v>
      </c>
      <c r="X799">
        <v>5</v>
      </c>
      <c r="Y799" t="b">
        <f>IF(MOD(X799,9)=0,N799,IF(MOD(X799,6)=0,N799,IF(MOD(X799,3)=0,N799)))</f>
        <v>0</v>
      </c>
      <c r="Z799" t="b">
        <f>IF(MOD(X799,9)=0,O799,IF(MOD(X799,6)=0,O799,IF(MOD(X799,3)=0,O799)))</f>
        <v>0</v>
      </c>
    </row>
    <row r="800" spans="1:26">
      <c r="A800" s="4" t="s">
        <v>1083</v>
      </c>
      <c r="B800" s="3">
        <f>主线辅助!B796</f>
        <v>7417743</v>
      </c>
      <c r="C800" s="3">
        <v>7</v>
      </c>
      <c r="D800" s="3">
        <v>78</v>
      </c>
      <c r="E800" s="3">
        <v>3</v>
      </c>
      <c r="F800" s="25">
        <f t="shared" si="36"/>
        <v>788841</v>
      </c>
      <c r="G800" s="25">
        <v>717320</v>
      </c>
      <c r="H800" s="26">
        <f>ROUND((F800/4*5.5+F800*2.7+F800/4*10*1)*2,0)*C800</f>
        <v>72612813</v>
      </c>
      <c r="I800" s="26">
        <f t="shared" si="37"/>
        <v>66029306</v>
      </c>
      <c r="J800" s="26"/>
      <c r="K800" s="35">
        <f>MAX(G800-MAX(G$5:G799),0)</f>
        <v>1618</v>
      </c>
      <c r="L800" s="35">
        <f>MAX(G$5:G800)</f>
        <v>717320</v>
      </c>
      <c r="M800" s="3">
        <v>0.65</v>
      </c>
      <c r="N800" s="38">
        <f>INT(B800*0.2)</f>
        <v>1483548</v>
      </c>
      <c r="O800" s="38">
        <f t="shared" si="38"/>
        <v>298883</v>
      </c>
      <c r="P800">
        <f>INT(L800*2.5)</f>
        <v>1793300</v>
      </c>
      <c r="Q800">
        <f>INT(L800/4)</f>
        <v>179330</v>
      </c>
      <c r="W800" s="4" t="s">
        <v>8191</v>
      </c>
      <c r="X800">
        <v>6</v>
      </c>
      <c r="Y800">
        <f>IF(MOD(X800,9)=0,N800,IF(MOD(X800,6)=0,N800,IF(MOD(X800,3)=0,N800)))</f>
        <v>1483548</v>
      </c>
      <c r="Z800">
        <f>IF(MOD(X800,9)=0,O800,IF(MOD(X800,6)=0,O800,IF(MOD(X800,3)=0,O800)))</f>
        <v>298883</v>
      </c>
    </row>
    <row r="801" spans="1:26">
      <c r="A801" s="4" t="s">
        <v>1084</v>
      </c>
      <c r="B801" s="3">
        <f>主线辅助!B797</f>
        <v>7425236</v>
      </c>
      <c r="C801" s="3">
        <v>7</v>
      </c>
      <c r="D801" s="3">
        <v>78</v>
      </c>
      <c r="E801" s="3">
        <v>3</v>
      </c>
      <c r="F801" s="25">
        <f t="shared" si="36"/>
        <v>789638</v>
      </c>
      <c r="G801" s="25">
        <v>718044</v>
      </c>
      <c r="H801" s="26">
        <f>ROUND((F801/4*5.5+F801*2.7+F801/4*10*1)*2,0)*C801</f>
        <v>72686180</v>
      </c>
      <c r="I801" s="26">
        <f t="shared" si="37"/>
        <v>66095953</v>
      </c>
      <c r="J801" s="26"/>
      <c r="K801" s="35">
        <f>MAX(G801-MAX(G$5:G800),0)</f>
        <v>724</v>
      </c>
      <c r="L801" s="35">
        <f>MAX(G$5:G801)</f>
        <v>718044</v>
      </c>
      <c r="M801" s="3">
        <v>0.65</v>
      </c>
      <c r="N801" s="38">
        <f>INT(B801*0.2)</f>
        <v>1485047</v>
      </c>
      <c r="O801" s="38">
        <f t="shared" si="38"/>
        <v>299185</v>
      </c>
      <c r="P801">
        <f>INT(L801*2.5)</f>
        <v>1795110</v>
      </c>
      <c r="Q801">
        <f>INT(L801/4)</f>
        <v>179511</v>
      </c>
      <c r="W801" s="4" t="s">
        <v>8191</v>
      </c>
      <c r="X801">
        <v>7</v>
      </c>
      <c r="Y801" t="b">
        <f>IF(MOD(X801,9)=0,N801,IF(MOD(X801,6)=0,N801,IF(MOD(X801,3)=0,N801)))</f>
        <v>0</v>
      </c>
      <c r="Z801" t="b">
        <f>IF(MOD(X801,9)=0,O801,IF(MOD(X801,6)=0,O801,IF(MOD(X801,3)=0,O801)))</f>
        <v>0</v>
      </c>
    </row>
    <row r="802" spans="1:26">
      <c r="A802" s="4" t="s">
        <v>1085</v>
      </c>
      <c r="B802" s="3">
        <f>主线辅助!B798</f>
        <v>7432730</v>
      </c>
      <c r="C802" s="3">
        <v>7</v>
      </c>
      <c r="D802" s="3">
        <v>78</v>
      </c>
      <c r="E802" s="3">
        <v>3</v>
      </c>
      <c r="F802" s="25">
        <f t="shared" si="36"/>
        <v>790435</v>
      </c>
      <c r="G802" s="25">
        <v>718769</v>
      </c>
      <c r="H802" s="26">
        <f>ROUND((F802/4*5.5+F802*2.7+F802/4*10*1)*2,0)*C802</f>
        <v>72759540</v>
      </c>
      <c r="I802" s="26">
        <f t="shared" si="37"/>
        <v>66162684</v>
      </c>
      <c r="J802" s="26"/>
      <c r="K802" s="35">
        <f>MAX(G802-MAX(G$5:G801),0)</f>
        <v>725</v>
      </c>
      <c r="L802" s="35">
        <f>MAX(G$5:G802)</f>
        <v>718769</v>
      </c>
      <c r="M802" s="3">
        <v>0.65</v>
      </c>
      <c r="N802" s="38">
        <f>INT(B802*0.2)</f>
        <v>1486546</v>
      </c>
      <c r="O802" s="38">
        <f t="shared" si="38"/>
        <v>299486</v>
      </c>
      <c r="P802">
        <f>INT(L802*2.5)</f>
        <v>1796922</v>
      </c>
      <c r="Q802">
        <f>INT(L802/4)</f>
        <v>179692</v>
      </c>
      <c r="W802" s="4" t="s">
        <v>8191</v>
      </c>
      <c r="X802">
        <v>8</v>
      </c>
      <c r="Y802" t="b">
        <f>IF(MOD(X802,9)=0,N802,IF(MOD(X802,6)=0,N802,IF(MOD(X802,3)=0,N802)))</f>
        <v>0</v>
      </c>
      <c r="Z802" t="b">
        <f>IF(MOD(X802,9)=0,O802,IF(MOD(X802,6)=0,O802,IF(MOD(X802,3)=0,O802)))</f>
        <v>0</v>
      </c>
    </row>
    <row r="803" spans="1:26">
      <c r="A803" s="4" t="s">
        <v>1086</v>
      </c>
      <c r="B803" s="3">
        <f>主线辅助!B799</f>
        <v>7449522</v>
      </c>
      <c r="C803" s="3">
        <v>7</v>
      </c>
      <c r="D803" s="3">
        <v>78</v>
      </c>
      <c r="E803" s="3">
        <v>3</v>
      </c>
      <c r="F803" s="25">
        <f t="shared" si="36"/>
        <v>792221</v>
      </c>
      <c r="G803" s="25">
        <v>720393</v>
      </c>
      <c r="H803" s="26">
        <f>ROUND((F803/4*5.5+F803*2.7+F803/4*10*1)*2,0)*C803</f>
        <v>72923942</v>
      </c>
      <c r="I803" s="26">
        <f t="shared" si="37"/>
        <v>66312176</v>
      </c>
      <c r="J803" s="26"/>
      <c r="K803" s="35">
        <f>MAX(G803-MAX(G$5:G802),0)</f>
        <v>1624</v>
      </c>
      <c r="L803" s="35">
        <f>MAX(G$5:G803)</f>
        <v>720393</v>
      </c>
      <c r="M803" s="3">
        <v>0.65</v>
      </c>
      <c r="N803" s="38">
        <f>INT(B803*0.2)</f>
        <v>1489904</v>
      </c>
      <c r="O803" s="38">
        <f t="shared" si="38"/>
        <v>300163</v>
      </c>
      <c r="P803">
        <f>INT(L803*2.5)</f>
        <v>1800982</v>
      </c>
      <c r="Q803">
        <f>INT(L803/4)</f>
        <v>180098</v>
      </c>
      <c r="W803" s="4" t="s">
        <v>8191</v>
      </c>
      <c r="X803">
        <v>9</v>
      </c>
      <c r="Y803">
        <f>IF(MOD(X803,9)=0,N803,IF(MOD(X803,6)=0,N803,IF(MOD(X803,3)=0,N803)))</f>
        <v>1489904</v>
      </c>
      <c r="Z803">
        <f>IF(MOD(X803,9)=0,O803,IF(MOD(X803,6)=0,O803,IF(MOD(X803,3)=0,O803)))</f>
        <v>300163</v>
      </c>
    </row>
    <row r="804" spans="1:26">
      <c r="A804" s="4" t="s">
        <v>184</v>
      </c>
      <c r="B804" s="3">
        <f>主线辅助!B800</f>
        <v>7457032</v>
      </c>
      <c r="C804" s="3">
        <v>7</v>
      </c>
      <c r="D804" s="3">
        <v>78</v>
      </c>
      <c r="E804" s="3">
        <v>3</v>
      </c>
      <c r="F804" s="25">
        <f t="shared" si="36"/>
        <v>793020</v>
      </c>
      <c r="G804" s="25">
        <v>721119</v>
      </c>
      <c r="H804" s="26">
        <f>ROUND((F804/4*5.5+F804*2.7+F804/4*10*1)*2,0)*C804</f>
        <v>72997491</v>
      </c>
      <c r="I804" s="26">
        <f t="shared" si="37"/>
        <v>66379005</v>
      </c>
      <c r="J804" s="26"/>
      <c r="K804" s="35">
        <f>MAX(G804-MAX(G$5:G803),0)</f>
        <v>726</v>
      </c>
      <c r="L804" s="35">
        <f>MAX(G$5:G804)</f>
        <v>721119</v>
      </c>
      <c r="M804" s="3">
        <v>0.65</v>
      </c>
      <c r="N804" s="38">
        <f>INT(B804*0.2)</f>
        <v>1491406</v>
      </c>
      <c r="O804" s="38">
        <f t="shared" si="38"/>
        <v>300465</v>
      </c>
      <c r="P804">
        <f>INT(L804*2.5)</f>
        <v>1802797</v>
      </c>
      <c r="Q804">
        <f>INT(L804/4)</f>
        <v>180279</v>
      </c>
      <c r="W804" s="4" t="s">
        <v>8191</v>
      </c>
      <c r="X804">
        <v>10</v>
      </c>
      <c r="Y804" t="b">
        <f>IF(MOD(X804,9)=0,N804,IF(MOD(X804,6)=0,N804,IF(MOD(X804,3)=0,N804)))</f>
        <v>0</v>
      </c>
      <c r="Z804" t="b">
        <f>IF(MOD(X804,9)=0,O804,IF(MOD(X804,6)=0,O804,IF(MOD(X804,3)=0,O804)))</f>
        <v>0</v>
      </c>
    </row>
    <row r="805" spans="1:26">
      <c r="A805" s="4" t="s">
        <v>1087</v>
      </c>
      <c r="B805" s="3">
        <f>主线辅助!B801</f>
        <v>7507392</v>
      </c>
      <c r="C805" s="3">
        <v>7</v>
      </c>
      <c r="D805" s="3">
        <v>78</v>
      </c>
      <c r="E805" s="3">
        <v>3</v>
      </c>
      <c r="F805" s="25">
        <f t="shared" si="36"/>
        <v>798375</v>
      </c>
      <c r="G805" s="25">
        <v>725989</v>
      </c>
      <c r="H805" s="26">
        <f>ROUND((F805/4*5.5+F805*2.7+F805/4*10*1)*2,0)*C805</f>
        <v>73490417</v>
      </c>
      <c r="I805" s="26">
        <f t="shared" si="37"/>
        <v>66827285</v>
      </c>
      <c r="J805" s="26"/>
      <c r="K805" s="35">
        <f>MAX(G805-MAX(G$5:G804),0)</f>
        <v>4870</v>
      </c>
      <c r="L805" s="35">
        <f>MAX(G$5:G805)</f>
        <v>725989</v>
      </c>
      <c r="M805" s="3">
        <v>0.65</v>
      </c>
      <c r="N805" s="38">
        <f>INT(B805*0.2)</f>
        <v>1501478</v>
      </c>
      <c r="O805" s="38">
        <f t="shared" si="38"/>
        <v>302495</v>
      </c>
      <c r="P805">
        <f>INT(L805*2.5)</f>
        <v>1814972</v>
      </c>
      <c r="Q805">
        <f>INT(L805/4)</f>
        <v>181497</v>
      </c>
      <c r="W805" s="4" t="s">
        <v>8192</v>
      </c>
      <c r="X805">
        <v>1</v>
      </c>
      <c r="Y805" t="b">
        <f>IF(MOD(X805,9)=0,N805,IF(MOD(X805,6)=0,N805,IF(MOD(X805,3)=0,N805)))</f>
        <v>0</v>
      </c>
      <c r="Z805" t="b">
        <f>IF(MOD(X805,9)=0,O805,IF(MOD(X805,6)=0,O805,IF(MOD(X805,3)=0,O805)))</f>
        <v>0</v>
      </c>
    </row>
    <row r="806" spans="1:26">
      <c r="A806" s="4" t="s">
        <v>1088</v>
      </c>
      <c r="B806" s="3">
        <f>主线辅助!B802</f>
        <v>7514917</v>
      </c>
      <c r="C806" s="3">
        <v>7</v>
      </c>
      <c r="D806" s="3">
        <v>78</v>
      </c>
      <c r="E806" s="3">
        <v>3</v>
      </c>
      <c r="F806" s="25">
        <f t="shared" si="36"/>
        <v>799175</v>
      </c>
      <c r="G806" s="25">
        <v>726717</v>
      </c>
      <c r="H806" s="26">
        <f>ROUND((F806/4*5.5+F806*2.7+F806/4*10*1)*2,0)*C806</f>
        <v>73564057</v>
      </c>
      <c r="I806" s="26">
        <f t="shared" si="37"/>
        <v>66894303</v>
      </c>
      <c r="J806" s="26"/>
      <c r="K806" s="35">
        <f>MAX(G806-MAX(G$5:G805),0)</f>
        <v>728</v>
      </c>
      <c r="L806" s="35">
        <f>MAX(G$5:G806)</f>
        <v>726717</v>
      </c>
      <c r="M806" s="3">
        <v>0.65</v>
      </c>
      <c r="N806" s="38">
        <f>INT(B806*0.2)</f>
        <v>1502983</v>
      </c>
      <c r="O806" s="38">
        <f t="shared" si="38"/>
        <v>302798</v>
      </c>
      <c r="P806">
        <f>INT(L806*2.5)</f>
        <v>1816792</v>
      </c>
      <c r="Q806">
        <f>INT(L806/4)</f>
        <v>181679</v>
      </c>
      <c r="W806" s="4" t="s">
        <v>8192</v>
      </c>
      <c r="X806">
        <v>2</v>
      </c>
      <c r="Y806" t="b">
        <f>IF(MOD(X806,9)=0,N806,IF(MOD(X806,6)=0,N806,IF(MOD(X806,3)=0,N806)))</f>
        <v>0</v>
      </c>
      <c r="Z806" t="b">
        <f>IF(MOD(X806,9)=0,O806,IF(MOD(X806,6)=0,O806,IF(MOD(X806,3)=0,O806)))</f>
        <v>0</v>
      </c>
    </row>
    <row r="807" spans="1:26">
      <c r="A807" s="4" t="s">
        <v>1089</v>
      </c>
      <c r="B807" s="3">
        <f>主线辅助!B803</f>
        <v>7531796</v>
      </c>
      <c r="C807" s="3">
        <v>7</v>
      </c>
      <c r="D807" s="3">
        <v>78</v>
      </c>
      <c r="E807" s="3">
        <v>3</v>
      </c>
      <c r="F807" s="25">
        <f t="shared" si="36"/>
        <v>800970</v>
      </c>
      <c r="G807" s="25">
        <v>728349</v>
      </c>
      <c r="H807" s="26">
        <f>ROUND((F807/4*5.5+F807*2.7+F807/4*10*1)*2,0)*C807</f>
        <v>73729292</v>
      </c>
      <c r="I807" s="26">
        <f t="shared" si="37"/>
        <v>67044523</v>
      </c>
      <c r="J807" s="26"/>
      <c r="K807" s="35">
        <f>MAX(G807-MAX(G$5:G806),0)</f>
        <v>1632</v>
      </c>
      <c r="L807" s="35">
        <f>MAX(G$5:G807)</f>
        <v>728349</v>
      </c>
      <c r="M807" s="3">
        <v>0.65</v>
      </c>
      <c r="N807" s="38">
        <f>INT(B807*0.2)</f>
        <v>1506359</v>
      </c>
      <c r="O807" s="38">
        <f t="shared" si="38"/>
        <v>303478</v>
      </c>
      <c r="P807">
        <f>INT(L807*2.5)</f>
        <v>1820872</v>
      </c>
      <c r="Q807">
        <f>INT(L807/4)</f>
        <v>182087</v>
      </c>
      <c r="W807" s="4" t="s">
        <v>8192</v>
      </c>
      <c r="X807">
        <v>3</v>
      </c>
      <c r="Y807">
        <f>IF(MOD(X807,9)=0,N807,IF(MOD(X807,6)=0,N807,IF(MOD(X807,3)=0,N807)))</f>
        <v>1506359</v>
      </c>
      <c r="Z807">
        <f>IF(MOD(X807,9)=0,O807,IF(MOD(X807,6)=0,O807,IF(MOD(X807,3)=0,O807)))</f>
        <v>303478</v>
      </c>
    </row>
    <row r="808" spans="1:26">
      <c r="A808" s="4" t="s">
        <v>1090</v>
      </c>
      <c r="B808" s="3">
        <f>主线辅助!B804</f>
        <v>7539336</v>
      </c>
      <c r="C808" s="3">
        <v>7</v>
      </c>
      <c r="D808" s="3">
        <v>78</v>
      </c>
      <c r="E808" s="3">
        <v>3</v>
      </c>
      <c r="F808" s="25">
        <f t="shared" si="36"/>
        <v>801772</v>
      </c>
      <c r="G808" s="25">
        <v>729078</v>
      </c>
      <c r="H808" s="26">
        <f>ROUND((F808/4*5.5+F808*2.7+F808/4*10*1)*2,0)*C808</f>
        <v>73803114</v>
      </c>
      <c r="I808" s="26">
        <f t="shared" si="37"/>
        <v>67111632</v>
      </c>
      <c r="J808" s="26"/>
      <c r="K808" s="35">
        <f>MAX(G808-MAX(G$5:G807),0)</f>
        <v>729</v>
      </c>
      <c r="L808" s="35">
        <f>MAX(G$5:G808)</f>
        <v>729078</v>
      </c>
      <c r="M808" s="3">
        <v>0.65</v>
      </c>
      <c r="N808" s="38">
        <f>INT(B808*0.2)</f>
        <v>1507867</v>
      </c>
      <c r="O808" s="38">
        <f t="shared" si="38"/>
        <v>303782</v>
      </c>
      <c r="P808">
        <f>INT(L808*2.5)</f>
        <v>1822695</v>
      </c>
      <c r="Q808">
        <f>INT(L808/4)</f>
        <v>182269</v>
      </c>
      <c r="W808" s="4" t="s">
        <v>8192</v>
      </c>
      <c r="X808">
        <v>4</v>
      </c>
      <c r="Y808" t="b">
        <f>IF(MOD(X808,9)=0,N808,IF(MOD(X808,6)=0,N808,IF(MOD(X808,3)=0,N808)))</f>
        <v>0</v>
      </c>
      <c r="Z808" t="b">
        <f>IF(MOD(X808,9)=0,O808,IF(MOD(X808,6)=0,O808,IF(MOD(X808,3)=0,O808)))</f>
        <v>0</v>
      </c>
    </row>
    <row r="809" spans="1:26">
      <c r="A809" s="4" t="s">
        <v>1091</v>
      </c>
      <c r="B809" s="3">
        <f>主线辅助!B805</f>
        <v>7546880</v>
      </c>
      <c r="C809" s="3">
        <v>7</v>
      </c>
      <c r="D809" s="3">
        <v>78</v>
      </c>
      <c r="E809" s="3">
        <v>3</v>
      </c>
      <c r="F809" s="25">
        <f t="shared" si="36"/>
        <v>802574</v>
      </c>
      <c r="G809" s="25">
        <v>729808</v>
      </c>
      <c r="H809" s="26">
        <f>ROUND((F809/4*5.5+F809*2.7+F809/4*10*1)*2,0)*C809</f>
        <v>73876936</v>
      </c>
      <c r="I809" s="26">
        <f t="shared" si="37"/>
        <v>67178825</v>
      </c>
      <c r="J809" s="26"/>
      <c r="K809" s="35">
        <f>MAX(G809-MAX(G$5:G808),0)</f>
        <v>730</v>
      </c>
      <c r="L809" s="35">
        <f>MAX(G$5:G809)</f>
        <v>729808</v>
      </c>
      <c r="M809" s="3">
        <v>0.65</v>
      </c>
      <c r="N809" s="38">
        <f>INT(B809*0.2)</f>
        <v>1509376</v>
      </c>
      <c r="O809" s="38">
        <f t="shared" si="38"/>
        <v>304086</v>
      </c>
      <c r="P809">
        <f>INT(L809*2.5)</f>
        <v>1824520</v>
      </c>
      <c r="Q809">
        <f>INT(L809/4)</f>
        <v>182452</v>
      </c>
      <c r="W809" s="4" t="s">
        <v>8192</v>
      </c>
      <c r="X809">
        <v>5</v>
      </c>
      <c r="Y809" t="b">
        <f>IF(MOD(X809,9)=0,N809,IF(MOD(X809,6)=0,N809,IF(MOD(X809,3)=0,N809)))</f>
        <v>0</v>
      </c>
      <c r="Z809" t="b">
        <f>IF(MOD(X809,9)=0,O809,IF(MOD(X809,6)=0,O809,IF(MOD(X809,3)=0,O809)))</f>
        <v>0</v>
      </c>
    </row>
    <row r="810" spans="1:26">
      <c r="A810" s="4" t="s">
        <v>1092</v>
      </c>
      <c r="B810" s="3">
        <f>主线辅助!B806</f>
        <v>7563816</v>
      </c>
      <c r="C810" s="3">
        <v>7</v>
      </c>
      <c r="D810" s="3">
        <v>78</v>
      </c>
      <c r="E810" s="3">
        <v>3</v>
      </c>
      <c r="F810" s="25">
        <f t="shared" si="36"/>
        <v>804376</v>
      </c>
      <c r="G810" s="25">
        <v>731445</v>
      </c>
      <c r="H810" s="26">
        <f>ROUND((F810/4*5.5+F810*2.7+F810/4*10*1)*2,0)*C810</f>
        <v>74042808</v>
      </c>
      <c r="I810" s="26">
        <f t="shared" si="37"/>
        <v>67329514</v>
      </c>
      <c r="J810" s="26"/>
      <c r="K810" s="35">
        <f>MAX(G810-MAX(G$5:G809),0)</f>
        <v>1637</v>
      </c>
      <c r="L810" s="35">
        <f>MAX(G$5:G810)</f>
        <v>731445</v>
      </c>
      <c r="M810" s="3">
        <v>0.65</v>
      </c>
      <c r="N810" s="38">
        <f>INT(B810*0.2)</f>
        <v>1512763</v>
      </c>
      <c r="O810" s="38">
        <f t="shared" si="38"/>
        <v>304768</v>
      </c>
      <c r="P810">
        <f>INT(L810*2.5)</f>
        <v>1828612</v>
      </c>
      <c r="Q810">
        <f>INT(L810/4)</f>
        <v>182861</v>
      </c>
      <c r="W810" s="4" t="s">
        <v>8192</v>
      </c>
      <c r="X810">
        <v>6</v>
      </c>
      <c r="Y810">
        <f>IF(MOD(X810,9)=0,N810,IF(MOD(X810,6)=0,N810,IF(MOD(X810,3)=0,N810)))</f>
        <v>1512763</v>
      </c>
      <c r="Z810">
        <f>IF(MOD(X810,9)=0,O810,IF(MOD(X810,6)=0,O810,IF(MOD(X810,3)=0,O810)))</f>
        <v>304768</v>
      </c>
    </row>
    <row r="811" spans="1:26">
      <c r="A811" s="4" t="s">
        <v>1093</v>
      </c>
      <c r="B811" s="3">
        <f>主线辅助!B807</f>
        <v>7571374</v>
      </c>
      <c r="C811" s="3">
        <v>7</v>
      </c>
      <c r="D811" s="3">
        <v>78</v>
      </c>
      <c r="E811" s="3">
        <v>3</v>
      </c>
      <c r="F811" s="25">
        <f t="shared" si="36"/>
        <v>805179</v>
      </c>
      <c r="G811" s="25">
        <v>732176</v>
      </c>
      <c r="H811" s="26">
        <f>ROUND((F811/4*5.5+F811*2.7+F811/4*10*1)*2,0)*C811</f>
        <v>74116728</v>
      </c>
      <c r="I811" s="26">
        <f t="shared" si="37"/>
        <v>67396798</v>
      </c>
      <c r="J811" s="26"/>
      <c r="K811" s="35">
        <f>MAX(G811-MAX(G$5:G810),0)</f>
        <v>731</v>
      </c>
      <c r="L811" s="35">
        <f>MAX(G$5:G811)</f>
        <v>732176</v>
      </c>
      <c r="M811" s="3">
        <v>0.65</v>
      </c>
      <c r="N811" s="38">
        <f>INT(B811*0.2)</f>
        <v>1514274</v>
      </c>
      <c r="O811" s="38">
        <f t="shared" si="38"/>
        <v>305073</v>
      </c>
      <c r="P811">
        <f>INT(L811*2.5)</f>
        <v>1830440</v>
      </c>
      <c r="Q811">
        <f>INT(L811/4)</f>
        <v>183044</v>
      </c>
      <c r="W811" s="4" t="s">
        <v>8192</v>
      </c>
      <c r="X811">
        <v>7</v>
      </c>
      <c r="Y811" t="b">
        <f>IF(MOD(X811,9)=0,N811,IF(MOD(X811,6)=0,N811,IF(MOD(X811,3)=0,N811)))</f>
        <v>0</v>
      </c>
      <c r="Z811" t="b">
        <f>IF(MOD(X811,9)=0,O811,IF(MOD(X811,6)=0,O811,IF(MOD(X811,3)=0,O811)))</f>
        <v>0</v>
      </c>
    </row>
    <row r="812" spans="1:26">
      <c r="A812" s="4" t="s">
        <v>1094</v>
      </c>
      <c r="B812" s="3">
        <f>主线辅助!B808</f>
        <v>7578932</v>
      </c>
      <c r="C812" s="3">
        <v>7</v>
      </c>
      <c r="D812" s="3">
        <v>78</v>
      </c>
      <c r="E812" s="3">
        <v>3</v>
      </c>
      <c r="F812" s="25">
        <f t="shared" si="36"/>
        <v>805983</v>
      </c>
      <c r="G812" s="25">
        <v>732907</v>
      </c>
      <c r="H812" s="26">
        <f>ROUND((F812/4*5.5+F812*2.7+F812/4*10*1)*2,0)*C812</f>
        <v>74190732</v>
      </c>
      <c r="I812" s="26">
        <f t="shared" si="37"/>
        <v>67464089</v>
      </c>
      <c r="J812" s="26"/>
      <c r="K812" s="35">
        <f>MAX(G812-MAX(G$5:G811),0)</f>
        <v>731</v>
      </c>
      <c r="L812" s="35">
        <f>MAX(G$5:G812)</f>
        <v>732907</v>
      </c>
      <c r="M812" s="3">
        <v>0.65</v>
      </c>
      <c r="N812" s="38">
        <f>INT(B812*0.2)</f>
        <v>1515786</v>
      </c>
      <c r="O812" s="38">
        <f t="shared" si="38"/>
        <v>305377</v>
      </c>
      <c r="P812">
        <f>INT(L812*2.5)</f>
        <v>1832267</v>
      </c>
      <c r="Q812">
        <f>INT(L812/4)</f>
        <v>183226</v>
      </c>
      <c r="W812" s="4" t="s">
        <v>8192</v>
      </c>
      <c r="X812">
        <v>8</v>
      </c>
      <c r="Y812" t="b">
        <f>IF(MOD(X812,9)=0,N812,IF(MOD(X812,6)=0,N812,IF(MOD(X812,3)=0,N812)))</f>
        <v>0</v>
      </c>
      <c r="Z812" t="b">
        <f>IF(MOD(X812,9)=0,O812,IF(MOD(X812,6)=0,O812,IF(MOD(X812,3)=0,O812)))</f>
        <v>0</v>
      </c>
    </row>
    <row r="813" spans="1:26">
      <c r="A813" s="4" t="s">
        <v>1095</v>
      </c>
      <c r="B813" s="3">
        <f>主线辅助!B809</f>
        <v>7595926</v>
      </c>
      <c r="C813" s="3">
        <v>7</v>
      </c>
      <c r="D813" s="3">
        <v>78</v>
      </c>
      <c r="E813" s="3">
        <v>3</v>
      </c>
      <c r="F813" s="25">
        <f t="shared" si="36"/>
        <v>807790</v>
      </c>
      <c r="G813" s="25">
        <v>734551</v>
      </c>
      <c r="H813" s="26">
        <f>ROUND((F813/4*5.5+F813*2.7+F813/4*10*1)*2,0)*C813</f>
        <v>74357073</v>
      </c>
      <c r="I813" s="26">
        <f t="shared" si="37"/>
        <v>67615422</v>
      </c>
      <c r="J813" s="26"/>
      <c r="K813" s="35">
        <f>MAX(G813-MAX(G$5:G812),0)</f>
        <v>1644</v>
      </c>
      <c r="L813" s="35">
        <f>MAX(G$5:G813)</f>
        <v>734551</v>
      </c>
      <c r="M813" s="3">
        <v>0.65</v>
      </c>
      <c r="N813" s="38">
        <f>INT(B813*0.2)</f>
        <v>1519185</v>
      </c>
      <c r="O813" s="38">
        <f t="shared" si="38"/>
        <v>306062</v>
      </c>
      <c r="P813">
        <f>INT(L813*2.5)</f>
        <v>1836377</v>
      </c>
      <c r="Q813">
        <f>INT(L813/4)</f>
        <v>183637</v>
      </c>
      <c r="W813" s="4" t="s">
        <v>8192</v>
      </c>
      <c r="X813">
        <v>9</v>
      </c>
      <c r="Y813">
        <f>IF(MOD(X813,9)=0,N813,IF(MOD(X813,6)=0,N813,IF(MOD(X813,3)=0,N813)))</f>
        <v>1519185</v>
      </c>
      <c r="Z813">
        <f>IF(MOD(X813,9)=0,O813,IF(MOD(X813,6)=0,O813,IF(MOD(X813,3)=0,O813)))</f>
        <v>306062</v>
      </c>
    </row>
    <row r="814" spans="1:26">
      <c r="A814" s="4" t="s">
        <v>186</v>
      </c>
      <c r="B814" s="3">
        <f>主线辅助!B810</f>
        <v>7603501</v>
      </c>
      <c r="C814" s="3">
        <v>7</v>
      </c>
      <c r="D814" s="3">
        <v>78</v>
      </c>
      <c r="E814" s="3">
        <v>3</v>
      </c>
      <c r="F814" s="25">
        <f t="shared" si="36"/>
        <v>808596</v>
      </c>
      <c r="G814" s="25">
        <v>735283</v>
      </c>
      <c r="H814" s="26">
        <f>ROUND((F814/4*5.5+F814*2.7+F814/4*10*1)*2,0)*C814</f>
        <v>74431259</v>
      </c>
      <c r="I814" s="26">
        <f t="shared" si="37"/>
        <v>67682797</v>
      </c>
      <c r="J814" s="26"/>
      <c r="K814" s="35">
        <f>MAX(G814-MAX(G$5:G813),0)</f>
        <v>732</v>
      </c>
      <c r="L814" s="35">
        <f>MAX(G$5:G814)</f>
        <v>735283</v>
      </c>
      <c r="M814" s="3">
        <v>0.65</v>
      </c>
      <c r="N814" s="38">
        <f>INT(B814*0.2)</f>
        <v>1520700</v>
      </c>
      <c r="O814" s="38">
        <f t="shared" si="38"/>
        <v>306367</v>
      </c>
      <c r="P814">
        <f>INT(L814*2.5)</f>
        <v>1838207</v>
      </c>
      <c r="Q814">
        <f>INT(L814/4)</f>
        <v>183820</v>
      </c>
      <c r="W814" s="4" t="s">
        <v>8192</v>
      </c>
      <c r="X814">
        <v>10</v>
      </c>
      <c r="Y814" t="b">
        <f>IF(MOD(X814,9)=0,N814,IF(MOD(X814,6)=0,N814,IF(MOD(X814,3)=0,N814)))</f>
        <v>0</v>
      </c>
      <c r="Z814" t="b">
        <f>IF(MOD(X814,9)=0,O814,IF(MOD(X814,6)=0,O814,IF(MOD(X814,3)=0,O814)))</f>
        <v>0</v>
      </c>
    </row>
    <row r="815" spans="1:26">
      <c r="A815" s="4" t="s">
        <v>1096</v>
      </c>
      <c r="B815" s="3">
        <f>主线辅助!B811</f>
        <v>7654423</v>
      </c>
      <c r="C815" s="3">
        <v>7</v>
      </c>
      <c r="D815" s="3">
        <v>78</v>
      </c>
      <c r="E815" s="3">
        <v>3</v>
      </c>
      <c r="F815" s="25">
        <f t="shared" si="36"/>
        <v>814011</v>
      </c>
      <c r="G815" s="25">
        <v>740207</v>
      </c>
      <c r="H815" s="26">
        <f>ROUND((F815/4*5.5+F815*2.7+F815/4*10*1)*2,0)*C815</f>
        <v>74929715</v>
      </c>
      <c r="I815" s="26">
        <f t="shared" si="37"/>
        <v>68136054</v>
      </c>
      <c r="J815" s="26"/>
      <c r="K815" s="35">
        <f>MAX(G815-MAX(G$5:G814),0)</f>
        <v>4924</v>
      </c>
      <c r="L815" s="35">
        <f>MAX(G$5:G815)</f>
        <v>740207</v>
      </c>
      <c r="M815" s="3">
        <v>0.65</v>
      </c>
      <c r="N815" s="38">
        <f>INT(B815*0.2)</f>
        <v>1530884</v>
      </c>
      <c r="O815" s="38">
        <f t="shared" si="38"/>
        <v>308418</v>
      </c>
      <c r="P815">
        <f>INT(L815*2.5)</f>
        <v>1850517</v>
      </c>
      <c r="Q815">
        <f>INT(L815/4)</f>
        <v>185051</v>
      </c>
      <c r="W815" s="4" t="s">
        <v>8193</v>
      </c>
      <c r="X815">
        <v>1</v>
      </c>
      <c r="Y815" t="b">
        <f>IF(MOD(X815,9)=0,N815,IF(MOD(X815,6)=0,N815,IF(MOD(X815,3)=0,N815)))</f>
        <v>0</v>
      </c>
      <c r="Z815" t="b">
        <f>IF(MOD(X815,9)=0,O815,IF(MOD(X815,6)=0,O815,IF(MOD(X815,3)=0,O815)))</f>
        <v>0</v>
      </c>
    </row>
    <row r="816" spans="1:26">
      <c r="A816" s="4" t="s">
        <v>1097</v>
      </c>
      <c r="B816" s="3">
        <f>主线辅助!B812</f>
        <v>7662014</v>
      </c>
      <c r="C816" s="3">
        <v>7</v>
      </c>
      <c r="D816" s="3">
        <v>78</v>
      </c>
      <c r="E816" s="3">
        <v>3</v>
      </c>
      <c r="F816" s="25">
        <f t="shared" si="36"/>
        <v>814818</v>
      </c>
      <c r="G816" s="25">
        <v>740941</v>
      </c>
      <c r="H816" s="26">
        <f>ROUND((F816/4*5.5+F816*2.7+F816/4*10*1)*2,0)*C816</f>
        <v>75003999</v>
      </c>
      <c r="I816" s="26">
        <f t="shared" si="37"/>
        <v>68203618</v>
      </c>
      <c r="J816" s="26"/>
      <c r="K816" s="35">
        <f>MAX(G816-MAX(G$5:G815),0)</f>
        <v>734</v>
      </c>
      <c r="L816" s="35">
        <f>MAX(G$5:G816)</f>
        <v>740941</v>
      </c>
      <c r="M816" s="3">
        <v>0.65</v>
      </c>
      <c r="N816" s="38">
        <f>INT(B816*0.2)</f>
        <v>1532402</v>
      </c>
      <c r="O816" s="38">
        <f t="shared" si="38"/>
        <v>308725</v>
      </c>
      <c r="P816">
        <f>INT(L816*2.5)</f>
        <v>1852352</v>
      </c>
      <c r="Q816">
        <f>INT(L816/4)</f>
        <v>185235</v>
      </c>
      <c r="W816" s="4" t="s">
        <v>8193</v>
      </c>
      <c r="X816">
        <v>2</v>
      </c>
      <c r="Y816" t="b">
        <f>IF(MOD(X816,9)=0,N816,IF(MOD(X816,6)=0,N816,IF(MOD(X816,3)=0,N816)))</f>
        <v>0</v>
      </c>
      <c r="Z816" t="b">
        <f>IF(MOD(X816,9)=0,O816,IF(MOD(X816,6)=0,O816,IF(MOD(X816,3)=0,O816)))</f>
        <v>0</v>
      </c>
    </row>
    <row r="817" spans="1:26">
      <c r="A817" s="4" t="s">
        <v>1098</v>
      </c>
      <c r="B817" s="3">
        <f>主线辅助!B813</f>
        <v>7679094</v>
      </c>
      <c r="C817" s="3">
        <v>7</v>
      </c>
      <c r="D817" s="3">
        <v>78</v>
      </c>
      <c r="E817" s="3">
        <v>3</v>
      </c>
      <c r="F817" s="25">
        <f t="shared" si="36"/>
        <v>816635</v>
      </c>
      <c r="G817" s="25">
        <v>742593</v>
      </c>
      <c r="H817" s="26">
        <f>ROUND((F817/4*5.5+F817*2.7+F817/4*10*1)*2,0)*C817</f>
        <v>75171250</v>
      </c>
      <c r="I817" s="26">
        <f t="shared" si="37"/>
        <v>68355686</v>
      </c>
      <c r="J817" s="26"/>
      <c r="K817" s="35">
        <f>MAX(G817-MAX(G$5:G816),0)</f>
        <v>1652</v>
      </c>
      <c r="L817" s="35">
        <f>MAX(G$5:G817)</f>
        <v>742593</v>
      </c>
      <c r="M817" s="3">
        <v>0.65</v>
      </c>
      <c r="N817" s="38">
        <f>INT(B817*0.2)</f>
        <v>1535818</v>
      </c>
      <c r="O817" s="38">
        <f t="shared" si="38"/>
        <v>309413</v>
      </c>
      <c r="P817">
        <f>INT(L817*2.5)</f>
        <v>1856482</v>
      </c>
      <c r="Q817">
        <f>INT(L817/4)</f>
        <v>185648</v>
      </c>
      <c r="W817" s="4" t="s">
        <v>8193</v>
      </c>
      <c r="X817">
        <v>3</v>
      </c>
      <c r="Y817">
        <f>IF(MOD(X817,9)=0,N817,IF(MOD(X817,6)=0,N817,IF(MOD(X817,3)=0,N817)))</f>
        <v>1535818</v>
      </c>
      <c r="Z817">
        <f>IF(MOD(X817,9)=0,O817,IF(MOD(X817,6)=0,O817,IF(MOD(X817,3)=0,O817)))</f>
        <v>309413</v>
      </c>
    </row>
    <row r="818" spans="1:26">
      <c r="A818" s="4" t="s">
        <v>1099</v>
      </c>
      <c r="B818" s="3">
        <f>主线辅助!B814</f>
        <v>7686701</v>
      </c>
      <c r="C818" s="3">
        <v>7</v>
      </c>
      <c r="D818" s="3">
        <v>78</v>
      </c>
      <c r="E818" s="3">
        <v>3</v>
      </c>
      <c r="F818" s="25">
        <f t="shared" si="36"/>
        <v>817444</v>
      </c>
      <c r="G818" s="25">
        <v>743329</v>
      </c>
      <c r="H818" s="26">
        <f>ROUND((F818/4*5.5+F818*2.7+F818/4*10*1)*2,0)*C818</f>
        <v>75245723</v>
      </c>
      <c r="I818" s="26">
        <f t="shared" si="37"/>
        <v>68423432</v>
      </c>
      <c r="J818" s="26"/>
      <c r="K818" s="35">
        <f>MAX(G818-MAX(G$5:G817),0)</f>
        <v>736</v>
      </c>
      <c r="L818" s="35">
        <f>MAX(G$5:G818)</f>
        <v>743329</v>
      </c>
      <c r="M818" s="3">
        <v>0.65</v>
      </c>
      <c r="N818" s="38">
        <f>INT(B818*0.2)</f>
        <v>1537340</v>
      </c>
      <c r="O818" s="38">
        <f t="shared" si="38"/>
        <v>309720</v>
      </c>
      <c r="P818">
        <f>INT(L818*2.5)</f>
        <v>1858322</v>
      </c>
      <c r="Q818">
        <f>INT(L818/4)</f>
        <v>185832</v>
      </c>
      <c r="W818" s="4" t="s">
        <v>8193</v>
      </c>
      <c r="X818">
        <v>4</v>
      </c>
      <c r="Y818" t="b">
        <f>IF(MOD(X818,9)=0,N818,IF(MOD(X818,6)=0,N818,IF(MOD(X818,3)=0,N818)))</f>
        <v>0</v>
      </c>
      <c r="Z818" t="b">
        <f>IF(MOD(X818,9)=0,O818,IF(MOD(X818,6)=0,O818,IF(MOD(X818,3)=0,O818)))</f>
        <v>0</v>
      </c>
    </row>
    <row r="819" spans="1:26">
      <c r="A819" s="4" t="s">
        <v>1100</v>
      </c>
      <c r="B819" s="3">
        <f>主线辅助!B815</f>
        <v>7694307</v>
      </c>
      <c r="C819" s="3">
        <v>7</v>
      </c>
      <c r="D819" s="3">
        <v>78</v>
      </c>
      <c r="E819" s="3">
        <v>3</v>
      </c>
      <c r="F819" s="25">
        <f t="shared" si="36"/>
        <v>818253</v>
      </c>
      <c r="G819" s="25">
        <v>744064</v>
      </c>
      <c r="H819" s="26">
        <f>ROUND((F819/4*5.5+F819*2.7+F819/4*10*1)*2,0)*C819</f>
        <v>75320189</v>
      </c>
      <c r="I819" s="26">
        <f t="shared" si="37"/>
        <v>68491094</v>
      </c>
      <c r="J819" s="26"/>
      <c r="K819" s="35">
        <f>MAX(G819-MAX(G$5:G818),0)</f>
        <v>735</v>
      </c>
      <c r="L819" s="35">
        <f>MAX(G$5:G819)</f>
        <v>744064</v>
      </c>
      <c r="M819" s="3">
        <v>0.65</v>
      </c>
      <c r="N819" s="38">
        <f>INT(B819*0.2)</f>
        <v>1538861</v>
      </c>
      <c r="O819" s="38">
        <f t="shared" si="38"/>
        <v>310026</v>
      </c>
      <c r="P819">
        <f>INT(L819*2.5)</f>
        <v>1860160</v>
      </c>
      <c r="Q819">
        <f>INT(L819/4)</f>
        <v>186016</v>
      </c>
      <c r="W819" s="4" t="s">
        <v>8193</v>
      </c>
      <c r="X819">
        <v>5</v>
      </c>
      <c r="Y819" t="b">
        <f>IF(MOD(X819,9)=0,N819,IF(MOD(X819,6)=0,N819,IF(MOD(X819,3)=0,N819)))</f>
        <v>0</v>
      </c>
      <c r="Z819" t="b">
        <f>IF(MOD(X819,9)=0,O819,IF(MOD(X819,6)=0,O819,IF(MOD(X819,3)=0,O819)))</f>
        <v>0</v>
      </c>
    </row>
    <row r="820" spans="1:26">
      <c r="A820" s="4" t="s">
        <v>1101</v>
      </c>
      <c r="B820" s="3">
        <f>主线辅助!B816</f>
        <v>7711445</v>
      </c>
      <c r="C820" s="3">
        <v>7</v>
      </c>
      <c r="D820" s="3">
        <v>78</v>
      </c>
      <c r="E820" s="3">
        <v>3</v>
      </c>
      <c r="F820" s="25">
        <f t="shared" si="36"/>
        <v>820075</v>
      </c>
      <c r="G820" s="25">
        <v>745722</v>
      </c>
      <c r="H820" s="26">
        <f>ROUND((F820/4*5.5+F820*2.7+F820/4*10*1)*2,0)*C820</f>
        <v>75487902</v>
      </c>
      <c r="I820" s="26">
        <f t="shared" si="37"/>
        <v>68643708</v>
      </c>
      <c r="J820" s="26"/>
      <c r="K820" s="35">
        <f>MAX(G820-MAX(G$5:G819),0)</f>
        <v>1658</v>
      </c>
      <c r="L820" s="35">
        <f>MAX(G$5:G820)</f>
        <v>745722</v>
      </c>
      <c r="M820" s="3">
        <v>0.65</v>
      </c>
      <c r="N820" s="38">
        <f>INT(B820*0.2)</f>
        <v>1542289</v>
      </c>
      <c r="O820" s="38">
        <f t="shared" si="38"/>
        <v>310717</v>
      </c>
      <c r="P820">
        <f>INT(L820*2.5)</f>
        <v>1864305</v>
      </c>
      <c r="Q820">
        <f>INT(L820/4)</f>
        <v>186430</v>
      </c>
      <c r="W820" s="4" t="s">
        <v>8193</v>
      </c>
      <c r="X820">
        <v>6</v>
      </c>
      <c r="Y820">
        <f>IF(MOD(X820,9)=0,N820,IF(MOD(X820,6)=0,N820,IF(MOD(X820,3)=0,N820)))</f>
        <v>1542289</v>
      </c>
      <c r="Z820">
        <f>IF(MOD(X820,9)=0,O820,IF(MOD(X820,6)=0,O820,IF(MOD(X820,3)=0,O820)))</f>
        <v>310717</v>
      </c>
    </row>
    <row r="821" spans="1:26">
      <c r="A821" s="4" t="s">
        <v>1102</v>
      </c>
      <c r="B821" s="3">
        <f>主线辅助!B817</f>
        <v>7719070</v>
      </c>
      <c r="C821" s="3">
        <v>7</v>
      </c>
      <c r="D821" s="3">
        <v>78</v>
      </c>
      <c r="E821" s="3">
        <v>3</v>
      </c>
      <c r="F821" s="25">
        <f t="shared" si="36"/>
        <v>820886</v>
      </c>
      <c r="G821" s="25">
        <v>746459</v>
      </c>
      <c r="H821" s="26">
        <f>ROUND((F821/4*5.5+F821*2.7+F821/4*10*1)*2,0)*C821</f>
        <v>75562557</v>
      </c>
      <c r="I821" s="26">
        <f t="shared" si="37"/>
        <v>68711552</v>
      </c>
      <c r="J821" s="26"/>
      <c r="K821" s="35">
        <f>MAX(G821-MAX(G$5:G820),0)</f>
        <v>737</v>
      </c>
      <c r="L821" s="35">
        <f>MAX(G$5:G821)</f>
        <v>746459</v>
      </c>
      <c r="M821" s="3">
        <v>0.65</v>
      </c>
      <c r="N821" s="38">
        <f>INT(B821*0.2)</f>
        <v>1543814</v>
      </c>
      <c r="O821" s="38">
        <f t="shared" si="38"/>
        <v>311023</v>
      </c>
      <c r="P821">
        <f>INT(L821*2.5)</f>
        <v>1866147</v>
      </c>
      <c r="Q821">
        <f>INT(L821/4)</f>
        <v>186614</v>
      </c>
      <c r="W821" s="4" t="s">
        <v>8193</v>
      </c>
      <c r="X821">
        <v>7</v>
      </c>
      <c r="Y821" t="b">
        <f>IF(MOD(X821,9)=0,N821,IF(MOD(X821,6)=0,N821,IF(MOD(X821,3)=0,N821)))</f>
        <v>0</v>
      </c>
      <c r="Z821" t="b">
        <f>IF(MOD(X821,9)=0,O821,IF(MOD(X821,6)=0,O821,IF(MOD(X821,3)=0,O821)))</f>
        <v>0</v>
      </c>
    </row>
    <row r="822" spans="1:26">
      <c r="A822" s="4" t="s">
        <v>1103</v>
      </c>
      <c r="B822" s="3">
        <f>主线辅助!B818</f>
        <v>7726693</v>
      </c>
      <c r="C822" s="3">
        <v>7</v>
      </c>
      <c r="D822" s="3">
        <v>78</v>
      </c>
      <c r="E822" s="3">
        <v>3</v>
      </c>
      <c r="F822" s="25">
        <f t="shared" si="36"/>
        <v>821697</v>
      </c>
      <c r="G822" s="25">
        <v>747196</v>
      </c>
      <c r="H822" s="26">
        <f>ROUND((F822/4*5.5+F822*2.7+F822/4*10*1)*2,0)*C822</f>
        <v>75637212</v>
      </c>
      <c r="I822" s="26">
        <f t="shared" si="37"/>
        <v>68779389</v>
      </c>
      <c r="J822" s="26"/>
      <c r="K822" s="35">
        <f>MAX(G822-MAX(G$5:G821),0)</f>
        <v>737</v>
      </c>
      <c r="L822" s="35">
        <f>MAX(G$5:G822)</f>
        <v>747196</v>
      </c>
      <c r="M822" s="3">
        <v>0.65</v>
      </c>
      <c r="N822" s="38">
        <f>INT(B822*0.2)</f>
        <v>1545338</v>
      </c>
      <c r="O822" s="38">
        <f t="shared" si="38"/>
        <v>311331</v>
      </c>
      <c r="P822">
        <f>INT(L822*2.5)</f>
        <v>1867990</v>
      </c>
      <c r="Q822">
        <f>INT(L822/4)</f>
        <v>186799</v>
      </c>
      <c r="W822" s="4" t="s">
        <v>8193</v>
      </c>
      <c r="X822">
        <v>8</v>
      </c>
      <c r="Y822" t="b">
        <f>IF(MOD(X822,9)=0,N822,IF(MOD(X822,6)=0,N822,IF(MOD(X822,3)=0,N822)))</f>
        <v>0</v>
      </c>
      <c r="Z822" t="b">
        <f>IF(MOD(X822,9)=0,O822,IF(MOD(X822,6)=0,O822,IF(MOD(X822,3)=0,O822)))</f>
        <v>0</v>
      </c>
    </row>
    <row r="823" spans="1:26">
      <c r="A823" s="4" t="s">
        <v>1104</v>
      </c>
      <c r="B823" s="3">
        <f>主线辅助!B819</f>
        <v>7743890</v>
      </c>
      <c r="C823" s="3">
        <v>7</v>
      </c>
      <c r="D823" s="3">
        <v>78</v>
      </c>
      <c r="E823" s="3">
        <v>3</v>
      </c>
      <c r="F823" s="25">
        <f t="shared" si="36"/>
        <v>823526</v>
      </c>
      <c r="G823" s="25">
        <v>748859</v>
      </c>
      <c r="H823" s="26">
        <f>ROUND((F823/4*5.5+F823*2.7+F823/4*10*1)*2,0)*C823</f>
        <v>75805569</v>
      </c>
      <c r="I823" s="26">
        <f t="shared" si="37"/>
        <v>68932472</v>
      </c>
      <c r="J823" s="26"/>
      <c r="K823" s="35">
        <f>MAX(G823-MAX(G$5:G822),0)</f>
        <v>1663</v>
      </c>
      <c r="L823" s="35">
        <f>MAX(G$5:G823)</f>
        <v>748859</v>
      </c>
      <c r="M823" s="3">
        <v>0.65</v>
      </c>
      <c r="N823" s="38">
        <f>INT(B823*0.2)</f>
        <v>1548778</v>
      </c>
      <c r="O823" s="38">
        <f t="shared" si="38"/>
        <v>312023</v>
      </c>
      <c r="P823">
        <f>INT(L823*2.5)</f>
        <v>1872147</v>
      </c>
      <c r="Q823">
        <f>INT(L823/4)</f>
        <v>187214</v>
      </c>
      <c r="W823" s="4" t="s">
        <v>8193</v>
      </c>
      <c r="X823">
        <v>9</v>
      </c>
      <c r="Y823">
        <f>IF(MOD(X823,9)=0,N823,IF(MOD(X823,6)=0,N823,IF(MOD(X823,3)=0,N823)))</f>
        <v>1548778</v>
      </c>
      <c r="Z823">
        <f>IF(MOD(X823,9)=0,O823,IF(MOD(X823,6)=0,O823,IF(MOD(X823,3)=0,O823)))</f>
        <v>312023</v>
      </c>
    </row>
    <row r="824" spans="1:26">
      <c r="A824" s="4" t="s">
        <v>188</v>
      </c>
      <c r="B824" s="3">
        <f>主线辅助!B820</f>
        <v>7751530</v>
      </c>
      <c r="C824" s="3">
        <v>7</v>
      </c>
      <c r="D824" s="3">
        <v>78</v>
      </c>
      <c r="E824" s="3">
        <v>3</v>
      </c>
      <c r="F824" s="25">
        <f t="shared" si="36"/>
        <v>824338</v>
      </c>
      <c r="G824" s="25">
        <v>749598</v>
      </c>
      <c r="H824" s="26">
        <f>ROUND((F824/4*5.5+F824*2.7+F824/4*10*1)*2,0)*C824</f>
        <v>75880315</v>
      </c>
      <c r="I824" s="26">
        <f t="shared" si="37"/>
        <v>69000498</v>
      </c>
      <c r="J824" s="26"/>
      <c r="K824" s="35">
        <f>MAX(G824-MAX(G$5:G823),0)</f>
        <v>739</v>
      </c>
      <c r="L824" s="35">
        <f>MAX(G$5:G824)</f>
        <v>749598</v>
      </c>
      <c r="M824" s="3">
        <v>0.65</v>
      </c>
      <c r="N824" s="38">
        <f>INT(B824*0.2)</f>
        <v>1550306</v>
      </c>
      <c r="O824" s="38">
        <f t="shared" si="38"/>
        <v>312332</v>
      </c>
      <c r="P824">
        <f>INT(L824*2.5)</f>
        <v>1873995</v>
      </c>
      <c r="Q824">
        <f>INT(L824/4)</f>
        <v>187399</v>
      </c>
      <c r="W824" s="4" t="s">
        <v>8193</v>
      </c>
      <c r="X824">
        <v>10</v>
      </c>
      <c r="Y824" t="b">
        <f>IF(MOD(X824,9)=0,N824,IF(MOD(X824,6)=0,N824,IF(MOD(X824,3)=0,N824)))</f>
        <v>0</v>
      </c>
      <c r="Z824" t="b">
        <f>IF(MOD(X824,9)=0,O824,IF(MOD(X824,6)=0,O824,IF(MOD(X824,3)=0,O824)))</f>
        <v>0</v>
      </c>
    </row>
    <row r="825" spans="1:26">
      <c r="A825" s="4" t="s">
        <v>1105</v>
      </c>
      <c r="B825" s="3">
        <f>主线辅助!B821</f>
        <v>7803013</v>
      </c>
      <c r="C825" s="3">
        <v>7</v>
      </c>
      <c r="D825" s="3">
        <v>78</v>
      </c>
      <c r="E825" s="3">
        <v>3</v>
      </c>
      <c r="F825" s="25">
        <f t="shared" si="36"/>
        <v>829813</v>
      </c>
      <c r="G825" s="25">
        <v>754576</v>
      </c>
      <c r="H825" s="26">
        <f>ROUND((F825/4*5.5+F825*2.7+F825/4*10*1)*2,0)*C825</f>
        <v>76384287</v>
      </c>
      <c r="I825" s="26">
        <f t="shared" si="37"/>
        <v>69458718</v>
      </c>
      <c r="J825" s="26"/>
      <c r="K825" s="35">
        <f>MAX(G825-MAX(G$5:G824),0)</f>
        <v>4978</v>
      </c>
      <c r="L825" s="35">
        <f>MAX(G$5:G825)</f>
        <v>754576</v>
      </c>
      <c r="M825" s="3">
        <v>0.65</v>
      </c>
      <c r="N825" s="38">
        <f>INT(B825*0.2)</f>
        <v>1560602</v>
      </c>
      <c r="O825" s="38">
        <f t="shared" si="38"/>
        <v>314406</v>
      </c>
      <c r="P825">
        <f>INT(L825*2.5)</f>
        <v>1886440</v>
      </c>
      <c r="Q825">
        <f>INT(L825/4)</f>
        <v>188644</v>
      </c>
      <c r="W825" s="4" t="s">
        <v>8194</v>
      </c>
      <c r="X825">
        <v>1</v>
      </c>
      <c r="Y825" t="b">
        <f>IF(MOD(X825,9)=0,N825,IF(MOD(X825,6)=0,N825,IF(MOD(X825,3)=0,N825)))</f>
        <v>0</v>
      </c>
      <c r="Z825" t="b">
        <f>IF(MOD(X825,9)=0,O825,IF(MOD(X825,6)=0,O825,IF(MOD(X825,3)=0,O825)))</f>
        <v>0</v>
      </c>
    </row>
    <row r="826" spans="1:26">
      <c r="A826" s="4" t="s">
        <v>1106</v>
      </c>
      <c r="B826" s="3">
        <f>主线辅助!B822</f>
        <v>7810669</v>
      </c>
      <c r="C826" s="3">
        <v>7</v>
      </c>
      <c r="D826" s="3">
        <v>78</v>
      </c>
      <c r="E826" s="3">
        <v>3</v>
      </c>
      <c r="F826" s="25">
        <f t="shared" si="36"/>
        <v>830627</v>
      </c>
      <c r="G826" s="25">
        <v>755317</v>
      </c>
      <c r="H826" s="26">
        <f>ROUND((F826/4*5.5+F826*2.7+F826/4*10*1)*2,0)*C826</f>
        <v>76459215</v>
      </c>
      <c r="I826" s="26">
        <f t="shared" si="37"/>
        <v>69526933</v>
      </c>
      <c r="J826" s="26"/>
      <c r="K826" s="35">
        <f>MAX(G826-MAX(G$5:G825),0)</f>
        <v>741</v>
      </c>
      <c r="L826" s="35">
        <f>MAX(G$5:G826)</f>
        <v>755317</v>
      </c>
      <c r="M826" s="3">
        <v>0.65</v>
      </c>
      <c r="N826" s="38">
        <f>INT(B826*0.2)</f>
        <v>1562133</v>
      </c>
      <c r="O826" s="38">
        <f t="shared" si="38"/>
        <v>314715</v>
      </c>
      <c r="P826">
        <f>INT(L826*2.5)</f>
        <v>1888292</v>
      </c>
      <c r="Q826">
        <f>INT(L826/4)</f>
        <v>188829</v>
      </c>
      <c r="W826" s="4" t="s">
        <v>8194</v>
      </c>
      <c r="X826">
        <v>2</v>
      </c>
      <c r="Y826" t="b">
        <f>IF(MOD(X826,9)=0,N826,IF(MOD(X826,6)=0,N826,IF(MOD(X826,3)=0,N826)))</f>
        <v>0</v>
      </c>
      <c r="Z826" t="b">
        <f>IF(MOD(X826,9)=0,O826,IF(MOD(X826,6)=0,O826,IF(MOD(X826,3)=0,O826)))</f>
        <v>0</v>
      </c>
    </row>
    <row r="827" spans="1:26">
      <c r="A827" s="4" t="s">
        <v>1107</v>
      </c>
      <c r="B827" s="3">
        <f>主线辅助!B823</f>
        <v>7827952</v>
      </c>
      <c r="C827" s="3">
        <v>7</v>
      </c>
      <c r="D827" s="3">
        <v>78</v>
      </c>
      <c r="E827" s="3">
        <v>3</v>
      </c>
      <c r="F827" s="25">
        <f t="shared" si="36"/>
        <v>832465</v>
      </c>
      <c r="G827" s="25">
        <v>756988</v>
      </c>
      <c r="H827" s="26">
        <f>ROUND((F827/4*5.5+F827*2.7+F827/4*10*1)*2,0)*C827</f>
        <v>76628405</v>
      </c>
      <c r="I827" s="26">
        <f t="shared" si="37"/>
        <v>69680744</v>
      </c>
      <c r="J827" s="26"/>
      <c r="K827" s="35">
        <f>MAX(G827-MAX(G$5:G826),0)</f>
        <v>1671</v>
      </c>
      <c r="L827" s="35">
        <f>MAX(G$5:G827)</f>
        <v>756988</v>
      </c>
      <c r="M827" s="3">
        <v>0.65</v>
      </c>
      <c r="N827" s="38">
        <f>INT(B827*0.2)</f>
        <v>1565590</v>
      </c>
      <c r="O827" s="38">
        <f t="shared" si="38"/>
        <v>315411</v>
      </c>
      <c r="P827">
        <f>INT(L827*2.5)</f>
        <v>1892470</v>
      </c>
      <c r="Q827">
        <f>INT(L827/4)</f>
        <v>189247</v>
      </c>
      <c r="W827" s="4" t="s">
        <v>8194</v>
      </c>
      <c r="X827">
        <v>3</v>
      </c>
      <c r="Y827">
        <f>IF(MOD(X827,9)=0,N827,IF(MOD(X827,6)=0,N827,IF(MOD(X827,3)=0,N827)))</f>
        <v>1565590</v>
      </c>
      <c r="Z827">
        <f>IF(MOD(X827,9)=0,O827,IF(MOD(X827,6)=0,O827,IF(MOD(X827,3)=0,O827)))</f>
        <v>315411</v>
      </c>
    </row>
    <row r="828" spans="1:26">
      <c r="A828" s="4" t="s">
        <v>1108</v>
      </c>
      <c r="B828" s="3">
        <f>主线辅助!B824</f>
        <v>7835623</v>
      </c>
      <c r="C828" s="3">
        <v>7</v>
      </c>
      <c r="D828" s="3">
        <v>78</v>
      </c>
      <c r="E828" s="3">
        <v>3</v>
      </c>
      <c r="F828" s="25">
        <f t="shared" si="36"/>
        <v>833281</v>
      </c>
      <c r="G828" s="25">
        <v>757730</v>
      </c>
      <c r="H828" s="26">
        <f>ROUND((F828/4*5.5+F828*2.7+F828/4*10*1)*2,0)*C828</f>
        <v>76703515</v>
      </c>
      <c r="I828" s="26">
        <f t="shared" si="37"/>
        <v>69749050</v>
      </c>
      <c r="J828" s="26"/>
      <c r="K828" s="35">
        <f>MAX(G828-MAX(G$5:G827),0)</f>
        <v>742</v>
      </c>
      <c r="L828" s="35">
        <f>MAX(G$5:G828)</f>
        <v>757730</v>
      </c>
      <c r="M828" s="3">
        <v>0.65</v>
      </c>
      <c r="N828" s="38">
        <f>INT(B828*0.2)</f>
        <v>1567124</v>
      </c>
      <c r="O828" s="38">
        <f t="shared" si="38"/>
        <v>315720</v>
      </c>
      <c r="P828">
        <f>INT(L828*2.5)</f>
        <v>1894325</v>
      </c>
      <c r="Q828">
        <f>INT(L828/4)</f>
        <v>189432</v>
      </c>
      <c r="W828" s="4" t="s">
        <v>8194</v>
      </c>
      <c r="X828">
        <v>4</v>
      </c>
      <c r="Y828" t="b">
        <f>IF(MOD(X828,9)=0,N828,IF(MOD(X828,6)=0,N828,IF(MOD(X828,3)=0,N828)))</f>
        <v>0</v>
      </c>
      <c r="Z828" t="b">
        <f>IF(MOD(X828,9)=0,O828,IF(MOD(X828,6)=0,O828,IF(MOD(X828,3)=0,O828)))</f>
        <v>0</v>
      </c>
    </row>
    <row r="829" spans="1:26">
      <c r="A829" s="4" t="s">
        <v>1109</v>
      </c>
      <c r="B829" s="3">
        <f>主线辅助!B825</f>
        <v>7843296</v>
      </c>
      <c r="C829" s="3">
        <v>7</v>
      </c>
      <c r="D829" s="3">
        <v>78</v>
      </c>
      <c r="E829" s="3">
        <v>3</v>
      </c>
      <c r="F829" s="25">
        <f t="shared" si="36"/>
        <v>834097</v>
      </c>
      <c r="G829" s="25">
        <v>758472</v>
      </c>
      <c r="H829" s="26">
        <f>ROUND((F829/4*5.5+F829*2.7+F829/4*10*1)*2,0)*C829</f>
        <v>76778632</v>
      </c>
      <c r="I829" s="26">
        <f t="shared" si="37"/>
        <v>69817349</v>
      </c>
      <c r="J829" s="26"/>
      <c r="K829" s="35">
        <f>MAX(G829-MAX(G$5:G828),0)</f>
        <v>742</v>
      </c>
      <c r="L829" s="35">
        <f>MAX(G$5:G829)</f>
        <v>758472</v>
      </c>
      <c r="M829" s="3">
        <v>0.65</v>
      </c>
      <c r="N829" s="38">
        <f>INT(B829*0.2)</f>
        <v>1568659</v>
      </c>
      <c r="O829" s="38">
        <f t="shared" si="38"/>
        <v>316030</v>
      </c>
      <c r="P829">
        <f>INT(L829*2.5)</f>
        <v>1896180</v>
      </c>
      <c r="Q829">
        <f>INT(L829/4)</f>
        <v>189618</v>
      </c>
      <c r="W829" s="4" t="s">
        <v>8194</v>
      </c>
      <c r="X829">
        <v>5</v>
      </c>
      <c r="Y829" t="b">
        <f>IF(MOD(X829,9)=0,N829,IF(MOD(X829,6)=0,N829,IF(MOD(X829,3)=0,N829)))</f>
        <v>0</v>
      </c>
      <c r="Z829" t="b">
        <f>IF(MOD(X829,9)=0,O829,IF(MOD(X829,6)=0,O829,IF(MOD(X829,3)=0,O829)))</f>
        <v>0</v>
      </c>
    </row>
    <row r="830" spans="1:26">
      <c r="A830" s="4" t="s">
        <v>1110</v>
      </c>
      <c r="B830" s="3">
        <f>主线辅助!B826</f>
        <v>7860636</v>
      </c>
      <c r="C830" s="3">
        <v>7</v>
      </c>
      <c r="D830" s="3">
        <v>78</v>
      </c>
      <c r="E830" s="3">
        <v>3</v>
      </c>
      <c r="F830" s="25">
        <f t="shared" si="36"/>
        <v>835941</v>
      </c>
      <c r="G830" s="25">
        <v>760149</v>
      </c>
      <c r="H830" s="26">
        <f>ROUND((F830/4*5.5+F830*2.7+F830/4*10*1)*2,0)*C830</f>
        <v>76948368</v>
      </c>
      <c r="I830" s="26">
        <f t="shared" si="37"/>
        <v>69971713</v>
      </c>
      <c r="J830" s="26"/>
      <c r="K830" s="35">
        <f>MAX(G830-MAX(G$5:G829),0)</f>
        <v>1677</v>
      </c>
      <c r="L830" s="35">
        <f>MAX(G$5:G830)</f>
        <v>760149</v>
      </c>
      <c r="M830" s="3">
        <v>0.65</v>
      </c>
      <c r="N830" s="38">
        <f>INT(B830*0.2)</f>
        <v>1572127</v>
      </c>
      <c r="O830" s="38">
        <f t="shared" si="38"/>
        <v>316728</v>
      </c>
      <c r="P830">
        <f>INT(L830*2.5)</f>
        <v>1900372</v>
      </c>
      <c r="Q830">
        <f>INT(L830/4)</f>
        <v>190037</v>
      </c>
      <c r="W830" s="4" t="s">
        <v>8194</v>
      </c>
      <c r="X830">
        <v>6</v>
      </c>
      <c r="Y830">
        <f>IF(MOD(X830,9)=0,N830,IF(MOD(X830,6)=0,N830,IF(MOD(X830,3)=0,N830)))</f>
        <v>1572127</v>
      </c>
      <c r="Z830">
        <f>IF(MOD(X830,9)=0,O830,IF(MOD(X830,6)=0,O830,IF(MOD(X830,3)=0,O830)))</f>
        <v>316728</v>
      </c>
    </row>
    <row r="831" spans="1:26">
      <c r="A831" s="4" t="s">
        <v>1111</v>
      </c>
      <c r="B831" s="3">
        <f>主线辅助!B827</f>
        <v>7868325</v>
      </c>
      <c r="C831" s="3">
        <v>7</v>
      </c>
      <c r="D831" s="3">
        <v>78</v>
      </c>
      <c r="E831" s="3">
        <v>3</v>
      </c>
      <c r="F831" s="25">
        <f t="shared" si="36"/>
        <v>836759</v>
      </c>
      <c r="G831" s="25">
        <v>760892</v>
      </c>
      <c r="H831" s="26">
        <f>ROUND((F831/4*5.5+F831*2.7+F831/4*10*1)*2,0)*C831</f>
        <v>77023667</v>
      </c>
      <c r="I831" s="26">
        <f t="shared" si="37"/>
        <v>70040110</v>
      </c>
      <c r="J831" s="26"/>
      <c r="K831" s="35">
        <f>MAX(G831-MAX(G$5:G830),0)</f>
        <v>743</v>
      </c>
      <c r="L831" s="35">
        <f>MAX(G$5:G831)</f>
        <v>760892</v>
      </c>
      <c r="M831" s="3">
        <v>0.65</v>
      </c>
      <c r="N831" s="38">
        <f>INT(B831*0.2)</f>
        <v>1573665</v>
      </c>
      <c r="O831" s="38">
        <f t="shared" si="38"/>
        <v>317038</v>
      </c>
      <c r="P831">
        <f>INT(L831*2.5)</f>
        <v>1902230</v>
      </c>
      <c r="Q831">
        <f>INT(L831/4)</f>
        <v>190223</v>
      </c>
      <c r="W831" s="4" t="s">
        <v>8194</v>
      </c>
      <c r="X831">
        <v>7</v>
      </c>
      <c r="Y831" t="b">
        <f>IF(MOD(X831,9)=0,N831,IF(MOD(X831,6)=0,N831,IF(MOD(X831,3)=0,N831)))</f>
        <v>0</v>
      </c>
      <c r="Z831" t="b">
        <f>IF(MOD(X831,9)=0,O831,IF(MOD(X831,6)=0,O831,IF(MOD(X831,3)=0,O831)))</f>
        <v>0</v>
      </c>
    </row>
    <row r="832" spans="1:26">
      <c r="A832" s="4" t="s">
        <v>1112</v>
      </c>
      <c r="B832" s="3">
        <f>主线辅助!B828</f>
        <v>7876015</v>
      </c>
      <c r="C832" s="3">
        <v>7</v>
      </c>
      <c r="D832" s="3">
        <v>78</v>
      </c>
      <c r="E832" s="3">
        <v>3</v>
      </c>
      <c r="F832" s="25">
        <f t="shared" si="36"/>
        <v>837576</v>
      </c>
      <c r="G832" s="25">
        <v>761636</v>
      </c>
      <c r="H832" s="26">
        <f>ROUND((F832/4*5.5+F832*2.7+F832/4*10*1)*2,0)*C832</f>
        <v>77098868</v>
      </c>
      <c r="I832" s="26">
        <f t="shared" si="37"/>
        <v>70108591</v>
      </c>
      <c r="J832" s="26"/>
      <c r="K832" s="35">
        <f>MAX(G832-MAX(G$5:G831),0)</f>
        <v>744</v>
      </c>
      <c r="L832" s="35">
        <f>MAX(G$5:G832)</f>
        <v>761636</v>
      </c>
      <c r="M832" s="3">
        <v>0.65</v>
      </c>
      <c r="N832" s="38">
        <f>INT(B832*0.2)</f>
        <v>1575203</v>
      </c>
      <c r="O832" s="38">
        <f t="shared" si="38"/>
        <v>317348</v>
      </c>
      <c r="P832">
        <f>INT(L832*2.5)</f>
        <v>1904090</v>
      </c>
      <c r="Q832">
        <f>INT(L832/4)</f>
        <v>190409</v>
      </c>
      <c r="W832" s="4" t="s">
        <v>8194</v>
      </c>
      <c r="X832">
        <v>8</v>
      </c>
      <c r="Y832" t="b">
        <f>IF(MOD(X832,9)=0,N832,IF(MOD(X832,6)=0,N832,IF(MOD(X832,3)=0,N832)))</f>
        <v>0</v>
      </c>
      <c r="Z832" t="b">
        <f>IF(MOD(X832,9)=0,O832,IF(MOD(X832,6)=0,O832,IF(MOD(X832,3)=0,O832)))</f>
        <v>0</v>
      </c>
    </row>
    <row r="833" spans="1:26">
      <c r="A833" s="4" t="s">
        <v>1113</v>
      </c>
      <c r="B833" s="3">
        <f>主线辅助!B829</f>
        <v>7893413</v>
      </c>
      <c r="C833" s="3">
        <v>7</v>
      </c>
      <c r="D833" s="3">
        <v>78</v>
      </c>
      <c r="E833" s="3">
        <v>3</v>
      </c>
      <c r="F833" s="25">
        <f t="shared" si="36"/>
        <v>839427</v>
      </c>
      <c r="G833" s="25">
        <v>763318</v>
      </c>
      <c r="H833" s="26">
        <f>ROUND((F833/4*5.5+F833*2.7+F833/4*10*1)*2,0)*C833</f>
        <v>77269255</v>
      </c>
      <c r="I833" s="26">
        <f t="shared" si="37"/>
        <v>70263424</v>
      </c>
      <c r="J833" s="26"/>
      <c r="K833" s="35">
        <f>MAX(G833-MAX(G$5:G832),0)</f>
        <v>1682</v>
      </c>
      <c r="L833" s="35">
        <f>MAX(G$5:G833)</f>
        <v>763318</v>
      </c>
      <c r="M833" s="3">
        <v>0.65</v>
      </c>
      <c r="N833" s="38">
        <f>INT(B833*0.2)</f>
        <v>1578682</v>
      </c>
      <c r="O833" s="38">
        <f t="shared" si="38"/>
        <v>318048</v>
      </c>
      <c r="P833">
        <f>INT(L833*2.5)</f>
        <v>1908295</v>
      </c>
      <c r="Q833">
        <f>INT(L833/4)</f>
        <v>190829</v>
      </c>
      <c r="W833" s="4" t="s">
        <v>8194</v>
      </c>
      <c r="X833">
        <v>9</v>
      </c>
      <c r="Y833">
        <f>IF(MOD(X833,9)=0,N833,IF(MOD(X833,6)=0,N833,IF(MOD(X833,3)=0,N833)))</f>
        <v>1578682</v>
      </c>
      <c r="Z833">
        <f>IF(MOD(X833,9)=0,O833,IF(MOD(X833,6)=0,O833,IF(MOD(X833,3)=0,O833)))</f>
        <v>318048</v>
      </c>
    </row>
    <row r="834" spans="1:26">
      <c r="A834" s="4" t="s">
        <v>189</v>
      </c>
      <c r="B834" s="3">
        <f>主线辅助!B830</f>
        <v>7901119</v>
      </c>
      <c r="C834" s="3">
        <v>7</v>
      </c>
      <c r="D834" s="3">
        <v>78</v>
      </c>
      <c r="E834" s="3">
        <v>3</v>
      </c>
      <c r="F834" s="25">
        <f t="shared" si="36"/>
        <v>840246</v>
      </c>
      <c r="G834" s="25">
        <v>764064</v>
      </c>
      <c r="H834" s="26">
        <f>ROUND((F834/4*5.5+F834*2.7+F834/4*10*1)*2,0)*C834</f>
        <v>77344645</v>
      </c>
      <c r="I834" s="26">
        <f t="shared" si="37"/>
        <v>70332094</v>
      </c>
      <c r="J834" s="26"/>
      <c r="K834" s="35">
        <f>MAX(G834-MAX(G$5:G833),0)</f>
        <v>746</v>
      </c>
      <c r="L834" s="35">
        <f>MAX(G$5:G834)</f>
        <v>764064</v>
      </c>
      <c r="M834" s="3">
        <v>0.65</v>
      </c>
      <c r="N834" s="38">
        <f>INT(B834*0.2)</f>
        <v>1580223</v>
      </c>
      <c r="O834" s="38">
        <f t="shared" si="38"/>
        <v>318360</v>
      </c>
      <c r="P834">
        <f>INT(L834*2.5)</f>
        <v>1910160</v>
      </c>
      <c r="Q834">
        <f>INT(L834/4)</f>
        <v>191016</v>
      </c>
      <c r="W834" s="4" t="s">
        <v>8194</v>
      </c>
      <c r="X834">
        <v>10</v>
      </c>
      <c r="Y834" t="b">
        <f>IF(MOD(X834,9)=0,N834,IF(MOD(X834,6)=0,N834,IF(MOD(X834,3)=0,N834)))</f>
        <v>0</v>
      </c>
      <c r="Z834" t="b">
        <f>IF(MOD(X834,9)=0,O834,IF(MOD(X834,6)=0,O834,IF(MOD(X834,3)=0,O834)))</f>
        <v>0</v>
      </c>
    </row>
    <row r="835" spans="1:26">
      <c r="A835" s="4" t="s">
        <v>1114</v>
      </c>
      <c r="B835" s="3">
        <f>主线辅助!B831</f>
        <v>7953166</v>
      </c>
      <c r="C835" s="3">
        <v>7</v>
      </c>
      <c r="D835" s="3">
        <v>78</v>
      </c>
      <c r="E835" s="3">
        <v>3</v>
      </c>
      <c r="F835" s="25">
        <f t="shared" si="36"/>
        <v>845781</v>
      </c>
      <c r="G835" s="25">
        <v>769097</v>
      </c>
      <c r="H835" s="26">
        <f>ROUND((F835/4*5.5+F835*2.7+F835/4*10*1)*2,0)*C835</f>
        <v>77854140</v>
      </c>
      <c r="I835" s="26">
        <f t="shared" si="37"/>
        <v>70795382</v>
      </c>
      <c r="J835" s="26"/>
      <c r="K835" s="35">
        <f>MAX(G835-MAX(G$5:G834),0)</f>
        <v>5033</v>
      </c>
      <c r="L835" s="35">
        <f>MAX(G$5:G835)</f>
        <v>769097</v>
      </c>
      <c r="M835" s="3">
        <v>0.65</v>
      </c>
      <c r="N835" s="38">
        <f>INT(B835*0.2)</f>
        <v>1590633</v>
      </c>
      <c r="O835" s="38">
        <f t="shared" si="38"/>
        <v>320456</v>
      </c>
      <c r="P835">
        <f>INT(L835*2.5)</f>
        <v>1922742</v>
      </c>
      <c r="Q835">
        <f>INT(L835/4)</f>
        <v>192274</v>
      </c>
      <c r="W835" s="4" t="s">
        <v>8195</v>
      </c>
      <c r="X835">
        <v>1</v>
      </c>
      <c r="Y835" t="b">
        <f>IF(MOD(X835,9)=0,N835,IF(MOD(X835,6)=0,N835,IF(MOD(X835,3)=0,N835)))</f>
        <v>0</v>
      </c>
      <c r="Z835" t="b">
        <f>IF(MOD(X835,9)=0,O835,IF(MOD(X835,6)=0,O835,IF(MOD(X835,3)=0,O835)))</f>
        <v>0</v>
      </c>
    </row>
    <row r="836" spans="1:26">
      <c r="A836" s="4" t="s">
        <v>1115</v>
      </c>
      <c r="B836" s="3">
        <f>主线辅助!B832</f>
        <v>7962292</v>
      </c>
      <c r="C836" s="3">
        <v>7</v>
      </c>
      <c r="D836" s="3">
        <v>78</v>
      </c>
      <c r="E836" s="3">
        <v>3</v>
      </c>
      <c r="F836" s="25">
        <f t="shared" si="36"/>
        <v>846752</v>
      </c>
      <c r="G836" s="25">
        <v>769979</v>
      </c>
      <c r="H836" s="26">
        <f>ROUND((F836/4*5.5+F836*2.7+F836/4*10*1)*2,0)*C836</f>
        <v>77943523</v>
      </c>
      <c r="I836" s="26">
        <f t="shared" si="37"/>
        <v>70876568</v>
      </c>
      <c r="J836" s="26"/>
      <c r="K836" s="35">
        <f>MAX(G836-MAX(G$5:G835),0)</f>
        <v>882</v>
      </c>
      <c r="L836" s="35">
        <f>MAX(G$5:G836)</f>
        <v>769979</v>
      </c>
      <c r="M836" s="3">
        <v>0.65</v>
      </c>
      <c r="N836" s="38">
        <f>INT(B836*0.2)</f>
        <v>1592458</v>
      </c>
      <c r="O836" s="38">
        <f t="shared" si="38"/>
        <v>320823</v>
      </c>
      <c r="P836">
        <f>INT(L836*2.5)</f>
        <v>1924947</v>
      </c>
      <c r="Q836">
        <f>INT(L836/4)</f>
        <v>192494</v>
      </c>
      <c r="W836" s="4" t="s">
        <v>8195</v>
      </c>
      <c r="X836">
        <v>2</v>
      </c>
      <c r="Y836" t="b">
        <f>IF(MOD(X836,9)=0,N836,IF(MOD(X836,6)=0,N836,IF(MOD(X836,3)=0,N836)))</f>
        <v>0</v>
      </c>
      <c r="Z836" t="b">
        <f>IF(MOD(X836,9)=0,O836,IF(MOD(X836,6)=0,O836,IF(MOD(X836,3)=0,O836)))</f>
        <v>0</v>
      </c>
    </row>
    <row r="837" spans="1:26">
      <c r="A837" s="4" t="s">
        <v>1116</v>
      </c>
      <c r="B837" s="3">
        <f>主线辅助!B833</f>
        <v>7981191</v>
      </c>
      <c r="C837" s="3">
        <v>7</v>
      </c>
      <c r="D837" s="3">
        <v>78</v>
      </c>
      <c r="E837" s="3">
        <v>3</v>
      </c>
      <c r="F837" s="25">
        <f t="shared" si="36"/>
        <v>848761</v>
      </c>
      <c r="G837" s="25">
        <v>771807</v>
      </c>
      <c r="H837" s="26">
        <f>ROUND((F837/4*5.5+F837*2.7+F837/4*10*1)*2,0)*C837</f>
        <v>78128449</v>
      </c>
      <c r="I837" s="26">
        <f t="shared" si="37"/>
        <v>71044834</v>
      </c>
      <c r="J837" s="26"/>
      <c r="K837" s="35">
        <f>MAX(G837-MAX(G$5:G836),0)</f>
        <v>1828</v>
      </c>
      <c r="L837" s="35">
        <f>MAX(G$5:G837)</f>
        <v>771807</v>
      </c>
      <c r="M837" s="3">
        <v>0.65</v>
      </c>
      <c r="N837" s="38">
        <f>INT(B837*0.2)</f>
        <v>1596238</v>
      </c>
      <c r="O837" s="38">
        <f t="shared" si="38"/>
        <v>321585</v>
      </c>
      <c r="P837">
        <f>INT(L837*2.5)</f>
        <v>1929517</v>
      </c>
      <c r="Q837">
        <f>INT(L837/4)</f>
        <v>192951</v>
      </c>
      <c r="W837" s="4" t="s">
        <v>8195</v>
      </c>
      <c r="X837">
        <v>3</v>
      </c>
      <c r="Y837">
        <f>IF(MOD(X837,9)=0,N837,IF(MOD(X837,6)=0,N837,IF(MOD(X837,3)=0,N837)))</f>
        <v>1596238</v>
      </c>
      <c r="Z837">
        <f>IF(MOD(X837,9)=0,O837,IF(MOD(X837,6)=0,O837,IF(MOD(X837,3)=0,O837)))</f>
        <v>321585</v>
      </c>
    </row>
    <row r="838" spans="1:26">
      <c r="A838" s="4" t="s">
        <v>1117</v>
      </c>
      <c r="B838" s="3">
        <f>主线辅助!B834</f>
        <v>7990337</v>
      </c>
      <c r="C838" s="3">
        <v>7</v>
      </c>
      <c r="D838" s="3">
        <v>78</v>
      </c>
      <c r="E838" s="3">
        <v>3</v>
      </c>
      <c r="F838" s="25">
        <f t="shared" ref="F838:F901" si="39">INT(B838/(5-1.9)/C838/(D838/2.7)*100/1.5)</f>
        <v>849734</v>
      </c>
      <c r="G838" s="25">
        <v>772691</v>
      </c>
      <c r="H838" s="26">
        <f>ROUND((F838/4*5.5+F838*2.7+F838/4*10*1)*2,0)*C838</f>
        <v>78218014</v>
      </c>
      <c r="I838" s="26">
        <f t="shared" ref="I838:I901" si="40">ROUND((G838/4*5.5+G838*2.7+G838/4*10*1)*2,0)*C838</f>
        <v>71126209</v>
      </c>
      <c r="J838" s="26"/>
      <c r="K838" s="35">
        <f>MAX(G838-MAX(G$5:G837),0)</f>
        <v>884</v>
      </c>
      <c r="L838" s="35">
        <f>MAX(G$5:G838)</f>
        <v>772691</v>
      </c>
      <c r="M838" s="3">
        <v>0.65</v>
      </c>
      <c r="N838" s="38">
        <f>INT(B838*0.2)</f>
        <v>1598067</v>
      </c>
      <c r="O838" s="38">
        <f t="shared" ref="O838:O901" si="41">INT((P838/15)+Q838)</f>
        <v>321953</v>
      </c>
      <c r="P838">
        <f>INT(L838*2.5)</f>
        <v>1931727</v>
      </c>
      <c r="Q838">
        <f>INT(L838/4)</f>
        <v>193172</v>
      </c>
      <c r="W838" s="4" t="s">
        <v>8195</v>
      </c>
      <c r="X838">
        <v>4</v>
      </c>
      <c r="Y838" t="b">
        <f>IF(MOD(X838,9)=0,N838,IF(MOD(X838,6)=0,N838,IF(MOD(X838,3)=0,N838)))</f>
        <v>0</v>
      </c>
      <c r="Z838" t="b">
        <f>IF(MOD(X838,9)=0,O838,IF(MOD(X838,6)=0,O838,IF(MOD(X838,3)=0,O838)))</f>
        <v>0</v>
      </c>
    </row>
    <row r="839" spans="1:26">
      <c r="A839" s="4" t="s">
        <v>1118</v>
      </c>
      <c r="B839" s="3">
        <f>主线辅助!B835</f>
        <v>7999484</v>
      </c>
      <c r="C839" s="3">
        <v>7</v>
      </c>
      <c r="D839" s="3">
        <v>78</v>
      </c>
      <c r="E839" s="3">
        <v>3</v>
      </c>
      <c r="F839" s="25">
        <f t="shared" si="39"/>
        <v>850707</v>
      </c>
      <c r="G839" s="25">
        <v>773576</v>
      </c>
      <c r="H839" s="26">
        <f>ROUND((F839/4*5.5+F839*2.7+F839/4*10*1)*2,0)*C839</f>
        <v>78307579</v>
      </c>
      <c r="I839" s="26">
        <f t="shared" si="40"/>
        <v>71207668</v>
      </c>
      <c r="J839" s="26"/>
      <c r="K839" s="35">
        <f>MAX(G839-MAX(G$5:G838),0)</f>
        <v>885</v>
      </c>
      <c r="L839" s="35">
        <f>MAX(G$5:G839)</f>
        <v>773576</v>
      </c>
      <c r="M839" s="3">
        <v>0.65</v>
      </c>
      <c r="N839" s="38">
        <f>INT(B839*0.2)</f>
        <v>1599896</v>
      </c>
      <c r="O839" s="38">
        <f t="shared" si="41"/>
        <v>322323</v>
      </c>
      <c r="P839">
        <f>INT(L839*2.5)</f>
        <v>1933940</v>
      </c>
      <c r="Q839">
        <f>INT(L839/4)</f>
        <v>193394</v>
      </c>
      <c r="W839" s="4" t="s">
        <v>8195</v>
      </c>
      <c r="X839">
        <v>5</v>
      </c>
      <c r="Y839" t="b">
        <f>IF(MOD(X839,9)=0,N839,IF(MOD(X839,6)=0,N839,IF(MOD(X839,3)=0,N839)))</f>
        <v>0</v>
      </c>
      <c r="Z839" t="b">
        <f>IF(MOD(X839,9)=0,O839,IF(MOD(X839,6)=0,O839,IF(MOD(X839,3)=0,O839)))</f>
        <v>0</v>
      </c>
    </row>
    <row r="840" spans="1:26">
      <c r="A840" s="4" t="s">
        <v>1119</v>
      </c>
      <c r="B840" s="3">
        <f>主线辅助!B836</f>
        <v>8018451</v>
      </c>
      <c r="C840" s="3">
        <v>7</v>
      </c>
      <c r="D840" s="3">
        <v>78</v>
      </c>
      <c r="E840" s="3">
        <v>3</v>
      </c>
      <c r="F840" s="25">
        <f t="shared" si="39"/>
        <v>852724</v>
      </c>
      <c r="G840" s="25">
        <v>775410</v>
      </c>
      <c r="H840" s="26">
        <f>ROUND((F840/4*5.5+F840*2.7+F840/4*10*1)*2,0)*C840</f>
        <v>78493247</v>
      </c>
      <c r="I840" s="26">
        <f t="shared" si="40"/>
        <v>71376494</v>
      </c>
      <c r="J840" s="26"/>
      <c r="K840" s="35">
        <f>MAX(G840-MAX(G$5:G839),0)</f>
        <v>1834</v>
      </c>
      <c r="L840" s="35">
        <f>MAX(G$5:G840)</f>
        <v>775410</v>
      </c>
      <c r="M840" s="3">
        <v>0.65</v>
      </c>
      <c r="N840" s="38">
        <f>INT(B840*0.2)</f>
        <v>1603690</v>
      </c>
      <c r="O840" s="38">
        <f t="shared" si="41"/>
        <v>323087</v>
      </c>
      <c r="P840">
        <f>INT(L840*2.5)</f>
        <v>1938525</v>
      </c>
      <c r="Q840">
        <f>INT(L840/4)</f>
        <v>193852</v>
      </c>
      <c r="W840" s="4" t="s">
        <v>8195</v>
      </c>
      <c r="X840">
        <v>6</v>
      </c>
      <c r="Y840">
        <f>IF(MOD(X840,9)=0,N840,IF(MOD(X840,6)=0,N840,IF(MOD(X840,3)=0,N840)))</f>
        <v>1603690</v>
      </c>
      <c r="Z840">
        <f>IF(MOD(X840,9)=0,O840,IF(MOD(X840,6)=0,O840,IF(MOD(X840,3)=0,O840)))</f>
        <v>323087</v>
      </c>
    </row>
    <row r="841" spans="1:26">
      <c r="A841" s="4" t="s">
        <v>1120</v>
      </c>
      <c r="B841" s="3">
        <f>主线辅助!B837</f>
        <v>8027617</v>
      </c>
      <c r="C841" s="3">
        <v>7</v>
      </c>
      <c r="D841" s="3">
        <v>78</v>
      </c>
      <c r="E841" s="3">
        <v>3</v>
      </c>
      <c r="F841" s="25">
        <f t="shared" si="39"/>
        <v>853699</v>
      </c>
      <c r="G841" s="25">
        <v>776296</v>
      </c>
      <c r="H841" s="26">
        <f>ROUND((F841/4*5.5+F841*2.7+F841/4*10*1)*2,0)*C841</f>
        <v>78582994</v>
      </c>
      <c r="I841" s="26">
        <f t="shared" si="40"/>
        <v>71458044</v>
      </c>
      <c r="J841" s="26"/>
      <c r="K841" s="35">
        <f>MAX(G841-MAX(G$5:G840),0)</f>
        <v>886</v>
      </c>
      <c r="L841" s="35">
        <f>MAX(G$5:G841)</f>
        <v>776296</v>
      </c>
      <c r="M841" s="3">
        <v>0.65</v>
      </c>
      <c r="N841" s="38">
        <f>INT(B841*0.2)</f>
        <v>1605523</v>
      </c>
      <c r="O841" s="38">
        <f t="shared" si="41"/>
        <v>323456</v>
      </c>
      <c r="P841">
        <f>INT(L841*2.5)</f>
        <v>1940740</v>
      </c>
      <c r="Q841">
        <f>INT(L841/4)</f>
        <v>194074</v>
      </c>
      <c r="W841" s="4" t="s">
        <v>8195</v>
      </c>
      <c r="X841">
        <v>7</v>
      </c>
      <c r="Y841" t="b">
        <f>IF(MOD(X841,9)=0,N841,IF(MOD(X841,6)=0,N841,IF(MOD(X841,3)=0,N841)))</f>
        <v>0</v>
      </c>
      <c r="Z841" t="b">
        <f>IF(MOD(X841,9)=0,O841,IF(MOD(X841,6)=0,O841,IF(MOD(X841,3)=0,O841)))</f>
        <v>0</v>
      </c>
    </row>
    <row r="842" spans="1:26">
      <c r="A842" s="4" t="s">
        <v>1121</v>
      </c>
      <c r="B842" s="3">
        <f>主线辅助!B838</f>
        <v>8036784</v>
      </c>
      <c r="C842" s="3">
        <v>7</v>
      </c>
      <c r="D842" s="3">
        <v>78</v>
      </c>
      <c r="E842" s="3">
        <v>3</v>
      </c>
      <c r="F842" s="25">
        <f t="shared" si="39"/>
        <v>854673</v>
      </c>
      <c r="G842" s="25">
        <v>777183</v>
      </c>
      <c r="H842" s="26">
        <f>ROUND((F842/4*5.5+F842*2.7+F842/4*10*1)*2,0)*C842</f>
        <v>78672650</v>
      </c>
      <c r="I842" s="26">
        <f t="shared" si="40"/>
        <v>71539692</v>
      </c>
      <c r="J842" s="26"/>
      <c r="K842" s="35">
        <f>MAX(G842-MAX(G$5:G841),0)</f>
        <v>887</v>
      </c>
      <c r="L842" s="35">
        <f>MAX(G$5:G842)</f>
        <v>777183</v>
      </c>
      <c r="M842" s="3">
        <v>0.65</v>
      </c>
      <c r="N842" s="38">
        <f>INT(B842*0.2)</f>
        <v>1607356</v>
      </c>
      <c r="O842" s="38">
        <f t="shared" si="41"/>
        <v>323825</v>
      </c>
      <c r="P842">
        <f>INT(L842*2.5)</f>
        <v>1942957</v>
      </c>
      <c r="Q842">
        <f>INT(L842/4)</f>
        <v>194295</v>
      </c>
      <c r="W842" s="4" t="s">
        <v>8195</v>
      </c>
      <c r="X842">
        <v>8</v>
      </c>
      <c r="Y842" t="b">
        <f>IF(MOD(X842,9)=0,N842,IF(MOD(X842,6)=0,N842,IF(MOD(X842,3)=0,N842)))</f>
        <v>0</v>
      </c>
      <c r="Z842" t="b">
        <f>IF(MOD(X842,9)=0,O842,IF(MOD(X842,6)=0,O842,IF(MOD(X842,3)=0,O842)))</f>
        <v>0</v>
      </c>
    </row>
    <row r="843" spans="1:26">
      <c r="A843" s="4" t="s">
        <v>1122</v>
      </c>
      <c r="B843" s="3">
        <f>主线辅助!B839</f>
        <v>8055821</v>
      </c>
      <c r="C843" s="3">
        <v>7</v>
      </c>
      <c r="D843" s="3">
        <v>78</v>
      </c>
      <c r="E843" s="3">
        <v>3</v>
      </c>
      <c r="F843" s="25">
        <f t="shared" si="39"/>
        <v>856698</v>
      </c>
      <c r="G843" s="25">
        <v>779024</v>
      </c>
      <c r="H843" s="26">
        <f>ROUND((F843/4*5.5+F843*2.7+F843/4*10*1)*2,0)*C843</f>
        <v>78859053</v>
      </c>
      <c r="I843" s="26">
        <f t="shared" si="40"/>
        <v>71709162</v>
      </c>
      <c r="J843" s="26"/>
      <c r="K843" s="35">
        <f>MAX(G843-MAX(G$5:G842),0)</f>
        <v>1841</v>
      </c>
      <c r="L843" s="35">
        <f>MAX(G$5:G843)</f>
        <v>779024</v>
      </c>
      <c r="M843" s="3">
        <v>0.65</v>
      </c>
      <c r="N843" s="38">
        <f>INT(B843*0.2)</f>
        <v>1611164</v>
      </c>
      <c r="O843" s="38">
        <f t="shared" si="41"/>
        <v>324593</v>
      </c>
      <c r="P843">
        <f>INT(L843*2.5)</f>
        <v>1947560</v>
      </c>
      <c r="Q843">
        <f>INT(L843/4)</f>
        <v>194756</v>
      </c>
      <c r="W843" s="4" t="s">
        <v>8195</v>
      </c>
      <c r="X843">
        <v>9</v>
      </c>
      <c r="Y843">
        <f>IF(MOD(X843,9)=0,N843,IF(MOD(X843,6)=0,N843,IF(MOD(X843,3)=0,N843)))</f>
        <v>1611164</v>
      </c>
      <c r="Z843">
        <f>IF(MOD(X843,9)=0,O843,IF(MOD(X843,6)=0,O843,IF(MOD(X843,3)=0,O843)))</f>
        <v>324593</v>
      </c>
    </row>
    <row r="844" spans="1:26">
      <c r="A844" s="4" t="s">
        <v>191</v>
      </c>
      <c r="B844" s="3">
        <f>主线辅助!B840</f>
        <v>8065006</v>
      </c>
      <c r="C844" s="3">
        <v>7</v>
      </c>
      <c r="D844" s="3">
        <v>78</v>
      </c>
      <c r="E844" s="3">
        <v>3</v>
      </c>
      <c r="F844" s="25">
        <f t="shared" si="39"/>
        <v>857675</v>
      </c>
      <c r="G844" s="25">
        <v>779912</v>
      </c>
      <c r="H844" s="26">
        <f>ROUND((F844/4*5.5+F844*2.7+F844/4*10*1)*2,0)*C844</f>
        <v>78948982</v>
      </c>
      <c r="I844" s="26">
        <f t="shared" si="40"/>
        <v>71790901</v>
      </c>
      <c r="J844" s="26"/>
      <c r="K844" s="35">
        <f>MAX(G844-MAX(G$5:G843),0)</f>
        <v>888</v>
      </c>
      <c r="L844" s="35">
        <f>MAX(G$5:G844)</f>
        <v>779912</v>
      </c>
      <c r="M844" s="3">
        <v>0.65</v>
      </c>
      <c r="N844" s="38">
        <f>INT(B844*0.2)</f>
        <v>1613001</v>
      </c>
      <c r="O844" s="38">
        <f t="shared" si="41"/>
        <v>324963</v>
      </c>
      <c r="P844">
        <f>INT(L844*2.5)</f>
        <v>1949780</v>
      </c>
      <c r="Q844">
        <f>INT(L844/4)</f>
        <v>194978</v>
      </c>
      <c r="W844" s="4" t="s">
        <v>8195</v>
      </c>
      <c r="X844">
        <v>10</v>
      </c>
      <c r="Y844" t="b">
        <f>IF(MOD(X844,9)=0,N844,IF(MOD(X844,6)=0,N844,IF(MOD(X844,3)=0,N844)))</f>
        <v>0</v>
      </c>
      <c r="Z844" t="b">
        <f>IF(MOD(X844,9)=0,O844,IF(MOD(X844,6)=0,O844,IF(MOD(X844,3)=0,O844)))</f>
        <v>0</v>
      </c>
    </row>
    <row r="845" spans="1:26">
      <c r="A845" s="4" t="s">
        <v>1123</v>
      </c>
      <c r="B845" s="3">
        <f>主线辅助!B841</f>
        <v>8122878</v>
      </c>
      <c r="C845" s="3">
        <v>7</v>
      </c>
      <c r="D845" s="3">
        <v>78</v>
      </c>
      <c r="E845" s="3">
        <v>3</v>
      </c>
      <c r="F845" s="25">
        <f t="shared" si="39"/>
        <v>863829</v>
      </c>
      <c r="G845" s="25">
        <v>785508</v>
      </c>
      <c r="H845" s="26">
        <f>ROUND((F845/4*5.5+F845*2.7+F845/4*10*1)*2,0)*C845</f>
        <v>79515457</v>
      </c>
      <c r="I845" s="26">
        <f t="shared" si="40"/>
        <v>72306010</v>
      </c>
      <c r="J845" s="26"/>
      <c r="K845" s="35">
        <f>MAX(G845-MAX(G$5:G844),0)</f>
        <v>5596</v>
      </c>
      <c r="L845" s="35">
        <f>MAX(G$5:G845)</f>
        <v>785508</v>
      </c>
      <c r="M845" s="3">
        <v>0.7</v>
      </c>
      <c r="N845" s="38">
        <f>INT(B845*0.2)</f>
        <v>1624575</v>
      </c>
      <c r="O845" s="38">
        <f t="shared" si="41"/>
        <v>327295</v>
      </c>
      <c r="P845">
        <f>INT(L845*2.5)</f>
        <v>1963770</v>
      </c>
      <c r="Q845">
        <f>INT(L845/4)</f>
        <v>196377</v>
      </c>
      <c r="W845" s="4" t="s">
        <v>8196</v>
      </c>
      <c r="X845">
        <v>1</v>
      </c>
      <c r="Y845" t="b">
        <f>IF(MOD(X845,9)=0,N845,IF(MOD(X845,6)=0,N845,IF(MOD(X845,3)=0,N845)))</f>
        <v>0</v>
      </c>
      <c r="Z845" t="b">
        <f>IF(MOD(X845,9)=0,O845,IF(MOD(X845,6)=0,O845,IF(MOD(X845,3)=0,O845)))</f>
        <v>0</v>
      </c>
    </row>
    <row r="846" spans="1:26">
      <c r="A846" s="4" t="s">
        <v>1124</v>
      </c>
      <c r="B846" s="3">
        <f>主线辅助!B842</f>
        <v>8132714</v>
      </c>
      <c r="C846" s="3">
        <v>7</v>
      </c>
      <c r="D846" s="3">
        <v>78</v>
      </c>
      <c r="E846" s="3">
        <v>3</v>
      </c>
      <c r="F846" s="25">
        <f t="shared" si="39"/>
        <v>864875</v>
      </c>
      <c r="G846" s="25">
        <v>786460</v>
      </c>
      <c r="H846" s="26">
        <f>ROUND((F846/4*5.5+F846*2.7+F846/4*10*1)*2,0)*C846</f>
        <v>79611742</v>
      </c>
      <c r="I846" s="26">
        <f t="shared" si="40"/>
        <v>72393643</v>
      </c>
      <c r="J846" s="26"/>
      <c r="K846" s="35">
        <f>MAX(G846-MAX(G$5:G845),0)</f>
        <v>952</v>
      </c>
      <c r="L846" s="35">
        <f>MAX(G$5:G846)</f>
        <v>786460</v>
      </c>
      <c r="M846" s="3">
        <v>0.7</v>
      </c>
      <c r="N846" s="38">
        <f>INT(B846*0.2)</f>
        <v>1626542</v>
      </c>
      <c r="O846" s="38">
        <f t="shared" si="41"/>
        <v>327691</v>
      </c>
      <c r="P846">
        <f>INT(L846*2.5)</f>
        <v>1966150</v>
      </c>
      <c r="Q846">
        <f>INT(L846/4)</f>
        <v>196615</v>
      </c>
      <c r="W846" s="4" t="s">
        <v>8196</v>
      </c>
      <c r="X846">
        <v>2</v>
      </c>
      <c r="Y846" t="b">
        <f>IF(MOD(X846,9)=0,N846,IF(MOD(X846,6)=0,N846,IF(MOD(X846,3)=0,N846)))</f>
        <v>0</v>
      </c>
      <c r="Z846" t="b">
        <f>IF(MOD(X846,9)=0,O846,IF(MOD(X846,6)=0,O846,IF(MOD(X846,3)=0,O846)))</f>
        <v>0</v>
      </c>
    </row>
    <row r="847" spans="1:26">
      <c r="A847" s="4" t="s">
        <v>1125</v>
      </c>
      <c r="B847" s="3">
        <f>主线辅助!B843</f>
        <v>8152483</v>
      </c>
      <c r="C847" s="3">
        <v>7</v>
      </c>
      <c r="D847" s="3">
        <v>78</v>
      </c>
      <c r="E847" s="3">
        <v>3</v>
      </c>
      <c r="F847" s="25">
        <f t="shared" si="39"/>
        <v>866977</v>
      </c>
      <c r="G847" s="25">
        <v>788371</v>
      </c>
      <c r="H847" s="26">
        <f>ROUND((F847/4*5.5+F847*2.7+F847/4*10*1)*2,0)*C847</f>
        <v>79805236</v>
      </c>
      <c r="I847" s="26">
        <f t="shared" si="40"/>
        <v>72569553</v>
      </c>
      <c r="J847" s="26"/>
      <c r="K847" s="35">
        <f>MAX(G847-MAX(G$5:G846),0)</f>
        <v>1911</v>
      </c>
      <c r="L847" s="35">
        <f>MAX(G$5:G847)</f>
        <v>788371</v>
      </c>
      <c r="M847" s="3">
        <v>0.7</v>
      </c>
      <c r="N847" s="38">
        <f>INT(B847*0.2)</f>
        <v>1630496</v>
      </c>
      <c r="O847" s="38">
        <f t="shared" si="41"/>
        <v>328487</v>
      </c>
      <c r="P847">
        <f>INT(L847*2.5)</f>
        <v>1970927</v>
      </c>
      <c r="Q847">
        <f>INT(L847/4)</f>
        <v>197092</v>
      </c>
      <c r="W847" s="4" t="s">
        <v>8196</v>
      </c>
      <c r="X847">
        <v>3</v>
      </c>
      <c r="Y847">
        <f>IF(MOD(X847,9)=0,N847,IF(MOD(X847,6)=0,N847,IF(MOD(X847,3)=0,N847)))</f>
        <v>1630496</v>
      </c>
      <c r="Z847">
        <f>IF(MOD(X847,9)=0,O847,IF(MOD(X847,6)=0,O847,IF(MOD(X847,3)=0,O847)))</f>
        <v>328487</v>
      </c>
    </row>
    <row r="848" spans="1:26">
      <c r="A848" s="4" t="s">
        <v>1126</v>
      </c>
      <c r="B848" s="3">
        <f>主线辅助!B844</f>
        <v>8162338</v>
      </c>
      <c r="C848" s="3">
        <v>7</v>
      </c>
      <c r="D848" s="3">
        <v>78</v>
      </c>
      <c r="E848" s="3">
        <v>3</v>
      </c>
      <c r="F848" s="25">
        <f t="shared" si="39"/>
        <v>868026</v>
      </c>
      <c r="G848" s="25">
        <v>789324</v>
      </c>
      <c r="H848" s="26">
        <f>ROUND((F848/4*5.5+F848*2.7+F848/4*10*1)*2,0)*C848</f>
        <v>79901794</v>
      </c>
      <c r="I848" s="26">
        <f t="shared" si="40"/>
        <v>72657277</v>
      </c>
      <c r="J848" s="26"/>
      <c r="K848" s="35">
        <f>MAX(G848-MAX(G$5:G847),0)</f>
        <v>953</v>
      </c>
      <c r="L848" s="35">
        <f>MAX(G$5:G848)</f>
        <v>789324</v>
      </c>
      <c r="M848" s="3">
        <v>0.7</v>
      </c>
      <c r="N848" s="38">
        <f>INT(B848*0.2)</f>
        <v>1632467</v>
      </c>
      <c r="O848" s="38">
        <f t="shared" si="41"/>
        <v>328885</v>
      </c>
      <c r="P848">
        <f>INT(L848*2.5)</f>
        <v>1973310</v>
      </c>
      <c r="Q848">
        <f>INT(L848/4)</f>
        <v>197331</v>
      </c>
      <c r="W848" s="4" t="s">
        <v>8196</v>
      </c>
      <c r="X848">
        <v>4</v>
      </c>
      <c r="Y848" t="b">
        <f>IF(MOD(X848,9)=0,N848,IF(MOD(X848,6)=0,N848,IF(MOD(X848,3)=0,N848)))</f>
        <v>0</v>
      </c>
      <c r="Z848" t="b">
        <f>IF(MOD(X848,9)=0,O848,IF(MOD(X848,6)=0,O848,IF(MOD(X848,3)=0,O848)))</f>
        <v>0</v>
      </c>
    </row>
    <row r="849" spans="1:26">
      <c r="A849" s="4" t="s">
        <v>1127</v>
      </c>
      <c r="B849" s="3">
        <f>主线辅助!B845</f>
        <v>8172195</v>
      </c>
      <c r="C849" s="3">
        <v>7</v>
      </c>
      <c r="D849" s="3">
        <v>78</v>
      </c>
      <c r="E849" s="3">
        <v>3</v>
      </c>
      <c r="F849" s="25">
        <f t="shared" si="39"/>
        <v>869074</v>
      </c>
      <c r="G849" s="25">
        <v>790278</v>
      </c>
      <c r="H849" s="26">
        <f>ROUND((F849/4*5.5+F849*2.7+F849/4*10*1)*2,0)*C849</f>
        <v>79998261</v>
      </c>
      <c r="I849" s="26">
        <f t="shared" si="40"/>
        <v>72745092</v>
      </c>
      <c r="J849" s="26"/>
      <c r="K849" s="35">
        <f>MAX(G849-MAX(G$5:G848),0)</f>
        <v>954</v>
      </c>
      <c r="L849" s="35">
        <f>MAX(G$5:G849)</f>
        <v>790278</v>
      </c>
      <c r="M849" s="3">
        <v>0.7</v>
      </c>
      <c r="N849" s="38">
        <f>INT(B849*0.2)</f>
        <v>1634439</v>
      </c>
      <c r="O849" s="38">
        <f t="shared" si="41"/>
        <v>329282</v>
      </c>
      <c r="P849">
        <f>INT(L849*2.5)</f>
        <v>1975695</v>
      </c>
      <c r="Q849">
        <f>INT(L849/4)</f>
        <v>197569</v>
      </c>
      <c r="W849" s="4" t="s">
        <v>8196</v>
      </c>
      <c r="X849">
        <v>5</v>
      </c>
      <c r="Y849" t="b">
        <f>IF(MOD(X849,9)=0,N849,IF(MOD(X849,6)=0,N849,IF(MOD(X849,3)=0,N849)))</f>
        <v>0</v>
      </c>
      <c r="Z849" t="b">
        <f>IF(MOD(X849,9)=0,O849,IF(MOD(X849,6)=0,O849,IF(MOD(X849,3)=0,O849)))</f>
        <v>0</v>
      </c>
    </row>
    <row r="850" spans="1:26">
      <c r="A850" s="4" t="s">
        <v>1128</v>
      </c>
      <c r="B850" s="3">
        <f>主线辅助!B846</f>
        <v>8192040</v>
      </c>
      <c r="C850" s="3">
        <v>7</v>
      </c>
      <c r="D850" s="3">
        <v>78</v>
      </c>
      <c r="E850" s="3">
        <v>3</v>
      </c>
      <c r="F850" s="25">
        <f t="shared" si="39"/>
        <v>871184</v>
      </c>
      <c r="G850" s="25">
        <v>792197</v>
      </c>
      <c r="H850" s="26">
        <f>ROUND((F850/4*5.5+F850*2.7+F850/4*10*1)*2,0)*C850</f>
        <v>80192490</v>
      </c>
      <c r="I850" s="26">
        <f t="shared" si="40"/>
        <v>72921737</v>
      </c>
      <c r="J850" s="26"/>
      <c r="K850" s="35">
        <f>MAX(G850-MAX(G$5:G849),0)</f>
        <v>1919</v>
      </c>
      <c r="L850" s="35">
        <f>MAX(G$5:G850)</f>
        <v>792197</v>
      </c>
      <c r="M850" s="3">
        <v>0.7</v>
      </c>
      <c r="N850" s="38">
        <f>INT(B850*0.2)</f>
        <v>1638408</v>
      </c>
      <c r="O850" s="38">
        <f t="shared" si="41"/>
        <v>330081</v>
      </c>
      <c r="P850">
        <f>INT(L850*2.5)</f>
        <v>1980492</v>
      </c>
      <c r="Q850">
        <f>INT(L850/4)</f>
        <v>198049</v>
      </c>
      <c r="W850" s="4" t="s">
        <v>8196</v>
      </c>
      <c r="X850">
        <v>6</v>
      </c>
      <c r="Y850">
        <f>IF(MOD(X850,9)=0,N850,IF(MOD(X850,6)=0,N850,IF(MOD(X850,3)=0,N850)))</f>
        <v>1638408</v>
      </c>
      <c r="Z850">
        <f>IF(MOD(X850,9)=0,O850,IF(MOD(X850,6)=0,O850,IF(MOD(X850,3)=0,O850)))</f>
        <v>330081</v>
      </c>
    </row>
    <row r="851" spans="1:26">
      <c r="A851" s="4" t="s">
        <v>1129</v>
      </c>
      <c r="B851" s="3">
        <f>主线辅助!B847</f>
        <v>8201916</v>
      </c>
      <c r="C851" s="3">
        <v>7</v>
      </c>
      <c r="D851" s="3">
        <v>78</v>
      </c>
      <c r="E851" s="3">
        <v>3</v>
      </c>
      <c r="F851" s="25">
        <f t="shared" si="39"/>
        <v>872234</v>
      </c>
      <c r="G851" s="25">
        <v>793152</v>
      </c>
      <c r="H851" s="26">
        <f>ROUND((F851/4*5.5+F851*2.7+F851/4*10*1)*2,0)*C851</f>
        <v>80289139</v>
      </c>
      <c r="I851" s="26">
        <f t="shared" si="40"/>
        <v>73009643</v>
      </c>
      <c r="J851" s="26"/>
      <c r="K851" s="35">
        <f>MAX(G851-MAX(G$5:G850),0)</f>
        <v>955</v>
      </c>
      <c r="L851" s="35">
        <f>MAX(G$5:G851)</f>
        <v>793152</v>
      </c>
      <c r="M851" s="3">
        <v>0.7</v>
      </c>
      <c r="N851" s="38">
        <f>INT(B851*0.2)</f>
        <v>1640383</v>
      </c>
      <c r="O851" s="38">
        <f t="shared" si="41"/>
        <v>330480</v>
      </c>
      <c r="P851">
        <f>INT(L851*2.5)</f>
        <v>1982880</v>
      </c>
      <c r="Q851">
        <f>INT(L851/4)</f>
        <v>198288</v>
      </c>
      <c r="W851" s="4" t="s">
        <v>8196</v>
      </c>
      <c r="X851">
        <v>7</v>
      </c>
      <c r="Y851" t="b">
        <f>IF(MOD(X851,9)=0,N851,IF(MOD(X851,6)=0,N851,IF(MOD(X851,3)=0,N851)))</f>
        <v>0</v>
      </c>
      <c r="Z851" t="b">
        <f>IF(MOD(X851,9)=0,O851,IF(MOD(X851,6)=0,O851,IF(MOD(X851,3)=0,O851)))</f>
        <v>0</v>
      </c>
    </row>
    <row r="852" spans="1:26">
      <c r="A852" s="4" t="s">
        <v>1130</v>
      </c>
      <c r="B852" s="3">
        <f>主线辅助!B848</f>
        <v>8211793</v>
      </c>
      <c r="C852" s="3">
        <v>7</v>
      </c>
      <c r="D852" s="3">
        <v>78</v>
      </c>
      <c r="E852" s="3">
        <v>3</v>
      </c>
      <c r="F852" s="25">
        <f t="shared" si="39"/>
        <v>873285</v>
      </c>
      <c r="G852" s="25">
        <v>794107</v>
      </c>
      <c r="H852" s="26">
        <f>ROUND((F852/4*5.5+F852*2.7+F852/4*10*1)*2,0)*C852</f>
        <v>80385886</v>
      </c>
      <c r="I852" s="26">
        <f t="shared" si="40"/>
        <v>73097549</v>
      </c>
      <c r="J852" s="26"/>
      <c r="K852" s="35">
        <f>MAX(G852-MAX(G$5:G851),0)</f>
        <v>955</v>
      </c>
      <c r="L852" s="35">
        <f>MAX(G$5:G852)</f>
        <v>794107</v>
      </c>
      <c r="M852" s="3">
        <v>0.7</v>
      </c>
      <c r="N852" s="38">
        <f>INT(B852*0.2)</f>
        <v>1642358</v>
      </c>
      <c r="O852" s="38">
        <f t="shared" si="41"/>
        <v>330877</v>
      </c>
      <c r="P852">
        <f>INT(L852*2.5)</f>
        <v>1985267</v>
      </c>
      <c r="Q852">
        <f>INT(L852/4)</f>
        <v>198526</v>
      </c>
      <c r="W852" s="4" t="s">
        <v>8196</v>
      </c>
      <c r="X852">
        <v>8</v>
      </c>
      <c r="Y852" t="b">
        <f>IF(MOD(X852,9)=0,N852,IF(MOD(X852,6)=0,N852,IF(MOD(X852,3)=0,N852)))</f>
        <v>0</v>
      </c>
      <c r="Z852" t="b">
        <f>IF(MOD(X852,9)=0,O852,IF(MOD(X852,6)=0,O852,IF(MOD(X852,3)=0,O852)))</f>
        <v>0</v>
      </c>
    </row>
    <row r="853" spans="1:26">
      <c r="A853" s="4" t="s">
        <v>1131</v>
      </c>
      <c r="B853" s="3">
        <f>主线辅助!B849</f>
        <v>8231712</v>
      </c>
      <c r="C853" s="3">
        <v>7</v>
      </c>
      <c r="D853" s="3">
        <v>78</v>
      </c>
      <c r="E853" s="3">
        <v>3</v>
      </c>
      <c r="F853" s="25">
        <f t="shared" si="39"/>
        <v>875403</v>
      </c>
      <c r="G853" s="25">
        <v>796033</v>
      </c>
      <c r="H853" s="26">
        <f>ROUND((F853/4*5.5+F853*2.7+F853/4*10*1)*2,0)*C853</f>
        <v>80580843</v>
      </c>
      <c r="I853" s="26">
        <f t="shared" si="40"/>
        <v>73274838</v>
      </c>
      <c r="J853" s="26"/>
      <c r="K853" s="35">
        <f>MAX(G853-MAX(G$5:G852),0)</f>
        <v>1926</v>
      </c>
      <c r="L853" s="35">
        <f>MAX(G$5:G853)</f>
        <v>796033</v>
      </c>
      <c r="M853" s="3">
        <v>0.7</v>
      </c>
      <c r="N853" s="38">
        <f>INT(B853*0.2)</f>
        <v>1646342</v>
      </c>
      <c r="O853" s="38">
        <f t="shared" si="41"/>
        <v>331680</v>
      </c>
      <c r="P853">
        <f>INT(L853*2.5)</f>
        <v>1990082</v>
      </c>
      <c r="Q853">
        <f>INT(L853/4)</f>
        <v>199008</v>
      </c>
      <c r="W853" s="4" t="s">
        <v>8196</v>
      </c>
      <c r="X853">
        <v>9</v>
      </c>
      <c r="Y853">
        <f>IF(MOD(X853,9)=0,N853,IF(MOD(X853,6)=0,N853,IF(MOD(X853,3)=0,N853)))</f>
        <v>1646342</v>
      </c>
      <c r="Z853">
        <f>IF(MOD(X853,9)=0,O853,IF(MOD(X853,6)=0,O853,IF(MOD(X853,3)=0,O853)))</f>
        <v>331680</v>
      </c>
    </row>
    <row r="854" spans="1:26">
      <c r="A854" s="4" t="s">
        <v>193</v>
      </c>
      <c r="B854" s="3">
        <f>主线辅助!B850</f>
        <v>8241609</v>
      </c>
      <c r="C854" s="3">
        <v>7</v>
      </c>
      <c r="D854" s="3">
        <v>78</v>
      </c>
      <c r="E854" s="3">
        <v>3</v>
      </c>
      <c r="F854" s="25">
        <f t="shared" si="39"/>
        <v>876456</v>
      </c>
      <c r="G854" s="25">
        <v>796990</v>
      </c>
      <c r="H854" s="26">
        <f>ROUND((F854/4*5.5+F854*2.7+F854/4*10*1)*2,0)*C854</f>
        <v>80677772</v>
      </c>
      <c r="I854" s="26">
        <f t="shared" si="40"/>
        <v>73362933</v>
      </c>
      <c r="J854" s="26"/>
      <c r="K854" s="35">
        <f>MAX(G854-MAX(G$5:G853),0)</f>
        <v>957</v>
      </c>
      <c r="L854" s="35">
        <f>MAX(G$5:G854)</f>
        <v>796990</v>
      </c>
      <c r="M854" s="3">
        <v>0.7</v>
      </c>
      <c r="N854" s="38">
        <f>INT(B854*0.2)</f>
        <v>1648321</v>
      </c>
      <c r="O854" s="38">
        <f t="shared" si="41"/>
        <v>332078</v>
      </c>
      <c r="P854">
        <f>INT(L854*2.5)</f>
        <v>1992475</v>
      </c>
      <c r="Q854">
        <f>INT(L854/4)</f>
        <v>199247</v>
      </c>
      <c r="W854" s="4" t="s">
        <v>8196</v>
      </c>
      <c r="X854">
        <v>10</v>
      </c>
      <c r="Y854" t="b">
        <f>IF(MOD(X854,9)=0,N854,IF(MOD(X854,6)=0,N854,IF(MOD(X854,3)=0,N854)))</f>
        <v>0</v>
      </c>
      <c r="Z854" t="b">
        <f>IF(MOD(X854,9)=0,O854,IF(MOD(X854,6)=0,O854,IF(MOD(X854,3)=0,O854)))</f>
        <v>0</v>
      </c>
    </row>
    <row r="855" spans="1:26">
      <c r="A855" s="4" t="s">
        <v>1132</v>
      </c>
      <c r="B855" s="3">
        <f>主线辅助!B851</f>
        <v>8302927</v>
      </c>
      <c r="C855" s="3">
        <v>7</v>
      </c>
      <c r="D855" s="3">
        <v>80</v>
      </c>
      <c r="E855" s="3">
        <v>3</v>
      </c>
      <c r="F855" s="25">
        <f t="shared" si="39"/>
        <v>860902</v>
      </c>
      <c r="G855" s="25">
        <v>782847</v>
      </c>
      <c r="H855" s="26">
        <f>ROUND((F855/4*5.5+F855*2.7+F855/4*10*1)*2,0)*C855</f>
        <v>79246027</v>
      </c>
      <c r="I855" s="26">
        <f t="shared" si="40"/>
        <v>72061066</v>
      </c>
      <c r="J855" s="26"/>
      <c r="K855" s="35">
        <f>MAX(G855-MAX(G$5:G854),0)</f>
        <v>0</v>
      </c>
      <c r="L855" s="35">
        <f>MAX(G$5:G855)</f>
        <v>796990</v>
      </c>
      <c r="M855" s="3">
        <v>0.7</v>
      </c>
      <c r="N855" s="38">
        <f>INT(B855*0.2)</f>
        <v>1660585</v>
      </c>
      <c r="O855" s="38">
        <f t="shared" si="41"/>
        <v>332078</v>
      </c>
      <c r="P855">
        <f>INT(L855*2.5)</f>
        <v>1992475</v>
      </c>
      <c r="Q855">
        <f>INT(L855/4)</f>
        <v>199247</v>
      </c>
      <c r="W855" s="4" t="s">
        <v>8197</v>
      </c>
      <c r="X855">
        <v>1</v>
      </c>
      <c r="Y855" t="b">
        <f>IF(MOD(X855,9)=0,N855,IF(MOD(X855,6)=0,N855,IF(MOD(X855,3)=0,N855)))</f>
        <v>0</v>
      </c>
      <c r="Z855" t="b">
        <f>IF(MOD(X855,9)=0,O855,IF(MOD(X855,6)=0,O855,IF(MOD(X855,3)=0,O855)))</f>
        <v>0</v>
      </c>
    </row>
    <row r="856" spans="1:26">
      <c r="A856" s="4" t="s">
        <v>1133</v>
      </c>
      <c r="B856" s="3">
        <f>主线辅助!B852</f>
        <v>8312846</v>
      </c>
      <c r="C856" s="3">
        <v>7</v>
      </c>
      <c r="D856" s="3">
        <v>80</v>
      </c>
      <c r="E856" s="3">
        <v>3</v>
      </c>
      <c r="F856" s="25">
        <f t="shared" si="39"/>
        <v>861931</v>
      </c>
      <c r="G856" s="25">
        <v>783782</v>
      </c>
      <c r="H856" s="26">
        <f>ROUND((F856/4*5.5+F856*2.7+F856/4*10*1)*2,0)*C856</f>
        <v>79340751</v>
      </c>
      <c r="I856" s="26">
        <f t="shared" si="40"/>
        <v>72147131</v>
      </c>
      <c r="J856" s="26"/>
      <c r="K856" s="35">
        <f>MAX(G856-MAX(G$5:G855),0)</f>
        <v>0</v>
      </c>
      <c r="L856" s="35">
        <f>MAX(G$5:G856)</f>
        <v>796990</v>
      </c>
      <c r="M856" s="3">
        <v>0.7</v>
      </c>
      <c r="N856" s="38">
        <f>INT(B856*0.2)</f>
        <v>1662569</v>
      </c>
      <c r="O856" s="38">
        <f t="shared" si="41"/>
        <v>332078</v>
      </c>
      <c r="P856">
        <f>INT(L856*2.5)</f>
        <v>1992475</v>
      </c>
      <c r="Q856">
        <f>INT(L856/4)</f>
        <v>199247</v>
      </c>
      <c r="W856" s="4" t="s">
        <v>8197</v>
      </c>
      <c r="X856">
        <v>2</v>
      </c>
      <c r="Y856" t="b">
        <f>IF(MOD(X856,9)=0,N856,IF(MOD(X856,6)=0,N856,IF(MOD(X856,3)=0,N856)))</f>
        <v>0</v>
      </c>
      <c r="Z856" t="b">
        <f>IF(MOD(X856,9)=0,O856,IF(MOD(X856,6)=0,O856,IF(MOD(X856,3)=0,O856)))</f>
        <v>0</v>
      </c>
    </row>
    <row r="857" spans="1:26">
      <c r="A857" s="4" t="s">
        <v>1134</v>
      </c>
      <c r="B857" s="3">
        <f>主线辅助!B853</f>
        <v>8332874</v>
      </c>
      <c r="C857" s="3">
        <v>7</v>
      </c>
      <c r="D857" s="3">
        <v>80</v>
      </c>
      <c r="E857" s="3">
        <v>3</v>
      </c>
      <c r="F857" s="25">
        <f t="shared" si="39"/>
        <v>864007</v>
      </c>
      <c r="G857" s="25">
        <v>785670</v>
      </c>
      <c r="H857" s="26">
        <f>ROUND((F857/4*5.5+F857*2.7+F857/4*10*1)*2,0)*C857</f>
        <v>79531844</v>
      </c>
      <c r="I857" s="26">
        <f t="shared" si="40"/>
        <v>72320927</v>
      </c>
      <c r="J857" s="26"/>
      <c r="K857" s="35">
        <f>MAX(G857-MAX(G$5:G856),0)</f>
        <v>0</v>
      </c>
      <c r="L857" s="35">
        <f>MAX(G$5:G857)</f>
        <v>796990</v>
      </c>
      <c r="M857" s="3">
        <v>0.7</v>
      </c>
      <c r="N857" s="38">
        <f>INT(B857*0.2)</f>
        <v>1666574</v>
      </c>
      <c r="O857" s="38">
        <f t="shared" si="41"/>
        <v>332078</v>
      </c>
      <c r="P857">
        <f>INT(L857*2.5)</f>
        <v>1992475</v>
      </c>
      <c r="Q857">
        <f>INT(L857/4)</f>
        <v>199247</v>
      </c>
      <c r="W857" s="4" t="s">
        <v>8197</v>
      </c>
      <c r="X857">
        <v>3</v>
      </c>
      <c r="Y857">
        <f>IF(MOD(X857,9)=0,N857,IF(MOD(X857,6)=0,N857,IF(MOD(X857,3)=0,N857)))</f>
        <v>1666574</v>
      </c>
      <c r="Z857">
        <f>IF(MOD(X857,9)=0,O857,IF(MOD(X857,6)=0,O857,IF(MOD(X857,3)=0,O857)))</f>
        <v>332078</v>
      </c>
    </row>
    <row r="858" spans="1:26">
      <c r="A858" s="4" t="s">
        <v>1135</v>
      </c>
      <c r="B858" s="3">
        <f>主线辅助!B854</f>
        <v>8342811</v>
      </c>
      <c r="C858" s="3">
        <v>7</v>
      </c>
      <c r="D858" s="3">
        <v>80</v>
      </c>
      <c r="E858" s="3">
        <v>3</v>
      </c>
      <c r="F858" s="25">
        <f t="shared" si="39"/>
        <v>865038</v>
      </c>
      <c r="G858" s="25">
        <v>786607</v>
      </c>
      <c r="H858" s="26">
        <f>ROUND((F858/4*5.5+F858*2.7+F858/4*10*1)*2,0)*C858</f>
        <v>79626750</v>
      </c>
      <c r="I858" s="26">
        <f t="shared" si="40"/>
        <v>72407174</v>
      </c>
      <c r="J858" s="26"/>
      <c r="K858" s="35">
        <f>MAX(G858-MAX(G$5:G857),0)</f>
        <v>0</v>
      </c>
      <c r="L858" s="35">
        <f>MAX(G$5:G858)</f>
        <v>796990</v>
      </c>
      <c r="M858" s="3">
        <v>0.7</v>
      </c>
      <c r="N858" s="38">
        <f>INT(B858*0.2)</f>
        <v>1668562</v>
      </c>
      <c r="O858" s="38">
        <f t="shared" si="41"/>
        <v>332078</v>
      </c>
      <c r="P858">
        <f>INT(L858*2.5)</f>
        <v>1992475</v>
      </c>
      <c r="Q858">
        <f>INT(L858/4)</f>
        <v>199247</v>
      </c>
      <c r="W858" s="4" t="s">
        <v>8197</v>
      </c>
      <c r="X858">
        <v>4</v>
      </c>
      <c r="Y858" t="b">
        <f>IF(MOD(X858,9)=0,N858,IF(MOD(X858,6)=0,N858,IF(MOD(X858,3)=0,N858)))</f>
        <v>0</v>
      </c>
      <c r="Z858" t="b">
        <f>IF(MOD(X858,9)=0,O858,IF(MOD(X858,6)=0,O858,IF(MOD(X858,3)=0,O858)))</f>
        <v>0</v>
      </c>
    </row>
    <row r="859" spans="1:26">
      <c r="A859" s="4" t="s">
        <v>1136</v>
      </c>
      <c r="B859" s="3">
        <f>主线辅助!B855</f>
        <v>8352750</v>
      </c>
      <c r="C859" s="3">
        <v>7</v>
      </c>
      <c r="D859" s="3">
        <v>80</v>
      </c>
      <c r="E859" s="3">
        <v>3</v>
      </c>
      <c r="F859" s="25">
        <f t="shared" si="39"/>
        <v>866068</v>
      </c>
      <c r="G859" s="25">
        <v>787545</v>
      </c>
      <c r="H859" s="26">
        <f>ROUND((F859/4*5.5+F859*2.7+F859/4*10*1)*2,0)*C859</f>
        <v>79721558</v>
      </c>
      <c r="I859" s="26">
        <f t="shared" si="40"/>
        <v>72493519</v>
      </c>
      <c r="J859" s="26"/>
      <c r="K859" s="35">
        <f>MAX(G859-MAX(G$5:G858),0)</f>
        <v>0</v>
      </c>
      <c r="L859" s="35">
        <f>MAX(G$5:G859)</f>
        <v>796990</v>
      </c>
      <c r="M859" s="3">
        <v>0.7</v>
      </c>
      <c r="N859" s="38">
        <f>INT(B859*0.2)</f>
        <v>1670550</v>
      </c>
      <c r="O859" s="38">
        <f t="shared" si="41"/>
        <v>332078</v>
      </c>
      <c r="P859">
        <f>INT(L859*2.5)</f>
        <v>1992475</v>
      </c>
      <c r="Q859">
        <f>INT(L859/4)</f>
        <v>199247</v>
      </c>
      <c r="W859" s="4" t="s">
        <v>8197</v>
      </c>
      <c r="X859">
        <v>5</v>
      </c>
      <c r="Y859" t="b">
        <f>IF(MOD(X859,9)=0,N859,IF(MOD(X859,6)=0,N859,IF(MOD(X859,3)=0,N859)))</f>
        <v>0</v>
      </c>
      <c r="Z859" t="b">
        <f>IF(MOD(X859,9)=0,O859,IF(MOD(X859,6)=0,O859,IF(MOD(X859,3)=0,O859)))</f>
        <v>0</v>
      </c>
    </row>
    <row r="860" spans="1:26">
      <c r="A860" s="4" t="s">
        <v>1137</v>
      </c>
      <c r="B860" s="3">
        <f>主线辅助!B856</f>
        <v>8372852</v>
      </c>
      <c r="C860" s="3">
        <v>7</v>
      </c>
      <c r="D860" s="3">
        <v>80</v>
      </c>
      <c r="E860" s="3">
        <v>3</v>
      </c>
      <c r="F860" s="25">
        <f t="shared" si="39"/>
        <v>868152</v>
      </c>
      <c r="G860" s="25">
        <v>789440</v>
      </c>
      <c r="H860" s="26">
        <f>ROUND((F860/4*5.5+F860*2.7+F860/4*10*1)*2,0)*C860</f>
        <v>79913393</v>
      </c>
      <c r="I860" s="26">
        <f t="shared" si="40"/>
        <v>72667952</v>
      </c>
      <c r="J860" s="26"/>
      <c r="K860" s="35">
        <f>MAX(G860-MAX(G$5:G859),0)</f>
        <v>0</v>
      </c>
      <c r="L860" s="35">
        <f>MAX(G$5:G860)</f>
        <v>796990</v>
      </c>
      <c r="M860" s="3">
        <v>0.7</v>
      </c>
      <c r="N860" s="38">
        <f>INT(B860*0.2)</f>
        <v>1674570</v>
      </c>
      <c r="O860" s="38">
        <f t="shared" si="41"/>
        <v>332078</v>
      </c>
      <c r="P860">
        <f>INT(L860*2.5)</f>
        <v>1992475</v>
      </c>
      <c r="Q860">
        <f>INT(L860/4)</f>
        <v>199247</v>
      </c>
      <c r="W860" s="4" t="s">
        <v>8197</v>
      </c>
      <c r="X860">
        <v>6</v>
      </c>
      <c r="Y860">
        <f>IF(MOD(X860,9)=0,N860,IF(MOD(X860,6)=0,N860,IF(MOD(X860,3)=0,N860)))</f>
        <v>1674570</v>
      </c>
      <c r="Z860">
        <f>IF(MOD(X860,9)=0,O860,IF(MOD(X860,6)=0,O860,IF(MOD(X860,3)=0,O860)))</f>
        <v>332078</v>
      </c>
    </row>
    <row r="861" spans="1:26">
      <c r="A861" s="4" t="s">
        <v>1138</v>
      </c>
      <c r="B861" s="3">
        <f>主线辅助!B857</f>
        <v>8382812</v>
      </c>
      <c r="C861" s="3">
        <v>7</v>
      </c>
      <c r="D861" s="3">
        <v>80</v>
      </c>
      <c r="E861" s="3">
        <v>3</v>
      </c>
      <c r="F861" s="25">
        <f t="shared" si="39"/>
        <v>869185</v>
      </c>
      <c r="G861" s="25">
        <v>790379</v>
      </c>
      <c r="H861" s="26">
        <f>ROUND((F861/4*5.5+F861*2.7+F861/4*10*1)*2,0)*C861</f>
        <v>80008481</v>
      </c>
      <c r="I861" s="26">
        <f t="shared" si="40"/>
        <v>72754388</v>
      </c>
      <c r="J861" s="26"/>
      <c r="K861" s="35">
        <f>MAX(G861-MAX(G$5:G860),0)</f>
        <v>0</v>
      </c>
      <c r="L861" s="35">
        <f>MAX(G$5:G861)</f>
        <v>796990</v>
      </c>
      <c r="M861" s="3">
        <v>0.7</v>
      </c>
      <c r="N861" s="38">
        <f>INT(B861*0.2)</f>
        <v>1676562</v>
      </c>
      <c r="O861" s="38">
        <f t="shared" si="41"/>
        <v>332078</v>
      </c>
      <c r="P861">
        <f>INT(L861*2.5)</f>
        <v>1992475</v>
      </c>
      <c r="Q861">
        <f>INT(L861/4)</f>
        <v>199247</v>
      </c>
      <c r="W861" s="4" t="s">
        <v>8197</v>
      </c>
      <c r="X861">
        <v>7</v>
      </c>
      <c r="Y861" t="b">
        <f>IF(MOD(X861,9)=0,N861,IF(MOD(X861,6)=0,N861,IF(MOD(X861,3)=0,N861)))</f>
        <v>0</v>
      </c>
      <c r="Z861" t="b">
        <f>IF(MOD(X861,9)=0,O861,IF(MOD(X861,6)=0,O861,IF(MOD(X861,3)=0,O861)))</f>
        <v>0</v>
      </c>
    </row>
    <row r="862" spans="1:26">
      <c r="A862" s="4" t="s">
        <v>1139</v>
      </c>
      <c r="B862" s="3">
        <f>主线辅助!B858</f>
        <v>8392772</v>
      </c>
      <c r="C862" s="3">
        <v>7</v>
      </c>
      <c r="D862" s="3">
        <v>80</v>
      </c>
      <c r="E862" s="3">
        <v>3</v>
      </c>
      <c r="F862" s="25">
        <f t="shared" si="39"/>
        <v>870218</v>
      </c>
      <c r="G862" s="25">
        <v>791318</v>
      </c>
      <c r="H862" s="26">
        <f>ROUND((F862/4*5.5+F862*2.7+F862/4*10*1)*2,0)*C862</f>
        <v>80103569</v>
      </c>
      <c r="I862" s="26">
        <f t="shared" si="40"/>
        <v>72840824</v>
      </c>
      <c r="J862" s="26"/>
      <c r="K862" s="35">
        <f>MAX(G862-MAX(G$5:G861),0)</f>
        <v>0</v>
      </c>
      <c r="L862" s="35">
        <f>MAX(G$5:G862)</f>
        <v>796990</v>
      </c>
      <c r="M862" s="3">
        <v>0.7</v>
      </c>
      <c r="N862" s="38">
        <f>INT(B862*0.2)</f>
        <v>1678554</v>
      </c>
      <c r="O862" s="38">
        <f t="shared" si="41"/>
        <v>332078</v>
      </c>
      <c r="P862">
        <f>INT(L862*2.5)</f>
        <v>1992475</v>
      </c>
      <c r="Q862">
        <f>INT(L862/4)</f>
        <v>199247</v>
      </c>
      <c r="W862" s="4" t="s">
        <v>8197</v>
      </c>
      <c r="X862">
        <v>8</v>
      </c>
      <c r="Y862" t="b">
        <f>IF(MOD(X862,9)=0,N862,IF(MOD(X862,6)=0,N862,IF(MOD(X862,3)=0,N862)))</f>
        <v>0</v>
      </c>
      <c r="Z862" t="b">
        <f>IF(MOD(X862,9)=0,O862,IF(MOD(X862,6)=0,O862,IF(MOD(X862,3)=0,O862)))</f>
        <v>0</v>
      </c>
    </row>
    <row r="863" spans="1:26">
      <c r="A863" s="4" t="s">
        <v>1140</v>
      </c>
      <c r="B863" s="3">
        <f>主线辅助!B859</f>
        <v>8412947</v>
      </c>
      <c r="C863" s="3">
        <v>7</v>
      </c>
      <c r="D863" s="3">
        <v>80</v>
      </c>
      <c r="E863" s="3">
        <v>3</v>
      </c>
      <c r="F863" s="25">
        <f t="shared" si="39"/>
        <v>872310</v>
      </c>
      <c r="G863" s="25">
        <v>793220</v>
      </c>
      <c r="H863" s="26">
        <f>ROUND((F863/4*5.5+F863*2.7+F863/4*10*1)*2,0)*C863</f>
        <v>80296139</v>
      </c>
      <c r="I863" s="26">
        <f t="shared" si="40"/>
        <v>73015901</v>
      </c>
      <c r="J863" s="26"/>
      <c r="K863" s="35">
        <f>MAX(G863-MAX(G$5:G862),0)</f>
        <v>0</v>
      </c>
      <c r="L863" s="35">
        <f>MAX(G$5:G863)</f>
        <v>796990</v>
      </c>
      <c r="M863" s="3">
        <v>0.7</v>
      </c>
      <c r="N863" s="38">
        <f>INT(B863*0.2)</f>
        <v>1682589</v>
      </c>
      <c r="O863" s="38">
        <f t="shared" si="41"/>
        <v>332078</v>
      </c>
      <c r="P863">
        <f>INT(L863*2.5)</f>
        <v>1992475</v>
      </c>
      <c r="Q863">
        <f>INT(L863/4)</f>
        <v>199247</v>
      </c>
      <c r="W863" s="4" t="s">
        <v>8197</v>
      </c>
      <c r="X863">
        <v>9</v>
      </c>
      <c r="Y863">
        <f>IF(MOD(X863,9)=0,N863,IF(MOD(X863,6)=0,N863,IF(MOD(X863,3)=0,N863)))</f>
        <v>1682589</v>
      </c>
      <c r="Z863">
        <f>IF(MOD(X863,9)=0,O863,IF(MOD(X863,6)=0,O863,IF(MOD(X863,3)=0,O863)))</f>
        <v>332078</v>
      </c>
    </row>
    <row r="864" spans="1:26">
      <c r="A864" s="4" t="s">
        <v>195</v>
      </c>
      <c r="B864" s="3">
        <f>主线辅助!B860</f>
        <v>8422928</v>
      </c>
      <c r="C864" s="3">
        <v>7</v>
      </c>
      <c r="D864" s="3">
        <v>80</v>
      </c>
      <c r="E864" s="3">
        <v>3</v>
      </c>
      <c r="F864" s="25">
        <f t="shared" si="39"/>
        <v>873345</v>
      </c>
      <c r="G864" s="25">
        <v>794161</v>
      </c>
      <c r="H864" s="26">
        <f>ROUND((F864/4*5.5+F864*2.7+F864/4*10*1)*2,0)*C864</f>
        <v>80391409</v>
      </c>
      <c r="I864" s="26">
        <f t="shared" si="40"/>
        <v>73102519</v>
      </c>
      <c r="J864" s="26"/>
      <c r="K864" s="35">
        <f>MAX(G864-MAX(G$5:G863),0)</f>
        <v>0</v>
      </c>
      <c r="L864" s="35">
        <f>MAX(G$5:G864)</f>
        <v>796990</v>
      </c>
      <c r="M864" s="3">
        <v>0.7</v>
      </c>
      <c r="N864" s="38">
        <f>INT(B864*0.2)</f>
        <v>1684585</v>
      </c>
      <c r="O864" s="38">
        <f t="shared" si="41"/>
        <v>332078</v>
      </c>
      <c r="P864">
        <f>INT(L864*2.5)</f>
        <v>1992475</v>
      </c>
      <c r="Q864">
        <f>INT(L864/4)</f>
        <v>199247</v>
      </c>
      <c r="W864" s="4" t="s">
        <v>8197</v>
      </c>
      <c r="X864">
        <v>10</v>
      </c>
      <c r="Y864" t="b">
        <f>IF(MOD(X864,9)=0,N864,IF(MOD(X864,6)=0,N864,IF(MOD(X864,3)=0,N864)))</f>
        <v>0</v>
      </c>
      <c r="Z864" t="b">
        <f>IF(MOD(X864,9)=0,O864,IF(MOD(X864,6)=0,O864,IF(MOD(X864,3)=0,O864)))</f>
        <v>0</v>
      </c>
    </row>
    <row r="865" spans="1:26">
      <c r="A865" s="4" t="s">
        <v>1141</v>
      </c>
      <c r="B865" s="3">
        <f>主线辅助!B861</f>
        <v>8485152</v>
      </c>
      <c r="C865" s="3">
        <v>7</v>
      </c>
      <c r="D865" s="3">
        <v>80</v>
      </c>
      <c r="E865" s="3">
        <v>3</v>
      </c>
      <c r="F865" s="25">
        <f t="shared" si="39"/>
        <v>879796</v>
      </c>
      <c r="G865" s="25">
        <v>800028</v>
      </c>
      <c r="H865" s="26">
        <f>ROUND((F865/4*5.5+F865*2.7+F865/4*10*1)*2,0)*C865</f>
        <v>80985219</v>
      </c>
      <c r="I865" s="26">
        <f t="shared" si="40"/>
        <v>73642576</v>
      </c>
      <c r="J865" s="26"/>
      <c r="K865" s="35">
        <f>MAX(G865-MAX(G$5:G864),0)</f>
        <v>3038</v>
      </c>
      <c r="L865" s="35">
        <f>MAX(G$5:G865)</f>
        <v>800028</v>
      </c>
      <c r="M865" s="3">
        <v>0.7</v>
      </c>
      <c r="N865" s="38">
        <f>INT(B865*0.2)</f>
        <v>1697030</v>
      </c>
      <c r="O865" s="38">
        <f t="shared" si="41"/>
        <v>333345</v>
      </c>
      <c r="P865">
        <f>INT(L865*2.5)</f>
        <v>2000070</v>
      </c>
      <c r="Q865">
        <f>INT(L865/4)</f>
        <v>200007</v>
      </c>
      <c r="W865" s="4" t="s">
        <v>8198</v>
      </c>
      <c r="X865">
        <v>1</v>
      </c>
      <c r="Y865" t="b">
        <f>IF(MOD(X865,9)=0,N865,IF(MOD(X865,6)=0,N865,IF(MOD(X865,3)=0,N865)))</f>
        <v>0</v>
      </c>
      <c r="Z865" t="b">
        <f>IF(MOD(X865,9)=0,O865,IF(MOD(X865,6)=0,O865,IF(MOD(X865,3)=0,O865)))</f>
        <v>0</v>
      </c>
    </row>
    <row r="866" spans="1:26">
      <c r="A866" s="4" t="s">
        <v>1142</v>
      </c>
      <c r="B866" s="3">
        <f>主线辅助!B862</f>
        <v>8495153</v>
      </c>
      <c r="C866" s="3">
        <v>7</v>
      </c>
      <c r="D866" s="3">
        <v>80</v>
      </c>
      <c r="E866" s="3">
        <v>3</v>
      </c>
      <c r="F866" s="25">
        <f t="shared" si="39"/>
        <v>880833</v>
      </c>
      <c r="G866" s="25">
        <v>800971</v>
      </c>
      <c r="H866" s="26">
        <f>ROUND((F866/4*5.5+F866*2.7+F866/4*10*1)*2,0)*C866</f>
        <v>81080678</v>
      </c>
      <c r="I866" s="26">
        <f t="shared" si="40"/>
        <v>73729383</v>
      </c>
      <c r="J866" s="26"/>
      <c r="K866" s="35">
        <f>MAX(G866-MAX(G$5:G865),0)</f>
        <v>943</v>
      </c>
      <c r="L866" s="35">
        <f>MAX(G$5:G866)</f>
        <v>800971</v>
      </c>
      <c r="M866" s="3">
        <v>0.7</v>
      </c>
      <c r="N866" s="38">
        <f>INT(B866*0.2)</f>
        <v>1699030</v>
      </c>
      <c r="O866" s="38">
        <f t="shared" si="41"/>
        <v>333737</v>
      </c>
      <c r="P866">
        <f>INT(L866*2.5)</f>
        <v>2002427</v>
      </c>
      <c r="Q866">
        <f>INT(L866/4)</f>
        <v>200242</v>
      </c>
      <c r="W866" s="4" t="s">
        <v>8198</v>
      </c>
      <c r="X866">
        <v>2</v>
      </c>
      <c r="Y866" t="b">
        <f>IF(MOD(X866,9)=0,N866,IF(MOD(X866,6)=0,N866,IF(MOD(X866,3)=0,N866)))</f>
        <v>0</v>
      </c>
      <c r="Z866" t="b">
        <f>IF(MOD(X866,9)=0,O866,IF(MOD(X866,6)=0,O866,IF(MOD(X866,3)=0,O866)))</f>
        <v>0</v>
      </c>
    </row>
    <row r="867" spans="1:26">
      <c r="A867" s="4" t="s">
        <v>1143</v>
      </c>
      <c r="B867" s="3">
        <f>主线辅助!B863</f>
        <v>8515438</v>
      </c>
      <c r="C867" s="3">
        <v>7</v>
      </c>
      <c r="D867" s="3">
        <v>80</v>
      </c>
      <c r="E867" s="3">
        <v>3</v>
      </c>
      <c r="F867" s="25">
        <f t="shared" si="39"/>
        <v>882937</v>
      </c>
      <c r="G867" s="25">
        <v>802884</v>
      </c>
      <c r="H867" s="26">
        <f>ROUND((F867/4*5.5+F867*2.7+F867/4*10*1)*2,0)*C867</f>
        <v>81274354</v>
      </c>
      <c r="I867" s="26">
        <f t="shared" si="40"/>
        <v>73905475</v>
      </c>
      <c r="J867" s="26"/>
      <c r="K867" s="35">
        <f>MAX(G867-MAX(G$5:G866),0)</f>
        <v>1913</v>
      </c>
      <c r="L867" s="35">
        <f>MAX(G$5:G867)</f>
        <v>802884</v>
      </c>
      <c r="M867" s="3">
        <v>0.7</v>
      </c>
      <c r="N867" s="38">
        <f>INT(B867*0.2)</f>
        <v>1703087</v>
      </c>
      <c r="O867" s="38">
        <f t="shared" si="41"/>
        <v>334535</v>
      </c>
      <c r="P867">
        <f>INT(L867*2.5)</f>
        <v>2007210</v>
      </c>
      <c r="Q867">
        <f>INT(L867/4)</f>
        <v>200721</v>
      </c>
      <c r="W867" s="4" t="s">
        <v>8198</v>
      </c>
      <c r="X867">
        <v>3</v>
      </c>
      <c r="Y867">
        <f>IF(MOD(X867,9)=0,N867,IF(MOD(X867,6)=0,N867,IF(MOD(X867,3)=0,N867)))</f>
        <v>1703087</v>
      </c>
      <c r="Z867">
        <f>IF(MOD(X867,9)=0,O867,IF(MOD(X867,6)=0,O867,IF(MOD(X867,3)=0,O867)))</f>
        <v>334535</v>
      </c>
    </row>
    <row r="868" spans="1:26">
      <c r="A868" s="4" t="s">
        <v>1144</v>
      </c>
      <c r="B868" s="3">
        <f>主线辅助!B864</f>
        <v>8525460</v>
      </c>
      <c r="C868" s="3">
        <v>7</v>
      </c>
      <c r="D868" s="3">
        <v>80</v>
      </c>
      <c r="E868" s="3">
        <v>3</v>
      </c>
      <c r="F868" s="25">
        <f t="shared" si="39"/>
        <v>883976</v>
      </c>
      <c r="G868" s="25">
        <v>803829</v>
      </c>
      <c r="H868" s="26">
        <f>ROUND((F868/4*5.5+F868*2.7+F868/4*10*1)*2,0)*C868</f>
        <v>81369988</v>
      </c>
      <c r="I868" s="26">
        <f t="shared" si="40"/>
        <v>73992457</v>
      </c>
      <c r="J868" s="26"/>
      <c r="K868" s="35">
        <f>MAX(G868-MAX(G$5:G867),0)</f>
        <v>945</v>
      </c>
      <c r="L868" s="35">
        <f>MAX(G$5:G868)</f>
        <v>803829</v>
      </c>
      <c r="M868" s="3">
        <v>0.7</v>
      </c>
      <c r="N868" s="38">
        <f>INT(B868*0.2)</f>
        <v>1705092</v>
      </c>
      <c r="O868" s="38">
        <f t="shared" si="41"/>
        <v>334928</v>
      </c>
      <c r="P868">
        <f>INT(L868*2.5)</f>
        <v>2009572</v>
      </c>
      <c r="Q868">
        <f>INT(L868/4)</f>
        <v>200957</v>
      </c>
      <c r="W868" s="4" t="s">
        <v>8198</v>
      </c>
      <c r="X868">
        <v>4</v>
      </c>
      <c r="Y868" t="b">
        <f>IF(MOD(X868,9)=0,N868,IF(MOD(X868,6)=0,N868,IF(MOD(X868,3)=0,N868)))</f>
        <v>0</v>
      </c>
      <c r="Z868" t="b">
        <f>IF(MOD(X868,9)=0,O868,IF(MOD(X868,6)=0,O868,IF(MOD(X868,3)=0,O868)))</f>
        <v>0</v>
      </c>
    </row>
    <row r="869" spans="1:26">
      <c r="A869" s="4" t="s">
        <v>1145</v>
      </c>
      <c r="B869" s="3">
        <f>主线辅助!B865</f>
        <v>8535482</v>
      </c>
      <c r="C869" s="3">
        <v>7</v>
      </c>
      <c r="D869" s="3">
        <v>80</v>
      </c>
      <c r="E869" s="3">
        <v>3</v>
      </c>
      <c r="F869" s="25">
        <f t="shared" si="39"/>
        <v>885015</v>
      </c>
      <c r="G869" s="25">
        <v>804773</v>
      </c>
      <c r="H869" s="26">
        <f>ROUND((F869/4*5.5+F869*2.7+F869/4*10*1)*2,0)*C869</f>
        <v>81465629</v>
      </c>
      <c r="I869" s="26">
        <f t="shared" si="40"/>
        <v>74079355</v>
      </c>
      <c r="J869" s="26"/>
      <c r="K869" s="35">
        <f>MAX(G869-MAX(G$5:G868),0)</f>
        <v>944</v>
      </c>
      <c r="L869" s="35">
        <f>MAX(G$5:G869)</f>
        <v>804773</v>
      </c>
      <c r="M869" s="3">
        <v>0.7</v>
      </c>
      <c r="N869" s="38">
        <f>INT(B869*0.2)</f>
        <v>1707096</v>
      </c>
      <c r="O869" s="38">
        <f t="shared" si="41"/>
        <v>335321</v>
      </c>
      <c r="P869">
        <f>INT(L869*2.5)</f>
        <v>2011932</v>
      </c>
      <c r="Q869">
        <f>INT(L869/4)</f>
        <v>201193</v>
      </c>
      <c r="W869" s="4" t="s">
        <v>8198</v>
      </c>
      <c r="X869">
        <v>5</v>
      </c>
      <c r="Y869" t="b">
        <f>IF(MOD(X869,9)=0,N869,IF(MOD(X869,6)=0,N869,IF(MOD(X869,3)=0,N869)))</f>
        <v>0</v>
      </c>
      <c r="Z869" t="b">
        <f>IF(MOD(X869,9)=0,O869,IF(MOD(X869,6)=0,O869,IF(MOD(X869,3)=0,O869)))</f>
        <v>0</v>
      </c>
    </row>
    <row r="870" spans="1:26">
      <c r="A870" s="4" t="s">
        <v>1146</v>
      </c>
      <c r="B870" s="3">
        <f>主线辅助!B866</f>
        <v>8555842</v>
      </c>
      <c r="C870" s="3">
        <v>7</v>
      </c>
      <c r="D870" s="3">
        <v>80</v>
      </c>
      <c r="E870" s="3">
        <v>3</v>
      </c>
      <c r="F870" s="25">
        <f t="shared" si="39"/>
        <v>887126</v>
      </c>
      <c r="G870" s="25">
        <v>806693</v>
      </c>
      <c r="H870" s="26">
        <f>ROUND((F870/4*5.5+F870*2.7+F870/4*10*1)*2,0)*C870</f>
        <v>81659949</v>
      </c>
      <c r="I870" s="26">
        <f t="shared" si="40"/>
        <v>74256091</v>
      </c>
      <c r="J870" s="26"/>
      <c r="K870" s="35">
        <f>MAX(G870-MAX(G$5:G869),0)</f>
        <v>1920</v>
      </c>
      <c r="L870" s="35">
        <f>MAX(G$5:G870)</f>
        <v>806693</v>
      </c>
      <c r="M870" s="3">
        <v>0.7</v>
      </c>
      <c r="N870" s="38">
        <f>INT(B870*0.2)</f>
        <v>1711168</v>
      </c>
      <c r="O870" s="38">
        <f t="shared" si="41"/>
        <v>336121</v>
      </c>
      <c r="P870">
        <f>INT(L870*2.5)</f>
        <v>2016732</v>
      </c>
      <c r="Q870">
        <f>INT(L870/4)</f>
        <v>201673</v>
      </c>
      <c r="W870" s="4" t="s">
        <v>8198</v>
      </c>
      <c r="X870">
        <v>6</v>
      </c>
      <c r="Y870">
        <f>IF(MOD(X870,9)=0,N870,IF(MOD(X870,6)=0,N870,IF(MOD(X870,3)=0,N870)))</f>
        <v>1711168</v>
      </c>
      <c r="Z870">
        <f>IF(MOD(X870,9)=0,O870,IF(MOD(X870,6)=0,O870,IF(MOD(X870,3)=0,O870)))</f>
        <v>336121</v>
      </c>
    </row>
    <row r="871" spans="1:26">
      <c r="A871" s="4" t="s">
        <v>1147</v>
      </c>
      <c r="B871" s="3">
        <f>主线辅助!B867</f>
        <v>8565884</v>
      </c>
      <c r="C871" s="3">
        <v>7</v>
      </c>
      <c r="D871" s="3">
        <v>80</v>
      </c>
      <c r="E871" s="3">
        <v>3</v>
      </c>
      <c r="F871" s="25">
        <f t="shared" si="39"/>
        <v>888167</v>
      </c>
      <c r="G871" s="25">
        <v>807640</v>
      </c>
      <c r="H871" s="26">
        <f>ROUND((F871/4*5.5+F871*2.7+F871/4*10*1)*2,0)*C871</f>
        <v>81755772</v>
      </c>
      <c r="I871" s="26">
        <f t="shared" si="40"/>
        <v>74343262</v>
      </c>
      <c r="J871" s="26"/>
      <c r="K871" s="35">
        <f>MAX(G871-MAX(G$5:G870),0)</f>
        <v>947</v>
      </c>
      <c r="L871" s="35">
        <f>MAX(G$5:G871)</f>
        <v>807640</v>
      </c>
      <c r="M871" s="3">
        <v>0.7</v>
      </c>
      <c r="N871" s="38">
        <f>INT(B871*0.2)</f>
        <v>1713176</v>
      </c>
      <c r="O871" s="38">
        <f t="shared" si="41"/>
        <v>336516</v>
      </c>
      <c r="P871">
        <f>INT(L871*2.5)</f>
        <v>2019100</v>
      </c>
      <c r="Q871">
        <f>INT(L871/4)</f>
        <v>201910</v>
      </c>
      <c r="W871" s="4" t="s">
        <v>8198</v>
      </c>
      <c r="X871">
        <v>7</v>
      </c>
      <c r="Y871" t="b">
        <f>IF(MOD(X871,9)=0,N871,IF(MOD(X871,6)=0,N871,IF(MOD(X871,3)=0,N871)))</f>
        <v>0</v>
      </c>
      <c r="Z871" t="b">
        <f>IF(MOD(X871,9)=0,O871,IF(MOD(X871,6)=0,O871,IF(MOD(X871,3)=0,O871)))</f>
        <v>0</v>
      </c>
    </row>
    <row r="872" spans="1:26">
      <c r="A872" s="4" t="s">
        <v>1148</v>
      </c>
      <c r="B872" s="3">
        <f>主线辅助!B868</f>
        <v>8575927</v>
      </c>
      <c r="C872" s="3">
        <v>7</v>
      </c>
      <c r="D872" s="3">
        <v>80</v>
      </c>
      <c r="E872" s="3">
        <v>3</v>
      </c>
      <c r="F872" s="25">
        <f t="shared" si="39"/>
        <v>889209</v>
      </c>
      <c r="G872" s="25">
        <v>808587</v>
      </c>
      <c r="H872" s="26">
        <f>ROUND((F872/4*5.5+F872*2.7+F872/4*10*1)*2,0)*C872</f>
        <v>81851686</v>
      </c>
      <c r="I872" s="26">
        <f t="shared" si="40"/>
        <v>74430433</v>
      </c>
      <c r="J872" s="26"/>
      <c r="K872" s="35">
        <f>MAX(G872-MAX(G$5:G871),0)</f>
        <v>947</v>
      </c>
      <c r="L872" s="35">
        <f>MAX(G$5:G872)</f>
        <v>808587</v>
      </c>
      <c r="M872" s="3">
        <v>0.7</v>
      </c>
      <c r="N872" s="38">
        <f>INT(B872*0.2)</f>
        <v>1715185</v>
      </c>
      <c r="O872" s="38">
        <f t="shared" si="41"/>
        <v>336910</v>
      </c>
      <c r="P872">
        <f>INT(L872*2.5)</f>
        <v>2021467</v>
      </c>
      <c r="Q872">
        <f>INT(L872/4)</f>
        <v>202146</v>
      </c>
      <c r="W872" s="4" t="s">
        <v>8198</v>
      </c>
      <c r="X872">
        <v>8</v>
      </c>
      <c r="Y872" t="b">
        <f>IF(MOD(X872,9)=0,N872,IF(MOD(X872,6)=0,N872,IF(MOD(X872,3)=0,N872)))</f>
        <v>0</v>
      </c>
      <c r="Z872" t="b">
        <f>IF(MOD(X872,9)=0,O872,IF(MOD(X872,6)=0,O872,IF(MOD(X872,3)=0,O872)))</f>
        <v>0</v>
      </c>
    </row>
    <row r="873" spans="1:26">
      <c r="A873" s="4" t="s">
        <v>1149</v>
      </c>
      <c r="B873" s="3">
        <f>主线辅助!B869</f>
        <v>8596361</v>
      </c>
      <c r="C873" s="3">
        <v>7</v>
      </c>
      <c r="D873" s="3">
        <v>80</v>
      </c>
      <c r="E873" s="3">
        <v>3</v>
      </c>
      <c r="F873" s="25">
        <f t="shared" si="39"/>
        <v>891327</v>
      </c>
      <c r="G873" s="25">
        <v>810514</v>
      </c>
      <c r="H873" s="26">
        <f>ROUND((F873/4*5.5+F873*2.7+F873/4*10*1)*2,0)*C873</f>
        <v>82046650</v>
      </c>
      <c r="I873" s="26">
        <f t="shared" si="40"/>
        <v>74607813</v>
      </c>
      <c r="J873" s="26"/>
      <c r="K873" s="35">
        <f>MAX(G873-MAX(G$5:G872),0)</f>
        <v>1927</v>
      </c>
      <c r="L873" s="35">
        <f>MAX(G$5:G873)</f>
        <v>810514</v>
      </c>
      <c r="M873" s="3">
        <v>0.7</v>
      </c>
      <c r="N873" s="38">
        <f>INT(B873*0.2)</f>
        <v>1719272</v>
      </c>
      <c r="O873" s="38">
        <f t="shared" si="41"/>
        <v>337713</v>
      </c>
      <c r="P873">
        <f>INT(L873*2.5)</f>
        <v>2026285</v>
      </c>
      <c r="Q873">
        <f>INT(L873/4)</f>
        <v>202628</v>
      </c>
      <c r="W873" s="4" t="s">
        <v>8198</v>
      </c>
      <c r="X873">
        <v>9</v>
      </c>
      <c r="Y873">
        <f>IF(MOD(X873,9)=0,N873,IF(MOD(X873,6)=0,N873,IF(MOD(X873,3)=0,N873)))</f>
        <v>1719272</v>
      </c>
      <c r="Z873">
        <f>IF(MOD(X873,9)=0,O873,IF(MOD(X873,6)=0,O873,IF(MOD(X873,3)=0,O873)))</f>
        <v>337713</v>
      </c>
    </row>
    <row r="874" spans="1:26">
      <c r="A874" s="4" t="s">
        <v>197</v>
      </c>
      <c r="B874" s="3">
        <f>主线辅助!B870</f>
        <v>8606425</v>
      </c>
      <c r="C874" s="3">
        <v>7</v>
      </c>
      <c r="D874" s="3">
        <v>80</v>
      </c>
      <c r="E874" s="3">
        <v>3</v>
      </c>
      <c r="F874" s="25">
        <f t="shared" si="39"/>
        <v>892371</v>
      </c>
      <c r="G874" s="25">
        <v>811462</v>
      </c>
      <c r="H874" s="26">
        <f>ROUND((F874/4*5.5+F874*2.7+F874/4*10*1)*2,0)*C874</f>
        <v>82142753</v>
      </c>
      <c r="I874" s="26">
        <f t="shared" si="40"/>
        <v>74695075</v>
      </c>
      <c r="J874" s="26"/>
      <c r="K874" s="35">
        <f>MAX(G874-MAX(G$5:G873),0)</f>
        <v>948</v>
      </c>
      <c r="L874" s="35">
        <f>MAX(G$5:G874)</f>
        <v>811462</v>
      </c>
      <c r="M874" s="3">
        <v>0.7</v>
      </c>
      <c r="N874" s="38">
        <f>INT(B874*0.2)</f>
        <v>1721285</v>
      </c>
      <c r="O874" s="38">
        <f t="shared" si="41"/>
        <v>338108</v>
      </c>
      <c r="P874">
        <f>INT(L874*2.5)</f>
        <v>2028655</v>
      </c>
      <c r="Q874">
        <f>INT(L874/4)</f>
        <v>202865</v>
      </c>
      <c r="W874" s="4" t="s">
        <v>8198</v>
      </c>
      <c r="X874">
        <v>10</v>
      </c>
      <c r="Y874" t="b">
        <f>IF(MOD(X874,9)=0,N874,IF(MOD(X874,6)=0,N874,IF(MOD(X874,3)=0,N874)))</f>
        <v>0</v>
      </c>
      <c r="Z874" t="b">
        <f>IF(MOD(X874,9)=0,O874,IF(MOD(X874,6)=0,O874,IF(MOD(X874,3)=0,O874)))</f>
        <v>0</v>
      </c>
    </row>
    <row r="875" spans="1:26">
      <c r="A875" s="4" t="s">
        <v>1150</v>
      </c>
      <c r="B875" s="3">
        <f>主线辅助!B871</f>
        <v>8669366</v>
      </c>
      <c r="C875" s="3">
        <v>7</v>
      </c>
      <c r="D875" s="3">
        <v>80</v>
      </c>
      <c r="E875" s="3">
        <v>3</v>
      </c>
      <c r="F875" s="25">
        <f t="shared" si="39"/>
        <v>898897</v>
      </c>
      <c r="G875" s="25">
        <v>817397</v>
      </c>
      <c r="H875" s="26">
        <f>ROUND((F875/4*5.5+F875*2.7+F875/4*10*1)*2,0)*C875</f>
        <v>82743472</v>
      </c>
      <c r="I875" s="26">
        <f t="shared" si="40"/>
        <v>75241397</v>
      </c>
      <c r="J875" s="26"/>
      <c r="K875" s="35">
        <f>MAX(G875-MAX(G$5:G874),0)</f>
        <v>5935</v>
      </c>
      <c r="L875" s="35">
        <f>MAX(G$5:G875)</f>
        <v>817397</v>
      </c>
      <c r="M875" s="3">
        <v>0.7</v>
      </c>
      <c r="N875" s="38">
        <f>INT(B875*0.2)</f>
        <v>1733873</v>
      </c>
      <c r="O875" s="38">
        <f t="shared" si="41"/>
        <v>340581</v>
      </c>
      <c r="P875">
        <f>INT(L875*2.5)</f>
        <v>2043492</v>
      </c>
      <c r="Q875">
        <f>INT(L875/4)</f>
        <v>204349</v>
      </c>
      <c r="W875" s="4" t="s">
        <v>8199</v>
      </c>
      <c r="X875">
        <v>1</v>
      </c>
      <c r="Y875" t="b">
        <f>IF(MOD(X875,9)=0,N875,IF(MOD(X875,6)=0,N875,IF(MOD(X875,3)=0,N875)))</f>
        <v>0</v>
      </c>
      <c r="Z875" t="b">
        <f>IF(MOD(X875,9)=0,O875,IF(MOD(X875,6)=0,O875,IF(MOD(X875,3)=0,O875)))</f>
        <v>0</v>
      </c>
    </row>
    <row r="876" spans="1:26">
      <c r="A876" s="4" t="s">
        <v>1151</v>
      </c>
      <c r="B876" s="3">
        <f>主线辅助!B872</f>
        <v>8679449</v>
      </c>
      <c r="C876" s="3">
        <v>7</v>
      </c>
      <c r="D876" s="3">
        <v>80</v>
      </c>
      <c r="E876" s="3">
        <v>3</v>
      </c>
      <c r="F876" s="25">
        <f t="shared" si="39"/>
        <v>899942</v>
      </c>
      <c r="G876" s="25">
        <v>818347</v>
      </c>
      <c r="H876" s="26">
        <f>ROUND((F876/4*5.5+F876*2.7+F876/4*10*1)*2,0)*C876</f>
        <v>82839659</v>
      </c>
      <c r="I876" s="26">
        <f t="shared" si="40"/>
        <v>75328841</v>
      </c>
      <c r="J876" s="26"/>
      <c r="K876" s="35">
        <f>MAX(G876-MAX(G$5:G875),0)</f>
        <v>950</v>
      </c>
      <c r="L876" s="35">
        <f>MAX(G$5:G876)</f>
        <v>818347</v>
      </c>
      <c r="M876" s="3">
        <v>0.7</v>
      </c>
      <c r="N876" s="38">
        <f>INT(B876*0.2)</f>
        <v>1735889</v>
      </c>
      <c r="O876" s="38">
        <f t="shared" si="41"/>
        <v>340977</v>
      </c>
      <c r="P876">
        <f>INT(L876*2.5)</f>
        <v>2045867</v>
      </c>
      <c r="Q876">
        <f>INT(L876/4)</f>
        <v>204586</v>
      </c>
      <c r="W876" s="4" t="s">
        <v>8199</v>
      </c>
      <c r="X876">
        <v>2</v>
      </c>
      <c r="Y876" t="b">
        <f>IF(MOD(X876,9)=0,N876,IF(MOD(X876,6)=0,N876,IF(MOD(X876,3)=0,N876)))</f>
        <v>0</v>
      </c>
      <c r="Z876" t="b">
        <f>IF(MOD(X876,9)=0,O876,IF(MOD(X876,6)=0,O876,IF(MOD(X876,3)=0,O876)))</f>
        <v>0</v>
      </c>
    </row>
    <row r="877" spans="1:26">
      <c r="A877" s="4" t="s">
        <v>1152</v>
      </c>
      <c r="B877" s="3">
        <f>主线辅助!B873</f>
        <v>8699993</v>
      </c>
      <c r="C877" s="3">
        <v>7</v>
      </c>
      <c r="D877" s="3">
        <v>80</v>
      </c>
      <c r="E877" s="3">
        <v>3</v>
      </c>
      <c r="F877" s="25">
        <f t="shared" si="39"/>
        <v>902073</v>
      </c>
      <c r="G877" s="25">
        <v>820284</v>
      </c>
      <c r="H877" s="26">
        <f>ROUND((F877/4*5.5+F877*2.7+F877/4*10*1)*2,0)*C877</f>
        <v>83035820</v>
      </c>
      <c r="I877" s="26">
        <f t="shared" si="40"/>
        <v>75507145</v>
      </c>
      <c r="J877" s="26"/>
      <c r="K877" s="35">
        <f>MAX(G877-MAX(G$5:G876),0)</f>
        <v>1937</v>
      </c>
      <c r="L877" s="35">
        <f>MAX(G$5:G877)</f>
        <v>820284</v>
      </c>
      <c r="M877" s="3">
        <v>0.7</v>
      </c>
      <c r="N877" s="38">
        <f>INT(B877*0.2)</f>
        <v>1739998</v>
      </c>
      <c r="O877" s="38">
        <f t="shared" si="41"/>
        <v>341785</v>
      </c>
      <c r="P877">
        <f>INT(L877*2.5)</f>
        <v>2050710</v>
      </c>
      <c r="Q877">
        <f>INT(L877/4)</f>
        <v>205071</v>
      </c>
      <c r="W877" s="4" t="s">
        <v>8199</v>
      </c>
      <c r="X877">
        <v>3</v>
      </c>
      <c r="Y877">
        <f>IF(MOD(X877,9)=0,N877,IF(MOD(X877,6)=0,N877,IF(MOD(X877,3)=0,N877)))</f>
        <v>1739998</v>
      </c>
      <c r="Z877">
        <f>IF(MOD(X877,9)=0,O877,IF(MOD(X877,6)=0,O877,IF(MOD(X877,3)=0,O877)))</f>
        <v>341785</v>
      </c>
    </row>
    <row r="878" spans="1:26">
      <c r="A878" s="4" t="s">
        <v>1153</v>
      </c>
      <c r="B878" s="3">
        <f>主线辅助!B874</f>
        <v>8710098</v>
      </c>
      <c r="C878" s="3">
        <v>7</v>
      </c>
      <c r="D878" s="3">
        <v>80</v>
      </c>
      <c r="E878" s="3">
        <v>3</v>
      </c>
      <c r="F878" s="25">
        <f t="shared" si="39"/>
        <v>903120</v>
      </c>
      <c r="G878" s="25">
        <v>821237</v>
      </c>
      <c r="H878" s="26">
        <f>ROUND((F878/4*5.5+F878*2.7+F878/4*10*1)*2,0)*C878</f>
        <v>83132196</v>
      </c>
      <c r="I878" s="26">
        <f t="shared" si="40"/>
        <v>75594869</v>
      </c>
      <c r="J878" s="26"/>
      <c r="K878" s="35">
        <f>MAX(G878-MAX(G$5:G877),0)</f>
        <v>953</v>
      </c>
      <c r="L878" s="35">
        <f>MAX(G$5:G878)</f>
        <v>821237</v>
      </c>
      <c r="M878" s="3">
        <v>0.7</v>
      </c>
      <c r="N878" s="38">
        <f>INT(B878*0.2)</f>
        <v>1742019</v>
      </c>
      <c r="O878" s="38">
        <f t="shared" si="41"/>
        <v>342181</v>
      </c>
      <c r="P878">
        <f>INT(L878*2.5)</f>
        <v>2053092</v>
      </c>
      <c r="Q878">
        <f>INT(L878/4)</f>
        <v>205309</v>
      </c>
      <c r="W878" s="4" t="s">
        <v>8199</v>
      </c>
      <c r="X878">
        <v>4</v>
      </c>
      <c r="Y878" t="b">
        <f>IF(MOD(X878,9)=0,N878,IF(MOD(X878,6)=0,N878,IF(MOD(X878,3)=0,N878)))</f>
        <v>0</v>
      </c>
      <c r="Z878" t="b">
        <f>IF(MOD(X878,9)=0,O878,IF(MOD(X878,6)=0,O878,IF(MOD(X878,3)=0,O878)))</f>
        <v>0</v>
      </c>
    </row>
    <row r="879" spans="1:26">
      <c r="A879" s="4" t="s">
        <v>1154</v>
      </c>
      <c r="B879" s="3">
        <f>主线辅助!B875</f>
        <v>8720203</v>
      </c>
      <c r="C879" s="3">
        <v>7</v>
      </c>
      <c r="D879" s="3">
        <v>80</v>
      </c>
      <c r="E879" s="3">
        <v>3</v>
      </c>
      <c r="F879" s="25">
        <f t="shared" si="39"/>
        <v>904168</v>
      </c>
      <c r="G879" s="25">
        <v>822190</v>
      </c>
      <c r="H879" s="26">
        <f>ROUND((F879/4*5.5+F879*2.7+F879/4*10*1)*2,0)*C879</f>
        <v>83228663</v>
      </c>
      <c r="I879" s="26">
        <f t="shared" si="40"/>
        <v>75682593</v>
      </c>
      <c r="J879" s="26"/>
      <c r="K879" s="35">
        <f>MAX(G879-MAX(G$5:G878),0)</f>
        <v>953</v>
      </c>
      <c r="L879" s="35">
        <f>MAX(G$5:G879)</f>
        <v>822190</v>
      </c>
      <c r="M879" s="3">
        <v>0.7</v>
      </c>
      <c r="N879" s="38">
        <f>INT(B879*0.2)</f>
        <v>1744040</v>
      </c>
      <c r="O879" s="38">
        <f t="shared" si="41"/>
        <v>342578</v>
      </c>
      <c r="P879">
        <f>INT(L879*2.5)</f>
        <v>2055475</v>
      </c>
      <c r="Q879">
        <f>INT(L879/4)</f>
        <v>205547</v>
      </c>
      <c r="W879" s="4" t="s">
        <v>8199</v>
      </c>
      <c r="X879">
        <v>5</v>
      </c>
      <c r="Y879" t="b">
        <f>IF(MOD(X879,9)=0,N879,IF(MOD(X879,6)=0,N879,IF(MOD(X879,3)=0,N879)))</f>
        <v>0</v>
      </c>
      <c r="Z879" t="b">
        <f>IF(MOD(X879,9)=0,O879,IF(MOD(X879,6)=0,O879,IF(MOD(X879,3)=0,O879)))</f>
        <v>0</v>
      </c>
    </row>
    <row r="880" spans="1:26">
      <c r="A880" s="4" t="s">
        <v>1155</v>
      </c>
      <c r="B880" s="3">
        <f>主线辅助!B876</f>
        <v>8740821</v>
      </c>
      <c r="C880" s="3">
        <v>7</v>
      </c>
      <c r="D880" s="3">
        <v>80</v>
      </c>
      <c r="E880" s="3">
        <v>3</v>
      </c>
      <c r="F880" s="25">
        <f t="shared" si="39"/>
        <v>906306</v>
      </c>
      <c r="G880" s="25">
        <v>824134</v>
      </c>
      <c r="H880" s="26">
        <f>ROUND((F880/4*5.5+F880*2.7+F880/4*10*1)*2,0)*C880</f>
        <v>83425468</v>
      </c>
      <c r="I880" s="26">
        <f t="shared" si="40"/>
        <v>75861534</v>
      </c>
      <c r="J880" s="26"/>
      <c r="K880" s="35">
        <f>MAX(G880-MAX(G$5:G879),0)</f>
        <v>1944</v>
      </c>
      <c r="L880" s="35">
        <f>MAX(G$5:G880)</f>
        <v>824134</v>
      </c>
      <c r="M880" s="3">
        <v>0.7</v>
      </c>
      <c r="N880" s="38">
        <f>INT(B880*0.2)</f>
        <v>1748164</v>
      </c>
      <c r="O880" s="38">
        <f t="shared" si="41"/>
        <v>343388</v>
      </c>
      <c r="P880">
        <f>INT(L880*2.5)</f>
        <v>2060335</v>
      </c>
      <c r="Q880">
        <f>INT(L880/4)</f>
        <v>206033</v>
      </c>
      <c r="W880" s="4" t="s">
        <v>8199</v>
      </c>
      <c r="X880">
        <v>6</v>
      </c>
      <c r="Y880">
        <f>IF(MOD(X880,9)=0,N880,IF(MOD(X880,6)=0,N880,IF(MOD(X880,3)=0,N880)))</f>
        <v>1748164</v>
      </c>
      <c r="Z880">
        <f>IF(MOD(X880,9)=0,O880,IF(MOD(X880,6)=0,O880,IF(MOD(X880,3)=0,O880)))</f>
        <v>343388</v>
      </c>
    </row>
    <row r="881" spans="1:26">
      <c r="A881" s="4" t="s">
        <v>1156</v>
      </c>
      <c r="B881" s="3">
        <f>主线辅助!B877</f>
        <v>8750947</v>
      </c>
      <c r="C881" s="3">
        <v>7</v>
      </c>
      <c r="D881" s="3">
        <v>80</v>
      </c>
      <c r="E881" s="3">
        <v>3</v>
      </c>
      <c r="F881" s="25">
        <f t="shared" si="39"/>
        <v>907356</v>
      </c>
      <c r="G881" s="25">
        <v>825089</v>
      </c>
      <c r="H881" s="26">
        <f>ROUND((F881/4*5.5+F881*2.7+F881/4*10*1)*2,0)*C881</f>
        <v>83522117</v>
      </c>
      <c r="I881" s="26">
        <f t="shared" si="40"/>
        <v>75949440</v>
      </c>
      <c r="J881" s="26"/>
      <c r="K881" s="35">
        <f>MAX(G881-MAX(G$5:G880),0)</f>
        <v>955</v>
      </c>
      <c r="L881" s="35">
        <f>MAX(G$5:G881)</f>
        <v>825089</v>
      </c>
      <c r="M881" s="3">
        <v>0.7</v>
      </c>
      <c r="N881" s="38">
        <f>INT(B881*0.2)</f>
        <v>1750189</v>
      </c>
      <c r="O881" s="38">
        <f t="shared" si="41"/>
        <v>343786</v>
      </c>
      <c r="P881">
        <f>INT(L881*2.5)</f>
        <v>2062722</v>
      </c>
      <c r="Q881">
        <f>INT(L881/4)</f>
        <v>206272</v>
      </c>
      <c r="W881" s="4" t="s">
        <v>8199</v>
      </c>
      <c r="X881">
        <v>7</v>
      </c>
      <c r="Y881" t="b">
        <f>IF(MOD(X881,9)=0,N881,IF(MOD(X881,6)=0,N881,IF(MOD(X881,3)=0,N881)))</f>
        <v>0</v>
      </c>
      <c r="Z881" t="b">
        <f>IF(MOD(X881,9)=0,O881,IF(MOD(X881,6)=0,O881,IF(MOD(X881,3)=0,O881)))</f>
        <v>0</v>
      </c>
    </row>
    <row r="882" spans="1:26">
      <c r="A882" s="4" t="s">
        <v>1157</v>
      </c>
      <c r="B882" s="3">
        <f>主线辅助!B878</f>
        <v>8761074</v>
      </c>
      <c r="C882" s="3">
        <v>7</v>
      </c>
      <c r="D882" s="3">
        <v>80</v>
      </c>
      <c r="E882" s="3">
        <v>3</v>
      </c>
      <c r="F882" s="25">
        <f t="shared" si="39"/>
        <v>908406</v>
      </c>
      <c r="G882" s="25">
        <v>826044</v>
      </c>
      <c r="H882" s="26">
        <f>ROUND((F882/4*5.5+F882*2.7+F882/4*10*1)*2,0)*C882</f>
        <v>83618773</v>
      </c>
      <c r="I882" s="26">
        <f t="shared" si="40"/>
        <v>76037353</v>
      </c>
      <c r="J882" s="26"/>
      <c r="K882" s="35">
        <f>MAX(G882-MAX(G$5:G881),0)</f>
        <v>955</v>
      </c>
      <c r="L882" s="35">
        <f>MAX(G$5:G882)</f>
        <v>826044</v>
      </c>
      <c r="M882" s="3">
        <v>0.7</v>
      </c>
      <c r="N882" s="38">
        <f>INT(B882*0.2)</f>
        <v>1752214</v>
      </c>
      <c r="O882" s="38">
        <f t="shared" si="41"/>
        <v>344185</v>
      </c>
      <c r="P882">
        <f>INT(L882*2.5)</f>
        <v>2065110</v>
      </c>
      <c r="Q882">
        <f>INT(L882/4)</f>
        <v>206511</v>
      </c>
      <c r="W882" s="4" t="s">
        <v>8199</v>
      </c>
      <c r="X882">
        <v>8</v>
      </c>
      <c r="Y882" t="b">
        <f>IF(MOD(X882,9)=0,N882,IF(MOD(X882,6)=0,N882,IF(MOD(X882,3)=0,N882)))</f>
        <v>0</v>
      </c>
      <c r="Z882" t="b">
        <f>IF(MOD(X882,9)=0,O882,IF(MOD(X882,6)=0,O882,IF(MOD(X882,3)=0,O882)))</f>
        <v>0</v>
      </c>
    </row>
    <row r="883" spans="1:26">
      <c r="A883" s="4" t="s">
        <v>1158</v>
      </c>
      <c r="B883" s="3">
        <f>主线辅助!B879</f>
        <v>8781766</v>
      </c>
      <c r="C883" s="3">
        <v>7</v>
      </c>
      <c r="D883" s="3">
        <v>80</v>
      </c>
      <c r="E883" s="3">
        <v>3</v>
      </c>
      <c r="F883" s="25">
        <f t="shared" si="39"/>
        <v>910551</v>
      </c>
      <c r="G883" s="25">
        <v>827995</v>
      </c>
      <c r="H883" s="26">
        <f>ROUND((F883/4*5.5+F883*2.7+F883/4*10*1)*2,0)*C883</f>
        <v>83816222</v>
      </c>
      <c r="I883" s="26">
        <f t="shared" si="40"/>
        <v>76216938</v>
      </c>
      <c r="J883" s="26"/>
      <c r="K883" s="35">
        <f>MAX(G883-MAX(G$5:G882),0)</f>
        <v>1951</v>
      </c>
      <c r="L883" s="35">
        <f>MAX(G$5:G883)</f>
        <v>827995</v>
      </c>
      <c r="M883" s="3">
        <v>0.7</v>
      </c>
      <c r="N883" s="38">
        <f>INT(B883*0.2)</f>
        <v>1756353</v>
      </c>
      <c r="O883" s="38">
        <f t="shared" si="41"/>
        <v>344997</v>
      </c>
      <c r="P883">
        <f>INT(L883*2.5)</f>
        <v>2069987</v>
      </c>
      <c r="Q883">
        <f>INT(L883/4)</f>
        <v>206998</v>
      </c>
      <c r="W883" s="4" t="s">
        <v>8199</v>
      </c>
      <c r="X883">
        <v>9</v>
      </c>
      <c r="Y883">
        <f>IF(MOD(X883,9)=0,N883,IF(MOD(X883,6)=0,N883,IF(MOD(X883,3)=0,N883)))</f>
        <v>1756353</v>
      </c>
      <c r="Z883">
        <f>IF(MOD(X883,9)=0,O883,IF(MOD(X883,6)=0,O883,IF(MOD(X883,3)=0,O883)))</f>
        <v>344997</v>
      </c>
    </row>
    <row r="884" spans="1:26">
      <c r="A884" s="4" t="s">
        <v>199</v>
      </c>
      <c r="B884" s="3">
        <f>主线辅助!B880</f>
        <v>8791913</v>
      </c>
      <c r="C884" s="3">
        <v>7</v>
      </c>
      <c r="D884" s="3">
        <v>80</v>
      </c>
      <c r="E884" s="3">
        <v>3</v>
      </c>
      <c r="F884" s="25">
        <f t="shared" si="39"/>
        <v>911603</v>
      </c>
      <c r="G884" s="25">
        <v>828951</v>
      </c>
      <c r="H884" s="26">
        <f>ROUND((F884/4*5.5+F884*2.7+F884/4*10*1)*2,0)*C884</f>
        <v>83913053</v>
      </c>
      <c r="I884" s="26">
        <f t="shared" si="40"/>
        <v>76304942</v>
      </c>
      <c r="J884" s="26"/>
      <c r="K884" s="35">
        <f>MAX(G884-MAX(G$5:G883),0)</f>
        <v>956</v>
      </c>
      <c r="L884" s="35">
        <f>MAX(G$5:G884)</f>
        <v>828951</v>
      </c>
      <c r="M884" s="3">
        <v>0.7</v>
      </c>
      <c r="N884" s="38">
        <f>INT(B884*0.2)</f>
        <v>1758382</v>
      </c>
      <c r="O884" s="38">
        <f t="shared" si="41"/>
        <v>345395</v>
      </c>
      <c r="P884">
        <f>INT(L884*2.5)</f>
        <v>2072377</v>
      </c>
      <c r="Q884">
        <f>INT(L884/4)</f>
        <v>207237</v>
      </c>
      <c r="W884" s="4" t="s">
        <v>8199</v>
      </c>
      <c r="X884">
        <v>10</v>
      </c>
      <c r="Y884" t="b">
        <f>IF(MOD(X884,9)=0,N884,IF(MOD(X884,6)=0,N884,IF(MOD(X884,3)=0,N884)))</f>
        <v>0</v>
      </c>
      <c r="Z884" t="b">
        <f>IF(MOD(X884,9)=0,O884,IF(MOD(X884,6)=0,O884,IF(MOD(X884,3)=0,O884)))</f>
        <v>0</v>
      </c>
    </row>
    <row r="885" spans="1:26">
      <c r="A885" s="4" t="s">
        <v>1159</v>
      </c>
      <c r="B885" s="3">
        <f>主线辅助!B881</f>
        <v>8855572</v>
      </c>
      <c r="C885" s="3">
        <v>7</v>
      </c>
      <c r="D885" s="3">
        <v>80</v>
      </c>
      <c r="E885" s="3">
        <v>3</v>
      </c>
      <c r="F885" s="25">
        <f t="shared" si="39"/>
        <v>918204</v>
      </c>
      <c r="G885" s="25">
        <v>834953</v>
      </c>
      <c r="H885" s="26">
        <f>ROUND((F885/4*5.5+F885*2.7+F885/4*10*1)*2,0)*C885</f>
        <v>84520681</v>
      </c>
      <c r="I885" s="26">
        <f t="shared" si="40"/>
        <v>76857424</v>
      </c>
      <c r="J885" s="26"/>
      <c r="K885" s="35">
        <f>MAX(G885-MAX(G$5:G884),0)</f>
        <v>6002</v>
      </c>
      <c r="L885" s="35">
        <f>MAX(G$5:G885)</f>
        <v>834953</v>
      </c>
      <c r="M885" s="3">
        <v>0.7</v>
      </c>
      <c r="N885" s="38">
        <f>INT(B885*0.2)</f>
        <v>1771114</v>
      </c>
      <c r="O885" s="38">
        <f t="shared" si="41"/>
        <v>347896</v>
      </c>
      <c r="P885">
        <f>INT(L885*2.5)</f>
        <v>2087382</v>
      </c>
      <c r="Q885">
        <f>INT(L885/4)</f>
        <v>208738</v>
      </c>
      <c r="W885" s="4" t="s">
        <v>8200</v>
      </c>
      <c r="X885">
        <v>1</v>
      </c>
      <c r="Y885" t="b">
        <f>IF(MOD(X885,9)=0,N885,IF(MOD(X885,6)=0,N885,IF(MOD(X885,3)=0,N885)))</f>
        <v>0</v>
      </c>
      <c r="Z885" t="b">
        <f>IF(MOD(X885,9)=0,O885,IF(MOD(X885,6)=0,O885,IF(MOD(X885,3)=0,O885)))</f>
        <v>0</v>
      </c>
    </row>
    <row r="886" spans="1:26">
      <c r="A886" s="4" t="s">
        <v>1160</v>
      </c>
      <c r="B886" s="3">
        <f>主线辅助!B882</f>
        <v>8865739</v>
      </c>
      <c r="C886" s="3">
        <v>7</v>
      </c>
      <c r="D886" s="3">
        <v>80</v>
      </c>
      <c r="E886" s="3">
        <v>3</v>
      </c>
      <c r="F886" s="25">
        <f t="shared" si="39"/>
        <v>919258</v>
      </c>
      <c r="G886" s="25">
        <v>835912</v>
      </c>
      <c r="H886" s="26">
        <f>ROUND((F886/4*5.5+F886*2.7+F886/4*10*1)*2,0)*C886</f>
        <v>84617701</v>
      </c>
      <c r="I886" s="26">
        <f t="shared" si="40"/>
        <v>76945701</v>
      </c>
      <c r="J886" s="26"/>
      <c r="K886" s="35">
        <f>MAX(G886-MAX(G$5:G885),0)</f>
        <v>959</v>
      </c>
      <c r="L886" s="35">
        <f>MAX(G$5:G886)</f>
        <v>835912</v>
      </c>
      <c r="M886" s="3">
        <v>0.7</v>
      </c>
      <c r="N886" s="38">
        <f>INT(B886*0.2)</f>
        <v>1773147</v>
      </c>
      <c r="O886" s="38">
        <f t="shared" si="41"/>
        <v>348296</v>
      </c>
      <c r="P886">
        <f>INT(L886*2.5)</f>
        <v>2089780</v>
      </c>
      <c r="Q886">
        <f>INT(L886/4)</f>
        <v>208978</v>
      </c>
      <c r="W886" s="4" t="s">
        <v>8200</v>
      </c>
      <c r="X886">
        <v>2</v>
      </c>
      <c r="Y886" t="b">
        <f>IF(MOD(X886,9)=0,N886,IF(MOD(X886,6)=0,N886,IF(MOD(X886,3)=0,N886)))</f>
        <v>0</v>
      </c>
      <c r="Z886" t="b">
        <f>IF(MOD(X886,9)=0,O886,IF(MOD(X886,6)=0,O886,IF(MOD(X886,3)=0,O886)))</f>
        <v>0</v>
      </c>
    </row>
    <row r="887" spans="1:26">
      <c r="A887" s="4" t="s">
        <v>1161</v>
      </c>
      <c r="B887" s="3">
        <f>主线辅助!B883</f>
        <v>8886542</v>
      </c>
      <c r="C887" s="3">
        <v>7</v>
      </c>
      <c r="D887" s="3">
        <v>80</v>
      </c>
      <c r="E887" s="3">
        <v>3</v>
      </c>
      <c r="F887" s="25">
        <f t="shared" si="39"/>
        <v>921415</v>
      </c>
      <c r="G887" s="25">
        <v>837873</v>
      </c>
      <c r="H887" s="26">
        <f>ROUND((F887/4*5.5+F887*2.7+F887/4*10*1)*2,0)*C887</f>
        <v>84816249</v>
      </c>
      <c r="I887" s="26">
        <f t="shared" si="40"/>
        <v>77126210</v>
      </c>
      <c r="J887" s="26"/>
      <c r="K887" s="35">
        <f>MAX(G887-MAX(G$5:G886),0)</f>
        <v>1961</v>
      </c>
      <c r="L887" s="35">
        <f>MAX(G$5:G887)</f>
        <v>837873</v>
      </c>
      <c r="M887" s="3">
        <v>0.7</v>
      </c>
      <c r="N887" s="38">
        <f>INT(B887*0.2)</f>
        <v>1777308</v>
      </c>
      <c r="O887" s="38">
        <f t="shared" si="41"/>
        <v>349113</v>
      </c>
      <c r="P887">
        <f>INT(L887*2.5)</f>
        <v>2094682</v>
      </c>
      <c r="Q887">
        <f>INT(L887/4)</f>
        <v>209468</v>
      </c>
      <c r="W887" s="4" t="s">
        <v>8200</v>
      </c>
      <c r="X887">
        <v>3</v>
      </c>
      <c r="Y887">
        <f>IF(MOD(X887,9)=0,N887,IF(MOD(X887,6)=0,N887,IF(MOD(X887,3)=0,N887)))</f>
        <v>1777308</v>
      </c>
      <c r="Z887">
        <f>IF(MOD(X887,9)=0,O887,IF(MOD(X887,6)=0,O887,IF(MOD(X887,3)=0,O887)))</f>
        <v>349113</v>
      </c>
    </row>
    <row r="888" spans="1:26">
      <c r="A888" s="4" t="s">
        <v>1162</v>
      </c>
      <c r="B888" s="3">
        <f>主线辅助!B884</f>
        <v>8896730</v>
      </c>
      <c r="C888" s="3">
        <v>7</v>
      </c>
      <c r="D888" s="3">
        <v>80</v>
      </c>
      <c r="E888" s="3">
        <v>3</v>
      </c>
      <c r="F888" s="25">
        <f t="shared" si="39"/>
        <v>922472</v>
      </c>
      <c r="G888" s="25">
        <v>838834</v>
      </c>
      <c r="H888" s="26">
        <f>ROUND((F888/4*5.5+F888*2.7+F888/4*10*1)*2,0)*C888</f>
        <v>84913549</v>
      </c>
      <c r="I888" s="26">
        <f t="shared" si="40"/>
        <v>77214669</v>
      </c>
      <c r="J888" s="26"/>
      <c r="K888" s="35">
        <f>MAX(G888-MAX(G$5:G887),0)</f>
        <v>961</v>
      </c>
      <c r="L888" s="35">
        <f>MAX(G$5:G888)</f>
        <v>838834</v>
      </c>
      <c r="M888" s="3">
        <v>0.7</v>
      </c>
      <c r="N888" s="38">
        <f>INT(B888*0.2)</f>
        <v>1779346</v>
      </c>
      <c r="O888" s="38">
        <f t="shared" si="41"/>
        <v>349513</v>
      </c>
      <c r="P888">
        <f>INT(L888*2.5)</f>
        <v>2097085</v>
      </c>
      <c r="Q888">
        <f>INT(L888/4)</f>
        <v>209708</v>
      </c>
      <c r="W888" s="4" t="s">
        <v>8200</v>
      </c>
      <c r="X888">
        <v>4</v>
      </c>
      <c r="Y888" t="b">
        <f>IF(MOD(X888,9)=0,N888,IF(MOD(X888,6)=0,N888,IF(MOD(X888,3)=0,N888)))</f>
        <v>0</v>
      </c>
      <c r="Z888" t="b">
        <f>IF(MOD(X888,9)=0,O888,IF(MOD(X888,6)=0,O888,IF(MOD(X888,3)=0,O888)))</f>
        <v>0</v>
      </c>
    </row>
    <row r="889" spans="1:26">
      <c r="A889" s="4" t="s">
        <v>1163</v>
      </c>
      <c r="B889" s="3">
        <f>主线辅助!B885</f>
        <v>8906918</v>
      </c>
      <c r="C889" s="3">
        <v>7</v>
      </c>
      <c r="D889" s="3">
        <v>80</v>
      </c>
      <c r="E889" s="3">
        <v>3</v>
      </c>
      <c r="F889" s="25">
        <f t="shared" si="39"/>
        <v>923528</v>
      </c>
      <c r="G889" s="25">
        <v>839795</v>
      </c>
      <c r="H889" s="26">
        <f>ROUND((F889/4*5.5+F889*2.7+F889/4*10*1)*2,0)*C889</f>
        <v>85010751</v>
      </c>
      <c r="I889" s="26">
        <f t="shared" si="40"/>
        <v>77303128</v>
      </c>
      <c r="J889" s="26"/>
      <c r="K889" s="35">
        <f>MAX(G889-MAX(G$5:G888),0)</f>
        <v>961</v>
      </c>
      <c r="L889" s="35">
        <f>MAX(G$5:G889)</f>
        <v>839795</v>
      </c>
      <c r="M889" s="3">
        <v>0.7</v>
      </c>
      <c r="N889" s="38">
        <f>INT(B889*0.2)</f>
        <v>1781383</v>
      </c>
      <c r="O889" s="38">
        <f t="shared" si="41"/>
        <v>349913</v>
      </c>
      <c r="P889">
        <f>INT(L889*2.5)</f>
        <v>2099487</v>
      </c>
      <c r="Q889">
        <f>INT(L889/4)</f>
        <v>209948</v>
      </c>
      <c r="W889" s="4" t="s">
        <v>8200</v>
      </c>
      <c r="X889">
        <v>5</v>
      </c>
      <c r="Y889" t="b">
        <f>IF(MOD(X889,9)=0,N889,IF(MOD(X889,6)=0,N889,IF(MOD(X889,3)=0,N889)))</f>
        <v>0</v>
      </c>
      <c r="Z889" t="b">
        <f>IF(MOD(X889,9)=0,O889,IF(MOD(X889,6)=0,O889,IF(MOD(X889,3)=0,O889)))</f>
        <v>0</v>
      </c>
    </row>
    <row r="890" spans="1:26">
      <c r="A890" s="4" t="s">
        <v>1164</v>
      </c>
      <c r="B890" s="3">
        <f>主线辅助!B886</f>
        <v>8927795</v>
      </c>
      <c r="C890" s="3">
        <v>7</v>
      </c>
      <c r="D890" s="3">
        <v>80</v>
      </c>
      <c r="E890" s="3">
        <v>3</v>
      </c>
      <c r="F890" s="25">
        <f t="shared" si="39"/>
        <v>925693</v>
      </c>
      <c r="G890" s="25">
        <v>841763</v>
      </c>
      <c r="H890" s="26">
        <f>ROUND((F890/4*5.5+F890*2.7+F890/4*10*1)*2,0)*C890</f>
        <v>85210041</v>
      </c>
      <c r="I890" s="26">
        <f t="shared" si="40"/>
        <v>77484281</v>
      </c>
      <c r="J890" s="26"/>
      <c r="K890" s="35">
        <f>MAX(G890-MAX(G$5:G889),0)</f>
        <v>1968</v>
      </c>
      <c r="L890" s="35">
        <f>MAX(G$5:G890)</f>
        <v>841763</v>
      </c>
      <c r="M890" s="3">
        <v>0.7</v>
      </c>
      <c r="N890" s="38">
        <f>INT(B890*0.2)</f>
        <v>1785559</v>
      </c>
      <c r="O890" s="38">
        <f t="shared" si="41"/>
        <v>350733</v>
      </c>
      <c r="P890">
        <f>INT(L890*2.5)</f>
        <v>2104407</v>
      </c>
      <c r="Q890">
        <f>INT(L890/4)</f>
        <v>210440</v>
      </c>
      <c r="W890" s="4" t="s">
        <v>8200</v>
      </c>
      <c r="X890">
        <v>6</v>
      </c>
      <c r="Y890">
        <f>IF(MOD(X890,9)=0,N890,IF(MOD(X890,6)=0,N890,IF(MOD(X890,3)=0,N890)))</f>
        <v>1785559</v>
      </c>
      <c r="Z890">
        <f>IF(MOD(X890,9)=0,O890,IF(MOD(X890,6)=0,O890,IF(MOD(X890,3)=0,O890)))</f>
        <v>350733</v>
      </c>
    </row>
    <row r="891" spans="1:26">
      <c r="A891" s="4" t="s">
        <v>1165</v>
      </c>
      <c r="B891" s="3">
        <f>主线辅助!B887</f>
        <v>8938004</v>
      </c>
      <c r="C891" s="3">
        <v>7</v>
      </c>
      <c r="D891" s="3">
        <v>80</v>
      </c>
      <c r="E891" s="3">
        <v>3</v>
      </c>
      <c r="F891" s="25">
        <f t="shared" si="39"/>
        <v>926751</v>
      </c>
      <c r="G891" s="25">
        <v>842725</v>
      </c>
      <c r="H891" s="26">
        <f>ROUND((F891/4*5.5+F891*2.7+F891/4*10*1)*2,0)*C891</f>
        <v>85307432</v>
      </c>
      <c r="I891" s="26">
        <f t="shared" si="40"/>
        <v>77572838</v>
      </c>
      <c r="J891" s="26"/>
      <c r="K891" s="35">
        <f>MAX(G891-MAX(G$5:G890),0)</f>
        <v>962</v>
      </c>
      <c r="L891" s="35">
        <f>MAX(G$5:G891)</f>
        <v>842725</v>
      </c>
      <c r="M891" s="3">
        <v>0.7</v>
      </c>
      <c r="N891" s="38">
        <f>INT(B891*0.2)</f>
        <v>1787600</v>
      </c>
      <c r="O891" s="38">
        <f t="shared" si="41"/>
        <v>351135</v>
      </c>
      <c r="P891">
        <f>INT(L891*2.5)</f>
        <v>2106812</v>
      </c>
      <c r="Q891">
        <f>INT(L891/4)</f>
        <v>210681</v>
      </c>
      <c r="W891" s="4" t="s">
        <v>8200</v>
      </c>
      <c r="X891">
        <v>7</v>
      </c>
      <c r="Y891" t="b">
        <f>IF(MOD(X891,9)=0,N891,IF(MOD(X891,6)=0,N891,IF(MOD(X891,3)=0,N891)))</f>
        <v>0</v>
      </c>
      <c r="Z891" t="b">
        <f>IF(MOD(X891,9)=0,O891,IF(MOD(X891,6)=0,O891,IF(MOD(X891,3)=0,O891)))</f>
        <v>0</v>
      </c>
    </row>
    <row r="892" spans="1:26">
      <c r="A892" s="4" t="s">
        <v>1166</v>
      </c>
      <c r="B892" s="3">
        <f>主线辅助!B888</f>
        <v>8948215</v>
      </c>
      <c r="C892" s="3">
        <v>7</v>
      </c>
      <c r="D892" s="3">
        <v>80</v>
      </c>
      <c r="E892" s="3">
        <v>3</v>
      </c>
      <c r="F892" s="25">
        <f t="shared" si="39"/>
        <v>927810</v>
      </c>
      <c r="G892" s="25">
        <v>843688</v>
      </c>
      <c r="H892" s="26">
        <f>ROUND((F892/4*5.5+F892*2.7+F892/4*10*1)*2,0)*C892</f>
        <v>85404914</v>
      </c>
      <c r="I892" s="26">
        <f t="shared" si="40"/>
        <v>77661479</v>
      </c>
      <c r="J892" s="26"/>
      <c r="K892" s="35">
        <f>MAX(G892-MAX(G$5:G891),0)</f>
        <v>963</v>
      </c>
      <c r="L892" s="35">
        <f>MAX(G$5:G892)</f>
        <v>843688</v>
      </c>
      <c r="M892" s="3">
        <v>0.7</v>
      </c>
      <c r="N892" s="38">
        <f>INT(B892*0.2)</f>
        <v>1789643</v>
      </c>
      <c r="O892" s="38">
        <f t="shared" si="41"/>
        <v>351536</v>
      </c>
      <c r="P892">
        <f>INT(L892*2.5)</f>
        <v>2109220</v>
      </c>
      <c r="Q892">
        <f>INT(L892/4)</f>
        <v>210922</v>
      </c>
      <c r="W892" s="4" t="s">
        <v>8200</v>
      </c>
      <c r="X892">
        <v>8</v>
      </c>
      <c r="Y892" t="b">
        <f>IF(MOD(X892,9)=0,N892,IF(MOD(X892,6)=0,N892,IF(MOD(X892,3)=0,N892)))</f>
        <v>0</v>
      </c>
      <c r="Z892" t="b">
        <f>IF(MOD(X892,9)=0,O892,IF(MOD(X892,6)=0,O892,IF(MOD(X892,3)=0,O892)))</f>
        <v>0</v>
      </c>
    </row>
    <row r="893" spans="1:26">
      <c r="A893" s="4" t="s">
        <v>1167</v>
      </c>
      <c r="B893" s="3">
        <f>主线辅助!B889</f>
        <v>8969165</v>
      </c>
      <c r="C893" s="3">
        <v>7</v>
      </c>
      <c r="D893" s="3">
        <v>80</v>
      </c>
      <c r="E893" s="3">
        <v>3</v>
      </c>
      <c r="F893" s="25">
        <f t="shared" si="39"/>
        <v>929982</v>
      </c>
      <c r="G893" s="25">
        <v>845664</v>
      </c>
      <c r="H893" s="26">
        <f>ROUND((F893/4*5.5+F893*2.7+F893/4*10*1)*2,0)*C893</f>
        <v>85604841</v>
      </c>
      <c r="I893" s="26">
        <f t="shared" si="40"/>
        <v>77843374</v>
      </c>
      <c r="J893" s="26"/>
      <c r="K893" s="35">
        <f>MAX(G893-MAX(G$5:G892),0)</f>
        <v>1976</v>
      </c>
      <c r="L893" s="35">
        <f>MAX(G$5:G893)</f>
        <v>845664</v>
      </c>
      <c r="M893" s="3">
        <v>0.7</v>
      </c>
      <c r="N893" s="38">
        <f>INT(B893*0.2)</f>
        <v>1793833</v>
      </c>
      <c r="O893" s="38">
        <f t="shared" si="41"/>
        <v>352360</v>
      </c>
      <c r="P893">
        <f>INT(L893*2.5)</f>
        <v>2114160</v>
      </c>
      <c r="Q893">
        <f>INT(L893/4)</f>
        <v>211416</v>
      </c>
      <c r="W893" s="4" t="s">
        <v>8200</v>
      </c>
      <c r="X893">
        <v>9</v>
      </c>
      <c r="Y893">
        <f>IF(MOD(X893,9)=0,N893,IF(MOD(X893,6)=0,N893,IF(MOD(X893,3)=0,N893)))</f>
        <v>1793833</v>
      </c>
      <c r="Z893">
        <f>IF(MOD(X893,9)=0,O893,IF(MOD(X893,6)=0,O893,IF(MOD(X893,3)=0,O893)))</f>
        <v>352360</v>
      </c>
    </row>
    <row r="894" spans="1:26">
      <c r="A894" s="4" t="s">
        <v>201</v>
      </c>
      <c r="B894" s="3">
        <f>主线辅助!B890</f>
        <v>8979397</v>
      </c>
      <c r="C894" s="3">
        <v>7</v>
      </c>
      <c r="D894" s="3">
        <v>80</v>
      </c>
      <c r="E894" s="3">
        <v>3</v>
      </c>
      <c r="F894" s="25">
        <f t="shared" si="39"/>
        <v>931043</v>
      </c>
      <c r="G894" s="25">
        <v>846628</v>
      </c>
      <c r="H894" s="26">
        <f>ROUND((F894/4*5.5+F894*2.7+F894/4*10*1)*2,0)*C894</f>
        <v>85702505</v>
      </c>
      <c r="I894" s="26">
        <f t="shared" si="40"/>
        <v>77932106</v>
      </c>
      <c r="J894" s="26"/>
      <c r="K894" s="35">
        <f>MAX(G894-MAX(G$5:G893),0)</f>
        <v>964</v>
      </c>
      <c r="L894" s="35">
        <f>MAX(G$5:G894)</f>
        <v>846628</v>
      </c>
      <c r="M894" s="3">
        <v>0.7</v>
      </c>
      <c r="N894" s="38">
        <f>INT(B894*0.2)</f>
        <v>1795879</v>
      </c>
      <c r="O894" s="38">
        <f t="shared" si="41"/>
        <v>352761</v>
      </c>
      <c r="P894">
        <f>INT(L894*2.5)</f>
        <v>2116570</v>
      </c>
      <c r="Q894">
        <f>INT(L894/4)</f>
        <v>211657</v>
      </c>
      <c r="W894" s="4" t="s">
        <v>8200</v>
      </c>
      <c r="X894">
        <v>10</v>
      </c>
      <c r="Y894" t="b">
        <f>IF(MOD(X894,9)=0,N894,IF(MOD(X894,6)=0,N894,IF(MOD(X894,3)=0,N894)))</f>
        <v>0</v>
      </c>
      <c r="Z894" t="b">
        <f>IF(MOD(X894,9)=0,O894,IF(MOD(X894,6)=0,O894,IF(MOD(X894,3)=0,O894)))</f>
        <v>0</v>
      </c>
    </row>
    <row r="895" spans="1:26">
      <c r="A895" s="4" t="s">
        <v>1168</v>
      </c>
      <c r="B895" s="3">
        <f>主线辅助!B891</f>
        <v>9043775</v>
      </c>
      <c r="C895" s="3">
        <v>7</v>
      </c>
      <c r="D895" s="3">
        <v>80</v>
      </c>
      <c r="E895" s="3">
        <v>3</v>
      </c>
      <c r="F895" s="25">
        <f t="shared" si="39"/>
        <v>937718</v>
      </c>
      <c r="G895" s="25">
        <v>852698</v>
      </c>
      <c r="H895" s="26">
        <f>ROUND((F895/4*5.5+F895*2.7+F895/4*10*1)*2,0)*C895</f>
        <v>86316944</v>
      </c>
      <c r="I895" s="26">
        <f t="shared" si="40"/>
        <v>78490853</v>
      </c>
      <c r="J895" s="26"/>
      <c r="K895" s="35">
        <f>MAX(G895-MAX(G$5:G894),0)</f>
        <v>6070</v>
      </c>
      <c r="L895" s="35">
        <f>MAX(G$5:G895)</f>
        <v>852698</v>
      </c>
      <c r="M895" s="3">
        <v>0.7</v>
      </c>
      <c r="N895" s="38">
        <f>INT(B895*0.2)</f>
        <v>1808755</v>
      </c>
      <c r="O895" s="38">
        <f t="shared" si="41"/>
        <v>355290</v>
      </c>
      <c r="P895">
        <f>INT(L895*2.5)</f>
        <v>2131745</v>
      </c>
      <c r="Q895">
        <f>INT(L895/4)</f>
        <v>213174</v>
      </c>
      <c r="W895" s="4" t="s">
        <v>8201</v>
      </c>
      <c r="X895">
        <v>1</v>
      </c>
      <c r="Y895" t="b">
        <f>IF(MOD(X895,9)=0,N895,IF(MOD(X895,6)=0,N895,IF(MOD(X895,3)=0,N895)))</f>
        <v>0</v>
      </c>
      <c r="Z895" t="b">
        <f>IF(MOD(X895,9)=0,O895,IF(MOD(X895,6)=0,O895,IF(MOD(X895,3)=0,O895)))</f>
        <v>0</v>
      </c>
    </row>
    <row r="896" spans="1:26">
      <c r="A896" s="4" t="s">
        <v>1169</v>
      </c>
      <c r="B896" s="3">
        <f>主线辅助!B892</f>
        <v>9054026</v>
      </c>
      <c r="C896" s="3">
        <v>7</v>
      </c>
      <c r="D896" s="3">
        <v>80</v>
      </c>
      <c r="E896" s="3">
        <v>3</v>
      </c>
      <c r="F896" s="25">
        <f t="shared" si="39"/>
        <v>938781</v>
      </c>
      <c r="G896" s="25">
        <v>853665</v>
      </c>
      <c r="H896" s="26">
        <f>ROUND((F896/4*5.5+F896*2.7+F896/4*10*1)*2,0)*C896</f>
        <v>86414790</v>
      </c>
      <c r="I896" s="26">
        <f t="shared" si="40"/>
        <v>78579865</v>
      </c>
      <c r="J896" s="26"/>
      <c r="K896" s="35">
        <f>MAX(G896-MAX(G$5:G895),0)</f>
        <v>967</v>
      </c>
      <c r="L896" s="35">
        <f>MAX(G$5:G896)</f>
        <v>853665</v>
      </c>
      <c r="M896" s="3">
        <v>0.7</v>
      </c>
      <c r="N896" s="38">
        <f>INT(B896*0.2)</f>
        <v>1810805</v>
      </c>
      <c r="O896" s="38">
        <f t="shared" si="41"/>
        <v>355693</v>
      </c>
      <c r="P896">
        <f>INT(L896*2.5)</f>
        <v>2134162</v>
      </c>
      <c r="Q896">
        <f>INT(L896/4)</f>
        <v>213416</v>
      </c>
      <c r="W896" s="4" t="s">
        <v>8201</v>
      </c>
      <c r="X896">
        <v>2</v>
      </c>
      <c r="Y896" t="b">
        <f>IF(MOD(X896,9)=0,N896,IF(MOD(X896,6)=0,N896,IF(MOD(X896,3)=0,N896)))</f>
        <v>0</v>
      </c>
      <c r="Z896" t="b">
        <f>IF(MOD(X896,9)=0,O896,IF(MOD(X896,6)=0,O896,IF(MOD(X896,3)=0,O896)))</f>
        <v>0</v>
      </c>
    </row>
    <row r="897" spans="1:26">
      <c r="A897" s="4" t="s">
        <v>1170</v>
      </c>
      <c r="B897" s="3">
        <f>主线辅助!B893</f>
        <v>9075088</v>
      </c>
      <c r="C897" s="3">
        <v>7</v>
      </c>
      <c r="D897" s="3">
        <v>80</v>
      </c>
      <c r="E897" s="3">
        <v>3</v>
      </c>
      <c r="F897" s="25">
        <f t="shared" si="39"/>
        <v>940965</v>
      </c>
      <c r="G897" s="25">
        <v>855651</v>
      </c>
      <c r="H897" s="26">
        <f>ROUND((F897/4*5.5+F897*2.7+F897/4*10*1)*2,0)*C897</f>
        <v>86615830</v>
      </c>
      <c r="I897" s="26">
        <f t="shared" si="40"/>
        <v>78762677</v>
      </c>
      <c r="J897" s="26"/>
      <c r="K897" s="35">
        <f>MAX(G897-MAX(G$5:G896),0)</f>
        <v>1986</v>
      </c>
      <c r="L897" s="35">
        <f>MAX(G$5:G897)</f>
        <v>855651</v>
      </c>
      <c r="M897" s="3">
        <v>0.7</v>
      </c>
      <c r="N897" s="38">
        <f>INT(B897*0.2)</f>
        <v>1815017</v>
      </c>
      <c r="O897" s="38">
        <f t="shared" si="41"/>
        <v>356520</v>
      </c>
      <c r="P897">
        <f>INT(L897*2.5)</f>
        <v>2139127</v>
      </c>
      <c r="Q897">
        <f>INT(L897/4)</f>
        <v>213912</v>
      </c>
      <c r="W897" s="4" t="s">
        <v>8201</v>
      </c>
      <c r="X897">
        <v>3</v>
      </c>
      <c r="Y897">
        <f>IF(MOD(X897,9)=0,N897,IF(MOD(X897,6)=0,N897,IF(MOD(X897,3)=0,N897)))</f>
        <v>1815017</v>
      </c>
      <c r="Z897">
        <f>IF(MOD(X897,9)=0,O897,IF(MOD(X897,6)=0,O897,IF(MOD(X897,3)=0,O897)))</f>
        <v>356520</v>
      </c>
    </row>
    <row r="898" spans="1:26">
      <c r="A898" s="4" t="s">
        <v>1171</v>
      </c>
      <c r="B898" s="3">
        <f>主线辅助!B894</f>
        <v>9085359</v>
      </c>
      <c r="C898" s="3">
        <v>7</v>
      </c>
      <c r="D898" s="3">
        <v>80</v>
      </c>
      <c r="E898" s="3">
        <v>3</v>
      </c>
      <c r="F898" s="25">
        <f t="shared" si="39"/>
        <v>942030</v>
      </c>
      <c r="G898" s="25">
        <v>856619</v>
      </c>
      <c r="H898" s="26">
        <f>ROUND((F898/4*5.5+F898*2.7+F898/4*10*1)*2,0)*C898</f>
        <v>86713865</v>
      </c>
      <c r="I898" s="26">
        <f t="shared" si="40"/>
        <v>78851780</v>
      </c>
      <c r="J898" s="26"/>
      <c r="K898" s="35">
        <f>MAX(G898-MAX(G$5:G897),0)</f>
        <v>968</v>
      </c>
      <c r="L898" s="35">
        <f>MAX(G$5:G898)</f>
        <v>856619</v>
      </c>
      <c r="M898" s="3">
        <v>0.7</v>
      </c>
      <c r="N898" s="38">
        <f>INT(B898*0.2)</f>
        <v>1817071</v>
      </c>
      <c r="O898" s="38">
        <f t="shared" si="41"/>
        <v>356923</v>
      </c>
      <c r="P898">
        <f>INT(L898*2.5)</f>
        <v>2141547</v>
      </c>
      <c r="Q898">
        <f>INT(L898/4)</f>
        <v>214154</v>
      </c>
      <c r="W898" s="4" t="s">
        <v>8201</v>
      </c>
      <c r="X898">
        <v>4</v>
      </c>
      <c r="Y898" t="b">
        <f>IF(MOD(X898,9)=0,N898,IF(MOD(X898,6)=0,N898,IF(MOD(X898,3)=0,N898)))</f>
        <v>0</v>
      </c>
      <c r="Z898" t="b">
        <f>IF(MOD(X898,9)=0,O898,IF(MOD(X898,6)=0,O898,IF(MOD(X898,3)=0,O898)))</f>
        <v>0</v>
      </c>
    </row>
    <row r="899" spans="1:26">
      <c r="A899" s="4" t="s">
        <v>1172</v>
      </c>
      <c r="B899" s="3">
        <f>主线辅助!B895</f>
        <v>9095632</v>
      </c>
      <c r="C899" s="3">
        <v>7</v>
      </c>
      <c r="D899" s="3">
        <v>80</v>
      </c>
      <c r="E899" s="3">
        <v>3</v>
      </c>
      <c r="F899" s="25">
        <f t="shared" si="39"/>
        <v>943095</v>
      </c>
      <c r="G899" s="25">
        <v>857588</v>
      </c>
      <c r="H899" s="26">
        <f>ROUND((F899/4*5.5+F899*2.7+F899/4*10*1)*2,0)*C899</f>
        <v>86811893</v>
      </c>
      <c r="I899" s="26">
        <f t="shared" si="40"/>
        <v>78940974</v>
      </c>
      <c r="J899" s="26"/>
      <c r="K899" s="35">
        <f>MAX(G899-MAX(G$5:G898),0)</f>
        <v>969</v>
      </c>
      <c r="L899" s="35">
        <f>MAX(G$5:G899)</f>
        <v>857588</v>
      </c>
      <c r="M899" s="3">
        <v>0.7</v>
      </c>
      <c r="N899" s="38">
        <f>INT(B899*0.2)</f>
        <v>1819126</v>
      </c>
      <c r="O899" s="38">
        <f t="shared" si="41"/>
        <v>357328</v>
      </c>
      <c r="P899">
        <f>INT(L899*2.5)</f>
        <v>2143970</v>
      </c>
      <c r="Q899">
        <f>INT(L899/4)</f>
        <v>214397</v>
      </c>
      <c r="W899" s="4" t="s">
        <v>8201</v>
      </c>
      <c r="X899">
        <v>5</v>
      </c>
      <c r="Y899" t="b">
        <f>IF(MOD(X899,9)=0,N899,IF(MOD(X899,6)=0,N899,IF(MOD(X899,3)=0,N899)))</f>
        <v>0</v>
      </c>
      <c r="Z899" t="b">
        <f>IF(MOD(X899,9)=0,O899,IF(MOD(X899,6)=0,O899,IF(MOD(X899,3)=0,O899)))</f>
        <v>0</v>
      </c>
    </row>
    <row r="900" spans="1:26">
      <c r="A900" s="4" t="s">
        <v>1173</v>
      </c>
      <c r="B900" s="3">
        <f>主线辅助!B896</f>
        <v>9116768</v>
      </c>
      <c r="C900" s="3">
        <v>7</v>
      </c>
      <c r="D900" s="3">
        <v>80</v>
      </c>
      <c r="E900" s="3">
        <v>3</v>
      </c>
      <c r="F900" s="25">
        <f t="shared" si="39"/>
        <v>945287</v>
      </c>
      <c r="G900" s="25">
        <v>859580</v>
      </c>
      <c r="H900" s="26">
        <f>ROUND((F900/4*5.5+F900*2.7+F900/4*10*1)*2,0)*C900</f>
        <v>87013668</v>
      </c>
      <c r="I900" s="26">
        <f t="shared" si="40"/>
        <v>79124339</v>
      </c>
      <c r="J900" s="26"/>
      <c r="K900" s="35">
        <f>MAX(G900-MAX(G$5:G899),0)</f>
        <v>1992</v>
      </c>
      <c r="L900" s="35">
        <f>MAX(G$5:G900)</f>
        <v>859580</v>
      </c>
      <c r="M900" s="3">
        <v>0.7</v>
      </c>
      <c r="N900" s="38">
        <f>INT(B900*0.2)</f>
        <v>1823353</v>
      </c>
      <c r="O900" s="38">
        <f t="shared" si="41"/>
        <v>358158</v>
      </c>
      <c r="P900">
        <f>INT(L900*2.5)</f>
        <v>2148950</v>
      </c>
      <c r="Q900">
        <f>INT(L900/4)</f>
        <v>214895</v>
      </c>
      <c r="W900" s="4" t="s">
        <v>8201</v>
      </c>
      <c r="X900">
        <v>6</v>
      </c>
      <c r="Y900">
        <f>IF(MOD(X900,9)=0,N900,IF(MOD(X900,6)=0,N900,IF(MOD(X900,3)=0,N900)))</f>
        <v>1823353</v>
      </c>
      <c r="Z900">
        <f>IF(MOD(X900,9)=0,O900,IF(MOD(X900,6)=0,O900,IF(MOD(X900,3)=0,O900)))</f>
        <v>358158</v>
      </c>
    </row>
    <row r="901" spans="1:26">
      <c r="A901" s="4" t="s">
        <v>1174</v>
      </c>
      <c r="B901" s="3">
        <f>主线辅助!B897</f>
        <v>9127060</v>
      </c>
      <c r="C901" s="3">
        <v>7</v>
      </c>
      <c r="D901" s="3">
        <v>80</v>
      </c>
      <c r="E901" s="3">
        <v>3</v>
      </c>
      <c r="F901" s="25">
        <f t="shared" si="39"/>
        <v>946354</v>
      </c>
      <c r="G901" s="25">
        <v>860551</v>
      </c>
      <c r="H901" s="26">
        <f>ROUND((F901/4*5.5+F901*2.7+F901/4*10*1)*2,0)*C901</f>
        <v>87111885</v>
      </c>
      <c r="I901" s="26">
        <f t="shared" si="40"/>
        <v>79213722</v>
      </c>
      <c r="J901" s="26"/>
      <c r="K901" s="35">
        <f>MAX(G901-MAX(G$5:G900),0)</f>
        <v>971</v>
      </c>
      <c r="L901" s="35">
        <f>MAX(G$5:G901)</f>
        <v>860551</v>
      </c>
      <c r="M901" s="3">
        <v>0.7</v>
      </c>
      <c r="N901" s="38">
        <f>INT(B901*0.2)</f>
        <v>1825412</v>
      </c>
      <c r="O901" s="38">
        <f t="shared" si="41"/>
        <v>358562</v>
      </c>
      <c r="P901">
        <f>INT(L901*2.5)</f>
        <v>2151377</v>
      </c>
      <c r="Q901">
        <f>INT(L901/4)</f>
        <v>215137</v>
      </c>
      <c r="W901" s="4" t="s">
        <v>8201</v>
      </c>
      <c r="X901">
        <v>7</v>
      </c>
      <c r="Y901" t="b">
        <f>IF(MOD(X901,9)=0,N901,IF(MOD(X901,6)=0,N901,IF(MOD(X901,3)=0,N901)))</f>
        <v>0</v>
      </c>
      <c r="Z901" t="b">
        <f>IF(MOD(X901,9)=0,O901,IF(MOD(X901,6)=0,O901,IF(MOD(X901,3)=0,O901)))</f>
        <v>0</v>
      </c>
    </row>
    <row r="902" spans="1:26">
      <c r="A902" s="4" t="s">
        <v>1175</v>
      </c>
      <c r="B902" s="3">
        <f>主线辅助!B898</f>
        <v>9137354</v>
      </c>
      <c r="C902" s="3">
        <v>7</v>
      </c>
      <c r="D902" s="3">
        <v>80</v>
      </c>
      <c r="E902" s="3">
        <v>3</v>
      </c>
      <c r="F902" s="25">
        <f t="shared" ref="F902:F965" si="42">INT(B902/(5-1.9)/C902/(D902/2.7)*100/1.5)</f>
        <v>947421</v>
      </c>
      <c r="G902" s="25">
        <v>861521</v>
      </c>
      <c r="H902" s="26">
        <f>ROUND((F902/4*5.5+F902*2.7+F902/4*10*1)*2,0)*C902</f>
        <v>87210102</v>
      </c>
      <c r="I902" s="26">
        <f t="shared" ref="I902:I965" si="43">ROUND((G902/4*5.5+G902*2.7+G902/4*10*1)*2,0)*C902</f>
        <v>79303007</v>
      </c>
      <c r="J902" s="26"/>
      <c r="K902" s="35">
        <f>MAX(G902-MAX(G$5:G901),0)</f>
        <v>970</v>
      </c>
      <c r="L902" s="35">
        <f>MAX(G$5:G902)</f>
        <v>861521</v>
      </c>
      <c r="M902" s="3">
        <v>0.7</v>
      </c>
      <c r="N902" s="38">
        <f>INT(B902*0.2)</f>
        <v>1827470</v>
      </c>
      <c r="O902" s="38">
        <f t="shared" ref="O902:O965" si="44">INT((P902/15)+Q902)</f>
        <v>358966</v>
      </c>
      <c r="P902">
        <f>INT(L902*2.5)</f>
        <v>2153802</v>
      </c>
      <c r="Q902">
        <f>INT(L902/4)</f>
        <v>215380</v>
      </c>
      <c r="W902" s="4" t="s">
        <v>8201</v>
      </c>
      <c r="X902">
        <v>8</v>
      </c>
      <c r="Y902" t="b">
        <f>IF(MOD(X902,9)=0,N902,IF(MOD(X902,6)=0,N902,IF(MOD(X902,3)=0,N902)))</f>
        <v>0</v>
      </c>
      <c r="Z902" t="b">
        <f>IF(MOD(X902,9)=0,O902,IF(MOD(X902,6)=0,O902,IF(MOD(X902,3)=0,O902)))</f>
        <v>0</v>
      </c>
    </row>
    <row r="903" spans="1:26">
      <c r="A903" s="4" t="s">
        <v>1176</v>
      </c>
      <c r="B903" s="3">
        <f>主线辅助!B899</f>
        <v>9158565</v>
      </c>
      <c r="C903" s="3">
        <v>7</v>
      </c>
      <c r="D903" s="3">
        <v>80</v>
      </c>
      <c r="E903" s="3">
        <v>3</v>
      </c>
      <c r="F903" s="25">
        <f t="shared" si="42"/>
        <v>949620</v>
      </c>
      <c r="G903" s="25">
        <v>863521</v>
      </c>
      <c r="H903" s="26">
        <f>ROUND((F903/4*5.5+F903*2.7+F903/4*10*1)*2,0)*C903</f>
        <v>87412521</v>
      </c>
      <c r="I903" s="26">
        <f t="shared" si="43"/>
        <v>79487107</v>
      </c>
      <c r="J903" s="26"/>
      <c r="K903" s="35">
        <f>MAX(G903-MAX(G$5:G902),0)</f>
        <v>2000</v>
      </c>
      <c r="L903" s="35">
        <f>MAX(G$5:G903)</f>
        <v>863521</v>
      </c>
      <c r="M903" s="3">
        <v>0.7</v>
      </c>
      <c r="N903" s="38">
        <f>INT(B903*0.2)</f>
        <v>1831713</v>
      </c>
      <c r="O903" s="38">
        <f t="shared" si="44"/>
        <v>359800</v>
      </c>
      <c r="P903">
        <f>INT(L903*2.5)</f>
        <v>2158802</v>
      </c>
      <c r="Q903">
        <f>INT(L903/4)</f>
        <v>215880</v>
      </c>
      <c r="W903" s="4" t="s">
        <v>8201</v>
      </c>
      <c r="X903">
        <v>9</v>
      </c>
      <c r="Y903">
        <f>IF(MOD(X903,9)=0,N903,IF(MOD(X903,6)=0,N903,IF(MOD(X903,3)=0,N903)))</f>
        <v>1831713</v>
      </c>
      <c r="Z903">
        <f>IF(MOD(X903,9)=0,O903,IF(MOD(X903,6)=0,O903,IF(MOD(X903,3)=0,O903)))</f>
        <v>359800</v>
      </c>
    </row>
    <row r="904" spans="1:26">
      <c r="A904" s="4" t="s">
        <v>203</v>
      </c>
      <c r="B904" s="3">
        <f>主线辅助!B900</f>
        <v>9168879</v>
      </c>
      <c r="C904" s="3">
        <v>7</v>
      </c>
      <c r="D904" s="3">
        <v>80</v>
      </c>
      <c r="E904" s="3">
        <v>3</v>
      </c>
      <c r="F904" s="25">
        <f t="shared" si="42"/>
        <v>950690</v>
      </c>
      <c r="G904" s="25">
        <v>864494</v>
      </c>
      <c r="H904" s="26">
        <f>ROUND((F904/4*5.5+F904*2.7+F904/4*10*1)*2,0)*C904</f>
        <v>87511018</v>
      </c>
      <c r="I904" s="26">
        <f t="shared" si="43"/>
        <v>79576672</v>
      </c>
      <c r="J904" s="26"/>
      <c r="K904" s="35">
        <f>MAX(G904-MAX(G$5:G903),0)</f>
        <v>973</v>
      </c>
      <c r="L904" s="35">
        <f>MAX(G$5:G904)</f>
        <v>864494</v>
      </c>
      <c r="M904" s="3">
        <v>0.7</v>
      </c>
      <c r="N904" s="38">
        <f>INT(B904*0.2)</f>
        <v>1833775</v>
      </c>
      <c r="O904" s="38">
        <f t="shared" si="44"/>
        <v>360205</v>
      </c>
      <c r="P904">
        <f>INT(L904*2.5)</f>
        <v>2161235</v>
      </c>
      <c r="Q904">
        <f>INT(L904/4)</f>
        <v>216123</v>
      </c>
      <c r="W904" s="4" t="s">
        <v>8201</v>
      </c>
      <c r="X904">
        <v>10</v>
      </c>
      <c r="Y904" t="b">
        <f>IF(MOD(X904,9)=0,N904,IF(MOD(X904,6)=0,N904,IF(MOD(X904,3)=0,N904)))</f>
        <v>0</v>
      </c>
      <c r="Z904" t="b">
        <f>IF(MOD(X904,9)=0,O904,IF(MOD(X904,6)=0,O904,IF(MOD(X904,3)=0,O904)))</f>
        <v>0</v>
      </c>
    </row>
    <row r="905" spans="1:26">
      <c r="A905" s="4" t="s">
        <v>1177</v>
      </c>
      <c r="B905" s="3">
        <f>主线辅助!B901</f>
        <v>9233977</v>
      </c>
      <c r="C905" s="3">
        <v>7</v>
      </c>
      <c r="D905" s="3">
        <v>80</v>
      </c>
      <c r="E905" s="3">
        <v>3</v>
      </c>
      <c r="F905" s="25">
        <f t="shared" si="42"/>
        <v>957440</v>
      </c>
      <c r="G905" s="25">
        <v>870632</v>
      </c>
      <c r="H905" s="26">
        <f>ROUND((F905/4*5.5+F905*2.7+F905/4*10*1)*2,0)*C905</f>
        <v>88132352</v>
      </c>
      <c r="I905" s="26">
        <f t="shared" si="43"/>
        <v>80141677</v>
      </c>
      <c r="J905" s="26"/>
      <c r="K905" s="35">
        <f>MAX(G905-MAX(G$5:G904),0)</f>
        <v>6138</v>
      </c>
      <c r="L905" s="35">
        <f>MAX(G$5:G905)</f>
        <v>870632</v>
      </c>
      <c r="M905" s="3">
        <v>0.7</v>
      </c>
      <c r="N905" s="38">
        <f>INT(B905*0.2)</f>
        <v>1846795</v>
      </c>
      <c r="O905" s="38">
        <f t="shared" si="44"/>
        <v>362763</v>
      </c>
      <c r="P905">
        <f>INT(L905*2.5)</f>
        <v>2176580</v>
      </c>
      <c r="Q905">
        <f>INT(L905/4)</f>
        <v>217658</v>
      </c>
      <c r="W905" s="4" t="s">
        <v>8202</v>
      </c>
      <c r="X905">
        <v>1</v>
      </c>
      <c r="Y905" t="b">
        <f>IF(MOD(X905,9)=0,N905,IF(MOD(X905,6)=0,N905,IF(MOD(X905,3)=0,N905)))</f>
        <v>0</v>
      </c>
      <c r="Z905" t="b">
        <f>IF(MOD(X905,9)=0,O905,IF(MOD(X905,6)=0,O905,IF(MOD(X905,3)=0,O905)))</f>
        <v>0</v>
      </c>
    </row>
    <row r="906" spans="1:26">
      <c r="A906" s="4" t="s">
        <v>1178</v>
      </c>
      <c r="B906" s="3">
        <f>主线辅助!B902</f>
        <v>9244313</v>
      </c>
      <c r="C906" s="3">
        <v>7</v>
      </c>
      <c r="D906" s="3">
        <v>80</v>
      </c>
      <c r="E906" s="3">
        <v>3</v>
      </c>
      <c r="F906" s="25">
        <f t="shared" si="42"/>
        <v>958511</v>
      </c>
      <c r="G906" s="25">
        <v>871606</v>
      </c>
      <c r="H906" s="26">
        <f>ROUND((F906/4*5.5+F906*2.7+F906/4*10*1)*2,0)*C906</f>
        <v>88230940</v>
      </c>
      <c r="I906" s="26">
        <f t="shared" si="43"/>
        <v>80231333</v>
      </c>
      <c r="J906" s="26"/>
      <c r="K906" s="35">
        <f>MAX(G906-MAX(G$5:G905),0)</f>
        <v>974</v>
      </c>
      <c r="L906" s="35">
        <f>MAX(G$5:G906)</f>
        <v>871606</v>
      </c>
      <c r="M906" s="3">
        <v>0.7</v>
      </c>
      <c r="N906" s="38">
        <f>INT(B906*0.2)</f>
        <v>1848862</v>
      </c>
      <c r="O906" s="38">
        <f t="shared" si="44"/>
        <v>363168</v>
      </c>
      <c r="P906">
        <f>INT(L906*2.5)</f>
        <v>2179015</v>
      </c>
      <c r="Q906">
        <f>INT(L906/4)</f>
        <v>217901</v>
      </c>
      <c r="W906" s="4" t="s">
        <v>8202</v>
      </c>
      <c r="X906">
        <v>2</v>
      </c>
      <c r="Y906" t="b">
        <f>IF(MOD(X906,9)=0,N906,IF(MOD(X906,6)=0,N906,IF(MOD(X906,3)=0,N906)))</f>
        <v>0</v>
      </c>
      <c r="Z906" t="b">
        <f>IF(MOD(X906,9)=0,O906,IF(MOD(X906,6)=0,O906,IF(MOD(X906,3)=0,O906)))</f>
        <v>0</v>
      </c>
    </row>
    <row r="907" spans="1:26">
      <c r="A907" s="4" t="s">
        <v>1179</v>
      </c>
      <c r="B907" s="3">
        <f>主线辅助!B903</f>
        <v>9265634</v>
      </c>
      <c r="C907" s="3">
        <v>7</v>
      </c>
      <c r="D907" s="3">
        <v>80</v>
      </c>
      <c r="E907" s="3">
        <v>3</v>
      </c>
      <c r="F907" s="25">
        <f t="shared" si="42"/>
        <v>960722</v>
      </c>
      <c r="G907" s="25">
        <v>873616</v>
      </c>
      <c r="H907" s="26">
        <f>ROUND((F907/4*5.5+F907*2.7+F907/4*10*1)*2,0)*C907</f>
        <v>88434458</v>
      </c>
      <c r="I907" s="26">
        <f t="shared" si="43"/>
        <v>80416350</v>
      </c>
      <c r="J907" s="26"/>
      <c r="K907" s="35">
        <f>MAX(G907-MAX(G$5:G906),0)</f>
        <v>2010</v>
      </c>
      <c r="L907" s="35">
        <f>MAX(G$5:G907)</f>
        <v>873616</v>
      </c>
      <c r="M907" s="3">
        <v>0.7</v>
      </c>
      <c r="N907" s="38">
        <f>INT(B907*0.2)</f>
        <v>1853126</v>
      </c>
      <c r="O907" s="38">
        <f t="shared" si="44"/>
        <v>364006</v>
      </c>
      <c r="P907">
        <f>INT(L907*2.5)</f>
        <v>2184040</v>
      </c>
      <c r="Q907">
        <f>INT(L907/4)</f>
        <v>218404</v>
      </c>
      <c r="W907" s="4" t="s">
        <v>8202</v>
      </c>
      <c r="X907">
        <v>3</v>
      </c>
      <c r="Y907">
        <f>IF(MOD(X907,9)=0,N907,IF(MOD(X907,6)=0,N907,IF(MOD(X907,3)=0,N907)))</f>
        <v>1853126</v>
      </c>
      <c r="Z907">
        <f>IF(MOD(X907,9)=0,O907,IF(MOD(X907,6)=0,O907,IF(MOD(X907,3)=0,O907)))</f>
        <v>364006</v>
      </c>
    </row>
    <row r="908" spans="1:26">
      <c r="A908" s="4" t="s">
        <v>1180</v>
      </c>
      <c r="B908" s="3">
        <f>主线辅助!B904</f>
        <v>9275988</v>
      </c>
      <c r="C908" s="3">
        <v>7</v>
      </c>
      <c r="D908" s="3">
        <v>80</v>
      </c>
      <c r="E908" s="3">
        <v>3</v>
      </c>
      <c r="F908" s="25">
        <f t="shared" si="42"/>
        <v>961795</v>
      </c>
      <c r="G908" s="25">
        <v>874593</v>
      </c>
      <c r="H908" s="26">
        <f>ROUND((F908/4*5.5+F908*2.7+F908/4*10*1)*2,0)*C908</f>
        <v>88533228</v>
      </c>
      <c r="I908" s="26">
        <f t="shared" si="43"/>
        <v>80506286</v>
      </c>
      <c r="J908" s="26"/>
      <c r="K908" s="35">
        <f>MAX(G908-MAX(G$5:G907),0)</f>
        <v>977</v>
      </c>
      <c r="L908" s="35">
        <f>MAX(G$5:G908)</f>
        <v>874593</v>
      </c>
      <c r="M908" s="3">
        <v>0.7</v>
      </c>
      <c r="N908" s="38">
        <f>INT(B908*0.2)</f>
        <v>1855197</v>
      </c>
      <c r="O908" s="38">
        <f t="shared" si="44"/>
        <v>364413</v>
      </c>
      <c r="P908">
        <f>INT(L908*2.5)</f>
        <v>2186482</v>
      </c>
      <c r="Q908">
        <f>INT(L908/4)</f>
        <v>218648</v>
      </c>
      <c r="W908" s="4" t="s">
        <v>8202</v>
      </c>
      <c r="X908">
        <v>4</v>
      </c>
      <c r="Y908" t="b">
        <f>IF(MOD(X908,9)=0,N908,IF(MOD(X908,6)=0,N908,IF(MOD(X908,3)=0,N908)))</f>
        <v>0</v>
      </c>
      <c r="Z908" t="b">
        <f>IF(MOD(X908,9)=0,O908,IF(MOD(X908,6)=0,O908,IF(MOD(X908,3)=0,O908)))</f>
        <v>0</v>
      </c>
    </row>
    <row r="909" spans="1:26">
      <c r="A909" s="4" t="s">
        <v>1181</v>
      </c>
      <c r="B909" s="3">
        <f>主线辅助!B905</f>
        <v>9286344</v>
      </c>
      <c r="C909" s="3">
        <v>7</v>
      </c>
      <c r="D909" s="3">
        <v>80</v>
      </c>
      <c r="E909" s="3">
        <v>3</v>
      </c>
      <c r="F909" s="25">
        <f t="shared" si="42"/>
        <v>962869</v>
      </c>
      <c r="G909" s="25">
        <v>875569</v>
      </c>
      <c r="H909" s="26">
        <f>ROUND((F909/4*5.5+F909*2.7+F909/4*10*1)*2,0)*C909</f>
        <v>88632089</v>
      </c>
      <c r="I909" s="26">
        <f t="shared" si="43"/>
        <v>80596124</v>
      </c>
      <c r="J909" s="26"/>
      <c r="K909" s="35">
        <f>MAX(G909-MAX(G$5:G908),0)</f>
        <v>976</v>
      </c>
      <c r="L909" s="35">
        <f>MAX(G$5:G909)</f>
        <v>875569</v>
      </c>
      <c r="M909" s="3">
        <v>0.7</v>
      </c>
      <c r="N909" s="38">
        <f>INT(B909*0.2)</f>
        <v>1857268</v>
      </c>
      <c r="O909" s="38">
        <f t="shared" si="44"/>
        <v>364820</v>
      </c>
      <c r="P909">
        <f>INT(L909*2.5)</f>
        <v>2188922</v>
      </c>
      <c r="Q909">
        <f>INT(L909/4)</f>
        <v>218892</v>
      </c>
      <c r="W909" s="4" t="s">
        <v>8202</v>
      </c>
      <c r="X909">
        <v>5</v>
      </c>
      <c r="Y909" t="b">
        <f>IF(MOD(X909,9)=0,N909,IF(MOD(X909,6)=0,N909,IF(MOD(X909,3)=0,N909)))</f>
        <v>0</v>
      </c>
      <c r="Z909" t="b">
        <f>IF(MOD(X909,9)=0,O909,IF(MOD(X909,6)=0,O909,IF(MOD(X909,3)=0,O909)))</f>
        <v>0</v>
      </c>
    </row>
    <row r="910" spans="1:26">
      <c r="A910" s="4" t="s">
        <v>1182</v>
      </c>
      <c r="B910" s="3">
        <f>主线辅助!B906</f>
        <v>9307740</v>
      </c>
      <c r="C910" s="3">
        <v>7</v>
      </c>
      <c r="D910" s="3">
        <v>80</v>
      </c>
      <c r="E910" s="3">
        <v>3</v>
      </c>
      <c r="F910" s="25">
        <f t="shared" si="42"/>
        <v>965088</v>
      </c>
      <c r="G910" s="25">
        <v>877586</v>
      </c>
      <c r="H910" s="26">
        <f>ROUND((F910/4*5.5+F910*2.7+F910/4*10*1)*2,0)*C910</f>
        <v>88836349</v>
      </c>
      <c r="I910" s="26">
        <f t="shared" si="43"/>
        <v>80781792</v>
      </c>
      <c r="J910" s="26"/>
      <c r="K910" s="35">
        <f>MAX(G910-MAX(G$5:G909),0)</f>
        <v>2017</v>
      </c>
      <c r="L910" s="35">
        <f>MAX(G$5:G910)</f>
        <v>877586</v>
      </c>
      <c r="M910" s="3">
        <v>0.7</v>
      </c>
      <c r="N910" s="38">
        <f>INT(B910*0.2)</f>
        <v>1861548</v>
      </c>
      <c r="O910" s="38">
        <f t="shared" si="44"/>
        <v>365660</v>
      </c>
      <c r="P910">
        <f>INT(L910*2.5)</f>
        <v>2193965</v>
      </c>
      <c r="Q910">
        <f>INT(L910/4)</f>
        <v>219396</v>
      </c>
      <c r="W910" s="4" t="s">
        <v>8202</v>
      </c>
      <c r="X910">
        <v>6</v>
      </c>
      <c r="Y910">
        <f>IF(MOD(X910,9)=0,N910,IF(MOD(X910,6)=0,N910,IF(MOD(X910,3)=0,N910)))</f>
        <v>1861548</v>
      </c>
      <c r="Z910">
        <f>IF(MOD(X910,9)=0,O910,IF(MOD(X910,6)=0,O910,IF(MOD(X910,3)=0,O910)))</f>
        <v>365660</v>
      </c>
    </row>
    <row r="911" spans="1:26">
      <c r="A911" s="4" t="s">
        <v>1183</v>
      </c>
      <c r="B911" s="3">
        <f>主线辅助!B907</f>
        <v>9318117</v>
      </c>
      <c r="C911" s="3">
        <v>7</v>
      </c>
      <c r="D911" s="3">
        <v>80</v>
      </c>
      <c r="E911" s="3">
        <v>3</v>
      </c>
      <c r="F911" s="25">
        <f t="shared" si="42"/>
        <v>966164</v>
      </c>
      <c r="G911" s="25">
        <v>878565</v>
      </c>
      <c r="H911" s="26">
        <f>ROUND((F911/4*5.5+F911*2.7+F911/4*10*1)*2,0)*C911</f>
        <v>88935399</v>
      </c>
      <c r="I911" s="26">
        <f t="shared" si="43"/>
        <v>80871910</v>
      </c>
      <c r="J911" s="26"/>
      <c r="K911" s="35">
        <f>MAX(G911-MAX(G$5:G910),0)</f>
        <v>979</v>
      </c>
      <c r="L911" s="35">
        <f>MAX(G$5:G911)</f>
        <v>878565</v>
      </c>
      <c r="M911" s="3">
        <v>0.7</v>
      </c>
      <c r="N911" s="38">
        <f>INT(B911*0.2)</f>
        <v>1863623</v>
      </c>
      <c r="O911" s="38">
        <f t="shared" si="44"/>
        <v>366068</v>
      </c>
      <c r="P911">
        <f>INT(L911*2.5)</f>
        <v>2196412</v>
      </c>
      <c r="Q911">
        <f>INT(L911/4)</f>
        <v>219641</v>
      </c>
      <c r="W911" s="4" t="s">
        <v>8202</v>
      </c>
      <c r="X911">
        <v>7</v>
      </c>
      <c r="Y911" t="b">
        <f>IF(MOD(X911,9)=0,N911,IF(MOD(X911,6)=0,N911,IF(MOD(X911,3)=0,N911)))</f>
        <v>0</v>
      </c>
      <c r="Z911" t="b">
        <f>IF(MOD(X911,9)=0,O911,IF(MOD(X911,6)=0,O911,IF(MOD(X911,3)=0,O911)))</f>
        <v>0</v>
      </c>
    </row>
    <row r="912" spans="1:26">
      <c r="A912" s="4" t="s">
        <v>1184</v>
      </c>
      <c r="B912" s="3">
        <f>主线辅助!B908</f>
        <v>9328495</v>
      </c>
      <c r="C912" s="3">
        <v>7</v>
      </c>
      <c r="D912" s="3">
        <v>80</v>
      </c>
      <c r="E912" s="3">
        <v>3</v>
      </c>
      <c r="F912" s="25">
        <f t="shared" si="42"/>
        <v>967240</v>
      </c>
      <c r="G912" s="25">
        <v>879543</v>
      </c>
      <c r="H912" s="26">
        <f>ROUND((F912/4*5.5+F912*2.7+F912/4*10*1)*2,0)*C912</f>
        <v>89034442</v>
      </c>
      <c r="I912" s="26">
        <f t="shared" si="43"/>
        <v>80961930</v>
      </c>
      <c r="J912" s="26"/>
      <c r="K912" s="35">
        <f>MAX(G912-MAX(G$5:G911),0)</f>
        <v>978</v>
      </c>
      <c r="L912" s="35">
        <f>MAX(G$5:G912)</f>
        <v>879543</v>
      </c>
      <c r="M912" s="3">
        <v>0.7</v>
      </c>
      <c r="N912" s="38">
        <f>INT(B912*0.2)</f>
        <v>1865699</v>
      </c>
      <c r="O912" s="38">
        <f t="shared" si="44"/>
        <v>366475</v>
      </c>
      <c r="P912">
        <f>INT(L912*2.5)</f>
        <v>2198857</v>
      </c>
      <c r="Q912">
        <f>INT(L912/4)</f>
        <v>219885</v>
      </c>
      <c r="W912" s="4" t="s">
        <v>8202</v>
      </c>
      <c r="X912">
        <v>8</v>
      </c>
      <c r="Y912" t="b">
        <f>IF(MOD(X912,9)=0,N912,IF(MOD(X912,6)=0,N912,IF(MOD(X912,3)=0,N912)))</f>
        <v>0</v>
      </c>
      <c r="Z912" t="b">
        <f>IF(MOD(X912,9)=0,O912,IF(MOD(X912,6)=0,O912,IF(MOD(X912,3)=0,O912)))</f>
        <v>0</v>
      </c>
    </row>
    <row r="913" spans="1:26">
      <c r="A913" s="4" t="s">
        <v>1185</v>
      </c>
      <c r="B913" s="3">
        <f>主线辅助!B909</f>
        <v>9349965</v>
      </c>
      <c r="C913" s="3">
        <v>7</v>
      </c>
      <c r="D913" s="3">
        <v>80</v>
      </c>
      <c r="E913" s="3">
        <v>3</v>
      </c>
      <c r="F913" s="25">
        <f t="shared" si="42"/>
        <v>969466</v>
      </c>
      <c r="G913" s="25">
        <v>881568</v>
      </c>
      <c r="H913" s="26">
        <f>ROUND((F913/4*5.5+F913*2.7+F913/4*10*1)*2,0)*C913</f>
        <v>89239346</v>
      </c>
      <c r="I913" s="26">
        <f t="shared" si="43"/>
        <v>81148333</v>
      </c>
      <c r="J913" s="26"/>
      <c r="K913" s="35">
        <f>MAX(G913-MAX(G$5:G912),0)</f>
        <v>2025</v>
      </c>
      <c r="L913" s="35">
        <f>MAX(G$5:G913)</f>
        <v>881568</v>
      </c>
      <c r="M913" s="3">
        <v>0.7</v>
      </c>
      <c r="N913" s="38">
        <f>INT(B913*0.2)</f>
        <v>1869993</v>
      </c>
      <c r="O913" s="38">
        <f t="shared" si="44"/>
        <v>367320</v>
      </c>
      <c r="P913">
        <f>INT(L913*2.5)</f>
        <v>2203920</v>
      </c>
      <c r="Q913">
        <f>INT(L913/4)</f>
        <v>220392</v>
      </c>
      <c r="W913" s="4" t="s">
        <v>8202</v>
      </c>
      <c r="X913">
        <v>9</v>
      </c>
      <c r="Y913">
        <f>IF(MOD(X913,9)=0,N913,IF(MOD(X913,6)=0,N913,IF(MOD(X913,3)=0,N913)))</f>
        <v>1869993</v>
      </c>
      <c r="Z913">
        <f>IF(MOD(X913,9)=0,O913,IF(MOD(X913,6)=0,O913,IF(MOD(X913,3)=0,O913)))</f>
        <v>367320</v>
      </c>
    </row>
    <row r="914" spans="1:26">
      <c r="A914" s="4" t="s">
        <v>205</v>
      </c>
      <c r="B914" s="3">
        <f>主线辅助!B910</f>
        <v>9360364</v>
      </c>
      <c r="C914" s="3">
        <v>7</v>
      </c>
      <c r="D914" s="3">
        <v>80</v>
      </c>
      <c r="E914" s="3">
        <v>3</v>
      </c>
      <c r="F914" s="25">
        <f t="shared" si="42"/>
        <v>970544</v>
      </c>
      <c r="G914" s="25">
        <v>882548</v>
      </c>
      <c r="H914" s="26">
        <f>ROUND((F914/4*5.5+F914*2.7+F914/4*10*1)*2,0)*C914</f>
        <v>89338578</v>
      </c>
      <c r="I914" s="26">
        <f t="shared" si="43"/>
        <v>81238542</v>
      </c>
      <c r="J914" s="26"/>
      <c r="K914" s="35">
        <f>MAX(G914-MAX(G$5:G913),0)</f>
        <v>980</v>
      </c>
      <c r="L914" s="35">
        <f>MAX(G$5:G914)</f>
        <v>882548</v>
      </c>
      <c r="M914" s="3">
        <v>0.7</v>
      </c>
      <c r="N914" s="38">
        <f>INT(B914*0.2)</f>
        <v>1872072</v>
      </c>
      <c r="O914" s="38">
        <f t="shared" si="44"/>
        <v>367728</v>
      </c>
      <c r="P914">
        <f>INT(L914*2.5)</f>
        <v>2206370</v>
      </c>
      <c r="Q914">
        <f>INT(L914/4)</f>
        <v>220637</v>
      </c>
      <c r="W914" s="4" t="s">
        <v>8202</v>
      </c>
      <c r="X914">
        <v>10</v>
      </c>
      <c r="Y914" t="b">
        <f>IF(MOD(X914,9)=0,N914,IF(MOD(X914,6)=0,N914,IF(MOD(X914,3)=0,N914)))</f>
        <v>0</v>
      </c>
      <c r="Z914" t="b">
        <f>IF(MOD(X914,9)=0,O914,IF(MOD(X914,6)=0,O914,IF(MOD(X914,3)=0,O914)))</f>
        <v>0</v>
      </c>
    </row>
    <row r="915" spans="1:26">
      <c r="A915" s="4" t="s">
        <v>1186</v>
      </c>
      <c r="B915" s="3">
        <f>主线辅助!B911</f>
        <v>9426184</v>
      </c>
      <c r="C915" s="3">
        <v>7</v>
      </c>
      <c r="D915" s="3">
        <v>80</v>
      </c>
      <c r="E915" s="3">
        <v>3</v>
      </c>
      <c r="F915" s="25">
        <f t="shared" si="42"/>
        <v>977369</v>
      </c>
      <c r="G915" s="25">
        <v>888754</v>
      </c>
      <c r="H915" s="26">
        <f>ROUND((F915/4*5.5+F915*2.7+F915/4*10*1)*2,0)*C915</f>
        <v>89966814</v>
      </c>
      <c r="I915" s="26">
        <f t="shared" si="43"/>
        <v>81809805</v>
      </c>
      <c r="J915" s="26"/>
      <c r="K915" s="35">
        <f>MAX(G915-MAX(G$5:G914),0)</f>
        <v>6206</v>
      </c>
      <c r="L915" s="35">
        <f>MAX(G$5:G915)</f>
        <v>888754</v>
      </c>
      <c r="M915" s="3">
        <v>0.7</v>
      </c>
      <c r="N915" s="38">
        <f>INT(B915*0.2)</f>
        <v>1885236</v>
      </c>
      <c r="O915" s="38">
        <f t="shared" si="44"/>
        <v>370313</v>
      </c>
      <c r="P915">
        <f>INT(L915*2.5)</f>
        <v>2221885</v>
      </c>
      <c r="Q915">
        <f>INT(L915/4)</f>
        <v>222188</v>
      </c>
      <c r="W915" s="4" t="s">
        <v>8203</v>
      </c>
      <c r="X915">
        <v>1</v>
      </c>
      <c r="Y915" t="b">
        <f>IF(MOD(X915,9)=0,N915,IF(MOD(X915,6)=0,N915,IF(MOD(X915,3)=0,N915)))</f>
        <v>0</v>
      </c>
      <c r="Z915" t="b">
        <f>IF(MOD(X915,9)=0,O915,IF(MOD(X915,6)=0,O915,IF(MOD(X915,3)=0,O915)))</f>
        <v>0</v>
      </c>
    </row>
    <row r="916" spans="1:26">
      <c r="A916" s="4" t="s">
        <v>1187</v>
      </c>
      <c r="B916" s="3">
        <f>主线辅助!B912</f>
        <v>9436603</v>
      </c>
      <c r="C916" s="3">
        <v>7</v>
      </c>
      <c r="D916" s="3">
        <v>80</v>
      </c>
      <c r="E916" s="3">
        <v>3</v>
      </c>
      <c r="F916" s="25">
        <f t="shared" si="42"/>
        <v>978449</v>
      </c>
      <c r="G916" s="25">
        <v>889736</v>
      </c>
      <c r="H916" s="26">
        <f>ROUND((F916/4*5.5+F916*2.7+F916/4*10*1)*2,0)*C916</f>
        <v>90066228</v>
      </c>
      <c r="I916" s="26">
        <f t="shared" si="43"/>
        <v>81900196</v>
      </c>
      <c r="J916" s="26"/>
      <c r="K916" s="35">
        <f>MAX(G916-MAX(G$5:G915),0)</f>
        <v>982</v>
      </c>
      <c r="L916" s="35">
        <f>MAX(G$5:G916)</f>
        <v>889736</v>
      </c>
      <c r="M916" s="3">
        <v>0.7</v>
      </c>
      <c r="N916" s="38">
        <f>INT(B916*0.2)</f>
        <v>1887320</v>
      </c>
      <c r="O916" s="38">
        <f t="shared" si="44"/>
        <v>370723</v>
      </c>
      <c r="P916">
        <f>INT(L916*2.5)</f>
        <v>2224340</v>
      </c>
      <c r="Q916">
        <f>INT(L916/4)</f>
        <v>222434</v>
      </c>
      <c r="W916" s="4" t="s">
        <v>8203</v>
      </c>
      <c r="X916">
        <v>2</v>
      </c>
      <c r="Y916" t="b">
        <f>IF(MOD(X916,9)=0,N916,IF(MOD(X916,6)=0,N916,IF(MOD(X916,3)=0,N916)))</f>
        <v>0</v>
      </c>
      <c r="Z916" t="b">
        <f>IF(MOD(X916,9)=0,O916,IF(MOD(X916,6)=0,O916,IF(MOD(X916,3)=0,O916)))</f>
        <v>0</v>
      </c>
    </row>
    <row r="917" spans="1:26">
      <c r="A917" s="4" t="s">
        <v>1188</v>
      </c>
      <c r="B917" s="3">
        <f>主线辅助!B913</f>
        <v>9458183</v>
      </c>
      <c r="C917" s="3">
        <v>7</v>
      </c>
      <c r="D917" s="3">
        <v>80</v>
      </c>
      <c r="E917" s="3">
        <v>3</v>
      </c>
      <c r="F917" s="25">
        <f t="shared" si="42"/>
        <v>980687</v>
      </c>
      <c r="G917" s="25">
        <v>891771</v>
      </c>
      <c r="H917" s="26">
        <f>ROUND((F917/4*5.5+F917*2.7+F917/4*10*1)*2,0)*C917</f>
        <v>90272238</v>
      </c>
      <c r="I917" s="26">
        <f t="shared" si="43"/>
        <v>82087523</v>
      </c>
      <c r="J917" s="26"/>
      <c r="K917" s="35">
        <f>MAX(G917-MAX(G$5:G916),0)</f>
        <v>2035</v>
      </c>
      <c r="L917" s="35">
        <f>MAX(G$5:G917)</f>
        <v>891771</v>
      </c>
      <c r="M917" s="3">
        <v>0.7</v>
      </c>
      <c r="N917" s="38">
        <f>INT(B917*0.2)</f>
        <v>1891636</v>
      </c>
      <c r="O917" s="38">
        <f t="shared" si="44"/>
        <v>371570</v>
      </c>
      <c r="P917">
        <f>INT(L917*2.5)</f>
        <v>2229427</v>
      </c>
      <c r="Q917">
        <f>INT(L917/4)</f>
        <v>222942</v>
      </c>
      <c r="W917" s="4" t="s">
        <v>8203</v>
      </c>
      <c r="X917">
        <v>3</v>
      </c>
      <c r="Y917">
        <f>IF(MOD(X917,9)=0,N917,IF(MOD(X917,6)=0,N917,IF(MOD(X917,3)=0,N917)))</f>
        <v>1891636</v>
      </c>
      <c r="Z917">
        <f>IF(MOD(X917,9)=0,O917,IF(MOD(X917,6)=0,O917,IF(MOD(X917,3)=0,O917)))</f>
        <v>371570</v>
      </c>
    </row>
    <row r="918" spans="1:26">
      <c r="A918" s="4" t="s">
        <v>1189</v>
      </c>
      <c r="B918" s="3">
        <f>主线辅助!B914</f>
        <v>9468623</v>
      </c>
      <c r="C918" s="3">
        <v>7</v>
      </c>
      <c r="D918" s="3">
        <v>80</v>
      </c>
      <c r="E918" s="3">
        <v>3</v>
      </c>
      <c r="F918" s="25">
        <f t="shared" si="42"/>
        <v>981769</v>
      </c>
      <c r="G918" s="25">
        <v>892755</v>
      </c>
      <c r="H918" s="26">
        <f>ROUND((F918/4*5.5+F918*2.7+F918/4*10*1)*2,0)*C918</f>
        <v>90371834</v>
      </c>
      <c r="I918" s="26">
        <f t="shared" si="43"/>
        <v>82178096</v>
      </c>
      <c r="J918" s="26"/>
      <c r="K918" s="35">
        <f>MAX(G918-MAX(G$5:G917),0)</f>
        <v>984</v>
      </c>
      <c r="L918" s="35">
        <f>MAX(G$5:G918)</f>
        <v>892755</v>
      </c>
      <c r="M918" s="3">
        <v>0.7</v>
      </c>
      <c r="N918" s="38">
        <f>INT(B918*0.2)</f>
        <v>1893724</v>
      </c>
      <c r="O918" s="38">
        <f t="shared" si="44"/>
        <v>371980</v>
      </c>
      <c r="P918">
        <f>INT(L918*2.5)</f>
        <v>2231887</v>
      </c>
      <c r="Q918">
        <f>INT(L918/4)</f>
        <v>223188</v>
      </c>
      <c r="W918" s="4" t="s">
        <v>8203</v>
      </c>
      <c r="X918">
        <v>4</v>
      </c>
      <c r="Y918" t="b">
        <f>IF(MOD(X918,9)=0,N918,IF(MOD(X918,6)=0,N918,IF(MOD(X918,3)=0,N918)))</f>
        <v>0</v>
      </c>
      <c r="Z918" t="b">
        <f>IF(MOD(X918,9)=0,O918,IF(MOD(X918,6)=0,O918,IF(MOD(X918,3)=0,O918)))</f>
        <v>0</v>
      </c>
    </row>
    <row r="919" spans="1:26">
      <c r="A919" s="4" t="s">
        <v>1190</v>
      </c>
      <c r="B919" s="3">
        <f>主线辅助!B915</f>
        <v>9479063</v>
      </c>
      <c r="C919" s="3">
        <v>7</v>
      </c>
      <c r="D919" s="3">
        <v>80</v>
      </c>
      <c r="E919" s="3">
        <v>3</v>
      </c>
      <c r="F919" s="25">
        <f t="shared" si="42"/>
        <v>982852</v>
      </c>
      <c r="G919" s="25">
        <v>893740</v>
      </c>
      <c r="H919" s="26">
        <f>ROUND((F919/4*5.5+F919*2.7+F919/4*10*1)*2,0)*C919</f>
        <v>90471528</v>
      </c>
      <c r="I919" s="26">
        <f t="shared" si="43"/>
        <v>82268767</v>
      </c>
      <c r="J919" s="26"/>
      <c r="K919" s="35">
        <f>MAX(G919-MAX(G$5:G918),0)</f>
        <v>985</v>
      </c>
      <c r="L919" s="35">
        <f>MAX(G$5:G919)</f>
        <v>893740</v>
      </c>
      <c r="M919" s="3">
        <v>0.7</v>
      </c>
      <c r="N919" s="38">
        <f>INT(B919*0.2)</f>
        <v>1895812</v>
      </c>
      <c r="O919" s="38">
        <f t="shared" si="44"/>
        <v>372391</v>
      </c>
      <c r="P919">
        <f>INT(L919*2.5)</f>
        <v>2234350</v>
      </c>
      <c r="Q919">
        <f>INT(L919/4)</f>
        <v>223435</v>
      </c>
      <c r="W919" s="4" t="s">
        <v>8203</v>
      </c>
      <c r="X919">
        <v>5</v>
      </c>
      <c r="Y919" t="b">
        <f>IF(MOD(X919,9)=0,N919,IF(MOD(X919,6)=0,N919,IF(MOD(X919,3)=0,N919)))</f>
        <v>0</v>
      </c>
      <c r="Z919" t="b">
        <f>IF(MOD(X919,9)=0,O919,IF(MOD(X919,6)=0,O919,IF(MOD(X919,3)=0,O919)))</f>
        <v>0</v>
      </c>
    </row>
    <row r="920" spans="1:26">
      <c r="A920" s="4" t="s">
        <v>1191</v>
      </c>
      <c r="B920" s="3">
        <f>主线辅助!B916</f>
        <v>9500718</v>
      </c>
      <c r="C920" s="3">
        <v>7</v>
      </c>
      <c r="D920" s="3">
        <v>80</v>
      </c>
      <c r="E920" s="3">
        <v>3</v>
      </c>
      <c r="F920" s="25">
        <f t="shared" si="42"/>
        <v>985097</v>
      </c>
      <c r="G920" s="25">
        <v>895781</v>
      </c>
      <c r="H920" s="26">
        <f>ROUND((F920/4*5.5+F920*2.7+F920/4*10*1)*2,0)*C920</f>
        <v>90678182</v>
      </c>
      <c r="I920" s="26">
        <f t="shared" si="43"/>
        <v>82456640</v>
      </c>
      <c r="J920" s="26"/>
      <c r="K920" s="35">
        <f>MAX(G920-MAX(G$5:G919),0)</f>
        <v>2041</v>
      </c>
      <c r="L920" s="35">
        <f>MAX(G$5:G920)</f>
        <v>895781</v>
      </c>
      <c r="M920" s="3">
        <v>0.7</v>
      </c>
      <c r="N920" s="38">
        <f>INT(B920*0.2)</f>
        <v>1900143</v>
      </c>
      <c r="O920" s="38">
        <f t="shared" si="44"/>
        <v>373241</v>
      </c>
      <c r="P920">
        <f>INT(L920*2.5)</f>
        <v>2239452</v>
      </c>
      <c r="Q920">
        <f>INT(L920/4)</f>
        <v>223945</v>
      </c>
      <c r="W920" s="4" t="s">
        <v>8203</v>
      </c>
      <c r="X920">
        <v>6</v>
      </c>
      <c r="Y920">
        <f>IF(MOD(X920,9)=0,N920,IF(MOD(X920,6)=0,N920,IF(MOD(X920,3)=0,N920)))</f>
        <v>1900143</v>
      </c>
      <c r="Z920">
        <f>IF(MOD(X920,9)=0,O920,IF(MOD(X920,6)=0,O920,IF(MOD(X920,3)=0,O920)))</f>
        <v>373241</v>
      </c>
    </row>
    <row r="921" spans="1:26">
      <c r="A921" s="4" t="s">
        <v>1192</v>
      </c>
      <c r="B921" s="3">
        <f>主线辅助!B917</f>
        <v>9511180</v>
      </c>
      <c r="C921" s="3">
        <v>7</v>
      </c>
      <c r="D921" s="3">
        <v>80</v>
      </c>
      <c r="E921" s="3">
        <v>3</v>
      </c>
      <c r="F921" s="25">
        <f t="shared" si="42"/>
        <v>986182</v>
      </c>
      <c r="G921" s="25">
        <v>896768</v>
      </c>
      <c r="H921" s="26">
        <f>ROUND((F921/4*5.5+F921*2.7+F921/4*10*1)*2,0)*C921</f>
        <v>90778051</v>
      </c>
      <c r="I921" s="26">
        <f t="shared" si="43"/>
        <v>82547493</v>
      </c>
      <c r="J921" s="26"/>
      <c r="K921" s="35">
        <f>MAX(G921-MAX(G$5:G920),0)</f>
        <v>987</v>
      </c>
      <c r="L921" s="35">
        <f>MAX(G$5:G921)</f>
        <v>896768</v>
      </c>
      <c r="M921" s="3">
        <v>0.7</v>
      </c>
      <c r="N921" s="38">
        <f>INT(B921*0.2)</f>
        <v>1902236</v>
      </c>
      <c r="O921" s="38">
        <f t="shared" si="44"/>
        <v>373653</v>
      </c>
      <c r="P921">
        <f>INT(L921*2.5)</f>
        <v>2241920</v>
      </c>
      <c r="Q921">
        <f>INT(L921/4)</f>
        <v>224192</v>
      </c>
      <c r="W921" s="4" t="s">
        <v>8203</v>
      </c>
      <c r="X921">
        <v>7</v>
      </c>
      <c r="Y921" t="b">
        <f>IF(MOD(X921,9)=0,N921,IF(MOD(X921,6)=0,N921,IF(MOD(X921,3)=0,N921)))</f>
        <v>0</v>
      </c>
      <c r="Z921" t="b">
        <f>IF(MOD(X921,9)=0,O921,IF(MOD(X921,6)=0,O921,IF(MOD(X921,3)=0,O921)))</f>
        <v>0</v>
      </c>
    </row>
    <row r="922" spans="1:26">
      <c r="A922" s="4" t="s">
        <v>1193</v>
      </c>
      <c r="B922" s="3">
        <f>主线辅助!B918</f>
        <v>9521642</v>
      </c>
      <c r="C922" s="3">
        <v>7</v>
      </c>
      <c r="D922" s="3">
        <v>80</v>
      </c>
      <c r="E922" s="3">
        <v>3</v>
      </c>
      <c r="F922" s="25">
        <f t="shared" si="42"/>
        <v>987267</v>
      </c>
      <c r="G922" s="25">
        <v>897754</v>
      </c>
      <c r="H922" s="26">
        <f>ROUND((F922/4*5.5+F922*2.7+F922/4*10*1)*2,0)*C922</f>
        <v>90877927</v>
      </c>
      <c r="I922" s="26">
        <f t="shared" si="43"/>
        <v>82638255</v>
      </c>
      <c r="J922" s="26"/>
      <c r="K922" s="35">
        <f>MAX(G922-MAX(G$5:G921),0)</f>
        <v>986</v>
      </c>
      <c r="L922" s="35">
        <f>MAX(G$5:G922)</f>
        <v>897754</v>
      </c>
      <c r="M922" s="3">
        <v>0.7</v>
      </c>
      <c r="N922" s="38">
        <f>INT(B922*0.2)</f>
        <v>1904328</v>
      </c>
      <c r="O922" s="38">
        <f t="shared" si="44"/>
        <v>374063</v>
      </c>
      <c r="P922">
        <f>INT(L922*2.5)</f>
        <v>2244385</v>
      </c>
      <c r="Q922">
        <f>INT(L922/4)</f>
        <v>224438</v>
      </c>
      <c r="W922" s="4" t="s">
        <v>8203</v>
      </c>
      <c r="X922">
        <v>8</v>
      </c>
      <c r="Y922" t="b">
        <f>IF(MOD(X922,9)=0,N922,IF(MOD(X922,6)=0,N922,IF(MOD(X922,3)=0,N922)))</f>
        <v>0</v>
      </c>
      <c r="Z922" t="b">
        <f>IF(MOD(X922,9)=0,O922,IF(MOD(X922,6)=0,O922,IF(MOD(X922,3)=0,O922)))</f>
        <v>0</v>
      </c>
    </row>
    <row r="923" spans="1:26">
      <c r="A923" s="4" t="s">
        <v>1194</v>
      </c>
      <c r="B923" s="3">
        <f>主线辅助!B919</f>
        <v>9543372</v>
      </c>
      <c r="C923" s="3">
        <v>7</v>
      </c>
      <c r="D923" s="3">
        <v>80</v>
      </c>
      <c r="E923" s="3">
        <v>3</v>
      </c>
      <c r="F923" s="25">
        <f t="shared" si="42"/>
        <v>989520</v>
      </c>
      <c r="G923" s="25">
        <v>899803</v>
      </c>
      <c r="H923" s="26">
        <f>ROUND((F923/4*5.5+F923*2.7+F923/4*10*1)*2,0)*C923</f>
        <v>91085316</v>
      </c>
      <c r="I923" s="26">
        <f t="shared" si="43"/>
        <v>82826863</v>
      </c>
      <c r="J923" s="26"/>
      <c r="K923" s="35">
        <f>MAX(G923-MAX(G$5:G922),0)</f>
        <v>2049</v>
      </c>
      <c r="L923" s="35">
        <f>MAX(G$5:G923)</f>
        <v>899803</v>
      </c>
      <c r="M923" s="3">
        <v>0.7</v>
      </c>
      <c r="N923" s="38">
        <f>INT(B923*0.2)</f>
        <v>1908674</v>
      </c>
      <c r="O923" s="38">
        <f t="shared" si="44"/>
        <v>374917</v>
      </c>
      <c r="P923">
        <f>INT(L923*2.5)</f>
        <v>2249507</v>
      </c>
      <c r="Q923">
        <f>INT(L923/4)</f>
        <v>224950</v>
      </c>
      <c r="W923" s="4" t="s">
        <v>8203</v>
      </c>
      <c r="X923">
        <v>9</v>
      </c>
      <c r="Y923">
        <f>IF(MOD(X923,9)=0,N923,IF(MOD(X923,6)=0,N923,IF(MOD(X923,3)=0,N923)))</f>
        <v>1908674</v>
      </c>
      <c r="Z923">
        <f>IF(MOD(X923,9)=0,O923,IF(MOD(X923,6)=0,O923,IF(MOD(X923,3)=0,O923)))</f>
        <v>374917</v>
      </c>
    </row>
    <row r="924" spans="1:26">
      <c r="A924" s="4" t="s">
        <v>207</v>
      </c>
      <c r="B924" s="3">
        <f>主线辅助!B920</f>
        <v>9553855</v>
      </c>
      <c r="C924" s="3">
        <v>7</v>
      </c>
      <c r="D924" s="3">
        <v>80</v>
      </c>
      <c r="E924" s="3">
        <v>3</v>
      </c>
      <c r="F924" s="25">
        <f t="shared" si="42"/>
        <v>990607</v>
      </c>
      <c r="G924" s="25">
        <v>900792</v>
      </c>
      <c r="H924" s="26">
        <f>ROUND((F924/4*5.5+F924*2.7+F924/4*10*1)*2,0)*C924</f>
        <v>91185374</v>
      </c>
      <c r="I924" s="26">
        <f t="shared" si="43"/>
        <v>82917905</v>
      </c>
      <c r="J924" s="26"/>
      <c r="K924" s="35">
        <f>MAX(G924-MAX(G$5:G923),0)</f>
        <v>989</v>
      </c>
      <c r="L924" s="35">
        <f>MAX(G$5:G924)</f>
        <v>900792</v>
      </c>
      <c r="M924" s="3">
        <v>0.7</v>
      </c>
      <c r="N924" s="38">
        <f>INT(B924*0.2)</f>
        <v>1910771</v>
      </c>
      <c r="O924" s="38">
        <f t="shared" si="44"/>
        <v>375330</v>
      </c>
      <c r="P924">
        <f>INT(L924*2.5)</f>
        <v>2251980</v>
      </c>
      <c r="Q924">
        <f>INT(L924/4)</f>
        <v>225198</v>
      </c>
      <c r="W924" s="4" t="s">
        <v>8203</v>
      </c>
      <c r="X924">
        <v>10</v>
      </c>
      <c r="Y924" t="b">
        <f>IF(MOD(X924,9)=0,N924,IF(MOD(X924,6)=0,N924,IF(MOD(X924,3)=0,N924)))</f>
        <v>0</v>
      </c>
      <c r="Z924" t="b">
        <f>IF(MOD(X924,9)=0,O924,IF(MOD(X924,6)=0,O924,IF(MOD(X924,3)=0,O924)))</f>
        <v>0</v>
      </c>
    </row>
    <row r="925" spans="1:26">
      <c r="A925" s="4" t="s">
        <v>1195</v>
      </c>
      <c r="B925" s="3">
        <f>主线辅助!B921</f>
        <v>9620398</v>
      </c>
      <c r="C925" s="3">
        <v>7</v>
      </c>
      <c r="D925" s="3">
        <v>80</v>
      </c>
      <c r="E925" s="3">
        <v>3</v>
      </c>
      <c r="F925" s="25">
        <f t="shared" si="42"/>
        <v>997506</v>
      </c>
      <c r="G925" s="25">
        <v>907066</v>
      </c>
      <c r="H925" s="26">
        <f>ROUND((F925/4*5.5+F925*2.7+F925/4*10*1)*2,0)*C925</f>
        <v>91820428</v>
      </c>
      <c r="I925" s="26">
        <f t="shared" si="43"/>
        <v>83495426</v>
      </c>
      <c r="J925" s="26"/>
      <c r="K925" s="35">
        <f>MAX(G925-MAX(G$5:G924),0)</f>
        <v>6274</v>
      </c>
      <c r="L925" s="35">
        <f>MAX(G$5:G925)</f>
        <v>907066</v>
      </c>
      <c r="M925" s="3">
        <v>0.7</v>
      </c>
      <c r="N925" s="38">
        <f>INT(B925*0.2)</f>
        <v>1924079</v>
      </c>
      <c r="O925" s="38">
        <f t="shared" si="44"/>
        <v>377943</v>
      </c>
      <c r="P925">
        <f>INT(L925*2.5)</f>
        <v>2267665</v>
      </c>
      <c r="Q925">
        <f>INT(L925/4)</f>
        <v>226766</v>
      </c>
      <c r="W925" s="4" t="s">
        <v>8204</v>
      </c>
      <c r="X925">
        <v>1</v>
      </c>
      <c r="Y925" t="b">
        <f>IF(MOD(X925,9)=0,N925,IF(MOD(X925,6)=0,N925,IF(MOD(X925,3)=0,N925)))</f>
        <v>0</v>
      </c>
      <c r="Z925" t="b">
        <f>IF(MOD(X925,9)=0,O925,IF(MOD(X925,6)=0,O925,IF(MOD(X925,3)=0,O925)))</f>
        <v>0</v>
      </c>
    </row>
    <row r="926" spans="1:26">
      <c r="A926" s="4" t="s">
        <v>1196</v>
      </c>
      <c r="B926" s="3">
        <f>主线辅助!B922</f>
        <v>9630901</v>
      </c>
      <c r="C926" s="3">
        <v>7</v>
      </c>
      <c r="D926" s="3">
        <v>80</v>
      </c>
      <c r="E926" s="3">
        <v>3</v>
      </c>
      <c r="F926" s="25">
        <f t="shared" si="42"/>
        <v>998595</v>
      </c>
      <c r="G926" s="25">
        <v>908056</v>
      </c>
      <c r="H926" s="26">
        <f>ROUND((F926/4*5.5+F926*2.7+F926/4*10*1)*2,0)*C926</f>
        <v>91920668</v>
      </c>
      <c r="I926" s="26">
        <f t="shared" si="43"/>
        <v>83586552</v>
      </c>
      <c r="J926" s="26"/>
      <c r="K926" s="35">
        <f>MAX(G926-MAX(G$5:G925),0)</f>
        <v>990</v>
      </c>
      <c r="L926" s="35">
        <f>MAX(G$5:G926)</f>
        <v>908056</v>
      </c>
      <c r="M926" s="3">
        <v>0.7</v>
      </c>
      <c r="N926" s="38">
        <f>INT(B926*0.2)</f>
        <v>1926180</v>
      </c>
      <c r="O926" s="38">
        <f t="shared" si="44"/>
        <v>378356</v>
      </c>
      <c r="P926">
        <f>INT(L926*2.5)</f>
        <v>2270140</v>
      </c>
      <c r="Q926">
        <f>INT(L926/4)</f>
        <v>227014</v>
      </c>
      <c r="W926" s="4" t="s">
        <v>8204</v>
      </c>
      <c r="X926">
        <v>2</v>
      </c>
      <c r="Y926" t="b">
        <f>IF(MOD(X926,9)=0,N926,IF(MOD(X926,6)=0,N926,IF(MOD(X926,3)=0,N926)))</f>
        <v>0</v>
      </c>
      <c r="Z926" t="b">
        <f>IF(MOD(X926,9)=0,O926,IF(MOD(X926,6)=0,O926,IF(MOD(X926,3)=0,O926)))</f>
        <v>0</v>
      </c>
    </row>
    <row r="927" spans="1:26">
      <c r="A927" s="4" t="s">
        <v>1197</v>
      </c>
      <c r="B927" s="3">
        <f>主线辅助!B923</f>
        <v>9652743</v>
      </c>
      <c r="C927" s="3">
        <v>7</v>
      </c>
      <c r="D927" s="3">
        <v>80</v>
      </c>
      <c r="E927" s="3">
        <v>3</v>
      </c>
      <c r="F927" s="25">
        <f t="shared" si="42"/>
        <v>1000860</v>
      </c>
      <c r="G927" s="25">
        <v>910115</v>
      </c>
      <c r="H927" s="26">
        <f>ROUND((F927/4*5.5+F927*2.7+F927/4*10*1)*2,0)*C927</f>
        <v>92129163</v>
      </c>
      <c r="I927" s="26">
        <f t="shared" si="43"/>
        <v>83776084</v>
      </c>
      <c r="J927" s="26"/>
      <c r="K927" s="35">
        <f>MAX(G927-MAX(G$5:G926),0)</f>
        <v>2059</v>
      </c>
      <c r="L927" s="35">
        <f>MAX(G$5:G927)</f>
        <v>910115</v>
      </c>
      <c r="M927" s="3">
        <v>0.7</v>
      </c>
      <c r="N927" s="38">
        <f>INT(B927*0.2)</f>
        <v>1930548</v>
      </c>
      <c r="O927" s="38">
        <f t="shared" si="44"/>
        <v>379213</v>
      </c>
      <c r="P927">
        <f>INT(L927*2.5)</f>
        <v>2275287</v>
      </c>
      <c r="Q927">
        <f>INT(L927/4)</f>
        <v>227528</v>
      </c>
      <c r="W927" s="4" t="s">
        <v>8204</v>
      </c>
      <c r="X927">
        <v>3</v>
      </c>
      <c r="Y927">
        <f>IF(MOD(X927,9)=0,N927,IF(MOD(X927,6)=0,N927,IF(MOD(X927,3)=0,N927)))</f>
        <v>1930548</v>
      </c>
      <c r="Z927">
        <f>IF(MOD(X927,9)=0,O927,IF(MOD(X927,6)=0,O927,IF(MOD(X927,3)=0,O927)))</f>
        <v>379213</v>
      </c>
    </row>
    <row r="928" spans="1:26">
      <c r="A928" s="4" t="s">
        <v>1198</v>
      </c>
      <c r="B928" s="3">
        <f>主线辅助!B924</f>
        <v>9663265</v>
      </c>
      <c r="C928" s="3">
        <v>7</v>
      </c>
      <c r="D928" s="3">
        <v>80</v>
      </c>
      <c r="E928" s="3">
        <v>3</v>
      </c>
      <c r="F928" s="25">
        <f t="shared" si="42"/>
        <v>1001951</v>
      </c>
      <c r="G928" s="25">
        <v>911107</v>
      </c>
      <c r="H928" s="26">
        <f>ROUND((F928/4*5.5+F928*2.7+F928/4*10*1)*2,0)*C928</f>
        <v>92229592</v>
      </c>
      <c r="I928" s="26">
        <f t="shared" si="43"/>
        <v>83867399</v>
      </c>
      <c r="J928" s="26"/>
      <c r="K928" s="35">
        <f>MAX(G928-MAX(G$5:G927),0)</f>
        <v>992</v>
      </c>
      <c r="L928" s="35">
        <f>MAX(G$5:G928)</f>
        <v>911107</v>
      </c>
      <c r="M928" s="3">
        <v>0.7</v>
      </c>
      <c r="N928" s="38">
        <f>INT(B928*0.2)</f>
        <v>1932653</v>
      </c>
      <c r="O928" s="38">
        <f t="shared" si="44"/>
        <v>379627</v>
      </c>
      <c r="P928">
        <f>INT(L928*2.5)</f>
        <v>2277767</v>
      </c>
      <c r="Q928">
        <f>INT(L928/4)</f>
        <v>227776</v>
      </c>
      <c r="W928" s="4" t="s">
        <v>8204</v>
      </c>
      <c r="X928">
        <v>4</v>
      </c>
      <c r="Y928" t="b">
        <f>IF(MOD(X928,9)=0,N928,IF(MOD(X928,6)=0,N928,IF(MOD(X928,3)=0,N928)))</f>
        <v>0</v>
      </c>
      <c r="Z928" t="b">
        <f>IF(MOD(X928,9)=0,O928,IF(MOD(X928,6)=0,O928,IF(MOD(X928,3)=0,O928)))</f>
        <v>0</v>
      </c>
    </row>
    <row r="929" spans="1:26">
      <c r="A929" s="4" t="s">
        <v>1199</v>
      </c>
      <c r="B929" s="3">
        <f>主线辅助!B925</f>
        <v>9673790</v>
      </c>
      <c r="C929" s="3">
        <v>7</v>
      </c>
      <c r="D929" s="3">
        <v>80</v>
      </c>
      <c r="E929" s="3">
        <v>3</v>
      </c>
      <c r="F929" s="25">
        <f t="shared" si="42"/>
        <v>1003042</v>
      </c>
      <c r="G929" s="25">
        <v>912100</v>
      </c>
      <c r="H929" s="26">
        <f>ROUND((F929/4*5.5+F929*2.7+F929/4*10*1)*2,0)*C929</f>
        <v>92330014</v>
      </c>
      <c r="I929" s="26">
        <f t="shared" si="43"/>
        <v>83958805</v>
      </c>
      <c r="J929" s="26"/>
      <c r="K929" s="35">
        <f>MAX(G929-MAX(G$5:G928),0)</f>
        <v>993</v>
      </c>
      <c r="L929" s="35">
        <f>MAX(G$5:G929)</f>
        <v>912100</v>
      </c>
      <c r="M929" s="3">
        <v>0.7</v>
      </c>
      <c r="N929" s="38">
        <f>INT(B929*0.2)</f>
        <v>1934758</v>
      </c>
      <c r="O929" s="38">
        <f t="shared" si="44"/>
        <v>380041</v>
      </c>
      <c r="P929">
        <f>INT(L929*2.5)</f>
        <v>2280250</v>
      </c>
      <c r="Q929">
        <f>INT(L929/4)</f>
        <v>228025</v>
      </c>
      <c r="W929" s="4" t="s">
        <v>8204</v>
      </c>
      <c r="X929">
        <v>5</v>
      </c>
      <c r="Y929" t="b">
        <f>IF(MOD(X929,9)=0,N929,IF(MOD(X929,6)=0,N929,IF(MOD(X929,3)=0,N929)))</f>
        <v>0</v>
      </c>
      <c r="Z929" t="b">
        <f>IF(MOD(X929,9)=0,O929,IF(MOD(X929,6)=0,O929,IF(MOD(X929,3)=0,O929)))</f>
        <v>0</v>
      </c>
    </row>
    <row r="930" spans="1:26">
      <c r="A930" s="4" t="s">
        <v>1200</v>
      </c>
      <c r="B930" s="3">
        <f>主线辅助!B926</f>
        <v>9695706</v>
      </c>
      <c r="C930" s="3">
        <v>7</v>
      </c>
      <c r="D930" s="3">
        <v>80</v>
      </c>
      <c r="E930" s="3">
        <v>3</v>
      </c>
      <c r="F930" s="25">
        <f t="shared" si="42"/>
        <v>1005315</v>
      </c>
      <c r="G930" s="25">
        <v>914166</v>
      </c>
      <c r="H930" s="26">
        <f>ROUND((F930/4*5.5+F930*2.7+F930/4*10*1)*2,0)*C930</f>
        <v>92539244</v>
      </c>
      <c r="I930" s="26">
        <f t="shared" si="43"/>
        <v>84148981</v>
      </c>
      <c r="J930" s="26"/>
      <c r="K930" s="35">
        <f>MAX(G930-MAX(G$5:G929),0)</f>
        <v>2066</v>
      </c>
      <c r="L930" s="35">
        <f>MAX(G$5:G930)</f>
        <v>914166</v>
      </c>
      <c r="M930" s="3">
        <v>0.7</v>
      </c>
      <c r="N930" s="38">
        <f>INT(B930*0.2)</f>
        <v>1939141</v>
      </c>
      <c r="O930" s="38">
        <f t="shared" si="44"/>
        <v>380902</v>
      </c>
      <c r="P930">
        <f>INT(L930*2.5)</f>
        <v>2285415</v>
      </c>
      <c r="Q930">
        <f>INT(L930/4)</f>
        <v>228541</v>
      </c>
      <c r="W930" s="4" t="s">
        <v>8204</v>
      </c>
      <c r="X930">
        <v>6</v>
      </c>
      <c r="Y930">
        <f>IF(MOD(X930,9)=0,N930,IF(MOD(X930,6)=0,N930,IF(MOD(X930,3)=0,N930)))</f>
        <v>1939141</v>
      </c>
      <c r="Z930">
        <f>IF(MOD(X930,9)=0,O930,IF(MOD(X930,6)=0,O930,IF(MOD(X930,3)=0,O930)))</f>
        <v>380902</v>
      </c>
    </row>
    <row r="931" spans="1:26">
      <c r="A931" s="4" t="s">
        <v>1201</v>
      </c>
      <c r="B931" s="3">
        <f>主线辅助!B927</f>
        <v>9706252</v>
      </c>
      <c r="C931" s="3">
        <v>7</v>
      </c>
      <c r="D931" s="3">
        <v>80</v>
      </c>
      <c r="E931" s="3">
        <v>3</v>
      </c>
      <c r="F931" s="25">
        <f t="shared" si="42"/>
        <v>1006408</v>
      </c>
      <c r="G931" s="25">
        <v>915160</v>
      </c>
      <c r="H931" s="26">
        <f>ROUND((F931/4*5.5+F931*2.7+F931/4*10*1)*2,0)*C931</f>
        <v>92639855</v>
      </c>
      <c r="I931" s="26">
        <f t="shared" si="43"/>
        <v>84240478</v>
      </c>
      <c r="J931" s="26"/>
      <c r="K931" s="35">
        <f>MAX(G931-MAX(G$5:G930),0)</f>
        <v>994</v>
      </c>
      <c r="L931" s="35">
        <f>MAX(G$5:G931)</f>
        <v>915160</v>
      </c>
      <c r="M931" s="3">
        <v>0.7</v>
      </c>
      <c r="N931" s="38">
        <f>INT(B931*0.2)</f>
        <v>1941250</v>
      </c>
      <c r="O931" s="38">
        <f t="shared" si="44"/>
        <v>381316</v>
      </c>
      <c r="P931">
        <f>INT(L931*2.5)</f>
        <v>2287900</v>
      </c>
      <c r="Q931">
        <f>INT(L931/4)</f>
        <v>228790</v>
      </c>
      <c r="W931" s="4" t="s">
        <v>8204</v>
      </c>
      <c r="X931">
        <v>7</v>
      </c>
      <c r="Y931" t="b">
        <f>IF(MOD(X931,9)=0,N931,IF(MOD(X931,6)=0,N931,IF(MOD(X931,3)=0,N931)))</f>
        <v>0</v>
      </c>
      <c r="Z931" t="b">
        <f>IF(MOD(X931,9)=0,O931,IF(MOD(X931,6)=0,O931,IF(MOD(X931,3)=0,O931)))</f>
        <v>0</v>
      </c>
    </row>
    <row r="932" spans="1:26">
      <c r="A932" s="4" t="s">
        <v>1202</v>
      </c>
      <c r="B932" s="3">
        <f>主线辅助!B928</f>
        <v>9716797</v>
      </c>
      <c r="C932" s="3">
        <v>7</v>
      </c>
      <c r="D932" s="3">
        <v>80</v>
      </c>
      <c r="E932" s="3">
        <v>3</v>
      </c>
      <c r="F932" s="25">
        <f t="shared" si="42"/>
        <v>1007501</v>
      </c>
      <c r="G932" s="25">
        <v>916155</v>
      </c>
      <c r="H932" s="26">
        <f>ROUND((F932/4*5.5+F932*2.7+F932/4*10*1)*2,0)*C932</f>
        <v>92740466</v>
      </c>
      <c r="I932" s="26">
        <f t="shared" si="43"/>
        <v>84332066</v>
      </c>
      <c r="J932" s="26"/>
      <c r="K932" s="35">
        <f>MAX(G932-MAX(G$5:G931),0)</f>
        <v>995</v>
      </c>
      <c r="L932" s="35">
        <f>MAX(G$5:G932)</f>
        <v>916155</v>
      </c>
      <c r="M932" s="3">
        <v>0.7</v>
      </c>
      <c r="N932" s="38">
        <f>INT(B932*0.2)</f>
        <v>1943359</v>
      </c>
      <c r="O932" s="38">
        <f t="shared" si="44"/>
        <v>381730</v>
      </c>
      <c r="P932">
        <f>INT(L932*2.5)</f>
        <v>2290387</v>
      </c>
      <c r="Q932">
        <f>INT(L932/4)</f>
        <v>229038</v>
      </c>
      <c r="W932" s="4" t="s">
        <v>8204</v>
      </c>
      <c r="X932">
        <v>8</v>
      </c>
      <c r="Y932" t="b">
        <f>IF(MOD(X932,9)=0,N932,IF(MOD(X932,6)=0,N932,IF(MOD(X932,3)=0,N932)))</f>
        <v>0</v>
      </c>
      <c r="Z932" t="b">
        <f>IF(MOD(X932,9)=0,O932,IF(MOD(X932,6)=0,O932,IF(MOD(X932,3)=0,O932)))</f>
        <v>0</v>
      </c>
    </row>
    <row r="933" spans="1:26">
      <c r="A933" s="4" t="s">
        <v>1203</v>
      </c>
      <c r="B933" s="3">
        <f>主线辅助!B929</f>
        <v>9738788</v>
      </c>
      <c r="C933" s="3">
        <v>7</v>
      </c>
      <c r="D933" s="3">
        <v>80</v>
      </c>
      <c r="E933" s="3">
        <v>3</v>
      </c>
      <c r="F933" s="25">
        <f t="shared" si="42"/>
        <v>1009782</v>
      </c>
      <c r="G933" s="25">
        <v>918228</v>
      </c>
      <c r="H933" s="26">
        <f>ROUND((F933/4*5.5+F933*2.7+F933/4*10*1)*2,0)*C933</f>
        <v>92950431</v>
      </c>
      <c r="I933" s="26">
        <f t="shared" si="43"/>
        <v>84522886</v>
      </c>
      <c r="J933" s="26"/>
      <c r="K933" s="35">
        <f>MAX(G933-MAX(G$5:G932),0)</f>
        <v>2073</v>
      </c>
      <c r="L933" s="35">
        <f>MAX(G$5:G933)</f>
        <v>918228</v>
      </c>
      <c r="M933" s="3">
        <v>0.7</v>
      </c>
      <c r="N933" s="38">
        <f>INT(B933*0.2)</f>
        <v>1947757</v>
      </c>
      <c r="O933" s="38">
        <f t="shared" si="44"/>
        <v>382595</v>
      </c>
      <c r="P933">
        <f>INT(L933*2.5)</f>
        <v>2295570</v>
      </c>
      <c r="Q933">
        <f>INT(L933/4)</f>
        <v>229557</v>
      </c>
      <c r="W933" s="4" t="s">
        <v>8204</v>
      </c>
      <c r="X933">
        <v>9</v>
      </c>
      <c r="Y933">
        <f>IF(MOD(X933,9)=0,N933,IF(MOD(X933,6)=0,N933,IF(MOD(X933,3)=0,N933)))</f>
        <v>1947757</v>
      </c>
      <c r="Z933">
        <f>IF(MOD(X933,9)=0,O933,IF(MOD(X933,6)=0,O933,IF(MOD(X933,3)=0,O933)))</f>
        <v>382595</v>
      </c>
    </row>
    <row r="934" spans="1:26">
      <c r="A934" s="4" t="s">
        <v>208</v>
      </c>
      <c r="B934" s="3">
        <f>主线辅助!B930</f>
        <v>9749356</v>
      </c>
      <c r="C934" s="3">
        <v>7</v>
      </c>
      <c r="D934" s="3">
        <v>80</v>
      </c>
      <c r="E934" s="3">
        <v>3</v>
      </c>
      <c r="F934" s="25">
        <f t="shared" si="42"/>
        <v>1010877</v>
      </c>
      <c r="G934" s="25">
        <v>919224</v>
      </c>
      <c r="H934" s="26">
        <f>ROUND((F934/4*5.5+F934*2.7+F934/4*10*1)*2,0)*C934</f>
        <v>93051231</v>
      </c>
      <c r="I934" s="26">
        <f t="shared" si="43"/>
        <v>84614572</v>
      </c>
      <c r="J934" s="26"/>
      <c r="K934" s="35">
        <f>MAX(G934-MAX(G$5:G933),0)</f>
        <v>996</v>
      </c>
      <c r="L934" s="35">
        <f>MAX(G$5:G934)</f>
        <v>919224</v>
      </c>
      <c r="M934" s="3">
        <v>0.7</v>
      </c>
      <c r="N934" s="38">
        <f>INT(B934*0.2)</f>
        <v>1949871</v>
      </c>
      <c r="O934" s="38">
        <f t="shared" si="44"/>
        <v>383010</v>
      </c>
      <c r="P934">
        <f>INT(L934*2.5)</f>
        <v>2298060</v>
      </c>
      <c r="Q934">
        <f>INT(L934/4)</f>
        <v>229806</v>
      </c>
      <c r="W934" s="4" t="s">
        <v>8204</v>
      </c>
      <c r="X934">
        <v>10</v>
      </c>
      <c r="Y934" t="b">
        <f>IF(MOD(X934,9)=0,N934,IF(MOD(X934,6)=0,N934,IF(MOD(X934,3)=0,N934)))</f>
        <v>0</v>
      </c>
      <c r="Z934" t="b">
        <f>IF(MOD(X934,9)=0,O934,IF(MOD(X934,6)=0,O934,IF(MOD(X934,3)=0,O934)))</f>
        <v>0</v>
      </c>
    </row>
    <row r="935" spans="1:26">
      <c r="A935" s="4" t="s">
        <v>1204</v>
      </c>
      <c r="B935" s="3">
        <f>主线辅助!B931</f>
        <v>9816625</v>
      </c>
      <c r="C935" s="3">
        <v>7</v>
      </c>
      <c r="D935" s="3">
        <v>80</v>
      </c>
      <c r="E935" s="3">
        <v>3</v>
      </c>
      <c r="F935" s="25">
        <f t="shared" si="42"/>
        <v>1017852</v>
      </c>
      <c r="G935" s="25">
        <v>925567</v>
      </c>
      <c r="H935" s="26">
        <f>ROUND((F935/4*5.5+F935*2.7+F935/4*10*1)*2,0)*C935</f>
        <v>93693278</v>
      </c>
      <c r="I935" s="26">
        <f t="shared" si="43"/>
        <v>85198442</v>
      </c>
      <c r="J935" s="26"/>
      <c r="K935" s="35">
        <f>MAX(G935-MAX(G$5:G934),0)</f>
        <v>6343</v>
      </c>
      <c r="L935" s="35">
        <f>MAX(G$5:G935)</f>
        <v>925567</v>
      </c>
      <c r="M935" s="3">
        <v>0.7</v>
      </c>
      <c r="N935" s="38">
        <f>INT(B935*0.2)</f>
        <v>1963325</v>
      </c>
      <c r="O935" s="38">
        <f t="shared" si="44"/>
        <v>385652</v>
      </c>
      <c r="P935">
        <f>INT(L935*2.5)</f>
        <v>2313917</v>
      </c>
      <c r="Q935">
        <f>INT(L935/4)</f>
        <v>231391</v>
      </c>
      <c r="W935" s="4" t="s">
        <v>8205</v>
      </c>
      <c r="X935">
        <v>1</v>
      </c>
      <c r="Y935" t="b">
        <f>IF(MOD(X935,9)=0,N935,IF(MOD(X935,6)=0,N935,IF(MOD(X935,3)=0,N935)))</f>
        <v>0</v>
      </c>
      <c r="Z935" t="b">
        <f>IF(MOD(X935,9)=0,O935,IF(MOD(X935,6)=0,O935,IF(MOD(X935,3)=0,O935)))</f>
        <v>0</v>
      </c>
    </row>
    <row r="936" spans="1:26">
      <c r="A936" s="4" t="s">
        <v>1205</v>
      </c>
      <c r="B936" s="3">
        <f>主线辅助!B932</f>
        <v>9827212</v>
      </c>
      <c r="C936" s="3">
        <v>7</v>
      </c>
      <c r="D936" s="3">
        <v>80</v>
      </c>
      <c r="E936" s="3">
        <v>3</v>
      </c>
      <c r="F936" s="25">
        <f t="shared" si="42"/>
        <v>1018950</v>
      </c>
      <c r="G936" s="25">
        <v>926565</v>
      </c>
      <c r="H936" s="26">
        <f>ROUND((F936/4*5.5+F936*2.7+F936/4*10*1)*2,0)*C936</f>
        <v>93794351</v>
      </c>
      <c r="I936" s="26">
        <f t="shared" si="43"/>
        <v>85290310</v>
      </c>
      <c r="J936" s="26"/>
      <c r="K936" s="35">
        <f>MAX(G936-MAX(G$5:G935),0)</f>
        <v>998</v>
      </c>
      <c r="L936" s="35">
        <f>MAX(G$5:G936)</f>
        <v>926565</v>
      </c>
      <c r="M936" s="3">
        <v>0.7</v>
      </c>
      <c r="N936" s="38">
        <f>INT(B936*0.2)</f>
        <v>1965442</v>
      </c>
      <c r="O936" s="38">
        <f t="shared" si="44"/>
        <v>386068</v>
      </c>
      <c r="P936">
        <f>INT(L936*2.5)</f>
        <v>2316412</v>
      </c>
      <c r="Q936">
        <f>INT(L936/4)</f>
        <v>231641</v>
      </c>
      <c r="W936" s="4" t="s">
        <v>8205</v>
      </c>
      <c r="X936">
        <v>2</v>
      </c>
      <c r="Y936" t="b">
        <f>IF(MOD(X936,9)=0,N936,IF(MOD(X936,6)=0,N936,IF(MOD(X936,3)=0,N936)))</f>
        <v>0</v>
      </c>
      <c r="Z936" t="b">
        <f>IF(MOD(X936,9)=0,O936,IF(MOD(X936,6)=0,O936,IF(MOD(X936,3)=0,O936)))</f>
        <v>0</v>
      </c>
    </row>
    <row r="937" spans="1:26">
      <c r="A937" s="4" t="s">
        <v>1206</v>
      </c>
      <c r="B937" s="3">
        <f>主线辅助!B933</f>
        <v>9849313</v>
      </c>
      <c r="C937" s="3">
        <v>7</v>
      </c>
      <c r="D937" s="3">
        <v>80</v>
      </c>
      <c r="E937" s="3">
        <v>3</v>
      </c>
      <c r="F937" s="25">
        <f t="shared" si="42"/>
        <v>1021242</v>
      </c>
      <c r="G937" s="25">
        <v>928649</v>
      </c>
      <c r="H937" s="26">
        <f>ROUND((F937/4*5.5+F937*2.7+F937/4*10*1)*2,0)*C937</f>
        <v>94005324</v>
      </c>
      <c r="I937" s="26">
        <f t="shared" si="43"/>
        <v>85482138</v>
      </c>
      <c r="J937" s="26"/>
      <c r="K937" s="35">
        <f>MAX(G937-MAX(G$5:G936),0)</f>
        <v>2084</v>
      </c>
      <c r="L937" s="35">
        <f>MAX(G$5:G937)</f>
        <v>928649</v>
      </c>
      <c r="M937" s="3">
        <v>0.7</v>
      </c>
      <c r="N937" s="38">
        <f>INT(B937*0.2)</f>
        <v>1969862</v>
      </c>
      <c r="O937" s="38">
        <f t="shared" si="44"/>
        <v>386936</v>
      </c>
      <c r="P937">
        <f>INT(L937*2.5)</f>
        <v>2321622</v>
      </c>
      <c r="Q937">
        <f>INT(L937/4)</f>
        <v>232162</v>
      </c>
      <c r="W937" s="4" t="s">
        <v>8205</v>
      </c>
      <c r="X937">
        <v>3</v>
      </c>
      <c r="Y937">
        <f>IF(MOD(X937,9)=0,N937,IF(MOD(X937,6)=0,N937,IF(MOD(X937,3)=0,N937)))</f>
        <v>1969862</v>
      </c>
      <c r="Z937">
        <f>IF(MOD(X937,9)=0,O937,IF(MOD(X937,6)=0,O937,IF(MOD(X937,3)=0,O937)))</f>
        <v>386936</v>
      </c>
    </row>
    <row r="938" spans="1:26">
      <c r="A938" s="4" t="s">
        <v>1207</v>
      </c>
      <c r="B938" s="3">
        <f>主线辅助!B934</f>
        <v>9859920</v>
      </c>
      <c r="C938" s="3">
        <v>7</v>
      </c>
      <c r="D938" s="3">
        <v>80</v>
      </c>
      <c r="E938" s="3">
        <v>3</v>
      </c>
      <c r="F938" s="25">
        <f t="shared" si="42"/>
        <v>1022341</v>
      </c>
      <c r="G938" s="25">
        <v>929649</v>
      </c>
      <c r="H938" s="26">
        <f>ROUND((F938/4*5.5+F938*2.7+F938/4*10*1)*2,0)*C938</f>
        <v>94106488</v>
      </c>
      <c r="I938" s="26">
        <f t="shared" si="43"/>
        <v>85574188</v>
      </c>
      <c r="J938" s="26"/>
      <c r="K938" s="35">
        <f>MAX(G938-MAX(G$5:G937),0)</f>
        <v>1000</v>
      </c>
      <c r="L938" s="35">
        <f>MAX(G$5:G938)</f>
        <v>929649</v>
      </c>
      <c r="M938" s="3">
        <v>0.7</v>
      </c>
      <c r="N938" s="38">
        <f>INT(B938*0.2)</f>
        <v>1971984</v>
      </c>
      <c r="O938" s="38">
        <f t="shared" si="44"/>
        <v>387353</v>
      </c>
      <c r="P938">
        <f>INT(L938*2.5)</f>
        <v>2324122</v>
      </c>
      <c r="Q938">
        <f>INT(L938/4)</f>
        <v>232412</v>
      </c>
      <c r="W938" s="4" t="s">
        <v>8205</v>
      </c>
      <c r="X938">
        <v>4</v>
      </c>
      <c r="Y938" t="b">
        <f>IF(MOD(X938,9)=0,N938,IF(MOD(X938,6)=0,N938,IF(MOD(X938,3)=0,N938)))</f>
        <v>0</v>
      </c>
      <c r="Z938" t="b">
        <f>IF(MOD(X938,9)=0,O938,IF(MOD(X938,6)=0,O938,IF(MOD(X938,3)=0,O938)))</f>
        <v>0</v>
      </c>
    </row>
    <row r="939" spans="1:26">
      <c r="A939" s="4" t="s">
        <v>1208</v>
      </c>
      <c r="B939" s="3">
        <f>主线辅助!B935</f>
        <v>9870530</v>
      </c>
      <c r="C939" s="3">
        <v>7</v>
      </c>
      <c r="D939" s="3">
        <v>80</v>
      </c>
      <c r="E939" s="3">
        <v>3</v>
      </c>
      <c r="F939" s="25">
        <f t="shared" si="42"/>
        <v>1023442</v>
      </c>
      <c r="G939" s="25">
        <v>930649</v>
      </c>
      <c r="H939" s="26">
        <f>ROUND((F939/4*5.5+F939*2.7+F939/4*10*1)*2,0)*C939</f>
        <v>94207834</v>
      </c>
      <c r="I939" s="26">
        <f t="shared" si="43"/>
        <v>85666238</v>
      </c>
      <c r="J939" s="26"/>
      <c r="K939" s="35">
        <f>MAX(G939-MAX(G$5:G938),0)</f>
        <v>1000</v>
      </c>
      <c r="L939" s="35">
        <f>MAX(G$5:G939)</f>
        <v>930649</v>
      </c>
      <c r="M939" s="3">
        <v>0.7</v>
      </c>
      <c r="N939" s="38">
        <f>INT(B939*0.2)</f>
        <v>1974106</v>
      </c>
      <c r="O939" s="38">
        <f t="shared" si="44"/>
        <v>387770</v>
      </c>
      <c r="P939">
        <f>INT(L939*2.5)</f>
        <v>2326622</v>
      </c>
      <c r="Q939">
        <f>INT(L939/4)</f>
        <v>232662</v>
      </c>
      <c r="W939" s="4" t="s">
        <v>8205</v>
      </c>
      <c r="X939">
        <v>5</v>
      </c>
      <c r="Y939" t="b">
        <f>IF(MOD(X939,9)=0,N939,IF(MOD(X939,6)=0,N939,IF(MOD(X939,3)=0,N939)))</f>
        <v>0</v>
      </c>
      <c r="Z939" t="b">
        <f>IF(MOD(X939,9)=0,O939,IF(MOD(X939,6)=0,O939,IF(MOD(X939,3)=0,O939)))</f>
        <v>0</v>
      </c>
    </row>
    <row r="940" spans="1:26">
      <c r="A940" s="4" t="s">
        <v>1209</v>
      </c>
      <c r="B940" s="3">
        <f>主线辅助!B936</f>
        <v>9892707</v>
      </c>
      <c r="C940" s="3">
        <v>7</v>
      </c>
      <c r="D940" s="3">
        <v>80</v>
      </c>
      <c r="E940" s="3">
        <v>3</v>
      </c>
      <c r="F940" s="25">
        <f t="shared" si="42"/>
        <v>1025741</v>
      </c>
      <c r="G940" s="25">
        <v>932740</v>
      </c>
      <c r="H940" s="26">
        <f>ROUND((F940/4*5.5+F940*2.7+F940/4*10*1)*2,0)*C940</f>
        <v>94419458</v>
      </c>
      <c r="I940" s="26">
        <f t="shared" si="43"/>
        <v>85858717</v>
      </c>
      <c r="J940" s="26"/>
      <c r="K940" s="35">
        <f>MAX(G940-MAX(G$5:G939),0)</f>
        <v>2091</v>
      </c>
      <c r="L940" s="35">
        <f>MAX(G$5:G940)</f>
        <v>932740</v>
      </c>
      <c r="M940" s="3">
        <v>0.7</v>
      </c>
      <c r="N940" s="38">
        <f>INT(B940*0.2)</f>
        <v>1978541</v>
      </c>
      <c r="O940" s="38">
        <f t="shared" si="44"/>
        <v>388641</v>
      </c>
      <c r="P940">
        <f>INT(L940*2.5)</f>
        <v>2331850</v>
      </c>
      <c r="Q940">
        <f>INT(L940/4)</f>
        <v>233185</v>
      </c>
      <c r="W940" s="4" t="s">
        <v>8205</v>
      </c>
      <c r="X940">
        <v>6</v>
      </c>
      <c r="Y940">
        <f>IF(MOD(X940,9)=0,N940,IF(MOD(X940,6)=0,N940,IF(MOD(X940,3)=0,N940)))</f>
        <v>1978541</v>
      </c>
      <c r="Z940">
        <f>IF(MOD(X940,9)=0,O940,IF(MOD(X940,6)=0,O940,IF(MOD(X940,3)=0,O940)))</f>
        <v>388641</v>
      </c>
    </row>
    <row r="941" spans="1:26">
      <c r="A941" s="4" t="s">
        <v>1210</v>
      </c>
      <c r="B941" s="3">
        <f>主线辅助!B937</f>
        <v>9903335</v>
      </c>
      <c r="C941" s="3">
        <v>7</v>
      </c>
      <c r="D941" s="3">
        <v>80</v>
      </c>
      <c r="E941" s="3">
        <v>3</v>
      </c>
      <c r="F941" s="25">
        <f t="shared" si="42"/>
        <v>1026843</v>
      </c>
      <c r="G941" s="25">
        <v>933743</v>
      </c>
      <c r="H941" s="26">
        <f>ROUND((F941/4*5.5+F941*2.7+F941/4*10*1)*2,0)*C941</f>
        <v>94520895</v>
      </c>
      <c r="I941" s="26">
        <f t="shared" si="43"/>
        <v>85951040</v>
      </c>
      <c r="J941" s="26"/>
      <c r="K941" s="35">
        <f>MAX(G941-MAX(G$5:G940),0)</f>
        <v>1003</v>
      </c>
      <c r="L941" s="35">
        <f>MAX(G$5:G941)</f>
        <v>933743</v>
      </c>
      <c r="M941" s="3">
        <v>0.7</v>
      </c>
      <c r="N941" s="38">
        <f>INT(B941*0.2)</f>
        <v>1980667</v>
      </c>
      <c r="O941" s="38">
        <f t="shared" si="44"/>
        <v>389058</v>
      </c>
      <c r="P941">
        <f>INT(L941*2.5)</f>
        <v>2334357</v>
      </c>
      <c r="Q941">
        <f>INT(L941/4)</f>
        <v>233435</v>
      </c>
      <c r="W941" s="4" t="s">
        <v>8205</v>
      </c>
      <c r="X941">
        <v>7</v>
      </c>
      <c r="Y941" t="b">
        <f>IF(MOD(X941,9)=0,N941,IF(MOD(X941,6)=0,N941,IF(MOD(X941,3)=0,N941)))</f>
        <v>0</v>
      </c>
      <c r="Z941" t="b">
        <f>IF(MOD(X941,9)=0,O941,IF(MOD(X941,6)=0,O941,IF(MOD(X941,3)=0,O941)))</f>
        <v>0</v>
      </c>
    </row>
    <row r="942" spans="1:26">
      <c r="A942" s="4" t="s">
        <v>1211</v>
      </c>
      <c r="B942" s="3">
        <f>主线辅助!B938</f>
        <v>9913967</v>
      </c>
      <c r="C942" s="3">
        <v>7</v>
      </c>
      <c r="D942" s="3">
        <v>80</v>
      </c>
      <c r="E942" s="3">
        <v>3</v>
      </c>
      <c r="F942" s="25">
        <f t="shared" si="42"/>
        <v>1027945</v>
      </c>
      <c r="G942" s="25">
        <v>934745</v>
      </c>
      <c r="H942" s="26">
        <f>ROUND((F942/4*5.5+F942*2.7+F942/4*10*1)*2,0)*C942</f>
        <v>94622339</v>
      </c>
      <c r="I942" s="26">
        <f t="shared" si="43"/>
        <v>86043279</v>
      </c>
      <c r="J942" s="26"/>
      <c r="K942" s="35">
        <f>MAX(G942-MAX(G$5:G941),0)</f>
        <v>1002</v>
      </c>
      <c r="L942" s="35">
        <f>MAX(G$5:G942)</f>
        <v>934745</v>
      </c>
      <c r="M942" s="3">
        <v>0.7</v>
      </c>
      <c r="N942" s="38">
        <f>INT(B942*0.2)</f>
        <v>1982793</v>
      </c>
      <c r="O942" s="38">
        <f t="shared" si="44"/>
        <v>389476</v>
      </c>
      <c r="P942">
        <f>INT(L942*2.5)</f>
        <v>2336862</v>
      </c>
      <c r="Q942">
        <f>INT(L942/4)</f>
        <v>233686</v>
      </c>
      <c r="W942" s="4" t="s">
        <v>8205</v>
      </c>
      <c r="X942">
        <v>8</v>
      </c>
      <c r="Y942" t="b">
        <f>IF(MOD(X942,9)=0,N942,IF(MOD(X942,6)=0,N942,IF(MOD(X942,3)=0,N942)))</f>
        <v>0</v>
      </c>
      <c r="Z942" t="b">
        <f>IF(MOD(X942,9)=0,O942,IF(MOD(X942,6)=0,O942,IF(MOD(X942,3)=0,O942)))</f>
        <v>0</v>
      </c>
    </row>
    <row r="943" spans="1:26">
      <c r="A943" s="4" t="s">
        <v>1212</v>
      </c>
      <c r="B943" s="3">
        <f>主线辅助!B939</f>
        <v>9936218</v>
      </c>
      <c r="C943" s="3">
        <v>7</v>
      </c>
      <c r="D943" s="3">
        <v>80</v>
      </c>
      <c r="E943" s="3">
        <v>3</v>
      </c>
      <c r="F943" s="25">
        <f t="shared" si="42"/>
        <v>1030253</v>
      </c>
      <c r="G943" s="25">
        <v>936843</v>
      </c>
      <c r="H943" s="26">
        <f>ROUND((F943/4*5.5+F943*2.7+F943/4*10*1)*2,0)*C943</f>
        <v>94834789</v>
      </c>
      <c r="I943" s="26">
        <f t="shared" si="43"/>
        <v>86236395</v>
      </c>
      <c r="J943" s="26"/>
      <c r="K943" s="35">
        <f>MAX(G943-MAX(G$5:G942),0)</f>
        <v>2098</v>
      </c>
      <c r="L943" s="35">
        <f>MAX(G$5:G943)</f>
        <v>936843</v>
      </c>
      <c r="M943" s="3">
        <v>0.7</v>
      </c>
      <c r="N943" s="38">
        <f>INT(B943*0.2)</f>
        <v>1987243</v>
      </c>
      <c r="O943" s="38">
        <f t="shared" si="44"/>
        <v>390350</v>
      </c>
      <c r="P943">
        <f>INT(L943*2.5)</f>
        <v>2342107</v>
      </c>
      <c r="Q943">
        <f>INT(L943/4)</f>
        <v>234210</v>
      </c>
      <c r="W943" s="4" t="s">
        <v>8205</v>
      </c>
      <c r="X943">
        <v>9</v>
      </c>
      <c r="Y943">
        <f>IF(MOD(X943,9)=0,N943,IF(MOD(X943,6)=0,N943,IF(MOD(X943,3)=0,N943)))</f>
        <v>1987243</v>
      </c>
      <c r="Z943">
        <f>IF(MOD(X943,9)=0,O943,IF(MOD(X943,6)=0,O943,IF(MOD(X943,3)=0,O943)))</f>
        <v>390350</v>
      </c>
    </row>
    <row r="944" spans="1:26">
      <c r="A944" s="4" t="s">
        <v>210</v>
      </c>
      <c r="B944" s="3">
        <f>主线辅助!B940</f>
        <v>9946870</v>
      </c>
      <c r="C944" s="3">
        <v>7</v>
      </c>
      <c r="D944" s="3">
        <v>80</v>
      </c>
      <c r="E944" s="3">
        <v>3</v>
      </c>
      <c r="F944" s="25">
        <f t="shared" si="42"/>
        <v>1031357</v>
      </c>
      <c r="G944" s="25">
        <v>937847</v>
      </c>
      <c r="H944" s="26">
        <f>ROUND((F944/4*5.5+F944*2.7+F944/4*10*1)*2,0)*C944</f>
        <v>94936415</v>
      </c>
      <c r="I944" s="26">
        <f t="shared" si="43"/>
        <v>86328816</v>
      </c>
      <c r="J944" s="26"/>
      <c r="K944" s="35">
        <f>MAX(G944-MAX(G$5:G943),0)</f>
        <v>1004</v>
      </c>
      <c r="L944" s="35">
        <f>MAX(G$5:G944)</f>
        <v>937847</v>
      </c>
      <c r="M944" s="3">
        <v>0.7</v>
      </c>
      <c r="N944" s="38">
        <f>INT(B944*0.2)</f>
        <v>1989374</v>
      </c>
      <c r="O944" s="38">
        <f t="shared" si="44"/>
        <v>390768</v>
      </c>
      <c r="P944">
        <f>INT(L944*2.5)</f>
        <v>2344617</v>
      </c>
      <c r="Q944">
        <f>INT(L944/4)</f>
        <v>234461</v>
      </c>
      <c r="W944" s="4" t="s">
        <v>8205</v>
      </c>
      <c r="X944">
        <v>10</v>
      </c>
      <c r="Y944" t="b">
        <f>IF(MOD(X944,9)=0,N944,IF(MOD(X944,6)=0,N944,IF(MOD(X944,3)=0,N944)))</f>
        <v>0</v>
      </c>
      <c r="Z944" t="b">
        <f>IF(MOD(X944,9)=0,O944,IF(MOD(X944,6)=0,O944,IF(MOD(X944,3)=0,O944)))</f>
        <v>0</v>
      </c>
    </row>
    <row r="945" spans="1:26">
      <c r="A945" s="4" t="s">
        <v>1213</v>
      </c>
      <c r="B945" s="3">
        <f>主线辅助!B941</f>
        <v>10014864</v>
      </c>
      <c r="C945" s="3">
        <v>7</v>
      </c>
      <c r="D945" s="3">
        <v>80</v>
      </c>
      <c r="E945" s="3">
        <v>3</v>
      </c>
      <c r="F945" s="25">
        <f t="shared" si="42"/>
        <v>1038407</v>
      </c>
      <c r="G945" s="25">
        <v>944258</v>
      </c>
      <c r="H945" s="26">
        <f>ROUND((F945/4*5.5+F945*2.7+F945/4*10*1)*2,0)*C945</f>
        <v>95585364</v>
      </c>
      <c r="I945" s="26">
        <f t="shared" si="43"/>
        <v>86918951</v>
      </c>
      <c r="J945" s="26"/>
      <c r="K945" s="35">
        <f>MAX(G945-MAX(G$5:G944),0)</f>
        <v>6411</v>
      </c>
      <c r="L945" s="35">
        <f>MAX(G$5:G945)</f>
        <v>944258</v>
      </c>
      <c r="M945" s="3">
        <v>0.7</v>
      </c>
      <c r="N945" s="38">
        <f>INT(B945*0.2)</f>
        <v>2002972</v>
      </c>
      <c r="O945" s="38">
        <f t="shared" si="44"/>
        <v>393440</v>
      </c>
      <c r="P945">
        <f>INT(L945*2.5)</f>
        <v>2360645</v>
      </c>
      <c r="Q945">
        <f>INT(L945/4)</f>
        <v>236064</v>
      </c>
      <c r="W945" s="4" t="s">
        <v>8206</v>
      </c>
      <c r="X945">
        <v>1</v>
      </c>
      <c r="Y945" t="b">
        <f>IF(MOD(X945,9)=0,N945,IF(MOD(X945,6)=0,N945,IF(MOD(X945,3)=0,N945)))</f>
        <v>0</v>
      </c>
      <c r="Z945" t="b">
        <f>IF(MOD(X945,9)=0,O945,IF(MOD(X945,6)=0,O945,IF(MOD(X945,3)=0,O945)))</f>
        <v>0</v>
      </c>
    </row>
    <row r="946" spans="1:26">
      <c r="A946" s="4" t="s">
        <v>1214</v>
      </c>
      <c r="B946" s="3">
        <f>主线辅助!B942</f>
        <v>10025535</v>
      </c>
      <c r="C946" s="3">
        <v>7</v>
      </c>
      <c r="D946" s="3">
        <v>80</v>
      </c>
      <c r="E946" s="3">
        <v>3</v>
      </c>
      <c r="F946" s="25">
        <f t="shared" si="42"/>
        <v>1039513</v>
      </c>
      <c r="G946" s="25">
        <v>945264</v>
      </c>
      <c r="H946" s="26">
        <f>ROUND((F946/4*5.5+F946*2.7+F946/4*10*1)*2,0)*C946</f>
        <v>95687172</v>
      </c>
      <c r="I946" s="26">
        <f t="shared" si="43"/>
        <v>87011554</v>
      </c>
      <c r="J946" s="26"/>
      <c r="K946" s="35">
        <f>MAX(G946-MAX(G$5:G945),0)</f>
        <v>1006</v>
      </c>
      <c r="L946" s="35">
        <f>MAX(G$5:G946)</f>
        <v>945264</v>
      </c>
      <c r="M946" s="3">
        <v>0.7</v>
      </c>
      <c r="N946" s="38">
        <f>INT(B946*0.2)</f>
        <v>2005107</v>
      </c>
      <c r="O946" s="38">
        <f t="shared" si="44"/>
        <v>393860</v>
      </c>
      <c r="P946">
        <f>INT(L946*2.5)</f>
        <v>2363160</v>
      </c>
      <c r="Q946">
        <f>INT(L946/4)</f>
        <v>236316</v>
      </c>
      <c r="W946" s="4" t="s">
        <v>8206</v>
      </c>
      <c r="X946">
        <v>2</v>
      </c>
      <c r="Y946" t="b">
        <f>IF(MOD(X946,9)=0,N946,IF(MOD(X946,6)=0,N946,IF(MOD(X946,3)=0,N946)))</f>
        <v>0</v>
      </c>
      <c r="Z946" t="b">
        <f>IF(MOD(X946,9)=0,O946,IF(MOD(X946,6)=0,O946,IF(MOD(X946,3)=0,O946)))</f>
        <v>0</v>
      </c>
    </row>
    <row r="947" spans="1:26">
      <c r="A947" s="4" t="s">
        <v>1215</v>
      </c>
      <c r="B947" s="3">
        <f>主线辅助!B943</f>
        <v>10047898</v>
      </c>
      <c r="C947" s="3">
        <v>7</v>
      </c>
      <c r="D947" s="3">
        <v>80</v>
      </c>
      <c r="E947" s="3">
        <v>3</v>
      </c>
      <c r="F947" s="25">
        <f t="shared" si="42"/>
        <v>1041832</v>
      </c>
      <c r="G947" s="25">
        <v>947373</v>
      </c>
      <c r="H947" s="26">
        <f>ROUND((F947/4*5.5+F947*2.7+F947/4*10*1)*2,0)*C947</f>
        <v>95900637</v>
      </c>
      <c r="I947" s="26">
        <f t="shared" si="43"/>
        <v>87205685</v>
      </c>
      <c r="J947" s="26"/>
      <c r="K947" s="35">
        <f>MAX(G947-MAX(G$5:G946),0)</f>
        <v>2109</v>
      </c>
      <c r="L947" s="35">
        <f>MAX(G$5:G947)</f>
        <v>947373</v>
      </c>
      <c r="M947" s="3">
        <v>0.7</v>
      </c>
      <c r="N947" s="38">
        <f>INT(B947*0.2)</f>
        <v>2009579</v>
      </c>
      <c r="O947" s="38">
        <f t="shared" si="44"/>
        <v>394738</v>
      </c>
      <c r="P947">
        <f>INT(L947*2.5)</f>
        <v>2368432</v>
      </c>
      <c r="Q947">
        <f>INT(L947/4)</f>
        <v>236843</v>
      </c>
      <c r="W947" s="4" t="s">
        <v>8206</v>
      </c>
      <c r="X947">
        <v>3</v>
      </c>
      <c r="Y947">
        <f>IF(MOD(X947,9)=0,N947,IF(MOD(X947,6)=0,N947,IF(MOD(X947,3)=0,N947)))</f>
        <v>2009579</v>
      </c>
      <c r="Z947">
        <f>IF(MOD(X947,9)=0,O947,IF(MOD(X947,6)=0,O947,IF(MOD(X947,3)=0,O947)))</f>
        <v>394738</v>
      </c>
    </row>
    <row r="948" spans="1:26">
      <c r="A948" s="4" t="s">
        <v>1216</v>
      </c>
      <c r="B948" s="3">
        <f>主线辅助!B944</f>
        <v>10058590</v>
      </c>
      <c r="C948" s="3">
        <v>7</v>
      </c>
      <c r="D948" s="3">
        <v>80</v>
      </c>
      <c r="E948" s="3">
        <v>3</v>
      </c>
      <c r="F948" s="25">
        <f t="shared" si="42"/>
        <v>1042941</v>
      </c>
      <c r="G948" s="25">
        <v>948381</v>
      </c>
      <c r="H948" s="26">
        <f>ROUND((F948/4*5.5+F948*2.7+F948/4*10*1)*2,0)*C948</f>
        <v>96002718</v>
      </c>
      <c r="I948" s="26">
        <f t="shared" si="43"/>
        <v>87298470</v>
      </c>
      <c r="J948" s="26"/>
      <c r="K948" s="35">
        <f>MAX(G948-MAX(G$5:G947),0)</f>
        <v>1008</v>
      </c>
      <c r="L948" s="35">
        <f>MAX(G$5:G948)</f>
        <v>948381</v>
      </c>
      <c r="M948" s="3">
        <v>0.7</v>
      </c>
      <c r="N948" s="38">
        <f>INT(B948*0.2)</f>
        <v>2011718</v>
      </c>
      <c r="O948" s="38">
        <f t="shared" si="44"/>
        <v>395158</v>
      </c>
      <c r="P948">
        <f>INT(L948*2.5)</f>
        <v>2370952</v>
      </c>
      <c r="Q948">
        <f>INT(L948/4)</f>
        <v>237095</v>
      </c>
      <c r="W948" s="4" t="s">
        <v>8206</v>
      </c>
      <c r="X948">
        <v>4</v>
      </c>
      <c r="Y948" t="b">
        <f>IF(MOD(X948,9)=0,N948,IF(MOD(X948,6)=0,N948,IF(MOD(X948,3)=0,N948)))</f>
        <v>0</v>
      </c>
      <c r="Z948" t="b">
        <f>IF(MOD(X948,9)=0,O948,IF(MOD(X948,6)=0,O948,IF(MOD(X948,3)=0,O948)))</f>
        <v>0</v>
      </c>
    </row>
    <row r="949" spans="1:26">
      <c r="A949" s="4" t="s">
        <v>1217</v>
      </c>
      <c r="B949" s="3">
        <f>主线辅助!B945</f>
        <v>10069283</v>
      </c>
      <c r="C949" s="3">
        <v>7</v>
      </c>
      <c r="D949" s="3">
        <v>80</v>
      </c>
      <c r="E949" s="3">
        <v>3</v>
      </c>
      <c r="F949" s="25">
        <f t="shared" si="42"/>
        <v>1044050</v>
      </c>
      <c r="G949" s="25">
        <v>949389</v>
      </c>
      <c r="H949" s="26">
        <f>ROUND((F949/4*5.5+F949*2.7+F949/4*10*1)*2,0)*C949</f>
        <v>96104806</v>
      </c>
      <c r="I949" s="26">
        <f t="shared" si="43"/>
        <v>87391255</v>
      </c>
      <c r="J949" s="26"/>
      <c r="K949" s="35">
        <f>MAX(G949-MAX(G$5:G948),0)</f>
        <v>1008</v>
      </c>
      <c r="L949" s="35">
        <f>MAX(G$5:G949)</f>
        <v>949389</v>
      </c>
      <c r="M949" s="3">
        <v>0.7</v>
      </c>
      <c r="N949" s="38">
        <f>INT(B949*0.2)</f>
        <v>2013856</v>
      </c>
      <c r="O949" s="38">
        <f t="shared" si="44"/>
        <v>395578</v>
      </c>
      <c r="P949">
        <f>INT(L949*2.5)</f>
        <v>2373472</v>
      </c>
      <c r="Q949">
        <f>INT(L949/4)</f>
        <v>237347</v>
      </c>
      <c r="W949" s="4" t="s">
        <v>8206</v>
      </c>
      <c r="X949">
        <v>5</v>
      </c>
      <c r="Y949" t="b">
        <f>IF(MOD(X949,9)=0,N949,IF(MOD(X949,6)=0,N949,IF(MOD(X949,3)=0,N949)))</f>
        <v>0</v>
      </c>
      <c r="Z949" t="b">
        <f>IF(MOD(X949,9)=0,O949,IF(MOD(X949,6)=0,O949,IF(MOD(X949,3)=0,O949)))</f>
        <v>0</v>
      </c>
    </row>
    <row r="950" spans="1:26">
      <c r="A950" s="4" t="s">
        <v>1218</v>
      </c>
      <c r="B950" s="3">
        <f>主线辅助!B946</f>
        <v>10091722</v>
      </c>
      <c r="C950" s="3">
        <v>7</v>
      </c>
      <c r="D950" s="3">
        <v>80</v>
      </c>
      <c r="E950" s="3">
        <v>3</v>
      </c>
      <c r="F950" s="25">
        <f t="shared" si="42"/>
        <v>1046376</v>
      </c>
      <c r="G950" s="25">
        <v>951505</v>
      </c>
      <c r="H950" s="26">
        <f>ROUND((F950/4*5.5+F950*2.7+F950/4*10*1)*2,0)*C950</f>
        <v>96318908</v>
      </c>
      <c r="I950" s="26">
        <f t="shared" si="43"/>
        <v>87586037</v>
      </c>
      <c r="J950" s="26"/>
      <c r="K950" s="35">
        <f>MAX(G950-MAX(G$5:G949),0)</f>
        <v>2116</v>
      </c>
      <c r="L950" s="35">
        <f>MAX(G$5:G950)</f>
        <v>951505</v>
      </c>
      <c r="M950" s="3">
        <v>0.7</v>
      </c>
      <c r="N950" s="38">
        <f>INT(B950*0.2)</f>
        <v>2018344</v>
      </c>
      <c r="O950" s="38">
        <f t="shared" si="44"/>
        <v>396460</v>
      </c>
      <c r="P950">
        <f>INT(L950*2.5)</f>
        <v>2378762</v>
      </c>
      <c r="Q950">
        <f>INT(L950/4)</f>
        <v>237876</v>
      </c>
      <c r="W950" s="4" t="s">
        <v>8206</v>
      </c>
      <c r="X950">
        <v>6</v>
      </c>
      <c r="Y950">
        <f>IF(MOD(X950,9)=0,N950,IF(MOD(X950,6)=0,N950,IF(MOD(X950,3)=0,N950)))</f>
        <v>2018344</v>
      </c>
      <c r="Z950">
        <f>IF(MOD(X950,9)=0,O950,IF(MOD(X950,6)=0,O950,IF(MOD(X950,3)=0,O950)))</f>
        <v>396460</v>
      </c>
    </row>
    <row r="951" spans="1:26">
      <c r="A951" s="4" t="s">
        <v>1219</v>
      </c>
      <c r="B951" s="3">
        <f>主线辅助!B947</f>
        <v>10102436</v>
      </c>
      <c r="C951" s="3">
        <v>7</v>
      </c>
      <c r="D951" s="3">
        <v>80</v>
      </c>
      <c r="E951" s="3">
        <v>3</v>
      </c>
      <c r="F951" s="25">
        <f t="shared" si="42"/>
        <v>1047487</v>
      </c>
      <c r="G951" s="25">
        <v>952515</v>
      </c>
      <c r="H951" s="26">
        <f>ROUND((F951/4*5.5+F951*2.7+F951/4*10*1)*2,0)*C951</f>
        <v>96421178</v>
      </c>
      <c r="I951" s="26">
        <f t="shared" si="43"/>
        <v>87679004</v>
      </c>
      <c r="J951" s="26"/>
      <c r="K951" s="35">
        <f>MAX(G951-MAX(G$5:G950),0)</f>
        <v>1010</v>
      </c>
      <c r="L951" s="35">
        <f>MAX(G$5:G951)</f>
        <v>952515</v>
      </c>
      <c r="M951" s="3">
        <v>0.7</v>
      </c>
      <c r="N951" s="38">
        <f>INT(B951*0.2)</f>
        <v>2020487</v>
      </c>
      <c r="O951" s="38">
        <f t="shared" si="44"/>
        <v>396880</v>
      </c>
      <c r="P951">
        <f>INT(L951*2.5)</f>
        <v>2381287</v>
      </c>
      <c r="Q951">
        <f>INT(L951/4)</f>
        <v>238128</v>
      </c>
      <c r="W951" s="4" t="s">
        <v>8206</v>
      </c>
      <c r="X951">
        <v>7</v>
      </c>
      <c r="Y951" t="b">
        <f>IF(MOD(X951,9)=0,N951,IF(MOD(X951,6)=0,N951,IF(MOD(X951,3)=0,N951)))</f>
        <v>0</v>
      </c>
      <c r="Z951" t="b">
        <f>IF(MOD(X951,9)=0,O951,IF(MOD(X951,6)=0,O951,IF(MOD(X951,3)=0,O951)))</f>
        <v>0</v>
      </c>
    </row>
    <row r="952" spans="1:26">
      <c r="A952" s="4" t="s">
        <v>1220</v>
      </c>
      <c r="B952" s="3">
        <f>主线辅助!B948</f>
        <v>10113151</v>
      </c>
      <c r="C952" s="3">
        <v>7</v>
      </c>
      <c r="D952" s="3">
        <v>80</v>
      </c>
      <c r="E952" s="3">
        <v>3</v>
      </c>
      <c r="F952" s="25">
        <f t="shared" si="42"/>
        <v>1048598</v>
      </c>
      <c r="G952" s="25">
        <v>953525</v>
      </c>
      <c r="H952" s="26">
        <f>ROUND((F952/4*5.5+F952*2.7+F952/4*10*1)*2,0)*C952</f>
        <v>96523448</v>
      </c>
      <c r="I952" s="26">
        <f t="shared" si="43"/>
        <v>87771978</v>
      </c>
      <c r="J952" s="26"/>
      <c r="K952" s="35">
        <f>MAX(G952-MAX(G$5:G951),0)</f>
        <v>1010</v>
      </c>
      <c r="L952" s="35">
        <f>MAX(G$5:G952)</f>
        <v>953525</v>
      </c>
      <c r="M952" s="3">
        <v>0.7</v>
      </c>
      <c r="N952" s="38">
        <f>INT(B952*0.2)</f>
        <v>2022630</v>
      </c>
      <c r="O952" s="38">
        <f t="shared" si="44"/>
        <v>397301</v>
      </c>
      <c r="P952">
        <f>INT(L952*2.5)</f>
        <v>2383812</v>
      </c>
      <c r="Q952">
        <f>INT(L952/4)</f>
        <v>238381</v>
      </c>
      <c r="W952" s="4" t="s">
        <v>8206</v>
      </c>
      <c r="X952">
        <v>8</v>
      </c>
      <c r="Y952" t="b">
        <f>IF(MOD(X952,9)=0,N952,IF(MOD(X952,6)=0,N952,IF(MOD(X952,3)=0,N952)))</f>
        <v>0</v>
      </c>
      <c r="Z952" t="b">
        <f>IF(MOD(X952,9)=0,O952,IF(MOD(X952,6)=0,O952,IF(MOD(X952,3)=0,O952)))</f>
        <v>0</v>
      </c>
    </row>
    <row r="953" spans="1:26">
      <c r="A953" s="4" t="s">
        <v>1221</v>
      </c>
      <c r="B953" s="3">
        <f>主线辅助!B949</f>
        <v>10135663</v>
      </c>
      <c r="C953" s="3">
        <v>7</v>
      </c>
      <c r="D953" s="3">
        <v>80</v>
      </c>
      <c r="E953" s="3">
        <v>3</v>
      </c>
      <c r="F953" s="25">
        <f t="shared" si="42"/>
        <v>1050932</v>
      </c>
      <c r="G953" s="25">
        <v>955648</v>
      </c>
      <c r="H953" s="26">
        <f>ROUND((F953/4*5.5+F953*2.7+F953/4*10*1)*2,0)*C953</f>
        <v>96738292</v>
      </c>
      <c r="I953" s="26">
        <f t="shared" si="43"/>
        <v>87967397</v>
      </c>
      <c r="J953" s="26"/>
      <c r="K953" s="35">
        <f>MAX(G953-MAX(G$5:G952),0)</f>
        <v>2123</v>
      </c>
      <c r="L953" s="35">
        <f>MAX(G$5:G953)</f>
        <v>955648</v>
      </c>
      <c r="M953" s="3">
        <v>0.7</v>
      </c>
      <c r="N953" s="38">
        <f>INT(B953*0.2)</f>
        <v>2027132</v>
      </c>
      <c r="O953" s="38">
        <f t="shared" si="44"/>
        <v>398186</v>
      </c>
      <c r="P953">
        <f>INT(L953*2.5)</f>
        <v>2389120</v>
      </c>
      <c r="Q953">
        <f>INT(L953/4)</f>
        <v>238912</v>
      </c>
      <c r="W953" s="4" t="s">
        <v>8206</v>
      </c>
      <c r="X953">
        <v>9</v>
      </c>
      <c r="Y953">
        <f>IF(MOD(X953,9)=0,N953,IF(MOD(X953,6)=0,N953,IF(MOD(X953,3)=0,N953)))</f>
        <v>2027132</v>
      </c>
      <c r="Z953">
        <f>IF(MOD(X953,9)=0,O953,IF(MOD(X953,6)=0,O953,IF(MOD(X953,3)=0,O953)))</f>
        <v>398186</v>
      </c>
    </row>
    <row r="954" spans="1:26">
      <c r="A954" s="4" t="s">
        <v>212</v>
      </c>
      <c r="B954" s="3">
        <f>主线辅助!B950</f>
        <v>10146400</v>
      </c>
      <c r="C954" s="3">
        <v>7</v>
      </c>
      <c r="D954" s="3">
        <v>80</v>
      </c>
      <c r="E954" s="3">
        <v>3</v>
      </c>
      <c r="F954" s="25">
        <f t="shared" si="42"/>
        <v>1052046</v>
      </c>
      <c r="G954" s="25">
        <v>956660</v>
      </c>
      <c r="H954" s="26">
        <f>ROUND((F954/4*5.5+F954*2.7+F954/4*10*1)*2,0)*C954</f>
        <v>96840835</v>
      </c>
      <c r="I954" s="26">
        <f t="shared" si="43"/>
        <v>88060553</v>
      </c>
      <c r="J954" s="26"/>
      <c r="K954" s="35">
        <f>MAX(G954-MAX(G$5:G953),0)</f>
        <v>1012</v>
      </c>
      <c r="L954" s="35">
        <f>MAX(G$5:G954)</f>
        <v>956660</v>
      </c>
      <c r="M954" s="3">
        <v>0.7</v>
      </c>
      <c r="N954" s="38">
        <f>INT(B954*0.2)</f>
        <v>2029280</v>
      </c>
      <c r="O954" s="38">
        <f t="shared" si="44"/>
        <v>398608</v>
      </c>
      <c r="P954">
        <f>INT(L954*2.5)</f>
        <v>2391650</v>
      </c>
      <c r="Q954">
        <f>INT(L954/4)</f>
        <v>239165</v>
      </c>
      <c r="W954" s="4" t="s">
        <v>8206</v>
      </c>
      <c r="X954">
        <v>10</v>
      </c>
      <c r="Y954" t="b">
        <f>IF(MOD(X954,9)=0,N954,IF(MOD(X954,6)=0,N954,IF(MOD(X954,3)=0,N954)))</f>
        <v>0</v>
      </c>
      <c r="Z954" t="b">
        <f>IF(MOD(X954,9)=0,O954,IF(MOD(X954,6)=0,O954,IF(MOD(X954,3)=0,O954)))</f>
        <v>0</v>
      </c>
    </row>
    <row r="955" spans="1:26">
      <c r="A955" s="4" t="s">
        <v>1222</v>
      </c>
      <c r="B955" s="3">
        <f>主线辅助!B951</f>
        <v>10215121</v>
      </c>
      <c r="C955" s="3">
        <v>7</v>
      </c>
      <c r="D955" s="3">
        <v>82</v>
      </c>
      <c r="E955" s="3">
        <v>3</v>
      </c>
      <c r="F955" s="25">
        <f t="shared" si="42"/>
        <v>1033338</v>
      </c>
      <c r="G955" s="25">
        <v>939648</v>
      </c>
      <c r="H955" s="26">
        <f>ROUND((F955/4*5.5+F955*2.7+F955/4*10*1)*2,0)*C955</f>
        <v>95118765</v>
      </c>
      <c r="I955" s="26">
        <f t="shared" si="43"/>
        <v>86494597</v>
      </c>
      <c r="J955" s="26"/>
      <c r="K955" s="35">
        <f>MAX(G955-MAX(G$5:G954),0)</f>
        <v>0</v>
      </c>
      <c r="L955" s="35">
        <f>MAX(G$5:G955)</f>
        <v>956660</v>
      </c>
      <c r="M955" s="3">
        <v>0.7</v>
      </c>
      <c r="N955" s="38">
        <f>INT(B955*0.2)</f>
        <v>2043024</v>
      </c>
      <c r="O955" s="38">
        <f t="shared" si="44"/>
        <v>398608</v>
      </c>
      <c r="P955">
        <f>INT(L955*2.5)</f>
        <v>2391650</v>
      </c>
      <c r="Q955">
        <f>INT(L955/4)</f>
        <v>239165</v>
      </c>
      <c r="W955" s="4" t="s">
        <v>8207</v>
      </c>
      <c r="X955">
        <v>1</v>
      </c>
      <c r="Y955" t="b">
        <f>IF(MOD(X955,9)=0,N955,IF(MOD(X955,6)=0,N955,IF(MOD(X955,3)=0,N955)))</f>
        <v>0</v>
      </c>
      <c r="Z955" t="b">
        <f>IF(MOD(X955,9)=0,O955,IF(MOD(X955,6)=0,O955,IF(MOD(X955,3)=0,O955)))</f>
        <v>0</v>
      </c>
    </row>
    <row r="956" spans="1:26">
      <c r="A956" s="4" t="s">
        <v>1223</v>
      </c>
      <c r="B956" s="3">
        <f>主线辅助!B952</f>
        <v>10225878</v>
      </c>
      <c r="C956" s="3">
        <v>7</v>
      </c>
      <c r="D956" s="3">
        <v>82</v>
      </c>
      <c r="E956" s="3">
        <v>3</v>
      </c>
      <c r="F956" s="25">
        <f t="shared" si="42"/>
        <v>1034426</v>
      </c>
      <c r="G956" s="25">
        <v>940638</v>
      </c>
      <c r="H956" s="26">
        <f>ROUND((F956/4*5.5+F956*2.7+F956/4*10*1)*2,0)*C956</f>
        <v>95218914</v>
      </c>
      <c r="I956" s="26">
        <f t="shared" si="43"/>
        <v>86585730</v>
      </c>
      <c r="J956" s="26"/>
      <c r="K956" s="35">
        <f>MAX(G956-MAX(G$5:G955),0)</f>
        <v>0</v>
      </c>
      <c r="L956" s="35">
        <f>MAX(G$5:G956)</f>
        <v>956660</v>
      </c>
      <c r="M956" s="3">
        <v>0.7</v>
      </c>
      <c r="N956" s="38">
        <f>INT(B956*0.2)</f>
        <v>2045175</v>
      </c>
      <c r="O956" s="38">
        <f t="shared" si="44"/>
        <v>398608</v>
      </c>
      <c r="P956">
        <f>INT(L956*2.5)</f>
        <v>2391650</v>
      </c>
      <c r="Q956">
        <f>INT(L956/4)</f>
        <v>239165</v>
      </c>
      <c r="W956" s="4" t="s">
        <v>8207</v>
      </c>
      <c r="X956">
        <v>2</v>
      </c>
      <c r="Y956" t="b">
        <f>IF(MOD(X956,9)=0,N956,IF(MOD(X956,6)=0,N956,IF(MOD(X956,3)=0,N956)))</f>
        <v>0</v>
      </c>
      <c r="Z956" t="b">
        <f>IF(MOD(X956,9)=0,O956,IF(MOD(X956,6)=0,O956,IF(MOD(X956,3)=0,O956)))</f>
        <v>0</v>
      </c>
    </row>
    <row r="957" spans="1:26">
      <c r="A957" s="4" t="s">
        <v>1224</v>
      </c>
      <c r="B957" s="3">
        <f>主线辅助!B953</f>
        <v>10248502</v>
      </c>
      <c r="C957" s="3">
        <v>7</v>
      </c>
      <c r="D957" s="3">
        <v>82</v>
      </c>
      <c r="E957" s="3">
        <v>3</v>
      </c>
      <c r="F957" s="25">
        <f t="shared" si="42"/>
        <v>1036714</v>
      </c>
      <c r="G957" s="25">
        <v>942719</v>
      </c>
      <c r="H957" s="26">
        <f>ROUND((F957/4*5.5+F957*2.7+F957/4*10*1)*2,0)*C957</f>
        <v>95429523</v>
      </c>
      <c r="I957" s="26">
        <f t="shared" si="43"/>
        <v>86777285</v>
      </c>
      <c r="J957" s="26"/>
      <c r="K957" s="35">
        <f>MAX(G957-MAX(G$5:G956),0)</f>
        <v>0</v>
      </c>
      <c r="L957" s="35">
        <f>MAX(G$5:G957)</f>
        <v>956660</v>
      </c>
      <c r="M957" s="3">
        <v>0.7</v>
      </c>
      <c r="N957" s="38">
        <f>INT(B957*0.2)</f>
        <v>2049700</v>
      </c>
      <c r="O957" s="38">
        <f t="shared" si="44"/>
        <v>398608</v>
      </c>
      <c r="P957">
        <f>INT(L957*2.5)</f>
        <v>2391650</v>
      </c>
      <c r="Q957">
        <f>INT(L957/4)</f>
        <v>239165</v>
      </c>
      <c r="W957" s="4" t="s">
        <v>8207</v>
      </c>
      <c r="X957">
        <v>3</v>
      </c>
      <c r="Y957">
        <f>IF(MOD(X957,9)=0,N957,IF(MOD(X957,6)=0,N957,IF(MOD(X957,3)=0,N957)))</f>
        <v>2049700</v>
      </c>
      <c r="Z957">
        <f>IF(MOD(X957,9)=0,O957,IF(MOD(X957,6)=0,O957,IF(MOD(X957,3)=0,O957)))</f>
        <v>398608</v>
      </c>
    </row>
    <row r="958" spans="1:26">
      <c r="A958" s="4" t="s">
        <v>1225</v>
      </c>
      <c r="B958" s="3">
        <f>主线辅助!B954</f>
        <v>10259280</v>
      </c>
      <c r="C958" s="3">
        <v>7</v>
      </c>
      <c r="D958" s="3">
        <v>82</v>
      </c>
      <c r="E958" s="3">
        <v>3</v>
      </c>
      <c r="F958" s="25">
        <f t="shared" si="42"/>
        <v>1037805</v>
      </c>
      <c r="G958" s="25">
        <v>943710</v>
      </c>
      <c r="H958" s="26">
        <f>ROUND((F958/4*5.5+F958*2.7+F958/4*10*1)*2,0)*C958</f>
        <v>95529952</v>
      </c>
      <c r="I958" s="26">
        <f t="shared" si="43"/>
        <v>86868509</v>
      </c>
      <c r="J958" s="26"/>
      <c r="K958" s="35">
        <f>MAX(G958-MAX(G$5:G957),0)</f>
        <v>0</v>
      </c>
      <c r="L958" s="35">
        <f>MAX(G$5:G958)</f>
        <v>956660</v>
      </c>
      <c r="M958" s="3">
        <v>0.7</v>
      </c>
      <c r="N958" s="38">
        <f>INT(B958*0.2)</f>
        <v>2051856</v>
      </c>
      <c r="O958" s="38">
        <f t="shared" si="44"/>
        <v>398608</v>
      </c>
      <c r="P958">
        <f>INT(L958*2.5)</f>
        <v>2391650</v>
      </c>
      <c r="Q958">
        <f>INT(L958/4)</f>
        <v>239165</v>
      </c>
      <c r="W958" s="4" t="s">
        <v>8207</v>
      </c>
      <c r="X958">
        <v>4</v>
      </c>
      <c r="Y958" t="b">
        <f>IF(MOD(X958,9)=0,N958,IF(MOD(X958,6)=0,N958,IF(MOD(X958,3)=0,N958)))</f>
        <v>0</v>
      </c>
      <c r="Z958" t="b">
        <f>IF(MOD(X958,9)=0,O958,IF(MOD(X958,6)=0,O958,IF(MOD(X958,3)=0,O958)))</f>
        <v>0</v>
      </c>
    </row>
    <row r="959" spans="1:26">
      <c r="A959" s="4" t="s">
        <v>1226</v>
      </c>
      <c r="B959" s="3">
        <f>主线辅助!B955</f>
        <v>10270058</v>
      </c>
      <c r="C959" s="3">
        <v>7</v>
      </c>
      <c r="D959" s="3">
        <v>82</v>
      </c>
      <c r="E959" s="3">
        <v>3</v>
      </c>
      <c r="F959" s="25">
        <f t="shared" si="42"/>
        <v>1038895</v>
      </c>
      <c r="G959" s="25">
        <v>944702</v>
      </c>
      <c r="H959" s="26">
        <f>ROUND((F959/4*5.5+F959*2.7+F959/4*10*1)*2,0)*C959</f>
        <v>95630283</v>
      </c>
      <c r="I959" s="26">
        <f t="shared" si="43"/>
        <v>86959817</v>
      </c>
      <c r="J959" s="26"/>
      <c r="K959" s="35">
        <f>MAX(G959-MAX(G$5:G958),0)</f>
        <v>0</v>
      </c>
      <c r="L959" s="35">
        <f>MAX(G$5:G959)</f>
        <v>956660</v>
      </c>
      <c r="M959" s="3">
        <v>0.7</v>
      </c>
      <c r="N959" s="38">
        <f>INT(B959*0.2)</f>
        <v>2054011</v>
      </c>
      <c r="O959" s="38">
        <f t="shared" si="44"/>
        <v>398608</v>
      </c>
      <c r="P959">
        <f>INT(L959*2.5)</f>
        <v>2391650</v>
      </c>
      <c r="Q959">
        <f>INT(L959/4)</f>
        <v>239165</v>
      </c>
      <c r="W959" s="4" t="s">
        <v>8207</v>
      </c>
      <c r="X959">
        <v>5</v>
      </c>
      <c r="Y959" t="b">
        <f>IF(MOD(X959,9)=0,N959,IF(MOD(X959,6)=0,N959,IF(MOD(X959,3)=0,N959)))</f>
        <v>0</v>
      </c>
      <c r="Z959" t="b">
        <f>IF(MOD(X959,9)=0,O959,IF(MOD(X959,6)=0,O959,IF(MOD(X959,3)=0,O959)))</f>
        <v>0</v>
      </c>
    </row>
    <row r="960" spans="1:26">
      <c r="A960" s="4" t="s">
        <v>1227</v>
      </c>
      <c r="B960" s="3">
        <f>主线辅助!B956</f>
        <v>10292757</v>
      </c>
      <c r="C960" s="3">
        <v>7</v>
      </c>
      <c r="D960" s="3">
        <v>82</v>
      </c>
      <c r="E960" s="3">
        <v>3</v>
      </c>
      <c r="F960" s="25">
        <f t="shared" si="42"/>
        <v>1041191</v>
      </c>
      <c r="G960" s="25">
        <v>946790</v>
      </c>
      <c r="H960" s="26">
        <f>ROUND((F960/4*5.5+F960*2.7+F960/4*10*1)*2,0)*C960</f>
        <v>95841634</v>
      </c>
      <c r="I960" s="26">
        <f t="shared" si="43"/>
        <v>87152023</v>
      </c>
      <c r="J960" s="26"/>
      <c r="K960" s="35">
        <f>MAX(G960-MAX(G$5:G959),0)</f>
        <v>0</v>
      </c>
      <c r="L960" s="35">
        <f>MAX(G$5:G960)</f>
        <v>956660</v>
      </c>
      <c r="M960" s="3">
        <v>0.7</v>
      </c>
      <c r="N960" s="38">
        <f>INT(B960*0.2)</f>
        <v>2058551</v>
      </c>
      <c r="O960" s="38">
        <f t="shared" si="44"/>
        <v>398608</v>
      </c>
      <c r="P960">
        <f>INT(L960*2.5)</f>
        <v>2391650</v>
      </c>
      <c r="Q960">
        <f>INT(L960/4)</f>
        <v>239165</v>
      </c>
      <c r="W960" s="4" t="s">
        <v>8207</v>
      </c>
      <c r="X960">
        <v>6</v>
      </c>
      <c r="Y960">
        <f>IF(MOD(X960,9)=0,N960,IF(MOD(X960,6)=0,N960,IF(MOD(X960,3)=0,N960)))</f>
        <v>2058551</v>
      </c>
      <c r="Z960">
        <f>IF(MOD(X960,9)=0,O960,IF(MOD(X960,6)=0,O960,IF(MOD(X960,3)=0,O960)))</f>
        <v>398608</v>
      </c>
    </row>
    <row r="961" spans="1:26">
      <c r="A961" s="4" t="s">
        <v>1228</v>
      </c>
      <c r="B961" s="3">
        <f>主线辅助!B957</f>
        <v>10303556</v>
      </c>
      <c r="C961" s="3">
        <v>7</v>
      </c>
      <c r="D961" s="3">
        <v>82</v>
      </c>
      <c r="E961" s="3">
        <v>3</v>
      </c>
      <c r="F961" s="25">
        <f t="shared" si="42"/>
        <v>1042283</v>
      </c>
      <c r="G961" s="25">
        <v>947783</v>
      </c>
      <c r="H961" s="26">
        <f>ROUND((F961/4*5.5+F961*2.7+F961/4*10*1)*2,0)*C961</f>
        <v>95942147</v>
      </c>
      <c r="I961" s="26">
        <f t="shared" si="43"/>
        <v>87243422</v>
      </c>
      <c r="J961" s="26"/>
      <c r="K961" s="35">
        <f>MAX(G961-MAX(G$5:G960),0)</f>
        <v>0</v>
      </c>
      <c r="L961" s="35">
        <f>MAX(G$5:G961)</f>
        <v>956660</v>
      </c>
      <c r="M961" s="3">
        <v>0.7</v>
      </c>
      <c r="N961" s="38">
        <f>INT(B961*0.2)</f>
        <v>2060711</v>
      </c>
      <c r="O961" s="38">
        <f t="shared" si="44"/>
        <v>398608</v>
      </c>
      <c r="P961">
        <f>INT(L961*2.5)</f>
        <v>2391650</v>
      </c>
      <c r="Q961">
        <f>INT(L961/4)</f>
        <v>239165</v>
      </c>
      <c r="W961" s="4" t="s">
        <v>8207</v>
      </c>
      <c r="X961">
        <v>7</v>
      </c>
      <c r="Y961" t="b">
        <f>IF(MOD(X961,9)=0,N961,IF(MOD(X961,6)=0,N961,IF(MOD(X961,3)=0,N961)))</f>
        <v>0</v>
      </c>
      <c r="Z961" t="b">
        <f>IF(MOD(X961,9)=0,O961,IF(MOD(X961,6)=0,O961,IF(MOD(X961,3)=0,O961)))</f>
        <v>0</v>
      </c>
    </row>
    <row r="962" spans="1:26">
      <c r="A962" s="4" t="s">
        <v>1229</v>
      </c>
      <c r="B962" s="3">
        <f>主线辅助!B958</f>
        <v>10314356</v>
      </c>
      <c r="C962" s="3">
        <v>7</v>
      </c>
      <c r="D962" s="3">
        <v>82</v>
      </c>
      <c r="E962" s="3">
        <v>3</v>
      </c>
      <c r="F962" s="25">
        <f t="shared" si="42"/>
        <v>1043376</v>
      </c>
      <c r="G962" s="25">
        <v>948776</v>
      </c>
      <c r="H962" s="26">
        <f>ROUND((F962/4*5.5+F962*2.7+F962/4*10*1)*2,0)*C962</f>
        <v>96042758</v>
      </c>
      <c r="I962" s="26">
        <f t="shared" si="43"/>
        <v>87334828</v>
      </c>
      <c r="J962" s="26"/>
      <c r="K962" s="35">
        <f>MAX(G962-MAX(G$5:G961),0)</f>
        <v>0</v>
      </c>
      <c r="L962" s="35">
        <f>MAX(G$5:G962)</f>
        <v>956660</v>
      </c>
      <c r="M962" s="3">
        <v>0.7</v>
      </c>
      <c r="N962" s="38">
        <f>INT(B962*0.2)</f>
        <v>2062871</v>
      </c>
      <c r="O962" s="38">
        <f t="shared" si="44"/>
        <v>398608</v>
      </c>
      <c r="P962">
        <f>INT(L962*2.5)</f>
        <v>2391650</v>
      </c>
      <c r="Q962">
        <f>INT(L962/4)</f>
        <v>239165</v>
      </c>
      <c r="W962" s="4" t="s">
        <v>8207</v>
      </c>
      <c r="X962">
        <v>8</v>
      </c>
      <c r="Y962" t="b">
        <f>IF(MOD(X962,9)=0,N962,IF(MOD(X962,6)=0,N962,IF(MOD(X962,3)=0,N962)))</f>
        <v>0</v>
      </c>
      <c r="Z962" t="b">
        <f>IF(MOD(X962,9)=0,O962,IF(MOD(X962,6)=0,O962,IF(MOD(X962,3)=0,O962)))</f>
        <v>0</v>
      </c>
    </row>
    <row r="963" spans="1:26">
      <c r="A963" s="4" t="s">
        <v>1230</v>
      </c>
      <c r="B963" s="3">
        <f>主线辅助!B959</f>
        <v>10337131</v>
      </c>
      <c r="C963" s="3">
        <v>7</v>
      </c>
      <c r="D963" s="3">
        <v>82</v>
      </c>
      <c r="E963" s="3">
        <v>3</v>
      </c>
      <c r="F963" s="25">
        <f t="shared" si="42"/>
        <v>1045680</v>
      </c>
      <c r="G963" s="25">
        <v>950871</v>
      </c>
      <c r="H963" s="26">
        <f>ROUND((F963/4*5.5+F963*2.7+F963/4*10*1)*2,0)*C963</f>
        <v>96254844</v>
      </c>
      <c r="I963" s="26">
        <f t="shared" si="43"/>
        <v>87527678</v>
      </c>
      <c r="J963" s="26"/>
      <c r="K963" s="35">
        <f>MAX(G963-MAX(G$5:G962),0)</f>
        <v>0</v>
      </c>
      <c r="L963" s="35">
        <f>MAX(G$5:G963)</f>
        <v>956660</v>
      </c>
      <c r="M963" s="3">
        <v>0.7</v>
      </c>
      <c r="N963" s="38">
        <f>INT(B963*0.2)</f>
        <v>2067426</v>
      </c>
      <c r="O963" s="38">
        <f t="shared" si="44"/>
        <v>398608</v>
      </c>
      <c r="P963">
        <f>INT(L963*2.5)</f>
        <v>2391650</v>
      </c>
      <c r="Q963">
        <f>INT(L963/4)</f>
        <v>239165</v>
      </c>
      <c r="W963" s="4" t="s">
        <v>8207</v>
      </c>
      <c r="X963">
        <v>9</v>
      </c>
      <c r="Y963">
        <f>IF(MOD(X963,9)=0,N963,IF(MOD(X963,6)=0,N963,IF(MOD(X963,3)=0,N963)))</f>
        <v>2067426</v>
      </c>
      <c r="Z963">
        <f>IF(MOD(X963,9)=0,O963,IF(MOD(X963,6)=0,O963,IF(MOD(X963,3)=0,O963)))</f>
        <v>398608</v>
      </c>
    </row>
    <row r="964" spans="1:26">
      <c r="A964" s="4" t="s">
        <v>214</v>
      </c>
      <c r="B964" s="3">
        <f>主线辅助!B960</f>
        <v>10347950</v>
      </c>
      <c r="C964" s="3">
        <v>7</v>
      </c>
      <c r="D964" s="3">
        <v>82</v>
      </c>
      <c r="E964" s="3">
        <v>3</v>
      </c>
      <c r="F964" s="25">
        <f t="shared" si="42"/>
        <v>1046774</v>
      </c>
      <c r="G964" s="25">
        <v>951867</v>
      </c>
      <c r="H964" s="26">
        <f>ROUND((F964/4*5.5+F964*2.7+F964/4*10*1)*2,0)*C964</f>
        <v>96355546</v>
      </c>
      <c r="I964" s="26">
        <f t="shared" si="43"/>
        <v>87619357</v>
      </c>
      <c r="J964" s="26"/>
      <c r="K964" s="35">
        <f>MAX(G964-MAX(G$5:G963),0)</f>
        <v>0</v>
      </c>
      <c r="L964" s="35">
        <f>MAX(G$5:G964)</f>
        <v>956660</v>
      </c>
      <c r="M964" s="3">
        <v>0.7</v>
      </c>
      <c r="N964" s="38">
        <f>INT(B964*0.2)</f>
        <v>2069590</v>
      </c>
      <c r="O964" s="38">
        <f t="shared" si="44"/>
        <v>398608</v>
      </c>
      <c r="P964">
        <f>INT(L964*2.5)</f>
        <v>2391650</v>
      </c>
      <c r="Q964">
        <f>INT(L964/4)</f>
        <v>239165</v>
      </c>
      <c r="W964" s="4" t="s">
        <v>8207</v>
      </c>
      <c r="X964">
        <v>10</v>
      </c>
      <c r="Y964" t="b">
        <f>IF(MOD(X964,9)=0,N964,IF(MOD(X964,6)=0,N964,IF(MOD(X964,3)=0,N964)))</f>
        <v>0</v>
      </c>
      <c r="Z964" t="b">
        <f>IF(MOD(X964,9)=0,O964,IF(MOD(X964,6)=0,O964,IF(MOD(X964,3)=0,O964)))</f>
        <v>0</v>
      </c>
    </row>
    <row r="965" spans="1:26">
      <c r="A965" s="4" t="s">
        <v>1231</v>
      </c>
      <c r="B965" s="3">
        <f>主线辅助!B961</f>
        <v>10417400</v>
      </c>
      <c r="C965" s="3">
        <v>7</v>
      </c>
      <c r="D965" s="3">
        <v>82</v>
      </c>
      <c r="E965" s="3">
        <v>3</v>
      </c>
      <c r="F965" s="25">
        <f t="shared" si="42"/>
        <v>1053800</v>
      </c>
      <c r="G965" s="25">
        <v>958255</v>
      </c>
      <c r="H965" s="26">
        <f>ROUND((F965/4*5.5+F965*2.7+F965/4*10*1)*2,0)*C965</f>
        <v>97002290</v>
      </c>
      <c r="I965" s="26">
        <f t="shared" si="43"/>
        <v>88207371</v>
      </c>
      <c r="J965" s="26"/>
      <c r="K965" s="35">
        <f>MAX(G965-MAX(G$5:G964),0)</f>
        <v>1595</v>
      </c>
      <c r="L965" s="35">
        <f>MAX(G$5:G965)</f>
        <v>958255</v>
      </c>
      <c r="M965" s="3">
        <v>0.7</v>
      </c>
      <c r="N965" s="38">
        <f>INT(B965*0.2)</f>
        <v>2083480</v>
      </c>
      <c r="O965" s="38">
        <f t="shared" si="44"/>
        <v>399272</v>
      </c>
      <c r="P965">
        <f>INT(L965*2.5)</f>
        <v>2395637</v>
      </c>
      <c r="Q965">
        <f>INT(L965/4)</f>
        <v>239563</v>
      </c>
      <c r="W965" s="4" t="s">
        <v>8208</v>
      </c>
      <c r="X965">
        <v>1</v>
      </c>
      <c r="Y965" t="b">
        <f>IF(MOD(X965,9)=0,N965,IF(MOD(X965,6)=0,N965,IF(MOD(X965,3)=0,N965)))</f>
        <v>0</v>
      </c>
      <c r="Z965" t="b">
        <f>IF(MOD(X965,9)=0,O965,IF(MOD(X965,6)=0,O965,IF(MOD(X965,3)=0,O965)))</f>
        <v>0</v>
      </c>
    </row>
    <row r="966" spans="1:26">
      <c r="A966" s="4" t="s">
        <v>1232</v>
      </c>
      <c r="B966" s="3">
        <f>主线辅助!B962</f>
        <v>10428242</v>
      </c>
      <c r="C966" s="3">
        <v>7</v>
      </c>
      <c r="D966" s="3">
        <v>82</v>
      </c>
      <c r="E966" s="3">
        <v>3</v>
      </c>
      <c r="F966" s="25">
        <f t="shared" ref="F966:F1029" si="45">INT(B966/(5-1.9)/C966/(D966/2.7)*100/1.5)</f>
        <v>1054896</v>
      </c>
      <c r="G966" s="25">
        <v>959252</v>
      </c>
      <c r="H966" s="26">
        <f>ROUND((F966/4*5.5+F966*2.7+F966/4*10*1)*2,0)*C966</f>
        <v>97103174</v>
      </c>
      <c r="I966" s="26">
        <f t="shared" ref="I966:I1029" si="46">ROUND((G966/4*5.5+G966*2.7+G966/4*10*1)*2,0)*C966</f>
        <v>88299148</v>
      </c>
      <c r="J966" s="26"/>
      <c r="K966" s="35">
        <f>MAX(G966-MAX(G$5:G965),0)</f>
        <v>997</v>
      </c>
      <c r="L966" s="35">
        <f>MAX(G$5:G966)</f>
        <v>959252</v>
      </c>
      <c r="M966" s="3">
        <v>0.7</v>
      </c>
      <c r="N966" s="38">
        <f>INT(B966*0.2)</f>
        <v>2085648</v>
      </c>
      <c r="O966" s="38">
        <f t="shared" ref="O966:O1029" si="47">INT((P966/15)+Q966)</f>
        <v>399688</v>
      </c>
      <c r="P966">
        <f>INT(L966*2.5)</f>
        <v>2398130</v>
      </c>
      <c r="Q966">
        <f>INT(L966/4)</f>
        <v>239813</v>
      </c>
      <c r="W966" s="4" t="s">
        <v>8208</v>
      </c>
      <c r="X966">
        <v>2</v>
      </c>
      <c r="Y966" t="b">
        <f>IF(MOD(X966,9)=0,N966,IF(MOD(X966,6)=0,N966,IF(MOD(X966,3)=0,N966)))</f>
        <v>0</v>
      </c>
      <c r="Z966" t="b">
        <f>IF(MOD(X966,9)=0,O966,IF(MOD(X966,6)=0,O966,IF(MOD(X966,3)=0,O966)))</f>
        <v>0</v>
      </c>
    </row>
    <row r="967" spans="1:26">
      <c r="A967" s="4" t="s">
        <v>1233</v>
      </c>
      <c r="B967" s="3">
        <f>主线辅助!B963</f>
        <v>10451128</v>
      </c>
      <c r="C967" s="3">
        <v>7</v>
      </c>
      <c r="D967" s="3">
        <v>82</v>
      </c>
      <c r="E967" s="3">
        <v>3</v>
      </c>
      <c r="F967" s="25">
        <f t="shared" si="45"/>
        <v>1057212</v>
      </c>
      <c r="G967" s="25">
        <v>961358</v>
      </c>
      <c r="H967" s="26">
        <f>ROUND((F967/4*5.5+F967*2.7+F967/4*10*1)*2,0)*C967</f>
        <v>97316366</v>
      </c>
      <c r="I967" s="26">
        <f t="shared" si="46"/>
        <v>88493006</v>
      </c>
      <c r="J967" s="26"/>
      <c r="K967" s="35">
        <f>MAX(G967-MAX(G$5:G966),0)</f>
        <v>2106</v>
      </c>
      <c r="L967" s="35">
        <f>MAX(G$5:G967)</f>
        <v>961358</v>
      </c>
      <c r="M967" s="3">
        <v>0.7</v>
      </c>
      <c r="N967" s="38">
        <f>INT(B967*0.2)</f>
        <v>2090225</v>
      </c>
      <c r="O967" s="38">
        <f t="shared" si="47"/>
        <v>400565</v>
      </c>
      <c r="P967">
        <f>INT(L967*2.5)</f>
        <v>2403395</v>
      </c>
      <c r="Q967">
        <f>INT(L967/4)</f>
        <v>240339</v>
      </c>
      <c r="W967" s="4" t="s">
        <v>8208</v>
      </c>
      <c r="X967">
        <v>3</v>
      </c>
      <c r="Y967">
        <f>IF(MOD(X967,9)=0,N967,IF(MOD(X967,6)=0,N967,IF(MOD(X967,3)=0,N967)))</f>
        <v>2090225</v>
      </c>
      <c r="Z967">
        <f>IF(MOD(X967,9)=0,O967,IF(MOD(X967,6)=0,O967,IF(MOD(X967,3)=0,O967)))</f>
        <v>400565</v>
      </c>
    </row>
    <row r="968" spans="1:26">
      <c r="A968" s="4" t="s">
        <v>1234</v>
      </c>
      <c r="B968" s="3">
        <f>主线辅助!B964</f>
        <v>10461990</v>
      </c>
      <c r="C968" s="3">
        <v>7</v>
      </c>
      <c r="D968" s="3">
        <v>82</v>
      </c>
      <c r="E968" s="3">
        <v>3</v>
      </c>
      <c r="F968" s="25">
        <f t="shared" si="45"/>
        <v>1058310</v>
      </c>
      <c r="G968" s="25">
        <v>962357</v>
      </c>
      <c r="H968" s="26">
        <f>ROUND((F968/4*5.5+F968*2.7+F968/4*10*1)*2,0)*C968</f>
        <v>97417439</v>
      </c>
      <c r="I968" s="26">
        <f t="shared" si="46"/>
        <v>88584965</v>
      </c>
      <c r="J968" s="26"/>
      <c r="K968" s="35">
        <f>MAX(G968-MAX(G$5:G967),0)</f>
        <v>999</v>
      </c>
      <c r="L968" s="35">
        <f>MAX(G$5:G968)</f>
        <v>962357</v>
      </c>
      <c r="M968" s="3">
        <v>0.7</v>
      </c>
      <c r="N968" s="38">
        <f>INT(B968*0.2)</f>
        <v>2092398</v>
      </c>
      <c r="O968" s="38">
        <f t="shared" si="47"/>
        <v>400981</v>
      </c>
      <c r="P968">
        <f>INT(L968*2.5)</f>
        <v>2405892</v>
      </c>
      <c r="Q968">
        <f>INT(L968/4)</f>
        <v>240589</v>
      </c>
      <c r="W968" s="4" t="s">
        <v>8208</v>
      </c>
      <c r="X968">
        <v>4</v>
      </c>
      <c r="Y968" t="b">
        <f>IF(MOD(X968,9)=0,N968,IF(MOD(X968,6)=0,N968,IF(MOD(X968,3)=0,N968)))</f>
        <v>0</v>
      </c>
      <c r="Z968" t="b">
        <f>IF(MOD(X968,9)=0,O968,IF(MOD(X968,6)=0,O968,IF(MOD(X968,3)=0,O968)))</f>
        <v>0</v>
      </c>
    </row>
    <row r="969" spans="1:26">
      <c r="A969" s="4" t="s">
        <v>1235</v>
      </c>
      <c r="B969" s="3">
        <f>主线辅助!B965</f>
        <v>10472853</v>
      </c>
      <c r="C969" s="3">
        <v>7</v>
      </c>
      <c r="D969" s="3">
        <v>82</v>
      </c>
      <c r="E969" s="3">
        <v>3</v>
      </c>
      <c r="F969" s="25">
        <f t="shared" si="45"/>
        <v>1059409</v>
      </c>
      <c r="G969" s="25">
        <v>963356</v>
      </c>
      <c r="H969" s="26">
        <f>ROUND((F969/4*5.5+F969*2.7+F969/4*10*1)*2,0)*C969</f>
        <v>97518596</v>
      </c>
      <c r="I969" s="26">
        <f t="shared" si="46"/>
        <v>88676917</v>
      </c>
      <c r="J969" s="26"/>
      <c r="K969" s="35">
        <f>MAX(G969-MAX(G$5:G968),0)</f>
        <v>999</v>
      </c>
      <c r="L969" s="35">
        <f>MAX(G$5:G969)</f>
        <v>963356</v>
      </c>
      <c r="M969" s="3">
        <v>0.7</v>
      </c>
      <c r="N969" s="38">
        <f>INT(B969*0.2)</f>
        <v>2094570</v>
      </c>
      <c r="O969" s="38">
        <f t="shared" si="47"/>
        <v>401398</v>
      </c>
      <c r="P969">
        <f>INT(L969*2.5)</f>
        <v>2408390</v>
      </c>
      <c r="Q969">
        <f>INT(L969/4)</f>
        <v>240839</v>
      </c>
      <c r="W969" s="4" t="s">
        <v>8208</v>
      </c>
      <c r="X969">
        <v>5</v>
      </c>
      <c r="Y969" t="b">
        <f>IF(MOD(X969,9)=0,N969,IF(MOD(X969,6)=0,N969,IF(MOD(X969,3)=0,N969)))</f>
        <v>0</v>
      </c>
      <c r="Z969" t="b">
        <f>IF(MOD(X969,9)=0,O969,IF(MOD(X969,6)=0,O969,IF(MOD(X969,3)=0,O969)))</f>
        <v>0</v>
      </c>
    </row>
    <row r="970" spans="1:26">
      <c r="A970" s="4" t="s">
        <v>1236</v>
      </c>
      <c r="B970" s="3">
        <f>主线辅助!B966</f>
        <v>10495815</v>
      </c>
      <c r="C970" s="3">
        <v>7</v>
      </c>
      <c r="D970" s="3">
        <v>82</v>
      </c>
      <c r="E970" s="3">
        <v>3</v>
      </c>
      <c r="F970" s="25">
        <f t="shared" si="45"/>
        <v>1061732</v>
      </c>
      <c r="G970" s="25">
        <v>965468</v>
      </c>
      <c r="H970" s="26">
        <f>ROUND((F970/4*5.5+F970*2.7+F970/4*10*1)*2,0)*C970</f>
        <v>97732432</v>
      </c>
      <c r="I970" s="26">
        <f t="shared" si="46"/>
        <v>88871328</v>
      </c>
      <c r="J970" s="26"/>
      <c r="K970" s="35">
        <f>MAX(G970-MAX(G$5:G969),0)</f>
        <v>2112</v>
      </c>
      <c r="L970" s="35">
        <f>MAX(G$5:G970)</f>
        <v>965468</v>
      </c>
      <c r="M970" s="3">
        <v>0.7</v>
      </c>
      <c r="N970" s="38">
        <f>INT(B970*0.2)</f>
        <v>2099163</v>
      </c>
      <c r="O970" s="38">
        <f t="shared" si="47"/>
        <v>402278</v>
      </c>
      <c r="P970">
        <f>INT(L970*2.5)</f>
        <v>2413670</v>
      </c>
      <c r="Q970">
        <f>INT(L970/4)</f>
        <v>241367</v>
      </c>
      <c r="W970" s="4" t="s">
        <v>8208</v>
      </c>
      <c r="X970">
        <v>6</v>
      </c>
      <c r="Y970">
        <f>IF(MOD(X970,9)=0,N970,IF(MOD(X970,6)=0,N970,IF(MOD(X970,3)=0,N970)))</f>
        <v>2099163</v>
      </c>
      <c r="Z970">
        <f>IF(MOD(X970,9)=0,O970,IF(MOD(X970,6)=0,O970,IF(MOD(X970,3)=0,O970)))</f>
        <v>402278</v>
      </c>
    </row>
    <row r="971" spans="1:26">
      <c r="A971" s="4" t="s">
        <v>1237</v>
      </c>
      <c r="B971" s="3">
        <f>主线辅助!B967</f>
        <v>10506699</v>
      </c>
      <c r="C971" s="3">
        <v>7</v>
      </c>
      <c r="D971" s="3">
        <v>82</v>
      </c>
      <c r="E971" s="3">
        <v>3</v>
      </c>
      <c r="F971" s="25">
        <f t="shared" si="45"/>
        <v>1062833</v>
      </c>
      <c r="G971" s="25">
        <v>966469</v>
      </c>
      <c r="H971" s="26">
        <f>ROUND((F971/4*5.5+F971*2.7+F971/4*10*1)*2,0)*C971</f>
        <v>97833778</v>
      </c>
      <c r="I971" s="26">
        <f t="shared" si="46"/>
        <v>88963469</v>
      </c>
      <c r="J971" s="26"/>
      <c r="K971" s="35">
        <f>MAX(G971-MAX(G$5:G970),0)</f>
        <v>1001</v>
      </c>
      <c r="L971" s="35">
        <f>MAX(G$5:G971)</f>
        <v>966469</v>
      </c>
      <c r="M971" s="3">
        <v>0.7</v>
      </c>
      <c r="N971" s="38">
        <f>INT(B971*0.2)</f>
        <v>2101339</v>
      </c>
      <c r="O971" s="38">
        <f t="shared" si="47"/>
        <v>402695</v>
      </c>
      <c r="P971">
        <f>INT(L971*2.5)</f>
        <v>2416172</v>
      </c>
      <c r="Q971">
        <f>INT(L971/4)</f>
        <v>241617</v>
      </c>
      <c r="W971" s="4" t="s">
        <v>8208</v>
      </c>
      <c r="X971">
        <v>7</v>
      </c>
      <c r="Y971" t="b">
        <f>IF(MOD(X971,9)=0,N971,IF(MOD(X971,6)=0,N971,IF(MOD(X971,3)=0,N971)))</f>
        <v>0</v>
      </c>
      <c r="Z971" t="b">
        <f>IF(MOD(X971,9)=0,O971,IF(MOD(X971,6)=0,O971,IF(MOD(X971,3)=0,O971)))</f>
        <v>0</v>
      </c>
    </row>
    <row r="972" spans="1:26">
      <c r="A972" s="4" t="s">
        <v>1238</v>
      </c>
      <c r="B972" s="3">
        <f>主线辅助!B968</f>
        <v>10517583</v>
      </c>
      <c r="C972" s="3">
        <v>7</v>
      </c>
      <c r="D972" s="3">
        <v>82</v>
      </c>
      <c r="E972" s="3">
        <v>3</v>
      </c>
      <c r="F972" s="25">
        <f t="shared" si="45"/>
        <v>1063934</v>
      </c>
      <c r="G972" s="25">
        <v>967470</v>
      </c>
      <c r="H972" s="26">
        <f>ROUND((F972/4*5.5+F972*2.7+F972/4*10*1)*2,0)*C972</f>
        <v>97935124</v>
      </c>
      <c r="I972" s="26">
        <f t="shared" si="46"/>
        <v>89055617</v>
      </c>
      <c r="J972" s="26"/>
      <c r="K972" s="35">
        <f>MAX(G972-MAX(G$5:G971),0)</f>
        <v>1001</v>
      </c>
      <c r="L972" s="35">
        <f>MAX(G$5:G972)</f>
        <v>967470</v>
      </c>
      <c r="M972" s="3">
        <v>0.7</v>
      </c>
      <c r="N972" s="38">
        <f>INT(B972*0.2)</f>
        <v>2103516</v>
      </c>
      <c r="O972" s="38">
        <f t="shared" si="47"/>
        <v>403112</v>
      </c>
      <c r="P972">
        <f>INT(L972*2.5)</f>
        <v>2418675</v>
      </c>
      <c r="Q972">
        <f>INT(L972/4)</f>
        <v>241867</v>
      </c>
      <c r="W972" s="4" t="s">
        <v>8208</v>
      </c>
      <c r="X972">
        <v>8</v>
      </c>
      <c r="Y972" t="b">
        <f>IF(MOD(X972,9)=0,N972,IF(MOD(X972,6)=0,N972,IF(MOD(X972,3)=0,N972)))</f>
        <v>0</v>
      </c>
      <c r="Z972" t="b">
        <f>IF(MOD(X972,9)=0,O972,IF(MOD(X972,6)=0,O972,IF(MOD(X972,3)=0,O972)))</f>
        <v>0</v>
      </c>
    </row>
    <row r="973" spans="1:26">
      <c r="A973" s="4" t="s">
        <v>1239</v>
      </c>
      <c r="B973" s="3">
        <f>主线辅助!B969</f>
        <v>10540620</v>
      </c>
      <c r="C973" s="3">
        <v>7</v>
      </c>
      <c r="D973" s="3">
        <v>82</v>
      </c>
      <c r="E973" s="3">
        <v>3</v>
      </c>
      <c r="F973" s="25">
        <f t="shared" si="45"/>
        <v>1066264</v>
      </c>
      <c r="G973" s="25">
        <v>969590</v>
      </c>
      <c r="H973" s="26">
        <f>ROUND((F973/4*5.5+F973*2.7+F973/4*10*1)*2,0)*C973</f>
        <v>98149604</v>
      </c>
      <c r="I973" s="26">
        <f t="shared" si="46"/>
        <v>89250763</v>
      </c>
      <c r="J973" s="26"/>
      <c r="K973" s="35">
        <f>MAX(G973-MAX(G$5:G972),0)</f>
        <v>2120</v>
      </c>
      <c r="L973" s="35">
        <f>MAX(G$5:G973)</f>
        <v>969590</v>
      </c>
      <c r="M973" s="3">
        <v>0.7</v>
      </c>
      <c r="N973" s="38">
        <f>INT(B973*0.2)</f>
        <v>2108124</v>
      </c>
      <c r="O973" s="38">
        <f t="shared" si="47"/>
        <v>403995</v>
      </c>
      <c r="P973">
        <f>INT(L973*2.5)</f>
        <v>2423975</v>
      </c>
      <c r="Q973">
        <f>INT(L973/4)</f>
        <v>242397</v>
      </c>
      <c r="W973" s="4" t="s">
        <v>8208</v>
      </c>
      <c r="X973">
        <v>9</v>
      </c>
      <c r="Y973">
        <f>IF(MOD(X973,9)=0,N973,IF(MOD(X973,6)=0,N973,IF(MOD(X973,3)=0,N973)))</f>
        <v>2108124</v>
      </c>
      <c r="Z973">
        <f>IF(MOD(X973,9)=0,O973,IF(MOD(X973,6)=0,O973,IF(MOD(X973,3)=0,O973)))</f>
        <v>403995</v>
      </c>
    </row>
    <row r="974" spans="1:26">
      <c r="A974" s="4" t="s">
        <v>216</v>
      </c>
      <c r="B974" s="3">
        <f>主线辅助!B970</f>
        <v>10551526</v>
      </c>
      <c r="C974" s="3">
        <v>7</v>
      </c>
      <c r="D974" s="3">
        <v>82</v>
      </c>
      <c r="E974" s="3">
        <v>3</v>
      </c>
      <c r="F974" s="25">
        <f t="shared" si="45"/>
        <v>1067368</v>
      </c>
      <c r="G974" s="25">
        <v>970593</v>
      </c>
      <c r="H974" s="26">
        <f>ROUND((F974/4*5.5+F974*2.7+F974/4*10*1)*2,0)*C974</f>
        <v>98251223</v>
      </c>
      <c r="I974" s="26">
        <f t="shared" si="46"/>
        <v>89343086</v>
      </c>
      <c r="J974" s="26"/>
      <c r="K974" s="35">
        <f>MAX(G974-MAX(G$5:G973),0)</f>
        <v>1003</v>
      </c>
      <c r="L974" s="35">
        <f>MAX(G$5:G974)</f>
        <v>970593</v>
      </c>
      <c r="M974" s="3">
        <v>0.7</v>
      </c>
      <c r="N974" s="38">
        <f>INT(B974*0.2)</f>
        <v>2110305</v>
      </c>
      <c r="O974" s="38">
        <f t="shared" si="47"/>
        <v>404413</v>
      </c>
      <c r="P974">
        <f>INT(L974*2.5)</f>
        <v>2426482</v>
      </c>
      <c r="Q974">
        <f>INT(L974/4)</f>
        <v>242648</v>
      </c>
      <c r="W974" s="4" t="s">
        <v>8208</v>
      </c>
      <c r="X974">
        <v>10</v>
      </c>
      <c r="Y974" t="b">
        <f>IF(MOD(X974,9)=0,N974,IF(MOD(X974,6)=0,N974,IF(MOD(X974,3)=0,N974)))</f>
        <v>0</v>
      </c>
      <c r="Z974" t="b">
        <f>IF(MOD(X974,9)=0,O974,IF(MOD(X974,6)=0,O974,IF(MOD(X974,3)=0,O974)))</f>
        <v>0</v>
      </c>
    </row>
    <row r="975" spans="1:26">
      <c r="A975" s="4" t="s">
        <v>1240</v>
      </c>
      <c r="B975" s="3">
        <f>主线辅助!B971</f>
        <v>10621706</v>
      </c>
      <c r="C975" s="3">
        <v>7</v>
      </c>
      <c r="D975" s="3">
        <v>82</v>
      </c>
      <c r="E975" s="3">
        <v>3</v>
      </c>
      <c r="F975" s="25">
        <f t="shared" si="45"/>
        <v>1074467</v>
      </c>
      <c r="G975" s="25">
        <v>977048</v>
      </c>
      <c r="H975" s="26">
        <f>ROUND((F975/4*5.5+F975*2.7+F975/4*10*1)*2,0)*C975</f>
        <v>98904687</v>
      </c>
      <c r="I975" s="26">
        <f t="shared" si="46"/>
        <v>89937267</v>
      </c>
      <c r="J975" s="26"/>
      <c r="K975" s="35">
        <f>MAX(G975-MAX(G$5:G974),0)</f>
        <v>6455</v>
      </c>
      <c r="L975" s="35">
        <f>MAX(G$5:G975)</f>
        <v>977048</v>
      </c>
      <c r="M975" s="3">
        <v>0.7</v>
      </c>
      <c r="N975" s="38">
        <f>INT(B975*0.2)</f>
        <v>2124341</v>
      </c>
      <c r="O975" s="38">
        <f t="shared" si="47"/>
        <v>407103</v>
      </c>
      <c r="P975">
        <f>INT(L975*2.5)</f>
        <v>2442620</v>
      </c>
      <c r="Q975">
        <f>INT(L975/4)</f>
        <v>244262</v>
      </c>
      <c r="W975" s="4" t="s">
        <v>8209</v>
      </c>
      <c r="X975">
        <v>1</v>
      </c>
      <c r="Y975" t="b">
        <f>IF(MOD(X975,9)=0,N975,IF(MOD(X975,6)=0,N975,IF(MOD(X975,3)=0,N975)))</f>
        <v>0</v>
      </c>
      <c r="Z975" t="b">
        <f>IF(MOD(X975,9)=0,O975,IF(MOD(X975,6)=0,O975,IF(MOD(X975,3)=0,O975)))</f>
        <v>0</v>
      </c>
    </row>
    <row r="976" spans="1:26">
      <c r="A976" s="4" t="s">
        <v>1241</v>
      </c>
      <c r="B976" s="3">
        <f>主线辅助!B972</f>
        <v>10632632</v>
      </c>
      <c r="C976" s="3">
        <v>7</v>
      </c>
      <c r="D976" s="3">
        <v>82</v>
      </c>
      <c r="E976" s="3">
        <v>3</v>
      </c>
      <c r="F976" s="25">
        <f t="shared" si="45"/>
        <v>1075572</v>
      </c>
      <c r="G976" s="25">
        <v>978053</v>
      </c>
      <c r="H976" s="26">
        <f>ROUND((F976/4*5.5+F976*2.7+F976/4*10*1)*2,0)*C976</f>
        <v>99006404</v>
      </c>
      <c r="I976" s="26">
        <f t="shared" si="46"/>
        <v>90029779</v>
      </c>
      <c r="J976" s="26"/>
      <c r="K976" s="35">
        <f>MAX(G976-MAX(G$5:G975),0)</f>
        <v>1005</v>
      </c>
      <c r="L976" s="35">
        <f>MAX(G$5:G976)</f>
        <v>978053</v>
      </c>
      <c r="M976" s="3">
        <v>0.7</v>
      </c>
      <c r="N976" s="38">
        <f>INT(B976*0.2)</f>
        <v>2126526</v>
      </c>
      <c r="O976" s="38">
        <f t="shared" si="47"/>
        <v>407521</v>
      </c>
      <c r="P976">
        <f>INT(L976*2.5)</f>
        <v>2445132</v>
      </c>
      <c r="Q976">
        <f>INT(L976/4)</f>
        <v>244513</v>
      </c>
      <c r="W976" s="4" t="s">
        <v>8209</v>
      </c>
      <c r="X976">
        <v>2</v>
      </c>
      <c r="Y976" t="b">
        <f>IF(MOD(X976,9)=0,N976,IF(MOD(X976,6)=0,N976,IF(MOD(X976,3)=0,N976)))</f>
        <v>0</v>
      </c>
      <c r="Z976" t="b">
        <f>IF(MOD(X976,9)=0,O976,IF(MOD(X976,6)=0,O976,IF(MOD(X976,3)=0,O976)))</f>
        <v>0</v>
      </c>
    </row>
    <row r="977" spans="1:26">
      <c r="A977" s="4" t="s">
        <v>1242</v>
      </c>
      <c r="B977" s="3">
        <f>主线辅助!B973</f>
        <v>10655781</v>
      </c>
      <c r="C977" s="3">
        <v>7</v>
      </c>
      <c r="D977" s="3">
        <v>82</v>
      </c>
      <c r="E977" s="3">
        <v>3</v>
      </c>
      <c r="F977" s="25">
        <f t="shared" si="45"/>
        <v>1077914</v>
      </c>
      <c r="G977" s="25">
        <v>980183</v>
      </c>
      <c r="H977" s="26">
        <f>ROUND((F977/4*5.5+F977*2.7+F977/4*10*1)*2,0)*C977</f>
        <v>99221983</v>
      </c>
      <c r="I977" s="26">
        <f t="shared" si="46"/>
        <v>90225842</v>
      </c>
      <c r="J977" s="26"/>
      <c r="K977" s="35">
        <f>MAX(G977-MAX(G$5:G976),0)</f>
        <v>2130</v>
      </c>
      <c r="L977" s="35">
        <f>MAX(G$5:G977)</f>
        <v>980183</v>
      </c>
      <c r="M977" s="3">
        <v>0.7</v>
      </c>
      <c r="N977" s="38">
        <f>INT(B977*0.2)</f>
        <v>2131156</v>
      </c>
      <c r="O977" s="38">
        <f t="shared" si="47"/>
        <v>408408</v>
      </c>
      <c r="P977">
        <f>INT(L977*2.5)</f>
        <v>2450457</v>
      </c>
      <c r="Q977">
        <f>INT(L977/4)</f>
        <v>245045</v>
      </c>
      <c r="W977" s="4" t="s">
        <v>8209</v>
      </c>
      <c r="X977">
        <v>3</v>
      </c>
      <c r="Y977">
        <f>IF(MOD(X977,9)=0,N977,IF(MOD(X977,6)=0,N977,IF(MOD(X977,3)=0,N977)))</f>
        <v>2131156</v>
      </c>
      <c r="Z977">
        <f>IF(MOD(X977,9)=0,O977,IF(MOD(X977,6)=0,O977,IF(MOD(X977,3)=0,O977)))</f>
        <v>408408</v>
      </c>
    </row>
    <row r="978" spans="1:26">
      <c r="A978" s="4" t="s">
        <v>1243</v>
      </c>
      <c r="B978" s="3">
        <f>主线辅助!B974</f>
        <v>10666727</v>
      </c>
      <c r="C978" s="3">
        <v>7</v>
      </c>
      <c r="D978" s="3">
        <v>82</v>
      </c>
      <c r="E978" s="3">
        <v>3</v>
      </c>
      <c r="F978" s="25">
        <f t="shared" si="45"/>
        <v>1079021</v>
      </c>
      <c r="G978" s="25">
        <v>981190</v>
      </c>
      <c r="H978" s="26">
        <f>ROUND((F978/4*5.5+F978*2.7+F978/4*10*1)*2,0)*C978</f>
        <v>99323882</v>
      </c>
      <c r="I978" s="26">
        <f t="shared" si="46"/>
        <v>90318543</v>
      </c>
      <c r="J978" s="26"/>
      <c r="K978" s="35">
        <f>MAX(G978-MAX(G$5:G977),0)</f>
        <v>1007</v>
      </c>
      <c r="L978" s="35">
        <f>MAX(G$5:G978)</f>
        <v>981190</v>
      </c>
      <c r="M978" s="3">
        <v>0.7</v>
      </c>
      <c r="N978" s="38">
        <f>INT(B978*0.2)</f>
        <v>2133345</v>
      </c>
      <c r="O978" s="38">
        <f t="shared" si="47"/>
        <v>408828</v>
      </c>
      <c r="P978">
        <f>INT(L978*2.5)</f>
        <v>2452975</v>
      </c>
      <c r="Q978">
        <f>INT(L978/4)</f>
        <v>245297</v>
      </c>
      <c r="W978" s="4" t="s">
        <v>8209</v>
      </c>
      <c r="X978">
        <v>4</v>
      </c>
      <c r="Y978" t="b">
        <f>IF(MOD(X978,9)=0,N978,IF(MOD(X978,6)=0,N978,IF(MOD(X978,3)=0,N978)))</f>
        <v>0</v>
      </c>
      <c r="Z978" t="b">
        <f>IF(MOD(X978,9)=0,O978,IF(MOD(X978,6)=0,O978,IF(MOD(X978,3)=0,O978)))</f>
        <v>0</v>
      </c>
    </row>
    <row r="979" spans="1:26">
      <c r="A979" s="4" t="s">
        <v>1244</v>
      </c>
      <c r="B979" s="3">
        <f>主线辅助!B975</f>
        <v>10677676</v>
      </c>
      <c r="C979" s="3">
        <v>7</v>
      </c>
      <c r="D979" s="3">
        <v>82</v>
      </c>
      <c r="E979" s="3">
        <v>3</v>
      </c>
      <c r="F979" s="25">
        <f t="shared" si="45"/>
        <v>1080129</v>
      </c>
      <c r="G979" s="25">
        <v>982197</v>
      </c>
      <c r="H979" s="26">
        <f>ROUND((F979/4*5.5+F979*2.7+F979/4*10*1)*2,0)*C979</f>
        <v>99425872</v>
      </c>
      <c r="I979" s="26">
        <f t="shared" si="46"/>
        <v>90411237</v>
      </c>
      <c r="J979" s="26"/>
      <c r="K979" s="35">
        <f>MAX(G979-MAX(G$5:G978),0)</f>
        <v>1007</v>
      </c>
      <c r="L979" s="35">
        <f>MAX(G$5:G979)</f>
        <v>982197</v>
      </c>
      <c r="M979" s="3">
        <v>0.7</v>
      </c>
      <c r="N979" s="38">
        <f>INT(B979*0.2)</f>
        <v>2135535</v>
      </c>
      <c r="O979" s="38">
        <f t="shared" si="47"/>
        <v>409248</v>
      </c>
      <c r="P979">
        <f>INT(L979*2.5)</f>
        <v>2455492</v>
      </c>
      <c r="Q979">
        <f>INT(L979/4)</f>
        <v>245549</v>
      </c>
      <c r="W979" s="4" t="s">
        <v>8209</v>
      </c>
      <c r="X979">
        <v>5</v>
      </c>
      <c r="Y979" t="b">
        <f>IF(MOD(X979,9)=0,N979,IF(MOD(X979,6)=0,N979,IF(MOD(X979,3)=0,N979)))</f>
        <v>0</v>
      </c>
      <c r="Z979" t="b">
        <f>IF(MOD(X979,9)=0,O979,IF(MOD(X979,6)=0,O979,IF(MOD(X979,3)=0,O979)))</f>
        <v>0</v>
      </c>
    </row>
    <row r="980" spans="1:26">
      <c r="A980" s="4" t="s">
        <v>1245</v>
      </c>
      <c r="B980" s="3">
        <f>主线辅助!B976</f>
        <v>10700901</v>
      </c>
      <c r="C980" s="3">
        <v>7</v>
      </c>
      <c r="D980" s="3">
        <v>82</v>
      </c>
      <c r="E980" s="3">
        <v>3</v>
      </c>
      <c r="F980" s="25">
        <f t="shared" si="45"/>
        <v>1082478</v>
      </c>
      <c r="G980" s="25">
        <v>984333</v>
      </c>
      <c r="H980" s="26">
        <f>ROUND((F980/4*5.5+F980*2.7+F980/4*10*1)*2,0)*C980</f>
        <v>99642102</v>
      </c>
      <c r="I980" s="26">
        <f t="shared" si="46"/>
        <v>90607853</v>
      </c>
      <c r="J980" s="26"/>
      <c r="K980" s="35">
        <f>MAX(G980-MAX(G$5:G979),0)</f>
        <v>2136</v>
      </c>
      <c r="L980" s="35">
        <f>MAX(G$5:G980)</f>
        <v>984333</v>
      </c>
      <c r="M980" s="3">
        <v>0.7</v>
      </c>
      <c r="N980" s="38">
        <f>INT(B980*0.2)</f>
        <v>2140180</v>
      </c>
      <c r="O980" s="38">
        <f t="shared" si="47"/>
        <v>410138</v>
      </c>
      <c r="P980">
        <f>INT(L980*2.5)</f>
        <v>2460832</v>
      </c>
      <c r="Q980">
        <f>INT(L980/4)</f>
        <v>246083</v>
      </c>
      <c r="W980" s="4" t="s">
        <v>8209</v>
      </c>
      <c r="X980">
        <v>6</v>
      </c>
      <c r="Y980">
        <f>IF(MOD(X980,9)=0,N980,IF(MOD(X980,6)=0,N980,IF(MOD(X980,3)=0,N980)))</f>
        <v>2140180</v>
      </c>
      <c r="Z980">
        <f>IF(MOD(X980,9)=0,O980,IF(MOD(X980,6)=0,O980,IF(MOD(X980,3)=0,O980)))</f>
        <v>410138</v>
      </c>
    </row>
    <row r="981" spans="1:26">
      <c r="A981" s="4" t="s">
        <v>1246</v>
      </c>
      <c r="B981" s="3">
        <f>主线辅助!B977</f>
        <v>10711869</v>
      </c>
      <c r="C981" s="3">
        <v>7</v>
      </c>
      <c r="D981" s="3">
        <v>82</v>
      </c>
      <c r="E981" s="3">
        <v>3</v>
      </c>
      <c r="F981" s="25">
        <f t="shared" si="45"/>
        <v>1083587</v>
      </c>
      <c r="G981" s="25">
        <v>985342</v>
      </c>
      <c r="H981" s="26">
        <f>ROUND((F981/4*5.5+F981*2.7+F981/4*10*1)*2,0)*C981</f>
        <v>99744183</v>
      </c>
      <c r="I981" s="26">
        <f t="shared" si="46"/>
        <v>90700729</v>
      </c>
      <c r="J981" s="26"/>
      <c r="K981" s="35">
        <f>MAX(G981-MAX(G$5:G980),0)</f>
        <v>1009</v>
      </c>
      <c r="L981" s="35">
        <f>MAX(G$5:G981)</f>
        <v>985342</v>
      </c>
      <c r="M981" s="3">
        <v>0.7</v>
      </c>
      <c r="N981" s="38">
        <f>INT(B981*0.2)</f>
        <v>2142373</v>
      </c>
      <c r="O981" s="38">
        <f t="shared" si="47"/>
        <v>410558</v>
      </c>
      <c r="P981">
        <f>INT(L981*2.5)</f>
        <v>2463355</v>
      </c>
      <c r="Q981">
        <f>INT(L981/4)</f>
        <v>246335</v>
      </c>
      <c r="W981" s="4" t="s">
        <v>8209</v>
      </c>
      <c r="X981">
        <v>7</v>
      </c>
      <c r="Y981" t="b">
        <f>IF(MOD(X981,9)=0,N981,IF(MOD(X981,6)=0,N981,IF(MOD(X981,3)=0,N981)))</f>
        <v>0</v>
      </c>
      <c r="Z981" t="b">
        <f>IF(MOD(X981,9)=0,O981,IF(MOD(X981,6)=0,O981,IF(MOD(X981,3)=0,O981)))</f>
        <v>0</v>
      </c>
    </row>
    <row r="982" spans="1:26">
      <c r="A982" s="4" t="s">
        <v>1247</v>
      </c>
      <c r="B982" s="3">
        <f>主线辅助!B978</f>
        <v>10722838</v>
      </c>
      <c r="C982" s="3">
        <v>7</v>
      </c>
      <c r="D982" s="3">
        <v>82</v>
      </c>
      <c r="E982" s="3">
        <v>3</v>
      </c>
      <c r="F982" s="25">
        <f t="shared" si="45"/>
        <v>1084697</v>
      </c>
      <c r="G982" s="25">
        <v>986351</v>
      </c>
      <c r="H982" s="26">
        <f>ROUND((F982/4*5.5+F982*2.7+F982/4*10*1)*2,0)*C982</f>
        <v>99846362</v>
      </c>
      <c r="I982" s="26">
        <f t="shared" si="46"/>
        <v>90793612</v>
      </c>
      <c r="J982" s="26"/>
      <c r="K982" s="35">
        <f>MAX(G982-MAX(G$5:G981),0)</f>
        <v>1009</v>
      </c>
      <c r="L982" s="35">
        <f>MAX(G$5:G982)</f>
        <v>986351</v>
      </c>
      <c r="M982" s="3">
        <v>0.7</v>
      </c>
      <c r="N982" s="38">
        <f>INT(B982*0.2)</f>
        <v>2144567</v>
      </c>
      <c r="O982" s="38">
        <f t="shared" si="47"/>
        <v>410978</v>
      </c>
      <c r="P982">
        <f>INT(L982*2.5)</f>
        <v>2465877</v>
      </c>
      <c r="Q982">
        <f>INT(L982/4)</f>
        <v>246587</v>
      </c>
      <c r="W982" s="4" t="s">
        <v>8209</v>
      </c>
      <c r="X982">
        <v>8</v>
      </c>
      <c r="Y982" t="b">
        <f>IF(MOD(X982,9)=0,N982,IF(MOD(X982,6)=0,N982,IF(MOD(X982,3)=0,N982)))</f>
        <v>0</v>
      </c>
      <c r="Z982" t="b">
        <f>IF(MOD(X982,9)=0,O982,IF(MOD(X982,6)=0,O982,IF(MOD(X982,3)=0,O982)))</f>
        <v>0</v>
      </c>
    </row>
    <row r="983" spans="1:26">
      <c r="A983" s="4" t="s">
        <v>1248</v>
      </c>
      <c r="B983" s="3">
        <f>主线辅助!B979</f>
        <v>10746139</v>
      </c>
      <c r="C983" s="3">
        <v>7</v>
      </c>
      <c r="D983" s="3">
        <v>82</v>
      </c>
      <c r="E983" s="3">
        <v>3</v>
      </c>
      <c r="F983" s="25">
        <f t="shared" si="45"/>
        <v>1087054</v>
      </c>
      <c r="G983" s="25">
        <v>988494</v>
      </c>
      <c r="H983" s="26">
        <f>ROUND((F983/4*5.5+F983*2.7+F983/4*10*1)*2,0)*C983</f>
        <v>100063320</v>
      </c>
      <c r="I983" s="26">
        <f t="shared" si="46"/>
        <v>90990872</v>
      </c>
      <c r="J983" s="26"/>
      <c r="K983" s="35">
        <f>MAX(G983-MAX(G$5:G982),0)</f>
        <v>2143</v>
      </c>
      <c r="L983" s="35">
        <f>MAX(G$5:G983)</f>
        <v>988494</v>
      </c>
      <c r="M983" s="3">
        <v>0.7</v>
      </c>
      <c r="N983" s="38">
        <f>INT(B983*0.2)</f>
        <v>2149227</v>
      </c>
      <c r="O983" s="38">
        <f t="shared" si="47"/>
        <v>411872</v>
      </c>
      <c r="P983">
        <f>INT(L983*2.5)</f>
        <v>2471235</v>
      </c>
      <c r="Q983">
        <f>INT(L983/4)</f>
        <v>247123</v>
      </c>
      <c r="W983" s="4" t="s">
        <v>8209</v>
      </c>
      <c r="X983">
        <v>9</v>
      </c>
      <c r="Y983">
        <f>IF(MOD(X983,9)=0,N983,IF(MOD(X983,6)=0,N983,IF(MOD(X983,3)=0,N983)))</f>
        <v>2149227</v>
      </c>
      <c r="Z983">
        <f>IF(MOD(X983,9)=0,O983,IF(MOD(X983,6)=0,O983,IF(MOD(X983,3)=0,O983)))</f>
        <v>411872</v>
      </c>
    </row>
    <row r="984" spans="1:26">
      <c r="A984" s="4" t="s">
        <v>218</v>
      </c>
      <c r="B984" s="3">
        <f>主线辅助!B980</f>
        <v>10757129</v>
      </c>
      <c r="C984" s="3">
        <v>7</v>
      </c>
      <c r="D984" s="3">
        <v>82</v>
      </c>
      <c r="E984" s="3">
        <v>3</v>
      </c>
      <c r="F984" s="25">
        <f t="shared" si="45"/>
        <v>1088166</v>
      </c>
      <c r="G984" s="25">
        <v>989505</v>
      </c>
      <c r="H984" s="26">
        <f>ROUND((F984/4*5.5+F984*2.7+F984/4*10*1)*2,0)*C984</f>
        <v>100165681</v>
      </c>
      <c r="I984" s="26">
        <f t="shared" si="46"/>
        <v>91083937</v>
      </c>
      <c r="J984" s="26"/>
      <c r="K984" s="35">
        <f>MAX(G984-MAX(G$5:G983),0)</f>
        <v>1011</v>
      </c>
      <c r="L984" s="35">
        <f>MAX(G$5:G984)</f>
        <v>989505</v>
      </c>
      <c r="M984" s="3">
        <v>0.7</v>
      </c>
      <c r="N984" s="38">
        <f>INT(B984*0.2)</f>
        <v>2151425</v>
      </c>
      <c r="O984" s="38">
        <f t="shared" si="47"/>
        <v>412293</v>
      </c>
      <c r="P984">
        <f>INT(L984*2.5)</f>
        <v>2473762</v>
      </c>
      <c r="Q984">
        <f>INT(L984/4)</f>
        <v>247376</v>
      </c>
      <c r="W984" s="4" t="s">
        <v>8209</v>
      </c>
      <c r="X984">
        <v>10</v>
      </c>
      <c r="Y984" t="b">
        <f>IF(MOD(X984,9)=0,N984,IF(MOD(X984,6)=0,N984,IF(MOD(X984,3)=0,N984)))</f>
        <v>0</v>
      </c>
      <c r="Z984" t="b">
        <f>IF(MOD(X984,9)=0,O984,IF(MOD(X984,6)=0,O984,IF(MOD(X984,3)=0,O984)))</f>
        <v>0</v>
      </c>
    </row>
    <row r="985" spans="1:26">
      <c r="A985" s="4" t="s">
        <v>1249</v>
      </c>
      <c r="B985" s="3">
        <f>主线辅助!B981</f>
        <v>10828040</v>
      </c>
      <c r="C985" s="3">
        <v>7</v>
      </c>
      <c r="D985" s="3">
        <v>82</v>
      </c>
      <c r="E985" s="3">
        <v>3</v>
      </c>
      <c r="F985" s="25">
        <f t="shared" si="45"/>
        <v>1095339</v>
      </c>
      <c r="G985" s="25">
        <v>996028</v>
      </c>
      <c r="H985" s="26">
        <f>ROUND((F985/4*5.5+F985*2.7+F985/4*10*1)*2,0)*C985</f>
        <v>100825956</v>
      </c>
      <c r="I985" s="26">
        <f t="shared" si="46"/>
        <v>91684376</v>
      </c>
      <c r="J985" s="26"/>
      <c r="K985" s="35">
        <f>MAX(G985-MAX(G$5:G984),0)</f>
        <v>6523</v>
      </c>
      <c r="L985" s="35">
        <f>MAX(G$5:G985)</f>
        <v>996028</v>
      </c>
      <c r="M985" s="3">
        <v>0.7</v>
      </c>
      <c r="N985" s="38">
        <f>INT(B985*0.2)</f>
        <v>2165608</v>
      </c>
      <c r="O985" s="38">
        <f t="shared" si="47"/>
        <v>415011</v>
      </c>
      <c r="P985">
        <f>INT(L985*2.5)</f>
        <v>2490070</v>
      </c>
      <c r="Q985">
        <f>INT(L985/4)</f>
        <v>249007</v>
      </c>
      <c r="W985" s="4" t="s">
        <v>8210</v>
      </c>
      <c r="X985">
        <v>1</v>
      </c>
      <c r="Y985" t="b">
        <f>IF(MOD(X985,9)=0,N985,IF(MOD(X985,6)=0,N985,IF(MOD(X985,3)=0,N985)))</f>
        <v>0</v>
      </c>
      <c r="Z985" t="b">
        <f>IF(MOD(X985,9)=0,O985,IF(MOD(X985,6)=0,O985,IF(MOD(X985,3)=0,O985)))</f>
        <v>0</v>
      </c>
    </row>
    <row r="986" spans="1:26">
      <c r="A986" s="4" t="s">
        <v>1250</v>
      </c>
      <c r="B986" s="3">
        <f>主线辅助!B982</f>
        <v>10839226</v>
      </c>
      <c r="C986" s="3">
        <v>7</v>
      </c>
      <c r="D986" s="3">
        <v>82</v>
      </c>
      <c r="E986" s="3">
        <v>3</v>
      </c>
      <c r="F986" s="25">
        <f t="shared" si="45"/>
        <v>1096471</v>
      </c>
      <c r="G986" s="25">
        <v>997057</v>
      </c>
      <c r="H986" s="26">
        <f>ROUND((F986/4*5.5+F986*2.7+F986/4*10*1)*2,0)*C986</f>
        <v>100930158</v>
      </c>
      <c r="I986" s="26">
        <f t="shared" si="46"/>
        <v>91779100</v>
      </c>
      <c r="J986" s="26"/>
      <c r="K986" s="35">
        <f>MAX(G986-MAX(G$5:G985),0)</f>
        <v>1029</v>
      </c>
      <c r="L986" s="35">
        <f>MAX(G$5:G986)</f>
        <v>997057</v>
      </c>
      <c r="M986" s="3">
        <v>0.7</v>
      </c>
      <c r="N986" s="38">
        <f>INT(B986*0.2)</f>
        <v>2167845</v>
      </c>
      <c r="O986" s="38">
        <f t="shared" si="47"/>
        <v>415440</v>
      </c>
      <c r="P986">
        <f>INT(L986*2.5)</f>
        <v>2492642</v>
      </c>
      <c r="Q986">
        <f>INT(L986/4)</f>
        <v>249264</v>
      </c>
      <c r="W986" s="4" t="s">
        <v>8210</v>
      </c>
      <c r="X986">
        <v>2</v>
      </c>
      <c r="Y986" t="b">
        <f>IF(MOD(X986,9)=0,N986,IF(MOD(X986,6)=0,N986,IF(MOD(X986,3)=0,N986)))</f>
        <v>0</v>
      </c>
      <c r="Z986" t="b">
        <f>IF(MOD(X986,9)=0,O986,IF(MOD(X986,6)=0,O986,IF(MOD(X986,3)=0,O986)))</f>
        <v>0</v>
      </c>
    </row>
    <row r="987" spans="1:26">
      <c r="A987" s="4" t="s">
        <v>1251</v>
      </c>
      <c r="B987" s="3">
        <f>主线辅助!B983</f>
        <v>10862814</v>
      </c>
      <c r="C987" s="3">
        <v>7</v>
      </c>
      <c r="D987" s="3">
        <v>82</v>
      </c>
      <c r="E987" s="3">
        <v>3</v>
      </c>
      <c r="F987" s="25">
        <f t="shared" si="45"/>
        <v>1098857</v>
      </c>
      <c r="G987" s="25">
        <v>999227</v>
      </c>
      <c r="H987" s="26">
        <f>ROUND((F987/4*5.5+F987*2.7+F987/4*10*1)*2,0)*C987</f>
        <v>101149790</v>
      </c>
      <c r="I987" s="26">
        <f t="shared" si="46"/>
        <v>91978845</v>
      </c>
      <c r="J987" s="26"/>
      <c r="K987" s="35">
        <f>MAX(G987-MAX(G$5:G986),0)</f>
        <v>2170</v>
      </c>
      <c r="L987" s="35">
        <f>MAX(G$5:G987)</f>
        <v>999227</v>
      </c>
      <c r="M987" s="3">
        <v>0.7</v>
      </c>
      <c r="N987" s="38">
        <f>INT(B987*0.2)</f>
        <v>2172562</v>
      </c>
      <c r="O987" s="38">
        <f t="shared" si="47"/>
        <v>416343</v>
      </c>
      <c r="P987">
        <f>INT(L987*2.5)</f>
        <v>2498067</v>
      </c>
      <c r="Q987">
        <f>INT(L987/4)</f>
        <v>249806</v>
      </c>
      <c r="W987" s="4" t="s">
        <v>8210</v>
      </c>
      <c r="X987">
        <v>3</v>
      </c>
      <c r="Y987">
        <f>IF(MOD(X987,9)=0,N987,IF(MOD(X987,6)=0,N987,IF(MOD(X987,3)=0,N987)))</f>
        <v>2172562</v>
      </c>
      <c r="Z987">
        <f>IF(MOD(X987,9)=0,O987,IF(MOD(X987,6)=0,O987,IF(MOD(X987,3)=0,O987)))</f>
        <v>416343</v>
      </c>
    </row>
    <row r="988" spans="1:26">
      <c r="A988" s="4" t="s">
        <v>1252</v>
      </c>
      <c r="B988" s="3">
        <f>主线辅助!B984</f>
        <v>10874020</v>
      </c>
      <c r="C988" s="3">
        <v>7</v>
      </c>
      <c r="D988" s="3">
        <v>82</v>
      </c>
      <c r="E988" s="3">
        <v>3</v>
      </c>
      <c r="F988" s="25">
        <f t="shared" si="45"/>
        <v>1099990</v>
      </c>
      <c r="G988" s="25">
        <v>1000258</v>
      </c>
      <c r="H988" s="26">
        <f>ROUND((F988/4*5.5+F988*2.7+F988/4*10*1)*2,0)*C988</f>
        <v>101254083</v>
      </c>
      <c r="I988" s="26">
        <f t="shared" si="46"/>
        <v>92073751</v>
      </c>
      <c r="J988" s="26"/>
      <c r="K988" s="35">
        <f>MAX(G988-MAX(G$5:G987),0)</f>
        <v>1031</v>
      </c>
      <c r="L988" s="35">
        <f>MAX(G$5:G988)</f>
        <v>1000258</v>
      </c>
      <c r="M988" s="3">
        <v>0.7</v>
      </c>
      <c r="N988" s="38">
        <f>INT(B988*0.2)</f>
        <v>2174804</v>
      </c>
      <c r="O988" s="38">
        <f t="shared" si="47"/>
        <v>416773</v>
      </c>
      <c r="P988">
        <f>INT(L988*2.5)</f>
        <v>2500645</v>
      </c>
      <c r="Q988">
        <f>INT(L988/4)</f>
        <v>250064</v>
      </c>
      <c r="W988" s="4" t="s">
        <v>8210</v>
      </c>
      <c r="X988">
        <v>4</v>
      </c>
      <c r="Y988" t="b">
        <f>IF(MOD(X988,9)=0,N988,IF(MOD(X988,6)=0,N988,IF(MOD(X988,3)=0,N988)))</f>
        <v>0</v>
      </c>
      <c r="Z988" t="b">
        <f>IF(MOD(X988,9)=0,O988,IF(MOD(X988,6)=0,O988,IF(MOD(X988,3)=0,O988)))</f>
        <v>0</v>
      </c>
    </row>
    <row r="989" spans="1:26">
      <c r="A989" s="4" t="s">
        <v>1253</v>
      </c>
      <c r="B989" s="3">
        <f>主线辅助!B985</f>
        <v>10885229</v>
      </c>
      <c r="C989" s="3">
        <v>7</v>
      </c>
      <c r="D989" s="3">
        <v>82</v>
      </c>
      <c r="E989" s="3">
        <v>3</v>
      </c>
      <c r="F989" s="25">
        <f t="shared" si="45"/>
        <v>1101124</v>
      </c>
      <c r="G989" s="25">
        <v>1001289</v>
      </c>
      <c r="H989" s="26">
        <f>ROUND((F989/4*5.5+F989*2.7+F989/4*10*1)*2,0)*C989</f>
        <v>101358467</v>
      </c>
      <c r="I989" s="26">
        <f t="shared" si="46"/>
        <v>92168650</v>
      </c>
      <c r="J989" s="26"/>
      <c r="K989" s="35">
        <f>MAX(G989-MAX(G$5:G988),0)</f>
        <v>1031</v>
      </c>
      <c r="L989" s="35">
        <f>MAX(G$5:G989)</f>
        <v>1001289</v>
      </c>
      <c r="M989" s="3">
        <v>0.7</v>
      </c>
      <c r="N989" s="38">
        <f>INT(B989*0.2)</f>
        <v>2177045</v>
      </c>
      <c r="O989" s="38">
        <f t="shared" si="47"/>
        <v>417203</v>
      </c>
      <c r="P989">
        <f>INT(L989*2.5)</f>
        <v>2503222</v>
      </c>
      <c r="Q989">
        <f>INT(L989/4)</f>
        <v>250322</v>
      </c>
      <c r="W989" s="4" t="s">
        <v>8210</v>
      </c>
      <c r="X989">
        <v>5</v>
      </c>
      <c r="Y989" t="b">
        <f>IF(MOD(X989,9)=0,N989,IF(MOD(X989,6)=0,N989,IF(MOD(X989,3)=0,N989)))</f>
        <v>0</v>
      </c>
      <c r="Z989" t="b">
        <f>IF(MOD(X989,9)=0,O989,IF(MOD(X989,6)=0,O989,IF(MOD(X989,3)=0,O989)))</f>
        <v>0</v>
      </c>
    </row>
    <row r="990" spans="1:26">
      <c r="A990" s="4" t="s">
        <v>1254</v>
      </c>
      <c r="B990" s="3">
        <f>主线辅助!B986</f>
        <v>10908893</v>
      </c>
      <c r="C990" s="3">
        <v>7</v>
      </c>
      <c r="D990" s="3">
        <v>82</v>
      </c>
      <c r="E990" s="3">
        <v>3</v>
      </c>
      <c r="F990" s="25">
        <f t="shared" si="45"/>
        <v>1103518</v>
      </c>
      <c r="G990" s="25">
        <v>1003466</v>
      </c>
      <c r="H990" s="26">
        <f>ROUND((F990/4*5.5+F990*2.7+F990/4*10*1)*2,0)*C990</f>
        <v>101578834</v>
      </c>
      <c r="I990" s="26">
        <f t="shared" si="46"/>
        <v>92369046</v>
      </c>
      <c r="J990" s="26"/>
      <c r="K990" s="35">
        <f>MAX(G990-MAX(G$5:G989),0)</f>
        <v>2177</v>
      </c>
      <c r="L990" s="35">
        <f>MAX(G$5:G990)</f>
        <v>1003466</v>
      </c>
      <c r="M990" s="3">
        <v>0.7</v>
      </c>
      <c r="N990" s="38">
        <f>INT(B990*0.2)</f>
        <v>2181778</v>
      </c>
      <c r="O990" s="38">
        <f t="shared" si="47"/>
        <v>418110</v>
      </c>
      <c r="P990">
        <f>INT(L990*2.5)</f>
        <v>2508665</v>
      </c>
      <c r="Q990">
        <f>INT(L990/4)</f>
        <v>250866</v>
      </c>
      <c r="W990" s="4" t="s">
        <v>8210</v>
      </c>
      <c r="X990">
        <v>6</v>
      </c>
      <c r="Y990">
        <f>IF(MOD(X990,9)=0,N990,IF(MOD(X990,6)=0,N990,IF(MOD(X990,3)=0,N990)))</f>
        <v>2181778</v>
      </c>
      <c r="Z990">
        <f>IF(MOD(X990,9)=0,O990,IF(MOD(X990,6)=0,O990,IF(MOD(X990,3)=0,O990)))</f>
        <v>418110</v>
      </c>
    </row>
    <row r="991" spans="1:26">
      <c r="A991" s="4" t="s">
        <v>1255</v>
      </c>
      <c r="B991" s="3">
        <f>主线辅助!B987</f>
        <v>10920122</v>
      </c>
      <c r="C991" s="3">
        <v>7</v>
      </c>
      <c r="D991" s="3">
        <v>82</v>
      </c>
      <c r="E991" s="3">
        <v>3</v>
      </c>
      <c r="F991" s="25">
        <f t="shared" si="45"/>
        <v>1104654</v>
      </c>
      <c r="G991" s="25">
        <v>1004498</v>
      </c>
      <c r="H991" s="26">
        <f>ROUND((F991/4*5.5+F991*2.7+F991/4*10*1)*2,0)*C991</f>
        <v>101683400</v>
      </c>
      <c r="I991" s="26">
        <f t="shared" si="46"/>
        <v>92464043</v>
      </c>
      <c r="J991" s="26"/>
      <c r="K991" s="35">
        <f>MAX(G991-MAX(G$5:G990),0)</f>
        <v>1032</v>
      </c>
      <c r="L991" s="35">
        <f>MAX(G$5:G991)</f>
        <v>1004498</v>
      </c>
      <c r="M991" s="3">
        <v>0.7</v>
      </c>
      <c r="N991" s="38">
        <f>INT(B991*0.2)</f>
        <v>2184024</v>
      </c>
      <c r="O991" s="38">
        <f t="shared" si="47"/>
        <v>418540</v>
      </c>
      <c r="P991">
        <f>INT(L991*2.5)</f>
        <v>2511245</v>
      </c>
      <c r="Q991">
        <f>INT(L991/4)</f>
        <v>251124</v>
      </c>
      <c r="W991" s="4" t="s">
        <v>8210</v>
      </c>
      <c r="X991">
        <v>7</v>
      </c>
      <c r="Y991" t="b">
        <f>IF(MOD(X991,9)=0,N991,IF(MOD(X991,6)=0,N991,IF(MOD(X991,3)=0,N991)))</f>
        <v>0</v>
      </c>
      <c r="Z991" t="b">
        <f>IF(MOD(X991,9)=0,O991,IF(MOD(X991,6)=0,O991,IF(MOD(X991,3)=0,O991)))</f>
        <v>0</v>
      </c>
    </row>
    <row r="992" spans="1:26">
      <c r="A992" s="4" t="s">
        <v>1256</v>
      </c>
      <c r="B992" s="3">
        <f>主线辅助!B988</f>
        <v>10931353</v>
      </c>
      <c r="C992" s="3">
        <v>7</v>
      </c>
      <c r="D992" s="3">
        <v>82</v>
      </c>
      <c r="E992" s="3">
        <v>3</v>
      </c>
      <c r="F992" s="25">
        <f t="shared" si="45"/>
        <v>1105790</v>
      </c>
      <c r="G992" s="25">
        <v>1005532</v>
      </c>
      <c r="H992" s="26">
        <f>ROUND((F992/4*5.5+F992*2.7+F992/4*10*1)*2,0)*C992</f>
        <v>101787973</v>
      </c>
      <c r="I992" s="26">
        <f t="shared" si="46"/>
        <v>92559222</v>
      </c>
      <c r="J992" s="26"/>
      <c r="K992" s="35">
        <f>MAX(G992-MAX(G$5:G991),0)</f>
        <v>1034</v>
      </c>
      <c r="L992" s="35">
        <f>MAX(G$5:G992)</f>
        <v>1005532</v>
      </c>
      <c r="M992" s="3">
        <v>0.7</v>
      </c>
      <c r="N992" s="38">
        <f>INT(B992*0.2)</f>
        <v>2186270</v>
      </c>
      <c r="O992" s="38">
        <f t="shared" si="47"/>
        <v>418971</v>
      </c>
      <c r="P992">
        <f>INT(L992*2.5)</f>
        <v>2513830</v>
      </c>
      <c r="Q992">
        <f>INT(L992/4)</f>
        <v>251383</v>
      </c>
      <c r="W992" s="4" t="s">
        <v>8210</v>
      </c>
      <c r="X992">
        <v>8</v>
      </c>
      <c r="Y992" t="b">
        <f>IF(MOD(X992,9)=0,N992,IF(MOD(X992,6)=0,N992,IF(MOD(X992,3)=0,N992)))</f>
        <v>0</v>
      </c>
      <c r="Z992" t="b">
        <f>IF(MOD(X992,9)=0,O992,IF(MOD(X992,6)=0,O992,IF(MOD(X992,3)=0,O992)))</f>
        <v>0</v>
      </c>
    </row>
    <row r="993" spans="1:26">
      <c r="A993" s="4" t="s">
        <v>1257</v>
      </c>
      <c r="B993" s="3">
        <f>主线辅助!B989</f>
        <v>10955093</v>
      </c>
      <c r="C993" s="3">
        <v>7</v>
      </c>
      <c r="D993" s="3">
        <v>82</v>
      </c>
      <c r="E993" s="3">
        <v>3</v>
      </c>
      <c r="F993" s="25">
        <f t="shared" si="45"/>
        <v>1108191</v>
      </c>
      <c r="G993" s="25">
        <v>1007715</v>
      </c>
      <c r="H993" s="26">
        <f>ROUND((F993/4*5.5+F993*2.7+F993/4*10*1)*2,0)*C993</f>
        <v>102008984</v>
      </c>
      <c r="I993" s="26">
        <f t="shared" si="46"/>
        <v>92760164</v>
      </c>
      <c r="J993" s="26"/>
      <c r="K993" s="35">
        <f>MAX(G993-MAX(G$5:G992),0)</f>
        <v>2183</v>
      </c>
      <c r="L993" s="35">
        <f>MAX(G$5:G993)</f>
        <v>1007715</v>
      </c>
      <c r="M993" s="3">
        <v>0.7</v>
      </c>
      <c r="N993" s="38">
        <f>INT(B993*0.2)</f>
        <v>2191018</v>
      </c>
      <c r="O993" s="38">
        <f t="shared" si="47"/>
        <v>419880</v>
      </c>
      <c r="P993">
        <f>INT(L993*2.5)</f>
        <v>2519287</v>
      </c>
      <c r="Q993">
        <f>INT(L993/4)</f>
        <v>251928</v>
      </c>
      <c r="W993" s="4" t="s">
        <v>8210</v>
      </c>
      <c r="X993">
        <v>9</v>
      </c>
      <c r="Y993">
        <f>IF(MOD(X993,9)=0,N993,IF(MOD(X993,6)=0,N993,IF(MOD(X993,3)=0,N993)))</f>
        <v>2191018</v>
      </c>
      <c r="Z993">
        <f>IF(MOD(X993,9)=0,O993,IF(MOD(X993,6)=0,O993,IF(MOD(X993,3)=0,O993)))</f>
        <v>419880</v>
      </c>
    </row>
    <row r="994" spans="1:26">
      <c r="A994" s="4" t="s">
        <v>220</v>
      </c>
      <c r="B994" s="3">
        <f>主线辅助!B990</f>
        <v>10966346</v>
      </c>
      <c r="C994" s="3">
        <v>7</v>
      </c>
      <c r="D994" s="3">
        <v>82</v>
      </c>
      <c r="E994" s="3">
        <v>3</v>
      </c>
      <c r="F994" s="25">
        <f t="shared" si="45"/>
        <v>1109330</v>
      </c>
      <c r="G994" s="25">
        <v>1008750</v>
      </c>
      <c r="H994" s="26">
        <f>ROUND((F994/4*5.5+F994*2.7+F994/4*10*1)*2,0)*C994</f>
        <v>102113830</v>
      </c>
      <c r="I994" s="26">
        <f t="shared" si="46"/>
        <v>92855441</v>
      </c>
      <c r="J994" s="26"/>
      <c r="K994" s="35">
        <f>MAX(G994-MAX(G$5:G993),0)</f>
        <v>1035</v>
      </c>
      <c r="L994" s="35">
        <f>MAX(G$5:G994)</f>
        <v>1008750</v>
      </c>
      <c r="M994" s="3">
        <v>0.7</v>
      </c>
      <c r="N994" s="38">
        <f>INT(B994*0.2)</f>
        <v>2193269</v>
      </c>
      <c r="O994" s="38">
        <f t="shared" si="47"/>
        <v>420312</v>
      </c>
      <c r="P994">
        <f>INT(L994*2.5)</f>
        <v>2521875</v>
      </c>
      <c r="Q994">
        <f>INT(L994/4)</f>
        <v>252187</v>
      </c>
      <c r="W994" s="4" t="s">
        <v>8210</v>
      </c>
      <c r="X994">
        <v>10</v>
      </c>
      <c r="Y994" t="b">
        <f>IF(MOD(X994,9)=0,N994,IF(MOD(X994,6)=0,N994,IF(MOD(X994,3)=0,N994)))</f>
        <v>0</v>
      </c>
      <c r="Z994" t="b">
        <f>IF(MOD(X994,9)=0,O994,IF(MOD(X994,6)=0,O994,IF(MOD(X994,3)=0,O994)))</f>
        <v>0</v>
      </c>
    </row>
    <row r="995" spans="1:26">
      <c r="A995" s="4" t="s">
        <v>1258</v>
      </c>
      <c r="B995" s="3">
        <f>主线辅助!B991</f>
        <v>11038642</v>
      </c>
      <c r="C995" s="3">
        <v>7</v>
      </c>
      <c r="D995" s="3">
        <v>82</v>
      </c>
      <c r="E995" s="3">
        <v>3</v>
      </c>
      <c r="F995" s="25">
        <f t="shared" si="45"/>
        <v>1116643</v>
      </c>
      <c r="G995" s="25">
        <v>1015401</v>
      </c>
      <c r="H995" s="26">
        <f>ROUND((F995/4*5.5+F995*2.7+F995/4*10*1)*2,0)*C995</f>
        <v>102786985</v>
      </c>
      <c r="I995" s="26">
        <f t="shared" si="46"/>
        <v>93467661</v>
      </c>
      <c r="J995" s="26"/>
      <c r="K995" s="35">
        <f>MAX(G995-MAX(G$5:G994),0)</f>
        <v>6651</v>
      </c>
      <c r="L995" s="35">
        <f>MAX(G$5:G995)</f>
        <v>1015401</v>
      </c>
      <c r="M995" s="3">
        <v>0.7</v>
      </c>
      <c r="N995" s="38">
        <f>INT(B995*0.2)</f>
        <v>2207728</v>
      </c>
      <c r="O995" s="38">
        <f t="shared" si="47"/>
        <v>423083</v>
      </c>
      <c r="P995">
        <f>INT(L995*2.5)</f>
        <v>2538502</v>
      </c>
      <c r="Q995">
        <f>INT(L995/4)</f>
        <v>253850</v>
      </c>
      <c r="W995" s="4" t="s">
        <v>8211</v>
      </c>
      <c r="X995">
        <v>1</v>
      </c>
      <c r="Y995" t="b">
        <f>IF(MOD(X995,9)=0,N995,IF(MOD(X995,6)=0,N995,IF(MOD(X995,3)=0,N995)))</f>
        <v>0</v>
      </c>
      <c r="Z995" t="b">
        <f>IF(MOD(X995,9)=0,O995,IF(MOD(X995,6)=0,O995,IF(MOD(X995,3)=0,O995)))</f>
        <v>0</v>
      </c>
    </row>
    <row r="996" spans="1:26">
      <c r="A996" s="4" t="s">
        <v>1259</v>
      </c>
      <c r="B996" s="3">
        <f>主线辅助!B992</f>
        <v>11049915</v>
      </c>
      <c r="C996" s="3">
        <v>7</v>
      </c>
      <c r="D996" s="3">
        <v>82</v>
      </c>
      <c r="E996" s="3">
        <v>3</v>
      </c>
      <c r="F996" s="25">
        <f t="shared" si="45"/>
        <v>1117783</v>
      </c>
      <c r="G996" s="25">
        <v>1016438</v>
      </c>
      <c r="H996" s="26">
        <f>ROUND((F996/4*5.5+F996*2.7+F996/4*10*1)*2,0)*C996</f>
        <v>102891922</v>
      </c>
      <c r="I996" s="26">
        <f t="shared" si="46"/>
        <v>93563120</v>
      </c>
      <c r="J996" s="26"/>
      <c r="K996" s="35">
        <f>MAX(G996-MAX(G$5:G995),0)</f>
        <v>1037</v>
      </c>
      <c r="L996" s="35">
        <f>MAX(G$5:G996)</f>
        <v>1016438</v>
      </c>
      <c r="M996" s="3">
        <v>0.7</v>
      </c>
      <c r="N996" s="38">
        <f>INT(B996*0.2)</f>
        <v>2209983</v>
      </c>
      <c r="O996" s="38">
        <f t="shared" si="47"/>
        <v>423515</v>
      </c>
      <c r="P996">
        <f>INT(L996*2.5)</f>
        <v>2541095</v>
      </c>
      <c r="Q996">
        <f>INT(L996/4)</f>
        <v>254109</v>
      </c>
      <c r="W996" s="4" t="s">
        <v>8211</v>
      </c>
      <c r="X996">
        <v>2</v>
      </c>
      <c r="Y996" t="b">
        <f>IF(MOD(X996,9)=0,N996,IF(MOD(X996,6)=0,N996,IF(MOD(X996,3)=0,N996)))</f>
        <v>0</v>
      </c>
      <c r="Z996" t="b">
        <f>IF(MOD(X996,9)=0,O996,IF(MOD(X996,6)=0,O996,IF(MOD(X996,3)=0,O996)))</f>
        <v>0</v>
      </c>
    </row>
    <row r="997" spans="1:26">
      <c r="A997" s="4" t="s">
        <v>1260</v>
      </c>
      <c r="B997" s="3">
        <f>主线辅助!B993</f>
        <v>11073769</v>
      </c>
      <c r="C997" s="3">
        <v>7</v>
      </c>
      <c r="D997" s="3">
        <v>82</v>
      </c>
      <c r="E997" s="3">
        <v>3</v>
      </c>
      <c r="F997" s="25">
        <f t="shared" si="45"/>
        <v>1120196</v>
      </c>
      <c r="G997" s="25">
        <v>1018632</v>
      </c>
      <c r="H997" s="26">
        <f>ROUND((F997/4*5.5+F997*2.7+F997/4*10*1)*2,0)*C997</f>
        <v>103114039</v>
      </c>
      <c r="I997" s="26">
        <f t="shared" si="46"/>
        <v>93765077</v>
      </c>
      <c r="J997" s="26"/>
      <c r="K997" s="35">
        <f>MAX(G997-MAX(G$5:G996),0)</f>
        <v>2194</v>
      </c>
      <c r="L997" s="35">
        <f>MAX(G$5:G997)</f>
        <v>1018632</v>
      </c>
      <c r="M997" s="3">
        <v>0.7</v>
      </c>
      <c r="N997" s="38">
        <f>INT(B997*0.2)</f>
        <v>2214753</v>
      </c>
      <c r="O997" s="38">
        <f t="shared" si="47"/>
        <v>424430</v>
      </c>
      <c r="P997">
        <f>INT(L997*2.5)</f>
        <v>2546580</v>
      </c>
      <c r="Q997">
        <f>INT(L997/4)</f>
        <v>254658</v>
      </c>
      <c r="W997" s="4" t="s">
        <v>8211</v>
      </c>
      <c r="X997">
        <v>3</v>
      </c>
      <c r="Y997">
        <f>IF(MOD(X997,9)=0,N997,IF(MOD(X997,6)=0,N997,IF(MOD(X997,3)=0,N997)))</f>
        <v>2214753</v>
      </c>
      <c r="Z997">
        <f>IF(MOD(X997,9)=0,O997,IF(MOD(X997,6)=0,O997,IF(MOD(X997,3)=0,O997)))</f>
        <v>424430</v>
      </c>
    </row>
    <row r="998" spans="1:26">
      <c r="A998" s="4" t="s">
        <v>1261</v>
      </c>
      <c r="B998" s="3">
        <f>主线辅助!B994</f>
        <v>11085063</v>
      </c>
      <c r="C998" s="3">
        <v>7</v>
      </c>
      <c r="D998" s="3">
        <v>82</v>
      </c>
      <c r="E998" s="3">
        <v>3</v>
      </c>
      <c r="F998" s="25">
        <f t="shared" si="45"/>
        <v>1121339</v>
      </c>
      <c r="G998" s="25">
        <v>1019671</v>
      </c>
      <c r="H998" s="26">
        <f>ROUND((F998/4*5.5+F998*2.7+F998/4*10*1)*2,0)*C998</f>
        <v>103219256</v>
      </c>
      <c r="I998" s="26">
        <f t="shared" si="46"/>
        <v>93860718</v>
      </c>
      <c r="J998" s="26"/>
      <c r="K998" s="35">
        <f>MAX(G998-MAX(G$5:G997),0)</f>
        <v>1039</v>
      </c>
      <c r="L998" s="35">
        <f>MAX(G$5:G998)</f>
        <v>1019671</v>
      </c>
      <c r="M998" s="3">
        <v>0.7</v>
      </c>
      <c r="N998" s="38">
        <f>INT(B998*0.2)</f>
        <v>2217012</v>
      </c>
      <c r="O998" s="38">
        <f t="shared" si="47"/>
        <v>424862</v>
      </c>
      <c r="P998">
        <f>INT(L998*2.5)</f>
        <v>2549177</v>
      </c>
      <c r="Q998">
        <f>INT(L998/4)</f>
        <v>254917</v>
      </c>
      <c r="W998" s="4" t="s">
        <v>8211</v>
      </c>
      <c r="X998">
        <v>4</v>
      </c>
      <c r="Y998" t="b">
        <f>IF(MOD(X998,9)=0,N998,IF(MOD(X998,6)=0,N998,IF(MOD(X998,3)=0,N998)))</f>
        <v>0</v>
      </c>
      <c r="Z998" t="b">
        <f>IF(MOD(X998,9)=0,O998,IF(MOD(X998,6)=0,O998,IF(MOD(X998,3)=0,O998)))</f>
        <v>0</v>
      </c>
    </row>
    <row r="999" spans="1:26">
      <c r="A999" s="4" t="s">
        <v>1262</v>
      </c>
      <c r="B999" s="3">
        <f>主线辅助!B995</f>
        <v>11096358</v>
      </c>
      <c r="C999" s="3">
        <v>7</v>
      </c>
      <c r="D999" s="3">
        <v>82</v>
      </c>
      <c r="E999" s="3">
        <v>3</v>
      </c>
      <c r="F999" s="25">
        <f t="shared" si="45"/>
        <v>1122481</v>
      </c>
      <c r="G999" s="25">
        <v>1020710</v>
      </c>
      <c r="H999" s="26">
        <f>ROUND((F999/4*5.5+F999*2.7+F999/4*10*1)*2,0)*C999</f>
        <v>103324375</v>
      </c>
      <c r="I999" s="26">
        <f t="shared" si="46"/>
        <v>93956359</v>
      </c>
      <c r="J999" s="26"/>
      <c r="K999" s="35">
        <f>MAX(G999-MAX(G$5:G998),0)</f>
        <v>1039</v>
      </c>
      <c r="L999" s="35">
        <f>MAX(G$5:G999)</f>
        <v>1020710</v>
      </c>
      <c r="M999" s="3">
        <v>0.7</v>
      </c>
      <c r="N999" s="38">
        <f>INT(B999*0.2)</f>
        <v>2219271</v>
      </c>
      <c r="O999" s="38">
        <f t="shared" si="47"/>
        <v>425295</v>
      </c>
      <c r="P999">
        <f>INT(L999*2.5)</f>
        <v>2551775</v>
      </c>
      <c r="Q999">
        <f>INT(L999/4)</f>
        <v>255177</v>
      </c>
      <c r="W999" s="4" t="s">
        <v>8211</v>
      </c>
      <c r="X999">
        <v>5</v>
      </c>
      <c r="Y999" t="b">
        <f>IF(MOD(X999,9)=0,N999,IF(MOD(X999,6)=0,N999,IF(MOD(X999,3)=0,N999)))</f>
        <v>0</v>
      </c>
      <c r="Z999" t="b">
        <f>IF(MOD(X999,9)=0,O999,IF(MOD(X999,6)=0,O999,IF(MOD(X999,3)=0,O999)))</f>
        <v>0</v>
      </c>
    </row>
    <row r="1000" spans="1:26">
      <c r="A1000" s="4" t="s">
        <v>1263</v>
      </c>
      <c r="B1000" s="3">
        <f>主线辅助!B996</f>
        <v>11120289</v>
      </c>
      <c r="C1000" s="3">
        <v>7</v>
      </c>
      <c r="D1000" s="3">
        <v>82</v>
      </c>
      <c r="E1000" s="3">
        <v>3</v>
      </c>
      <c r="F1000" s="25">
        <f t="shared" si="45"/>
        <v>1124902</v>
      </c>
      <c r="G1000" s="25">
        <v>1022911</v>
      </c>
      <c r="H1000" s="26">
        <f>ROUND((F1000/4*5.5+F1000*2.7+F1000/4*10*1)*2,0)*C1000</f>
        <v>103547227</v>
      </c>
      <c r="I1000" s="26">
        <f t="shared" si="46"/>
        <v>94158960</v>
      </c>
      <c r="J1000" s="26"/>
      <c r="K1000" s="35">
        <f>MAX(G1000-MAX(G$5:G999),0)</f>
        <v>2201</v>
      </c>
      <c r="L1000" s="35">
        <f>MAX(G$5:G1000)</f>
        <v>1022911</v>
      </c>
      <c r="M1000" s="3">
        <v>0.7</v>
      </c>
      <c r="N1000" s="38">
        <f>INT(B1000*0.2)</f>
        <v>2224057</v>
      </c>
      <c r="O1000" s="38">
        <f t="shared" si="47"/>
        <v>426212</v>
      </c>
      <c r="P1000">
        <f>INT(L1000*2.5)</f>
        <v>2557277</v>
      </c>
      <c r="Q1000">
        <f>INT(L1000/4)</f>
        <v>255727</v>
      </c>
      <c r="W1000" s="4" t="s">
        <v>8211</v>
      </c>
      <c r="X1000">
        <v>6</v>
      </c>
      <c r="Y1000">
        <f>IF(MOD(X1000,9)=0,N1000,IF(MOD(X1000,6)=0,N1000,IF(MOD(X1000,3)=0,N1000)))</f>
        <v>2224057</v>
      </c>
      <c r="Z1000">
        <f>IF(MOD(X1000,9)=0,O1000,IF(MOD(X1000,6)=0,O1000,IF(MOD(X1000,3)=0,O1000)))</f>
        <v>426212</v>
      </c>
    </row>
    <row r="1001" spans="1:26">
      <c r="A1001" s="4" t="s">
        <v>1264</v>
      </c>
      <c r="B1001" s="3">
        <f>主线辅助!B997</f>
        <v>11131606</v>
      </c>
      <c r="C1001" s="3">
        <v>7</v>
      </c>
      <c r="D1001" s="3">
        <v>82</v>
      </c>
      <c r="E1001" s="3">
        <v>3</v>
      </c>
      <c r="F1001" s="25">
        <f t="shared" si="45"/>
        <v>1126047</v>
      </c>
      <c r="G1001" s="25">
        <v>1023952</v>
      </c>
      <c r="H1001" s="26">
        <f>ROUND((F1001/4*5.5+F1001*2.7+F1001/4*10*1)*2,0)*C1001</f>
        <v>103652626</v>
      </c>
      <c r="I1001" s="26">
        <f t="shared" si="46"/>
        <v>94254783</v>
      </c>
      <c r="J1001" s="26"/>
      <c r="K1001" s="35">
        <f>MAX(G1001-MAX(G$5:G1000),0)</f>
        <v>1041</v>
      </c>
      <c r="L1001" s="35">
        <f>MAX(G$5:G1001)</f>
        <v>1023952</v>
      </c>
      <c r="M1001" s="3">
        <v>0.7</v>
      </c>
      <c r="N1001" s="38">
        <f>INT(B1001*0.2)</f>
        <v>2226321</v>
      </c>
      <c r="O1001" s="38">
        <f t="shared" si="47"/>
        <v>426646</v>
      </c>
      <c r="P1001">
        <f>INT(L1001*2.5)</f>
        <v>2559880</v>
      </c>
      <c r="Q1001">
        <f>INT(L1001/4)</f>
        <v>255988</v>
      </c>
      <c r="W1001" s="4" t="s">
        <v>8211</v>
      </c>
      <c r="X1001">
        <v>7</v>
      </c>
      <c r="Y1001" t="b">
        <f>IF(MOD(X1001,9)=0,N1001,IF(MOD(X1001,6)=0,N1001,IF(MOD(X1001,3)=0,N1001)))</f>
        <v>0</v>
      </c>
      <c r="Z1001" t="b">
        <f>IF(MOD(X1001,9)=0,O1001,IF(MOD(X1001,6)=0,O1001,IF(MOD(X1001,3)=0,O1001)))</f>
        <v>0</v>
      </c>
    </row>
    <row r="1002" spans="1:26">
      <c r="A1002" s="4" t="s">
        <v>1265</v>
      </c>
      <c r="B1002" s="3">
        <f>主线辅助!B998</f>
        <v>11142924</v>
      </c>
      <c r="C1002" s="3">
        <v>7</v>
      </c>
      <c r="D1002" s="3">
        <v>82</v>
      </c>
      <c r="E1002" s="3">
        <v>3</v>
      </c>
      <c r="F1002" s="25">
        <f t="shared" si="45"/>
        <v>1127192</v>
      </c>
      <c r="G1002" s="25">
        <v>1024993</v>
      </c>
      <c r="H1002" s="26">
        <f>ROUND((F1002/4*5.5+F1002*2.7+F1002/4*10*1)*2,0)*C1002</f>
        <v>103758025</v>
      </c>
      <c r="I1002" s="26">
        <f t="shared" si="46"/>
        <v>94350606</v>
      </c>
      <c r="J1002" s="26"/>
      <c r="K1002" s="35">
        <f>MAX(G1002-MAX(G$5:G1001),0)</f>
        <v>1041</v>
      </c>
      <c r="L1002" s="35">
        <f>MAX(G$5:G1002)</f>
        <v>1024993</v>
      </c>
      <c r="M1002" s="3">
        <v>0.7</v>
      </c>
      <c r="N1002" s="38">
        <f>INT(B1002*0.2)</f>
        <v>2228584</v>
      </c>
      <c r="O1002" s="38">
        <f t="shared" si="47"/>
        <v>427080</v>
      </c>
      <c r="P1002">
        <f>INT(L1002*2.5)</f>
        <v>2562482</v>
      </c>
      <c r="Q1002">
        <f>INT(L1002/4)</f>
        <v>256248</v>
      </c>
      <c r="W1002" s="4" t="s">
        <v>8211</v>
      </c>
      <c r="X1002">
        <v>8</v>
      </c>
      <c r="Y1002" t="b">
        <f>IF(MOD(X1002,9)=0,N1002,IF(MOD(X1002,6)=0,N1002,IF(MOD(X1002,3)=0,N1002)))</f>
        <v>0</v>
      </c>
      <c r="Z1002" t="b">
        <f>IF(MOD(X1002,9)=0,O1002,IF(MOD(X1002,6)=0,O1002,IF(MOD(X1002,3)=0,O1002)))</f>
        <v>0</v>
      </c>
    </row>
    <row r="1003" spans="1:26">
      <c r="A1003" s="4" t="s">
        <v>1266</v>
      </c>
      <c r="B1003" s="3">
        <f>主线辅助!B999</f>
        <v>11166932</v>
      </c>
      <c r="C1003" s="3">
        <v>7</v>
      </c>
      <c r="D1003" s="3">
        <v>82</v>
      </c>
      <c r="E1003" s="3">
        <v>3</v>
      </c>
      <c r="F1003" s="25">
        <f t="shared" si="45"/>
        <v>1129621</v>
      </c>
      <c r="G1003" s="25">
        <v>1027202</v>
      </c>
      <c r="H1003" s="26">
        <f>ROUND((F1003/4*5.5+F1003*2.7+F1003/4*10*1)*2,0)*C1003</f>
        <v>103981612</v>
      </c>
      <c r="I1003" s="26">
        <f t="shared" si="46"/>
        <v>94553942</v>
      </c>
      <c r="J1003" s="26"/>
      <c r="K1003" s="35">
        <f>MAX(G1003-MAX(G$5:G1002),0)</f>
        <v>2209</v>
      </c>
      <c r="L1003" s="35">
        <f>MAX(G$5:G1003)</f>
        <v>1027202</v>
      </c>
      <c r="M1003" s="3">
        <v>0.7</v>
      </c>
      <c r="N1003" s="38">
        <f>INT(B1003*0.2)</f>
        <v>2233386</v>
      </c>
      <c r="O1003" s="38">
        <f t="shared" si="47"/>
        <v>428000</v>
      </c>
      <c r="P1003">
        <f>INT(L1003*2.5)</f>
        <v>2568005</v>
      </c>
      <c r="Q1003">
        <f>INT(L1003/4)</f>
        <v>256800</v>
      </c>
      <c r="W1003" s="4" t="s">
        <v>8211</v>
      </c>
      <c r="X1003">
        <v>9</v>
      </c>
      <c r="Y1003">
        <f>IF(MOD(X1003,9)=0,N1003,IF(MOD(X1003,6)=0,N1003,IF(MOD(X1003,3)=0,N1003)))</f>
        <v>2233386</v>
      </c>
      <c r="Z1003">
        <f>IF(MOD(X1003,9)=0,O1003,IF(MOD(X1003,6)=0,O1003,IF(MOD(X1003,3)=0,O1003)))</f>
        <v>428000</v>
      </c>
    </row>
    <row r="1004" spans="1:26">
      <c r="A1004" s="4" t="s">
        <v>222</v>
      </c>
      <c r="B1004" s="3">
        <f>主线辅助!B1000</f>
        <v>11178272</v>
      </c>
      <c r="C1004" s="3">
        <v>7</v>
      </c>
      <c r="D1004" s="3">
        <v>82</v>
      </c>
      <c r="E1004" s="3">
        <v>3</v>
      </c>
      <c r="F1004" s="25">
        <f t="shared" si="45"/>
        <v>1130768</v>
      </c>
      <c r="G1004" s="25">
        <v>1028245</v>
      </c>
      <c r="H1004" s="26">
        <f>ROUND((F1004/4*5.5+F1004*2.7+F1004/4*10*1)*2,0)*C1004</f>
        <v>104087193</v>
      </c>
      <c r="I1004" s="26">
        <f t="shared" si="46"/>
        <v>94649954</v>
      </c>
      <c r="J1004" s="26"/>
      <c r="K1004" s="35">
        <f>MAX(G1004-MAX(G$5:G1003),0)</f>
        <v>1043</v>
      </c>
      <c r="L1004" s="35">
        <f>MAX(G$5:G1004)</f>
        <v>1028245</v>
      </c>
      <c r="M1004" s="3">
        <v>0.7</v>
      </c>
      <c r="N1004" s="38">
        <f>INT(B1004*0.2)</f>
        <v>2235654</v>
      </c>
      <c r="O1004" s="38">
        <f t="shared" si="47"/>
        <v>428435</v>
      </c>
      <c r="P1004">
        <f>INT(L1004*2.5)</f>
        <v>2570612</v>
      </c>
      <c r="Q1004">
        <f>INT(L1004/4)</f>
        <v>257061</v>
      </c>
      <c r="W1004" s="4" t="s">
        <v>8211</v>
      </c>
      <c r="X1004">
        <v>10</v>
      </c>
      <c r="Y1004" t="b">
        <f>IF(MOD(X1004,9)=0,N1004,IF(MOD(X1004,6)=0,N1004,IF(MOD(X1004,3)=0,N1004)))</f>
        <v>0</v>
      </c>
      <c r="Z1004" t="b">
        <f>IF(MOD(X1004,9)=0,O1004,IF(MOD(X1004,6)=0,O1004,IF(MOD(X1004,3)=0,O1004)))</f>
        <v>0</v>
      </c>
    </row>
    <row r="1005" spans="1:26">
      <c r="A1005" s="4" t="s">
        <v>1267</v>
      </c>
      <c r="B1005" s="3">
        <f>主线辅助!B1001</f>
        <v>11251364</v>
      </c>
      <c r="C1005" s="3">
        <v>7</v>
      </c>
      <c r="D1005" s="3">
        <v>82</v>
      </c>
      <c r="E1005" s="3">
        <v>3</v>
      </c>
      <c r="F1005" s="25">
        <f t="shared" si="45"/>
        <v>1138162</v>
      </c>
      <c r="G1005" s="25">
        <v>1034968</v>
      </c>
      <c r="H1005" s="26">
        <f>ROUND((F1005/4*5.5+F1005*2.7+F1005/4*10*1)*2,0)*C1005</f>
        <v>104767810</v>
      </c>
      <c r="I1005" s="26">
        <f t="shared" si="46"/>
        <v>95268803</v>
      </c>
      <c r="J1005" s="26"/>
      <c r="K1005" s="35">
        <f>MAX(G1005-MAX(G$5:G1004),0)</f>
        <v>6723</v>
      </c>
      <c r="L1005" s="35">
        <f>MAX(G$5:G1005)</f>
        <v>1034968</v>
      </c>
      <c r="M1005" s="3">
        <v>0.7</v>
      </c>
      <c r="N1005" s="38">
        <f>INT(B1005*0.2)</f>
        <v>2250272</v>
      </c>
      <c r="O1005" s="38">
        <f t="shared" si="47"/>
        <v>431236</v>
      </c>
      <c r="P1005">
        <f>INT(L1005*2.5)</f>
        <v>2587420</v>
      </c>
      <c r="Q1005">
        <f>INT(L1005/4)</f>
        <v>258742</v>
      </c>
      <c r="W1005" s="4" t="s">
        <v>8212</v>
      </c>
      <c r="X1005">
        <v>1</v>
      </c>
      <c r="Y1005" t="b">
        <f>IF(MOD(X1005,9)=0,N1005,IF(MOD(X1005,6)=0,N1005,IF(MOD(X1005,3)=0,N1005)))</f>
        <v>0</v>
      </c>
      <c r="Z1005" t="b">
        <f>IF(MOD(X1005,9)=0,O1005,IF(MOD(X1005,6)=0,O1005,IF(MOD(X1005,3)=0,O1005)))</f>
        <v>0</v>
      </c>
    </row>
    <row r="1006" spans="1:26">
      <c r="A1006" s="4" t="s">
        <v>1268</v>
      </c>
      <c r="B1006" s="3">
        <f>主线辅助!B1002</f>
        <v>11262724</v>
      </c>
      <c r="C1006" s="3">
        <v>7</v>
      </c>
      <c r="D1006" s="3">
        <v>82</v>
      </c>
      <c r="E1006" s="3">
        <v>3</v>
      </c>
      <c r="F1006" s="25">
        <f t="shared" si="45"/>
        <v>1139311</v>
      </c>
      <c r="G1006" s="25">
        <v>1036013</v>
      </c>
      <c r="H1006" s="26">
        <f>ROUND((F1006/4*5.5+F1006*2.7+F1006/4*10*1)*2,0)*C1006</f>
        <v>104873580</v>
      </c>
      <c r="I1006" s="26">
        <f t="shared" si="46"/>
        <v>95364997</v>
      </c>
      <c r="J1006" s="26"/>
      <c r="K1006" s="35">
        <f>MAX(G1006-MAX(G$5:G1005),0)</f>
        <v>1045</v>
      </c>
      <c r="L1006" s="35">
        <f>MAX(G$5:G1006)</f>
        <v>1036013</v>
      </c>
      <c r="M1006" s="3">
        <v>0.7</v>
      </c>
      <c r="N1006" s="38">
        <f>INT(B1006*0.2)</f>
        <v>2252544</v>
      </c>
      <c r="O1006" s="38">
        <f t="shared" si="47"/>
        <v>431671</v>
      </c>
      <c r="P1006">
        <f>INT(L1006*2.5)</f>
        <v>2590032</v>
      </c>
      <c r="Q1006">
        <f>INT(L1006/4)</f>
        <v>259003</v>
      </c>
      <c r="W1006" s="4" t="s">
        <v>8212</v>
      </c>
      <c r="X1006">
        <v>2</v>
      </c>
      <c r="Y1006" t="b">
        <f>IF(MOD(X1006,9)=0,N1006,IF(MOD(X1006,6)=0,N1006,IF(MOD(X1006,3)=0,N1006)))</f>
        <v>0</v>
      </c>
      <c r="Z1006" t="b">
        <f>IF(MOD(X1006,9)=0,O1006,IF(MOD(X1006,6)=0,O1006,IF(MOD(X1006,3)=0,O1006)))</f>
        <v>0</v>
      </c>
    </row>
    <row r="1007" spans="1:26">
      <c r="A1007" s="4" t="s">
        <v>1269</v>
      </c>
      <c r="B1007" s="3">
        <f>主线辅助!B1003</f>
        <v>11286846</v>
      </c>
      <c r="C1007" s="3">
        <v>7</v>
      </c>
      <c r="D1007" s="3">
        <v>82</v>
      </c>
      <c r="E1007" s="3">
        <v>3</v>
      </c>
      <c r="F1007" s="25">
        <f t="shared" si="45"/>
        <v>1141751</v>
      </c>
      <c r="G1007" s="25">
        <v>1038232</v>
      </c>
      <c r="H1007" s="26">
        <f>ROUND((F1007/4*5.5+F1007*2.7+F1007/4*10*1)*2,0)*C1007</f>
        <v>105098182</v>
      </c>
      <c r="I1007" s="26">
        <f t="shared" si="46"/>
        <v>95569257</v>
      </c>
      <c r="J1007" s="26"/>
      <c r="K1007" s="35">
        <f>MAX(G1007-MAX(G$5:G1006),0)</f>
        <v>2219</v>
      </c>
      <c r="L1007" s="35">
        <f>MAX(G$5:G1007)</f>
        <v>1038232</v>
      </c>
      <c r="M1007" s="3">
        <v>0.7</v>
      </c>
      <c r="N1007" s="38">
        <f>INT(B1007*0.2)</f>
        <v>2257369</v>
      </c>
      <c r="O1007" s="38">
        <f t="shared" si="47"/>
        <v>432596</v>
      </c>
      <c r="P1007">
        <f>INT(L1007*2.5)</f>
        <v>2595580</v>
      </c>
      <c r="Q1007">
        <f>INT(L1007/4)</f>
        <v>259558</v>
      </c>
      <c r="W1007" s="4" t="s">
        <v>8212</v>
      </c>
      <c r="X1007">
        <v>3</v>
      </c>
      <c r="Y1007">
        <f>IF(MOD(X1007,9)=0,N1007,IF(MOD(X1007,6)=0,N1007,IF(MOD(X1007,3)=0,N1007)))</f>
        <v>2257369</v>
      </c>
      <c r="Z1007">
        <f>IF(MOD(X1007,9)=0,O1007,IF(MOD(X1007,6)=0,O1007,IF(MOD(X1007,3)=0,O1007)))</f>
        <v>432596</v>
      </c>
    </row>
    <row r="1008" spans="1:26">
      <c r="A1008" s="4" t="s">
        <v>1270</v>
      </c>
      <c r="B1008" s="3">
        <f>主线辅助!B1004</f>
        <v>11298228</v>
      </c>
      <c r="C1008" s="3">
        <v>7</v>
      </c>
      <c r="D1008" s="3">
        <v>82</v>
      </c>
      <c r="E1008" s="3">
        <v>3</v>
      </c>
      <c r="F1008" s="25">
        <f t="shared" si="45"/>
        <v>1142902</v>
      </c>
      <c r="G1008" s="25">
        <v>1039279</v>
      </c>
      <c r="H1008" s="26">
        <f>ROUND((F1008/4*5.5+F1008*2.7+F1008/4*10*1)*2,0)*C1008</f>
        <v>105204127</v>
      </c>
      <c r="I1008" s="26">
        <f t="shared" si="46"/>
        <v>95665633</v>
      </c>
      <c r="J1008" s="26"/>
      <c r="K1008" s="35">
        <f>MAX(G1008-MAX(G$5:G1007),0)</f>
        <v>1047</v>
      </c>
      <c r="L1008" s="35">
        <f>MAX(G$5:G1008)</f>
        <v>1039279</v>
      </c>
      <c r="M1008" s="3">
        <v>0.7</v>
      </c>
      <c r="N1008" s="38">
        <f>INT(B1008*0.2)</f>
        <v>2259645</v>
      </c>
      <c r="O1008" s="38">
        <f t="shared" si="47"/>
        <v>433032</v>
      </c>
      <c r="P1008">
        <f>INT(L1008*2.5)</f>
        <v>2598197</v>
      </c>
      <c r="Q1008">
        <f>INT(L1008/4)</f>
        <v>259819</v>
      </c>
      <c r="W1008" s="4" t="s">
        <v>8212</v>
      </c>
      <c r="X1008">
        <v>4</v>
      </c>
      <c r="Y1008" t="b">
        <f>IF(MOD(X1008,9)=0,N1008,IF(MOD(X1008,6)=0,N1008,IF(MOD(X1008,3)=0,N1008)))</f>
        <v>0</v>
      </c>
      <c r="Z1008" t="b">
        <f>IF(MOD(X1008,9)=0,O1008,IF(MOD(X1008,6)=0,O1008,IF(MOD(X1008,3)=0,O1008)))</f>
        <v>0</v>
      </c>
    </row>
    <row r="1009" spans="1:26">
      <c r="A1009" s="4" t="s">
        <v>1271</v>
      </c>
      <c r="B1009" s="3">
        <f>主线辅助!B1005</f>
        <v>11309609</v>
      </c>
      <c r="C1009" s="3">
        <v>7</v>
      </c>
      <c r="D1009" s="3">
        <v>82</v>
      </c>
      <c r="E1009" s="3">
        <v>3</v>
      </c>
      <c r="F1009" s="25">
        <f t="shared" si="45"/>
        <v>1144053</v>
      </c>
      <c r="G1009" s="25">
        <v>1040326</v>
      </c>
      <c r="H1009" s="26">
        <f>ROUND((F1009/4*5.5+F1009*2.7+F1009/4*10*1)*2,0)*C1009</f>
        <v>105310079</v>
      </c>
      <c r="I1009" s="26">
        <f t="shared" si="46"/>
        <v>95762009</v>
      </c>
      <c r="J1009" s="26"/>
      <c r="K1009" s="35">
        <f>MAX(G1009-MAX(G$5:G1008),0)</f>
        <v>1047</v>
      </c>
      <c r="L1009" s="35">
        <f>MAX(G$5:G1009)</f>
        <v>1040326</v>
      </c>
      <c r="M1009" s="3">
        <v>0.7</v>
      </c>
      <c r="N1009" s="38">
        <f>INT(B1009*0.2)</f>
        <v>2261921</v>
      </c>
      <c r="O1009" s="38">
        <f t="shared" si="47"/>
        <v>433468</v>
      </c>
      <c r="P1009">
        <f>INT(L1009*2.5)</f>
        <v>2600815</v>
      </c>
      <c r="Q1009">
        <f>INT(L1009/4)</f>
        <v>260081</v>
      </c>
      <c r="W1009" s="4" t="s">
        <v>8212</v>
      </c>
      <c r="X1009">
        <v>5</v>
      </c>
      <c r="Y1009" t="b">
        <f>IF(MOD(X1009,9)=0,N1009,IF(MOD(X1009,6)=0,N1009,IF(MOD(X1009,3)=0,N1009)))</f>
        <v>0</v>
      </c>
      <c r="Z1009" t="b">
        <f>IF(MOD(X1009,9)=0,O1009,IF(MOD(X1009,6)=0,O1009,IF(MOD(X1009,3)=0,O1009)))</f>
        <v>0</v>
      </c>
    </row>
    <row r="1010" spans="1:26">
      <c r="A1010" s="4" t="s">
        <v>1272</v>
      </c>
      <c r="B1010" s="3">
        <f>主线辅助!B1006</f>
        <v>11333810</v>
      </c>
      <c r="C1010" s="3">
        <v>7</v>
      </c>
      <c r="D1010" s="3">
        <v>82</v>
      </c>
      <c r="E1010" s="3">
        <v>3</v>
      </c>
      <c r="F1010" s="25">
        <f t="shared" si="45"/>
        <v>1146502</v>
      </c>
      <c r="G1010" s="25">
        <v>1042552</v>
      </c>
      <c r="H1010" s="26">
        <f>ROUND((F1010/4*5.5+F1010*2.7+F1010/4*10*1)*2,0)*C1010</f>
        <v>105535507</v>
      </c>
      <c r="I1010" s="26">
        <f t="shared" si="46"/>
        <v>95966913</v>
      </c>
      <c r="J1010" s="26"/>
      <c r="K1010" s="35">
        <f>MAX(G1010-MAX(G$5:G1009),0)</f>
        <v>2226</v>
      </c>
      <c r="L1010" s="35">
        <f>MAX(G$5:G1010)</f>
        <v>1042552</v>
      </c>
      <c r="M1010" s="3">
        <v>0.7</v>
      </c>
      <c r="N1010" s="38">
        <f>INT(B1010*0.2)</f>
        <v>2266762</v>
      </c>
      <c r="O1010" s="38">
        <f t="shared" si="47"/>
        <v>434396</v>
      </c>
      <c r="P1010">
        <f>INT(L1010*2.5)</f>
        <v>2606380</v>
      </c>
      <c r="Q1010">
        <f>INT(L1010/4)</f>
        <v>260638</v>
      </c>
      <c r="W1010" s="4" t="s">
        <v>8212</v>
      </c>
      <c r="X1010">
        <v>6</v>
      </c>
      <c r="Y1010">
        <f>IF(MOD(X1010,9)=0,N1010,IF(MOD(X1010,6)=0,N1010,IF(MOD(X1010,3)=0,N1010)))</f>
        <v>2266762</v>
      </c>
      <c r="Z1010">
        <f>IF(MOD(X1010,9)=0,O1010,IF(MOD(X1010,6)=0,O1010,IF(MOD(X1010,3)=0,O1010)))</f>
        <v>434396</v>
      </c>
    </row>
    <row r="1011" spans="1:26">
      <c r="A1011" s="4" t="s">
        <v>1273</v>
      </c>
      <c r="B1011" s="3">
        <f>主线辅助!B1007</f>
        <v>11345213</v>
      </c>
      <c r="C1011" s="3">
        <v>7</v>
      </c>
      <c r="D1011" s="3">
        <v>82</v>
      </c>
      <c r="E1011" s="3">
        <v>3</v>
      </c>
      <c r="F1011" s="25">
        <f t="shared" si="45"/>
        <v>1147655</v>
      </c>
      <c r="G1011" s="25">
        <v>1043601</v>
      </c>
      <c r="H1011" s="26">
        <f>ROUND((F1011/4*5.5+F1011*2.7+F1011/4*10*1)*2,0)*C1011</f>
        <v>105641641</v>
      </c>
      <c r="I1011" s="26">
        <f t="shared" si="46"/>
        <v>96063471</v>
      </c>
      <c r="J1011" s="26"/>
      <c r="K1011" s="35">
        <f>MAX(G1011-MAX(G$5:G1010),0)</f>
        <v>1049</v>
      </c>
      <c r="L1011" s="35">
        <f>MAX(G$5:G1011)</f>
        <v>1043601</v>
      </c>
      <c r="M1011" s="3">
        <v>0.7</v>
      </c>
      <c r="N1011" s="38">
        <f>INT(B1011*0.2)</f>
        <v>2269042</v>
      </c>
      <c r="O1011" s="38">
        <f t="shared" si="47"/>
        <v>434833</v>
      </c>
      <c r="P1011">
        <f>INT(L1011*2.5)</f>
        <v>2609002</v>
      </c>
      <c r="Q1011">
        <f>INT(L1011/4)</f>
        <v>260900</v>
      </c>
      <c r="W1011" s="4" t="s">
        <v>8212</v>
      </c>
      <c r="X1011">
        <v>7</v>
      </c>
      <c r="Y1011" t="b">
        <f>IF(MOD(X1011,9)=0,N1011,IF(MOD(X1011,6)=0,N1011,IF(MOD(X1011,3)=0,N1011)))</f>
        <v>0</v>
      </c>
      <c r="Z1011" t="b">
        <f>IF(MOD(X1011,9)=0,O1011,IF(MOD(X1011,6)=0,O1011,IF(MOD(X1011,3)=0,O1011)))</f>
        <v>0</v>
      </c>
    </row>
    <row r="1012" spans="1:26">
      <c r="A1012" s="4" t="s">
        <v>1274</v>
      </c>
      <c r="B1012" s="3">
        <f>主线辅助!B1008</f>
        <v>11356617</v>
      </c>
      <c r="C1012" s="3">
        <v>7</v>
      </c>
      <c r="D1012" s="3">
        <v>82</v>
      </c>
      <c r="E1012" s="3">
        <v>3</v>
      </c>
      <c r="F1012" s="25">
        <f t="shared" si="45"/>
        <v>1148809</v>
      </c>
      <c r="G1012" s="25">
        <v>1044650</v>
      </c>
      <c r="H1012" s="26">
        <f>ROUND((F1012/4*5.5+F1012*2.7+F1012/4*10*1)*2,0)*C1012</f>
        <v>105747866</v>
      </c>
      <c r="I1012" s="26">
        <f t="shared" si="46"/>
        <v>96160036</v>
      </c>
      <c r="J1012" s="26"/>
      <c r="K1012" s="35">
        <f>MAX(G1012-MAX(G$5:G1011),0)</f>
        <v>1049</v>
      </c>
      <c r="L1012" s="35">
        <f>MAX(G$5:G1012)</f>
        <v>1044650</v>
      </c>
      <c r="M1012" s="3">
        <v>0.7</v>
      </c>
      <c r="N1012" s="38">
        <f>INT(B1012*0.2)</f>
        <v>2271323</v>
      </c>
      <c r="O1012" s="38">
        <f t="shared" si="47"/>
        <v>435270</v>
      </c>
      <c r="P1012">
        <f>INT(L1012*2.5)</f>
        <v>2611625</v>
      </c>
      <c r="Q1012">
        <f>INT(L1012/4)</f>
        <v>261162</v>
      </c>
      <c r="W1012" s="4" t="s">
        <v>8212</v>
      </c>
      <c r="X1012">
        <v>8</v>
      </c>
      <c r="Y1012" t="b">
        <f>IF(MOD(X1012,9)=0,N1012,IF(MOD(X1012,6)=0,N1012,IF(MOD(X1012,3)=0,N1012)))</f>
        <v>0</v>
      </c>
      <c r="Z1012" t="b">
        <f>IF(MOD(X1012,9)=0,O1012,IF(MOD(X1012,6)=0,O1012,IF(MOD(X1012,3)=0,O1012)))</f>
        <v>0</v>
      </c>
    </row>
    <row r="1013" spans="1:26">
      <c r="A1013" s="4" t="s">
        <v>1275</v>
      </c>
      <c r="B1013" s="3">
        <f>主线辅助!B1009</f>
        <v>11380893</v>
      </c>
      <c r="C1013" s="3">
        <v>7</v>
      </c>
      <c r="D1013" s="3">
        <v>82</v>
      </c>
      <c r="E1013" s="3">
        <v>3</v>
      </c>
      <c r="F1013" s="25">
        <f t="shared" si="45"/>
        <v>1151264</v>
      </c>
      <c r="G1013" s="25">
        <v>1046883</v>
      </c>
      <c r="H1013" s="26">
        <f>ROUND((F1013/4*5.5+F1013*2.7+F1013/4*10*1)*2,0)*C1013</f>
        <v>105973854</v>
      </c>
      <c r="I1013" s="26">
        <f t="shared" si="46"/>
        <v>96365577</v>
      </c>
      <c r="J1013" s="26"/>
      <c r="K1013" s="35">
        <f>MAX(G1013-MAX(G$5:G1012),0)</f>
        <v>2233</v>
      </c>
      <c r="L1013" s="35">
        <f>MAX(G$5:G1013)</f>
        <v>1046883</v>
      </c>
      <c r="M1013" s="3">
        <v>0.7</v>
      </c>
      <c r="N1013" s="38">
        <f>INT(B1013*0.2)</f>
        <v>2276178</v>
      </c>
      <c r="O1013" s="38">
        <f t="shared" si="47"/>
        <v>436200</v>
      </c>
      <c r="P1013">
        <f>INT(L1013*2.5)</f>
        <v>2617207</v>
      </c>
      <c r="Q1013">
        <f>INT(L1013/4)</f>
        <v>261720</v>
      </c>
      <c r="W1013" s="4" t="s">
        <v>8212</v>
      </c>
      <c r="X1013">
        <v>9</v>
      </c>
      <c r="Y1013">
        <f>IF(MOD(X1013,9)=0,N1013,IF(MOD(X1013,6)=0,N1013,IF(MOD(X1013,3)=0,N1013)))</f>
        <v>2276178</v>
      </c>
      <c r="Z1013">
        <f>IF(MOD(X1013,9)=0,O1013,IF(MOD(X1013,6)=0,O1013,IF(MOD(X1013,3)=0,O1013)))</f>
        <v>436200</v>
      </c>
    </row>
    <row r="1014" spans="1:26">
      <c r="A1014" s="4" t="s">
        <v>224</v>
      </c>
      <c r="B1014" s="3">
        <f>主线辅助!B1010</f>
        <v>11392319</v>
      </c>
      <c r="C1014" s="3">
        <v>7</v>
      </c>
      <c r="D1014" s="3">
        <v>82</v>
      </c>
      <c r="E1014" s="3">
        <v>3</v>
      </c>
      <c r="F1014" s="25">
        <f t="shared" si="45"/>
        <v>1152420</v>
      </c>
      <c r="G1014" s="25">
        <v>1047934</v>
      </c>
      <c r="H1014" s="26">
        <f>ROUND((F1014/4*5.5+F1014*2.7+F1014/4*10*1)*2,0)*C1014</f>
        <v>106080261</v>
      </c>
      <c r="I1014" s="26">
        <f t="shared" si="46"/>
        <v>96462324</v>
      </c>
      <c r="J1014" s="26"/>
      <c r="K1014" s="35">
        <f>MAX(G1014-MAX(G$5:G1013),0)</f>
        <v>1051</v>
      </c>
      <c r="L1014" s="35">
        <f>MAX(G$5:G1014)</f>
        <v>1047934</v>
      </c>
      <c r="M1014" s="3">
        <v>0.7</v>
      </c>
      <c r="N1014" s="38">
        <f>INT(B1014*0.2)</f>
        <v>2278463</v>
      </c>
      <c r="O1014" s="38">
        <f t="shared" si="47"/>
        <v>436638</v>
      </c>
      <c r="P1014">
        <f>INT(L1014*2.5)</f>
        <v>2619835</v>
      </c>
      <c r="Q1014">
        <f>INT(L1014/4)</f>
        <v>261983</v>
      </c>
      <c r="W1014" s="4" t="s">
        <v>8212</v>
      </c>
      <c r="X1014">
        <v>10</v>
      </c>
      <c r="Y1014" t="b">
        <f>IF(MOD(X1014,9)=0,N1014,IF(MOD(X1014,6)=0,N1014,IF(MOD(X1014,3)=0,N1014)))</f>
        <v>0</v>
      </c>
      <c r="Z1014" t="b">
        <f>IF(MOD(X1014,9)=0,O1014,IF(MOD(X1014,6)=0,O1014,IF(MOD(X1014,3)=0,O1014)))</f>
        <v>0</v>
      </c>
    </row>
    <row r="1015" spans="1:26">
      <c r="A1015" s="4" t="s">
        <v>1276</v>
      </c>
      <c r="B1015" s="3">
        <f>主线辅助!B1011</f>
        <v>11466157</v>
      </c>
      <c r="C1015" s="3">
        <v>7</v>
      </c>
      <c r="D1015" s="3">
        <v>82</v>
      </c>
      <c r="E1015" s="3">
        <v>3</v>
      </c>
      <c r="F1015" s="25">
        <f t="shared" si="45"/>
        <v>1159889</v>
      </c>
      <c r="G1015" s="25">
        <v>1054726</v>
      </c>
      <c r="H1015" s="26">
        <f>ROUND((F1015/4*5.5+F1015*2.7+F1015/4*10*1)*2,0)*C1015</f>
        <v>106767780</v>
      </c>
      <c r="I1015" s="26">
        <f t="shared" si="46"/>
        <v>97087529</v>
      </c>
      <c r="J1015" s="26"/>
      <c r="K1015" s="35">
        <f>MAX(G1015-MAX(G$5:G1014),0)</f>
        <v>6792</v>
      </c>
      <c r="L1015" s="35">
        <f>MAX(G$5:G1015)</f>
        <v>1054726</v>
      </c>
      <c r="M1015" s="3">
        <v>0.7</v>
      </c>
      <c r="N1015" s="38">
        <f>INT(B1015*0.2)</f>
        <v>2293231</v>
      </c>
      <c r="O1015" s="38">
        <f t="shared" si="47"/>
        <v>439468</v>
      </c>
      <c r="P1015">
        <f>INT(L1015*2.5)</f>
        <v>2636815</v>
      </c>
      <c r="Q1015">
        <f>INT(L1015/4)</f>
        <v>263681</v>
      </c>
      <c r="W1015" s="4" t="s">
        <v>8213</v>
      </c>
      <c r="X1015">
        <v>1</v>
      </c>
      <c r="Y1015" t="b">
        <f>IF(MOD(X1015,9)=0,N1015,IF(MOD(X1015,6)=0,N1015,IF(MOD(X1015,3)=0,N1015)))</f>
        <v>0</v>
      </c>
      <c r="Z1015" t="b">
        <f>IF(MOD(X1015,9)=0,O1015,IF(MOD(X1015,6)=0,O1015,IF(MOD(X1015,3)=0,O1015)))</f>
        <v>0</v>
      </c>
    </row>
    <row r="1016" spans="1:26">
      <c r="A1016" s="4" t="s">
        <v>1277</v>
      </c>
      <c r="B1016" s="3">
        <f>主线辅助!B1012</f>
        <v>11477604</v>
      </c>
      <c r="C1016" s="3">
        <v>7</v>
      </c>
      <c r="D1016" s="3">
        <v>82</v>
      </c>
      <c r="E1016" s="3">
        <v>3</v>
      </c>
      <c r="F1016" s="25">
        <f t="shared" si="45"/>
        <v>1161047</v>
      </c>
      <c r="G1016" s="25">
        <v>1055779</v>
      </c>
      <c r="H1016" s="26">
        <f>ROUND((F1016/4*5.5+F1016*2.7+F1016/4*10*1)*2,0)*C1016</f>
        <v>106874376</v>
      </c>
      <c r="I1016" s="26">
        <f t="shared" si="46"/>
        <v>97184458</v>
      </c>
      <c r="J1016" s="26"/>
      <c r="K1016" s="35">
        <f>MAX(G1016-MAX(G$5:G1015),0)</f>
        <v>1053</v>
      </c>
      <c r="L1016" s="35">
        <f>MAX(G$5:G1016)</f>
        <v>1055779</v>
      </c>
      <c r="M1016" s="3">
        <v>0.7</v>
      </c>
      <c r="N1016" s="38">
        <f>INT(B1016*0.2)</f>
        <v>2295520</v>
      </c>
      <c r="O1016" s="38">
        <f t="shared" si="47"/>
        <v>439907</v>
      </c>
      <c r="P1016">
        <f>INT(L1016*2.5)</f>
        <v>2639447</v>
      </c>
      <c r="Q1016">
        <f>INT(L1016/4)</f>
        <v>263944</v>
      </c>
      <c r="W1016" s="4" t="s">
        <v>8213</v>
      </c>
      <c r="X1016">
        <v>2</v>
      </c>
      <c r="Y1016" t="b">
        <f>IF(MOD(X1016,9)=0,N1016,IF(MOD(X1016,6)=0,N1016,IF(MOD(X1016,3)=0,N1016)))</f>
        <v>0</v>
      </c>
      <c r="Z1016" t="b">
        <f>IF(MOD(X1016,9)=0,O1016,IF(MOD(X1016,6)=0,O1016,IF(MOD(X1016,3)=0,O1016)))</f>
        <v>0</v>
      </c>
    </row>
    <row r="1017" spans="1:26">
      <c r="A1017" s="4" t="s">
        <v>1278</v>
      </c>
      <c r="B1017" s="3">
        <f>主线辅助!B1013</f>
        <v>11501995</v>
      </c>
      <c r="C1017" s="3">
        <v>7</v>
      </c>
      <c r="D1017" s="3">
        <v>82</v>
      </c>
      <c r="E1017" s="3">
        <v>3</v>
      </c>
      <c r="F1017" s="25">
        <f t="shared" si="45"/>
        <v>1163515</v>
      </c>
      <c r="G1017" s="25">
        <v>1058023</v>
      </c>
      <c r="H1017" s="26">
        <f>ROUND((F1017/4*5.5+F1017*2.7+F1017/4*10*1)*2,0)*C1017</f>
        <v>107101554</v>
      </c>
      <c r="I1017" s="26">
        <f t="shared" si="46"/>
        <v>97391014</v>
      </c>
      <c r="J1017" s="26"/>
      <c r="K1017" s="35">
        <f>MAX(G1017-MAX(G$5:G1016),0)</f>
        <v>2244</v>
      </c>
      <c r="L1017" s="35">
        <f>MAX(G$5:G1017)</f>
        <v>1058023</v>
      </c>
      <c r="M1017" s="3">
        <v>0.7</v>
      </c>
      <c r="N1017" s="38">
        <f>INT(B1017*0.2)</f>
        <v>2300399</v>
      </c>
      <c r="O1017" s="38">
        <f t="shared" si="47"/>
        <v>440842</v>
      </c>
      <c r="P1017">
        <f>INT(L1017*2.5)</f>
        <v>2645057</v>
      </c>
      <c r="Q1017">
        <f>INT(L1017/4)</f>
        <v>264505</v>
      </c>
      <c r="W1017" s="4" t="s">
        <v>8213</v>
      </c>
      <c r="X1017">
        <v>3</v>
      </c>
      <c r="Y1017">
        <f>IF(MOD(X1017,9)=0,N1017,IF(MOD(X1017,6)=0,N1017,IF(MOD(X1017,3)=0,N1017)))</f>
        <v>2300399</v>
      </c>
      <c r="Z1017">
        <f>IF(MOD(X1017,9)=0,O1017,IF(MOD(X1017,6)=0,O1017,IF(MOD(X1017,3)=0,O1017)))</f>
        <v>440842</v>
      </c>
    </row>
    <row r="1018" spans="1:26">
      <c r="A1018" s="4" t="s">
        <v>1279</v>
      </c>
      <c r="B1018" s="3">
        <f>主线辅助!B1014</f>
        <v>11513463</v>
      </c>
      <c r="C1018" s="3">
        <v>7</v>
      </c>
      <c r="D1018" s="3">
        <v>82</v>
      </c>
      <c r="E1018" s="3">
        <v>3</v>
      </c>
      <c r="F1018" s="25">
        <f t="shared" si="45"/>
        <v>1164675</v>
      </c>
      <c r="G1018" s="25">
        <v>1059078</v>
      </c>
      <c r="H1018" s="26">
        <f>ROUND((F1018/4*5.5+F1018*2.7+F1018/4*10*1)*2,0)*C1018</f>
        <v>107208332</v>
      </c>
      <c r="I1018" s="26">
        <f t="shared" si="46"/>
        <v>97488132</v>
      </c>
      <c r="J1018" s="26"/>
      <c r="K1018" s="35">
        <f>MAX(G1018-MAX(G$5:G1017),0)</f>
        <v>1055</v>
      </c>
      <c r="L1018" s="35">
        <f>MAX(G$5:G1018)</f>
        <v>1059078</v>
      </c>
      <c r="M1018" s="3">
        <v>0.7</v>
      </c>
      <c r="N1018" s="38">
        <f>INT(B1018*0.2)</f>
        <v>2302692</v>
      </c>
      <c r="O1018" s="38">
        <f t="shared" si="47"/>
        <v>441282</v>
      </c>
      <c r="P1018">
        <f>INT(L1018*2.5)</f>
        <v>2647695</v>
      </c>
      <c r="Q1018">
        <f>INT(L1018/4)</f>
        <v>264769</v>
      </c>
      <c r="W1018" s="4" t="s">
        <v>8213</v>
      </c>
      <c r="X1018">
        <v>4</v>
      </c>
      <c r="Y1018" t="b">
        <f>IF(MOD(X1018,9)=0,N1018,IF(MOD(X1018,6)=0,N1018,IF(MOD(X1018,3)=0,N1018)))</f>
        <v>0</v>
      </c>
      <c r="Z1018" t="b">
        <f>IF(MOD(X1018,9)=0,O1018,IF(MOD(X1018,6)=0,O1018,IF(MOD(X1018,3)=0,O1018)))</f>
        <v>0</v>
      </c>
    </row>
    <row r="1019" spans="1:26">
      <c r="A1019" s="4" t="s">
        <v>1280</v>
      </c>
      <c r="B1019" s="3">
        <f>主线辅助!B1015</f>
        <v>11524933</v>
      </c>
      <c r="C1019" s="3">
        <v>7</v>
      </c>
      <c r="D1019" s="3">
        <v>82</v>
      </c>
      <c r="E1019" s="3">
        <v>3</v>
      </c>
      <c r="F1019" s="25">
        <f t="shared" si="45"/>
        <v>1165835</v>
      </c>
      <c r="G1019" s="25">
        <v>1060133</v>
      </c>
      <c r="H1019" s="26">
        <f>ROUND((F1019/4*5.5+F1019*2.7+F1019/4*10*1)*2,0)*C1019</f>
        <v>107315110</v>
      </c>
      <c r="I1019" s="26">
        <f t="shared" si="46"/>
        <v>97585243</v>
      </c>
      <c r="J1019" s="26"/>
      <c r="K1019" s="35">
        <f>MAX(G1019-MAX(G$5:G1018),0)</f>
        <v>1055</v>
      </c>
      <c r="L1019" s="35">
        <f>MAX(G$5:G1019)</f>
        <v>1060133</v>
      </c>
      <c r="M1019" s="3">
        <v>0.7</v>
      </c>
      <c r="N1019" s="38">
        <f>INT(B1019*0.2)</f>
        <v>2304986</v>
      </c>
      <c r="O1019" s="38">
        <f t="shared" si="47"/>
        <v>441721</v>
      </c>
      <c r="P1019">
        <f>INT(L1019*2.5)</f>
        <v>2650332</v>
      </c>
      <c r="Q1019">
        <f>INT(L1019/4)</f>
        <v>265033</v>
      </c>
      <c r="W1019" s="4" t="s">
        <v>8213</v>
      </c>
      <c r="X1019">
        <v>5</v>
      </c>
      <c r="Y1019" t="b">
        <f>IF(MOD(X1019,9)=0,N1019,IF(MOD(X1019,6)=0,N1019,IF(MOD(X1019,3)=0,N1019)))</f>
        <v>0</v>
      </c>
      <c r="Z1019" t="b">
        <f>IF(MOD(X1019,9)=0,O1019,IF(MOD(X1019,6)=0,O1019,IF(MOD(X1019,3)=0,O1019)))</f>
        <v>0</v>
      </c>
    </row>
    <row r="1020" spans="1:26">
      <c r="A1020" s="4" t="s">
        <v>1281</v>
      </c>
      <c r="B1020" s="3">
        <f>主线辅助!B1016</f>
        <v>11549401</v>
      </c>
      <c r="C1020" s="3">
        <v>7</v>
      </c>
      <c r="D1020" s="3">
        <v>82</v>
      </c>
      <c r="E1020" s="3">
        <v>3</v>
      </c>
      <c r="F1020" s="25">
        <f t="shared" si="45"/>
        <v>1168310</v>
      </c>
      <c r="G1020" s="25">
        <v>1062383</v>
      </c>
      <c r="H1020" s="26">
        <f>ROUND((F1020/4*5.5+F1020*2.7+F1020/4*10*1)*2,0)*C1020</f>
        <v>107542939</v>
      </c>
      <c r="I1020" s="26">
        <f t="shared" si="46"/>
        <v>97792352</v>
      </c>
      <c r="J1020" s="26"/>
      <c r="K1020" s="35">
        <f>MAX(G1020-MAX(G$5:G1019),0)</f>
        <v>2250</v>
      </c>
      <c r="L1020" s="35">
        <f>MAX(G$5:G1020)</f>
        <v>1062383</v>
      </c>
      <c r="M1020" s="3">
        <v>0.7</v>
      </c>
      <c r="N1020" s="38">
        <f>INT(B1020*0.2)</f>
        <v>2309880</v>
      </c>
      <c r="O1020" s="38">
        <f t="shared" si="47"/>
        <v>442658</v>
      </c>
      <c r="P1020">
        <f>INT(L1020*2.5)</f>
        <v>2655957</v>
      </c>
      <c r="Q1020">
        <f>INT(L1020/4)</f>
        <v>265595</v>
      </c>
      <c r="W1020" s="4" t="s">
        <v>8213</v>
      </c>
      <c r="X1020">
        <v>6</v>
      </c>
      <c r="Y1020">
        <f>IF(MOD(X1020,9)=0,N1020,IF(MOD(X1020,6)=0,N1020,IF(MOD(X1020,3)=0,N1020)))</f>
        <v>2309880</v>
      </c>
      <c r="Z1020">
        <f>IF(MOD(X1020,9)=0,O1020,IF(MOD(X1020,6)=0,O1020,IF(MOD(X1020,3)=0,O1020)))</f>
        <v>442658</v>
      </c>
    </row>
    <row r="1021" spans="1:26">
      <c r="A1021" s="4" t="s">
        <v>1282</v>
      </c>
      <c r="B1021" s="3">
        <f>主线辅助!B1017</f>
        <v>11560891</v>
      </c>
      <c r="C1021" s="3">
        <v>7</v>
      </c>
      <c r="D1021" s="3">
        <v>82</v>
      </c>
      <c r="E1021" s="3">
        <v>3</v>
      </c>
      <c r="F1021" s="25">
        <f t="shared" si="45"/>
        <v>1169473</v>
      </c>
      <c r="G1021" s="25">
        <v>1063440</v>
      </c>
      <c r="H1021" s="26">
        <f>ROUND((F1021/4*5.5+F1021*2.7+F1021/4*10*1)*2,0)*C1021</f>
        <v>107649990</v>
      </c>
      <c r="I1021" s="26">
        <f t="shared" si="46"/>
        <v>97889652</v>
      </c>
      <c r="J1021" s="26"/>
      <c r="K1021" s="35">
        <f>MAX(G1021-MAX(G$5:G1020),0)</f>
        <v>1057</v>
      </c>
      <c r="L1021" s="35">
        <f>MAX(G$5:G1021)</f>
        <v>1063440</v>
      </c>
      <c r="M1021" s="3">
        <v>0.7</v>
      </c>
      <c r="N1021" s="38">
        <f>INT(B1021*0.2)</f>
        <v>2312178</v>
      </c>
      <c r="O1021" s="38">
        <f t="shared" si="47"/>
        <v>443100</v>
      </c>
      <c r="P1021">
        <f>INT(L1021*2.5)</f>
        <v>2658600</v>
      </c>
      <c r="Q1021">
        <f>INT(L1021/4)</f>
        <v>265860</v>
      </c>
      <c r="W1021" s="4" t="s">
        <v>8213</v>
      </c>
      <c r="X1021">
        <v>7</v>
      </c>
      <c r="Y1021" t="b">
        <f>IF(MOD(X1021,9)=0,N1021,IF(MOD(X1021,6)=0,N1021,IF(MOD(X1021,3)=0,N1021)))</f>
        <v>0</v>
      </c>
      <c r="Z1021" t="b">
        <f>IF(MOD(X1021,9)=0,O1021,IF(MOD(X1021,6)=0,O1021,IF(MOD(X1021,3)=0,O1021)))</f>
        <v>0</v>
      </c>
    </row>
    <row r="1022" spans="1:26">
      <c r="A1022" s="4" t="s">
        <v>1283</v>
      </c>
      <c r="B1022" s="3">
        <f>主线辅助!B1018</f>
        <v>11572384</v>
      </c>
      <c r="C1022" s="3">
        <v>7</v>
      </c>
      <c r="D1022" s="3">
        <v>82</v>
      </c>
      <c r="E1022" s="3">
        <v>3</v>
      </c>
      <c r="F1022" s="25">
        <f t="shared" si="45"/>
        <v>1170635</v>
      </c>
      <c r="G1022" s="25">
        <v>1064497</v>
      </c>
      <c r="H1022" s="26">
        <f>ROUND((F1022/4*5.5+F1022*2.7+F1022/4*10*1)*2,0)*C1022</f>
        <v>107756950</v>
      </c>
      <c r="I1022" s="26">
        <f t="shared" si="46"/>
        <v>97986952</v>
      </c>
      <c r="J1022" s="26"/>
      <c r="K1022" s="35">
        <f>MAX(G1022-MAX(G$5:G1021),0)</f>
        <v>1057</v>
      </c>
      <c r="L1022" s="35">
        <f>MAX(G$5:G1022)</f>
        <v>1064497</v>
      </c>
      <c r="M1022" s="3">
        <v>0.7</v>
      </c>
      <c r="N1022" s="38">
        <f>INT(B1022*0.2)</f>
        <v>2314476</v>
      </c>
      <c r="O1022" s="38">
        <f t="shared" si="47"/>
        <v>443540</v>
      </c>
      <c r="P1022">
        <f>INT(L1022*2.5)</f>
        <v>2661242</v>
      </c>
      <c r="Q1022">
        <f>INT(L1022/4)</f>
        <v>266124</v>
      </c>
      <c r="W1022" s="4" t="s">
        <v>8213</v>
      </c>
      <c r="X1022">
        <v>8</v>
      </c>
      <c r="Y1022" t="b">
        <f>IF(MOD(X1022,9)=0,N1022,IF(MOD(X1022,6)=0,N1022,IF(MOD(X1022,3)=0,N1022)))</f>
        <v>0</v>
      </c>
      <c r="Z1022" t="b">
        <f>IF(MOD(X1022,9)=0,O1022,IF(MOD(X1022,6)=0,O1022,IF(MOD(X1022,3)=0,O1022)))</f>
        <v>0</v>
      </c>
    </row>
    <row r="1023" spans="1:26">
      <c r="A1023" s="4" t="s">
        <v>1284</v>
      </c>
      <c r="B1023" s="3">
        <f>主线辅助!B1019</f>
        <v>11596928</v>
      </c>
      <c r="C1023" s="3">
        <v>7</v>
      </c>
      <c r="D1023" s="3">
        <v>82</v>
      </c>
      <c r="E1023" s="3">
        <v>3</v>
      </c>
      <c r="F1023" s="25">
        <f t="shared" si="45"/>
        <v>1173118</v>
      </c>
      <c r="G1023" s="25">
        <v>1066755</v>
      </c>
      <c r="H1023" s="26">
        <f>ROUND((F1023/4*5.5+F1023*2.7+F1023/4*10*1)*2,0)*C1023</f>
        <v>107985514</v>
      </c>
      <c r="I1023" s="26">
        <f t="shared" si="46"/>
        <v>98194796</v>
      </c>
      <c r="J1023" s="26"/>
      <c r="K1023" s="35">
        <f>MAX(G1023-MAX(G$5:G1022),0)</f>
        <v>2258</v>
      </c>
      <c r="L1023" s="35">
        <f>MAX(G$5:G1023)</f>
        <v>1066755</v>
      </c>
      <c r="M1023" s="3">
        <v>0.7</v>
      </c>
      <c r="N1023" s="38">
        <f>INT(B1023*0.2)</f>
        <v>2319385</v>
      </c>
      <c r="O1023" s="38">
        <f t="shared" si="47"/>
        <v>444480</v>
      </c>
      <c r="P1023">
        <f>INT(L1023*2.5)</f>
        <v>2666887</v>
      </c>
      <c r="Q1023">
        <f>INT(L1023/4)</f>
        <v>266688</v>
      </c>
      <c r="W1023" s="4" t="s">
        <v>8213</v>
      </c>
      <c r="X1023">
        <v>9</v>
      </c>
      <c r="Y1023">
        <f>IF(MOD(X1023,9)=0,N1023,IF(MOD(X1023,6)=0,N1023,IF(MOD(X1023,3)=0,N1023)))</f>
        <v>2319385</v>
      </c>
      <c r="Z1023">
        <f>IF(MOD(X1023,9)=0,O1023,IF(MOD(X1023,6)=0,O1023,IF(MOD(X1023,3)=0,O1023)))</f>
        <v>444480</v>
      </c>
    </row>
    <row r="1024" spans="1:26">
      <c r="A1024" s="4" t="s">
        <v>226</v>
      </c>
      <c r="B1024" s="3">
        <f>主线辅助!B1020</f>
        <v>11608442</v>
      </c>
      <c r="C1024" s="3">
        <v>7</v>
      </c>
      <c r="D1024" s="3">
        <v>82</v>
      </c>
      <c r="E1024" s="3">
        <v>3</v>
      </c>
      <c r="F1024" s="25">
        <f t="shared" si="45"/>
        <v>1174283</v>
      </c>
      <c r="G1024" s="25">
        <v>1067814</v>
      </c>
      <c r="H1024" s="26">
        <f>ROUND((F1024/4*5.5+F1024*2.7+F1024/4*10*1)*2,0)*C1024</f>
        <v>108092747</v>
      </c>
      <c r="I1024" s="26">
        <f t="shared" si="46"/>
        <v>98292278</v>
      </c>
      <c r="J1024" s="26"/>
      <c r="K1024" s="35">
        <f>MAX(G1024-MAX(G$5:G1023),0)</f>
        <v>1059</v>
      </c>
      <c r="L1024" s="35">
        <f>MAX(G$5:G1024)</f>
        <v>1067814</v>
      </c>
      <c r="M1024" s="3">
        <v>0.7</v>
      </c>
      <c r="N1024" s="38">
        <f>INT(B1024*0.2)</f>
        <v>2321688</v>
      </c>
      <c r="O1024" s="38">
        <f t="shared" si="47"/>
        <v>444922</v>
      </c>
      <c r="P1024">
        <f>INT(L1024*2.5)</f>
        <v>2669535</v>
      </c>
      <c r="Q1024">
        <f>INT(L1024/4)</f>
        <v>266953</v>
      </c>
      <c r="W1024" s="4" t="s">
        <v>8213</v>
      </c>
      <c r="X1024">
        <v>10</v>
      </c>
      <c r="Y1024" t="b">
        <f>IF(MOD(X1024,9)=0,N1024,IF(MOD(X1024,6)=0,N1024,IF(MOD(X1024,3)=0,N1024)))</f>
        <v>0</v>
      </c>
      <c r="Z1024" t="b">
        <f>IF(MOD(X1024,9)=0,O1024,IF(MOD(X1024,6)=0,O1024,IF(MOD(X1024,3)=0,O1024)))</f>
        <v>0</v>
      </c>
    </row>
    <row r="1025" spans="1:26">
      <c r="A1025" s="4" t="s">
        <v>1285</v>
      </c>
      <c r="B1025" s="3">
        <f>主线辅助!B1021</f>
        <v>11683029</v>
      </c>
      <c r="C1025" s="3">
        <v>7</v>
      </c>
      <c r="D1025" s="3">
        <v>82</v>
      </c>
      <c r="E1025" s="3">
        <v>3</v>
      </c>
      <c r="F1025" s="25">
        <f t="shared" si="45"/>
        <v>1181828</v>
      </c>
      <c r="G1025" s="25">
        <v>1074675</v>
      </c>
      <c r="H1025" s="26">
        <f>ROUND((F1025/4*5.5+F1025*2.7+F1025/4*10*1)*2,0)*C1025</f>
        <v>108787266</v>
      </c>
      <c r="I1025" s="26">
        <f t="shared" si="46"/>
        <v>98923832</v>
      </c>
      <c r="J1025" s="26"/>
      <c r="K1025" s="35">
        <f>MAX(G1025-MAX(G$5:G1024),0)</f>
        <v>6861</v>
      </c>
      <c r="L1025" s="35">
        <f>MAX(G$5:G1025)</f>
        <v>1074675</v>
      </c>
      <c r="M1025" s="3">
        <v>0.7</v>
      </c>
      <c r="N1025" s="38">
        <f>INT(B1025*0.2)</f>
        <v>2336605</v>
      </c>
      <c r="O1025" s="38">
        <f t="shared" si="47"/>
        <v>447780</v>
      </c>
      <c r="P1025">
        <f>INT(L1025*2.5)</f>
        <v>2686687</v>
      </c>
      <c r="Q1025">
        <f>INT(L1025/4)</f>
        <v>268668</v>
      </c>
      <c r="W1025" s="4" t="s">
        <v>8214</v>
      </c>
      <c r="X1025">
        <v>1</v>
      </c>
      <c r="Y1025" t="b">
        <f>IF(MOD(X1025,9)=0,N1025,IF(MOD(X1025,6)=0,N1025,IF(MOD(X1025,3)=0,N1025)))</f>
        <v>0</v>
      </c>
      <c r="Z1025" t="b">
        <f>IF(MOD(X1025,9)=0,O1025,IF(MOD(X1025,6)=0,O1025,IF(MOD(X1025,3)=0,O1025)))</f>
        <v>0</v>
      </c>
    </row>
    <row r="1026" spans="1:26">
      <c r="A1026" s="4" t="s">
        <v>1286</v>
      </c>
      <c r="B1026" s="3">
        <f>主线辅助!B1022</f>
        <v>11694564</v>
      </c>
      <c r="C1026" s="3">
        <v>7</v>
      </c>
      <c r="D1026" s="3">
        <v>82</v>
      </c>
      <c r="E1026" s="3">
        <v>3</v>
      </c>
      <c r="F1026" s="25">
        <f t="shared" si="45"/>
        <v>1182995</v>
      </c>
      <c r="G1026" s="25">
        <v>1075736</v>
      </c>
      <c r="H1026" s="26">
        <f>ROUND((F1026/4*5.5+F1026*2.7+F1026/4*10*1)*2,0)*C1026</f>
        <v>108894688</v>
      </c>
      <c r="I1026" s="26">
        <f t="shared" si="46"/>
        <v>99021496</v>
      </c>
      <c r="J1026" s="26"/>
      <c r="K1026" s="35">
        <f>MAX(G1026-MAX(G$5:G1025),0)</f>
        <v>1061</v>
      </c>
      <c r="L1026" s="35">
        <f>MAX(G$5:G1026)</f>
        <v>1075736</v>
      </c>
      <c r="M1026" s="3">
        <v>0.7</v>
      </c>
      <c r="N1026" s="38">
        <f>INT(B1026*0.2)</f>
        <v>2338912</v>
      </c>
      <c r="O1026" s="38">
        <f t="shared" si="47"/>
        <v>448223</v>
      </c>
      <c r="P1026">
        <f>INT(L1026*2.5)</f>
        <v>2689340</v>
      </c>
      <c r="Q1026">
        <f>INT(L1026/4)</f>
        <v>268934</v>
      </c>
      <c r="W1026" s="4" t="s">
        <v>8214</v>
      </c>
      <c r="X1026">
        <v>2</v>
      </c>
      <c r="Y1026" t="b">
        <f>IF(MOD(X1026,9)=0,N1026,IF(MOD(X1026,6)=0,N1026,IF(MOD(X1026,3)=0,N1026)))</f>
        <v>0</v>
      </c>
      <c r="Z1026" t="b">
        <f>IF(MOD(X1026,9)=0,O1026,IF(MOD(X1026,6)=0,O1026,IF(MOD(X1026,3)=0,O1026)))</f>
        <v>0</v>
      </c>
    </row>
    <row r="1027" spans="1:26">
      <c r="A1027" s="4" t="s">
        <v>1287</v>
      </c>
      <c r="B1027" s="3">
        <f>主线辅助!B1023</f>
        <v>11719223</v>
      </c>
      <c r="C1027" s="3">
        <v>7</v>
      </c>
      <c r="D1027" s="3">
        <v>82</v>
      </c>
      <c r="E1027" s="3">
        <v>3</v>
      </c>
      <c r="F1027" s="25">
        <f t="shared" si="45"/>
        <v>1185489</v>
      </c>
      <c r="G1027" s="25">
        <v>1078005</v>
      </c>
      <c r="H1027" s="26">
        <f>ROUND((F1027/4*5.5+F1027*2.7+F1027/4*10*1)*2,0)*C1027</f>
        <v>109124260</v>
      </c>
      <c r="I1027" s="26">
        <f t="shared" si="46"/>
        <v>99230362</v>
      </c>
      <c r="J1027" s="26"/>
      <c r="K1027" s="35">
        <f>MAX(G1027-MAX(G$5:G1026),0)</f>
        <v>2269</v>
      </c>
      <c r="L1027" s="35">
        <f>MAX(G$5:G1027)</f>
        <v>1078005</v>
      </c>
      <c r="M1027" s="3">
        <v>0.7</v>
      </c>
      <c r="N1027" s="38">
        <f>INT(B1027*0.2)</f>
        <v>2343844</v>
      </c>
      <c r="O1027" s="38">
        <f t="shared" si="47"/>
        <v>449168</v>
      </c>
      <c r="P1027">
        <f>INT(L1027*2.5)</f>
        <v>2695012</v>
      </c>
      <c r="Q1027">
        <f>INT(L1027/4)</f>
        <v>269501</v>
      </c>
      <c r="W1027" s="4" t="s">
        <v>8214</v>
      </c>
      <c r="X1027">
        <v>3</v>
      </c>
      <c r="Y1027">
        <f>IF(MOD(X1027,9)=0,N1027,IF(MOD(X1027,6)=0,N1027,IF(MOD(X1027,3)=0,N1027)))</f>
        <v>2343844</v>
      </c>
      <c r="Z1027">
        <f>IF(MOD(X1027,9)=0,O1027,IF(MOD(X1027,6)=0,O1027,IF(MOD(X1027,3)=0,O1027)))</f>
        <v>449168</v>
      </c>
    </row>
    <row r="1028" spans="1:26">
      <c r="A1028" s="4" t="s">
        <v>1288</v>
      </c>
      <c r="B1028" s="3">
        <f>主线辅助!B1024</f>
        <v>11730778</v>
      </c>
      <c r="C1028" s="3">
        <v>7</v>
      </c>
      <c r="D1028" s="3">
        <v>82</v>
      </c>
      <c r="E1028" s="3">
        <v>3</v>
      </c>
      <c r="F1028" s="25">
        <f t="shared" si="45"/>
        <v>1186658</v>
      </c>
      <c r="G1028" s="25">
        <v>1079067</v>
      </c>
      <c r="H1028" s="26">
        <f>ROUND((F1028/4*5.5+F1028*2.7+F1028/4*10*1)*2,0)*C1028</f>
        <v>109231871</v>
      </c>
      <c r="I1028" s="26">
        <f t="shared" si="46"/>
        <v>99328117</v>
      </c>
      <c r="J1028" s="26"/>
      <c r="K1028" s="35">
        <f>MAX(G1028-MAX(G$5:G1027),0)</f>
        <v>1062</v>
      </c>
      <c r="L1028" s="35">
        <f>MAX(G$5:G1028)</f>
        <v>1079067</v>
      </c>
      <c r="M1028" s="3">
        <v>0.7</v>
      </c>
      <c r="N1028" s="38">
        <f>INT(B1028*0.2)</f>
        <v>2346155</v>
      </c>
      <c r="O1028" s="38">
        <f t="shared" si="47"/>
        <v>449610</v>
      </c>
      <c r="P1028">
        <f>INT(L1028*2.5)</f>
        <v>2697667</v>
      </c>
      <c r="Q1028">
        <f>INT(L1028/4)</f>
        <v>269766</v>
      </c>
      <c r="W1028" s="4" t="s">
        <v>8214</v>
      </c>
      <c r="X1028">
        <v>4</v>
      </c>
      <c r="Y1028" t="b">
        <f>IF(MOD(X1028,9)=0,N1028,IF(MOD(X1028,6)=0,N1028,IF(MOD(X1028,3)=0,N1028)))</f>
        <v>0</v>
      </c>
      <c r="Z1028" t="b">
        <f>IF(MOD(X1028,9)=0,O1028,IF(MOD(X1028,6)=0,O1028,IF(MOD(X1028,3)=0,O1028)))</f>
        <v>0</v>
      </c>
    </row>
    <row r="1029" spans="1:26">
      <c r="A1029" s="4" t="s">
        <v>1289</v>
      </c>
      <c r="B1029" s="3">
        <f>主线辅助!B1025</f>
        <v>11742335</v>
      </c>
      <c r="C1029" s="3">
        <v>7</v>
      </c>
      <c r="D1029" s="3">
        <v>82</v>
      </c>
      <c r="E1029" s="3">
        <v>3</v>
      </c>
      <c r="F1029" s="25">
        <f t="shared" si="45"/>
        <v>1187827</v>
      </c>
      <c r="G1029" s="25">
        <v>1080131</v>
      </c>
      <c r="H1029" s="26">
        <f>ROUND((F1029/4*5.5+F1029*2.7+F1029/4*10*1)*2,0)*C1029</f>
        <v>109339475</v>
      </c>
      <c r="I1029" s="26">
        <f t="shared" si="46"/>
        <v>99426061</v>
      </c>
      <c r="J1029" s="26"/>
      <c r="K1029" s="35">
        <f>MAX(G1029-MAX(G$5:G1028),0)</f>
        <v>1064</v>
      </c>
      <c r="L1029" s="35">
        <f>MAX(G$5:G1029)</f>
        <v>1080131</v>
      </c>
      <c r="M1029" s="3">
        <v>0.7</v>
      </c>
      <c r="N1029" s="38">
        <f>INT(B1029*0.2)</f>
        <v>2348467</v>
      </c>
      <c r="O1029" s="38">
        <f t="shared" si="47"/>
        <v>450053</v>
      </c>
      <c r="P1029">
        <f>INT(L1029*2.5)</f>
        <v>2700327</v>
      </c>
      <c r="Q1029">
        <f>INT(L1029/4)</f>
        <v>270032</v>
      </c>
      <c r="W1029" s="4" t="s">
        <v>8214</v>
      </c>
      <c r="X1029">
        <v>5</v>
      </c>
      <c r="Y1029" t="b">
        <f>IF(MOD(X1029,9)=0,N1029,IF(MOD(X1029,6)=0,N1029,IF(MOD(X1029,3)=0,N1029)))</f>
        <v>0</v>
      </c>
      <c r="Z1029" t="b">
        <f>IF(MOD(X1029,9)=0,O1029,IF(MOD(X1029,6)=0,O1029,IF(MOD(X1029,3)=0,O1029)))</f>
        <v>0</v>
      </c>
    </row>
    <row r="1030" spans="1:26">
      <c r="A1030" s="4" t="s">
        <v>1290</v>
      </c>
      <c r="B1030" s="3">
        <f>主线辅助!B1026</f>
        <v>11767071</v>
      </c>
      <c r="C1030" s="3">
        <v>7</v>
      </c>
      <c r="D1030" s="3">
        <v>82</v>
      </c>
      <c r="E1030" s="3">
        <v>3</v>
      </c>
      <c r="F1030" s="25">
        <f t="shared" ref="F1030:F1093" si="48">INT(B1030/(5-1.9)/C1030/(D1030/2.7)*100/1.5)</f>
        <v>1190329</v>
      </c>
      <c r="G1030" s="25">
        <v>1082406</v>
      </c>
      <c r="H1030" s="26">
        <f>ROUND((F1030/4*5.5+F1030*2.7+F1030/4*10*1)*2,0)*C1030</f>
        <v>109569782</v>
      </c>
      <c r="I1030" s="26">
        <f t="shared" ref="I1030:I1093" si="49">ROUND((G1030/4*5.5+G1030*2.7+G1030/4*10*1)*2,0)*C1030</f>
        <v>99635473</v>
      </c>
      <c r="J1030" s="26"/>
      <c r="K1030" s="35">
        <f>MAX(G1030-MAX(G$5:G1029),0)</f>
        <v>2275</v>
      </c>
      <c r="L1030" s="35">
        <f>MAX(G$5:G1030)</f>
        <v>1082406</v>
      </c>
      <c r="M1030" s="3">
        <v>0.7</v>
      </c>
      <c r="N1030" s="38">
        <f>INT(B1030*0.2)</f>
        <v>2353414</v>
      </c>
      <c r="O1030" s="38">
        <f t="shared" ref="O1030:O1093" si="50">INT((P1030/15)+Q1030)</f>
        <v>451002</v>
      </c>
      <c r="P1030">
        <f>INT(L1030*2.5)</f>
        <v>2706015</v>
      </c>
      <c r="Q1030">
        <f>INT(L1030/4)</f>
        <v>270601</v>
      </c>
      <c r="W1030" s="4" t="s">
        <v>8214</v>
      </c>
      <c r="X1030">
        <v>6</v>
      </c>
      <c r="Y1030">
        <f>IF(MOD(X1030,9)=0,N1030,IF(MOD(X1030,6)=0,N1030,IF(MOD(X1030,3)=0,N1030)))</f>
        <v>2353414</v>
      </c>
      <c r="Z1030">
        <f>IF(MOD(X1030,9)=0,O1030,IF(MOD(X1030,6)=0,O1030,IF(MOD(X1030,3)=0,O1030)))</f>
        <v>451002</v>
      </c>
    </row>
    <row r="1031" spans="1:26">
      <c r="A1031" s="4" t="s">
        <v>1291</v>
      </c>
      <c r="B1031" s="3">
        <f>主线辅助!B1027</f>
        <v>11778649</v>
      </c>
      <c r="C1031" s="3">
        <v>7</v>
      </c>
      <c r="D1031" s="3">
        <v>82</v>
      </c>
      <c r="E1031" s="3">
        <v>3</v>
      </c>
      <c r="F1031" s="25">
        <f t="shared" si="48"/>
        <v>1191500</v>
      </c>
      <c r="G1031" s="25">
        <v>1083471</v>
      </c>
      <c r="H1031" s="26">
        <f>ROUND((F1031/4*5.5+F1031*2.7+F1031/4*10*1)*2,0)*C1031</f>
        <v>109677575</v>
      </c>
      <c r="I1031" s="26">
        <f t="shared" si="49"/>
        <v>99733508</v>
      </c>
      <c r="J1031" s="26"/>
      <c r="K1031" s="35">
        <f>MAX(G1031-MAX(G$5:G1030),0)</f>
        <v>1065</v>
      </c>
      <c r="L1031" s="35">
        <f>MAX(G$5:G1031)</f>
        <v>1083471</v>
      </c>
      <c r="M1031" s="3">
        <v>0.7</v>
      </c>
      <c r="N1031" s="38">
        <f>INT(B1031*0.2)</f>
        <v>2355729</v>
      </c>
      <c r="O1031" s="38">
        <f t="shared" si="50"/>
        <v>451445</v>
      </c>
      <c r="P1031">
        <f>INT(L1031*2.5)</f>
        <v>2708677</v>
      </c>
      <c r="Q1031">
        <f>INT(L1031/4)</f>
        <v>270867</v>
      </c>
      <c r="W1031" s="4" t="s">
        <v>8214</v>
      </c>
      <c r="X1031">
        <v>7</v>
      </c>
      <c r="Y1031" t="b">
        <f>IF(MOD(X1031,9)=0,N1031,IF(MOD(X1031,6)=0,N1031,IF(MOD(X1031,3)=0,N1031)))</f>
        <v>0</v>
      </c>
      <c r="Z1031" t="b">
        <f>IF(MOD(X1031,9)=0,O1031,IF(MOD(X1031,6)=0,O1031,IF(MOD(X1031,3)=0,O1031)))</f>
        <v>0</v>
      </c>
    </row>
    <row r="1032" spans="1:26">
      <c r="A1032" s="4" t="s">
        <v>1292</v>
      </c>
      <c r="B1032" s="3">
        <f>主线辅助!B1028</f>
        <v>11790229</v>
      </c>
      <c r="C1032" s="3">
        <v>7</v>
      </c>
      <c r="D1032" s="3">
        <v>82</v>
      </c>
      <c r="E1032" s="3">
        <v>3</v>
      </c>
      <c r="F1032" s="25">
        <f t="shared" si="48"/>
        <v>1192672</v>
      </c>
      <c r="G1032" s="25">
        <v>1084536</v>
      </c>
      <c r="H1032" s="26">
        <f>ROUND((F1032/4*5.5+F1032*2.7+F1032/4*10*1)*2,0)*C1032</f>
        <v>109785459</v>
      </c>
      <c r="I1032" s="26">
        <f t="shared" si="49"/>
        <v>99831536</v>
      </c>
      <c r="J1032" s="26"/>
      <c r="K1032" s="35">
        <f>MAX(G1032-MAX(G$5:G1031),0)</f>
        <v>1065</v>
      </c>
      <c r="L1032" s="35">
        <f>MAX(G$5:G1032)</f>
        <v>1084536</v>
      </c>
      <c r="M1032" s="3">
        <v>0.7</v>
      </c>
      <c r="N1032" s="38">
        <f>INT(B1032*0.2)</f>
        <v>2358045</v>
      </c>
      <c r="O1032" s="38">
        <f t="shared" si="50"/>
        <v>451890</v>
      </c>
      <c r="P1032">
        <f>INT(L1032*2.5)</f>
        <v>2711340</v>
      </c>
      <c r="Q1032">
        <f>INT(L1032/4)</f>
        <v>271134</v>
      </c>
      <c r="W1032" s="4" t="s">
        <v>8214</v>
      </c>
      <c r="X1032">
        <v>8</v>
      </c>
      <c r="Y1032" t="b">
        <f>IF(MOD(X1032,9)=0,N1032,IF(MOD(X1032,6)=0,N1032,IF(MOD(X1032,3)=0,N1032)))</f>
        <v>0</v>
      </c>
      <c r="Z1032" t="b">
        <f>IF(MOD(X1032,9)=0,O1032,IF(MOD(X1032,6)=0,O1032,IF(MOD(X1032,3)=0,O1032)))</f>
        <v>0</v>
      </c>
    </row>
    <row r="1033" spans="1:26">
      <c r="A1033" s="4" t="s">
        <v>1293</v>
      </c>
      <c r="B1033" s="3">
        <f>主线辅助!B1029</f>
        <v>11815043</v>
      </c>
      <c r="C1033" s="3">
        <v>7</v>
      </c>
      <c r="D1033" s="3">
        <v>82</v>
      </c>
      <c r="E1033" s="3">
        <v>3</v>
      </c>
      <c r="F1033" s="25">
        <f t="shared" si="48"/>
        <v>1195182</v>
      </c>
      <c r="G1033" s="25">
        <v>1086819</v>
      </c>
      <c r="H1033" s="26">
        <f>ROUND((F1033/4*5.5+F1033*2.7+F1033/4*10*1)*2,0)*C1033</f>
        <v>110016501</v>
      </c>
      <c r="I1033" s="26">
        <f t="shared" si="49"/>
        <v>100041690</v>
      </c>
      <c r="J1033" s="26"/>
      <c r="K1033" s="35">
        <f>MAX(G1033-MAX(G$5:G1032),0)</f>
        <v>2283</v>
      </c>
      <c r="L1033" s="35">
        <f>MAX(G$5:G1033)</f>
        <v>1086819</v>
      </c>
      <c r="M1033" s="3">
        <v>0.7</v>
      </c>
      <c r="N1033" s="38">
        <f>INT(B1033*0.2)</f>
        <v>2363008</v>
      </c>
      <c r="O1033" s="38">
        <f t="shared" si="50"/>
        <v>452840</v>
      </c>
      <c r="P1033">
        <f>INT(L1033*2.5)</f>
        <v>2717047</v>
      </c>
      <c r="Q1033">
        <f>INT(L1033/4)</f>
        <v>271704</v>
      </c>
      <c r="W1033" s="4" t="s">
        <v>8214</v>
      </c>
      <c r="X1033">
        <v>9</v>
      </c>
      <c r="Y1033">
        <f>IF(MOD(X1033,9)=0,N1033,IF(MOD(X1033,6)=0,N1033,IF(MOD(X1033,3)=0,N1033)))</f>
        <v>2363008</v>
      </c>
      <c r="Z1033">
        <f>IF(MOD(X1033,9)=0,O1033,IF(MOD(X1033,6)=0,O1033,IF(MOD(X1033,3)=0,O1033)))</f>
        <v>452840</v>
      </c>
    </row>
    <row r="1034" spans="1:26">
      <c r="A1034" s="4" t="s">
        <v>227</v>
      </c>
      <c r="B1034" s="3">
        <f>主线辅助!B1030</f>
        <v>11826644</v>
      </c>
      <c r="C1034" s="3">
        <v>7</v>
      </c>
      <c r="D1034" s="3">
        <v>82</v>
      </c>
      <c r="E1034" s="3">
        <v>3</v>
      </c>
      <c r="F1034" s="25">
        <f t="shared" si="48"/>
        <v>1196356</v>
      </c>
      <c r="G1034" s="25">
        <v>1087886</v>
      </c>
      <c r="H1034" s="26">
        <f>ROUND((F1034/4*5.5+F1034*2.7+F1034/4*10*1)*2,0)*C1034</f>
        <v>110124567</v>
      </c>
      <c r="I1034" s="26">
        <f t="shared" si="49"/>
        <v>100139907</v>
      </c>
      <c r="J1034" s="26"/>
      <c r="K1034" s="35">
        <f>MAX(G1034-MAX(G$5:G1033),0)</f>
        <v>1067</v>
      </c>
      <c r="L1034" s="35">
        <f>MAX(G$5:G1034)</f>
        <v>1087886</v>
      </c>
      <c r="M1034" s="3">
        <v>0.7</v>
      </c>
      <c r="N1034" s="38">
        <f>INT(B1034*0.2)</f>
        <v>2365328</v>
      </c>
      <c r="O1034" s="38">
        <f t="shared" si="50"/>
        <v>453285</v>
      </c>
      <c r="P1034">
        <f>INT(L1034*2.5)</f>
        <v>2719715</v>
      </c>
      <c r="Q1034">
        <f>INT(L1034/4)</f>
        <v>271971</v>
      </c>
      <c r="W1034" s="4" t="s">
        <v>8214</v>
      </c>
      <c r="X1034">
        <v>10</v>
      </c>
      <c r="Y1034" t="b">
        <f>IF(MOD(X1034,9)=0,N1034,IF(MOD(X1034,6)=0,N1034,IF(MOD(X1034,3)=0,N1034)))</f>
        <v>0</v>
      </c>
      <c r="Z1034" t="b">
        <f>IF(MOD(X1034,9)=0,O1034,IF(MOD(X1034,6)=0,O1034,IF(MOD(X1034,3)=0,O1034)))</f>
        <v>0</v>
      </c>
    </row>
    <row r="1035" spans="1:26">
      <c r="A1035" s="4" t="s">
        <v>1294</v>
      </c>
      <c r="B1035" s="3">
        <f>主线辅助!B1031</f>
        <v>11901980</v>
      </c>
      <c r="C1035" s="3">
        <v>7</v>
      </c>
      <c r="D1035" s="3">
        <v>82</v>
      </c>
      <c r="E1035" s="3">
        <v>3</v>
      </c>
      <c r="F1035" s="25">
        <f t="shared" si="48"/>
        <v>1203976</v>
      </c>
      <c r="G1035" s="25">
        <v>1094816</v>
      </c>
      <c r="H1035" s="26">
        <f>ROUND((F1035/4*5.5+F1035*2.7+F1035/4*10*1)*2,0)*C1035</f>
        <v>110825988</v>
      </c>
      <c r="I1035" s="26">
        <f t="shared" si="49"/>
        <v>100777810</v>
      </c>
      <c r="J1035" s="26"/>
      <c r="K1035" s="35">
        <f>MAX(G1035-MAX(G$5:G1034),0)</f>
        <v>6930</v>
      </c>
      <c r="L1035" s="35">
        <f>MAX(G$5:G1035)</f>
        <v>1094816</v>
      </c>
      <c r="M1035" s="3">
        <v>0.7</v>
      </c>
      <c r="N1035" s="38">
        <f>INT(B1035*0.2)</f>
        <v>2380396</v>
      </c>
      <c r="O1035" s="38">
        <f t="shared" si="50"/>
        <v>456173</v>
      </c>
      <c r="P1035">
        <f>INT(L1035*2.5)</f>
        <v>2737040</v>
      </c>
      <c r="Q1035">
        <f>INT(L1035/4)</f>
        <v>273704</v>
      </c>
      <c r="W1035" s="4" t="s">
        <v>8215</v>
      </c>
      <c r="X1035">
        <v>1</v>
      </c>
      <c r="Y1035" t="b">
        <f>IF(MOD(X1035,9)=0,N1035,IF(MOD(X1035,6)=0,N1035,IF(MOD(X1035,3)=0,N1035)))</f>
        <v>0</v>
      </c>
      <c r="Z1035" t="b">
        <f>IF(MOD(X1035,9)=0,O1035,IF(MOD(X1035,6)=0,O1035,IF(MOD(X1035,3)=0,O1035)))</f>
        <v>0</v>
      </c>
    </row>
    <row r="1036" spans="1:26">
      <c r="A1036" s="4" t="s">
        <v>1295</v>
      </c>
      <c r="B1036" s="3">
        <f>主线辅助!B1032</f>
        <v>11913601</v>
      </c>
      <c r="C1036" s="3">
        <v>7</v>
      </c>
      <c r="D1036" s="3">
        <v>82</v>
      </c>
      <c r="E1036" s="3">
        <v>3</v>
      </c>
      <c r="F1036" s="25">
        <f t="shared" si="48"/>
        <v>1205152</v>
      </c>
      <c r="G1036" s="25">
        <v>1095885</v>
      </c>
      <c r="H1036" s="26">
        <f>ROUND((F1036/4*5.5+F1036*2.7+F1036/4*10*1)*2,0)*C1036</f>
        <v>110934243</v>
      </c>
      <c r="I1036" s="26">
        <f t="shared" si="49"/>
        <v>100876216</v>
      </c>
      <c r="J1036" s="26"/>
      <c r="K1036" s="35">
        <f>MAX(G1036-MAX(G$5:G1035),0)</f>
        <v>1069</v>
      </c>
      <c r="L1036" s="35">
        <f>MAX(G$5:G1036)</f>
        <v>1095885</v>
      </c>
      <c r="M1036" s="3">
        <v>0.7</v>
      </c>
      <c r="N1036" s="38">
        <f>INT(B1036*0.2)</f>
        <v>2382720</v>
      </c>
      <c r="O1036" s="38">
        <f t="shared" si="50"/>
        <v>456618</v>
      </c>
      <c r="P1036">
        <f>INT(L1036*2.5)</f>
        <v>2739712</v>
      </c>
      <c r="Q1036">
        <f>INT(L1036/4)</f>
        <v>273971</v>
      </c>
      <c r="W1036" s="4" t="s">
        <v>8215</v>
      </c>
      <c r="X1036">
        <v>2</v>
      </c>
      <c r="Y1036" t="b">
        <f>IF(MOD(X1036,9)=0,N1036,IF(MOD(X1036,6)=0,N1036,IF(MOD(X1036,3)=0,N1036)))</f>
        <v>0</v>
      </c>
      <c r="Z1036" t="b">
        <f>IF(MOD(X1036,9)=0,O1036,IF(MOD(X1036,6)=0,O1036,IF(MOD(X1036,3)=0,O1036)))</f>
        <v>0</v>
      </c>
    </row>
    <row r="1037" spans="1:26">
      <c r="A1037" s="4" t="s">
        <v>1296</v>
      </c>
      <c r="B1037" s="3">
        <f>主线辅助!B1033</f>
        <v>11938530</v>
      </c>
      <c r="C1037" s="3">
        <v>7</v>
      </c>
      <c r="D1037" s="3">
        <v>82</v>
      </c>
      <c r="E1037" s="3">
        <v>3</v>
      </c>
      <c r="F1037" s="25">
        <f t="shared" si="48"/>
        <v>1207674</v>
      </c>
      <c r="G1037" s="25">
        <v>1098178</v>
      </c>
      <c r="H1037" s="26">
        <f>ROUND((F1037/4*5.5+F1037*2.7+F1037/4*10*1)*2,0)*C1037</f>
        <v>111166391</v>
      </c>
      <c r="I1037" s="26">
        <f t="shared" si="49"/>
        <v>101087287</v>
      </c>
      <c r="J1037" s="26"/>
      <c r="K1037" s="35">
        <f>MAX(G1037-MAX(G$5:G1036),0)</f>
        <v>2293</v>
      </c>
      <c r="L1037" s="35">
        <f>MAX(G$5:G1037)</f>
        <v>1098178</v>
      </c>
      <c r="M1037" s="3">
        <v>0.7</v>
      </c>
      <c r="N1037" s="38">
        <f>INT(B1037*0.2)</f>
        <v>2387706</v>
      </c>
      <c r="O1037" s="38">
        <f t="shared" si="50"/>
        <v>457573</v>
      </c>
      <c r="P1037">
        <f>INT(L1037*2.5)</f>
        <v>2745445</v>
      </c>
      <c r="Q1037">
        <f>INT(L1037/4)</f>
        <v>274544</v>
      </c>
      <c r="W1037" s="4" t="s">
        <v>8215</v>
      </c>
      <c r="X1037">
        <v>3</v>
      </c>
      <c r="Y1037">
        <f>IF(MOD(X1037,9)=0,N1037,IF(MOD(X1037,6)=0,N1037,IF(MOD(X1037,3)=0,N1037)))</f>
        <v>2387706</v>
      </c>
      <c r="Z1037">
        <f>IF(MOD(X1037,9)=0,O1037,IF(MOD(X1037,6)=0,O1037,IF(MOD(X1037,3)=0,O1037)))</f>
        <v>457573</v>
      </c>
    </row>
    <row r="1038" spans="1:26">
      <c r="A1038" s="4" t="s">
        <v>1297</v>
      </c>
      <c r="B1038" s="3">
        <f>主线辅助!B1034</f>
        <v>11950173</v>
      </c>
      <c r="C1038" s="3">
        <v>7</v>
      </c>
      <c r="D1038" s="3">
        <v>82</v>
      </c>
      <c r="E1038" s="3">
        <v>3</v>
      </c>
      <c r="F1038" s="25">
        <f t="shared" si="48"/>
        <v>1208851</v>
      </c>
      <c r="G1038" s="25">
        <v>1099249</v>
      </c>
      <c r="H1038" s="26">
        <f>ROUND((F1038/4*5.5+F1038*2.7+F1038/4*10*1)*2,0)*C1038</f>
        <v>111274737</v>
      </c>
      <c r="I1038" s="26">
        <f t="shared" si="49"/>
        <v>101185868</v>
      </c>
      <c r="J1038" s="26"/>
      <c r="K1038" s="35">
        <f>MAX(G1038-MAX(G$5:G1037),0)</f>
        <v>1071</v>
      </c>
      <c r="L1038" s="35">
        <f>MAX(G$5:G1038)</f>
        <v>1099249</v>
      </c>
      <c r="M1038" s="3">
        <v>0.7</v>
      </c>
      <c r="N1038" s="38">
        <f>INT(B1038*0.2)</f>
        <v>2390034</v>
      </c>
      <c r="O1038" s="38">
        <f t="shared" si="50"/>
        <v>458020</v>
      </c>
      <c r="P1038">
        <f>INT(L1038*2.5)</f>
        <v>2748122</v>
      </c>
      <c r="Q1038">
        <f>INT(L1038/4)</f>
        <v>274812</v>
      </c>
      <c r="W1038" s="4" t="s">
        <v>8215</v>
      </c>
      <c r="X1038">
        <v>4</v>
      </c>
      <c r="Y1038" t="b">
        <f>IF(MOD(X1038,9)=0,N1038,IF(MOD(X1038,6)=0,N1038,IF(MOD(X1038,3)=0,N1038)))</f>
        <v>0</v>
      </c>
      <c r="Z1038" t="b">
        <f>IF(MOD(X1038,9)=0,O1038,IF(MOD(X1038,6)=0,O1038,IF(MOD(X1038,3)=0,O1038)))</f>
        <v>0</v>
      </c>
    </row>
    <row r="1039" spans="1:26">
      <c r="A1039" s="4" t="s">
        <v>1298</v>
      </c>
      <c r="B1039" s="3">
        <f>主线辅助!B1035</f>
        <v>11961817</v>
      </c>
      <c r="C1039" s="3">
        <v>7</v>
      </c>
      <c r="D1039" s="3">
        <v>82</v>
      </c>
      <c r="E1039" s="3">
        <v>3</v>
      </c>
      <c r="F1039" s="25">
        <f t="shared" si="48"/>
        <v>1210029</v>
      </c>
      <c r="G1039" s="25">
        <v>1100320</v>
      </c>
      <c r="H1039" s="26">
        <f>ROUND((F1039/4*5.5+F1039*2.7+F1039/4*10*1)*2,0)*C1039</f>
        <v>111383167</v>
      </c>
      <c r="I1039" s="26">
        <f t="shared" si="49"/>
        <v>101284456</v>
      </c>
      <c r="J1039" s="26"/>
      <c r="K1039" s="35">
        <f>MAX(G1039-MAX(G$5:G1038),0)</f>
        <v>1071</v>
      </c>
      <c r="L1039" s="35">
        <f>MAX(G$5:G1039)</f>
        <v>1100320</v>
      </c>
      <c r="M1039" s="3">
        <v>0.7</v>
      </c>
      <c r="N1039" s="38">
        <f>INT(B1039*0.2)</f>
        <v>2392363</v>
      </c>
      <c r="O1039" s="38">
        <f t="shared" si="50"/>
        <v>458466</v>
      </c>
      <c r="P1039">
        <f>INT(L1039*2.5)</f>
        <v>2750800</v>
      </c>
      <c r="Q1039">
        <f>INT(L1039/4)</f>
        <v>275080</v>
      </c>
      <c r="W1039" s="4" t="s">
        <v>8215</v>
      </c>
      <c r="X1039">
        <v>5</v>
      </c>
      <c r="Y1039" t="b">
        <f>IF(MOD(X1039,9)=0,N1039,IF(MOD(X1039,6)=0,N1039,IF(MOD(X1039,3)=0,N1039)))</f>
        <v>0</v>
      </c>
      <c r="Z1039" t="b">
        <f>IF(MOD(X1039,9)=0,O1039,IF(MOD(X1039,6)=0,O1039,IF(MOD(X1039,3)=0,O1039)))</f>
        <v>0</v>
      </c>
    </row>
    <row r="1040" spans="1:26">
      <c r="A1040" s="4" t="s">
        <v>1299</v>
      </c>
      <c r="B1040" s="3">
        <f>主线辅助!B1036</f>
        <v>11986823</v>
      </c>
      <c r="C1040" s="3">
        <v>7</v>
      </c>
      <c r="D1040" s="3">
        <v>82</v>
      </c>
      <c r="E1040" s="3">
        <v>3</v>
      </c>
      <c r="F1040" s="25">
        <f t="shared" si="48"/>
        <v>1212559</v>
      </c>
      <c r="G1040" s="25">
        <v>1102620</v>
      </c>
      <c r="H1040" s="26">
        <f>ROUND((F1040/4*5.5+F1040*2.7+F1040/4*10*1)*2,0)*C1040</f>
        <v>111616057</v>
      </c>
      <c r="I1040" s="26">
        <f t="shared" si="49"/>
        <v>101496171</v>
      </c>
      <c r="J1040" s="26"/>
      <c r="K1040" s="35">
        <f>MAX(G1040-MAX(G$5:G1039),0)</f>
        <v>2300</v>
      </c>
      <c r="L1040" s="35">
        <f>MAX(G$5:G1040)</f>
        <v>1102620</v>
      </c>
      <c r="M1040" s="3">
        <v>0.7</v>
      </c>
      <c r="N1040" s="38">
        <f>INT(B1040*0.2)</f>
        <v>2397364</v>
      </c>
      <c r="O1040" s="38">
        <f t="shared" si="50"/>
        <v>459425</v>
      </c>
      <c r="P1040">
        <f>INT(L1040*2.5)</f>
        <v>2756550</v>
      </c>
      <c r="Q1040">
        <f>INT(L1040/4)</f>
        <v>275655</v>
      </c>
      <c r="W1040" s="4" t="s">
        <v>8215</v>
      </c>
      <c r="X1040">
        <v>6</v>
      </c>
      <c r="Y1040">
        <f>IF(MOD(X1040,9)=0,N1040,IF(MOD(X1040,6)=0,N1040,IF(MOD(X1040,3)=0,N1040)))</f>
        <v>2397364</v>
      </c>
      <c r="Z1040">
        <f>IF(MOD(X1040,9)=0,O1040,IF(MOD(X1040,6)=0,O1040,IF(MOD(X1040,3)=0,O1040)))</f>
        <v>459425</v>
      </c>
    </row>
    <row r="1041" spans="1:26">
      <c r="A1041" s="4" t="s">
        <v>1300</v>
      </c>
      <c r="B1041" s="3">
        <f>主线辅助!B1037</f>
        <v>11998489</v>
      </c>
      <c r="C1041" s="3">
        <v>7</v>
      </c>
      <c r="D1041" s="3">
        <v>82</v>
      </c>
      <c r="E1041" s="3">
        <v>3</v>
      </c>
      <c r="F1041" s="25">
        <f t="shared" si="48"/>
        <v>1213739</v>
      </c>
      <c r="G1041" s="25">
        <v>1103693</v>
      </c>
      <c r="H1041" s="26">
        <f>ROUND((F1041/4*5.5+F1041*2.7+F1041/4*10*1)*2,0)*C1041</f>
        <v>111724676</v>
      </c>
      <c r="I1041" s="26">
        <f t="shared" si="49"/>
        <v>101594941</v>
      </c>
      <c r="J1041" s="26"/>
      <c r="K1041" s="35">
        <f>MAX(G1041-MAX(G$5:G1040),0)</f>
        <v>1073</v>
      </c>
      <c r="L1041" s="35">
        <f>MAX(G$5:G1041)</f>
        <v>1103693</v>
      </c>
      <c r="M1041" s="3">
        <v>0.7</v>
      </c>
      <c r="N1041" s="38">
        <f>INT(B1041*0.2)</f>
        <v>2399697</v>
      </c>
      <c r="O1041" s="38">
        <f t="shared" si="50"/>
        <v>459871</v>
      </c>
      <c r="P1041">
        <f>INT(L1041*2.5)</f>
        <v>2759232</v>
      </c>
      <c r="Q1041">
        <f>INT(L1041/4)</f>
        <v>275923</v>
      </c>
      <c r="W1041" s="4" t="s">
        <v>8215</v>
      </c>
      <c r="X1041">
        <v>7</v>
      </c>
      <c r="Y1041" t="b">
        <f>IF(MOD(X1041,9)=0,N1041,IF(MOD(X1041,6)=0,N1041,IF(MOD(X1041,3)=0,N1041)))</f>
        <v>0</v>
      </c>
      <c r="Z1041" t="b">
        <f>IF(MOD(X1041,9)=0,O1041,IF(MOD(X1041,6)=0,O1041,IF(MOD(X1041,3)=0,O1041)))</f>
        <v>0</v>
      </c>
    </row>
    <row r="1042" spans="1:26">
      <c r="A1042" s="4" t="s">
        <v>1301</v>
      </c>
      <c r="B1042" s="3">
        <f>主线辅助!B1038</f>
        <v>12010155</v>
      </c>
      <c r="C1042" s="3">
        <v>7</v>
      </c>
      <c r="D1042" s="3">
        <v>82</v>
      </c>
      <c r="E1042" s="3">
        <v>3</v>
      </c>
      <c r="F1042" s="25">
        <f t="shared" si="48"/>
        <v>1214919</v>
      </c>
      <c r="G1042" s="25">
        <v>1104766</v>
      </c>
      <c r="H1042" s="26">
        <f>ROUND((F1042/4*5.5+F1042*2.7+F1042/4*10*1)*2,0)*C1042</f>
        <v>111833295</v>
      </c>
      <c r="I1042" s="26">
        <f t="shared" si="49"/>
        <v>101693711</v>
      </c>
      <c r="J1042" s="26"/>
      <c r="K1042" s="35">
        <f>MAX(G1042-MAX(G$5:G1041),0)</f>
        <v>1073</v>
      </c>
      <c r="L1042" s="35">
        <f>MAX(G$5:G1042)</f>
        <v>1104766</v>
      </c>
      <c r="M1042" s="3">
        <v>0.7</v>
      </c>
      <c r="N1042" s="38">
        <f>INT(B1042*0.2)</f>
        <v>2402031</v>
      </c>
      <c r="O1042" s="38">
        <f t="shared" si="50"/>
        <v>460318</v>
      </c>
      <c r="P1042">
        <f>INT(L1042*2.5)</f>
        <v>2761915</v>
      </c>
      <c r="Q1042">
        <f>INT(L1042/4)</f>
        <v>276191</v>
      </c>
      <c r="W1042" s="4" t="s">
        <v>8215</v>
      </c>
      <c r="X1042">
        <v>8</v>
      </c>
      <c r="Y1042" t="b">
        <f>IF(MOD(X1042,9)=0,N1042,IF(MOD(X1042,6)=0,N1042,IF(MOD(X1042,3)=0,N1042)))</f>
        <v>0</v>
      </c>
      <c r="Z1042" t="b">
        <f>IF(MOD(X1042,9)=0,O1042,IF(MOD(X1042,6)=0,O1042,IF(MOD(X1042,3)=0,O1042)))</f>
        <v>0</v>
      </c>
    </row>
    <row r="1043" spans="1:26">
      <c r="A1043" s="4" t="s">
        <v>1302</v>
      </c>
      <c r="B1043" s="3">
        <f>主线辅助!B1039</f>
        <v>12035239</v>
      </c>
      <c r="C1043" s="3">
        <v>7</v>
      </c>
      <c r="D1043" s="3">
        <v>82</v>
      </c>
      <c r="E1043" s="3">
        <v>3</v>
      </c>
      <c r="F1043" s="25">
        <f t="shared" si="48"/>
        <v>1217457</v>
      </c>
      <c r="G1043" s="25">
        <v>1107074</v>
      </c>
      <c r="H1043" s="26">
        <f>ROUND((F1043/4*5.5+F1043*2.7+F1043/4*10*1)*2,0)*C1043</f>
        <v>112066920</v>
      </c>
      <c r="I1043" s="26">
        <f t="shared" si="49"/>
        <v>101906161</v>
      </c>
      <c r="J1043" s="26"/>
      <c r="K1043" s="35">
        <f>MAX(G1043-MAX(G$5:G1042),0)</f>
        <v>2308</v>
      </c>
      <c r="L1043" s="35">
        <f>MAX(G$5:G1043)</f>
        <v>1107074</v>
      </c>
      <c r="M1043" s="3">
        <v>0.7</v>
      </c>
      <c r="N1043" s="38">
        <f>INT(B1043*0.2)</f>
        <v>2407047</v>
      </c>
      <c r="O1043" s="38">
        <f t="shared" si="50"/>
        <v>461280</v>
      </c>
      <c r="P1043">
        <f>INT(L1043*2.5)</f>
        <v>2767685</v>
      </c>
      <c r="Q1043">
        <f>INT(L1043/4)</f>
        <v>276768</v>
      </c>
      <c r="W1043" s="4" t="s">
        <v>8215</v>
      </c>
      <c r="X1043">
        <v>9</v>
      </c>
      <c r="Y1043">
        <f>IF(MOD(X1043,9)=0,N1043,IF(MOD(X1043,6)=0,N1043,IF(MOD(X1043,3)=0,N1043)))</f>
        <v>2407047</v>
      </c>
      <c r="Z1043">
        <f>IF(MOD(X1043,9)=0,O1043,IF(MOD(X1043,6)=0,O1043,IF(MOD(X1043,3)=0,O1043)))</f>
        <v>461280</v>
      </c>
    </row>
    <row r="1044" spans="1:26">
      <c r="A1044" s="4" t="s">
        <v>229</v>
      </c>
      <c r="B1044" s="3">
        <f>主线辅助!B1040</f>
        <v>12046927</v>
      </c>
      <c r="C1044" s="3">
        <v>7</v>
      </c>
      <c r="D1044" s="3">
        <v>82</v>
      </c>
      <c r="E1044" s="3">
        <v>3</v>
      </c>
      <c r="F1044" s="25">
        <f t="shared" si="48"/>
        <v>1218639</v>
      </c>
      <c r="G1044" s="25">
        <v>1108149</v>
      </c>
      <c r="H1044" s="26">
        <f>ROUND((F1044/4*5.5+F1044*2.7+F1044/4*10*1)*2,0)*C1044</f>
        <v>112175721</v>
      </c>
      <c r="I1044" s="26">
        <f t="shared" si="49"/>
        <v>102005113</v>
      </c>
      <c r="J1044" s="26"/>
      <c r="K1044" s="35">
        <f>MAX(G1044-MAX(G$5:G1043),0)</f>
        <v>1075</v>
      </c>
      <c r="L1044" s="35">
        <f>MAX(G$5:G1044)</f>
        <v>1108149</v>
      </c>
      <c r="M1044" s="3">
        <v>0.7</v>
      </c>
      <c r="N1044" s="38">
        <f>INT(B1044*0.2)</f>
        <v>2409385</v>
      </c>
      <c r="O1044" s="38">
        <f t="shared" si="50"/>
        <v>461728</v>
      </c>
      <c r="P1044">
        <f>INT(L1044*2.5)</f>
        <v>2770372</v>
      </c>
      <c r="Q1044">
        <f>INT(L1044/4)</f>
        <v>277037</v>
      </c>
      <c r="W1044" s="4" t="s">
        <v>8215</v>
      </c>
      <c r="X1044">
        <v>10</v>
      </c>
      <c r="Y1044" t="b">
        <f>IF(MOD(X1044,9)=0,N1044,IF(MOD(X1044,6)=0,N1044,IF(MOD(X1044,3)=0,N1044)))</f>
        <v>0</v>
      </c>
      <c r="Z1044" t="b">
        <f>IF(MOD(X1044,9)=0,O1044,IF(MOD(X1044,6)=0,O1044,IF(MOD(X1044,3)=0,O1044)))</f>
        <v>0</v>
      </c>
    </row>
    <row r="1045" spans="1:26">
      <c r="A1045" s="4" t="s">
        <v>1303</v>
      </c>
      <c r="B1045" s="3">
        <f>主线辅助!B1041</f>
        <v>12123012</v>
      </c>
      <c r="C1045" s="3">
        <v>7</v>
      </c>
      <c r="D1045" s="3">
        <v>82</v>
      </c>
      <c r="E1045" s="3">
        <v>3</v>
      </c>
      <c r="F1045" s="25">
        <f t="shared" si="48"/>
        <v>1226335</v>
      </c>
      <c r="G1045" s="25">
        <v>1115148</v>
      </c>
      <c r="H1045" s="26">
        <f>ROUND((F1045/4*5.5+F1045*2.7+F1045/4*10*1)*2,0)*C1045</f>
        <v>112884135</v>
      </c>
      <c r="I1045" s="26">
        <f t="shared" si="49"/>
        <v>102649372</v>
      </c>
      <c r="J1045" s="26"/>
      <c r="K1045" s="35">
        <f>MAX(G1045-MAX(G$5:G1044),0)</f>
        <v>6999</v>
      </c>
      <c r="L1045" s="35">
        <f>MAX(G$5:G1045)</f>
        <v>1115148</v>
      </c>
      <c r="M1045" s="3">
        <v>0.7</v>
      </c>
      <c r="N1045" s="38">
        <f>INT(B1045*0.2)</f>
        <v>2424602</v>
      </c>
      <c r="O1045" s="38">
        <f t="shared" si="50"/>
        <v>464645</v>
      </c>
      <c r="P1045">
        <f>INT(L1045*2.5)</f>
        <v>2787870</v>
      </c>
      <c r="Q1045">
        <f>INT(L1045/4)</f>
        <v>278787</v>
      </c>
      <c r="W1045" s="4" t="s">
        <v>8216</v>
      </c>
      <c r="X1045">
        <v>1</v>
      </c>
      <c r="Y1045" t="b">
        <f>IF(MOD(X1045,9)=0,N1045,IF(MOD(X1045,6)=0,N1045,IF(MOD(X1045,3)=0,N1045)))</f>
        <v>0</v>
      </c>
      <c r="Z1045" t="b">
        <f>IF(MOD(X1045,9)=0,O1045,IF(MOD(X1045,6)=0,O1045,IF(MOD(X1045,3)=0,O1045)))</f>
        <v>0</v>
      </c>
    </row>
    <row r="1046" spans="1:26">
      <c r="A1046" s="4" t="s">
        <v>1304</v>
      </c>
      <c r="B1046" s="3">
        <f>主线辅助!B1042</f>
        <v>12134722</v>
      </c>
      <c r="C1046" s="3">
        <v>7</v>
      </c>
      <c r="D1046" s="3">
        <v>82</v>
      </c>
      <c r="E1046" s="3">
        <v>3</v>
      </c>
      <c r="F1046" s="25">
        <f t="shared" si="48"/>
        <v>1227520</v>
      </c>
      <c r="G1046" s="25">
        <v>1116225</v>
      </c>
      <c r="H1046" s="26">
        <f>ROUND((F1046/4*5.5+F1046*2.7+F1046/4*10*1)*2,0)*C1046</f>
        <v>112993216</v>
      </c>
      <c r="I1046" s="26">
        <f t="shared" si="49"/>
        <v>102748513</v>
      </c>
      <c r="J1046" s="26"/>
      <c r="K1046" s="35">
        <f>MAX(G1046-MAX(G$5:G1045),0)</f>
        <v>1077</v>
      </c>
      <c r="L1046" s="35">
        <f>MAX(G$5:G1046)</f>
        <v>1116225</v>
      </c>
      <c r="M1046" s="3">
        <v>0.7</v>
      </c>
      <c r="N1046" s="38">
        <f>INT(B1046*0.2)</f>
        <v>2426944</v>
      </c>
      <c r="O1046" s="38">
        <f t="shared" si="50"/>
        <v>465093</v>
      </c>
      <c r="P1046">
        <f>INT(L1046*2.5)</f>
        <v>2790562</v>
      </c>
      <c r="Q1046">
        <f>INT(L1046/4)</f>
        <v>279056</v>
      </c>
      <c r="W1046" s="4" t="s">
        <v>8216</v>
      </c>
      <c r="X1046">
        <v>2</v>
      </c>
      <c r="Y1046" t="b">
        <f>IF(MOD(X1046,9)=0,N1046,IF(MOD(X1046,6)=0,N1046,IF(MOD(X1046,3)=0,N1046)))</f>
        <v>0</v>
      </c>
      <c r="Z1046" t="b">
        <f>IF(MOD(X1046,9)=0,O1046,IF(MOD(X1046,6)=0,O1046,IF(MOD(X1046,3)=0,O1046)))</f>
        <v>0</v>
      </c>
    </row>
    <row r="1047" spans="1:26">
      <c r="A1047" s="4" t="s">
        <v>1305</v>
      </c>
      <c r="B1047" s="3">
        <f>主线辅助!B1043</f>
        <v>12159920</v>
      </c>
      <c r="C1047" s="3">
        <v>7</v>
      </c>
      <c r="D1047" s="3">
        <v>82</v>
      </c>
      <c r="E1047" s="3">
        <v>3</v>
      </c>
      <c r="F1047" s="25">
        <f t="shared" si="48"/>
        <v>1230069</v>
      </c>
      <c r="G1047" s="25">
        <v>1118543</v>
      </c>
      <c r="H1047" s="26">
        <f>ROUND((F1047/4*5.5+F1047*2.7+F1047/4*10*1)*2,0)*C1047</f>
        <v>113227849</v>
      </c>
      <c r="I1047" s="26">
        <f t="shared" si="49"/>
        <v>102961880</v>
      </c>
      <c r="J1047" s="26"/>
      <c r="K1047" s="35">
        <f>MAX(G1047-MAX(G$5:G1046),0)</f>
        <v>2318</v>
      </c>
      <c r="L1047" s="35">
        <f>MAX(G$5:G1047)</f>
        <v>1118543</v>
      </c>
      <c r="M1047" s="3">
        <v>0.7</v>
      </c>
      <c r="N1047" s="38">
        <f>INT(B1047*0.2)</f>
        <v>2431984</v>
      </c>
      <c r="O1047" s="38">
        <f t="shared" si="50"/>
        <v>466058</v>
      </c>
      <c r="P1047">
        <f>INT(L1047*2.5)</f>
        <v>2796357</v>
      </c>
      <c r="Q1047">
        <f>INT(L1047/4)</f>
        <v>279635</v>
      </c>
      <c r="W1047" s="4" t="s">
        <v>8216</v>
      </c>
      <c r="X1047">
        <v>3</v>
      </c>
      <c r="Y1047">
        <f>IF(MOD(X1047,9)=0,N1047,IF(MOD(X1047,6)=0,N1047,IF(MOD(X1047,3)=0,N1047)))</f>
        <v>2431984</v>
      </c>
      <c r="Z1047">
        <f>IF(MOD(X1047,9)=0,O1047,IF(MOD(X1047,6)=0,O1047,IF(MOD(X1047,3)=0,O1047)))</f>
        <v>466058</v>
      </c>
    </row>
    <row r="1048" spans="1:26">
      <c r="A1048" s="4" t="s">
        <v>1306</v>
      </c>
      <c r="B1048" s="3">
        <f>主线辅助!B1044</f>
        <v>12171651</v>
      </c>
      <c r="C1048" s="3">
        <v>7</v>
      </c>
      <c r="D1048" s="3">
        <v>82</v>
      </c>
      <c r="E1048" s="3">
        <v>3</v>
      </c>
      <c r="F1048" s="25">
        <f t="shared" si="48"/>
        <v>1231256</v>
      </c>
      <c r="G1048" s="25">
        <v>1119622</v>
      </c>
      <c r="H1048" s="26">
        <f>ROUND((F1048/4*5.5+F1048*2.7+F1048/4*10*1)*2,0)*C1048</f>
        <v>113337112</v>
      </c>
      <c r="I1048" s="26">
        <f t="shared" si="49"/>
        <v>103061203</v>
      </c>
      <c r="J1048" s="26"/>
      <c r="K1048" s="35">
        <f>MAX(G1048-MAX(G$5:G1047),0)</f>
        <v>1079</v>
      </c>
      <c r="L1048" s="35">
        <f>MAX(G$5:G1048)</f>
        <v>1119622</v>
      </c>
      <c r="M1048" s="3">
        <v>0.7</v>
      </c>
      <c r="N1048" s="38">
        <f>INT(B1048*0.2)</f>
        <v>2434330</v>
      </c>
      <c r="O1048" s="38">
        <f t="shared" si="50"/>
        <v>466508</v>
      </c>
      <c r="P1048">
        <f>INT(L1048*2.5)</f>
        <v>2799055</v>
      </c>
      <c r="Q1048">
        <f>INT(L1048/4)</f>
        <v>279905</v>
      </c>
      <c r="W1048" s="4" t="s">
        <v>8216</v>
      </c>
      <c r="X1048">
        <v>4</v>
      </c>
      <c r="Y1048" t="b">
        <f>IF(MOD(X1048,9)=0,N1048,IF(MOD(X1048,6)=0,N1048,IF(MOD(X1048,3)=0,N1048)))</f>
        <v>0</v>
      </c>
      <c r="Z1048" t="b">
        <f>IF(MOD(X1048,9)=0,O1048,IF(MOD(X1048,6)=0,O1048,IF(MOD(X1048,3)=0,O1048)))</f>
        <v>0</v>
      </c>
    </row>
    <row r="1049" spans="1:26">
      <c r="A1049" s="4" t="s">
        <v>1307</v>
      </c>
      <c r="B1049" s="3">
        <f>主线辅助!B1045</f>
        <v>12183383</v>
      </c>
      <c r="C1049" s="3">
        <v>7</v>
      </c>
      <c r="D1049" s="3">
        <v>82</v>
      </c>
      <c r="E1049" s="3">
        <v>3</v>
      </c>
      <c r="F1049" s="25">
        <f t="shared" si="48"/>
        <v>1232442</v>
      </c>
      <c r="G1049" s="25">
        <v>1120701</v>
      </c>
      <c r="H1049" s="26">
        <f>ROUND((F1049/4*5.5+F1049*2.7+F1049/4*10*1)*2,0)*C1049</f>
        <v>113446284</v>
      </c>
      <c r="I1049" s="26">
        <f t="shared" si="49"/>
        <v>103160526</v>
      </c>
      <c r="J1049" s="26"/>
      <c r="K1049" s="35">
        <f>MAX(G1049-MAX(G$5:G1048),0)</f>
        <v>1079</v>
      </c>
      <c r="L1049" s="35">
        <f>MAX(G$5:G1049)</f>
        <v>1120701</v>
      </c>
      <c r="M1049" s="3">
        <v>0.7</v>
      </c>
      <c r="N1049" s="38">
        <f>INT(B1049*0.2)</f>
        <v>2436676</v>
      </c>
      <c r="O1049" s="38">
        <f t="shared" si="50"/>
        <v>466958</v>
      </c>
      <c r="P1049">
        <f>INT(L1049*2.5)</f>
        <v>2801752</v>
      </c>
      <c r="Q1049">
        <f>INT(L1049/4)</f>
        <v>280175</v>
      </c>
      <c r="W1049" s="4" t="s">
        <v>8216</v>
      </c>
      <c r="X1049">
        <v>5</v>
      </c>
      <c r="Y1049" t="b">
        <f>IF(MOD(X1049,9)=0,N1049,IF(MOD(X1049,6)=0,N1049,IF(MOD(X1049,3)=0,N1049)))</f>
        <v>0</v>
      </c>
      <c r="Z1049" t="b">
        <f>IF(MOD(X1049,9)=0,O1049,IF(MOD(X1049,6)=0,O1049,IF(MOD(X1049,3)=0,O1049)))</f>
        <v>0</v>
      </c>
    </row>
    <row r="1050" spans="1:26">
      <c r="A1050" s="4" t="s">
        <v>1308</v>
      </c>
      <c r="B1050" s="3">
        <f>主线辅助!B1046</f>
        <v>12208658</v>
      </c>
      <c r="C1050" s="3">
        <v>7</v>
      </c>
      <c r="D1050" s="3">
        <v>82</v>
      </c>
      <c r="E1050" s="3">
        <v>3</v>
      </c>
      <c r="F1050" s="25">
        <f t="shared" si="48"/>
        <v>1234999</v>
      </c>
      <c r="G1050" s="25">
        <v>1123026</v>
      </c>
      <c r="H1050" s="26">
        <f>ROUND((F1050/4*5.5+F1050*2.7+F1050/4*10*1)*2,0)*C1050</f>
        <v>113681659</v>
      </c>
      <c r="I1050" s="26">
        <f t="shared" si="49"/>
        <v>103374544</v>
      </c>
      <c r="J1050" s="26"/>
      <c r="K1050" s="35">
        <f>MAX(G1050-MAX(G$5:G1049),0)</f>
        <v>2325</v>
      </c>
      <c r="L1050" s="35">
        <f>MAX(G$5:G1050)</f>
        <v>1123026</v>
      </c>
      <c r="M1050" s="3">
        <v>0.7</v>
      </c>
      <c r="N1050" s="38">
        <f>INT(B1050*0.2)</f>
        <v>2441731</v>
      </c>
      <c r="O1050" s="38">
        <f t="shared" si="50"/>
        <v>467927</v>
      </c>
      <c r="P1050">
        <f>INT(L1050*2.5)</f>
        <v>2807565</v>
      </c>
      <c r="Q1050">
        <f>INT(L1050/4)</f>
        <v>280756</v>
      </c>
      <c r="W1050" s="4" t="s">
        <v>8216</v>
      </c>
      <c r="X1050">
        <v>6</v>
      </c>
      <c r="Y1050">
        <f>IF(MOD(X1050,9)=0,N1050,IF(MOD(X1050,6)=0,N1050,IF(MOD(X1050,3)=0,N1050)))</f>
        <v>2441731</v>
      </c>
      <c r="Z1050">
        <f>IF(MOD(X1050,9)=0,O1050,IF(MOD(X1050,6)=0,O1050,IF(MOD(X1050,3)=0,O1050)))</f>
        <v>467927</v>
      </c>
    </row>
    <row r="1051" spans="1:26">
      <c r="A1051" s="4" t="s">
        <v>1309</v>
      </c>
      <c r="B1051" s="3">
        <f>主线辅助!B1047</f>
        <v>12220411</v>
      </c>
      <c r="C1051" s="3">
        <v>7</v>
      </c>
      <c r="D1051" s="3">
        <v>82</v>
      </c>
      <c r="E1051" s="3">
        <v>3</v>
      </c>
      <c r="F1051" s="25">
        <f t="shared" si="48"/>
        <v>1236188</v>
      </c>
      <c r="G1051" s="25">
        <v>1124107</v>
      </c>
      <c r="H1051" s="26">
        <f>ROUND((F1051/4*5.5+F1051*2.7+F1051/4*10*1)*2,0)*C1051</f>
        <v>113791104</v>
      </c>
      <c r="I1051" s="26">
        <f t="shared" si="49"/>
        <v>103474049</v>
      </c>
      <c r="J1051" s="26"/>
      <c r="K1051" s="35">
        <f>MAX(G1051-MAX(G$5:G1050),0)</f>
        <v>1081</v>
      </c>
      <c r="L1051" s="35">
        <f>MAX(G$5:G1051)</f>
        <v>1124107</v>
      </c>
      <c r="M1051" s="3">
        <v>0.7</v>
      </c>
      <c r="N1051" s="38">
        <f>INT(B1051*0.2)</f>
        <v>2444082</v>
      </c>
      <c r="O1051" s="38">
        <f t="shared" si="50"/>
        <v>468377</v>
      </c>
      <c r="P1051">
        <f>INT(L1051*2.5)</f>
        <v>2810267</v>
      </c>
      <c r="Q1051">
        <f>INT(L1051/4)</f>
        <v>281026</v>
      </c>
      <c r="W1051" s="4" t="s">
        <v>8216</v>
      </c>
      <c r="X1051">
        <v>7</v>
      </c>
      <c r="Y1051" t="b">
        <f>IF(MOD(X1051,9)=0,N1051,IF(MOD(X1051,6)=0,N1051,IF(MOD(X1051,3)=0,N1051)))</f>
        <v>0</v>
      </c>
      <c r="Z1051" t="b">
        <f>IF(MOD(X1051,9)=0,O1051,IF(MOD(X1051,6)=0,O1051,IF(MOD(X1051,3)=0,O1051)))</f>
        <v>0</v>
      </c>
    </row>
    <row r="1052" spans="1:26">
      <c r="A1052" s="4" t="s">
        <v>1310</v>
      </c>
      <c r="B1052" s="3">
        <f>主线辅助!B1048</f>
        <v>12232166</v>
      </c>
      <c r="C1052" s="3">
        <v>7</v>
      </c>
      <c r="D1052" s="3">
        <v>82</v>
      </c>
      <c r="E1052" s="3">
        <v>3</v>
      </c>
      <c r="F1052" s="25">
        <f t="shared" si="48"/>
        <v>1237377</v>
      </c>
      <c r="G1052" s="25">
        <v>1125188</v>
      </c>
      <c r="H1052" s="26">
        <f>ROUND((F1052/4*5.5+F1052*2.7+F1052/4*10*1)*2,0)*C1052</f>
        <v>113900556</v>
      </c>
      <c r="I1052" s="26">
        <f t="shared" si="49"/>
        <v>103573554</v>
      </c>
      <c r="J1052" s="26"/>
      <c r="K1052" s="35">
        <f>MAX(G1052-MAX(G$5:G1051),0)</f>
        <v>1081</v>
      </c>
      <c r="L1052" s="35">
        <f>MAX(G$5:G1052)</f>
        <v>1125188</v>
      </c>
      <c r="M1052" s="3">
        <v>0.7</v>
      </c>
      <c r="N1052" s="38">
        <f>INT(B1052*0.2)</f>
        <v>2446433</v>
      </c>
      <c r="O1052" s="38">
        <f t="shared" si="50"/>
        <v>468828</v>
      </c>
      <c r="P1052">
        <f>INT(L1052*2.5)</f>
        <v>2812970</v>
      </c>
      <c r="Q1052">
        <f>INT(L1052/4)</f>
        <v>281297</v>
      </c>
      <c r="W1052" s="4" t="s">
        <v>8216</v>
      </c>
      <c r="X1052">
        <v>8</v>
      </c>
      <c r="Y1052" t="b">
        <f>IF(MOD(X1052,9)=0,N1052,IF(MOD(X1052,6)=0,N1052,IF(MOD(X1052,3)=0,N1052)))</f>
        <v>0</v>
      </c>
      <c r="Z1052" t="b">
        <f>IF(MOD(X1052,9)=0,O1052,IF(MOD(X1052,6)=0,O1052,IF(MOD(X1052,3)=0,O1052)))</f>
        <v>0</v>
      </c>
    </row>
    <row r="1053" spans="1:26">
      <c r="A1053" s="4" t="s">
        <v>1311</v>
      </c>
      <c r="B1053" s="3">
        <f>主线辅助!B1049</f>
        <v>12257519</v>
      </c>
      <c r="C1053" s="3">
        <v>7</v>
      </c>
      <c r="D1053" s="3">
        <v>82</v>
      </c>
      <c r="E1053" s="3">
        <v>3</v>
      </c>
      <c r="F1053" s="25">
        <f t="shared" si="48"/>
        <v>1239942</v>
      </c>
      <c r="G1053" s="25">
        <v>1127520</v>
      </c>
      <c r="H1053" s="26">
        <f>ROUND((F1053/4*5.5+F1053*2.7+F1053/4*10*1)*2,0)*C1053</f>
        <v>114136659</v>
      </c>
      <c r="I1053" s="26">
        <f t="shared" si="49"/>
        <v>103788216</v>
      </c>
      <c r="J1053" s="26"/>
      <c r="K1053" s="35">
        <f>MAX(G1053-MAX(G$5:G1052),0)</f>
        <v>2332</v>
      </c>
      <c r="L1053" s="35">
        <f>MAX(G$5:G1053)</f>
        <v>1127520</v>
      </c>
      <c r="M1053" s="3">
        <v>0.7</v>
      </c>
      <c r="N1053" s="38">
        <f>INT(B1053*0.2)</f>
        <v>2451503</v>
      </c>
      <c r="O1053" s="38">
        <f t="shared" si="50"/>
        <v>469800</v>
      </c>
      <c r="P1053">
        <f>INT(L1053*2.5)</f>
        <v>2818800</v>
      </c>
      <c r="Q1053">
        <f>INT(L1053/4)</f>
        <v>281880</v>
      </c>
      <c r="W1053" s="4" t="s">
        <v>8216</v>
      </c>
      <c r="X1053">
        <v>9</v>
      </c>
      <c r="Y1053">
        <f>IF(MOD(X1053,9)=0,N1053,IF(MOD(X1053,6)=0,N1053,IF(MOD(X1053,3)=0,N1053)))</f>
        <v>2451503</v>
      </c>
      <c r="Z1053">
        <f>IF(MOD(X1053,9)=0,O1053,IF(MOD(X1053,6)=0,O1053,IF(MOD(X1053,3)=0,O1053)))</f>
        <v>469800</v>
      </c>
    </row>
    <row r="1054" spans="1:26">
      <c r="A1054" s="4" t="s">
        <v>231</v>
      </c>
      <c r="B1054" s="3">
        <f>主线辅助!B1050</f>
        <v>12269295</v>
      </c>
      <c r="C1054" s="3">
        <v>7</v>
      </c>
      <c r="D1054" s="3">
        <v>82</v>
      </c>
      <c r="E1054" s="3">
        <v>3</v>
      </c>
      <c r="F1054" s="25">
        <f t="shared" si="48"/>
        <v>1241133</v>
      </c>
      <c r="G1054" s="25">
        <v>1128604</v>
      </c>
      <c r="H1054" s="26">
        <f>ROUND((F1054/4*5.5+F1054*2.7+F1054/4*10*1)*2,0)*C1054</f>
        <v>114246293</v>
      </c>
      <c r="I1054" s="26">
        <f t="shared" si="49"/>
        <v>103888001</v>
      </c>
      <c r="J1054" s="26"/>
      <c r="K1054" s="35">
        <f>MAX(G1054-MAX(G$5:G1053),0)</f>
        <v>1084</v>
      </c>
      <c r="L1054" s="35">
        <f>MAX(G$5:G1054)</f>
        <v>1128604</v>
      </c>
      <c r="M1054" s="3">
        <v>0.7</v>
      </c>
      <c r="N1054" s="38">
        <f>INT(B1054*0.2)</f>
        <v>2453859</v>
      </c>
      <c r="O1054" s="38">
        <f t="shared" si="50"/>
        <v>470251</v>
      </c>
      <c r="P1054">
        <f>INT(L1054*2.5)</f>
        <v>2821510</v>
      </c>
      <c r="Q1054">
        <f>INT(L1054/4)</f>
        <v>282151</v>
      </c>
      <c r="W1054" s="4" t="s">
        <v>8216</v>
      </c>
      <c r="X1054">
        <v>10</v>
      </c>
      <c r="Y1054" t="b">
        <f>IF(MOD(X1054,9)=0,N1054,IF(MOD(X1054,6)=0,N1054,IF(MOD(X1054,3)=0,N1054)))</f>
        <v>0</v>
      </c>
      <c r="Z1054" t="b">
        <f>IF(MOD(X1054,9)=0,O1054,IF(MOD(X1054,6)=0,O1054,IF(MOD(X1054,3)=0,O1054)))</f>
        <v>0</v>
      </c>
    </row>
    <row r="1055" spans="1:26">
      <c r="A1055" s="4" t="s">
        <v>1312</v>
      </c>
      <c r="B1055" s="3">
        <f>主线辅助!B1051</f>
        <v>12346133</v>
      </c>
      <c r="C1055" s="3">
        <v>7</v>
      </c>
      <c r="D1055" s="3">
        <v>84</v>
      </c>
      <c r="E1055" s="3">
        <v>3</v>
      </c>
      <c r="F1055" s="25">
        <f t="shared" si="48"/>
        <v>1219170</v>
      </c>
      <c r="G1055" s="25">
        <v>1108632</v>
      </c>
      <c r="H1055" s="26">
        <f>ROUND((F1055/4*5.5+F1055*2.7+F1055/4*10*1)*2,0)*C1055</f>
        <v>112224602</v>
      </c>
      <c r="I1055" s="26">
        <f t="shared" si="49"/>
        <v>102049577</v>
      </c>
      <c r="J1055" s="26"/>
      <c r="K1055" s="35">
        <f>MAX(G1055-MAX(G$5:G1054),0)</f>
        <v>0</v>
      </c>
      <c r="L1055" s="35">
        <f>MAX(G$5:G1055)</f>
        <v>1128604</v>
      </c>
      <c r="M1055" s="3">
        <v>0.7</v>
      </c>
      <c r="N1055" s="38">
        <f>INT(B1055*0.2)</f>
        <v>2469226</v>
      </c>
      <c r="O1055" s="38">
        <f t="shared" si="50"/>
        <v>470251</v>
      </c>
      <c r="P1055">
        <f>INT(L1055*2.5)</f>
        <v>2821510</v>
      </c>
      <c r="Q1055">
        <f>INT(L1055/4)</f>
        <v>282151</v>
      </c>
      <c r="W1055" s="4" t="s">
        <v>8217</v>
      </c>
      <c r="X1055">
        <v>1</v>
      </c>
      <c r="Y1055" t="b">
        <f>IF(MOD(X1055,9)=0,N1055,IF(MOD(X1055,6)=0,N1055,IF(MOD(X1055,3)=0,N1055)))</f>
        <v>0</v>
      </c>
      <c r="Z1055" t="b">
        <f>IF(MOD(X1055,9)=0,O1055,IF(MOD(X1055,6)=0,O1055,IF(MOD(X1055,3)=0,O1055)))</f>
        <v>0</v>
      </c>
    </row>
    <row r="1056" spans="1:26">
      <c r="A1056" s="4" t="s">
        <v>1313</v>
      </c>
      <c r="B1056" s="3">
        <f>主线辅助!B1052</f>
        <v>12357929</v>
      </c>
      <c r="C1056" s="3">
        <v>7</v>
      </c>
      <c r="D1056" s="3">
        <v>84</v>
      </c>
      <c r="E1056" s="3">
        <v>3</v>
      </c>
      <c r="F1056" s="25">
        <f t="shared" si="48"/>
        <v>1220335</v>
      </c>
      <c r="G1056" s="25">
        <v>1109691</v>
      </c>
      <c r="H1056" s="26">
        <f>ROUND((F1056/4*5.5+F1056*2.7+F1056/4*10*1)*2,0)*C1056</f>
        <v>112331835</v>
      </c>
      <c r="I1056" s="26">
        <f t="shared" si="49"/>
        <v>102147059</v>
      </c>
      <c r="J1056" s="26"/>
      <c r="K1056" s="35">
        <f>MAX(G1056-MAX(G$5:G1055),0)</f>
        <v>0</v>
      </c>
      <c r="L1056" s="35">
        <f>MAX(G$5:G1056)</f>
        <v>1128604</v>
      </c>
      <c r="M1056" s="3">
        <v>0.7</v>
      </c>
      <c r="N1056" s="38">
        <f>INT(B1056*0.2)</f>
        <v>2471585</v>
      </c>
      <c r="O1056" s="38">
        <f t="shared" si="50"/>
        <v>470251</v>
      </c>
      <c r="P1056">
        <f>INT(L1056*2.5)</f>
        <v>2821510</v>
      </c>
      <c r="Q1056">
        <f>INT(L1056/4)</f>
        <v>282151</v>
      </c>
      <c r="W1056" s="4" t="s">
        <v>8217</v>
      </c>
      <c r="X1056">
        <v>2</v>
      </c>
      <c r="Y1056" t="b">
        <f>IF(MOD(X1056,9)=0,N1056,IF(MOD(X1056,6)=0,N1056,IF(MOD(X1056,3)=0,N1056)))</f>
        <v>0</v>
      </c>
      <c r="Z1056" t="b">
        <f>IF(MOD(X1056,9)=0,O1056,IF(MOD(X1056,6)=0,O1056,IF(MOD(X1056,3)=0,O1056)))</f>
        <v>0</v>
      </c>
    </row>
    <row r="1057" spans="1:26">
      <c r="A1057" s="4" t="s">
        <v>1314</v>
      </c>
      <c r="B1057" s="3">
        <f>主线辅助!B1053</f>
        <v>12383398</v>
      </c>
      <c r="C1057" s="3">
        <v>7</v>
      </c>
      <c r="D1057" s="3">
        <v>84</v>
      </c>
      <c r="E1057" s="3">
        <v>3</v>
      </c>
      <c r="F1057" s="25">
        <f t="shared" si="48"/>
        <v>1222850</v>
      </c>
      <c r="G1057" s="25">
        <v>1111978</v>
      </c>
      <c r="H1057" s="26">
        <f>ROUND((F1057/4*5.5+F1057*2.7+F1057/4*10*1)*2,0)*C1057</f>
        <v>112563346</v>
      </c>
      <c r="I1057" s="26">
        <f t="shared" si="49"/>
        <v>102357577</v>
      </c>
      <c r="J1057" s="26"/>
      <c r="K1057" s="35">
        <f>MAX(G1057-MAX(G$5:G1056),0)</f>
        <v>0</v>
      </c>
      <c r="L1057" s="35">
        <f>MAX(G$5:G1057)</f>
        <v>1128604</v>
      </c>
      <c r="M1057" s="3">
        <v>0.7</v>
      </c>
      <c r="N1057" s="38">
        <f>INT(B1057*0.2)</f>
        <v>2476679</v>
      </c>
      <c r="O1057" s="38">
        <f t="shared" si="50"/>
        <v>470251</v>
      </c>
      <c r="P1057">
        <f>INT(L1057*2.5)</f>
        <v>2821510</v>
      </c>
      <c r="Q1057">
        <f>INT(L1057/4)</f>
        <v>282151</v>
      </c>
      <c r="W1057" s="4" t="s">
        <v>8217</v>
      </c>
      <c r="X1057">
        <v>3</v>
      </c>
      <c r="Y1057">
        <f>IF(MOD(X1057,9)=0,N1057,IF(MOD(X1057,6)=0,N1057,IF(MOD(X1057,3)=0,N1057)))</f>
        <v>2476679</v>
      </c>
      <c r="Z1057">
        <f>IF(MOD(X1057,9)=0,O1057,IF(MOD(X1057,6)=0,O1057,IF(MOD(X1057,3)=0,O1057)))</f>
        <v>470251</v>
      </c>
    </row>
    <row r="1058" spans="1:26">
      <c r="A1058" s="4" t="s">
        <v>1315</v>
      </c>
      <c r="B1058" s="3">
        <f>主线辅助!B1054</f>
        <v>12395216</v>
      </c>
      <c r="C1058" s="3">
        <v>7</v>
      </c>
      <c r="D1058" s="3">
        <v>84</v>
      </c>
      <c r="E1058" s="3">
        <v>3</v>
      </c>
      <c r="F1058" s="25">
        <f t="shared" si="48"/>
        <v>1224017</v>
      </c>
      <c r="G1058" s="25">
        <v>1113039</v>
      </c>
      <c r="H1058" s="26">
        <f>ROUND((F1058/4*5.5+F1058*2.7+F1058/4*10*1)*2,0)*C1058</f>
        <v>112670768</v>
      </c>
      <c r="I1058" s="26">
        <f t="shared" si="49"/>
        <v>102455241</v>
      </c>
      <c r="J1058" s="26"/>
      <c r="K1058" s="35">
        <f>MAX(G1058-MAX(G$5:G1057),0)</f>
        <v>0</v>
      </c>
      <c r="L1058" s="35">
        <f>MAX(G$5:G1058)</f>
        <v>1128604</v>
      </c>
      <c r="M1058" s="3">
        <v>0.7</v>
      </c>
      <c r="N1058" s="38">
        <f>INT(B1058*0.2)</f>
        <v>2479043</v>
      </c>
      <c r="O1058" s="38">
        <f t="shared" si="50"/>
        <v>470251</v>
      </c>
      <c r="P1058">
        <f>INT(L1058*2.5)</f>
        <v>2821510</v>
      </c>
      <c r="Q1058">
        <f>INT(L1058/4)</f>
        <v>282151</v>
      </c>
      <c r="W1058" s="4" t="s">
        <v>8217</v>
      </c>
      <c r="X1058">
        <v>4</v>
      </c>
      <c r="Y1058" t="b">
        <f>IF(MOD(X1058,9)=0,N1058,IF(MOD(X1058,6)=0,N1058,IF(MOD(X1058,3)=0,N1058)))</f>
        <v>0</v>
      </c>
      <c r="Z1058" t="b">
        <f>IF(MOD(X1058,9)=0,O1058,IF(MOD(X1058,6)=0,O1058,IF(MOD(X1058,3)=0,O1058)))</f>
        <v>0</v>
      </c>
    </row>
    <row r="1059" spans="1:26">
      <c r="A1059" s="4" t="s">
        <v>1316</v>
      </c>
      <c r="B1059" s="3">
        <f>主线辅助!B1055</f>
        <v>12407036</v>
      </c>
      <c r="C1059" s="3">
        <v>7</v>
      </c>
      <c r="D1059" s="3">
        <v>84</v>
      </c>
      <c r="E1059" s="3">
        <v>3</v>
      </c>
      <c r="F1059" s="25">
        <f t="shared" si="48"/>
        <v>1225184</v>
      </c>
      <c r="G1059" s="25">
        <v>1114101</v>
      </c>
      <c r="H1059" s="26">
        <f>ROUND((F1059/4*5.5+F1059*2.7+F1059/4*10*1)*2,0)*C1059</f>
        <v>112778190</v>
      </c>
      <c r="I1059" s="26">
        <f t="shared" si="49"/>
        <v>102552996</v>
      </c>
      <c r="J1059" s="26"/>
      <c r="K1059" s="35">
        <f>MAX(G1059-MAX(G$5:G1058),0)</f>
        <v>0</v>
      </c>
      <c r="L1059" s="35">
        <f>MAX(G$5:G1059)</f>
        <v>1128604</v>
      </c>
      <c r="M1059" s="3">
        <v>0.7</v>
      </c>
      <c r="N1059" s="38">
        <f>INT(B1059*0.2)</f>
        <v>2481407</v>
      </c>
      <c r="O1059" s="38">
        <f t="shared" si="50"/>
        <v>470251</v>
      </c>
      <c r="P1059">
        <f>INT(L1059*2.5)</f>
        <v>2821510</v>
      </c>
      <c r="Q1059">
        <f>INT(L1059/4)</f>
        <v>282151</v>
      </c>
      <c r="W1059" s="4" t="s">
        <v>8217</v>
      </c>
      <c r="X1059">
        <v>5</v>
      </c>
      <c r="Y1059" t="b">
        <f>IF(MOD(X1059,9)=0,N1059,IF(MOD(X1059,6)=0,N1059,IF(MOD(X1059,3)=0,N1059)))</f>
        <v>0</v>
      </c>
      <c r="Z1059" t="b">
        <f>IF(MOD(X1059,9)=0,O1059,IF(MOD(X1059,6)=0,O1059,IF(MOD(X1059,3)=0,O1059)))</f>
        <v>0</v>
      </c>
    </row>
    <row r="1060" spans="1:26">
      <c r="A1060" s="4" t="s">
        <v>1317</v>
      </c>
      <c r="B1060" s="3">
        <f>主线辅助!B1056</f>
        <v>12432581</v>
      </c>
      <c r="C1060" s="3">
        <v>7</v>
      </c>
      <c r="D1060" s="3">
        <v>84</v>
      </c>
      <c r="E1060" s="3">
        <v>3</v>
      </c>
      <c r="F1060" s="25">
        <f t="shared" si="48"/>
        <v>1227707</v>
      </c>
      <c r="G1060" s="25">
        <v>1116395</v>
      </c>
      <c r="H1060" s="26">
        <f>ROUND((F1060/4*5.5+F1060*2.7+F1060/4*10*1)*2,0)*C1060</f>
        <v>113010429</v>
      </c>
      <c r="I1060" s="26">
        <f t="shared" si="49"/>
        <v>102764158</v>
      </c>
      <c r="J1060" s="26"/>
      <c r="K1060" s="35">
        <f>MAX(G1060-MAX(G$5:G1059),0)</f>
        <v>0</v>
      </c>
      <c r="L1060" s="35">
        <f>MAX(G$5:G1060)</f>
        <v>1128604</v>
      </c>
      <c r="M1060" s="3">
        <v>0.7</v>
      </c>
      <c r="N1060" s="38">
        <f>INT(B1060*0.2)</f>
        <v>2486516</v>
      </c>
      <c r="O1060" s="38">
        <f t="shared" si="50"/>
        <v>470251</v>
      </c>
      <c r="P1060">
        <f>INT(L1060*2.5)</f>
        <v>2821510</v>
      </c>
      <c r="Q1060">
        <f>INT(L1060/4)</f>
        <v>282151</v>
      </c>
      <c r="W1060" s="4" t="s">
        <v>8217</v>
      </c>
      <c r="X1060">
        <v>6</v>
      </c>
      <c r="Y1060">
        <f>IF(MOD(X1060,9)=0,N1060,IF(MOD(X1060,6)=0,N1060,IF(MOD(X1060,3)=0,N1060)))</f>
        <v>2486516</v>
      </c>
      <c r="Z1060">
        <f>IF(MOD(X1060,9)=0,O1060,IF(MOD(X1060,6)=0,O1060,IF(MOD(X1060,3)=0,O1060)))</f>
        <v>470251</v>
      </c>
    </row>
    <row r="1061" spans="1:26">
      <c r="A1061" s="4" t="s">
        <v>1318</v>
      </c>
      <c r="B1061" s="3">
        <f>主线辅助!B1057</f>
        <v>12444424</v>
      </c>
      <c r="C1061" s="3">
        <v>7</v>
      </c>
      <c r="D1061" s="3">
        <v>84</v>
      </c>
      <c r="E1061" s="3">
        <v>3</v>
      </c>
      <c r="F1061" s="25">
        <f t="shared" si="48"/>
        <v>1228876</v>
      </c>
      <c r="G1061" s="25">
        <v>1117458</v>
      </c>
      <c r="H1061" s="26">
        <f>ROUND((F1061/4*5.5+F1061*2.7+F1061/4*10*1)*2,0)*C1061</f>
        <v>113118033</v>
      </c>
      <c r="I1061" s="26">
        <f t="shared" si="49"/>
        <v>102862011</v>
      </c>
      <c r="J1061" s="26"/>
      <c r="K1061" s="35">
        <f>MAX(G1061-MAX(G$5:G1060),0)</f>
        <v>0</v>
      </c>
      <c r="L1061" s="35">
        <f>MAX(G$5:G1061)</f>
        <v>1128604</v>
      </c>
      <c r="M1061" s="3">
        <v>0.7</v>
      </c>
      <c r="N1061" s="38">
        <f>INT(B1061*0.2)</f>
        <v>2488884</v>
      </c>
      <c r="O1061" s="38">
        <f t="shared" si="50"/>
        <v>470251</v>
      </c>
      <c r="P1061">
        <f>INT(L1061*2.5)</f>
        <v>2821510</v>
      </c>
      <c r="Q1061">
        <f>INT(L1061/4)</f>
        <v>282151</v>
      </c>
      <c r="W1061" s="4" t="s">
        <v>8217</v>
      </c>
      <c r="X1061">
        <v>7</v>
      </c>
      <c r="Y1061" t="b">
        <f>IF(MOD(X1061,9)=0,N1061,IF(MOD(X1061,6)=0,N1061,IF(MOD(X1061,3)=0,N1061)))</f>
        <v>0</v>
      </c>
      <c r="Z1061" t="b">
        <f>IF(MOD(X1061,9)=0,O1061,IF(MOD(X1061,6)=0,O1061,IF(MOD(X1061,3)=0,O1061)))</f>
        <v>0</v>
      </c>
    </row>
    <row r="1062" spans="1:26">
      <c r="A1062" s="4" t="s">
        <v>1319</v>
      </c>
      <c r="B1062" s="3">
        <f>主线辅助!B1058</f>
        <v>12456267</v>
      </c>
      <c r="C1062" s="3">
        <v>7</v>
      </c>
      <c r="D1062" s="3">
        <v>84</v>
      </c>
      <c r="E1062" s="3">
        <v>3</v>
      </c>
      <c r="F1062" s="25">
        <f t="shared" si="48"/>
        <v>1230046</v>
      </c>
      <c r="G1062" s="25">
        <v>1118521</v>
      </c>
      <c r="H1062" s="26">
        <f>ROUND((F1062/4*5.5+F1062*2.7+F1062/4*10*1)*2,0)*C1062</f>
        <v>113225735</v>
      </c>
      <c r="I1062" s="26">
        <f t="shared" si="49"/>
        <v>102959857</v>
      </c>
      <c r="J1062" s="26"/>
      <c r="K1062" s="35">
        <f>MAX(G1062-MAX(G$5:G1061),0)</f>
        <v>0</v>
      </c>
      <c r="L1062" s="35">
        <f>MAX(G$5:G1062)</f>
        <v>1128604</v>
      </c>
      <c r="M1062" s="3">
        <v>0.7</v>
      </c>
      <c r="N1062" s="38">
        <f>INT(B1062*0.2)</f>
        <v>2491253</v>
      </c>
      <c r="O1062" s="38">
        <f t="shared" si="50"/>
        <v>470251</v>
      </c>
      <c r="P1062">
        <f>INT(L1062*2.5)</f>
        <v>2821510</v>
      </c>
      <c r="Q1062">
        <f>INT(L1062/4)</f>
        <v>282151</v>
      </c>
      <c r="W1062" s="4" t="s">
        <v>8217</v>
      </c>
      <c r="X1062">
        <v>8</v>
      </c>
      <c r="Y1062" t="b">
        <f>IF(MOD(X1062,9)=0,N1062,IF(MOD(X1062,6)=0,N1062,IF(MOD(X1062,3)=0,N1062)))</f>
        <v>0</v>
      </c>
      <c r="Z1062" t="b">
        <f>IF(MOD(X1062,9)=0,O1062,IF(MOD(X1062,6)=0,O1062,IF(MOD(X1062,3)=0,O1062)))</f>
        <v>0</v>
      </c>
    </row>
    <row r="1063" spans="1:26">
      <c r="A1063" s="4" t="s">
        <v>1320</v>
      </c>
      <c r="B1063" s="3">
        <f>主线辅助!B1059</f>
        <v>12481890</v>
      </c>
      <c r="C1063" s="3">
        <v>7</v>
      </c>
      <c r="D1063" s="3">
        <v>84</v>
      </c>
      <c r="E1063" s="3">
        <v>3</v>
      </c>
      <c r="F1063" s="25">
        <f t="shared" si="48"/>
        <v>1232576</v>
      </c>
      <c r="G1063" s="25">
        <v>1120822</v>
      </c>
      <c r="H1063" s="26">
        <f>ROUND((F1063/4*5.5+F1063*2.7+F1063/4*10*1)*2,0)*C1063</f>
        <v>113458618</v>
      </c>
      <c r="I1063" s="26">
        <f t="shared" si="49"/>
        <v>103171663</v>
      </c>
      <c r="J1063" s="26"/>
      <c r="K1063" s="35">
        <f>MAX(G1063-MAX(G$5:G1062),0)</f>
        <v>0</v>
      </c>
      <c r="L1063" s="35">
        <f>MAX(G$5:G1063)</f>
        <v>1128604</v>
      </c>
      <c r="M1063" s="3">
        <v>0.7</v>
      </c>
      <c r="N1063" s="38">
        <f>INT(B1063*0.2)</f>
        <v>2496378</v>
      </c>
      <c r="O1063" s="38">
        <f t="shared" si="50"/>
        <v>470251</v>
      </c>
      <c r="P1063">
        <f>INT(L1063*2.5)</f>
        <v>2821510</v>
      </c>
      <c r="Q1063">
        <f>INT(L1063/4)</f>
        <v>282151</v>
      </c>
      <c r="W1063" s="4" t="s">
        <v>8217</v>
      </c>
      <c r="X1063">
        <v>9</v>
      </c>
      <c r="Y1063">
        <f>IF(MOD(X1063,9)=0,N1063,IF(MOD(X1063,6)=0,N1063,IF(MOD(X1063,3)=0,N1063)))</f>
        <v>2496378</v>
      </c>
      <c r="Z1063">
        <f>IF(MOD(X1063,9)=0,O1063,IF(MOD(X1063,6)=0,O1063,IF(MOD(X1063,3)=0,O1063)))</f>
        <v>470251</v>
      </c>
    </row>
    <row r="1064" spans="1:26">
      <c r="A1064" s="4" t="s">
        <v>233</v>
      </c>
      <c r="B1064" s="3">
        <f>主线辅助!B1060</f>
        <v>12493754</v>
      </c>
      <c r="C1064" s="3">
        <v>7</v>
      </c>
      <c r="D1064" s="3">
        <v>84</v>
      </c>
      <c r="E1064" s="3">
        <v>3</v>
      </c>
      <c r="F1064" s="25">
        <f t="shared" si="48"/>
        <v>1233747</v>
      </c>
      <c r="G1064" s="25">
        <v>1121888</v>
      </c>
      <c r="H1064" s="26">
        <f>ROUND((F1064/4*5.5+F1064*2.7+F1064/4*10*1)*2,0)*C1064</f>
        <v>113566411</v>
      </c>
      <c r="I1064" s="26">
        <f t="shared" si="49"/>
        <v>103269789</v>
      </c>
      <c r="J1064" s="26"/>
      <c r="K1064" s="35">
        <f>MAX(G1064-MAX(G$5:G1063),0)</f>
        <v>0</v>
      </c>
      <c r="L1064" s="35">
        <f>MAX(G$5:G1064)</f>
        <v>1128604</v>
      </c>
      <c r="M1064" s="3">
        <v>0.7</v>
      </c>
      <c r="N1064" s="38">
        <f>INT(B1064*0.2)</f>
        <v>2498750</v>
      </c>
      <c r="O1064" s="38">
        <f t="shared" si="50"/>
        <v>470251</v>
      </c>
      <c r="P1064">
        <f>INT(L1064*2.5)</f>
        <v>2821510</v>
      </c>
      <c r="Q1064">
        <f>INT(L1064/4)</f>
        <v>282151</v>
      </c>
      <c r="W1064" s="4" t="s">
        <v>8217</v>
      </c>
      <c r="X1064">
        <v>10</v>
      </c>
      <c r="Y1064" t="b">
        <f>IF(MOD(X1064,9)=0,N1064,IF(MOD(X1064,6)=0,N1064,IF(MOD(X1064,3)=0,N1064)))</f>
        <v>0</v>
      </c>
      <c r="Z1064" t="b">
        <f>IF(MOD(X1064,9)=0,O1064,IF(MOD(X1064,6)=0,O1064,IF(MOD(X1064,3)=0,O1064)))</f>
        <v>0</v>
      </c>
    </row>
    <row r="1065" spans="1:26">
      <c r="A1065" s="4" t="s">
        <v>1321</v>
      </c>
      <c r="B1065" s="3">
        <f>主线辅助!B1061</f>
        <v>12571345</v>
      </c>
      <c r="C1065" s="3">
        <v>7</v>
      </c>
      <c r="D1065" s="3">
        <v>84</v>
      </c>
      <c r="E1065" s="3">
        <v>3</v>
      </c>
      <c r="F1065" s="25">
        <f t="shared" si="48"/>
        <v>1241409</v>
      </c>
      <c r="G1065" s="25">
        <v>1128855</v>
      </c>
      <c r="H1065" s="26">
        <f>ROUND((F1065/4*5.5+F1065*2.7+F1065/4*10*1)*2,0)*C1065</f>
        <v>114271696</v>
      </c>
      <c r="I1065" s="26">
        <f t="shared" si="49"/>
        <v>103911101</v>
      </c>
      <c r="J1065" s="26"/>
      <c r="K1065" s="35">
        <f>MAX(G1065-MAX(G$5:G1064),0)</f>
        <v>251</v>
      </c>
      <c r="L1065" s="35">
        <f>MAX(G$5:G1065)</f>
        <v>1128855</v>
      </c>
      <c r="M1065" s="3">
        <v>0.7</v>
      </c>
      <c r="N1065" s="38">
        <f>INT(B1065*0.2)</f>
        <v>2514269</v>
      </c>
      <c r="O1065" s="38">
        <f t="shared" si="50"/>
        <v>470355</v>
      </c>
      <c r="P1065">
        <f>INT(L1065*2.5)</f>
        <v>2822137</v>
      </c>
      <c r="Q1065">
        <f>INT(L1065/4)</f>
        <v>282213</v>
      </c>
      <c r="W1065" s="4" t="s">
        <v>8218</v>
      </c>
      <c r="X1065">
        <v>1</v>
      </c>
      <c r="Y1065" t="b">
        <f>IF(MOD(X1065,9)=0,N1065,IF(MOD(X1065,6)=0,N1065,IF(MOD(X1065,3)=0,N1065)))</f>
        <v>0</v>
      </c>
      <c r="Z1065" t="b">
        <f>IF(MOD(X1065,9)=0,O1065,IF(MOD(X1065,6)=0,O1065,IF(MOD(X1065,3)=0,O1065)))</f>
        <v>0</v>
      </c>
    </row>
    <row r="1066" spans="1:26">
      <c r="A1066" s="4" t="s">
        <v>1322</v>
      </c>
      <c r="B1066" s="3">
        <f>主线辅助!B1062</f>
        <v>12583229</v>
      </c>
      <c r="C1066" s="3">
        <v>7</v>
      </c>
      <c r="D1066" s="3">
        <v>84</v>
      </c>
      <c r="E1066" s="3">
        <v>3</v>
      </c>
      <c r="F1066" s="25">
        <f t="shared" si="48"/>
        <v>1242583</v>
      </c>
      <c r="G1066" s="25">
        <v>1129922</v>
      </c>
      <c r="H1066" s="26">
        <f>ROUND((F1066/4*5.5+F1066*2.7+F1066/4*10*1)*2,0)*C1066</f>
        <v>114379762</v>
      </c>
      <c r="I1066" s="26">
        <f t="shared" si="49"/>
        <v>104009318</v>
      </c>
      <c r="J1066" s="26"/>
      <c r="K1066" s="35">
        <f>MAX(G1066-MAX(G$5:G1065),0)</f>
        <v>1067</v>
      </c>
      <c r="L1066" s="35">
        <f>MAX(G$5:G1066)</f>
        <v>1129922</v>
      </c>
      <c r="M1066" s="3">
        <v>0.7</v>
      </c>
      <c r="N1066" s="38">
        <f>INT(B1066*0.2)</f>
        <v>2516645</v>
      </c>
      <c r="O1066" s="38">
        <f t="shared" si="50"/>
        <v>470800</v>
      </c>
      <c r="P1066">
        <f>INT(L1066*2.5)</f>
        <v>2824805</v>
      </c>
      <c r="Q1066">
        <f>INT(L1066/4)</f>
        <v>282480</v>
      </c>
      <c r="W1066" s="4" t="s">
        <v>8218</v>
      </c>
      <c r="X1066">
        <v>2</v>
      </c>
      <c r="Y1066" t="b">
        <f>IF(MOD(X1066,9)=0,N1066,IF(MOD(X1066,6)=0,N1066,IF(MOD(X1066,3)=0,N1066)))</f>
        <v>0</v>
      </c>
      <c r="Z1066" t="b">
        <f>IF(MOD(X1066,9)=0,O1066,IF(MOD(X1066,6)=0,O1066,IF(MOD(X1066,3)=0,O1066)))</f>
        <v>0</v>
      </c>
    </row>
    <row r="1067" spans="1:26">
      <c r="A1067" s="4" t="s">
        <v>1323</v>
      </c>
      <c r="B1067" s="3">
        <f>主线辅助!B1063</f>
        <v>12608967</v>
      </c>
      <c r="C1067" s="3">
        <v>7</v>
      </c>
      <c r="D1067" s="3">
        <v>84</v>
      </c>
      <c r="E1067" s="3">
        <v>3</v>
      </c>
      <c r="F1067" s="25">
        <f t="shared" si="48"/>
        <v>1245125</v>
      </c>
      <c r="G1067" s="25">
        <v>1132233</v>
      </c>
      <c r="H1067" s="26">
        <f>ROUND((F1067/4*5.5+F1067*2.7+F1067/4*10*1)*2,0)*C1067</f>
        <v>114613758</v>
      </c>
      <c r="I1067" s="26">
        <f t="shared" si="49"/>
        <v>104222048</v>
      </c>
      <c r="J1067" s="26"/>
      <c r="K1067" s="35">
        <f>MAX(G1067-MAX(G$5:G1066),0)</f>
        <v>2311</v>
      </c>
      <c r="L1067" s="35">
        <f>MAX(G$5:G1067)</f>
        <v>1132233</v>
      </c>
      <c r="M1067" s="3">
        <v>0.7</v>
      </c>
      <c r="N1067" s="38">
        <f>INT(B1067*0.2)</f>
        <v>2521793</v>
      </c>
      <c r="O1067" s="38">
        <f t="shared" si="50"/>
        <v>471763</v>
      </c>
      <c r="P1067">
        <f>INT(L1067*2.5)</f>
        <v>2830582</v>
      </c>
      <c r="Q1067">
        <f>INT(L1067/4)</f>
        <v>283058</v>
      </c>
      <c r="W1067" s="4" t="s">
        <v>8218</v>
      </c>
      <c r="X1067">
        <v>3</v>
      </c>
      <c r="Y1067">
        <f>IF(MOD(X1067,9)=0,N1067,IF(MOD(X1067,6)=0,N1067,IF(MOD(X1067,3)=0,N1067)))</f>
        <v>2521793</v>
      </c>
      <c r="Z1067">
        <f>IF(MOD(X1067,9)=0,O1067,IF(MOD(X1067,6)=0,O1067,IF(MOD(X1067,3)=0,O1067)))</f>
        <v>471763</v>
      </c>
    </row>
    <row r="1068" spans="1:26">
      <c r="A1068" s="4" t="s">
        <v>1324</v>
      </c>
      <c r="B1068" s="3">
        <f>主线辅助!B1064</f>
        <v>12620875</v>
      </c>
      <c r="C1068" s="3">
        <v>7</v>
      </c>
      <c r="D1068" s="3">
        <v>84</v>
      </c>
      <c r="E1068" s="3">
        <v>3</v>
      </c>
      <c r="F1068" s="25">
        <f t="shared" si="48"/>
        <v>1246301</v>
      </c>
      <c r="G1068" s="25">
        <v>1133303</v>
      </c>
      <c r="H1068" s="26">
        <f>ROUND((F1068/4*5.5+F1068*2.7+F1068/4*10*1)*2,0)*C1068</f>
        <v>114722006</v>
      </c>
      <c r="I1068" s="26">
        <f t="shared" si="49"/>
        <v>104320538</v>
      </c>
      <c r="J1068" s="26"/>
      <c r="K1068" s="35">
        <f>MAX(G1068-MAX(G$5:G1067),0)</f>
        <v>1070</v>
      </c>
      <c r="L1068" s="35">
        <f>MAX(G$5:G1068)</f>
        <v>1133303</v>
      </c>
      <c r="M1068" s="3">
        <v>0.7</v>
      </c>
      <c r="N1068" s="38">
        <f>INT(B1068*0.2)</f>
        <v>2524175</v>
      </c>
      <c r="O1068" s="38">
        <f t="shared" si="50"/>
        <v>472208</v>
      </c>
      <c r="P1068">
        <f>INT(L1068*2.5)</f>
        <v>2833257</v>
      </c>
      <c r="Q1068">
        <f>INT(L1068/4)</f>
        <v>283325</v>
      </c>
      <c r="W1068" s="4" t="s">
        <v>8218</v>
      </c>
      <c r="X1068">
        <v>4</v>
      </c>
      <c r="Y1068" t="b">
        <f>IF(MOD(X1068,9)=0,N1068,IF(MOD(X1068,6)=0,N1068,IF(MOD(X1068,3)=0,N1068)))</f>
        <v>0</v>
      </c>
      <c r="Z1068" t="b">
        <f>IF(MOD(X1068,9)=0,O1068,IF(MOD(X1068,6)=0,O1068,IF(MOD(X1068,3)=0,O1068)))</f>
        <v>0</v>
      </c>
    </row>
    <row r="1069" spans="1:26">
      <c r="A1069" s="4" t="s">
        <v>1325</v>
      </c>
      <c r="B1069" s="3">
        <f>主线辅助!B1065</f>
        <v>12632782</v>
      </c>
      <c r="C1069" s="3">
        <v>7</v>
      </c>
      <c r="D1069" s="3">
        <v>84</v>
      </c>
      <c r="E1069" s="3">
        <v>3</v>
      </c>
      <c r="F1069" s="25">
        <f t="shared" si="48"/>
        <v>1247476</v>
      </c>
      <c r="G1069" s="25">
        <v>1134372</v>
      </c>
      <c r="H1069" s="26">
        <f>ROUND((F1069/4*5.5+F1069*2.7+F1069/4*10*1)*2,0)*C1069</f>
        <v>114830163</v>
      </c>
      <c r="I1069" s="26">
        <f t="shared" si="49"/>
        <v>104418944</v>
      </c>
      <c r="J1069" s="26"/>
      <c r="K1069" s="35">
        <f>MAX(G1069-MAX(G$5:G1068),0)</f>
        <v>1069</v>
      </c>
      <c r="L1069" s="35">
        <f>MAX(G$5:G1069)</f>
        <v>1134372</v>
      </c>
      <c r="M1069" s="3">
        <v>0.7</v>
      </c>
      <c r="N1069" s="38">
        <f>INT(B1069*0.2)</f>
        <v>2526556</v>
      </c>
      <c r="O1069" s="38">
        <f t="shared" si="50"/>
        <v>472655</v>
      </c>
      <c r="P1069">
        <f>INT(L1069*2.5)</f>
        <v>2835930</v>
      </c>
      <c r="Q1069">
        <f>INT(L1069/4)</f>
        <v>283593</v>
      </c>
      <c r="W1069" s="4" t="s">
        <v>8218</v>
      </c>
      <c r="X1069">
        <v>5</v>
      </c>
      <c r="Y1069" t="b">
        <f>IF(MOD(X1069,9)=0,N1069,IF(MOD(X1069,6)=0,N1069,IF(MOD(X1069,3)=0,N1069)))</f>
        <v>0</v>
      </c>
      <c r="Z1069" t="b">
        <f>IF(MOD(X1069,9)=0,O1069,IF(MOD(X1069,6)=0,O1069,IF(MOD(X1069,3)=0,O1069)))</f>
        <v>0</v>
      </c>
    </row>
    <row r="1070" spans="1:26">
      <c r="A1070" s="4" t="s">
        <v>1326</v>
      </c>
      <c r="B1070" s="3">
        <f>主线辅助!B1066</f>
        <v>12658598</v>
      </c>
      <c r="C1070" s="3">
        <v>7</v>
      </c>
      <c r="D1070" s="3">
        <v>84</v>
      </c>
      <c r="E1070" s="3">
        <v>3</v>
      </c>
      <c r="F1070" s="25">
        <f t="shared" si="48"/>
        <v>1250026</v>
      </c>
      <c r="G1070" s="25">
        <v>1136690</v>
      </c>
      <c r="H1070" s="26">
        <f>ROUND((F1070/4*5.5+F1070*2.7+F1070/4*10*1)*2,0)*C1070</f>
        <v>115064894</v>
      </c>
      <c r="I1070" s="26">
        <f t="shared" si="49"/>
        <v>104632318</v>
      </c>
      <c r="J1070" s="26"/>
      <c r="K1070" s="35">
        <f>MAX(G1070-MAX(G$5:G1069),0)</f>
        <v>2318</v>
      </c>
      <c r="L1070" s="35">
        <f>MAX(G$5:G1070)</f>
        <v>1136690</v>
      </c>
      <c r="M1070" s="3">
        <v>0.7</v>
      </c>
      <c r="N1070" s="38">
        <f>INT(B1070*0.2)</f>
        <v>2531719</v>
      </c>
      <c r="O1070" s="38">
        <f t="shared" si="50"/>
        <v>473620</v>
      </c>
      <c r="P1070">
        <f>INT(L1070*2.5)</f>
        <v>2841725</v>
      </c>
      <c r="Q1070">
        <f>INT(L1070/4)</f>
        <v>284172</v>
      </c>
      <c r="W1070" s="4" t="s">
        <v>8218</v>
      </c>
      <c r="X1070">
        <v>6</v>
      </c>
      <c r="Y1070">
        <f>IF(MOD(X1070,9)=0,N1070,IF(MOD(X1070,6)=0,N1070,IF(MOD(X1070,3)=0,N1070)))</f>
        <v>2531719</v>
      </c>
      <c r="Z1070">
        <f>IF(MOD(X1070,9)=0,O1070,IF(MOD(X1070,6)=0,O1070,IF(MOD(X1070,3)=0,O1070)))</f>
        <v>473620</v>
      </c>
    </row>
    <row r="1071" spans="1:26">
      <c r="A1071" s="4" t="s">
        <v>1327</v>
      </c>
      <c r="B1071" s="3">
        <f>主线辅助!B1067</f>
        <v>12670527</v>
      </c>
      <c r="C1071" s="3">
        <v>7</v>
      </c>
      <c r="D1071" s="3">
        <v>84</v>
      </c>
      <c r="E1071" s="3">
        <v>3</v>
      </c>
      <c r="F1071" s="25">
        <f t="shared" si="48"/>
        <v>1251204</v>
      </c>
      <c r="G1071" s="25">
        <v>1137761</v>
      </c>
      <c r="H1071" s="26">
        <f>ROUND((F1071/4*5.5+F1071*2.7+F1071/4*10*1)*2,0)*C1071</f>
        <v>115173331</v>
      </c>
      <c r="I1071" s="26">
        <f t="shared" si="49"/>
        <v>104730899</v>
      </c>
      <c r="J1071" s="26"/>
      <c r="K1071" s="35">
        <f>MAX(G1071-MAX(G$5:G1070),0)</f>
        <v>1071</v>
      </c>
      <c r="L1071" s="35">
        <f>MAX(G$5:G1071)</f>
        <v>1137761</v>
      </c>
      <c r="M1071" s="3">
        <v>0.7</v>
      </c>
      <c r="N1071" s="38">
        <f>INT(B1071*0.2)</f>
        <v>2534105</v>
      </c>
      <c r="O1071" s="38">
        <f t="shared" si="50"/>
        <v>474066</v>
      </c>
      <c r="P1071">
        <f>INT(L1071*2.5)</f>
        <v>2844402</v>
      </c>
      <c r="Q1071">
        <f>INT(L1071/4)</f>
        <v>284440</v>
      </c>
      <c r="W1071" s="4" t="s">
        <v>8218</v>
      </c>
      <c r="X1071">
        <v>7</v>
      </c>
      <c r="Y1071" t="b">
        <f>IF(MOD(X1071,9)=0,N1071,IF(MOD(X1071,6)=0,N1071,IF(MOD(X1071,3)=0,N1071)))</f>
        <v>0</v>
      </c>
      <c r="Z1071" t="b">
        <f>IF(MOD(X1071,9)=0,O1071,IF(MOD(X1071,6)=0,O1071,IF(MOD(X1071,3)=0,O1071)))</f>
        <v>0</v>
      </c>
    </row>
    <row r="1072" spans="1:26">
      <c r="A1072" s="4" t="s">
        <v>1328</v>
      </c>
      <c r="B1072" s="3">
        <f>主线辅助!B1068</f>
        <v>12682460</v>
      </c>
      <c r="C1072" s="3">
        <v>7</v>
      </c>
      <c r="D1072" s="3">
        <v>84</v>
      </c>
      <c r="E1072" s="3">
        <v>3</v>
      </c>
      <c r="F1072" s="25">
        <f t="shared" si="48"/>
        <v>1252382</v>
      </c>
      <c r="G1072" s="25">
        <v>1138833</v>
      </c>
      <c r="H1072" s="26">
        <f>ROUND((F1072/4*5.5+F1072*2.7+F1072/4*10*1)*2,0)*C1072</f>
        <v>115281761</v>
      </c>
      <c r="I1072" s="26">
        <f t="shared" si="49"/>
        <v>104829578</v>
      </c>
      <c r="J1072" s="26"/>
      <c r="K1072" s="35">
        <f>MAX(G1072-MAX(G$5:G1071),0)</f>
        <v>1072</v>
      </c>
      <c r="L1072" s="35">
        <f>MAX(G$5:G1072)</f>
        <v>1138833</v>
      </c>
      <c r="M1072" s="3">
        <v>0.7</v>
      </c>
      <c r="N1072" s="38">
        <f>INT(B1072*0.2)</f>
        <v>2536492</v>
      </c>
      <c r="O1072" s="38">
        <f t="shared" si="50"/>
        <v>474513</v>
      </c>
      <c r="P1072">
        <f>INT(L1072*2.5)</f>
        <v>2847082</v>
      </c>
      <c r="Q1072">
        <f>INT(L1072/4)</f>
        <v>284708</v>
      </c>
      <c r="W1072" s="4" t="s">
        <v>8218</v>
      </c>
      <c r="X1072">
        <v>8</v>
      </c>
      <c r="Y1072" t="b">
        <f>IF(MOD(X1072,9)=0,N1072,IF(MOD(X1072,6)=0,N1072,IF(MOD(X1072,3)=0,N1072)))</f>
        <v>0</v>
      </c>
      <c r="Z1072" t="b">
        <f>IF(MOD(X1072,9)=0,O1072,IF(MOD(X1072,6)=0,O1072,IF(MOD(X1072,3)=0,O1072)))</f>
        <v>0</v>
      </c>
    </row>
    <row r="1073" spans="1:26">
      <c r="A1073" s="4" t="s">
        <v>1329</v>
      </c>
      <c r="B1073" s="3">
        <f>主线辅助!B1069</f>
        <v>12708352</v>
      </c>
      <c r="C1073" s="3">
        <v>7</v>
      </c>
      <c r="D1073" s="3">
        <v>84</v>
      </c>
      <c r="E1073" s="3">
        <v>3</v>
      </c>
      <c r="F1073" s="25">
        <f t="shared" si="48"/>
        <v>1254939</v>
      </c>
      <c r="G1073" s="25">
        <v>1141158</v>
      </c>
      <c r="H1073" s="26">
        <f>ROUND((F1073/4*5.5+F1073*2.7+F1073/4*10*1)*2,0)*C1073</f>
        <v>115517136</v>
      </c>
      <c r="I1073" s="26">
        <f t="shared" si="49"/>
        <v>105043596</v>
      </c>
      <c r="J1073" s="26"/>
      <c r="K1073" s="35">
        <f>MAX(G1073-MAX(G$5:G1072),0)</f>
        <v>2325</v>
      </c>
      <c r="L1073" s="35">
        <f>MAX(G$5:G1073)</f>
        <v>1141158</v>
      </c>
      <c r="M1073" s="3">
        <v>0.7</v>
      </c>
      <c r="N1073" s="38">
        <f>INT(B1073*0.2)</f>
        <v>2541670</v>
      </c>
      <c r="O1073" s="38">
        <f t="shared" si="50"/>
        <v>475482</v>
      </c>
      <c r="P1073">
        <f>INT(L1073*2.5)</f>
        <v>2852895</v>
      </c>
      <c r="Q1073">
        <f>INT(L1073/4)</f>
        <v>285289</v>
      </c>
      <c r="W1073" s="4" t="s">
        <v>8218</v>
      </c>
      <c r="X1073">
        <v>9</v>
      </c>
      <c r="Y1073">
        <f>IF(MOD(X1073,9)=0,N1073,IF(MOD(X1073,6)=0,N1073,IF(MOD(X1073,3)=0,N1073)))</f>
        <v>2541670</v>
      </c>
      <c r="Z1073">
        <f>IF(MOD(X1073,9)=0,O1073,IF(MOD(X1073,6)=0,O1073,IF(MOD(X1073,3)=0,O1073)))</f>
        <v>475482</v>
      </c>
    </row>
    <row r="1074" spans="1:26">
      <c r="A1074" s="4" t="s">
        <v>235</v>
      </c>
      <c r="B1074" s="3">
        <f>主线辅助!B1070</f>
        <v>12720306</v>
      </c>
      <c r="C1074" s="3">
        <v>7</v>
      </c>
      <c r="D1074" s="3">
        <v>84</v>
      </c>
      <c r="E1074" s="3">
        <v>3</v>
      </c>
      <c r="F1074" s="25">
        <f t="shared" si="48"/>
        <v>1256119</v>
      </c>
      <c r="G1074" s="25">
        <v>1142231</v>
      </c>
      <c r="H1074" s="26">
        <f>ROUND((F1074/4*5.5+F1074*2.7+F1074/4*10*1)*2,0)*C1074</f>
        <v>115625755</v>
      </c>
      <c r="I1074" s="26">
        <f t="shared" si="49"/>
        <v>105142366</v>
      </c>
      <c r="J1074" s="26"/>
      <c r="K1074" s="35">
        <f>MAX(G1074-MAX(G$5:G1073),0)</f>
        <v>1073</v>
      </c>
      <c r="L1074" s="35">
        <f>MAX(G$5:G1074)</f>
        <v>1142231</v>
      </c>
      <c r="M1074" s="3">
        <v>0.7</v>
      </c>
      <c r="N1074" s="38">
        <f>INT(B1074*0.2)</f>
        <v>2544061</v>
      </c>
      <c r="O1074" s="38">
        <f t="shared" si="50"/>
        <v>475928</v>
      </c>
      <c r="P1074">
        <f>INT(L1074*2.5)</f>
        <v>2855577</v>
      </c>
      <c r="Q1074">
        <f>INT(L1074/4)</f>
        <v>285557</v>
      </c>
      <c r="W1074" s="4" t="s">
        <v>8218</v>
      </c>
      <c r="X1074">
        <v>10</v>
      </c>
      <c r="Y1074" t="b">
        <f>IF(MOD(X1074,9)=0,N1074,IF(MOD(X1074,6)=0,N1074,IF(MOD(X1074,3)=0,N1074)))</f>
        <v>0</v>
      </c>
      <c r="Z1074" t="b">
        <f>IF(MOD(X1074,9)=0,O1074,IF(MOD(X1074,6)=0,O1074,IF(MOD(X1074,3)=0,O1074)))</f>
        <v>0</v>
      </c>
    </row>
    <row r="1075" spans="1:26">
      <c r="A1075" s="4" t="s">
        <v>1330</v>
      </c>
      <c r="B1075" s="3">
        <f>主线辅助!B1071</f>
        <v>12798648</v>
      </c>
      <c r="C1075" s="3">
        <v>7</v>
      </c>
      <c r="D1075" s="3">
        <v>84</v>
      </c>
      <c r="E1075" s="3">
        <v>3</v>
      </c>
      <c r="F1075" s="25">
        <f t="shared" si="48"/>
        <v>1263855</v>
      </c>
      <c r="G1075" s="25">
        <v>1149266</v>
      </c>
      <c r="H1075" s="26">
        <f>ROUND((F1075/4*5.5+F1075*2.7+F1075/4*10*1)*2,0)*C1075</f>
        <v>116337851</v>
      </c>
      <c r="I1075" s="26">
        <f t="shared" si="49"/>
        <v>105789936</v>
      </c>
      <c r="J1075" s="26"/>
      <c r="K1075" s="35">
        <f>MAX(G1075-MAX(G$5:G1074),0)</f>
        <v>7035</v>
      </c>
      <c r="L1075" s="35">
        <f>MAX(G$5:G1075)</f>
        <v>1149266</v>
      </c>
      <c r="M1075" s="3">
        <v>0.7</v>
      </c>
      <c r="N1075" s="38">
        <f>INT(B1075*0.2)</f>
        <v>2559729</v>
      </c>
      <c r="O1075" s="38">
        <f t="shared" si="50"/>
        <v>478860</v>
      </c>
      <c r="P1075">
        <f>INT(L1075*2.5)</f>
        <v>2873165</v>
      </c>
      <c r="Q1075">
        <f>INT(L1075/4)</f>
        <v>287316</v>
      </c>
      <c r="W1075" s="4" t="s">
        <v>8219</v>
      </c>
      <c r="X1075">
        <v>1</v>
      </c>
      <c r="Y1075" t="b">
        <f>IF(MOD(X1075,9)=0,N1075,IF(MOD(X1075,6)=0,N1075,IF(MOD(X1075,3)=0,N1075)))</f>
        <v>0</v>
      </c>
      <c r="Z1075" t="b">
        <f>IF(MOD(X1075,9)=0,O1075,IF(MOD(X1075,6)=0,O1075,IF(MOD(X1075,3)=0,O1075)))</f>
        <v>0</v>
      </c>
    </row>
    <row r="1076" spans="1:26">
      <c r="A1076" s="4" t="s">
        <v>1331</v>
      </c>
      <c r="B1076" s="3">
        <f>主线辅助!B1072</f>
        <v>12810622</v>
      </c>
      <c r="C1076" s="3">
        <v>7</v>
      </c>
      <c r="D1076" s="3">
        <v>84</v>
      </c>
      <c r="E1076" s="3">
        <v>3</v>
      </c>
      <c r="F1076" s="25">
        <f t="shared" si="48"/>
        <v>1265038</v>
      </c>
      <c r="G1076" s="25">
        <v>1150341</v>
      </c>
      <c r="H1076" s="26">
        <f>ROUND((F1076/4*5.5+F1076*2.7+F1076/4*10*1)*2,0)*C1076</f>
        <v>116446750</v>
      </c>
      <c r="I1076" s="26">
        <f t="shared" si="49"/>
        <v>105888888</v>
      </c>
      <c r="J1076" s="26"/>
      <c r="K1076" s="35">
        <f>MAX(G1076-MAX(G$5:G1075),0)</f>
        <v>1075</v>
      </c>
      <c r="L1076" s="35">
        <f>MAX(G$5:G1076)</f>
        <v>1150341</v>
      </c>
      <c r="M1076" s="3">
        <v>0.7</v>
      </c>
      <c r="N1076" s="38">
        <f>INT(B1076*0.2)</f>
        <v>2562124</v>
      </c>
      <c r="O1076" s="38">
        <f t="shared" si="50"/>
        <v>479308</v>
      </c>
      <c r="P1076">
        <f>INT(L1076*2.5)</f>
        <v>2875852</v>
      </c>
      <c r="Q1076">
        <f>INT(L1076/4)</f>
        <v>287585</v>
      </c>
      <c r="W1076" s="4" t="s">
        <v>8219</v>
      </c>
      <c r="X1076">
        <v>2</v>
      </c>
      <c r="Y1076" t="b">
        <f>IF(MOD(X1076,9)=0,N1076,IF(MOD(X1076,6)=0,N1076,IF(MOD(X1076,3)=0,N1076)))</f>
        <v>0</v>
      </c>
      <c r="Z1076" t="b">
        <f>IF(MOD(X1076,9)=0,O1076,IF(MOD(X1076,6)=0,O1076,IF(MOD(X1076,3)=0,O1076)))</f>
        <v>0</v>
      </c>
    </row>
    <row r="1077" spans="1:26">
      <c r="A1077" s="4" t="s">
        <v>1332</v>
      </c>
      <c r="B1077" s="3">
        <f>主线辅助!B1073</f>
        <v>12836631</v>
      </c>
      <c r="C1077" s="3">
        <v>7</v>
      </c>
      <c r="D1077" s="3">
        <v>84</v>
      </c>
      <c r="E1077" s="3">
        <v>3</v>
      </c>
      <c r="F1077" s="25">
        <f t="shared" si="48"/>
        <v>1267606</v>
      </c>
      <c r="G1077" s="25">
        <v>1152677</v>
      </c>
      <c r="H1077" s="26">
        <f>ROUND((F1077/4*5.5+F1077*2.7+F1077/4*10*1)*2,0)*C1077</f>
        <v>116683133</v>
      </c>
      <c r="I1077" s="26">
        <f t="shared" si="49"/>
        <v>106103921</v>
      </c>
      <c r="J1077" s="26"/>
      <c r="K1077" s="35">
        <f>MAX(G1077-MAX(G$5:G1076),0)</f>
        <v>2336</v>
      </c>
      <c r="L1077" s="35">
        <f>MAX(G$5:G1077)</f>
        <v>1152677</v>
      </c>
      <c r="M1077" s="3">
        <v>0.7</v>
      </c>
      <c r="N1077" s="38">
        <f>INT(B1077*0.2)</f>
        <v>2567326</v>
      </c>
      <c r="O1077" s="38">
        <f t="shared" si="50"/>
        <v>480281</v>
      </c>
      <c r="P1077">
        <f>INT(L1077*2.5)</f>
        <v>2881692</v>
      </c>
      <c r="Q1077">
        <f>INT(L1077/4)</f>
        <v>288169</v>
      </c>
      <c r="W1077" s="4" t="s">
        <v>8219</v>
      </c>
      <c r="X1077">
        <v>3</v>
      </c>
      <c r="Y1077">
        <f>IF(MOD(X1077,9)=0,N1077,IF(MOD(X1077,6)=0,N1077,IF(MOD(X1077,3)=0,N1077)))</f>
        <v>2567326</v>
      </c>
      <c r="Z1077">
        <f>IF(MOD(X1077,9)=0,O1077,IF(MOD(X1077,6)=0,O1077,IF(MOD(X1077,3)=0,O1077)))</f>
        <v>480281</v>
      </c>
    </row>
    <row r="1078" spans="1:26">
      <c r="A1078" s="4" t="s">
        <v>1333</v>
      </c>
      <c r="B1078" s="3">
        <f>主线辅助!B1074</f>
        <v>12848626</v>
      </c>
      <c r="C1078" s="3">
        <v>7</v>
      </c>
      <c r="D1078" s="3">
        <v>84</v>
      </c>
      <c r="E1078" s="3">
        <v>3</v>
      </c>
      <c r="F1078" s="25">
        <f t="shared" si="48"/>
        <v>1268791</v>
      </c>
      <c r="G1078" s="25">
        <v>1153754</v>
      </c>
      <c r="H1078" s="26">
        <f>ROUND((F1078/4*5.5+F1078*2.7+F1078/4*10*1)*2,0)*C1078</f>
        <v>116792214</v>
      </c>
      <c r="I1078" s="26">
        <f t="shared" si="49"/>
        <v>106203055</v>
      </c>
      <c r="J1078" s="26"/>
      <c r="K1078" s="35">
        <f>MAX(G1078-MAX(G$5:G1077),0)</f>
        <v>1077</v>
      </c>
      <c r="L1078" s="35">
        <f>MAX(G$5:G1078)</f>
        <v>1153754</v>
      </c>
      <c r="M1078" s="3">
        <v>0.7</v>
      </c>
      <c r="N1078" s="38">
        <f>INT(B1078*0.2)</f>
        <v>2569725</v>
      </c>
      <c r="O1078" s="38">
        <f t="shared" si="50"/>
        <v>480730</v>
      </c>
      <c r="P1078">
        <f>INT(L1078*2.5)</f>
        <v>2884385</v>
      </c>
      <c r="Q1078">
        <f>INT(L1078/4)</f>
        <v>288438</v>
      </c>
      <c r="W1078" s="4" t="s">
        <v>8219</v>
      </c>
      <c r="X1078">
        <v>4</v>
      </c>
      <c r="Y1078" t="b">
        <f>IF(MOD(X1078,9)=0,N1078,IF(MOD(X1078,6)=0,N1078,IF(MOD(X1078,3)=0,N1078)))</f>
        <v>0</v>
      </c>
      <c r="Z1078" t="b">
        <f>IF(MOD(X1078,9)=0,O1078,IF(MOD(X1078,6)=0,O1078,IF(MOD(X1078,3)=0,O1078)))</f>
        <v>0</v>
      </c>
    </row>
    <row r="1079" spans="1:26">
      <c r="A1079" s="4" t="s">
        <v>1334</v>
      </c>
      <c r="B1079" s="3">
        <f>主线辅助!B1075</f>
        <v>12860623</v>
      </c>
      <c r="C1079" s="3">
        <v>7</v>
      </c>
      <c r="D1079" s="3">
        <v>84</v>
      </c>
      <c r="E1079" s="3">
        <v>3</v>
      </c>
      <c r="F1079" s="25">
        <f t="shared" si="48"/>
        <v>1269975</v>
      </c>
      <c r="G1079" s="25">
        <v>1154831</v>
      </c>
      <c r="H1079" s="26">
        <f>ROUND((F1079/4*5.5+F1079*2.7+F1079/4*10*1)*2,0)*C1079</f>
        <v>116901197</v>
      </c>
      <c r="I1079" s="26">
        <f t="shared" si="49"/>
        <v>106302196</v>
      </c>
      <c r="J1079" s="26"/>
      <c r="K1079" s="35">
        <f>MAX(G1079-MAX(G$5:G1078),0)</f>
        <v>1077</v>
      </c>
      <c r="L1079" s="35">
        <f>MAX(G$5:G1079)</f>
        <v>1154831</v>
      </c>
      <c r="M1079" s="3">
        <v>0.7</v>
      </c>
      <c r="N1079" s="38">
        <f>INT(B1079*0.2)</f>
        <v>2572124</v>
      </c>
      <c r="O1079" s="38">
        <f t="shared" si="50"/>
        <v>481178</v>
      </c>
      <c r="P1079">
        <f>INT(L1079*2.5)</f>
        <v>2887077</v>
      </c>
      <c r="Q1079">
        <f>INT(L1079/4)</f>
        <v>288707</v>
      </c>
      <c r="W1079" s="4" t="s">
        <v>8219</v>
      </c>
      <c r="X1079">
        <v>5</v>
      </c>
      <c r="Y1079" t="b">
        <f>IF(MOD(X1079,9)=0,N1079,IF(MOD(X1079,6)=0,N1079,IF(MOD(X1079,3)=0,N1079)))</f>
        <v>0</v>
      </c>
      <c r="Z1079" t="b">
        <f>IF(MOD(X1079,9)=0,O1079,IF(MOD(X1079,6)=0,O1079,IF(MOD(X1079,3)=0,O1079)))</f>
        <v>0</v>
      </c>
    </row>
    <row r="1080" spans="1:26">
      <c r="A1080" s="4" t="s">
        <v>1335</v>
      </c>
      <c r="B1080" s="3">
        <f>主线辅助!B1076</f>
        <v>12886709</v>
      </c>
      <c r="C1080" s="3">
        <v>7</v>
      </c>
      <c r="D1080" s="3">
        <v>84</v>
      </c>
      <c r="E1080" s="3">
        <v>3</v>
      </c>
      <c r="F1080" s="25">
        <f t="shared" si="48"/>
        <v>1272551</v>
      </c>
      <c r="G1080" s="25">
        <v>1157173</v>
      </c>
      <c r="H1080" s="26">
        <f>ROUND((F1080/4*5.5+F1080*2.7+F1080/4*10*1)*2,0)*C1080</f>
        <v>117138322</v>
      </c>
      <c r="I1080" s="26">
        <f t="shared" si="49"/>
        <v>106517775</v>
      </c>
      <c r="J1080" s="26"/>
      <c r="K1080" s="35">
        <f>MAX(G1080-MAX(G$5:G1079),0)</f>
        <v>2342</v>
      </c>
      <c r="L1080" s="35">
        <f>MAX(G$5:G1080)</f>
        <v>1157173</v>
      </c>
      <c r="M1080" s="3">
        <v>0.7</v>
      </c>
      <c r="N1080" s="38">
        <f>INT(B1080*0.2)</f>
        <v>2577341</v>
      </c>
      <c r="O1080" s="38">
        <f t="shared" si="50"/>
        <v>482155</v>
      </c>
      <c r="P1080">
        <f>INT(L1080*2.5)</f>
        <v>2892932</v>
      </c>
      <c r="Q1080">
        <f>INT(L1080/4)</f>
        <v>289293</v>
      </c>
      <c r="W1080" s="4" t="s">
        <v>8219</v>
      </c>
      <c r="X1080">
        <v>6</v>
      </c>
      <c r="Y1080">
        <f>IF(MOD(X1080,9)=0,N1080,IF(MOD(X1080,6)=0,N1080,IF(MOD(X1080,3)=0,N1080)))</f>
        <v>2577341</v>
      </c>
      <c r="Z1080">
        <f>IF(MOD(X1080,9)=0,O1080,IF(MOD(X1080,6)=0,O1080,IF(MOD(X1080,3)=0,O1080)))</f>
        <v>482155</v>
      </c>
    </row>
    <row r="1081" spans="1:26">
      <c r="A1081" s="4" t="s">
        <v>1336</v>
      </c>
      <c r="B1081" s="3">
        <f>主线辅助!B1077</f>
        <v>12898727</v>
      </c>
      <c r="C1081" s="3">
        <v>7</v>
      </c>
      <c r="D1081" s="3">
        <v>84</v>
      </c>
      <c r="E1081" s="3">
        <v>3</v>
      </c>
      <c r="F1081" s="25">
        <f t="shared" si="48"/>
        <v>1273738</v>
      </c>
      <c r="G1081" s="25">
        <v>1158252</v>
      </c>
      <c r="H1081" s="26">
        <f>ROUND((F1081/4*5.5+F1081*2.7+F1081/4*10*1)*2,0)*C1081</f>
        <v>117247585</v>
      </c>
      <c r="I1081" s="26">
        <f t="shared" si="49"/>
        <v>106617098</v>
      </c>
      <c r="J1081" s="26"/>
      <c r="K1081" s="35">
        <f>MAX(G1081-MAX(G$5:G1080),0)</f>
        <v>1079</v>
      </c>
      <c r="L1081" s="35">
        <f>MAX(G$5:G1081)</f>
        <v>1158252</v>
      </c>
      <c r="M1081" s="3">
        <v>0.7</v>
      </c>
      <c r="N1081" s="38">
        <f>INT(B1081*0.2)</f>
        <v>2579745</v>
      </c>
      <c r="O1081" s="38">
        <f t="shared" si="50"/>
        <v>482605</v>
      </c>
      <c r="P1081">
        <f>INT(L1081*2.5)</f>
        <v>2895630</v>
      </c>
      <c r="Q1081">
        <f>INT(L1081/4)</f>
        <v>289563</v>
      </c>
      <c r="W1081" s="4" t="s">
        <v>8219</v>
      </c>
      <c r="X1081">
        <v>7</v>
      </c>
      <c r="Y1081" t="b">
        <f>IF(MOD(X1081,9)=0,N1081,IF(MOD(X1081,6)=0,N1081,IF(MOD(X1081,3)=0,N1081)))</f>
        <v>0</v>
      </c>
      <c r="Z1081" t="b">
        <f>IF(MOD(X1081,9)=0,O1081,IF(MOD(X1081,6)=0,O1081,IF(MOD(X1081,3)=0,O1081)))</f>
        <v>0</v>
      </c>
    </row>
    <row r="1082" spans="1:26">
      <c r="A1082" s="4" t="s">
        <v>1337</v>
      </c>
      <c r="B1082" s="3">
        <f>主线辅助!B1078</f>
        <v>12910747</v>
      </c>
      <c r="C1082" s="3">
        <v>7</v>
      </c>
      <c r="D1082" s="3">
        <v>84</v>
      </c>
      <c r="E1082" s="3">
        <v>3</v>
      </c>
      <c r="F1082" s="25">
        <f t="shared" si="48"/>
        <v>1274925</v>
      </c>
      <c r="G1082" s="25">
        <v>1159332</v>
      </c>
      <c r="H1082" s="26">
        <f>ROUND((F1082/4*5.5+F1082*2.7+F1082/4*10*1)*2,0)*C1082</f>
        <v>117356848</v>
      </c>
      <c r="I1082" s="26">
        <f t="shared" si="49"/>
        <v>106716512</v>
      </c>
      <c r="J1082" s="26"/>
      <c r="K1082" s="35">
        <f>MAX(G1082-MAX(G$5:G1081),0)</f>
        <v>1080</v>
      </c>
      <c r="L1082" s="35">
        <f>MAX(G$5:G1082)</f>
        <v>1159332</v>
      </c>
      <c r="M1082" s="3">
        <v>0.7</v>
      </c>
      <c r="N1082" s="38">
        <f>INT(B1082*0.2)</f>
        <v>2582149</v>
      </c>
      <c r="O1082" s="38">
        <f t="shared" si="50"/>
        <v>483055</v>
      </c>
      <c r="P1082">
        <f>INT(L1082*2.5)</f>
        <v>2898330</v>
      </c>
      <c r="Q1082">
        <f>INT(L1082/4)</f>
        <v>289833</v>
      </c>
      <c r="W1082" s="4" t="s">
        <v>8219</v>
      </c>
      <c r="X1082">
        <v>8</v>
      </c>
      <c r="Y1082" t="b">
        <f>IF(MOD(X1082,9)=0,N1082,IF(MOD(X1082,6)=0,N1082,IF(MOD(X1082,3)=0,N1082)))</f>
        <v>0</v>
      </c>
      <c r="Z1082" t="b">
        <f>IF(MOD(X1082,9)=0,O1082,IF(MOD(X1082,6)=0,O1082,IF(MOD(X1082,3)=0,O1082)))</f>
        <v>0</v>
      </c>
    </row>
    <row r="1083" spans="1:26">
      <c r="A1083" s="4" t="s">
        <v>1338</v>
      </c>
      <c r="B1083" s="3">
        <f>主线辅助!B1079</f>
        <v>12936912</v>
      </c>
      <c r="C1083" s="3">
        <v>7</v>
      </c>
      <c r="D1083" s="3">
        <v>84</v>
      </c>
      <c r="E1083" s="3">
        <v>3</v>
      </c>
      <c r="F1083" s="25">
        <f t="shared" si="48"/>
        <v>1277509</v>
      </c>
      <c r="G1083" s="25">
        <v>1161681</v>
      </c>
      <c r="H1083" s="26">
        <f>ROUND((F1083/4*5.5+F1083*2.7+F1083/4*10*1)*2,0)*C1083</f>
        <v>117594701</v>
      </c>
      <c r="I1083" s="26">
        <f t="shared" si="49"/>
        <v>106932735</v>
      </c>
      <c r="J1083" s="26"/>
      <c r="K1083" s="35">
        <f>MAX(G1083-MAX(G$5:G1082),0)</f>
        <v>2349</v>
      </c>
      <c r="L1083" s="35">
        <f>MAX(G$5:G1083)</f>
        <v>1161681</v>
      </c>
      <c r="M1083" s="3">
        <v>0.7</v>
      </c>
      <c r="N1083" s="38">
        <f>INT(B1083*0.2)</f>
        <v>2587382</v>
      </c>
      <c r="O1083" s="38">
        <f t="shared" si="50"/>
        <v>484033</v>
      </c>
      <c r="P1083">
        <f>INT(L1083*2.5)</f>
        <v>2904202</v>
      </c>
      <c r="Q1083">
        <f>INT(L1083/4)</f>
        <v>290420</v>
      </c>
      <c r="W1083" s="4" t="s">
        <v>8219</v>
      </c>
      <c r="X1083">
        <v>9</v>
      </c>
      <c r="Y1083">
        <f>IF(MOD(X1083,9)=0,N1083,IF(MOD(X1083,6)=0,N1083,IF(MOD(X1083,3)=0,N1083)))</f>
        <v>2587382</v>
      </c>
      <c r="Z1083">
        <f>IF(MOD(X1083,9)=0,O1083,IF(MOD(X1083,6)=0,O1083,IF(MOD(X1083,3)=0,O1083)))</f>
        <v>484033</v>
      </c>
    </row>
    <row r="1084" spans="1:26">
      <c r="A1084" s="4" t="s">
        <v>237</v>
      </c>
      <c r="B1084" s="3">
        <f>主线辅助!B1080</f>
        <v>12948952</v>
      </c>
      <c r="C1084" s="3">
        <v>7</v>
      </c>
      <c r="D1084" s="3">
        <v>84</v>
      </c>
      <c r="E1084" s="3">
        <v>3</v>
      </c>
      <c r="F1084" s="25">
        <f t="shared" si="48"/>
        <v>1278698</v>
      </c>
      <c r="G1084" s="25">
        <v>1162762</v>
      </c>
      <c r="H1084" s="26">
        <f>ROUND((F1084/4*5.5+F1084*2.7+F1084/4*10*1)*2,0)*C1084</f>
        <v>117704153</v>
      </c>
      <c r="I1084" s="26">
        <f t="shared" si="49"/>
        <v>107032240</v>
      </c>
      <c r="J1084" s="26"/>
      <c r="K1084" s="35">
        <f>MAX(G1084-MAX(G$5:G1083),0)</f>
        <v>1081</v>
      </c>
      <c r="L1084" s="35">
        <f>MAX(G$5:G1084)</f>
        <v>1162762</v>
      </c>
      <c r="M1084" s="3">
        <v>0.7</v>
      </c>
      <c r="N1084" s="38">
        <f>INT(B1084*0.2)</f>
        <v>2589790</v>
      </c>
      <c r="O1084" s="38">
        <f t="shared" si="50"/>
        <v>484483</v>
      </c>
      <c r="P1084">
        <f>INT(L1084*2.5)</f>
        <v>2906905</v>
      </c>
      <c r="Q1084">
        <f>INT(L1084/4)</f>
        <v>290690</v>
      </c>
      <c r="W1084" s="4" t="s">
        <v>8219</v>
      </c>
      <c r="X1084">
        <v>10</v>
      </c>
      <c r="Y1084" t="b">
        <f>IF(MOD(X1084,9)=0,N1084,IF(MOD(X1084,6)=0,N1084,IF(MOD(X1084,3)=0,N1084)))</f>
        <v>0</v>
      </c>
      <c r="Z1084" t="b">
        <f>IF(MOD(X1084,9)=0,O1084,IF(MOD(X1084,6)=0,O1084,IF(MOD(X1084,3)=0,O1084)))</f>
        <v>0</v>
      </c>
    </row>
    <row r="1085" spans="1:26">
      <c r="A1085" s="4" t="s">
        <v>1339</v>
      </c>
      <c r="B1085" s="3">
        <f>主线辅助!B1081</f>
        <v>13028051</v>
      </c>
      <c r="C1085" s="3">
        <v>7</v>
      </c>
      <c r="D1085" s="3">
        <v>84</v>
      </c>
      <c r="E1085" s="3">
        <v>3</v>
      </c>
      <c r="F1085" s="25">
        <f t="shared" si="48"/>
        <v>1286509</v>
      </c>
      <c r="G1085" s="25">
        <v>1169865</v>
      </c>
      <c r="H1085" s="26">
        <f>ROUND((F1085/4*5.5+F1085*2.7+F1085/4*10*1)*2,0)*C1085</f>
        <v>118423151</v>
      </c>
      <c r="I1085" s="26">
        <f t="shared" si="49"/>
        <v>107686075</v>
      </c>
      <c r="J1085" s="26"/>
      <c r="K1085" s="35">
        <f>MAX(G1085-MAX(G$5:G1084),0)</f>
        <v>7103</v>
      </c>
      <c r="L1085" s="35">
        <f>MAX(G$5:G1085)</f>
        <v>1169865</v>
      </c>
      <c r="M1085" s="3">
        <v>0.7</v>
      </c>
      <c r="N1085" s="38">
        <f>INT(B1085*0.2)</f>
        <v>2605610</v>
      </c>
      <c r="O1085" s="38">
        <f t="shared" si="50"/>
        <v>487443</v>
      </c>
      <c r="P1085">
        <f>INT(L1085*2.5)</f>
        <v>2924662</v>
      </c>
      <c r="Q1085">
        <f>INT(L1085/4)</f>
        <v>292466</v>
      </c>
      <c r="W1085" s="4" t="s">
        <v>8220</v>
      </c>
      <c r="X1085">
        <v>1</v>
      </c>
      <c r="Y1085" t="b">
        <f>IF(MOD(X1085,9)=0,N1085,IF(MOD(X1085,6)=0,N1085,IF(MOD(X1085,3)=0,N1085)))</f>
        <v>0</v>
      </c>
      <c r="Z1085" t="b">
        <f>IF(MOD(X1085,9)=0,O1085,IF(MOD(X1085,6)=0,O1085,IF(MOD(X1085,3)=0,O1085)))</f>
        <v>0</v>
      </c>
    </row>
    <row r="1086" spans="1:26">
      <c r="A1086" s="4" t="s">
        <v>1340</v>
      </c>
      <c r="B1086" s="3">
        <f>主线辅助!B1082</f>
        <v>13040112</v>
      </c>
      <c r="C1086" s="3">
        <v>7</v>
      </c>
      <c r="D1086" s="3">
        <v>84</v>
      </c>
      <c r="E1086" s="3">
        <v>3</v>
      </c>
      <c r="F1086" s="25">
        <f t="shared" si="48"/>
        <v>1287700</v>
      </c>
      <c r="G1086" s="25">
        <v>1170948</v>
      </c>
      <c r="H1086" s="26">
        <f>ROUND((F1086/4*5.5+F1086*2.7+F1086/4*10*1)*2,0)*C1086</f>
        <v>118532785</v>
      </c>
      <c r="I1086" s="26">
        <f t="shared" si="49"/>
        <v>107785762</v>
      </c>
      <c r="J1086" s="26"/>
      <c r="K1086" s="35">
        <f>MAX(G1086-MAX(G$5:G1085),0)</f>
        <v>1083</v>
      </c>
      <c r="L1086" s="35">
        <f>MAX(G$5:G1086)</f>
        <v>1170948</v>
      </c>
      <c r="M1086" s="3">
        <v>0.7</v>
      </c>
      <c r="N1086" s="38">
        <f>INT(B1086*0.2)</f>
        <v>2608022</v>
      </c>
      <c r="O1086" s="38">
        <f t="shared" si="50"/>
        <v>487895</v>
      </c>
      <c r="P1086">
        <f>INT(L1086*2.5)</f>
        <v>2927370</v>
      </c>
      <c r="Q1086">
        <f>INT(L1086/4)</f>
        <v>292737</v>
      </c>
      <c r="W1086" s="4" t="s">
        <v>8220</v>
      </c>
      <c r="X1086">
        <v>2</v>
      </c>
      <c r="Y1086" t="b">
        <f>IF(MOD(X1086,9)=0,N1086,IF(MOD(X1086,6)=0,N1086,IF(MOD(X1086,3)=0,N1086)))</f>
        <v>0</v>
      </c>
      <c r="Z1086" t="b">
        <f>IF(MOD(X1086,9)=0,O1086,IF(MOD(X1086,6)=0,O1086,IF(MOD(X1086,3)=0,O1086)))</f>
        <v>0</v>
      </c>
    </row>
    <row r="1087" spans="1:26">
      <c r="A1087" s="4" t="s">
        <v>1341</v>
      </c>
      <c r="B1087" s="3">
        <f>主线辅助!B1083</f>
        <v>13066393</v>
      </c>
      <c r="C1087" s="3">
        <v>7</v>
      </c>
      <c r="D1087" s="3">
        <v>84</v>
      </c>
      <c r="E1087" s="3">
        <v>3</v>
      </c>
      <c r="F1087" s="25">
        <f t="shared" si="48"/>
        <v>1290295</v>
      </c>
      <c r="G1087" s="25">
        <v>1173308</v>
      </c>
      <c r="H1087" s="26">
        <f>ROUND((F1087/4*5.5+F1087*2.7+F1087/4*10*1)*2,0)*C1087</f>
        <v>118771653</v>
      </c>
      <c r="I1087" s="26">
        <f t="shared" si="49"/>
        <v>108003000</v>
      </c>
      <c r="J1087" s="26"/>
      <c r="K1087" s="35">
        <f>MAX(G1087-MAX(G$5:G1086),0)</f>
        <v>2360</v>
      </c>
      <c r="L1087" s="35">
        <f>MAX(G$5:G1087)</f>
        <v>1173308</v>
      </c>
      <c r="M1087" s="3">
        <v>0.7</v>
      </c>
      <c r="N1087" s="38">
        <f>INT(B1087*0.2)</f>
        <v>2613278</v>
      </c>
      <c r="O1087" s="38">
        <f t="shared" si="50"/>
        <v>488878</v>
      </c>
      <c r="P1087">
        <f>INT(L1087*2.5)</f>
        <v>2933270</v>
      </c>
      <c r="Q1087">
        <f>INT(L1087/4)</f>
        <v>293327</v>
      </c>
      <c r="W1087" s="4" t="s">
        <v>8220</v>
      </c>
      <c r="X1087">
        <v>3</v>
      </c>
      <c r="Y1087">
        <f>IF(MOD(X1087,9)=0,N1087,IF(MOD(X1087,6)=0,N1087,IF(MOD(X1087,3)=0,N1087)))</f>
        <v>2613278</v>
      </c>
      <c r="Z1087">
        <f>IF(MOD(X1087,9)=0,O1087,IF(MOD(X1087,6)=0,O1087,IF(MOD(X1087,3)=0,O1087)))</f>
        <v>488878</v>
      </c>
    </row>
    <row r="1088" spans="1:26">
      <c r="A1088" s="4" t="s">
        <v>1342</v>
      </c>
      <c r="B1088" s="3">
        <f>主线辅助!B1084</f>
        <v>13078476</v>
      </c>
      <c r="C1088" s="3">
        <v>7</v>
      </c>
      <c r="D1088" s="3">
        <v>84</v>
      </c>
      <c r="E1088" s="3">
        <v>3</v>
      </c>
      <c r="F1088" s="25">
        <f t="shared" si="48"/>
        <v>1291488</v>
      </c>
      <c r="G1088" s="25">
        <v>1174393</v>
      </c>
      <c r="H1088" s="26">
        <f>ROUND((F1088/4*5.5+F1088*2.7+F1088/4*10*1)*2,0)*C1088</f>
        <v>118881469</v>
      </c>
      <c r="I1088" s="26">
        <f t="shared" si="49"/>
        <v>108102876</v>
      </c>
      <c r="J1088" s="26"/>
      <c r="K1088" s="35">
        <f>MAX(G1088-MAX(G$5:G1087),0)</f>
        <v>1085</v>
      </c>
      <c r="L1088" s="35">
        <f>MAX(G$5:G1088)</f>
        <v>1174393</v>
      </c>
      <c r="M1088" s="3">
        <v>0.7</v>
      </c>
      <c r="N1088" s="38">
        <f>INT(B1088*0.2)</f>
        <v>2615695</v>
      </c>
      <c r="O1088" s="38">
        <f t="shared" si="50"/>
        <v>489330</v>
      </c>
      <c r="P1088">
        <f>INT(L1088*2.5)</f>
        <v>2935982</v>
      </c>
      <c r="Q1088">
        <f>INT(L1088/4)</f>
        <v>293598</v>
      </c>
      <c r="W1088" s="4" t="s">
        <v>8220</v>
      </c>
      <c r="X1088">
        <v>4</v>
      </c>
      <c r="Y1088" t="b">
        <f>IF(MOD(X1088,9)=0,N1088,IF(MOD(X1088,6)=0,N1088,IF(MOD(X1088,3)=0,N1088)))</f>
        <v>0</v>
      </c>
      <c r="Z1088" t="b">
        <f>IF(MOD(X1088,9)=0,O1088,IF(MOD(X1088,6)=0,O1088,IF(MOD(X1088,3)=0,O1088)))</f>
        <v>0</v>
      </c>
    </row>
    <row r="1089" spans="1:26">
      <c r="A1089" s="4" t="s">
        <v>1343</v>
      </c>
      <c r="B1089" s="3">
        <f>主线辅助!B1085</f>
        <v>13090562</v>
      </c>
      <c r="C1089" s="3">
        <v>7</v>
      </c>
      <c r="D1089" s="3">
        <v>84</v>
      </c>
      <c r="E1089" s="3">
        <v>3</v>
      </c>
      <c r="F1089" s="25">
        <f t="shared" si="48"/>
        <v>1292682</v>
      </c>
      <c r="G1089" s="25">
        <v>1175478</v>
      </c>
      <c r="H1089" s="26">
        <f>ROUND((F1089/4*5.5+F1089*2.7+F1089/4*10*1)*2,0)*C1089</f>
        <v>118991376</v>
      </c>
      <c r="I1089" s="26">
        <f t="shared" si="49"/>
        <v>108202752</v>
      </c>
      <c r="J1089" s="26"/>
      <c r="K1089" s="35">
        <f>MAX(G1089-MAX(G$5:G1088),0)</f>
        <v>1085</v>
      </c>
      <c r="L1089" s="35">
        <f>MAX(G$5:G1089)</f>
        <v>1175478</v>
      </c>
      <c r="M1089" s="3">
        <v>0.7</v>
      </c>
      <c r="N1089" s="38">
        <f>INT(B1089*0.2)</f>
        <v>2618112</v>
      </c>
      <c r="O1089" s="38">
        <f t="shared" si="50"/>
        <v>489782</v>
      </c>
      <c r="P1089">
        <f>INT(L1089*2.5)</f>
        <v>2938695</v>
      </c>
      <c r="Q1089">
        <f>INT(L1089/4)</f>
        <v>293869</v>
      </c>
      <c r="W1089" s="4" t="s">
        <v>8220</v>
      </c>
      <c r="X1089">
        <v>5</v>
      </c>
      <c r="Y1089" t="b">
        <f>IF(MOD(X1089,9)=0,N1089,IF(MOD(X1089,6)=0,N1089,IF(MOD(X1089,3)=0,N1089)))</f>
        <v>0</v>
      </c>
      <c r="Z1089" t="b">
        <f>IF(MOD(X1089,9)=0,O1089,IF(MOD(X1089,6)=0,O1089,IF(MOD(X1089,3)=0,O1089)))</f>
        <v>0</v>
      </c>
    </row>
    <row r="1090" spans="1:26">
      <c r="A1090" s="4" t="s">
        <v>1344</v>
      </c>
      <c r="B1090" s="3">
        <f>主线辅助!B1086</f>
        <v>13116919</v>
      </c>
      <c r="C1090" s="3">
        <v>7</v>
      </c>
      <c r="D1090" s="3">
        <v>84</v>
      </c>
      <c r="E1090" s="3">
        <v>3</v>
      </c>
      <c r="F1090" s="25">
        <f t="shared" si="48"/>
        <v>1295284</v>
      </c>
      <c r="G1090" s="25">
        <v>1177845</v>
      </c>
      <c r="H1090" s="26">
        <f>ROUND((F1090/4*5.5+F1090*2.7+F1090/4*10*1)*2,0)*C1090</f>
        <v>119230895</v>
      </c>
      <c r="I1090" s="26">
        <f t="shared" si="49"/>
        <v>108420634</v>
      </c>
      <c r="J1090" s="26"/>
      <c r="K1090" s="35">
        <f>MAX(G1090-MAX(G$5:G1089),0)</f>
        <v>2367</v>
      </c>
      <c r="L1090" s="35">
        <f>MAX(G$5:G1090)</f>
        <v>1177845</v>
      </c>
      <c r="M1090" s="3">
        <v>0.7</v>
      </c>
      <c r="N1090" s="38">
        <f>INT(B1090*0.2)</f>
        <v>2623383</v>
      </c>
      <c r="O1090" s="38">
        <f t="shared" si="50"/>
        <v>490768</v>
      </c>
      <c r="P1090">
        <f>INT(L1090*2.5)</f>
        <v>2944612</v>
      </c>
      <c r="Q1090">
        <f>INT(L1090/4)</f>
        <v>294461</v>
      </c>
      <c r="W1090" s="4" t="s">
        <v>8220</v>
      </c>
      <c r="X1090">
        <v>6</v>
      </c>
      <c r="Y1090">
        <f>IF(MOD(X1090,9)=0,N1090,IF(MOD(X1090,6)=0,N1090,IF(MOD(X1090,3)=0,N1090)))</f>
        <v>2623383</v>
      </c>
      <c r="Z1090">
        <f>IF(MOD(X1090,9)=0,O1090,IF(MOD(X1090,6)=0,O1090,IF(MOD(X1090,3)=0,O1090)))</f>
        <v>490768</v>
      </c>
    </row>
    <row r="1091" spans="1:26">
      <c r="A1091" s="4" t="s">
        <v>1345</v>
      </c>
      <c r="B1091" s="3">
        <f>主线辅助!B1087</f>
        <v>13129026</v>
      </c>
      <c r="C1091" s="3">
        <v>7</v>
      </c>
      <c r="D1091" s="3">
        <v>84</v>
      </c>
      <c r="E1091" s="3">
        <v>3</v>
      </c>
      <c r="F1091" s="25">
        <f t="shared" si="48"/>
        <v>1296480</v>
      </c>
      <c r="G1091" s="25">
        <v>1178932</v>
      </c>
      <c r="H1091" s="26">
        <f>ROUND((F1091/4*5.5+F1091*2.7+F1091/4*10*1)*2,0)*C1091</f>
        <v>119340984</v>
      </c>
      <c r="I1091" s="26">
        <f t="shared" si="49"/>
        <v>108520692</v>
      </c>
      <c r="J1091" s="26"/>
      <c r="K1091" s="35">
        <f>MAX(G1091-MAX(G$5:G1090),0)</f>
        <v>1087</v>
      </c>
      <c r="L1091" s="35">
        <f>MAX(G$5:G1091)</f>
        <v>1178932</v>
      </c>
      <c r="M1091" s="3">
        <v>0.7</v>
      </c>
      <c r="N1091" s="38">
        <f>INT(B1091*0.2)</f>
        <v>2625805</v>
      </c>
      <c r="O1091" s="38">
        <f t="shared" si="50"/>
        <v>491221</v>
      </c>
      <c r="P1091">
        <f>INT(L1091*2.5)</f>
        <v>2947330</v>
      </c>
      <c r="Q1091">
        <f>INT(L1091/4)</f>
        <v>294733</v>
      </c>
      <c r="W1091" s="4" t="s">
        <v>8220</v>
      </c>
      <c r="X1091">
        <v>7</v>
      </c>
      <c r="Y1091" t="b">
        <f>IF(MOD(X1091,9)=0,N1091,IF(MOD(X1091,6)=0,N1091,IF(MOD(X1091,3)=0,N1091)))</f>
        <v>0</v>
      </c>
      <c r="Z1091" t="b">
        <f>IF(MOD(X1091,9)=0,O1091,IF(MOD(X1091,6)=0,O1091,IF(MOD(X1091,3)=0,O1091)))</f>
        <v>0</v>
      </c>
    </row>
    <row r="1092" spans="1:26">
      <c r="A1092" s="4" t="s">
        <v>1346</v>
      </c>
      <c r="B1092" s="3">
        <f>主线辅助!B1088</f>
        <v>13141134</v>
      </c>
      <c r="C1092" s="3">
        <v>7</v>
      </c>
      <c r="D1092" s="3">
        <v>84</v>
      </c>
      <c r="E1092" s="3">
        <v>3</v>
      </c>
      <c r="F1092" s="25">
        <f t="shared" si="48"/>
        <v>1297676</v>
      </c>
      <c r="G1092" s="25">
        <v>1180020</v>
      </c>
      <c r="H1092" s="26">
        <f>ROUND((F1092/4*5.5+F1092*2.7+F1092/4*10*1)*2,0)*C1092</f>
        <v>119451073</v>
      </c>
      <c r="I1092" s="26">
        <f t="shared" si="49"/>
        <v>108620841</v>
      </c>
      <c r="J1092" s="26"/>
      <c r="K1092" s="35">
        <f>MAX(G1092-MAX(G$5:G1091),0)</f>
        <v>1088</v>
      </c>
      <c r="L1092" s="35">
        <f>MAX(G$5:G1092)</f>
        <v>1180020</v>
      </c>
      <c r="M1092" s="3">
        <v>0.7</v>
      </c>
      <c r="N1092" s="38">
        <f>INT(B1092*0.2)</f>
        <v>2628226</v>
      </c>
      <c r="O1092" s="38">
        <f t="shared" si="50"/>
        <v>491675</v>
      </c>
      <c r="P1092">
        <f>INT(L1092*2.5)</f>
        <v>2950050</v>
      </c>
      <c r="Q1092">
        <f>INT(L1092/4)</f>
        <v>295005</v>
      </c>
      <c r="W1092" s="4" t="s">
        <v>8220</v>
      </c>
      <c r="X1092">
        <v>8</v>
      </c>
      <c r="Y1092" t="b">
        <f>IF(MOD(X1092,9)=0,N1092,IF(MOD(X1092,6)=0,N1092,IF(MOD(X1092,3)=0,N1092)))</f>
        <v>0</v>
      </c>
      <c r="Z1092" t="b">
        <f>IF(MOD(X1092,9)=0,O1092,IF(MOD(X1092,6)=0,O1092,IF(MOD(X1092,3)=0,O1092)))</f>
        <v>0</v>
      </c>
    </row>
    <row r="1093" spans="1:26">
      <c r="A1093" s="4" t="s">
        <v>1347</v>
      </c>
      <c r="B1093" s="3">
        <f>主线辅助!B1089</f>
        <v>13167571</v>
      </c>
      <c r="C1093" s="3">
        <v>7</v>
      </c>
      <c r="D1093" s="3">
        <v>84</v>
      </c>
      <c r="E1093" s="3">
        <v>3</v>
      </c>
      <c r="F1093" s="25">
        <f t="shared" si="48"/>
        <v>1300286</v>
      </c>
      <c r="G1093" s="25">
        <v>1182394</v>
      </c>
      <c r="H1093" s="26">
        <f>ROUND((F1093/4*5.5+F1093*2.7+F1093/4*10*1)*2,0)*C1093</f>
        <v>119691327</v>
      </c>
      <c r="I1093" s="26">
        <f t="shared" si="49"/>
        <v>108839367</v>
      </c>
      <c r="J1093" s="26"/>
      <c r="K1093" s="35">
        <f>MAX(G1093-MAX(G$5:G1092),0)</f>
        <v>2374</v>
      </c>
      <c r="L1093" s="35">
        <f>MAX(G$5:G1093)</f>
        <v>1182394</v>
      </c>
      <c r="M1093" s="3">
        <v>0.7</v>
      </c>
      <c r="N1093" s="38">
        <f>INT(B1093*0.2)</f>
        <v>2633514</v>
      </c>
      <c r="O1093" s="38">
        <f t="shared" si="50"/>
        <v>492663</v>
      </c>
      <c r="P1093">
        <f>INT(L1093*2.5)</f>
        <v>2955985</v>
      </c>
      <c r="Q1093">
        <f>INT(L1093/4)</f>
        <v>295598</v>
      </c>
      <c r="W1093" s="4" t="s">
        <v>8220</v>
      </c>
      <c r="X1093">
        <v>9</v>
      </c>
      <c r="Y1093">
        <f>IF(MOD(X1093,9)=0,N1093,IF(MOD(X1093,6)=0,N1093,IF(MOD(X1093,3)=0,N1093)))</f>
        <v>2633514</v>
      </c>
      <c r="Z1093">
        <f>IF(MOD(X1093,9)=0,O1093,IF(MOD(X1093,6)=0,O1093,IF(MOD(X1093,3)=0,O1093)))</f>
        <v>492663</v>
      </c>
    </row>
    <row r="1094" spans="1:26">
      <c r="A1094" s="4" t="s">
        <v>239</v>
      </c>
      <c r="B1094" s="3">
        <f>主线辅助!B1090</f>
        <v>13179700</v>
      </c>
      <c r="C1094" s="3">
        <v>7</v>
      </c>
      <c r="D1094" s="3">
        <v>84</v>
      </c>
      <c r="E1094" s="3">
        <v>3</v>
      </c>
      <c r="F1094" s="25">
        <f t="shared" ref="F1094:F1157" si="51">INT(B1094/(5-1.9)/C1094/(D1094/2.7)*100/1.5)</f>
        <v>1301484</v>
      </c>
      <c r="G1094" s="25">
        <v>1183483</v>
      </c>
      <c r="H1094" s="26">
        <f>ROUND((F1094/4*5.5+F1094*2.7+F1094/4*10*1)*2,0)*C1094</f>
        <v>119801605</v>
      </c>
      <c r="I1094" s="26">
        <f t="shared" ref="I1094:I1157" si="52">ROUND((G1094/4*5.5+G1094*2.7+G1094/4*10*1)*2,0)*C1094</f>
        <v>108939607</v>
      </c>
      <c r="J1094" s="26"/>
      <c r="K1094" s="35">
        <f>MAX(G1094-MAX(G$5:G1093),0)</f>
        <v>1089</v>
      </c>
      <c r="L1094" s="35">
        <f>MAX(G$5:G1094)</f>
        <v>1183483</v>
      </c>
      <c r="M1094" s="3">
        <v>0.7</v>
      </c>
      <c r="N1094" s="38">
        <f>INT(B1094*0.2)</f>
        <v>2635940</v>
      </c>
      <c r="O1094" s="38">
        <f t="shared" ref="O1094:O1157" si="53">INT((P1094/15)+Q1094)</f>
        <v>493117</v>
      </c>
      <c r="P1094">
        <f>INT(L1094*2.5)</f>
        <v>2958707</v>
      </c>
      <c r="Q1094">
        <f>INT(L1094/4)</f>
        <v>295870</v>
      </c>
      <c r="W1094" s="4" t="s">
        <v>8220</v>
      </c>
      <c r="X1094">
        <v>10</v>
      </c>
      <c r="Y1094" t="b">
        <f>IF(MOD(X1094,9)=0,N1094,IF(MOD(X1094,6)=0,N1094,IF(MOD(X1094,3)=0,N1094)))</f>
        <v>0</v>
      </c>
      <c r="Z1094" t="b">
        <f>IF(MOD(X1094,9)=0,O1094,IF(MOD(X1094,6)=0,O1094,IF(MOD(X1094,3)=0,O1094)))</f>
        <v>0</v>
      </c>
    </row>
    <row r="1095" spans="1:26">
      <c r="A1095" s="4" t="s">
        <v>1348</v>
      </c>
      <c r="B1095" s="3">
        <f>主线辅助!B1091</f>
        <v>13259556</v>
      </c>
      <c r="C1095" s="3">
        <v>7</v>
      </c>
      <c r="D1095" s="3">
        <v>84</v>
      </c>
      <c r="E1095" s="3">
        <v>3</v>
      </c>
      <c r="F1095" s="25">
        <f t="shared" si="51"/>
        <v>1309370</v>
      </c>
      <c r="G1095" s="25">
        <v>1190653</v>
      </c>
      <c r="H1095" s="26">
        <f>ROUND((F1095/4*5.5+F1095*2.7+F1095/4*10*1)*2,0)*C1095</f>
        <v>120527512</v>
      </c>
      <c r="I1095" s="26">
        <f t="shared" si="52"/>
        <v>109599609</v>
      </c>
      <c r="J1095" s="26"/>
      <c r="K1095" s="35">
        <f>MAX(G1095-MAX(G$5:G1094),0)</f>
        <v>7170</v>
      </c>
      <c r="L1095" s="35">
        <f>MAX(G$5:G1095)</f>
        <v>1190653</v>
      </c>
      <c r="M1095" s="3">
        <v>0.7</v>
      </c>
      <c r="N1095" s="38">
        <f>INT(B1095*0.2)</f>
        <v>2651911</v>
      </c>
      <c r="O1095" s="38">
        <f t="shared" si="53"/>
        <v>496105</v>
      </c>
      <c r="P1095">
        <f>INT(L1095*2.5)</f>
        <v>2976632</v>
      </c>
      <c r="Q1095">
        <f>INT(L1095/4)</f>
        <v>297663</v>
      </c>
      <c r="W1095" s="4" t="s">
        <v>8221</v>
      </c>
      <c r="X1095">
        <v>1</v>
      </c>
      <c r="Y1095" t="b">
        <f>IF(MOD(X1095,9)=0,N1095,IF(MOD(X1095,6)=0,N1095,IF(MOD(X1095,3)=0,N1095)))</f>
        <v>0</v>
      </c>
      <c r="Z1095" t="b">
        <f>IF(MOD(X1095,9)=0,O1095,IF(MOD(X1095,6)=0,O1095,IF(MOD(X1095,3)=0,O1095)))</f>
        <v>0</v>
      </c>
    </row>
    <row r="1096" spans="1:26">
      <c r="A1096" s="4" t="s">
        <v>1349</v>
      </c>
      <c r="B1096" s="3">
        <f>主线辅助!B1092</f>
        <v>13271705</v>
      </c>
      <c r="C1096" s="3">
        <v>7</v>
      </c>
      <c r="D1096" s="3">
        <v>84</v>
      </c>
      <c r="E1096" s="3">
        <v>3</v>
      </c>
      <c r="F1096" s="25">
        <f t="shared" si="51"/>
        <v>1310569</v>
      </c>
      <c r="G1096" s="25">
        <v>1191744</v>
      </c>
      <c r="H1096" s="26">
        <f>ROUND((F1096/4*5.5+F1096*2.7+F1096/4*10*1)*2,0)*C1096</f>
        <v>120637874</v>
      </c>
      <c r="I1096" s="26">
        <f t="shared" si="52"/>
        <v>109700038</v>
      </c>
      <c r="J1096" s="26"/>
      <c r="K1096" s="35">
        <f>MAX(G1096-MAX(G$5:G1095),0)</f>
        <v>1091</v>
      </c>
      <c r="L1096" s="35">
        <f>MAX(G$5:G1096)</f>
        <v>1191744</v>
      </c>
      <c r="M1096" s="3">
        <v>0.7</v>
      </c>
      <c r="N1096" s="38">
        <f>INT(B1096*0.2)</f>
        <v>2654341</v>
      </c>
      <c r="O1096" s="38">
        <f t="shared" si="53"/>
        <v>496560</v>
      </c>
      <c r="P1096">
        <f>INT(L1096*2.5)</f>
        <v>2979360</v>
      </c>
      <c r="Q1096">
        <f>INT(L1096/4)</f>
        <v>297936</v>
      </c>
      <c r="W1096" s="4" t="s">
        <v>8221</v>
      </c>
      <c r="X1096">
        <v>2</v>
      </c>
      <c r="Y1096" t="b">
        <f>IF(MOD(X1096,9)=0,N1096,IF(MOD(X1096,6)=0,N1096,IF(MOD(X1096,3)=0,N1096)))</f>
        <v>0</v>
      </c>
      <c r="Z1096" t="b">
        <f>IF(MOD(X1096,9)=0,O1096,IF(MOD(X1096,6)=0,O1096,IF(MOD(X1096,3)=0,O1096)))</f>
        <v>0</v>
      </c>
    </row>
    <row r="1097" spans="1:26">
      <c r="A1097" s="4" t="s">
        <v>1350</v>
      </c>
      <c r="B1097" s="3">
        <f>主线辅助!B1093</f>
        <v>13298257</v>
      </c>
      <c r="C1097" s="3">
        <v>7</v>
      </c>
      <c r="D1097" s="3">
        <v>84</v>
      </c>
      <c r="E1097" s="3">
        <v>3</v>
      </c>
      <c r="F1097" s="25">
        <f t="shared" si="51"/>
        <v>1313191</v>
      </c>
      <c r="G1097" s="25">
        <v>1194129</v>
      </c>
      <c r="H1097" s="26">
        <f>ROUND((F1097/4*5.5+F1097*2.7+F1097/4*10*1)*2,0)*C1097</f>
        <v>120879234</v>
      </c>
      <c r="I1097" s="26">
        <f t="shared" si="52"/>
        <v>109919572</v>
      </c>
      <c r="J1097" s="26"/>
      <c r="K1097" s="35">
        <f>MAX(G1097-MAX(G$5:G1096),0)</f>
        <v>2385</v>
      </c>
      <c r="L1097" s="35">
        <f>MAX(G$5:G1097)</f>
        <v>1194129</v>
      </c>
      <c r="M1097" s="3">
        <v>0.7</v>
      </c>
      <c r="N1097" s="38">
        <f>INT(B1097*0.2)</f>
        <v>2659651</v>
      </c>
      <c r="O1097" s="38">
        <f t="shared" si="53"/>
        <v>497553</v>
      </c>
      <c r="P1097">
        <f>INT(L1097*2.5)</f>
        <v>2985322</v>
      </c>
      <c r="Q1097">
        <f>INT(L1097/4)</f>
        <v>298532</v>
      </c>
      <c r="W1097" s="4" t="s">
        <v>8221</v>
      </c>
      <c r="X1097">
        <v>3</v>
      </c>
      <c r="Y1097">
        <f>IF(MOD(X1097,9)=0,N1097,IF(MOD(X1097,6)=0,N1097,IF(MOD(X1097,3)=0,N1097)))</f>
        <v>2659651</v>
      </c>
      <c r="Z1097">
        <f>IF(MOD(X1097,9)=0,O1097,IF(MOD(X1097,6)=0,O1097,IF(MOD(X1097,3)=0,O1097)))</f>
        <v>497553</v>
      </c>
    </row>
    <row r="1098" spans="1:26">
      <c r="A1098" s="4" t="s">
        <v>1351</v>
      </c>
      <c r="B1098" s="3">
        <f>主线辅助!B1094</f>
        <v>13310430</v>
      </c>
      <c r="C1098" s="3">
        <v>7</v>
      </c>
      <c r="D1098" s="3">
        <v>84</v>
      </c>
      <c r="E1098" s="3">
        <v>3</v>
      </c>
      <c r="F1098" s="25">
        <f t="shared" si="51"/>
        <v>1314394</v>
      </c>
      <c r="G1098" s="25">
        <v>1195222</v>
      </c>
      <c r="H1098" s="26">
        <f>ROUND((F1098/4*5.5+F1098*2.7+F1098/4*10*1)*2,0)*C1098</f>
        <v>120989967</v>
      </c>
      <c r="I1098" s="26">
        <f t="shared" si="52"/>
        <v>110020183</v>
      </c>
      <c r="J1098" s="26"/>
      <c r="K1098" s="35">
        <f>MAX(G1098-MAX(G$5:G1097),0)</f>
        <v>1093</v>
      </c>
      <c r="L1098" s="35">
        <f>MAX(G$5:G1098)</f>
        <v>1195222</v>
      </c>
      <c r="M1098" s="3">
        <v>0.7</v>
      </c>
      <c r="N1098" s="38">
        <f>INT(B1098*0.2)</f>
        <v>2662086</v>
      </c>
      <c r="O1098" s="38">
        <f t="shared" si="53"/>
        <v>498008</v>
      </c>
      <c r="P1098">
        <f>INT(L1098*2.5)</f>
        <v>2988055</v>
      </c>
      <c r="Q1098">
        <f>INT(L1098/4)</f>
        <v>298805</v>
      </c>
      <c r="W1098" s="4" t="s">
        <v>8221</v>
      </c>
      <c r="X1098">
        <v>4</v>
      </c>
      <c r="Y1098" t="b">
        <f>IF(MOD(X1098,9)=0,N1098,IF(MOD(X1098,6)=0,N1098,IF(MOD(X1098,3)=0,N1098)))</f>
        <v>0</v>
      </c>
      <c r="Z1098" t="b">
        <f>IF(MOD(X1098,9)=0,O1098,IF(MOD(X1098,6)=0,O1098,IF(MOD(X1098,3)=0,O1098)))</f>
        <v>0</v>
      </c>
    </row>
    <row r="1099" spans="1:26">
      <c r="A1099" s="4" t="s">
        <v>1352</v>
      </c>
      <c r="B1099" s="3">
        <f>主线辅助!B1095</f>
        <v>13322604</v>
      </c>
      <c r="C1099" s="3">
        <v>7</v>
      </c>
      <c r="D1099" s="3">
        <v>84</v>
      </c>
      <c r="E1099" s="3">
        <v>3</v>
      </c>
      <c r="F1099" s="25">
        <f t="shared" si="51"/>
        <v>1315596</v>
      </c>
      <c r="G1099" s="25">
        <v>1196315</v>
      </c>
      <c r="H1099" s="26">
        <f>ROUND((F1099/4*5.5+F1099*2.7+F1099/4*10*1)*2,0)*C1099</f>
        <v>121100609</v>
      </c>
      <c r="I1099" s="26">
        <f t="shared" si="52"/>
        <v>110120794</v>
      </c>
      <c r="J1099" s="26"/>
      <c r="K1099" s="35">
        <f>MAX(G1099-MAX(G$5:G1098),0)</f>
        <v>1093</v>
      </c>
      <c r="L1099" s="35">
        <f>MAX(G$5:G1099)</f>
        <v>1196315</v>
      </c>
      <c r="M1099" s="3">
        <v>0.7</v>
      </c>
      <c r="N1099" s="38">
        <f>INT(B1099*0.2)</f>
        <v>2664520</v>
      </c>
      <c r="O1099" s="38">
        <f t="shared" si="53"/>
        <v>498463</v>
      </c>
      <c r="P1099">
        <f>INT(L1099*2.5)</f>
        <v>2990787</v>
      </c>
      <c r="Q1099">
        <f>INT(L1099/4)</f>
        <v>299078</v>
      </c>
      <c r="W1099" s="4" t="s">
        <v>8221</v>
      </c>
      <c r="X1099">
        <v>5</v>
      </c>
      <c r="Y1099" t="b">
        <f>IF(MOD(X1099,9)=0,N1099,IF(MOD(X1099,6)=0,N1099,IF(MOD(X1099,3)=0,N1099)))</f>
        <v>0</v>
      </c>
      <c r="Z1099" t="b">
        <f>IF(MOD(X1099,9)=0,O1099,IF(MOD(X1099,6)=0,O1099,IF(MOD(X1099,3)=0,O1099)))</f>
        <v>0</v>
      </c>
    </row>
    <row r="1100" spans="1:26">
      <c r="A1100" s="4" t="s">
        <v>1353</v>
      </c>
      <c r="B1100" s="3">
        <f>主线辅助!B1096</f>
        <v>13349234</v>
      </c>
      <c r="C1100" s="3">
        <v>7</v>
      </c>
      <c r="D1100" s="3">
        <v>84</v>
      </c>
      <c r="E1100" s="3">
        <v>3</v>
      </c>
      <c r="F1100" s="25">
        <f t="shared" si="51"/>
        <v>1318225</v>
      </c>
      <c r="G1100" s="25">
        <v>1198706</v>
      </c>
      <c r="H1100" s="26">
        <f>ROUND((F1100/4*5.5+F1100*2.7+F1100/4*10*1)*2,0)*C1100</f>
        <v>121342613</v>
      </c>
      <c r="I1100" s="26">
        <f t="shared" si="52"/>
        <v>110340888</v>
      </c>
      <c r="J1100" s="26"/>
      <c r="K1100" s="35">
        <f>MAX(G1100-MAX(G$5:G1099),0)</f>
        <v>2391</v>
      </c>
      <c r="L1100" s="35">
        <f>MAX(G$5:G1100)</f>
        <v>1198706</v>
      </c>
      <c r="M1100" s="3">
        <v>0.7</v>
      </c>
      <c r="N1100" s="38">
        <f>INT(B1100*0.2)</f>
        <v>2669846</v>
      </c>
      <c r="O1100" s="38">
        <f t="shared" si="53"/>
        <v>499460</v>
      </c>
      <c r="P1100">
        <f>INT(L1100*2.5)</f>
        <v>2996765</v>
      </c>
      <c r="Q1100">
        <f>INT(L1100/4)</f>
        <v>299676</v>
      </c>
      <c r="W1100" s="4" t="s">
        <v>8221</v>
      </c>
      <c r="X1100">
        <v>6</v>
      </c>
      <c r="Y1100">
        <f>IF(MOD(X1100,9)=0,N1100,IF(MOD(X1100,6)=0,N1100,IF(MOD(X1100,3)=0,N1100)))</f>
        <v>2669846</v>
      </c>
      <c r="Z1100">
        <f>IF(MOD(X1100,9)=0,O1100,IF(MOD(X1100,6)=0,O1100,IF(MOD(X1100,3)=0,O1100)))</f>
        <v>499460</v>
      </c>
    </row>
    <row r="1101" spans="1:26">
      <c r="A1101" s="4" t="s">
        <v>1354</v>
      </c>
      <c r="B1101" s="3">
        <f>主线辅助!B1097</f>
        <v>13361429</v>
      </c>
      <c r="C1101" s="3">
        <v>7</v>
      </c>
      <c r="D1101" s="3">
        <v>84</v>
      </c>
      <c r="E1101" s="3">
        <v>3</v>
      </c>
      <c r="F1101" s="25">
        <f t="shared" si="51"/>
        <v>1319430</v>
      </c>
      <c r="G1101" s="25">
        <v>1199801</v>
      </c>
      <c r="H1101" s="26">
        <f>ROUND((F1101/4*5.5+F1101*2.7+F1101/4*10*1)*2,0)*C1101</f>
        <v>121453535</v>
      </c>
      <c r="I1101" s="26">
        <f t="shared" si="52"/>
        <v>110441681</v>
      </c>
      <c r="J1101" s="26"/>
      <c r="K1101" s="35">
        <f>MAX(G1101-MAX(G$5:G1100),0)</f>
        <v>1095</v>
      </c>
      <c r="L1101" s="35">
        <f>MAX(G$5:G1101)</f>
        <v>1199801</v>
      </c>
      <c r="M1101" s="3">
        <v>0.7</v>
      </c>
      <c r="N1101" s="38">
        <f>INT(B1101*0.2)</f>
        <v>2672285</v>
      </c>
      <c r="O1101" s="38">
        <f t="shared" si="53"/>
        <v>499916</v>
      </c>
      <c r="P1101">
        <f>INT(L1101*2.5)</f>
        <v>2999502</v>
      </c>
      <c r="Q1101">
        <f>INT(L1101/4)</f>
        <v>299950</v>
      </c>
      <c r="W1101" s="4" t="s">
        <v>8221</v>
      </c>
      <c r="X1101">
        <v>7</v>
      </c>
      <c r="Y1101" t="b">
        <f>IF(MOD(X1101,9)=0,N1101,IF(MOD(X1101,6)=0,N1101,IF(MOD(X1101,3)=0,N1101)))</f>
        <v>0</v>
      </c>
      <c r="Z1101" t="b">
        <f>IF(MOD(X1101,9)=0,O1101,IF(MOD(X1101,6)=0,O1101,IF(MOD(X1101,3)=0,O1101)))</f>
        <v>0</v>
      </c>
    </row>
    <row r="1102" spans="1:26">
      <c r="A1102" s="4" t="s">
        <v>1355</v>
      </c>
      <c r="B1102" s="3">
        <f>主线辅助!B1098</f>
        <v>13373627</v>
      </c>
      <c r="C1102" s="3">
        <v>7</v>
      </c>
      <c r="D1102" s="3">
        <v>84</v>
      </c>
      <c r="E1102" s="3">
        <v>3</v>
      </c>
      <c r="F1102" s="25">
        <f t="shared" si="51"/>
        <v>1320634</v>
      </c>
      <c r="G1102" s="25">
        <v>1200897</v>
      </c>
      <c r="H1102" s="26">
        <f>ROUND((F1102/4*5.5+F1102*2.7+F1102/4*10*1)*2,0)*C1102</f>
        <v>121564359</v>
      </c>
      <c r="I1102" s="26">
        <f t="shared" si="52"/>
        <v>110542572</v>
      </c>
      <c r="J1102" s="26"/>
      <c r="K1102" s="35">
        <f>MAX(G1102-MAX(G$5:G1101),0)</f>
        <v>1096</v>
      </c>
      <c r="L1102" s="35">
        <f>MAX(G$5:G1102)</f>
        <v>1200897</v>
      </c>
      <c r="M1102" s="3">
        <v>0.7</v>
      </c>
      <c r="N1102" s="38">
        <f>INT(B1102*0.2)</f>
        <v>2674725</v>
      </c>
      <c r="O1102" s="38">
        <f t="shared" si="53"/>
        <v>500373</v>
      </c>
      <c r="P1102">
        <f>INT(L1102*2.5)</f>
        <v>3002242</v>
      </c>
      <c r="Q1102">
        <f>INT(L1102/4)</f>
        <v>300224</v>
      </c>
      <c r="W1102" s="4" t="s">
        <v>8221</v>
      </c>
      <c r="X1102">
        <v>8</v>
      </c>
      <c r="Y1102" t="b">
        <f>IF(MOD(X1102,9)=0,N1102,IF(MOD(X1102,6)=0,N1102,IF(MOD(X1102,3)=0,N1102)))</f>
        <v>0</v>
      </c>
      <c r="Z1102" t="b">
        <f>IF(MOD(X1102,9)=0,O1102,IF(MOD(X1102,6)=0,O1102,IF(MOD(X1102,3)=0,O1102)))</f>
        <v>0</v>
      </c>
    </row>
    <row r="1103" spans="1:26">
      <c r="A1103" s="4" t="s">
        <v>1356</v>
      </c>
      <c r="B1103" s="3">
        <f>主线辅助!B1099</f>
        <v>13400333</v>
      </c>
      <c r="C1103" s="3">
        <v>7</v>
      </c>
      <c r="D1103" s="3">
        <v>84</v>
      </c>
      <c r="E1103" s="3">
        <v>3</v>
      </c>
      <c r="F1103" s="25">
        <f t="shared" si="51"/>
        <v>1323271</v>
      </c>
      <c r="G1103" s="25">
        <v>1203295</v>
      </c>
      <c r="H1103" s="26">
        <f>ROUND((F1103/4*5.5+F1103*2.7+F1103/4*10*1)*2,0)*C1103</f>
        <v>121807098</v>
      </c>
      <c r="I1103" s="26">
        <f t="shared" si="52"/>
        <v>110763303</v>
      </c>
      <c r="J1103" s="26"/>
      <c r="K1103" s="35">
        <f>MAX(G1103-MAX(G$5:G1102),0)</f>
        <v>2398</v>
      </c>
      <c r="L1103" s="35">
        <f>MAX(G$5:G1103)</f>
        <v>1203295</v>
      </c>
      <c r="M1103" s="3">
        <v>0.7</v>
      </c>
      <c r="N1103" s="38">
        <f>INT(B1103*0.2)</f>
        <v>2680066</v>
      </c>
      <c r="O1103" s="38">
        <f t="shared" si="53"/>
        <v>501372</v>
      </c>
      <c r="P1103">
        <f>INT(L1103*2.5)</f>
        <v>3008237</v>
      </c>
      <c r="Q1103">
        <f>INT(L1103/4)</f>
        <v>300823</v>
      </c>
      <c r="W1103" s="4" t="s">
        <v>8221</v>
      </c>
      <c r="X1103">
        <v>9</v>
      </c>
      <c r="Y1103">
        <f>IF(MOD(X1103,9)=0,N1103,IF(MOD(X1103,6)=0,N1103,IF(MOD(X1103,3)=0,N1103)))</f>
        <v>2680066</v>
      </c>
      <c r="Z1103">
        <f>IF(MOD(X1103,9)=0,O1103,IF(MOD(X1103,6)=0,O1103,IF(MOD(X1103,3)=0,O1103)))</f>
        <v>501372</v>
      </c>
    </row>
    <row r="1104" spans="1:26">
      <c r="A1104" s="4" t="s">
        <v>241</v>
      </c>
      <c r="B1104" s="3">
        <f>主线辅助!B1100</f>
        <v>13412553</v>
      </c>
      <c r="C1104" s="3">
        <v>7</v>
      </c>
      <c r="D1104" s="3">
        <v>84</v>
      </c>
      <c r="E1104" s="3">
        <v>3</v>
      </c>
      <c r="F1104" s="25">
        <f t="shared" si="51"/>
        <v>1324478</v>
      </c>
      <c r="G1104" s="25">
        <v>1204392</v>
      </c>
      <c r="H1104" s="26">
        <f>ROUND((F1104/4*5.5+F1104*2.7+F1104/4*10*1)*2,0)*C1104</f>
        <v>121918202</v>
      </c>
      <c r="I1104" s="26">
        <f t="shared" si="52"/>
        <v>110864285</v>
      </c>
      <c r="J1104" s="26"/>
      <c r="K1104" s="35">
        <f>MAX(G1104-MAX(G$5:G1103),0)</f>
        <v>1097</v>
      </c>
      <c r="L1104" s="35">
        <f>MAX(G$5:G1104)</f>
        <v>1204392</v>
      </c>
      <c r="M1104" s="3">
        <v>0.7</v>
      </c>
      <c r="N1104" s="38">
        <f>INT(B1104*0.2)</f>
        <v>2682510</v>
      </c>
      <c r="O1104" s="38">
        <f t="shared" si="53"/>
        <v>501830</v>
      </c>
      <c r="P1104">
        <f>INT(L1104*2.5)</f>
        <v>3010980</v>
      </c>
      <c r="Q1104">
        <f>INT(L1104/4)</f>
        <v>301098</v>
      </c>
      <c r="W1104" s="4" t="s">
        <v>8221</v>
      </c>
      <c r="X1104">
        <v>10</v>
      </c>
      <c r="Y1104" t="b">
        <f>IF(MOD(X1104,9)=0,N1104,IF(MOD(X1104,6)=0,N1104,IF(MOD(X1104,3)=0,N1104)))</f>
        <v>0</v>
      </c>
      <c r="Z1104" t="b">
        <f>IF(MOD(X1104,9)=0,O1104,IF(MOD(X1104,6)=0,O1104,IF(MOD(X1104,3)=0,O1104)))</f>
        <v>0</v>
      </c>
    </row>
    <row r="1105" spans="1:26">
      <c r="A1105" s="4" t="s">
        <v>1357</v>
      </c>
      <c r="B1105" s="3">
        <f>主线辅助!B1101</f>
        <v>13493164</v>
      </c>
      <c r="C1105" s="3">
        <v>7</v>
      </c>
      <c r="D1105" s="3">
        <v>84</v>
      </c>
      <c r="E1105" s="3">
        <v>3</v>
      </c>
      <c r="F1105" s="25">
        <f t="shared" si="51"/>
        <v>1332438</v>
      </c>
      <c r="G1105" s="25">
        <v>1211630</v>
      </c>
      <c r="H1105" s="26">
        <f>ROUND((F1105/4*5.5+F1105*2.7+F1105/4*10*1)*2,0)*C1105</f>
        <v>122650920</v>
      </c>
      <c r="I1105" s="26">
        <f t="shared" si="52"/>
        <v>111530545</v>
      </c>
      <c r="J1105" s="26"/>
      <c r="K1105" s="35">
        <f>MAX(G1105-MAX(G$5:G1104),0)</f>
        <v>7238</v>
      </c>
      <c r="L1105" s="35">
        <f>MAX(G$5:G1105)</f>
        <v>1211630</v>
      </c>
      <c r="M1105" s="3">
        <v>0.7</v>
      </c>
      <c r="N1105" s="38">
        <f>INT(B1105*0.2)</f>
        <v>2698632</v>
      </c>
      <c r="O1105" s="38">
        <f t="shared" si="53"/>
        <v>504845</v>
      </c>
      <c r="P1105">
        <f>INT(L1105*2.5)</f>
        <v>3029075</v>
      </c>
      <c r="Q1105">
        <f>INT(L1105/4)</f>
        <v>302907</v>
      </c>
      <c r="W1105" s="4" t="s">
        <v>8222</v>
      </c>
      <c r="X1105">
        <v>1</v>
      </c>
      <c r="Y1105" t="b">
        <f>IF(MOD(X1105,9)=0,N1105,IF(MOD(X1105,6)=0,N1105,IF(MOD(X1105,3)=0,N1105)))</f>
        <v>0</v>
      </c>
      <c r="Z1105" t="b">
        <f>IF(MOD(X1105,9)=0,O1105,IF(MOD(X1105,6)=0,O1105,IF(MOD(X1105,3)=0,O1105)))</f>
        <v>0</v>
      </c>
    </row>
    <row r="1106" spans="1:26">
      <c r="A1106" s="4" t="s">
        <v>1358</v>
      </c>
      <c r="B1106" s="3">
        <f>主线辅助!B1102</f>
        <v>13505404</v>
      </c>
      <c r="C1106" s="3">
        <v>7</v>
      </c>
      <c r="D1106" s="3">
        <v>84</v>
      </c>
      <c r="E1106" s="3">
        <v>3</v>
      </c>
      <c r="F1106" s="25">
        <f t="shared" si="51"/>
        <v>1333647</v>
      </c>
      <c r="G1106" s="25">
        <v>1212730</v>
      </c>
      <c r="H1106" s="26">
        <f>ROUND((F1106/4*5.5+F1106*2.7+F1106/4*10*1)*2,0)*C1106</f>
        <v>122762206</v>
      </c>
      <c r="I1106" s="26">
        <f t="shared" si="52"/>
        <v>111631800</v>
      </c>
      <c r="J1106" s="26"/>
      <c r="K1106" s="35">
        <f>MAX(G1106-MAX(G$5:G1105),0)</f>
        <v>1100</v>
      </c>
      <c r="L1106" s="35">
        <f>MAX(G$5:G1106)</f>
        <v>1212730</v>
      </c>
      <c r="M1106" s="3">
        <v>0.7</v>
      </c>
      <c r="N1106" s="38">
        <f>INT(B1106*0.2)</f>
        <v>2701080</v>
      </c>
      <c r="O1106" s="38">
        <f t="shared" si="53"/>
        <v>505303</v>
      </c>
      <c r="P1106">
        <f>INT(L1106*2.5)</f>
        <v>3031825</v>
      </c>
      <c r="Q1106">
        <f>INT(L1106/4)</f>
        <v>303182</v>
      </c>
      <c r="W1106" s="4" t="s">
        <v>8222</v>
      </c>
      <c r="X1106">
        <v>2</v>
      </c>
      <c r="Y1106" t="b">
        <f>IF(MOD(X1106,9)=0,N1106,IF(MOD(X1106,6)=0,N1106,IF(MOD(X1106,3)=0,N1106)))</f>
        <v>0</v>
      </c>
      <c r="Z1106" t="b">
        <f>IF(MOD(X1106,9)=0,O1106,IF(MOD(X1106,6)=0,O1106,IF(MOD(X1106,3)=0,O1106)))</f>
        <v>0</v>
      </c>
    </row>
    <row r="1107" spans="1:26">
      <c r="A1107" s="4" t="s">
        <v>1359</v>
      </c>
      <c r="B1107" s="3">
        <f>主线辅助!B1103</f>
        <v>13532227</v>
      </c>
      <c r="C1107" s="3">
        <v>7</v>
      </c>
      <c r="D1107" s="3">
        <v>84</v>
      </c>
      <c r="E1107" s="3">
        <v>3</v>
      </c>
      <c r="F1107" s="25">
        <f t="shared" si="51"/>
        <v>1336296</v>
      </c>
      <c r="G1107" s="25">
        <v>1215138</v>
      </c>
      <c r="H1107" s="26">
        <f>ROUND((F1107/4*5.5+F1107*2.7+F1107/4*10*1)*2,0)*C1107</f>
        <v>123006044</v>
      </c>
      <c r="I1107" s="26">
        <f t="shared" si="52"/>
        <v>111853455</v>
      </c>
      <c r="J1107" s="26"/>
      <c r="K1107" s="35">
        <f>MAX(G1107-MAX(G$5:G1106),0)</f>
        <v>2408</v>
      </c>
      <c r="L1107" s="35">
        <f>MAX(G$5:G1107)</f>
        <v>1215138</v>
      </c>
      <c r="M1107" s="3">
        <v>0.7</v>
      </c>
      <c r="N1107" s="38">
        <f>INT(B1107*0.2)</f>
        <v>2706445</v>
      </c>
      <c r="O1107" s="38">
        <f t="shared" si="53"/>
        <v>506307</v>
      </c>
      <c r="P1107">
        <f>INT(L1107*2.5)</f>
        <v>3037845</v>
      </c>
      <c r="Q1107">
        <f>INT(L1107/4)</f>
        <v>303784</v>
      </c>
      <c r="W1107" s="4" t="s">
        <v>8222</v>
      </c>
      <c r="X1107">
        <v>3</v>
      </c>
      <c r="Y1107">
        <f>IF(MOD(X1107,9)=0,N1107,IF(MOD(X1107,6)=0,N1107,IF(MOD(X1107,3)=0,N1107)))</f>
        <v>2706445</v>
      </c>
      <c r="Z1107">
        <f>IF(MOD(X1107,9)=0,O1107,IF(MOD(X1107,6)=0,O1107,IF(MOD(X1107,3)=0,O1107)))</f>
        <v>506307</v>
      </c>
    </row>
    <row r="1108" spans="1:26">
      <c r="A1108" s="4" t="s">
        <v>1360</v>
      </c>
      <c r="B1108" s="3">
        <f>主线辅助!B1104</f>
        <v>13544490</v>
      </c>
      <c r="C1108" s="3">
        <v>7</v>
      </c>
      <c r="D1108" s="3">
        <v>84</v>
      </c>
      <c r="E1108" s="3">
        <v>3</v>
      </c>
      <c r="F1108" s="25">
        <f t="shared" si="51"/>
        <v>1337507</v>
      </c>
      <c r="G1108" s="25">
        <v>1216239</v>
      </c>
      <c r="H1108" s="26">
        <f>ROUND((F1108/4*5.5+F1108*2.7+F1108/4*10*1)*2,0)*C1108</f>
        <v>123117519</v>
      </c>
      <c r="I1108" s="26">
        <f t="shared" si="52"/>
        <v>111954801</v>
      </c>
      <c r="J1108" s="26"/>
      <c r="K1108" s="35">
        <f>MAX(G1108-MAX(G$5:G1107),0)</f>
        <v>1101</v>
      </c>
      <c r="L1108" s="35">
        <f>MAX(G$5:G1108)</f>
        <v>1216239</v>
      </c>
      <c r="M1108" s="3">
        <v>0.7</v>
      </c>
      <c r="N1108" s="38">
        <f>INT(B1108*0.2)</f>
        <v>2708898</v>
      </c>
      <c r="O1108" s="38">
        <f t="shared" si="53"/>
        <v>506765</v>
      </c>
      <c r="P1108">
        <f>INT(L1108*2.5)</f>
        <v>3040597</v>
      </c>
      <c r="Q1108">
        <f>INT(L1108/4)</f>
        <v>304059</v>
      </c>
      <c r="W1108" s="4" t="s">
        <v>8222</v>
      </c>
      <c r="X1108">
        <v>4</v>
      </c>
      <c r="Y1108" t="b">
        <f>IF(MOD(X1108,9)=0,N1108,IF(MOD(X1108,6)=0,N1108,IF(MOD(X1108,3)=0,N1108)))</f>
        <v>0</v>
      </c>
      <c r="Z1108" t="b">
        <f>IF(MOD(X1108,9)=0,O1108,IF(MOD(X1108,6)=0,O1108,IF(MOD(X1108,3)=0,O1108)))</f>
        <v>0</v>
      </c>
    </row>
    <row r="1109" spans="1:26">
      <c r="A1109" s="4" t="s">
        <v>1361</v>
      </c>
      <c r="B1109" s="3">
        <f>主线辅助!B1105</f>
        <v>13556752</v>
      </c>
      <c r="C1109" s="3">
        <v>7</v>
      </c>
      <c r="D1109" s="3">
        <v>84</v>
      </c>
      <c r="E1109" s="3">
        <v>3</v>
      </c>
      <c r="F1109" s="25">
        <f t="shared" si="51"/>
        <v>1338718</v>
      </c>
      <c r="G1109" s="25">
        <v>1217340</v>
      </c>
      <c r="H1109" s="26">
        <f>ROUND((F1109/4*5.5+F1109*2.7+F1109/4*10*1)*2,0)*C1109</f>
        <v>123228994</v>
      </c>
      <c r="I1109" s="26">
        <f t="shared" si="52"/>
        <v>112056147</v>
      </c>
      <c r="J1109" s="26"/>
      <c r="K1109" s="35">
        <f>MAX(G1109-MAX(G$5:G1108),0)</f>
        <v>1101</v>
      </c>
      <c r="L1109" s="35">
        <f>MAX(G$5:G1109)</f>
        <v>1217340</v>
      </c>
      <c r="M1109" s="3">
        <v>0.7</v>
      </c>
      <c r="N1109" s="38">
        <f>INT(B1109*0.2)</f>
        <v>2711350</v>
      </c>
      <c r="O1109" s="38">
        <f t="shared" si="53"/>
        <v>507225</v>
      </c>
      <c r="P1109">
        <f>INT(L1109*2.5)</f>
        <v>3043350</v>
      </c>
      <c r="Q1109">
        <f>INT(L1109/4)</f>
        <v>304335</v>
      </c>
      <c r="W1109" s="4" t="s">
        <v>8222</v>
      </c>
      <c r="X1109">
        <v>5</v>
      </c>
      <c r="Y1109" t="b">
        <f>IF(MOD(X1109,9)=0,N1109,IF(MOD(X1109,6)=0,N1109,IF(MOD(X1109,3)=0,N1109)))</f>
        <v>0</v>
      </c>
      <c r="Z1109" t="b">
        <f>IF(MOD(X1109,9)=0,O1109,IF(MOD(X1109,6)=0,O1109,IF(MOD(X1109,3)=0,O1109)))</f>
        <v>0</v>
      </c>
    </row>
    <row r="1110" spans="1:26">
      <c r="A1110" s="4" t="s">
        <v>1362</v>
      </c>
      <c r="B1110" s="3">
        <f>主线辅助!B1106</f>
        <v>13583654</v>
      </c>
      <c r="C1110" s="3">
        <v>7</v>
      </c>
      <c r="D1110" s="3">
        <v>84</v>
      </c>
      <c r="E1110" s="3">
        <v>3</v>
      </c>
      <c r="F1110" s="25">
        <f t="shared" si="51"/>
        <v>1341374</v>
      </c>
      <c r="G1110" s="25">
        <v>1219756</v>
      </c>
      <c r="H1110" s="26">
        <f>ROUND((F1110/4*5.5+F1110*2.7+F1110/4*10*1)*2,0)*C1110</f>
        <v>123473476</v>
      </c>
      <c r="I1110" s="26">
        <f t="shared" si="52"/>
        <v>112278537</v>
      </c>
      <c r="J1110" s="26"/>
      <c r="K1110" s="35">
        <f>MAX(G1110-MAX(G$5:G1109),0)</f>
        <v>2416</v>
      </c>
      <c r="L1110" s="35">
        <f>MAX(G$5:G1110)</f>
        <v>1219756</v>
      </c>
      <c r="M1110" s="3">
        <v>0.7</v>
      </c>
      <c r="N1110" s="38">
        <f>INT(B1110*0.2)</f>
        <v>2716730</v>
      </c>
      <c r="O1110" s="38">
        <f t="shared" si="53"/>
        <v>508231</v>
      </c>
      <c r="P1110">
        <f>INT(L1110*2.5)</f>
        <v>3049390</v>
      </c>
      <c r="Q1110">
        <f>INT(L1110/4)</f>
        <v>304939</v>
      </c>
      <c r="W1110" s="4" t="s">
        <v>8222</v>
      </c>
      <c r="X1110">
        <v>6</v>
      </c>
      <c r="Y1110">
        <f>IF(MOD(X1110,9)=0,N1110,IF(MOD(X1110,6)=0,N1110,IF(MOD(X1110,3)=0,N1110)))</f>
        <v>2716730</v>
      </c>
      <c r="Z1110">
        <f>IF(MOD(X1110,9)=0,O1110,IF(MOD(X1110,6)=0,O1110,IF(MOD(X1110,3)=0,O1110)))</f>
        <v>508231</v>
      </c>
    </row>
    <row r="1111" spans="1:26">
      <c r="A1111" s="4" t="s">
        <v>1363</v>
      </c>
      <c r="B1111" s="3">
        <f>主线辅助!B1107</f>
        <v>13595938</v>
      </c>
      <c r="C1111" s="3">
        <v>7</v>
      </c>
      <c r="D1111" s="3">
        <v>84</v>
      </c>
      <c r="E1111" s="3">
        <v>3</v>
      </c>
      <c r="F1111" s="25">
        <f t="shared" si="51"/>
        <v>1342587</v>
      </c>
      <c r="G1111" s="25">
        <v>1220859</v>
      </c>
      <c r="H1111" s="26">
        <f>ROUND((F1111/4*5.5+F1111*2.7+F1111/4*10*1)*2,0)*C1111</f>
        <v>123585133</v>
      </c>
      <c r="I1111" s="26">
        <f t="shared" si="52"/>
        <v>112380072</v>
      </c>
      <c r="J1111" s="26"/>
      <c r="K1111" s="35">
        <f>MAX(G1111-MAX(G$5:G1110),0)</f>
        <v>1103</v>
      </c>
      <c r="L1111" s="35">
        <f>MAX(G$5:G1111)</f>
        <v>1220859</v>
      </c>
      <c r="M1111" s="3">
        <v>0.7</v>
      </c>
      <c r="N1111" s="38">
        <f>INT(B1111*0.2)</f>
        <v>2719187</v>
      </c>
      <c r="O1111" s="38">
        <f t="shared" si="53"/>
        <v>508690</v>
      </c>
      <c r="P1111">
        <f>INT(L1111*2.5)</f>
        <v>3052147</v>
      </c>
      <c r="Q1111">
        <f>INT(L1111/4)</f>
        <v>305214</v>
      </c>
      <c r="W1111" s="4" t="s">
        <v>8222</v>
      </c>
      <c r="X1111">
        <v>7</v>
      </c>
      <c r="Y1111" t="b">
        <f>IF(MOD(X1111,9)=0,N1111,IF(MOD(X1111,6)=0,N1111,IF(MOD(X1111,3)=0,N1111)))</f>
        <v>0</v>
      </c>
      <c r="Z1111" t="b">
        <f>IF(MOD(X1111,9)=0,O1111,IF(MOD(X1111,6)=0,O1111,IF(MOD(X1111,3)=0,O1111)))</f>
        <v>0</v>
      </c>
    </row>
    <row r="1112" spans="1:26">
      <c r="A1112" s="4" t="s">
        <v>1364</v>
      </c>
      <c r="B1112" s="3">
        <f>主线辅助!B1108</f>
        <v>13608224</v>
      </c>
      <c r="C1112" s="3">
        <v>7</v>
      </c>
      <c r="D1112" s="3">
        <v>84</v>
      </c>
      <c r="E1112" s="3">
        <v>3</v>
      </c>
      <c r="F1112" s="25">
        <f t="shared" si="51"/>
        <v>1343800</v>
      </c>
      <c r="G1112" s="25">
        <v>1221962</v>
      </c>
      <c r="H1112" s="26">
        <f>ROUND((F1112/4*5.5+F1112*2.7+F1112/4*10*1)*2,0)*C1112</f>
        <v>123696790</v>
      </c>
      <c r="I1112" s="26">
        <f t="shared" si="52"/>
        <v>112481600</v>
      </c>
      <c r="J1112" s="26"/>
      <c r="K1112" s="35">
        <f>MAX(G1112-MAX(G$5:G1111),0)</f>
        <v>1103</v>
      </c>
      <c r="L1112" s="35">
        <f>MAX(G$5:G1112)</f>
        <v>1221962</v>
      </c>
      <c r="M1112" s="3">
        <v>0.7</v>
      </c>
      <c r="N1112" s="38">
        <f>INT(B1112*0.2)</f>
        <v>2721644</v>
      </c>
      <c r="O1112" s="38">
        <f t="shared" si="53"/>
        <v>509150</v>
      </c>
      <c r="P1112">
        <f>INT(L1112*2.5)</f>
        <v>3054905</v>
      </c>
      <c r="Q1112">
        <f>INT(L1112/4)</f>
        <v>305490</v>
      </c>
      <c r="W1112" s="4" t="s">
        <v>8222</v>
      </c>
      <c r="X1112">
        <v>8</v>
      </c>
      <c r="Y1112" t="b">
        <f>IF(MOD(X1112,9)=0,N1112,IF(MOD(X1112,6)=0,N1112,IF(MOD(X1112,3)=0,N1112)))</f>
        <v>0</v>
      </c>
      <c r="Z1112" t="b">
        <f>IF(MOD(X1112,9)=0,O1112,IF(MOD(X1112,6)=0,O1112,IF(MOD(X1112,3)=0,O1112)))</f>
        <v>0</v>
      </c>
    </row>
    <row r="1113" spans="1:26">
      <c r="A1113" s="4" t="s">
        <v>1365</v>
      </c>
      <c r="B1113" s="3">
        <f>主线辅助!B1109</f>
        <v>13635204</v>
      </c>
      <c r="C1113" s="3">
        <v>7</v>
      </c>
      <c r="D1113" s="3">
        <v>84</v>
      </c>
      <c r="E1113" s="3">
        <v>3</v>
      </c>
      <c r="F1113" s="25">
        <f t="shared" si="51"/>
        <v>1346465</v>
      </c>
      <c r="G1113" s="25">
        <v>1224385</v>
      </c>
      <c r="H1113" s="26">
        <f>ROUND((F1113/4*5.5+F1113*2.7+F1113/4*10*1)*2,0)*C1113</f>
        <v>123942105</v>
      </c>
      <c r="I1113" s="26">
        <f t="shared" si="52"/>
        <v>112704641</v>
      </c>
      <c r="J1113" s="26"/>
      <c r="K1113" s="35">
        <f>MAX(G1113-MAX(G$5:G1112),0)</f>
        <v>2423</v>
      </c>
      <c r="L1113" s="35">
        <f>MAX(G$5:G1113)</f>
        <v>1224385</v>
      </c>
      <c r="M1113" s="3">
        <v>0.7</v>
      </c>
      <c r="N1113" s="38">
        <f>INT(B1113*0.2)</f>
        <v>2727040</v>
      </c>
      <c r="O1113" s="38">
        <f t="shared" si="53"/>
        <v>510160</v>
      </c>
      <c r="P1113">
        <f>INT(L1113*2.5)</f>
        <v>3060962</v>
      </c>
      <c r="Q1113">
        <f>INT(L1113/4)</f>
        <v>306096</v>
      </c>
      <c r="W1113" s="4" t="s">
        <v>8222</v>
      </c>
      <c r="X1113">
        <v>9</v>
      </c>
      <c r="Y1113">
        <f>IF(MOD(X1113,9)=0,N1113,IF(MOD(X1113,6)=0,N1113,IF(MOD(X1113,3)=0,N1113)))</f>
        <v>2727040</v>
      </c>
      <c r="Z1113">
        <f>IF(MOD(X1113,9)=0,O1113,IF(MOD(X1113,6)=0,O1113,IF(MOD(X1113,3)=0,O1113)))</f>
        <v>510160</v>
      </c>
    </row>
    <row r="1114" spans="1:26">
      <c r="A1114" s="4" t="s">
        <v>243</v>
      </c>
      <c r="B1114" s="3">
        <f>主线辅助!B1110</f>
        <v>13647510</v>
      </c>
      <c r="C1114" s="3">
        <v>7</v>
      </c>
      <c r="D1114" s="3">
        <v>84</v>
      </c>
      <c r="E1114" s="3">
        <v>3</v>
      </c>
      <c r="F1114" s="25">
        <f t="shared" si="51"/>
        <v>1347680</v>
      </c>
      <c r="G1114" s="25">
        <v>1225490</v>
      </c>
      <c r="H1114" s="26">
        <f>ROUND((F1114/4*5.5+F1114*2.7+F1114/4*10*1)*2,0)*C1114</f>
        <v>124053944</v>
      </c>
      <c r="I1114" s="26">
        <f t="shared" si="52"/>
        <v>112806358</v>
      </c>
      <c r="J1114" s="26"/>
      <c r="K1114" s="35">
        <f>MAX(G1114-MAX(G$5:G1113),0)</f>
        <v>1105</v>
      </c>
      <c r="L1114" s="35">
        <f>MAX(G$5:G1114)</f>
        <v>1225490</v>
      </c>
      <c r="M1114" s="3">
        <v>0.7</v>
      </c>
      <c r="N1114" s="38">
        <f>INT(B1114*0.2)</f>
        <v>2729502</v>
      </c>
      <c r="O1114" s="38">
        <f t="shared" si="53"/>
        <v>510620</v>
      </c>
      <c r="P1114">
        <f>INT(L1114*2.5)</f>
        <v>3063725</v>
      </c>
      <c r="Q1114">
        <f>INT(L1114/4)</f>
        <v>306372</v>
      </c>
      <c r="W1114" s="4" t="s">
        <v>8222</v>
      </c>
      <c r="X1114">
        <v>10</v>
      </c>
      <c r="Y1114" t="b">
        <f>IF(MOD(X1114,9)=0,N1114,IF(MOD(X1114,6)=0,N1114,IF(MOD(X1114,3)=0,N1114)))</f>
        <v>0</v>
      </c>
      <c r="Z1114" t="b">
        <f>IF(MOD(X1114,9)=0,O1114,IF(MOD(X1114,6)=0,O1114,IF(MOD(X1114,3)=0,O1114)))</f>
        <v>0</v>
      </c>
    </row>
    <row r="1115" spans="1:26">
      <c r="A1115" s="4" t="s">
        <v>1366</v>
      </c>
      <c r="B1115" s="3">
        <f>主线辅助!B1111</f>
        <v>13728882</v>
      </c>
      <c r="C1115" s="3">
        <v>7</v>
      </c>
      <c r="D1115" s="3">
        <v>84</v>
      </c>
      <c r="E1115" s="3">
        <v>3</v>
      </c>
      <c r="F1115" s="25">
        <f t="shared" si="51"/>
        <v>1355715</v>
      </c>
      <c r="G1115" s="25">
        <v>1232797</v>
      </c>
      <c r="H1115" s="26">
        <f>ROUND((F1115/4*5.5+F1115*2.7+F1115/4*10*1)*2,0)*C1115</f>
        <v>124793564</v>
      </c>
      <c r="I1115" s="26">
        <f t="shared" si="52"/>
        <v>113478967</v>
      </c>
      <c r="J1115" s="26"/>
      <c r="K1115" s="35">
        <f>MAX(G1115-MAX(G$5:G1114),0)</f>
        <v>7307</v>
      </c>
      <c r="L1115" s="35">
        <f>MAX(G$5:G1115)</f>
        <v>1232797</v>
      </c>
      <c r="M1115" s="3">
        <v>0.7</v>
      </c>
      <c r="N1115" s="38">
        <f>INT(B1115*0.2)</f>
        <v>2745776</v>
      </c>
      <c r="O1115" s="38">
        <f t="shared" si="53"/>
        <v>513665</v>
      </c>
      <c r="P1115">
        <f>INT(L1115*2.5)</f>
        <v>3081992</v>
      </c>
      <c r="Q1115">
        <f>INT(L1115/4)</f>
        <v>308199</v>
      </c>
      <c r="W1115" s="4" t="s">
        <v>8223</v>
      </c>
      <c r="X1115">
        <v>1</v>
      </c>
      <c r="Y1115" t="b">
        <f>IF(MOD(X1115,9)=0,N1115,IF(MOD(X1115,6)=0,N1115,IF(MOD(X1115,3)=0,N1115)))</f>
        <v>0</v>
      </c>
      <c r="Z1115" t="b">
        <f>IF(MOD(X1115,9)=0,O1115,IF(MOD(X1115,6)=0,O1115,IF(MOD(X1115,3)=0,O1115)))</f>
        <v>0</v>
      </c>
    </row>
    <row r="1116" spans="1:26">
      <c r="A1116" s="4" t="s">
        <v>1367</v>
      </c>
      <c r="B1116" s="3">
        <f>主线辅助!B1112</f>
        <v>13742357</v>
      </c>
      <c r="C1116" s="3">
        <v>7</v>
      </c>
      <c r="D1116" s="3">
        <v>84</v>
      </c>
      <c r="E1116" s="3">
        <v>3</v>
      </c>
      <c r="F1116" s="25">
        <f t="shared" si="51"/>
        <v>1357046</v>
      </c>
      <c r="G1116" s="25">
        <v>1234007</v>
      </c>
      <c r="H1116" s="26">
        <f>ROUND((F1116/4*5.5+F1116*2.7+F1116/4*10*1)*2,0)*C1116</f>
        <v>124916085</v>
      </c>
      <c r="I1116" s="26">
        <f t="shared" si="52"/>
        <v>113590344</v>
      </c>
      <c r="J1116" s="26"/>
      <c r="K1116" s="35">
        <f>MAX(G1116-MAX(G$5:G1115),0)</f>
        <v>1210</v>
      </c>
      <c r="L1116" s="35">
        <f>MAX(G$5:G1116)</f>
        <v>1234007</v>
      </c>
      <c r="M1116" s="3">
        <v>0.7</v>
      </c>
      <c r="N1116" s="38">
        <f>INT(B1116*0.2)</f>
        <v>2748471</v>
      </c>
      <c r="O1116" s="38">
        <f t="shared" si="53"/>
        <v>514168</v>
      </c>
      <c r="P1116">
        <f>INT(L1116*2.5)</f>
        <v>3085017</v>
      </c>
      <c r="Q1116">
        <f>INT(L1116/4)</f>
        <v>308501</v>
      </c>
      <c r="W1116" s="4" t="s">
        <v>8223</v>
      </c>
      <c r="X1116">
        <v>2</v>
      </c>
      <c r="Y1116" t="b">
        <f>IF(MOD(X1116,9)=0,N1116,IF(MOD(X1116,6)=0,N1116,IF(MOD(X1116,3)=0,N1116)))</f>
        <v>0</v>
      </c>
      <c r="Z1116" t="b">
        <f>IF(MOD(X1116,9)=0,O1116,IF(MOD(X1116,6)=0,O1116,IF(MOD(X1116,3)=0,O1116)))</f>
        <v>0</v>
      </c>
    </row>
    <row r="1117" spans="1:26">
      <c r="A1117" s="4" t="s">
        <v>1368</v>
      </c>
      <c r="B1117" s="3">
        <f>主线辅助!B1113</f>
        <v>13770604</v>
      </c>
      <c r="C1117" s="3">
        <v>7</v>
      </c>
      <c r="D1117" s="3">
        <v>84</v>
      </c>
      <c r="E1117" s="3">
        <v>3</v>
      </c>
      <c r="F1117" s="25">
        <f t="shared" si="51"/>
        <v>1359835</v>
      </c>
      <c r="G1117" s="25">
        <v>1236543</v>
      </c>
      <c r="H1117" s="26">
        <f>ROUND((F1117/4*5.5+F1117*2.7+F1117/4*10*1)*2,0)*C1117</f>
        <v>125172810</v>
      </c>
      <c r="I1117" s="26">
        <f t="shared" si="52"/>
        <v>113823780</v>
      </c>
      <c r="J1117" s="26"/>
      <c r="K1117" s="35">
        <f>MAX(G1117-MAX(G$5:G1116),0)</f>
        <v>2536</v>
      </c>
      <c r="L1117" s="35">
        <f>MAX(G$5:G1117)</f>
        <v>1236543</v>
      </c>
      <c r="M1117" s="3">
        <v>0.7</v>
      </c>
      <c r="N1117" s="38">
        <f>INT(B1117*0.2)</f>
        <v>2754120</v>
      </c>
      <c r="O1117" s="38">
        <f t="shared" si="53"/>
        <v>515225</v>
      </c>
      <c r="P1117">
        <f>INT(L1117*2.5)</f>
        <v>3091357</v>
      </c>
      <c r="Q1117">
        <f>INT(L1117/4)</f>
        <v>309135</v>
      </c>
      <c r="W1117" s="4" t="s">
        <v>8223</v>
      </c>
      <c r="X1117">
        <v>3</v>
      </c>
      <c r="Y1117">
        <f>IF(MOD(X1117,9)=0,N1117,IF(MOD(X1117,6)=0,N1117,IF(MOD(X1117,3)=0,N1117)))</f>
        <v>2754120</v>
      </c>
      <c r="Z1117">
        <f>IF(MOD(X1117,9)=0,O1117,IF(MOD(X1117,6)=0,O1117,IF(MOD(X1117,3)=0,O1117)))</f>
        <v>515225</v>
      </c>
    </row>
    <row r="1118" spans="1:26">
      <c r="A1118" s="4" t="s">
        <v>1369</v>
      </c>
      <c r="B1118" s="3">
        <f>主线辅助!B1114</f>
        <v>13784103</v>
      </c>
      <c r="C1118" s="3">
        <v>7</v>
      </c>
      <c r="D1118" s="3">
        <v>84</v>
      </c>
      <c r="E1118" s="3">
        <v>3</v>
      </c>
      <c r="F1118" s="25">
        <f t="shared" si="51"/>
        <v>1361168</v>
      </c>
      <c r="G1118" s="25">
        <v>1237756</v>
      </c>
      <c r="H1118" s="26">
        <f>ROUND((F1118/4*5.5+F1118*2.7+F1118/4*10*1)*2,0)*C1118</f>
        <v>125295513</v>
      </c>
      <c r="I1118" s="26">
        <f t="shared" si="52"/>
        <v>113935437</v>
      </c>
      <c r="J1118" s="26"/>
      <c r="K1118" s="35">
        <f>MAX(G1118-MAX(G$5:G1117),0)</f>
        <v>1213</v>
      </c>
      <c r="L1118" s="35">
        <f>MAX(G$5:G1118)</f>
        <v>1237756</v>
      </c>
      <c r="M1118" s="3">
        <v>0.7</v>
      </c>
      <c r="N1118" s="38">
        <f>INT(B1118*0.2)</f>
        <v>2756820</v>
      </c>
      <c r="O1118" s="38">
        <f t="shared" si="53"/>
        <v>515731</v>
      </c>
      <c r="P1118">
        <f>INT(L1118*2.5)</f>
        <v>3094390</v>
      </c>
      <c r="Q1118">
        <f>INT(L1118/4)</f>
        <v>309439</v>
      </c>
      <c r="W1118" s="4" t="s">
        <v>8223</v>
      </c>
      <c r="X1118">
        <v>4</v>
      </c>
      <c r="Y1118" t="b">
        <f>IF(MOD(X1118,9)=0,N1118,IF(MOD(X1118,6)=0,N1118,IF(MOD(X1118,3)=0,N1118)))</f>
        <v>0</v>
      </c>
      <c r="Z1118" t="b">
        <f>IF(MOD(X1118,9)=0,O1118,IF(MOD(X1118,6)=0,O1118,IF(MOD(X1118,3)=0,O1118)))</f>
        <v>0</v>
      </c>
    </row>
    <row r="1119" spans="1:26">
      <c r="A1119" s="4" t="s">
        <v>1370</v>
      </c>
      <c r="B1119" s="3">
        <f>主线辅助!B1115</f>
        <v>13797605</v>
      </c>
      <c r="C1119" s="3">
        <v>7</v>
      </c>
      <c r="D1119" s="3">
        <v>84</v>
      </c>
      <c r="E1119" s="3">
        <v>3</v>
      </c>
      <c r="F1119" s="25">
        <f t="shared" si="51"/>
        <v>1362502</v>
      </c>
      <c r="G1119" s="25">
        <v>1238968</v>
      </c>
      <c r="H1119" s="26">
        <f>ROUND((F1119/4*5.5+F1119*2.7+F1119/4*10*1)*2,0)*C1119</f>
        <v>125418307</v>
      </c>
      <c r="I1119" s="26">
        <f t="shared" si="52"/>
        <v>114047003</v>
      </c>
      <c r="J1119" s="26"/>
      <c r="K1119" s="35">
        <f>MAX(G1119-MAX(G$5:G1118),0)</f>
        <v>1212</v>
      </c>
      <c r="L1119" s="35">
        <f>MAX(G$5:G1119)</f>
        <v>1238968</v>
      </c>
      <c r="M1119" s="3">
        <v>0.7</v>
      </c>
      <c r="N1119" s="38">
        <f>INT(B1119*0.2)</f>
        <v>2759521</v>
      </c>
      <c r="O1119" s="38">
        <f t="shared" si="53"/>
        <v>516236</v>
      </c>
      <c r="P1119">
        <f>INT(L1119*2.5)</f>
        <v>3097420</v>
      </c>
      <c r="Q1119">
        <f>INT(L1119/4)</f>
        <v>309742</v>
      </c>
      <c r="W1119" s="4" t="s">
        <v>8223</v>
      </c>
      <c r="X1119">
        <v>5</v>
      </c>
      <c r="Y1119" t="b">
        <f>IF(MOD(X1119,9)=0,N1119,IF(MOD(X1119,6)=0,N1119,IF(MOD(X1119,3)=0,N1119)))</f>
        <v>0</v>
      </c>
      <c r="Z1119" t="b">
        <f>IF(MOD(X1119,9)=0,O1119,IF(MOD(X1119,6)=0,O1119,IF(MOD(X1119,3)=0,O1119)))</f>
        <v>0</v>
      </c>
    </row>
    <row r="1120" spans="1:26">
      <c r="A1120" s="4" t="s">
        <v>1371</v>
      </c>
      <c r="B1120" s="3">
        <f>主线辅助!B1116</f>
        <v>13825936</v>
      </c>
      <c r="C1120" s="3">
        <v>7</v>
      </c>
      <c r="D1120" s="3">
        <v>84</v>
      </c>
      <c r="E1120" s="3">
        <v>3</v>
      </c>
      <c r="F1120" s="25">
        <f t="shared" si="51"/>
        <v>1365299</v>
      </c>
      <c r="G1120" s="25">
        <v>1241512</v>
      </c>
      <c r="H1120" s="26">
        <f>ROUND((F1120/4*5.5+F1120*2.7+F1120/4*10*1)*2,0)*C1120</f>
        <v>125675774</v>
      </c>
      <c r="I1120" s="26">
        <f t="shared" si="52"/>
        <v>114281181</v>
      </c>
      <c r="J1120" s="26"/>
      <c r="K1120" s="35">
        <f>MAX(G1120-MAX(G$5:G1119),0)</f>
        <v>2544</v>
      </c>
      <c r="L1120" s="35">
        <f>MAX(G$5:G1120)</f>
        <v>1241512</v>
      </c>
      <c r="M1120" s="3">
        <v>0.7</v>
      </c>
      <c r="N1120" s="38">
        <f>INT(B1120*0.2)</f>
        <v>2765187</v>
      </c>
      <c r="O1120" s="38">
        <f t="shared" si="53"/>
        <v>517296</v>
      </c>
      <c r="P1120">
        <f>INT(L1120*2.5)</f>
        <v>3103780</v>
      </c>
      <c r="Q1120">
        <f>INT(L1120/4)</f>
        <v>310378</v>
      </c>
      <c r="W1120" s="4" t="s">
        <v>8223</v>
      </c>
      <c r="X1120">
        <v>6</v>
      </c>
      <c r="Y1120">
        <f>IF(MOD(X1120,9)=0,N1120,IF(MOD(X1120,6)=0,N1120,IF(MOD(X1120,3)=0,N1120)))</f>
        <v>2765187</v>
      </c>
      <c r="Z1120">
        <f>IF(MOD(X1120,9)=0,O1120,IF(MOD(X1120,6)=0,O1120,IF(MOD(X1120,3)=0,O1120)))</f>
        <v>517296</v>
      </c>
    </row>
    <row r="1121" spans="1:26">
      <c r="A1121" s="4" t="s">
        <v>1372</v>
      </c>
      <c r="B1121" s="3">
        <f>主线辅助!B1117</f>
        <v>13839462</v>
      </c>
      <c r="C1121" s="3">
        <v>7</v>
      </c>
      <c r="D1121" s="3">
        <v>84</v>
      </c>
      <c r="E1121" s="3">
        <v>3</v>
      </c>
      <c r="F1121" s="25">
        <f t="shared" si="51"/>
        <v>1366635</v>
      </c>
      <c r="G1121" s="25">
        <v>1242727</v>
      </c>
      <c r="H1121" s="26">
        <f>ROUND((F1121/4*5.5+F1121*2.7+F1121/4*10*1)*2,0)*C1121</f>
        <v>125798750</v>
      </c>
      <c r="I1121" s="26">
        <f t="shared" si="52"/>
        <v>114393020</v>
      </c>
      <c r="J1121" s="26"/>
      <c r="K1121" s="35">
        <f>MAX(G1121-MAX(G$5:G1120),0)</f>
        <v>1215</v>
      </c>
      <c r="L1121" s="35">
        <f>MAX(G$5:G1121)</f>
        <v>1242727</v>
      </c>
      <c r="M1121" s="3">
        <v>0.7</v>
      </c>
      <c r="N1121" s="38">
        <f>INT(B1121*0.2)</f>
        <v>2767892</v>
      </c>
      <c r="O1121" s="38">
        <f t="shared" si="53"/>
        <v>517802</v>
      </c>
      <c r="P1121">
        <f>INT(L1121*2.5)</f>
        <v>3106817</v>
      </c>
      <c r="Q1121">
        <f>INT(L1121/4)</f>
        <v>310681</v>
      </c>
      <c r="W1121" s="4" t="s">
        <v>8223</v>
      </c>
      <c r="X1121">
        <v>7</v>
      </c>
      <c r="Y1121" t="b">
        <f>IF(MOD(X1121,9)=0,N1121,IF(MOD(X1121,6)=0,N1121,IF(MOD(X1121,3)=0,N1121)))</f>
        <v>0</v>
      </c>
      <c r="Z1121" t="b">
        <f>IF(MOD(X1121,9)=0,O1121,IF(MOD(X1121,6)=0,O1121,IF(MOD(X1121,3)=0,O1121)))</f>
        <v>0</v>
      </c>
    </row>
    <row r="1122" spans="1:26">
      <c r="A1122" s="4" t="s">
        <v>1373</v>
      </c>
      <c r="B1122" s="3">
        <f>主线辅助!B1118</f>
        <v>13852987</v>
      </c>
      <c r="C1122" s="3">
        <v>7</v>
      </c>
      <c r="D1122" s="3">
        <v>84</v>
      </c>
      <c r="E1122" s="3">
        <v>3</v>
      </c>
      <c r="F1122" s="25">
        <f t="shared" si="51"/>
        <v>1367971</v>
      </c>
      <c r="G1122" s="25">
        <v>1243941</v>
      </c>
      <c r="H1122" s="26">
        <f>ROUND((F1122/4*5.5+F1122*2.7+F1122/4*10*1)*2,0)*C1122</f>
        <v>125921733</v>
      </c>
      <c r="I1122" s="26">
        <f t="shared" si="52"/>
        <v>114504768</v>
      </c>
      <c r="J1122" s="26"/>
      <c r="K1122" s="35">
        <f>MAX(G1122-MAX(G$5:G1121),0)</f>
        <v>1214</v>
      </c>
      <c r="L1122" s="35">
        <f>MAX(G$5:G1122)</f>
        <v>1243941</v>
      </c>
      <c r="M1122" s="3">
        <v>0.7</v>
      </c>
      <c r="N1122" s="38">
        <f>INT(B1122*0.2)</f>
        <v>2770597</v>
      </c>
      <c r="O1122" s="38">
        <f t="shared" si="53"/>
        <v>518308</v>
      </c>
      <c r="P1122">
        <f>INT(L1122*2.5)</f>
        <v>3109852</v>
      </c>
      <c r="Q1122">
        <f>INT(L1122/4)</f>
        <v>310985</v>
      </c>
      <c r="W1122" s="4" t="s">
        <v>8223</v>
      </c>
      <c r="X1122">
        <v>8</v>
      </c>
      <c r="Y1122" t="b">
        <f>IF(MOD(X1122,9)=0,N1122,IF(MOD(X1122,6)=0,N1122,IF(MOD(X1122,3)=0,N1122)))</f>
        <v>0</v>
      </c>
      <c r="Z1122" t="b">
        <f>IF(MOD(X1122,9)=0,O1122,IF(MOD(X1122,6)=0,O1122,IF(MOD(X1122,3)=0,O1122)))</f>
        <v>0</v>
      </c>
    </row>
    <row r="1123" spans="1:26">
      <c r="A1123" s="4" t="s">
        <v>1374</v>
      </c>
      <c r="B1123" s="3">
        <f>主线辅助!B1119</f>
        <v>13881405</v>
      </c>
      <c r="C1123" s="3">
        <v>7</v>
      </c>
      <c r="D1123" s="3">
        <v>84</v>
      </c>
      <c r="E1123" s="3">
        <v>3</v>
      </c>
      <c r="F1123" s="25">
        <f t="shared" si="51"/>
        <v>1370777</v>
      </c>
      <c r="G1123" s="25">
        <v>1246493</v>
      </c>
      <c r="H1123" s="26">
        <f>ROUND((F1123/4*5.5+F1123*2.7+F1123/4*10*1)*2,0)*C1123</f>
        <v>126180026</v>
      </c>
      <c r="I1123" s="26">
        <f t="shared" si="52"/>
        <v>114739681</v>
      </c>
      <c r="J1123" s="26"/>
      <c r="K1123" s="35">
        <f>MAX(G1123-MAX(G$5:G1122),0)</f>
        <v>2552</v>
      </c>
      <c r="L1123" s="35">
        <f>MAX(G$5:G1123)</f>
        <v>1246493</v>
      </c>
      <c r="M1123" s="3">
        <v>0.7</v>
      </c>
      <c r="N1123" s="38">
        <f>INT(B1123*0.2)</f>
        <v>2776281</v>
      </c>
      <c r="O1123" s="38">
        <f t="shared" si="53"/>
        <v>519371</v>
      </c>
      <c r="P1123">
        <f>INT(L1123*2.5)</f>
        <v>3116232</v>
      </c>
      <c r="Q1123">
        <f>INT(L1123/4)</f>
        <v>311623</v>
      </c>
      <c r="W1123" s="4" t="s">
        <v>8223</v>
      </c>
      <c r="X1123">
        <v>9</v>
      </c>
      <c r="Y1123">
        <f>IF(MOD(X1123,9)=0,N1123,IF(MOD(X1123,6)=0,N1123,IF(MOD(X1123,3)=0,N1123)))</f>
        <v>2776281</v>
      </c>
      <c r="Z1123">
        <f>IF(MOD(X1123,9)=0,O1123,IF(MOD(X1123,6)=0,O1123,IF(MOD(X1123,3)=0,O1123)))</f>
        <v>519371</v>
      </c>
    </row>
    <row r="1124" spans="1:26">
      <c r="A1124" s="4" t="s">
        <v>245</v>
      </c>
      <c r="B1124" s="3">
        <f>主线辅助!B1120</f>
        <v>13894956</v>
      </c>
      <c r="C1124" s="3">
        <v>7</v>
      </c>
      <c r="D1124" s="3">
        <v>84</v>
      </c>
      <c r="E1124" s="3">
        <v>3</v>
      </c>
      <c r="F1124" s="25">
        <f t="shared" si="51"/>
        <v>1372115</v>
      </c>
      <c r="G1124" s="25">
        <v>1247710</v>
      </c>
      <c r="H1124" s="26">
        <f>ROUND((F1124/4*5.5+F1124*2.7+F1124/4*10*1)*2,0)*C1124</f>
        <v>126303184</v>
      </c>
      <c r="I1124" s="26">
        <f t="shared" si="52"/>
        <v>114851709</v>
      </c>
      <c r="J1124" s="26"/>
      <c r="K1124" s="35">
        <f>MAX(G1124-MAX(G$5:G1123),0)</f>
        <v>1217</v>
      </c>
      <c r="L1124" s="35">
        <f>MAX(G$5:G1124)</f>
        <v>1247710</v>
      </c>
      <c r="M1124" s="3">
        <v>0.7</v>
      </c>
      <c r="N1124" s="38">
        <f>INT(B1124*0.2)</f>
        <v>2778991</v>
      </c>
      <c r="O1124" s="38">
        <f t="shared" si="53"/>
        <v>519878</v>
      </c>
      <c r="P1124">
        <f>INT(L1124*2.5)</f>
        <v>3119275</v>
      </c>
      <c r="Q1124">
        <f>INT(L1124/4)</f>
        <v>311927</v>
      </c>
      <c r="W1124" s="4" t="s">
        <v>8223</v>
      </c>
      <c r="X1124">
        <v>10</v>
      </c>
      <c r="Y1124" t="b">
        <f>IF(MOD(X1124,9)=0,N1124,IF(MOD(X1124,6)=0,N1124,IF(MOD(X1124,3)=0,N1124)))</f>
        <v>0</v>
      </c>
      <c r="Z1124" t="b">
        <f>IF(MOD(X1124,9)=0,O1124,IF(MOD(X1124,6)=0,O1124,IF(MOD(X1124,3)=0,O1124)))</f>
        <v>0</v>
      </c>
    </row>
    <row r="1125" spans="1:26">
      <c r="A1125" s="4" t="s">
        <v>1375</v>
      </c>
      <c r="B1125" s="3">
        <f>主线辅助!B1121</f>
        <v>13981370</v>
      </c>
      <c r="C1125" s="3">
        <v>7</v>
      </c>
      <c r="D1125" s="3">
        <v>84</v>
      </c>
      <c r="E1125" s="3">
        <v>3</v>
      </c>
      <c r="F1125" s="25">
        <f t="shared" si="51"/>
        <v>1380648</v>
      </c>
      <c r="G1125" s="25">
        <v>1255469</v>
      </c>
      <c r="H1125" s="26">
        <f>ROUND((F1125/4*5.5+F1125*2.7+F1125/4*10*1)*2,0)*C1125</f>
        <v>127088647</v>
      </c>
      <c r="I1125" s="26">
        <f t="shared" si="52"/>
        <v>115565919</v>
      </c>
      <c r="J1125" s="26"/>
      <c r="K1125" s="35">
        <f>MAX(G1125-MAX(G$5:G1124),0)</f>
        <v>7759</v>
      </c>
      <c r="L1125" s="35">
        <f>MAX(G$5:G1125)</f>
        <v>1255469</v>
      </c>
      <c r="M1125" s="3">
        <v>0.7</v>
      </c>
      <c r="N1125" s="38">
        <f>INT(B1125*0.2)</f>
        <v>2796274</v>
      </c>
      <c r="O1125" s="38">
        <f t="shared" si="53"/>
        <v>523111</v>
      </c>
      <c r="P1125">
        <f>INT(L1125*2.5)</f>
        <v>3138672</v>
      </c>
      <c r="Q1125">
        <f>INT(L1125/4)</f>
        <v>313867</v>
      </c>
      <c r="W1125" s="4" t="s">
        <v>8224</v>
      </c>
      <c r="X1125">
        <v>1</v>
      </c>
      <c r="Y1125" t="b">
        <f>IF(MOD(X1125,9)=0,N1125,IF(MOD(X1125,6)=0,N1125,IF(MOD(X1125,3)=0,N1125)))</f>
        <v>0</v>
      </c>
      <c r="Z1125" t="b">
        <f>IF(MOD(X1125,9)=0,O1125,IF(MOD(X1125,6)=0,O1125,IF(MOD(X1125,3)=0,O1125)))</f>
        <v>0</v>
      </c>
    </row>
    <row r="1126" spans="1:26">
      <c r="A1126" s="4" t="s">
        <v>1376</v>
      </c>
      <c r="B1126" s="3">
        <f>主线辅助!B1122</f>
        <v>13996867</v>
      </c>
      <c r="C1126" s="3">
        <v>7</v>
      </c>
      <c r="D1126" s="3">
        <v>84</v>
      </c>
      <c r="E1126" s="3">
        <v>3</v>
      </c>
      <c r="F1126" s="25">
        <f t="shared" si="51"/>
        <v>1382179</v>
      </c>
      <c r="G1126" s="25">
        <v>1256861</v>
      </c>
      <c r="H1126" s="26">
        <f>ROUND((F1126/4*5.5+F1126*2.7+F1126/4*10*1)*2,0)*C1126</f>
        <v>127229578</v>
      </c>
      <c r="I1126" s="26">
        <f t="shared" si="52"/>
        <v>115694054</v>
      </c>
      <c r="J1126" s="26"/>
      <c r="K1126" s="35">
        <f>MAX(G1126-MAX(G$5:G1125),0)</f>
        <v>1392</v>
      </c>
      <c r="L1126" s="35">
        <f>MAX(G$5:G1126)</f>
        <v>1256861</v>
      </c>
      <c r="M1126" s="3">
        <v>0.7</v>
      </c>
      <c r="N1126" s="38">
        <f>INT(B1126*0.2)</f>
        <v>2799373</v>
      </c>
      <c r="O1126" s="38">
        <f t="shared" si="53"/>
        <v>523691</v>
      </c>
      <c r="P1126">
        <f>INT(L1126*2.5)</f>
        <v>3142152</v>
      </c>
      <c r="Q1126">
        <f>INT(L1126/4)</f>
        <v>314215</v>
      </c>
      <c r="W1126" s="4" t="s">
        <v>8224</v>
      </c>
      <c r="X1126">
        <v>2</v>
      </c>
      <c r="Y1126" t="b">
        <f>IF(MOD(X1126,9)=0,N1126,IF(MOD(X1126,6)=0,N1126,IF(MOD(X1126,3)=0,N1126)))</f>
        <v>0</v>
      </c>
      <c r="Z1126" t="b">
        <f>IF(MOD(X1126,9)=0,O1126,IF(MOD(X1126,6)=0,O1126,IF(MOD(X1126,3)=0,O1126)))</f>
        <v>0</v>
      </c>
    </row>
    <row r="1127" spans="1:26">
      <c r="A1127" s="4" t="s">
        <v>1377</v>
      </c>
      <c r="B1127" s="3">
        <f>主线辅助!B1123</f>
        <v>14027343</v>
      </c>
      <c r="C1127" s="3">
        <v>7</v>
      </c>
      <c r="D1127" s="3">
        <v>84</v>
      </c>
      <c r="E1127" s="3">
        <v>3</v>
      </c>
      <c r="F1127" s="25">
        <f t="shared" si="51"/>
        <v>1385188</v>
      </c>
      <c r="G1127" s="25">
        <v>1259598</v>
      </c>
      <c r="H1127" s="26">
        <f>ROUND((F1127/4*5.5+F1127*2.7+F1127/4*10*1)*2,0)*C1127</f>
        <v>127506554</v>
      </c>
      <c r="I1127" s="26">
        <f t="shared" si="52"/>
        <v>115945998</v>
      </c>
      <c r="J1127" s="26"/>
      <c r="K1127" s="35">
        <f>MAX(G1127-MAX(G$5:G1126),0)</f>
        <v>2737</v>
      </c>
      <c r="L1127" s="35">
        <f>MAX(G$5:G1127)</f>
        <v>1259598</v>
      </c>
      <c r="M1127" s="3">
        <v>0.7</v>
      </c>
      <c r="N1127" s="38">
        <f>INT(B1127*0.2)</f>
        <v>2805468</v>
      </c>
      <c r="O1127" s="38">
        <f t="shared" si="53"/>
        <v>524832</v>
      </c>
      <c r="P1127">
        <f>INT(L1127*2.5)</f>
        <v>3148995</v>
      </c>
      <c r="Q1127">
        <f>INT(L1127/4)</f>
        <v>314899</v>
      </c>
      <c r="W1127" s="4" t="s">
        <v>8224</v>
      </c>
      <c r="X1127">
        <v>3</v>
      </c>
      <c r="Y1127">
        <f>IF(MOD(X1127,9)=0,N1127,IF(MOD(X1127,6)=0,N1127,IF(MOD(X1127,3)=0,N1127)))</f>
        <v>2805468</v>
      </c>
      <c r="Z1127">
        <f>IF(MOD(X1127,9)=0,O1127,IF(MOD(X1127,6)=0,O1127,IF(MOD(X1127,3)=0,O1127)))</f>
        <v>524832</v>
      </c>
    </row>
    <row r="1128" spans="1:26">
      <c r="A1128" s="4" t="s">
        <v>1378</v>
      </c>
      <c r="B1128" s="3">
        <f>主线辅助!B1124</f>
        <v>14044128</v>
      </c>
      <c r="C1128" s="3">
        <v>7</v>
      </c>
      <c r="D1128" s="3">
        <v>84</v>
      </c>
      <c r="E1128" s="3">
        <v>3</v>
      </c>
      <c r="F1128" s="25">
        <f t="shared" si="51"/>
        <v>1386846</v>
      </c>
      <c r="G1128" s="25">
        <v>1261105</v>
      </c>
      <c r="H1128" s="26">
        <f>ROUND((F1128/4*5.5+F1128*2.7+F1128/4*10*1)*2,0)*C1128</f>
        <v>127659175</v>
      </c>
      <c r="I1128" s="26">
        <f t="shared" si="52"/>
        <v>116084717</v>
      </c>
      <c r="J1128" s="26"/>
      <c r="K1128" s="35">
        <f>MAX(G1128-MAX(G$5:G1127),0)</f>
        <v>1507</v>
      </c>
      <c r="L1128" s="35">
        <f>MAX(G$5:G1128)</f>
        <v>1261105</v>
      </c>
      <c r="M1128" s="3">
        <v>0.7</v>
      </c>
      <c r="N1128" s="38">
        <f>INT(B1128*0.2)</f>
        <v>2808825</v>
      </c>
      <c r="O1128" s="38">
        <f t="shared" si="53"/>
        <v>525460</v>
      </c>
      <c r="P1128">
        <f>INT(L1128*2.5)</f>
        <v>3152762</v>
      </c>
      <c r="Q1128">
        <f>INT(L1128/4)</f>
        <v>315276</v>
      </c>
      <c r="W1128" s="4" t="s">
        <v>8224</v>
      </c>
      <c r="X1128">
        <v>4</v>
      </c>
      <c r="Y1128" t="b">
        <f>IF(MOD(X1128,9)=0,N1128,IF(MOD(X1128,6)=0,N1128,IF(MOD(X1128,3)=0,N1128)))</f>
        <v>0</v>
      </c>
      <c r="Z1128" t="b">
        <f>IF(MOD(X1128,9)=0,O1128,IF(MOD(X1128,6)=0,O1128,IF(MOD(X1128,3)=0,O1128)))</f>
        <v>0</v>
      </c>
    </row>
    <row r="1129" spans="1:26">
      <c r="A1129" s="4" t="s">
        <v>1379</v>
      </c>
      <c r="B1129" s="3">
        <f>主线辅助!B1125</f>
        <v>14059656</v>
      </c>
      <c r="C1129" s="3">
        <v>7</v>
      </c>
      <c r="D1129" s="3">
        <v>84</v>
      </c>
      <c r="E1129" s="3">
        <v>3</v>
      </c>
      <c r="F1129" s="25">
        <f t="shared" si="51"/>
        <v>1388379</v>
      </c>
      <c r="G1129" s="25">
        <v>1262499</v>
      </c>
      <c r="H1129" s="26">
        <f>ROUND((F1129/4*5.5+F1129*2.7+F1129/4*10*1)*2,0)*C1129</f>
        <v>127800288</v>
      </c>
      <c r="I1129" s="26">
        <f t="shared" si="52"/>
        <v>116213034</v>
      </c>
      <c r="J1129" s="26"/>
      <c r="K1129" s="35">
        <f>MAX(G1129-MAX(G$5:G1128),0)</f>
        <v>1394</v>
      </c>
      <c r="L1129" s="35">
        <f>MAX(G$5:G1129)</f>
        <v>1262499</v>
      </c>
      <c r="M1129" s="3">
        <v>0.7</v>
      </c>
      <c r="N1129" s="38">
        <f>INT(B1129*0.2)</f>
        <v>2811931</v>
      </c>
      <c r="O1129" s="38">
        <f t="shared" si="53"/>
        <v>526040</v>
      </c>
      <c r="P1129">
        <f>INT(L1129*2.5)</f>
        <v>3156247</v>
      </c>
      <c r="Q1129">
        <f>INT(L1129/4)</f>
        <v>315624</v>
      </c>
      <c r="W1129" s="4" t="s">
        <v>8224</v>
      </c>
      <c r="X1129">
        <v>5</v>
      </c>
      <c r="Y1129" t="b">
        <f>IF(MOD(X1129,9)=0,N1129,IF(MOD(X1129,6)=0,N1129,IF(MOD(X1129,3)=0,N1129)))</f>
        <v>0</v>
      </c>
      <c r="Z1129" t="b">
        <f>IF(MOD(X1129,9)=0,O1129,IF(MOD(X1129,6)=0,O1129,IF(MOD(X1129,3)=0,O1129)))</f>
        <v>0</v>
      </c>
    </row>
    <row r="1130" spans="1:26">
      <c r="A1130" s="4" t="s">
        <v>1380</v>
      </c>
      <c r="B1130" s="3">
        <f>主线辅助!B1126</f>
        <v>14090232</v>
      </c>
      <c r="C1130" s="3">
        <v>7</v>
      </c>
      <c r="D1130" s="3">
        <v>84</v>
      </c>
      <c r="E1130" s="3">
        <v>3</v>
      </c>
      <c r="F1130" s="25">
        <f t="shared" si="51"/>
        <v>1391398</v>
      </c>
      <c r="G1130" s="25">
        <v>1265245</v>
      </c>
      <c r="H1130" s="26">
        <f>ROUND((F1130/4*5.5+F1130*2.7+F1130/4*10*1)*2,0)*C1130</f>
        <v>128078188</v>
      </c>
      <c r="I1130" s="26">
        <f t="shared" si="52"/>
        <v>116465804</v>
      </c>
      <c r="J1130" s="26"/>
      <c r="K1130" s="35">
        <f>MAX(G1130-MAX(G$5:G1129),0)</f>
        <v>2746</v>
      </c>
      <c r="L1130" s="35">
        <f>MAX(G$5:G1130)</f>
        <v>1265245</v>
      </c>
      <c r="M1130" s="3">
        <v>0.7</v>
      </c>
      <c r="N1130" s="38">
        <f>INT(B1130*0.2)</f>
        <v>2818046</v>
      </c>
      <c r="O1130" s="38">
        <f t="shared" si="53"/>
        <v>527185</v>
      </c>
      <c r="P1130">
        <f>INT(L1130*2.5)</f>
        <v>3163112</v>
      </c>
      <c r="Q1130">
        <f>INT(L1130/4)</f>
        <v>316311</v>
      </c>
      <c r="W1130" s="4" t="s">
        <v>8224</v>
      </c>
      <c r="X1130">
        <v>6</v>
      </c>
      <c r="Y1130">
        <f>IF(MOD(X1130,9)=0,N1130,IF(MOD(X1130,6)=0,N1130,IF(MOD(X1130,3)=0,N1130)))</f>
        <v>2818046</v>
      </c>
      <c r="Z1130">
        <f>IF(MOD(X1130,9)=0,O1130,IF(MOD(X1130,6)=0,O1130,IF(MOD(X1130,3)=0,O1130)))</f>
        <v>527185</v>
      </c>
    </row>
    <row r="1131" spans="1:26">
      <c r="A1131" s="4" t="s">
        <v>1381</v>
      </c>
      <c r="B1131" s="3">
        <f>主线辅助!B1127</f>
        <v>14105787</v>
      </c>
      <c r="C1131" s="3">
        <v>7</v>
      </c>
      <c r="D1131" s="3">
        <v>84</v>
      </c>
      <c r="E1131" s="3">
        <v>3</v>
      </c>
      <c r="F1131" s="25">
        <f t="shared" si="51"/>
        <v>1392934</v>
      </c>
      <c r="G1131" s="25">
        <v>1266642</v>
      </c>
      <c r="H1131" s="26">
        <f>ROUND((F1131/4*5.5+F1131*2.7+F1131/4*10*1)*2,0)*C1131</f>
        <v>128219574</v>
      </c>
      <c r="I1131" s="26">
        <f t="shared" si="52"/>
        <v>116594394</v>
      </c>
      <c r="J1131" s="26"/>
      <c r="K1131" s="35">
        <f>MAX(G1131-MAX(G$5:G1130),0)</f>
        <v>1397</v>
      </c>
      <c r="L1131" s="35">
        <f>MAX(G$5:G1131)</f>
        <v>1266642</v>
      </c>
      <c r="M1131" s="3">
        <v>0.7</v>
      </c>
      <c r="N1131" s="38">
        <f>INT(B1131*0.2)</f>
        <v>2821157</v>
      </c>
      <c r="O1131" s="38">
        <f t="shared" si="53"/>
        <v>527767</v>
      </c>
      <c r="P1131">
        <f>INT(L1131*2.5)</f>
        <v>3166605</v>
      </c>
      <c r="Q1131">
        <f>INT(L1131/4)</f>
        <v>316660</v>
      </c>
      <c r="W1131" s="4" t="s">
        <v>8224</v>
      </c>
      <c r="X1131">
        <v>7</v>
      </c>
      <c r="Y1131" t="b">
        <f>IF(MOD(X1131,9)=0,N1131,IF(MOD(X1131,6)=0,N1131,IF(MOD(X1131,3)=0,N1131)))</f>
        <v>0</v>
      </c>
      <c r="Z1131" t="b">
        <f>IF(MOD(X1131,9)=0,O1131,IF(MOD(X1131,6)=0,O1131,IF(MOD(X1131,3)=0,O1131)))</f>
        <v>0</v>
      </c>
    </row>
    <row r="1132" spans="1:26">
      <c r="A1132" s="4" t="s">
        <v>1382</v>
      </c>
      <c r="B1132" s="3">
        <f>主线辅助!B1128</f>
        <v>14121346</v>
      </c>
      <c r="C1132" s="3">
        <v>7</v>
      </c>
      <c r="D1132" s="3">
        <v>84</v>
      </c>
      <c r="E1132" s="3">
        <v>3</v>
      </c>
      <c r="F1132" s="25">
        <f t="shared" si="51"/>
        <v>1394471</v>
      </c>
      <c r="G1132" s="25">
        <v>1268039</v>
      </c>
      <c r="H1132" s="26">
        <f>ROUND((F1132/4*5.5+F1132*2.7+F1132/4*10*1)*2,0)*C1132</f>
        <v>128361058</v>
      </c>
      <c r="I1132" s="26">
        <f t="shared" si="52"/>
        <v>116722991</v>
      </c>
      <c r="J1132" s="26"/>
      <c r="K1132" s="35">
        <f>MAX(G1132-MAX(G$5:G1131),0)</f>
        <v>1397</v>
      </c>
      <c r="L1132" s="35">
        <f>MAX(G$5:G1132)</f>
        <v>1268039</v>
      </c>
      <c r="M1132" s="3">
        <v>0.7</v>
      </c>
      <c r="N1132" s="38">
        <f>INT(B1132*0.2)</f>
        <v>2824269</v>
      </c>
      <c r="O1132" s="38">
        <f t="shared" si="53"/>
        <v>528348</v>
      </c>
      <c r="P1132">
        <f>INT(L1132*2.5)</f>
        <v>3170097</v>
      </c>
      <c r="Q1132">
        <f>INT(L1132/4)</f>
        <v>317009</v>
      </c>
      <c r="W1132" s="4" t="s">
        <v>8224</v>
      </c>
      <c r="X1132">
        <v>8</v>
      </c>
      <c r="Y1132" t="b">
        <f>IF(MOD(X1132,9)=0,N1132,IF(MOD(X1132,6)=0,N1132,IF(MOD(X1132,3)=0,N1132)))</f>
        <v>0</v>
      </c>
      <c r="Z1132" t="b">
        <f>IF(MOD(X1132,9)=0,O1132,IF(MOD(X1132,6)=0,O1132,IF(MOD(X1132,3)=0,O1132)))</f>
        <v>0</v>
      </c>
    </row>
    <row r="1133" spans="1:26">
      <c r="A1133" s="4" t="s">
        <v>1383</v>
      </c>
      <c r="B1133" s="3">
        <f>主线辅助!B1129</f>
        <v>14152021</v>
      </c>
      <c r="C1133" s="3">
        <v>7</v>
      </c>
      <c r="D1133" s="3">
        <v>84</v>
      </c>
      <c r="E1133" s="3">
        <v>3</v>
      </c>
      <c r="F1133" s="25">
        <f t="shared" si="51"/>
        <v>1397500</v>
      </c>
      <c r="G1133" s="25">
        <v>1270793</v>
      </c>
      <c r="H1133" s="26">
        <f>ROUND((F1133/4*5.5+F1133*2.7+F1133/4*10*1)*2,0)*C1133</f>
        <v>128639875</v>
      </c>
      <c r="I1133" s="26">
        <f t="shared" si="52"/>
        <v>116976496</v>
      </c>
      <c r="J1133" s="26"/>
      <c r="K1133" s="35">
        <f>MAX(G1133-MAX(G$5:G1132),0)</f>
        <v>2754</v>
      </c>
      <c r="L1133" s="35">
        <f>MAX(G$5:G1133)</f>
        <v>1270793</v>
      </c>
      <c r="M1133" s="3">
        <v>0.7</v>
      </c>
      <c r="N1133" s="38">
        <f>INT(B1133*0.2)</f>
        <v>2830404</v>
      </c>
      <c r="O1133" s="38">
        <f t="shared" si="53"/>
        <v>529496</v>
      </c>
      <c r="P1133">
        <f>INT(L1133*2.5)</f>
        <v>3176982</v>
      </c>
      <c r="Q1133">
        <f>INT(L1133/4)</f>
        <v>317698</v>
      </c>
      <c r="W1133" s="4" t="s">
        <v>8224</v>
      </c>
      <c r="X1133">
        <v>9</v>
      </c>
      <c r="Y1133">
        <f>IF(MOD(X1133,9)=0,N1133,IF(MOD(X1133,6)=0,N1133,IF(MOD(X1133,3)=0,N1133)))</f>
        <v>2830404</v>
      </c>
      <c r="Z1133">
        <f>IF(MOD(X1133,9)=0,O1133,IF(MOD(X1133,6)=0,O1133,IF(MOD(X1133,3)=0,O1133)))</f>
        <v>529496</v>
      </c>
    </row>
    <row r="1134" spans="1:26">
      <c r="A1134" s="4" t="s">
        <v>246</v>
      </c>
      <c r="B1134" s="3">
        <f>主线辅助!B1130</f>
        <v>14167604</v>
      </c>
      <c r="C1134" s="3">
        <v>7</v>
      </c>
      <c r="D1134" s="3">
        <v>84</v>
      </c>
      <c r="E1134" s="3">
        <v>3</v>
      </c>
      <c r="F1134" s="25">
        <f t="shared" si="51"/>
        <v>1399039</v>
      </c>
      <c r="G1134" s="25">
        <v>1272192</v>
      </c>
      <c r="H1134" s="26">
        <f>ROUND((F1134/4*5.5+F1134*2.7+F1134/4*10*1)*2,0)*C1134</f>
        <v>128781541</v>
      </c>
      <c r="I1134" s="26">
        <f t="shared" si="52"/>
        <v>117105275</v>
      </c>
      <c r="J1134" s="26"/>
      <c r="K1134" s="35">
        <f>MAX(G1134-MAX(G$5:G1133),0)</f>
        <v>1399</v>
      </c>
      <c r="L1134" s="35">
        <f>MAX(G$5:G1134)</f>
        <v>1272192</v>
      </c>
      <c r="M1134" s="3">
        <v>0.7</v>
      </c>
      <c r="N1134" s="38">
        <f>INT(B1134*0.2)</f>
        <v>2833520</v>
      </c>
      <c r="O1134" s="38">
        <f t="shared" si="53"/>
        <v>530080</v>
      </c>
      <c r="P1134">
        <f>INT(L1134*2.5)</f>
        <v>3180480</v>
      </c>
      <c r="Q1134">
        <f>INT(L1134/4)</f>
        <v>318048</v>
      </c>
      <c r="W1134" s="4" t="s">
        <v>8224</v>
      </c>
      <c r="X1134">
        <v>10</v>
      </c>
      <c r="Y1134" t="b">
        <f>IF(MOD(X1134,9)=0,N1134,IF(MOD(X1134,6)=0,N1134,IF(MOD(X1134,3)=0,N1134)))</f>
        <v>0</v>
      </c>
      <c r="Z1134" t="b">
        <f>IF(MOD(X1134,9)=0,O1134,IF(MOD(X1134,6)=0,O1134,IF(MOD(X1134,3)=0,O1134)))</f>
        <v>0</v>
      </c>
    </row>
    <row r="1135" spans="1:26">
      <c r="A1135" s="4" t="s">
        <v>1384</v>
      </c>
      <c r="B1135" s="3">
        <f>主线辅助!B1131</f>
        <v>14262765</v>
      </c>
      <c r="C1135" s="3">
        <v>7</v>
      </c>
      <c r="D1135" s="3">
        <v>84</v>
      </c>
      <c r="E1135" s="3">
        <v>3</v>
      </c>
      <c r="F1135" s="25">
        <f t="shared" si="51"/>
        <v>1408436</v>
      </c>
      <c r="G1135" s="25">
        <v>1280738</v>
      </c>
      <c r="H1135" s="26">
        <f>ROUND((F1135/4*5.5+F1135*2.7+F1135/4*10*1)*2,0)*C1135</f>
        <v>129646531</v>
      </c>
      <c r="I1135" s="26">
        <f t="shared" si="52"/>
        <v>117891935</v>
      </c>
      <c r="J1135" s="26"/>
      <c r="K1135" s="35">
        <f>MAX(G1135-MAX(G$5:G1134),0)</f>
        <v>8546</v>
      </c>
      <c r="L1135" s="35">
        <f>MAX(G$5:G1135)</f>
        <v>1280738</v>
      </c>
      <c r="M1135" s="3">
        <v>0.7</v>
      </c>
      <c r="N1135" s="38">
        <f>INT(B1135*0.2)</f>
        <v>2852553</v>
      </c>
      <c r="O1135" s="38">
        <f t="shared" si="53"/>
        <v>533640</v>
      </c>
      <c r="P1135">
        <f>INT(L1135*2.5)</f>
        <v>3201845</v>
      </c>
      <c r="Q1135">
        <f>INT(L1135/4)</f>
        <v>320184</v>
      </c>
      <c r="W1135" s="4" t="s">
        <v>8225</v>
      </c>
      <c r="X1135">
        <v>1</v>
      </c>
      <c r="Y1135" t="b">
        <f>IF(MOD(X1135,9)=0,N1135,IF(MOD(X1135,6)=0,N1135,IF(MOD(X1135,3)=0,N1135)))</f>
        <v>0</v>
      </c>
      <c r="Z1135" t="b">
        <f>IF(MOD(X1135,9)=0,O1135,IF(MOD(X1135,6)=0,O1135,IF(MOD(X1135,3)=0,O1135)))</f>
        <v>0</v>
      </c>
    </row>
    <row r="1136" spans="1:26">
      <c r="A1136" s="4" t="s">
        <v>1385</v>
      </c>
      <c r="B1136" s="3">
        <f>主线辅助!B1132</f>
        <v>14278378</v>
      </c>
      <c r="C1136" s="3">
        <v>7</v>
      </c>
      <c r="D1136" s="3">
        <v>84</v>
      </c>
      <c r="E1136" s="3">
        <v>3</v>
      </c>
      <c r="F1136" s="25">
        <f t="shared" si="51"/>
        <v>1409978</v>
      </c>
      <c r="G1136" s="25">
        <v>1282139</v>
      </c>
      <c r="H1136" s="26">
        <f>ROUND((F1136/4*5.5+F1136*2.7+F1136/4*10*1)*2,0)*C1136</f>
        <v>129788477</v>
      </c>
      <c r="I1136" s="26">
        <f t="shared" si="52"/>
        <v>118020896</v>
      </c>
      <c r="J1136" s="26"/>
      <c r="K1136" s="35">
        <f>MAX(G1136-MAX(G$5:G1135),0)</f>
        <v>1401</v>
      </c>
      <c r="L1136" s="35">
        <f>MAX(G$5:G1136)</f>
        <v>1282139</v>
      </c>
      <c r="M1136" s="3">
        <v>0.7</v>
      </c>
      <c r="N1136" s="38">
        <f>INT(B1136*0.2)</f>
        <v>2855675</v>
      </c>
      <c r="O1136" s="38">
        <f t="shared" si="53"/>
        <v>534223</v>
      </c>
      <c r="P1136">
        <f>INT(L1136*2.5)</f>
        <v>3205347</v>
      </c>
      <c r="Q1136">
        <f>INT(L1136/4)</f>
        <v>320534</v>
      </c>
      <c r="W1136" s="4" t="s">
        <v>8225</v>
      </c>
      <c r="X1136">
        <v>2</v>
      </c>
      <c r="Y1136" t="b">
        <f>IF(MOD(X1136,9)=0,N1136,IF(MOD(X1136,6)=0,N1136,IF(MOD(X1136,3)=0,N1136)))</f>
        <v>0</v>
      </c>
      <c r="Z1136" t="b">
        <f>IF(MOD(X1136,9)=0,O1136,IF(MOD(X1136,6)=0,O1136,IF(MOD(X1136,3)=0,O1136)))</f>
        <v>0</v>
      </c>
    </row>
    <row r="1137" spans="1:26">
      <c r="A1137" s="4" t="s">
        <v>1386</v>
      </c>
      <c r="B1137" s="3">
        <f>主线辅助!B1133</f>
        <v>14309197</v>
      </c>
      <c r="C1137" s="3">
        <v>7</v>
      </c>
      <c r="D1137" s="3">
        <v>84</v>
      </c>
      <c r="E1137" s="3">
        <v>3</v>
      </c>
      <c r="F1137" s="25">
        <f t="shared" si="51"/>
        <v>1413021</v>
      </c>
      <c r="G1137" s="25">
        <v>1284907</v>
      </c>
      <c r="H1137" s="26">
        <f>ROUND((F1137/4*5.5+F1137*2.7+F1137/4*10*1)*2,0)*C1137</f>
        <v>130068582</v>
      </c>
      <c r="I1137" s="26">
        <f t="shared" si="52"/>
        <v>118275689</v>
      </c>
      <c r="J1137" s="26"/>
      <c r="K1137" s="35">
        <f>MAX(G1137-MAX(G$5:G1136),0)</f>
        <v>2768</v>
      </c>
      <c r="L1137" s="35">
        <f>MAX(G$5:G1137)</f>
        <v>1284907</v>
      </c>
      <c r="M1137" s="3">
        <v>0.7</v>
      </c>
      <c r="N1137" s="38">
        <f>INT(B1137*0.2)</f>
        <v>2861839</v>
      </c>
      <c r="O1137" s="38">
        <f t="shared" si="53"/>
        <v>535377</v>
      </c>
      <c r="P1137">
        <f>INT(L1137*2.5)</f>
        <v>3212267</v>
      </c>
      <c r="Q1137">
        <f>INT(L1137/4)</f>
        <v>321226</v>
      </c>
      <c r="W1137" s="4" t="s">
        <v>8225</v>
      </c>
      <c r="X1137">
        <v>3</v>
      </c>
      <c r="Y1137">
        <f>IF(MOD(X1137,9)=0,N1137,IF(MOD(X1137,6)=0,N1137,IF(MOD(X1137,3)=0,N1137)))</f>
        <v>2861839</v>
      </c>
      <c r="Z1137">
        <f>IF(MOD(X1137,9)=0,O1137,IF(MOD(X1137,6)=0,O1137,IF(MOD(X1137,3)=0,O1137)))</f>
        <v>535377</v>
      </c>
    </row>
    <row r="1138" spans="1:26">
      <c r="A1138" s="4" t="s">
        <v>1387</v>
      </c>
      <c r="B1138" s="3">
        <f>主线辅助!B1134</f>
        <v>14324836</v>
      </c>
      <c r="C1138" s="3">
        <v>7</v>
      </c>
      <c r="D1138" s="3">
        <v>84</v>
      </c>
      <c r="E1138" s="3">
        <v>3</v>
      </c>
      <c r="F1138" s="25">
        <f t="shared" si="51"/>
        <v>1414565</v>
      </c>
      <c r="G1138" s="25">
        <v>1286311</v>
      </c>
      <c r="H1138" s="26">
        <f>ROUND((F1138/4*5.5+F1138*2.7+F1138/4*10*1)*2,0)*C1138</f>
        <v>130210710</v>
      </c>
      <c r="I1138" s="26">
        <f t="shared" si="52"/>
        <v>118404930</v>
      </c>
      <c r="J1138" s="26"/>
      <c r="K1138" s="35">
        <f>MAX(G1138-MAX(G$5:G1137),0)</f>
        <v>1404</v>
      </c>
      <c r="L1138" s="35">
        <f>MAX(G$5:G1138)</f>
        <v>1286311</v>
      </c>
      <c r="M1138" s="3">
        <v>0.7</v>
      </c>
      <c r="N1138" s="38">
        <f>INT(B1138*0.2)</f>
        <v>2864967</v>
      </c>
      <c r="O1138" s="38">
        <f t="shared" si="53"/>
        <v>535962</v>
      </c>
      <c r="P1138">
        <f>INT(L1138*2.5)</f>
        <v>3215777</v>
      </c>
      <c r="Q1138">
        <f>INT(L1138/4)</f>
        <v>321577</v>
      </c>
      <c r="W1138" s="4" t="s">
        <v>8225</v>
      </c>
      <c r="X1138">
        <v>4</v>
      </c>
      <c r="Y1138" t="b">
        <f>IF(MOD(X1138,9)=0,N1138,IF(MOD(X1138,6)=0,N1138,IF(MOD(X1138,3)=0,N1138)))</f>
        <v>0</v>
      </c>
      <c r="Z1138" t="b">
        <f>IF(MOD(X1138,9)=0,O1138,IF(MOD(X1138,6)=0,O1138,IF(MOD(X1138,3)=0,O1138)))</f>
        <v>0</v>
      </c>
    </row>
    <row r="1139" spans="1:26">
      <c r="A1139" s="4" t="s">
        <v>1388</v>
      </c>
      <c r="B1139" s="3">
        <f>主线辅助!B1135</f>
        <v>14340475</v>
      </c>
      <c r="C1139" s="3">
        <v>7</v>
      </c>
      <c r="D1139" s="3">
        <v>84</v>
      </c>
      <c r="E1139" s="3">
        <v>3</v>
      </c>
      <c r="F1139" s="25">
        <f t="shared" si="51"/>
        <v>1416110</v>
      </c>
      <c r="G1139" s="25">
        <v>1287716</v>
      </c>
      <c r="H1139" s="26">
        <f>ROUND((F1139/4*5.5+F1139*2.7+F1139/4*10*1)*2,0)*C1139</f>
        <v>130352929</v>
      </c>
      <c r="I1139" s="26">
        <f t="shared" si="52"/>
        <v>118534255</v>
      </c>
      <c r="J1139" s="26"/>
      <c r="K1139" s="35">
        <f>MAX(G1139-MAX(G$5:G1138),0)</f>
        <v>1405</v>
      </c>
      <c r="L1139" s="35">
        <f>MAX(G$5:G1139)</f>
        <v>1287716</v>
      </c>
      <c r="M1139" s="3">
        <v>0.7</v>
      </c>
      <c r="N1139" s="38">
        <f>INT(B1139*0.2)</f>
        <v>2868095</v>
      </c>
      <c r="O1139" s="38">
        <f t="shared" si="53"/>
        <v>536548</v>
      </c>
      <c r="P1139">
        <f>INT(L1139*2.5)</f>
        <v>3219290</v>
      </c>
      <c r="Q1139">
        <f>INT(L1139/4)</f>
        <v>321929</v>
      </c>
      <c r="W1139" s="4" t="s">
        <v>8225</v>
      </c>
      <c r="X1139">
        <v>5</v>
      </c>
      <c r="Y1139" t="b">
        <f>IF(MOD(X1139,9)=0,N1139,IF(MOD(X1139,6)=0,N1139,IF(MOD(X1139,3)=0,N1139)))</f>
        <v>0</v>
      </c>
      <c r="Z1139" t="b">
        <f>IF(MOD(X1139,9)=0,O1139,IF(MOD(X1139,6)=0,O1139,IF(MOD(X1139,3)=0,O1139)))</f>
        <v>0</v>
      </c>
    </row>
    <row r="1140" spans="1:26">
      <c r="A1140" s="4" t="s">
        <v>1389</v>
      </c>
      <c r="B1140" s="3">
        <f>主线辅助!B1136</f>
        <v>14371393</v>
      </c>
      <c r="C1140" s="3">
        <v>7</v>
      </c>
      <c r="D1140" s="3">
        <v>84</v>
      </c>
      <c r="E1140" s="3">
        <v>3</v>
      </c>
      <c r="F1140" s="25">
        <f t="shared" si="51"/>
        <v>1419163</v>
      </c>
      <c r="G1140" s="25">
        <v>1290492</v>
      </c>
      <c r="H1140" s="26">
        <f>ROUND((F1140/4*5.5+F1140*2.7+F1140/4*10*1)*2,0)*C1140</f>
        <v>130633951</v>
      </c>
      <c r="I1140" s="26">
        <f t="shared" si="52"/>
        <v>118789790</v>
      </c>
      <c r="J1140" s="26"/>
      <c r="K1140" s="35">
        <f>MAX(G1140-MAX(G$5:G1139),0)</f>
        <v>2776</v>
      </c>
      <c r="L1140" s="35">
        <f>MAX(G$5:G1140)</f>
        <v>1290492</v>
      </c>
      <c r="M1140" s="3">
        <v>0.7</v>
      </c>
      <c r="N1140" s="38">
        <f>INT(B1140*0.2)</f>
        <v>2874278</v>
      </c>
      <c r="O1140" s="38">
        <f t="shared" si="53"/>
        <v>537705</v>
      </c>
      <c r="P1140">
        <f>INT(L1140*2.5)</f>
        <v>3226230</v>
      </c>
      <c r="Q1140">
        <f>INT(L1140/4)</f>
        <v>322623</v>
      </c>
      <c r="W1140" s="4" t="s">
        <v>8225</v>
      </c>
      <c r="X1140">
        <v>6</v>
      </c>
      <c r="Y1140">
        <f>IF(MOD(X1140,9)=0,N1140,IF(MOD(X1140,6)=0,N1140,IF(MOD(X1140,3)=0,N1140)))</f>
        <v>2874278</v>
      </c>
      <c r="Z1140">
        <f>IF(MOD(X1140,9)=0,O1140,IF(MOD(X1140,6)=0,O1140,IF(MOD(X1140,3)=0,O1140)))</f>
        <v>537705</v>
      </c>
    </row>
    <row r="1141" spans="1:26">
      <c r="A1141" s="4" t="s">
        <v>1390</v>
      </c>
      <c r="B1141" s="3">
        <f>主线辅助!B1137</f>
        <v>14387062</v>
      </c>
      <c r="C1141" s="3">
        <v>7</v>
      </c>
      <c r="D1141" s="3">
        <v>84</v>
      </c>
      <c r="E1141" s="3">
        <v>3</v>
      </c>
      <c r="F1141" s="25">
        <f t="shared" si="51"/>
        <v>1420710</v>
      </c>
      <c r="G1141" s="25">
        <v>1291899</v>
      </c>
      <c r="H1141" s="26">
        <f>ROUND((F1141/4*5.5+F1141*2.7+F1141/4*10*1)*2,0)*C1141</f>
        <v>130776359</v>
      </c>
      <c r="I1141" s="26">
        <f t="shared" si="52"/>
        <v>118919304</v>
      </c>
      <c r="J1141" s="26"/>
      <c r="K1141" s="35">
        <f>MAX(G1141-MAX(G$5:G1140),0)</f>
        <v>1407</v>
      </c>
      <c r="L1141" s="35">
        <f>MAX(G$5:G1141)</f>
        <v>1291899</v>
      </c>
      <c r="M1141" s="3">
        <v>0.7</v>
      </c>
      <c r="N1141" s="38">
        <f>INT(B1141*0.2)</f>
        <v>2877412</v>
      </c>
      <c r="O1141" s="38">
        <f t="shared" si="53"/>
        <v>538290</v>
      </c>
      <c r="P1141">
        <f>INT(L1141*2.5)</f>
        <v>3229747</v>
      </c>
      <c r="Q1141">
        <f>INT(L1141/4)</f>
        <v>322974</v>
      </c>
      <c r="W1141" s="4" t="s">
        <v>8225</v>
      </c>
      <c r="X1141">
        <v>7</v>
      </c>
      <c r="Y1141" t="b">
        <f>IF(MOD(X1141,9)=0,N1141,IF(MOD(X1141,6)=0,N1141,IF(MOD(X1141,3)=0,N1141)))</f>
        <v>0</v>
      </c>
      <c r="Z1141" t="b">
        <f>IF(MOD(X1141,9)=0,O1141,IF(MOD(X1141,6)=0,O1141,IF(MOD(X1141,3)=0,O1141)))</f>
        <v>0</v>
      </c>
    </row>
    <row r="1142" spans="1:26">
      <c r="A1142" s="4" t="s">
        <v>1391</v>
      </c>
      <c r="B1142" s="3">
        <f>主线辅助!B1138</f>
        <v>14402731</v>
      </c>
      <c r="C1142" s="3">
        <v>7</v>
      </c>
      <c r="D1142" s="3">
        <v>84</v>
      </c>
      <c r="E1142" s="3">
        <v>3</v>
      </c>
      <c r="F1142" s="25">
        <f t="shared" si="51"/>
        <v>1422257</v>
      </c>
      <c r="G1142" s="25">
        <v>1293306</v>
      </c>
      <c r="H1142" s="26">
        <f>ROUND((F1142/4*5.5+F1142*2.7+F1142/4*10*1)*2,0)*C1142</f>
        <v>130918760</v>
      </c>
      <c r="I1142" s="26">
        <f t="shared" si="52"/>
        <v>119048818</v>
      </c>
      <c r="J1142" s="26"/>
      <c r="K1142" s="35">
        <f>MAX(G1142-MAX(G$5:G1141),0)</f>
        <v>1407</v>
      </c>
      <c r="L1142" s="35">
        <f>MAX(G$5:G1142)</f>
        <v>1293306</v>
      </c>
      <c r="M1142" s="3">
        <v>0.7</v>
      </c>
      <c r="N1142" s="38">
        <f>INT(B1142*0.2)</f>
        <v>2880546</v>
      </c>
      <c r="O1142" s="38">
        <f t="shared" si="53"/>
        <v>538877</v>
      </c>
      <c r="P1142">
        <f>INT(L1142*2.5)</f>
        <v>3233265</v>
      </c>
      <c r="Q1142">
        <f>INT(L1142/4)</f>
        <v>323326</v>
      </c>
      <c r="W1142" s="4" t="s">
        <v>8225</v>
      </c>
      <c r="X1142">
        <v>8</v>
      </c>
      <c r="Y1142" t="b">
        <f>IF(MOD(X1142,9)=0,N1142,IF(MOD(X1142,6)=0,N1142,IF(MOD(X1142,3)=0,N1142)))</f>
        <v>0</v>
      </c>
      <c r="Z1142" t="b">
        <f>IF(MOD(X1142,9)=0,O1142,IF(MOD(X1142,6)=0,O1142,IF(MOD(X1142,3)=0,O1142)))</f>
        <v>0</v>
      </c>
    </row>
    <row r="1143" spans="1:26">
      <c r="A1143" s="4" t="s">
        <v>1392</v>
      </c>
      <c r="B1143" s="3">
        <f>主线辅助!B1139</f>
        <v>14433746</v>
      </c>
      <c r="C1143" s="3">
        <v>7</v>
      </c>
      <c r="D1143" s="3">
        <v>84</v>
      </c>
      <c r="E1143" s="3">
        <v>3</v>
      </c>
      <c r="F1143" s="25">
        <f t="shared" si="51"/>
        <v>1425320</v>
      </c>
      <c r="G1143" s="25">
        <v>1296091</v>
      </c>
      <c r="H1143" s="26">
        <f>ROUND((F1143/4*5.5+F1143*2.7+F1143/4*10*1)*2,0)*C1143</f>
        <v>131200706</v>
      </c>
      <c r="I1143" s="26">
        <f t="shared" si="52"/>
        <v>119305179</v>
      </c>
      <c r="J1143" s="26"/>
      <c r="K1143" s="35">
        <f>MAX(G1143-MAX(G$5:G1142),0)</f>
        <v>2785</v>
      </c>
      <c r="L1143" s="35">
        <f>MAX(G$5:G1143)</f>
        <v>1296091</v>
      </c>
      <c r="M1143" s="3">
        <v>0.7</v>
      </c>
      <c r="N1143" s="38">
        <f>INT(B1143*0.2)</f>
        <v>2886749</v>
      </c>
      <c r="O1143" s="38">
        <f t="shared" si="53"/>
        <v>540037</v>
      </c>
      <c r="P1143">
        <f>INT(L1143*2.5)</f>
        <v>3240227</v>
      </c>
      <c r="Q1143">
        <f>INT(L1143/4)</f>
        <v>324022</v>
      </c>
      <c r="W1143" s="4" t="s">
        <v>8225</v>
      </c>
      <c r="X1143">
        <v>9</v>
      </c>
      <c r="Y1143">
        <f>IF(MOD(X1143,9)=0,N1143,IF(MOD(X1143,6)=0,N1143,IF(MOD(X1143,3)=0,N1143)))</f>
        <v>2886749</v>
      </c>
      <c r="Z1143">
        <f>IF(MOD(X1143,9)=0,O1143,IF(MOD(X1143,6)=0,O1143,IF(MOD(X1143,3)=0,O1143)))</f>
        <v>540037</v>
      </c>
    </row>
    <row r="1144" spans="1:26">
      <c r="A1144" s="4" t="s">
        <v>248</v>
      </c>
      <c r="B1144" s="3">
        <f>主线辅助!B1140</f>
        <v>14449443</v>
      </c>
      <c r="C1144" s="3">
        <v>7</v>
      </c>
      <c r="D1144" s="3">
        <v>84</v>
      </c>
      <c r="E1144" s="3">
        <v>3</v>
      </c>
      <c r="F1144" s="25">
        <f t="shared" si="51"/>
        <v>1426870</v>
      </c>
      <c r="G1144" s="25">
        <v>1297500</v>
      </c>
      <c r="H1144" s="26">
        <f>ROUND((F1144/4*5.5+F1144*2.7+F1144/4*10*1)*2,0)*C1144</f>
        <v>131343387</v>
      </c>
      <c r="I1144" s="26">
        <f t="shared" si="52"/>
        <v>119434875</v>
      </c>
      <c r="J1144" s="26"/>
      <c r="K1144" s="35">
        <f>MAX(G1144-MAX(G$5:G1143),0)</f>
        <v>1409</v>
      </c>
      <c r="L1144" s="35">
        <f>MAX(G$5:G1144)</f>
        <v>1297500</v>
      </c>
      <c r="M1144" s="3">
        <v>0.7</v>
      </c>
      <c r="N1144" s="38">
        <f>INT(B1144*0.2)</f>
        <v>2889888</v>
      </c>
      <c r="O1144" s="38">
        <f t="shared" si="53"/>
        <v>540625</v>
      </c>
      <c r="P1144">
        <f>INT(L1144*2.5)</f>
        <v>3243750</v>
      </c>
      <c r="Q1144">
        <f>INT(L1144/4)</f>
        <v>324375</v>
      </c>
      <c r="W1144" s="4" t="s">
        <v>8225</v>
      </c>
      <c r="X1144">
        <v>10</v>
      </c>
      <c r="Y1144" t="b">
        <f>IF(MOD(X1144,9)=0,N1144,IF(MOD(X1144,6)=0,N1144,IF(MOD(X1144,3)=0,N1144)))</f>
        <v>0</v>
      </c>
      <c r="Z1144" t="b">
        <f>IF(MOD(X1144,9)=0,O1144,IF(MOD(X1144,6)=0,O1144,IF(MOD(X1144,3)=0,O1144)))</f>
        <v>0</v>
      </c>
    </row>
    <row r="1145" spans="1:26">
      <c r="A1145" s="4" t="s">
        <v>1393</v>
      </c>
      <c r="B1145" s="3">
        <f>主线辅助!B1141</f>
        <v>14545760</v>
      </c>
      <c r="C1145" s="3">
        <v>7</v>
      </c>
      <c r="D1145" s="3">
        <v>84</v>
      </c>
      <c r="E1145" s="3">
        <v>3</v>
      </c>
      <c r="F1145" s="25">
        <f t="shared" si="51"/>
        <v>1436381</v>
      </c>
      <c r="G1145" s="25">
        <v>1306149</v>
      </c>
      <c r="H1145" s="26">
        <f>ROUND((F1145/4*5.5+F1145*2.7+F1145/4*10*1)*2,0)*C1145</f>
        <v>132218870</v>
      </c>
      <c r="I1145" s="26">
        <f t="shared" si="52"/>
        <v>120231013</v>
      </c>
      <c r="J1145" s="26"/>
      <c r="K1145" s="35">
        <f>MAX(G1145-MAX(G$5:G1144),0)</f>
        <v>8649</v>
      </c>
      <c r="L1145" s="35">
        <f>MAX(G$5:G1145)</f>
        <v>1306149</v>
      </c>
      <c r="M1145" s="3">
        <v>0.7</v>
      </c>
      <c r="N1145" s="38">
        <f>INT(B1145*0.2)</f>
        <v>2909152</v>
      </c>
      <c r="O1145" s="38">
        <f t="shared" si="53"/>
        <v>544228</v>
      </c>
      <c r="P1145">
        <f>INT(L1145*2.5)</f>
        <v>3265372</v>
      </c>
      <c r="Q1145">
        <f>INT(L1145/4)</f>
        <v>326537</v>
      </c>
      <c r="W1145" s="4" t="s">
        <v>8226</v>
      </c>
      <c r="X1145">
        <v>1</v>
      </c>
      <c r="Y1145" t="b">
        <f>IF(MOD(X1145,9)=0,N1145,IF(MOD(X1145,6)=0,N1145,IF(MOD(X1145,3)=0,N1145)))</f>
        <v>0</v>
      </c>
      <c r="Z1145" t="b">
        <f>IF(MOD(X1145,9)=0,O1145,IF(MOD(X1145,6)=0,O1145,IF(MOD(X1145,3)=0,O1145)))</f>
        <v>0</v>
      </c>
    </row>
    <row r="1146" spans="1:26">
      <c r="A1146" s="4" t="s">
        <v>1394</v>
      </c>
      <c r="B1146" s="3">
        <f>主线辅助!B1142</f>
        <v>14561484</v>
      </c>
      <c r="C1146" s="3">
        <v>7</v>
      </c>
      <c r="D1146" s="3">
        <v>84</v>
      </c>
      <c r="E1146" s="3">
        <v>3</v>
      </c>
      <c r="F1146" s="25">
        <f t="shared" si="51"/>
        <v>1437934</v>
      </c>
      <c r="G1146" s="25">
        <v>1307561</v>
      </c>
      <c r="H1146" s="26">
        <f>ROUND((F1146/4*5.5+F1146*2.7+F1146/4*10*1)*2,0)*C1146</f>
        <v>132361824</v>
      </c>
      <c r="I1146" s="26">
        <f t="shared" si="52"/>
        <v>120360989</v>
      </c>
      <c r="J1146" s="26"/>
      <c r="K1146" s="35">
        <f>MAX(G1146-MAX(G$5:G1145),0)</f>
        <v>1412</v>
      </c>
      <c r="L1146" s="35">
        <f>MAX(G$5:G1146)</f>
        <v>1307561</v>
      </c>
      <c r="M1146" s="3">
        <v>0.7</v>
      </c>
      <c r="N1146" s="38">
        <f>INT(B1146*0.2)</f>
        <v>2912296</v>
      </c>
      <c r="O1146" s="38">
        <f t="shared" si="53"/>
        <v>544816</v>
      </c>
      <c r="P1146">
        <f>INT(L1146*2.5)</f>
        <v>3268902</v>
      </c>
      <c r="Q1146">
        <f>INT(L1146/4)</f>
        <v>326890</v>
      </c>
      <c r="W1146" s="4" t="s">
        <v>8226</v>
      </c>
      <c r="X1146">
        <v>2</v>
      </c>
      <c r="Y1146" t="b">
        <f>IF(MOD(X1146,9)=0,N1146,IF(MOD(X1146,6)=0,N1146,IF(MOD(X1146,3)=0,N1146)))</f>
        <v>0</v>
      </c>
      <c r="Z1146" t="b">
        <f>IF(MOD(X1146,9)=0,O1146,IF(MOD(X1146,6)=0,O1146,IF(MOD(X1146,3)=0,O1146)))</f>
        <v>0</v>
      </c>
    </row>
    <row r="1147" spans="1:26">
      <c r="A1147" s="4" t="s">
        <v>1395</v>
      </c>
      <c r="B1147" s="3">
        <f>主线辅助!B1143</f>
        <v>14592645</v>
      </c>
      <c r="C1147" s="3">
        <v>7</v>
      </c>
      <c r="D1147" s="3">
        <v>84</v>
      </c>
      <c r="E1147" s="3">
        <v>3</v>
      </c>
      <c r="F1147" s="25">
        <f t="shared" si="51"/>
        <v>1441011</v>
      </c>
      <c r="G1147" s="25">
        <v>1310359</v>
      </c>
      <c r="H1147" s="26">
        <f>ROUND((F1147/4*5.5+F1147*2.7+F1147/4*10*1)*2,0)*C1147</f>
        <v>132645065</v>
      </c>
      <c r="I1147" s="26">
        <f t="shared" si="52"/>
        <v>120618547</v>
      </c>
      <c r="J1147" s="26"/>
      <c r="K1147" s="35">
        <f>MAX(G1147-MAX(G$5:G1146),0)</f>
        <v>2798</v>
      </c>
      <c r="L1147" s="35">
        <f>MAX(G$5:G1147)</f>
        <v>1310359</v>
      </c>
      <c r="M1147" s="3">
        <v>0.7</v>
      </c>
      <c r="N1147" s="38">
        <f>INT(B1147*0.2)</f>
        <v>2918529</v>
      </c>
      <c r="O1147" s="38">
        <f t="shared" si="53"/>
        <v>545982</v>
      </c>
      <c r="P1147">
        <f>INT(L1147*2.5)</f>
        <v>3275897</v>
      </c>
      <c r="Q1147">
        <f>INT(L1147/4)</f>
        <v>327589</v>
      </c>
      <c r="W1147" s="4" t="s">
        <v>8226</v>
      </c>
      <c r="X1147">
        <v>3</v>
      </c>
      <c r="Y1147">
        <f>IF(MOD(X1147,9)=0,N1147,IF(MOD(X1147,6)=0,N1147,IF(MOD(X1147,3)=0,N1147)))</f>
        <v>2918529</v>
      </c>
      <c r="Z1147">
        <f>IF(MOD(X1147,9)=0,O1147,IF(MOD(X1147,6)=0,O1147,IF(MOD(X1147,3)=0,O1147)))</f>
        <v>545982</v>
      </c>
    </row>
    <row r="1148" spans="1:26">
      <c r="A1148" s="4" t="s">
        <v>1396</v>
      </c>
      <c r="B1148" s="3">
        <f>主线辅助!B1144</f>
        <v>14608397</v>
      </c>
      <c r="C1148" s="3">
        <v>7</v>
      </c>
      <c r="D1148" s="3">
        <v>84</v>
      </c>
      <c r="E1148" s="3">
        <v>3</v>
      </c>
      <c r="F1148" s="25">
        <f t="shared" si="51"/>
        <v>1442567</v>
      </c>
      <c r="G1148" s="25">
        <v>1311774</v>
      </c>
      <c r="H1148" s="26">
        <f>ROUND((F1148/4*5.5+F1148*2.7+F1148/4*10*1)*2,0)*C1148</f>
        <v>132788292</v>
      </c>
      <c r="I1148" s="26">
        <f t="shared" si="52"/>
        <v>120748796</v>
      </c>
      <c r="J1148" s="26"/>
      <c r="K1148" s="35">
        <f>MAX(G1148-MAX(G$5:G1147),0)</f>
        <v>1415</v>
      </c>
      <c r="L1148" s="35">
        <f>MAX(G$5:G1148)</f>
        <v>1311774</v>
      </c>
      <c r="M1148" s="3">
        <v>0.7</v>
      </c>
      <c r="N1148" s="38">
        <f>INT(B1148*0.2)</f>
        <v>2921679</v>
      </c>
      <c r="O1148" s="38">
        <f t="shared" si="53"/>
        <v>546572</v>
      </c>
      <c r="P1148">
        <f>INT(L1148*2.5)</f>
        <v>3279435</v>
      </c>
      <c r="Q1148">
        <f>INT(L1148/4)</f>
        <v>327943</v>
      </c>
      <c r="W1148" s="4" t="s">
        <v>8226</v>
      </c>
      <c r="X1148">
        <v>4</v>
      </c>
      <c r="Y1148" t="b">
        <f>IF(MOD(X1148,9)=0,N1148,IF(MOD(X1148,6)=0,N1148,IF(MOD(X1148,3)=0,N1148)))</f>
        <v>0</v>
      </c>
      <c r="Z1148" t="b">
        <f>IF(MOD(X1148,9)=0,O1148,IF(MOD(X1148,6)=0,O1148,IF(MOD(X1148,3)=0,O1148)))</f>
        <v>0</v>
      </c>
    </row>
    <row r="1149" spans="1:26">
      <c r="A1149" s="4" t="s">
        <v>1397</v>
      </c>
      <c r="B1149" s="3">
        <f>主线辅助!B1145</f>
        <v>14624148</v>
      </c>
      <c r="C1149" s="3">
        <v>7</v>
      </c>
      <c r="D1149" s="3">
        <v>84</v>
      </c>
      <c r="E1149" s="3">
        <v>3</v>
      </c>
      <c r="F1149" s="25">
        <f t="shared" si="51"/>
        <v>1444122</v>
      </c>
      <c r="G1149" s="25">
        <v>1313188</v>
      </c>
      <c r="H1149" s="26">
        <f>ROUND((F1149/4*5.5+F1149*2.7+F1149/4*10*1)*2,0)*C1149</f>
        <v>132931428</v>
      </c>
      <c r="I1149" s="26">
        <f t="shared" si="52"/>
        <v>120878954</v>
      </c>
      <c r="J1149" s="26"/>
      <c r="K1149" s="35">
        <f>MAX(G1149-MAX(G$5:G1148),0)</f>
        <v>1414</v>
      </c>
      <c r="L1149" s="35">
        <f>MAX(G$5:G1149)</f>
        <v>1313188</v>
      </c>
      <c r="M1149" s="3">
        <v>0.7</v>
      </c>
      <c r="N1149" s="38">
        <f>INT(B1149*0.2)</f>
        <v>2924829</v>
      </c>
      <c r="O1149" s="38">
        <f t="shared" si="53"/>
        <v>547161</v>
      </c>
      <c r="P1149">
        <f>INT(L1149*2.5)</f>
        <v>3282970</v>
      </c>
      <c r="Q1149">
        <f>INT(L1149/4)</f>
        <v>328297</v>
      </c>
      <c r="W1149" s="4" t="s">
        <v>8226</v>
      </c>
      <c r="X1149">
        <v>5</v>
      </c>
      <c r="Y1149" t="b">
        <f>IF(MOD(X1149,9)=0,N1149,IF(MOD(X1149,6)=0,N1149,IF(MOD(X1149,3)=0,N1149)))</f>
        <v>0</v>
      </c>
      <c r="Z1149" t="b">
        <f>IF(MOD(X1149,9)=0,O1149,IF(MOD(X1149,6)=0,O1149,IF(MOD(X1149,3)=0,O1149)))</f>
        <v>0</v>
      </c>
    </row>
    <row r="1150" spans="1:26">
      <c r="A1150" s="4" t="s">
        <v>1398</v>
      </c>
      <c r="B1150" s="3">
        <f>主线辅助!B1146</f>
        <v>14655409</v>
      </c>
      <c r="C1150" s="3">
        <v>7</v>
      </c>
      <c r="D1150" s="3">
        <v>84</v>
      </c>
      <c r="E1150" s="3">
        <v>3</v>
      </c>
      <c r="F1150" s="25">
        <f t="shared" si="51"/>
        <v>1447209</v>
      </c>
      <c r="G1150" s="25">
        <v>1315995</v>
      </c>
      <c r="H1150" s="26">
        <f>ROUND((F1150/4*5.5+F1150*2.7+F1150/4*10*1)*2,0)*C1150</f>
        <v>133215586</v>
      </c>
      <c r="I1150" s="26">
        <f t="shared" si="52"/>
        <v>121137338</v>
      </c>
      <c r="J1150" s="26"/>
      <c r="K1150" s="35">
        <f>MAX(G1150-MAX(G$5:G1149),0)</f>
        <v>2807</v>
      </c>
      <c r="L1150" s="35">
        <f>MAX(G$5:G1150)</f>
        <v>1315995</v>
      </c>
      <c r="M1150" s="3">
        <v>0.7</v>
      </c>
      <c r="N1150" s="38">
        <f>INT(B1150*0.2)</f>
        <v>2931081</v>
      </c>
      <c r="O1150" s="38">
        <f t="shared" si="53"/>
        <v>548330</v>
      </c>
      <c r="P1150">
        <f>INT(L1150*2.5)</f>
        <v>3289987</v>
      </c>
      <c r="Q1150">
        <f>INT(L1150/4)</f>
        <v>328998</v>
      </c>
      <c r="W1150" s="4" t="s">
        <v>8226</v>
      </c>
      <c r="X1150">
        <v>6</v>
      </c>
      <c r="Y1150">
        <f>IF(MOD(X1150,9)=0,N1150,IF(MOD(X1150,6)=0,N1150,IF(MOD(X1150,3)=0,N1150)))</f>
        <v>2931081</v>
      </c>
      <c r="Z1150">
        <f>IF(MOD(X1150,9)=0,O1150,IF(MOD(X1150,6)=0,O1150,IF(MOD(X1150,3)=0,O1150)))</f>
        <v>548330</v>
      </c>
    </row>
    <row r="1151" spans="1:26">
      <c r="A1151" s="4" t="s">
        <v>1399</v>
      </c>
      <c r="B1151" s="3">
        <f>主线辅助!B1147</f>
        <v>14671188</v>
      </c>
      <c r="C1151" s="3">
        <v>7</v>
      </c>
      <c r="D1151" s="3">
        <v>84</v>
      </c>
      <c r="E1151" s="3">
        <v>3</v>
      </c>
      <c r="F1151" s="25">
        <f t="shared" si="51"/>
        <v>1448767</v>
      </c>
      <c r="G1151" s="25">
        <v>1317412</v>
      </c>
      <c r="H1151" s="26">
        <f>ROUND((F1151/4*5.5+F1151*2.7+F1151/4*10*1)*2,0)*C1151</f>
        <v>133359002</v>
      </c>
      <c r="I1151" s="26">
        <f t="shared" si="52"/>
        <v>121267776</v>
      </c>
      <c r="J1151" s="26"/>
      <c r="K1151" s="35">
        <f>MAX(G1151-MAX(G$5:G1150),0)</f>
        <v>1417</v>
      </c>
      <c r="L1151" s="35">
        <f>MAX(G$5:G1151)</f>
        <v>1317412</v>
      </c>
      <c r="M1151" s="3">
        <v>0.7</v>
      </c>
      <c r="N1151" s="38">
        <f>INT(B1151*0.2)</f>
        <v>2934237</v>
      </c>
      <c r="O1151" s="38">
        <f t="shared" si="53"/>
        <v>548921</v>
      </c>
      <c r="P1151">
        <f>INT(L1151*2.5)</f>
        <v>3293530</v>
      </c>
      <c r="Q1151">
        <f>INT(L1151/4)</f>
        <v>329353</v>
      </c>
      <c r="W1151" s="4" t="s">
        <v>8226</v>
      </c>
      <c r="X1151">
        <v>7</v>
      </c>
      <c r="Y1151" t="b">
        <f>IF(MOD(X1151,9)=0,N1151,IF(MOD(X1151,6)=0,N1151,IF(MOD(X1151,3)=0,N1151)))</f>
        <v>0</v>
      </c>
      <c r="Z1151" t="b">
        <f>IF(MOD(X1151,9)=0,O1151,IF(MOD(X1151,6)=0,O1151,IF(MOD(X1151,3)=0,O1151)))</f>
        <v>0</v>
      </c>
    </row>
    <row r="1152" spans="1:26">
      <c r="A1152" s="4" t="s">
        <v>1400</v>
      </c>
      <c r="B1152" s="3">
        <f>主线辅助!B1148</f>
        <v>14686970</v>
      </c>
      <c r="C1152" s="3">
        <v>7</v>
      </c>
      <c r="D1152" s="3">
        <v>84</v>
      </c>
      <c r="E1152" s="3">
        <v>3</v>
      </c>
      <c r="F1152" s="25">
        <f t="shared" si="51"/>
        <v>1450326</v>
      </c>
      <c r="G1152" s="25">
        <v>1318829</v>
      </c>
      <c r="H1152" s="26">
        <f>ROUND((F1152/4*5.5+F1152*2.7+F1152/4*10*1)*2,0)*C1152</f>
        <v>133502509</v>
      </c>
      <c r="I1152" s="26">
        <f t="shared" si="52"/>
        <v>121398207</v>
      </c>
      <c r="J1152" s="26"/>
      <c r="K1152" s="35">
        <f>MAX(G1152-MAX(G$5:G1151),0)</f>
        <v>1417</v>
      </c>
      <c r="L1152" s="35">
        <f>MAX(G$5:G1152)</f>
        <v>1318829</v>
      </c>
      <c r="M1152" s="3">
        <v>0.7</v>
      </c>
      <c r="N1152" s="38">
        <f>INT(B1152*0.2)</f>
        <v>2937394</v>
      </c>
      <c r="O1152" s="38">
        <f t="shared" si="53"/>
        <v>549511</v>
      </c>
      <c r="P1152">
        <f>INT(L1152*2.5)</f>
        <v>3297072</v>
      </c>
      <c r="Q1152">
        <f>INT(L1152/4)</f>
        <v>329707</v>
      </c>
      <c r="W1152" s="4" t="s">
        <v>8226</v>
      </c>
      <c r="X1152">
        <v>8</v>
      </c>
      <c r="Y1152" t="b">
        <f>IF(MOD(X1152,9)=0,N1152,IF(MOD(X1152,6)=0,N1152,IF(MOD(X1152,3)=0,N1152)))</f>
        <v>0</v>
      </c>
      <c r="Z1152" t="b">
        <f>IF(MOD(X1152,9)=0,O1152,IF(MOD(X1152,6)=0,O1152,IF(MOD(X1152,3)=0,O1152)))</f>
        <v>0</v>
      </c>
    </row>
    <row r="1153" spans="1:26">
      <c r="A1153" s="4" t="s">
        <v>1401</v>
      </c>
      <c r="B1153" s="3">
        <f>主线辅助!B1149</f>
        <v>14718327</v>
      </c>
      <c r="C1153" s="3">
        <v>7</v>
      </c>
      <c r="D1153" s="3">
        <v>84</v>
      </c>
      <c r="E1153" s="3">
        <v>3</v>
      </c>
      <c r="F1153" s="25">
        <f t="shared" si="51"/>
        <v>1453422</v>
      </c>
      <c r="G1153" s="25">
        <v>1321645</v>
      </c>
      <c r="H1153" s="26">
        <f>ROUND((F1153/4*5.5+F1153*2.7+F1153/4*10*1)*2,0)*C1153</f>
        <v>133787493</v>
      </c>
      <c r="I1153" s="26">
        <f t="shared" si="52"/>
        <v>121657424</v>
      </c>
      <c r="J1153" s="26"/>
      <c r="K1153" s="35">
        <f>MAX(G1153-MAX(G$5:G1152),0)</f>
        <v>2816</v>
      </c>
      <c r="L1153" s="35">
        <f>MAX(G$5:G1153)</f>
        <v>1321645</v>
      </c>
      <c r="M1153" s="3">
        <v>0.7</v>
      </c>
      <c r="N1153" s="38">
        <f>INT(B1153*0.2)</f>
        <v>2943665</v>
      </c>
      <c r="O1153" s="38">
        <f t="shared" si="53"/>
        <v>550685</v>
      </c>
      <c r="P1153">
        <f>INT(L1153*2.5)</f>
        <v>3304112</v>
      </c>
      <c r="Q1153">
        <f>INT(L1153/4)</f>
        <v>330411</v>
      </c>
      <c r="W1153" s="4" t="s">
        <v>8226</v>
      </c>
      <c r="X1153">
        <v>9</v>
      </c>
      <c r="Y1153">
        <f>IF(MOD(X1153,9)=0,N1153,IF(MOD(X1153,6)=0,N1153,IF(MOD(X1153,3)=0,N1153)))</f>
        <v>2943665</v>
      </c>
      <c r="Z1153">
        <f>IF(MOD(X1153,9)=0,O1153,IF(MOD(X1153,6)=0,O1153,IF(MOD(X1153,3)=0,O1153)))</f>
        <v>550685</v>
      </c>
    </row>
    <row r="1154" spans="1:26">
      <c r="A1154" s="4" t="s">
        <v>250</v>
      </c>
      <c r="B1154" s="3">
        <f>主线辅助!B1150</f>
        <v>14734137</v>
      </c>
      <c r="C1154" s="3">
        <v>7</v>
      </c>
      <c r="D1154" s="3">
        <v>84</v>
      </c>
      <c r="E1154" s="3">
        <v>3</v>
      </c>
      <c r="F1154" s="25">
        <f t="shared" si="51"/>
        <v>1454983</v>
      </c>
      <c r="G1154" s="25">
        <v>1323065</v>
      </c>
      <c r="H1154" s="26">
        <f>ROUND((F1154/4*5.5+F1154*2.7+F1154/4*10*1)*2,0)*C1154</f>
        <v>133931182</v>
      </c>
      <c r="I1154" s="26">
        <f t="shared" si="52"/>
        <v>121788135</v>
      </c>
      <c r="J1154" s="26"/>
      <c r="K1154" s="35">
        <f>MAX(G1154-MAX(G$5:G1153),0)</f>
        <v>1420</v>
      </c>
      <c r="L1154" s="35">
        <f>MAX(G$5:G1154)</f>
        <v>1323065</v>
      </c>
      <c r="M1154" s="3">
        <v>0.7</v>
      </c>
      <c r="N1154" s="38">
        <f>INT(B1154*0.2)</f>
        <v>2946827</v>
      </c>
      <c r="O1154" s="38">
        <f t="shared" si="53"/>
        <v>551276</v>
      </c>
      <c r="P1154">
        <f>INT(L1154*2.5)</f>
        <v>3307662</v>
      </c>
      <c r="Q1154">
        <f>INT(L1154/4)</f>
        <v>330766</v>
      </c>
      <c r="W1154" s="4" t="s">
        <v>8226</v>
      </c>
      <c r="X1154">
        <v>10</v>
      </c>
      <c r="Y1154" t="b">
        <f>IF(MOD(X1154,9)=0,N1154,IF(MOD(X1154,6)=0,N1154,IF(MOD(X1154,3)=0,N1154)))</f>
        <v>0</v>
      </c>
      <c r="Z1154" t="b">
        <f>IF(MOD(X1154,9)=0,O1154,IF(MOD(X1154,6)=0,O1154,IF(MOD(X1154,3)=0,O1154)))</f>
        <v>0</v>
      </c>
    </row>
    <row r="1155" spans="1:26">
      <c r="A1155" s="4" t="s">
        <v>1402</v>
      </c>
      <c r="B1155" s="3">
        <f>主线辅助!B1151</f>
        <v>14831409</v>
      </c>
      <c r="C1155" s="3">
        <v>7</v>
      </c>
      <c r="D1155" s="3">
        <v>86</v>
      </c>
      <c r="E1155" s="3">
        <v>3</v>
      </c>
      <c r="F1155" s="25">
        <f t="shared" si="51"/>
        <v>1430529</v>
      </c>
      <c r="G1155" s="25">
        <v>1300827</v>
      </c>
      <c r="H1155" s="26">
        <f>ROUND((F1155/4*5.5+F1155*2.7+F1155/4*10*1)*2,0)*C1155</f>
        <v>131680192</v>
      </c>
      <c r="I1155" s="26">
        <f t="shared" si="52"/>
        <v>119741125</v>
      </c>
      <c r="J1155" s="26"/>
      <c r="K1155" s="35">
        <f>MAX(G1155-MAX(G$5:G1154),0)</f>
        <v>0</v>
      </c>
      <c r="L1155" s="35">
        <f>MAX(G$5:G1155)</f>
        <v>1323065</v>
      </c>
      <c r="M1155" s="3">
        <v>0.7</v>
      </c>
      <c r="N1155" s="38">
        <f>INT(B1155*0.2)</f>
        <v>2966281</v>
      </c>
      <c r="O1155" s="38">
        <f t="shared" si="53"/>
        <v>551276</v>
      </c>
      <c r="P1155">
        <f>INT(L1155*2.5)</f>
        <v>3307662</v>
      </c>
      <c r="Q1155">
        <f>INT(L1155/4)</f>
        <v>330766</v>
      </c>
      <c r="W1155" s="4" t="s">
        <v>8227</v>
      </c>
      <c r="X1155">
        <v>1</v>
      </c>
      <c r="Y1155" t="b">
        <f>IF(MOD(X1155,9)=0,N1155,IF(MOD(X1155,6)=0,N1155,IF(MOD(X1155,3)=0,N1155)))</f>
        <v>0</v>
      </c>
      <c r="Z1155" t="b">
        <f>IF(MOD(X1155,9)=0,O1155,IF(MOD(X1155,6)=0,O1155,IF(MOD(X1155,3)=0,O1155)))</f>
        <v>0</v>
      </c>
    </row>
    <row r="1156" spans="1:26">
      <c r="A1156" s="4" t="s">
        <v>1403</v>
      </c>
      <c r="B1156" s="3">
        <f>主线辅助!B1152</f>
        <v>14847245</v>
      </c>
      <c r="C1156" s="3">
        <v>7</v>
      </c>
      <c r="D1156" s="3">
        <v>86</v>
      </c>
      <c r="E1156" s="3">
        <v>3</v>
      </c>
      <c r="F1156" s="25">
        <f t="shared" si="51"/>
        <v>1432056</v>
      </c>
      <c r="G1156" s="25">
        <v>1302216</v>
      </c>
      <c r="H1156" s="26">
        <f>ROUND((F1156/4*5.5+F1156*2.7+F1156/4*10*1)*2,0)*C1156</f>
        <v>131820752</v>
      </c>
      <c r="I1156" s="26">
        <f t="shared" si="52"/>
        <v>119868980</v>
      </c>
      <c r="J1156" s="26"/>
      <c r="K1156" s="35">
        <f>MAX(G1156-MAX(G$5:G1155),0)</f>
        <v>0</v>
      </c>
      <c r="L1156" s="35">
        <f>MAX(G$5:G1156)</f>
        <v>1323065</v>
      </c>
      <c r="M1156" s="3">
        <v>0.7</v>
      </c>
      <c r="N1156" s="38">
        <f>INT(B1156*0.2)</f>
        <v>2969449</v>
      </c>
      <c r="O1156" s="38">
        <f t="shared" si="53"/>
        <v>551276</v>
      </c>
      <c r="P1156">
        <f>INT(L1156*2.5)</f>
        <v>3307662</v>
      </c>
      <c r="Q1156">
        <f>INT(L1156/4)</f>
        <v>330766</v>
      </c>
      <c r="W1156" s="4" t="s">
        <v>8227</v>
      </c>
      <c r="X1156">
        <v>2</v>
      </c>
      <c r="Y1156" t="b">
        <f>IF(MOD(X1156,9)=0,N1156,IF(MOD(X1156,6)=0,N1156,IF(MOD(X1156,3)=0,N1156)))</f>
        <v>0</v>
      </c>
      <c r="Z1156" t="b">
        <f>IF(MOD(X1156,9)=0,O1156,IF(MOD(X1156,6)=0,O1156,IF(MOD(X1156,3)=0,O1156)))</f>
        <v>0</v>
      </c>
    </row>
    <row r="1157" spans="1:26">
      <c r="A1157" s="4" t="s">
        <v>1404</v>
      </c>
      <c r="B1157" s="3">
        <f>主线辅助!B1153</f>
        <v>14878749</v>
      </c>
      <c r="C1157" s="3">
        <v>7</v>
      </c>
      <c r="D1157" s="3">
        <v>86</v>
      </c>
      <c r="E1157" s="3">
        <v>3</v>
      </c>
      <c r="F1157" s="25">
        <f t="shared" si="51"/>
        <v>1435095</v>
      </c>
      <c r="G1157" s="25">
        <v>1304979</v>
      </c>
      <c r="H1157" s="26">
        <f>ROUND((F1157/4*5.5+F1157*2.7+F1157/4*10*1)*2,0)*C1157</f>
        <v>132100493</v>
      </c>
      <c r="I1157" s="26">
        <f t="shared" si="52"/>
        <v>120123318</v>
      </c>
      <c r="J1157" s="26"/>
      <c r="K1157" s="35">
        <f>MAX(G1157-MAX(G$5:G1156),0)</f>
        <v>0</v>
      </c>
      <c r="L1157" s="35">
        <f>MAX(G$5:G1157)</f>
        <v>1323065</v>
      </c>
      <c r="M1157" s="3">
        <v>0.7</v>
      </c>
      <c r="N1157" s="38">
        <f>INT(B1157*0.2)</f>
        <v>2975749</v>
      </c>
      <c r="O1157" s="38">
        <f t="shared" si="53"/>
        <v>551276</v>
      </c>
      <c r="P1157">
        <f>INT(L1157*2.5)</f>
        <v>3307662</v>
      </c>
      <c r="Q1157">
        <f>INT(L1157/4)</f>
        <v>330766</v>
      </c>
      <c r="W1157" s="4" t="s">
        <v>8227</v>
      </c>
      <c r="X1157">
        <v>3</v>
      </c>
      <c r="Y1157">
        <f>IF(MOD(X1157,9)=0,N1157,IF(MOD(X1157,6)=0,N1157,IF(MOD(X1157,3)=0,N1157)))</f>
        <v>2975749</v>
      </c>
      <c r="Z1157">
        <f>IF(MOD(X1157,9)=0,O1157,IF(MOD(X1157,6)=0,O1157,IF(MOD(X1157,3)=0,O1157)))</f>
        <v>551276</v>
      </c>
    </row>
    <row r="1158" spans="1:26">
      <c r="A1158" s="4" t="s">
        <v>1405</v>
      </c>
      <c r="B1158" s="3">
        <f>主线辅助!B1154</f>
        <v>14894611</v>
      </c>
      <c r="C1158" s="3">
        <v>7</v>
      </c>
      <c r="D1158" s="3">
        <v>86</v>
      </c>
      <c r="E1158" s="3">
        <v>3</v>
      </c>
      <c r="F1158" s="25">
        <f t="shared" ref="F1158:F1221" si="54">INT(B1158/(5-1.9)/C1158/(D1158/2.7)*100/1.5)</f>
        <v>1436625</v>
      </c>
      <c r="G1158" s="25">
        <v>1306371</v>
      </c>
      <c r="H1158" s="26">
        <f>ROUND((F1158/4*5.5+F1158*2.7+F1158/4*10*1)*2,0)*C1158</f>
        <v>132241333</v>
      </c>
      <c r="I1158" s="26">
        <f t="shared" ref="I1158:I1221" si="55">ROUND((G1158/4*5.5+G1158*2.7+G1158/4*10*1)*2,0)*C1158</f>
        <v>120251453</v>
      </c>
      <c r="J1158" s="26"/>
      <c r="K1158" s="35">
        <f>MAX(G1158-MAX(G$5:G1157),0)</f>
        <v>0</v>
      </c>
      <c r="L1158" s="35">
        <f>MAX(G$5:G1158)</f>
        <v>1323065</v>
      </c>
      <c r="M1158" s="3">
        <v>0.7</v>
      </c>
      <c r="N1158" s="38">
        <f>INT(B1158*0.2)</f>
        <v>2978922</v>
      </c>
      <c r="O1158" s="38">
        <f t="shared" ref="O1158:O1221" si="56">INT((P1158/15)+Q1158)</f>
        <v>551276</v>
      </c>
      <c r="P1158">
        <f>INT(L1158*2.5)</f>
        <v>3307662</v>
      </c>
      <c r="Q1158">
        <f>INT(L1158/4)</f>
        <v>330766</v>
      </c>
      <c r="W1158" s="4" t="s">
        <v>8227</v>
      </c>
      <c r="X1158">
        <v>4</v>
      </c>
      <c r="Y1158" t="b">
        <f>IF(MOD(X1158,9)=0,N1158,IF(MOD(X1158,6)=0,N1158,IF(MOD(X1158,3)=0,N1158)))</f>
        <v>0</v>
      </c>
      <c r="Z1158" t="b">
        <f>IF(MOD(X1158,9)=0,O1158,IF(MOD(X1158,6)=0,O1158,IF(MOD(X1158,3)=0,O1158)))</f>
        <v>0</v>
      </c>
    </row>
    <row r="1159" spans="1:26">
      <c r="A1159" s="4" t="s">
        <v>1406</v>
      </c>
      <c r="B1159" s="3">
        <f>主线辅助!B1155</f>
        <v>14910475</v>
      </c>
      <c r="C1159" s="3">
        <v>7</v>
      </c>
      <c r="D1159" s="3">
        <v>86</v>
      </c>
      <c r="E1159" s="3">
        <v>3</v>
      </c>
      <c r="F1159" s="25">
        <f t="shared" si="54"/>
        <v>1438155</v>
      </c>
      <c r="G1159" s="25">
        <v>1307762</v>
      </c>
      <c r="H1159" s="26">
        <f>ROUND((F1159/4*5.5+F1159*2.7+F1159/4*10*1)*2,0)*C1159</f>
        <v>132382166</v>
      </c>
      <c r="I1159" s="26">
        <f t="shared" si="55"/>
        <v>120379490</v>
      </c>
      <c r="J1159" s="26"/>
      <c r="K1159" s="35">
        <f>MAX(G1159-MAX(G$5:G1158),0)</f>
        <v>0</v>
      </c>
      <c r="L1159" s="35">
        <f>MAX(G$5:G1159)</f>
        <v>1323065</v>
      </c>
      <c r="M1159" s="3">
        <v>0.7</v>
      </c>
      <c r="N1159" s="38">
        <f>INT(B1159*0.2)</f>
        <v>2982095</v>
      </c>
      <c r="O1159" s="38">
        <f t="shared" si="56"/>
        <v>551276</v>
      </c>
      <c r="P1159">
        <f>INT(L1159*2.5)</f>
        <v>3307662</v>
      </c>
      <c r="Q1159">
        <f>INT(L1159/4)</f>
        <v>330766</v>
      </c>
      <c r="W1159" s="4" t="s">
        <v>8227</v>
      </c>
      <c r="X1159">
        <v>5</v>
      </c>
      <c r="Y1159" t="b">
        <f>IF(MOD(X1159,9)=0,N1159,IF(MOD(X1159,6)=0,N1159,IF(MOD(X1159,3)=0,N1159)))</f>
        <v>0</v>
      </c>
      <c r="Z1159" t="b">
        <f>IF(MOD(X1159,9)=0,O1159,IF(MOD(X1159,6)=0,O1159,IF(MOD(X1159,3)=0,O1159)))</f>
        <v>0</v>
      </c>
    </row>
    <row r="1160" spans="1:26">
      <c r="A1160" s="4" t="s">
        <v>1407</v>
      </c>
      <c r="B1160" s="3">
        <f>主线辅助!B1156</f>
        <v>14942079</v>
      </c>
      <c r="C1160" s="3">
        <v>7</v>
      </c>
      <c r="D1160" s="3">
        <v>86</v>
      </c>
      <c r="E1160" s="3">
        <v>3</v>
      </c>
      <c r="F1160" s="25">
        <f t="shared" si="54"/>
        <v>1441203</v>
      </c>
      <c r="G1160" s="25">
        <v>1310534</v>
      </c>
      <c r="H1160" s="26">
        <f>ROUND((F1160/4*5.5+F1160*2.7+F1160/4*10*1)*2,0)*C1160</f>
        <v>132662733</v>
      </c>
      <c r="I1160" s="26">
        <f t="shared" si="55"/>
        <v>120634654</v>
      </c>
      <c r="J1160" s="26"/>
      <c r="K1160" s="35">
        <f>MAX(G1160-MAX(G$5:G1159),0)</f>
        <v>0</v>
      </c>
      <c r="L1160" s="35">
        <f>MAX(G$5:G1160)</f>
        <v>1323065</v>
      </c>
      <c r="M1160" s="3">
        <v>0.7</v>
      </c>
      <c r="N1160" s="38">
        <f>INT(B1160*0.2)</f>
        <v>2988415</v>
      </c>
      <c r="O1160" s="38">
        <f t="shared" si="56"/>
        <v>551276</v>
      </c>
      <c r="P1160">
        <f>INT(L1160*2.5)</f>
        <v>3307662</v>
      </c>
      <c r="Q1160">
        <f>INT(L1160/4)</f>
        <v>330766</v>
      </c>
      <c r="W1160" s="4" t="s">
        <v>8227</v>
      </c>
      <c r="X1160">
        <v>6</v>
      </c>
      <c r="Y1160">
        <f>IF(MOD(X1160,9)=0,N1160,IF(MOD(X1160,6)=0,N1160,IF(MOD(X1160,3)=0,N1160)))</f>
        <v>2988415</v>
      </c>
      <c r="Z1160">
        <f>IF(MOD(X1160,9)=0,O1160,IF(MOD(X1160,6)=0,O1160,IF(MOD(X1160,3)=0,O1160)))</f>
        <v>551276</v>
      </c>
    </row>
    <row r="1161" spans="1:26">
      <c r="A1161" s="4" t="s">
        <v>1408</v>
      </c>
      <c r="B1161" s="3">
        <f>主线辅助!B1157</f>
        <v>14957971</v>
      </c>
      <c r="C1161" s="3">
        <v>7</v>
      </c>
      <c r="D1161" s="3">
        <v>86</v>
      </c>
      <c r="E1161" s="3">
        <v>3</v>
      </c>
      <c r="F1161" s="25">
        <f t="shared" si="54"/>
        <v>1442736</v>
      </c>
      <c r="G1161" s="25">
        <v>1311928</v>
      </c>
      <c r="H1161" s="26">
        <f>ROUND((F1161/4*5.5+F1161*2.7+F1161/4*10*1)*2,0)*C1161</f>
        <v>132803846</v>
      </c>
      <c r="I1161" s="26">
        <f t="shared" si="55"/>
        <v>120762971</v>
      </c>
      <c r="J1161" s="26"/>
      <c r="K1161" s="35">
        <f>MAX(G1161-MAX(G$5:G1160),0)</f>
        <v>0</v>
      </c>
      <c r="L1161" s="35">
        <f>MAX(G$5:G1161)</f>
        <v>1323065</v>
      </c>
      <c r="M1161" s="3">
        <v>0.7</v>
      </c>
      <c r="N1161" s="38">
        <f>INT(B1161*0.2)</f>
        <v>2991594</v>
      </c>
      <c r="O1161" s="38">
        <f t="shared" si="56"/>
        <v>551276</v>
      </c>
      <c r="P1161">
        <f>INT(L1161*2.5)</f>
        <v>3307662</v>
      </c>
      <c r="Q1161">
        <f>INT(L1161/4)</f>
        <v>330766</v>
      </c>
      <c r="W1161" s="4" t="s">
        <v>8227</v>
      </c>
      <c r="X1161">
        <v>7</v>
      </c>
      <c r="Y1161" t="b">
        <f>IF(MOD(X1161,9)=0,N1161,IF(MOD(X1161,6)=0,N1161,IF(MOD(X1161,3)=0,N1161)))</f>
        <v>0</v>
      </c>
      <c r="Z1161" t="b">
        <f>IF(MOD(X1161,9)=0,O1161,IF(MOD(X1161,6)=0,O1161,IF(MOD(X1161,3)=0,O1161)))</f>
        <v>0</v>
      </c>
    </row>
    <row r="1162" spans="1:26">
      <c r="A1162" s="4" t="s">
        <v>1409</v>
      </c>
      <c r="B1162" s="3">
        <f>主线辅助!B1158</f>
        <v>14973865</v>
      </c>
      <c r="C1162" s="3">
        <v>7</v>
      </c>
      <c r="D1162" s="3">
        <v>86</v>
      </c>
      <c r="E1162" s="3">
        <v>3</v>
      </c>
      <c r="F1162" s="25">
        <f t="shared" si="54"/>
        <v>1444269</v>
      </c>
      <c r="G1162" s="25">
        <v>1313322</v>
      </c>
      <c r="H1162" s="26">
        <f>ROUND((F1162/4*5.5+F1162*2.7+F1162/4*10*1)*2,0)*C1162</f>
        <v>132944959</v>
      </c>
      <c r="I1162" s="26">
        <f t="shared" si="55"/>
        <v>120891288</v>
      </c>
      <c r="J1162" s="26"/>
      <c r="K1162" s="35">
        <f>MAX(G1162-MAX(G$5:G1161),0)</f>
        <v>0</v>
      </c>
      <c r="L1162" s="35">
        <f>MAX(G$5:G1162)</f>
        <v>1323065</v>
      </c>
      <c r="M1162" s="3">
        <v>0.7</v>
      </c>
      <c r="N1162" s="38">
        <f>INT(B1162*0.2)</f>
        <v>2994773</v>
      </c>
      <c r="O1162" s="38">
        <f t="shared" si="56"/>
        <v>551276</v>
      </c>
      <c r="P1162">
        <f>INT(L1162*2.5)</f>
        <v>3307662</v>
      </c>
      <c r="Q1162">
        <f>INT(L1162/4)</f>
        <v>330766</v>
      </c>
      <c r="W1162" s="4" t="s">
        <v>8227</v>
      </c>
      <c r="X1162">
        <v>8</v>
      </c>
      <c r="Y1162" t="b">
        <f>IF(MOD(X1162,9)=0,N1162,IF(MOD(X1162,6)=0,N1162,IF(MOD(X1162,3)=0,N1162)))</f>
        <v>0</v>
      </c>
      <c r="Z1162" t="b">
        <f>IF(MOD(X1162,9)=0,O1162,IF(MOD(X1162,6)=0,O1162,IF(MOD(X1162,3)=0,O1162)))</f>
        <v>0</v>
      </c>
    </row>
    <row r="1163" spans="1:26">
      <c r="A1163" s="4" t="s">
        <v>1410</v>
      </c>
      <c r="B1163" s="3">
        <f>主线辅助!B1159</f>
        <v>15005566</v>
      </c>
      <c r="C1163" s="3">
        <v>7</v>
      </c>
      <c r="D1163" s="3">
        <v>86</v>
      </c>
      <c r="E1163" s="3">
        <v>3</v>
      </c>
      <c r="F1163" s="25">
        <f t="shared" si="54"/>
        <v>1447327</v>
      </c>
      <c r="G1163" s="25">
        <v>1316102</v>
      </c>
      <c r="H1163" s="26">
        <f>ROUND((F1163/4*5.5+F1163*2.7+F1163/4*10*1)*2,0)*C1163</f>
        <v>133226450</v>
      </c>
      <c r="I1163" s="26">
        <f t="shared" si="55"/>
        <v>121147187</v>
      </c>
      <c r="J1163" s="26"/>
      <c r="K1163" s="35">
        <f>MAX(G1163-MAX(G$5:G1162),0)</f>
        <v>0</v>
      </c>
      <c r="L1163" s="35">
        <f>MAX(G$5:G1163)</f>
        <v>1323065</v>
      </c>
      <c r="M1163" s="3">
        <v>0.7</v>
      </c>
      <c r="N1163" s="38">
        <f>INT(B1163*0.2)</f>
        <v>3001113</v>
      </c>
      <c r="O1163" s="38">
        <f t="shared" si="56"/>
        <v>551276</v>
      </c>
      <c r="P1163">
        <f>INT(L1163*2.5)</f>
        <v>3307662</v>
      </c>
      <c r="Q1163">
        <f>INT(L1163/4)</f>
        <v>330766</v>
      </c>
      <c r="W1163" s="4" t="s">
        <v>8227</v>
      </c>
      <c r="X1163">
        <v>9</v>
      </c>
      <c r="Y1163">
        <f>IF(MOD(X1163,9)=0,N1163,IF(MOD(X1163,6)=0,N1163,IF(MOD(X1163,3)=0,N1163)))</f>
        <v>3001113</v>
      </c>
      <c r="Z1163">
        <f>IF(MOD(X1163,9)=0,O1163,IF(MOD(X1163,6)=0,O1163,IF(MOD(X1163,3)=0,O1163)))</f>
        <v>551276</v>
      </c>
    </row>
    <row r="1164" spans="1:26">
      <c r="A1164" s="4" t="s">
        <v>252</v>
      </c>
      <c r="B1164" s="3">
        <f>主线辅助!B1160</f>
        <v>15021486</v>
      </c>
      <c r="C1164" s="3">
        <v>7</v>
      </c>
      <c r="D1164" s="3">
        <v>86</v>
      </c>
      <c r="E1164" s="3">
        <v>3</v>
      </c>
      <c r="F1164" s="25">
        <f t="shared" si="54"/>
        <v>1448862</v>
      </c>
      <c r="G1164" s="25">
        <v>1317499</v>
      </c>
      <c r="H1164" s="26">
        <f>ROUND((F1164/4*5.5+F1164*2.7+F1164/4*10*1)*2,0)*C1164</f>
        <v>133367745</v>
      </c>
      <c r="I1164" s="26">
        <f t="shared" si="55"/>
        <v>121275784</v>
      </c>
      <c r="J1164" s="26"/>
      <c r="K1164" s="35">
        <f>MAX(G1164-MAX(G$5:G1163),0)</f>
        <v>0</v>
      </c>
      <c r="L1164" s="35">
        <f>MAX(G$5:G1164)</f>
        <v>1323065</v>
      </c>
      <c r="M1164" s="3">
        <v>0.7</v>
      </c>
      <c r="N1164" s="38">
        <f>INT(B1164*0.2)</f>
        <v>3004297</v>
      </c>
      <c r="O1164" s="38">
        <f t="shared" si="56"/>
        <v>551276</v>
      </c>
      <c r="P1164">
        <f>INT(L1164*2.5)</f>
        <v>3307662</v>
      </c>
      <c r="Q1164">
        <f>INT(L1164/4)</f>
        <v>330766</v>
      </c>
      <c r="W1164" s="4" t="s">
        <v>8227</v>
      </c>
      <c r="X1164">
        <v>10</v>
      </c>
      <c r="Y1164" t="b">
        <f>IF(MOD(X1164,9)=0,N1164,IF(MOD(X1164,6)=0,N1164,IF(MOD(X1164,3)=0,N1164)))</f>
        <v>0</v>
      </c>
      <c r="Z1164" t="b">
        <f>IF(MOD(X1164,9)=0,O1164,IF(MOD(X1164,6)=0,O1164,IF(MOD(X1164,3)=0,O1164)))</f>
        <v>0</v>
      </c>
    </row>
    <row r="1165" spans="1:26">
      <c r="A1165" s="4" t="s">
        <v>1411</v>
      </c>
      <c r="B1165" s="3">
        <f>主线辅助!B1161</f>
        <v>15119713</v>
      </c>
      <c r="C1165" s="3">
        <v>7</v>
      </c>
      <c r="D1165" s="3">
        <v>86</v>
      </c>
      <c r="E1165" s="3">
        <v>3</v>
      </c>
      <c r="F1165" s="25">
        <f t="shared" si="54"/>
        <v>1458336</v>
      </c>
      <c r="G1165" s="25">
        <v>1326114</v>
      </c>
      <c r="H1165" s="26">
        <f>ROUND((F1165/4*5.5+F1165*2.7+F1165/4*10*1)*2,0)*C1165</f>
        <v>134239826</v>
      </c>
      <c r="I1165" s="26">
        <f t="shared" si="55"/>
        <v>122068793</v>
      </c>
      <c r="J1165" s="26"/>
      <c r="K1165" s="35">
        <f>MAX(G1165-MAX(G$5:G1164),0)</f>
        <v>3049</v>
      </c>
      <c r="L1165" s="35">
        <f>MAX(G$5:G1165)</f>
        <v>1326114</v>
      </c>
      <c r="M1165" s="3">
        <v>0.7</v>
      </c>
      <c r="N1165" s="38">
        <f>INT(B1165*0.2)</f>
        <v>3023942</v>
      </c>
      <c r="O1165" s="38">
        <f t="shared" si="56"/>
        <v>552547</v>
      </c>
      <c r="P1165">
        <f>INT(L1165*2.5)</f>
        <v>3315285</v>
      </c>
      <c r="Q1165">
        <f>INT(L1165/4)</f>
        <v>331528</v>
      </c>
      <c r="W1165" s="4" t="s">
        <v>8228</v>
      </c>
      <c r="X1165">
        <v>1</v>
      </c>
      <c r="Y1165" t="b">
        <f>IF(MOD(X1165,9)=0,N1165,IF(MOD(X1165,6)=0,N1165,IF(MOD(X1165,3)=0,N1165)))</f>
        <v>0</v>
      </c>
      <c r="Z1165" t="b">
        <f>IF(MOD(X1165,9)=0,O1165,IF(MOD(X1165,6)=0,O1165,IF(MOD(X1165,3)=0,O1165)))</f>
        <v>0</v>
      </c>
    </row>
    <row r="1166" spans="1:26">
      <c r="A1166" s="4" t="s">
        <v>1412</v>
      </c>
      <c r="B1166" s="3">
        <f>主线辅助!B1162</f>
        <v>15135660</v>
      </c>
      <c r="C1166" s="3">
        <v>7</v>
      </c>
      <c r="D1166" s="3">
        <v>86</v>
      </c>
      <c r="E1166" s="3">
        <v>3</v>
      </c>
      <c r="F1166" s="25">
        <f t="shared" si="54"/>
        <v>1459875</v>
      </c>
      <c r="G1166" s="25">
        <v>1327513</v>
      </c>
      <c r="H1166" s="26">
        <f>ROUND((F1166/4*5.5+F1166*2.7+F1166/4*10*1)*2,0)*C1166</f>
        <v>134381492</v>
      </c>
      <c r="I1166" s="26">
        <f t="shared" si="55"/>
        <v>122197572</v>
      </c>
      <c r="J1166" s="26"/>
      <c r="K1166" s="35">
        <f>MAX(G1166-MAX(G$5:G1165),0)</f>
        <v>1399</v>
      </c>
      <c r="L1166" s="35">
        <f>MAX(G$5:G1166)</f>
        <v>1327513</v>
      </c>
      <c r="M1166" s="3">
        <v>0.7</v>
      </c>
      <c r="N1166" s="38">
        <f>INT(B1166*0.2)</f>
        <v>3027132</v>
      </c>
      <c r="O1166" s="38">
        <f t="shared" si="56"/>
        <v>553130</v>
      </c>
      <c r="P1166">
        <f>INT(L1166*2.5)</f>
        <v>3318782</v>
      </c>
      <c r="Q1166">
        <f>INT(L1166/4)</f>
        <v>331878</v>
      </c>
      <c r="W1166" s="4" t="s">
        <v>8228</v>
      </c>
      <c r="X1166">
        <v>2</v>
      </c>
      <c r="Y1166" t="b">
        <f>IF(MOD(X1166,9)=0,N1166,IF(MOD(X1166,6)=0,N1166,IF(MOD(X1166,3)=0,N1166)))</f>
        <v>0</v>
      </c>
      <c r="Z1166" t="b">
        <f>IF(MOD(X1166,9)=0,O1166,IF(MOD(X1166,6)=0,O1166,IF(MOD(X1166,3)=0,O1166)))</f>
        <v>0</v>
      </c>
    </row>
    <row r="1167" spans="1:26">
      <c r="A1167" s="4" t="s">
        <v>1413</v>
      </c>
      <c r="B1167" s="3">
        <f>主线辅助!B1163</f>
        <v>15167508</v>
      </c>
      <c r="C1167" s="3">
        <v>7</v>
      </c>
      <c r="D1167" s="3">
        <v>86</v>
      </c>
      <c r="E1167" s="3">
        <v>3</v>
      </c>
      <c r="F1167" s="25">
        <f t="shared" si="54"/>
        <v>1462946</v>
      </c>
      <c r="G1167" s="25">
        <v>1330306</v>
      </c>
      <c r="H1167" s="26">
        <f>ROUND((F1167/4*5.5+F1167*2.7+F1167/4*10*1)*2,0)*C1167</f>
        <v>134664180</v>
      </c>
      <c r="I1167" s="26">
        <f t="shared" si="55"/>
        <v>122454668</v>
      </c>
      <c r="J1167" s="26"/>
      <c r="K1167" s="35">
        <f>MAX(G1167-MAX(G$5:G1166),0)</f>
        <v>2793</v>
      </c>
      <c r="L1167" s="35">
        <f>MAX(G$5:G1167)</f>
        <v>1330306</v>
      </c>
      <c r="M1167" s="3">
        <v>0.7</v>
      </c>
      <c r="N1167" s="38">
        <f>INT(B1167*0.2)</f>
        <v>3033501</v>
      </c>
      <c r="O1167" s="38">
        <f t="shared" si="56"/>
        <v>554293</v>
      </c>
      <c r="P1167">
        <f>INT(L1167*2.5)</f>
        <v>3325765</v>
      </c>
      <c r="Q1167">
        <f>INT(L1167/4)</f>
        <v>332576</v>
      </c>
      <c r="W1167" s="4" t="s">
        <v>8228</v>
      </c>
      <c r="X1167">
        <v>3</v>
      </c>
      <c r="Y1167">
        <f>IF(MOD(X1167,9)=0,N1167,IF(MOD(X1167,6)=0,N1167,IF(MOD(X1167,3)=0,N1167)))</f>
        <v>3033501</v>
      </c>
      <c r="Z1167">
        <f>IF(MOD(X1167,9)=0,O1167,IF(MOD(X1167,6)=0,O1167,IF(MOD(X1167,3)=0,O1167)))</f>
        <v>554293</v>
      </c>
    </row>
    <row r="1168" spans="1:26">
      <c r="A1168" s="4" t="s">
        <v>1414</v>
      </c>
      <c r="B1168" s="3">
        <f>主线辅助!B1164</f>
        <v>15183483</v>
      </c>
      <c r="C1168" s="3">
        <v>7</v>
      </c>
      <c r="D1168" s="3">
        <v>86</v>
      </c>
      <c r="E1168" s="3">
        <v>3</v>
      </c>
      <c r="F1168" s="25">
        <f t="shared" si="54"/>
        <v>1464487</v>
      </c>
      <c r="G1168" s="25">
        <v>1331707</v>
      </c>
      <c r="H1168" s="26">
        <f>ROUND((F1168/4*5.5+F1168*2.7+F1168/4*10*1)*2,0)*C1168</f>
        <v>134806028</v>
      </c>
      <c r="I1168" s="26">
        <f t="shared" si="55"/>
        <v>122583629</v>
      </c>
      <c r="J1168" s="26"/>
      <c r="K1168" s="35">
        <f>MAX(G1168-MAX(G$5:G1167),0)</f>
        <v>1401</v>
      </c>
      <c r="L1168" s="35">
        <f>MAX(G$5:G1168)</f>
        <v>1331707</v>
      </c>
      <c r="M1168" s="3">
        <v>0.7</v>
      </c>
      <c r="N1168" s="38">
        <f>INT(B1168*0.2)</f>
        <v>3036696</v>
      </c>
      <c r="O1168" s="38">
        <f t="shared" si="56"/>
        <v>554877</v>
      </c>
      <c r="P1168">
        <f>INT(L1168*2.5)</f>
        <v>3329267</v>
      </c>
      <c r="Q1168">
        <f>INT(L1168/4)</f>
        <v>332926</v>
      </c>
      <c r="W1168" s="4" t="s">
        <v>8228</v>
      </c>
      <c r="X1168">
        <v>4</v>
      </c>
      <c r="Y1168" t="b">
        <f>IF(MOD(X1168,9)=0,N1168,IF(MOD(X1168,6)=0,N1168,IF(MOD(X1168,3)=0,N1168)))</f>
        <v>0</v>
      </c>
      <c r="Z1168" t="b">
        <f>IF(MOD(X1168,9)=0,O1168,IF(MOD(X1168,6)=0,O1168,IF(MOD(X1168,3)=0,O1168)))</f>
        <v>0</v>
      </c>
    </row>
    <row r="1169" spans="1:26">
      <c r="A1169" s="4" t="s">
        <v>1415</v>
      </c>
      <c r="B1169" s="3">
        <f>主线辅助!B1165</f>
        <v>15199462</v>
      </c>
      <c r="C1169" s="3">
        <v>7</v>
      </c>
      <c r="D1169" s="3">
        <v>86</v>
      </c>
      <c r="E1169" s="3">
        <v>3</v>
      </c>
      <c r="F1169" s="25">
        <f t="shared" si="54"/>
        <v>1466028</v>
      </c>
      <c r="G1169" s="25">
        <v>1333108</v>
      </c>
      <c r="H1169" s="26">
        <f>ROUND((F1169/4*5.5+F1169*2.7+F1169/4*10*1)*2,0)*C1169</f>
        <v>134947876</v>
      </c>
      <c r="I1169" s="26">
        <f t="shared" si="55"/>
        <v>122712590</v>
      </c>
      <c r="J1169" s="26"/>
      <c r="K1169" s="35">
        <f>MAX(G1169-MAX(G$5:G1168),0)</f>
        <v>1401</v>
      </c>
      <c r="L1169" s="35">
        <f>MAX(G$5:G1169)</f>
        <v>1333108</v>
      </c>
      <c r="M1169" s="3">
        <v>0.7</v>
      </c>
      <c r="N1169" s="38">
        <f>INT(B1169*0.2)</f>
        <v>3039892</v>
      </c>
      <c r="O1169" s="38">
        <f t="shared" si="56"/>
        <v>555461</v>
      </c>
      <c r="P1169">
        <f>INT(L1169*2.5)</f>
        <v>3332770</v>
      </c>
      <c r="Q1169">
        <f>INT(L1169/4)</f>
        <v>333277</v>
      </c>
      <c r="W1169" s="4" t="s">
        <v>8228</v>
      </c>
      <c r="X1169">
        <v>5</v>
      </c>
      <c r="Y1169" t="b">
        <f>IF(MOD(X1169,9)=0,N1169,IF(MOD(X1169,6)=0,N1169,IF(MOD(X1169,3)=0,N1169)))</f>
        <v>0</v>
      </c>
      <c r="Z1169" t="b">
        <f>IF(MOD(X1169,9)=0,O1169,IF(MOD(X1169,6)=0,O1169,IF(MOD(X1169,3)=0,O1169)))</f>
        <v>0</v>
      </c>
    </row>
    <row r="1170" spans="1:26">
      <c r="A1170" s="4" t="s">
        <v>1416</v>
      </c>
      <c r="B1170" s="3">
        <f>主线辅助!B1166</f>
        <v>15231407</v>
      </c>
      <c r="C1170" s="3">
        <v>7</v>
      </c>
      <c r="D1170" s="3">
        <v>86</v>
      </c>
      <c r="E1170" s="3">
        <v>3</v>
      </c>
      <c r="F1170" s="25">
        <f t="shared" si="54"/>
        <v>1469110</v>
      </c>
      <c r="G1170" s="25">
        <v>1335910</v>
      </c>
      <c r="H1170" s="26">
        <f>ROUND((F1170/4*5.5+F1170*2.7+F1170/4*10*1)*2,0)*C1170</f>
        <v>135231579</v>
      </c>
      <c r="I1170" s="26">
        <f t="shared" si="55"/>
        <v>122970519</v>
      </c>
      <c r="J1170" s="26"/>
      <c r="K1170" s="35">
        <f>MAX(G1170-MAX(G$5:G1169),0)</f>
        <v>2802</v>
      </c>
      <c r="L1170" s="35">
        <f>MAX(G$5:G1170)</f>
        <v>1335910</v>
      </c>
      <c r="M1170" s="3">
        <v>0.7</v>
      </c>
      <c r="N1170" s="38">
        <f>INT(B1170*0.2)</f>
        <v>3046281</v>
      </c>
      <c r="O1170" s="38">
        <f t="shared" si="56"/>
        <v>556628</v>
      </c>
      <c r="P1170">
        <f>INT(L1170*2.5)</f>
        <v>3339775</v>
      </c>
      <c r="Q1170">
        <f>INT(L1170/4)</f>
        <v>333977</v>
      </c>
      <c r="W1170" s="4" t="s">
        <v>8228</v>
      </c>
      <c r="X1170">
        <v>6</v>
      </c>
      <c r="Y1170">
        <f>IF(MOD(X1170,9)=0,N1170,IF(MOD(X1170,6)=0,N1170,IF(MOD(X1170,3)=0,N1170)))</f>
        <v>3046281</v>
      </c>
      <c r="Z1170">
        <f>IF(MOD(X1170,9)=0,O1170,IF(MOD(X1170,6)=0,O1170,IF(MOD(X1170,3)=0,O1170)))</f>
        <v>556628</v>
      </c>
    </row>
    <row r="1171" spans="1:26">
      <c r="A1171" s="4" t="s">
        <v>1417</v>
      </c>
      <c r="B1171" s="3">
        <f>主线辅助!B1167</f>
        <v>15247412</v>
      </c>
      <c r="C1171" s="3">
        <v>7</v>
      </c>
      <c r="D1171" s="3">
        <v>86</v>
      </c>
      <c r="E1171" s="3">
        <v>3</v>
      </c>
      <c r="F1171" s="25">
        <f t="shared" si="54"/>
        <v>1470653</v>
      </c>
      <c r="G1171" s="25">
        <v>1337314</v>
      </c>
      <c r="H1171" s="26">
        <f>ROUND((F1171/4*5.5+F1171*2.7+F1171/4*10*1)*2,0)*C1171</f>
        <v>135373609</v>
      </c>
      <c r="I1171" s="26">
        <f t="shared" si="55"/>
        <v>123099753</v>
      </c>
      <c r="J1171" s="26"/>
      <c r="K1171" s="35">
        <f>MAX(G1171-MAX(G$5:G1170),0)</f>
        <v>1404</v>
      </c>
      <c r="L1171" s="35">
        <f>MAX(G$5:G1171)</f>
        <v>1337314</v>
      </c>
      <c r="M1171" s="3">
        <v>0.7</v>
      </c>
      <c r="N1171" s="38">
        <f>INT(B1171*0.2)</f>
        <v>3049482</v>
      </c>
      <c r="O1171" s="38">
        <f t="shared" si="56"/>
        <v>557213</v>
      </c>
      <c r="P1171">
        <f>INT(L1171*2.5)</f>
        <v>3343285</v>
      </c>
      <c r="Q1171">
        <f>INT(L1171/4)</f>
        <v>334328</v>
      </c>
      <c r="W1171" s="4" t="s">
        <v>8228</v>
      </c>
      <c r="X1171">
        <v>7</v>
      </c>
      <c r="Y1171" t="b">
        <f>IF(MOD(X1171,9)=0,N1171,IF(MOD(X1171,6)=0,N1171,IF(MOD(X1171,3)=0,N1171)))</f>
        <v>0</v>
      </c>
      <c r="Z1171" t="b">
        <f>IF(MOD(X1171,9)=0,O1171,IF(MOD(X1171,6)=0,O1171,IF(MOD(X1171,3)=0,O1171)))</f>
        <v>0</v>
      </c>
    </row>
    <row r="1172" spans="1:26">
      <c r="A1172" s="4" t="s">
        <v>1418</v>
      </c>
      <c r="B1172" s="3">
        <f>主线辅助!B1168</f>
        <v>15263419</v>
      </c>
      <c r="C1172" s="3">
        <v>7</v>
      </c>
      <c r="D1172" s="3">
        <v>86</v>
      </c>
      <c r="E1172" s="3">
        <v>3</v>
      </c>
      <c r="F1172" s="25">
        <f t="shared" si="54"/>
        <v>1472197</v>
      </c>
      <c r="G1172" s="25">
        <v>1338718</v>
      </c>
      <c r="H1172" s="26">
        <f>ROUND((F1172/4*5.5+F1172*2.7+F1172/4*10*1)*2,0)*C1172</f>
        <v>135515737</v>
      </c>
      <c r="I1172" s="26">
        <f t="shared" si="55"/>
        <v>123228994</v>
      </c>
      <c r="J1172" s="26"/>
      <c r="K1172" s="35">
        <f>MAX(G1172-MAX(G$5:G1171),0)</f>
        <v>1404</v>
      </c>
      <c r="L1172" s="35">
        <f>MAX(G$5:G1172)</f>
        <v>1338718</v>
      </c>
      <c r="M1172" s="3">
        <v>0.7</v>
      </c>
      <c r="N1172" s="38">
        <f>INT(B1172*0.2)</f>
        <v>3052683</v>
      </c>
      <c r="O1172" s="38">
        <f t="shared" si="56"/>
        <v>557798</v>
      </c>
      <c r="P1172">
        <f>INT(L1172*2.5)</f>
        <v>3346795</v>
      </c>
      <c r="Q1172">
        <f>INT(L1172/4)</f>
        <v>334679</v>
      </c>
      <c r="W1172" s="4" t="s">
        <v>8228</v>
      </c>
      <c r="X1172">
        <v>8</v>
      </c>
      <c r="Y1172" t="b">
        <f>IF(MOD(X1172,9)=0,N1172,IF(MOD(X1172,6)=0,N1172,IF(MOD(X1172,3)=0,N1172)))</f>
        <v>0</v>
      </c>
      <c r="Z1172" t="b">
        <f>IF(MOD(X1172,9)=0,O1172,IF(MOD(X1172,6)=0,O1172,IF(MOD(X1172,3)=0,O1172)))</f>
        <v>0</v>
      </c>
    </row>
    <row r="1173" spans="1:26">
      <c r="A1173" s="4" t="s">
        <v>1419</v>
      </c>
      <c r="B1173" s="3">
        <f>主线辅助!B1169</f>
        <v>15295461</v>
      </c>
      <c r="C1173" s="3">
        <v>7</v>
      </c>
      <c r="D1173" s="3">
        <v>86</v>
      </c>
      <c r="E1173" s="3">
        <v>3</v>
      </c>
      <c r="F1173" s="25">
        <f t="shared" si="54"/>
        <v>1475288</v>
      </c>
      <c r="G1173" s="25">
        <v>1341528</v>
      </c>
      <c r="H1173" s="26">
        <f>ROUND((F1173/4*5.5+F1173*2.7+F1173/4*10*1)*2,0)*C1173</f>
        <v>135800259</v>
      </c>
      <c r="I1173" s="26">
        <f t="shared" si="55"/>
        <v>123487651</v>
      </c>
      <c r="J1173" s="26"/>
      <c r="K1173" s="35">
        <f>MAX(G1173-MAX(G$5:G1172),0)</f>
        <v>2810</v>
      </c>
      <c r="L1173" s="35">
        <f>MAX(G$5:G1173)</f>
        <v>1341528</v>
      </c>
      <c r="M1173" s="3">
        <v>0.7</v>
      </c>
      <c r="N1173" s="38">
        <f>INT(B1173*0.2)</f>
        <v>3059092</v>
      </c>
      <c r="O1173" s="38">
        <f t="shared" si="56"/>
        <v>558970</v>
      </c>
      <c r="P1173">
        <f>INT(L1173*2.5)</f>
        <v>3353820</v>
      </c>
      <c r="Q1173">
        <f>INT(L1173/4)</f>
        <v>335382</v>
      </c>
      <c r="W1173" s="4" t="s">
        <v>8228</v>
      </c>
      <c r="X1173">
        <v>9</v>
      </c>
      <c r="Y1173">
        <f>IF(MOD(X1173,9)=0,N1173,IF(MOD(X1173,6)=0,N1173,IF(MOD(X1173,3)=0,N1173)))</f>
        <v>3059092</v>
      </c>
      <c r="Z1173">
        <f>IF(MOD(X1173,9)=0,O1173,IF(MOD(X1173,6)=0,O1173,IF(MOD(X1173,3)=0,O1173)))</f>
        <v>558970</v>
      </c>
    </row>
    <row r="1174" spans="1:26">
      <c r="A1174" s="4" t="s">
        <v>254</v>
      </c>
      <c r="B1174" s="3">
        <f>主线辅助!B1170</f>
        <v>15311497</v>
      </c>
      <c r="C1174" s="3">
        <v>7</v>
      </c>
      <c r="D1174" s="3">
        <v>86</v>
      </c>
      <c r="E1174" s="3">
        <v>3</v>
      </c>
      <c r="F1174" s="25">
        <f t="shared" si="54"/>
        <v>1476834</v>
      </c>
      <c r="G1174" s="25">
        <v>1342935</v>
      </c>
      <c r="H1174" s="26">
        <f>ROUND((F1174/4*5.5+F1174*2.7+F1174/4*10*1)*2,0)*C1174</f>
        <v>135942569</v>
      </c>
      <c r="I1174" s="26">
        <f t="shared" si="55"/>
        <v>123617165</v>
      </c>
      <c r="J1174" s="26"/>
      <c r="K1174" s="35">
        <f>MAX(G1174-MAX(G$5:G1173),0)</f>
        <v>1407</v>
      </c>
      <c r="L1174" s="35">
        <f>MAX(G$5:G1174)</f>
        <v>1342935</v>
      </c>
      <c r="M1174" s="3">
        <v>0.7</v>
      </c>
      <c r="N1174" s="38">
        <f>INT(B1174*0.2)</f>
        <v>3062299</v>
      </c>
      <c r="O1174" s="38">
        <f t="shared" si="56"/>
        <v>559555</v>
      </c>
      <c r="P1174">
        <f>INT(L1174*2.5)</f>
        <v>3357337</v>
      </c>
      <c r="Q1174">
        <f>INT(L1174/4)</f>
        <v>335733</v>
      </c>
      <c r="W1174" s="4" t="s">
        <v>8228</v>
      </c>
      <c r="X1174">
        <v>10</v>
      </c>
      <c r="Y1174" t="b">
        <f>IF(MOD(X1174,9)=0,N1174,IF(MOD(X1174,6)=0,N1174,IF(MOD(X1174,3)=0,N1174)))</f>
        <v>0</v>
      </c>
      <c r="Z1174" t="b">
        <f>IF(MOD(X1174,9)=0,O1174,IF(MOD(X1174,6)=0,O1174,IF(MOD(X1174,3)=0,O1174)))</f>
        <v>0</v>
      </c>
    </row>
    <row r="1175" spans="1:26">
      <c r="A1175" s="4" t="s">
        <v>1420</v>
      </c>
      <c r="B1175" s="3">
        <f>主线辅助!B1171</f>
        <v>15410681</v>
      </c>
      <c r="C1175" s="3">
        <v>7</v>
      </c>
      <c r="D1175" s="3">
        <v>86</v>
      </c>
      <c r="E1175" s="3">
        <v>3</v>
      </c>
      <c r="F1175" s="25">
        <f t="shared" si="54"/>
        <v>1486401</v>
      </c>
      <c r="G1175" s="25">
        <v>1351634</v>
      </c>
      <c r="H1175" s="26">
        <f>ROUND((F1175/4*5.5+F1175*2.7+F1175/4*10*1)*2,0)*C1175</f>
        <v>136823211</v>
      </c>
      <c r="I1175" s="26">
        <f t="shared" si="55"/>
        <v>124417909</v>
      </c>
      <c r="J1175" s="26"/>
      <c r="K1175" s="35">
        <f>MAX(G1175-MAX(G$5:G1174),0)</f>
        <v>8699</v>
      </c>
      <c r="L1175" s="35">
        <f>MAX(G$5:G1175)</f>
        <v>1351634</v>
      </c>
      <c r="M1175" s="3">
        <v>0.7</v>
      </c>
      <c r="N1175" s="38">
        <f>INT(B1175*0.2)</f>
        <v>3082136</v>
      </c>
      <c r="O1175" s="38">
        <f t="shared" si="56"/>
        <v>563180</v>
      </c>
      <c r="P1175">
        <f>INT(L1175*2.5)</f>
        <v>3379085</v>
      </c>
      <c r="Q1175">
        <f>INT(L1175/4)</f>
        <v>337908</v>
      </c>
      <c r="W1175" s="4" t="s">
        <v>8229</v>
      </c>
      <c r="X1175">
        <v>1</v>
      </c>
      <c r="Y1175" t="b">
        <f>IF(MOD(X1175,9)=0,N1175,IF(MOD(X1175,6)=0,N1175,IF(MOD(X1175,3)=0,N1175)))</f>
        <v>0</v>
      </c>
      <c r="Z1175" t="b">
        <f>IF(MOD(X1175,9)=0,O1175,IF(MOD(X1175,6)=0,O1175,IF(MOD(X1175,3)=0,O1175)))</f>
        <v>0</v>
      </c>
    </row>
    <row r="1176" spans="1:26">
      <c r="A1176" s="4" t="s">
        <v>1421</v>
      </c>
      <c r="B1176" s="3">
        <f>主线辅助!B1172</f>
        <v>15426743</v>
      </c>
      <c r="C1176" s="3">
        <v>7</v>
      </c>
      <c r="D1176" s="3">
        <v>86</v>
      </c>
      <c r="E1176" s="3">
        <v>3</v>
      </c>
      <c r="F1176" s="25">
        <f t="shared" si="54"/>
        <v>1487950</v>
      </c>
      <c r="G1176" s="25">
        <v>1353043</v>
      </c>
      <c r="H1176" s="26">
        <f>ROUND((F1176/4*5.5+F1176*2.7+F1176/4*10*1)*2,0)*C1176</f>
        <v>136965801</v>
      </c>
      <c r="I1176" s="26">
        <f t="shared" si="55"/>
        <v>124547605</v>
      </c>
      <c r="J1176" s="26"/>
      <c r="K1176" s="35">
        <f>MAX(G1176-MAX(G$5:G1175),0)</f>
        <v>1409</v>
      </c>
      <c r="L1176" s="35">
        <f>MAX(G$5:G1176)</f>
        <v>1353043</v>
      </c>
      <c r="M1176" s="3">
        <v>0.7</v>
      </c>
      <c r="N1176" s="38">
        <f>INT(B1176*0.2)</f>
        <v>3085348</v>
      </c>
      <c r="O1176" s="38">
        <f t="shared" si="56"/>
        <v>563767</v>
      </c>
      <c r="P1176">
        <f>INT(L1176*2.5)</f>
        <v>3382607</v>
      </c>
      <c r="Q1176">
        <f>INT(L1176/4)</f>
        <v>338260</v>
      </c>
      <c r="W1176" s="4" t="s">
        <v>8229</v>
      </c>
      <c r="X1176">
        <v>2</v>
      </c>
      <c r="Y1176" t="b">
        <f>IF(MOD(X1176,9)=0,N1176,IF(MOD(X1176,6)=0,N1176,IF(MOD(X1176,3)=0,N1176)))</f>
        <v>0</v>
      </c>
      <c r="Z1176" t="b">
        <f>IF(MOD(X1176,9)=0,O1176,IF(MOD(X1176,6)=0,O1176,IF(MOD(X1176,3)=0,O1176)))</f>
        <v>0</v>
      </c>
    </row>
    <row r="1177" spans="1:26">
      <c r="A1177" s="4" t="s">
        <v>1422</v>
      </c>
      <c r="B1177" s="3">
        <f>主线辅助!B1173</f>
        <v>15458933</v>
      </c>
      <c r="C1177" s="3">
        <v>7</v>
      </c>
      <c r="D1177" s="3">
        <v>86</v>
      </c>
      <c r="E1177" s="3">
        <v>3</v>
      </c>
      <c r="F1177" s="25">
        <f t="shared" si="54"/>
        <v>1491055</v>
      </c>
      <c r="G1177" s="25">
        <v>1355866</v>
      </c>
      <c r="H1177" s="26">
        <f>ROUND((F1177/4*5.5+F1177*2.7+F1177/4*10*1)*2,0)*C1177</f>
        <v>137251611</v>
      </c>
      <c r="I1177" s="26">
        <f t="shared" si="55"/>
        <v>124807466</v>
      </c>
      <c r="J1177" s="26"/>
      <c r="K1177" s="35">
        <f>MAX(G1177-MAX(G$5:G1176),0)</f>
        <v>2823</v>
      </c>
      <c r="L1177" s="35">
        <f>MAX(G$5:G1177)</f>
        <v>1355866</v>
      </c>
      <c r="M1177" s="3">
        <v>0.7</v>
      </c>
      <c r="N1177" s="38">
        <f>INT(B1177*0.2)</f>
        <v>3091786</v>
      </c>
      <c r="O1177" s="38">
        <f t="shared" si="56"/>
        <v>564943</v>
      </c>
      <c r="P1177">
        <f>INT(L1177*2.5)</f>
        <v>3389665</v>
      </c>
      <c r="Q1177">
        <f>INT(L1177/4)</f>
        <v>338966</v>
      </c>
      <c r="W1177" s="4" t="s">
        <v>8229</v>
      </c>
      <c r="X1177">
        <v>3</v>
      </c>
      <c r="Y1177">
        <f>IF(MOD(X1177,9)=0,N1177,IF(MOD(X1177,6)=0,N1177,IF(MOD(X1177,3)=0,N1177)))</f>
        <v>3091786</v>
      </c>
      <c r="Z1177">
        <f>IF(MOD(X1177,9)=0,O1177,IF(MOD(X1177,6)=0,O1177,IF(MOD(X1177,3)=0,O1177)))</f>
        <v>564943</v>
      </c>
    </row>
    <row r="1178" spans="1:26">
      <c r="A1178" s="4" t="s">
        <v>1423</v>
      </c>
      <c r="B1178" s="3">
        <f>主线辅助!B1174</f>
        <v>15475021</v>
      </c>
      <c r="C1178" s="3">
        <v>7</v>
      </c>
      <c r="D1178" s="3">
        <v>86</v>
      </c>
      <c r="E1178" s="3">
        <v>3</v>
      </c>
      <c r="F1178" s="25">
        <f t="shared" si="54"/>
        <v>1492607</v>
      </c>
      <c r="G1178" s="25">
        <v>1357277</v>
      </c>
      <c r="H1178" s="26">
        <f>ROUND((F1178/4*5.5+F1178*2.7+F1178/4*10*1)*2,0)*C1178</f>
        <v>137394474</v>
      </c>
      <c r="I1178" s="26">
        <f t="shared" si="55"/>
        <v>124937351</v>
      </c>
      <c r="J1178" s="26"/>
      <c r="K1178" s="35">
        <f>MAX(G1178-MAX(G$5:G1177),0)</f>
        <v>1411</v>
      </c>
      <c r="L1178" s="35">
        <f>MAX(G$5:G1178)</f>
        <v>1357277</v>
      </c>
      <c r="M1178" s="3">
        <v>0.7</v>
      </c>
      <c r="N1178" s="38">
        <f>INT(B1178*0.2)</f>
        <v>3095004</v>
      </c>
      <c r="O1178" s="38">
        <f t="shared" si="56"/>
        <v>565531</v>
      </c>
      <c r="P1178">
        <f>INT(L1178*2.5)</f>
        <v>3393192</v>
      </c>
      <c r="Q1178">
        <f>INT(L1178/4)</f>
        <v>339319</v>
      </c>
      <c r="W1178" s="4" t="s">
        <v>8229</v>
      </c>
      <c r="X1178">
        <v>4</v>
      </c>
      <c r="Y1178" t="b">
        <f>IF(MOD(X1178,9)=0,N1178,IF(MOD(X1178,6)=0,N1178,IF(MOD(X1178,3)=0,N1178)))</f>
        <v>0</v>
      </c>
      <c r="Z1178" t="b">
        <f>IF(MOD(X1178,9)=0,O1178,IF(MOD(X1178,6)=0,O1178,IF(MOD(X1178,3)=0,O1178)))</f>
        <v>0</v>
      </c>
    </row>
    <row r="1179" spans="1:26">
      <c r="A1179" s="4" t="s">
        <v>1424</v>
      </c>
      <c r="B1179" s="3">
        <f>主线辅助!B1175</f>
        <v>15491111</v>
      </c>
      <c r="C1179" s="3">
        <v>7</v>
      </c>
      <c r="D1179" s="3">
        <v>86</v>
      </c>
      <c r="E1179" s="3">
        <v>3</v>
      </c>
      <c r="F1179" s="25">
        <f t="shared" si="54"/>
        <v>1494159</v>
      </c>
      <c r="G1179" s="25">
        <v>1358688</v>
      </c>
      <c r="H1179" s="26">
        <f>ROUND((F1179/4*5.5+F1179*2.7+F1179/4*10*1)*2,0)*C1179</f>
        <v>137537337</v>
      </c>
      <c r="I1179" s="26">
        <f t="shared" si="55"/>
        <v>125067229</v>
      </c>
      <c r="J1179" s="26"/>
      <c r="K1179" s="35">
        <f>MAX(G1179-MAX(G$5:G1178),0)</f>
        <v>1411</v>
      </c>
      <c r="L1179" s="35">
        <f>MAX(G$5:G1179)</f>
        <v>1358688</v>
      </c>
      <c r="M1179" s="3">
        <v>0.7</v>
      </c>
      <c r="N1179" s="38">
        <f>INT(B1179*0.2)</f>
        <v>3098222</v>
      </c>
      <c r="O1179" s="38">
        <f t="shared" si="56"/>
        <v>566120</v>
      </c>
      <c r="P1179">
        <f>INT(L1179*2.5)</f>
        <v>3396720</v>
      </c>
      <c r="Q1179">
        <f>INT(L1179/4)</f>
        <v>339672</v>
      </c>
      <c r="W1179" s="4" t="s">
        <v>8229</v>
      </c>
      <c r="X1179">
        <v>5</v>
      </c>
      <c r="Y1179" t="b">
        <f>IF(MOD(X1179,9)=0,N1179,IF(MOD(X1179,6)=0,N1179,IF(MOD(X1179,3)=0,N1179)))</f>
        <v>0</v>
      </c>
      <c r="Z1179" t="b">
        <f>IF(MOD(X1179,9)=0,O1179,IF(MOD(X1179,6)=0,O1179,IF(MOD(X1179,3)=0,O1179)))</f>
        <v>0</v>
      </c>
    </row>
    <row r="1180" spans="1:26">
      <c r="A1180" s="4" t="s">
        <v>1425</v>
      </c>
      <c r="B1180" s="3">
        <f>主线辅助!B1176</f>
        <v>15523402</v>
      </c>
      <c r="C1180" s="3">
        <v>7</v>
      </c>
      <c r="D1180" s="3">
        <v>86</v>
      </c>
      <c r="E1180" s="3">
        <v>3</v>
      </c>
      <c r="F1180" s="25">
        <f t="shared" si="54"/>
        <v>1497273</v>
      </c>
      <c r="G1180" s="25">
        <v>1361520</v>
      </c>
      <c r="H1180" s="26">
        <f>ROUND((F1180/4*5.5+F1180*2.7+F1180/4*10*1)*2,0)*C1180</f>
        <v>137823980</v>
      </c>
      <c r="I1180" s="26">
        <f t="shared" si="55"/>
        <v>125327916</v>
      </c>
      <c r="J1180" s="26"/>
      <c r="K1180" s="35">
        <f>MAX(G1180-MAX(G$5:G1179),0)</f>
        <v>2832</v>
      </c>
      <c r="L1180" s="35">
        <f>MAX(G$5:G1180)</f>
        <v>1361520</v>
      </c>
      <c r="M1180" s="3">
        <v>0.7</v>
      </c>
      <c r="N1180" s="38">
        <f>INT(B1180*0.2)</f>
        <v>3104680</v>
      </c>
      <c r="O1180" s="38">
        <f t="shared" si="56"/>
        <v>567300</v>
      </c>
      <c r="P1180">
        <f>INT(L1180*2.5)</f>
        <v>3403800</v>
      </c>
      <c r="Q1180">
        <f>INT(L1180/4)</f>
        <v>340380</v>
      </c>
      <c r="W1180" s="4" t="s">
        <v>8229</v>
      </c>
      <c r="X1180">
        <v>6</v>
      </c>
      <c r="Y1180">
        <f>IF(MOD(X1180,9)=0,N1180,IF(MOD(X1180,6)=0,N1180,IF(MOD(X1180,3)=0,N1180)))</f>
        <v>3104680</v>
      </c>
      <c r="Z1180">
        <f>IF(MOD(X1180,9)=0,O1180,IF(MOD(X1180,6)=0,O1180,IF(MOD(X1180,3)=0,O1180)))</f>
        <v>567300</v>
      </c>
    </row>
    <row r="1181" spans="1:26">
      <c r="A1181" s="4" t="s">
        <v>1426</v>
      </c>
      <c r="B1181" s="3">
        <f>主线辅助!B1177</f>
        <v>15539518</v>
      </c>
      <c r="C1181" s="3">
        <v>7</v>
      </c>
      <c r="D1181" s="3">
        <v>86</v>
      </c>
      <c r="E1181" s="3">
        <v>3</v>
      </c>
      <c r="F1181" s="25">
        <f t="shared" si="54"/>
        <v>1498828</v>
      </c>
      <c r="G1181" s="25">
        <v>1362934</v>
      </c>
      <c r="H1181" s="26">
        <f>ROUND((F1181/4*5.5+F1181*2.7+F1181/4*10*1)*2,0)*C1181</f>
        <v>137967116</v>
      </c>
      <c r="I1181" s="26">
        <f t="shared" si="55"/>
        <v>125458074</v>
      </c>
      <c r="J1181" s="26"/>
      <c r="K1181" s="35">
        <f>MAX(G1181-MAX(G$5:G1180),0)</f>
        <v>1414</v>
      </c>
      <c r="L1181" s="35">
        <f>MAX(G$5:G1181)</f>
        <v>1362934</v>
      </c>
      <c r="M1181" s="3">
        <v>0.7</v>
      </c>
      <c r="N1181" s="38">
        <f>INT(B1181*0.2)</f>
        <v>3107903</v>
      </c>
      <c r="O1181" s="38">
        <f t="shared" si="56"/>
        <v>567888</v>
      </c>
      <c r="P1181">
        <f>INT(L1181*2.5)</f>
        <v>3407335</v>
      </c>
      <c r="Q1181">
        <f>INT(L1181/4)</f>
        <v>340733</v>
      </c>
      <c r="W1181" s="4" t="s">
        <v>8229</v>
      </c>
      <c r="X1181">
        <v>7</v>
      </c>
      <c r="Y1181" t="b">
        <f>IF(MOD(X1181,9)=0,N1181,IF(MOD(X1181,6)=0,N1181,IF(MOD(X1181,3)=0,N1181)))</f>
        <v>0</v>
      </c>
      <c r="Z1181" t="b">
        <f>IF(MOD(X1181,9)=0,O1181,IF(MOD(X1181,6)=0,O1181,IF(MOD(X1181,3)=0,O1181)))</f>
        <v>0</v>
      </c>
    </row>
    <row r="1182" spans="1:26">
      <c r="A1182" s="4" t="s">
        <v>1427</v>
      </c>
      <c r="B1182" s="3">
        <f>主线辅助!B1178</f>
        <v>15555639</v>
      </c>
      <c r="C1182" s="3">
        <v>7</v>
      </c>
      <c r="D1182" s="3">
        <v>86</v>
      </c>
      <c r="E1182" s="3">
        <v>3</v>
      </c>
      <c r="F1182" s="25">
        <f t="shared" si="54"/>
        <v>1500383</v>
      </c>
      <c r="G1182" s="25">
        <v>1364348</v>
      </c>
      <c r="H1182" s="26">
        <f>ROUND((F1182/4*5.5+F1182*2.7+F1182/4*10*1)*2,0)*C1182</f>
        <v>138110252</v>
      </c>
      <c r="I1182" s="26">
        <f t="shared" si="55"/>
        <v>125588232</v>
      </c>
      <c r="J1182" s="26"/>
      <c r="K1182" s="35">
        <f>MAX(G1182-MAX(G$5:G1181),0)</f>
        <v>1414</v>
      </c>
      <c r="L1182" s="35">
        <f>MAX(G$5:G1182)</f>
        <v>1364348</v>
      </c>
      <c r="M1182" s="3">
        <v>0.7</v>
      </c>
      <c r="N1182" s="38">
        <f>INT(B1182*0.2)</f>
        <v>3111127</v>
      </c>
      <c r="O1182" s="38">
        <f t="shared" si="56"/>
        <v>568478</v>
      </c>
      <c r="P1182">
        <f>INT(L1182*2.5)</f>
        <v>3410870</v>
      </c>
      <c r="Q1182">
        <f>INT(L1182/4)</f>
        <v>341087</v>
      </c>
      <c r="W1182" s="4" t="s">
        <v>8229</v>
      </c>
      <c r="X1182">
        <v>8</v>
      </c>
      <c r="Y1182" t="b">
        <f>IF(MOD(X1182,9)=0,N1182,IF(MOD(X1182,6)=0,N1182,IF(MOD(X1182,3)=0,N1182)))</f>
        <v>0</v>
      </c>
      <c r="Z1182" t="b">
        <f>IF(MOD(X1182,9)=0,O1182,IF(MOD(X1182,6)=0,O1182,IF(MOD(X1182,3)=0,O1182)))</f>
        <v>0</v>
      </c>
    </row>
    <row r="1183" spans="1:26">
      <c r="A1183" s="4" t="s">
        <v>1428</v>
      </c>
      <c r="B1183" s="3">
        <f>主线辅助!B1179</f>
        <v>15588025</v>
      </c>
      <c r="C1183" s="3">
        <v>7</v>
      </c>
      <c r="D1183" s="3">
        <v>86</v>
      </c>
      <c r="E1183" s="3">
        <v>3</v>
      </c>
      <c r="F1183" s="25">
        <f t="shared" si="54"/>
        <v>1503506</v>
      </c>
      <c r="G1183" s="25">
        <v>1367188</v>
      </c>
      <c r="H1183" s="26">
        <f>ROUND((F1183/4*5.5+F1183*2.7+F1183/4*10*1)*2,0)*C1183</f>
        <v>138397728</v>
      </c>
      <c r="I1183" s="26">
        <f t="shared" si="55"/>
        <v>125849654</v>
      </c>
      <c r="J1183" s="26"/>
      <c r="K1183" s="35">
        <f>MAX(G1183-MAX(G$5:G1182),0)</f>
        <v>2840</v>
      </c>
      <c r="L1183" s="35">
        <f>MAX(G$5:G1183)</f>
        <v>1367188</v>
      </c>
      <c r="M1183" s="3">
        <v>0.7</v>
      </c>
      <c r="N1183" s="38">
        <f>INT(B1183*0.2)</f>
        <v>3117605</v>
      </c>
      <c r="O1183" s="38">
        <f t="shared" si="56"/>
        <v>569661</v>
      </c>
      <c r="P1183">
        <f>INT(L1183*2.5)</f>
        <v>3417970</v>
      </c>
      <c r="Q1183">
        <f>INT(L1183/4)</f>
        <v>341797</v>
      </c>
      <c r="W1183" s="4" t="s">
        <v>8229</v>
      </c>
      <c r="X1183">
        <v>9</v>
      </c>
      <c r="Y1183">
        <f>IF(MOD(X1183,9)=0,N1183,IF(MOD(X1183,6)=0,N1183,IF(MOD(X1183,3)=0,N1183)))</f>
        <v>3117605</v>
      </c>
      <c r="Z1183">
        <f>IF(MOD(X1183,9)=0,O1183,IF(MOD(X1183,6)=0,O1183,IF(MOD(X1183,3)=0,O1183)))</f>
        <v>569661</v>
      </c>
    </row>
    <row r="1184" spans="1:26">
      <c r="A1184" s="4" t="s">
        <v>256</v>
      </c>
      <c r="B1184" s="3">
        <f>主线辅助!B1180</f>
        <v>15604172</v>
      </c>
      <c r="C1184" s="3">
        <v>7</v>
      </c>
      <c r="D1184" s="3">
        <v>86</v>
      </c>
      <c r="E1184" s="3">
        <v>3</v>
      </c>
      <c r="F1184" s="25">
        <f t="shared" si="54"/>
        <v>1505064</v>
      </c>
      <c r="G1184" s="25">
        <v>1368605</v>
      </c>
      <c r="H1184" s="26">
        <f>ROUND((F1184/4*5.5+F1184*2.7+F1184/4*10*1)*2,0)*C1184</f>
        <v>138541144</v>
      </c>
      <c r="I1184" s="26">
        <f t="shared" si="55"/>
        <v>125980092</v>
      </c>
      <c r="J1184" s="26"/>
      <c r="K1184" s="35">
        <f>MAX(G1184-MAX(G$5:G1183),0)</f>
        <v>1417</v>
      </c>
      <c r="L1184" s="35">
        <f>MAX(G$5:G1184)</f>
        <v>1368605</v>
      </c>
      <c r="M1184" s="3">
        <v>0.7</v>
      </c>
      <c r="N1184" s="38">
        <f>INT(B1184*0.2)</f>
        <v>3120834</v>
      </c>
      <c r="O1184" s="38">
        <f t="shared" si="56"/>
        <v>570251</v>
      </c>
      <c r="P1184">
        <f>INT(L1184*2.5)</f>
        <v>3421512</v>
      </c>
      <c r="Q1184">
        <f>INT(L1184/4)</f>
        <v>342151</v>
      </c>
      <c r="W1184" s="4" t="s">
        <v>8229</v>
      </c>
      <c r="X1184">
        <v>10</v>
      </c>
      <c r="Y1184" t="b">
        <f>IF(MOD(X1184,9)=0,N1184,IF(MOD(X1184,6)=0,N1184,IF(MOD(X1184,3)=0,N1184)))</f>
        <v>0</v>
      </c>
      <c r="Z1184" t="b">
        <f>IF(MOD(X1184,9)=0,O1184,IF(MOD(X1184,6)=0,O1184,IF(MOD(X1184,3)=0,O1184)))</f>
        <v>0</v>
      </c>
    </row>
    <row r="1185" spans="1:26">
      <c r="A1185" s="4" t="s">
        <v>1429</v>
      </c>
      <c r="B1185" s="3">
        <f>主线辅助!B1181</f>
        <v>15704317</v>
      </c>
      <c r="C1185" s="3">
        <v>7</v>
      </c>
      <c r="D1185" s="3">
        <v>86</v>
      </c>
      <c r="E1185" s="3">
        <v>3</v>
      </c>
      <c r="F1185" s="25">
        <f t="shared" si="54"/>
        <v>1514723</v>
      </c>
      <c r="G1185" s="25">
        <v>1377388</v>
      </c>
      <c r="H1185" s="26">
        <f>ROUND((F1185/4*5.5+F1185*2.7+F1185/4*10*1)*2,0)*C1185</f>
        <v>139430249</v>
      </c>
      <c r="I1185" s="26">
        <f t="shared" si="55"/>
        <v>126788564</v>
      </c>
      <c r="J1185" s="26"/>
      <c r="K1185" s="35">
        <f>MAX(G1185-MAX(G$5:G1184),0)</f>
        <v>8783</v>
      </c>
      <c r="L1185" s="35">
        <f>MAX(G$5:G1185)</f>
        <v>1377388</v>
      </c>
      <c r="M1185" s="3">
        <v>0.7</v>
      </c>
      <c r="N1185" s="38">
        <f>INT(B1185*0.2)</f>
        <v>3140863</v>
      </c>
      <c r="O1185" s="38">
        <f t="shared" si="56"/>
        <v>573911</v>
      </c>
      <c r="P1185">
        <f>INT(L1185*2.5)</f>
        <v>3443470</v>
      </c>
      <c r="Q1185">
        <f>INT(L1185/4)</f>
        <v>344347</v>
      </c>
      <c r="W1185" s="4" t="s">
        <v>8230</v>
      </c>
      <c r="X1185">
        <v>1</v>
      </c>
      <c r="Y1185" t="b">
        <f>IF(MOD(X1185,9)=0,N1185,IF(MOD(X1185,6)=0,N1185,IF(MOD(X1185,3)=0,N1185)))</f>
        <v>0</v>
      </c>
      <c r="Z1185" t="b">
        <f>IF(MOD(X1185,9)=0,O1185,IF(MOD(X1185,6)=0,O1185,IF(MOD(X1185,3)=0,O1185)))</f>
        <v>0</v>
      </c>
    </row>
    <row r="1186" spans="1:26">
      <c r="A1186" s="4" t="s">
        <v>1430</v>
      </c>
      <c r="B1186" s="3">
        <f>主线辅助!B1182</f>
        <v>15720490</v>
      </c>
      <c r="C1186" s="3">
        <v>7</v>
      </c>
      <c r="D1186" s="3">
        <v>86</v>
      </c>
      <c r="E1186" s="3">
        <v>3</v>
      </c>
      <c r="F1186" s="25">
        <f t="shared" si="54"/>
        <v>1516283</v>
      </c>
      <c r="G1186" s="25">
        <v>1378807</v>
      </c>
      <c r="H1186" s="26">
        <f>ROUND((F1186/4*5.5+F1186*2.7+F1186/4*10*1)*2,0)*C1186</f>
        <v>139573847</v>
      </c>
      <c r="I1186" s="26">
        <f t="shared" si="55"/>
        <v>126919184</v>
      </c>
      <c r="J1186" s="26"/>
      <c r="K1186" s="35">
        <f>MAX(G1186-MAX(G$5:G1185),0)</f>
        <v>1419</v>
      </c>
      <c r="L1186" s="35">
        <f>MAX(G$5:G1186)</f>
        <v>1378807</v>
      </c>
      <c r="M1186" s="3">
        <v>0.7</v>
      </c>
      <c r="N1186" s="38">
        <f>INT(B1186*0.2)</f>
        <v>3144098</v>
      </c>
      <c r="O1186" s="38">
        <f t="shared" si="56"/>
        <v>574502</v>
      </c>
      <c r="P1186">
        <f>INT(L1186*2.5)</f>
        <v>3447017</v>
      </c>
      <c r="Q1186">
        <f>INT(L1186/4)</f>
        <v>344701</v>
      </c>
      <c r="W1186" s="4" t="s">
        <v>8230</v>
      </c>
      <c r="X1186">
        <v>2</v>
      </c>
      <c r="Y1186" t="b">
        <f>IF(MOD(X1186,9)=0,N1186,IF(MOD(X1186,6)=0,N1186,IF(MOD(X1186,3)=0,N1186)))</f>
        <v>0</v>
      </c>
      <c r="Z1186" t="b">
        <f>IF(MOD(X1186,9)=0,O1186,IF(MOD(X1186,6)=0,O1186,IF(MOD(X1186,3)=0,O1186)))</f>
        <v>0</v>
      </c>
    </row>
    <row r="1187" spans="1:26">
      <c r="A1187" s="4" t="s">
        <v>1431</v>
      </c>
      <c r="B1187" s="3">
        <f>主线辅助!B1183</f>
        <v>15753024</v>
      </c>
      <c r="C1187" s="3">
        <v>7</v>
      </c>
      <c r="D1187" s="3">
        <v>86</v>
      </c>
      <c r="E1187" s="3">
        <v>3</v>
      </c>
      <c r="F1187" s="25">
        <f t="shared" si="54"/>
        <v>1519421</v>
      </c>
      <c r="G1187" s="25">
        <v>1381660</v>
      </c>
      <c r="H1187" s="26">
        <f>ROUND((F1187/4*5.5+F1187*2.7+F1187/4*10*1)*2,0)*C1187</f>
        <v>139862702</v>
      </c>
      <c r="I1187" s="26">
        <f t="shared" si="55"/>
        <v>127181803</v>
      </c>
      <c r="J1187" s="26"/>
      <c r="K1187" s="35">
        <f>MAX(G1187-MAX(G$5:G1186),0)</f>
        <v>2853</v>
      </c>
      <c r="L1187" s="35">
        <f>MAX(G$5:G1187)</f>
        <v>1381660</v>
      </c>
      <c r="M1187" s="3">
        <v>0.7</v>
      </c>
      <c r="N1187" s="38">
        <f>INT(B1187*0.2)</f>
        <v>3150604</v>
      </c>
      <c r="O1187" s="38">
        <f t="shared" si="56"/>
        <v>575691</v>
      </c>
      <c r="P1187">
        <f>INT(L1187*2.5)</f>
        <v>3454150</v>
      </c>
      <c r="Q1187">
        <f>INT(L1187/4)</f>
        <v>345415</v>
      </c>
      <c r="W1187" s="4" t="s">
        <v>8230</v>
      </c>
      <c r="X1187">
        <v>3</v>
      </c>
      <c r="Y1187">
        <f>IF(MOD(X1187,9)=0,N1187,IF(MOD(X1187,6)=0,N1187,IF(MOD(X1187,3)=0,N1187)))</f>
        <v>3150604</v>
      </c>
      <c r="Z1187">
        <f>IF(MOD(X1187,9)=0,O1187,IF(MOD(X1187,6)=0,O1187,IF(MOD(X1187,3)=0,O1187)))</f>
        <v>575691</v>
      </c>
    </row>
    <row r="1188" spans="1:26">
      <c r="A1188" s="4" t="s">
        <v>1432</v>
      </c>
      <c r="B1188" s="3">
        <f>主线辅助!B1184</f>
        <v>15769225</v>
      </c>
      <c r="C1188" s="3">
        <v>7</v>
      </c>
      <c r="D1188" s="3">
        <v>86</v>
      </c>
      <c r="E1188" s="3">
        <v>3</v>
      </c>
      <c r="F1188" s="25">
        <f t="shared" si="54"/>
        <v>1520984</v>
      </c>
      <c r="G1188" s="25">
        <v>1383081</v>
      </c>
      <c r="H1188" s="26">
        <f>ROUND((F1188/4*5.5+F1188*2.7+F1188/4*10*1)*2,0)*C1188</f>
        <v>140006580</v>
      </c>
      <c r="I1188" s="26">
        <f t="shared" si="55"/>
        <v>127312605</v>
      </c>
      <c r="J1188" s="26"/>
      <c r="K1188" s="35">
        <f>MAX(G1188-MAX(G$5:G1187),0)</f>
        <v>1421</v>
      </c>
      <c r="L1188" s="35">
        <f>MAX(G$5:G1188)</f>
        <v>1383081</v>
      </c>
      <c r="M1188" s="3">
        <v>0.7</v>
      </c>
      <c r="N1188" s="38">
        <f>INT(B1188*0.2)</f>
        <v>3153845</v>
      </c>
      <c r="O1188" s="38">
        <f t="shared" si="56"/>
        <v>576283</v>
      </c>
      <c r="P1188">
        <f>INT(L1188*2.5)</f>
        <v>3457702</v>
      </c>
      <c r="Q1188">
        <f>INT(L1188/4)</f>
        <v>345770</v>
      </c>
      <c r="W1188" s="4" t="s">
        <v>8230</v>
      </c>
      <c r="X1188">
        <v>4</v>
      </c>
      <c r="Y1188" t="b">
        <f>IF(MOD(X1188,9)=0,N1188,IF(MOD(X1188,6)=0,N1188,IF(MOD(X1188,3)=0,N1188)))</f>
        <v>0</v>
      </c>
      <c r="Z1188" t="b">
        <f>IF(MOD(X1188,9)=0,O1188,IF(MOD(X1188,6)=0,O1188,IF(MOD(X1188,3)=0,O1188)))</f>
        <v>0</v>
      </c>
    </row>
    <row r="1189" spans="1:26">
      <c r="A1189" s="4" t="s">
        <v>1433</v>
      </c>
      <c r="B1189" s="3">
        <f>主线辅助!B1185</f>
        <v>15785429</v>
      </c>
      <c r="C1189" s="3">
        <v>7</v>
      </c>
      <c r="D1189" s="3">
        <v>86</v>
      </c>
      <c r="E1189" s="3">
        <v>3</v>
      </c>
      <c r="F1189" s="25">
        <f t="shared" si="54"/>
        <v>1522547</v>
      </c>
      <c r="G1189" s="25">
        <v>1384502</v>
      </c>
      <c r="H1189" s="26">
        <f>ROUND((F1189/4*5.5+F1189*2.7+F1189/4*10*1)*2,0)*C1189</f>
        <v>140150451</v>
      </c>
      <c r="I1189" s="26">
        <f t="shared" si="55"/>
        <v>127443407</v>
      </c>
      <c r="J1189" s="26"/>
      <c r="K1189" s="35">
        <f>MAX(G1189-MAX(G$5:G1188),0)</f>
        <v>1421</v>
      </c>
      <c r="L1189" s="35">
        <f>MAX(G$5:G1189)</f>
        <v>1384502</v>
      </c>
      <c r="M1189" s="3">
        <v>0.7</v>
      </c>
      <c r="N1189" s="38">
        <f>INT(B1189*0.2)</f>
        <v>3157085</v>
      </c>
      <c r="O1189" s="38">
        <f t="shared" si="56"/>
        <v>576875</v>
      </c>
      <c r="P1189">
        <f>INT(L1189*2.5)</f>
        <v>3461255</v>
      </c>
      <c r="Q1189">
        <f>INT(L1189/4)</f>
        <v>346125</v>
      </c>
      <c r="W1189" s="4" t="s">
        <v>8230</v>
      </c>
      <c r="X1189">
        <v>5</v>
      </c>
      <c r="Y1189" t="b">
        <f>IF(MOD(X1189,9)=0,N1189,IF(MOD(X1189,6)=0,N1189,IF(MOD(X1189,3)=0,N1189)))</f>
        <v>0</v>
      </c>
      <c r="Z1189" t="b">
        <f>IF(MOD(X1189,9)=0,O1189,IF(MOD(X1189,6)=0,O1189,IF(MOD(X1189,3)=0,O1189)))</f>
        <v>0</v>
      </c>
    </row>
    <row r="1190" spans="1:26">
      <c r="A1190" s="4" t="s">
        <v>1434</v>
      </c>
      <c r="B1190" s="3">
        <f>主线辅助!B1186</f>
        <v>15818062</v>
      </c>
      <c r="C1190" s="3">
        <v>7</v>
      </c>
      <c r="D1190" s="3">
        <v>86</v>
      </c>
      <c r="E1190" s="3">
        <v>3</v>
      </c>
      <c r="F1190" s="25">
        <f t="shared" si="54"/>
        <v>1525694</v>
      </c>
      <c r="G1190" s="25">
        <v>1387364</v>
      </c>
      <c r="H1190" s="26">
        <f>ROUND((F1190/4*5.5+F1190*2.7+F1190/4*10*1)*2,0)*C1190</f>
        <v>140440132</v>
      </c>
      <c r="I1190" s="26">
        <f t="shared" si="55"/>
        <v>127706859</v>
      </c>
      <c r="J1190" s="26"/>
      <c r="K1190" s="35">
        <f>MAX(G1190-MAX(G$5:G1189),0)</f>
        <v>2862</v>
      </c>
      <c r="L1190" s="35">
        <f>MAX(G$5:G1190)</f>
        <v>1387364</v>
      </c>
      <c r="M1190" s="3">
        <v>0.7</v>
      </c>
      <c r="N1190" s="38">
        <f>INT(B1190*0.2)</f>
        <v>3163612</v>
      </c>
      <c r="O1190" s="38">
        <f t="shared" si="56"/>
        <v>578068</v>
      </c>
      <c r="P1190">
        <f>INT(L1190*2.5)</f>
        <v>3468410</v>
      </c>
      <c r="Q1190">
        <f>INT(L1190/4)</f>
        <v>346841</v>
      </c>
      <c r="W1190" s="4" t="s">
        <v>8230</v>
      </c>
      <c r="X1190">
        <v>6</v>
      </c>
      <c r="Y1190">
        <f>IF(MOD(X1190,9)=0,N1190,IF(MOD(X1190,6)=0,N1190,IF(MOD(X1190,3)=0,N1190)))</f>
        <v>3163612</v>
      </c>
      <c r="Z1190">
        <f>IF(MOD(X1190,9)=0,O1190,IF(MOD(X1190,6)=0,O1190,IF(MOD(X1190,3)=0,O1190)))</f>
        <v>578068</v>
      </c>
    </row>
    <row r="1191" spans="1:26">
      <c r="A1191" s="4" t="s">
        <v>1435</v>
      </c>
      <c r="B1191" s="3">
        <f>主线辅助!B1187</f>
        <v>15834292</v>
      </c>
      <c r="C1191" s="3">
        <v>7</v>
      </c>
      <c r="D1191" s="3">
        <v>86</v>
      </c>
      <c r="E1191" s="3">
        <v>3</v>
      </c>
      <c r="F1191" s="25">
        <f t="shared" si="54"/>
        <v>1527259</v>
      </c>
      <c r="G1191" s="25">
        <v>1388788</v>
      </c>
      <c r="H1191" s="26">
        <f>ROUND((F1191/4*5.5+F1191*2.7+F1191/4*10*1)*2,0)*C1191</f>
        <v>140584192</v>
      </c>
      <c r="I1191" s="26">
        <f t="shared" si="55"/>
        <v>127837934</v>
      </c>
      <c r="J1191" s="26"/>
      <c r="K1191" s="35">
        <f>MAX(G1191-MAX(G$5:G1190),0)</f>
        <v>1424</v>
      </c>
      <c r="L1191" s="35">
        <f>MAX(G$5:G1191)</f>
        <v>1388788</v>
      </c>
      <c r="M1191" s="3">
        <v>0.7</v>
      </c>
      <c r="N1191" s="38">
        <f>INT(B1191*0.2)</f>
        <v>3166858</v>
      </c>
      <c r="O1191" s="38">
        <f t="shared" si="56"/>
        <v>578661</v>
      </c>
      <c r="P1191">
        <f>INT(L1191*2.5)</f>
        <v>3471970</v>
      </c>
      <c r="Q1191">
        <f>INT(L1191/4)</f>
        <v>347197</v>
      </c>
      <c r="W1191" s="4" t="s">
        <v>8230</v>
      </c>
      <c r="X1191">
        <v>7</v>
      </c>
      <c r="Y1191" t="b">
        <f>IF(MOD(X1191,9)=0,N1191,IF(MOD(X1191,6)=0,N1191,IF(MOD(X1191,3)=0,N1191)))</f>
        <v>0</v>
      </c>
      <c r="Z1191" t="b">
        <f>IF(MOD(X1191,9)=0,O1191,IF(MOD(X1191,6)=0,O1191,IF(MOD(X1191,3)=0,O1191)))</f>
        <v>0</v>
      </c>
    </row>
    <row r="1192" spans="1:26">
      <c r="A1192" s="4" t="s">
        <v>1436</v>
      </c>
      <c r="B1192" s="3">
        <f>主线辅助!B1188</f>
        <v>15850526</v>
      </c>
      <c r="C1192" s="3">
        <v>7</v>
      </c>
      <c r="D1192" s="3">
        <v>86</v>
      </c>
      <c r="E1192" s="3">
        <v>3</v>
      </c>
      <c r="F1192" s="25">
        <f t="shared" si="54"/>
        <v>1528825</v>
      </c>
      <c r="G1192" s="25">
        <v>1390212</v>
      </c>
      <c r="H1192" s="26">
        <f>ROUND((F1192/4*5.5+F1192*2.7+F1192/4*10*1)*2,0)*C1192</f>
        <v>140728343</v>
      </c>
      <c r="I1192" s="26">
        <f t="shared" si="55"/>
        <v>127969016</v>
      </c>
      <c r="J1192" s="26"/>
      <c r="K1192" s="35">
        <f>MAX(G1192-MAX(G$5:G1191),0)</f>
        <v>1424</v>
      </c>
      <c r="L1192" s="35">
        <f>MAX(G$5:G1192)</f>
        <v>1390212</v>
      </c>
      <c r="M1192" s="3">
        <v>0.7</v>
      </c>
      <c r="N1192" s="38">
        <f>INT(B1192*0.2)</f>
        <v>3170105</v>
      </c>
      <c r="O1192" s="38">
        <f t="shared" si="56"/>
        <v>579255</v>
      </c>
      <c r="P1192">
        <f>INT(L1192*2.5)</f>
        <v>3475530</v>
      </c>
      <c r="Q1192">
        <f>INT(L1192/4)</f>
        <v>347553</v>
      </c>
      <c r="W1192" s="4" t="s">
        <v>8230</v>
      </c>
      <c r="X1192">
        <v>8</v>
      </c>
      <c r="Y1192" t="b">
        <f>IF(MOD(X1192,9)=0,N1192,IF(MOD(X1192,6)=0,N1192,IF(MOD(X1192,3)=0,N1192)))</f>
        <v>0</v>
      </c>
      <c r="Z1192" t="b">
        <f>IF(MOD(X1192,9)=0,O1192,IF(MOD(X1192,6)=0,O1192,IF(MOD(X1192,3)=0,O1192)))</f>
        <v>0</v>
      </c>
    </row>
    <row r="1193" spans="1:26">
      <c r="A1193" s="4" t="s">
        <v>1437</v>
      </c>
      <c r="B1193" s="3">
        <f>主线辅助!B1189</f>
        <v>15883259</v>
      </c>
      <c r="C1193" s="3">
        <v>7</v>
      </c>
      <c r="D1193" s="3">
        <v>86</v>
      </c>
      <c r="E1193" s="3">
        <v>3</v>
      </c>
      <c r="F1193" s="25">
        <f t="shared" si="54"/>
        <v>1531982</v>
      </c>
      <c r="G1193" s="25">
        <v>1393083</v>
      </c>
      <c r="H1193" s="26">
        <f>ROUND((F1193/4*5.5+F1193*2.7+F1193/4*10*1)*2,0)*C1193</f>
        <v>141018941</v>
      </c>
      <c r="I1193" s="26">
        <f t="shared" si="55"/>
        <v>128233287</v>
      </c>
      <c r="J1193" s="26"/>
      <c r="K1193" s="35">
        <f>MAX(G1193-MAX(G$5:G1192),0)</f>
        <v>2871</v>
      </c>
      <c r="L1193" s="35">
        <f>MAX(G$5:G1193)</f>
        <v>1393083</v>
      </c>
      <c r="M1193" s="3">
        <v>0.7</v>
      </c>
      <c r="N1193" s="38">
        <f>INT(B1193*0.2)</f>
        <v>3176651</v>
      </c>
      <c r="O1193" s="38">
        <f t="shared" si="56"/>
        <v>580450</v>
      </c>
      <c r="P1193">
        <f>INT(L1193*2.5)</f>
        <v>3482707</v>
      </c>
      <c r="Q1193">
        <f>INT(L1193/4)</f>
        <v>348270</v>
      </c>
      <c r="W1193" s="4" t="s">
        <v>8230</v>
      </c>
      <c r="X1193">
        <v>9</v>
      </c>
      <c r="Y1193">
        <f>IF(MOD(X1193,9)=0,N1193,IF(MOD(X1193,6)=0,N1193,IF(MOD(X1193,3)=0,N1193)))</f>
        <v>3176651</v>
      </c>
      <c r="Z1193">
        <f>IF(MOD(X1193,9)=0,O1193,IF(MOD(X1193,6)=0,O1193,IF(MOD(X1193,3)=0,O1193)))</f>
        <v>580450</v>
      </c>
    </row>
    <row r="1194" spans="1:26">
      <c r="A1194" s="4" t="s">
        <v>258</v>
      </c>
      <c r="B1194" s="3">
        <f>主线辅助!B1190</f>
        <v>15899517</v>
      </c>
      <c r="C1194" s="3">
        <v>7</v>
      </c>
      <c r="D1194" s="3">
        <v>86</v>
      </c>
      <c r="E1194" s="3">
        <v>3</v>
      </c>
      <c r="F1194" s="25">
        <f t="shared" si="54"/>
        <v>1533551</v>
      </c>
      <c r="G1194" s="25">
        <v>1394509</v>
      </c>
      <c r="H1194" s="26">
        <f>ROUND((F1194/4*5.5+F1194*2.7+F1194/4*10*1)*2,0)*C1194</f>
        <v>141163372</v>
      </c>
      <c r="I1194" s="26">
        <f t="shared" si="55"/>
        <v>128364551</v>
      </c>
      <c r="J1194" s="26"/>
      <c r="K1194" s="35">
        <f>MAX(G1194-MAX(G$5:G1193),0)</f>
        <v>1426</v>
      </c>
      <c r="L1194" s="35">
        <f>MAX(G$5:G1194)</f>
        <v>1394509</v>
      </c>
      <c r="M1194" s="3">
        <v>0.7</v>
      </c>
      <c r="N1194" s="38">
        <f>INT(B1194*0.2)</f>
        <v>3179903</v>
      </c>
      <c r="O1194" s="38">
        <f t="shared" si="56"/>
        <v>581045</v>
      </c>
      <c r="P1194">
        <f>INT(L1194*2.5)</f>
        <v>3486272</v>
      </c>
      <c r="Q1194">
        <f>INT(L1194/4)</f>
        <v>348627</v>
      </c>
      <c r="W1194" s="4" t="s">
        <v>8230</v>
      </c>
      <c r="X1194">
        <v>10</v>
      </c>
      <c r="Y1194" t="b">
        <f>IF(MOD(X1194,9)=0,N1194,IF(MOD(X1194,6)=0,N1194,IF(MOD(X1194,3)=0,N1194)))</f>
        <v>0</v>
      </c>
      <c r="Z1194" t="b">
        <f>IF(MOD(X1194,9)=0,O1194,IF(MOD(X1194,6)=0,O1194,IF(MOD(X1194,3)=0,O1194)))</f>
        <v>0</v>
      </c>
    </row>
    <row r="1195" spans="1:26">
      <c r="A1195" s="4" t="s">
        <v>1438</v>
      </c>
      <c r="B1195" s="3">
        <f>主线辅助!B1191</f>
        <v>16000622</v>
      </c>
      <c r="C1195" s="3">
        <v>7</v>
      </c>
      <c r="D1195" s="3">
        <v>86</v>
      </c>
      <c r="E1195" s="3">
        <v>3</v>
      </c>
      <c r="F1195" s="25">
        <f t="shared" si="54"/>
        <v>1543302</v>
      </c>
      <c r="G1195" s="25">
        <v>1403376</v>
      </c>
      <c r="H1195" s="26">
        <f>ROUND((F1195/4*5.5+F1195*2.7+F1195/4*10*1)*2,0)*C1195</f>
        <v>142060947</v>
      </c>
      <c r="I1195" s="26">
        <f t="shared" si="55"/>
        <v>129180758</v>
      </c>
      <c r="J1195" s="26"/>
      <c r="K1195" s="35">
        <f>MAX(G1195-MAX(G$5:G1194),0)</f>
        <v>8867</v>
      </c>
      <c r="L1195" s="35">
        <f>MAX(G$5:G1195)</f>
        <v>1403376</v>
      </c>
      <c r="M1195" s="3">
        <v>0.7</v>
      </c>
      <c r="N1195" s="38">
        <f>INT(B1195*0.2)</f>
        <v>3200124</v>
      </c>
      <c r="O1195" s="38">
        <f t="shared" si="56"/>
        <v>584740</v>
      </c>
      <c r="P1195">
        <f>INT(L1195*2.5)</f>
        <v>3508440</v>
      </c>
      <c r="Q1195">
        <f>INT(L1195/4)</f>
        <v>350844</v>
      </c>
      <c r="W1195" s="4" t="s">
        <v>8231</v>
      </c>
      <c r="X1195">
        <v>1</v>
      </c>
      <c r="Y1195" t="b">
        <f>IF(MOD(X1195,9)=0,N1195,IF(MOD(X1195,6)=0,N1195,IF(MOD(X1195,3)=0,N1195)))</f>
        <v>0</v>
      </c>
      <c r="Z1195" t="b">
        <f>IF(MOD(X1195,9)=0,O1195,IF(MOD(X1195,6)=0,O1195,IF(MOD(X1195,3)=0,O1195)))</f>
        <v>0</v>
      </c>
    </row>
    <row r="1196" spans="1:26">
      <c r="A1196" s="4" t="s">
        <v>1439</v>
      </c>
      <c r="B1196" s="3">
        <f>主线辅助!B1192</f>
        <v>16016911</v>
      </c>
      <c r="C1196" s="3">
        <v>7</v>
      </c>
      <c r="D1196" s="3">
        <v>86</v>
      </c>
      <c r="E1196" s="3">
        <v>3</v>
      </c>
      <c r="F1196" s="25">
        <f t="shared" si="54"/>
        <v>1544874</v>
      </c>
      <c r="G1196" s="25">
        <v>1404805</v>
      </c>
      <c r="H1196" s="26">
        <f>ROUND((F1196/4*5.5+F1196*2.7+F1196/4*10*1)*2,0)*C1196</f>
        <v>142205651</v>
      </c>
      <c r="I1196" s="26">
        <f t="shared" si="55"/>
        <v>129312302</v>
      </c>
      <c r="J1196" s="26"/>
      <c r="K1196" s="35">
        <f>MAX(G1196-MAX(G$5:G1195),0)</f>
        <v>1429</v>
      </c>
      <c r="L1196" s="35">
        <f>MAX(G$5:G1196)</f>
        <v>1404805</v>
      </c>
      <c r="M1196" s="3">
        <v>0.7</v>
      </c>
      <c r="N1196" s="38">
        <f>INT(B1196*0.2)</f>
        <v>3203382</v>
      </c>
      <c r="O1196" s="38">
        <f t="shared" si="56"/>
        <v>585335</v>
      </c>
      <c r="P1196">
        <f>INT(L1196*2.5)</f>
        <v>3512012</v>
      </c>
      <c r="Q1196">
        <f>INT(L1196/4)</f>
        <v>351201</v>
      </c>
      <c r="W1196" s="4" t="s">
        <v>8231</v>
      </c>
      <c r="X1196">
        <v>2</v>
      </c>
      <c r="Y1196" t="b">
        <f>IF(MOD(X1196,9)=0,N1196,IF(MOD(X1196,6)=0,N1196,IF(MOD(X1196,3)=0,N1196)))</f>
        <v>0</v>
      </c>
      <c r="Z1196" t="b">
        <f>IF(MOD(X1196,9)=0,O1196,IF(MOD(X1196,6)=0,O1196,IF(MOD(X1196,3)=0,O1196)))</f>
        <v>0</v>
      </c>
    </row>
    <row r="1197" spans="1:26">
      <c r="A1197" s="4" t="s">
        <v>1440</v>
      </c>
      <c r="B1197" s="3">
        <f>主线辅助!B1193</f>
        <v>16049789</v>
      </c>
      <c r="C1197" s="3">
        <v>7</v>
      </c>
      <c r="D1197" s="3">
        <v>86</v>
      </c>
      <c r="E1197" s="3">
        <v>3</v>
      </c>
      <c r="F1197" s="25">
        <f t="shared" si="54"/>
        <v>1548045</v>
      </c>
      <c r="G1197" s="25">
        <v>1407689</v>
      </c>
      <c r="H1197" s="26">
        <f>ROUND((F1197/4*5.5+F1197*2.7+F1197/4*10*1)*2,0)*C1197</f>
        <v>142497544</v>
      </c>
      <c r="I1197" s="26">
        <f t="shared" si="55"/>
        <v>129577770</v>
      </c>
      <c r="J1197" s="26"/>
      <c r="K1197" s="35">
        <f>MAX(G1197-MAX(G$5:G1196),0)</f>
        <v>2884</v>
      </c>
      <c r="L1197" s="35">
        <f>MAX(G$5:G1197)</f>
        <v>1407689</v>
      </c>
      <c r="M1197" s="3">
        <v>0.7</v>
      </c>
      <c r="N1197" s="38">
        <f>INT(B1197*0.2)</f>
        <v>3209957</v>
      </c>
      <c r="O1197" s="38">
        <f t="shared" si="56"/>
        <v>586536</v>
      </c>
      <c r="P1197">
        <f>INT(L1197*2.5)</f>
        <v>3519222</v>
      </c>
      <c r="Q1197">
        <f>INT(L1197/4)</f>
        <v>351922</v>
      </c>
      <c r="W1197" s="4" t="s">
        <v>8231</v>
      </c>
      <c r="X1197">
        <v>3</v>
      </c>
      <c r="Y1197">
        <f>IF(MOD(X1197,9)=0,N1197,IF(MOD(X1197,6)=0,N1197,IF(MOD(X1197,3)=0,N1197)))</f>
        <v>3209957</v>
      </c>
      <c r="Z1197">
        <f>IF(MOD(X1197,9)=0,O1197,IF(MOD(X1197,6)=0,O1197,IF(MOD(X1197,3)=0,O1197)))</f>
        <v>586536</v>
      </c>
    </row>
    <row r="1198" spans="1:26">
      <c r="A1198" s="4" t="s">
        <v>1441</v>
      </c>
      <c r="B1198" s="3">
        <f>主线辅助!B1194</f>
        <v>16066105</v>
      </c>
      <c r="C1198" s="3">
        <v>7</v>
      </c>
      <c r="D1198" s="3">
        <v>86</v>
      </c>
      <c r="E1198" s="3">
        <v>3</v>
      </c>
      <c r="F1198" s="25">
        <f t="shared" si="54"/>
        <v>1549618</v>
      </c>
      <c r="G1198" s="25">
        <v>1409120</v>
      </c>
      <c r="H1198" s="26">
        <f>ROUND((F1198/4*5.5+F1198*2.7+F1198/4*10*1)*2,0)*C1198</f>
        <v>142642339</v>
      </c>
      <c r="I1198" s="26">
        <f t="shared" si="55"/>
        <v>129709496</v>
      </c>
      <c r="J1198" s="26"/>
      <c r="K1198" s="35">
        <f>MAX(G1198-MAX(G$5:G1197),0)</f>
        <v>1431</v>
      </c>
      <c r="L1198" s="35">
        <f>MAX(G$5:G1198)</f>
        <v>1409120</v>
      </c>
      <c r="M1198" s="3">
        <v>0.7</v>
      </c>
      <c r="N1198" s="38">
        <f>INT(B1198*0.2)</f>
        <v>3213221</v>
      </c>
      <c r="O1198" s="38">
        <f t="shared" si="56"/>
        <v>587133</v>
      </c>
      <c r="P1198">
        <f>INT(L1198*2.5)</f>
        <v>3522800</v>
      </c>
      <c r="Q1198">
        <f>INT(L1198/4)</f>
        <v>352280</v>
      </c>
      <c r="W1198" s="4" t="s">
        <v>8231</v>
      </c>
      <c r="X1198">
        <v>4</v>
      </c>
      <c r="Y1198" t="b">
        <f>IF(MOD(X1198,9)=0,N1198,IF(MOD(X1198,6)=0,N1198,IF(MOD(X1198,3)=0,N1198)))</f>
        <v>0</v>
      </c>
      <c r="Z1198" t="b">
        <f>IF(MOD(X1198,9)=0,O1198,IF(MOD(X1198,6)=0,O1198,IF(MOD(X1198,3)=0,O1198)))</f>
        <v>0</v>
      </c>
    </row>
    <row r="1199" spans="1:26">
      <c r="A1199" s="4" t="s">
        <v>1442</v>
      </c>
      <c r="B1199" s="3">
        <f>主线辅助!B1195</f>
        <v>16082420</v>
      </c>
      <c r="C1199" s="3">
        <v>7</v>
      </c>
      <c r="D1199" s="3">
        <v>86</v>
      </c>
      <c r="E1199" s="3">
        <v>3</v>
      </c>
      <c r="F1199" s="25">
        <f t="shared" si="54"/>
        <v>1551192</v>
      </c>
      <c r="G1199" s="25">
        <v>1410551</v>
      </c>
      <c r="H1199" s="26">
        <f>ROUND((F1199/4*5.5+F1199*2.7+F1199/4*10*1)*2,0)*C1199</f>
        <v>142787225</v>
      </c>
      <c r="I1199" s="26">
        <f t="shared" si="55"/>
        <v>129841222</v>
      </c>
      <c r="J1199" s="26"/>
      <c r="K1199" s="35">
        <f>MAX(G1199-MAX(G$5:G1198),0)</f>
        <v>1431</v>
      </c>
      <c r="L1199" s="35">
        <f>MAX(G$5:G1199)</f>
        <v>1410551</v>
      </c>
      <c r="M1199" s="3">
        <v>0.7</v>
      </c>
      <c r="N1199" s="38">
        <f>INT(B1199*0.2)</f>
        <v>3216484</v>
      </c>
      <c r="O1199" s="38">
        <f t="shared" si="56"/>
        <v>587728</v>
      </c>
      <c r="P1199">
        <f>INT(L1199*2.5)</f>
        <v>3526377</v>
      </c>
      <c r="Q1199">
        <f>INT(L1199/4)</f>
        <v>352637</v>
      </c>
      <c r="W1199" s="4" t="s">
        <v>8231</v>
      </c>
      <c r="X1199">
        <v>5</v>
      </c>
      <c r="Y1199" t="b">
        <f>IF(MOD(X1199,9)=0,N1199,IF(MOD(X1199,6)=0,N1199,IF(MOD(X1199,3)=0,N1199)))</f>
        <v>0</v>
      </c>
      <c r="Z1199" t="b">
        <f>IF(MOD(X1199,9)=0,O1199,IF(MOD(X1199,6)=0,O1199,IF(MOD(X1199,3)=0,O1199)))</f>
        <v>0</v>
      </c>
    </row>
    <row r="1200" spans="1:26">
      <c r="A1200" s="4" t="s">
        <v>1443</v>
      </c>
      <c r="B1200" s="3">
        <f>主线辅助!B1196</f>
        <v>16115398</v>
      </c>
      <c r="C1200" s="3">
        <v>7</v>
      </c>
      <c r="D1200" s="3">
        <v>86</v>
      </c>
      <c r="E1200" s="3">
        <v>3</v>
      </c>
      <c r="F1200" s="25">
        <f t="shared" si="54"/>
        <v>1554373</v>
      </c>
      <c r="G1200" s="25">
        <v>1413443</v>
      </c>
      <c r="H1200" s="26">
        <f>ROUND((F1200/4*5.5+F1200*2.7+F1200/4*10*1)*2,0)*C1200</f>
        <v>143080035</v>
      </c>
      <c r="I1200" s="26">
        <f t="shared" si="55"/>
        <v>130107425</v>
      </c>
      <c r="J1200" s="26"/>
      <c r="K1200" s="35">
        <f>MAX(G1200-MAX(G$5:G1199),0)</f>
        <v>2892</v>
      </c>
      <c r="L1200" s="35">
        <f>MAX(G$5:G1200)</f>
        <v>1413443</v>
      </c>
      <c r="M1200" s="3">
        <v>0.7</v>
      </c>
      <c r="N1200" s="38">
        <f>INT(B1200*0.2)</f>
        <v>3223079</v>
      </c>
      <c r="O1200" s="38">
        <f t="shared" si="56"/>
        <v>588933</v>
      </c>
      <c r="P1200">
        <f>INT(L1200*2.5)</f>
        <v>3533607</v>
      </c>
      <c r="Q1200">
        <f>INT(L1200/4)</f>
        <v>353360</v>
      </c>
      <c r="W1200" s="4" t="s">
        <v>8231</v>
      </c>
      <c r="X1200">
        <v>6</v>
      </c>
      <c r="Y1200">
        <f>IF(MOD(X1200,9)=0,N1200,IF(MOD(X1200,6)=0,N1200,IF(MOD(X1200,3)=0,N1200)))</f>
        <v>3223079</v>
      </c>
      <c r="Z1200">
        <f>IF(MOD(X1200,9)=0,O1200,IF(MOD(X1200,6)=0,O1200,IF(MOD(X1200,3)=0,O1200)))</f>
        <v>588933</v>
      </c>
    </row>
    <row r="1201" spans="1:26">
      <c r="A1201" s="4" t="s">
        <v>1444</v>
      </c>
      <c r="B1201" s="3">
        <f>主线辅助!B1197</f>
        <v>16131742</v>
      </c>
      <c r="C1201" s="3">
        <v>7</v>
      </c>
      <c r="D1201" s="3">
        <v>86</v>
      </c>
      <c r="E1201" s="3">
        <v>3</v>
      </c>
      <c r="F1201" s="25">
        <f t="shared" si="54"/>
        <v>1555949</v>
      </c>
      <c r="G1201" s="25">
        <v>1414876</v>
      </c>
      <c r="H1201" s="26">
        <f>ROUND((F1201/4*5.5+F1201*2.7+F1201/4*10*1)*2,0)*C1201</f>
        <v>143225103</v>
      </c>
      <c r="I1201" s="26">
        <f t="shared" si="55"/>
        <v>130239333</v>
      </c>
      <c r="J1201" s="26"/>
      <c r="K1201" s="35">
        <f>MAX(G1201-MAX(G$5:G1200),0)</f>
        <v>1433</v>
      </c>
      <c r="L1201" s="35">
        <f>MAX(G$5:G1201)</f>
        <v>1414876</v>
      </c>
      <c r="M1201" s="3">
        <v>0.7</v>
      </c>
      <c r="N1201" s="38">
        <f>INT(B1201*0.2)</f>
        <v>3226348</v>
      </c>
      <c r="O1201" s="38">
        <f t="shared" si="56"/>
        <v>589531</v>
      </c>
      <c r="P1201">
        <f>INT(L1201*2.5)</f>
        <v>3537190</v>
      </c>
      <c r="Q1201">
        <f>INT(L1201/4)</f>
        <v>353719</v>
      </c>
      <c r="W1201" s="4" t="s">
        <v>8231</v>
      </c>
      <c r="X1201">
        <v>7</v>
      </c>
      <c r="Y1201" t="b">
        <f>IF(MOD(X1201,9)=0,N1201,IF(MOD(X1201,6)=0,N1201,IF(MOD(X1201,3)=0,N1201)))</f>
        <v>0</v>
      </c>
      <c r="Z1201" t="b">
        <f>IF(MOD(X1201,9)=0,O1201,IF(MOD(X1201,6)=0,O1201,IF(MOD(X1201,3)=0,O1201)))</f>
        <v>0</v>
      </c>
    </row>
    <row r="1202" spans="1:26">
      <c r="A1202" s="4" t="s">
        <v>1445</v>
      </c>
      <c r="B1202" s="3">
        <f>主线辅助!B1198</f>
        <v>16148089</v>
      </c>
      <c r="C1202" s="3">
        <v>7</v>
      </c>
      <c r="D1202" s="3">
        <v>86</v>
      </c>
      <c r="E1202" s="3">
        <v>3</v>
      </c>
      <c r="F1202" s="25">
        <f t="shared" si="54"/>
        <v>1557526</v>
      </c>
      <c r="G1202" s="25">
        <v>1416310</v>
      </c>
      <c r="H1202" s="26">
        <f>ROUND((F1202/4*5.5+F1202*2.7+F1202/4*10*1)*2,0)*C1202</f>
        <v>143370269</v>
      </c>
      <c r="I1202" s="26">
        <f t="shared" si="55"/>
        <v>130371339</v>
      </c>
      <c r="J1202" s="26"/>
      <c r="K1202" s="35">
        <f>MAX(G1202-MAX(G$5:G1201),0)</f>
        <v>1434</v>
      </c>
      <c r="L1202" s="35">
        <f>MAX(G$5:G1202)</f>
        <v>1416310</v>
      </c>
      <c r="M1202" s="3">
        <v>0.7</v>
      </c>
      <c r="N1202" s="38">
        <f>INT(B1202*0.2)</f>
        <v>3229617</v>
      </c>
      <c r="O1202" s="38">
        <f t="shared" si="56"/>
        <v>590128</v>
      </c>
      <c r="P1202">
        <f>INT(L1202*2.5)</f>
        <v>3540775</v>
      </c>
      <c r="Q1202">
        <f>INT(L1202/4)</f>
        <v>354077</v>
      </c>
      <c r="W1202" s="4" t="s">
        <v>8231</v>
      </c>
      <c r="X1202">
        <v>8</v>
      </c>
      <c r="Y1202" t="b">
        <f>IF(MOD(X1202,9)=0,N1202,IF(MOD(X1202,6)=0,N1202,IF(MOD(X1202,3)=0,N1202)))</f>
        <v>0</v>
      </c>
      <c r="Z1202" t="b">
        <f>IF(MOD(X1202,9)=0,O1202,IF(MOD(X1202,6)=0,O1202,IF(MOD(X1202,3)=0,O1202)))</f>
        <v>0</v>
      </c>
    </row>
    <row r="1203" spans="1:26">
      <c r="A1203" s="4" t="s">
        <v>1446</v>
      </c>
      <c r="B1203" s="3">
        <f>主线辅助!B1199</f>
        <v>16181165</v>
      </c>
      <c r="C1203" s="3">
        <v>7</v>
      </c>
      <c r="D1203" s="3">
        <v>86</v>
      </c>
      <c r="E1203" s="3">
        <v>3</v>
      </c>
      <c r="F1203" s="25">
        <f t="shared" si="54"/>
        <v>1560716</v>
      </c>
      <c r="G1203" s="25">
        <v>1419211</v>
      </c>
      <c r="H1203" s="26">
        <f>ROUND((F1203/4*5.5+F1203*2.7+F1203/4*10*1)*2,0)*C1203</f>
        <v>143663905</v>
      </c>
      <c r="I1203" s="26">
        <f t="shared" si="55"/>
        <v>130638375</v>
      </c>
      <c r="J1203" s="26"/>
      <c r="K1203" s="35">
        <f>MAX(G1203-MAX(G$5:G1202),0)</f>
        <v>2901</v>
      </c>
      <c r="L1203" s="35">
        <f>MAX(G$5:G1203)</f>
        <v>1419211</v>
      </c>
      <c r="M1203" s="3">
        <v>0.7</v>
      </c>
      <c r="N1203" s="38">
        <f>INT(B1203*0.2)</f>
        <v>3236233</v>
      </c>
      <c r="O1203" s="38">
        <f t="shared" si="56"/>
        <v>591337</v>
      </c>
      <c r="P1203">
        <f>INT(L1203*2.5)</f>
        <v>3548027</v>
      </c>
      <c r="Q1203">
        <f>INT(L1203/4)</f>
        <v>354802</v>
      </c>
      <c r="W1203" s="4" t="s">
        <v>8231</v>
      </c>
      <c r="X1203">
        <v>9</v>
      </c>
      <c r="Y1203">
        <f>IF(MOD(X1203,9)=0,N1203,IF(MOD(X1203,6)=0,N1203,IF(MOD(X1203,3)=0,N1203)))</f>
        <v>3236233</v>
      </c>
      <c r="Z1203">
        <f>IF(MOD(X1203,9)=0,O1203,IF(MOD(X1203,6)=0,O1203,IF(MOD(X1203,3)=0,O1203)))</f>
        <v>591337</v>
      </c>
    </row>
    <row r="1204" spans="1:26">
      <c r="A1204" s="4" t="s">
        <v>260</v>
      </c>
      <c r="B1204" s="3">
        <f>主线辅助!B1200</f>
        <v>16197539</v>
      </c>
      <c r="C1204" s="3">
        <v>7</v>
      </c>
      <c r="D1204" s="3">
        <v>86</v>
      </c>
      <c r="E1204" s="3">
        <v>3</v>
      </c>
      <c r="F1204" s="25">
        <f t="shared" si="54"/>
        <v>1562296</v>
      </c>
      <c r="G1204" s="25">
        <v>1420647</v>
      </c>
      <c r="H1204" s="26">
        <f>ROUND((F1204/4*5.5+F1204*2.7+F1204/4*10*1)*2,0)*C1204</f>
        <v>143809344</v>
      </c>
      <c r="I1204" s="26">
        <f t="shared" si="55"/>
        <v>130770556</v>
      </c>
      <c r="J1204" s="26"/>
      <c r="K1204" s="35">
        <f>MAX(G1204-MAX(G$5:G1203),0)</f>
        <v>1436</v>
      </c>
      <c r="L1204" s="35">
        <f>MAX(G$5:G1204)</f>
        <v>1420647</v>
      </c>
      <c r="M1204" s="3">
        <v>0.7</v>
      </c>
      <c r="N1204" s="38">
        <f>INT(B1204*0.2)</f>
        <v>3239507</v>
      </c>
      <c r="O1204" s="38">
        <f t="shared" si="56"/>
        <v>591935</v>
      </c>
      <c r="P1204">
        <f>INT(L1204*2.5)</f>
        <v>3551617</v>
      </c>
      <c r="Q1204">
        <f>INT(L1204/4)</f>
        <v>355161</v>
      </c>
      <c r="W1204" s="4" t="s">
        <v>8231</v>
      </c>
      <c r="X1204">
        <v>10</v>
      </c>
      <c r="Y1204" t="b">
        <f>IF(MOD(X1204,9)=0,N1204,IF(MOD(X1204,6)=0,N1204,IF(MOD(X1204,3)=0,N1204)))</f>
        <v>0</v>
      </c>
      <c r="Z1204" t="b">
        <f>IF(MOD(X1204,9)=0,O1204,IF(MOD(X1204,6)=0,O1204,IF(MOD(X1204,3)=0,O1204)))</f>
        <v>0</v>
      </c>
    </row>
    <row r="1205" spans="1:26">
      <c r="A1205" s="4" t="s">
        <v>1447</v>
      </c>
      <c r="B1205" s="3">
        <f>主线辅助!B1201</f>
        <v>16299607</v>
      </c>
      <c r="C1205" s="3">
        <v>7</v>
      </c>
      <c r="D1205" s="3">
        <v>86</v>
      </c>
      <c r="E1205" s="3">
        <v>3</v>
      </c>
      <c r="F1205" s="25">
        <f t="shared" si="54"/>
        <v>1572140</v>
      </c>
      <c r="G1205" s="25">
        <v>1429600</v>
      </c>
      <c r="H1205" s="26">
        <f>ROUND((F1205/4*5.5+F1205*2.7+F1205/4*10*1)*2,0)*C1205</f>
        <v>144715487</v>
      </c>
      <c r="I1205" s="26">
        <f t="shared" si="55"/>
        <v>131594680</v>
      </c>
      <c r="J1205" s="26"/>
      <c r="K1205" s="35">
        <f>MAX(G1205-MAX(G$5:G1204),0)</f>
        <v>8953</v>
      </c>
      <c r="L1205" s="35">
        <f>MAX(G$5:G1205)</f>
        <v>1429600</v>
      </c>
      <c r="M1205" s="3">
        <v>0.7</v>
      </c>
      <c r="N1205" s="38">
        <f>INT(B1205*0.2)</f>
        <v>3259921</v>
      </c>
      <c r="O1205" s="38">
        <f t="shared" si="56"/>
        <v>595666</v>
      </c>
      <c r="P1205">
        <f>INT(L1205*2.5)</f>
        <v>3574000</v>
      </c>
      <c r="Q1205">
        <f>INT(L1205/4)</f>
        <v>357400</v>
      </c>
      <c r="W1205" s="4" t="s">
        <v>8232</v>
      </c>
      <c r="X1205">
        <v>1</v>
      </c>
      <c r="Y1205" t="b">
        <f>IF(MOD(X1205,9)=0,N1205,IF(MOD(X1205,6)=0,N1205,IF(MOD(X1205,3)=0,N1205)))</f>
        <v>0</v>
      </c>
      <c r="Z1205" t="b">
        <f>IF(MOD(X1205,9)=0,O1205,IF(MOD(X1205,6)=0,O1205,IF(MOD(X1205,3)=0,O1205)))</f>
        <v>0</v>
      </c>
    </row>
    <row r="1206" spans="1:26">
      <c r="A1206" s="4" t="s">
        <v>1448</v>
      </c>
      <c r="B1206" s="3">
        <f>主线辅助!B1202</f>
        <v>16316008</v>
      </c>
      <c r="C1206" s="3">
        <v>7</v>
      </c>
      <c r="D1206" s="3">
        <v>86</v>
      </c>
      <c r="E1206" s="3">
        <v>3</v>
      </c>
      <c r="F1206" s="25">
        <f t="shared" si="54"/>
        <v>1573722</v>
      </c>
      <c r="G1206" s="25">
        <v>1431038</v>
      </c>
      <c r="H1206" s="26">
        <f>ROUND((F1206/4*5.5+F1206*2.7+F1206/4*10*1)*2,0)*C1206</f>
        <v>144861108</v>
      </c>
      <c r="I1206" s="26">
        <f t="shared" si="55"/>
        <v>131727050</v>
      </c>
      <c r="J1206" s="26"/>
      <c r="K1206" s="35">
        <f>MAX(G1206-MAX(G$5:G1205),0)</f>
        <v>1438</v>
      </c>
      <c r="L1206" s="35">
        <f>MAX(G$5:G1206)</f>
        <v>1431038</v>
      </c>
      <c r="M1206" s="3">
        <v>0.7</v>
      </c>
      <c r="N1206" s="38">
        <f>INT(B1206*0.2)</f>
        <v>3263201</v>
      </c>
      <c r="O1206" s="38">
        <f t="shared" si="56"/>
        <v>596265</v>
      </c>
      <c r="P1206">
        <f>INT(L1206*2.5)</f>
        <v>3577595</v>
      </c>
      <c r="Q1206">
        <f>INT(L1206/4)</f>
        <v>357759</v>
      </c>
      <c r="W1206" s="4" t="s">
        <v>8232</v>
      </c>
      <c r="X1206">
        <v>2</v>
      </c>
      <c r="Y1206" t="b">
        <f>IF(MOD(X1206,9)=0,N1206,IF(MOD(X1206,6)=0,N1206,IF(MOD(X1206,3)=0,N1206)))</f>
        <v>0</v>
      </c>
      <c r="Z1206" t="b">
        <f>IF(MOD(X1206,9)=0,O1206,IF(MOD(X1206,6)=0,O1206,IF(MOD(X1206,3)=0,O1206)))</f>
        <v>0</v>
      </c>
    </row>
    <row r="1207" spans="1:26">
      <c r="A1207" s="4" t="s">
        <v>1449</v>
      </c>
      <c r="B1207" s="3">
        <f>主线辅助!B1203</f>
        <v>16349232</v>
      </c>
      <c r="C1207" s="3">
        <v>7</v>
      </c>
      <c r="D1207" s="3">
        <v>86</v>
      </c>
      <c r="E1207" s="3">
        <v>3</v>
      </c>
      <c r="F1207" s="25">
        <f t="shared" si="54"/>
        <v>1576927</v>
      </c>
      <c r="G1207" s="25">
        <v>1433952</v>
      </c>
      <c r="H1207" s="26">
        <f>ROUND((F1207/4*5.5+F1207*2.7+F1207/4*10*1)*2,0)*C1207</f>
        <v>145156130</v>
      </c>
      <c r="I1207" s="26">
        <f t="shared" si="55"/>
        <v>131995283</v>
      </c>
      <c r="J1207" s="26"/>
      <c r="K1207" s="35">
        <f>MAX(G1207-MAX(G$5:G1206),0)</f>
        <v>2914</v>
      </c>
      <c r="L1207" s="35">
        <f>MAX(G$5:G1207)</f>
        <v>1433952</v>
      </c>
      <c r="M1207" s="3">
        <v>0.7</v>
      </c>
      <c r="N1207" s="38">
        <f>INT(B1207*0.2)</f>
        <v>3269846</v>
      </c>
      <c r="O1207" s="38">
        <f t="shared" si="56"/>
        <v>597480</v>
      </c>
      <c r="P1207">
        <f>INT(L1207*2.5)</f>
        <v>3584880</v>
      </c>
      <c r="Q1207">
        <f>INT(L1207/4)</f>
        <v>358488</v>
      </c>
      <c r="W1207" s="4" t="s">
        <v>8232</v>
      </c>
      <c r="X1207">
        <v>3</v>
      </c>
      <c r="Y1207">
        <f>IF(MOD(X1207,9)=0,N1207,IF(MOD(X1207,6)=0,N1207,IF(MOD(X1207,3)=0,N1207)))</f>
        <v>3269846</v>
      </c>
      <c r="Z1207">
        <f>IF(MOD(X1207,9)=0,O1207,IF(MOD(X1207,6)=0,O1207,IF(MOD(X1207,3)=0,O1207)))</f>
        <v>597480</v>
      </c>
    </row>
    <row r="1208" spans="1:26">
      <c r="A1208" s="4" t="s">
        <v>1450</v>
      </c>
      <c r="B1208" s="3">
        <f>主线辅助!B1204</f>
        <v>16365659</v>
      </c>
      <c r="C1208" s="3">
        <v>7</v>
      </c>
      <c r="D1208" s="3">
        <v>86</v>
      </c>
      <c r="E1208" s="3">
        <v>3</v>
      </c>
      <c r="F1208" s="25">
        <f t="shared" si="54"/>
        <v>1578511</v>
      </c>
      <c r="G1208" s="25">
        <v>1435393</v>
      </c>
      <c r="H1208" s="26">
        <f>ROUND((F1208/4*5.5+F1208*2.7+F1208/4*10*1)*2,0)*C1208</f>
        <v>145301940</v>
      </c>
      <c r="I1208" s="26">
        <f t="shared" si="55"/>
        <v>132127926</v>
      </c>
      <c r="J1208" s="26"/>
      <c r="K1208" s="35">
        <f>MAX(G1208-MAX(G$5:G1207),0)</f>
        <v>1441</v>
      </c>
      <c r="L1208" s="35">
        <f>MAX(G$5:G1208)</f>
        <v>1435393</v>
      </c>
      <c r="M1208" s="3">
        <v>0.7</v>
      </c>
      <c r="N1208" s="38">
        <f>INT(B1208*0.2)</f>
        <v>3273131</v>
      </c>
      <c r="O1208" s="38">
        <f t="shared" si="56"/>
        <v>598080</v>
      </c>
      <c r="P1208">
        <f>INT(L1208*2.5)</f>
        <v>3588482</v>
      </c>
      <c r="Q1208">
        <f>INT(L1208/4)</f>
        <v>358848</v>
      </c>
      <c r="W1208" s="4" t="s">
        <v>8232</v>
      </c>
      <c r="X1208">
        <v>4</v>
      </c>
      <c r="Y1208" t="b">
        <f>IF(MOD(X1208,9)=0,N1208,IF(MOD(X1208,6)=0,N1208,IF(MOD(X1208,3)=0,N1208)))</f>
        <v>0</v>
      </c>
      <c r="Z1208" t="b">
        <f>IF(MOD(X1208,9)=0,O1208,IF(MOD(X1208,6)=0,O1208,IF(MOD(X1208,3)=0,O1208)))</f>
        <v>0</v>
      </c>
    </row>
    <row r="1209" spans="1:26">
      <c r="A1209" s="4" t="s">
        <v>1451</v>
      </c>
      <c r="B1209" s="3">
        <f>主线辅助!B1205</f>
        <v>16382090</v>
      </c>
      <c r="C1209" s="3">
        <v>7</v>
      </c>
      <c r="D1209" s="3">
        <v>86</v>
      </c>
      <c r="E1209" s="3">
        <v>3</v>
      </c>
      <c r="F1209" s="25">
        <f t="shared" si="54"/>
        <v>1580096</v>
      </c>
      <c r="G1209" s="25">
        <v>1436834</v>
      </c>
      <c r="H1209" s="26">
        <f>ROUND((F1209/4*5.5+F1209*2.7+F1209/4*10*1)*2,0)*C1209</f>
        <v>145447834</v>
      </c>
      <c r="I1209" s="26">
        <f t="shared" si="55"/>
        <v>132260569</v>
      </c>
      <c r="J1209" s="26"/>
      <c r="K1209" s="35">
        <f>MAX(G1209-MAX(G$5:G1208),0)</f>
        <v>1441</v>
      </c>
      <c r="L1209" s="35">
        <f>MAX(G$5:G1209)</f>
        <v>1436834</v>
      </c>
      <c r="M1209" s="3">
        <v>0.7</v>
      </c>
      <c r="N1209" s="38">
        <f>INT(B1209*0.2)</f>
        <v>3276418</v>
      </c>
      <c r="O1209" s="38">
        <f t="shared" si="56"/>
        <v>598680</v>
      </c>
      <c r="P1209">
        <f>INT(L1209*2.5)</f>
        <v>3592085</v>
      </c>
      <c r="Q1209">
        <f>INT(L1209/4)</f>
        <v>359208</v>
      </c>
      <c r="W1209" s="4" t="s">
        <v>8232</v>
      </c>
      <c r="X1209">
        <v>5</v>
      </c>
      <c r="Y1209" t="b">
        <f>IF(MOD(X1209,9)=0,N1209,IF(MOD(X1209,6)=0,N1209,IF(MOD(X1209,3)=0,N1209)))</f>
        <v>0</v>
      </c>
      <c r="Z1209" t="b">
        <f>IF(MOD(X1209,9)=0,O1209,IF(MOD(X1209,6)=0,O1209,IF(MOD(X1209,3)=0,O1209)))</f>
        <v>0</v>
      </c>
    </row>
    <row r="1210" spans="1:26">
      <c r="A1210" s="4" t="s">
        <v>1452</v>
      </c>
      <c r="B1210" s="3">
        <f>主线辅助!B1206</f>
        <v>16415412</v>
      </c>
      <c r="C1210" s="3">
        <v>7</v>
      </c>
      <c r="D1210" s="3">
        <v>86</v>
      </c>
      <c r="E1210" s="3">
        <v>3</v>
      </c>
      <c r="F1210" s="25">
        <f t="shared" si="54"/>
        <v>1583310</v>
      </c>
      <c r="G1210" s="25">
        <v>1439757</v>
      </c>
      <c r="H1210" s="26">
        <f>ROUND((F1210/4*5.5+F1210*2.7+F1210/4*10*1)*2,0)*C1210</f>
        <v>145743689</v>
      </c>
      <c r="I1210" s="26">
        <f t="shared" si="55"/>
        <v>132529635</v>
      </c>
      <c r="J1210" s="26"/>
      <c r="K1210" s="35">
        <f>MAX(G1210-MAX(G$5:G1209),0)</f>
        <v>2923</v>
      </c>
      <c r="L1210" s="35">
        <f>MAX(G$5:G1210)</f>
        <v>1439757</v>
      </c>
      <c r="M1210" s="3">
        <v>0.7</v>
      </c>
      <c r="N1210" s="38">
        <f>INT(B1210*0.2)</f>
        <v>3283082</v>
      </c>
      <c r="O1210" s="38">
        <f t="shared" si="56"/>
        <v>599898</v>
      </c>
      <c r="P1210">
        <f>INT(L1210*2.5)</f>
        <v>3599392</v>
      </c>
      <c r="Q1210">
        <f>INT(L1210/4)</f>
        <v>359939</v>
      </c>
      <c r="W1210" s="4" t="s">
        <v>8232</v>
      </c>
      <c r="X1210">
        <v>6</v>
      </c>
      <c r="Y1210">
        <f>IF(MOD(X1210,9)=0,N1210,IF(MOD(X1210,6)=0,N1210,IF(MOD(X1210,3)=0,N1210)))</f>
        <v>3283082</v>
      </c>
      <c r="Z1210">
        <f>IF(MOD(X1210,9)=0,O1210,IF(MOD(X1210,6)=0,O1210,IF(MOD(X1210,3)=0,O1210)))</f>
        <v>599898</v>
      </c>
    </row>
    <row r="1211" spans="1:26">
      <c r="A1211" s="4" t="s">
        <v>1453</v>
      </c>
      <c r="B1211" s="3">
        <f>主线辅助!B1207</f>
        <v>16431870</v>
      </c>
      <c r="C1211" s="3">
        <v>7</v>
      </c>
      <c r="D1211" s="3">
        <v>86</v>
      </c>
      <c r="E1211" s="3">
        <v>3</v>
      </c>
      <c r="F1211" s="25">
        <f t="shared" si="54"/>
        <v>1584897</v>
      </c>
      <c r="G1211" s="25">
        <v>1441200</v>
      </c>
      <c r="H1211" s="26">
        <f>ROUND((F1211/4*5.5+F1211*2.7+F1211/4*10*1)*2,0)*C1211</f>
        <v>145889772</v>
      </c>
      <c r="I1211" s="26">
        <f t="shared" si="55"/>
        <v>132662460</v>
      </c>
      <c r="J1211" s="26"/>
      <c r="K1211" s="35">
        <f>MAX(G1211-MAX(G$5:G1210),0)</f>
        <v>1443</v>
      </c>
      <c r="L1211" s="35">
        <f>MAX(G$5:G1211)</f>
        <v>1441200</v>
      </c>
      <c r="M1211" s="3">
        <v>0.7</v>
      </c>
      <c r="N1211" s="38">
        <f>INT(B1211*0.2)</f>
        <v>3286374</v>
      </c>
      <c r="O1211" s="38">
        <f t="shared" si="56"/>
        <v>600500</v>
      </c>
      <c r="P1211">
        <f>INT(L1211*2.5)</f>
        <v>3603000</v>
      </c>
      <c r="Q1211">
        <f>INT(L1211/4)</f>
        <v>360300</v>
      </c>
      <c r="W1211" s="4" t="s">
        <v>8232</v>
      </c>
      <c r="X1211">
        <v>7</v>
      </c>
      <c r="Y1211" t="b">
        <f>IF(MOD(X1211,9)=0,N1211,IF(MOD(X1211,6)=0,N1211,IF(MOD(X1211,3)=0,N1211)))</f>
        <v>0</v>
      </c>
      <c r="Z1211" t="b">
        <f>IF(MOD(X1211,9)=0,O1211,IF(MOD(X1211,6)=0,O1211,IF(MOD(X1211,3)=0,O1211)))</f>
        <v>0</v>
      </c>
    </row>
    <row r="1212" spans="1:26">
      <c r="A1212" s="4" t="s">
        <v>1454</v>
      </c>
      <c r="B1212" s="3">
        <f>主线辅助!B1208</f>
        <v>16448329</v>
      </c>
      <c r="C1212" s="3">
        <v>7</v>
      </c>
      <c r="D1212" s="3">
        <v>86</v>
      </c>
      <c r="E1212" s="3">
        <v>3</v>
      </c>
      <c r="F1212" s="25">
        <f t="shared" si="54"/>
        <v>1586485</v>
      </c>
      <c r="G1212" s="25">
        <v>1442644</v>
      </c>
      <c r="H1212" s="26">
        <f>ROUND((F1212/4*5.5+F1212*2.7+F1212/4*10*1)*2,0)*C1212</f>
        <v>146035946</v>
      </c>
      <c r="I1212" s="26">
        <f t="shared" si="55"/>
        <v>132795383</v>
      </c>
      <c r="J1212" s="26"/>
      <c r="K1212" s="35">
        <f>MAX(G1212-MAX(G$5:G1211),0)</f>
        <v>1444</v>
      </c>
      <c r="L1212" s="35">
        <f>MAX(G$5:G1212)</f>
        <v>1442644</v>
      </c>
      <c r="M1212" s="3">
        <v>0.7</v>
      </c>
      <c r="N1212" s="38">
        <f>INT(B1212*0.2)</f>
        <v>3289665</v>
      </c>
      <c r="O1212" s="38">
        <f t="shared" si="56"/>
        <v>601101</v>
      </c>
      <c r="P1212">
        <f>INT(L1212*2.5)</f>
        <v>3606610</v>
      </c>
      <c r="Q1212">
        <f>INT(L1212/4)</f>
        <v>360661</v>
      </c>
      <c r="W1212" s="4" t="s">
        <v>8232</v>
      </c>
      <c r="X1212">
        <v>8</v>
      </c>
      <c r="Y1212" t="b">
        <f>IF(MOD(X1212,9)=0,N1212,IF(MOD(X1212,6)=0,N1212,IF(MOD(X1212,3)=0,N1212)))</f>
        <v>0</v>
      </c>
      <c r="Z1212" t="b">
        <f>IF(MOD(X1212,9)=0,O1212,IF(MOD(X1212,6)=0,O1212,IF(MOD(X1212,3)=0,O1212)))</f>
        <v>0</v>
      </c>
    </row>
    <row r="1213" spans="1:26">
      <c r="A1213" s="4" t="s">
        <v>1455</v>
      </c>
      <c r="B1213" s="3">
        <f>主线辅助!B1209</f>
        <v>16481753</v>
      </c>
      <c r="C1213" s="3">
        <v>7</v>
      </c>
      <c r="D1213" s="3">
        <v>86</v>
      </c>
      <c r="E1213" s="3">
        <v>3</v>
      </c>
      <c r="F1213" s="25">
        <f t="shared" si="54"/>
        <v>1589709</v>
      </c>
      <c r="G1213" s="25">
        <v>1445575</v>
      </c>
      <c r="H1213" s="26">
        <f>ROUND((F1213/4*5.5+F1213*2.7+F1213/4*10*1)*2,0)*C1213</f>
        <v>146332711</v>
      </c>
      <c r="I1213" s="26">
        <f t="shared" si="55"/>
        <v>133065177</v>
      </c>
      <c r="J1213" s="26"/>
      <c r="K1213" s="35">
        <f>MAX(G1213-MAX(G$5:G1212),0)</f>
        <v>2931</v>
      </c>
      <c r="L1213" s="35">
        <f>MAX(G$5:G1213)</f>
        <v>1445575</v>
      </c>
      <c r="M1213" s="3">
        <v>0.7</v>
      </c>
      <c r="N1213" s="38">
        <f>INT(B1213*0.2)</f>
        <v>3296350</v>
      </c>
      <c r="O1213" s="38">
        <f t="shared" si="56"/>
        <v>602322</v>
      </c>
      <c r="P1213">
        <f>INT(L1213*2.5)</f>
        <v>3613937</v>
      </c>
      <c r="Q1213">
        <f>INT(L1213/4)</f>
        <v>361393</v>
      </c>
      <c r="W1213" s="4" t="s">
        <v>8232</v>
      </c>
      <c r="X1213">
        <v>9</v>
      </c>
      <c r="Y1213">
        <f>IF(MOD(X1213,9)=0,N1213,IF(MOD(X1213,6)=0,N1213,IF(MOD(X1213,3)=0,N1213)))</f>
        <v>3296350</v>
      </c>
      <c r="Z1213">
        <f>IF(MOD(X1213,9)=0,O1213,IF(MOD(X1213,6)=0,O1213,IF(MOD(X1213,3)=0,O1213)))</f>
        <v>602322</v>
      </c>
    </row>
    <row r="1214" spans="1:26">
      <c r="A1214" s="4" t="s">
        <v>262</v>
      </c>
      <c r="B1214" s="3">
        <f>主线辅助!B1210</f>
        <v>16498239</v>
      </c>
      <c r="C1214" s="3">
        <v>7</v>
      </c>
      <c r="D1214" s="3">
        <v>86</v>
      </c>
      <c r="E1214" s="3">
        <v>3</v>
      </c>
      <c r="F1214" s="25">
        <f t="shared" si="54"/>
        <v>1591299</v>
      </c>
      <c r="G1214" s="25">
        <v>1447021</v>
      </c>
      <c r="H1214" s="26">
        <f>ROUND((F1214/4*5.5+F1214*2.7+F1214/4*10*1)*2,0)*C1214</f>
        <v>146479074</v>
      </c>
      <c r="I1214" s="26">
        <f t="shared" si="55"/>
        <v>133198282</v>
      </c>
      <c r="J1214" s="26"/>
      <c r="K1214" s="35">
        <f>MAX(G1214-MAX(G$5:G1213),0)</f>
        <v>1446</v>
      </c>
      <c r="L1214" s="35">
        <f>MAX(G$5:G1214)</f>
        <v>1447021</v>
      </c>
      <c r="M1214" s="3">
        <v>0.7</v>
      </c>
      <c r="N1214" s="38">
        <f>INT(B1214*0.2)</f>
        <v>3299647</v>
      </c>
      <c r="O1214" s="38">
        <f t="shared" si="56"/>
        <v>602925</v>
      </c>
      <c r="P1214">
        <f>INT(L1214*2.5)</f>
        <v>3617552</v>
      </c>
      <c r="Q1214">
        <f>INT(L1214/4)</f>
        <v>361755</v>
      </c>
      <c r="W1214" s="4" t="s">
        <v>8232</v>
      </c>
      <c r="X1214">
        <v>10</v>
      </c>
      <c r="Y1214" t="b">
        <f>IF(MOD(X1214,9)=0,N1214,IF(MOD(X1214,6)=0,N1214,IF(MOD(X1214,3)=0,N1214)))</f>
        <v>0</v>
      </c>
      <c r="Z1214" t="b">
        <f>IF(MOD(X1214,9)=0,O1214,IF(MOD(X1214,6)=0,O1214,IF(MOD(X1214,3)=0,O1214)))</f>
        <v>0</v>
      </c>
    </row>
    <row r="1215" spans="1:26">
      <c r="A1215" s="4" t="s">
        <v>1456</v>
      </c>
      <c r="B1215" s="3">
        <f>主线辅助!B1211</f>
        <v>16601271</v>
      </c>
      <c r="C1215" s="3">
        <v>7</v>
      </c>
      <c r="D1215" s="3">
        <v>86</v>
      </c>
      <c r="E1215" s="3">
        <v>3</v>
      </c>
      <c r="F1215" s="25">
        <f t="shared" si="54"/>
        <v>1601237</v>
      </c>
      <c r="G1215" s="25">
        <v>1456058</v>
      </c>
      <c r="H1215" s="26">
        <f>ROUND((F1215/4*5.5+F1215*2.7+F1215/4*10*1)*2,0)*C1215</f>
        <v>147393869</v>
      </c>
      <c r="I1215" s="26">
        <f t="shared" si="55"/>
        <v>134030141</v>
      </c>
      <c r="J1215" s="26"/>
      <c r="K1215" s="35">
        <f>MAX(G1215-MAX(G$5:G1214),0)</f>
        <v>9037</v>
      </c>
      <c r="L1215" s="35">
        <f>MAX(G$5:G1215)</f>
        <v>1456058</v>
      </c>
      <c r="M1215" s="3">
        <v>0.7</v>
      </c>
      <c r="N1215" s="38">
        <f>INT(B1215*0.2)</f>
        <v>3320254</v>
      </c>
      <c r="O1215" s="38">
        <f t="shared" si="56"/>
        <v>606690</v>
      </c>
      <c r="P1215">
        <f>INT(L1215*2.5)</f>
        <v>3640145</v>
      </c>
      <c r="Q1215">
        <f>INT(L1215/4)</f>
        <v>364014</v>
      </c>
      <c r="W1215" s="4" t="s">
        <v>8233</v>
      </c>
      <c r="X1215">
        <v>1</v>
      </c>
      <c r="Y1215" t="b">
        <f>IF(MOD(X1215,9)=0,N1215,IF(MOD(X1215,6)=0,N1215,IF(MOD(X1215,3)=0,N1215)))</f>
        <v>0</v>
      </c>
      <c r="Z1215" t="b">
        <f>IF(MOD(X1215,9)=0,O1215,IF(MOD(X1215,6)=0,O1215,IF(MOD(X1215,3)=0,O1215)))</f>
        <v>0</v>
      </c>
    </row>
    <row r="1216" spans="1:26">
      <c r="A1216" s="4" t="s">
        <v>1457</v>
      </c>
      <c r="B1216" s="3">
        <f>主线辅助!B1212</f>
        <v>16617785</v>
      </c>
      <c r="C1216" s="3">
        <v>7</v>
      </c>
      <c r="D1216" s="3">
        <v>86</v>
      </c>
      <c r="E1216" s="3">
        <v>3</v>
      </c>
      <c r="F1216" s="25">
        <f t="shared" si="54"/>
        <v>1602829</v>
      </c>
      <c r="G1216" s="25">
        <v>1457506</v>
      </c>
      <c r="H1216" s="26">
        <f>ROUND((F1216/4*5.5+F1216*2.7+F1216/4*10*1)*2,0)*C1216</f>
        <v>147540407</v>
      </c>
      <c r="I1216" s="26">
        <f t="shared" si="55"/>
        <v>134163428</v>
      </c>
      <c r="J1216" s="26"/>
      <c r="K1216" s="35">
        <f>MAX(G1216-MAX(G$5:G1215),0)</f>
        <v>1448</v>
      </c>
      <c r="L1216" s="35">
        <f>MAX(G$5:G1216)</f>
        <v>1457506</v>
      </c>
      <c r="M1216" s="3">
        <v>0.7</v>
      </c>
      <c r="N1216" s="38">
        <f>INT(B1216*0.2)</f>
        <v>3323557</v>
      </c>
      <c r="O1216" s="38">
        <f t="shared" si="56"/>
        <v>607293</v>
      </c>
      <c r="P1216">
        <f>INT(L1216*2.5)</f>
        <v>3643765</v>
      </c>
      <c r="Q1216">
        <f>INT(L1216/4)</f>
        <v>364376</v>
      </c>
      <c r="W1216" s="4" t="s">
        <v>8233</v>
      </c>
      <c r="X1216">
        <v>2</v>
      </c>
      <c r="Y1216" t="b">
        <f>IF(MOD(X1216,9)=0,N1216,IF(MOD(X1216,6)=0,N1216,IF(MOD(X1216,3)=0,N1216)))</f>
        <v>0</v>
      </c>
      <c r="Z1216" t="b">
        <f>IF(MOD(X1216,9)=0,O1216,IF(MOD(X1216,6)=0,O1216,IF(MOD(X1216,3)=0,O1216)))</f>
        <v>0</v>
      </c>
    </row>
    <row r="1217" spans="1:26">
      <c r="A1217" s="4" t="s">
        <v>1458</v>
      </c>
      <c r="B1217" s="3">
        <f>主线辅助!B1213</f>
        <v>16651355</v>
      </c>
      <c r="C1217" s="3">
        <v>7</v>
      </c>
      <c r="D1217" s="3">
        <v>86</v>
      </c>
      <c r="E1217" s="3">
        <v>3</v>
      </c>
      <c r="F1217" s="25">
        <f t="shared" si="54"/>
        <v>1606067</v>
      </c>
      <c r="G1217" s="25">
        <v>1460451</v>
      </c>
      <c r="H1217" s="26">
        <f>ROUND((F1217/4*5.5+F1217*2.7+F1217/4*10*1)*2,0)*C1217</f>
        <v>147838467</v>
      </c>
      <c r="I1217" s="26">
        <f t="shared" si="55"/>
        <v>134434517</v>
      </c>
      <c r="J1217" s="26"/>
      <c r="K1217" s="35">
        <f>MAX(G1217-MAX(G$5:G1216),0)</f>
        <v>2945</v>
      </c>
      <c r="L1217" s="35">
        <f>MAX(G$5:G1217)</f>
        <v>1460451</v>
      </c>
      <c r="M1217" s="3">
        <v>0.7</v>
      </c>
      <c r="N1217" s="38">
        <f>INT(B1217*0.2)</f>
        <v>3330271</v>
      </c>
      <c r="O1217" s="38">
        <f t="shared" si="56"/>
        <v>608520</v>
      </c>
      <c r="P1217">
        <f>INT(L1217*2.5)</f>
        <v>3651127</v>
      </c>
      <c r="Q1217">
        <f>INT(L1217/4)</f>
        <v>365112</v>
      </c>
      <c r="W1217" s="4" t="s">
        <v>8233</v>
      </c>
      <c r="X1217">
        <v>3</v>
      </c>
      <c r="Y1217">
        <f>IF(MOD(X1217,9)=0,N1217,IF(MOD(X1217,6)=0,N1217,IF(MOD(X1217,3)=0,N1217)))</f>
        <v>3330271</v>
      </c>
      <c r="Z1217">
        <f>IF(MOD(X1217,9)=0,O1217,IF(MOD(X1217,6)=0,O1217,IF(MOD(X1217,3)=0,O1217)))</f>
        <v>608520</v>
      </c>
    </row>
    <row r="1218" spans="1:26">
      <c r="A1218" s="4" t="s">
        <v>1459</v>
      </c>
      <c r="B1218" s="3">
        <f>主线辅助!B1214</f>
        <v>16667897</v>
      </c>
      <c r="C1218" s="3">
        <v>7</v>
      </c>
      <c r="D1218" s="3">
        <v>86</v>
      </c>
      <c r="E1218" s="3">
        <v>3</v>
      </c>
      <c r="F1218" s="25">
        <f t="shared" si="54"/>
        <v>1607663</v>
      </c>
      <c r="G1218" s="25">
        <v>1461901</v>
      </c>
      <c r="H1218" s="26">
        <f>ROUND((F1218/4*5.5+F1218*2.7+F1218/4*10*1)*2,0)*C1218</f>
        <v>147985376</v>
      </c>
      <c r="I1218" s="26">
        <f t="shared" si="55"/>
        <v>134567986</v>
      </c>
      <c r="J1218" s="26"/>
      <c r="K1218" s="35">
        <f>MAX(G1218-MAX(G$5:G1217),0)</f>
        <v>1450</v>
      </c>
      <c r="L1218" s="35">
        <f>MAX(G$5:G1218)</f>
        <v>1461901</v>
      </c>
      <c r="M1218" s="3">
        <v>0.7</v>
      </c>
      <c r="N1218" s="38">
        <f>INT(B1218*0.2)</f>
        <v>3333579</v>
      </c>
      <c r="O1218" s="38">
        <f t="shared" si="56"/>
        <v>609125</v>
      </c>
      <c r="P1218">
        <f>INT(L1218*2.5)</f>
        <v>3654752</v>
      </c>
      <c r="Q1218">
        <f>INT(L1218/4)</f>
        <v>365475</v>
      </c>
      <c r="W1218" s="4" t="s">
        <v>8233</v>
      </c>
      <c r="X1218">
        <v>4</v>
      </c>
      <c r="Y1218" t="b">
        <f>IF(MOD(X1218,9)=0,N1218,IF(MOD(X1218,6)=0,N1218,IF(MOD(X1218,3)=0,N1218)))</f>
        <v>0</v>
      </c>
      <c r="Z1218" t="b">
        <f>IF(MOD(X1218,9)=0,O1218,IF(MOD(X1218,6)=0,O1218,IF(MOD(X1218,3)=0,O1218)))</f>
        <v>0</v>
      </c>
    </row>
    <row r="1219" spans="1:26">
      <c r="A1219" s="4" t="s">
        <v>1460</v>
      </c>
      <c r="B1219" s="3">
        <f>主线辅助!B1215</f>
        <v>16684440</v>
      </c>
      <c r="C1219" s="3">
        <v>7</v>
      </c>
      <c r="D1219" s="3">
        <v>86</v>
      </c>
      <c r="E1219" s="3">
        <v>3</v>
      </c>
      <c r="F1219" s="25">
        <f t="shared" si="54"/>
        <v>1609259</v>
      </c>
      <c r="G1219" s="25">
        <v>1463352</v>
      </c>
      <c r="H1219" s="26">
        <f>ROUND((F1219/4*5.5+F1219*2.7+F1219/4*10*1)*2,0)*C1219</f>
        <v>148132292</v>
      </c>
      <c r="I1219" s="26">
        <f t="shared" si="55"/>
        <v>134701553</v>
      </c>
      <c r="J1219" s="26"/>
      <c r="K1219" s="35">
        <f>MAX(G1219-MAX(G$5:G1218),0)</f>
        <v>1451</v>
      </c>
      <c r="L1219" s="35">
        <f>MAX(G$5:G1219)</f>
        <v>1463352</v>
      </c>
      <c r="M1219" s="3">
        <v>0.7</v>
      </c>
      <c r="N1219" s="38">
        <f>INT(B1219*0.2)</f>
        <v>3336888</v>
      </c>
      <c r="O1219" s="38">
        <f t="shared" si="56"/>
        <v>609730</v>
      </c>
      <c r="P1219">
        <f>INT(L1219*2.5)</f>
        <v>3658380</v>
      </c>
      <c r="Q1219">
        <f>INT(L1219/4)</f>
        <v>365838</v>
      </c>
      <c r="W1219" s="4" t="s">
        <v>8233</v>
      </c>
      <c r="X1219">
        <v>5</v>
      </c>
      <c r="Y1219" t="b">
        <f>IF(MOD(X1219,9)=0,N1219,IF(MOD(X1219,6)=0,N1219,IF(MOD(X1219,3)=0,N1219)))</f>
        <v>0</v>
      </c>
      <c r="Z1219" t="b">
        <f>IF(MOD(X1219,9)=0,O1219,IF(MOD(X1219,6)=0,O1219,IF(MOD(X1219,3)=0,O1219)))</f>
        <v>0</v>
      </c>
    </row>
    <row r="1220" spans="1:26">
      <c r="A1220" s="4" t="s">
        <v>1461</v>
      </c>
      <c r="B1220" s="3">
        <f>主线辅助!B1216</f>
        <v>16718110</v>
      </c>
      <c r="C1220" s="3">
        <v>7</v>
      </c>
      <c r="D1220" s="3">
        <v>86</v>
      </c>
      <c r="E1220" s="3">
        <v>3</v>
      </c>
      <c r="F1220" s="25">
        <f t="shared" si="54"/>
        <v>1612506</v>
      </c>
      <c r="G1220" s="25">
        <v>1466305</v>
      </c>
      <c r="H1220" s="26">
        <f>ROUND((F1220/4*5.5+F1220*2.7+F1220/4*10*1)*2,0)*C1220</f>
        <v>148431178</v>
      </c>
      <c r="I1220" s="26">
        <f t="shared" si="55"/>
        <v>134973377</v>
      </c>
      <c r="J1220" s="26"/>
      <c r="K1220" s="35">
        <f>MAX(G1220-MAX(G$5:G1219),0)</f>
        <v>2953</v>
      </c>
      <c r="L1220" s="35">
        <f>MAX(G$5:G1220)</f>
        <v>1466305</v>
      </c>
      <c r="M1220" s="3">
        <v>0.7</v>
      </c>
      <c r="N1220" s="38">
        <f>INT(B1220*0.2)</f>
        <v>3343622</v>
      </c>
      <c r="O1220" s="38">
        <f t="shared" si="56"/>
        <v>610960</v>
      </c>
      <c r="P1220">
        <f>INT(L1220*2.5)</f>
        <v>3665762</v>
      </c>
      <c r="Q1220">
        <f>INT(L1220/4)</f>
        <v>366576</v>
      </c>
      <c r="W1220" s="4" t="s">
        <v>8233</v>
      </c>
      <c r="X1220">
        <v>6</v>
      </c>
      <c r="Y1220">
        <f>IF(MOD(X1220,9)=0,N1220,IF(MOD(X1220,6)=0,N1220,IF(MOD(X1220,3)=0,N1220)))</f>
        <v>3343622</v>
      </c>
      <c r="Z1220">
        <f>IF(MOD(X1220,9)=0,O1220,IF(MOD(X1220,6)=0,O1220,IF(MOD(X1220,3)=0,O1220)))</f>
        <v>610960</v>
      </c>
    </row>
    <row r="1221" spans="1:26">
      <c r="A1221" s="4" t="s">
        <v>1462</v>
      </c>
      <c r="B1221" s="3">
        <f>主线辅助!B1217</f>
        <v>16734682</v>
      </c>
      <c r="C1221" s="3">
        <v>7</v>
      </c>
      <c r="D1221" s="3">
        <v>86</v>
      </c>
      <c r="E1221" s="3">
        <v>3</v>
      </c>
      <c r="F1221" s="25">
        <f t="shared" si="54"/>
        <v>1614105</v>
      </c>
      <c r="G1221" s="25">
        <v>1467759</v>
      </c>
      <c r="H1221" s="26">
        <f>ROUND((F1221/4*5.5+F1221*2.7+F1221/4*10*1)*2,0)*C1221</f>
        <v>148578367</v>
      </c>
      <c r="I1221" s="26">
        <f t="shared" si="55"/>
        <v>135107217</v>
      </c>
      <c r="J1221" s="26"/>
      <c r="K1221" s="35">
        <f>MAX(G1221-MAX(G$5:G1220),0)</f>
        <v>1454</v>
      </c>
      <c r="L1221" s="35">
        <f>MAX(G$5:G1221)</f>
        <v>1467759</v>
      </c>
      <c r="M1221" s="3">
        <v>0.7</v>
      </c>
      <c r="N1221" s="38">
        <f>INT(B1221*0.2)</f>
        <v>3346936</v>
      </c>
      <c r="O1221" s="38">
        <f t="shared" si="56"/>
        <v>611565</v>
      </c>
      <c r="P1221">
        <f>INT(L1221*2.5)</f>
        <v>3669397</v>
      </c>
      <c r="Q1221">
        <f>INT(L1221/4)</f>
        <v>366939</v>
      </c>
      <c r="W1221" s="4" t="s">
        <v>8233</v>
      </c>
      <c r="X1221">
        <v>7</v>
      </c>
      <c r="Y1221" t="b">
        <f>IF(MOD(X1221,9)=0,N1221,IF(MOD(X1221,6)=0,N1221,IF(MOD(X1221,3)=0,N1221)))</f>
        <v>0</v>
      </c>
      <c r="Z1221" t="b">
        <f>IF(MOD(X1221,9)=0,O1221,IF(MOD(X1221,6)=0,O1221,IF(MOD(X1221,3)=0,O1221)))</f>
        <v>0</v>
      </c>
    </row>
    <row r="1222" spans="1:26">
      <c r="A1222" s="4" t="s">
        <v>1463</v>
      </c>
      <c r="B1222" s="3">
        <f>主线辅助!B1218</f>
        <v>16751255</v>
      </c>
      <c r="C1222" s="3">
        <v>7</v>
      </c>
      <c r="D1222" s="3">
        <v>86</v>
      </c>
      <c r="E1222" s="3">
        <v>3</v>
      </c>
      <c r="F1222" s="25">
        <f t="shared" ref="F1222:F1285" si="57">INT(B1222/(5-1.9)/C1222/(D1222/2.7)*100/1.5)</f>
        <v>1615703</v>
      </c>
      <c r="G1222" s="25">
        <v>1469213</v>
      </c>
      <c r="H1222" s="26">
        <f>ROUND((F1222/4*5.5+F1222*2.7+F1222/4*10*1)*2,0)*C1222</f>
        <v>148725458</v>
      </c>
      <c r="I1222" s="26">
        <f t="shared" ref="I1222:I1285" si="58">ROUND((G1222/4*5.5+G1222*2.7+G1222/4*10*1)*2,0)*C1222</f>
        <v>135241057</v>
      </c>
      <c r="J1222" s="26"/>
      <c r="K1222" s="35">
        <f>MAX(G1222-MAX(G$5:G1221),0)</f>
        <v>1454</v>
      </c>
      <c r="L1222" s="35">
        <f>MAX(G$5:G1222)</f>
        <v>1469213</v>
      </c>
      <c r="M1222" s="3">
        <v>0.7</v>
      </c>
      <c r="N1222" s="38">
        <f>INT(B1222*0.2)</f>
        <v>3350251</v>
      </c>
      <c r="O1222" s="38">
        <f t="shared" ref="O1222:O1285" si="59">INT((P1222/15)+Q1222)</f>
        <v>612171</v>
      </c>
      <c r="P1222">
        <f>INT(L1222*2.5)</f>
        <v>3673032</v>
      </c>
      <c r="Q1222">
        <f>INT(L1222/4)</f>
        <v>367303</v>
      </c>
      <c r="W1222" s="4" t="s">
        <v>8233</v>
      </c>
      <c r="X1222">
        <v>8</v>
      </c>
      <c r="Y1222" t="b">
        <f>IF(MOD(X1222,9)=0,N1222,IF(MOD(X1222,6)=0,N1222,IF(MOD(X1222,3)=0,N1222)))</f>
        <v>0</v>
      </c>
      <c r="Z1222" t="b">
        <f>IF(MOD(X1222,9)=0,O1222,IF(MOD(X1222,6)=0,O1222,IF(MOD(X1222,3)=0,O1222)))</f>
        <v>0</v>
      </c>
    </row>
    <row r="1223" spans="1:26">
      <c r="A1223" s="4" t="s">
        <v>1464</v>
      </c>
      <c r="B1223" s="3">
        <f>主线辅助!B1219</f>
        <v>16785023</v>
      </c>
      <c r="C1223" s="3">
        <v>7</v>
      </c>
      <c r="D1223" s="3">
        <v>86</v>
      </c>
      <c r="E1223" s="3">
        <v>3</v>
      </c>
      <c r="F1223" s="25">
        <f t="shared" si="57"/>
        <v>1618960</v>
      </c>
      <c r="G1223" s="25">
        <v>1472174</v>
      </c>
      <c r="H1223" s="26">
        <f>ROUND((F1223/4*5.5+F1223*2.7+F1223/4*10*1)*2,0)*C1223</f>
        <v>149025268</v>
      </c>
      <c r="I1223" s="26">
        <f t="shared" si="58"/>
        <v>135513616</v>
      </c>
      <c r="J1223" s="26"/>
      <c r="K1223" s="35">
        <f>MAX(G1223-MAX(G$5:G1222),0)</f>
        <v>2961</v>
      </c>
      <c r="L1223" s="35">
        <f>MAX(G$5:G1223)</f>
        <v>1472174</v>
      </c>
      <c r="M1223" s="3">
        <v>0.7</v>
      </c>
      <c r="N1223" s="38">
        <f>INT(B1223*0.2)</f>
        <v>3357004</v>
      </c>
      <c r="O1223" s="38">
        <f t="shared" si="59"/>
        <v>613405</v>
      </c>
      <c r="P1223">
        <f>INT(L1223*2.5)</f>
        <v>3680435</v>
      </c>
      <c r="Q1223">
        <f>INT(L1223/4)</f>
        <v>368043</v>
      </c>
      <c r="W1223" s="4" t="s">
        <v>8233</v>
      </c>
      <c r="X1223">
        <v>9</v>
      </c>
      <c r="Y1223">
        <f>IF(MOD(X1223,9)=0,N1223,IF(MOD(X1223,6)=0,N1223,IF(MOD(X1223,3)=0,N1223)))</f>
        <v>3357004</v>
      </c>
      <c r="Z1223">
        <f>IF(MOD(X1223,9)=0,O1223,IF(MOD(X1223,6)=0,O1223,IF(MOD(X1223,3)=0,O1223)))</f>
        <v>613405</v>
      </c>
    </row>
    <row r="1224" spans="1:26">
      <c r="A1224" s="4" t="s">
        <v>264</v>
      </c>
      <c r="B1224" s="3">
        <f>主线辅助!B1220</f>
        <v>16801624</v>
      </c>
      <c r="C1224" s="3">
        <v>7</v>
      </c>
      <c r="D1224" s="3">
        <v>86</v>
      </c>
      <c r="E1224" s="3">
        <v>3</v>
      </c>
      <c r="F1224" s="25">
        <f t="shared" si="57"/>
        <v>1620561</v>
      </c>
      <c r="G1224" s="25">
        <v>1473630</v>
      </c>
      <c r="H1224" s="26">
        <f>ROUND((F1224/4*5.5+F1224*2.7+F1224/4*10*1)*2,0)*C1224</f>
        <v>149172639</v>
      </c>
      <c r="I1224" s="26">
        <f t="shared" si="58"/>
        <v>135647645</v>
      </c>
      <c r="J1224" s="26"/>
      <c r="K1224" s="35">
        <f>MAX(G1224-MAX(G$5:G1223),0)</f>
        <v>1456</v>
      </c>
      <c r="L1224" s="35">
        <f>MAX(G$5:G1224)</f>
        <v>1473630</v>
      </c>
      <c r="M1224" s="3">
        <v>0.7</v>
      </c>
      <c r="N1224" s="38">
        <f>INT(B1224*0.2)</f>
        <v>3360324</v>
      </c>
      <c r="O1224" s="38">
        <f t="shared" si="59"/>
        <v>614012</v>
      </c>
      <c r="P1224">
        <f>INT(L1224*2.5)</f>
        <v>3684075</v>
      </c>
      <c r="Q1224">
        <f>INT(L1224/4)</f>
        <v>368407</v>
      </c>
      <c r="W1224" s="4" t="s">
        <v>8233</v>
      </c>
      <c r="X1224">
        <v>10</v>
      </c>
      <c r="Y1224" t="b">
        <f>IF(MOD(X1224,9)=0,N1224,IF(MOD(X1224,6)=0,N1224,IF(MOD(X1224,3)=0,N1224)))</f>
        <v>0</v>
      </c>
      <c r="Z1224" t="b">
        <f>IF(MOD(X1224,9)=0,O1224,IF(MOD(X1224,6)=0,O1224,IF(MOD(X1224,3)=0,O1224)))</f>
        <v>0</v>
      </c>
    </row>
    <row r="1225" spans="1:26">
      <c r="A1225" s="4" t="s">
        <v>1465</v>
      </c>
      <c r="B1225" s="3">
        <f>主线辅助!B1221</f>
        <v>16905621</v>
      </c>
      <c r="C1225" s="3">
        <v>7</v>
      </c>
      <c r="D1225" s="3">
        <v>86</v>
      </c>
      <c r="E1225" s="3">
        <v>3</v>
      </c>
      <c r="F1225" s="25">
        <f t="shared" si="57"/>
        <v>1630592</v>
      </c>
      <c r="G1225" s="25">
        <v>1482752</v>
      </c>
      <c r="H1225" s="26">
        <f>ROUND((F1225/4*5.5+F1225*2.7+F1225/4*10*1)*2,0)*C1225</f>
        <v>150095995</v>
      </c>
      <c r="I1225" s="26">
        <f t="shared" si="58"/>
        <v>136487323</v>
      </c>
      <c r="J1225" s="26"/>
      <c r="K1225" s="35">
        <f>MAX(G1225-MAX(G$5:G1224),0)</f>
        <v>9122</v>
      </c>
      <c r="L1225" s="35">
        <f>MAX(G$5:G1225)</f>
        <v>1482752</v>
      </c>
      <c r="M1225" s="3">
        <v>0.7</v>
      </c>
      <c r="N1225" s="38">
        <f>INT(B1225*0.2)</f>
        <v>3381124</v>
      </c>
      <c r="O1225" s="38">
        <f t="shared" si="59"/>
        <v>617813</v>
      </c>
      <c r="P1225">
        <f>INT(L1225*2.5)</f>
        <v>3706880</v>
      </c>
      <c r="Q1225">
        <f>INT(L1225/4)</f>
        <v>370688</v>
      </c>
      <c r="W1225" s="4" t="s">
        <v>8234</v>
      </c>
      <c r="X1225">
        <v>1</v>
      </c>
      <c r="Y1225" t="b">
        <f>IF(MOD(X1225,9)=0,N1225,IF(MOD(X1225,6)=0,N1225,IF(MOD(X1225,3)=0,N1225)))</f>
        <v>0</v>
      </c>
      <c r="Z1225" t="b">
        <f>IF(MOD(X1225,9)=0,O1225,IF(MOD(X1225,6)=0,O1225,IF(MOD(X1225,3)=0,O1225)))</f>
        <v>0</v>
      </c>
    </row>
    <row r="1226" spans="1:26">
      <c r="A1226" s="4" t="s">
        <v>1466</v>
      </c>
      <c r="B1226" s="3">
        <f>主线辅助!B1222</f>
        <v>16922249</v>
      </c>
      <c r="C1226" s="3">
        <v>7</v>
      </c>
      <c r="D1226" s="3">
        <v>86</v>
      </c>
      <c r="E1226" s="3">
        <v>3</v>
      </c>
      <c r="F1226" s="25">
        <f t="shared" si="57"/>
        <v>1632196</v>
      </c>
      <c r="G1226" s="25">
        <v>1484210</v>
      </c>
      <c r="H1226" s="26">
        <f>ROUND((F1226/4*5.5+F1226*2.7+F1226/4*10*1)*2,0)*C1226</f>
        <v>150243639</v>
      </c>
      <c r="I1226" s="26">
        <f t="shared" si="58"/>
        <v>136621534</v>
      </c>
      <c r="J1226" s="26"/>
      <c r="K1226" s="35">
        <f>MAX(G1226-MAX(G$5:G1225),0)</f>
        <v>1458</v>
      </c>
      <c r="L1226" s="35">
        <f>MAX(G$5:G1226)</f>
        <v>1484210</v>
      </c>
      <c r="M1226" s="3">
        <v>0.7</v>
      </c>
      <c r="N1226" s="38">
        <f>INT(B1226*0.2)</f>
        <v>3384449</v>
      </c>
      <c r="O1226" s="38">
        <f t="shared" si="59"/>
        <v>618420</v>
      </c>
      <c r="P1226">
        <f>INT(L1226*2.5)</f>
        <v>3710525</v>
      </c>
      <c r="Q1226">
        <f>INT(L1226/4)</f>
        <v>371052</v>
      </c>
      <c r="W1226" s="4" t="s">
        <v>8234</v>
      </c>
      <c r="X1226">
        <v>2</v>
      </c>
      <c r="Y1226" t="b">
        <f>IF(MOD(X1226,9)=0,N1226,IF(MOD(X1226,6)=0,N1226,IF(MOD(X1226,3)=0,N1226)))</f>
        <v>0</v>
      </c>
      <c r="Z1226" t="b">
        <f>IF(MOD(X1226,9)=0,O1226,IF(MOD(X1226,6)=0,O1226,IF(MOD(X1226,3)=0,O1226)))</f>
        <v>0</v>
      </c>
    </row>
    <row r="1227" spans="1:26">
      <c r="A1227" s="4" t="s">
        <v>1467</v>
      </c>
      <c r="B1227" s="3">
        <f>主线辅助!B1223</f>
        <v>16956165</v>
      </c>
      <c r="C1227" s="3">
        <v>7</v>
      </c>
      <c r="D1227" s="3">
        <v>86</v>
      </c>
      <c r="E1227" s="3">
        <v>3</v>
      </c>
      <c r="F1227" s="25">
        <f t="shared" si="57"/>
        <v>1635467</v>
      </c>
      <c r="G1227" s="25">
        <v>1487185</v>
      </c>
      <c r="H1227" s="26">
        <f>ROUND((F1227/4*5.5+F1227*2.7+F1227/4*10*1)*2,0)*C1227</f>
        <v>150544737</v>
      </c>
      <c r="I1227" s="26">
        <f t="shared" si="58"/>
        <v>136895381</v>
      </c>
      <c r="J1227" s="26"/>
      <c r="K1227" s="35">
        <f>MAX(G1227-MAX(G$5:G1226),0)</f>
        <v>2975</v>
      </c>
      <c r="L1227" s="35">
        <f>MAX(G$5:G1227)</f>
        <v>1487185</v>
      </c>
      <c r="M1227" s="3">
        <v>0.7</v>
      </c>
      <c r="N1227" s="38">
        <f>INT(B1227*0.2)</f>
        <v>3391233</v>
      </c>
      <c r="O1227" s="38">
        <f t="shared" si="59"/>
        <v>619660</v>
      </c>
      <c r="P1227">
        <f>INT(L1227*2.5)</f>
        <v>3717962</v>
      </c>
      <c r="Q1227">
        <f>INT(L1227/4)</f>
        <v>371796</v>
      </c>
      <c r="W1227" s="4" t="s">
        <v>8234</v>
      </c>
      <c r="X1227">
        <v>3</v>
      </c>
      <c r="Y1227">
        <f>IF(MOD(X1227,9)=0,N1227,IF(MOD(X1227,6)=0,N1227,IF(MOD(X1227,3)=0,N1227)))</f>
        <v>3391233</v>
      </c>
      <c r="Z1227">
        <f>IF(MOD(X1227,9)=0,O1227,IF(MOD(X1227,6)=0,O1227,IF(MOD(X1227,3)=0,O1227)))</f>
        <v>619660</v>
      </c>
    </row>
    <row r="1228" spans="1:26">
      <c r="A1228" s="4" t="s">
        <v>1468</v>
      </c>
      <c r="B1228" s="3">
        <f>主线辅助!B1224</f>
        <v>16972821</v>
      </c>
      <c r="C1228" s="3">
        <v>7</v>
      </c>
      <c r="D1228" s="3">
        <v>86</v>
      </c>
      <c r="E1228" s="3">
        <v>3</v>
      </c>
      <c r="F1228" s="25">
        <f t="shared" si="57"/>
        <v>1637074</v>
      </c>
      <c r="G1228" s="25">
        <v>1488646</v>
      </c>
      <c r="H1228" s="26">
        <f>ROUND((F1228/4*5.5+F1228*2.7+F1228/4*10*1)*2,0)*C1228</f>
        <v>150692661</v>
      </c>
      <c r="I1228" s="26">
        <f t="shared" si="58"/>
        <v>137029865</v>
      </c>
      <c r="J1228" s="26"/>
      <c r="K1228" s="35">
        <f>MAX(G1228-MAX(G$5:G1227),0)</f>
        <v>1461</v>
      </c>
      <c r="L1228" s="35">
        <f>MAX(G$5:G1228)</f>
        <v>1488646</v>
      </c>
      <c r="M1228" s="3">
        <v>0.7</v>
      </c>
      <c r="N1228" s="38">
        <f>INT(B1228*0.2)</f>
        <v>3394564</v>
      </c>
      <c r="O1228" s="38">
        <f t="shared" si="59"/>
        <v>620268</v>
      </c>
      <c r="P1228">
        <f>INT(L1228*2.5)</f>
        <v>3721615</v>
      </c>
      <c r="Q1228">
        <f>INT(L1228/4)</f>
        <v>372161</v>
      </c>
      <c r="W1228" s="4" t="s">
        <v>8234</v>
      </c>
      <c r="X1228">
        <v>4</v>
      </c>
      <c r="Y1228" t="b">
        <f>IF(MOD(X1228,9)=0,N1228,IF(MOD(X1228,6)=0,N1228,IF(MOD(X1228,3)=0,N1228)))</f>
        <v>0</v>
      </c>
      <c r="Z1228" t="b">
        <f>IF(MOD(X1228,9)=0,O1228,IF(MOD(X1228,6)=0,O1228,IF(MOD(X1228,3)=0,O1228)))</f>
        <v>0</v>
      </c>
    </row>
    <row r="1229" spans="1:26">
      <c r="A1229" s="4" t="s">
        <v>1469</v>
      </c>
      <c r="B1229" s="3">
        <f>主线辅助!B1225</f>
        <v>16989478</v>
      </c>
      <c r="C1229" s="3">
        <v>7</v>
      </c>
      <c r="D1229" s="3">
        <v>86</v>
      </c>
      <c r="E1229" s="3">
        <v>3</v>
      </c>
      <c r="F1229" s="25">
        <f t="shared" si="57"/>
        <v>1638680</v>
      </c>
      <c r="G1229" s="25">
        <v>1490106</v>
      </c>
      <c r="H1229" s="26">
        <f>ROUND((F1229/4*5.5+F1229*2.7+F1229/4*10*1)*2,0)*C1229</f>
        <v>150840494</v>
      </c>
      <c r="I1229" s="26">
        <f t="shared" si="58"/>
        <v>137164258</v>
      </c>
      <c r="J1229" s="26"/>
      <c r="K1229" s="35">
        <f>MAX(G1229-MAX(G$5:G1228),0)</f>
        <v>1460</v>
      </c>
      <c r="L1229" s="35">
        <f>MAX(G$5:G1229)</f>
        <v>1490106</v>
      </c>
      <c r="M1229" s="3">
        <v>0.7</v>
      </c>
      <c r="N1229" s="38">
        <f>INT(B1229*0.2)</f>
        <v>3397895</v>
      </c>
      <c r="O1229" s="38">
        <f t="shared" si="59"/>
        <v>620877</v>
      </c>
      <c r="P1229">
        <f>INT(L1229*2.5)</f>
        <v>3725265</v>
      </c>
      <c r="Q1229">
        <f>INT(L1229/4)</f>
        <v>372526</v>
      </c>
      <c r="W1229" s="4" t="s">
        <v>8234</v>
      </c>
      <c r="X1229">
        <v>5</v>
      </c>
      <c r="Y1229" t="b">
        <f>IF(MOD(X1229,9)=0,N1229,IF(MOD(X1229,6)=0,N1229,IF(MOD(X1229,3)=0,N1229)))</f>
        <v>0</v>
      </c>
      <c r="Z1229" t="b">
        <f>IF(MOD(X1229,9)=0,O1229,IF(MOD(X1229,6)=0,O1229,IF(MOD(X1229,3)=0,O1229)))</f>
        <v>0</v>
      </c>
    </row>
    <row r="1230" spans="1:26">
      <c r="A1230" s="4" t="s">
        <v>1470</v>
      </c>
      <c r="B1230" s="3">
        <f>主线辅助!B1226</f>
        <v>17023494</v>
      </c>
      <c r="C1230" s="3">
        <v>7</v>
      </c>
      <c r="D1230" s="3">
        <v>86</v>
      </c>
      <c r="E1230" s="3">
        <v>3</v>
      </c>
      <c r="F1230" s="25">
        <f t="shared" si="57"/>
        <v>1641961</v>
      </c>
      <c r="G1230" s="25">
        <v>1493090</v>
      </c>
      <c r="H1230" s="26">
        <f>ROUND((F1230/4*5.5+F1230*2.7+F1230/4*10*1)*2,0)*C1230</f>
        <v>151142509</v>
      </c>
      <c r="I1230" s="26">
        <f t="shared" si="58"/>
        <v>137438938</v>
      </c>
      <c r="J1230" s="26"/>
      <c r="K1230" s="35">
        <f>MAX(G1230-MAX(G$5:G1229),0)</f>
        <v>2984</v>
      </c>
      <c r="L1230" s="35">
        <f>MAX(G$5:G1230)</f>
        <v>1493090</v>
      </c>
      <c r="M1230" s="3">
        <v>0.7</v>
      </c>
      <c r="N1230" s="38">
        <f>INT(B1230*0.2)</f>
        <v>3404698</v>
      </c>
      <c r="O1230" s="38">
        <f t="shared" si="59"/>
        <v>622120</v>
      </c>
      <c r="P1230">
        <f>INT(L1230*2.5)</f>
        <v>3732725</v>
      </c>
      <c r="Q1230">
        <f>INT(L1230/4)</f>
        <v>373272</v>
      </c>
      <c r="W1230" s="4" t="s">
        <v>8234</v>
      </c>
      <c r="X1230">
        <v>6</v>
      </c>
      <c r="Y1230">
        <f>IF(MOD(X1230,9)=0,N1230,IF(MOD(X1230,6)=0,N1230,IF(MOD(X1230,3)=0,N1230)))</f>
        <v>3404698</v>
      </c>
      <c r="Z1230">
        <f>IF(MOD(X1230,9)=0,O1230,IF(MOD(X1230,6)=0,O1230,IF(MOD(X1230,3)=0,O1230)))</f>
        <v>622120</v>
      </c>
    </row>
    <row r="1231" spans="1:26">
      <c r="A1231" s="4" t="s">
        <v>1471</v>
      </c>
      <c r="B1231" s="3">
        <f>主线辅助!B1227</f>
        <v>17040179</v>
      </c>
      <c r="C1231" s="3">
        <v>7</v>
      </c>
      <c r="D1231" s="3">
        <v>86</v>
      </c>
      <c r="E1231" s="3">
        <v>3</v>
      </c>
      <c r="F1231" s="25">
        <f t="shared" si="57"/>
        <v>1643571</v>
      </c>
      <c r="G1231" s="25">
        <v>1494553</v>
      </c>
      <c r="H1231" s="26">
        <f>ROUND((F1231/4*5.5+F1231*2.7+F1231/4*10*1)*2,0)*C1231</f>
        <v>151290713</v>
      </c>
      <c r="I1231" s="26">
        <f t="shared" si="58"/>
        <v>137573604</v>
      </c>
      <c r="J1231" s="26"/>
      <c r="K1231" s="35">
        <f>MAX(G1231-MAX(G$5:G1230),0)</f>
        <v>1463</v>
      </c>
      <c r="L1231" s="35">
        <f>MAX(G$5:G1231)</f>
        <v>1494553</v>
      </c>
      <c r="M1231" s="3">
        <v>0.7</v>
      </c>
      <c r="N1231" s="38">
        <f>INT(B1231*0.2)</f>
        <v>3408035</v>
      </c>
      <c r="O1231" s="38">
        <f t="shared" si="59"/>
        <v>622730</v>
      </c>
      <c r="P1231">
        <f>INT(L1231*2.5)</f>
        <v>3736382</v>
      </c>
      <c r="Q1231">
        <f>INT(L1231/4)</f>
        <v>373638</v>
      </c>
      <c r="W1231" s="4" t="s">
        <v>8234</v>
      </c>
      <c r="X1231">
        <v>7</v>
      </c>
      <c r="Y1231" t="b">
        <f>IF(MOD(X1231,9)=0,N1231,IF(MOD(X1231,6)=0,N1231,IF(MOD(X1231,3)=0,N1231)))</f>
        <v>0</v>
      </c>
      <c r="Z1231" t="b">
        <f>IF(MOD(X1231,9)=0,O1231,IF(MOD(X1231,6)=0,O1231,IF(MOD(X1231,3)=0,O1231)))</f>
        <v>0</v>
      </c>
    </row>
    <row r="1232" spans="1:26">
      <c r="A1232" s="4" t="s">
        <v>1472</v>
      </c>
      <c r="B1232" s="3">
        <f>主线辅助!B1228</f>
        <v>17056867</v>
      </c>
      <c r="C1232" s="3">
        <v>7</v>
      </c>
      <c r="D1232" s="3">
        <v>86</v>
      </c>
      <c r="E1232" s="3">
        <v>3</v>
      </c>
      <c r="F1232" s="25">
        <f t="shared" si="57"/>
        <v>1645180</v>
      </c>
      <c r="G1232" s="25">
        <v>1496017</v>
      </c>
      <c r="H1232" s="26">
        <f>ROUND((F1232/4*5.5+F1232*2.7+F1232/4*10*1)*2,0)*C1232</f>
        <v>151438819</v>
      </c>
      <c r="I1232" s="26">
        <f t="shared" si="58"/>
        <v>137708368</v>
      </c>
      <c r="J1232" s="26"/>
      <c r="K1232" s="35">
        <f>MAX(G1232-MAX(G$5:G1231),0)</f>
        <v>1464</v>
      </c>
      <c r="L1232" s="35">
        <f>MAX(G$5:G1232)</f>
        <v>1496017</v>
      </c>
      <c r="M1232" s="3">
        <v>0.7</v>
      </c>
      <c r="N1232" s="38">
        <f>INT(B1232*0.2)</f>
        <v>3411373</v>
      </c>
      <c r="O1232" s="38">
        <f t="shared" si="59"/>
        <v>623340</v>
      </c>
      <c r="P1232">
        <f>INT(L1232*2.5)</f>
        <v>3740042</v>
      </c>
      <c r="Q1232">
        <f>INT(L1232/4)</f>
        <v>374004</v>
      </c>
      <c r="W1232" s="4" t="s">
        <v>8234</v>
      </c>
      <c r="X1232">
        <v>8</v>
      </c>
      <c r="Y1232" t="b">
        <f>IF(MOD(X1232,9)=0,N1232,IF(MOD(X1232,6)=0,N1232,IF(MOD(X1232,3)=0,N1232)))</f>
        <v>0</v>
      </c>
      <c r="Z1232" t="b">
        <f>IF(MOD(X1232,9)=0,O1232,IF(MOD(X1232,6)=0,O1232,IF(MOD(X1232,3)=0,O1232)))</f>
        <v>0</v>
      </c>
    </row>
    <row r="1233" spans="1:26">
      <c r="A1233" s="4" t="s">
        <v>1473</v>
      </c>
      <c r="B1233" s="3">
        <f>主线辅助!B1229</f>
        <v>17090982</v>
      </c>
      <c r="C1233" s="3">
        <v>7</v>
      </c>
      <c r="D1233" s="3">
        <v>86</v>
      </c>
      <c r="E1233" s="3">
        <v>3</v>
      </c>
      <c r="F1233" s="25">
        <f t="shared" si="57"/>
        <v>1648471</v>
      </c>
      <c r="G1233" s="25">
        <v>1499009</v>
      </c>
      <c r="H1233" s="26">
        <f>ROUND((F1233/4*5.5+F1233*2.7+F1233/4*10*1)*2,0)*C1233</f>
        <v>151741758</v>
      </c>
      <c r="I1233" s="26">
        <f t="shared" si="58"/>
        <v>137983776</v>
      </c>
      <c r="J1233" s="26"/>
      <c r="K1233" s="35">
        <f>MAX(G1233-MAX(G$5:G1232),0)</f>
        <v>2992</v>
      </c>
      <c r="L1233" s="35">
        <f>MAX(G$5:G1233)</f>
        <v>1499009</v>
      </c>
      <c r="M1233" s="3">
        <v>0.7</v>
      </c>
      <c r="N1233" s="38">
        <f>INT(B1233*0.2)</f>
        <v>3418196</v>
      </c>
      <c r="O1233" s="38">
        <f t="shared" si="59"/>
        <v>624586</v>
      </c>
      <c r="P1233">
        <f>INT(L1233*2.5)</f>
        <v>3747522</v>
      </c>
      <c r="Q1233">
        <f>INT(L1233/4)</f>
        <v>374752</v>
      </c>
      <c r="W1233" s="4" t="s">
        <v>8234</v>
      </c>
      <c r="X1233">
        <v>9</v>
      </c>
      <c r="Y1233">
        <f>IF(MOD(X1233,9)=0,N1233,IF(MOD(X1233,6)=0,N1233,IF(MOD(X1233,3)=0,N1233)))</f>
        <v>3418196</v>
      </c>
      <c r="Z1233">
        <f>IF(MOD(X1233,9)=0,O1233,IF(MOD(X1233,6)=0,O1233,IF(MOD(X1233,3)=0,O1233)))</f>
        <v>624586</v>
      </c>
    </row>
    <row r="1234" spans="1:26">
      <c r="A1234" s="4" t="s">
        <v>265</v>
      </c>
      <c r="B1234" s="3">
        <f>主线辅助!B1230</f>
        <v>17107696</v>
      </c>
      <c r="C1234" s="3">
        <v>7</v>
      </c>
      <c r="D1234" s="3">
        <v>86</v>
      </c>
      <c r="E1234" s="3">
        <v>3</v>
      </c>
      <c r="F1234" s="25">
        <f t="shared" si="57"/>
        <v>1650083</v>
      </c>
      <c r="G1234" s="25">
        <v>1500475</v>
      </c>
      <c r="H1234" s="26">
        <f>ROUND((F1234/4*5.5+F1234*2.7+F1234/4*10*1)*2,0)*C1234</f>
        <v>151890137</v>
      </c>
      <c r="I1234" s="26">
        <f t="shared" si="58"/>
        <v>138118722</v>
      </c>
      <c r="J1234" s="26"/>
      <c r="K1234" s="35">
        <f>MAX(G1234-MAX(G$5:G1233),0)</f>
        <v>1466</v>
      </c>
      <c r="L1234" s="35">
        <f>MAX(G$5:G1234)</f>
        <v>1500475</v>
      </c>
      <c r="M1234" s="3">
        <v>0.7</v>
      </c>
      <c r="N1234" s="38">
        <f>INT(B1234*0.2)</f>
        <v>3421539</v>
      </c>
      <c r="O1234" s="38">
        <f t="shared" si="59"/>
        <v>625197</v>
      </c>
      <c r="P1234">
        <f>INT(L1234*2.5)</f>
        <v>3751187</v>
      </c>
      <c r="Q1234">
        <f>INT(L1234/4)</f>
        <v>375118</v>
      </c>
      <c r="W1234" s="4" t="s">
        <v>8234</v>
      </c>
      <c r="X1234">
        <v>10</v>
      </c>
      <c r="Y1234" t="b">
        <f>IF(MOD(X1234,9)=0,N1234,IF(MOD(X1234,6)=0,N1234,IF(MOD(X1234,3)=0,N1234)))</f>
        <v>0</v>
      </c>
      <c r="Z1234" t="b">
        <f>IF(MOD(X1234,9)=0,O1234,IF(MOD(X1234,6)=0,O1234,IF(MOD(X1234,3)=0,O1234)))</f>
        <v>0</v>
      </c>
    </row>
    <row r="1235" spans="1:26">
      <c r="A1235" s="4" t="s">
        <v>1474</v>
      </c>
      <c r="B1235" s="3">
        <f>主线辅助!B1231</f>
        <v>17212659</v>
      </c>
      <c r="C1235" s="3">
        <v>7</v>
      </c>
      <c r="D1235" s="3">
        <v>86</v>
      </c>
      <c r="E1235" s="3">
        <v>3</v>
      </c>
      <c r="F1235" s="25">
        <f t="shared" si="57"/>
        <v>1660207</v>
      </c>
      <c r="G1235" s="25">
        <v>1509681</v>
      </c>
      <c r="H1235" s="26">
        <f>ROUND((F1235/4*5.5+F1235*2.7+F1235/4*10*1)*2,0)*C1235</f>
        <v>152822054</v>
      </c>
      <c r="I1235" s="26">
        <f t="shared" si="58"/>
        <v>138966135</v>
      </c>
      <c r="J1235" s="26"/>
      <c r="K1235" s="35">
        <f>MAX(G1235-MAX(G$5:G1234),0)</f>
        <v>9206</v>
      </c>
      <c r="L1235" s="35">
        <f>MAX(G$5:G1235)</f>
        <v>1509681</v>
      </c>
      <c r="M1235" s="3">
        <v>0.7</v>
      </c>
      <c r="N1235" s="38">
        <f>INT(B1235*0.2)</f>
        <v>3442531</v>
      </c>
      <c r="O1235" s="38">
        <f t="shared" si="59"/>
        <v>629033</v>
      </c>
      <c r="P1235">
        <f>INT(L1235*2.5)</f>
        <v>3774202</v>
      </c>
      <c r="Q1235">
        <f>INT(L1235/4)</f>
        <v>377420</v>
      </c>
      <c r="W1235" s="4" t="s">
        <v>8235</v>
      </c>
      <c r="X1235">
        <v>1</v>
      </c>
      <c r="Y1235" t="b">
        <f>IF(MOD(X1235,9)=0,N1235,IF(MOD(X1235,6)=0,N1235,IF(MOD(X1235,3)=0,N1235)))</f>
        <v>0</v>
      </c>
      <c r="Z1235" t="b">
        <f>IF(MOD(X1235,9)=0,O1235,IF(MOD(X1235,6)=0,O1235,IF(MOD(X1235,3)=0,O1235)))</f>
        <v>0</v>
      </c>
    </row>
    <row r="1236" spans="1:26">
      <c r="A1236" s="4" t="s">
        <v>1475</v>
      </c>
      <c r="B1236" s="3">
        <f>主线辅助!B1232</f>
        <v>17229403</v>
      </c>
      <c r="C1236" s="3">
        <v>7</v>
      </c>
      <c r="D1236" s="3">
        <v>86</v>
      </c>
      <c r="E1236" s="3">
        <v>3</v>
      </c>
      <c r="F1236" s="25">
        <f t="shared" si="57"/>
        <v>1661822</v>
      </c>
      <c r="G1236" s="25">
        <v>1511150</v>
      </c>
      <c r="H1236" s="26">
        <f>ROUND((F1236/4*5.5+F1236*2.7+F1236/4*10*1)*2,0)*C1236</f>
        <v>152970713</v>
      </c>
      <c r="I1236" s="26">
        <f t="shared" si="58"/>
        <v>139101361</v>
      </c>
      <c r="J1236" s="26"/>
      <c r="K1236" s="35">
        <f>MAX(G1236-MAX(G$5:G1235),0)</f>
        <v>1469</v>
      </c>
      <c r="L1236" s="35">
        <f>MAX(G$5:G1236)</f>
        <v>1511150</v>
      </c>
      <c r="M1236" s="3">
        <v>0.7</v>
      </c>
      <c r="N1236" s="38">
        <f>INT(B1236*0.2)</f>
        <v>3445880</v>
      </c>
      <c r="O1236" s="38">
        <f t="shared" si="59"/>
        <v>629645</v>
      </c>
      <c r="P1236">
        <f>INT(L1236*2.5)</f>
        <v>3777875</v>
      </c>
      <c r="Q1236">
        <f>INT(L1236/4)</f>
        <v>377787</v>
      </c>
      <c r="W1236" s="4" t="s">
        <v>8235</v>
      </c>
      <c r="X1236">
        <v>2</v>
      </c>
      <c r="Y1236" t="b">
        <f>IF(MOD(X1236,9)=0,N1236,IF(MOD(X1236,6)=0,N1236,IF(MOD(X1236,3)=0,N1236)))</f>
        <v>0</v>
      </c>
      <c r="Z1236" t="b">
        <f>IF(MOD(X1236,9)=0,O1236,IF(MOD(X1236,6)=0,O1236,IF(MOD(X1236,3)=0,O1236)))</f>
        <v>0</v>
      </c>
    </row>
    <row r="1237" spans="1:26">
      <c r="A1237" s="4" t="s">
        <v>1476</v>
      </c>
      <c r="B1237" s="3">
        <f>主线辅助!B1233</f>
        <v>17263666</v>
      </c>
      <c r="C1237" s="3">
        <v>7</v>
      </c>
      <c r="D1237" s="3">
        <v>86</v>
      </c>
      <c r="E1237" s="3">
        <v>3</v>
      </c>
      <c r="F1237" s="25">
        <f t="shared" si="57"/>
        <v>1665126</v>
      </c>
      <c r="G1237" s="25">
        <v>1514155</v>
      </c>
      <c r="H1237" s="26">
        <f>ROUND((F1237/4*5.5+F1237*2.7+F1237/4*10*1)*2,0)*C1237</f>
        <v>153274849</v>
      </c>
      <c r="I1237" s="26">
        <f t="shared" si="58"/>
        <v>139377966</v>
      </c>
      <c r="J1237" s="26"/>
      <c r="K1237" s="35">
        <f>MAX(G1237-MAX(G$5:G1236),0)</f>
        <v>3005</v>
      </c>
      <c r="L1237" s="35">
        <f>MAX(G$5:G1237)</f>
        <v>1514155</v>
      </c>
      <c r="M1237" s="3">
        <v>0.7</v>
      </c>
      <c r="N1237" s="38">
        <f>INT(B1237*0.2)</f>
        <v>3452733</v>
      </c>
      <c r="O1237" s="38">
        <f t="shared" si="59"/>
        <v>630897</v>
      </c>
      <c r="P1237">
        <f>INT(L1237*2.5)</f>
        <v>3785387</v>
      </c>
      <c r="Q1237">
        <f>INT(L1237/4)</f>
        <v>378538</v>
      </c>
      <c r="W1237" s="4" t="s">
        <v>8235</v>
      </c>
      <c r="X1237">
        <v>3</v>
      </c>
      <c r="Y1237">
        <f>IF(MOD(X1237,9)=0,N1237,IF(MOD(X1237,6)=0,N1237,IF(MOD(X1237,3)=0,N1237)))</f>
        <v>3452733</v>
      </c>
      <c r="Z1237">
        <f>IF(MOD(X1237,9)=0,O1237,IF(MOD(X1237,6)=0,O1237,IF(MOD(X1237,3)=0,O1237)))</f>
        <v>630897</v>
      </c>
    </row>
    <row r="1238" spans="1:26">
      <c r="A1238" s="4" t="s">
        <v>1477</v>
      </c>
      <c r="B1238" s="3">
        <f>主线辅助!B1234</f>
        <v>17280436</v>
      </c>
      <c r="C1238" s="3">
        <v>7</v>
      </c>
      <c r="D1238" s="3">
        <v>86</v>
      </c>
      <c r="E1238" s="3">
        <v>3</v>
      </c>
      <c r="F1238" s="25">
        <f t="shared" si="57"/>
        <v>1666744</v>
      </c>
      <c r="G1238" s="25">
        <v>1515626</v>
      </c>
      <c r="H1238" s="26">
        <f>ROUND((F1238/4*5.5+F1238*2.7+F1238/4*10*1)*2,0)*C1238</f>
        <v>153423788</v>
      </c>
      <c r="I1238" s="26">
        <f t="shared" si="58"/>
        <v>139513374</v>
      </c>
      <c r="J1238" s="26"/>
      <c r="K1238" s="35">
        <f>MAX(G1238-MAX(G$5:G1237),0)</f>
        <v>1471</v>
      </c>
      <c r="L1238" s="35">
        <f>MAX(G$5:G1238)</f>
        <v>1515626</v>
      </c>
      <c r="M1238" s="3">
        <v>0.7</v>
      </c>
      <c r="N1238" s="38">
        <f>INT(B1238*0.2)</f>
        <v>3456087</v>
      </c>
      <c r="O1238" s="38">
        <f t="shared" si="59"/>
        <v>631510</v>
      </c>
      <c r="P1238">
        <f>INT(L1238*2.5)</f>
        <v>3789065</v>
      </c>
      <c r="Q1238">
        <f>INT(L1238/4)</f>
        <v>378906</v>
      </c>
      <c r="W1238" s="4" t="s">
        <v>8235</v>
      </c>
      <c r="X1238">
        <v>4</v>
      </c>
      <c r="Y1238" t="b">
        <f>IF(MOD(X1238,9)=0,N1238,IF(MOD(X1238,6)=0,N1238,IF(MOD(X1238,3)=0,N1238)))</f>
        <v>0</v>
      </c>
      <c r="Z1238" t="b">
        <f>IF(MOD(X1238,9)=0,O1238,IF(MOD(X1238,6)=0,O1238,IF(MOD(X1238,3)=0,O1238)))</f>
        <v>0</v>
      </c>
    </row>
    <row r="1239" spans="1:26">
      <c r="A1239" s="4" t="s">
        <v>1478</v>
      </c>
      <c r="B1239" s="3">
        <f>主线辅助!B1235</f>
        <v>17297209</v>
      </c>
      <c r="C1239" s="3">
        <v>7</v>
      </c>
      <c r="D1239" s="3">
        <v>86</v>
      </c>
      <c r="E1239" s="3">
        <v>3</v>
      </c>
      <c r="F1239" s="25">
        <f t="shared" si="57"/>
        <v>1668362</v>
      </c>
      <c r="G1239" s="25">
        <v>1517097</v>
      </c>
      <c r="H1239" s="26">
        <f>ROUND((F1239/4*5.5+F1239*2.7+F1239/4*10*1)*2,0)*C1239</f>
        <v>153572720</v>
      </c>
      <c r="I1239" s="26">
        <f t="shared" si="58"/>
        <v>139648782</v>
      </c>
      <c r="J1239" s="26"/>
      <c r="K1239" s="35">
        <f>MAX(G1239-MAX(G$5:G1238),0)</f>
        <v>1471</v>
      </c>
      <c r="L1239" s="35">
        <f>MAX(G$5:G1239)</f>
        <v>1517097</v>
      </c>
      <c r="M1239" s="3">
        <v>0.7</v>
      </c>
      <c r="N1239" s="38">
        <f>INT(B1239*0.2)</f>
        <v>3459441</v>
      </c>
      <c r="O1239" s="38">
        <f t="shared" si="59"/>
        <v>632123</v>
      </c>
      <c r="P1239">
        <f>INT(L1239*2.5)</f>
        <v>3792742</v>
      </c>
      <c r="Q1239">
        <f>INT(L1239/4)</f>
        <v>379274</v>
      </c>
      <c r="W1239" s="4" t="s">
        <v>8235</v>
      </c>
      <c r="X1239">
        <v>5</v>
      </c>
      <c r="Y1239" t="b">
        <f>IF(MOD(X1239,9)=0,N1239,IF(MOD(X1239,6)=0,N1239,IF(MOD(X1239,3)=0,N1239)))</f>
        <v>0</v>
      </c>
      <c r="Z1239" t="b">
        <f>IF(MOD(X1239,9)=0,O1239,IF(MOD(X1239,6)=0,O1239,IF(MOD(X1239,3)=0,O1239)))</f>
        <v>0</v>
      </c>
    </row>
    <row r="1240" spans="1:26">
      <c r="A1240" s="4" t="s">
        <v>1479</v>
      </c>
      <c r="B1240" s="3">
        <f>主线辅助!B1236</f>
        <v>17331570</v>
      </c>
      <c r="C1240" s="3">
        <v>7</v>
      </c>
      <c r="D1240" s="3">
        <v>86</v>
      </c>
      <c r="E1240" s="3">
        <v>3</v>
      </c>
      <c r="F1240" s="25">
        <f t="shared" si="57"/>
        <v>1671676</v>
      </c>
      <c r="G1240" s="25">
        <v>1520111</v>
      </c>
      <c r="H1240" s="26">
        <f>ROUND((F1240/4*5.5+F1240*2.7+F1240/4*10*1)*2,0)*C1240</f>
        <v>153877773</v>
      </c>
      <c r="I1240" s="26">
        <f t="shared" si="58"/>
        <v>139926220</v>
      </c>
      <c r="J1240" s="26"/>
      <c r="K1240" s="35">
        <f>MAX(G1240-MAX(G$5:G1239),0)</f>
        <v>3014</v>
      </c>
      <c r="L1240" s="35">
        <f>MAX(G$5:G1240)</f>
        <v>1520111</v>
      </c>
      <c r="M1240" s="3">
        <v>0.7</v>
      </c>
      <c r="N1240" s="38">
        <f>INT(B1240*0.2)</f>
        <v>3466314</v>
      </c>
      <c r="O1240" s="38">
        <f t="shared" si="59"/>
        <v>633378</v>
      </c>
      <c r="P1240">
        <f>INT(L1240*2.5)</f>
        <v>3800277</v>
      </c>
      <c r="Q1240">
        <f>INT(L1240/4)</f>
        <v>380027</v>
      </c>
      <c r="W1240" s="4" t="s">
        <v>8235</v>
      </c>
      <c r="X1240">
        <v>6</v>
      </c>
      <c r="Y1240">
        <f>IF(MOD(X1240,9)=0,N1240,IF(MOD(X1240,6)=0,N1240,IF(MOD(X1240,3)=0,N1240)))</f>
        <v>3466314</v>
      </c>
      <c r="Z1240">
        <f>IF(MOD(X1240,9)=0,O1240,IF(MOD(X1240,6)=0,O1240,IF(MOD(X1240,3)=0,O1240)))</f>
        <v>633378</v>
      </c>
    </row>
    <row r="1241" spans="1:26">
      <c r="A1241" s="4" t="s">
        <v>1480</v>
      </c>
      <c r="B1241" s="3">
        <f>主线辅助!B1237</f>
        <v>17348369</v>
      </c>
      <c r="C1241" s="3">
        <v>7</v>
      </c>
      <c r="D1241" s="3">
        <v>86</v>
      </c>
      <c r="E1241" s="3">
        <v>3</v>
      </c>
      <c r="F1241" s="25">
        <f t="shared" si="57"/>
        <v>1673296</v>
      </c>
      <c r="G1241" s="25">
        <v>1521584</v>
      </c>
      <c r="H1241" s="26">
        <f>ROUND((F1241/4*5.5+F1241*2.7+F1241/4*10*1)*2,0)*C1241</f>
        <v>154026894</v>
      </c>
      <c r="I1241" s="26">
        <f t="shared" si="58"/>
        <v>140061810</v>
      </c>
      <c r="J1241" s="26"/>
      <c r="K1241" s="35">
        <f>MAX(G1241-MAX(G$5:G1240),0)</f>
        <v>1473</v>
      </c>
      <c r="L1241" s="35">
        <f>MAX(G$5:G1241)</f>
        <v>1521584</v>
      </c>
      <c r="M1241" s="3">
        <v>0.7</v>
      </c>
      <c r="N1241" s="38">
        <f>INT(B1241*0.2)</f>
        <v>3469673</v>
      </c>
      <c r="O1241" s="38">
        <f t="shared" si="59"/>
        <v>633993</v>
      </c>
      <c r="P1241">
        <f>INT(L1241*2.5)</f>
        <v>3803960</v>
      </c>
      <c r="Q1241">
        <f>INT(L1241/4)</f>
        <v>380396</v>
      </c>
      <c r="W1241" s="4" t="s">
        <v>8235</v>
      </c>
      <c r="X1241">
        <v>7</v>
      </c>
      <c r="Y1241" t="b">
        <f>IF(MOD(X1241,9)=0,N1241,IF(MOD(X1241,6)=0,N1241,IF(MOD(X1241,3)=0,N1241)))</f>
        <v>0</v>
      </c>
      <c r="Z1241" t="b">
        <f>IF(MOD(X1241,9)=0,O1241,IF(MOD(X1241,6)=0,O1241,IF(MOD(X1241,3)=0,O1241)))</f>
        <v>0</v>
      </c>
    </row>
    <row r="1242" spans="1:26">
      <c r="A1242" s="4" t="s">
        <v>1481</v>
      </c>
      <c r="B1242" s="3">
        <f>主线辅助!B1238</f>
        <v>17365172</v>
      </c>
      <c r="C1242" s="3">
        <v>7</v>
      </c>
      <c r="D1242" s="3">
        <v>86</v>
      </c>
      <c r="E1242" s="3">
        <v>3</v>
      </c>
      <c r="F1242" s="25">
        <f t="shared" si="57"/>
        <v>1674917</v>
      </c>
      <c r="G1242" s="25">
        <v>1523058</v>
      </c>
      <c r="H1242" s="26">
        <f>ROUND((F1242/4*5.5+F1242*2.7+F1242/4*10*1)*2,0)*C1242</f>
        <v>154176113</v>
      </c>
      <c r="I1242" s="26">
        <f t="shared" si="58"/>
        <v>140197491</v>
      </c>
      <c r="J1242" s="26"/>
      <c r="K1242" s="35">
        <f>MAX(G1242-MAX(G$5:G1241),0)</f>
        <v>1474</v>
      </c>
      <c r="L1242" s="35">
        <f>MAX(G$5:G1242)</f>
        <v>1523058</v>
      </c>
      <c r="M1242" s="3">
        <v>0.7</v>
      </c>
      <c r="N1242" s="38">
        <f>INT(B1242*0.2)</f>
        <v>3473034</v>
      </c>
      <c r="O1242" s="38">
        <f t="shared" si="59"/>
        <v>634607</v>
      </c>
      <c r="P1242">
        <f>INT(L1242*2.5)</f>
        <v>3807645</v>
      </c>
      <c r="Q1242">
        <f>INT(L1242/4)</f>
        <v>380764</v>
      </c>
      <c r="W1242" s="4" t="s">
        <v>8235</v>
      </c>
      <c r="X1242">
        <v>8</v>
      </c>
      <c r="Y1242" t="b">
        <f>IF(MOD(X1242,9)=0,N1242,IF(MOD(X1242,6)=0,N1242,IF(MOD(X1242,3)=0,N1242)))</f>
        <v>0</v>
      </c>
      <c r="Z1242" t="b">
        <f>IF(MOD(X1242,9)=0,O1242,IF(MOD(X1242,6)=0,O1242,IF(MOD(X1242,3)=0,O1242)))</f>
        <v>0</v>
      </c>
    </row>
    <row r="1243" spans="1:26">
      <c r="A1243" s="4" t="s">
        <v>1482</v>
      </c>
      <c r="B1243" s="3">
        <f>主线辅助!B1239</f>
        <v>17399634</v>
      </c>
      <c r="C1243" s="3">
        <v>7</v>
      </c>
      <c r="D1243" s="3">
        <v>86</v>
      </c>
      <c r="E1243" s="3">
        <v>3</v>
      </c>
      <c r="F1243" s="25">
        <f t="shared" si="57"/>
        <v>1678241</v>
      </c>
      <c r="G1243" s="25">
        <v>1526080</v>
      </c>
      <c r="H1243" s="26">
        <f>ROUND((F1243/4*5.5+F1243*2.7+F1243/4*10*1)*2,0)*C1243</f>
        <v>154482083</v>
      </c>
      <c r="I1243" s="26">
        <f t="shared" si="58"/>
        <v>140475664</v>
      </c>
      <c r="J1243" s="26"/>
      <c r="K1243" s="35">
        <f>MAX(G1243-MAX(G$5:G1242),0)</f>
        <v>3022</v>
      </c>
      <c r="L1243" s="35">
        <f>MAX(G$5:G1243)</f>
        <v>1526080</v>
      </c>
      <c r="M1243" s="3">
        <v>0.7</v>
      </c>
      <c r="N1243" s="38">
        <f>INT(B1243*0.2)</f>
        <v>3479926</v>
      </c>
      <c r="O1243" s="38">
        <f t="shared" si="59"/>
        <v>635866</v>
      </c>
      <c r="P1243">
        <f>INT(L1243*2.5)</f>
        <v>3815200</v>
      </c>
      <c r="Q1243">
        <f>INT(L1243/4)</f>
        <v>381520</v>
      </c>
      <c r="W1243" s="4" t="s">
        <v>8235</v>
      </c>
      <c r="X1243">
        <v>9</v>
      </c>
      <c r="Y1243">
        <f>IF(MOD(X1243,9)=0,N1243,IF(MOD(X1243,6)=0,N1243,IF(MOD(X1243,3)=0,N1243)))</f>
        <v>3479926</v>
      </c>
      <c r="Z1243">
        <f>IF(MOD(X1243,9)=0,O1243,IF(MOD(X1243,6)=0,O1243,IF(MOD(X1243,3)=0,O1243)))</f>
        <v>635866</v>
      </c>
    </row>
    <row r="1244" spans="1:26">
      <c r="A1244" s="4" t="s">
        <v>267</v>
      </c>
      <c r="B1244" s="3">
        <f>主线辅助!B1240</f>
        <v>17416463</v>
      </c>
      <c r="C1244" s="3">
        <v>7</v>
      </c>
      <c r="D1244" s="3">
        <v>86</v>
      </c>
      <c r="E1244" s="3">
        <v>3</v>
      </c>
      <c r="F1244" s="25">
        <f t="shared" si="57"/>
        <v>1679864</v>
      </c>
      <c r="G1244" s="25">
        <v>1527556</v>
      </c>
      <c r="H1244" s="26">
        <f>ROUND((F1244/4*5.5+F1244*2.7+F1244/4*10*1)*2,0)*C1244</f>
        <v>154631484</v>
      </c>
      <c r="I1244" s="26">
        <f t="shared" si="58"/>
        <v>140611527</v>
      </c>
      <c r="J1244" s="26"/>
      <c r="K1244" s="35">
        <f>MAX(G1244-MAX(G$5:G1243),0)</f>
        <v>1476</v>
      </c>
      <c r="L1244" s="35">
        <f>MAX(G$5:G1244)</f>
        <v>1527556</v>
      </c>
      <c r="M1244" s="3">
        <v>0.7</v>
      </c>
      <c r="N1244" s="38">
        <f>INT(B1244*0.2)</f>
        <v>3483292</v>
      </c>
      <c r="O1244" s="38">
        <f t="shared" si="59"/>
        <v>636481</v>
      </c>
      <c r="P1244">
        <f>INT(L1244*2.5)</f>
        <v>3818890</v>
      </c>
      <c r="Q1244">
        <f>INT(L1244/4)</f>
        <v>381889</v>
      </c>
      <c r="W1244" s="4" t="s">
        <v>8235</v>
      </c>
      <c r="X1244">
        <v>10</v>
      </c>
      <c r="Y1244" t="b">
        <f>IF(MOD(X1244,9)=0,N1244,IF(MOD(X1244,6)=0,N1244,IF(MOD(X1244,3)=0,N1244)))</f>
        <v>0</v>
      </c>
      <c r="Z1244" t="b">
        <f>IF(MOD(X1244,9)=0,O1244,IF(MOD(X1244,6)=0,O1244,IF(MOD(X1244,3)=0,O1244)))</f>
        <v>0</v>
      </c>
    </row>
    <row r="1245" spans="1:26">
      <c r="A1245" s="4" t="s">
        <v>1483</v>
      </c>
      <c r="B1245" s="3">
        <f>主线辅助!B1241</f>
        <v>17522396</v>
      </c>
      <c r="C1245" s="3">
        <v>7</v>
      </c>
      <c r="D1245" s="3">
        <v>86</v>
      </c>
      <c r="E1245" s="3">
        <v>3</v>
      </c>
      <c r="F1245" s="25">
        <f t="shared" si="57"/>
        <v>1690082</v>
      </c>
      <c r="G1245" s="25">
        <v>1536847</v>
      </c>
      <c r="H1245" s="26">
        <f>ROUND((F1245/4*5.5+F1245*2.7+F1245/4*10*1)*2,0)*C1245</f>
        <v>155572046</v>
      </c>
      <c r="I1245" s="26">
        <f t="shared" si="58"/>
        <v>141466766</v>
      </c>
      <c r="J1245" s="26"/>
      <c r="K1245" s="35">
        <f>MAX(G1245-MAX(G$5:G1244),0)</f>
        <v>9291</v>
      </c>
      <c r="L1245" s="35">
        <f>MAX(G$5:G1245)</f>
        <v>1536847</v>
      </c>
      <c r="M1245" s="3">
        <v>0.7</v>
      </c>
      <c r="N1245" s="38">
        <f>INT(B1245*0.2)</f>
        <v>3504479</v>
      </c>
      <c r="O1245" s="38">
        <f t="shared" si="59"/>
        <v>640352</v>
      </c>
      <c r="P1245">
        <f>INT(L1245*2.5)</f>
        <v>3842117</v>
      </c>
      <c r="Q1245">
        <f>INT(L1245/4)</f>
        <v>384211</v>
      </c>
      <c r="W1245" s="4" t="s">
        <v>8236</v>
      </c>
      <c r="X1245">
        <v>1</v>
      </c>
      <c r="Y1245" t="b">
        <f>IF(MOD(X1245,9)=0,N1245,IF(MOD(X1245,6)=0,N1245,IF(MOD(X1245,3)=0,N1245)))</f>
        <v>0</v>
      </c>
      <c r="Z1245" t="b">
        <f>IF(MOD(X1245,9)=0,O1245,IF(MOD(X1245,6)=0,O1245,IF(MOD(X1245,3)=0,O1245)))</f>
        <v>0</v>
      </c>
    </row>
    <row r="1246" spans="1:26">
      <c r="A1246" s="4" t="s">
        <v>1484</v>
      </c>
      <c r="B1246" s="3">
        <f>主线辅助!B1242</f>
        <v>17539253</v>
      </c>
      <c r="C1246" s="3">
        <v>7</v>
      </c>
      <c r="D1246" s="3">
        <v>86</v>
      </c>
      <c r="E1246" s="3">
        <v>3</v>
      </c>
      <c r="F1246" s="25">
        <f t="shared" si="57"/>
        <v>1691708</v>
      </c>
      <c r="G1246" s="25">
        <v>1538326</v>
      </c>
      <c r="H1246" s="26">
        <f>ROUND((F1246/4*5.5+F1246*2.7+F1246/4*10*1)*2,0)*C1246</f>
        <v>155721720</v>
      </c>
      <c r="I1246" s="26">
        <f t="shared" si="58"/>
        <v>141602909</v>
      </c>
      <c r="J1246" s="26"/>
      <c r="K1246" s="35">
        <f>MAX(G1246-MAX(G$5:G1245),0)</f>
        <v>1479</v>
      </c>
      <c r="L1246" s="35">
        <f>MAX(G$5:G1246)</f>
        <v>1538326</v>
      </c>
      <c r="M1246" s="3">
        <v>0.7</v>
      </c>
      <c r="N1246" s="38">
        <f>INT(B1246*0.2)</f>
        <v>3507850</v>
      </c>
      <c r="O1246" s="38">
        <f t="shared" si="59"/>
        <v>640968</v>
      </c>
      <c r="P1246">
        <f>INT(L1246*2.5)</f>
        <v>3845815</v>
      </c>
      <c r="Q1246">
        <f>INT(L1246/4)</f>
        <v>384581</v>
      </c>
      <c r="W1246" s="4" t="s">
        <v>8236</v>
      </c>
      <c r="X1246">
        <v>2</v>
      </c>
      <c r="Y1246" t="b">
        <f>IF(MOD(X1246,9)=0,N1246,IF(MOD(X1246,6)=0,N1246,IF(MOD(X1246,3)=0,N1246)))</f>
        <v>0</v>
      </c>
      <c r="Z1246" t="b">
        <f>IF(MOD(X1246,9)=0,O1246,IF(MOD(X1246,6)=0,O1246,IF(MOD(X1246,3)=0,O1246)))</f>
        <v>0</v>
      </c>
    </row>
    <row r="1247" spans="1:26">
      <c r="A1247" s="4" t="s">
        <v>1485</v>
      </c>
      <c r="B1247" s="3">
        <f>主线辅助!B1243</f>
        <v>17573863</v>
      </c>
      <c r="C1247" s="3">
        <v>7</v>
      </c>
      <c r="D1247" s="3">
        <v>86</v>
      </c>
      <c r="E1247" s="3">
        <v>3</v>
      </c>
      <c r="F1247" s="25">
        <f t="shared" si="57"/>
        <v>1695046</v>
      </c>
      <c r="G1247" s="25">
        <v>1541361</v>
      </c>
      <c r="H1247" s="26">
        <f>ROUND((F1247/4*5.5+F1247*2.7+F1247/4*10*1)*2,0)*C1247</f>
        <v>156028985</v>
      </c>
      <c r="I1247" s="26">
        <f t="shared" si="58"/>
        <v>141882279</v>
      </c>
      <c r="J1247" s="26"/>
      <c r="K1247" s="35">
        <f>MAX(G1247-MAX(G$5:G1246),0)</f>
        <v>3035</v>
      </c>
      <c r="L1247" s="35">
        <f>MAX(G$5:G1247)</f>
        <v>1541361</v>
      </c>
      <c r="M1247" s="3">
        <v>0.7</v>
      </c>
      <c r="N1247" s="38">
        <f>INT(B1247*0.2)</f>
        <v>3514772</v>
      </c>
      <c r="O1247" s="38">
        <f t="shared" si="59"/>
        <v>642233</v>
      </c>
      <c r="P1247">
        <f>INT(L1247*2.5)</f>
        <v>3853402</v>
      </c>
      <c r="Q1247">
        <f>INT(L1247/4)</f>
        <v>385340</v>
      </c>
      <c r="W1247" s="4" t="s">
        <v>8236</v>
      </c>
      <c r="X1247">
        <v>3</v>
      </c>
      <c r="Y1247">
        <f>IF(MOD(X1247,9)=0,N1247,IF(MOD(X1247,6)=0,N1247,IF(MOD(X1247,3)=0,N1247)))</f>
        <v>3514772</v>
      </c>
      <c r="Z1247">
        <f>IF(MOD(X1247,9)=0,O1247,IF(MOD(X1247,6)=0,O1247,IF(MOD(X1247,3)=0,O1247)))</f>
        <v>642233</v>
      </c>
    </row>
    <row r="1248" spans="1:26">
      <c r="A1248" s="4" t="s">
        <v>1486</v>
      </c>
      <c r="B1248" s="3">
        <f>主线辅助!B1244</f>
        <v>17590747</v>
      </c>
      <c r="C1248" s="3">
        <v>7</v>
      </c>
      <c r="D1248" s="3">
        <v>86</v>
      </c>
      <c r="E1248" s="3">
        <v>3</v>
      </c>
      <c r="F1248" s="25">
        <f t="shared" si="57"/>
        <v>1696674</v>
      </c>
      <c r="G1248" s="25">
        <v>1542842</v>
      </c>
      <c r="H1248" s="26">
        <f>ROUND((F1248/4*5.5+F1248*2.7+F1248/4*10*1)*2,0)*C1248</f>
        <v>156178841</v>
      </c>
      <c r="I1248" s="26">
        <f t="shared" si="58"/>
        <v>142018604</v>
      </c>
      <c r="J1248" s="26"/>
      <c r="K1248" s="35">
        <f>MAX(G1248-MAX(G$5:G1247),0)</f>
        <v>1481</v>
      </c>
      <c r="L1248" s="35">
        <f>MAX(G$5:G1248)</f>
        <v>1542842</v>
      </c>
      <c r="M1248" s="3">
        <v>0.7</v>
      </c>
      <c r="N1248" s="38">
        <f>INT(B1248*0.2)</f>
        <v>3518149</v>
      </c>
      <c r="O1248" s="38">
        <f t="shared" si="59"/>
        <v>642850</v>
      </c>
      <c r="P1248">
        <f>INT(L1248*2.5)</f>
        <v>3857105</v>
      </c>
      <c r="Q1248">
        <f>INT(L1248/4)</f>
        <v>385710</v>
      </c>
      <c r="W1248" s="4" t="s">
        <v>8236</v>
      </c>
      <c r="X1248">
        <v>4</v>
      </c>
      <c r="Y1248" t="b">
        <f>IF(MOD(X1248,9)=0,N1248,IF(MOD(X1248,6)=0,N1248,IF(MOD(X1248,3)=0,N1248)))</f>
        <v>0</v>
      </c>
      <c r="Z1248" t="b">
        <f>IF(MOD(X1248,9)=0,O1248,IF(MOD(X1248,6)=0,O1248,IF(MOD(X1248,3)=0,O1248)))</f>
        <v>0</v>
      </c>
    </row>
    <row r="1249" spans="1:26">
      <c r="A1249" s="4" t="s">
        <v>1487</v>
      </c>
      <c r="B1249" s="3">
        <f>主线辅助!B1245</f>
        <v>17607634</v>
      </c>
      <c r="C1249" s="3">
        <v>7</v>
      </c>
      <c r="D1249" s="3">
        <v>86</v>
      </c>
      <c r="E1249" s="3">
        <v>3</v>
      </c>
      <c r="F1249" s="25">
        <f t="shared" si="57"/>
        <v>1698303</v>
      </c>
      <c r="G1249" s="25">
        <v>1544323</v>
      </c>
      <c r="H1249" s="26">
        <f>ROUND((F1249/4*5.5+F1249*2.7+F1249/4*10*1)*2,0)*C1249</f>
        <v>156328788</v>
      </c>
      <c r="I1249" s="26">
        <f t="shared" si="58"/>
        <v>142154929</v>
      </c>
      <c r="J1249" s="26"/>
      <c r="K1249" s="35">
        <f>MAX(G1249-MAX(G$5:G1248),0)</f>
        <v>1481</v>
      </c>
      <c r="L1249" s="35">
        <f>MAX(G$5:G1249)</f>
        <v>1544323</v>
      </c>
      <c r="M1249" s="3">
        <v>0.7</v>
      </c>
      <c r="N1249" s="38">
        <f>INT(B1249*0.2)</f>
        <v>3521526</v>
      </c>
      <c r="O1249" s="38">
        <f t="shared" si="59"/>
        <v>643467</v>
      </c>
      <c r="P1249">
        <f>INT(L1249*2.5)</f>
        <v>3860807</v>
      </c>
      <c r="Q1249">
        <f>INT(L1249/4)</f>
        <v>386080</v>
      </c>
      <c r="W1249" s="4" t="s">
        <v>8236</v>
      </c>
      <c r="X1249">
        <v>5</v>
      </c>
      <c r="Y1249" t="b">
        <f>IF(MOD(X1249,9)=0,N1249,IF(MOD(X1249,6)=0,N1249,IF(MOD(X1249,3)=0,N1249)))</f>
        <v>0</v>
      </c>
      <c r="Z1249" t="b">
        <f>IF(MOD(X1249,9)=0,O1249,IF(MOD(X1249,6)=0,O1249,IF(MOD(X1249,3)=0,O1249)))</f>
        <v>0</v>
      </c>
    </row>
    <row r="1250" spans="1:26">
      <c r="A1250" s="4" t="s">
        <v>1488</v>
      </c>
      <c r="B1250" s="3">
        <f>主线辅助!B1246</f>
        <v>17642343</v>
      </c>
      <c r="C1250" s="3">
        <v>7</v>
      </c>
      <c r="D1250" s="3">
        <v>86</v>
      </c>
      <c r="E1250" s="3">
        <v>3</v>
      </c>
      <c r="F1250" s="25">
        <f t="shared" si="57"/>
        <v>1701651</v>
      </c>
      <c r="G1250" s="25">
        <v>1547368</v>
      </c>
      <c r="H1250" s="26">
        <f>ROUND((F1250/4*5.5+F1250*2.7+F1250/4*10*1)*2,0)*C1250</f>
        <v>156636977</v>
      </c>
      <c r="I1250" s="26">
        <f t="shared" si="58"/>
        <v>142435223</v>
      </c>
      <c r="J1250" s="26"/>
      <c r="K1250" s="35">
        <f>MAX(G1250-MAX(G$5:G1249),0)</f>
        <v>3045</v>
      </c>
      <c r="L1250" s="35">
        <f>MAX(G$5:G1250)</f>
        <v>1547368</v>
      </c>
      <c r="M1250" s="3">
        <v>0.7</v>
      </c>
      <c r="N1250" s="38">
        <f>INT(B1250*0.2)</f>
        <v>3528468</v>
      </c>
      <c r="O1250" s="38">
        <f t="shared" si="59"/>
        <v>644736</v>
      </c>
      <c r="P1250">
        <f>INT(L1250*2.5)</f>
        <v>3868420</v>
      </c>
      <c r="Q1250">
        <f>INT(L1250/4)</f>
        <v>386842</v>
      </c>
      <c r="W1250" s="4" t="s">
        <v>8236</v>
      </c>
      <c r="X1250">
        <v>6</v>
      </c>
      <c r="Y1250">
        <f>IF(MOD(X1250,9)=0,N1250,IF(MOD(X1250,6)=0,N1250,IF(MOD(X1250,3)=0,N1250)))</f>
        <v>3528468</v>
      </c>
      <c r="Z1250">
        <f>IF(MOD(X1250,9)=0,O1250,IF(MOD(X1250,6)=0,O1250,IF(MOD(X1250,3)=0,O1250)))</f>
        <v>644736</v>
      </c>
    </row>
    <row r="1251" spans="1:26">
      <c r="A1251" s="4" t="s">
        <v>1489</v>
      </c>
      <c r="B1251" s="3">
        <f>主线辅助!B1247</f>
        <v>17659257</v>
      </c>
      <c r="C1251" s="3">
        <v>7</v>
      </c>
      <c r="D1251" s="3">
        <v>86</v>
      </c>
      <c r="E1251" s="3">
        <v>3</v>
      </c>
      <c r="F1251" s="25">
        <f t="shared" si="57"/>
        <v>1703282</v>
      </c>
      <c r="G1251" s="25">
        <v>1548851</v>
      </c>
      <c r="H1251" s="26">
        <f>ROUND((F1251/4*5.5+F1251*2.7+F1251/4*10*1)*2,0)*C1251</f>
        <v>156787106</v>
      </c>
      <c r="I1251" s="26">
        <f t="shared" si="58"/>
        <v>142571737</v>
      </c>
      <c r="J1251" s="26"/>
      <c r="K1251" s="35">
        <f>MAX(G1251-MAX(G$5:G1250),0)</f>
        <v>1483</v>
      </c>
      <c r="L1251" s="35">
        <f>MAX(G$5:G1251)</f>
        <v>1548851</v>
      </c>
      <c r="M1251" s="3">
        <v>0.7</v>
      </c>
      <c r="N1251" s="38">
        <f>INT(B1251*0.2)</f>
        <v>3531851</v>
      </c>
      <c r="O1251" s="38">
        <f t="shared" si="59"/>
        <v>645353</v>
      </c>
      <c r="P1251">
        <f>INT(L1251*2.5)</f>
        <v>3872127</v>
      </c>
      <c r="Q1251">
        <f>INT(L1251/4)</f>
        <v>387212</v>
      </c>
      <c r="W1251" s="4" t="s">
        <v>8236</v>
      </c>
      <c r="X1251">
        <v>7</v>
      </c>
      <c r="Y1251" t="b">
        <f>IF(MOD(X1251,9)=0,N1251,IF(MOD(X1251,6)=0,N1251,IF(MOD(X1251,3)=0,N1251)))</f>
        <v>0</v>
      </c>
      <c r="Z1251" t="b">
        <f>IF(MOD(X1251,9)=0,O1251,IF(MOD(X1251,6)=0,O1251,IF(MOD(X1251,3)=0,O1251)))</f>
        <v>0</v>
      </c>
    </row>
    <row r="1252" spans="1:26">
      <c r="A1252" s="4" t="s">
        <v>1490</v>
      </c>
      <c r="B1252" s="3">
        <f>主线辅助!B1248</f>
        <v>17676175</v>
      </c>
      <c r="C1252" s="3">
        <v>7</v>
      </c>
      <c r="D1252" s="3">
        <v>86</v>
      </c>
      <c r="E1252" s="3">
        <v>3</v>
      </c>
      <c r="F1252" s="25">
        <f t="shared" si="57"/>
        <v>1704914</v>
      </c>
      <c r="G1252" s="25">
        <v>1550335</v>
      </c>
      <c r="H1252" s="26">
        <f>ROUND((F1252/4*5.5+F1252*2.7+F1252/4*10*1)*2,0)*C1252</f>
        <v>156937333</v>
      </c>
      <c r="I1252" s="26">
        <f t="shared" si="58"/>
        <v>142708335</v>
      </c>
      <c r="J1252" s="26"/>
      <c r="K1252" s="35">
        <f>MAX(G1252-MAX(G$5:G1251),0)</f>
        <v>1484</v>
      </c>
      <c r="L1252" s="35">
        <f>MAX(G$5:G1252)</f>
        <v>1550335</v>
      </c>
      <c r="M1252" s="3">
        <v>0.7</v>
      </c>
      <c r="N1252" s="38">
        <f>INT(B1252*0.2)</f>
        <v>3535235</v>
      </c>
      <c r="O1252" s="38">
        <f t="shared" si="59"/>
        <v>645972</v>
      </c>
      <c r="P1252">
        <f>INT(L1252*2.5)</f>
        <v>3875837</v>
      </c>
      <c r="Q1252">
        <f>INT(L1252/4)</f>
        <v>387583</v>
      </c>
      <c r="W1252" s="4" t="s">
        <v>8236</v>
      </c>
      <c r="X1252">
        <v>8</v>
      </c>
      <c r="Y1252" t="b">
        <f>IF(MOD(X1252,9)=0,N1252,IF(MOD(X1252,6)=0,N1252,IF(MOD(X1252,3)=0,N1252)))</f>
        <v>0</v>
      </c>
      <c r="Z1252" t="b">
        <f>IF(MOD(X1252,9)=0,O1252,IF(MOD(X1252,6)=0,O1252,IF(MOD(X1252,3)=0,O1252)))</f>
        <v>0</v>
      </c>
    </row>
    <row r="1253" spans="1:26">
      <c r="A1253" s="4" t="s">
        <v>1491</v>
      </c>
      <c r="B1253" s="3">
        <f>主线辅助!B1249</f>
        <v>17710982</v>
      </c>
      <c r="C1253" s="3">
        <v>7</v>
      </c>
      <c r="D1253" s="3">
        <v>86</v>
      </c>
      <c r="E1253" s="3">
        <v>3</v>
      </c>
      <c r="F1253" s="25">
        <f t="shared" si="57"/>
        <v>1708271</v>
      </c>
      <c r="G1253" s="25">
        <v>1553388</v>
      </c>
      <c r="H1253" s="26">
        <f>ROUND((F1253/4*5.5+F1253*2.7+F1253/4*10*1)*2,0)*C1253</f>
        <v>157246348</v>
      </c>
      <c r="I1253" s="26">
        <f t="shared" si="58"/>
        <v>142989364</v>
      </c>
      <c r="J1253" s="26"/>
      <c r="K1253" s="35">
        <f>MAX(G1253-MAX(G$5:G1252),0)</f>
        <v>3053</v>
      </c>
      <c r="L1253" s="35">
        <f>MAX(G$5:G1253)</f>
        <v>1553388</v>
      </c>
      <c r="M1253" s="3">
        <v>0.7</v>
      </c>
      <c r="N1253" s="38">
        <f>INT(B1253*0.2)</f>
        <v>3542196</v>
      </c>
      <c r="O1253" s="38">
        <f t="shared" si="59"/>
        <v>647245</v>
      </c>
      <c r="P1253">
        <f>INT(L1253*2.5)</f>
        <v>3883470</v>
      </c>
      <c r="Q1253">
        <f>INT(L1253/4)</f>
        <v>388347</v>
      </c>
      <c r="W1253" s="4" t="s">
        <v>8236</v>
      </c>
      <c r="X1253">
        <v>9</v>
      </c>
      <c r="Y1253">
        <f>IF(MOD(X1253,9)=0,N1253,IF(MOD(X1253,6)=0,N1253,IF(MOD(X1253,3)=0,N1253)))</f>
        <v>3542196</v>
      </c>
      <c r="Z1253">
        <f>IF(MOD(X1253,9)=0,O1253,IF(MOD(X1253,6)=0,O1253,IF(MOD(X1253,3)=0,O1253)))</f>
        <v>647245</v>
      </c>
    </row>
    <row r="1254" spans="1:26">
      <c r="A1254" s="4" t="s">
        <v>269</v>
      </c>
      <c r="B1254" s="3">
        <f>主线辅助!B1250</f>
        <v>17727927</v>
      </c>
      <c r="C1254" s="3">
        <v>7</v>
      </c>
      <c r="D1254" s="3">
        <v>86</v>
      </c>
      <c r="E1254" s="3">
        <v>3</v>
      </c>
      <c r="F1254" s="25">
        <f t="shared" si="57"/>
        <v>1709906</v>
      </c>
      <c r="G1254" s="25">
        <v>1554874</v>
      </c>
      <c r="H1254" s="26">
        <f>ROUND((F1254/4*5.5+F1254*2.7+F1254/4*10*1)*2,0)*C1254</f>
        <v>157396848</v>
      </c>
      <c r="I1254" s="26">
        <f t="shared" si="58"/>
        <v>143126151</v>
      </c>
      <c r="J1254" s="26"/>
      <c r="K1254" s="35">
        <f>MAX(G1254-MAX(G$5:G1253),0)</f>
        <v>1486</v>
      </c>
      <c r="L1254" s="35">
        <f>MAX(G$5:G1254)</f>
        <v>1554874</v>
      </c>
      <c r="M1254" s="3">
        <v>0.7</v>
      </c>
      <c r="N1254" s="38">
        <f>INT(B1254*0.2)</f>
        <v>3545585</v>
      </c>
      <c r="O1254" s="38">
        <f t="shared" si="59"/>
        <v>647863</v>
      </c>
      <c r="P1254">
        <f>INT(L1254*2.5)</f>
        <v>3887185</v>
      </c>
      <c r="Q1254">
        <f>INT(L1254/4)</f>
        <v>388718</v>
      </c>
      <c r="W1254" s="4" t="s">
        <v>8236</v>
      </c>
      <c r="X1254">
        <v>10</v>
      </c>
      <c r="Y1254" t="b">
        <f>IF(MOD(X1254,9)=0,N1254,IF(MOD(X1254,6)=0,N1254,IF(MOD(X1254,3)=0,N1254)))</f>
        <v>0</v>
      </c>
      <c r="Z1254" t="b">
        <f>IF(MOD(X1254,9)=0,O1254,IF(MOD(X1254,6)=0,O1254,IF(MOD(X1254,3)=0,O1254)))</f>
        <v>0</v>
      </c>
    </row>
    <row r="1255" spans="1:26">
      <c r="A1255" s="4" t="s">
        <v>1492</v>
      </c>
      <c r="B1255" s="3">
        <f>主线辅助!B1251</f>
        <v>17834829</v>
      </c>
      <c r="C1255" s="3">
        <v>7</v>
      </c>
      <c r="D1255" s="3">
        <v>88</v>
      </c>
      <c r="E1255" s="3">
        <v>3</v>
      </c>
      <c r="F1255" s="25">
        <f t="shared" si="57"/>
        <v>1681121</v>
      </c>
      <c r="G1255" s="25">
        <v>1528699</v>
      </c>
      <c r="H1255" s="26">
        <f>ROUND((F1255/4*5.5+F1255*2.7+F1255/4*10*1)*2,0)*C1255</f>
        <v>154747187</v>
      </c>
      <c r="I1255" s="26">
        <f t="shared" si="58"/>
        <v>140716744</v>
      </c>
      <c r="J1255" s="26"/>
      <c r="K1255" s="35">
        <f>MAX(G1255-MAX(G$5:G1254),0)</f>
        <v>0</v>
      </c>
      <c r="L1255" s="35">
        <f>MAX(G$5:G1255)</f>
        <v>1554874</v>
      </c>
      <c r="M1255" s="3">
        <v>0.7</v>
      </c>
      <c r="N1255" s="38">
        <f>INT(B1255*0.2)</f>
        <v>3566965</v>
      </c>
      <c r="O1255" s="38">
        <f t="shared" si="59"/>
        <v>647863</v>
      </c>
      <c r="P1255">
        <f>INT(L1255*2.5)</f>
        <v>3887185</v>
      </c>
      <c r="Q1255">
        <f>INT(L1255/4)</f>
        <v>388718</v>
      </c>
      <c r="W1255" s="4" t="s">
        <v>8237</v>
      </c>
      <c r="X1255">
        <v>1</v>
      </c>
      <c r="Y1255" t="b">
        <f>IF(MOD(X1255,9)=0,N1255,IF(MOD(X1255,6)=0,N1255,IF(MOD(X1255,3)=0,N1255)))</f>
        <v>0</v>
      </c>
      <c r="Z1255" t="b">
        <f>IF(MOD(X1255,9)=0,O1255,IF(MOD(X1255,6)=0,O1255,IF(MOD(X1255,3)=0,O1255)))</f>
        <v>0</v>
      </c>
    </row>
    <row r="1256" spans="1:26">
      <c r="A1256" s="4" t="s">
        <v>1493</v>
      </c>
      <c r="B1256" s="3">
        <f>主线辅助!B1252</f>
        <v>17851800</v>
      </c>
      <c r="C1256" s="3">
        <v>7</v>
      </c>
      <c r="D1256" s="3">
        <v>88</v>
      </c>
      <c r="E1256" s="3">
        <v>3</v>
      </c>
      <c r="F1256" s="25">
        <f t="shared" si="57"/>
        <v>1682720</v>
      </c>
      <c r="G1256" s="25">
        <v>1530154</v>
      </c>
      <c r="H1256" s="26">
        <f>ROUND((F1256/4*5.5+F1256*2.7+F1256/4*10*1)*2,0)*C1256</f>
        <v>154894376</v>
      </c>
      <c r="I1256" s="26">
        <f t="shared" si="58"/>
        <v>140850675</v>
      </c>
      <c r="J1256" s="26"/>
      <c r="K1256" s="35">
        <f>MAX(G1256-MAX(G$5:G1255),0)</f>
        <v>0</v>
      </c>
      <c r="L1256" s="35">
        <f>MAX(G$5:G1256)</f>
        <v>1554874</v>
      </c>
      <c r="M1256" s="3">
        <v>0.7</v>
      </c>
      <c r="N1256" s="38">
        <f>INT(B1256*0.2)</f>
        <v>3570360</v>
      </c>
      <c r="O1256" s="38">
        <f t="shared" si="59"/>
        <v>647863</v>
      </c>
      <c r="P1256">
        <f>INT(L1256*2.5)</f>
        <v>3887185</v>
      </c>
      <c r="Q1256">
        <f>INT(L1256/4)</f>
        <v>388718</v>
      </c>
      <c r="W1256" s="4" t="s">
        <v>8237</v>
      </c>
      <c r="X1256">
        <v>2</v>
      </c>
      <c r="Y1256" t="b">
        <f>IF(MOD(X1256,9)=0,N1256,IF(MOD(X1256,6)=0,N1256,IF(MOD(X1256,3)=0,N1256)))</f>
        <v>0</v>
      </c>
      <c r="Z1256" t="b">
        <f>IF(MOD(X1256,9)=0,O1256,IF(MOD(X1256,6)=0,O1256,IF(MOD(X1256,3)=0,O1256)))</f>
        <v>0</v>
      </c>
    </row>
    <row r="1257" spans="1:26">
      <c r="A1257" s="4" t="s">
        <v>1494</v>
      </c>
      <c r="B1257" s="3">
        <f>主线辅助!B1253</f>
        <v>17886759</v>
      </c>
      <c r="C1257" s="3">
        <v>7</v>
      </c>
      <c r="D1257" s="3">
        <v>88</v>
      </c>
      <c r="E1257" s="3">
        <v>3</v>
      </c>
      <c r="F1257" s="25">
        <f t="shared" si="57"/>
        <v>1686016</v>
      </c>
      <c r="G1257" s="25">
        <v>1533150</v>
      </c>
      <c r="H1257" s="26">
        <f>ROUND((F1257/4*5.5+F1257*2.7+F1257/4*10*1)*2,0)*C1257</f>
        <v>155197770</v>
      </c>
      <c r="I1257" s="26">
        <f t="shared" si="58"/>
        <v>141126461</v>
      </c>
      <c r="J1257" s="26"/>
      <c r="K1257" s="35">
        <f>MAX(G1257-MAX(G$5:G1256),0)</f>
        <v>0</v>
      </c>
      <c r="L1257" s="35">
        <f>MAX(G$5:G1257)</f>
        <v>1554874</v>
      </c>
      <c r="M1257" s="3">
        <v>0.7</v>
      </c>
      <c r="N1257" s="38">
        <f>INT(B1257*0.2)</f>
        <v>3577351</v>
      </c>
      <c r="O1257" s="38">
        <f t="shared" si="59"/>
        <v>647863</v>
      </c>
      <c r="P1257">
        <f>INT(L1257*2.5)</f>
        <v>3887185</v>
      </c>
      <c r="Q1257">
        <f>INT(L1257/4)</f>
        <v>388718</v>
      </c>
      <c r="W1257" s="4" t="s">
        <v>8237</v>
      </c>
      <c r="X1257">
        <v>3</v>
      </c>
      <c r="Y1257">
        <f>IF(MOD(X1257,9)=0,N1257,IF(MOD(X1257,6)=0,N1257,IF(MOD(X1257,3)=0,N1257)))</f>
        <v>3577351</v>
      </c>
      <c r="Z1257">
        <f>IF(MOD(X1257,9)=0,O1257,IF(MOD(X1257,6)=0,O1257,IF(MOD(X1257,3)=0,O1257)))</f>
        <v>647863</v>
      </c>
    </row>
    <row r="1258" spans="1:26">
      <c r="A1258" s="4" t="s">
        <v>1495</v>
      </c>
      <c r="B1258" s="3">
        <f>主线辅助!B1254</f>
        <v>17903757</v>
      </c>
      <c r="C1258" s="3">
        <v>7</v>
      </c>
      <c r="D1258" s="3">
        <v>88</v>
      </c>
      <c r="E1258" s="3">
        <v>3</v>
      </c>
      <c r="F1258" s="25">
        <f t="shared" si="57"/>
        <v>1687618</v>
      </c>
      <c r="G1258" s="25">
        <v>1534607</v>
      </c>
      <c r="H1258" s="26">
        <f>ROUND((F1258/4*5.5+F1258*2.7+F1258/4*10*1)*2,0)*C1258</f>
        <v>155345239</v>
      </c>
      <c r="I1258" s="26">
        <f t="shared" si="58"/>
        <v>141260574</v>
      </c>
      <c r="J1258" s="26"/>
      <c r="K1258" s="35">
        <f>MAX(G1258-MAX(G$5:G1257),0)</f>
        <v>0</v>
      </c>
      <c r="L1258" s="35">
        <f>MAX(G$5:G1258)</f>
        <v>1554874</v>
      </c>
      <c r="M1258" s="3">
        <v>0.7</v>
      </c>
      <c r="N1258" s="38">
        <f>INT(B1258*0.2)</f>
        <v>3580751</v>
      </c>
      <c r="O1258" s="38">
        <f t="shared" si="59"/>
        <v>647863</v>
      </c>
      <c r="P1258">
        <f>INT(L1258*2.5)</f>
        <v>3887185</v>
      </c>
      <c r="Q1258">
        <f>INT(L1258/4)</f>
        <v>388718</v>
      </c>
      <c r="W1258" s="4" t="s">
        <v>8237</v>
      </c>
      <c r="X1258">
        <v>4</v>
      </c>
      <c r="Y1258" t="b">
        <f>IF(MOD(X1258,9)=0,N1258,IF(MOD(X1258,6)=0,N1258,IF(MOD(X1258,3)=0,N1258)))</f>
        <v>0</v>
      </c>
      <c r="Z1258" t="b">
        <f>IF(MOD(X1258,9)=0,O1258,IF(MOD(X1258,6)=0,O1258,IF(MOD(X1258,3)=0,O1258)))</f>
        <v>0</v>
      </c>
    </row>
    <row r="1259" spans="1:26">
      <c r="A1259" s="4" t="s">
        <v>1496</v>
      </c>
      <c r="B1259" s="3">
        <f>主线辅助!B1255</f>
        <v>17920759</v>
      </c>
      <c r="C1259" s="3">
        <v>7</v>
      </c>
      <c r="D1259" s="3">
        <v>88</v>
      </c>
      <c r="E1259" s="3">
        <v>3</v>
      </c>
      <c r="F1259" s="25">
        <f t="shared" si="57"/>
        <v>1689221</v>
      </c>
      <c r="G1259" s="25">
        <v>1536064</v>
      </c>
      <c r="H1259" s="26">
        <f>ROUND((F1259/4*5.5+F1259*2.7+F1259/4*10*1)*2,0)*C1259</f>
        <v>155492792</v>
      </c>
      <c r="I1259" s="26">
        <f t="shared" si="58"/>
        <v>141394694</v>
      </c>
      <c r="J1259" s="26"/>
      <c r="K1259" s="35">
        <f>MAX(G1259-MAX(G$5:G1258),0)</f>
        <v>0</v>
      </c>
      <c r="L1259" s="35">
        <f>MAX(G$5:G1259)</f>
        <v>1554874</v>
      </c>
      <c r="M1259" s="3">
        <v>0.7</v>
      </c>
      <c r="N1259" s="38">
        <f>INT(B1259*0.2)</f>
        <v>3584151</v>
      </c>
      <c r="O1259" s="38">
        <f t="shared" si="59"/>
        <v>647863</v>
      </c>
      <c r="P1259">
        <f>INT(L1259*2.5)</f>
        <v>3887185</v>
      </c>
      <c r="Q1259">
        <f>INT(L1259/4)</f>
        <v>388718</v>
      </c>
      <c r="W1259" s="4" t="s">
        <v>8237</v>
      </c>
      <c r="X1259">
        <v>5</v>
      </c>
      <c r="Y1259" t="b">
        <f>IF(MOD(X1259,9)=0,N1259,IF(MOD(X1259,6)=0,N1259,IF(MOD(X1259,3)=0,N1259)))</f>
        <v>0</v>
      </c>
      <c r="Z1259" t="b">
        <f>IF(MOD(X1259,9)=0,O1259,IF(MOD(X1259,6)=0,O1259,IF(MOD(X1259,3)=0,O1259)))</f>
        <v>0</v>
      </c>
    </row>
    <row r="1260" spans="1:26">
      <c r="A1260" s="4" t="s">
        <v>1497</v>
      </c>
      <c r="B1260" s="3">
        <f>主线辅助!B1256</f>
        <v>17955817</v>
      </c>
      <c r="C1260" s="3">
        <v>7</v>
      </c>
      <c r="D1260" s="3">
        <v>88</v>
      </c>
      <c r="E1260" s="3">
        <v>3</v>
      </c>
      <c r="F1260" s="25">
        <f t="shared" si="57"/>
        <v>1692525</v>
      </c>
      <c r="G1260" s="25">
        <v>1539069</v>
      </c>
      <c r="H1260" s="26">
        <f>ROUND((F1260/4*5.5+F1260*2.7+F1260/4*10*1)*2,0)*C1260</f>
        <v>155796928</v>
      </c>
      <c r="I1260" s="26">
        <f t="shared" si="58"/>
        <v>141671299</v>
      </c>
      <c r="J1260" s="26"/>
      <c r="K1260" s="35">
        <f>MAX(G1260-MAX(G$5:G1259),0)</f>
        <v>0</v>
      </c>
      <c r="L1260" s="35">
        <f>MAX(G$5:G1260)</f>
        <v>1554874</v>
      </c>
      <c r="M1260" s="3">
        <v>0.7</v>
      </c>
      <c r="N1260" s="38">
        <f>INT(B1260*0.2)</f>
        <v>3591163</v>
      </c>
      <c r="O1260" s="38">
        <f t="shared" si="59"/>
        <v>647863</v>
      </c>
      <c r="P1260">
        <f>INT(L1260*2.5)</f>
        <v>3887185</v>
      </c>
      <c r="Q1260">
        <f>INT(L1260/4)</f>
        <v>388718</v>
      </c>
      <c r="W1260" s="4" t="s">
        <v>8237</v>
      </c>
      <c r="X1260">
        <v>6</v>
      </c>
      <c r="Y1260">
        <f>IF(MOD(X1260,9)=0,N1260,IF(MOD(X1260,6)=0,N1260,IF(MOD(X1260,3)=0,N1260)))</f>
        <v>3591163</v>
      </c>
      <c r="Z1260">
        <f>IF(MOD(X1260,9)=0,O1260,IF(MOD(X1260,6)=0,O1260,IF(MOD(X1260,3)=0,O1260)))</f>
        <v>647863</v>
      </c>
    </row>
    <row r="1261" spans="1:26">
      <c r="A1261" s="4" t="s">
        <v>1498</v>
      </c>
      <c r="B1261" s="3">
        <f>主线辅助!B1257</f>
        <v>17972846</v>
      </c>
      <c r="C1261" s="3">
        <v>7</v>
      </c>
      <c r="D1261" s="3">
        <v>88</v>
      </c>
      <c r="E1261" s="3">
        <v>3</v>
      </c>
      <c r="F1261" s="25">
        <f t="shared" si="57"/>
        <v>1694130</v>
      </c>
      <c r="G1261" s="25">
        <v>1540529</v>
      </c>
      <c r="H1261" s="26">
        <f>ROUND((F1261/4*5.5+F1261*2.7+F1261/4*10*1)*2,0)*C1261</f>
        <v>155944670</v>
      </c>
      <c r="I1261" s="26">
        <f t="shared" si="58"/>
        <v>141805692</v>
      </c>
      <c r="J1261" s="26"/>
      <c r="K1261" s="35">
        <f>MAX(G1261-MAX(G$5:G1260),0)</f>
        <v>0</v>
      </c>
      <c r="L1261" s="35">
        <f>MAX(G$5:G1261)</f>
        <v>1554874</v>
      </c>
      <c r="M1261" s="3">
        <v>0.7</v>
      </c>
      <c r="N1261" s="38">
        <f>INT(B1261*0.2)</f>
        <v>3594569</v>
      </c>
      <c r="O1261" s="38">
        <f t="shared" si="59"/>
        <v>647863</v>
      </c>
      <c r="P1261">
        <f>INT(L1261*2.5)</f>
        <v>3887185</v>
      </c>
      <c r="Q1261">
        <f>INT(L1261/4)</f>
        <v>388718</v>
      </c>
      <c r="W1261" s="4" t="s">
        <v>8237</v>
      </c>
      <c r="X1261">
        <v>7</v>
      </c>
      <c r="Y1261" t="b">
        <f>IF(MOD(X1261,9)=0,N1261,IF(MOD(X1261,6)=0,N1261,IF(MOD(X1261,3)=0,N1261)))</f>
        <v>0</v>
      </c>
      <c r="Z1261" t="b">
        <f>IF(MOD(X1261,9)=0,O1261,IF(MOD(X1261,6)=0,O1261,IF(MOD(X1261,3)=0,O1261)))</f>
        <v>0</v>
      </c>
    </row>
    <row r="1262" spans="1:26">
      <c r="A1262" s="4" t="s">
        <v>1499</v>
      </c>
      <c r="B1262" s="3">
        <f>主线辅助!B1258</f>
        <v>17989877</v>
      </c>
      <c r="C1262" s="3">
        <v>7</v>
      </c>
      <c r="D1262" s="3">
        <v>88</v>
      </c>
      <c r="E1262" s="3">
        <v>3</v>
      </c>
      <c r="F1262" s="25">
        <f t="shared" si="57"/>
        <v>1695736</v>
      </c>
      <c r="G1262" s="25">
        <v>1541989</v>
      </c>
      <c r="H1262" s="26">
        <f>ROUND((F1262/4*5.5+F1262*2.7+F1262/4*10*1)*2,0)*C1262</f>
        <v>156092496</v>
      </c>
      <c r="I1262" s="26">
        <f t="shared" si="58"/>
        <v>141940085</v>
      </c>
      <c r="J1262" s="26"/>
      <c r="K1262" s="35">
        <f>MAX(G1262-MAX(G$5:G1261),0)</f>
        <v>0</v>
      </c>
      <c r="L1262" s="35">
        <f>MAX(G$5:G1262)</f>
        <v>1554874</v>
      </c>
      <c r="M1262" s="3">
        <v>0.7</v>
      </c>
      <c r="N1262" s="38">
        <f>INT(B1262*0.2)</f>
        <v>3597975</v>
      </c>
      <c r="O1262" s="38">
        <f t="shared" si="59"/>
        <v>647863</v>
      </c>
      <c r="P1262">
        <f>INT(L1262*2.5)</f>
        <v>3887185</v>
      </c>
      <c r="Q1262">
        <f>INT(L1262/4)</f>
        <v>388718</v>
      </c>
      <c r="W1262" s="4" t="s">
        <v>8237</v>
      </c>
      <c r="X1262">
        <v>8</v>
      </c>
      <c r="Y1262" t="b">
        <f>IF(MOD(X1262,9)=0,N1262,IF(MOD(X1262,6)=0,N1262,IF(MOD(X1262,3)=0,N1262)))</f>
        <v>0</v>
      </c>
      <c r="Z1262" t="b">
        <f>IF(MOD(X1262,9)=0,O1262,IF(MOD(X1262,6)=0,O1262,IF(MOD(X1262,3)=0,O1262)))</f>
        <v>0</v>
      </c>
    </row>
    <row r="1263" spans="1:26">
      <c r="A1263" s="4" t="s">
        <v>1500</v>
      </c>
      <c r="B1263" s="3">
        <f>主线辅助!B1259</f>
        <v>18025033</v>
      </c>
      <c r="C1263" s="3">
        <v>7</v>
      </c>
      <c r="D1263" s="3">
        <v>88</v>
      </c>
      <c r="E1263" s="3">
        <v>3</v>
      </c>
      <c r="F1263" s="25">
        <f t="shared" si="57"/>
        <v>1699050</v>
      </c>
      <c r="G1263" s="25">
        <v>1545002</v>
      </c>
      <c r="H1263" s="26">
        <f>ROUND((F1263/4*5.5+F1263*2.7+F1263/4*10*1)*2,0)*C1263</f>
        <v>156397556</v>
      </c>
      <c r="I1263" s="26">
        <f t="shared" si="58"/>
        <v>142217432</v>
      </c>
      <c r="J1263" s="26"/>
      <c r="K1263" s="35">
        <f>MAX(G1263-MAX(G$5:G1262),0)</f>
        <v>0</v>
      </c>
      <c r="L1263" s="35">
        <f>MAX(G$5:G1263)</f>
        <v>1554874</v>
      </c>
      <c r="M1263" s="3">
        <v>0.7</v>
      </c>
      <c r="N1263" s="38">
        <f>INT(B1263*0.2)</f>
        <v>3605006</v>
      </c>
      <c r="O1263" s="38">
        <f t="shared" si="59"/>
        <v>647863</v>
      </c>
      <c r="P1263">
        <f>INT(L1263*2.5)</f>
        <v>3887185</v>
      </c>
      <c r="Q1263">
        <f>INT(L1263/4)</f>
        <v>388718</v>
      </c>
      <c r="W1263" s="4" t="s">
        <v>8237</v>
      </c>
      <c r="X1263">
        <v>9</v>
      </c>
      <c r="Y1263">
        <f>IF(MOD(X1263,9)=0,N1263,IF(MOD(X1263,6)=0,N1263,IF(MOD(X1263,3)=0,N1263)))</f>
        <v>3605006</v>
      </c>
      <c r="Z1263">
        <f>IF(MOD(X1263,9)=0,O1263,IF(MOD(X1263,6)=0,O1263,IF(MOD(X1263,3)=0,O1263)))</f>
        <v>647863</v>
      </c>
    </row>
    <row r="1264" spans="1:26">
      <c r="A1264" s="4" t="s">
        <v>271</v>
      </c>
      <c r="B1264" s="3">
        <f>主线辅助!B1260</f>
        <v>18042092</v>
      </c>
      <c r="C1264" s="3">
        <v>7</v>
      </c>
      <c r="D1264" s="3">
        <v>88</v>
      </c>
      <c r="E1264" s="3">
        <v>3</v>
      </c>
      <c r="F1264" s="25">
        <f t="shared" si="57"/>
        <v>1700658</v>
      </c>
      <c r="G1264" s="25">
        <v>1546464</v>
      </c>
      <c r="H1264" s="26">
        <f>ROUND((F1264/4*5.5+F1264*2.7+F1264/4*10*1)*2,0)*C1264</f>
        <v>156545571</v>
      </c>
      <c r="I1264" s="26">
        <f t="shared" si="58"/>
        <v>142352014</v>
      </c>
      <c r="J1264" s="26"/>
      <c r="K1264" s="35">
        <f>MAX(G1264-MAX(G$5:G1263),0)</f>
        <v>0</v>
      </c>
      <c r="L1264" s="35">
        <f>MAX(G$5:G1264)</f>
        <v>1554874</v>
      </c>
      <c r="M1264" s="3">
        <v>0.7</v>
      </c>
      <c r="N1264" s="38">
        <f>INT(B1264*0.2)</f>
        <v>3608418</v>
      </c>
      <c r="O1264" s="38">
        <f t="shared" si="59"/>
        <v>647863</v>
      </c>
      <c r="P1264">
        <f>INT(L1264*2.5)</f>
        <v>3887185</v>
      </c>
      <c r="Q1264">
        <f>INT(L1264/4)</f>
        <v>388718</v>
      </c>
      <c r="W1264" s="4" t="s">
        <v>8237</v>
      </c>
      <c r="X1264">
        <v>10</v>
      </c>
      <c r="Y1264" t="b">
        <f>IF(MOD(X1264,9)=0,N1264,IF(MOD(X1264,6)=0,N1264,IF(MOD(X1264,3)=0,N1264)))</f>
        <v>0</v>
      </c>
      <c r="Z1264" t="b">
        <f>IF(MOD(X1264,9)=0,O1264,IF(MOD(X1264,6)=0,O1264,IF(MOD(X1264,3)=0,O1264)))</f>
        <v>0</v>
      </c>
    </row>
    <row r="1265" spans="1:26">
      <c r="A1265" s="4" t="s">
        <v>1501</v>
      </c>
      <c r="B1265" s="3">
        <f>主线辅助!B1261</f>
        <v>18149968</v>
      </c>
      <c r="C1265" s="3">
        <v>7</v>
      </c>
      <c r="D1265" s="3">
        <v>88</v>
      </c>
      <c r="E1265" s="3">
        <v>3</v>
      </c>
      <c r="F1265" s="25">
        <f t="shared" si="57"/>
        <v>1710826</v>
      </c>
      <c r="G1265" s="25">
        <v>1555711</v>
      </c>
      <c r="H1265" s="26">
        <f>ROUND((F1265/4*5.5+F1265*2.7+F1265/4*10*1)*2,0)*C1265</f>
        <v>157481534</v>
      </c>
      <c r="I1265" s="26">
        <f t="shared" si="58"/>
        <v>143203200</v>
      </c>
      <c r="J1265" s="26"/>
      <c r="K1265" s="35">
        <f>MAX(G1265-MAX(G$5:G1264),0)</f>
        <v>837</v>
      </c>
      <c r="L1265" s="35">
        <f>MAX(G$5:G1265)</f>
        <v>1555711</v>
      </c>
      <c r="M1265" s="3">
        <v>0.7</v>
      </c>
      <c r="N1265" s="38">
        <f>INT(B1265*0.2)</f>
        <v>3629993</v>
      </c>
      <c r="O1265" s="38">
        <f t="shared" si="59"/>
        <v>648212</v>
      </c>
      <c r="P1265">
        <f>INT(L1265*2.5)</f>
        <v>3889277</v>
      </c>
      <c r="Q1265">
        <f>INT(L1265/4)</f>
        <v>388927</v>
      </c>
      <c r="W1265" s="4" t="s">
        <v>8238</v>
      </c>
      <c r="X1265">
        <v>1</v>
      </c>
      <c r="Y1265" t="b">
        <f>IF(MOD(X1265,9)=0,N1265,IF(MOD(X1265,6)=0,N1265,IF(MOD(X1265,3)=0,N1265)))</f>
        <v>0</v>
      </c>
      <c r="Z1265" t="b">
        <f>IF(MOD(X1265,9)=0,O1265,IF(MOD(X1265,6)=0,O1265,IF(MOD(X1265,3)=0,O1265)))</f>
        <v>0</v>
      </c>
    </row>
    <row r="1266" spans="1:26">
      <c r="A1266" s="4" t="s">
        <v>1502</v>
      </c>
      <c r="B1266" s="3">
        <f>主线辅助!B1262</f>
        <v>18166002</v>
      </c>
      <c r="C1266" s="3">
        <v>7</v>
      </c>
      <c r="D1266" s="3">
        <v>88</v>
      </c>
      <c r="E1266" s="3">
        <v>3</v>
      </c>
      <c r="F1266" s="25">
        <f t="shared" si="57"/>
        <v>1712337</v>
      </c>
      <c r="G1266" s="25">
        <v>1557085</v>
      </c>
      <c r="H1266" s="26">
        <f>ROUND((F1266/4*5.5+F1266*2.7+F1266/4*10*1)*2,0)*C1266</f>
        <v>157620624</v>
      </c>
      <c r="I1266" s="26">
        <f t="shared" si="58"/>
        <v>143329676</v>
      </c>
      <c r="J1266" s="26"/>
      <c r="K1266" s="35">
        <f>MAX(G1266-MAX(G$5:G1265),0)</f>
        <v>1374</v>
      </c>
      <c r="L1266" s="35">
        <f>MAX(G$5:G1266)</f>
        <v>1557085</v>
      </c>
      <c r="M1266" s="3">
        <v>0.7</v>
      </c>
      <c r="N1266" s="38">
        <f>INT(B1266*0.2)</f>
        <v>3633200</v>
      </c>
      <c r="O1266" s="38">
        <f t="shared" si="59"/>
        <v>648785</v>
      </c>
      <c r="P1266">
        <f>INT(L1266*2.5)</f>
        <v>3892712</v>
      </c>
      <c r="Q1266">
        <f>INT(L1266/4)</f>
        <v>389271</v>
      </c>
      <c r="W1266" s="4" t="s">
        <v>8238</v>
      </c>
      <c r="X1266">
        <v>2</v>
      </c>
      <c r="Y1266" t="b">
        <f>IF(MOD(X1266,9)=0,N1266,IF(MOD(X1266,6)=0,N1266,IF(MOD(X1266,3)=0,N1266)))</f>
        <v>0</v>
      </c>
      <c r="Z1266" t="b">
        <f>IF(MOD(X1266,9)=0,O1266,IF(MOD(X1266,6)=0,O1266,IF(MOD(X1266,3)=0,O1266)))</f>
        <v>0</v>
      </c>
    </row>
    <row r="1267" spans="1:26">
      <c r="A1267" s="4" t="s">
        <v>1503</v>
      </c>
      <c r="B1267" s="3">
        <f>主线辅助!B1263</f>
        <v>18200252</v>
      </c>
      <c r="C1267" s="3">
        <v>7</v>
      </c>
      <c r="D1267" s="3">
        <v>88</v>
      </c>
      <c r="E1267" s="3">
        <v>3</v>
      </c>
      <c r="F1267" s="25">
        <f t="shared" si="57"/>
        <v>1715566</v>
      </c>
      <c r="G1267" s="25">
        <v>1560021</v>
      </c>
      <c r="H1267" s="26">
        <f>ROUND((F1267/4*5.5+F1267*2.7+F1267/4*10*1)*2,0)*C1267</f>
        <v>157917851</v>
      </c>
      <c r="I1267" s="26">
        <f t="shared" si="58"/>
        <v>143599932</v>
      </c>
      <c r="J1267" s="26"/>
      <c r="K1267" s="35">
        <f>MAX(G1267-MAX(G$5:G1266),0)</f>
        <v>2936</v>
      </c>
      <c r="L1267" s="35">
        <f>MAX(G$5:G1267)</f>
        <v>1560021</v>
      </c>
      <c r="M1267" s="3">
        <v>0.7</v>
      </c>
      <c r="N1267" s="38">
        <f>INT(B1267*0.2)</f>
        <v>3640050</v>
      </c>
      <c r="O1267" s="38">
        <f t="shared" si="59"/>
        <v>650008</v>
      </c>
      <c r="P1267">
        <f>INT(L1267*2.5)</f>
        <v>3900052</v>
      </c>
      <c r="Q1267">
        <f>INT(L1267/4)</f>
        <v>390005</v>
      </c>
      <c r="W1267" s="4" t="s">
        <v>8238</v>
      </c>
      <c r="X1267">
        <v>3</v>
      </c>
      <c r="Y1267">
        <f>IF(MOD(X1267,9)=0,N1267,IF(MOD(X1267,6)=0,N1267,IF(MOD(X1267,3)=0,N1267)))</f>
        <v>3640050</v>
      </c>
      <c r="Z1267">
        <f>IF(MOD(X1267,9)=0,O1267,IF(MOD(X1267,6)=0,O1267,IF(MOD(X1267,3)=0,O1267)))</f>
        <v>650008</v>
      </c>
    </row>
    <row r="1268" spans="1:26">
      <c r="A1268" s="4" t="s">
        <v>1504</v>
      </c>
      <c r="B1268" s="3">
        <f>主线辅助!B1264</f>
        <v>18216314</v>
      </c>
      <c r="C1268" s="3">
        <v>7</v>
      </c>
      <c r="D1268" s="3">
        <v>88</v>
      </c>
      <c r="E1268" s="3">
        <v>3</v>
      </c>
      <c r="F1268" s="25">
        <f t="shared" si="57"/>
        <v>1717080</v>
      </c>
      <c r="G1268" s="25">
        <v>1561398</v>
      </c>
      <c r="H1268" s="26">
        <f>ROUND((F1268/4*5.5+F1268*2.7+F1268/4*10*1)*2,0)*C1268</f>
        <v>158057214</v>
      </c>
      <c r="I1268" s="26">
        <f t="shared" si="58"/>
        <v>143726688</v>
      </c>
      <c r="J1268" s="26"/>
      <c r="K1268" s="35">
        <f>MAX(G1268-MAX(G$5:G1267),0)</f>
        <v>1377</v>
      </c>
      <c r="L1268" s="35">
        <f>MAX(G$5:G1268)</f>
        <v>1561398</v>
      </c>
      <c r="M1268" s="3">
        <v>0.7</v>
      </c>
      <c r="N1268" s="38">
        <f>INT(B1268*0.2)</f>
        <v>3643262</v>
      </c>
      <c r="O1268" s="38">
        <f t="shared" si="59"/>
        <v>650582</v>
      </c>
      <c r="P1268">
        <f>INT(L1268*2.5)</f>
        <v>3903495</v>
      </c>
      <c r="Q1268">
        <f>INT(L1268/4)</f>
        <v>390349</v>
      </c>
      <c r="W1268" s="4" t="s">
        <v>8238</v>
      </c>
      <c r="X1268">
        <v>4</v>
      </c>
      <c r="Y1268" t="b">
        <f>IF(MOD(X1268,9)=0,N1268,IF(MOD(X1268,6)=0,N1268,IF(MOD(X1268,3)=0,N1268)))</f>
        <v>0</v>
      </c>
      <c r="Z1268" t="b">
        <f>IF(MOD(X1268,9)=0,O1268,IF(MOD(X1268,6)=0,O1268,IF(MOD(X1268,3)=0,O1268)))</f>
        <v>0</v>
      </c>
    </row>
    <row r="1269" spans="1:26">
      <c r="A1269" s="4" t="s">
        <v>1505</v>
      </c>
      <c r="B1269" s="3">
        <f>主线辅助!B1265</f>
        <v>18232376</v>
      </c>
      <c r="C1269" s="3">
        <v>7</v>
      </c>
      <c r="D1269" s="3">
        <v>88</v>
      </c>
      <c r="E1269" s="3">
        <v>3</v>
      </c>
      <c r="F1269" s="25">
        <f t="shared" si="57"/>
        <v>1718594</v>
      </c>
      <c r="G1269" s="25">
        <v>1562775</v>
      </c>
      <c r="H1269" s="26">
        <f>ROUND((F1269/4*5.5+F1269*2.7+F1269/4*10*1)*2,0)*C1269</f>
        <v>158196577</v>
      </c>
      <c r="I1269" s="26">
        <f t="shared" si="58"/>
        <v>143853437</v>
      </c>
      <c r="J1269" s="26"/>
      <c r="K1269" s="35">
        <f>MAX(G1269-MAX(G$5:G1268),0)</f>
        <v>1377</v>
      </c>
      <c r="L1269" s="35">
        <f>MAX(G$5:G1269)</f>
        <v>1562775</v>
      </c>
      <c r="M1269" s="3">
        <v>0.7</v>
      </c>
      <c r="N1269" s="38">
        <f>INT(B1269*0.2)</f>
        <v>3646475</v>
      </c>
      <c r="O1269" s="38">
        <f t="shared" si="59"/>
        <v>651155</v>
      </c>
      <c r="P1269">
        <f>INT(L1269*2.5)</f>
        <v>3906937</v>
      </c>
      <c r="Q1269">
        <f>INT(L1269/4)</f>
        <v>390693</v>
      </c>
      <c r="W1269" s="4" t="s">
        <v>8238</v>
      </c>
      <c r="X1269">
        <v>5</v>
      </c>
      <c r="Y1269" t="b">
        <f>IF(MOD(X1269,9)=0,N1269,IF(MOD(X1269,6)=0,N1269,IF(MOD(X1269,3)=0,N1269)))</f>
        <v>0</v>
      </c>
      <c r="Z1269" t="b">
        <f>IF(MOD(X1269,9)=0,O1269,IF(MOD(X1269,6)=0,O1269,IF(MOD(X1269,3)=0,O1269)))</f>
        <v>0</v>
      </c>
    </row>
    <row r="1270" spans="1:26">
      <c r="A1270" s="4" t="s">
        <v>1506</v>
      </c>
      <c r="B1270" s="3">
        <f>主线辅助!B1266</f>
        <v>18266721</v>
      </c>
      <c r="C1270" s="3">
        <v>7</v>
      </c>
      <c r="D1270" s="3">
        <v>88</v>
      </c>
      <c r="E1270" s="3">
        <v>3</v>
      </c>
      <c r="F1270" s="25">
        <f t="shared" si="57"/>
        <v>1721831</v>
      </c>
      <c r="G1270" s="25">
        <v>1565718</v>
      </c>
      <c r="H1270" s="26">
        <f>ROUND((F1270/4*5.5+F1270*2.7+F1270/4*10*1)*2,0)*C1270</f>
        <v>158494546</v>
      </c>
      <c r="I1270" s="26">
        <f t="shared" si="58"/>
        <v>144124344</v>
      </c>
      <c r="J1270" s="26"/>
      <c r="K1270" s="35">
        <f>MAX(G1270-MAX(G$5:G1269),0)</f>
        <v>2943</v>
      </c>
      <c r="L1270" s="35">
        <f>MAX(G$5:G1270)</f>
        <v>1565718</v>
      </c>
      <c r="M1270" s="3">
        <v>0.7</v>
      </c>
      <c r="N1270" s="38">
        <f>INT(B1270*0.2)</f>
        <v>3653344</v>
      </c>
      <c r="O1270" s="38">
        <f t="shared" si="59"/>
        <v>652382</v>
      </c>
      <c r="P1270">
        <f>INT(L1270*2.5)</f>
        <v>3914295</v>
      </c>
      <c r="Q1270">
        <f>INT(L1270/4)</f>
        <v>391429</v>
      </c>
      <c r="W1270" s="4" t="s">
        <v>8238</v>
      </c>
      <c r="X1270">
        <v>6</v>
      </c>
      <c r="Y1270">
        <f>IF(MOD(X1270,9)=0,N1270,IF(MOD(X1270,6)=0,N1270,IF(MOD(X1270,3)=0,N1270)))</f>
        <v>3653344</v>
      </c>
      <c r="Z1270">
        <f>IF(MOD(X1270,9)=0,O1270,IF(MOD(X1270,6)=0,O1270,IF(MOD(X1270,3)=0,O1270)))</f>
        <v>652382</v>
      </c>
    </row>
    <row r="1271" spans="1:26">
      <c r="A1271" s="4" t="s">
        <v>1507</v>
      </c>
      <c r="B1271" s="3">
        <f>主线辅助!B1267</f>
        <v>18282810</v>
      </c>
      <c r="C1271" s="3">
        <v>7</v>
      </c>
      <c r="D1271" s="3">
        <v>88</v>
      </c>
      <c r="E1271" s="3">
        <v>3</v>
      </c>
      <c r="F1271" s="25">
        <f t="shared" si="57"/>
        <v>1723348</v>
      </c>
      <c r="G1271" s="25">
        <v>1567098</v>
      </c>
      <c r="H1271" s="26">
        <f>ROUND((F1271/4*5.5+F1271*2.7+F1271/4*10*1)*2,0)*C1271</f>
        <v>158634182</v>
      </c>
      <c r="I1271" s="26">
        <f t="shared" si="58"/>
        <v>144251373</v>
      </c>
      <c r="J1271" s="26"/>
      <c r="K1271" s="35">
        <f>MAX(G1271-MAX(G$5:G1270),0)</f>
        <v>1380</v>
      </c>
      <c r="L1271" s="35">
        <f>MAX(G$5:G1271)</f>
        <v>1567098</v>
      </c>
      <c r="M1271" s="3">
        <v>0.7</v>
      </c>
      <c r="N1271" s="38">
        <f>INT(B1271*0.2)</f>
        <v>3656562</v>
      </c>
      <c r="O1271" s="38">
        <f t="shared" si="59"/>
        <v>652957</v>
      </c>
      <c r="P1271">
        <f>INT(L1271*2.5)</f>
        <v>3917745</v>
      </c>
      <c r="Q1271">
        <f>INT(L1271/4)</f>
        <v>391774</v>
      </c>
      <c r="W1271" s="4" t="s">
        <v>8238</v>
      </c>
      <c r="X1271">
        <v>7</v>
      </c>
      <c r="Y1271" t="b">
        <f>IF(MOD(X1271,9)=0,N1271,IF(MOD(X1271,6)=0,N1271,IF(MOD(X1271,3)=0,N1271)))</f>
        <v>0</v>
      </c>
      <c r="Z1271" t="b">
        <f>IF(MOD(X1271,9)=0,O1271,IF(MOD(X1271,6)=0,O1271,IF(MOD(X1271,3)=0,O1271)))</f>
        <v>0</v>
      </c>
    </row>
    <row r="1272" spans="1:26">
      <c r="A1272" s="4" t="s">
        <v>1508</v>
      </c>
      <c r="B1272" s="3">
        <f>主线辅助!B1268</f>
        <v>18298902</v>
      </c>
      <c r="C1272" s="3">
        <v>7</v>
      </c>
      <c r="D1272" s="3">
        <v>88</v>
      </c>
      <c r="E1272" s="3">
        <v>3</v>
      </c>
      <c r="F1272" s="25">
        <f t="shared" si="57"/>
        <v>1724865</v>
      </c>
      <c r="G1272" s="25">
        <v>1568477</v>
      </c>
      <c r="H1272" s="26">
        <f>ROUND((F1272/4*5.5+F1272*2.7+F1272/4*10*1)*2,0)*C1272</f>
        <v>158773825</v>
      </c>
      <c r="I1272" s="26">
        <f t="shared" si="58"/>
        <v>144378311</v>
      </c>
      <c r="J1272" s="26"/>
      <c r="K1272" s="35">
        <f>MAX(G1272-MAX(G$5:G1271),0)</f>
        <v>1379</v>
      </c>
      <c r="L1272" s="35">
        <f>MAX(G$5:G1272)</f>
        <v>1568477</v>
      </c>
      <c r="M1272" s="3">
        <v>0.7</v>
      </c>
      <c r="N1272" s="38">
        <f>INT(B1272*0.2)</f>
        <v>3659780</v>
      </c>
      <c r="O1272" s="38">
        <f t="shared" si="59"/>
        <v>653531</v>
      </c>
      <c r="P1272">
        <f>INT(L1272*2.5)</f>
        <v>3921192</v>
      </c>
      <c r="Q1272">
        <f>INT(L1272/4)</f>
        <v>392119</v>
      </c>
      <c r="W1272" s="4" t="s">
        <v>8238</v>
      </c>
      <c r="X1272">
        <v>8</v>
      </c>
      <c r="Y1272" t="b">
        <f>IF(MOD(X1272,9)=0,N1272,IF(MOD(X1272,6)=0,N1272,IF(MOD(X1272,3)=0,N1272)))</f>
        <v>0</v>
      </c>
      <c r="Z1272" t="b">
        <f>IF(MOD(X1272,9)=0,O1272,IF(MOD(X1272,6)=0,O1272,IF(MOD(X1272,3)=0,O1272)))</f>
        <v>0</v>
      </c>
    </row>
    <row r="1273" spans="1:26">
      <c r="A1273" s="4" t="s">
        <v>1509</v>
      </c>
      <c r="B1273" s="3">
        <f>主线辅助!B1269</f>
        <v>18333340</v>
      </c>
      <c r="C1273" s="3">
        <v>7</v>
      </c>
      <c r="D1273" s="3">
        <v>88</v>
      </c>
      <c r="E1273" s="3">
        <v>3</v>
      </c>
      <c r="F1273" s="25">
        <f t="shared" si="57"/>
        <v>1728111</v>
      </c>
      <c r="G1273" s="25">
        <v>1571429</v>
      </c>
      <c r="H1273" s="26">
        <f>ROUND((F1273/4*5.5+F1273*2.7+F1273/4*10*1)*2,0)*C1273</f>
        <v>159072620</v>
      </c>
      <c r="I1273" s="26">
        <f t="shared" si="58"/>
        <v>144650037</v>
      </c>
      <c r="J1273" s="26"/>
      <c r="K1273" s="35">
        <f>MAX(G1273-MAX(G$5:G1272),0)</f>
        <v>2952</v>
      </c>
      <c r="L1273" s="35">
        <f>MAX(G$5:G1273)</f>
        <v>1571429</v>
      </c>
      <c r="M1273" s="3">
        <v>0.7</v>
      </c>
      <c r="N1273" s="38">
        <f>INT(B1273*0.2)</f>
        <v>3666668</v>
      </c>
      <c r="O1273" s="38">
        <f t="shared" si="59"/>
        <v>654761</v>
      </c>
      <c r="P1273">
        <f>INT(L1273*2.5)</f>
        <v>3928572</v>
      </c>
      <c r="Q1273">
        <f>INT(L1273/4)</f>
        <v>392857</v>
      </c>
      <c r="W1273" s="4" t="s">
        <v>8238</v>
      </c>
      <c r="X1273">
        <v>9</v>
      </c>
      <c r="Y1273">
        <f>IF(MOD(X1273,9)=0,N1273,IF(MOD(X1273,6)=0,N1273,IF(MOD(X1273,3)=0,N1273)))</f>
        <v>3666668</v>
      </c>
      <c r="Z1273">
        <f>IF(MOD(X1273,9)=0,O1273,IF(MOD(X1273,6)=0,O1273,IF(MOD(X1273,3)=0,O1273)))</f>
        <v>654761</v>
      </c>
    </row>
    <row r="1274" spans="1:26">
      <c r="A1274" s="4" t="s">
        <v>273</v>
      </c>
      <c r="B1274" s="3">
        <f>主线辅助!B1270</f>
        <v>18349457</v>
      </c>
      <c r="C1274" s="3">
        <v>7</v>
      </c>
      <c r="D1274" s="3">
        <v>88</v>
      </c>
      <c r="E1274" s="3">
        <v>3</v>
      </c>
      <c r="F1274" s="25">
        <f t="shared" si="57"/>
        <v>1729630</v>
      </c>
      <c r="G1274" s="25">
        <v>1572810</v>
      </c>
      <c r="H1274" s="26">
        <f>ROUND((F1274/4*5.5+F1274*2.7+F1274/4*10*1)*2,0)*C1274</f>
        <v>159212445</v>
      </c>
      <c r="I1274" s="26">
        <f t="shared" si="58"/>
        <v>144777164</v>
      </c>
      <c r="J1274" s="26"/>
      <c r="K1274" s="35">
        <f>MAX(G1274-MAX(G$5:G1273),0)</f>
        <v>1381</v>
      </c>
      <c r="L1274" s="35">
        <f>MAX(G$5:G1274)</f>
        <v>1572810</v>
      </c>
      <c r="M1274" s="3">
        <v>0.7</v>
      </c>
      <c r="N1274" s="38">
        <f>INT(B1274*0.2)</f>
        <v>3669891</v>
      </c>
      <c r="O1274" s="38">
        <f t="shared" si="59"/>
        <v>655337</v>
      </c>
      <c r="P1274">
        <f>INT(L1274*2.5)</f>
        <v>3932025</v>
      </c>
      <c r="Q1274">
        <f>INT(L1274/4)</f>
        <v>393202</v>
      </c>
      <c r="W1274" s="4" t="s">
        <v>8238</v>
      </c>
      <c r="X1274">
        <v>10</v>
      </c>
      <c r="Y1274" t="b">
        <f>IF(MOD(X1274,9)=0,N1274,IF(MOD(X1274,6)=0,N1274,IF(MOD(X1274,3)=0,N1274)))</f>
        <v>0</v>
      </c>
      <c r="Z1274" t="b">
        <f>IF(MOD(X1274,9)=0,O1274,IF(MOD(X1274,6)=0,O1274,IF(MOD(X1274,3)=0,O1274)))</f>
        <v>0</v>
      </c>
    </row>
    <row r="1275" spans="1:26">
      <c r="A1275" s="4" t="s">
        <v>1510</v>
      </c>
      <c r="B1275" s="3">
        <f>主线辅助!B1271</f>
        <v>18454380</v>
      </c>
      <c r="C1275" s="3">
        <v>7</v>
      </c>
      <c r="D1275" s="3">
        <v>88</v>
      </c>
      <c r="E1275" s="3">
        <v>3</v>
      </c>
      <c r="F1275" s="25">
        <f t="shared" si="57"/>
        <v>1739520</v>
      </c>
      <c r="G1275" s="25">
        <v>1581804</v>
      </c>
      <c r="H1275" s="26">
        <f>ROUND((F1275/4*5.5+F1275*2.7+F1275/4*10*1)*2,0)*C1275</f>
        <v>160122816</v>
      </c>
      <c r="I1275" s="26">
        <f t="shared" si="58"/>
        <v>145605061</v>
      </c>
      <c r="J1275" s="26"/>
      <c r="K1275" s="35">
        <f>MAX(G1275-MAX(G$5:G1274),0)</f>
        <v>8994</v>
      </c>
      <c r="L1275" s="35">
        <f>MAX(G$5:G1275)</f>
        <v>1581804</v>
      </c>
      <c r="M1275" s="3">
        <v>0.7</v>
      </c>
      <c r="N1275" s="38">
        <f>INT(B1275*0.2)</f>
        <v>3690876</v>
      </c>
      <c r="O1275" s="38">
        <f t="shared" si="59"/>
        <v>659085</v>
      </c>
      <c r="P1275">
        <f>INT(L1275*2.5)</f>
        <v>3954510</v>
      </c>
      <c r="Q1275">
        <f>INT(L1275/4)</f>
        <v>395451</v>
      </c>
      <c r="W1275" s="4" t="s">
        <v>8239</v>
      </c>
      <c r="X1275">
        <v>1</v>
      </c>
      <c r="Y1275" t="b">
        <f>IF(MOD(X1275,9)=0,N1275,IF(MOD(X1275,6)=0,N1275,IF(MOD(X1275,3)=0,N1275)))</f>
        <v>0</v>
      </c>
      <c r="Z1275" t="b">
        <f>IF(MOD(X1275,9)=0,O1275,IF(MOD(X1275,6)=0,O1275,IF(MOD(X1275,3)=0,O1275)))</f>
        <v>0</v>
      </c>
    </row>
    <row r="1276" spans="1:26">
      <c r="A1276" s="4" t="s">
        <v>1511</v>
      </c>
      <c r="B1276" s="3">
        <f>主线辅助!B1272</f>
        <v>18472004</v>
      </c>
      <c r="C1276" s="3">
        <v>7</v>
      </c>
      <c r="D1276" s="3">
        <v>88</v>
      </c>
      <c r="E1276" s="3">
        <v>3</v>
      </c>
      <c r="F1276" s="25">
        <f t="shared" si="57"/>
        <v>1741181</v>
      </c>
      <c r="G1276" s="25">
        <v>1583314</v>
      </c>
      <c r="H1276" s="26">
        <f>ROUND((F1276/4*5.5+F1276*2.7+F1276/4*10*1)*2,0)*C1276</f>
        <v>160275710</v>
      </c>
      <c r="I1276" s="26">
        <f t="shared" si="58"/>
        <v>145744053</v>
      </c>
      <c r="J1276" s="26"/>
      <c r="K1276" s="35">
        <f>MAX(G1276-MAX(G$5:G1275),0)</f>
        <v>1510</v>
      </c>
      <c r="L1276" s="35">
        <f>MAX(G$5:G1276)</f>
        <v>1583314</v>
      </c>
      <c r="M1276" s="3">
        <v>0.7</v>
      </c>
      <c r="N1276" s="38">
        <f>INT(B1276*0.2)</f>
        <v>3694400</v>
      </c>
      <c r="O1276" s="38">
        <f t="shared" si="59"/>
        <v>659713</v>
      </c>
      <c r="P1276">
        <f>INT(L1276*2.5)</f>
        <v>3958285</v>
      </c>
      <c r="Q1276">
        <f>INT(L1276/4)</f>
        <v>395828</v>
      </c>
      <c r="W1276" s="4" t="s">
        <v>8239</v>
      </c>
      <c r="X1276">
        <v>2</v>
      </c>
      <c r="Y1276" t="b">
        <f>IF(MOD(X1276,9)=0,N1276,IF(MOD(X1276,6)=0,N1276,IF(MOD(X1276,3)=0,N1276)))</f>
        <v>0</v>
      </c>
      <c r="Z1276" t="b">
        <f>IF(MOD(X1276,9)=0,O1276,IF(MOD(X1276,6)=0,O1276,IF(MOD(X1276,3)=0,O1276)))</f>
        <v>0</v>
      </c>
    </row>
    <row r="1277" spans="1:26">
      <c r="A1277" s="4" t="s">
        <v>1512</v>
      </c>
      <c r="B1277" s="3">
        <f>主线辅助!B1273</f>
        <v>18508068</v>
      </c>
      <c r="C1277" s="3">
        <v>7</v>
      </c>
      <c r="D1277" s="3">
        <v>88</v>
      </c>
      <c r="E1277" s="3">
        <v>3</v>
      </c>
      <c r="F1277" s="25">
        <f t="shared" si="57"/>
        <v>1744581</v>
      </c>
      <c r="G1277" s="25">
        <v>1586405</v>
      </c>
      <c r="H1277" s="26">
        <f>ROUND((F1277/4*5.5+F1277*2.7+F1277/4*10*1)*2,0)*C1277</f>
        <v>160588680</v>
      </c>
      <c r="I1277" s="26">
        <f t="shared" si="58"/>
        <v>146028582</v>
      </c>
      <c r="J1277" s="26"/>
      <c r="K1277" s="35">
        <f>MAX(G1277-MAX(G$5:G1276),0)</f>
        <v>3091</v>
      </c>
      <c r="L1277" s="35">
        <f>MAX(G$5:G1277)</f>
        <v>1586405</v>
      </c>
      <c r="M1277" s="3">
        <v>0.7</v>
      </c>
      <c r="N1277" s="38">
        <f>INT(B1277*0.2)</f>
        <v>3701613</v>
      </c>
      <c r="O1277" s="38">
        <f t="shared" si="59"/>
        <v>661001</v>
      </c>
      <c r="P1277">
        <f>INT(L1277*2.5)</f>
        <v>3966012</v>
      </c>
      <c r="Q1277">
        <f>INT(L1277/4)</f>
        <v>396601</v>
      </c>
      <c r="W1277" s="4" t="s">
        <v>8239</v>
      </c>
      <c r="X1277">
        <v>3</v>
      </c>
      <c r="Y1277">
        <f>IF(MOD(X1277,9)=0,N1277,IF(MOD(X1277,6)=0,N1277,IF(MOD(X1277,3)=0,N1277)))</f>
        <v>3701613</v>
      </c>
      <c r="Z1277">
        <f>IF(MOD(X1277,9)=0,O1277,IF(MOD(X1277,6)=0,O1277,IF(MOD(X1277,3)=0,O1277)))</f>
        <v>661001</v>
      </c>
    </row>
    <row r="1278" spans="1:26">
      <c r="A1278" s="4" t="s">
        <v>1513</v>
      </c>
      <c r="B1278" s="3">
        <f>主线辅助!B1274</f>
        <v>18525721</v>
      </c>
      <c r="C1278" s="3">
        <v>7</v>
      </c>
      <c r="D1278" s="3">
        <v>88</v>
      </c>
      <c r="E1278" s="3">
        <v>3</v>
      </c>
      <c r="F1278" s="25">
        <f t="shared" si="57"/>
        <v>1746245</v>
      </c>
      <c r="G1278" s="25">
        <v>1587918</v>
      </c>
      <c r="H1278" s="26">
        <f>ROUND((F1278/4*5.5+F1278*2.7+F1278/4*10*1)*2,0)*C1278</f>
        <v>160741854</v>
      </c>
      <c r="I1278" s="26">
        <f t="shared" si="58"/>
        <v>146167854</v>
      </c>
      <c r="J1278" s="26"/>
      <c r="K1278" s="35">
        <f>MAX(G1278-MAX(G$5:G1277),0)</f>
        <v>1513</v>
      </c>
      <c r="L1278" s="35">
        <f>MAX(G$5:G1278)</f>
        <v>1587918</v>
      </c>
      <c r="M1278" s="3">
        <v>0.7</v>
      </c>
      <c r="N1278" s="38">
        <f>INT(B1278*0.2)</f>
        <v>3705144</v>
      </c>
      <c r="O1278" s="38">
        <f t="shared" si="59"/>
        <v>661632</v>
      </c>
      <c r="P1278">
        <f>INT(L1278*2.5)</f>
        <v>3969795</v>
      </c>
      <c r="Q1278">
        <f>INT(L1278/4)</f>
        <v>396979</v>
      </c>
      <c r="W1278" s="4" t="s">
        <v>8239</v>
      </c>
      <c r="X1278">
        <v>4</v>
      </c>
      <c r="Y1278" t="b">
        <f>IF(MOD(X1278,9)=0,N1278,IF(MOD(X1278,6)=0,N1278,IF(MOD(X1278,3)=0,N1278)))</f>
        <v>0</v>
      </c>
      <c r="Z1278" t="b">
        <f>IF(MOD(X1278,9)=0,O1278,IF(MOD(X1278,6)=0,O1278,IF(MOD(X1278,3)=0,O1278)))</f>
        <v>0</v>
      </c>
    </row>
    <row r="1279" spans="1:26">
      <c r="A1279" s="4" t="s">
        <v>1514</v>
      </c>
      <c r="B1279" s="3">
        <f>主线辅助!B1275</f>
        <v>18543376</v>
      </c>
      <c r="C1279" s="3">
        <v>7</v>
      </c>
      <c r="D1279" s="3">
        <v>88</v>
      </c>
      <c r="E1279" s="3">
        <v>3</v>
      </c>
      <c r="F1279" s="25">
        <f t="shared" si="57"/>
        <v>1747909</v>
      </c>
      <c r="G1279" s="25">
        <v>1589432</v>
      </c>
      <c r="H1279" s="26">
        <f>ROUND((F1279/4*5.5+F1279*2.7+F1279/4*10*1)*2,0)*C1279</f>
        <v>160895021</v>
      </c>
      <c r="I1279" s="26">
        <f t="shared" si="58"/>
        <v>146307217</v>
      </c>
      <c r="J1279" s="26"/>
      <c r="K1279" s="35">
        <f>MAX(G1279-MAX(G$5:G1278),0)</f>
        <v>1514</v>
      </c>
      <c r="L1279" s="35">
        <f>MAX(G$5:G1279)</f>
        <v>1589432</v>
      </c>
      <c r="M1279" s="3">
        <v>0.7</v>
      </c>
      <c r="N1279" s="38">
        <f>INT(B1279*0.2)</f>
        <v>3708675</v>
      </c>
      <c r="O1279" s="38">
        <f t="shared" si="59"/>
        <v>662263</v>
      </c>
      <c r="P1279">
        <f>INT(L1279*2.5)</f>
        <v>3973580</v>
      </c>
      <c r="Q1279">
        <f>INT(L1279/4)</f>
        <v>397358</v>
      </c>
      <c r="W1279" s="4" t="s">
        <v>8239</v>
      </c>
      <c r="X1279">
        <v>5</v>
      </c>
      <c r="Y1279" t="b">
        <f>IF(MOD(X1279,9)=0,N1279,IF(MOD(X1279,6)=0,N1279,IF(MOD(X1279,3)=0,N1279)))</f>
        <v>0</v>
      </c>
      <c r="Z1279" t="b">
        <f>IF(MOD(X1279,9)=0,O1279,IF(MOD(X1279,6)=0,O1279,IF(MOD(X1279,3)=0,O1279)))</f>
        <v>0</v>
      </c>
    </row>
    <row r="1280" spans="1:26">
      <c r="A1280" s="4" t="s">
        <v>1515</v>
      </c>
      <c r="B1280" s="3">
        <f>主线辅助!B1276</f>
        <v>18579541</v>
      </c>
      <c r="C1280" s="3">
        <v>7</v>
      </c>
      <c r="D1280" s="3">
        <v>88</v>
      </c>
      <c r="E1280" s="3">
        <v>3</v>
      </c>
      <c r="F1280" s="25">
        <f t="shared" si="57"/>
        <v>1751318</v>
      </c>
      <c r="G1280" s="25">
        <v>1592532</v>
      </c>
      <c r="H1280" s="26">
        <f>ROUND((F1280/4*5.5+F1280*2.7+F1280/4*10*1)*2,0)*C1280</f>
        <v>161208824</v>
      </c>
      <c r="I1280" s="26">
        <f t="shared" si="58"/>
        <v>146592572</v>
      </c>
      <c r="J1280" s="26"/>
      <c r="K1280" s="35">
        <f>MAX(G1280-MAX(G$5:G1279),0)</f>
        <v>3100</v>
      </c>
      <c r="L1280" s="35">
        <f>MAX(G$5:G1280)</f>
        <v>1592532</v>
      </c>
      <c r="M1280" s="3">
        <v>0.7</v>
      </c>
      <c r="N1280" s="38">
        <f>INT(B1280*0.2)</f>
        <v>3715908</v>
      </c>
      <c r="O1280" s="38">
        <f t="shared" si="59"/>
        <v>663555</v>
      </c>
      <c r="P1280">
        <f>INT(L1280*2.5)</f>
        <v>3981330</v>
      </c>
      <c r="Q1280">
        <f>INT(L1280/4)</f>
        <v>398133</v>
      </c>
      <c r="W1280" s="4" t="s">
        <v>8239</v>
      </c>
      <c r="X1280">
        <v>6</v>
      </c>
      <c r="Y1280">
        <f>IF(MOD(X1280,9)=0,N1280,IF(MOD(X1280,6)=0,N1280,IF(MOD(X1280,3)=0,N1280)))</f>
        <v>3715908</v>
      </c>
      <c r="Z1280">
        <f>IF(MOD(X1280,9)=0,O1280,IF(MOD(X1280,6)=0,O1280,IF(MOD(X1280,3)=0,O1280)))</f>
        <v>663555</v>
      </c>
    </row>
    <row r="1281" spans="1:26">
      <c r="A1281" s="4" t="s">
        <v>1516</v>
      </c>
      <c r="B1281" s="3">
        <f>主线辅助!B1277</f>
        <v>18597226</v>
      </c>
      <c r="C1281" s="3">
        <v>7</v>
      </c>
      <c r="D1281" s="3">
        <v>88</v>
      </c>
      <c r="E1281" s="3">
        <v>3</v>
      </c>
      <c r="F1281" s="25">
        <f t="shared" si="57"/>
        <v>1752985</v>
      </c>
      <c r="G1281" s="25">
        <v>1594047</v>
      </c>
      <c r="H1281" s="26">
        <f>ROUND((F1281/4*5.5+F1281*2.7+F1281/4*10*1)*2,0)*C1281</f>
        <v>161362271</v>
      </c>
      <c r="I1281" s="26">
        <f t="shared" si="58"/>
        <v>146732026</v>
      </c>
      <c r="J1281" s="26"/>
      <c r="K1281" s="35">
        <f>MAX(G1281-MAX(G$5:G1280),0)</f>
        <v>1515</v>
      </c>
      <c r="L1281" s="35">
        <f>MAX(G$5:G1281)</f>
        <v>1594047</v>
      </c>
      <c r="M1281" s="3">
        <v>0.7</v>
      </c>
      <c r="N1281" s="38">
        <f>INT(B1281*0.2)</f>
        <v>3719445</v>
      </c>
      <c r="O1281" s="38">
        <f t="shared" si="59"/>
        <v>664185</v>
      </c>
      <c r="P1281">
        <f>INT(L1281*2.5)</f>
        <v>3985117</v>
      </c>
      <c r="Q1281">
        <f>INT(L1281/4)</f>
        <v>398511</v>
      </c>
      <c r="W1281" s="4" t="s">
        <v>8239</v>
      </c>
      <c r="X1281">
        <v>7</v>
      </c>
      <c r="Y1281" t="b">
        <f>IF(MOD(X1281,9)=0,N1281,IF(MOD(X1281,6)=0,N1281,IF(MOD(X1281,3)=0,N1281)))</f>
        <v>0</v>
      </c>
      <c r="Z1281" t="b">
        <f>IF(MOD(X1281,9)=0,O1281,IF(MOD(X1281,6)=0,O1281,IF(MOD(X1281,3)=0,O1281)))</f>
        <v>0</v>
      </c>
    </row>
    <row r="1282" spans="1:26">
      <c r="A1282" s="4" t="s">
        <v>1517</v>
      </c>
      <c r="B1282" s="3">
        <f>主线辅助!B1278</f>
        <v>18614912</v>
      </c>
      <c r="C1282" s="3">
        <v>7</v>
      </c>
      <c r="D1282" s="3">
        <v>88</v>
      </c>
      <c r="E1282" s="3">
        <v>3</v>
      </c>
      <c r="F1282" s="25">
        <f t="shared" si="57"/>
        <v>1754652</v>
      </c>
      <c r="G1282" s="25">
        <v>1595563</v>
      </c>
      <c r="H1282" s="26">
        <f>ROUND((F1282/4*5.5+F1282*2.7+F1282/4*10*1)*2,0)*C1282</f>
        <v>161515718</v>
      </c>
      <c r="I1282" s="26">
        <f t="shared" si="58"/>
        <v>146871571</v>
      </c>
      <c r="J1282" s="26"/>
      <c r="K1282" s="35">
        <f>MAX(G1282-MAX(G$5:G1281),0)</f>
        <v>1516</v>
      </c>
      <c r="L1282" s="35">
        <f>MAX(G$5:G1282)</f>
        <v>1595563</v>
      </c>
      <c r="M1282" s="3">
        <v>0.7</v>
      </c>
      <c r="N1282" s="38">
        <f>INT(B1282*0.2)</f>
        <v>3722982</v>
      </c>
      <c r="O1282" s="38">
        <f t="shared" si="59"/>
        <v>664817</v>
      </c>
      <c r="P1282">
        <f>INT(L1282*2.5)</f>
        <v>3988907</v>
      </c>
      <c r="Q1282">
        <f>INT(L1282/4)</f>
        <v>398890</v>
      </c>
      <c r="W1282" s="4" t="s">
        <v>8239</v>
      </c>
      <c r="X1282">
        <v>8</v>
      </c>
      <c r="Y1282" t="b">
        <f>IF(MOD(X1282,9)=0,N1282,IF(MOD(X1282,6)=0,N1282,IF(MOD(X1282,3)=0,N1282)))</f>
        <v>0</v>
      </c>
      <c r="Z1282" t="b">
        <f>IF(MOD(X1282,9)=0,O1282,IF(MOD(X1282,6)=0,O1282,IF(MOD(X1282,3)=0,O1282)))</f>
        <v>0</v>
      </c>
    </row>
    <row r="1283" spans="1:26">
      <c r="A1283" s="4" t="s">
        <v>1518</v>
      </c>
      <c r="B1283" s="3">
        <f>主线辅助!B1279</f>
        <v>18651181</v>
      </c>
      <c r="C1283" s="3">
        <v>7</v>
      </c>
      <c r="D1283" s="3">
        <v>88</v>
      </c>
      <c r="E1283" s="3">
        <v>3</v>
      </c>
      <c r="F1283" s="25">
        <f t="shared" si="57"/>
        <v>1758071</v>
      </c>
      <c r="G1283" s="25">
        <v>1598672</v>
      </c>
      <c r="H1283" s="26">
        <f>ROUND((F1283/4*5.5+F1283*2.7+F1283/4*10*1)*2,0)*C1283</f>
        <v>161830438</v>
      </c>
      <c r="I1283" s="26">
        <f t="shared" si="58"/>
        <v>147157759</v>
      </c>
      <c r="J1283" s="26"/>
      <c r="K1283" s="35">
        <f>MAX(G1283-MAX(G$5:G1282),0)</f>
        <v>3109</v>
      </c>
      <c r="L1283" s="35">
        <f>MAX(G$5:G1283)</f>
        <v>1598672</v>
      </c>
      <c r="M1283" s="3">
        <v>0.7</v>
      </c>
      <c r="N1283" s="38">
        <f>INT(B1283*0.2)</f>
        <v>3730236</v>
      </c>
      <c r="O1283" s="38">
        <f t="shared" si="59"/>
        <v>666113</v>
      </c>
      <c r="P1283">
        <f>INT(L1283*2.5)</f>
        <v>3996680</v>
      </c>
      <c r="Q1283">
        <f>INT(L1283/4)</f>
        <v>399668</v>
      </c>
      <c r="W1283" s="4" t="s">
        <v>8239</v>
      </c>
      <c r="X1283">
        <v>9</v>
      </c>
      <c r="Y1283">
        <f>IF(MOD(X1283,9)=0,N1283,IF(MOD(X1283,6)=0,N1283,IF(MOD(X1283,3)=0,N1283)))</f>
        <v>3730236</v>
      </c>
      <c r="Z1283">
        <f>IF(MOD(X1283,9)=0,O1283,IF(MOD(X1283,6)=0,O1283,IF(MOD(X1283,3)=0,O1283)))</f>
        <v>666113</v>
      </c>
    </row>
    <row r="1284" spans="1:26">
      <c r="A1284" s="4" t="s">
        <v>275</v>
      </c>
      <c r="B1284" s="3">
        <f>主线辅助!B1280</f>
        <v>18668895</v>
      </c>
      <c r="C1284" s="3">
        <v>7</v>
      </c>
      <c r="D1284" s="3">
        <v>88</v>
      </c>
      <c r="E1284" s="3">
        <v>3</v>
      </c>
      <c r="F1284" s="25">
        <f t="shared" si="57"/>
        <v>1759740</v>
      </c>
      <c r="G1284" s="25">
        <v>1600191</v>
      </c>
      <c r="H1284" s="26">
        <f>ROUND((F1284/4*5.5+F1284*2.7+F1284/4*10*1)*2,0)*C1284</f>
        <v>161984067</v>
      </c>
      <c r="I1284" s="26">
        <f t="shared" si="58"/>
        <v>147297584</v>
      </c>
      <c r="J1284" s="26"/>
      <c r="K1284" s="35">
        <f>MAX(G1284-MAX(G$5:G1283),0)</f>
        <v>1519</v>
      </c>
      <c r="L1284" s="35">
        <f>MAX(G$5:G1284)</f>
        <v>1600191</v>
      </c>
      <c r="M1284" s="3">
        <v>0.7</v>
      </c>
      <c r="N1284" s="38">
        <f>INT(B1284*0.2)</f>
        <v>3733779</v>
      </c>
      <c r="O1284" s="38">
        <f t="shared" si="59"/>
        <v>666745</v>
      </c>
      <c r="P1284">
        <f>INT(L1284*2.5)</f>
        <v>4000477</v>
      </c>
      <c r="Q1284">
        <f>INT(L1284/4)</f>
        <v>400047</v>
      </c>
      <c r="W1284" s="4" t="s">
        <v>8239</v>
      </c>
      <c r="X1284">
        <v>10</v>
      </c>
      <c r="Y1284" t="b">
        <f>IF(MOD(X1284,9)=0,N1284,IF(MOD(X1284,6)=0,N1284,IF(MOD(X1284,3)=0,N1284)))</f>
        <v>0</v>
      </c>
      <c r="Z1284" t="b">
        <f>IF(MOD(X1284,9)=0,O1284,IF(MOD(X1284,6)=0,O1284,IF(MOD(X1284,3)=0,O1284)))</f>
        <v>0</v>
      </c>
    </row>
    <row r="1285" spans="1:26">
      <c r="A1285" s="4" t="s">
        <v>1519</v>
      </c>
      <c r="B1285" s="3">
        <f>主线辅助!B1281</f>
        <v>18779946</v>
      </c>
      <c r="C1285" s="3">
        <v>7</v>
      </c>
      <c r="D1285" s="3">
        <v>88</v>
      </c>
      <c r="E1285" s="3">
        <v>3</v>
      </c>
      <c r="F1285" s="25">
        <f t="shared" si="57"/>
        <v>1770208</v>
      </c>
      <c r="G1285" s="25">
        <v>1609709</v>
      </c>
      <c r="H1285" s="26">
        <f>ROUND((F1285/4*5.5+F1285*2.7+F1285/4*10*1)*2,0)*C1285</f>
        <v>162947645</v>
      </c>
      <c r="I1285" s="26">
        <f t="shared" si="58"/>
        <v>148173711</v>
      </c>
      <c r="J1285" s="26"/>
      <c r="K1285" s="35">
        <f>MAX(G1285-MAX(G$5:G1284),0)</f>
        <v>9518</v>
      </c>
      <c r="L1285" s="35">
        <f>MAX(G$5:G1285)</f>
        <v>1609709</v>
      </c>
      <c r="M1285" s="3">
        <v>0.7</v>
      </c>
      <c r="N1285" s="38">
        <f>INT(B1285*0.2)</f>
        <v>3755989</v>
      </c>
      <c r="O1285" s="38">
        <f t="shared" si="59"/>
        <v>670711</v>
      </c>
      <c r="P1285">
        <f>INT(L1285*2.5)</f>
        <v>4024272</v>
      </c>
      <c r="Q1285">
        <f>INT(L1285/4)</f>
        <v>402427</v>
      </c>
      <c r="W1285" s="4" t="s">
        <v>8240</v>
      </c>
      <c r="X1285">
        <v>1</v>
      </c>
      <c r="Y1285" t="b">
        <f>IF(MOD(X1285,9)=0,N1285,IF(MOD(X1285,6)=0,N1285,IF(MOD(X1285,3)=0,N1285)))</f>
        <v>0</v>
      </c>
      <c r="Z1285" t="b">
        <f>IF(MOD(X1285,9)=0,O1285,IF(MOD(X1285,6)=0,O1285,IF(MOD(X1285,3)=0,O1285)))</f>
        <v>0</v>
      </c>
    </row>
    <row r="1286" spans="1:26">
      <c r="A1286" s="4" t="s">
        <v>1520</v>
      </c>
      <c r="B1286" s="3">
        <f>主线辅助!B1282</f>
        <v>18797689</v>
      </c>
      <c r="C1286" s="3">
        <v>7</v>
      </c>
      <c r="D1286" s="3">
        <v>88</v>
      </c>
      <c r="E1286" s="3">
        <v>3</v>
      </c>
      <c r="F1286" s="25">
        <f t="shared" ref="F1286:F1349" si="60">INT(B1286/(5-1.9)/C1286/(D1286/2.7)*100/1.5)</f>
        <v>1771881</v>
      </c>
      <c r="G1286" s="25">
        <v>1611230</v>
      </c>
      <c r="H1286" s="26">
        <f>ROUND((F1286/4*5.5+F1286*2.7+F1286/4*10*1)*2,0)*C1286</f>
        <v>163101645</v>
      </c>
      <c r="I1286" s="26">
        <f t="shared" ref="I1286:I1349" si="61">ROUND((G1286/4*5.5+G1286*2.7+G1286/4*10*1)*2,0)*C1286</f>
        <v>148313725</v>
      </c>
      <c r="J1286" s="26"/>
      <c r="K1286" s="35">
        <f>MAX(G1286-MAX(G$5:G1285),0)</f>
        <v>1521</v>
      </c>
      <c r="L1286" s="35">
        <f>MAX(G$5:G1286)</f>
        <v>1611230</v>
      </c>
      <c r="M1286" s="3">
        <v>0.7</v>
      </c>
      <c r="N1286" s="38">
        <f>INT(B1286*0.2)</f>
        <v>3759537</v>
      </c>
      <c r="O1286" s="38">
        <f t="shared" ref="O1286:O1349" si="62">INT((P1286/15)+Q1286)</f>
        <v>671345</v>
      </c>
      <c r="P1286">
        <f>INT(L1286*2.5)</f>
        <v>4028075</v>
      </c>
      <c r="Q1286">
        <f>INT(L1286/4)</f>
        <v>402807</v>
      </c>
      <c r="W1286" s="4" t="s">
        <v>8240</v>
      </c>
      <c r="X1286">
        <v>2</v>
      </c>
      <c r="Y1286" t="b">
        <f>IF(MOD(X1286,9)=0,N1286,IF(MOD(X1286,6)=0,N1286,IF(MOD(X1286,3)=0,N1286)))</f>
        <v>0</v>
      </c>
      <c r="Z1286" t="b">
        <f>IF(MOD(X1286,9)=0,O1286,IF(MOD(X1286,6)=0,O1286,IF(MOD(X1286,3)=0,O1286)))</f>
        <v>0</v>
      </c>
    </row>
    <row r="1287" spans="1:26">
      <c r="A1287" s="4" t="s">
        <v>1521</v>
      </c>
      <c r="B1287" s="3">
        <f>主线辅助!B1283</f>
        <v>18834111</v>
      </c>
      <c r="C1287" s="3">
        <v>7</v>
      </c>
      <c r="D1287" s="3">
        <v>88</v>
      </c>
      <c r="E1287" s="3">
        <v>3</v>
      </c>
      <c r="F1287" s="25">
        <f t="shared" si="60"/>
        <v>1775314</v>
      </c>
      <c r="G1287" s="25">
        <v>1614352</v>
      </c>
      <c r="H1287" s="26">
        <f>ROUND((F1287/4*5.5+F1287*2.7+F1287/4*10*1)*2,0)*C1287</f>
        <v>163417653</v>
      </c>
      <c r="I1287" s="26">
        <f t="shared" si="61"/>
        <v>148601103</v>
      </c>
      <c r="J1287" s="26"/>
      <c r="K1287" s="35">
        <f>MAX(G1287-MAX(G$5:G1286),0)</f>
        <v>3122</v>
      </c>
      <c r="L1287" s="35">
        <f>MAX(G$5:G1287)</f>
        <v>1614352</v>
      </c>
      <c r="M1287" s="3">
        <v>0.7</v>
      </c>
      <c r="N1287" s="38">
        <f>INT(B1287*0.2)</f>
        <v>3766822</v>
      </c>
      <c r="O1287" s="38">
        <f t="shared" si="62"/>
        <v>672646</v>
      </c>
      <c r="P1287">
        <f>INT(L1287*2.5)</f>
        <v>4035880</v>
      </c>
      <c r="Q1287">
        <f>INT(L1287/4)</f>
        <v>403588</v>
      </c>
      <c r="W1287" s="4" t="s">
        <v>8240</v>
      </c>
      <c r="X1287">
        <v>3</v>
      </c>
      <c r="Y1287">
        <f>IF(MOD(X1287,9)=0,N1287,IF(MOD(X1287,6)=0,N1287,IF(MOD(X1287,3)=0,N1287)))</f>
        <v>3766822</v>
      </c>
      <c r="Z1287">
        <f>IF(MOD(X1287,9)=0,O1287,IF(MOD(X1287,6)=0,O1287,IF(MOD(X1287,3)=0,O1287)))</f>
        <v>672646</v>
      </c>
    </row>
    <row r="1288" spans="1:26">
      <c r="A1288" s="4" t="s">
        <v>1522</v>
      </c>
      <c r="B1288" s="3">
        <f>主线辅助!B1284</f>
        <v>18851882</v>
      </c>
      <c r="C1288" s="3">
        <v>7</v>
      </c>
      <c r="D1288" s="3">
        <v>88</v>
      </c>
      <c r="E1288" s="3">
        <v>3</v>
      </c>
      <c r="F1288" s="25">
        <f t="shared" si="60"/>
        <v>1776989</v>
      </c>
      <c r="G1288" s="25">
        <v>1615875</v>
      </c>
      <c r="H1288" s="26">
        <f>ROUND((F1288/4*5.5+F1288*2.7+F1288/4*10*1)*2,0)*C1288</f>
        <v>163571835</v>
      </c>
      <c r="I1288" s="26">
        <f t="shared" si="61"/>
        <v>148741292</v>
      </c>
      <c r="J1288" s="26"/>
      <c r="K1288" s="35">
        <f>MAX(G1288-MAX(G$5:G1287),0)</f>
        <v>1523</v>
      </c>
      <c r="L1288" s="35">
        <f>MAX(G$5:G1288)</f>
        <v>1615875</v>
      </c>
      <c r="M1288" s="3">
        <v>0.7</v>
      </c>
      <c r="N1288" s="38">
        <f>INT(B1288*0.2)</f>
        <v>3770376</v>
      </c>
      <c r="O1288" s="38">
        <f t="shared" si="62"/>
        <v>673280</v>
      </c>
      <c r="P1288">
        <f>INT(L1288*2.5)</f>
        <v>4039687</v>
      </c>
      <c r="Q1288">
        <f>INT(L1288/4)</f>
        <v>403968</v>
      </c>
      <c r="W1288" s="4" t="s">
        <v>8240</v>
      </c>
      <c r="X1288">
        <v>4</v>
      </c>
      <c r="Y1288" t="b">
        <f>IF(MOD(X1288,9)=0,N1288,IF(MOD(X1288,6)=0,N1288,IF(MOD(X1288,3)=0,N1288)))</f>
        <v>0</v>
      </c>
      <c r="Z1288" t="b">
        <f>IF(MOD(X1288,9)=0,O1288,IF(MOD(X1288,6)=0,O1288,IF(MOD(X1288,3)=0,O1288)))</f>
        <v>0</v>
      </c>
    </row>
    <row r="1289" spans="1:26">
      <c r="A1289" s="4" t="s">
        <v>1523</v>
      </c>
      <c r="B1289" s="3">
        <f>主线辅助!B1285</f>
        <v>18869655</v>
      </c>
      <c r="C1289" s="3">
        <v>7</v>
      </c>
      <c r="D1289" s="3">
        <v>88</v>
      </c>
      <c r="E1289" s="3">
        <v>3</v>
      </c>
      <c r="F1289" s="25">
        <f t="shared" si="60"/>
        <v>1778664</v>
      </c>
      <c r="G1289" s="25">
        <v>1617399</v>
      </c>
      <c r="H1289" s="26">
        <f>ROUND((F1289/4*5.5+F1289*2.7+F1289/4*10*1)*2,0)*C1289</f>
        <v>163726024</v>
      </c>
      <c r="I1289" s="26">
        <f t="shared" si="61"/>
        <v>148881579</v>
      </c>
      <c r="J1289" s="26"/>
      <c r="K1289" s="35">
        <f>MAX(G1289-MAX(G$5:G1288),0)</f>
        <v>1524</v>
      </c>
      <c r="L1289" s="35">
        <f>MAX(G$5:G1289)</f>
        <v>1617399</v>
      </c>
      <c r="M1289" s="3">
        <v>0.7</v>
      </c>
      <c r="N1289" s="38">
        <f>INT(B1289*0.2)</f>
        <v>3773931</v>
      </c>
      <c r="O1289" s="38">
        <f t="shared" si="62"/>
        <v>673915</v>
      </c>
      <c r="P1289">
        <f>INT(L1289*2.5)</f>
        <v>4043497</v>
      </c>
      <c r="Q1289">
        <f>INT(L1289/4)</f>
        <v>404349</v>
      </c>
      <c r="W1289" s="4" t="s">
        <v>8240</v>
      </c>
      <c r="X1289">
        <v>5</v>
      </c>
      <c r="Y1289" t="b">
        <f>IF(MOD(X1289,9)=0,N1289,IF(MOD(X1289,6)=0,N1289,IF(MOD(X1289,3)=0,N1289)))</f>
        <v>0</v>
      </c>
      <c r="Z1289" t="b">
        <f>IF(MOD(X1289,9)=0,O1289,IF(MOD(X1289,6)=0,O1289,IF(MOD(X1289,3)=0,O1289)))</f>
        <v>0</v>
      </c>
    </row>
    <row r="1290" spans="1:26">
      <c r="A1290" s="4" t="s">
        <v>1524</v>
      </c>
      <c r="B1290" s="3">
        <f>主线辅助!B1286</f>
        <v>18906179</v>
      </c>
      <c r="C1290" s="3">
        <v>7</v>
      </c>
      <c r="D1290" s="3">
        <v>88</v>
      </c>
      <c r="E1290" s="3">
        <v>3</v>
      </c>
      <c r="F1290" s="25">
        <f t="shared" si="60"/>
        <v>1782107</v>
      </c>
      <c r="G1290" s="25">
        <v>1620529</v>
      </c>
      <c r="H1290" s="26">
        <f>ROUND((F1290/4*5.5+F1290*2.7+F1290/4*10*1)*2,0)*C1290</f>
        <v>164042949</v>
      </c>
      <c r="I1290" s="26">
        <f t="shared" si="61"/>
        <v>149169692</v>
      </c>
      <c r="J1290" s="26"/>
      <c r="K1290" s="35">
        <f>MAX(G1290-MAX(G$5:G1289),0)</f>
        <v>3130</v>
      </c>
      <c r="L1290" s="35">
        <f>MAX(G$5:G1290)</f>
        <v>1620529</v>
      </c>
      <c r="M1290" s="3">
        <v>0.7</v>
      </c>
      <c r="N1290" s="38">
        <f>INT(B1290*0.2)</f>
        <v>3781235</v>
      </c>
      <c r="O1290" s="38">
        <f t="shared" si="62"/>
        <v>675220</v>
      </c>
      <c r="P1290">
        <f>INT(L1290*2.5)</f>
        <v>4051322</v>
      </c>
      <c r="Q1290">
        <f>INT(L1290/4)</f>
        <v>405132</v>
      </c>
      <c r="W1290" s="4" t="s">
        <v>8240</v>
      </c>
      <c r="X1290">
        <v>6</v>
      </c>
      <c r="Y1290">
        <f>IF(MOD(X1290,9)=0,N1290,IF(MOD(X1290,6)=0,N1290,IF(MOD(X1290,3)=0,N1290)))</f>
        <v>3781235</v>
      </c>
      <c r="Z1290">
        <f>IF(MOD(X1290,9)=0,O1290,IF(MOD(X1290,6)=0,O1290,IF(MOD(X1290,3)=0,O1290)))</f>
        <v>675220</v>
      </c>
    </row>
    <row r="1291" spans="1:26">
      <c r="A1291" s="4" t="s">
        <v>1525</v>
      </c>
      <c r="B1291" s="3">
        <f>主线辅助!B1287</f>
        <v>18923981</v>
      </c>
      <c r="C1291" s="3">
        <v>7</v>
      </c>
      <c r="D1291" s="3">
        <v>88</v>
      </c>
      <c r="E1291" s="3">
        <v>3</v>
      </c>
      <c r="F1291" s="25">
        <f t="shared" si="60"/>
        <v>1783785</v>
      </c>
      <c r="G1291" s="25">
        <v>1622055</v>
      </c>
      <c r="H1291" s="26">
        <f>ROUND((F1291/4*5.5+F1291*2.7+F1291/4*10*1)*2,0)*C1291</f>
        <v>164197411</v>
      </c>
      <c r="I1291" s="26">
        <f t="shared" si="61"/>
        <v>149310161</v>
      </c>
      <c r="J1291" s="26"/>
      <c r="K1291" s="35">
        <f>MAX(G1291-MAX(G$5:G1290),0)</f>
        <v>1526</v>
      </c>
      <c r="L1291" s="35">
        <f>MAX(G$5:G1291)</f>
        <v>1622055</v>
      </c>
      <c r="M1291" s="3">
        <v>0.7</v>
      </c>
      <c r="N1291" s="38">
        <f>INT(B1291*0.2)</f>
        <v>3784796</v>
      </c>
      <c r="O1291" s="38">
        <f t="shared" si="62"/>
        <v>675855</v>
      </c>
      <c r="P1291">
        <f>INT(L1291*2.5)</f>
        <v>4055137</v>
      </c>
      <c r="Q1291">
        <f>INT(L1291/4)</f>
        <v>405513</v>
      </c>
      <c r="W1291" s="4" t="s">
        <v>8240</v>
      </c>
      <c r="X1291">
        <v>7</v>
      </c>
      <c r="Y1291" t="b">
        <f>IF(MOD(X1291,9)=0,N1291,IF(MOD(X1291,6)=0,N1291,IF(MOD(X1291,3)=0,N1291)))</f>
        <v>0</v>
      </c>
      <c r="Z1291" t="b">
        <f>IF(MOD(X1291,9)=0,O1291,IF(MOD(X1291,6)=0,O1291,IF(MOD(X1291,3)=0,O1291)))</f>
        <v>0</v>
      </c>
    </row>
    <row r="1292" spans="1:26">
      <c r="A1292" s="4" t="s">
        <v>1526</v>
      </c>
      <c r="B1292" s="3">
        <f>主线辅助!B1288</f>
        <v>18941785</v>
      </c>
      <c r="C1292" s="3">
        <v>7</v>
      </c>
      <c r="D1292" s="3">
        <v>88</v>
      </c>
      <c r="E1292" s="3">
        <v>3</v>
      </c>
      <c r="F1292" s="25">
        <f t="shared" si="60"/>
        <v>1785463</v>
      </c>
      <c r="G1292" s="25">
        <v>1623581</v>
      </c>
      <c r="H1292" s="26">
        <f>ROUND((F1292/4*5.5+F1292*2.7+F1292/4*10*1)*2,0)*C1292</f>
        <v>164351866</v>
      </c>
      <c r="I1292" s="26">
        <f t="shared" si="61"/>
        <v>149450630</v>
      </c>
      <c r="J1292" s="26"/>
      <c r="K1292" s="35">
        <f>MAX(G1292-MAX(G$5:G1291),0)</f>
        <v>1526</v>
      </c>
      <c r="L1292" s="35">
        <f>MAX(G$5:G1292)</f>
        <v>1623581</v>
      </c>
      <c r="M1292" s="3">
        <v>0.7</v>
      </c>
      <c r="N1292" s="38">
        <f>INT(B1292*0.2)</f>
        <v>3788357</v>
      </c>
      <c r="O1292" s="38">
        <f t="shared" si="62"/>
        <v>676491</v>
      </c>
      <c r="P1292">
        <f>INT(L1292*2.5)</f>
        <v>4058952</v>
      </c>
      <c r="Q1292">
        <f>INT(L1292/4)</f>
        <v>405895</v>
      </c>
      <c r="W1292" s="4" t="s">
        <v>8240</v>
      </c>
      <c r="X1292">
        <v>8</v>
      </c>
      <c r="Y1292" t="b">
        <f>IF(MOD(X1292,9)=0,N1292,IF(MOD(X1292,6)=0,N1292,IF(MOD(X1292,3)=0,N1292)))</f>
        <v>0</v>
      </c>
      <c r="Z1292" t="b">
        <f>IF(MOD(X1292,9)=0,O1292,IF(MOD(X1292,6)=0,O1292,IF(MOD(X1292,3)=0,O1292)))</f>
        <v>0</v>
      </c>
    </row>
    <row r="1293" spans="1:26">
      <c r="A1293" s="4" t="s">
        <v>1527</v>
      </c>
      <c r="B1293" s="3">
        <f>主线辅助!B1289</f>
        <v>18978412</v>
      </c>
      <c r="C1293" s="3">
        <v>7</v>
      </c>
      <c r="D1293" s="3">
        <v>88</v>
      </c>
      <c r="E1293" s="3">
        <v>3</v>
      </c>
      <c r="F1293" s="25">
        <f t="shared" si="60"/>
        <v>1788916</v>
      </c>
      <c r="G1293" s="25">
        <v>1626720</v>
      </c>
      <c r="H1293" s="26">
        <f>ROUND((F1293/4*5.5+F1293*2.7+F1293/4*10*1)*2,0)*C1293</f>
        <v>164669715</v>
      </c>
      <c r="I1293" s="26">
        <f t="shared" si="61"/>
        <v>149739576</v>
      </c>
      <c r="J1293" s="26"/>
      <c r="K1293" s="35">
        <f>MAX(G1293-MAX(G$5:G1292),0)</f>
        <v>3139</v>
      </c>
      <c r="L1293" s="35">
        <f>MAX(G$5:G1293)</f>
        <v>1626720</v>
      </c>
      <c r="M1293" s="3">
        <v>0.7</v>
      </c>
      <c r="N1293" s="38">
        <f>INT(B1293*0.2)</f>
        <v>3795682</v>
      </c>
      <c r="O1293" s="38">
        <f t="shared" si="62"/>
        <v>677800</v>
      </c>
      <c r="P1293">
        <f>INT(L1293*2.5)</f>
        <v>4066800</v>
      </c>
      <c r="Q1293">
        <f>INT(L1293/4)</f>
        <v>406680</v>
      </c>
      <c r="W1293" s="4" t="s">
        <v>8240</v>
      </c>
      <c r="X1293">
        <v>9</v>
      </c>
      <c r="Y1293">
        <f>IF(MOD(X1293,9)=0,N1293,IF(MOD(X1293,6)=0,N1293,IF(MOD(X1293,3)=0,N1293)))</f>
        <v>3795682</v>
      </c>
      <c r="Z1293">
        <f>IF(MOD(X1293,9)=0,O1293,IF(MOD(X1293,6)=0,O1293,IF(MOD(X1293,3)=0,O1293)))</f>
        <v>677800</v>
      </c>
    </row>
    <row r="1294" spans="1:26">
      <c r="A1294" s="4" t="s">
        <v>277</v>
      </c>
      <c r="B1294" s="3">
        <f>主线辅助!B1290</f>
        <v>18996244</v>
      </c>
      <c r="C1294" s="3">
        <v>7</v>
      </c>
      <c r="D1294" s="3">
        <v>88</v>
      </c>
      <c r="E1294" s="3">
        <v>3</v>
      </c>
      <c r="F1294" s="25">
        <f t="shared" si="60"/>
        <v>1790596</v>
      </c>
      <c r="G1294" s="25">
        <v>1628249</v>
      </c>
      <c r="H1294" s="26">
        <f>ROUND((F1294/4*5.5+F1294*2.7+F1294/4*10*1)*2,0)*C1294</f>
        <v>164824359</v>
      </c>
      <c r="I1294" s="26">
        <f t="shared" si="61"/>
        <v>149880318</v>
      </c>
      <c r="J1294" s="26"/>
      <c r="K1294" s="35">
        <f>MAX(G1294-MAX(G$5:G1293),0)</f>
        <v>1529</v>
      </c>
      <c r="L1294" s="35">
        <f>MAX(G$5:G1294)</f>
        <v>1628249</v>
      </c>
      <c r="M1294" s="3">
        <v>0.7</v>
      </c>
      <c r="N1294" s="38">
        <f>INT(B1294*0.2)</f>
        <v>3799248</v>
      </c>
      <c r="O1294" s="38">
        <f t="shared" si="62"/>
        <v>678436</v>
      </c>
      <c r="P1294">
        <f>INT(L1294*2.5)</f>
        <v>4070622</v>
      </c>
      <c r="Q1294">
        <f>INT(L1294/4)</f>
        <v>407062</v>
      </c>
      <c r="W1294" s="4" t="s">
        <v>8240</v>
      </c>
      <c r="X1294">
        <v>10</v>
      </c>
      <c r="Y1294" t="b">
        <f>IF(MOD(X1294,9)=0,N1294,IF(MOD(X1294,6)=0,N1294,IF(MOD(X1294,3)=0,N1294)))</f>
        <v>0</v>
      </c>
      <c r="Z1294" t="b">
        <f>IF(MOD(X1294,9)=0,O1294,IF(MOD(X1294,6)=0,O1294,IF(MOD(X1294,3)=0,O1294)))</f>
        <v>0</v>
      </c>
    </row>
    <row r="1295" spans="1:26">
      <c r="A1295" s="4" t="s">
        <v>1528</v>
      </c>
      <c r="B1295" s="3">
        <f>主线辅助!B1291</f>
        <v>19108741</v>
      </c>
      <c r="C1295" s="3">
        <v>7</v>
      </c>
      <c r="D1295" s="3">
        <v>88</v>
      </c>
      <c r="E1295" s="3">
        <v>3</v>
      </c>
      <c r="F1295" s="25">
        <f t="shared" si="60"/>
        <v>1801200</v>
      </c>
      <c r="G1295" s="25">
        <v>1637892</v>
      </c>
      <c r="H1295" s="26">
        <f>ROUND((F1295/4*5.5+F1295*2.7+F1295/4*10*1)*2,0)*C1295</f>
        <v>165800460</v>
      </c>
      <c r="I1295" s="26">
        <f t="shared" si="61"/>
        <v>150767960</v>
      </c>
      <c r="J1295" s="26"/>
      <c r="K1295" s="35">
        <f>MAX(G1295-MAX(G$5:G1294),0)</f>
        <v>9643</v>
      </c>
      <c r="L1295" s="35">
        <f>MAX(G$5:G1295)</f>
        <v>1637892</v>
      </c>
      <c r="M1295" s="3">
        <v>0.7</v>
      </c>
      <c r="N1295" s="38">
        <f>INT(B1295*0.2)</f>
        <v>3821748</v>
      </c>
      <c r="O1295" s="38">
        <f t="shared" si="62"/>
        <v>682455</v>
      </c>
      <c r="P1295">
        <f>INT(L1295*2.5)</f>
        <v>4094730</v>
      </c>
      <c r="Q1295">
        <f>INT(L1295/4)</f>
        <v>409473</v>
      </c>
      <c r="W1295" s="4" t="s">
        <v>8241</v>
      </c>
      <c r="X1295">
        <v>1</v>
      </c>
      <c r="Y1295" t="b">
        <f>IF(MOD(X1295,9)=0,N1295,IF(MOD(X1295,6)=0,N1295,IF(MOD(X1295,3)=0,N1295)))</f>
        <v>0</v>
      </c>
      <c r="Z1295" t="b">
        <f>IF(MOD(X1295,9)=0,O1295,IF(MOD(X1295,6)=0,O1295,IF(MOD(X1295,3)=0,O1295)))</f>
        <v>0</v>
      </c>
    </row>
    <row r="1296" spans="1:26">
      <c r="A1296" s="4" t="s">
        <v>1529</v>
      </c>
      <c r="B1296" s="3">
        <f>主线辅助!B1292</f>
        <v>19126603</v>
      </c>
      <c r="C1296" s="3">
        <v>7</v>
      </c>
      <c r="D1296" s="3">
        <v>88</v>
      </c>
      <c r="E1296" s="3">
        <v>3</v>
      </c>
      <c r="F1296" s="25">
        <f t="shared" si="60"/>
        <v>1802884</v>
      </c>
      <c r="G1296" s="25">
        <v>1639423</v>
      </c>
      <c r="H1296" s="26">
        <f>ROUND((F1296/4*5.5+F1296*2.7+F1296/4*10*1)*2,0)*C1296</f>
        <v>165955475</v>
      </c>
      <c r="I1296" s="26">
        <f t="shared" si="61"/>
        <v>150908884</v>
      </c>
      <c r="J1296" s="26"/>
      <c r="K1296" s="35">
        <f>MAX(G1296-MAX(G$5:G1295),0)</f>
        <v>1531</v>
      </c>
      <c r="L1296" s="35">
        <f>MAX(G$5:G1296)</f>
        <v>1639423</v>
      </c>
      <c r="M1296" s="3">
        <v>0.7</v>
      </c>
      <c r="N1296" s="38">
        <f>INT(B1296*0.2)</f>
        <v>3825320</v>
      </c>
      <c r="O1296" s="38">
        <f t="shared" si="62"/>
        <v>683092</v>
      </c>
      <c r="P1296">
        <f>INT(L1296*2.5)</f>
        <v>4098557</v>
      </c>
      <c r="Q1296">
        <f>INT(L1296/4)</f>
        <v>409855</v>
      </c>
      <c r="W1296" s="4" t="s">
        <v>8241</v>
      </c>
      <c r="X1296">
        <v>2</v>
      </c>
      <c r="Y1296" t="b">
        <f>IF(MOD(X1296,9)=0,N1296,IF(MOD(X1296,6)=0,N1296,IF(MOD(X1296,3)=0,N1296)))</f>
        <v>0</v>
      </c>
      <c r="Z1296" t="b">
        <f>IF(MOD(X1296,9)=0,O1296,IF(MOD(X1296,6)=0,O1296,IF(MOD(X1296,3)=0,O1296)))</f>
        <v>0</v>
      </c>
    </row>
    <row r="1297" spans="1:26">
      <c r="A1297" s="4" t="s">
        <v>1530</v>
      </c>
      <c r="B1297" s="3">
        <f>主线辅助!B1293</f>
        <v>19163383</v>
      </c>
      <c r="C1297" s="3">
        <v>7</v>
      </c>
      <c r="D1297" s="3">
        <v>88</v>
      </c>
      <c r="E1297" s="3">
        <v>3</v>
      </c>
      <c r="F1297" s="25">
        <f t="shared" si="60"/>
        <v>1806351</v>
      </c>
      <c r="G1297" s="25">
        <v>1642575</v>
      </c>
      <c r="H1297" s="26">
        <f>ROUND((F1297/4*5.5+F1297*2.7+F1297/4*10*1)*2,0)*C1297</f>
        <v>166274612</v>
      </c>
      <c r="I1297" s="26">
        <f t="shared" si="61"/>
        <v>151199027</v>
      </c>
      <c r="J1297" s="26"/>
      <c r="K1297" s="35">
        <f>MAX(G1297-MAX(G$5:G1296),0)</f>
        <v>3152</v>
      </c>
      <c r="L1297" s="35">
        <f>MAX(G$5:G1297)</f>
        <v>1642575</v>
      </c>
      <c r="M1297" s="3">
        <v>0.7</v>
      </c>
      <c r="N1297" s="38">
        <f>INT(B1297*0.2)</f>
        <v>3832676</v>
      </c>
      <c r="O1297" s="38">
        <f t="shared" si="62"/>
        <v>684405</v>
      </c>
      <c r="P1297">
        <f>INT(L1297*2.5)</f>
        <v>4106437</v>
      </c>
      <c r="Q1297">
        <f>INT(L1297/4)</f>
        <v>410643</v>
      </c>
      <c r="W1297" s="4" t="s">
        <v>8241</v>
      </c>
      <c r="X1297">
        <v>3</v>
      </c>
      <c r="Y1297">
        <f>IF(MOD(X1297,9)=0,N1297,IF(MOD(X1297,6)=0,N1297,IF(MOD(X1297,3)=0,N1297)))</f>
        <v>3832676</v>
      </c>
      <c r="Z1297">
        <f>IF(MOD(X1297,9)=0,O1297,IF(MOD(X1297,6)=0,O1297,IF(MOD(X1297,3)=0,O1297)))</f>
        <v>684405</v>
      </c>
    </row>
    <row r="1298" spans="1:26">
      <c r="A1298" s="4" t="s">
        <v>1531</v>
      </c>
      <c r="B1298" s="3">
        <f>主线辅助!B1294</f>
        <v>19181272</v>
      </c>
      <c r="C1298" s="3">
        <v>7</v>
      </c>
      <c r="D1298" s="3">
        <v>88</v>
      </c>
      <c r="E1298" s="3">
        <v>3</v>
      </c>
      <c r="F1298" s="25">
        <f t="shared" si="60"/>
        <v>1808037</v>
      </c>
      <c r="G1298" s="25">
        <v>1644108</v>
      </c>
      <c r="H1298" s="26">
        <f>ROUND((F1298/4*5.5+F1298*2.7+F1298/4*10*1)*2,0)*C1298</f>
        <v>166429809</v>
      </c>
      <c r="I1298" s="26">
        <f t="shared" si="61"/>
        <v>151340140</v>
      </c>
      <c r="J1298" s="26"/>
      <c r="K1298" s="35">
        <f>MAX(G1298-MAX(G$5:G1297),0)</f>
        <v>1533</v>
      </c>
      <c r="L1298" s="35">
        <f>MAX(G$5:G1298)</f>
        <v>1644108</v>
      </c>
      <c r="M1298" s="3">
        <v>0.7</v>
      </c>
      <c r="N1298" s="38">
        <f>INT(B1298*0.2)</f>
        <v>3836254</v>
      </c>
      <c r="O1298" s="38">
        <f t="shared" si="62"/>
        <v>685045</v>
      </c>
      <c r="P1298">
        <f>INT(L1298*2.5)</f>
        <v>4110270</v>
      </c>
      <c r="Q1298">
        <f>INT(L1298/4)</f>
        <v>411027</v>
      </c>
      <c r="W1298" s="4" t="s">
        <v>8241</v>
      </c>
      <c r="X1298">
        <v>4</v>
      </c>
      <c r="Y1298" t="b">
        <f>IF(MOD(X1298,9)=0,N1298,IF(MOD(X1298,6)=0,N1298,IF(MOD(X1298,3)=0,N1298)))</f>
        <v>0</v>
      </c>
      <c r="Z1298" t="b">
        <f>IF(MOD(X1298,9)=0,O1298,IF(MOD(X1298,6)=0,O1298,IF(MOD(X1298,3)=0,O1298)))</f>
        <v>0</v>
      </c>
    </row>
    <row r="1299" spans="1:26">
      <c r="A1299" s="4" t="s">
        <v>1532</v>
      </c>
      <c r="B1299" s="3">
        <f>主线辅助!B1295</f>
        <v>19199164</v>
      </c>
      <c r="C1299" s="3">
        <v>7</v>
      </c>
      <c r="D1299" s="3">
        <v>88</v>
      </c>
      <c r="E1299" s="3">
        <v>3</v>
      </c>
      <c r="F1299" s="25">
        <f t="shared" si="60"/>
        <v>1809724</v>
      </c>
      <c r="G1299" s="25">
        <v>1645642</v>
      </c>
      <c r="H1299" s="26">
        <f>ROUND((F1299/4*5.5+F1299*2.7+F1299/4*10*1)*2,0)*C1299</f>
        <v>166585097</v>
      </c>
      <c r="I1299" s="26">
        <f t="shared" si="61"/>
        <v>151481344</v>
      </c>
      <c r="J1299" s="26"/>
      <c r="K1299" s="35">
        <f>MAX(G1299-MAX(G$5:G1298),0)</f>
        <v>1534</v>
      </c>
      <c r="L1299" s="35">
        <f>MAX(G$5:G1299)</f>
        <v>1645642</v>
      </c>
      <c r="M1299" s="3">
        <v>0.7</v>
      </c>
      <c r="N1299" s="38">
        <f>INT(B1299*0.2)</f>
        <v>3839832</v>
      </c>
      <c r="O1299" s="38">
        <f t="shared" si="62"/>
        <v>685683</v>
      </c>
      <c r="P1299">
        <f>INT(L1299*2.5)</f>
        <v>4114105</v>
      </c>
      <c r="Q1299">
        <f>INT(L1299/4)</f>
        <v>411410</v>
      </c>
      <c r="W1299" s="4" t="s">
        <v>8241</v>
      </c>
      <c r="X1299">
        <v>5</v>
      </c>
      <c r="Y1299" t="b">
        <f>IF(MOD(X1299,9)=0,N1299,IF(MOD(X1299,6)=0,N1299,IF(MOD(X1299,3)=0,N1299)))</f>
        <v>0</v>
      </c>
      <c r="Z1299" t="b">
        <f>IF(MOD(X1299,9)=0,O1299,IF(MOD(X1299,6)=0,O1299,IF(MOD(X1299,3)=0,O1299)))</f>
        <v>0</v>
      </c>
    </row>
    <row r="1300" spans="1:26">
      <c r="A1300" s="4" t="s">
        <v>1533</v>
      </c>
      <c r="B1300" s="3">
        <f>主线辅助!B1296</f>
        <v>19236047</v>
      </c>
      <c r="C1300" s="3">
        <v>7</v>
      </c>
      <c r="D1300" s="3">
        <v>88</v>
      </c>
      <c r="E1300" s="3">
        <v>3</v>
      </c>
      <c r="F1300" s="25">
        <f t="shared" si="60"/>
        <v>1813200</v>
      </c>
      <c r="G1300" s="25">
        <v>1648803</v>
      </c>
      <c r="H1300" s="26">
        <f>ROUND((F1300/4*5.5+F1300*2.7+F1300/4*10*1)*2,0)*C1300</f>
        <v>166905060</v>
      </c>
      <c r="I1300" s="26">
        <f t="shared" si="61"/>
        <v>151772313</v>
      </c>
      <c r="J1300" s="26"/>
      <c r="K1300" s="35">
        <f>MAX(G1300-MAX(G$5:G1299),0)</f>
        <v>3161</v>
      </c>
      <c r="L1300" s="35">
        <f>MAX(G$5:G1300)</f>
        <v>1648803</v>
      </c>
      <c r="M1300" s="3">
        <v>0.7</v>
      </c>
      <c r="N1300" s="38">
        <f>INT(B1300*0.2)</f>
        <v>3847209</v>
      </c>
      <c r="O1300" s="38">
        <f t="shared" si="62"/>
        <v>687000</v>
      </c>
      <c r="P1300">
        <f>INT(L1300*2.5)</f>
        <v>4122007</v>
      </c>
      <c r="Q1300">
        <f>INT(L1300/4)</f>
        <v>412200</v>
      </c>
      <c r="W1300" s="4" t="s">
        <v>8241</v>
      </c>
      <c r="X1300">
        <v>6</v>
      </c>
      <c r="Y1300">
        <f>IF(MOD(X1300,9)=0,N1300,IF(MOD(X1300,6)=0,N1300,IF(MOD(X1300,3)=0,N1300)))</f>
        <v>3847209</v>
      </c>
      <c r="Z1300">
        <f>IF(MOD(X1300,9)=0,O1300,IF(MOD(X1300,6)=0,O1300,IF(MOD(X1300,3)=0,O1300)))</f>
        <v>687000</v>
      </c>
    </row>
    <row r="1301" spans="1:26">
      <c r="A1301" s="4" t="s">
        <v>1534</v>
      </c>
      <c r="B1301" s="3">
        <f>主线辅助!B1297</f>
        <v>19253968</v>
      </c>
      <c r="C1301" s="3">
        <v>7</v>
      </c>
      <c r="D1301" s="3">
        <v>88</v>
      </c>
      <c r="E1301" s="3">
        <v>3</v>
      </c>
      <c r="F1301" s="25">
        <f t="shared" si="60"/>
        <v>1814890</v>
      </c>
      <c r="G1301" s="25">
        <v>1650340</v>
      </c>
      <c r="H1301" s="26">
        <f>ROUND((F1301/4*5.5+F1301*2.7+F1301/4*10*1)*2,0)*C1301</f>
        <v>167060628</v>
      </c>
      <c r="I1301" s="26">
        <f t="shared" si="61"/>
        <v>151913797</v>
      </c>
      <c r="J1301" s="26"/>
      <c r="K1301" s="35">
        <f>MAX(G1301-MAX(G$5:G1300),0)</f>
        <v>1537</v>
      </c>
      <c r="L1301" s="35">
        <f>MAX(G$5:G1301)</f>
        <v>1650340</v>
      </c>
      <c r="M1301" s="3">
        <v>0.7</v>
      </c>
      <c r="N1301" s="38">
        <f>INT(B1301*0.2)</f>
        <v>3850793</v>
      </c>
      <c r="O1301" s="38">
        <f t="shared" si="62"/>
        <v>687641</v>
      </c>
      <c r="P1301">
        <f>INT(L1301*2.5)</f>
        <v>4125850</v>
      </c>
      <c r="Q1301">
        <f>INT(L1301/4)</f>
        <v>412585</v>
      </c>
      <c r="W1301" s="4" t="s">
        <v>8241</v>
      </c>
      <c r="X1301">
        <v>7</v>
      </c>
      <c r="Y1301" t="b">
        <f>IF(MOD(X1301,9)=0,N1301,IF(MOD(X1301,6)=0,N1301,IF(MOD(X1301,3)=0,N1301)))</f>
        <v>0</v>
      </c>
      <c r="Z1301" t="b">
        <f>IF(MOD(X1301,9)=0,O1301,IF(MOD(X1301,6)=0,O1301,IF(MOD(X1301,3)=0,O1301)))</f>
        <v>0</v>
      </c>
    </row>
    <row r="1302" spans="1:26">
      <c r="A1302" s="4" t="s">
        <v>1535</v>
      </c>
      <c r="B1302" s="3">
        <f>主线辅助!B1298</f>
        <v>19271891</v>
      </c>
      <c r="C1302" s="3">
        <v>7</v>
      </c>
      <c r="D1302" s="3">
        <v>88</v>
      </c>
      <c r="E1302" s="3">
        <v>3</v>
      </c>
      <c r="F1302" s="25">
        <f t="shared" si="60"/>
        <v>1816579</v>
      </c>
      <c r="G1302" s="25">
        <v>1651876</v>
      </c>
      <c r="H1302" s="26">
        <f>ROUND((F1302/4*5.5+F1302*2.7+F1302/4*10*1)*2,0)*C1302</f>
        <v>167216098</v>
      </c>
      <c r="I1302" s="26">
        <f t="shared" si="61"/>
        <v>152055183</v>
      </c>
      <c r="J1302" s="26"/>
      <c r="K1302" s="35">
        <f>MAX(G1302-MAX(G$5:G1301),0)</f>
        <v>1536</v>
      </c>
      <c r="L1302" s="35">
        <f>MAX(G$5:G1302)</f>
        <v>1651876</v>
      </c>
      <c r="M1302" s="3">
        <v>0.7</v>
      </c>
      <c r="N1302" s="38">
        <f>INT(B1302*0.2)</f>
        <v>3854378</v>
      </c>
      <c r="O1302" s="38">
        <f t="shared" si="62"/>
        <v>688281</v>
      </c>
      <c r="P1302">
        <f>INT(L1302*2.5)</f>
        <v>4129690</v>
      </c>
      <c r="Q1302">
        <f>INT(L1302/4)</f>
        <v>412969</v>
      </c>
      <c r="W1302" s="4" t="s">
        <v>8241</v>
      </c>
      <c r="X1302">
        <v>8</v>
      </c>
      <c r="Y1302" t="b">
        <f>IF(MOD(X1302,9)=0,N1302,IF(MOD(X1302,6)=0,N1302,IF(MOD(X1302,3)=0,N1302)))</f>
        <v>0</v>
      </c>
      <c r="Z1302" t="b">
        <f>IF(MOD(X1302,9)=0,O1302,IF(MOD(X1302,6)=0,O1302,IF(MOD(X1302,3)=0,O1302)))</f>
        <v>0</v>
      </c>
    </row>
    <row r="1303" spans="1:26">
      <c r="A1303" s="4" t="s">
        <v>1536</v>
      </c>
      <c r="B1303" s="3">
        <f>主线辅助!B1299</f>
        <v>19308876</v>
      </c>
      <c r="C1303" s="3">
        <v>7</v>
      </c>
      <c r="D1303" s="3">
        <v>88</v>
      </c>
      <c r="E1303" s="3">
        <v>3</v>
      </c>
      <c r="F1303" s="25">
        <f t="shared" si="60"/>
        <v>1820065</v>
      </c>
      <c r="G1303" s="25">
        <v>1655046</v>
      </c>
      <c r="H1303" s="26">
        <f>ROUND((F1303/4*5.5+F1303*2.7+F1303/4*10*1)*2,0)*C1303</f>
        <v>167536985</v>
      </c>
      <c r="I1303" s="26">
        <f t="shared" si="61"/>
        <v>152346985</v>
      </c>
      <c r="J1303" s="26"/>
      <c r="K1303" s="35">
        <f>MAX(G1303-MAX(G$5:G1302),0)</f>
        <v>3170</v>
      </c>
      <c r="L1303" s="35">
        <f>MAX(G$5:G1303)</f>
        <v>1655046</v>
      </c>
      <c r="M1303" s="3">
        <v>0.7</v>
      </c>
      <c r="N1303" s="38">
        <f>INT(B1303*0.2)</f>
        <v>3861775</v>
      </c>
      <c r="O1303" s="38">
        <f t="shared" si="62"/>
        <v>689602</v>
      </c>
      <c r="P1303">
        <f>INT(L1303*2.5)</f>
        <v>4137615</v>
      </c>
      <c r="Q1303">
        <f>INT(L1303/4)</f>
        <v>413761</v>
      </c>
      <c r="W1303" s="4" t="s">
        <v>8241</v>
      </c>
      <c r="X1303">
        <v>9</v>
      </c>
      <c r="Y1303">
        <f>IF(MOD(X1303,9)=0,N1303,IF(MOD(X1303,6)=0,N1303,IF(MOD(X1303,3)=0,N1303)))</f>
        <v>3861775</v>
      </c>
      <c r="Z1303">
        <f>IF(MOD(X1303,9)=0,O1303,IF(MOD(X1303,6)=0,O1303,IF(MOD(X1303,3)=0,O1303)))</f>
        <v>689602</v>
      </c>
    </row>
    <row r="1304" spans="1:26">
      <c r="A1304" s="4" t="s">
        <v>279</v>
      </c>
      <c r="B1304" s="3">
        <f>主线辅助!B1300</f>
        <v>19326826</v>
      </c>
      <c r="C1304" s="3">
        <v>7</v>
      </c>
      <c r="D1304" s="3">
        <v>88</v>
      </c>
      <c r="E1304" s="3">
        <v>3</v>
      </c>
      <c r="F1304" s="25">
        <f t="shared" si="60"/>
        <v>1821757</v>
      </c>
      <c r="G1304" s="25">
        <v>1656585</v>
      </c>
      <c r="H1304" s="26">
        <f>ROUND((F1304/4*5.5+F1304*2.7+F1304/4*10*1)*2,0)*C1304</f>
        <v>167692735</v>
      </c>
      <c r="I1304" s="26">
        <f t="shared" si="61"/>
        <v>152488651</v>
      </c>
      <c r="J1304" s="26"/>
      <c r="K1304" s="35">
        <f>MAX(G1304-MAX(G$5:G1303),0)</f>
        <v>1539</v>
      </c>
      <c r="L1304" s="35">
        <f>MAX(G$5:G1304)</f>
        <v>1656585</v>
      </c>
      <c r="M1304" s="3">
        <v>0.7</v>
      </c>
      <c r="N1304" s="38">
        <f>INT(B1304*0.2)</f>
        <v>3865365</v>
      </c>
      <c r="O1304" s="38">
        <f t="shared" si="62"/>
        <v>690243</v>
      </c>
      <c r="P1304">
        <f>INT(L1304*2.5)</f>
        <v>4141462</v>
      </c>
      <c r="Q1304">
        <f>INT(L1304/4)</f>
        <v>414146</v>
      </c>
      <c r="W1304" s="4" t="s">
        <v>8241</v>
      </c>
      <c r="X1304">
        <v>10</v>
      </c>
      <c r="Y1304" t="b">
        <f>IF(MOD(X1304,9)=0,N1304,IF(MOD(X1304,6)=0,N1304,IF(MOD(X1304,3)=0,N1304)))</f>
        <v>0</v>
      </c>
      <c r="Z1304" t="b">
        <f>IF(MOD(X1304,9)=0,O1304,IF(MOD(X1304,6)=0,O1304,IF(MOD(X1304,3)=0,O1304)))</f>
        <v>0</v>
      </c>
    </row>
    <row r="1305" spans="1:26">
      <c r="A1305" s="4" t="s">
        <v>1537</v>
      </c>
      <c r="B1305" s="3">
        <f>主线辅助!B1301</f>
        <v>19440325</v>
      </c>
      <c r="C1305" s="3">
        <v>7</v>
      </c>
      <c r="D1305" s="3">
        <v>88</v>
      </c>
      <c r="E1305" s="3">
        <v>3</v>
      </c>
      <c r="F1305" s="25">
        <f t="shared" si="60"/>
        <v>1832456</v>
      </c>
      <c r="G1305" s="25">
        <v>1666313</v>
      </c>
      <c r="H1305" s="26">
        <f>ROUND((F1305/4*5.5+F1305*2.7+F1305/4*10*1)*2,0)*C1305</f>
        <v>168677572</v>
      </c>
      <c r="I1305" s="26">
        <f t="shared" si="61"/>
        <v>153384112</v>
      </c>
      <c r="J1305" s="26"/>
      <c r="K1305" s="35">
        <f>MAX(G1305-MAX(G$5:G1304),0)</f>
        <v>9728</v>
      </c>
      <c r="L1305" s="35">
        <f>MAX(G$5:G1305)</f>
        <v>1666313</v>
      </c>
      <c r="M1305" s="3">
        <v>0.7</v>
      </c>
      <c r="N1305" s="38">
        <f>INT(B1305*0.2)</f>
        <v>3888065</v>
      </c>
      <c r="O1305" s="38">
        <f t="shared" si="62"/>
        <v>694296</v>
      </c>
      <c r="P1305">
        <f>INT(L1305*2.5)</f>
        <v>4165782</v>
      </c>
      <c r="Q1305">
        <f>INT(L1305/4)</f>
        <v>416578</v>
      </c>
      <c r="W1305" s="4" t="s">
        <v>8242</v>
      </c>
      <c r="X1305">
        <v>1</v>
      </c>
      <c r="Y1305" t="b">
        <f>IF(MOD(X1305,9)=0,N1305,IF(MOD(X1305,6)=0,N1305,IF(MOD(X1305,3)=0,N1305)))</f>
        <v>0</v>
      </c>
      <c r="Z1305" t="b">
        <f>IF(MOD(X1305,9)=0,O1305,IF(MOD(X1305,6)=0,O1305,IF(MOD(X1305,3)=0,O1305)))</f>
        <v>0</v>
      </c>
    </row>
    <row r="1306" spans="1:26">
      <c r="A1306" s="4" t="s">
        <v>1538</v>
      </c>
      <c r="B1306" s="3">
        <f>主线辅助!B1302</f>
        <v>19458305</v>
      </c>
      <c r="C1306" s="3">
        <v>7</v>
      </c>
      <c r="D1306" s="3">
        <v>88</v>
      </c>
      <c r="E1306" s="3">
        <v>3</v>
      </c>
      <c r="F1306" s="25">
        <f t="shared" si="60"/>
        <v>1834151</v>
      </c>
      <c r="G1306" s="25">
        <v>1667854</v>
      </c>
      <c r="H1306" s="26">
        <f>ROUND((F1306/4*5.5+F1306*2.7+F1306/4*10*1)*2,0)*C1306</f>
        <v>168833602</v>
      </c>
      <c r="I1306" s="26">
        <f t="shared" si="61"/>
        <v>153525960</v>
      </c>
      <c r="J1306" s="26"/>
      <c r="K1306" s="35">
        <f>MAX(G1306-MAX(G$5:G1305),0)</f>
        <v>1541</v>
      </c>
      <c r="L1306" s="35">
        <f>MAX(G$5:G1306)</f>
        <v>1667854</v>
      </c>
      <c r="M1306" s="3">
        <v>0.7</v>
      </c>
      <c r="N1306" s="38">
        <f>INT(B1306*0.2)</f>
        <v>3891661</v>
      </c>
      <c r="O1306" s="38">
        <f t="shared" si="62"/>
        <v>694938</v>
      </c>
      <c r="P1306">
        <f>INT(L1306*2.5)</f>
        <v>4169635</v>
      </c>
      <c r="Q1306">
        <f>INT(L1306/4)</f>
        <v>416963</v>
      </c>
      <c r="W1306" s="4" t="s">
        <v>8242</v>
      </c>
      <c r="X1306">
        <v>2</v>
      </c>
      <c r="Y1306" t="b">
        <f>IF(MOD(X1306,9)=0,N1306,IF(MOD(X1306,6)=0,N1306,IF(MOD(X1306,3)=0,N1306)))</f>
        <v>0</v>
      </c>
      <c r="Z1306" t="b">
        <f>IF(MOD(X1306,9)=0,O1306,IF(MOD(X1306,6)=0,O1306,IF(MOD(X1306,3)=0,O1306)))</f>
        <v>0</v>
      </c>
    </row>
    <row r="1307" spans="1:26">
      <c r="A1307" s="4" t="s">
        <v>1539</v>
      </c>
      <c r="B1307" s="3">
        <f>主线辅助!B1303</f>
        <v>19495444</v>
      </c>
      <c r="C1307" s="3">
        <v>7</v>
      </c>
      <c r="D1307" s="3">
        <v>88</v>
      </c>
      <c r="E1307" s="3">
        <v>3</v>
      </c>
      <c r="F1307" s="25">
        <f t="shared" si="60"/>
        <v>1837651</v>
      </c>
      <c r="G1307" s="25">
        <v>1671037</v>
      </c>
      <c r="H1307" s="26">
        <f>ROUND((F1307/4*5.5+F1307*2.7+F1307/4*10*1)*2,0)*C1307</f>
        <v>169155777</v>
      </c>
      <c r="I1307" s="26">
        <f t="shared" si="61"/>
        <v>153818959</v>
      </c>
      <c r="J1307" s="26"/>
      <c r="K1307" s="35">
        <f>MAX(G1307-MAX(G$5:G1306),0)</f>
        <v>3183</v>
      </c>
      <c r="L1307" s="35">
        <f>MAX(G$5:G1307)</f>
        <v>1671037</v>
      </c>
      <c r="M1307" s="3">
        <v>0.7</v>
      </c>
      <c r="N1307" s="38">
        <f>INT(B1307*0.2)</f>
        <v>3899088</v>
      </c>
      <c r="O1307" s="38">
        <f t="shared" si="62"/>
        <v>696265</v>
      </c>
      <c r="P1307">
        <f>INT(L1307*2.5)</f>
        <v>4177592</v>
      </c>
      <c r="Q1307">
        <f>INT(L1307/4)</f>
        <v>417759</v>
      </c>
      <c r="W1307" s="4" t="s">
        <v>8242</v>
      </c>
      <c r="X1307">
        <v>3</v>
      </c>
      <c r="Y1307">
        <f>IF(MOD(X1307,9)=0,N1307,IF(MOD(X1307,6)=0,N1307,IF(MOD(X1307,3)=0,N1307)))</f>
        <v>3899088</v>
      </c>
      <c r="Z1307">
        <f>IF(MOD(X1307,9)=0,O1307,IF(MOD(X1307,6)=0,O1307,IF(MOD(X1307,3)=0,O1307)))</f>
        <v>696265</v>
      </c>
    </row>
    <row r="1308" spans="1:26">
      <c r="A1308" s="4" t="s">
        <v>1540</v>
      </c>
      <c r="B1308" s="3">
        <f>主线辅助!B1304</f>
        <v>19513452</v>
      </c>
      <c r="C1308" s="3">
        <v>7</v>
      </c>
      <c r="D1308" s="3">
        <v>88</v>
      </c>
      <c r="E1308" s="3">
        <v>3</v>
      </c>
      <c r="F1308" s="25">
        <f t="shared" si="60"/>
        <v>1839349</v>
      </c>
      <c r="G1308" s="25">
        <v>1672581</v>
      </c>
      <c r="H1308" s="26">
        <f>ROUND((F1308/4*5.5+F1308*2.7+F1308/4*10*1)*2,0)*C1308</f>
        <v>169312073</v>
      </c>
      <c r="I1308" s="26">
        <f t="shared" si="61"/>
        <v>153961080</v>
      </c>
      <c r="J1308" s="26"/>
      <c r="K1308" s="35">
        <f>MAX(G1308-MAX(G$5:G1307),0)</f>
        <v>1544</v>
      </c>
      <c r="L1308" s="35">
        <f>MAX(G$5:G1308)</f>
        <v>1672581</v>
      </c>
      <c r="M1308" s="3">
        <v>0.7</v>
      </c>
      <c r="N1308" s="38">
        <f>INT(B1308*0.2)</f>
        <v>3902690</v>
      </c>
      <c r="O1308" s="38">
        <f t="shared" si="62"/>
        <v>696908</v>
      </c>
      <c r="P1308">
        <f>INT(L1308*2.5)</f>
        <v>4181452</v>
      </c>
      <c r="Q1308">
        <f>INT(L1308/4)</f>
        <v>418145</v>
      </c>
      <c r="W1308" s="4" t="s">
        <v>8242</v>
      </c>
      <c r="X1308">
        <v>4</v>
      </c>
      <c r="Y1308" t="b">
        <f>IF(MOD(X1308,9)=0,N1308,IF(MOD(X1308,6)=0,N1308,IF(MOD(X1308,3)=0,N1308)))</f>
        <v>0</v>
      </c>
      <c r="Z1308" t="b">
        <f>IF(MOD(X1308,9)=0,O1308,IF(MOD(X1308,6)=0,O1308,IF(MOD(X1308,3)=0,O1308)))</f>
        <v>0</v>
      </c>
    </row>
    <row r="1309" spans="1:26">
      <c r="A1309" s="4" t="s">
        <v>1541</v>
      </c>
      <c r="B1309" s="3">
        <f>主线辅助!B1305</f>
        <v>19531464</v>
      </c>
      <c r="C1309" s="3">
        <v>7</v>
      </c>
      <c r="D1309" s="3">
        <v>88</v>
      </c>
      <c r="E1309" s="3">
        <v>3</v>
      </c>
      <c r="F1309" s="25">
        <f t="shared" si="60"/>
        <v>1841047</v>
      </c>
      <c r="G1309" s="25">
        <v>1674125</v>
      </c>
      <c r="H1309" s="26">
        <f>ROUND((F1309/4*5.5+F1309*2.7+F1309/4*10*1)*2,0)*C1309</f>
        <v>169468376</v>
      </c>
      <c r="I1309" s="26">
        <f t="shared" si="61"/>
        <v>154103208</v>
      </c>
      <c r="J1309" s="26"/>
      <c r="K1309" s="35">
        <f>MAX(G1309-MAX(G$5:G1308),0)</f>
        <v>1544</v>
      </c>
      <c r="L1309" s="35">
        <f>MAX(G$5:G1309)</f>
        <v>1674125</v>
      </c>
      <c r="M1309" s="3">
        <v>0.7</v>
      </c>
      <c r="N1309" s="38">
        <f>INT(B1309*0.2)</f>
        <v>3906292</v>
      </c>
      <c r="O1309" s="38">
        <f t="shared" si="62"/>
        <v>697551</v>
      </c>
      <c r="P1309">
        <f>INT(L1309*2.5)</f>
        <v>4185312</v>
      </c>
      <c r="Q1309">
        <f>INT(L1309/4)</f>
        <v>418531</v>
      </c>
      <c r="W1309" s="4" t="s">
        <v>8242</v>
      </c>
      <c r="X1309">
        <v>5</v>
      </c>
      <c r="Y1309" t="b">
        <f>IF(MOD(X1309,9)=0,N1309,IF(MOD(X1309,6)=0,N1309,IF(MOD(X1309,3)=0,N1309)))</f>
        <v>0</v>
      </c>
      <c r="Z1309" t="b">
        <f>IF(MOD(X1309,9)=0,O1309,IF(MOD(X1309,6)=0,O1309,IF(MOD(X1309,3)=0,O1309)))</f>
        <v>0</v>
      </c>
    </row>
    <row r="1310" spans="1:26">
      <c r="A1310" s="4" t="s">
        <v>1542</v>
      </c>
      <c r="B1310" s="3">
        <f>主线辅助!B1306</f>
        <v>19568706</v>
      </c>
      <c r="C1310" s="3">
        <v>7</v>
      </c>
      <c r="D1310" s="3">
        <v>88</v>
      </c>
      <c r="E1310" s="3">
        <v>3</v>
      </c>
      <c r="F1310" s="25">
        <f t="shared" si="60"/>
        <v>1844557</v>
      </c>
      <c r="G1310" s="25">
        <v>1677317</v>
      </c>
      <c r="H1310" s="26">
        <f>ROUND((F1310/4*5.5+F1310*2.7+F1310/4*10*1)*2,0)*C1310</f>
        <v>169791475</v>
      </c>
      <c r="I1310" s="26">
        <f t="shared" si="61"/>
        <v>154397033</v>
      </c>
      <c r="J1310" s="26"/>
      <c r="K1310" s="35">
        <f>MAX(G1310-MAX(G$5:G1309),0)</f>
        <v>3192</v>
      </c>
      <c r="L1310" s="35">
        <f>MAX(G$5:G1310)</f>
        <v>1677317</v>
      </c>
      <c r="M1310" s="3">
        <v>0.7</v>
      </c>
      <c r="N1310" s="38">
        <f>INT(B1310*0.2)</f>
        <v>3913741</v>
      </c>
      <c r="O1310" s="38">
        <f t="shared" si="62"/>
        <v>698881</v>
      </c>
      <c r="P1310">
        <f>INT(L1310*2.5)</f>
        <v>4193292</v>
      </c>
      <c r="Q1310">
        <f>INT(L1310/4)</f>
        <v>419329</v>
      </c>
      <c r="W1310" s="4" t="s">
        <v>8242</v>
      </c>
      <c r="X1310">
        <v>6</v>
      </c>
      <c r="Y1310">
        <f>IF(MOD(X1310,9)=0,N1310,IF(MOD(X1310,6)=0,N1310,IF(MOD(X1310,3)=0,N1310)))</f>
        <v>3913741</v>
      </c>
      <c r="Z1310">
        <f>IF(MOD(X1310,9)=0,O1310,IF(MOD(X1310,6)=0,O1310,IF(MOD(X1310,3)=0,O1310)))</f>
        <v>698881</v>
      </c>
    </row>
    <row r="1311" spans="1:26">
      <c r="A1311" s="4" t="s">
        <v>1543</v>
      </c>
      <c r="B1311" s="3">
        <f>主线辅助!B1307</f>
        <v>19586746</v>
      </c>
      <c r="C1311" s="3">
        <v>7</v>
      </c>
      <c r="D1311" s="3">
        <v>88</v>
      </c>
      <c r="E1311" s="3">
        <v>3</v>
      </c>
      <c r="F1311" s="25">
        <f t="shared" si="60"/>
        <v>1846258</v>
      </c>
      <c r="G1311" s="25">
        <v>1678863</v>
      </c>
      <c r="H1311" s="26">
        <f>ROUND((F1311/4*5.5+F1311*2.7+F1311/4*10*1)*2,0)*C1311</f>
        <v>169948051</v>
      </c>
      <c r="I1311" s="26">
        <f t="shared" si="61"/>
        <v>154539336</v>
      </c>
      <c r="J1311" s="26"/>
      <c r="K1311" s="35">
        <f>MAX(G1311-MAX(G$5:G1310),0)</f>
        <v>1546</v>
      </c>
      <c r="L1311" s="35">
        <f>MAX(G$5:G1311)</f>
        <v>1678863</v>
      </c>
      <c r="M1311" s="3">
        <v>0.7</v>
      </c>
      <c r="N1311" s="38">
        <f>INT(B1311*0.2)</f>
        <v>3917349</v>
      </c>
      <c r="O1311" s="38">
        <f t="shared" si="62"/>
        <v>699525</v>
      </c>
      <c r="P1311">
        <f>INT(L1311*2.5)</f>
        <v>4197157</v>
      </c>
      <c r="Q1311">
        <f>INT(L1311/4)</f>
        <v>419715</v>
      </c>
      <c r="W1311" s="4" t="s">
        <v>8242</v>
      </c>
      <c r="X1311">
        <v>7</v>
      </c>
      <c r="Y1311" t="b">
        <f>IF(MOD(X1311,9)=0,N1311,IF(MOD(X1311,6)=0,N1311,IF(MOD(X1311,3)=0,N1311)))</f>
        <v>0</v>
      </c>
      <c r="Z1311" t="b">
        <f>IF(MOD(X1311,9)=0,O1311,IF(MOD(X1311,6)=0,O1311,IF(MOD(X1311,3)=0,O1311)))</f>
        <v>0</v>
      </c>
    </row>
    <row r="1312" spans="1:26">
      <c r="A1312" s="4" t="s">
        <v>1544</v>
      </c>
      <c r="B1312" s="3">
        <f>主线辅助!B1308</f>
        <v>19604787</v>
      </c>
      <c r="C1312" s="3">
        <v>7</v>
      </c>
      <c r="D1312" s="3">
        <v>88</v>
      </c>
      <c r="E1312" s="3">
        <v>3</v>
      </c>
      <c r="F1312" s="25">
        <f t="shared" si="60"/>
        <v>1847958</v>
      </c>
      <c r="G1312" s="25">
        <v>1680410</v>
      </c>
      <c r="H1312" s="26">
        <f>ROUND((F1312/4*5.5+F1312*2.7+F1312/4*10*1)*2,0)*C1312</f>
        <v>170104536</v>
      </c>
      <c r="I1312" s="26">
        <f t="shared" si="61"/>
        <v>154681744</v>
      </c>
      <c r="J1312" s="26"/>
      <c r="K1312" s="35">
        <f>MAX(G1312-MAX(G$5:G1311),0)</f>
        <v>1547</v>
      </c>
      <c r="L1312" s="35">
        <f>MAX(G$5:G1312)</f>
        <v>1680410</v>
      </c>
      <c r="M1312" s="3">
        <v>0.7</v>
      </c>
      <c r="N1312" s="38">
        <f>INT(B1312*0.2)</f>
        <v>3920957</v>
      </c>
      <c r="O1312" s="38">
        <f t="shared" si="62"/>
        <v>700170</v>
      </c>
      <c r="P1312">
        <f>INT(L1312*2.5)</f>
        <v>4201025</v>
      </c>
      <c r="Q1312">
        <f>INT(L1312/4)</f>
        <v>420102</v>
      </c>
      <c r="W1312" s="4" t="s">
        <v>8242</v>
      </c>
      <c r="X1312">
        <v>8</v>
      </c>
      <c r="Y1312" t="b">
        <f>IF(MOD(X1312,9)=0,N1312,IF(MOD(X1312,6)=0,N1312,IF(MOD(X1312,3)=0,N1312)))</f>
        <v>0</v>
      </c>
      <c r="Z1312" t="b">
        <f>IF(MOD(X1312,9)=0,O1312,IF(MOD(X1312,6)=0,O1312,IF(MOD(X1312,3)=0,O1312)))</f>
        <v>0</v>
      </c>
    </row>
    <row r="1313" spans="1:26">
      <c r="A1313" s="4" t="s">
        <v>1545</v>
      </c>
      <c r="B1313" s="3">
        <f>主线辅助!B1309</f>
        <v>19642131</v>
      </c>
      <c r="C1313" s="3">
        <v>7</v>
      </c>
      <c r="D1313" s="3">
        <v>88</v>
      </c>
      <c r="E1313" s="3">
        <v>3</v>
      </c>
      <c r="F1313" s="25">
        <f t="shared" si="60"/>
        <v>1851478</v>
      </c>
      <c r="G1313" s="25">
        <v>1683611</v>
      </c>
      <c r="H1313" s="26">
        <f>ROUND((F1313/4*5.5+F1313*2.7+F1313/4*10*1)*2,0)*C1313</f>
        <v>170428552</v>
      </c>
      <c r="I1313" s="26">
        <f t="shared" si="61"/>
        <v>154976395</v>
      </c>
      <c r="J1313" s="26"/>
      <c r="K1313" s="35">
        <f>MAX(G1313-MAX(G$5:G1312),0)</f>
        <v>3201</v>
      </c>
      <c r="L1313" s="35">
        <f>MAX(G$5:G1313)</f>
        <v>1683611</v>
      </c>
      <c r="M1313" s="3">
        <v>0.7</v>
      </c>
      <c r="N1313" s="38">
        <f>INT(B1313*0.2)</f>
        <v>3928426</v>
      </c>
      <c r="O1313" s="38">
        <f t="shared" si="62"/>
        <v>701503</v>
      </c>
      <c r="P1313">
        <f>INT(L1313*2.5)</f>
        <v>4209027</v>
      </c>
      <c r="Q1313">
        <f>INT(L1313/4)</f>
        <v>420902</v>
      </c>
      <c r="W1313" s="4" t="s">
        <v>8242</v>
      </c>
      <c r="X1313">
        <v>9</v>
      </c>
      <c r="Y1313">
        <f>IF(MOD(X1313,9)=0,N1313,IF(MOD(X1313,6)=0,N1313,IF(MOD(X1313,3)=0,N1313)))</f>
        <v>3928426</v>
      </c>
      <c r="Z1313">
        <f>IF(MOD(X1313,9)=0,O1313,IF(MOD(X1313,6)=0,O1313,IF(MOD(X1313,3)=0,O1313)))</f>
        <v>701503</v>
      </c>
    </row>
    <row r="1314" spans="1:26">
      <c r="A1314" s="4" t="s">
        <v>281</v>
      </c>
      <c r="B1314" s="3">
        <f>主线辅助!B1310</f>
        <v>19660202</v>
      </c>
      <c r="C1314" s="3">
        <v>7</v>
      </c>
      <c r="D1314" s="3">
        <v>88</v>
      </c>
      <c r="E1314" s="3">
        <v>3</v>
      </c>
      <c r="F1314" s="25">
        <f t="shared" si="60"/>
        <v>1853182</v>
      </c>
      <c r="G1314" s="25">
        <v>1685160</v>
      </c>
      <c r="H1314" s="26">
        <f>ROUND((F1314/4*5.5+F1314*2.7+F1314/4*10*1)*2,0)*C1314</f>
        <v>170585401</v>
      </c>
      <c r="I1314" s="26">
        <f t="shared" si="61"/>
        <v>155118978</v>
      </c>
      <c r="J1314" s="26"/>
      <c r="K1314" s="35">
        <f>MAX(G1314-MAX(G$5:G1313),0)</f>
        <v>1549</v>
      </c>
      <c r="L1314" s="35">
        <f>MAX(G$5:G1314)</f>
        <v>1685160</v>
      </c>
      <c r="M1314" s="3">
        <v>0.7</v>
      </c>
      <c r="N1314" s="38">
        <f>INT(B1314*0.2)</f>
        <v>3932040</v>
      </c>
      <c r="O1314" s="38">
        <f t="shared" si="62"/>
        <v>702150</v>
      </c>
      <c r="P1314">
        <f>INT(L1314*2.5)</f>
        <v>4212900</v>
      </c>
      <c r="Q1314">
        <f>INT(L1314/4)</f>
        <v>421290</v>
      </c>
      <c r="W1314" s="4" t="s">
        <v>8242</v>
      </c>
      <c r="X1314">
        <v>10</v>
      </c>
      <c r="Y1314" t="b">
        <f>IF(MOD(X1314,9)=0,N1314,IF(MOD(X1314,6)=0,N1314,IF(MOD(X1314,3)=0,N1314)))</f>
        <v>0</v>
      </c>
      <c r="Z1314" t="b">
        <f>IF(MOD(X1314,9)=0,O1314,IF(MOD(X1314,6)=0,O1314,IF(MOD(X1314,3)=0,O1314)))</f>
        <v>0</v>
      </c>
    </row>
    <row r="1315" spans="1:26">
      <c r="A1315" s="4" t="s">
        <v>1546</v>
      </c>
      <c r="B1315" s="3">
        <f>主线辅助!B1311</f>
        <v>19774706</v>
      </c>
      <c r="C1315" s="3">
        <v>7</v>
      </c>
      <c r="D1315" s="3">
        <v>88</v>
      </c>
      <c r="E1315" s="3">
        <v>3</v>
      </c>
      <c r="F1315" s="25">
        <f t="shared" si="60"/>
        <v>1863975</v>
      </c>
      <c r="G1315" s="25">
        <v>1694974</v>
      </c>
      <c r="H1315" s="26">
        <f>ROUND((F1315/4*5.5+F1315*2.7+F1315/4*10*1)*2,0)*C1315</f>
        <v>171578897</v>
      </c>
      <c r="I1315" s="26">
        <f t="shared" si="61"/>
        <v>156022356</v>
      </c>
      <c r="J1315" s="26"/>
      <c r="K1315" s="35">
        <f>MAX(G1315-MAX(G$5:G1314),0)</f>
        <v>9814</v>
      </c>
      <c r="L1315" s="35">
        <f>MAX(G$5:G1315)</f>
        <v>1694974</v>
      </c>
      <c r="M1315" s="3">
        <v>0.7</v>
      </c>
      <c r="N1315" s="38">
        <f>INT(B1315*0.2)</f>
        <v>3954941</v>
      </c>
      <c r="O1315" s="38">
        <f t="shared" si="62"/>
        <v>706238</v>
      </c>
      <c r="P1315">
        <f>INT(L1315*2.5)</f>
        <v>4237435</v>
      </c>
      <c r="Q1315">
        <f>INT(L1315/4)</f>
        <v>423743</v>
      </c>
      <c r="W1315" s="4" t="s">
        <v>8243</v>
      </c>
      <c r="X1315">
        <v>1</v>
      </c>
      <c r="Y1315" t="b">
        <f>IF(MOD(X1315,9)=0,N1315,IF(MOD(X1315,6)=0,N1315,IF(MOD(X1315,3)=0,N1315)))</f>
        <v>0</v>
      </c>
      <c r="Z1315" t="b">
        <f>IF(MOD(X1315,9)=0,O1315,IF(MOD(X1315,6)=0,O1315,IF(MOD(X1315,3)=0,O1315)))</f>
        <v>0</v>
      </c>
    </row>
    <row r="1316" spans="1:26">
      <c r="A1316" s="4" t="s">
        <v>1547</v>
      </c>
      <c r="B1316" s="3">
        <f>主线辅助!B1312</f>
        <v>19792805</v>
      </c>
      <c r="C1316" s="3">
        <v>7</v>
      </c>
      <c r="D1316" s="3">
        <v>88</v>
      </c>
      <c r="E1316" s="3">
        <v>3</v>
      </c>
      <c r="F1316" s="25">
        <f t="shared" si="60"/>
        <v>1865681</v>
      </c>
      <c r="G1316" s="25">
        <v>1696526</v>
      </c>
      <c r="H1316" s="26">
        <f>ROUND((F1316/4*5.5+F1316*2.7+F1316/4*10*1)*2,0)*C1316</f>
        <v>171735935</v>
      </c>
      <c r="I1316" s="26">
        <f t="shared" si="61"/>
        <v>156165219</v>
      </c>
      <c r="J1316" s="26"/>
      <c r="K1316" s="35">
        <f>MAX(G1316-MAX(G$5:G1315),0)</f>
        <v>1552</v>
      </c>
      <c r="L1316" s="35">
        <f>MAX(G$5:G1316)</f>
        <v>1696526</v>
      </c>
      <c r="M1316" s="3">
        <v>0.7</v>
      </c>
      <c r="N1316" s="38">
        <f>INT(B1316*0.2)</f>
        <v>3958561</v>
      </c>
      <c r="O1316" s="38">
        <f t="shared" si="62"/>
        <v>706885</v>
      </c>
      <c r="P1316">
        <f>INT(L1316*2.5)</f>
        <v>4241315</v>
      </c>
      <c r="Q1316">
        <f>INT(L1316/4)</f>
        <v>424131</v>
      </c>
      <c r="W1316" s="4" t="s">
        <v>8243</v>
      </c>
      <c r="X1316">
        <v>2</v>
      </c>
      <c r="Y1316" t="b">
        <f>IF(MOD(X1316,9)=0,N1316,IF(MOD(X1316,6)=0,N1316,IF(MOD(X1316,3)=0,N1316)))</f>
        <v>0</v>
      </c>
      <c r="Z1316" t="b">
        <f>IF(MOD(X1316,9)=0,O1316,IF(MOD(X1316,6)=0,O1316,IF(MOD(X1316,3)=0,O1316)))</f>
        <v>0</v>
      </c>
    </row>
    <row r="1317" spans="1:26">
      <c r="A1317" s="4" t="s">
        <v>1548</v>
      </c>
      <c r="B1317" s="3">
        <f>主线辅助!B1313</f>
        <v>19830303</v>
      </c>
      <c r="C1317" s="3">
        <v>7</v>
      </c>
      <c r="D1317" s="3">
        <v>88</v>
      </c>
      <c r="E1317" s="3">
        <v>3</v>
      </c>
      <c r="F1317" s="25">
        <f t="shared" si="60"/>
        <v>1869215</v>
      </c>
      <c r="G1317" s="25">
        <v>1699740</v>
      </c>
      <c r="H1317" s="26">
        <f>ROUND((F1317/4*5.5+F1317*2.7+F1317/4*10*1)*2,0)*C1317</f>
        <v>172061239</v>
      </c>
      <c r="I1317" s="26">
        <f t="shared" si="61"/>
        <v>156461067</v>
      </c>
      <c r="J1317" s="26"/>
      <c r="K1317" s="35">
        <f>MAX(G1317-MAX(G$5:G1316),0)</f>
        <v>3214</v>
      </c>
      <c r="L1317" s="35">
        <f>MAX(G$5:G1317)</f>
        <v>1699740</v>
      </c>
      <c r="M1317" s="3">
        <v>0.7</v>
      </c>
      <c r="N1317" s="38">
        <f>INT(B1317*0.2)</f>
        <v>3966060</v>
      </c>
      <c r="O1317" s="38">
        <f t="shared" si="62"/>
        <v>708225</v>
      </c>
      <c r="P1317">
        <f>INT(L1317*2.5)</f>
        <v>4249350</v>
      </c>
      <c r="Q1317">
        <f>INT(L1317/4)</f>
        <v>424935</v>
      </c>
      <c r="W1317" s="4" t="s">
        <v>8243</v>
      </c>
      <c r="X1317">
        <v>3</v>
      </c>
      <c r="Y1317">
        <f>IF(MOD(X1317,9)=0,N1317,IF(MOD(X1317,6)=0,N1317,IF(MOD(X1317,3)=0,N1317)))</f>
        <v>3966060</v>
      </c>
      <c r="Z1317">
        <f>IF(MOD(X1317,9)=0,O1317,IF(MOD(X1317,6)=0,O1317,IF(MOD(X1317,3)=0,O1317)))</f>
        <v>708225</v>
      </c>
    </row>
    <row r="1318" spans="1:26">
      <c r="A1318" s="4" t="s">
        <v>1549</v>
      </c>
      <c r="B1318" s="3">
        <f>主线辅助!B1314</f>
        <v>19848430</v>
      </c>
      <c r="C1318" s="3">
        <v>7</v>
      </c>
      <c r="D1318" s="3">
        <v>88</v>
      </c>
      <c r="E1318" s="3">
        <v>3</v>
      </c>
      <c r="F1318" s="25">
        <f t="shared" si="60"/>
        <v>1870924</v>
      </c>
      <c r="G1318" s="25">
        <v>1701294</v>
      </c>
      <c r="H1318" s="26">
        <f>ROUND((F1318/4*5.5+F1318*2.7+F1318/4*10*1)*2,0)*C1318</f>
        <v>172218557</v>
      </c>
      <c r="I1318" s="26">
        <f t="shared" si="61"/>
        <v>156604112</v>
      </c>
      <c r="J1318" s="26"/>
      <c r="K1318" s="35">
        <f>MAX(G1318-MAX(G$5:G1317),0)</f>
        <v>1554</v>
      </c>
      <c r="L1318" s="35">
        <f>MAX(G$5:G1318)</f>
        <v>1701294</v>
      </c>
      <c r="M1318" s="3">
        <v>0.7</v>
      </c>
      <c r="N1318" s="38">
        <f>INT(B1318*0.2)</f>
        <v>3969686</v>
      </c>
      <c r="O1318" s="38">
        <f t="shared" si="62"/>
        <v>708872</v>
      </c>
      <c r="P1318">
        <f>INT(L1318*2.5)</f>
        <v>4253235</v>
      </c>
      <c r="Q1318">
        <f>INT(L1318/4)</f>
        <v>425323</v>
      </c>
      <c r="W1318" s="4" t="s">
        <v>8243</v>
      </c>
      <c r="X1318">
        <v>4</v>
      </c>
      <c r="Y1318" t="b">
        <f>IF(MOD(X1318,9)=0,N1318,IF(MOD(X1318,6)=0,N1318,IF(MOD(X1318,3)=0,N1318)))</f>
        <v>0</v>
      </c>
      <c r="Z1318" t="b">
        <f>IF(MOD(X1318,9)=0,O1318,IF(MOD(X1318,6)=0,O1318,IF(MOD(X1318,3)=0,O1318)))</f>
        <v>0</v>
      </c>
    </row>
    <row r="1319" spans="1:26">
      <c r="A1319" s="4" t="s">
        <v>1550</v>
      </c>
      <c r="B1319" s="3">
        <f>主线辅助!B1315</f>
        <v>19866560</v>
      </c>
      <c r="C1319" s="3">
        <v>7</v>
      </c>
      <c r="D1319" s="3">
        <v>88</v>
      </c>
      <c r="E1319" s="3">
        <v>3</v>
      </c>
      <c r="F1319" s="25">
        <f t="shared" si="60"/>
        <v>1872633</v>
      </c>
      <c r="G1319" s="25">
        <v>1702848</v>
      </c>
      <c r="H1319" s="26">
        <f>ROUND((F1319/4*5.5+F1319*2.7+F1319/4*10*1)*2,0)*C1319</f>
        <v>172375868</v>
      </c>
      <c r="I1319" s="26">
        <f t="shared" si="61"/>
        <v>156747157</v>
      </c>
      <c r="J1319" s="26"/>
      <c r="K1319" s="35">
        <f>MAX(G1319-MAX(G$5:G1318),0)</f>
        <v>1554</v>
      </c>
      <c r="L1319" s="35">
        <f>MAX(G$5:G1319)</f>
        <v>1702848</v>
      </c>
      <c r="M1319" s="3">
        <v>0.7</v>
      </c>
      <c r="N1319" s="38">
        <f>INT(B1319*0.2)</f>
        <v>3973312</v>
      </c>
      <c r="O1319" s="38">
        <f t="shared" si="62"/>
        <v>709520</v>
      </c>
      <c r="P1319">
        <f>INT(L1319*2.5)</f>
        <v>4257120</v>
      </c>
      <c r="Q1319">
        <f>INT(L1319/4)</f>
        <v>425712</v>
      </c>
      <c r="W1319" s="4" t="s">
        <v>8243</v>
      </c>
      <c r="X1319">
        <v>5</v>
      </c>
      <c r="Y1319" t="b">
        <f>IF(MOD(X1319,9)=0,N1319,IF(MOD(X1319,6)=0,N1319,IF(MOD(X1319,3)=0,N1319)))</f>
        <v>0</v>
      </c>
      <c r="Z1319" t="b">
        <f>IF(MOD(X1319,9)=0,O1319,IF(MOD(X1319,6)=0,O1319,IF(MOD(X1319,3)=0,O1319)))</f>
        <v>0</v>
      </c>
    </row>
    <row r="1320" spans="1:26">
      <c r="A1320" s="4" t="s">
        <v>1551</v>
      </c>
      <c r="B1320" s="3">
        <f>主线辅助!B1316</f>
        <v>19904162</v>
      </c>
      <c r="C1320" s="3">
        <v>7</v>
      </c>
      <c r="D1320" s="3">
        <v>88</v>
      </c>
      <c r="E1320" s="3">
        <v>3</v>
      </c>
      <c r="F1320" s="25">
        <f t="shared" si="60"/>
        <v>1876177</v>
      </c>
      <c r="G1320" s="25">
        <v>1706070</v>
      </c>
      <c r="H1320" s="26">
        <f>ROUND((F1320/4*5.5+F1320*2.7+F1320/4*10*1)*2,0)*C1320</f>
        <v>172702096</v>
      </c>
      <c r="I1320" s="26">
        <f t="shared" si="61"/>
        <v>157043747</v>
      </c>
      <c r="J1320" s="26"/>
      <c r="K1320" s="35">
        <f>MAX(G1320-MAX(G$5:G1319),0)</f>
        <v>3222</v>
      </c>
      <c r="L1320" s="35">
        <f>MAX(G$5:G1320)</f>
        <v>1706070</v>
      </c>
      <c r="M1320" s="3">
        <v>0.7</v>
      </c>
      <c r="N1320" s="38">
        <f>INT(B1320*0.2)</f>
        <v>3980832</v>
      </c>
      <c r="O1320" s="38">
        <f t="shared" si="62"/>
        <v>710862</v>
      </c>
      <c r="P1320">
        <f>INT(L1320*2.5)</f>
        <v>4265175</v>
      </c>
      <c r="Q1320">
        <f>INT(L1320/4)</f>
        <v>426517</v>
      </c>
      <c r="W1320" s="4" t="s">
        <v>8243</v>
      </c>
      <c r="X1320">
        <v>6</v>
      </c>
      <c r="Y1320">
        <f>IF(MOD(X1320,9)=0,N1320,IF(MOD(X1320,6)=0,N1320,IF(MOD(X1320,3)=0,N1320)))</f>
        <v>3980832</v>
      </c>
      <c r="Z1320">
        <f>IF(MOD(X1320,9)=0,O1320,IF(MOD(X1320,6)=0,O1320,IF(MOD(X1320,3)=0,O1320)))</f>
        <v>710862</v>
      </c>
    </row>
    <row r="1321" spans="1:26">
      <c r="A1321" s="4" t="s">
        <v>1552</v>
      </c>
      <c r="B1321" s="3">
        <f>主线辅助!B1317</f>
        <v>19922320</v>
      </c>
      <c r="C1321" s="3">
        <v>7</v>
      </c>
      <c r="D1321" s="3">
        <v>88</v>
      </c>
      <c r="E1321" s="3">
        <v>3</v>
      </c>
      <c r="F1321" s="25">
        <f t="shared" si="60"/>
        <v>1877889</v>
      </c>
      <c r="G1321" s="25">
        <v>1707627</v>
      </c>
      <c r="H1321" s="26">
        <f>ROUND((F1321/4*5.5+F1321*2.7+F1321/4*10*1)*2,0)*C1321</f>
        <v>172859680</v>
      </c>
      <c r="I1321" s="26">
        <f t="shared" si="61"/>
        <v>157187065</v>
      </c>
      <c r="J1321" s="26"/>
      <c r="K1321" s="35">
        <f>MAX(G1321-MAX(G$5:G1320),0)</f>
        <v>1557</v>
      </c>
      <c r="L1321" s="35">
        <f>MAX(G$5:G1321)</f>
        <v>1707627</v>
      </c>
      <c r="M1321" s="3">
        <v>0.7</v>
      </c>
      <c r="N1321" s="38">
        <f>INT(B1321*0.2)</f>
        <v>3984464</v>
      </c>
      <c r="O1321" s="38">
        <f t="shared" si="62"/>
        <v>711510</v>
      </c>
      <c r="P1321">
        <f>INT(L1321*2.5)</f>
        <v>4269067</v>
      </c>
      <c r="Q1321">
        <f>INT(L1321/4)</f>
        <v>426906</v>
      </c>
      <c r="W1321" s="4" t="s">
        <v>8243</v>
      </c>
      <c r="X1321">
        <v>7</v>
      </c>
      <c r="Y1321" t="b">
        <f>IF(MOD(X1321,9)=0,N1321,IF(MOD(X1321,6)=0,N1321,IF(MOD(X1321,3)=0,N1321)))</f>
        <v>0</v>
      </c>
      <c r="Z1321" t="b">
        <f>IF(MOD(X1321,9)=0,O1321,IF(MOD(X1321,6)=0,O1321,IF(MOD(X1321,3)=0,O1321)))</f>
        <v>0</v>
      </c>
    </row>
    <row r="1322" spans="1:26">
      <c r="A1322" s="4" t="s">
        <v>1553</v>
      </c>
      <c r="B1322" s="3">
        <f>主线辅助!B1318</f>
        <v>19940480</v>
      </c>
      <c r="C1322" s="3">
        <v>7</v>
      </c>
      <c r="D1322" s="3">
        <v>88</v>
      </c>
      <c r="E1322" s="3">
        <v>3</v>
      </c>
      <c r="F1322" s="25">
        <f t="shared" si="60"/>
        <v>1879601</v>
      </c>
      <c r="G1322" s="25">
        <v>1709184</v>
      </c>
      <c r="H1322" s="26">
        <f>ROUND((F1322/4*5.5+F1322*2.7+F1322/4*10*1)*2,0)*C1322</f>
        <v>173017271</v>
      </c>
      <c r="I1322" s="26">
        <f t="shared" si="61"/>
        <v>157330390</v>
      </c>
      <c r="J1322" s="26"/>
      <c r="K1322" s="35">
        <f>MAX(G1322-MAX(G$5:G1321),0)</f>
        <v>1557</v>
      </c>
      <c r="L1322" s="35">
        <f>MAX(G$5:G1322)</f>
        <v>1709184</v>
      </c>
      <c r="M1322" s="3">
        <v>0.7</v>
      </c>
      <c r="N1322" s="38">
        <f>INT(B1322*0.2)</f>
        <v>3988096</v>
      </c>
      <c r="O1322" s="38">
        <f t="shared" si="62"/>
        <v>712160</v>
      </c>
      <c r="P1322">
        <f>INT(L1322*2.5)</f>
        <v>4272960</v>
      </c>
      <c r="Q1322">
        <f>INT(L1322/4)</f>
        <v>427296</v>
      </c>
      <c r="W1322" s="4" t="s">
        <v>8243</v>
      </c>
      <c r="X1322">
        <v>8</v>
      </c>
      <c r="Y1322" t="b">
        <f>IF(MOD(X1322,9)=0,N1322,IF(MOD(X1322,6)=0,N1322,IF(MOD(X1322,3)=0,N1322)))</f>
        <v>0</v>
      </c>
      <c r="Z1322" t="b">
        <f>IF(MOD(X1322,9)=0,O1322,IF(MOD(X1322,6)=0,O1322,IF(MOD(X1322,3)=0,O1322)))</f>
        <v>0</v>
      </c>
    </row>
    <row r="1323" spans="1:26">
      <c r="A1323" s="4" t="s">
        <v>1554</v>
      </c>
      <c r="B1323" s="3">
        <f>主线辅助!B1319</f>
        <v>19978186</v>
      </c>
      <c r="C1323" s="3">
        <v>7</v>
      </c>
      <c r="D1323" s="3">
        <v>88</v>
      </c>
      <c r="E1323" s="3">
        <v>3</v>
      </c>
      <c r="F1323" s="25">
        <f t="shared" si="60"/>
        <v>1883155</v>
      </c>
      <c r="G1323" s="25">
        <v>1712415</v>
      </c>
      <c r="H1323" s="26">
        <f>ROUND((F1323/4*5.5+F1323*2.7+F1323/4*10*1)*2,0)*C1323</f>
        <v>173344416</v>
      </c>
      <c r="I1323" s="26">
        <f t="shared" si="61"/>
        <v>157627799</v>
      </c>
      <c r="J1323" s="26"/>
      <c r="K1323" s="35">
        <f>MAX(G1323-MAX(G$5:G1322),0)</f>
        <v>3231</v>
      </c>
      <c r="L1323" s="35">
        <f>MAX(G$5:G1323)</f>
        <v>1712415</v>
      </c>
      <c r="M1323" s="3">
        <v>0.7</v>
      </c>
      <c r="N1323" s="38">
        <f>INT(B1323*0.2)</f>
        <v>3995637</v>
      </c>
      <c r="O1323" s="38">
        <f t="shared" si="62"/>
        <v>713505</v>
      </c>
      <c r="P1323">
        <f>INT(L1323*2.5)</f>
        <v>4281037</v>
      </c>
      <c r="Q1323">
        <f>INT(L1323/4)</f>
        <v>428103</v>
      </c>
      <c r="W1323" s="4" t="s">
        <v>8243</v>
      </c>
      <c r="X1323">
        <v>9</v>
      </c>
      <c r="Y1323">
        <f>IF(MOD(X1323,9)=0,N1323,IF(MOD(X1323,6)=0,N1323,IF(MOD(X1323,3)=0,N1323)))</f>
        <v>3995637</v>
      </c>
      <c r="Z1323">
        <f>IF(MOD(X1323,9)=0,O1323,IF(MOD(X1323,6)=0,O1323,IF(MOD(X1323,3)=0,O1323)))</f>
        <v>713505</v>
      </c>
    </row>
    <row r="1324" spans="1:26">
      <c r="A1324" s="4" t="s">
        <v>283</v>
      </c>
      <c r="B1324" s="3">
        <f>主线辅助!B1320</f>
        <v>19996374</v>
      </c>
      <c r="C1324" s="3">
        <v>7</v>
      </c>
      <c r="D1324" s="3">
        <v>88</v>
      </c>
      <c r="E1324" s="3">
        <v>3</v>
      </c>
      <c r="F1324" s="25">
        <f t="shared" si="60"/>
        <v>1884869</v>
      </c>
      <c r="G1324" s="25">
        <v>1713974</v>
      </c>
      <c r="H1324" s="26">
        <f>ROUND((F1324/4*5.5+F1324*2.7+F1324/4*10*1)*2,0)*C1324</f>
        <v>173502189</v>
      </c>
      <c r="I1324" s="26">
        <f t="shared" si="61"/>
        <v>157771306</v>
      </c>
      <c r="J1324" s="26"/>
      <c r="K1324" s="35">
        <f>MAX(G1324-MAX(G$5:G1323),0)</f>
        <v>1559</v>
      </c>
      <c r="L1324" s="35">
        <f>MAX(G$5:G1324)</f>
        <v>1713974</v>
      </c>
      <c r="M1324" s="3">
        <v>0.7</v>
      </c>
      <c r="N1324" s="38">
        <f>INT(B1324*0.2)</f>
        <v>3999274</v>
      </c>
      <c r="O1324" s="38">
        <f t="shared" si="62"/>
        <v>714155</v>
      </c>
      <c r="P1324">
        <f>INT(L1324*2.5)</f>
        <v>4284935</v>
      </c>
      <c r="Q1324">
        <f>INT(L1324/4)</f>
        <v>428493</v>
      </c>
      <c r="W1324" s="4" t="s">
        <v>8243</v>
      </c>
      <c r="X1324">
        <v>10</v>
      </c>
      <c r="Y1324" t="b">
        <f>IF(MOD(X1324,9)=0,N1324,IF(MOD(X1324,6)=0,N1324,IF(MOD(X1324,3)=0,N1324)))</f>
        <v>0</v>
      </c>
      <c r="Z1324" t="b">
        <f>IF(MOD(X1324,9)=0,O1324,IF(MOD(X1324,6)=0,O1324,IF(MOD(X1324,3)=0,O1324)))</f>
        <v>0</v>
      </c>
    </row>
    <row r="1325" spans="1:26">
      <c r="A1325" s="4" t="s">
        <v>1555</v>
      </c>
      <c r="B1325" s="3">
        <f>主线辅助!B1321</f>
        <v>20111883</v>
      </c>
      <c r="C1325" s="3">
        <v>7</v>
      </c>
      <c r="D1325" s="3">
        <v>88</v>
      </c>
      <c r="E1325" s="3">
        <v>3</v>
      </c>
      <c r="F1325" s="25">
        <f t="shared" si="60"/>
        <v>1895757</v>
      </c>
      <c r="G1325" s="25">
        <v>1723875</v>
      </c>
      <c r="H1325" s="26">
        <f>ROUND((F1325/4*5.5+F1325*2.7+F1325/4*10*1)*2,0)*C1325</f>
        <v>174504435</v>
      </c>
      <c r="I1325" s="26">
        <f t="shared" si="61"/>
        <v>158682692</v>
      </c>
      <c r="J1325" s="26"/>
      <c r="K1325" s="35">
        <f>MAX(G1325-MAX(G$5:G1324),0)</f>
        <v>9901</v>
      </c>
      <c r="L1325" s="35">
        <f>MAX(G$5:G1325)</f>
        <v>1723875</v>
      </c>
      <c r="M1325" s="3">
        <v>0.7</v>
      </c>
      <c r="N1325" s="38">
        <f>INT(B1325*0.2)</f>
        <v>4022376</v>
      </c>
      <c r="O1325" s="38">
        <f t="shared" si="62"/>
        <v>718280</v>
      </c>
      <c r="P1325">
        <f>INT(L1325*2.5)</f>
        <v>4309687</v>
      </c>
      <c r="Q1325">
        <f>INT(L1325/4)</f>
        <v>430968</v>
      </c>
      <c r="W1325" s="4" t="s">
        <v>8244</v>
      </c>
      <c r="X1325">
        <v>1</v>
      </c>
      <c r="Y1325" t="b">
        <f>IF(MOD(X1325,9)=0,N1325,IF(MOD(X1325,6)=0,N1325,IF(MOD(X1325,3)=0,N1325)))</f>
        <v>0</v>
      </c>
      <c r="Z1325" t="b">
        <f>IF(MOD(X1325,9)=0,O1325,IF(MOD(X1325,6)=0,O1325,IF(MOD(X1325,3)=0,O1325)))</f>
        <v>0</v>
      </c>
    </row>
    <row r="1326" spans="1:26">
      <c r="A1326" s="4" t="s">
        <v>1556</v>
      </c>
      <c r="B1326" s="3">
        <f>主线辅助!B1322</f>
        <v>20130103</v>
      </c>
      <c r="C1326" s="3">
        <v>7</v>
      </c>
      <c r="D1326" s="3">
        <v>88</v>
      </c>
      <c r="E1326" s="3">
        <v>3</v>
      </c>
      <c r="F1326" s="25">
        <f t="shared" si="60"/>
        <v>1897475</v>
      </c>
      <c r="G1326" s="25">
        <v>1725437</v>
      </c>
      <c r="H1326" s="26">
        <f>ROUND((F1326/4*5.5+F1326*2.7+F1326/4*10*1)*2,0)*C1326</f>
        <v>174662572</v>
      </c>
      <c r="I1326" s="26">
        <f t="shared" si="61"/>
        <v>158826479</v>
      </c>
      <c r="J1326" s="26"/>
      <c r="K1326" s="35">
        <f>MAX(G1326-MAX(G$5:G1325),0)</f>
        <v>1562</v>
      </c>
      <c r="L1326" s="35">
        <f>MAX(G$5:G1326)</f>
        <v>1725437</v>
      </c>
      <c r="M1326" s="3">
        <v>0.7</v>
      </c>
      <c r="N1326" s="38">
        <f>INT(B1326*0.2)</f>
        <v>4026020</v>
      </c>
      <c r="O1326" s="38">
        <f t="shared" si="62"/>
        <v>718931</v>
      </c>
      <c r="P1326">
        <f>INT(L1326*2.5)</f>
        <v>4313592</v>
      </c>
      <c r="Q1326">
        <f>INT(L1326/4)</f>
        <v>431359</v>
      </c>
      <c r="W1326" s="4" t="s">
        <v>8244</v>
      </c>
      <c r="X1326">
        <v>2</v>
      </c>
      <c r="Y1326" t="b">
        <f>IF(MOD(X1326,9)=0,N1326,IF(MOD(X1326,6)=0,N1326,IF(MOD(X1326,3)=0,N1326)))</f>
        <v>0</v>
      </c>
      <c r="Z1326" t="b">
        <f>IF(MOD(X1326,9)=0,O1326,IF(MOD(X1326,6)=0,O1326,IF(MOD(X1326,3)=0,O1326)))</f>
        <v>0</v>
      </c>
    </row>
    <row r="1327" spans="1:26">
      <c r="A1327" s="4" t="s">
        <v>1557</v>
      </c>
      <c r="B1327" s="3">
        <f>主线辅助!B1323</f>
        <v>20167961</v>
      </c>
      <c r="C1327" s="3">
        <v>7</v>
      </c>
      <c r="D1327" s="3">
        <v>88</v>
      </c>
      <c r="E1327" s="3">
        <v>3</v>
      </c>
      <c r="F1327" s="25">
        <f t="shared" si="60"/>
        <v>1901043</v>
      </c>
      <c r="G1327" s="25">
        <v>1728682</v>
      </c>
      <c r="H1327" s="26">
        <f>ROUND((F1327/4*5.5+F1327*2.7+F1327/4*10*1)*2,0)*C1327</f>
        <v>174991005</v>
      </c>
      <c r="I1327" s="26">
        <f t="shared" si="61"/>
        <v>159125176</v>
      </c>
      <c r="J1327" s="26"/>
      <c r="K1327" s="35">
        <f>MAX(G1327-MAX(G$5:G1326),0)</f>
        <v>3245</v>
      </c>
      <c r="L1327" s="35">
        <f>MAX(G$5:G1327)</f>
        <v>1728682</v>
      </c>
      <c r="M1327" s="3">
        <v>0.7</v>
      </c>
      <c r="N1327" s="38">
        <f>INT(B1327*0.2)</f>
        <v>4033592</v>
      </c>
      <c r="O1327" s="38">
        <f t="shared" si="62"/>
        <v>720283</v>
      </c>
      <c r="P1327">
        <f>INT(L1327*2.5)</f>
        <v>4321705</v>
      </c>
      <c r="Q1327">
        <f>INT(L1327/4)</f>
        <v>432170</v>
      </c>
      <c r="W1327" s="4" t="s">
        <v>8244</v>
      </c>
      <c r="X1327">
        <v>3</v>
      </c>
      <c r="Y1327">
        <f>IF(MOD(X1327,9)=0,N1327,IF(MOD(X1327,6)=0,N1327,IF(MOD(X1327,3)=0,N1327)))</f>
        <v>4033592</v>
      </c>
      <c r="Z1327">
        <f>IF(MOD(X1327,9)=0,O1327,IF(MOD(X1327,6)=0,O1327,IF(MOD(X1327,3)=0,O1327)))</f>
        <v>720283</v>
      </c>
    </row>
    <row r="1328" spans="1:26">
      <c r="A1328" s="4" t="s">
        <v>1558</v>
      </c>
      <c r="B1328" s="3">
        <f>主线辅助!B1324</f>
        <v>20186206</v>
      </c>
      <c r="C1328" s="3">
        <v>7</v>
      </c>
      <c r="D1328" s="3">
        <v>88</v>
      </c>
      <c r="E1328" s="3">
        <v>3</v>
      </c>
      <c r="F1328" s="25">
        <f t="shared" si="60"/>
        <v>1902763</v>
      </c>
      <c r="G1328" s="25">
        <v>1730246</v>
      </c>
      <c r="H1328" s="26">
        <f>ROUND((F1328/4*5.5+F1328*2.7+F1328/4*10*1)*2,0)*C1328</f>
        <v>175149331</v>
      </c>
      <c r="I1328" s="26">
        <f t="shared" si="61"/>
        <v>159269145</v>
      </c>
      <c r="J1328" s="26"/>
      <c r="K1328" s="35">
        <f>MAX(G1328-MAX(G$5:G1327),0)</f>
        <v>1564</v>
      </c>
      <c r="L1328" s="35">
        <f>MAX(G$5:G1328)</f>
        <v>1730246</v>
      </c>
      <c r="M1328" s="3">
        <v>0.7</v>
      </c>
      <c r="N1328" s="38">
        <f>INT(B1328*0.2)</f>
        <v>4037241</v>
      </c>
      <c r="O1328" s="38">
        <f t="shared" si="62"/>
        <v>720935</v>
      </c>
      <c r="P1328">
        <f>INT(L1328*2.5)</f>
        <v>4325615</v>
      </c>
      <c r="Q1328">
        <f>INT(L1328/4)</f>
        <v>432561</v>
      </c>
      <c r="W1328" s="4" t="s">
        <v>8244</v>
      </c>
      <c r="X1328">
        <v>4</v>
      </c>
      <c r="Y1328" t="b">
        <f>IF(MOD(X1328,9)=0,N1328,IF(MOD(X1328,6)=0,N1328,IF(MOD(X1328,3)=0,N1328)))</f>
        <v>0</v>
      </c>
      <c r="Z1328" t="b">
        <f>IF(MOD(X1328,9)=0,O1328,IF(MOD(X1328,6)=0,O1328,IF(MOD(X1328,3)=0,O1328)))</f>
        <v>0</v>
      </c>
    </row>
    <row r="1329" spans="1:26">
      <c r="A1329" s="4" t="s">
        <v>1559</v>
      </c>
      <c r="B1329" s="3">
        <f>主线辅助!B1325</f>
        <v>20204456</v>
      </c>
      <c r="C1329" s="3">
        <v>7</v>
      </c>
      <c r="D1329" s="3">
        <v>88</v>
      </c>
      <c r="E1329" s="3">
        <v>3</v>
      </c>
      <c r="F1329" s="25">
        <f t="shared" si="60"/>
        <v>1904483</v>
      </c>
      <c r="G1329" s="25">
        <v>1731810</v>
      </c>
      <c r="H1329" s="26">
        <f>ROUND((F1329/4*5.5+F1329*2.7+F1329/4*10*1)*2,0)*C1329</f>
        <v>175307657</v>
      </c>
      <c r="I1329" s="26">
        <f t="shared" si="61"/>
        <v>159413114</v>
      </c>
      <c r="J1329" s="26"/>
      <c r="K1329" s="35">
        <f>MAX(G1329-MAX(G$5:G1328),0)</f>
        <v>1564</v>
      </c>
      <c r="L1329" s="35">
        <f>MAX(G$5:G1329)</f>
        <v>1731810</v>
      </c>
      <c r="M1329" s="3">
        <v>0.7</v>
      </c>
      <c r="N1329" s="38">
        <f>INT(B1329*0.2)</f>
        <v>4040891</v>
      </c>
      <c r="O1329" s="38">
        <f t="shared" si="62"/>
        <v>721587</v>
      </c>
      <c r="P1329">
        <f>INT(L1329*2.5)</f>
        <v>4329525</v>
      </c>
      <c r="Q1329">
        <f>INT(L1329/4)</f>
        <v>432952</v>
      </c>
      <c r="W1329" s="4" t="s">
        <v>8244</v>
      </c>
      <c r="X1329">
        <v>5</v>
      </c>
      <c r="Y1329" t="b">
        <f>IF(MOD(X1329,9)=0,N1329,IF(MOD(X1329,6)=0,N1329,IF(MOD(X1329,3)=0,N1329)))</f>
        <v>0</v>
      </c>
      <c r="Z1329" t="b">
        <f>IF(MOD(X1329,9)=0,O1329,IF(MOD(X1329,6)=0,O1329,IF(MOD(X1329,3)=0,O1329)))</f>
        <v>0</v>
      </c>
    </row>
    <row r="1330" spans="1:26">
      <c r="A1330" s="4" t="s">
        <v>1560</v>
      </c>
      <c r="B1330" s="3">
        <f>主线辅助!B1326</f>
        <v>20242418</v>
      </c>
      <c r="C1330" s="3">
        <v>7</v>
      </c>
      <c r="D1330" s="3">
        <v>88</v>
      </c>
      <c r="E1330" s="3">
        <v>3</v>
      </c>
      <c r="F1330" s="25">
        <f t="shared" si="60"/>
        <v>1908062</v>
      </c>
      <c r="G1330" s="25">
        <v>1735064</v>
      </c>
      <c r="H1330" s="26">
        <f>ROUND((F1330/4*5.5+F1330*2.7+F1330/4*10*1)*2,0)*C1330</f>
        <v>175637105</v>
      </c>
      <c r="I1330" s="26">
        <f t="shared" si="61"/>
        <v>159712644</v>
      </c>
      <c r="J1330" s="26"/>
      <c r="K1330" s="35">
        <f>MAX(G1330-MAX(G$5:G1329),0)</f>
        <v>3254</v>
      </c>
      <c r="L1330" s="35">
        <f>MAX(G$5:G1330)</f>
        <v>1735064</v>
      </c>
      <c r="M1330" s="3">
        <v>0.7</v>
      </c>
      <c r="N1330" s="38">
        <f>INT(B1330*0.2)</f>
        <v>4048483</v>
      </c>
      <c r="O1330" s="38">
        <f t="shared" si="62"/>
        <v>722943</v>
      </c>
      <c r="P1330">
        <f>INT(L1330*2.5)</f>
        <v>4337660</v>
      </c>
      <c r="Q1330">
        <f>INT(L1330/4)</f>
        <v>433766</v>
      </c>
      <c r="W1330" s="4" t="s">
        <v>8244</v>
      </c>
      <c r="X1330">
        <v>6</v>
      </c>
      <c r="Y1330">
        <f>IF(MOD(X1330,9)=0,N1330,IF(MOD(X1330,6)=0,N1330,IF(MOD(X1330,3)=0,N1330)))</f>
        <v>4048483</v>
      </c>
      <c r="Z1330">
        <f>IF(MOD(X1330,9)=0,O1330,IF(MOD(X1330,6)=0,O1330,IF(MOD(X1330,3)=0,O1330)))</f>
        <v>722943</v>
      </c>
    </row>
    <row r="1331" spans="1:26">
      <c r="A1331" s="4" t="s">
        <v>1561</v>
      </c>
      <c r="B1331" s="3">
        <f>主线辅助!B1327</f>
        <v>20260697</v>
      </c>
      <c r="C1331" s="3">
        <v>7</v>
      </c>
      <c r="D1331" s="3">
        <v>88</v>
      </c>
      <c r="E1331" s="3">
        <v>3</v>
      </c>
      <c r="F1331" s="25">
        <f t="shared" si="60"/>
        <v>1909785</v>
      </c>
      <c r="G1331" s="25">
        <v>1736631</v>
      </c>
      <c r="H1331" s="26">
        <f>ROUND((F1331/4*5.5+F1331*2.7+F1331/4*10*1)*2,0)*C1331</f>
        <v>175795711</v>
      </c>
      <c r="I1331" s="26">
        <f t="shared" si="61"/>
        <v>159856886</v>
      </c>
      <c r="J1331" s="26"/>
      <c r="K1331" s="35">
        <f>MAX(G1331-MAX(G$5:G1330),0)</f>
        <v>1567</v>
      </c>
      <c r="L1331" s="35">
        <f>MAX(G$5:G1331)</f>
        <v>1736631</v>
      </c>
      <c r="M1331" s="3">
        <v>0.7</v>
      </c>
      <c r="N1331" s="38">
        <f>INT(B1331*0.2)</f>
        <v>4052139</v>
      </c>
      <c r="O1331" s="38">
        <f t="shared" si="62"/>
        <v>723595</v>
      </c>
      <c r="P1331">
        <f>INT(L1331*2.5)</f>
        <v>4341577</v>
      </c>
      <c r="Q1331">
        <f>INT(L1331/4)</f>
        <v>434157</v>
      </c>
      <c r="W1331" s="4" t="s">
        <v>8244</v>
      </c>
      <c r="X1331">
        <v>7</v>
      </c>
      <c r="Y1331" t="b">
        <f>IF(MOD(X1331,9)=0,N1331,IF(MOD(X1331,6)=0,N1331,IF(MOD(X1331,3)=0,N1331)))</f>
        <v>0</v>
      </c>
      <c r="Z1331" t="b">
        <f>IF(MOD(X1331,9)=0,O1331,IF(MOD(X1331,6)=0,O1331,IF(MOD(X1331,3)=0,O1331)))</f>
        <v>0</v>
      </c>
    </row>
    <row r="1332" spans="1:26">
      <c r="A1332" s="4" t="s">
        <v>1562</v>
      </c>
      <c r="B1332" s="3">
        <f>主线辅助!B1328</f>
        <v>20278976</v>
      </c>
      <c r="C1332" s="3">
        <v>7</v>
      </c>
      <c r="D1332" s="3">
        <v>88</v>
      </c>
      <c r="E1332" s="3">
        <v>3</v>
      </c>
      <c r="F1332" s="25">
        <f t="shared" si="60"/>
        <v>1911508</v>
      </c>
      <c r="G1332" s="25">
        <v>1738197</v>
      </c>
      <c r="H1332" s="26">
        <f>ROUND((F1332/4*5.5+F1332*2.7+F1332/4*10*1)*2,0)*C1332</f>
        <v>175954310</v>
      </c>
      <c r="I1332" s="26">
        <f t="shared" si="61"/>
        <v>160001037</v>
      </c>
      <c r="J1332" s="26"/>
      <c r="K1332" s="35">
        <f>MAX(G1332-MAX(G$5:G1331),0)</f>
        <v>1566</v>
      </c>
      <c r="L1332" s="35">
        <f>MAX(G$5:G1332)</f>
        <v>1738197</v>
      </c>
      <c r="M1332" s="3">
        <v>0.7</v>
      </c>
      <c r="N1332" s="38">
        <f>INT(B1332*0.2)</f>
        <v>4055795</v>
      </c>
      <c r="O1332" s="38">
        <f t="shared" si="62"/>
        <v>724248</v>
      </c>
      <c r="P1332">
        <f>INT(L1332*2.5)</f>
        <v>4345492</v>
      </c>
      <c r="Q1332">
        <f>INT(L1332/4)</f>
        <v>434549</v>
      </c>
      <c r="W1332" s="4" t="s">
        <v>8244</v>
      </c>
      <c r="X1332">
        <v>8</v>
      </c>
      <c r="Y1332" t="b">
        <f>IF(MOD(X1332,9)=0,N1332,IF(MOD(X1332,6)=0,N1332,IF(MOD(X1332,3)=0,N1332)))</f>
        <v>0</v>
      </c>
      <c r="Z1332" t="b">
        <f>IF(MOD(X1332,9)=0,O1332,IF(MOD(X1332,6)=0,O1332,IF(MOD(X1332,3)=0,O1332)))</f>
        <v>0</v>
      </c>
    </row>
    <row r="1333" spans="1:26">
      <c r="A1333" s="4" t="s">
        <v>1563</v>
      </c>
      <c r="B1333" s="3">
        <f>主线辅助!B1329</f>
        <v>20317042</v>
      </c>
      <c r="C1333" s="3">
        <v>7</v>
      </c>
      <c r="D1333" s="3">
        <v>88</v>
      </c>
      <c r="E1333" s="3">
        <v>3</v>
      </c>
      <c r="F1333" s="25">
        <f t="shared" si="60"/>
        <v>1915096</v>
      </c>
      <c r="G1333" s="25">
        <v>1741460</v>
      </c>
      <c r="H1333" s="26">
        <f>ROUND((F1333/4*5.5+F1333*2.7+F1333/4*10*1)*2,0)*C1333</f>
        <v>176284584</v>
      </c>
      <c r="I1333" s="26">
        <f t="shared" si="61"/>
        <v>160301393</v>
      </c>
      <c r="J1333" s="26"/>
      <c r="K1333" s="35">
        <f>MAX(G1333-MAX(G$5:G1332),0)</f>
        <v>3263</v>
      </c>
      <c r="L1333" s="35">
        <f>MAX(G$5:G1333)</f>
        <v>1741460</v>
      </c>
      <c r="M1333" s="3">
        <v>0.7</v>
      </c>
      <c r="N1333" s="38">
        <f>INT(B1333*0.2)</f>
        <v>4063408</v>
      </c>
      <c r="O1333" s="38">
        <f t="shared" si="62"/>
        <v>725608</v>
      </c>
      <c r="P1333">
        <f>INT(L1333*2.5)</f>
        <v>4353650</v>
      </c>
      <c r="Q1333">
        <f>INT(L1333/4)</f>
        <v>435365</v>
      </c>
      <c r="W1333" s="4" t="s">
        <v>8244</v>
      </c>
      <c r="X1333">
        <v>9</v>
      </c>
      <c r="Y1333">
        <f>IF(MOD(X1333,9)=0,N1333,IF(MOD(X1333,6)=0,N1333,IF(MOD(X1333,3)=0,N1333)))</f>
        <v>4063408</v>
      </c>
      <c r="Z1333">
        <f>IF(MOD(X1333,9)=0,O1333,IF(MOD(X1333,6)=0,O1333,IF(MOD(X1333,3)=0,O1333)))</f>
        <v>725608</v>
      </c>
    </row>
    <row r="1334" spans="1:26">
      <c r="A1334" s="4" t="s">
        <v>284</v>
      </c>
      <c r="B1334" s="3">
        <f>主线辅助!B1330</f>
        <v>20335349</v>
      </c>
      <c r="C1334" s="3">
        <v>7</v>
      </c>
      <c r="D1334" s="3">
        <v>88</v>
      </c>
      <c r="E1334" s="3">
        <v>3</v>
      </c>
      <c r="F1334" s="25">
        <f t="shared" si="60"/>
        <v>1916821</v>
      </c>
      <c r="G1334" s="25">
        <v>1743029</v>
      </c>
      <c r="H1334" s="26">
        <f>ROUND((F1334/4*5.5+F1334*2.7+F1334/4*10*1)*2,0)*C1334</f>
        <v>176443372</v>
      </c>
      <c r="I1334" s="26">
        <f t="shared" si="61"/>
        <v>160445817</v>
      </c>
      <c r="J1334" s="26"/>
      <c r="K1334" s="35">
        <f>MAX(G1334-MAX(G$5:G1333),0)</f>
        <v>1569</v>
      </c>
      <c r="L1334" s="35">
        <f>MAX(G$5:G1334)</f>
        <v>1743029</v>
      </c>
      <c r="M1334" s="3">
        <v>0.7</v>
      </c>
      <c r="N1334" s="38">
        <f>INT(B1334*0.2)</f>
        <v>4067069</v>
      </c>
      <c r="O1334" s="38">
        <f t="shared" si="62"/>
        <v>726261</v>
      </c>
      <c r="P1334">
        <f>INT(L1334*2.5)</f>
        <v>4357572</v>
      </c>
      <c r="Q1334">
        <f>INT(L1334/4)</f>
        <v>435757</v>
      </c>
      <c r="W1334" s="4" t="s">
        <v>8244</v>
      </c>
      <c r="X1334">
        <v>10</v>
      </c>
      <c r="Y1334" t="b">
        <f>IF(MOD(X1334,9)=0,N1334,IF(MOD(X1334,6)=0,N1334,IF(MOD(X1334,3)=0,N1334)))</f>
        <v>0</v>
      </c>
      <c r="Z1334" t="b">
        <f>IF(MOD(X1334,9)=0,O1334,IF(MOD(X1334,6)=0,O1334,IF(MOD(X1334,3)=0,O1334)))</f>
        <v>0</v>
      </c>
    </row>
    <row r="1335" spans="1:26">
      <c r="A1335" s="4" t="s">
        <v>1564</v>
      </c>
      <c r="B1335" s="3">
        <f>主线辅助!B1331</f>
        <v>20451868</v>
      </c>
      <c r="C1335" s="3">
        <v>7</v>
      </c>
      <c r="D1335" s="3">
        <v>88</v>
      </c>
      <c r="E1335" s="3">
        <v>3</v>
      </c>
      <c r="F1335" s="25">
        <f t="shared" si="60"/>
        <v>1927804</v>
      </c>
      <c r="G1335" s="25">
        <v>1753017</v>
      </c>
      <c r="H1335" s="26">
        <f>ROUND((F1335/4*5.5+F1335*2.7+F1335/4*10*1)*2,0)*C1335</f>
        <v>177454361</v>
      </c>
      <c r="I1335" s="26">
        <f t="shared" si="61"/>
        <v>161365218</v>
      </c>
      <c r="J1335" s="26"/>
      <c r="K1335" s="35">
        <f>MAX(G1335-MAX(G$5:G1334),0)</f>
        <v>9988</v>
      </c>
      <c r="L1335" s="35">
        <f>MAX(G$5:G1335)</f>
        <v>1753017</v>
      </c>
      <c r="M1335" s="3">
        <v>0.7</v>
      </c>
      <c r="N1335" s="38">
        <f>INT(B1335*0.2)</f>
        <v>4090373</v>
      </c>
      <c r="O1335" s="38">
        <f t="shared" si="62"/>
        <v>730423</v>
      </c>
      <c r="P1335">
        <f>INT(L1335*2.5)</f>
        <v>4382542</v>
      </c>
      <c r="Q1335">
        <f>INT(L1335/4)</f>
        <v>438254</v>
      </c>
      <c r="W1335" s="4" t="s">
        <v>8245</v>
      </c>
      <c r="X1335">
        <v>1</v>
      </c>
      <c r="Y1335" t="b">
        <f>IF(MOD(X1335,9)=0,N1335,IF(MOD(X1335,6)=0,N1335,IF(MOD(X1335,3)=0,N1335)))</f>
        <v>0</v>
      </c>
      <c r="Z1335" t="b">
        <f>IF(MOD(X1335,9)=0,O1335,IF(MOD(X1335,6)=0,O1335,IF(MOD(X1335,3)=0,O1335)))</f>
        <v>0</v>
      </c>
    </row>
    <row r="1336" spans="1:26">
      <c r="A1336" s="4" t="s">
        <v>1565</v>
      </c>
      <c r="B1336" s="3">
        <f>主线辅助!B1332</f>
        <v>20470205</v>
      </c>
      <c r="C1336" s="3">
        <v>7</v>
      </c>
      <c r="D1336" s="3">
        <v>88</v>
      </c>
      <c r="E1336" s="3">
        <v>3</v>
      </c>
      <c r="F1336" s="25">
        <f t="shared" si="60"/>
        <v>1929533</v>
      </c>
      <c r="G1336" s="25">
        <v>1754589</v>
      </c>
      <c r="H1336" s="26">
        <f>ROUND((F1336/4*5.5+F1336*2.7+F1336/4*10*1)*2,0)*C1336</f>
        <v>177613513</v>
      </c>
      <c r="I1336" s="26">
        <f t="shared" si="61"/>
        <v>161509915</v>
      </c>
      <c r="J1336" s="26"/>
      <c r="K1336" s="35">
        <f>MAX(G1336-MAX(G$5:G1335),0)</f>
        <v>1572</v>
      </c>
      <c r="L1336" s="35">
        <f>MAX(G$5:G1336)</f>
        <v>1754589</v>
      </c>
      <c r="M1336" s="3">
        <v>0.7</v>
      </c>
      <c r="N1336" s="38">
        <f>INT(B1336*0.2)</f>
        <v>4094041</v>
      </c>
      <c r="O1336" s="38">
        <f t="shared" si="62"/>
        <v>731078</v>
      </c>
      <c r="P1336">
        <f>INT(L1336*2.5)</f>
        <v>4386472</v>
      </c>
      <c r="Q1336">
        <f>INT(L1336/4)</f>
        <v>438647</v>
      </c>
      <c r="W1336" s="4" t="s">
        <v>8245</v>
      </c>
      <c r="X1336">
        <v>2</v>
      </c>
      <c r="Y1336" t="b">
        <f>IF(MOD(X1336,9)=0,N1336,IF(MOD(X1336,6)=0,N1336,IF(MOD(X1336,3)=0,N1336)))</f>
        <v>0</v>
      </c>
      <c r="Z1336" t="b">
        <f>IF(MOD(X1336,9)=0,O1336,IF(MOD(X1336,6)=0,O1336,IF(MOD(X1336,3)=0,O1336)))</f>
        <v>0</v>
      </c>
    </row>
    <row r="1337" spans="1:26">
      <c r="A1337" s="4" t="s">
        <v>1566</v>
      </c>
      <c r="B1337" s="3">
        <f>主线辅助!B1333</f>
        <v>20508423</v>
      </c>
      <c r="C1337" s="3">
        <v>7</v>
      </c>
      <c r="D1337" s="3">
        <v>88</v>
      </c>
      <c r="E1337" s="3">
        <v>3</v>
      </c>
      <c r="F1337" s="25">
        <f t="shared" si="60"/>
        <v>1933135</v>
      </c>
      <c r="G1337" s="25">
        <v>1757864</v>
      </c>
      <c r="H1337" s="26">
        <f>ROUND((F1337/4*5.5+F1337*2.7+F1337/4*10*1)*2,0)*C1337</f>
        <v>177945075</v>
      </c>
      <c r="I1337" s="26">
        <f t="shared" si="61"/>
        <v>161811384</v>
      </c>
      <c r="J1337" s="26"/>
      <c r="K1337" s="35">
        <f>MAX(G1337-MAX(G$5:G1336),0)</f>
        <v>3275</v>
      </c>
      <c r="L1337" s="35">
        <f>MAX(G$5:G1337)</f>
        <v>1757864</v>
      </c>
      <c r="M1337" s="3">
        <v>0.7</v>
      </c>
      <c r="N1337" s="38">
        <f>INT(B1337*0.2)</f>
        <v>4101684</v>
      </c>
      <c r="O1337" s="38">
        <f t="shared" si="62"/>
        <v>732443</v>
      </c>
      <c r="P1337">
        <f>INT(L1337*2.5)</f>
        <v>4394660</v>
      </c>
      <c r="Q1337">
        <f>INT(L1337/4)</f>
        <v>439466</v>
      </c>
      <c r="W1337" s="4" t="s">
        <v>8245</v>
      </c>
      <c r="X1337">
        <v>3</v>
      </c>
      <c r="Y1337">
        <f>IF(MOD(X1337,9)=0,N1337,IF(MOD(X1337,6)=0,N1337,IF(MOD(X1337,3)=0,N1337)))</f>
        <v>4101684</v>
      </c>
      <c r="Z1337">
        <f>IF(MOD(X1337,9)=0,O1337,IF(MOD(X1337,6)=0,O1337,IF(MOD(X1337,3)=0,O1337)))</f>
        <v>732443</v>
      </c>
    </row>
    <row r="1338" spans="1:26">
      <c r="A1338" s="4" t="s">
        <v>1567</v>
      </c>
      <c r="B1338" s="3">
        <f>主线辅助!B1334</f>
        <v>20526790</v>
      </c>
      <c r="C1338" s="3">
        <v>7</v>
      </c>
      <c r="D1338" s="3">
        <v>88</v>
      </c>
      <c r="E1338" s="3">
        <v>3</v>
      </c>
      <c r="F1338" s="25">
        <f t="shared" si="60"/>
        <v>1934867</v>
      </c>
      <c r="G1338" s="25">
        <v>1759439</v>
      </c>
      <c r="H1338" s="26">
        <f>ROUND((F1338/4*5.5+F1338*2.7+F1338/4*10*1)*2,0)*C1338</f>
        <v>178104507</v>
      </c>
      <c r="I1338" s="26">
        <f t="shared" si="61"/>
        <v>161956361</v>
      </c>
      <c r="J1338" s="26"/>
      <c r="K1338" s="35">
        <f>MAX(G1338-MAX(G$5:G1337),0)</f>
        <v>1575</v>
      </c>
      <c r="L1338" s="35">
        <f>MAX(G$5:G1338)</f>
        <v>1759439</v>
      </c>
      <c r="M1338" s="3">
        <v>0.7</v>
      </c>
      <c r="N1338" s="38">
        <f>INT(B1338*0.2)</f>
        <v>4105358</v>
      </c>
      <c r="O1338" s="38">
        <f t="shared" si="62"/>
        <v>733098</v>
      </c>
      <c r="P1338">
        <f>INT(L1338*2.5)</f>
        <v>4398597</v>
      </c>
      <c r="Q1338">
        <f>INT(L1338/4)</f>
        <v>439859</v>
      </c>
      <c r="W1338" s="4" t="s">
        <v>8245</v>
      </c>
      <c r="X1338">
        <v>4</v>
      </c>
      <c r="Y1338" t="b">
        <f>IF(MOD(X1338,9)=0,N1338,IF(MOD(X1338,6)=0,N1338,IF(MOD(X1338,3)=0,N1338)))</f>
        <v>0</v>
      </c>
      <c r="Z1338" t="b">
        <f>IF(MOD(X1338,9)=0,O1338,IF(MOD(X1338,6)=0,O1338,IF(MOD(X1338,3)=0,O1338)))</f>
        <v>0</v>
      </c>
    </row>
    <row r="1339" spans="1:26">
      <c r="A1339" s="4" t="s">
        <v>1568</v>
      </c>
      <c r="B1339" s="3">
        <f>主线辅助!B1335</f>
        <v>20545159</v>
      </c>
      <c r="C1339" s="3">
        <v>7</v>
      </c>
      <c r="D1339" s="3">
        <v>88</v>
      </c>
      <c r="E1339" s="3">
        <v>3</v>
      </c>
      <c r="F1339" s="25">
        <f t="shared" si="60"/>
        <v>1936598</v>
      </c>
      <c r="G1339" s="25">
        <v>1761013</v>
      </c>
      <c r="H1339" s="26">
        <f>ROUND((F1339/4*5.5+F1339*2.7+F1339/4*10*1)*2,0)*C1339</f>
        <v>178263848</v>
      </c>
      <c r="I1339" s="26">
        <f t="shared" si="61"/>
        <v>162101247</v>
      </c>
      <c r="J1339" s="26"/>
      <c r="K1339" s="35">
        <f>MAX(G1339-MAX(G$5:G1338),0)</f>
        <v>1574</v>
      </c>
      <c r="L1339" s="35">
        <f>MAX(G$5:G1339)</f>
        <v>1761013</v>
      </c>
      <c r="M1339" s="3">
        <v>0.7</v>
      </c>
      <c r="N1339" s="38">
        <f>INT(B1339*0.2)</f>
        <v>4109031</v>
      </c>
      <c r="O1339" s="38">
        <f t="shared" si="62"/>
        <v>733755</v>
      </c>
      <c r="P1339">
        <f>INT(L1339*2.5)</f>
        <v>4402532</v>
      </c>
      <c r="Q1339">
        <f>INT(L1339/4)</f>
        <v>440253</v>
      </c>
      <c r="W1339" s="4" t="s">
        <v>8245</v>
      </c>
      <c r="X1339">
        <v>5</v>
      </c>
      <c r="Y1339" t="b">
        <f>IF(MOD(X1339,9)=0,N1339,IF(MOD(X1339,6)=0,N1339,IF(MOD(X1339,3)=0,N1339)))</f>
        <v>0</v>
      </c>
      <c r="Z1339" t="b">
        <f>IF(MOD(X1339,9)=0,O1339,IF(MOD(X1339,6)=0,O1339,IF(MOD(X1339,3)=0,O1339)))</f>
        <v>0</v>
      </c>
    </row>
    <row r="1340" spans="1:26">
      <c r="A1340" s="4" t="s">
        <v>1569</v>
      </c>
      <c r="B1340" s="3">
        <f>主线辅助!B1336</f>
        <v>20583481</v>
      </c>
      <c r="C1340" s="3">
        <v>7</v>
      </c>
      <c r="D1340" s="3">
        <v>88</v>
      </c>
      <c r="E1340" s="3">
        <v>3</v>
      </c>
      <c r="F1340" s="25">
        <f t="shared" si="60"/>
        <v>1940210</v>
      </c>
      <c r="G1340" s="25">
        <v>1764298</v>
      </c>
      <c r="H1340" s="26">
        <f>ROUND((F1340/4*5.5+F1340*2.7+F1340/4*10*1)*2,0)*C1340</f>
        <v>178596334</v>
      </c>
      <c r="I1340" s="26">
        <f t="shared" si="61"/>
        <v>162403633</v>
      </c>
      <c r="J1340" s="26"/>
      <c r="K1340" s="35">
        <f>MAX(G1340-MAX(G$5:G1339),0)</f>
        <v>3285</v>
      </c>
      <c r="L1340" s="35">
        <f>MAX(G$5:G1340)</f>
        <v>1764298</v>
      </c>
      <c r="M1340" s="3">
        <v>0.7</v>
      </c>
      <c r="N1340" s="38">
        <f>INT(B1340*0.2)</f>
        <v>4116696</v>
      </c>
      <c r="O1340" s="38">
        <f t="shared" si="62"/>
        <v>735123</v>
      </c>
      <c r="P1340">
        <f>INT(L1340*2.5)</f>
        <v>4410745</v>
      </c>
      <c r="Q1340">
        <f>INT(L1340/4)</f>
        <v>441074</v>
      </c>
      <c r="W1340" s="4" t="s">
        <v>8245</v>
      </c>
      <c r="X1340">
        <v>6</v>
      </c>
      <c r="Y1340">
        <f>IF(MOD(X1340,9)=0,N1340,IF(MOD(X1340,6)=0,N1340,IF(MOD(X1340,3)=0,N1340)))</f>
        <v>4116696</v>
      </c>
      <c r="Z1340">
        <f>IF(MOD(X1340,9)=0,O1340,IF(MOD(X1340,6)=0,O1340,IF(MOD(X1340,3)=0,O1340)))</f>
        <v>735123</v>
      </c>
    </row>
    <row r="1341" spans="1:26">
      <c r="A1341" s="4" t="s">
        <v>1570</v>
      </c>
      <c r="B1341" s="3">
        <f>主线辅助!B1337</f>
        <v>20601878</v>
      </c>
      <c r="C1341" s="3">
        <v>7</v>
      </c>
      <c r="D1341" s="3">
        <v>88</v>
      </c>
      <c r="E1341" s="3">
        <v>3</v>
      </c>
      <c r="F1341" s="25">
        <f t="shared" si="60"/>
        <v>1941944</v>
      </c>
      <c r="G1341" s="25">
        <v>1765875</v>
      </c>
      <c r="H1341" s="26">
        <f>ROUND((F1341/4*5.5+F1341*2.7+F1341/4*10*1)*2,0)*C1341</f>
        <v>178755948</v>
      </c>
      <c r="I1341" s="26">
        <f t="shared" si="61"/>
        <v>162548792</v>
      </c>
      <c r="J1341" s="26"/>
      <c r="K1341" s="35">
        <f>MAX(G1341-MAX(G$5:G1340),0)</f>
        <v>1577</v>
      </c>
      <c r="L1341" s="35">
        <f>MAX(G$5:G1341)</f>
        <v>1765875</v>
      </c>
      <c r="M1341" s="3">
        <v>0.7</v>
      </c>
      <c r="N1341" s="38">
        <f>INT(B1341*0.2)</f>
        <v>4120375</v>
      </c>
      <c r="O1341" s="38">
        <f t="shared" si="62"/>
        <v>735780</v>
      </c>
      <c r="P1341">
        <f>INT(L1341*2.5)</f>
        <v>4414687</v>
      </c>
      <c r="Q1341">
        <f>INT(L1341/4)</f>
        <v>441468</v>
      </c>
      <c r="W1341" s="4" t="s">
        <v>8245</v>
      </c>
      <c r="X1341">
        <v>7</v>
      </c>
      <c r="Y1341" t="b">
        <f>IF(MOD(X1341,9)=0,N1341,IF(MOD(X1341,6)=0,N1341,IF(MOD(X1341,3)=0,N1341)))</f>
        <v>0</v>
      </c>
      <c r="Z1341" t="b">
        <f>IF(MOD(X1341,9)=0,O1341,IF(MOD(X1341,6)=0,O1341,IF(MOD(X1341,3)=0,O1341)))</f>
        <v>0</v>
      </c>
    </row>
    <row r="1342" spans="1:26">
      <c r="A1342" s="4" t="s">
        <v>1571</v>
      </c>
      <c r="B1342" s="3">
        <f>主线辅助!B1338</f>
        <v>20620278</v>
      </c>
      <c r="C1342" s="3">
        <v>7</v>
      </c>
      <c r="D1342" s="3">
        <v>88</v>
      </c>
      <c r="E1342" s="3">
        <v>3</v>
      </c>
      <c r="F1342" s="25">
        <f t="shared" si="60"/>
        <v>1943679</v>
      </c>
      <c r="G1342" s="25">
        <v>1767452</v>
      </c>
      <c r="H1342" s="26">
        <f>ROUND((F1342/4*5.5+F1342*2.7+F1342/4*10*1)*2,0)*C1342</f>
        <v>178915653</v>
      </c>
      <c r="I1342" s="26">
        <f t="shared" si="61"/>
        <v>162693958</v>
      </c>
      <c r="J1342" s="26"/>
      <c r="K1342" s="35">
        <f>MAX(G1342-MAX(G$5:G1341),0)</f>
        <v>1577</v>
      </c>
      <c r="L1342" s="35">
        <f>MAX(G$5:G1342)</f>
        <v>1767452</v>
      </c>
      <c r="M1342" s="3">
        <v>0.7</v>
      </c>
      <c r="N1342" s="38">
        <f>INT(B1342*0.2)</f>
        <v>4124055</v>
      </c>
      <c r="O1342" s="38">
        <f t="shared" si="62"/>
        <v>736438</v>
      </c>
      <c r="P1342">
        <f>INT(L1342*2.5)</f>
        <v>4418630</v>
      </c>
      <c r="Q1342">
        <f>INT(L1342/4)</f>
        <v>441863</v>
      </c>
      <c r="W1342" s="4" t="s">
        <v>8245</v>
      </c>
      <c r="X1342">
        <v>8</v>
      </c>
      <c r="Y1342" t="b">
        <f>IF(MOD(X1342,9)=0,N1342,IF(MOD(X1342,6)=0,N1342,IF(MOD(X1342,3)=0,N1342)))</f>
        <v>0</v>
      </c>
      <c r="Z1342" t="b">
        <f>IF(MOD(X1342,9)=0,O1342,IF(MOD(X1342,6)=0,O1342,IF(MOD(X1342,3)=0,O1342)))</f>
        <v>0</v>
      </c>
    </row>
    <row r="1343" spans="1:26">
      <c r="A1343" s="4" t="s">
        <v>1572</v>
      </c>
      <c r="B1343" s="3">
        <f>主线辅助!B1339</f>
        <v>20658705</v>
      </c>
      <c r="C1343" s="3">
        <v>7</v>
      </c>
      <c r="D1343" s="3">
        <v>88</v>
      </c>
      <c r="E1343" s="3">
        <v>3</v>
      </c>
      <c r="F1343" s="25">
        <f t="shared" si="60"/>
        <v>1947301</v>
      </c>
      <c r="G1343" s="25">
        <v>1770746</v>
      </c>
      <c r="H1343" s="26">
        <f>ROUND((F1343/4*5.5+F1343*2.7+F1343/4*10*1)*2,0)*C1343</f>
        <v>179249056</v>
      </c>
      <c r="I1343" s="26">
        <f t="shared" si="61"/>
        <v>162997170</v>
      </c>
      <c r="J1343" s="26"/>
      <c r="K1343" s="35">
        <f>MAX(G1343-MAX(G$5:G1342),0)</f>
        <v>3294</v>
      </c>
      <c r="L1343" s="35">
        <f>MAX(G$5:G1343)</f>
        <v>1770746</v>
      </c>
      <c r="M1343" s="3">
        <v>0.7</v>
      </c>
      <c r="N1343" s="38">
        <f>INT(B1343*0.2)</f>
        <v>4131741</v>
      </c>
      <c r="O1343" s="38">
        <f t="shared" si="62"/>
        <v>737810</v>
      </c>
      <c r="P1343">
        <f>INT(L1343*2.5)</f>
        <v>4426865</v>
      </c>
      <c r="Q1343">
        <f>INT(L1343/4)</f>
        <v>442686</v>
      </c>
      <c r="W1343" s="4" t="s">
        <v>8245</v>
      </c>
      <c r="X1343">
        <v>9</v>
      </c>
      <c r="Y1343">
        <f>IF(MOD(X1343,9)=0,N1343,IF(MOD(X1343,6)=0,N1343,IF(MOD(X1343,3)=0,N1343)))</f>
        <v>4131741</v>
      </c>
      <c r="Z1343">
        <f>IF(MOD(X1343,9)=0,O1343,IF(MOD(X1343,6)=0,O1343,IF(MOD(X1343,3)=0,O1343)))</f>
        <v>737810</v>
      </c>
    </row>
    <row r="1344" spans="1:26">
      <c r="A1344" s="4" t="s">
        <v>286</v>
      </c>
      <c r="B1344" s="3">
        <f>主线辅助!B1340</f>
        <v>20677133</v>
      </c>
      <c r="C1344" s="3">
        <v>7</v>
      </c>
      <c r="D1344" s="3">
        <v>88</v>
      </c>
      <c r="E1344" s="3">
        <v>3</v>
      </c>
      <c r="F1344" s="25">
        <f t="shared" si="60"/>
        <v>1949038</v>
      </c>
      <c r="G1344" s="25">
        <v>1772325</v>
      </c>
      <c r="H1344" s="26">
        <f>ROUND((F1344/4*5.5+F1344*2.7+F1344/4*10*1)*2,0)*C1344</f>
        <v>179408950</v>
      </c>
      <c r="I1344" s="26">
        <f t="shared" si="61"/>
        <v>163142518</v>
      </c>
      <c r="J1344" s="26"/>
      <c r="K1344" s="35">
        <f>MAX(G1344-MAX(G$5:G1343),0)</f>
        <v>1579</v>
      </c>
      <c r="L1344" s="35">
        <f>MAX(G$5:G1344)</f>
        <v>1772325</v>
      </c>
      <c r="M1344" s="3">
        <v>0.7</v>
      </c>
      <c r="N1344" s="38">
        <f>INT(B1344*0.2)</f>
        <v>4135426</v>
      </c>
      <c r="O1344" s="38">
        <f t="shared" si="62"/>
        <v>738468</v>
      </c>
      <c r="P1344">
        <f>INT(L1344*2.5)</f>
        <v>4430812</v>
      </c>
      <c r="Q1344">
        <f>INT(L1344/4)</f>
        <v>443081</v>
      </c>
      <c r="W1344" s="4" t="s">
        <v>8245</v>
      </c>
      <c r="X1344">
        <v>10</v>
      </c>
      <c r="Y1344" t="b">
        <f>IF(MOD(X1344,9)=0,N1344,IF(MOD(X1344,6)=0,N1344,IF(MOD(X1344,3)=0,N1344)))</f>
        <v>0</v>
      </c>
      <c r="Z1344" t="b">
        <f>IF(MOD(X1344,9)=0,O1344,IF(MOD(X1344,6)=0,O1344,IF(MOD(X1344,3)=0,O1344)))</f>
        <v>0</v>
      </c>
    </row>
    <row r="1345" spans="1:26">
      <c r="A1345" s="4" t="s">
        <v>1573</v>
      </c>
      <c r="B1345" s="3">
        <f>主线辅助!B1341</f>
        <v>20794658</v>
      </c>
      <c r="C1345" s="3">
        <v>7</v>
      </c>
      <c r="D1345" s="3">
        <v>88</v>
      </c>
      <c r="E1345" s="3">
        <v>3</v>
      </c>
      <c r="F1345" s="25">
        <f t="shared" si="60"/>
        <v>1960116</v>
      </c>
      <c r="G1345" s="25">
        <v>1782399</v>
      </c>
      <c r="H1345" s="26">
        <f>ROUND((F1345/4*5.5+F1345*2.7+F1345/4*10*1)*2,0)*C1345</f>
        <v>180428675</v>
      </c>
      <c r="I1345" s="26">
        <f t="shared" si="61"/>
        <v>164069829</v>
      </c>
      <c r="J1345" s="26"/>
      <c r="K1345" s="35">
        <f>MAX(G1345-MAX(G$5:G1344),0)</f>
        <v>10074</v>
      </c>
      <c r="L1345" s="35">
        <f>MAX(G$5:G1345)</f>
        <v>1782399</v>
      </c>
      <c r="M1345" s="3">
        <v>0.7</v>
      </c>
      <c r="N1345" s="38">
        <f>INT(B1345*0.2)</f>
        <v>4158931</v>
      </c>
      <c r="O1345" s="38">
        <f t="shared" si="62"/>
        <v>742665</v>
      </c>
      <c r="P1345">
        <f>INT(L1345*2.5)</f>
        <v>4455997</v>
      </c>
      <c r="Q1345">
        <f>INT(L1345/4)</f>
        <v>445599</v>
      </c>
      <c r="W1345" s="4" t="s">
        <v>8246</v>
      </c>
      <c r="X1345">
        <v>1</v>
      </c>
      <c r="Y1345" t="b">
        <f>IF(MOD(X1345,9)=0,N1345,IF(MOD(X1345,6)=0,N1345,IF(MOD(X1345,3)=0,N1345)))</f>
        <v>0</v>
      </c>
      <c r="Z1345" t="b">
        <f>IF(MOD(X1345,9)=0,O1345,IF(MOD(X1345,6)=0,O1345,IF(MOD(X1345,3)=0,O1345)))</f>
        <v>0</v>
      </c>
    </row>
    <row r="1346" spans="1:26">
      <c r="A1346" s="4" t="s">
        <v>1574</v>
      </c>
      <c r="B1346" s="3">
        <f>主线辅助!B1342</f>
        <v>20813114</v>
      </c>
      <c r="C1346" s="3">
        <v>7</v>
      </c>
      <c r="D1346" s="3">
        <v>88</v>
      </c>
      <c r="E1346" s="3">
        <v>3</v>
      </c>
      <c r="F1346" s="25">
        <f t="shared" si="60"/>
        <v>1961856</v>
      </c>
      <c r="G1346" s="25">
        <v>1783981</v>
      </c>
      <c r="H1346" s="26">
        <f>ROUND((F1346/4*5.5+F1346*2.7+F1346/4*10*1)*2,0)*C1346</f>
        <v>180588842</v>
      </c>
      <c r="I1346" s="26">
        <f t="shared" si="61"/>
        <v>164215450</v>
      </c>
      <c r="J1346" s="26"/>
      <c r="K1346" s="35">
        <f>MAX(G1346-MAX(G$5:G1345),0)</f>
        <v>1582</v>
      </c>
      <c r="L1346" s="35">
        <f>MAX(G$5:G1346)</f>
        <v>1783981</v>
      </c>
      <c r="M1346" s="3">
        <v>0.7</v>
      </c>
      <c r="N1346" s="38">
        <f>INT(B1346*0.2)</f>
        <v>4162622</v>
      </c>
      <c r="O1346" s="38">
        <f t="shared" si="62"/>
        <v>743325</v>
      </c>
      <c r="P1346">
        <f>INT(L1346*2.5)</f>
        <v>4459952</v>
      </c>
      <c r="Q1346">
        <f>INT(L1346/4)</f>
        <v>445995</v>
      </c>
      <c r="W1346" s="4" t="s">
        <v>8246</v>
      </c>
      <c r="X1346">
        <v>2</v>
      </c>
      <c r="Y1346" t="b">
        <f>IF(MOD(X1346,9)=0,N1346,IF(MOD(X1346,6)=0,N1346,IF(MOD(X1346,3)=0,N1346)))</f>
        <v>0</v>
      </c>
      <c r="Z1346" t="b">
        <f>IF(MOD(X1346,9)=0,O1346,IF(MOD(X1346,6)=0,O1346,IF(MOD(X1346,3)=0,O1346)))</f>
        <v>0</v>
      </c>
    </row>
    <row r="1347" spans="1:26">
      <c r="A1347" s="4" t="s">
        <v>1575</v>
      </c>
      <c r="B1347" s="3">
        <f>主线辅助!B1343</f>
        <v>20851696</v>
      </c>
      <c r="C1347" s="3">
        <v>7</v>
      </c>
      <c r="D1347" s="3">
        <v>88</v>
      </c>
      <c r="E1347" s="3">
        <v>3</v>
      </c>
      <c r="F1347" s="25">
        <f t="shared" si="60"/>
        <v>1965492</v>
      </c>
      <c r="G1347" s="25">
        <v>1787288</v>
      </c>
      <c r="H1347" s="26">
        <f>ROUND((F1347/4*5.5+F1347*2.7+F1347/4*10*1)*2,0)*C1347</f>
        <v>180923540</v>
      </c>
      <c r="I1347" s="26">
        <f t="shared" si="61"/>
        <v>164519859</v>
      </c>
      <c r="J1347" s="26"/>
      <c r="K1347" s="35">
        <f>MAX(G1347-MAX(G$5:G1346),0)</f>
        <v>3307</v>
      </c>
      <c r="L1347" s="35">
        <f>MAX(G$5:G1347)</f>
        <v>1787288</v>
      </c>
      <c r="M1347" s="3">
        <v>0.7</v>
      </c>
      <c r="N1347" s="38">
        <f>INT(B1347*0.2)</f>
        <v>4170339</v>
      </c>
      <c r="O1347" s="38">
        <f t="shared" si="62"/>
        <v>744703</v>
      </c>
      <c r="P1347">
        <f>INT(L1347*2.5)</f>
        <v>4468220</v>
      </c>
      <c r="Q1347">
        <f>INT(L1347/4)</f>
        <v>446822</v>
      </c>
      <c r="W1347" s="4" t="s">
        <v>8246</v>
      </c>
      <c r="X1347">
        <v>3</v>
      </c>
      <c r="Y1347">
        <f>IF(MOD(X1347,9)=0,N1347,IF(MOD(X1347,6)=0,N1347,IF(MOD(X1347,3)=0,N1347)))</f>
        <v>4170339</v>
      </c>
      <c r="Z1347">
        <f>IF(MOD(X1347,9)=0,O1347,IF(MOD(X1347,6)=0,O1347,IF(MOD(X1347,3)=0,O1347)))</f>
        <v>744703</v>
      </c>
    </row>
    <row r="1348" spans="1:26">
      <c r="A1348" s="4" t="s">
        <v>1576</v>
      </c>
      <c r="B1348" s="3">
        <f>主线辅助!B1344</f>
        <v>20870182</v>
      </c>
      <c r="C1348" s="3">
        <v>7</v>
      </c>
      <c r="D1348" s="3">
        <v>88</v>
      </c>
      <c r="E1348" s="3">
        <v>3</v>
      </c>
      <c r="F1348" s="25">
        <f t="shared" si="60"/>
        <v>1967235</v>
      </c>
      <c r="G1348" s="25">
        <v>1788872</v>
      </c>
      <c r="H1348" s="26">
        <f>ROUND((F1348/4*5.5+F1348*2.7+F1348/4*10*1)*2,0)*C1348</f>
        <v>181083980</v>
      </c>
      <c r="I1348" s="26">
        <f t="shared" si="61"/>
        <v>164665669</v>
      </c>
      <c r="J1348" s="26"/>
      <c r="K1348" s="35">
        <f>MAX(G1348-MAX(G$5:G1347),0)</f>
        <v>1584</v>
      </c>
      <c r="L1348" s="35">
        <f>MAX(G$5:G1348)</f>
        <v>1788872</v>
      </c>
      <c r="M1348" s="3">
        <v>0.7</v>
      </c>
      <c r="N1348" s="38">
        <f>INT(B1348*0.2)</f>
        <v>4174036</v>
      </c>
      <c r="O1348" s="38">
        <f t="shared" si="62"/>
        <v>745363</v>
      </c>
      <c r="P1348">
        <f>INT(L1348*2.5)</f>
        <v>4472180</v>
      </c>
      <c r="Q1348">
        <f>INT(L1348/4)</f>
        <v>447218</v>
      </c>
      <c r="W1348" s="4" t="s">
        <v>8246</v>
      </c>
      <c r="X1348">
        <v>4</v>
      </c>
      <c r="Y1348" t="b">
        <f>IF(MOD(X1348,9)=0,N1348,IF(MOD(X1348,6)=0,N1348,IF(MOD(X1348,3)=0,N1348)))</f>
        <v>0</v>
      </c>
      <c r="Z1348" t="b">
        <f>IF(MOD(X1348,9)=0,O1348,IF(MOD(X1348,6)=0,O1348,IF(MOD(X1348,3)=0,O1348)))</f>
        <v>0</v>
      </c>
    </row>
    <row r="1349" spans="1:26">
      <c r="A1349" s="4" t="s">
        <v>1577</v>
      </c>
      <c r="B1349" s="3">
        <f>主线辅助!B1345</f>
        <v>20888670</v>
      </c>
      <c r="C1349" s="3">
        <v>7</v>
      </c>
      <c r="D1349" s="3">
        <v>88</v>
      </c>
      <c r="E1349" s="3">
        <v>3</v>
      </c>
      <c r="F1349" s="25">
        <f t="shared" si="60"/>
        <v>1968978</v>
      </c>
      <c r="G1349" s="25">
        <v>1790457</v>
      </c>
      <c r="H1349" s="26">
        <f>ROUND((F1349/4*5.5+F1349*2.7+F1349/4*10*1)*2,0)*C1349</f>
        <v>181244427</v>
      </c>
      <c r="I1349" s="26">
        <f t="shared" si="61"/>
        <v>164811570</v>
      </c>
      <c r="J1349" s="26"/>
      <c r="K1349" s="35">
        <f>MAX(G1349-MAX(G$5:G1348),0)</f>
        <v>1585</v>
      </c>
      <c r="L1349" s="35">
        <f>MAX(G$5:G1349)</f>
        <v>1790457</v>
      </c>
      <c r="M1349" s="3">
        <v>0.7</v>
      </c>
      <c r="N1349" s="38">
        <f>INT(B1349*0.2)</f>
        <v>4177734</v>
      </c>
      <c r="O1349" s="38">
        <f t="shared" si="62"/>
        <v>746023</v>
      </c>
      <c r="P1349">
        <f>INT(L1349*2.5)</f>
        <v>4476142</v>
      </c>
      <c r="Q1349">
        <f>INT(L1349/4)</f>
        <v>447614</v>
      </c>
      <c r="W1349" s="4" t="s">
        <v>8246</v>
      </c>
      <c r="X1349">
        <v>5</v>
      </c>
      <c r="Y1349" t="b">
        <f>IF(MOD(X1349,9)=0,N1349,IF(MOD(X1349,6)=0,N1349,IF(MOD(X1349,3)=0,N1349)))</f>
        <v>0</v>
      </c>
      <c r="Z1349" t="b">
        <f>IF(MOD(X1349,9)=0,O1349,IF(MOD(X1349,6)=0,O1349,IF(MOD(X1349,3)=0,O1349)))</f>
        <v>0</v>
      </c>
    </row>
    <row r="1350" spans="1:26">
      <c r="A1350" s="4" t="s">
        <v>1578</v>
      </c>
      <c r="B1350" s="3">
        <f>主线辅助!B1346</f>
        <v>20927354</v>
      </c>
      <c r="C1350" s="3">
        <v>7</v>
      </c>
      <c r="D1350" s="3">
        <v>88</v>
      </c>
      <c r="E1350" s="3">
        <v>3</v>
      </c>
      <c r="F1350" s="25">
        <f t="shared" ref="F1350:F1413" si="63">INT(B1350/(5-1.9)/C1350/(D1350/2.7)*100/1.5)</f>
        <v>1972624</v>
      </c>
      <c r="G1350" s="25">
        <v>1793773</v>
      </c>
      <c r="H1350" s="26">
        <f>ROUND((F1350/4*5.5+F1350*2.7+F1350/4*10*1)*2,0)*C1350</f>
        <v>181580042</v>
      </c>
      <c r="I1350" s="26">
        <f t="shared" ref="I1350:I1413" si="64">ROUND((G1350/4*5.5+G1350*2.7+G1350/4*10*1)*2,0)*C1350</f>
        <v>165116805</v>
      </c>
      <c r="J1350" s="26"/>
      <c r="K1350" s="35">
        <f>MAX(G1350-MAX(G$5:G1349),0)</f>
        <v>3316</v>
      </c>
      <c r="L1350" s="35">
        <f>MAX(G$5:G1350)</f>
        <v>1793773</v>
      </c>
      <c r="M1350" s="3">
        <v>0.7</v>
      </c>
      <c r="N1350" s="38">
        <f>INT(B1350*0.2)</f>
        <v>4185470</v>
      </c>
      <c r="O1350" s="38">
        <f t="shared" ref="O1350:O1413" si="65">INT((P1350/15)+Q1350)</f>
        <v>747405</v>
      </c>
      <c r="P1350">
        <f>INT(L1350*2.5)</f>
        <v>4484432</v>
      </c>
      <c r="Q1350">
        <f>INT(L1350/4)</f>
        <v>448443</v>
      </c>
      <c r="W1350" s="4" t="s">
        <v>8246</v>
      </c>
      <c r="X1350">
        <v>6</v>
      </c>
      <c r="Y1350">
        <f>IF(MOD(X1350,9)=0,N1350,IF(MOD(X1350,6)=0,N1350,IF(MOD(X1350,3)=0,N1350)))</f>
        <v>4185470</v>
      </c>
      <c r="Z1350">
        <f>IF(MOD(X1350,9)=0,O1350,IF(MOD(X1350,6)=0,O1350,IF(MOD(X1350,3)=0,O1350)))</f>
        <v>747405</v>
      </c>
    </row>
    <row r="1351" spans="1:26">
      <c r="A1351" s="4" t="s">
        <v>1579</v>
      </c>
      <c r="B1351" s="3">
        <f>主线辅助!B1347</f>
        <v>20945872</v>
      </c>
      <c r="C1351" s="3">
        <v>7</v>
      </c>
      <c r="D1351" s="3">
        <v>88</v>
      </c>
      <c r="E1351" s="3">
        <v>3</v>
      </c>
      <c r="F1351" s="25">
        <f t="shared" si="63"/>
        <v>1974370</v>
      </c>
      <c r="G1351" s="25">
        <v>1795360</v>
      </c>
      <c r="H1351" s="26">
        <f>ROUND((F1351/4*5.5+F1351*2.7+F1351/4*10*1)*2,0)*C1351</f>
        <v>181740762</v>
      </c>
      <c r="I1351" s="26">
        <f t="shared" si="64"/>
        <v>165262888</v>
      </c>
      <c r="J1351" s="26"/>
      <c r="K1351" s="35">
        <f>MAX(G1351-MAX(G$5:G1350),0)</f>
        <v>1587</v>
      </c>
      <c r="L1351" s="35">
        <f>MAX(G$5:G1351)</f>
        <v>1795360</v>
      </c>
      <c r="M1351" s="3">
        <v>0.7</v>
      </c>
      <c r="N1351" s="38">
        <f>INT(B1351*0.2)</f>
        <v>4189174</v>
      </c>
      <c r="O1351" s="38">
        <f t="shared" si="65"/>
        <v>748066</v>
      </c>
      <c r="P1351">
        <f>INT(L1351*2.5)</f>
        <v>4488400</v>
      </c>
      <c r="Q1351">
        <f>INT(L1351/4)</f>
        <v>448840</v>
      </c>
      <c r="W1351" s="4" t="s">
        <v>8246</v>
      </c>
      <c r="X1351">
        <v>7</v>
      </c>
      <c r="Y1351" t="b">
        <f>IF(MOD(X1351,9)=0,N1351,IF(MOD(X1351,6)=0,N1351,IF(MOD(X1351,3)=0,N1351)))</f>
        <v>0</v>
      </c>
      <c r="Z1351" t="b">
        <f>IF(MOD(X1351,9)=0,O1351,IF(MOD(X1351,6)=0,O1351,IF(MOD(X1351,3)=0,O1351)))</f>
        <v>0</v>
      </c>
    </row>
    <row r="1352" spans="1:26">
      <c r="A1352" s="4" t="s">
        <v>1580</v>
      </c>
      <c r="B1352" s="3">
        <f>主线辅助!B1348</f>
        <v>20964390</v>
      </c>
      <c r="C1352" s="3">
        <v>7</v>
      </c>
      <c r="D1352" s="3">
        <v>88</v>
      </c>
      <c r="E1352" s="3">
        <v>3</v>
      </c>
      <c r="F1352" s="25">
        <f t="shared" si="63"/>
        <v>1976115</v>
      </c>
      <c r="G1352" s="25">
        <v>1796947</v>
      </c>
      <c r="H1352" s="26">
        <f>ROUND((F1352/4*5.5+F1352*2.7+F1352/4*10*1)*2,0)*C1352</f>
        <v>181901384</v>
      </c>
      <c r="I1352" s="26">
        <f t="shared" si="64"/>
        <v>165408971</v>
      </c>
      <c r="J1352" s="26"/>
      <c r="K1352" s="35">
        <f>MAX(G1352-MAX(G$5:G1351),0)</f>
        <v>1587</v>
      </c>
      <c r="L1352" s="35">
        <f>MAX(G$5:G1352)</f>
        <v>1796947</v>
      </c>
      <c r="M1352" s="3">
        <v>0.7</v>
      </c>
      <c r="N1352" s="38">
        <f>INT(B1352*0.2)</f>
        <v>4192878</v>
      </c>
      <c r="O1352" s="38">
        <f t="shared" si="65"/>
        <v>748727</v>
      </c>
      <c r="P1352">
        <f>INT(L1352*2.5)</f>
        <v>4492367</v>
      </c>
      <c r="Q1352">
        <f>INT(L1352/4)</f>
        <v>449236</v>
      </c>
      <c r="W1352" s="4" t="s">
        <v>8246</v>
      </c>
      <c r="X1352">
        <v>8</v>
      </c>
      <c r="Y1352" t="b">
        <f>IF(MOD(X1352,9)=0,N1352,IF(MOD(X1352,6)=0,N1352,IF(MOD(X1352,3)=0,N1352)))</f>
        <v>0</v>
      </c>
      <c r="Z1352" t="b">
        <f>IF(MOD(X1352,9)=0,O1352,IF(MOD(X1352,6)=0,O1352,IF(MOD(X1352,3)=0,O1352)))</f>
        <v>0</v>
      </c>
    </row>
    <row r="1353" spans="1:26">
      <c r="A1353" s="4" t="s">
        <v>1581</v>
      </c>
      <c r="B1353" s="3">
        <f>主线辅助!B1349</f>
        <v>21003178</v>
      </c>
      <c r="C1353" s="3">
        <v>7</v>
      </c>
      <c r="D1353" s="3">
        <v>88</v>
      </c>
      <c r="E1353" s="3">
        <v>3</v>
      </c>
      <c r="F1353" s="25">
        <f t="shared" si="63"/>
        <v>1979771</v>
      </c>
      <c r="G1353" s="25">
        <v>1800272</v>
      </c>
      <c r="H1353" s="26">
        <f>ROUND((F1353/4*5.5+F1353*2.7+F1353/4*10*1)*2,0)*C1353</f>
        <v>182237923</v>
      </c>
      <c r="I1353" s="26">
        <f t="shared" si="64"/>
        <v>165715039</v>
      </c>
      <c r="J1353" s="26"/>
      <c r="K1353" s="35">
        <f>MAX(G1353-MAX(G$5:G1352),0)</f>
        <v>3325</v>
      </c>
      <c r="L1353" s="35">
        <f>MAX(G$5:G1353)</f>
        <v>1800272</v>
      </c>
      <c r="M1353" s="3">
        <v>0.7</v>
      </c>
      <c r="N1353" s="38">
        <f>INT(B1353*0.2)</f>
        <v>4200635</v>
      </c>
      <c r="O1353" s="38">
        <f t="shared" si="65"/>
        <v>750113</v>
      </c>
      <c r="P1353">
        <f>INT(L1353*2.5)</f>
        <v>4500680</v>
      </c>
      <c r="Q1353">
        <f>INT(L1353/4)</f>
        <v>450068</v>
      </c>
      <c r="W1353" s="4" t="s">
        <v>8246</v>
      </c>
      <c r="X1353">
        <v>9</v>
      </c>
      <c r="Y1353">
        <f>IF(MOD(X1353,9)=0,N1353,IF(MOD(X1353,6)=0,N1353,IF(MOD(X1353,3)=0,N1353)))</f>
        <v>4200635</v>
      </c>
      <c r="Z1353">
        <f>IF(MOD(X1353,9)=0,O1353,IF(MOD(X1353,6)=0,O1353,IF(MOD(X1353,3)=0,O1353)))</f>
        <v>750113</v>
      </c>
    </row>
    <row r="1354" spans="1:26">
      <c r="A1354" s="4" t="s">
        <v>288</v>
      </c>
      <c r="B1354" s="3">
        <f>主线辅助!B1350</f>
        <v>21021726</v>
      </c>
      <c r="C1354" s="3">
        <v>7</v>
      </c>
      <c r="D1354" s="3">
        <v>88</v>
      </c>
      <c r="E1354" s="3">
        <v>3</v>
      </c>
      <c r="F1354" s="25">
        <f t="shared" si="63"/>
        <v>1981520</v>
      </c>
      <c r="G1354" s="25">
        <v>1801862</v>
      </c>
      <c r="H1354" s="26">
        <f>ROUND((F1354/4*5.5+F1354*2.7+F1354/4*10*1)*2,0)*C1354</f>
        <v>182398916</v>
      </c>
      <c r="I1354" s="26">
        <f t="shared" si="64"/>
        <v>165861395</v>
      </c>
      <c r="J1354" s="26"/>
      <c r="K1354" s="35">
        <f>MAX(G1354-MAX(G$5:G1353),0)</f>
        <v>1590</v>
      </c>
      <c r="L1354" s="35">
        <f>MAX(G$5:G1354)</f>
        <v>1801862</v>
      </c>
      <c r="M1354" s="3">
        <v>0.7</v>
      </c>
      <c r="N1354" s="38">
        <f>INT(B1354*0.2)</f>
        <v>4204345</v>
      </c>
      <c r="O1354" s="38">
        <f t="shared" si="65"/>
        <v>750775</v>
      </c>
      <c r="P1354">
        <f>INT(L1354*2.5)</f>
        <v>4504655</v>
      </c>
      <c r="Q1354">
        <f>INT(L1354/4)</f>
        <v>450465</v>
      </c>
      <c r="W1354" s="4" t="s">
        <v>8246</v>
      </c>
      <c r="X1354">
        <v>10</v>
      </c>
      <c r="Y1354" t="b">
        <f>IF(MOD(X1354,9)=0,N1354,IF(MOD(X1354,6)=0,N1354,IF(MOD(X1354,3)=0,N1354)))</f>
        <v>0</v>
      </c>
      <c r="Z1354" t="b">
        <f>IF(MOD(X1354,9)=0,O1354,IF(MOD(X1354,6)=0,O1354,IF(MOD(X1354,3)=0,O1354)))</f>
        <v>0</v>
      </c>
    </row>
    <row r="1355" spans="1:26">
      <c r="A1355" s="4" t="s">
        <v>1582</v>
      </c>
      <c r="B1355" s="3">
        <f>主线辅助!B1351</f>
        <v>21140264</v>
      </c>
      <c r="C1355" s="3">
        <v>7</v>
      </c>
      <c r="D1355" s="3">
        <v>90</v>
      </c>
      <c r="E1355" s="3">
        <v>3</v>
      </c>
      <c r="F1355" s="25">
        <f t="shared" si="63"/>
        <v>1948411</v>
      </c>
      <c r="G1355" s="25">
        <v>1771755</v>
      </c>
      <c r="H1355" s="26">
        <f>ROUND((F1355/4*5.5+F1355*2.7+F1355/4*10*1)*2,0)*C1355</f>
        <v>179351235</v>
      </c>
      <c r="I1355" s="26">
        <f t="shared" si="64"/>
        <v>163090046</v>
      </c>
      <c r="J1355" s="26"/>
      <c r="K1355" s="35">
        <f>MAX(G1355-MAX(G$5:G1354),0)</f>
        <v>0</v>
      </c>
      <c r="L1355" s="35">
        <f>MAX(G$5:G1355)</f>
        <v>1801862</v>
      </c>
      <c r="M1355" s="3">
        <v>0.7</v>
      </c>
      <c r="N1355" s="38">
        <f>INT(B1355*0.2)</f>
        <v>4228052</v>
      </c>
      <c r="O1355" s="38">
        <f t="shared" si="65"/>
        <v>750775</v>
      </c>
      <c r="P1355">
        <f>INT(L1355*2.5)</f>
        <v>4504655</v>
      </c>
      <c r="Q1355">
        <f>INT(L1355/4)</f>
        <v>450465</v>
      </c>
      <c r="W1355" s="4" t="s">
        <v>8247</v>
      </c>
      <c r="X1355">
        <v>1</v>
      </c>
      <c r="Y1355" t="b">
        <f>IF(MOD(X1355,9)=0,N1355,IF(MOD(X1355,6)=0,N1355,IF(MOD(X1355,3)=0,N1355)))</f>
        <v>0</v>
      </c>
      <c r="Z1355" t="b">
        <f>IF(MOD(X1355,9)=0,O1355,IF(MOD(X1355,6)=0,O1355,IF(MOD(X1355,3)=0,O1355)))</f>
        <v>0</v>
      </c>
    </row>
    <row r="1356" spans="1:26">
      <c r="A1356" s="4" t="s">
        <v>1583</v>
      </c>
      <c r="B1356" s="3">
        <f>主线辅助!B1352</f>
        <v>21158840</v>
      </c>
      <c r="C1356" s="3">
        <v>7</v>
      </c>
      <c r="D1356" s="3">
        <v>90</v>
      </c>
      <c r="E1356" s="3">
        <v>3</v>
      </c>
      <c r="F1356" s="25">
        <f t="shared" si="63"/>
        <v>1950123</v>
      </c>
      <c r="G1356" s="25">
        <v>1773312</v>
      </c>
      <c r="H1356" s="26">
        <f>ROUND((F1356/4*5.5+F1356*2.7+F1356/4*10*1)*2,0)*C1356</f>
        <v>179508819</v>
      </c>
      <c r="I1356" s="26">
        <f t="shared" si="64"/>
        <v>163233371</v>
      </c>
      <c r="J1356" s="26"/>
      <c r="K1356" s="35">
        <f>MAX(G1356-MAX(G$5:G1355),0)</f>
        <v>0</v>
      </c>
      <c r="L1356" s="35">
        <f>MAX(G$5:G1356)</f>
        <v>1801862</v>
      </c>
      <c r="M1356" s="3">
        <v>0.7</v>
      </c>
      <c r="N1356" s="38">
        <f>INT(B1356*0.2)</f>
        <v>4231768</v>
      </c>
      <c r="O1356" s="38">
        <f t="shared" si="65"/>
        <v>750775</v>
      </c>
      <c r="P1356">
        <f>INT(L1356*2.5)</f>
        <v>4504655</v>
      </c>
      <c r="Q1356">
        <f>INT(L1356/4)</f>
        <v>450465</v>
      </c>
      <c r="W1356" s="4" t="s">
        <v>8247</v>
      </c>
      <c r="X1356">
        <v>2</v>
      </c>
      <c r="Y1356" t="b">
        <f>IF(MOD(X1356,9)=0,N1356,IF(MOD(X1356,6)=0,N1356,IF(MOD(X1356,3)=0,N1356)))</f>
        <v>0</v>
      </c>
      <c r="Z1356" t="b">
        <f>IF(MOD(X1356,9)=0,O1356,IF(MOD(X1356,6)=0,O1356,IF(MOD(X1356,3)=0,O1356)))</f>
        <v>0</v>
      </c>
    </row>
    <row r="1357" spans="1:26">
      <c r="A1357" s="4" t="s">
        <v>1584</v>
      </c>
      <c r="B1357" s="3">
        <f>主线辅助!B1353</f>
        <v>21197782</v>
      </c>
      <c r="C1357" s="3">
        <v>7</v>
      </c>
      <c r="D1357" s="3">
        <v>90</v>
      </c>
      <c r="E1357" s="3">
        <v>3</v>
      </c>
      <c r="F1357" s="25">
        <f t="shared" si="63"/>
        <v>1953712</v>
      </c>
      <c r="G1357" s="25">
        <v>1776575</v>
      </c>
      <c r="H1357" s="26">
        <f>ROUND((F1357/4*5.5+F1357*2.7+F1357/4*10*1)*2,0)*C1357</f>
        <v>179839191</v>
      </c>
      <c r="I1357" s="26">
        <f t="shared" si="64"/>
        <v>163533727</v>
      </c>
      <c r="J1357" s="26"/>
      <c r="K1357" s="35">
        <f>MAX(G1357-MAX(G$5:G1356),0)</f>
        <v>0</v>
      </c>
      <c r="L1357" s="35">
        <f>MAX(G$5:G1357)</f>
        <v>1801862</v>
      </c>
      <c r="M1357" s="3">
        <v>0.7</v>
      </c>
      <c r="N1357" s="38">
        <f>INT(B1357*0.2)</f>
        <v>4239556</v>
      </c>
      <c r="O1357" s="38">
        <f t="shared" si="65"/>
        <v>750775</v>
      </c>
      <c r="P1357">
        <f>INT(L1357*2.5)</f>
        <v>4504655</v>
      </c>
      <c r="Q1357">
        <f>INT(L1357/4)</f>
        <v>450465</v>
      </c>
      <c r="W1357" s="4" t="s">
        <v>8247</v>
      </c>
      <c r="X1357">
        <v>3</v>
      </c>
      <c r="Y1357">
        <f>IF(MOD(X1357,9)=0,N1357,IF(MOD(X1357,6)=0,N1357,IF(MOD(X1357,3)=0,N1357)))</f>
        <v>4239556</v>
      </c>
      <c r="Z1357">
        <f>IF(MOD(X1357,9)=0,O1357,IF(MOD(X1357,6)=0,O1357,IF(MOD(X1357,3)=0,O1357)))</f>
        <v>750775</v>
      </c>
    </row>
    <row r="1358" spans="1:26">
      <c r="A1358" s="4" t="s">
        <v>1585</v>
      </c>
      <c r="B1358" s="3">
        <f>主线辅助!B1354</f>
        <v>21216388</v>
      </c>
      <c r="C1358" s="3">
        <v>7</v>
      </c>
      <c r="D1358" s="3">
        <v>90</v>
      </c>
      <c r="E1358" s="3">
        <v>3</v>
      </c>
      <c r="F1358" s="25">
        <f t="shared" si="63"/>
        <v>1955427</v>
      </c>
      <c r="G1358" s="25">
        <v>1778135</v>
      </c>
      <c r="H1358" s="26">
        <f>ROUND((F1358/4*5.5+F1358*2.7+F1358/4*10*1)*2,0)*C1358</f>
        <v>179997055</v>
      </c>
      <c r="I1358" s="26">
        <f t="shared" si="64"/>
        <v>163677325</v>
      </c>
      <c r="J1358" s="26"/>
      <c r="K1358" s="35">
        <f>MAX(G1358-MAX(G$5:G1357),0)</f>
        <v>0</v>
      </c>
      <c r="L1358" s="35">
        <f>MAX(G$5:G1358)</f>
        <v>1801862</v>
      </c>
      <c r="M1358" s="3">
        <v>0.7</v>
      </c>
      <c r="N1358" s="38">
        <f>INT(B1358*0.2)</f>
        <v>4243277</v>
      </c>
      <c r="O1358" s="38">
        <f t="shared" si="65"/>
        <v>750775</v>
      </c>
      <c r="P1358">
        <f>INT(L1358*2.5)</f>
        <v>4504655</v>
      </c>
      <c r="Q1358">
        <f>INT(L1358/4)</f>
        <v>450465</v>
      </c>
      <c r="W1358" s="4" t="s">
        <v>8247</v>
      </c>
      <c r="X1358">
        <v>4</v>
      </c>
      <c r="Y1358" t="b">
        <f>IF(MOD(X1358,9)=0,N1358,IF(MOD(X1358,6)=0,N1358,IF(MOD(X1358,3)=0,N1358)))</f>
        <v>0</v>
      </c>
      <c r="Z1358" t="b">
        <f>IF(MOD(X1358,9)=0,O1358,IF(MOD(X1358,6)=0,O1358,IF(MOD(X1358,3)=0,O1358)))</f>
        <v>0</v>
      </c>
    </row>
    <row r="1359" spans="1:26">
      <c r="A1359" s="4" t="s">
        <v>1586</v>
      </c>
      <c r="B1359" s="3">
        <f>主线辅助!B1355</f>
        <v>21234996</v>
      </c>
      <c r="C1359" s="3">
        <v>7</v>
      </c>
      <c r="D1359" s="3">
        <v>90</v>
      </c>
      <c r="E1359" s="3">
        <v>3</v>
      </c>
      <c r="F1359" s="25">
        <f t="shared" si="63"/>
        <v>1957142</v>
      </c>
      <c r="G1359" s="25">
        <v>1779694</v>
      </c>
      <c r="H1359" s="26">
        <f>ROUND((F1359/4*5.5+F1359*2.7+F1359/4*10*1)*2,0)*C1359</f>
        <v>180154919</v>
      </c>
      <c r="I1359" s="26">
        <f t="shared" si="64"/>
        <v>163820832</v>
      </c>
      <c r="J1359" s="26"/>
      <c r="K1359" s="35">
        <f>MAX(G1359-MAX(G$5:G1358),0)</f>
        <v>0</v>
      </c>
      <c r="L1359" s="35">
        <f>MAX(G$5:G1359)</f>
        <v>1801862</v>
      </c>
      <c r="M1359" s="3">
        <v>0.7</v>
      </c>
      <c r="N1359" s="38">
        <f>INT(B1359*0.2)</f>
        <v>4246999</v>
      </c>
      <c r="O1359" s="38">
        <f t="shared" si="65"/>
        <v>750775</v>
      </c>
      <c r="P1359">
        <f>INT(L1359*2.5)</f>
        <v>4504655</v>
      </c>
      <c r="Q1359">
        <f>INT(L1359/4)</f>
        <v>450465</v>
      </c>
      <c r="W1359" s="4" t="s">
        <v>8247</v>
      </c>
      <c r="X1359">
        <v>5</v>
      </c>
      <c r="Y1359" t="b">
        <f>IF(MOD(X1359,9)=0,N1359,IF(MOD(X1359,6)=0,N1359,IF(MOD(X1359,3)=0,N1359)))</f>
        <v>0</v>
      </c>
      <c r="Z1359" t="b">
        <f>IF(MOD(X1359,9)=0,O1359,IF(MOD(X1359,6)=0,O1359,IF(MOD(X1359,3)=0,O1359)))</f>
        <v>0</v>
      </c>
    </row>
    <row r="1360" spans="1:26">
      <c r="A1360" s="4" t="s">
        <v>1587</v>
      </c>
      <c r="B1360" s="3">
        <f>主线辅助!B1356</f>
        <v>21274043</v>
      </c>
      <c r="C1360" s="3">
        <v>7</v>
      </c>
      <c r="D1360" s="3">
        <v>90</v>
      </c>
      <c r="E1360" s="3">
        <v>3</v>
      </c>
      <c r="F1360" s="25">
        <f t="shared" si="63"/>
        <v>1960741</v>
      </c>
      <c r="G1360" s="25">
        <v>1782967</v>
      </c>
      <c r="H1360" s="26">
        <f>ROUND((F1360/4*5.5+F1360*2.7+F1360/4*10*1)*2,0)*C1360</f>
        <v>180486208</v>
      </c>
      <c r="I1360" s="26">
        <f t="shared" si="64"/>
        <v>164122112</v>
      </c>
      <c r="J1360" s="26"/>
      <c r="K1360" s="35">
        <f>MAX(G1360-MAX(G$5:G1359),0)</f>
        <v>0</v>
      </c>
      <c r="L1360" s="35">
        <f>MAX(G$5:G1360)</f>
        <v>1801862</v>
      </c>
      <c r="M1360" s="3">
        <v>0.7</v>
      </c>
      <c r="N1360" s="38">
        <f>INT(B1360*0.2)</f>
        <v>4254808</v>
      </c>
      <c r="O1360" s="38">
        <f t="shared" si="65"/>
        <v>750775</v>
      </c>
      <c r="P1360">
        <f>INT(L1360*2.5)</f>
        <v>4504655</v>
      </c>
      <c r="Q1360">
        <f>INT(L1360/4)</f>
        <v>450465</v>
      </c>
      <c r="W1360" s="4" t="s">
        <v>8247</v>
      </c>
      <c r="X1360">
        <v>6</v>
      </c>
      <c r="Y1360">
        <f>IF(MOD(X1360,9)=0,N1360,IF(MOD(X1360,6)=0,N1360,IF(MOD(X1360,3)=0,N1360)))</f>
        <v>4254808</v>
      </c>
      <c r="Z1360">
        <f>IF(MOD(X1360,9)=0,O1360,IF(MOD(X1360,6)=0,O1360,IF(MOD(X1360,3)=0,O1360)))</f>
        <v>750775</v>
      </c>
    </row>
    <row r="1361" spans="1:26">
      <c r="A1361" s="4" t="s">
        <v>1588</v>
      </c>
      <c r="B1361" s="3">
        <f>主线辅助!B1357</f>
        <v>21292679</v>
      </c>
      <c r="C1361" s="3">
        <v>7</v>
      </c>
      <c r="D1361" s="3">
        <v>90</v>
      </c>
      <c r="E1361" s="3">
        <v>3</v>
      </c>
      <c r="F1361" s="25">
        <f t="shared" si="63"/>
        <v>1962458</v>
      </c>
      <c r="G1361" s="25">
        <v>1784529</v>
      </c>
      <c r="H1361" s="26">
        <f>ROUND((F1361/4*5.5+F1361*2.7+F1361/4*10*1)*2,0)*C1361</f>
        <v>180644261</v>
      </c>
      <c r="I1361" s="26">
        <f t="shared" si="64"/>
        <v>164265892</v>
      </c>
      <c r="J1361" s="26"/>
      <c r="K1361" s="35">
        <f>MAX(G1361-MAX(G$5:G1360),0)</f>
        <v>0</v>
      </c>
      <c r="L1361" s="35">
        <f>MAX(G$5:G1361)</f>
        <v>1801862</v>
      </c>
      <c r="M1361" s="3">
        <v>0.7</v>
      </c>
      <c r="N1361" s="38">
        <f>INT(B1361*0.2)</f>
        <v>4258535</v>
      </c>
      <c r="O1361" s="38">
        <f t="shared" si="65"/>
        <v>750775</v>
      </c>
      <c r="P1361">
        <f>INT(L1361*2.5)</f>
        <v>4504655</v>
      </c>
      <c r="Q1361">
        <f>INT(L1361/4)</f>
        <v>450465</v>
      </c>
      <c r="W1361" s="4" t="s">
        <v>8247</v>
      </c>
      <c r="X1361">
        <v>7</v>
      </c>
      <c r="Y1361" t="b">
        <f>IF(MOD(X1361,9)=0,N1361,IF(MOD(X1361,6)=0,N1361,IF(MOD(X1361,3)=0,N1361)))</f>
        <v>0</v>
      </c>
      <c r="Z1361" t="b">
        <f>IF(MOD(X1361,9)=0,O1361,IF(MOD(X1361,6)=0,O1361,IF(MOD(X1361,3)=0,O1361)))</f>
        <v>0</v>
      </c>
    </row>
    <row r="1362" spans="1:26">
      <c r="A1362" s="4" t="s">
        <v>1589</v>
      </c>
      <c r="B1362" s="3">
        <f>主线辅助!B1358</f>
        <v>21311319</v>
      </c>
      <c r="C1362" s="3">
        <v>7</v>
      </c>
      <c r="D1362" s="3">
        <v>90</v>
      </c>
      <c r="E1362" s="3">
        <v>3</v>
      </c>
      <c r="F1362" s="25">
        <f t="shared" si="63"/>
        <v>1964176</v>
      </c>
      <c r="G1362" s="25">
        <v>1786091</v>
      </c>
      <c r="H1362" s="26">
        <f>ROUND((F1362/4*5.5+F1362*2.7+F1362/4*10*1)*2,0)*C1362</f>
        <v>180802398</v>
      </c>
      <c r="I1362" s="26">
        <f t="shared" si="64"/>
        <v>164409679</v>
      </c>
      <c r="J1362" s="26"/>
      <c r="K1362" s="35">
        <f>MAX(G1362-MAX(G$5:G1361),0)</f>
        <v>0</v>
      </c>
      <c r="L1362" s="35">
        <f>MAX(G$5:G1362)</f>
        <v>1801862</v>
      </c>
      <c r="M1362" s="3">
        <v>0.7</v>
      </c>
      <c r="N1362" s="38">
        <f>INT(B1362*0.2)</f>
        <v>4262263</v>
      </c>
      <c r="O1362" s="38">
        <f t="shared" si="65"/>
        <v>750775</v>
      </c>
      <c r="P1362">
        <f>INT(L1362*2.5)</f>
        <v>4504655</v>
      </c>
      <c r="Q1362">
        <f>INT(L1362/4)</f>
        <v>450465</v>
      </c>
      <c r="W1362" s="4" t="s">
        <v>8247</v>
      </c>
      <c r="X1362">
        <v>8</v>
      </c>
      <c r="Y1362" t="b">
        <f>IF(MOD(X1362,9)=0,N1362,IF(MOD(X1362,6)=0,N1362,IF(MOD(X1362,3)=0,N1362)))</f>
        <v>0</v>
      </c>
      <c r="Z1362" t="b">
        <f>IF(MOD(X1362,9)=0,O1362,IF(MOD(X1362,6)=0,O1362,IF(MOD(X1362,3)=0,O1362)))</f>
        <v>0</v>
      </c>
    </row>
    <row r="1363" spans="1:26">
      <c r="A1363" s="4" t="s">
        <v>1590</v>
      </c>
      <c r="B1363" s="3">
        <f>主线辅助!B1359</f>
        <v>21350469</v>
      </c>
      <c r="C1363" s="3">
        <v>7</v>
      </c>
      <c r="D1363" s="3">
        <v>90</v>
      </c>
      <c r="E1363" s="3">
        <v>3</v>
      </c>
      <c r="F1363" s="25">
        <f t="shared" si="63"/>
        <v>1967785</v>
      </c>
      <c r="G1363" s="25">
        <v>1789372</v>
      </c>
      <c r="H1363" s="26">
        <f>ROUND((F1363/4*5.5+F1363*2.7+F1363/4*10*1)*2,0)*C1363</f>
        <v>181134611</v>
      </c>
      <c r="I1363" s="26">
        <f t="shared" si="64"/>
        <v>164711694</v>
      </c>
      <c r="J1363" s="26"/>
      <c r="K1363" s="35">
        <f>MAX(G1363-MAX(G$5:G1362),0)</f>
        <v>0</v>
      </c>
      <c r="L1363" s="35">
        <f>MAX(G$5:G1363)</f>
        <v>1801862</v>
      </c>
      <c r="M1363" s="3">
        <v>0.7</v>
      </c>
      <c r="N1363" s="38">
        <f>INT(B1363*0.2)</f>
        <v>4270093</v>
      </c>
      <c r="O1363" s="38">
        <f t="shared" si="65"/>
        <v>750775</v>
      </c>
      <c r="P1363">
        <f>INT(L1363*2.5)</f>
        <v>4504655</v>
      </c>
      <c r="Q1363">
        <f>INT(L1363/4)</f>
        <v>450465</v>
      </c>
      <c r="W1363" s="4" t="s">
        <v>8247</v>
      </c>
      <c r="X1363">
        <v>9</v>
      </c>
      <c r="Y1363">
        <f>IF(MOD(X1363,9)=0,N1363,IF(MOD(X1363,6)=0,N1363,IF(MOD(X1363,3)=0,N1363)))</f>
        <v>4270093</v>
      </c>
      <c r="Z1363">
        <f>IF(MOD(X1363,9)=0,O1363,IF(MOD(X1363,6)=0,O1363,IF(MOD(X1363,3)=0,O1363)))</f>
        <v>750775</v>
      </c>
    </row>
    <row r="1364" spans="1:26">
      <c r="A1364" s="4" t="s">
        <v>290</v>
      </c>
      <c r="B1364" s="3">
        <f>主线辅助!B1360</f>
        <v>21369139</v>
      </c>
      <c r="C1364" s="3">
        <v>7</v>
      </c>
      <c r="D1364" s="3">
        <v>90</v>
      </c>
      <c r="E1364" s="3">
        <v>3</v>
      </c>
      <c r="F1364" s="25">
        <f t="shared" si="63"/>
        <v>1969505</v>
      </c>
      <c r="G1364" s="25">
        <v>1790937</v>
      </c>
      <c r="H1364" s="26">
        <f>ROUND((F1364/4*5.5+F1364*2.7+F1364/4*10*1)*2,0)*C1364</f>
        <v>181292937</v>
      </c>
      <c r="I1364" s="26">
        <f t="shared" si="64"/>
        <v>164855754</v>
      </c>
      <c r="J1364" s="26"/>
      <c r="K1364" s="35">
        <f>MAX(G1364-MAX(G$5:G1363),0)</f>
        <v>0</v>
      </c>
      <c r="L1364" s="35">
        <f>MAX(G$5:G1364)</f>
        <v>1801862</v>
      </c>
      <c r="M1364" s="3">
        <v>0.7</v>
      </c>
      <c r="N1364" s="38">
        <f>INT(B1364*0.2)</f>
        <v>4273827</v>
      </c>
      <c r="O1364" s="38">
        <f t="shared" si="65"/>
        <v>750775</v>
      </c>
      <c r="P1364">
        <f>INT(L1364*2.5)</f>
        <v>4504655</v>
      </c>
      <c r="Q1364">
        <f>INT(L1364/4)</f>
        <v>450465</v>
      </c>
      <c r="W1364" s="4" t="s">
        <v>8247</v>
      </c>
      <c r="X1364">
        <v>10</v>
      </c>
      <c r="Y1364" t="b">
        <f>IF(MOD(X1364,9)=0,N1364,IF(MOD(X1364,6)=0,N1364,IF(MOD(X1364,3)=0,N1364)))</f>
        <v>0</v>
      </c>
      <c r="Z1364" t="b">
        <f>IF(MOD(X1364,9)=0,O1364,IF(MOD(X1364,6)=0,O1364,IF(MOD(X1364,3)=0,O1364)))</f>
        <v>0</v>
      </c>
    </row>
    <row r="1365" spans="1:26">
      <c r="A1365" s="4" t="s">
        <v>1591</v>
      </c>
      <c r="B1365" s="3">
        <f>主线辅助!B1361</f>
        <v>21488687</v>
      </c>
      <c r="C1365" s="3">
        <v>7</v>
      </c>
      <c r="D1365" s="3">
        <v>90</v>
      </c>
      <c r="E1365" s="3">
        <v>3</v>
      </c>
      <c r="F1365" s="25">
        <f t="shared" si="63"/>
        <v>1980524</v>
      </c>
      <c r="G1365" s="25">
        <v>1800956</v>
      </c>
      <c r="H1365" s="26">
        <f>ROUND((F1365/4*5.5+F1365*2.7+F1365/4*10*1)*2,0)*C1365</f>
        <v>182307237</v>
      </c>
      <c r="I1365" s="26">
        <f t="shared" si="64"/>
        <v>165777997</v>
      </c>
      <c r="J1365" s="26"/>
      <c r="K1365" s="35">
        <f>MAX(G1365-MAX(G$5:G1364),0)</f>
        <v>0</v>
      </c>
      <c r="L1365" s="35">
        <f>MAX(G$5:G1365)</f>
        <v>1801862</v>
      </c>
      <c r="M1365" s="3">
        <v>0.7</v>
      </c>
      <c r="N1365" s="38">
        <f>INT(B1365*0.2)</f>
        <v>4297737</v>
      </c>
      <c r="O1365" s="38">
        <f t="shared" si="65"/>
        <v>750775</v>
      </c>
      <c r="P1365">
        <f>INT(L1365*2.5)</f>
        <v>4504655</v>
      </c>
      <c r="Q1365">
        <f>INT(L1365/4)</f>
        <v>450465</v>
      </c>
      <c r="W1365" s="4" t="s">
        <v>8248</v>
      </c>
      <c r="X1365">
        <v>1</v>
      </c>
      <c r="Y1365" t="b">
        <f>IF(MOD(X1365,9)=0,N1365,IF(MOD(X1365,6)=0,N1365,IF(MOD(X1365,3)=0,N1365)))</f>
        <v>0</v>
      </c>
      <c r="Z1365" t="b">
        <f>IF(MOD(X1365,9)=0,O1365,IF(MOD(X1365,6)=0,O1365,IF(MOD(X1365,3)=0,O1365)))</f>
        <v>0</v>
      </c>
    </row>
    <row r="1366" spans="1:26">
      <c r="A1366" s="4" t="s">
        <v>1592</v>
      </c>
      <c r="B1366" s="3">
        <f>主线辅助!B1362</f>
        <v>21507385</v>
      </c>
      <c r="C1366" s="3">
        <v>7</v>
      </c>
      <c r="D1366" s="3">
        <v>90</v>
      </c>
      <c r="E1366" s="3">
        <v>3</v>
      </c>
      <c r="F1366" s="25">
        <f t="shared" si="63"/>
        <v>1982247</v>
      </c>
      <c r="G1366" s="25">
        <v>1802523</v>
      </c>
      <c r="H1366" s="26">
        <f>ROUND((F1366/4*5.5+F1366*2.7+F1366/4*10*1)*2,0)*C1366</f>
        <v>182465836</v>
      </c>
      <c r="I1366" s="26">
        <f t="shared" si="64"/>
        <v>165922239</v>
      </c>
      <c r="J1366" s="26"/>
      <c r="K1366" s="35">
        <f>MAX(G1366-MAX(G$5:G1365),0)</f>
        <v>661</v>
      </c>
      <c r="L1366" s="35">
        <f>MAX(G$5:G1366)</f>
        <v>1802523</v>
      </c>
      <c r="M1366" s="3">
        <v>0.7</v>
      </c>
      <c r="N1366" s="38">
        <f>INT(B1366*0.2)</f>
        <v>4301477</v>
      </c>
      <c r="O1366" s="38">
        <f t="shared" si="65"/>
        <v>751050</v>
      </c>
      <c r="P1366">
        <f>INT(L1366*2.5)</f>
        <v>4506307</v>
      </c>
      <c r="Q1366">
        <f>INT(L1366/4)</f>
        <v>450630</v>
      </c>
      <c r="W1366" s="4" t="s">
        <v>8248</v>
      </c>
      <c r="X1366">
        <v>2</v>
      </c>
      <c r="Y1366" t="b">
        <f>IF(MOD(X1366,9)=0,N1366,IF(MOD(X1366,6)=0,N1366,IF(MOD(X1366,3)=0,N1366)))</f>
        <v>0</v>
      </c>
      <c r="Z1366" t="b">
        <f>IF(MOD(X1366,9)=0,O1366,IF(MOD(X1366,6)=0,O1366,IF(MOD(X1366,3)=0,O1366)))</f>
        <v>0</v>
      </c>
    </row>
    <row r="1367" spans="1:26">
      <c r="A1367" s="4" t="s">
        <v>1593</v>
      </c>
      <c r="B1367" s="3">
        <f>主线辅助!B1363</f>
        <v>21546689</v>
      </c>
      <c r="C1367" s="3">
        <v>7</v>
      </c>
      <c r="D1367" s="3">
        <v>90</v>
      </c>
      <c r="E1367" s="3">
        <v>3</v>
      </c>
      <c r="F1367" s="25">
        <f t="shared" si="63"/>
        <v>1985869</v>
      </c>
      <c r="G1367" s="25">
        <v>1805817</v>
      </c>
      <c r="H1367" s="26">
        <f>ROUND((F1367/4*5.5+F1367*2.7+F1367/4*10*1)*2,0)*C1367</f>
        <v>182799239</v>
      </c>
      <c r="I1367" s="26">
        <f t="shared" si="64"/>
        <v>166225458</v>
      </c>
      <c r="J1367" s="26"/>
      <c r="K1367" s="35">
        <f>MAX(G1367-MAX(G$5:G1366),0)</f>
        <v>3294</v>
      </c>
      <c r="L1367" s="35">
        <f>MAX(G$5:G1367)</f>
        <v>1805817</v>
      </c>
      <c r="M1367" s="3">
        <v>0.7</v>
      </c>
      <c r="N1367" s="38">
        <f>INT(B1367*0.2)</f>
        <v>4309337</v>
      </c>
      <c r="O1367" s="38">
        <f t="shared" si="65"/>
        <v>752423</v>
      </c>
      <c r="P1367">
        <f>INT(L1367*2.5)</f>
        <v>4514542</v>
      </c>
      <c r="Q1367">
        <f>INT(L1367/4)</f>
        <v>451454</v>
      </c>
      <c r="W1367" s="4" t="s">
        <v>8248</v>
      </c>
      <c r="X1367">
        <v>3</v>
      </c>
      <c r="Y1367">
        <f>IF(MOD(X1367,9)=0,N1367,IF(MOD(X1367,6)=0,N1367,IF(MOD(X1367,3)=0,N1367)))</f>
        <v>4309337</v>
      </c>
      <c r="Z1367">
        <f>IF(MOD(X1367,9)=0,O1367,IF(MOD(X1367,6)=0,O1367,IF(MOD(X1367,3)=0,O1367)))</f>
        <v>752423</v>
      </c>
    </row>
    <row r="1368" spans="1:26">
      <c r="A1368" s="4" t="s">
        <v>1594</v>
      </c>
      <c r="B1368" s="3">
        <f>主线辅助!B1364</f>
        <v>21565415</v>
      </c>
      <c r="C1368" s="3">
        <v>7</v>
      </c>
      <c r="D1368" s="3">
        <v>90</v>
      </c>
      <c r="E1368" s="3">
        <v>3</v>
      </c>
      <c r="F1368" s="25">
        <f t="shared" si="63"/>
        <v>1987595</v>
      </c>
      <c r="G1368" s="25">
        <v>1807387</v>
      </c>
      <c r="H1368" s="26">
        <f>ROUND((F1368/4*5.5+F1368*2.7+F1368/4*10*1)*2,0)*C1368</f>
        <v>182958118</v>
      </c>
      <c r="I1368" s="26">
        <f t="shared" si="64"/>
        <v>166369973</v>
      </c>
      <c r="J1368" s="26"/>
      <c r="K1368" s="35">
        <f>MAX(G1368-MAX(G$5:G1367),0)</f>
        <v>1570</v>
      </c>
      <c r="L1368" s="35">
        <f>MAX(G$5:G1368)</f>
        <v>1807387</v>
      </c>
      <c r="M1368" s="3">
        <v>0.7</v>
      </c>
      <c r="N1368" s="38">
        <f>INT(B1368*0.2)</f>
        <v>4313083</v>
      </c>
      <c r="O1368" s="38">
        <f t="shared" si="65"/>
        <v>753077</v>
      </c>
      <c r="P1368">
        <f>INT(L1368*2.5)</f>
        <v>4518467</v>
      </c>
      <c r="Q1368">
        <f>INT(L1368/4)</f>
        <v>451846</v>
      </c>
      <c r="W1368" s="4" t="s">
        <v>8248</v>
      </c>
      <c r="X1368">
        <v>4</v>
      </c>
      <c r="Y1368" t="b">
        <f>IF(MOD(X1368,9)=0,N1368,IF(MOD(X1368,6)=0,N1368,IF(MOD(X1368,3)=0,N1368)))</f>
        <v>0</v>
      </c>
      <c r="Z1368" t="b">
        <f>IF(MOD(X1368,9)=0,O1368,IF(MOD(X1368,6)=0,O1368,IF(MOD(X1368,3)=0,O1368)))</f>
        <v>0</v>
      </c>
    </row>
    <row r="1369" spans="1:26">
      <c r="A1369" s="4" t="s">
        <v>1595</v>
      </c>
      <c r="B1369" s="3">
        <f>主线辅助!B1365</f>
        <v>21584143</v>
      </c>
      <c r="C1369" s="3">
        <v>7</v>
      </c>
      <c r="D1369" s="3">
        <v>90</v>
      </c>
      <c r="E1369" s="3">
        <v>3</v>
      </c>
      <c r="F1369" s="25">
        <f t="shared" si="63"/>
        <v>1989321</v>
      </c>
      <c r="G1369" s="25">
        <v>1808956</v>
      </c>
      <c r="H1369" s="26">
        <f>ROUND((F1369/4*5.5+F1369*2.7+F1369/4*10*1)*2,0)*C1369</f>
        <v>183116997</v>
      </c>
      <c r="I1369" s="26">
        <f t="shared" si="64"/>
        <v>166514397</v>
      </c>
      <c r="J1369" s="26"/>
      <c r="K1369" s="35">
        <f>MAX(G1369-MAX(G$5:G1368),0)</f>
        <v>1569</v>
      </c>
      <c r="L1369" s="35">
        <f>MAX(G$5:G1369)</f>
        <v>1808956</v>
      </c>
      <c r="M1369" s="3">
        <v>0.7</v>
      </c>
      <c r="N1369" s="38">
        <f>INT(B1369*0.2)</f>
        <v>4316828</v>
      </c>
      <c r="O1369" s="38">
        <f t="shared" si="65"/>
        <v>753731</v>
      </c>
      <c r="P1369">
        <f>INT(L1369*2.5)</f>
        <v>4522390</v>
      </c>
      <c r="Q1369">
        <f>INT(L1369/4)</f>
        <v>452239</v>
      </c>
      <c r="W1369" s="4" t="s">
        <v>8248</v>
      </c>
      <c r="X1369">
        <v>5</v>
      </c>
      <c r="Y1369" t="b">
        <f>IF(MOD(X1369,9)=0,N1369,IF(MOD(X1369,6)=0,N1369,IF(MOD(X1369,3)=0,N1369)))</f>
        <v>0</v>
      </c>
      <c r="Z1369" t="b">
        <f>IF(MOD(X1369,9)=0,O1369,IF(MOD(X1369,6)=0,O1369,IF(MOD(X1369,3)=0,O1369)))</f>
        <v>0</v>
      </c>
    </row>
    <row r="1370" spans="1:26">
      <c r="A1370" s="4" t="s">
        <v>1596</v>
      </c>
      <c r="B1370" s="3">
        <f>主线辅助!B1366</f>
        <v>21623552</v>
      </c>
      <c r="C1370" s="3">
        <v>7</v>
      </c>
      <c r="D1370" s="3">
        <v>90</v>
      </c>
      <c r="E1370" s="3">
        <v>3</v>
      </c>
      <c r="F1370" s="25">
        <f t="shared" si="63"/>
        <v>1992954</v>
      </c>
      <c r="G1370" s="25">
        <v>1812259</v>
      </c>
      <c r="H1370" s="26">
        <f>ROUND((F1370/4*5.5+F1370*2.7+F1370/4*10*1)*2,0)*C1370</f>
        <v>183451415</v>
      </c>
      <c r="I1370" s="26">
        <f t="shared" si="64"/>
        <v>166818442</v>
      </c>
      <c r="J1370" s="26"/>
      <c r="K1370" s="35">
        <f>MAX(G1370-MAX(G$5:G1369),0)</f>
        <v>3303</v>
      </c>
      <c r="L1370" s="35">
        <f>MAX(G$5:G1370)</f>
        <v>1812259</v>
      </c>
      <c r="M1370" s="3">
        <v>0.7</v>
      </c>
      <c r="N1370" s="38">
        <f>INT(B1370*0.2)</f>
        <v>4324710</v>
      </c>
      <c r="O1370" s="38">
        <f t="shared" si="65"/>
        <v>755107</v>
      </c>
      <c r="P1370">
        <f>INT(L1370*2.5)</f>
        <v>4530647</v>
      </c>
      <c r="Q1370">
        <f>INT(L1370/4)</f>
        <v>453064</v>
      </c>
      <c r="W1370" s="4" t="s">
        <v>8248</v>
      </c>
      <c r="X1370">
        <v>6</v>
      </c>
      <c r="Y1370">
        <f>IF(MOD(X1370,9)=0,N1370,IF(MOD(X1370,6)=0,N1370,IF(MOD(X1370,3)=0,N1370)))</f>
        <v>4324710</v>
      </c>
      <c r="Z1370">
        <f>IF(MOD(X1370,9)=0,O1370,IF(MOD(X1370,6)=0,O1370,IF(MOD(X1370,3)=0,O1370)))</f>
        <v>755107</v>
      </c>
    </row>
    <row r="1371" spans="1:26">
      <c r="A1371" s="4" t="s">
        <v>1597</v>
      </c>
      <c r="B1371" s="3">
        <f>主线辅助!B1367</f>
        <v>21642308</v>
      </c>
      <c r="C1371" s="3">
        <v>7</v>
      </c>
      <c r="D1371" s="3">
        <v>90</v>
      </c>
      <c r="E1371" s="3">
        <v>3</v>
      </c>
      <c r="F1371" s="25">
        <f t="shared" si="63"/>
        <v>1994682</v>
      </c>
      <c r="G1371" s="25">
        <v>1813831</v>
      </c>
      <c r="H1371" s="26">
        <f>ROUND((F1371/4*5.5+F1371*2.7+F1371/4*10*1)*2,0)*C1371</f>
        <v>183610476</v>
      </c>
      <c r="I1371" s="26">
        <f t="shared" si="64"/>
        <v>166963146</v>
      </c>
      <c r="J1371" s="26"/>
      <c r="K1371" s="35">
        <f>MAX(G1371-MAX(G$5:G1370),0)</f>
        <v>1572</v>
      </c>
      <c r="L1371" s="35">
        <f>MAX(G$5:G1371)</f>
        <v>1813831</v>
      </c>
      <c r="M1371" s="3">
        <v>0.7</v>
      </c>
      <c r="N1371" s="38">
        <f>INT(B1371*0.2)</f>
        <v>4328461</v>
      </c>
      <c r="O1371" s="38">
        <f t="shared" si="65"/>
        <v>755762</v>
      </c>
      <c r="P1371">
        <f>INT(L1371*2.5)</f>
        <v>4534577</v>
      </c>
      <c r="Q1371">
        <f>INT(L1371/4)</f>
        <v>453457</v>
      </c>
      <c r="W1371" s="4" t="s">
        <v>8248</v>
      </c>
      <c r="X1371">
        <v>7</v>
      </c>
      <c r="Y1371" t="b">
        <f>IF(MOD(X1371,9)=0,N1371,IF(MOD(X1371,6)=0,N1371,IF(MOD(X1371,3)=0,N1371)))</f>
        <v>0</v>
      </c>
      <c r="Z1371" t="b">
        <f>IF(MOD(X1371,9)=0,O1371,IF(MOD(X1371,6)=0,O1371,IF(MOD(X1371,3)=0,O1371)))</f>
        <v>0</v>
      </c>
    </row>
    <row r="1372" spans="1:26">
      <c r="A1372" s="4" t="s">
        <v>1598</v>
      </c>
      <c r="B1372" s="3">
        <f>主线辅助!B1368</f>
        <v>21661068</v>
      </c>
      <c r="C1372" s="3">
        <v>7</v>
      </c>
      <c r="D1372" s="3">
        <v>90</v>
      </c>
      <c r="E1372" s="3">
        <v>3</v>
      </c>
      <c r="F1372" s="25">
        <f t="shared" si="63"/>
        <v>1996411</v>
      </c>
      <c r="G1372" s="25">
        <v>1815403</v>
      </c>
      <c r="H1372" s="26">
        <f>ROUND((F1372/4*5.5+F1372*2.7+F1372/4*10*1)*2,0)*C1372</f>
        <v>183769635</v>
      </c>
      <c r="I1372" s="26">
        <f t="shared" si="64"/>
        <v>167107843</v>
      </c>
      <c r="J1372" s="26"/>
      <c r="K1372" s="35">
        <f>MAX(G1372-MAX(G$5:G1371),0)</f>
        <v>1572</v>
      </c>
      <c r="L1372" s="35">
        <f>MAX(G$5:G1372)</f>
        <v>1815403</v>
      </c>
      <c r="M1372" s="3">
        <v>0.7</v>
      </c>
      <c r="N1372" s="38">
        <f>INT(B1372*0.2)</f>
        <v>4332213</v>
      </c>
      <c r="O1372" s="38">
        <f t="shared" si="65"/>
        <v>756417</v>
      </c>
      <c r="P1372">
        <f>INT(L1372*2.5)</f>
        <v>4538507</v>
      </c>
      <c r="Q1372">
        <f>INT(L1372/4)</f>
        <v>453850</v>
      </c>
      <c r="W1372" s="4" t="s">
        <v>8248</v>
      </c>
      <c r="X1372">
        <v>8</v>
      </c>
      <c r="Y1372" t="b">
        <f>IF(MOD(X1372,9)=0,N1372,IF(MOD(X1372,6)=0,N1372,IF(MOD(X1372,3)=0,N1372)))</f>
        <v>0</v>
      </c>
      <c r="Z1372" t="b">
        <f>IF(MOD(X1372,9)=0,O1372,IF(MOD(X1372,6)=0,O1372,IF(MOD(X1372,3)=0,O1372)))</f>
        <v>0</v>
      </c>
    </row>
    <row r="1373" spans="1:26">
      <c r="A1373" s="4" t="s">
        <v>1599</v>
      </c>
      <c r="B1373" s="3">
        <f>主线辅助!B1369</f>
        <v>21700582</v>
      </c>
      <c r="C1373" s="3">
        <v>7</v>
      </c>
      <c r="D1373" s="3">
        <v>90</v>
      </c>
      <c r="E1373" s="3">
        <v>3</v>
      </c>
      <c r="F1373" s="25">
        <f t="shared" si="63"/>
        <v>2000053</v>
      </c>
      <c r="G1373" s="25">
        <v>1818715</v>
      </c>
      <c r="H1373" s="26">
        <f>ROUND((F1373/4*5.5+F1373*2.7+F1373/4*10*1)*2,0)*C1373</f>
        <v>184104879</v>
      </c>
      <c r="I1373" s="26">
        <f t="shared" si="64"/>
        <v>167412714</v>
      </c>
      <c r="J1373" s="26"/>
      <c r="K1373" s="35">
        <f>MAX(G1373-MAX(G$5:G1372),0)</f>
        <v>3312</v>
      </c>
      <c r="L1373" s="35">
        <f>MAX(G$5:G1373)</f>
        <v>1818715</v>
      </c>
      <c r="M1373" s="3">
        <v>0.7</v>
      </c>
      <c r="N1373" s="38">
        <f>INT(B1373*0.2)</f>
        <v>4340116</v>
      </c>
      <c r="O1373" s="38">
        <f t="shared" si="65"/>
        <v>757797</v>
      </c>
      <c r="P1373">
        <f>INT(L1373*2.5)</f>
        <v>4546787</v>
      </c>
      <c r="Q1373">
        <f>INT(L1373/4)</f>
        <v>454678</v>
      </c>
      <c r="W1373" s="4" t="s">
        <v>8248</v>
      </c>
      <c r="X1373">
        <v>9</v>
      </c>
      <c r="Y1373">
        <f>IF(MOD(X1373,9)=0,N1373,IF(MOD(X1373,6)=0,N1373,IF(MOD(X1373,3)=0,N1373)))</f>
        <v>4340116</v>
      </c>
      <c r="Z1373">
        <f>IF(MOD(X1373,9)=0,O1373,IF(MOD(X1373,6)=0,O1373,IF(MOD(X1373,3)=0,O1373)))</f>
        <v>757797</v>
      </c>
    </row>
    <row r="1374" spans="1:26">
      <c r="A1374" s="4" t="s">
        <v>292</v>
      </c>
      <c r="B1374" s="3">
        <f>主线辅助!B1370</f>
        <v>21719370</v>
      </c>
      <c r="C1374" s="3">
        <v>7</v>
      </c>
      <c r="D1374" s="3">
        <v>90</v>
      </c>
      <c r="E1374" s="3">
        <v>3</v>
      </c>
      <c r="F1374" s="25">
        <f t="shared" si="63"/>
        <v>2001785</v>
      </c>
      <c r="G1374" s="25">
        <v>1820290</v>
      </c>
      <c r="H1374" s="26">
        <f>ROUND((F1374/4*5.5+F1374*2.7+F1374/4*10*1)*2,0)*C1374</f>
        <v>184264311</v>
      </c>
      <c r="I1374" s="26">
        <f t="shared" si="64"/>
        <v>167557698</v>
      </c>
      <c r="J1374" s="26"/>
      <c r="K1374" s="35">
        <f>MAX(G1374-MAX(G$5:G1373),0)</f>
        <v>1575</v>
      </c>
      <c r="L1374" s="35">
        <f>MAX(G$5:G1374)</f>
        <v>1820290</v>
      </c>
      <c r="M1374" s="3">
        <v>0.7</v>
      </c>
      <c r="N1374" s="38">
        <f>INT(B1374*0.2)</f>
        <v>4343874</v>
      </c>
      <c r="O1374" s="38">
        <f t="shared" si="65"/>
        <v>758453</v>
      </c>
      <c r="P1374">
        <f>INT(L1374*2.5)</f>
        <v>4550725</v>
      </c>
      <c r="Q1374">
        <f>INT(L1374/4)</f>
        <v>455072</v>
      </c>
      <c r="W1374" s="4" t="s">
        <v>8248</v>
      </c>
      <c r="X1374">
        <v>10</v>
      </c>
      <c r="Y1374" t="b">
        <f>IF(MOD(X1374,9)=0,N1374,IF(MOD(X1374,6)=0,N1374,IF(MOD(X1374,3)=0,N1374)))</f>
        <v>0</v>
      </c>
      <c r="Z1374" t="b">
        <f>IF(MOD(X1374,9)=0,O1374,IF(MOD(X1374,6)=0,O1374,IF(MOD(X1374,3)=0,O1374)))</f>
        <v>0</v>
      </c>
    </row>
    <row r="1375" spans="1:26">
      <c r="A1375" s="4" t="s">
        <v>1600</v>
      </c>
      <c r="B1375" s="3">
        <f>主线辅助!B1371</f>
        <v>21839934</v>
      </c>
      <c r="C1375" s="3">
        <v>7</v>
      </c>
      <c r="D1375" s="3">
        <v>90</v>
      </c>
      <c r="E1375" s="3">
        <v>3</v>
      </c>
      <c r="F1375" s="25">
        <f t="shared" si="63"/>
        <v>2012897</v>
      </c>
      <c r="G1375" s="25">
        <v>1830394</v>
      </c>
      <c r="H1375" s="26">
        <f>ROUND((F1375/4*5.5+F1375*2.7+F1375/4*10*1)*2,0)*C1375</f>
        <v>185287172</v>
      </c>
      <c r="I1375" s="26">
        <f t="shared" si="64"/>
        <v>168487767</v>
      </c>
      <c r="J1375" s="26"/>
      <c r="K1375" s="35">
        <f>MAX(G1375-MAX(G$5:G1374),0)</f>
        <v>10104</v>
      </c>
      <c r="L1375" s="35">
        <f>MAX(G$5:G1375)</f>
        <v>1830394</v>
      </c>
      <c r="M1375" s="3">
        <v>0.7</v>
      </c>
      <c r="N1375" s="38">
        <f>INT(B1375*0.2)</f>
        <v>4367986</v>
      </c>
      <c r="O1375" s="38">
        <f t="shared" si="65"/>
        <v>762663</v>
      </c>
      <c r="P1375">
        <f>INT(L1375*2.5)</f>
        <v>4575985</v>
      </c>
      <c r="Q1375">
        <f>INT(L1375/4)</f>
        <v>457598</v>
      </c>
      <c r="W1375" s="4" t="s">
        <v>8249</v>
      </c>
      <c r="X1375">
        <v>1</v>
      </c>
      <c r="Y1375" t="b">
        <f>IF(MOD(X1375,9)=0,N1375,IF(MOD(X1375,6)=0,N1375,IF(MOD(X1375,3)=0,N1375)))</f>
        <v>0</v>
      </c>
      <c r="Z1375" t="b">
        <f>IF(MOD(X1375,9)=0,O1375,IF(MOD(X1375,6)=0,O1375,IF(MOD(X1375,3)=0,O1375)))</f>
        <v>0</v>
      </c>
    </row>
    <row r="1376" spans="1:26">
      <c r="A1376" s="4" t="s">
        <v>1601</v>
      </c>
      <c r="B1376" s="3">
        <f>主线辅助!B1372</f>
        <v>21858750</v>
      </c>
      <c r="C1376" s="3">
        <v>7</v>
      </c>
      <c r="D1376" s="3">
        <v>90</v>
      </c>
      <c r="E1376" s="3">
        <v>3</v>
      </c>
      <c r="F1376" s="25">
        <f t="shared" si="63"/>
        <v>2014631</v>
      </c>
      <c r="G1376" s="25">
        <v>1831971</v>
      </c>
      <c r="H1376" s="26">
        <f>ROUND((F1376/4*5.5+F1376*2.7+F1376/4*10*1)*2,0)*C1376</f>
        <v>185446786</v>
      </c>
      <c r="I1376" s="26">
        <f t="shared" si="64"/>
        <v>168632933</v>
      </c>
      <c r="J1376" s="26"/>
      <c r="K1376" s="35">
        <f>MAX(G1376-MAX(G$5:G1375),0)</f>
        <v>1577</v>
      </c>
      <c r="L1376" s="35">
        <f>MAX(G$5:G1376)</f>
        <v>1831971</v>
      </c>
      <c r="M1376" s="3">
        <v>0.7</v>
      </c>
      <c r="N1376" s="38">
        <f>INT(B1376*0.2)</f>
        <v>4371750</v>
      </c>
      <c r="O1376" s="38">
        <f t="shared" si="65"/>
        <v>763320</v>
      </c>
      <c r="P1376">
        <f>INT(L1376*2.5)</f>
        <v>4579927</v>
      </c>
      <c r="Q1376">
        <f>INT(L1376/4)</f>
        <v>457992</v>
      </c>
      <c r="W1376" s="4" t="s">
        <v>8249</v>
      </c>
      <c r="X1376">
        <v>2</v>
      </c>
      <c r="Y1376" t="b">
        <f>IF(MOD(X1376,9)=0,N1376,IF(MOD(X1376,6)=0,N1376,IF(MOD(X1376,3)=0,N1376)))</f>
        <v>0</v>
      </c>
      <c r="Z1376" t="b">
        <f>IF(MOD(X1376,9)=0,O1376,IF(MOD(X1376,6)=0,O1376,IF(MOD(X1376,3)=0,O1376)))</f>
        <v>0</v>
      </c>
    </row>
    <row r="1377" spans="1:26">
      <c r="A1377" s="4" t="s">
        <v>1602</v>
      </c>
      <c r="B1377" s="3">
        <f>主线辅助!B1373</f>
        <v>21898417</v>
      </c>
      <c r="C1377" s="3">
        <v>7</v>
      </c>
      <c r="D1377" s="3">
        <v>90</v>
      </c>
      <c r="E1377" s="3">
        <v>3</v>
      </c>
      <c r="F1377" s="25">
        <f t="shared" si="63"/>
        <v>2018287</v>
      </c>
      <c r="G1377" s="25">
        <v>1835295</v>
      </c>
      <c r="H1377" s="26">
        <f>ROUND((F1377/4*5.5+F1377*2.7+F1377/4*10*1)*2,0)*C1377</f>
        <v>185783318</v>
      </c>
      <c r="I1377" s="26">
        <f t="shared" si="64"/>
        <v>168938903</v>
      </c>
      <c r="J1377" s="26"/>
      <c r="K1377" s="35">
        <f>MAX(G1377-MAX(G$5:G1376),0)</f>
        <v>3324</v>
      </c>
      <c r="L1377" s="35">
        <f>MAX(G$5:G1377)</f>
        <v>1835295</v>
      </c>
      <c r="M1377" s="3">
        <v>0.7</v>
      </c>
      <c r="N1377" s="38">
        <f>INT(B1377*0.2)</f>
        <v>4379683</v>
      </c>
      <c r="O1377" s="38">
        <f t="shared" si="65"/>
        <v>764705</v>
      </c>
      <c r="P1377">
        <f>INT(L1377*2.5)</f>
        <v>4588237</v>
      </c>
      <c r="Q1377">
        <f>INT(L1377/4)</f>
        <v>458823</v>
      </c>
      <c r="W1377" s="4" t="s">
        <v>8249</v>
      </c>
      <c r="X1377">
        <v>3</v>
      </c>
      <c r="Y1377">
        <f>IF(MOD(X1377,9)=0,N1377,IF(MOD(X1377,6)=0,N1377,IF(MOD(X1377,3)=0,N1377)))</f>
        <v>4379683</v>
      </c>
      <c r="Z1377">
        <f>IF(MOD(X1377,9)=0,O1377,IF(MOD(X1377,6)=0,O1377,IF(MOD(X1377,3)=0,O1377)))</f>
        <v>764705</v>
      </c>
    </row>
    <row r="1378" spans="1:26">
      <c r="A1378" s="4" t="s">
        <v>1603</v>
      </c>
      <c r="B1378" s="3">
        <f>主线辅助!B1374</f>
        <v>21917265</v>
      </c>
      <c r="C1378" s="3">
        <v>7</v>
      </c>
      <c r="D1378" s="3">
        <v>90</v>
      </c>
      <c r="E1378" s="3">
        <v>3</v>
      </c>
      <c r="F1378" s="25">
        <f t="shared" si="63"/>
        <v>2020024</v>
      </c>
      <c r="G1378" s="25">
        <v>1836875</v>
      </c>
      <c r="H1378" s="26">
        <f>ROUND((F1378/4*5.5+F1378*2.7+F1378/4*10*1)*2,0)*C1378</f>
        <v>185943212</v>
      </c>
      <c r="I1378" s="26">
        <f t="shared" si="64"/>
        <v>169084342</v>
      </c>
      <c r="J1378" s="26"/>
      <c r="K1378" s="35">
        <f>MAX(G1378-MAX(G$5:G1377),0)</f>
        <v>1580</v>
      </c>
      <c r="L1378" s="35">
        <f>MAX(G$5:G1378)</f>
        <v>1836875</v>
      </c>
      <c r="M1378" s="3">
        <v>0.7</v>
      </c>
      <c r="N1378" s="38">
        <f>INT(B1378*0.2)</f>
        <v>4383453</v>
      </c>
      <c r="O1378" s="38">
        <f t="shared" si="65"/>
        <v>765363</v>
      </c>
      <c r="P1378">
        <f>INT(L1378*2.5)</f>
        <v>4592187</v>
      </c>
      <c r="Q1378">
        <f>INT(L1378/4)</f>
        <v>459218</v>
      </c>
      <c r="W1378" s="4" t="s">
        <v>8249</v>
      </c>
      <c r="X1378">
        <v>4</v>
      </c>
      <c r="Y1378" t="b">
        <f>IF(MOD(X1378,9)=0,N1378,IF(MOD(X1378,6)=0,N1378,IF(MOD(X1378,3)=0,N1378)))</f>
        <v>0</v>
      </c>
      <c r="Z1378" t="b">
        <f>IF(MOD(X1378,9)=0,O1378,IF(MOD(X1378,6)=0,O1378,IF(MOD(X1378,3)=0,O1378)))</f>
        <v>0</v>
      </c>
    </row>
    <row r="1379" spans="1:26">
      <c r="A1379" s="4" t="s">
        <v>1604</v>
      </c>
      <c r="B1379" s="3">
        <f>主线辅助!B1375</f>
        <v>21936113</v>
      </c>
      <c r="C1379" s="3">
        <v>7</v>
      </c>
      <c r="D1379" s="3">
        <v>90</v>
      </c>
      <c r="E1379" s="3">
        <v>3</v>
      </c>
      <c r="F1379" s="25">
        <f t="shared" si="63"/>
        <v>2021761</v>
      </c>
      <c r="G1379" s="25">
        <v>1838455</v>
      </c>
      <c r="H1379" s="26">
        <f>ROUND((F1379/4*5.5+F1379*2.7+F1379/4*10*1)*2,0)*C1379</f>
        <v>186103099</v>
      </c>
      <c r="I1379" s="26">
        <f t="shared" si="64"/>
        <v>169229781</v>
      </c>
      <c r="J1379" s="26"/>
      <c r="K1379" s="35">
        <f>MAX(G1379-MAX(G$5:G1378),0)</f>
        <v>1580</v>
      </c>
      <c r="L1379" s="35">
        <f>MAX(G$5:G1379)</f>
        <v>1838455</v>
      </c>
      <c r="M1379" s="3">
        <v>0.7</v>
      </c>
      <c r="N1379" s="38">
        <f>INT(B1379*0.2)</f>
        <v>4387222</v>
      </c>
      <c r="O1379" s="38">
        <f t="shared" si="65"/>
        <v>766022</v>
      </c>
      <c r="P1379">
        <f>INT(L1379*2.5)</f>
        <v>4596137</v>
      </c>
      <c r="Q1379">
        <f>INT(L1379/4)</f>
        <v>459613</v>
      </c>
      <c r="W1379" s="4" t="s">
        <v>8249</v>
      </c>
      <c r="X1379">
        <v>5</v>
      </c>
      <c r="Y1379" t="b">
        <f>IF(MOD(X1379,9)=0,N1379,IF(MOD(X1379,6)=0,N1379,IF(MOD(X1379,3)=0,N1379)))</f>
        <v>0</v>
      </c>
      <c r="Z1379" t="b">
        <f>IF(MOD(X1379,9)=0,O1379,IF(MOD(X1379,6)=0,O1379,IF(MOD(X1379,3)=0,O1379)))</f>
        <v>0</v>
      </c>
    </row>
    <row r="1380" spans="1:26">
      <c r="A1380" s="4" t="s">
        <v>1605</v>
      </c>
      <c r="B1380" s="3">
        <f>主线辅助!B1376</f>
        <v>21975885</v>
      </c>
      <c r="C1380" s="3">
        <v>7</v>
      </c>
      <c r="D1380" s="3">
        <v>90</v>
      </c>
      <c r="E1380" s="3">
        <v>3</v>
      </c>
      <c r="F1380" s="25">
        <f t="shared" si="63"/>
        <v>2025427</v>
      </c>
      <c r="G1380" s="25">
        <v>1841788</v>
      </c>
      <c r="H1380" s="26">
        <f>ROUND((F1380/4*5.5+F1380*2.7+F1380/4*10*1)*2,0)*C1380</f>
        <v>186440555</v>
      </c>
      <c r="I1380" s="26">
        <f t="shared" si="64"/>
        <v>169536584</v>
      </c>
      <c r="J1380" s="26"/>
      <c r="K1380" s="35">
        <f>MAX(G1380-MAX(G$5:G1379),0)</f>
        <v>3333</v>
      </c>
      <c r="L1380" s="35">
        <f>MAX(G$5:G1380)</f>
        <v>1841788</v>
      </c>
      <c r="M1380" s="3">
        <v>0.7</v>
      </c>
      <c r="N1380" s="38">
        <f>INT(B1380*0.2)</f>
        <v>4395177</v>
      </c>
      <c r="O1380" s="38">
        <f t="shared" si="65"/>
        <v>767411</v>
      </c>
      <c r="P1380">
        <f>INT(L1380*2.5)</f>
        <v>4604470</v>
      </c>
      <c r="Q1380">
        <f>INT(L1380/4)</f>
        <v>460447</v>
      </c>
      <c r="W1380" s="4" t="s">
        <v>8249</v>
      </c>
      <c r="X1380">
        <v>6</v>
      </c>
      <c r="Y1380">
        <f>IF(MOD(X1380,9)=0,N1380,IF(MOD(X1380,6)=0,N1380,IF(MOD(X1380,3)=0,N1380)))</f>
        <v>4395177</v>
      </c>
      <c r="Z1380">
        <f>IF(MOD(X1380,9)=0,O1380,IF(MOD(X1380,6)=0,O1380,IF(MOD(X1380,3)=0,O1380)))</f>
        <v>767411</v>
      </c>
    </row>
    <row r="1381" spans="1:26">
      <c r="A1381" s="4" t="s">
        <v>1606</v>
      </c>
      <c r="B1381" s="3">
        <f>主线辅助!B1377</f>
        <v>21994763</v>
      </c>
      <c r="C1381" s="3">
        <v>7</v>
      </c>
      <c r="D1381" s="3">
        <v>90</v>
      </c>
      <c r="E1381" s="3">
        <v>3</v>
      </c>
      <c r="F1381" s="25">
        <f t="shared" si="63"/>
        <v>2027167</v>
      </c>
      <c r="G1381" s="25">
        <v>1843370</v>
      </c>
      <c r="H1381" s="26">
        <f>ROUND((F1381/4*5.5+F1381*2.7+F1381/4*10*1)*2,0)*C1381</f>
        <v>186600722</v>
      </c>
      <c r="I1381" s="26">
        <f t="shared" si="64"/>
        <v>169682212</v>
      </c>
      <c r="J1381" s="26"/>
      <c r="K1381" s="35">
        <f>MAX(G1381-MAX(G$5:G1380),0)</f>
        <v>1582</v>
      </c>
      <c r="L1381" s="35">
        <f>MAX(G$5:G1381)</f>
        <v>1843370</v>
      </c>
      <c r="M1381" s="3">
        <v>0.7</v>
      </c>
      <c r="N1381" s="38">
        <f>INT(B1381*0.2)</f>
        <v>4398952</v>
      </c>
      <c r="O1381" s="38">
        <f t="shared" si="65"/>
        <v>768070</v>
      </c>
      <c r="P1381">
        <f>INT(L1381*2.5)</f>
        <v>4608425</v>
      </c>
      <c r="Q1381">
        <f>INT(L1381/4)</f>
        <v>460842</v>
      </c>
      <c r="W1381" s="4" t="s">
        <v>8249</v>
      </c>
      <c r="X1381">
        <v>7</v>
      </c>
      <c r="Y1381" t="b">
        <f>IF(MOD(X1381,9)=0,N1381,IF(MOD(X1381,6)=0,N1381,IF(MOD(X1381,3)=0,N1381)))</f>
        <v>0</v>
      </c>
      <c r="Z1381" t="b">
        <f>IF(MOD(X1381,9)=0,O1381,IF(MOD(X1381,6)=0,O1381,IF(MOD(X1381,3)=0,O1381)))</f>
        <v>0</v>
      </c>
    </row>
    <row r="1382" spans="1:26">
      <c r="A1382" s="4" t="s">
        <v>1607</v>
      </c>
      <c r="B1382" s="3">
        <f>主线辅助!B1378</f>
        <v>22013643</v>
      </c>
      <c r="C1382" s="3">
        <v>7</v>
      </c>
      <c r="D1382" s="3">
        <v>90</v>
      </c>
      <c r="E1382" s="3">
        <v>3</v>
      </c>
      <c r="F1382" s="25">
        <f t="shared" si="63"/>
        <v>2028907</v>
      </c>
      <c r="G1382" s="25">
        <v>1844952</v>
      </c>
      <c r="H1382" s="26">
        <f>ROUND((F1382/4*5.5+F1382*2.7+F1382/4*10*1)*2,0)*C1382</f>
        <v>186760889</v>
      </c>
      <c r="I1382" s="26">
        <f t="shared" si="64"/>
        <v>169827833</v>
      </c>
      <c r="J1382" s="26"/>
      <c r="K1382" s="35">
        <f>MAX(G1382-MAX(G$5:G1381),0)</f>
        <v>1582</v>
      </c>
      <c r="L1382" s="35">
        <f>MAX(G$5:G1382)</f>
        <v>1844952</v>
      </c>
      <c r="M1382" s="3">
        <v>0.7</v>
      </c>
      <c r="N1382" s="38">
        <f>INT(B1382*0.2)</f>
        <v>4402728</v>
      </c>
      <c r="O1382" s="38">
        <f t="shared" si="65"/>
        <v>768730</v>
      </c>
      <c r="P1382">
        <f>INT(L1382*2.5)</f>
        <v>4612380</v>
      </c>
      <c r="Q1382">
        <f>INT(L1382/4)</f>
        <v>461238</v>
      </c>
      <c r="W1382" s="4" t="s">
        <v>8249</v>
      </c>
      <c r="X1382">
        <v>8</v>
      </c>
      <c r="Y1382" t="b">
        <f>IF(MOD(X1382,9)=0,N1382,IF(MOD(X1382,6)=0,N1382,IF(MOD(X1382,3)=0,N1382)))</f>
        <v>0</v>
      </c>
      <c r="Z1382" t="b">
        <f>IF(MOD(X1382,9)=0,O1382,IF(MOD(X1382,6)=0,O1382,IF(MOD(X1382,3)=0,O1382)))</f>
        <v>0</v>
      </c>
    </row>
    <row r="1383" spans="1:26">
      <c r="A1383" s="4" t="s">
        <v>1608</v>
      </c>
      <c r="B1383" s="3">
        <f>主线辅助!B1379</f>
        <v>22053518</v>
      </c>
      <c r="C1383" s="3">
        <v>7</v>
      </c>
      <c r="D1383" s="3">
        <v>90</v>
      </c>
      <c r="E1383" s="3">
        <v>3</v>
      </c>
      <c r="F1383" s="25">
        <f t="shared" si="63"/>
        <v>2032582</v>
      </c>
      <c r="G1383" s="25">
        <v>1848294</v>
      </c>
      <c r="H1383" s="26">
        <f>ROUND((F1383/4*5.5+F1383*2.7+F1383/4*10*1)*2,0)*C1383</f>
        <v>187099171</v>
      </c>
      <c r="I1383" s="26">
        <f t="shared" si="64"/>
        <v>170135462</v>
      </c>
      <c r="J1383" s="26"/>
      <c r="K1383" s="35">
        <f>MAX(G1383-MAX(G$5:G1382),0)</f>
        <v>3342</v>
      </c>
      <c r="L1383" s="35">
        <f>MAX(G$5:G1383)</f>
        <v>1848294</v>
      </c>
      <c r="M1383" s="3">
        <v>0.7</v>
      </c>
      <c r="N1383" s="38">
        <f>INT(B1383*0.2)</f>
        <v>4410703</v>
      </c>
      <c r="O1383" s="38">
        <f t="shared" si="65"/>
        <v>770122</v>
      </c>
      <c r="P1383">
        <f>INT(L1383*2.5)</f>
        <v>4620735</v>
      </c>
      <c r="Q1383">
        <f>INT(L1383/4)</f>
        <v>462073</v>
      </c>
      <c r="W1383" s="4" t="s">
        <v>8249</v>
      </c>
      <c r="X1383">
        <v>9</v>
      </c>
      <c r="Y1383">
        <f>IF(MOD(X1383,9)=0,N1383,IF(MOD(X1383,6)=0,N1383,IF(MOD(X1383,3)=0,N1383)))</f>
        <v>4410703</v>
      </c>
      <c r="Z1383">
        <f>IF(MOD(X1383,9)=0,O1383,IF(MOD(X1383,6)=0,O1383,IF(MOD(X1383,3)=0,O1383)))</f>
        <v>770122</v>
      </c>
    </row>
    <row r="1384" spans="1:26">
      <c r="A1384" s="4" t="s">
        <v>294</v>
      </c>
      <c r="B1384" s="3">
        <f>主线辅助!B1380</f>
        <v>22072429</v>
      </c>
      <c r="C1384" s="3">
        <v>7</v>
      </c>
      <c r="D1384" s="3">
        <v>90</v>
      </c>
      <c r="E1384" s="3">
        <v>3</v>
      </c>
      <c r="F1384" s="25">
        <f t="shared" si="63"/>
        <v>2034325</v>
      </c>
      <c r="G1384" s="25">
        <v>1849879</v>
      </c>
      <c r="H1384" s="26">
        <f>ROUND((F1384/4*5.5+F1384*2.7+F1384/4*10*1)*2,0)*C1384</f>
        <v>187259618</v>
      </c>
      <c r="I1384" s="26">
        <f t="shared" si="64"/>
        <v>170281363</v>
      </c>
      <c r="J1384" s="26"/>
      <c r="K1384" s="35">
        <f>MAX(G1384-MAX(G$5:G1383),0)</f>
        <v>1585</v>
      </c>
      <c r="L1384" s="35">
        <f>MAX(G$5:G1384)</f>
        <v>1849879</v>
      </c>
      <c r="M1384" s="3">
        <v>0.7</v>
      </c>
      <c r="N1384" s="38">
        <f>INT(B1384*0.2)</f>
        <v>4414485</v>
      </c>
      <c r="O1384" s="38">
        <f t="shared" si="65"/>
        <v>770782</v>
      </c>
      <c r="P1384">
        <f>INT(L1384*2.5)</f>
        <v>4624697</v>
      </c>
      <c r="Q1384">
        <f>INT(L1384/4)</f>
        <v>462469</v>
      </c>
      <c r="W1384" s="4" t="s">
        <v>8249</v>
      </c>
      <c r="X1384">
        <v>10</v>
      </c>
      <c r="Y1384" t="b">
        <f>IF(MOD(X1384,9)=0,N1384,IF(MOD(X1384,6)=0,N1384,IF(MOD(X1384,3)=0,N1384)))</f>
        <v>0</v>
      </c>
      <c r="Z1384" t="b">
        <f>IF(MOD(X1384,9)=0,O1384,IF(MOD(X1384,6)=0,O1384,IF(MOD(X1384,3)=0,O1384)))</f>
        <v>0</v>
      </c>
    </row>
    <row r="1385" spans="1:26">
      <c r="A1385" s="4" t="s">
        <v>1609</v>
      </c>
      <c r="B1385" s="3">
        <f>主线辅助!B1381</f>
        <v>22194006</v>
      </c>
      <c r="C1385" s="3">
        <v>7</v>
      </c>
      <c r="D1385" s="3">
        <v>90</v>
      </c>
      <c r="E1385" s="3">
        <v>3</v>
      </c>
      <c r="F1385" s="25">
        <f t="shared" si="63"/>
        <v>2045530</v>
      </c>
      <c r="G1385" s="25">
        <v>1860069</v>
      </c>
      <c r="H1385" s="26">
        <f>ROUND((F1385/4*5.5+F1385*2.7+F1385/4*10*1)*2,0)*C1385</f>
        <v>188291040</v>
      </c>
      <c r="I1385" s="26">
        <f t="shared" si="64"/>
        <v>171219349</v>
      </c>
      <c r="J1385" s="26"/>
      <c r="K1385" s="35">
        <f>MAX(G1385-MAX(G$5:G1384),0)</f>
        <v>10190</v>
      </c>
      <c r="L1385" s="35">
        <f>MAX(G$5:G1385)</f>
        <v>1860069</v>
      </c>
      <c r="M1385" s="3">
        <v>0.7</v>
      </c>
      <c r="N1385" s="38">
        <f>INT(B1385*0.2)</f>
        <v>4438801</v>
      </c>
      <c r="O1385" s="38">
        <f t="shared" si="65"/>
        <v>775028</v>
      </c>
      <c r="P1385">
        <f>INT(L1385*2.5)</f>
        <v>4650172</v>
      </c>
      <c r="Q1385">
        <f>INT(L1385/4)</f>
        <v>465017</v>
      </c>
      <c r="W1385" s="4" t="s">
        <v>8250</v>
      </c>
      <c r="X1385">
        <v>1</v>
      </c>
      <c r="Y1385" t="b">
        <f>IF(MOD(X1385,9)=0,N1385,IF(MOD(X1385,6)=0,N1385,IF(MOD(X1385,3)=0,N1385)))</f>
        <v>0</v>
      </c>
      <c r="Z1385" t="b">
        <f>IF(MOD(X1385,9)=0,O1385,IF(MOD(X1385,6)=0,O1385,IF(MOD(X1385,3)=0,O1385)))</f>
        <v>0</v>
      </c>
    </row>
    <row r="1386" spans="1:26">
      <c r="A1386" s="4" t="s">
        <v>1610</v>
      </c>
      <c r="B1386" s="3">
        <f>主线辅助!B1382</f>
        <v>22212945</v>
      </c>
      <c r="C1386" s="3">
        <v>7</v>
      </c>
      <c r="D1386" s="3">
        <v>90</v>
      </c>
      <c r="E1386" s="3">
        <v>3</v>
      </c>
      <c r="F1386" s="25">
        <f t="shared" si="63"/>
        <v>2047276</v>
      </c>
      <c r="G1386" s="25">
        <v>1861656</v>
      </c>
      <c r="H1386" s="26">
        <f>ROUND((F1386/4*5.5+F1386*2.7+F1386/4*10*1)*2,0)*C1386</f>
        <v>188451753</v>
      </c>
      <c r="I1386" s="26">
        <f t="shared" si="64"/>
        <v>171365432</v>
      </c>
      <c r="J1386" s="26"/>
      <c r="K1386" s="35">
        <f>MAX(G1386-MAX(G$5:G1385),0)</f>
        <v>1587</v>
      </c>
      <c r="L1386" s="35">
        <f>MAX(G$5:G1386)</f>
        <v>1861656</v>
      </c>
      <c r="M1386" s="3">
        <v>0.7</v>
      </c>
      <c r="N1386" s="38">
        <f>INT(B1386*0.2)</f>
        <v>4442589</v>
      </c>
      <c r="O1386" s="38">
        <f t="shared" si="65"/>
        <v>775690</v>
      </c>
      <c r="P1386">
        <f>INT(L1386*2.5)</f>
        <v>4654140</v>
      </c>
      <c r="Q1386">
        <f>INT(L1386/4)</f>
        <v>465414</v>
      </c>
      <c r="W1386" s="4" t="s">
        <v>8250</v>
      </c>
      <c r="X1386">
        <v>2</v>
      </c>
      <c r="Y1386" t="b">
        <f>IF(MOD(X1386,9)=0,N1386,IF(MOD(X1386,6)=0,N1386,IF(MOD(X1386,3)=0,N1386)))</f>
        <v>0</v>
      </c>
      <c r="Z1386" t="b">
        <f>IF(MOD(X1386,9)=0,O1386,IF(MOD(X1386,6)=0,O1386,IF(MOD(X1386,3)=0,O1386)))</f>
        <v>0</v>
      </c>
    </row>
    <row r="1387" spans="1:26">
      <c r="A1387" s="4" t="s">
        <v>1611</v>
      </c>
      <c r="B1387" s="3">
        <f>主线辅助!B1383</f>
        <v>22252977</v>
      </c>
      <c r="C1387" s="3">
        <v>7</v>
      </c>
      <c r="D1387" s="3">
        <v>90</v>
      </c>
      <c r="E1387" s="3">
        <v>3</v>
      </c>
      <c r="F1387" s="25">
        <f t="shared" si="63"/>
        <v>2050965</v>
      </c>
      <c r="G1387" s="25">
        <v>1865011</v>
      </c>
      <c r="H1387" s="26">
        <f>ROUND((F1387/4*5.5+F1387*2.7+F1387/4*10*1)*2,0)*C1387</f>
        <v>188791330</v>
      </c>
      <c r="I1387" s="26">
        <f t="shared" si="64"/>
        <v>171674265</v>
      </c>
      <c r="J1387" s="26"/>
      <c r="K1387" s="35">
        <f>MAX(G1387-MAX(G$5:G1386),0)</f>
        <v>3355</v>
      </c>
      <c r="L1387" s="35">
        <f>MAX(G$5:G1387)</f>
        <v>1865011</v>
      </c>
      <c r="M1387" s="3">
        <v>0.7</v>
      </c>
      <c r="N1387" s="38">
        <f>INT(B1387*0.2)</f>
        <v>4450595</v>
      </c>
      <c r="O1387" s="38">
        <f t="shared" si="65"/>
        <v>777087</v>
      </c>
      <c r="P1387">
        <f>INT(L1387*2.5)</f>
        <v>4662527</v>
      </c>
      <c r="Q1387">
        <f>INT(L1387/4)</f>
        <v>466252</v>
      </c>
      <c r="W1387" s="4" t="s">
        <v>8250</v>
      </c>
      <c r="X1387">
        <v>3</v>
      </c>
      <c r="Y1387">
        <f>IF(MOD(X1387,9)=0,N1387,IF(MOD(X1387,6)=0,N1387,IF(MOD(X1387,3)=0,N1387)))</f>
        <v>4450595</v>
      </c>
      <c r="Z1387">
        <f>IF(MOD(X1387,9)=0,O1387,IF(MOD(X1387,6)=0,O1387,IF(MOD(X1387,3)=0,O1387)))</f>
        <v>777087</v>
      </c>
    </row>
    <row r="1388" spans="1:26">
      <c r="A1388" s="4" t="s">
        <v>1612</v>
      </c>
      <c r="B1388" s="3">
        <f>主线辅助!B1384</f>
        <v>22271944</v>
      </c>
      <c r="C1388" s="3">
        <v>7</v>
      </c>
      <c r="D1388" s="3">
        <v>90</v>
      </c>
      <c r="E1388" s="3">
        <v>3</v>
      </c>
      <c r="F1388" s="25">
        <f t="shared" si="63"/>
        <v>2052713</v>
      </c>
      <c r="G1388" s="25">
        <v>1866600</v>
      </c>
      <c r="H1388" s="26">
        <f>ROUND((F1388/4*5.5+F1388*2.7+F1388/4*10*1)*2,0)*C1388</f>
        <v>188952232</v>
      </c>
      <c r="I1388" s="26">
        <f t="shared" si="64"/>
        <v>171820530</v>
      </c>
      <c r="J1388" s="26"/>
      <c r="K1388" s="35">
        <f>MAX(G1388-MAX(G$5:G1387),0)</f>
        <v>1589</v>
      </c>
      <c r="L1388" s="35">
        <f>MAX(G$5:G1388)</f>
        <v>1866600</v>
      </c>
      <c r="M1388" s="3">
        <v>0.7</v>
      </c>
      <c r="N1388" s="38">
        <f>INT(B1388*0.2)</f>
        <v>4454388</v>
      </c>
      <c r="O1388" s="38">
        <f t="shared" si="65"/>
        <v>777750</v>
      </c>
      <c r="P1388">
        <f>INT(L1388*2.5)</f>
        <v>4666500</v>
      </c>
      <c r="Q1388">
        <f>INT(L1388/4)</f>
        <v>466650</v>
      </c>
      <c r="W1388" s="4" t="s">
        <v>8250</v>
      </c>
      <c r="X1388">
        <v>4</v>
      </c>
      <c r="Y1388" t="b">
        <f>IF(MOD(X1388,9)=0,N1388,IF(MOD(X1388,6)=0,N1388,IF(MOD(X1388,3)=0,N1388)))</f>
        <v>0</v>
      </c>
      <c r="Z1388" t="b">
        <f>IF(MOD(X1388,9)=0,O1388,IF(MOD(X1388,6)=0,O1388,IF(MOD(X1388,3)=0,O1388)))</f>
        <v>0</v>
      </c>
    </row>
    <row r="1389" spans="1:26">
      <c r="A1389" s="4" t="s">
        <v>1613</v>
      </c>
      <c r="B1389" s="3">
        <f>主线辅助!B1385</f>
        <v>22290914</v>
      </c>
      <c r="C1389" s="3">
        <v>7</v>
      </c>
      <c r="D1389" s="3">
        <v>90</v>
      </c>
      <c r="E1389" s="3">
        <v>3</v>
      </c>
      <c r="F1389" s="25">
        <f t="shared" si="63"/>
        <v>2054462</v>
      </c>
      <c r="G1389" s="25">
        <v>1868190</v>
      </c>
      <c r="H1389" s="26">
        <f>ROUND((F1389/4*5.5+F1389*2.7+F1389/4*10*1)*2,0)*C1389</f>
        <v>189113225</v>
      </c>
      <c r="I1389" s="26">
        <f t="shared" si="64"/>
        <v>171966893</v>
      </c>
      <c r="J1389" s="26"/>
      <c r="K1389" s="35">
        <f>MAX(G1389-MAX(G$5:G1388),0)</f>
        <v>1590</v>
      </c>
      <c r="L1389" s="35">
        <f>MAX(G$5:G1389)</f>
        <v>1868190</v>
      </c>
      <c r="M1389" s="3">
        <v>0.7</v>
      </c>
      <c r="N1389" s="38">
        <f>INT(B1389*0.2)</f>
        <v>4458182</v>
      </c>
      <c r="O1389" s="38">
        <f t="shared" si="65"/>
        <v>778412</v>
      </c>
      <c r="P1389">
        <f>INT(L1389*2.5)</f>
        <v>4670475</v>
      </c>
      <c r="Q1389">
        <f>INT(L1389/4)</f>
        <v>467047</v>
      </c>
      <c r="W1389" s="4" t="s">
        <v>8250</v>
      </c>
      <c r="X1389">
        <v>5</v>
      </c>
      <c r="Y1389" t="b">
        <f>IF(MOD(X1389,9)=0,N1389,IF(MOD(X1389,6)=0,N1389,IF(MOD(X1389,3)=0,N1389)))</f>
        <v>0</v>
      </c>
      <c r="Z1389" t="b">
        <f>IF(MOD(X1389,9)=0,O1389,IF(MOD(X1389,6)=0,O1389,IF(MOD(X1389,3)=0,O1389)))</f>
        <v>0</v>
      </c>
    </row>
    <row r="1390" spans="1:26">
      <c r="A1390" s="4" t="s">
        <v>1614</v>
      </c>
      <c r="B1390" s="3">
        <f>主线辅助!B1386</f>
        <v>22331047</v>
      </c>
      <c r="C1390" s="3">
        <v>7</v>
      </c>
      <c r="D1390" s="3">
        <v>90</v>
      </c>
      <c r="E1390" s="3">
        <v>3</v>
      </c>
      <c r="F1390" s="25">
        <f t="shared" si="63"/>
        <v>2058161</v>
      </c>
      <c r="G1390" s="25">
        <v>1871554</v>
      </c>
      <c r="H1390" s="26">
        <f>ROUND((F1390/4*5.5+F1390*2.7+F1390/4*10*1)*2,0)*C1390</f>
        <v>189453719</v>
      </c>
      <c r="I1390" s="26">
        <f t="shared" si="64"/>
        <v>172276545</v>
      </c>
      <c r="J1390" s="26"/>
      <c r="K1390" s="35">
        <f>MAX(G1390-MAX(G$5:G1389),0)</f>
        <v>3364</v>
      </c>
      <c r="L1390" s="35">
        <f>MAX(G$5:G1390)</f>
        <v>1871554</v>
      </c>
      <c r="M1390" s="3">
        <v>0.7</v>
      </c>
      <c r="N1390" s="38">
        <f>INT(B1390*0.2)</f>
        <v>4466209</v>
      </c>
      <c r="O1390" s="38">
        <f t="shared" si="65"/>
        <v>779813</v>
      </c>
      <c r="P1390">
        <f>INT(L1390*2.5)</f>
        <v>4678885</v>
      </c>
      <c r="Q1390">
        <f>INT(L1390/4)</f>
        <v>467888</v>
      </c>
      <c r="W1390" s="4" t="s">
        <v>8250</v>
      </c>
      <c r="X1390">
        <v>6</v>
      </c>
      <c r="Y1390">
        <f>IF(MOD(X1390,9)=0,N1390,IF(MOD(X1390,6)=0,N1390,IF(MOD(X1390,3)=0,N1390)))</f>
        <v>4466209</v>
      </c>
      <c r="Z1390">
        <f>IF(MOD(X1390,9)=0,O1390,IF(MOD(X1390,6)=0,O1390,IF(MOD(X1390,3)=0,O1390)))</f>
        <v>779813</v>
      </c>
    </row>
    <row r="1391" spans="1:26">
      <c r="A1391" s="4" t="s">
        <v>1615</v>
      </c>
      <c r="B1391" s="3">
        <f>主线辅助!B1387</f>
        <v>22350046</v>
      </c>
      <c r="C1391" s="3">
        <v>7</v>
      </c>
      <c r="D1391" s="3">
        <v>90</v>
      </c>
      <c r="E1391" s="3">
        <v>3</v>
      </c>
      <c r="F1391" s="25">
        <f t="shared" si="63"/>
        <v>2059912</v>
      </c>
      <c r="G1391" s="25">
        <v>1873146</v>
      </c>
      <c r="H1391" s="26">
        <f>ROUND((F1391/4*5.5+F1391*2.7+F1391/4*10*1)*2,0)*C1391</f>
        <v>189614901</v>
      </c>
      <c r="I1391" s="26">
        <f t="shared" si="64"/>
        <v>172423090</v>
      </c>
      <c r="J1391" s="26"/>
      <c r="K1391" s="35">
        <f>MAX(G1391-MAX(G$5:G1390),0)</f>
        <v>1592</v>
      </c>
      <c r="L1391" s="35">
        <f>MAX(G$5:G1391)</f>
        <v>1873146</v>
      </c>
      <c r="M1391" s="3">
        <v>0.7</v>
      </c>
      <c r="N1391" s="38">
        <f>INT(B1391*0.2)</f>
        <v>4470009</v>
      </c>
      <c r="O1391" s="38">
        <f t="shared" si="65"/>
        <v>780477</v>
      </c>
      <c r="P1391">
        <f>INT(L1391*2.5)</f>
        <v>4682865</v>
      </c>
      <c r="Q1391">
        <f>INT(L1391/4)</f>
        <v>468286</v>
      </c>
      <c r="W1391" s="4" t="s">
        <v>8250</v>
      </c>
      <c r="X1391">
        <v>7</v>
      </c>
      <c r="Y1391" t="b">
        <f>IF(MOD(X1391,9)=0,N1391,IF(MOD(X1391,6)=0,N1391,IF(MOD(X1391,3)=0,N1391)))</f>
        <v>0</v>
      </c>
      <c r="Z1391" t="b">
        <f>IF(MOD(X1391,9)=0,O1391,IF(MOD(X1391,6)=0,O1391,IF(MOD(X1391,3)=0,O1391)))</f>
        <v>0</v>
      </c>
    </row>
    <row r="1392" spans="1:26">
      <c r="A1392" s="4" t="s">
        <v>1616</v>
      </c>
      <c r="B1392" s="3">
        <f>主线辅助!B1388</f>
        <v>22369049</v>
      </c>
      <c r="C1392" s="3">
        <v>7</v>
      </c>
      <c r="D1392" s="3">
        <v>90</v>
      </c>
      <c r="E1392" s="3">
        <v>3</v>
      </c>
      <c r="F1392" s="25">
        <f t="shared" si="63"/>
        <v>2061663</v>
      </c>
      <c r="G1392" s="25">
        <v>1874739</v>
      </c>
      <c r="H1392" s="26">
        <f>ROUND((F1392/4*5.5+F1392*2.7+F1392/4*10*1)*2,0)*C1392</f>
        <v>189776076</v>
      </c>
      <c r="I1392" s="26">
        <f t="shared" si="64"/>
        <v>172569726</v>
      </c>
      <c r="J1392" s="26"/>
      <c r="K1392" s="35">
        <f>MAX(G1392-MAX(G$5:G1391),0)</f>
        <v>1593</v>
      </c>
      <c r="L1392" s="35">
        <f>MAX(G$5:G1392)</f>
        <v>1874739</v>
      </c>
      <c r="M1392" s="3">
        <v>0.7</v>
      </c>
      <c r="N1392" s="38">
        <f>INT(B1392*0.2)</f>
        <v>4473809</v>
      </c>
      <c r="O1392" s="38">
        <f t="shared" si="65"/>
        <v>781140</v>
      </c>
      <c r="P1392">
        <f>INT(L1392*2.5)</f>
        <v>4686847</v>
      </c>
      <c r="Q1392">
        <f>INT(L1392/4)</f>
        <v>468684</v>
      </c>
      <c r="W1392" s="4" t="s">
        <v>8250</v>
      </c>
      <c r="X1392">
        <v>8</v>
      </c>
      <c r="Y1392" t="b">
        <f>IF(MOD(X1392,9)=0,N1392,IF(MOD(X1392,6)=0,N1392,IF(MOD(X1392,3)=0,N1392)))</f>
        <v>0</v>
      </c>
      <c r="Z1392" t="b">
        <f>IF(MOD(X1392,9)=0,O1392,IF(MOD(X1392,6)=0,O1392,IF(MOD(X1392,3)=0,O1392)))</f>
        <v>0</v>
      </c>
    </row>
    <row r="1393" spans="1:26">
      <c r="A1393" s="4" t="s">
        <v>1617</v>
      </c>
      <c r="B1393" s="3">
        <f>主线辅助!B1389</f>
        <v>22409287</v>
      </c>
      <c r="C1393" s="3">
        <v>7</v>
      </c>
      <c r="D1393" s="3">
        <v>90</v>
      </c>
      <c r="E1393" s="3">
        <v>3</v>
      </c>
      <c r="F1393" s="25">
        <f t="shared" si="63"/>
        <v>2065372</v>
      </c>
      <c r="G1393" s="25">
        <v>1878111</v>
      </c>
      <c r="H1393" s="26">
        <f>ROUND((F1393/4*5.5+F1393*2.7+F1393/4*10*1)*2,0)*C1393</f>
        <v>190117494</v>
      </c>
      <c r="I1393" s="26">
        <f t="shared" si="64"/>
        <v>172880120</v>
      </c>
      <c r="J1393" s="26"/>
      <c r="K1393" s="35">
        <f>MAX(G1393-MAX(G$5:G1392),0)</f>
        <v>3372</v>
      </c>
      <c r="L1393" s="35">
        <f>MAX(G$5:G1393)</f>
        <v>1878111</v>
      </c>
      <c r="M1393" s="3">
        <v>0.7</v>
      </c>
      <c r="N1393" s="38">
        <f>INT(B1393*0.2)</f>
        <v>4481857</v>
      </c>
      <c r="O1393" s="38">
        <f t="shared" si="65"/>
        <v>782545</v>
      </c>
      <c r="P1393">
        <f>INT(L1393*2.5)</f>
        <v>4695277</v>
      </c>
      <c r="Q1393">
        <f>INT(L1393/4)</f>
        <v>469527</v>
      </c>
      <c r="W1393" s="4" t="s">
        <v>8250</v>
      </c>
      <c r="X1393">
        <v>9</v>
      </c>
      <c r="Y1393">
        <f>IF(MOD(X1393,9)=0,N1393,IF(MOD(X1393,6)=0,N1393,IF(MOD(X1393,3)=0,N1393)))</f>
        <v>4481857</v>
      </c>
      <c r="Z1393">
        <f>IF(MOD(X1393,9)=0,O1393,IF(MOD(X1393,6)=0,O1393,IF(MOD(X1393,3)=0,O1393)))</f>
        <v>782545</v>
      </c>
    </row>
    <row r="1394" spans="1:26">
      <c r="A1394" s="4" t="s">
        <v>296</v>
      </c>
      <c r="B1394" s="3">
        <f>主线辅助!B1390</f>
        <v>22428318</v>
      </c>
      <c r="C1394" s="3">
        <v>7</v>
      </c>
      <c r="D1394" s="3">
        <v>90</v>
      </c>
      <c r="E1394" s="3">
        <v>3</v>
      </c>
      <c r="F1394" s="25">
        <f t="shared" si="63"/>
        <v>2067126</v>
      </c>
      <c r="G1394" s="25">
        <v>1879706</v>
      </c>
      <c r="H1394" s="26">
        <f>ROUND((F1394/4*5.5+F1394*2.7+F1394/4*10*1)*2,0)*C1394</f>
        <v>190278949</v>
      </c>
      <c r="I1394" s="26">
        <f t="shared" si="64"/>
        <v>173026938</v>
      </c>
      <c r="J1394" s="26"/>
      <c r="K1394" s="35">
        <f>MAX(G1394-MAX(G$5:G1393),0)</f>
        <v>1595</v>
      </c>
      <c r="L1394" s="35">
        <f>MAX(G$5:G1394)</f>
        <v>1879706</v>
      </c>
      <c r="M1394" s="3">
        <v>0.7</v>
      </c>
      <c r="N1394" s="38">
        <f>INT(B1394*0.2)</f>
        <v>4485663</v>
      </c>
      <c r="O1394" s="38">
        <f t="shared" si="65"/>
        <v>783210</v>
      </c>
      <c r="P1394">
        <f>INT(L1394*2.5)</f>
        <v>4699265</v>
      </c>
      <c r="Q1394">
        <f>INT(L1394/4)</f>
        <v>469926</v>
      </c>
      <c r="W1394" s="4" t="s">
        <v>8250</v>
      </c>
      <c r="X1394">
        <v>10</v>
      </c>
      <c r="Y1394" t="b">
        <f>IF(MOD(X1394,9)=0,N1394,IF(MOD(X1394,6)=0,N1394,IF(MOD(X1394,3)=0,N1394)))</f>
        <v>0</v>
      </c>
      <c r="Z1394" t="b">
        <f>IF(MOD(X1394,9)=0,O1394,IF(MOD(X1394,6)=0,O1394,IF(MOD(X1394,3)=0,O1394)))</f>
        <v>0</v>
      </c>
    </row>
    <row r="1395" spans="1:26">
      <c r="A1395" s="4" t="s">
        <v>1618</v>
      </c>
      <c r="B1395" s="3">
        <f>主线辅助!B1391</f>
        <v>22550913</v>
      </c>
      <c r="C1395" s="3">
        <v>7</v>
      </c>
      <c r="D1395" s="3">
        <v>90</v>
      </c>
      <c r="E1395" s="3">
        <v>3</v>
      </c>
      <c r="F1395" s="25">
        <f t="shared" si="63"/>
        <v>2078425</v>
      </c>
      <c r="G1395" s="25">
        <v>1889981</v>
      </c>
      <c r="H1395" s="26">
        <f>ROUND((F1395/4*5.5+F1395*2.7+F1395/4*10*1)*2,0)*C1395</f>
        <v>191319023</v>
      </c>
      <c r="I1395" s="26">
        <f t="shared" si="64"/>
        <v>173972750</v>
      </c>
      <c r="J1395" s="26"/>
      <c r="K1395" s="35">
        <f>MAX(G1395-MAX(G$5:G1394),0)</f>
        <v>10275</v>
      </c>
      <c r="L1395" s="35">
        <f>MAX(G$5:G1395)</f>
        <v>1889981</v>
      </c>
      <c r="M1395" s="3">
        <v>0.7</v>
      </c>
      <c r="N1395" s="38">
        <f>INT(B1395*0.2)</f>
        <v>4510182</v>
      </c>
      <c r="O1395" s="38">
        <f t="shared" si="65"/>
        <v>787491</v>
      </c>
      <c r="P1395">
        <f>INT(L1395*2.5)</f>
        <v>4724952</v>
      </c>
      <c r="Q1395">
        <f>INT(L1395/4)</f>
        <v>472495</v>
      </c>
      <c r="W1395" s="4" t="s">
        <v>8251</v>
      </c>
      <c r="X1395">
        <v>1</v>
      </c>
      <c r="Y1395" t="b">
        <f>IF(MOD(X1395,9)=0,N1395,IF(MOD(X1395,6)=0,N1395,IF(MOD(X1395,3)=0,N1395)))</f>
        <v>0</v>
      </c>
      <c r="Z1395" t="b">
        <f>IF(MOD(X1395,9)=0,O1395,IF(MOD(X1395,6)=0,O1395,IF(MOD(X1395,3)=0,O1395)))</f>
        <v>0</v>
      </c>
    </row>
    <row r="1396" spans="1:26">
      <c r="A1396" s="4" t="s">
        <v>1619</v>
      </c>
      <c r="B1396" s="3">
        <f>主线辅助!B1392</f>
        <v>22569972</v>
      </c>
      <c r="C1396" s="3">
        <v>7</v>
      </c>
      <c r="D1396" s="3">
        <v>90</v>
      </c>
      <c r="E1396" s="3">
        <v>3</v>
      </c>
      <c r="F1396" s="25">
        <f t="shared" si="63"/>
        <v>2080181</v>
      </c>
      <c r="G1396" s="25">
        <v>1891578</v>
      </c>
      <c r="H1396" s="26">
        <f>ROUND((F1396/4*5.5+F1396*2.7+F1396/4*10*1)*2,0)*C1396</f>
        <v>191480660</v>
      </c>
      <c r="I1396" s="26">
        <f t="shared" si="64"/>
        <v>174119757</v>
      </c>
      <c r="J1396" s="26"/>
      <c r="K1396" s="35">
        <f>MAX(G1396-MAX(G$5:G1395),0)</f>
        <v>1597</v>
      </c>
      <c r="L1396" s="35">
        <f>MAX(G$5:G1396)</f>
        <v>1891578</v>
      </c>
      <c r="M1396" s="3">
        <v>0.7</v>
      </c>
      <c r="N1396" s="38">
        <f>INT(B1396*0.2)</f>
        <v>4513994</v>
      </c>
      <c r="O1396" s="38">
        <f t="shared" si="65"/>
        <v>788157</v>
      </c>
      <c r="P1396">
        <f>INT(L1396*2.5)</f>
        <v>4728945</v>
      </c>
      <c r="Q1396">
        <f>INT(L1396/4)</f>
        <v>472894</v>
      </c>
      <c r="W1396" s="4" t="s">
        <v>8251</v>
      </c>
      <c r="X1396">
        <v>2</v>
      </c>
      <c r="Y1396" t="b">
        <f>IF(MOD(X1396,9)=0,N1396,IF(MOD(X1396,6)=0,N1396,IF(MOD(X1396,3)=0,N1396)))</f>
        <v>0</v>
      </c>
      <c r="Z1396" t="b">
        <f>IF(MOD(X1396,9)=0,O1396,IF(MOD(X1396,6)=0,O1396,IF(MOD(X1396,3)=0,O1396)))</f>
        <v>0</v>
      </c>
    </row>
    <row r="1397" spans="1:26">
      <c r="A1397" s="4" t="s">
        <v>1620</v>
      </c>
      <c r="B1397" s="3">
        <f>主线辅助!B1393</f>
        <v>22610366</v>
      </c>
      <c r="C1397" s="3">
        <v>7</v>
      </c>
      <c r="D1397" s="3">
        <v>90</v>
      </c>
      <c r="E1397" s="3">
        <v>3</v>
      </c>
      <c r="F1397" s="25">
        <f t="shared" si="63"/>
        <v>2083904</v>
      </c>
      <c r="G1397" s="25">
        <v>1894963</v>
      </c>
      <c r="H1397" s="26">
        <f>ROUND((F1397/4*5.5+F1397*2.7+F1397/4*10*1)*2,0)*C1397</f>
        <v>191823366</v>
      </c>
      <c r="I1397" s="26">
        <f t="shared" si="64"/>
        <v>174431341</v>
      </c>
      <c r="J1397" s="26"/>
      <c r="K1397" s="35">
        <f>MAX(G1397-MAX(G$5:G1396),0)</f>
        <v>3385</v>
      </c>
      <c r="L1397" s="35">
        <f>MAX(G$5:G1397)</f>
        <v>1894963</v>
      </c>
      <c r="M1397" s="3">
        <v>0.7</v>
      </c>
      <c r="N1397" s="38">
        <f>INT(B1397*0.2)</f>
        <v>4522073</v>
      </c>
      <c r="O1397" s="38">
        <f t="shared" si="65"/>
        <v>789567</v>
      </c>
      <c r="P1397">
        <f>INT(L1397*2.5)</f>
        <v>4737407</v>
      </c>
      <c r="Q1397">
        <f>INT(L1397/4)</f>
        <v>473740</v>
      </c>
      <c r="W1397" s="4" t="s">
        <v>8251</v>
      </c>
      <c r="X1397">
        <v>3</v>
      </c>
      <c r="Y1397">
        <f>IF(MOD(X1397,9)=0,N1397,IF(MOD(X1397,6)=0,N1397,IF(MOD(X1397,3)=0,N1397)))</f>
        <v>4522073</v>
      </c>
      <c r="Z1397">
        <f>IF(MOD(X1397,9)=0,O1397,IF(MOD(X1397,6)=0,O1397,IF(MOD(X1397,3)=0,O1397)))</f>
        <v>789567</v>
      </c>
    </row>
    <row r="1398" spans="1:26">
      <c r="A1398" s="4" t="s">
        <v>1621</v>
      </c>
      <c r="B1398" s="3">
        <f>主线辅助!B1394</f>
        <v>22629455</v>
      </c>
      <c r="C1398" s="3">
        <v>7</v>
      </c>
      <c r="D1398" s="3">
        <v>90</v>
      </c>
      <c r="E1398" s="3">
        <v>3</v>
      </c>
      <c r="F1398" s="25">
        <f t="shared" si="63"/>
        <v>2085664</v>
      </c>
      <c r="G1398" s="25">
        <v>1896563</v>
      </c>
      <c r="H1398" s="26">
        <f>ROUND((F1398/4*5.5+F1398*2.7+F1398/4*10*1)*2,0)*C1398</f>
        <v>191985374</v>
      </c>
      <c r="I1398" s="26">
        <f t="shared" si="64"/>
        <v>174578621</v>
      </c>
      <c r="J1398" s="26"/>
      <c r="K1398" s="35">
        <f>MAX(G1398-MAX(G$5:G1397),0)</f>
        <v>1600</v>
      </c>
      <c r="L1398" s="35">
        <f>MAX(G$5:G1398)</f>
        <v>1896563</v>
      </c>
      <c r="M1398" s="3">
        <v>0.7</v>
      </c>
      <c r="N1398" s="38">
        <f>INT(B1398*0.2)</f>
        <v>4525891</v>
      </c>
      <c r="O1398" s="38">
        <f t="shared" si="65"/>
        <v>790233</v>
      </c>
      <c r="P1398">
        <f>INT(L1398*2.5)</f>
        <v>4741407</v>
      </c>
      <c r="Q1398">
        <f>INT(L1398/4)</f>
        <v>474140</v>
      </c>
      <c r="W1398" s="4" t="s">
        <v>8251</v>
      </c>
      <c r="X1398">
        <v>4</v>
      </c>
      <c r="Y1398" t="b">
        <f>IF(MOD(X1398,9)=0,N1398,IF(MOD(X1398,6)=0,N1398,IF(MOD(X1398,3)=0,N1398)))</f>
        <v>0</v>
      </c>
      <c r="Z1398" t="b">
        <f>IF(MOD(X1398,9)=0,O1398,IF(MOD(X1398,6)=0,O1398,IF(MOD(X1398,3)=0,O1398)))</f>
        <v>0</v>
      </c>
    </row>
    <row r="1399" spans="1:26">
      <c r="A1399" s="4" t="s">
        <v>1622</v>
      </c>
      <c r="B1399" s="3">
        <f>主线辅助!B1395</f>
        <v>22648544</v>
      </c>
      <c r="C1399" s="3">
        <v>7</v>
      </c>
      <c r="D1399" s="3">
        <v>90</v>
      </c>
      <c r="E1399" s="3">
        <v>3</v>
      </c>
      <c r="F1399" s="25">
        <f t="shared" si="63"/>
        <v>2087423</v>
      </c>
      <c r="G1399" s="25">
        <v>1898163</v>
      </c>
      <c r="H1399" s="26">
        <f>ROUND((F1399/4*5.5+F1399*2.7+F1399/4*10*1)*2,0)*C1399</f>
        <v>192147284</v>
      </c>
      <c r="I1399" s="26">
        <f t="shared" si="64"/>
        <v>174725901</v>
      </c>
      <c r="J1399" s="26"/>
      <c r="K1399" s="35">
        <f>MAX(G1399-MAX(G$5:G1398),0)</f>
        <v>1600</v>
      </c>
      <c r="L1399" s="35">
        <f>MAX(G$5:G1399)</f>
        <v>1898163</v>
      </c>
      <c r="M1399" s="3">
        <v>0.7</v>
      </c>
      <c r="N1399" s="38">
        <f>INT(B1399*0.2)</f>
        <v>4529708</v>
      </c>
      <c r="O1399" s="38">
        <f t="shared" si="65"/>
        <v>790900</v>
      </c>
      <c r="P1399">
        <f>INT(L1399*2.5)</f>
        <v>4745407</v>
      </c>
      <c r="Q1399">
        <f>INT(L1399/4)</f>
        <v>474540</v>
      </c>
      <c r="W1399" s="4" t="s">
        <v>8251</v>
      </c>
      <c r="X1399">
        <v>5</v>
      </c>
      <c r="Y1399" t="b">
        <f>IF(MOD(X1399,9)=0,N1399,IF(MOD(X1399,6)=0,N1399,IF(MOD(X1399,3)=0,N1399)))</f>
        <v>0</v>
      </c>
      <c r="Z1399" t="b">
        <f>IF(MOD(X1399,9)=0,O1399,IF(MOD(X1399,6)=0,O1399,IF(MOD(X1399,3)=0,O1399)))</f>
        <v>0</v>
      </c>
    </row>
    <row r="1400" spans="1:26">
      <c r="A1400" s="4" t="s">
        <v>1623</v>
      </c>
      <c r="B1400" s="3">
        <f>主线辅助!B1396</f>
        <v>22689043</v>
      </c>
      <c r="C1400" s="3">
        <v>7</v>
      </c>
      <c r="D1400" s="3">
        <v>90</v>
      </c>
      <c r="E1400" s="3">
        <v>3</v>
      </c>
      <c r="F1400" s="25">
        <f t="shared" si="63"/>
        <v>2091156</v>
      </c>
      <c r="G1400" s="25">
        <v>1901557</v>
      </c>
      <c r="H1400" s="26">
        <f>ROUND((F1400/4*5.5+F1400*2.7+F1400/4*10*1)*2,0)*C1400</f>
        <v>192490907</v>
      </c>
      <c r="I1400" s="26">
        <f t="shared" si="64"/>
        <v>175038325</v>
      </c>
      <c r="J1400" s="26"/>
      <c r="K1400" s="35">
        <f>MAX(G1400-MAX(G$5:G1399),0)</f>
        <v>3394</v>
      </c>
      <c r="L1400" s="35">
        <f>MAX(G$5:G1400)</f>
        <v>1901557</v>
      </c>
      <c r="M1400" s="3">
        <v>0.7</v>
      </c>
      <c r="N1400" s="38">
        <f>INT(B1400*0.2)</f>
        <v>4537808</v>
      </c>
      <c r="O1400" s="38">
        <f t="shared" si="65"/>
        <v>792315</v>
      </c>
      <c r="P1400">
        <f>INT(L1400*2.5)</f>
        <v>4753892</v>
      </c>
      <c r="Q1400">
        <f>INT(L1400/4)</f>
        <v>475389</v>
      </c>
      <c r="W1400" s="4" t="s">
        <v>8251</v>
      </c>
      <c r="X1400">
        <v>6</v>
      </c>
      <c r="Y1400">
        <f>IF(MOD(X1400,9)=0,N1400,IF(MOD(X1400,6)=0,N1400,IF(MOD(X1400,3)=0,N1400)))</f>
        <v>4537808</v>
      </c>
      <c r="Z1400">
        <f>IF(MOD(X1400,9)=0,O1400,IF(MOD(X1400,6)=0,O1400,IF(MOD(X1400,3)=0,O1400)))</f>
        <v>792315</v>
      </c>
    </row>
    <row r="1401" spans="1:26">
      <c r="A1401" s="4" t="s">
        <v>1624</v>
      </c>
      <c r="B1401" s="3">
        <f>主线辅助!B1397</f>
        <v>22708163</v>
      </c>
      <c r="C1401" s="3">
        <v>7</v>
      </c>
      <c r="D1401" s="3">
        <v>90</v>
      </c>
      <c r="E1401" s="3">
        <v>3</v>
      </c>
      <c r="F1401" s="25">
        <f t="shared" si="63"/>
        <v>2092918</v>
      </c>
      <c r="G1401" s="25">
        <v>1903160</v>
      </c>
      <c r="H1401" s="26">
        <f>ROUND((F1401/4*5.5+F1401*2.7+F1401/4*10*1)*2,0)*C1401</f>
        <v>192653104</v>
      </c>
      <c r="I1401" s="26">
        <f t="shared" si="64"/>
        <v>175185878</v>
      </c>
      <c r="J1401" s="26"/>
      <c r="K1401" s="35">
        <f>MAX(G1401-MAX(G$5:G1400),0)</f>
        <v>1603</v>
      </c>
      <c r="L1401" s="35">
        <f>MAX(G$5:G1401)</f>
        <v>1903160</v>
      </c>
      <c r="M1401" s="3">
        <v>0.7</v>
      </c>
      <c r="N1401" s="38">
        <f>INT(B1401*0.2)</f>
        <v>4541632</v>
      </c>
      <c r="O1401" s="38">
        <f t="shared" si="65"/>
        <v>792983</v>
      </c>
      <c r="P1401">
        <f>INT(L1401*2.5)</f>
        <v>4757900</v>
      </c>
      <c r="Q1401">
        <f>INT(L1401/4)</f>
        <v>475790</v>
      </c>
      <c r="W1401" s="4" t="s">
        <v>8251</v>
      </c>
      <c r="X1401">
        <v>7</v>
      </c>
      <c r="Y1401" t="b">
        <f>IF(MOD(X1401,9)=0,N1401,IF(MOD(X1401,6)=0,N1401,IF(MOD(X1401,3)=0,N1401)))</f>
        <v>0</v>
      </c>
      <c r="Z1401" t="b">
        <f>IF(MOD(X1401,9)=0,O1401,IF(MOD(X1401,6)=0,O1401,IF(MOD(X1401,3)=0,O1401)))</f>
        <v>0</v>
      </c>
    </row>
    <row r="1402" spans="1:26">
      <c r="A1402" s="4" t="s">
        <v>1625</v>
      </c>
      <c r="B1402" s="3">
        <f>主线辅助!B1398</f>
        <v>22727286</v>
      </c>
      <c r="C1402" s="3">
        <v>7</v>
      </c>
      <c r="D1402" s="3">
        <v>90</v>
      </c>
      <c r="E1402" s="3">
        <v>3</v>
      </c>
      <c r="F1402" s="25">
        <f t="shared" si="63"/>
        <v>2094680</v>
      </c>
      <c r="G1402" s="25">
        <v>1904762</v>
      </c>
      <c r="H1402" s="26">
        <f>ROUND((F1402/4*5.5+F1402*2.7+F1402/4*10*1)*2,0)*C1402</f>
        <v>192815294</v>
      </c>
      <c r="I1402" s="26">
        <f t="shared" si="64"/>
        <v>175333340</v>
      </c>
      <c r="J1402" s="26"/>
      <c r="K1402" s="35">
        <f>MAX(G1402-MAX(G$5:G1401),0)</f>
        <v>1602</v>
      </c>
      <c r="L1402" s="35">
        <f>MAX(G$5:G1402)</f>
        <v>1904762</v>
      </c>
      <c r="M1402" s="3">
        <v>0.7</v>
      </c>
      <c r="N1402" s="38">
        <f>INT(B1402*0.2)</f>
        <v>4545457</v>
      </c>
      <c r="O1402" s="38">
        <f t="shared" si="65"/>
        <v>793650</v>
      </c>
      <c r="P1402">
        <f>INT(L1402*2.5)</f>
        <v>4761905</v>
      </c>
      <c r="Q1402">
        <f>INT(L1402/4)</f>
        <v>476190</v>
      </c>
      <c r="W1402" s="4" t="s">
        <v>8251</v>
      </c>
      <c r="X1402">
        <v>8</v>
      </c>
      <c r="Y1402" t="b">
        <f>IF(MOD(X1402,9)=0,N1402,IF(MOD(X1402,6)=0,N1402,IF(MOD(X1402,3)=0,N1402)))</f>
        <v>0</v>
      </c>
      <c r="Z1402" t="b">
        <f>IF(MOD(X1402,9)=0,O1402,IF(MOD(X1402,6)=0,O1402,IF(MOD(X1402,3)=0,O1402)))</f>
        <v>0</v>
      </c>
    </row>
    <row r="1403" spans="1:26">
      <c r="A1403" s="4" t="s">
        <v>1626</v>
      </c>
      <c r="B1403" s="3">
        <f>主线辅助!B1399</f>
        <v>22767889</v>
      </c>
      <c r="C1403" s="3">
        <v>7</v>
      </c>
      <c r="D1403" s="3">
        <v>90</v>
      </c>
      <c r="E1403" s="3">
        <v>3</v>
      </c>
      <c r="F1403" s="25">
        <f t="shared" si="63"/>
        <v>2098422</v>
      </c>
      <c r="G1403" s="25">
        <v>1908165</v>
      </c>
      <c r="H1403" s="26">
        <f>ROUND((F1403/4*5.5+F1403*2.7+F1403/4*10*1)*2,0)*C1403</f>
        <v>193159743</v>
      </c>
      <c r="I1403" s="26">
        <f t="shared" si="64"/>
        <v>175646590</v>
      </c>
      <c r="J1403" s="26"/>
      <c r="K1403" s="35">
        <f>MAX(G1403-MAX(G$5:G1402),0)</f>
        <v>3403</v>
      </c>
      <c r="L1403" s="35">
        <f>MAX(G$5:G1403)</f>
        <v>1908165</v>
      </c>
      <c r="M1403" s="3">
        <v>0.7</v>
      </c>
      <c r="N1403" s="38">
        <f>INT(B1403*0.2)</f>
        <v>4553577</v>
      </c>
      <c r="O1403" s="38">
        <f t="shared" si="65"/>
        <v>795068</v>
      </c>
      <c r="P1403">
        <f>INT(L1403*2.5)</f>
        <v>4770412</v>
      </c>
      <c r="Q1403">
        <f>INT(L1403/4)</f>
        <v>477041</v>
      </c>
      <c r="W1403" s="4" t="s">
        <v>8251</v>
      </c>
      <c r="X1403">
        <v>9</v>
      </c>
      <c r="Y1403">
        <f>IF(MOD(X1403,9)=0,N1403,IF(MOD(X1403,6)=0,N1403,IF(MOD(X1403,3)=0,N1403)))</f>
        <v>4553577</v>
      </c>
      <c r="Z1403">
        <f>IF(MOD(X1403,9)=0,O1403,IF(MOD(X1403,6)=0,O1403,IF(MOD(X1403,3)=0,O1403)))</f>
        <v>795068</v>
      </c>
    </row>
    <row r="1404" spans="1:26">
      <c r="A1404" s="4" t="s">
        <v>298</v>
      </c>
      <c r="B1404" s="3">
        <f>主线辅助!B1400</f>
        <v>22787040</v>
      </c>
      <c r="C1404" s="3">
        <v>7</v>
      </c>
      <c r="D1404" s="3">
        <v>90</v>
      </c>
      <c r="E1404" s="3">
        <v>3</v>
      </c>
      <c r="F1404" s="25">
        <f t="shared" si="63"/>
        <v>2100188</v>
      </c>
      <c r="G1404" s="25">
        <v>1909770</v>
      </c>
      <c r="H1404" s="26">
        <f>ROUND((F1404/4*5.5+F1404*2.7+F1404/4*10*1)*2,0)*C1404</f>
        <v>193322304</v>
      </c>
      <c r="I1404" s="26">
        <f t="shared" si="64"/>
        <v>175794332</v>
      </c>
      <c r="J1404" s="26"/>
      <c r="K1404" s="35">
        <f>MAX(G1404-MAX(G$5:G1403),0)</f>
        <v>1605</v>
      </c>
      <c r="L1404" s="35">
        <f>MAX(G$5:G1404)</f>
        <v>1909770</v>
      </c>
      <c r="M1404" s="3">
        <v>0.7</v>
      </c>
      <c r="N1404" s="38">
        <f>INT(B1404*0.2)</f>
        <v>4557408</v>
      </c>
      <c r="O1404" s="38">
        <f t="shared" si="65"/>
        <v>795737</v>
      </c>
      <c r="P1404">
        <f>INT(L1404*2.5)</f>
        <v>4774425</v>
      </c>
      <c r="Q1404">
        <f>INT(L1404/4)</f>
        <v>477442</v>
      </c>
      <c r="W1404" s="4" t="s">
        <v>8251</v>
      </c>
      <c r="X1404">
        <v>10</v>
      </c>
      <c r="Y1404" t="b">
        <f>IF(MOD(X1404,9)=0,N1404,IF(MOD(X1404,6)=0,N1404,IF(MOD(X1404,3)=0,N1404)))</f>
        <v>0</v>
      </c>
      <c r="Z1404" t="b">
        <f>IF(MOD(X1404,9)=0,O1404,IF(MOD(X1404,6)=0,O1404,IF(MOD(X1404,3)=0,O1404)))</f>
        <v>0</v>
      </c>
    </row>
    <row r="1405" spans="1:26">
      <c r="A1405" s="4" t="s">
        <v>1627</v>
      </c>
      <c r="B1405" s="3">
        <f>主线辅助!B1401</f>
        <v>22910655</v>
      </c>
      <c r="C1405" s="3">
        <v>7</v>
      </c>
      <c r="D1405" s="3">
        <v>90</v>
      </c>
      <c r="E1405" s="3">
        <v>3</v>
      </c>
      <c r="F1405" s="25">
        <f t="shared" si="63"/>
        <v>2111581</v>
      </c>
      <c r="G1405" s="25">
        <v>1920131</v>
      </c>
      <c r="H1405" s="26">
        <f>ROUND((F1405/4*5.5+F1405*2.7+F1405/4*10*1)*2,0)*C1405</f>
        <v>194371030</v>
      </c>
      <c r="I1405" s="26">
        <f t="shared" si="64"/>
        <v>176748061</v>
      </c>
      <c r="J1405" s="26"/>
      <c r="K1405" s="35">
        <f>MAX(G1405-MAX(G$5:G1404),0)</f>
        <v>10361</v>
      </c>
      <c r="L1405" s="35">
        <f>MAX(G$5:G1405)</f>
        <v>1920131</v>
      </c>
      <c r="M1405" s="3">
        <v>0.7</v>
      </c>
      <c r="N1405" s="38">
        <f>INT(B1405*0.2)</f>
        <v>4582131</v>
      </c>
      <c r="O1405" s="38">
        <f t="shared" si="65"/>
        <v>800053</v>
      </c>
      <c r="P1405">
        <f>INT(L1405*2.5)</f>
        <v>4800327</v>
      </c>
      <c r="Q1405">
        <f>INT(L1405/4)</f>
        <v>480032</v>
      </c>
      <c r="W1405" s="4" t="s">
        <v>8252</v>
      </c>
      <c r="X1405">
        <v>1</v>
      </c>
      <c r="Y1405" t="b">
        <f>IF(MOD(X1405,9)=0,N1405,IF(MOD(X1405,6)=0,N1405,IF(MOD(X1405,3)=0,N1405)))</f>
        <v>0</v>
      </c>
      <c r="Z1405" t="b">
        <f>IF(MOD(X1405,9)=0,O1405,IF(MOD(X1405,6)=0,O1405,IF(MOD(X1405,3)=0,O1405)))</f>
        <v>0</v>
      </c>
    </row>
    <row r="1406" spans="1:26">
      <c r="A1406" s="4" t="s">
        <v>1628</v>
      </c>
      <c r="B1406" s="3">
        <f>主线辅助!B1402</f>
        <v>22929835</v>
      </c>
      <c r="C1406" s="3">
        <v>7</v>
      </c>
      <c r="D1406" s="3">
        <v>90</v>
      </c>
      <c r="E1406" s="3">
        <v>3</v>
      </c>
      <c r="F1406" s="25">
        <f t="shared" si="63"/>
        <v>2113348</v>
      </c>
      <c r="G1406" s="25">
        <v>1921738</v>
      </c>
      <c r="H1406" s="26">
        <f>ROUND((F1406/4*5.5+F1406*2.7+F1406/4*10*1)*2,0)*C1406</f>
        <v>194533682</v>
      </c>
      <c r="I1406" s="26">
        <f t="shared" si="64"/>
        <v>176895985</v>
      </c>
      <c r="J1406" s="26"/>
      <c r="K1406" s="35">
        <f>MAX(G1406-MAX(G$5:G1405),0)</f>
        <v>1607</v>
      </c>
      <c r="L1406" s="35">
        <f>MAX(G$5:G1406)</f>
        <v>1921738</v>
      </c>
      <c r="M1406" s="3">
        <v>0.7</v>
      </c>
      <c r="N1406" s="38">
        <f>INT(B1406*0.2)</f>
        <v>4585967</v>
      </c>
      <c r="O1406" s="38">
        <f t="shared" si="65"/>
        <v>800723</v>
      </c>
      <c r="P1406">
        <f>INT(L1406*2.5)</f>
        <v>4804345</v>
      </c>
      <c r="Q1406">
        <f>INT(L1406/4)</f>
        <v>480434</v>
      </c>
      <c r="W1406" s="4" t="s">
        <v>8252</v>
      </c>
      <c r="X1406">
        <v>2</v>
      </c>
      <c r="Y1406" t="b">
        <f>IF(MOD(X1406,9)=0,N1406,IF(MOD(X1406,6)=0,N1406,IF(MOD(X1406,3)=0,N1406)))</f>
        <v>0</v>
      </c>
      <c r="Z1406" t="b">
        <f>IF(MOD(X1406,9)=0,O1406,IF(MOD(X1406,6)=0,O1406,IF(MOD(X1406,3)=0,O1406)))</f>
        <v>0</v>
      </c>
    </row>
    <row r="1407" spans="1:26">
      <c r="A1407" s="4" t="s">
        <v>1629</v>
      </c>
      <c r="B1407" s="3">
        <f>主线辅助!B1403</f>
        <v>22970596</v>
      </c>
      <c r="C1407" s="3">
        <v>7</v>
      </c>
      <c r="D1407" s="3">
        <v>90</v>
      </c>
      <c r="E1407" s="3">
        <v>3</v>
      </c>
      <c r="F1407" s="25">
        <f t="shared" si="63"/>
        <v>2117105</v>
      </c>
      <c r="G1407" s="25">
        <v>1925154</v>
      </c>
      <c r="H1407" s="26">
        <f>ROUND((F1407/4*5.5+F1407*2.7+F1407/4*10*1)*2,0)*C1407</f>
        <v>194879517</v>
      </c>
      <c r="I1407" s="26">
        <f t="shared" si="64"/>
        <v>177210425</v>
      </c>
      <c r="J1407" s="26"/>
      <c r="K1407" s="35">
        <f>MAX(G1407-MAX(G$5:G1406),0)</f>
        <v>3416</v>
      </c>
      <c r="L1407" s="35">
        <f>MAX(G$5:G1407)</f>
        <v>1925154</v>
      </c>
      <c r="M1407" s="3">
        <v>0.7</v>
      </c>
      <c r="N1407" s="38">
        <f>INT(B1407*0.2)</f>
        <v>4594119</v>
      </c>
      <c r="O1407" s="38">
        <f t="shared" si="65"/>
        <v>802147</v>
      </c>
      <c r="P1407">
        <f>INT(L1407*2.5)</f>
        <v>4812885</v>
      </c>
      <c r="Q1407">
        <f>INT(L1407/4)</f>
        <v>481288</v>
      </c>
      <c r="W1407" s="4" t="s">
        <v>8252</v>
      </c>
      <c r="X1407">
        <v>3</v>
      </c>
      <c r="Y1407">
        <f>IF(MOD(X1407,9)=0,N1407,IF(MOD(X1407,6)=0,N1407,IF(MOD(X1407,3)=0,N1407)))</f>
        <v>4594119</v>
      </c>
      <c r="Z1407">
        <f>IF(MOD(X1407,9)=0,O1407,IF(MOD(X1407,6)=0,O1407,IF(MOD(X1407,3)=0,O1407)))</f>
        <v>802147</v>
      </c>
    </row>
    <row r="1408" spans="1:26">
      <c r="A1408" s="4" t="s">
        <v>1630</v>
      </c>
      <c r="B1408" s="3">
        <f>主线辅助!B1404</f>
        <v>22989804</v>
      </c>
      <c r="C1408" s="3">
        <v>7</v>
      </c>
      <c r="D1408" s="3">
        <v>90</v>
      </c>
      <c r="E1408" s="3">
        <v>3</v>
      </c>
      <c r="F1408" s="25">
        <f t="shared" si="63"/>
        <v>2118875</v>
      </c>
      <c r="G1408" s="25">
        <v>1926764</v>
      </c>
      <c r="H1408" s="26">
        <f>ROUND((F1408/4*5.5+F1408*2.7+F1408/4*10*1)*2,0)*C1408</f>
        <v>195042442</v>
      </c>
      <c r="I1408" s="26">
        <f t="shared" si="64"/>
        <v>177358629</v>
      </c>
      <c r="J1408" s="26"/>
      <c r="K1408" s="35">
        <f>MAX(G1408-MAX(G$5:G1407),0)</f>
        <v>1610</v>
      </c>
      <c r="L1408" s="35">
        <f>MAX(G$5:G1408)</f>
        <v>1926764</v>
      </c>
      <c r="M1408" s="3">
        <v>0.7</v>
      </c>
      <c r="N1408" s="38">
        <f>INT(B1408*0.2)</f>
        <v>4597960</v>
      </c>
      <c r="O1408" s="38">
        <f t="shared" si="65"/>
        <v>802818</v>
      </c>
      <c r="P1408">
        <f>INT(L1408*2.5)</f>
        <v>4816910</v>
      </c>
      <c r="Q1408">
        <f>INT(L1408/4)</f>
        <v>481691</v>
      </c>
      <c r="W1408" s="4" t="s">
        <v>8252</v>
      </c>
      <c r="X1408">
        <v>4</v>
      </c>
      <c r="Y1408" t="b">
        <f>IF(MOD(X1408,9)=0,N1408,IF(MOD(X1408,6)=0,N1408,IF(MOD(X1408,3)=0,N1408)))</f>
        <v>0</v>
      </c>
      <c r="Z1408" t="b">
        <f>IF(MOD(X1408,9)=0,O1408,IF(MOD(X1408,6)=0,O1408,IF(MOD(X1408,3)=0,O1408)))</f>
        <v>0</v>
      </c>
    </row>
    <row r="1409" spans="1:26">
      <c r="A1409" s="4" t="s">
        <v>1631</v>
      </c>
      <c r="B1409" s="3">
        <f>主线辅助!B1405</f>
        <v>23009016</v>
      </c>
      <c r="C1409" s="3">
        <v>7</v>
      </c>
      <c r="D1409" s="3">
        <v>90</v>
      </c>
      <c r="E1409" s="3">
        <v>3</v>
      </c>
      <c r="F1409" s="25">
        <f t="shared" si="63"/>
        <v>2120646</v>
      </c>
      <c r="G1409" s="25">
        <v>1928374</v>
      </c>
      <c r="H1409" s="26">
        <f>ROUND((F1409/4*5.5+F1409*2.7+F1409/4*10*1)*2,0)*C1409</f>
        <v>195205465</v>
      </c>
      <c r="I1409" s="26">
        <f t="shared" si="64"/>
        <v>177506826</v>
      </c>
      <c r="J1409" s="26"/>
      <c r="K1409" s="35">
        <f>MAX(G1409-MAX(G$5:G1408),0)</f>
        <v>1610</v>
      </c>
      <c r="L1409" s="35">
        <f>MAX(G$5:G1409)</f>
        <v>1928374</v>
      </c>
      <c r="M1409" s="3">
        <v>0.7</v>
      </c>
      <c r="N1409" s="38">
        <f>INT(B1409*0.2)</f>
        <v>4601803</v>
      </c>
      <c r="O1409" s="38">
        <f t="shared" si="65"/>
        <v>803488</v>
      </c>
      <c r="P1409">
        <f>INT(L1409*2.5)</f>
        <v>4820935</v>
      </c>
      <c r="Q1409">
        <f>INT(L1409/4)</f>
        <v>482093</v>
      </c>
      <c r="W1409" s="4" t="s">
        <v>8252</v>
      </c>
      <c r="X1409">
        <v>5</v>
      </c>
      <c r="Y1409" t="b">
        <f>IF(MOD(X1409,9)=0,N1409,IF(MOD(X1409,6)=0,N1409,IF(MOD(X1409,3)=0,N1409)))</f>
        <v>0</v>
      </c>
      <c r="Z1409" t="b">
        <f>IF(MOD(X1409,9)=0,O1409,IF(MOD(X1409,6)=0,O1409,IF(MOD(X1409,3)=0,O1409)))</f>
        <v>0</v>
      </c>
    </row>
    <row r="1410" spans="1:26">
      <c r="A1410" s="4" t="s">
        <v>1632</v>
      </c>
      <c r="B1410" s="3">
        <f>主线辅助!B1406</f>
        <v>23049879</v>
      </c>
      <c r="C1410" s="3">
        <v>7</v>
      </c>
      <c r="D1410" s="3">
        <v>90</v>
      </c>
      <c r="E1410" s="3">
        <v>3</v>
      </c>
      <c r="F1410" s="25">
        <f t="shared" si="63"/>
        <v>2124412</v>
      </c>
      <c r="G1410" s="25">
        <v>1931799</v>
      </c>
      <c r="H1410" s="26">
        <f>ROUND((F1410/4*5.5+F1410*2.7+F1410/4*10*1)*2,0)*C1410</f>
        <v>195552126</v>
      </c>
      <c r="I1410" s="26">
        <f t="shared" si="64"/>
        <v>177822099</v>
      </c>
      <c r="J1410" s="26"/>
      <c r="K1410" s="35">
        <f>MAX(G1410-MAX(G$5:G1409),0)</f>
        <v>3425</v>
      </c>
      <c r="L1410" s="35">
        <f>MAX(G$5:G1410)</f>
        <v>1931799</v>
      </c>
      <c r="M1410" s="3">
        <v>0.7</v>
      </c>
      <c r="N1410" s="38">
        <f>INT(B1410*0.2)</f>
        <v>4609975</v>
      </c>
      <c r="O1410" s="38">
        <f t="shared" si="65"/>
        <v>804915</v>
      </c>
      <c r="P1410">
        <f>INT(L1410*2.5)</f>
        <v>4829497</v>
      </c>
      <c r="Q1410">
        <f>INT(L1410/4)</f>
        <v>482949</v>
      </c>
      <c r="W1410" s="4" t="s">
        <v>8252</v>
      </c>
      <c r="X1410">
        <v>6</v>
      </c>
      <c r="Y1410">
        <f>IF(MOD(X1410,9)=0,N1410,IF(MOD(X1410,6)=0,N1410,IF(MOD(X1410,3)=0,N1410)))</f>
        <v>4609975</v>
      </c>
      <c r="Z1410">
        <f>IF(MOD(X1410,9)=0,O1410,IF(MOD(X1410,6)=0,O1410,IF(MOD(X1410,3)=0,O1410)))</f>
        <v>804915</v>
      </c>
    </row>
    <row r="1411" spans="1:26">
      <c r="A1411" s="4" t="s">
        <v>1633</v>
      </c>
      <c r="B1411" s="3">
        <f>主线辅助!B1407</f>
        <v>23069122</v>
      </c>
      <c r="C1411" s="3">
        <v>7</v>
      </c>
      <c r="D1411" s="3">
        <v>90</v>
      </c>
      <c r="E1411" s="3">
        <v>3</v>
      </c>
      <c r="F1411" s="25">
        <f t="shared" si="63"/>
        <v>2126186</v>
      </c>
      <c r="G1411" s="25">
        <v>1933412</v>
      </c>
      <c r="H1411" s="26">
        <f>ROUND((F1411/4*5.5+F1411*2.7+F1411/4*10*1)*2,0)*C1411</f>
        <v>195715422</v>
      </c>
      <c r="I1411" s="26">
        <f t="shared" si="64"/>
        <v>177970576</v>
      </c>
      <c r="J1411" s="26"/>
      <c r="K1411" s="35">
        <f>MAX(G1411-MAX(G$5:G1410),0)</f>
        <v>1613</v>
      </c>
      <c r="L1411" s="35">
        <f>MAX(G$5:G1411)</f>
        <v>1933412</v>
      </c>
      <c r="M1411" s="3">
        <v>0.7</v>
      </c>
      <c r="N1411" s="38">
        <f>INT(B1411*0.2)</f>
        <v>4613824</v>
      </c>
      <c r="O1411" s="38">
        <f t="shared" si="65"/>
        <v>805588</v>
      </c>
      <c r="P1411">
        <f>INT(L1411*2.5)</f>
        <v>4833530</v>
      </c>
      <c r="Q1411">
        <f>INT(L1411/4)</f>
        <v>483353</v>
      </c>
      <c r="W1411" s="4" t="s">
        <v>8252</v>
      </c>
      <c r="X1411">
        <v>7</v>
      </c>
      <c r="Y1411" t="b">
        <f>IF(MOD(X1411,9)=0,N1411,IF(MOD(X1411,6)=0,N1411,IF(MOD(X1411,3)=0,N1411)))</f>
        <v>0</v>
      </c>
      <c r="Z1411" t="b">
        <f>IF(MOD(X1411,9)=0,O1411,IF(MOD(X1411,6)=0,O1411,IF(MOD(X1411,3)=0,O1411)))</f>
        <v>0</v>
      </c>
    </row>
    <row r="1412" spans="1:26">
      <c r="A1412" s="4" t="s">
        <v>1634</v>
      </c>
      <c r="B1412" s="3">
        <f>主线辅助!B1408</f>
        <v>23088364</v>
      </c>
      <c r="C1412" s="3">
        <v>7</v>
      </c>
      <c r="D1412" s="3">
        <v>90</v>
      </c>
      <c r="E1412" s="3">
        <v>3</v>
      </c>
      <c r="F1412" s="25">
        <f t="shared" si="63"/>
        <v>2127959</v>
      </c>
      <c r="G1412" s="25">
        <v>1935024</v>
      </c>
      <c r="H1412" s="26">
        <f>ROUND((F1412/4*5.5+F1412*2.7+F1412/4*10*1)*2,0)*C1412</f>
        <v>195878627</v>
      </c>
      <c r="I1412" s="26">
        <f t="shared" si="64"/>
        <v>178118962</v>
      </c>
      <c r="J1412" s="26"/>
      <c r="K1412" s="35">
        <f>MAX(G1412-MAX(G$5:G1411),0)</f>
        <v>1612</v>
      </c>
      <c r="L1412" s="35">
        <f>MAX(G$5:G1412)</f>
        <v>1935024</v>
      </c>
      <c r="M1412" s="3">
        <v>0.7</v>
      </c>
      <c r="N1412" s="38">
        <f>INT(B1412*0.2)</f>
        <v>4617672</v>
      </c>
      <c r="O1412" s="38">
        <f t="shared" si="65"/>
        <v>806260</v>
      </c>
      <c r="P1412">
        <f>INT(L1412*2.5)</f>
        <v>4837560</v>
      </c>
      <c r="Q1412">
        <f>INT(L1412/4)</f>
        <v>483756</v>
      </c>
      <c r="W1412" s="4" t="s">
        <v>8252</v>
      </c>
      <c r="X1412">
        <v>8</v>
      </c>
      <c r="Y1412" t="b">
        <f>IF(MOD(X1412,9)=0,N1412,IF(MOD(X1412,6)=0,N1412,IF(MOD(X1412,3)=0,N1412)))</f>
        <v>0</v>
      </c>
      <c r="Z1412" t="b">
        <f>IF(MOD(X1412,9)=0,O1412,IF(MOD(X1412,6)=0,O1412,IF(MOD(X1412,3)=0,O1412)))</f>
        <v>0</v>
      </c>
    </row>
    <row r="1413" spans="1:26">
      <c r="A1413" s="4" t="s">
        <v>1635</v>
      </c>
      <c r="B1413" s="3">
        <f>主线辅助!B1409</f>
        <v>23129333</v>
      </c>
      <c r="C1413" s="3">
        <v>7</v>
      </c>
      <c r="D1413" s="3">
        <v>90</v>
      </c>
      <c r="E1413" s="3">
        <v>3</v>
      </c>
      <c r="F1413" s="25">
        <f t="shared" si="63"/>
        <v>2131735</v>
      </c>
      <c r="G1413" s="25">
        <v>1938458</v>
      </c>
      <c r="H1413" s="26">
        <f>ROUND((F1413/4*5.5+F1413*2.7+F1413/4*10*1)*2,0)*C1413</f>
        <v>196226205</v>
      </c>
      <c r="I1413" s="26">
        <f t="shared" si="64"/>
        <v>178435061</v>
      </c>
      <c r="J1413" s="26"/>
      <c r="K1413" s="35">
        <f>MAX(G1413-MAX(G$5:G1412),0)</f>
        <v>3434</v>
      </c>
      <c r="L1413" s="35">
        <f>MAX(G$5:G1413)</f>
        <v>1938458</v>
      </c>
      <c r="M1413" s="3">
        <v>0.7</v>
      </c>
      <c r="N1413" s="38">
        <f>INT(B1413*0.2)</f>
        <v>4625866</v>
      </c>
      <c r="O1413" s="38">
        <f t="shared" si="65"/>
        <v>807690</v>
      </c>
      <c r="P1413">
        <f>INT(L1413*2.5)</f>
        <v>4846145</v>
      </c>
      <c r="Q1413">
        <f>INT(L1413/4)</f>
        <v>484614</v>
      </c>
      <c r="W1413" s="4" t="s">
        <v>8252</v>
      </c>
      <c r="X1413">
        <v>9</v>
      </c>
      <c r="Y1413">
        <f>IF(MOD(X1413,9)=0,N1413,IF(MOD(X1413,6)=0,N1413,IF(MOD(X1413,3)=0,N1413)))</f>
        <v>4625866</v>
      </c>
      <c r="Z1413">
        <f>IF(MOD(X1413,9)=0,O1413,IF(MOD(X1413,6)=0,O1413,IF(MOD(X1413,3)=0,O1413)))</f>
        <v>807690</v>
      </c>
    </row>
    <row r="1414" spans="1:26">
      <c r="A1414" s="4" t="s">
        <v>300</v>
      </c>
      <c r="B1414" s="3">
        <f>主线辅助!B1410</f>
        <v>23148606</v>
      </c>
      <c r="C1414" s="3">
        <v>7</v>
      </c>
      <c r="D1414" s="3">
        <v>90</v>
      </c>
      <c r="E1414" s="3">
        <v>3</v>
      </c>
      <c r="F1414" s="25">
        <f t="shared" ref="F1414:F1477" si="66">INT(B1414/(5-1.9)/C1414/(D1414/2.7)*100/1.5)</f>
        <v>2133512</v>
      </c>
      <c r="G1414" s="25">
        <v>1940073</v>
      </c>
      <c r="H1414" s="26">
        <f>ROUND((F1414/4*5.5+F1414*2.7+F1414/4*10*1)*2,0)*C1414</f>
        <v>196389781</v>
      </c>
      <c r="I1414" s="26">
        <f t="shared" ref="I1414:I1477" si="67">ROUND((G1414/4*5.5+G1414*2.7+G1414/4*10*1)*2,0)*C1414</f>
        <v>178583720</v>
      </c>
      <c r="J1414" s="26"/>
      <c r="K1414" s="35">
        <f>MAX(G1414-MAX(G$5:G1413),0)</f>
        <v>1615</v>
      </c>
      <c r="L1414" s="35">
        <f>MAX(G$5:G1414)</f>
        <v>1940073</v>
      </c>
      <c r="M1414" s="3">
        <v>0.7</v>
      </c>
      <c r="N1414" s="38">
        <f>INT(B1414*0.2)</f>
        <v>4629721</v>
      </c>
      <c r="O1414" s="38">
        <f t="shared" ref="O1414:O1477" si="68">INT((P1414/15)+Q1414)</f>
        <v>808363</v>
      </c>
      <c r="P1414">
        <f>INT(L1414*2.5)</f>
        <v>4850182</v>
      </c>
      <c r="Q1414">
        <f>INT(L1414/4)</f>
        <v>485018</v>
      </c>
      <c r="W1414" s="4" t="s">
        <v>8252</v>
      </c>
      <c r="X1414">
        <v>10</v>
      </c>
      <c r="Y1414" t="b">
        <f>IF(MOD(X1414,9)=0,N1414,IF(MOD(X1414,6)=0,N1414,IF(MOD(X1414,3)=0,N1414)))</f>
        <v>0</v>
      </c>
      <c r="Z1414" t="b">
        <f>IF(MOD(X1414,9)=0,O1414,IF(MOD(X1414,6)=0,O1414,IF(MOD(X1414,3)=0,O1414)))</f>
        <v>0</v>
      </c>
    </row>
    <row r="1415" spans="1:26">
      <c r="A1415" s="4" t="s">
        <v>1636</v>
      </c>
      <c r="B1415" s="3">
        <f>主线辅助!B1411</f>
        <v>23273240</v>
      </c>
      <c r="C1415" s="3">
        <v>7</v>
      </c>
      <c r="D1415" s="3">
        <v>90</v>
      </c>
      <c r="E1415" s="3">
        <v>3</v>
      </c>
      <c r="F1415" s="25">
        <f t="shared" si="66"/>
        <v>2144999</v>
      </c>
      <c r="G1415" s="25">
        <v>1950519</v>
      </c>
      <c r="H1415" s="26">
        <f>ROUND((F1415/4*5.5+F1415*2.7+F1415/4*10*1)*2,0)*C1415</f>
        <v>197447159</v>
      </c>
      <c r="I1415" s="26">
        <f t="shared" si="67"/>
        <v>179545275</v>
      </c>
      <c r="J1415" s="26"/>
      <c r="K1415" s="35">
        <f>MAX(G1415-MAX(G$5:G1414),0)</f>
        <v>10446</v>
      </c>
      <c r="L1415" s="35">
        <f>MAX(G$5:G1415)</f>
        <v>1950519</v>
      </c>
      <c r="M1415" s="3">
        <v>0.7</v>
      </c>
      <c r="N1415" s="38">
        <f>INT(B1415*0.2)</f>
        <v>4654648</v>
      </c>
      <c r="O1415" s="38">
        <f t="shared" si="68"/>
        <v>812715</v>
      </c>
      <c r="P1415">
        <f>INT(L1415*2.5)</f>
        <v>4876297</v>
      </c>
      <c r="Q1415">
        <f>INT(L1415/4)</f>
        <v>487629</v>
      </c>
      <c r="W1415" s="4" t="s">
        <v>8253</v>
      </c>
      <c r="X1415">
        <v>1</v>
      </c>
      <c r="Y1415" t="b">
        <f>IF(MOD(X1415,9)=0,N1415,IF(MOD(X1415,6)=0,N1415,IF(MOD(X1415,3)=0,N1415)))</f>
        <v>0</v>
      </c>
      <c r="Z1415" t="b">
        <f>IF(MOD(X1415,9)=0,O1415,IF(MOD(X1415,6)=0,O1415,IF(MOD(X1415,3)=0,O1415)))</f>
        <v>0</v>
      </c>
    </row>
    <row r="1416" spans="1:26">
      <c r="A1416" s="4" t="s">
        <v>1637</v>
      </c>
      <c r="B1416" s="3">
        <f>主线辅助!B1412</f>
        <v>23291393</v>
      </c>
      <c r="C1416" s="3">
        <v>7</v>
      </c>
      <c r="D1416" s="3">
        <v>90</v>
      </c>
      <c r="E1416" s="3">
        <v>3</v>
      </c>
      <c r="F1416" s="25">
        <f t="shared" si="66"/>
        <v>2146672</v>
      </c>
      <c r="G1416" s="25">
        <v>1952040</v>
      </c>
      <c r="H1416" s="26">
        <f>ROUND((F1416/4*5.5+F1416*2.7+F1416/4*10*1)*2,0)*C1416</f>
        <v>197601159</v>
      </c>
      <c r="I1416" s="26">
        <f t="shared" si="67"/>
        <v>179685282</v>
      </c>
      <c r="J1416" s="26"/>
      <c r="K1416" s="35">
        <f>MAX(G1416-MAX(G$5:G1415),0)</f>
        <v>1521</v>
      </c>
      <c r="L1416" s="35">
        <f>MAX(G$5:G1416)</f>
        <v>1952040</v>
      </c>
      <c r="M1416" s="3">
        <v>0.7</v>
      </c>
      <c r="N1416" s="38">
        <f>INT(B1416*0.2)</f>
        <v>4658278</v>
      </c>
      <c r="O1416" s="38">
        <f t="shared" si="68"/>
        <v>813350</v>
      </c>
      <c r="P1416">
        <f>INT(L1416*2.5)</f>
        <v>4880100</v>
      </c>
      <c r="Q1416">
        <f>INT(L1416/4)</f>
        <v>488010</v>
      </c>
      <c r="W1416" s="4" t="s">
        <v>8253</v>
      </c>
      <c r="X1416">
        <v>2</v>
      </c>
      <c r="Y1416" t="b">
        <f>IF(MOD(X1416,9)=0,N1416,IF(MOD(X1416,6)=0,N1416,IF(MOD(X1416,3)=0,N1416)))</f>
        <v>0</v>
      </c>
      <c r="Z1416" t="b">
        <f>IF(MOD(X1416,9)=0,O1416,IF(MOD(X1416,6)=0,O1416,IF(MOD(X1416,3)=0,O1416)))</f>
        <v>0</v>
      </c>
    </row>
    <row r="1417" spans="1:26">
      <c r="A1417" s="4" t="s">
        <v>1638</v>
      </c>
      <c r="B1417" s="3">
        <f>主线辅助!B1413</f>
        <v>23331365</v>
      </c>
      <c r="C1417" s="3">
        <v>7</v>
      </c>
      <c r="D1417" s="3">
        <v>90</v>
      </c>
      <c r="E1417" s="3">
        <v>3</v>
      </c>
      <c r="F1417" s="25">
        <f t="shared" si="66"/>
        <v>2150356</v>
      </c>
      <c r="G1417" s="25">
        <v>1955390</v>
      </c>
      <c r="H1417" s="26">
        <f>ROUND((F1417/4*5.5+F1417*2.7+F1417/4*10*1)*2,0)*C1417</f>
        <v>197940267</v>
      </c>
      <c r="I1417" s="26">
        <f t="shared" si="67"/>
        <v>179993653</v>
      </c>
      <c r="J1417" s="26"/>
      <c r="K1417" s="35">
        <f>MAX(G1417-MAX(G$5:G1416),0)</f>
        <v>3350</v>
      </c>
      <c r="L1417" s="35">
        <f>MAX(G$5:G1417)</f>
        <v>1955390</v>
      </c>
      <c r="M1417" s="3">
        <v>0.7</v>
      </c>
      <c r="N1417" s="38">
        <f>INT(B1417*0.2)</f>
        <v>4666273</v>
      </c>
      <c r="O1417" s="38">
        <f t="shared" si="68"/>
        <v>814745</v>
      </c>
      <c r="P1417">
        <f>INT(L1417*2.5)</f>
        <v>4888475</v>
      </c>
      <c r="Q1417">
        <f>INT(L1417/4)</f>
        <v>488847</v>
      </c>
      <c r="W1417" s="4" t="s">
        <v>8253</v>
      </c>
      <c r="X1417">
        <v>3</v>
      </c>
      <c r="Y1417">
        <f>IF(MOD(X1417,9)=0,N1417,IF(MOD(X1417,6)=0,N1417,IF(MOD(X1417,3)=0,N1417)))</f>
        <v>4666273</v>
      </c>
      <c r="Z1417">
        <f>IF(MOD(X1417,9)=0,O1417,IF(MOD(X1417,6)=0,O1417,IF(MOD(X1417,3)=0,O1417)))</f>
        <v>814745</v>
      </c>
    </row>
    <row r="1418" spans="1:26">
      <c r="A1418" s="4" t="s">
        <v>1639</v>
      </c>
      <c r="B1418" s="3">
        <f>主线辅助!B1414</f>
        <v>23349544</v>
      </c>
      <c r="C1418" s="3">
        <v>7</v>
      </c>
      <c r="D1418" s="3">
        <v>90</v>
      </c>
      <c r="E1418" s="3">
        <v>3</v>
      </c>
      <c r="F1418" s="25">
        <f t="shared" si="66"/>
        <v>2152031</v>
      </c>
      <c r="G1418" s="25">
        <v>1956914</v>
      </c>
      <c r="H1418" s="26">
        <f>ROUND((F1418/4*5.5+F1418*2.7+F1418/4*10*1)*2,0)*C1418</f>
        <v>198094456</v>
      </c>
      <c r="I1418" s="26">
        <f t="shared" si="67"/>
        <v>180133933</v>
      </c>
      <c r="J1418" s="26"/>
      <c r="K1418" s="35">
        <f>MAX(G1418-MAX(G$5:G1417),0)</f>
        <v>1524</v>
      </c>
      <c r="L1418" s="35">
        <f>MAX(G$5:G1418)</f>
        <v>1956914</v>
      </c>
      <c r="M1418" s="3">
        <v>0.7</v>
      </c>
      <c r="N1418" s="38">
        <f>INT(B1418*0.2)</f>
        <v>4669908</v>
      </c>
      <c r="O1418" s="38">
        <f t="shared" si="68"/>
        <v>815380</v>
      </c>
      <c r="P1418">
        <f>INT(L1418*2.5)</f>
        <v>4892285</v>
      </c>
      <c r="Q1418">
        <f>INT(L1418/4)</f>
        <v>489228</v>
      </c>
      <c r="W1418" s="4" t="s">
        <v>8253</v>
      </c>
      <c r="X1418">
        <v>4</v>
      </c>
      <c r="Y1418" t="b">
        <f>IF(MOD(X1418,9)=0,N1418,IF(MOD(X1418,6)=0,N1418,IF(MOD(X1418,3)=0,N1418)))</f>
        <v>0</v>
      </c>
      <c r="Z1418" t="b">
        <f>IF(MOD(X1418,9)=0,O1418,IF(MOD(X1418,6)=0,O1418,IF(MOD(X1418,3)=0,O1418)))</f>
        <v>0</v>
      </c>
    </row>
    <row r="1419" spans="1:26">
      <c r="A1419" s="4" t="s">
        <v>1640</v>
      </c>
      <c r="B1419" s="3">
        <f>主线辅助!B1415</f>
        <v>23367726</v>
      </c>
      <c r="C1419" s="3">
        <v>7</v>
      </c>
      <c r="D1419" s="3">
        <v>90</v>
      </c>
      <c r="E1419" s="3">
        <v>3</v>
      </c>
      <c r="F1419" s="25">
        <f t="shared" si="66"/>
        <v>2153707</v>
      </c>
      <c r="G1419" s="25">
        <v>1958437</v>
      </c>
      <c r="H1419" s="26">
        <f>ROUND((F1419/4*5.5+F1419*2.7+F1419/4*10*1)*2,0)*C1419</f>
        <v>198248729</v>
      </c>
      <c r="I1419" s="26">
        <f t="shared" si="67"/>
        <v>180274129</v>
      </c>
      <c r="J1419" s="26"/>
      <c r="K1419" s="35">
        <f>MAX(G1419-MAX(G$5:G1418),0)</f>
        <v>1523</v>
      </c>
      <c r="L1419" s="35">
        <f>MAX(G$5:G1419)</f>
        <v>1958437</v>
      </c>
      <c r="M1419" s="3">
        <v>0.7</v>
      </c>
      <c r="N1419" s="38">
        <f>INT(B1419*0.2)</f>
        <v>4673545</v>
      </c>
      <c r="O1419" s="38">
        <f t="shared" si="68"/>
        <v>816015</v>
      </c>
      <c r="P1419">
        <f>INT(L1419*2.5)</f>
        <v>4896092</v>
      </c>
      <c r="Q1419">
        <f>INT(L1419/4)</f>
        <v>489609</v>
      </c>
      <c r="W1419" s="4" t="s">
        <v>8253</v>
      </c>
      <c r="X1419">
        <v>5</v>
      </c>
      <c r="Y1419" t="b">
        <f>IF(MOD(X1419,9)=0,N1419,IF(MOD(X1419,6)=0,N1419,IF(MOD(X1419,3)=0,N1419)))</f>
        <v>0</v>
      </c>
      <c r="Z1419" t="b">
        <f>IF(MOD(X1419,9)=0,O1419,IF(MOD(X1419,6)=0,O1419,IF(MOD(X1419,3)=0,O1419)))</f>
        <v>0</v>
      </c>
    </row>
    <row r="1420" spans="1:26">
      <c r="A1420" s="4" t="s">
        <v>1641</v>
      </c>
      <c r="B1420" s="3">
        <f>主线辅助!B1416</f>
        <v>23407797</v>
      </c>
      <c r="C1420" s="3">
        <v>7</v>
      </c>
      <c r="D1420" s="3">
        <v>90</v>
      </c>
      <c r="E1420" s="3">
        <v>3</v>
      </c>
      <c r="F1420" s="25">
        <f t="shared" si="66"/>
        <v>2157400</v>
      </c>
      <c r="G1420" s="25">
        <v>1961796</v>
      </c>
      <c r="H1420" s="26">
        <f>ROUND((F1420/4*5.5+F1420*2.7+F1420/4*10*1)*2,0)*C1420</f>
        <v>198588670</v>
      </c>
      <c r="I1420" s="26">
        <f t="shared" si="67"/>
        <v>180583319</v>
      </c>
      <c r="J1420" s="26"/>
      <c r="K1420" s="35">
        <f>MAX(G1420-MAX(G$5:G1419),0)</f>
        <v>3359</v>
      </c>
      <c r="L1420" s="35">
        <f>MAX(G$5:G1420)</f>
        <v>1961796</v>
      </c>
      <c r="M1420" s="3">
        <v>0.7</v>
      </c>
      <c r="N1420" s="38">
        <f>INT(B1420*0.2)</f>
        <v>4681559</v>
      </c>
      <c r="O1420" s="38">
        <f t="shared" si="68"/>
        <v>817415</v>
      </c>
      <c r="P1420">
        <f>INT(L1420*2.5)</f>
        <v>4904490</v>
      </c>
      <c r="Q1420">
        <f>INT(L1420/4)</f>
        <v>490449</v>
      </c>
      <c r="W1420" s="4" t="s">
        <v>8253</v>
      </c>
      <c r="X1420">
        <v>6</v>
      </c>
      <c r="Y1420">
        <f>IF(MOD(X1420,9)=0,N1420,IF(MOD(X1420,6)=0,N1420,IF(MOD(X1420,3)=0,N1420)))</f>
        <v>4681559</v>
      </c>
      <c r="Z1420">
        <f>IF(MOD(X1420,9)=0,O1420,IF(MOD(X1420,6)=0,O1420,IF(MOD(X1420,3)=0,O1420)))</f>
        <v>817415</v>
      </c>
    </row>
    <row r="1421" spans="1:26">
      <c r="A1421" s="4" t="s">
        <v>1642</v>
      </c>
      <c r="B1421" s="3">
        <f>主线辅助!B1417</f>
        <v>23426005</v>
      </c>
      <c r="C1421" s="3">
        <v>7</v>
      </c>
      <c r="D1421" s="3">
        <v>90</v>
      </c>
      <c r="E1421" s="3">
        <v>3</v>
      </c>
      <c r="F1421" s="25">
        <f t="shared" si="66"/>
        <v>2159078</v>
      </c>
      <c r="G1421" s="25">
        <v>1963322</v>
      </c>
      <c r="H1421" s="26">
        <f>ROUND((F1421/4*5.5+F1421*2.7+F1421/4*10*1)*2,0)*C1421</f>
        <v>198743132</v>
      </c>
      <c r="I1421" s="26">
        <f t="shared" si="67"/>
        <v>180723788</v>
      </c>
      <c r="J1421" s="26"/>
      <c r="K1421" s="35">
        <f>MAX(G1421-MAX(G$5:G1420),0)</f>
        <v>1526</v>
      </c>
      <c r="L1421" s="35">
        <f>MAX(G$5:G1421)</f>
        <v>1963322</v>
      </c>
      <c r="M1421" s="3">
        <v>0.7</v>
      </c>
      <c r="N1421" s="38">
        <f>INT(B1421*0.2)</f>
        <v>4685201</v>
      </c>
      <c r="O1421" s="38">
        <f t="shared" si="68"/>
        <v>818050</v>
      </c>
      <c r="P1421">
        <f>INT(L1421*2.5)</f>
        <v>4908305</v>
      </c>
      <c r="Q1421">
        <f>INT(L1421/4)</f>
        <v>490830</v>
      </c>
      <c r="W1421" s="4" t="s">
        <v>8253</v>
      </c>
      <c r="X1421">
        <v>7</v>
      </c>
      <c r="Y1421" t="b">
        <f>IF(MOD(X1421,9)=0,N1421,IF(MOD(X1421,6)=0,N1421,IF(MOD(X1421,3)=0,N1421)))</f>
        <v>0</v>
      </c>
      <c r="Z1421" t="b">
        <f>IF(MOD(X1421,9)=0,O1421,IF(MOD(X1421,6)=0,O1421,IF(MOD(X1421,3)=0,O1421)))</f>
        <v>0</v>
      </c>
    </row>
    <row r="1422" spans="1:26">
      <c r="A1422" s="4" t="s">
        <v>1643</v>
      </c>
      <c r="B1422" s="3">
        <f>主线辅助!B1418</f>
        <v>23444218</v>
      </c>
      <c r="C1422" s="3">
        <v>7</v>
      </c>
      <c r="D1422" s="3">
        <v>90</v>
      </c>
      <c r="E1422" s="3">
        <v>3</v>
      </c>
      <c r="F1422" s="25">
        <f t="shared" si="66"/>
        <v>2160757</v>
      </c>
      <c r="G1422" s="25">
        <v>1964848</v>
      </c>
      <c r="H1422" s="26">
        <f>ROUND((F1422/4*5.5+F1422*2.7+F1422/4*10*1)*2,0)*C1422</f>
        <v>198897685</v>
      </c>
      <c r="I1422" s="26">
        <f t="shared" si="67"/>
        <v>180864257</v>
      </c>
      <c r="J1422" s="26"/>
      <c r="K1422" s="35">
        <f>MAX(G1422-MAX(G$5:G1421),0)</f>
        <v>1526</v>
      </c>
      <c r="L1422" s="35">
        <f>MAX(G$5:G1422)</f>
        <v>1964848</v>
      </c>
      <c r="M1422" s="3">
        <v>0.7</v>
      </c>
      <c r="N1422" s="38">
        <f>INT(B1422*0.2)</f>
        <v>4688843</v>
      </c>
      <c r="O1422" s="38">
        <f t="shared" si="68"/>
        <v>818686</v>
      </c>
      <c r="P1422">
        <f>INT(L1422*2.5)</f>
        <v>4912120</v>
      </c>
      <c r="Q1422">
        <f>INT(L1422/4)</f>
        <v>491212</v>
      </c>
      <c r="W1422" s="4" t="s">
        <v>8253</v>
      </c>
      <c r="X1422">
        <v>8</v>
      </c>
      <c r="Y1422" t="b">
        <f>IF(MOD(X1422,9)=0,N1422,IF(MOD(X1422,6)=0,N1422,IF(MOD(X1422,3)=0,N1422)))</f>
        <v>0</v>
      </c>
      <c r="Z1422" t="b">
        <f>IF(MOD(X1422,9)=0,O1422,IF(MOD(X1422,6)=0,O1422,IF(MOD(X1422,3)=0,O1422)))</f>
        <v>0</v>
      </c>
    </row>
    <row r="1423" spans="1:26">
      <c r="A1423" s="4" t="s">
        <v>1644</v>
      </c>
      <c r="B1423" s="3">
        <f>主线辅助!B1419</f>
        <v>23484387</v>
      </c>
      <c r="C1423" s="3">
        <v>7</v>
      </c>
      <c r="D1423" s="3">
        <v>90</v>
      </c>
      <c r="E1423" s="3">
        <v>3</v>
      </c>
      <c r="F1423" s="25">
        <f t="shared" si="66"/>
        <v>2164459</v>
      </c>
      <c r="G1423" s="25">
        <v>1968215</v>
      </c>
      <c r="H1423" s="26">
        <f>ROUND((F1423/4*5.5+F1423*2.7+F1423/4*10*1)*2,0)*C1423</f>
        <v>199238452</v>
      </c>
      <c r="I1423" s="26">
        <f t="shared" si="67"/>
        <v>181174189</v>
      </c>
      <c r="J1423" s="26"/>
      <c r="K1423" s="35">
        <f>MAX(G1423-MAX(G$5:G1422),0)</f>
        <v>3367</v>
      </c>
      <c r="L1423" s="35">
        <f>MAX(G$5:G1423)</f>
        <v>1968215</v>
      </c>
      <c r="M1423" s="3">
        <v>0.7</v>
      </c>
      <c r="N1423" s="38">
        <f>INT(B1423*0.2)</f>
        <v>4696877</v>
      </c>
      <c r="O1423" s="38">
        <f t="shared" si="68"/>
        <v>820088</v>
      </c>
      <c r="P1423">
        <f>INT(L1423*2.5)</f>
        <v>4920537</v>
      </c>
      <c r="Q1423">
        <f>INT(L1423/4)</f>
        <v>492053</v>
      </c>
      <c r="W1423" s="4" t="s">
        <v>8253</v>
      </c>
      <c r="X1423">
        <v>9</v>
      </c>
      <c r="Y1423">
        <f>IF(MOD(X1423,9)=0,N1423,IF(MOD(X1423,6)=0,N1423,IF(MOD(X1423,3)=0,N1423)))</f>
        <v>4696877</v>
      </c>
      <c r="Z1423">
        <f>IF(MOD(X1423,9)=0,O1423,IF(MOD(X1423,6)=0,O1423,IF(MOD(X1423,3)=0,O1423)))</f>
        <v>820088</v>
      </c>
    </row>
    <row r="1424" spans="1:26">
      <c r="A1424" s="4" t="s">
        <v>302</v>
      </c>
      <c r="B1424" s="3">
        <f>主线辅助!B1420</f>
        <v>23502626</v>
      </c>
      <c r="C1424" s="3">
        <v>7</v>
      </c>
      <c r="D1424" s="3">
        <v>90</v>
      </c>
      <c r="E1424" s="3">
        <v>3</v>
      </c>
      <c r="F1424" s="25">
        <f t="shared" si="66"/>
        <v>2166140</v>
      </c>
      <c r="G1424" s="25">
        <v>1969743</v>
      </c>
      <c r="H1424" s="26">
        <f>ROUND((F1424/4*5.5+F1424*2.7+F1424/4*10*1)*2,0)*C1424</f>
        <v>199393187</v>
      </c>
      <c r="I1424" s="26">
        <f t="shared" si="67"/>
        <v>181314840</v>
      </c>
      <c r="J1424" s="26"/>
      <c r="K1424" s="35">
        <f>MAX(G1424-MAX(G$5:G1423),0)</f>
        <v>1528</v>
      </c>
      <c r="L1424" s="35">
        <f>MAX(G$5:G1424)</f>
        <v>1969743</v>
      </c>
      <c r="M1424" s="3">
        <v>0.7</v>
      </c>
      <c r="N1424" s="38">
        <f>INT(B1424*0.2)</f>
        <v>4700525</v>
      </c>
      <c r="O1424" s="38">
        <f t="shared" si="68"/>
        <v>820725</v>
      </c>
      <c r="P1424">
        <f>INT(L1424*2.5)</f>
        <v>4924357</v>
      </c>
      <c r="Q1424">
        <f>INT(L1424/4)</f>
        <v>492435</v>
      </c>
      <c r="W1424" s="4" t="s">
        <v>8253</v>
      </c>
      <c r="X1424">
        <v>10</v>
      </c>
      <c r="Y1424" t="b">
        <f>IF(MOD(X1424,9)=0,N1424,IF(MOD(X1424,6)=0,N1424,IF(MOD(X1424,3)=0,N1424)))</f>
        <v>0</v>
      </c>
      <c r="Z1424" t="b">
        <f>IF(MOD(X1424,9)=0,O1424,IF(MOD(X1424,6)=0,O1424,IF(MOD(X1424,3)=0,O1424)))</f>
        <v>0</v>
      </c>
    </row>
    <row r="1425" spans="1:26">
      <c r="A1425" s="4" t="s">
        <v>1645</v>
      </c>
      <c r="B1425" s="3">
        <f>主线辅助!B1421</f>
        <v>23623998</v>
      </c>
      <c r="C1425" s="3">
        <v>7</v>
      </c>
      <c r="D1425" s="3">
        <v>90</v>
      </c>
      <c r="E1425" s="3">
        <v>3</v>
      </c>
      <c r="F1425" s="25">
        <f t="shared" si="66"/>
        <v>2177327</v>
      </c>
      <c r="G1425" s="25">
        <v>1979915</v>
      </c>
      <c r="H1425" s="26">
        <f>ROUND((F1425/4*5.5+F1425*2.7+F1425/4*10*1)*2,0)*C1425</f>
        <v>200422950</v>
      </c>
      <c r="I1425" s="26">
        <f t="shared" si="67"/>
        <v>182251174</v>
      </c>
      <c r="J1425" s="26"/>
      <c r="K1425" s="35">
        <f>MAX(G1425-MAX(G$5:G1424),0)</f>
        <v>10172</v>
      </c>
      <c r="L1425" s="35">
        <f>MAX(G$5:G1425)</f>
        <v>1979915</v>
      </c>
      <c r="M1425" s="3">
        <v>0.7</v>
      </c>
      <c r="N1425" s="38">
        <f>INT(B1425*0.2)</f>
        <v>4724799</v>
      </c>
      <c r="O1425" s="38">
        <f t="shared" si="68"/>
        <v>824963</v>
      </c>
      <c r="P1425">
        <f>INT(L1425*2.5)</f>
        <v>4949787</v>
      </c>
      <c r="Q1425">
        <f>INT(L1425/4)</f>
        <v>494978</v>
      </c>
      <c r="W1425" s="4" t="s">
        <v>8254</v>
      </c>
      <c r="X1425">
        <v>1</v>
      </c>
      <c r="Y1425" t="b">
        <f>IF(MOD(X1425,9)=0,N1425,IF(MOD(X1425,6)=0,N1425,IF(MOD(X1425,3)=0,N1425)))</f>
        <v>0</v>
      </c>
      <c r="Z1425" t="b">
        <f>IF(MOD(X1425,9)=0,O1425,IF(MOD(X1425,6)=0,O1425,IF(MOD(X1425,3)=0,O1425)))</f>
        <v>0</v>
      </c>
    </row>
    <row r="1426" spans="1:26">
      <c r="A1426" s="4" t="s">
        <v>1646</v>
      </c>
      <c r="B1426" s="3">
        <f>主线辅助!B1422</f>
        <v>23647581</v>
      </c>
      <c r="C1426" s="3">
        <v>7</v>
      </c>
      <c r="D1426" s="3">
        <v>90</v>
      </c>
      <c r="E1426" s="3">
        <v>3</v>
      </c>
      <c r="F1426" s="25">
        <f t="shared" si="66"/>
        <v>2179500</v>
      </c>
      <c r="G1426" s="25">
        <v>1981892</v>
      </c>
      <c r="H1426" s="26">
        <f>ROUND((F1426/4*5.5+F1426*2.7+F1426/4*10*1)*2,0)*C1426</f>
        <v>200622975</v>
      </c>
      <c r="I1426" s="26">
        <f t="shared" si="67"/>
        <v>182433160</v>
      </c>
      <c r="J1426" s="26"/>
      <c r="K1426" s="35">
        <f>MAX(G1426-MAX(G$5:G1425),0)</f>
        <v>1977</v>
      </c>
      <c r="L1426" s="35">
        <f>MAX(G$5:G1426)</f>
        <v>1981892</v>
      </c>
      <c r="M1426" s="3">
        <v>0.7</v>
      </c>
      <c r="N1426" s="38">
        <f>INT(B1426*0.2)</f>
        <v>4729516</v>
      </c>
      <c r="O1426" s="38">
        <f t="shared" si="68"/>
        <v>825788</v>
      </c>
      <c r="P1426">
        <f>INT(L1426*2.5)</f>
        <v>4954730</v>
      </c>
      <c r="Q1426">
        <f>INT(L1426/4)</f>
        <v>495473</v>
      </c>
      <c r="W1426" s="4" t="s">
        <v>8254</v>
      </c>
      <c r="X1426">
        <v>2</v>
      </c>
      <c r="Y1426" t="b">
        <f>IF(MOD(X1426,9)=0,N1426,IF(MOD(X1426,6)=0,N1426,IF(MOD(X1426,3)=0,N1426)))</f>
        <v>0</v>
      </c>
      <c r="Z1426" t="b">
        <f>IF(MOD(X1426,9)=0,O1426,IF(MOD(X1426,6)=0,O1426,IF(MOD(X1426,3)=0,O1426)))</f>
        <v>0</v>
      </c>
    </row>
    <row r="1427" spans="1:26">
      <c r="A1427" s="4" t="s">
        <v>1647</v>
      </c>
      <c r="B1427" s="3">
        <f>主线辅助!B1423</f>
        <v>23693228</v>
      </c>
      <c r="C1427" s="3">
        <v>7</v>
      </c>
      <c r="D1427" s="3">
        <v>90</v>
      </c>
      <c r="E1427" s="3">
        <v>3</v>
      </c>
      <c r="F1427" s="25">
        <f t="shared" si="66"/>
        <v>2183707</v>
      </c>
      <c r="G1427" s="25">
        <v>1985718</v>
      </c>
      <c r="H1427" s="26">
        <f>ROUND((F1427/4*5.5+F1427*2.7+F1427/4*10*1)*2,0)*C1427</f>
        <v>201010229</v>
      </c>
      <c r="I1427" s="26">
        <f t="shared" si="67"/>
        <v>182785344</v>
      </c>
      <c r="J1427" s="26"/>
      <c r="K1427" s="35">
        <f>MAX(G1427-MAX(G$5:G1426),0)</f>
        <v>3826</v>
      </c>
      <c r="L1427" s="35">
        <f>MAX(G$5:G1427)</f>
        <v>1985718</v>
      </c>
      <c r="M1427" s="3">
        <v>0.7</v>
      </c>
      <c r="N1427" s="38">
        <f>INT(B1427*0.2)</f>
        <v>4738645</v>
      </c>
      <c r="O1427" s="38">
        <f t="shared" si="68"/>
        <v>827382</v>
      </c>
      <c r="P1427">
        <f>INT(L1427*2.5)</f>
        <v>4964295</v>
      </c>
      <c r="Q1427">
        <f>INT(L1427/4)</f>
        <v>496429</v>
      </c>
      <c r="W1427" s="4" t="s">
        <v>8254</v>
      </c>
      <c r="X1427">
        <v>3</v>
      </c>
      <c r="Y1427">
        <f>IF(MOD(X1427,9)=0,N1427,IF(MOD(X1427,6)=0,N1427,IF(MOD(X1427,3)=0,N1427)))</f>
        <v>4738645</v>
      </c>
      <c r="Z1427">
        <f>IF(MOD(X1427,9)=0,O1427,IF(MOD(X1427,6)=0,O1427,IF(MOD(X1427,3)=0,O1427)))</f>
        <v>827382</v>
      </c>
    </row>
    <row r="1428" spans="1:26">
      <c r="A1428" s="4" t="s">
        <v>1648</v>
      </c>
      <c r="B1428" s="3">
        <f>主线辅助!B1424</f>
        <v>23716847</v>
      </c>
      <c r="C1428" s="3">
        <v>7</v>
      </c>
      <c r="D1428" s="3">
        <v>90</v>
      </c>
      <c r="E1428" s="3">
        <v>3</v>
      </c>
      <c r="F1428" s="25">
        <f t="shared" si="66"/>
        <v>2185884</v>
      </c>
      <c r="G1428" s="25">
        <v>1987697</v>
      </c>
      <c r="H1428" s="26">
        <f>ROUND((F1428/4*5.5+F1428*2.7+F1428/4*10*1)*2,0)*C1428</f>
        <v>201210625</v>
      </c>
      <c r="I1428" s="26">
        <f t="shared" si="67"/>
        <v>182967512</v>
      </c>
      <c r="J1428" s="26"/>
      <c r="K1428" s="35">
        <f>MAX(G1428-MAX(G$5:G1427),0)</f>
        <v>1979</v>
      </c>
      <c r="L1428" s="35">
        <f>MAX(G$5:G1428)</f>
        <v>1987697</v>
      </c>
      <c r="M1428" s="3">
        <v>0.7</v>
      </c>
      <c r="N1428" s="38">
        <f>INT(B1428*0.2)</f>
        <v>4743369</v>
      </c>
      <c r="O1428" s="38">
        <f t="shared" si="68"/>
        <v>828206</v>
      </c>
      <c r="P1428">
        <f>INT(L1428*2.5)</f>
        <v>4969242</v>
      </c>
      <c r="Q1428">
        <f>INT(L1428/4)</f>
        <v>496924</v>
      </c>
      <c r="W1428" s="4" t="s">
        <v>8254</v>
      </c>
      <c r="X1428">
        <v>4</v>
      </c>
      <c r="Y1428" t="b">
        <f>IF(MOD(X1428,9)=0,N1428,IF(MOD(X1428,6)=0,N1428,IF(MOD(X1428,3)=0,N1428)))</f>
        <v>0</v>
      </c>
      <c r="Z1428" t="b">
        <f>IF(MOD(X1428,9)=0,O1428,IF(MOD(X1428,6)=0,O1428,IF(MOD(X1428,3)=0,O1428)))</f>
        <v>0</v>
      </c>
    </row>
    <row r="1429" spans="1:26">
      <c r="A1429" s="4" t="s">
        <v>1649</v>
      </c>
      <c r="B1429" s="3">
        <f>主线辅助!B1425</f>
        <v>23740471</v>
      </c>
      <c r="C1429" s="3">
        <v>7</v>
      </c>
      <c r="D1429" s="3">
        <v>90</v>
      </c>
      <c r="E1429" s="3">
        <v>3</v>
      </c>
      <c r="F1429" s="25">
        <f t="shared" si="66"/>
        <v>2188061</v>
      </c>
      <c r="G1429" s="25">
        <v>1989677</v>
      </c>
      <c r="H1429" s="26">
        <f>ROUND((F1429/4*5.5+F1429*2.7+F1429/4*10*1)*2,0)*C1429</f>
        <v>201411014</v>
      </c>
      <c r="I1429" s="26">
        <f t="shared" si="67"/>
        <v>183149771</v>
      </c>
      <c r="J1429" s="26"/>
      <c r="K1429" s="35">
        <f>MAX(G1429-MAX(G$5:G1428),0)</f>
        <v>1980</v>
      </c>
      <c r="L1429" s="35">
        <f>MAX(G$5:G1429)</f>
        <v>1989677</v>
      </c>
      <c r="M1429" s="3">
        <v>0.7</v>
      </c>
      <c r="N1429" s="38">
        <f>INT(B1429*0.2)</f>
        <v>4748094</v>
      </c>
      <c r="O1429" s="38">
        <f t="shared" si="68"/>
        <v>829031</v>
      </c>
      <c r="P1429">
        <f>INT(L1429*2.5)</f>
        <v>4974192</v>
      </c>
      <c r="Q1429">
        <f>INT(L1429/4)</f>
        <v>497419</v>
      </c>
      <c r="W1429" s="4" t="s">
        <v>8254</v>
      </c>
      <c r="X1429">
        <v>5</v>
      </c>
      <c r="Y1429" t="b">
        <f>IF(MOD(X1429,9)=0,N1429,IF(MOD(X1429,6)=0,N1429,IF(MOD(X1429,3)=0,N1429)))</f>
        <v>0</v>
      </c>
      <c r="Z1429" t="b">
        <f>IF(MOD(X1429,9)=0,O1429,IF(MOD(X1429,6)=0,O1429,IF(MOD(X1429,3)=0,O1429)))</f>
        <v>0</v>
      </c>
    </row>
    <row r="1430" spans="1:26">
      <c r="A1430" s="4" t="s">
        <v>1650</v>
      </c>
      <c r="B1430" s="3">
        <f>主线辅助!B1426</f>
        <v>23786244</v>
      </c>
      <c r="C1430" s="3">
        <v>7</v>
      </c>
      <c r="D1430" s="3">
        <v>90</v>
      </c>
      <c r="E1430" s="3">
        <v>3</v>
      </c>
      <c r="F1430" s="25">
        <f t="shared" si="66"/>
        <v>2192280</v>
      </c>
      <c r="G1430" s="25">
        <v>1993513</v>
      </c>
      <c r="H1430" s="26">
        <f>ROUND((F1430/4*5.5+F1430*2.7+F1430/4*10*1)*2,0)*C1430</f>
        <v>201799374</v>
      </c>
      <c r="I1430" s="26">
        <f t="shared" si="67"/>
        <v>183502872</v>
      </c>
      <c r="J1430" s="26"/>
      <c r="K1430" s="35">
        <f>MAX(G1430-MAX(G$5:G1429),0)</f>
        <v>3836</v>
      </c>
      <c r="L1430" s="35">
        <f>MAX(G$5:G1430)</f>
        <v>1993513</v>
      </c>
      <c r="M1430" s="3">
        <v>0.7</v>
      </c>
      <c r="N1430" s="38">
        <f>INT(B1430*0.2)</f>
        <v>4757248</v>
      </c>
      <c r="O1430" s="38">
        <f t="shared" si="68"/>
        <v>830630</v>
      </c>
      <c r="P1430">
        <f>INT(L1430*2.5)</f>
        <v>4983782</v>
      </c>
      <c r="Q1430">
        <f>INT(L1430/4)</f>
        <v>498378</v>
      </c>
      <c r="W1430" s="4" t="s">
        <v>8254</v>
      </c>
      <c r="X1430">
        <v>6</v>
      </c>
      <c r="Y1430">
        <f>IF(MOD(X1430,9)=0,N1430,IF(MOD(X1430,6)=0,N1430,IF(MOD(X1430,3)=0,N1430)))</f>
        <v>4757248</v>
      </c>
      <c r="Z1430">
        <f>IF(MOD(X1430,9)=0,O1430,IF(MOD(X1430,6)=0,O1430,IF(MOD(X1430,3)=0,O1430)))</f>
        <v>830630</v>
      </c>
    </row>
    <row r="1431" spans="1:26">
      <c r="A1431" s="4" t="s">
        <v>1651</v>
      </c>
      <c r="B1431" s="3">
        <f>主线辅助!B1427</f>
        <v>23809903</v>
      </c>
      <c r="C1431" s="3">
        <v>7</v>
      </c>
      <c r="D1431" s="3">
        <v>90</v>
      </c>
      <c r="E1431" s="3">
        <v>3</v>
      </c>
      <c r="F1431" s="25">
        <f t="shared" si="66"/>
        <v>2194461</v>
      </c>
      <c r="G1431" s="25">
        <v>1995496</v>
      </c>
      <c r="H1431" s="26">
        <f>ROUND((F1431/4*5.5+F1431*2.7+F1431/4*10*1)*2,0)*C1431</f>
        <v>202000134</v>
      </c>
      <c r="I1431" s="26">
        <f t="shared" si="67"/>
        <v>183685404</v>
      </c>
      <c r="J1431" s="26"/>
      <c r="K1431" s="35">
        <f>MAX(G1431-MAX(G$5:G1430),0)</f>
        <v>1983</v>
      </c>
      <c r="L1431" s="35">
        <f>MAX(G$5:G1431)</f>
        <v>1995496</v>
      </c>
      <c r="M1431" s="3">
        <v>0.7</v>
      </c>
      <c r="N1431" s="38">
        <f>INT(B1431*0.2)</f>
        <v>4761980</v>
      </c>
      <c r="O1431" s="38">
        <f t="shared" si="68"/>
        <v>831456</v>
      </c>
      <c r="P1431">
        <f>INT(L1431*2.5)</f>
        <v>4988740</v>
      </c>
      <c r="Q1431">
        <f>INT(L1431/4)</f>
        <v>498874</v>
      </c>
      <c r="W1431" s="4" t="s">
        <v>8254</v>
      </c>
      <c r="X1431">
        <v>7</v>
      </c>
      <c r="Y1431" t="b">
        <f>IF(MOD(X1431,9)=0,N1431,IF(MOD(X1431,6)=0,N1431,IF(MOD(X1431,3)=0,N1431)))</f>
        <v>0</v>
      </c>
      <c r="Z1431" t="b">
        <f>IF(MOD(X1431,9)=0,O1431,IF(MOD(X1431,6)=0,O1431,IF(MOD(X1431,3)=0,O1431)))</f>
        <v>0</v>
      </c>
    </row>
    <row r="1432" spans="1:26">
      <c r="A1432" s="4" t="s">
        <v>1652</v>
      </c>
      <c r="B1432" s="3">
        <f>主线辅助!B1428</f>
        <v>23833566</v>
      </c>
      <c r="C1432" s="3">
        <v>7</v>
      </c>
      <c r="D1432" s="3">
        <v>90</v>
      </c>
      <c r="E1432" s="3">
        <v>3</v>
      </c>
      <c r="F1432" s="25">
        <f t="shared" si="66"/>
        <v>2196642</v>
      </c>
      <c r="G1432" s="25">
        <v>1997479</v>
      </c>
      <c r="H1432" s="26">
        <f>ROUND((F1432/4*5.5+F1432*2.7+F1432/4*10*1)*2,0)*C1432</f>
        <v>202200894</v>
      </c>
      <c r="I1432" s="26">
        <f t="shared" si="67"/>
        <v>183867943</v>
      </c>
      <c r="J1432" s="26"/>
      <c r="K1432" s="35">
        <f>MAX(G1432-MAX(G$5:G1431),0)</f>
        <v>1983</v>
      </c>
      <c r="L1432" s="35">
        <f>MAX(G$5:G1432)</f>
        <v>1997479</v>
      </c>
      <c r="M1432" s="3">
        <v>0.7</v>
      </c>
      <c r="N1432" s="38">
        <f>INT(B1432*0.2)</f>
        <v>4766713</v>
      </c>
      <c r="O1432" s="38">
        <f t="shared" si="68"/>
        <v>832282</v>
      </c>
      <c r="P1432">
        <f>INT(L1432*2.5)</f>
        <v>4993697</v>
      </c>
      <c r="Q1432">
        <f>INT(L1432/4)</f>
        <v>499369</v>
      </c>
      <c r="W1432" s="4" t="s">
        <v>8254</v>
      </c>
      <c r="X1432">
        <v>8</v>
      </c>
      <c r="Y1432" t="b">
        <f>IF(MOD(X1432,9)=0,N1432,IF(MOD(X1432,6)=0,N1432,IF(MOD(X1432,3)=0,N1432)))</f>
        <v>0</v>
      </c>
      <c r="Z1432" t="b">
        <f>IF(MOD(X1432,9)=0,O1432,IF(MOD(X1432,6)=0,O1432,IF(MOD(X1432,3)=0,O1432)))</f>
        <v>0</v>
      </c>
    </row>
    <row r="1433" spans="1:26">
      <c r="A1433" s="4" t="s">
        <v>1653</v>
      </c>
      <c r="B1433" s="3">
        <f>主线辅助!B1429</f>
        <v>23879466</v>
      </c>
      <c r="C1433" s="3">
        <v>7</v>
      </c>
      <c r="D1433" s="3">
        <v>90</v>
      </c>
      <c r="E1433" s="3">
        <v>3</v>
      </c>
      <c r="F1433" s="25">
        <f t="shared" si="66"/>
        <v>2200872</v>
      </c>
      <c r="G1433" s="25">
        <v>2001326</v>
      </c>
      <c r="H1433" s="26">
        <f>ROUND((F1433/4*5.5+F1433*2.7+F1433/4*10*1)*2,0)*C1433</f>
        <v>202590269</v>
      </c>
      <c r="I1433" s="26">
        <f t="shared" si="67"/>
        <v>184222059</v>
      </c>
      <c r="J1433" s="26"/>
      <c r="K1433" s="35">
        <f>MAX(G1433-MAX(G$5:G1432),0)</f>
        <v>3847</v>
      </c>
      <c r="L1433" s="35">
        <f>MAX(G$5:G1433)</f>
        <v>2001326</v>
      </c>
      <c r="M1433" s="3">
        <v>0.7</v>
      </c>
      <c r="N1433" s="38">
        <f>INT(B1433*0.2)</f>
        <v>4775893</v>
      </c>
      <c r="O1433" s="38">
        <f t="shared" si="68"/>
        <v>833885</v>
      </c>
      <c r="P1433">
        <f>INT(L1433*2.5)</f>
        <v>5003315</v>
      </c>
      <c r="Q1433">
        <f>INT(L1433/4)</f>
        <v>500331</v>
      </c>
      <c r="W1433" s="4" t="s">
        <v>8254</v>
      </c>
      <c r="X1433">
        <v>9</v>
      </c>
      <c r="Y1433">
        <f>IF(MOD(X1433,9)=0,N1433,IF(MOD(X1433,6)=0,N1433,IF(MOD(X1433,3)=0,N1433)))</f>
        <v>4775893</v>
      </c>
      <c r="Z1433">
        <f>IF(MOD(X1433,9)=0,O1433,IF(MOD(X1433,6)=0,O1433,IF(MOD(X1433,3)=0,O1433)))</f>
        <v>833885</v>
      </c>
    </row>
    <row r="1434" spans="1:26">
      <c r="A1434" s="4" t="s">
        <v>303</v>
      </c>
      <c r="B1434" s="3">
        <f>主线辅助!B1430</f>
        <v>23903164</v>
      </c>
      <c r="C1434" s="3">
        <v>7</v>
      </c>
      <c r="D1434" s="3">
        <v>90</v>
      </c>
      <c r="E1434" s="3">
        <v>3</v>
      </c>
      <c r="F1434" s="25">
        <f t="shared" si="66"/>
        <v>2203056</v>
      </c>
      <c r="G1434" s="25">
        <v>2003312</v>
      </c>
      <c r="H1434" s="26">
        <f>ROUND((F1434/4*5.5+F1434*2.7+F1434/4*10*1)*2,0)*C1434</f>
        <v>202791302</v>
      </c>
      <c r="I1434" s="26">
        <f t="shared" si="67"/>
        <v>184404871</v>
      </c>
      <c r="J1434" s="26"/>
      <c r="K1434" s="35">
        <f>MAX(G1434-MAX(G$5:G1433),0)</f>
        <v>1986</v>
      </c>
      <c r="L1434" s="35">
        <f>MAX(G$5:G1434)</f>
        <v>2003312</v>
      </c>
      <c r="M1434" s="3">
        <v>0.7</v>
      </c>
      <c r="N1434" s="38">
        <f>INT(B1434*0.2)</f>
        <v>4780632</v>
      </c>
      <c r="O1434" s="38">
        <f t="shared" si="68"/>
        <v>834713</v>
      </c>
      <c r="P1434">
        <f>INT(L1434*2.5)</f>
        <v>5008280</v>
      </c>
      <c r="Q1434">
        <f>INT(L1434/4)</f>
        <v>500828</v>
      </c>
      <c r="W1434" s="4" t="s">
        <v>8254</v>
      </c>
      <c r="X1434">
        <v>10</v>
      </c>
      <c r="Y1434" t="b">
        <f>IF(MOD(X1434,9)=0,N1434,IF(MOD(X1434,6)=0,N1434,IF(MOD(X1434,3)=0,N1434)))</f>
        <v>0</v>
      </c>
      <c r="Z1434" t="b">
        <f>IF(MOD(X1434,9)=0,O1434,IF(MOD(X1434,6)=0,O1434,IF(MOD(X1434,3)=0,O1434)))</f>
        <v>0</v>
      </c>
    </row>
    <row r="1435" spans="1:26">
      <c r="A1435" s="4" t="s">
        <v>1654</v>
      </c>
      <c r="B1435" s="3">
        <f>主线辅助!B1431</f>
        <v>24044982</v>
      </c>
      <c r="C1435" s="3">
        <v>7</v>
      </c>
      <c r="D1435" s="3">
        <v>90</v>
      </c>
      <c r="E1435" s="3">
        <v>3</v>
      </c>
      <c r="F1435" s="25">
        <f t="shared" si="66"/>
        <v>2216127</v>
      </c>
      <c r="G1435" s="25">
        <v>2015198</v>
      </c>
      <c r="H1435" s="26">
        <f>ROUND((F1435/4*5.5+F1435*2.7+F1435/4*10*1)*2,0)*C1435</f>
        <v>203994490</v>
      </c>
      <c r="I1435" s="26">
        <f t="shared" si="67"/>
        <v>185498978</v>
      </c>
      <c r="J1435" s="26"/>
      <c r="K1435" s="35">
        <f>MAX(G1435-MAX(G$5:G1434),0)</f>
        <v>11886</v>
      </c>
      <c r="L1435" s="35">
        <f>MAX(G$5:G1435)</f>
        <v>2015198</v>
      </c>
      <c r="M1435" s="3">
        <v>0.7</v>
      </c>
      <c r="N1435" s="38">
        <f>INT(B1435*0.2)</f>
        <v>4808996</v>
      </c>
      <c r="O1435" s="38">
        <f t="shared" si="68"/>
        <v>839665</v>
      </c>
      <c r="P1435">
        <f>INT(L1435*2.5)</f>
        <v>5037995</v>
      </c>
      <c r="Q1435">
        <f>INT(L1435/4)</f>
        <v>503799</v>
      </c>
      <c r="W1435" s="4" t="s">
        <v>8255</v>
      </c>
      <c r="X1435">
        <v>1</v>
      </c>
      <c r="Y1435" t="b">
        <f>IF(MOD(X1435,9)=0,N1435,IF(MOD(X1435,6)=0,N1435,IF(MOD(X1435,3)=0,N1435)))</f>
        <v>0</v>
      </c>
      <c r="Z1435" t="b">
        <f>IF(MOD(X1435,9)=0,O1435,IF(MOD(X1435,6)=0,O1435,IF(MOD(X1435,3)=0,O1435)))</f>
        <v>0</v>
      </c>
    </row>
    <row r="1436" spans="1:26">
      <c r="A1436" s="4" t="s">
        <v>1655</v>
      </c>
      <c r="B1436" s="3">
        <f>主线辅助!B1432</f>
        <v>24068716</v>
      </c>
      <c r="C1436" s="3">
        <v>7</v>
      </c>
      <c r="D1436" s="3">
        <v>90</v>
      </c>
      <c r="E1436" s="3">
        <v>3</v>
      </c>
      <c r="F1436" s="25">
        <f t="shared" si="66"/>
        <v>2218314</v>
      </c>
      <c r="G1436" s="25">
        <v>2017187</v>
      </c>
      <c r="H1436" s="26">
        <f>ROUND((F1436/4*5.5+F1436*2.7+F1436/4*10*1)*2,0)*C1436</f>
        <v>204195803</v>
      </c>
      <c r="I1436" s="26">
        <f t="shared" si="67"/>
        <v>185682063</v>
      </c>
      <c r="J1436" s="26"/>
      <c r="K1436" s="35">
        <f>MAX(G1436-MAX(G$5:G1435),0)</f>
        <v>1989</v>
      </c>
      <c r="L1436" s="35">
        <f>MAX(G$5:G1436)</f>
        <v>2017187</v>
      </c>
      <c r="M1436" s="3">
        <v>0.7</v>
      </c>
      <c r="N1436" s="38">
        <f>INT(B1436*0.2)</f>
        <v>4813743</v>
      </c>
      <c r="O1436" s="38">
        <f t="shared" si="68"/>
        <v>840493</v>
      </c>
      <c r="P1436">
        <f>INT(L1436*2.5)</f>
        <v>5042967</v>
      </c>
      <c r="Q1436">
        <f>INT(L1436/4)</f>
        <v>504296</v>
      </c>
      <c r="W1436" s="4" t="s">
        <v>8255</v>
      </c>
      <c r="X1436">
        <v>2</v>
      </c>
      <c r="Y1436" t="b">
        <f>IF(MOD(X1436,9)=0,N1436,IF(MOD(X1436,6)=0,N1436,IF(MOD(X1436,3)=0,N1436)))</f>
        <v>0</v>
      </c>
      <c r="Z1436" t="b">
        <f>IF(MOD(X1436,9)=0,O1436,IF(MOD(X1436,6)=0,O1436,IF(MOD(X1436,3)=0,O1436)))</f>
        <v>0</v>
      </c>
    </row>
    <row r="1437" spans="1:26">
      <c r="A1437" s="4" t="s">
        <v>1656</v>
      </c>
      <c r="B1437" s="3">
        <f>主线辅助!B1433</f>
        <v>24114808</v>
      </c>
      <c r="C1437" s="3">
        <v>7</v>
      </c>
      <c r="D1437" s="3">
        <v>90</v>
      </c>
      <c r="E1437" s="3">
        <v>3</v>
      </c>
      <c r="F1437" s="25">
        <f t="shared" si="66"/>
        <v>2222562</v>
      </c>
      <c r="G1437" s="25">
        <v>2021050</v>
      </c>
      <c r="H1437" s="26">
        <f>ROUND((F1437/4*5.5+F1437*2.7+F1437/4*10*1)*2,0)*C1437</f>
        <v>204586830</v>
      </c>
      <c r="I1437" s="26">
        <f t="shared" si="67"/>
        <v>186037656</v>
      </c>
      <c r="J1437" s="26"/>
      <c r="K1437" s="35">
        <f>MAX(G1437-MAX(G$5:G1436),0)</f>
        <v>3863</v>
      </c>
      <c r="L1437" s="35">
        <f>MAX(G$5:G1437)</f>
        <v>2021050</v>
      </c>
      <c r="M1437" s="3">
        <v>0.7</v>
      </c>
      <c r="N1437" s="38">
        <f>INT(B1437*0.2)</f>
        <v>4822961</v>
      </c>
      <c r="O1437" s="38">
        <f t="shared" si="68"/>
        <v>842103</v>
      </c>
      <c r="P1437">
        <f>INT(L1437*2.5)</f>
        <v>5052625</v>
      </c>
      <c r="Q1437">
        <f>INT(L1437/4)</f>
        <v>505262</v>
      </c>
      <c r="W1437" s="4" t="s">
        <v>8255</v>
      </c>
      <c r="X1437">
        <v>3</v>
      </c>
      <c r="Y1437">
        <f>IF(MOD(X1437,9)=0,N1437,IF(MOD(X1437,6)=0,N1437,IF(MOD(X1437,3)=0,N1437)))</f>
        <v>4822961</v>
      </c>
      <c r="Z1437">
        <f>IF(MOD(X1437,9)=0,O1437,IF(MOD(X1437,6)=0,O1437,IF(MOD(X1437,3)=0,O1437)))</f>
        <v>842103</v>
      </c>
    </row>
    <row r="1438" spans="1:26">
      <c r="A1438" s="4" t="s">
        <v>1657</v>
      </c>
      <c r="B1438" s="3">
        <f>主线辅助!B1434</f>
        <v>24138575</v>
      </c>
      <c r="C1438" s="3">
        <v>7</v>
      </c>
      <c r="D1438" s="3">
        <v>90</v>
      </c>
      <c r="E1438" s="3">
        <v>3</v>
      </c>
      <c r="F1438" s="25">
        <f t="shared" si="66"/>
        <v>2224753</v>
      </c>
      <c r="G1438" s="25">
        <v>2023042</v>
      </c>
      <c r="H1438" s="26">
        <f>ROUND((F1438/4*5.5+F1438*2.7+F1438/4*10*1)*2,0)*C1438</f>
        <v>204788514</v>
      </c>
      <c r="I1438" s="26">
        <f t="shared" si="67"/>
        <v>186221014</v>
      </c>
      <c r="J1438" s="26"/>
      <c r="K1438" s="35">
        <f>MAX(G1438-MAX(G$5:G1437),0)</f>
        <v>1992</v>
      </c>
      <c r="L1438" s="35">
        <f>MAX(G$5:G1438)</f>
        <v>2023042</v>
      </c>
      <c r="M1438" s="3">
        <v>0.7</v>
      </c>
      <c r="N1438" s="38">
        <f>INT(B1438*0.2)</f>
        <v>4827715</v>
      </c>
      <c r="O1438" s="38">
        <f t="shared" si="68"/>
        <v>842933</v>
      </c>
      <c r="P1438">
        <f>INT(L1438*2.5)</f>
        <v>5057605</v>
      </c>
      <c r="Q1438">
        <f>INT(L1438/4)</f>
        <v>505760</v>
      </c>
      <c r="W1438" s="4" t="s">
        <v>8255</v>
      </c>
      <c r="X1438">
        <v>4</v>
      </c>
      <c r="Y1438" t="b">
        <f>IF(MOD(X1438,9)=0,N1438,IF(MOD(X1438,6)=0,N1438,IF(MOD(X1438,3)=0,N1438)))</f>
        <v>0</v>
      </c>
      <c r="Z1438" t="b">
        <f>IF(MOD(X1438,9)=0,O1438,IF(MOD(X1438,6)=0,O1438,IF(MOD(X1438,3)=0,O1438)))</f>
        <v>0</v>
      </c>
    </row>
    <row r="1439" spans="1:26">
      <c r="A1439" s="4" t="s">
        <v>1658</v>
      </c>
      <c r="B1439" s="3">
        <f>主线辅助!B1435</f>
        <v>24162347</v>
      </c>
      <c r="C1439" s="3">
        <v>7</v>
      </c>
      <c r="D1439" s="3">
        <v>90</v>
      </c>
      <c r="E1439" s="3">
        <v>3</v>
      </c>
      <c r="F1439" s="25">
        <f t="shared" si="66"/>
        <v>2226944</v>
      </c>
      <c r="G1439" s="25">
        <v>2025034</v>
      </c>
      <c r="H1439" s="26">
        <f>ROUND((F1439/4*5.5+F1439*2.7+F1439/4*10*1)*2,0)*C1439</f>
        <v>204990198</v>
      </c>
      <c r="I1439" s="26">
        <f t="shared" si="67"/>
        <v>186404379</v>
      </c>
      <c r="J1439" s="26"/>
      <c r="K1439" s="35">
        <f>MAX(G1439-MAX(G$5:G1438),0)</f>
        <v>1992</v>
      </c>
      <c r="L1439" s="35">
        <f>MAX(G$5:G1439)</f>
        <v>2025034</v>
      </c>
      <c r="M1439" s="3">
        <v>0.7</v>
      </c>
      <c r="N1439" s="38">
        <f>INT(B1439*0.2)</f>
        <v>4832469</v>
      </c>
      <c r="O1439" s="38">
        <f t="shared" si="68"/>
        <v>843763</v>
      </c>
      <c r="P1439">
        <f>INT(L1439*2.5)</f>
        <v>5062585</v>
      </c>
      <c r="Q1439">
        <f>INT(L1439/4)</f>
        <v>506258</v>
      </c>
      <c r="W1439" s="4" t="s">
        <v>8255</v>
      </c>
      <c r="X1439">
        <v>5</v>
      </c>
      <c r="Y1439" t="b">
        <f>IF(MOD(X1439,9)=0,N1439,IF(MOD(X1439,6)=0,N1439,IF(MOD(X1439,3)=0,N1439)))</f>
        <v>0</v>
      </c>
      <c r="Z1439" t="b">
        <f>IF(MOD(X1439,9)=0,O1439,IF(MOD(X1439,6)=0,O1439,IF(MOD(X1439,3)=0,O1439)))</f>
        <v>0</v>
      </c>
    </row>
    <row r="1440" spans="1:26">
      <c r="A1440" s="4" t="s">
        <v>1659</v>
      </c>
      <c r="B1440" s="3">
        <f>主线辅助!B1436</f>
        <v>24208566</v>
      </c>
      <c r="C1440" s="3">
        <v>7</v>
      </c>
      <c r="D1440" s="3">
        <v>90</v>
      </c>
      <c r="E1440" s="3">
        <v>3</v>
      </c>
      <c r="F1440" s="25">
        <f t="shared" si="66"/>
        <v>2231204</v>
      </c>
      <c r="G1440" s="25">
        <v>2028908</v>
      </c>
      <c r="H1440" s="26">
        <f>ROUND((F1440/4*5.5+F1440*2.7+F1440/4*10*1)*2,0)*C1440</f>
        <v>205382331</v>
      </c>
      <c r="I1440" s="26">
        <f t="shared" si="67"/>
        <v>186760980</v>
      </c>
      <c r="J1440" s="26"/>
      <c r="K1440" s="35">
        <f>MAX(G1440-MAX(G$5:G1439),0)</f>
        <v>3874</v>
      </c>
      <c r="L1440" s="35">
        <f>MAX(G$5:G1440)</f>
        <v>2028908</v>
      </c>
      <c r="M1440" s="3">
        <v>0.7</v>
      </c>
      <c r="N1440" s="38">
        <f>INT(B1440*0.2)</f>
        <v>4841713</v>
      </c>
      <c r="O1440" s="38">
        <f t="shared" si="68"/>
        <v>845378</v>
      </c>
      <c r="P1440">
        <f>INT(L1440*2.5)</f>
        <v>5072270</v>
      </c>
      <c r="Q1440">
        <f>INT(L1440/4)</f>
        <v>507227</v>
      </c>
      <c r="W1440" s="4" t="s">
        <v>8255</v>
      </c>
      <c r="X1440">
        <v>6</v>
      </c>
      <c r="Y1440">
        <f>IF(MOD(X1440,9)=0,N1440,IF(MOD(X1440,6)=0,N1440,IF(MOD(X1440,3)=0,N1440)))</f>
        <v>4841713</v>
      </c>
      <c r="Z1440">
        <f>IF(MOD(X1440,9)=0,O1440,IF(MOD(X1440,6)=0,O1440,IF(MOD(X1440,3)=0,O1440)))</f>
        <v>845378</v>
      </c>
    </row>
    <row r="1441" spans="1:26">
      <c r="A1441" s="4" t="s">
        <v>1660</v>
      </c>
      <c r="B1441" s="3">
        <f>主线辅助!B1437</f>
        <v>24232373</v>
      </c>
      <c r="C1441" s="3">
        <v>7</v>
      </c>
      <c r="D1441" s="3">
        <v>90</v>
      </c>
      <c r="E1441" s="3">
        <v>3</v>
      </c>
      <c r="F1441" s="25">
        <f t="shared" si="66"/>
        <v>2233398</v>
      </c>
      <c r="G1441" s="25">
        <v>2030903</v>
      </c>
      <c r="H1441" s="26">
        <f>ROUND((F1441/4*5.5+F1441*2.7+F1441/4*10*1)*2,0)*C1441</f>
        <v>205584288</v>
      </c>
      <c r="I1441" s="26">
        <f t="shared" si="67"/>
        <v>186944618</v>
      </c>
      <c r="J1441" s="26"/>
      <c r="K1441" s="35">
        <f>MAX(G1441-MAX(G$5:G1440),0)</f>
        <v>1995</v>
      </c>
      <c r="L1441" s="35">
        <f>MAX(G$5:G1441)</f>
        <v>2030903</v>
      </c>
      <c r="M1441" s="3">
        <v>0.7</v>
      </c>
      <c r="N1441" s="38">
        <f>INT(B1441*0.2)</f>
        <v>4846474</v>
      </c>
      <c r="O1441" s="38">
        <f t="shared" si="68"/>
        <v>846208</v>
      </c>
      <c r="P1441">
        <f>INT(L1441*2.5)</f>
        <v>5077257</v>
      </c>
      <c r="Q1441">
        <f>INT(L1441/4)</f>
        <v>507725</v>
      </c>
      <c r="W1441" s="4" t="s">
        <v>8255</v>
      </c>
      <c r="X1441">
        <v>7</v>
      </c>
      <c r="Y1441" t="b">
        <f>IF(MOD(X1441,9)=0,N1441,IF(MOD(X1441,6)=0,N1441,IF(MOD(X1441,3)=0,N1441)))</f>
        <v>0</v>
      </c>
      <c r="Z1441" t="b">
        <f>IF(MOD(X1441,9)=0,O1441,IF(MOD(X1441,6)=0,O1441,IF(MOD(X1441,3)=0,O1441)))</f>
        <v>0</v>
      </c>
    </row>
    <row r="1442" spans="1:26">
      <c r="A1442" s="4" t="s">
        <v>1661</v>
      </c>
      <c r="B1442" s="3">
        <f>主线辅助!B1438</f>
        <v>24256183</v>
      </c>
      <c r="C1442" s="3">
        <v>7</v>
      </c>
      <c r="D1442" s="3">
        <v>90</v>
      </c>
      <c r="E1442" s="3">
        <v>3</v>
      </c>
      <c r="F1442" s="25">
        <f t="shared" si="66"/>
        <v>2235592</v>
      </c>
      <c r="G1442" s="25">
        <v>2032899</v>
      </c>
      <c r="H1442" s="26">
        <f>ROUND((F1442/4*5.5+F1442*2.7+F1442/4*10*1)*2,0)*C1442</f>
        <v>205786245</v>
      </c>
      <c r="I1442" s="26">
        <f t="shared" si="67"/>
        <v>187128354</v>
      </c>
      <c r="J1442" s="26"/>
      <c r="K1442" s="35">
        <f>MAX(G1442-MAX(G$5:G1441),0)</f>
        <v>1996</v>
      </c>
      <c r="L1442" s="35">
        <f>MAX(G$5:G1442)</f>
        <v>2032899</v>
      </c>
      <c r="M1442" s="3">
        <v>0.7</v>
      </c>
      <c r="N1442" s="38">
        <f>INT(B1442*0.2)</f>
        <v>4851236</v>
      </c>
      <c r="O1442" s="38">
        <f t="shared" si="68"/>
        <v>847040</v>
      </c>
      <c r="P1442">
        <f>INT(L1442*2.5)</f>
        <v>5082247</v>
      </c>
      <c r="Q1442">
        <f>INT(L1442/4)</f>
        <v>508224</v>
      </c>
      <c r="W1442" s="4" t="s">
        <v>8255</v>
      </c>
      <c r="X1442">
        <v>8</v>
      </c>
      <c r="Y1442" t="b">
        <f>IF(MOD(X1442,9)=0,N1442,IF(MOD(X1442,6)=0,N1442,IF(MOD(X1442,3)=0,N1442)))</f>
        <v>0</v>
      </c>
      <c r="Z1442" t="b">
        <f>IF(MOD(X1442,9)=0,O1442,IF(MOD(X1442,6)=0,O1442,IF(MOD(X1442,3)=0,O1442)))</f>
        <v>0</v>
      </c>
    </row>
    <row r="1443" spans="1:26">
      <c r="A1443" s="4" t="s">
        <v>1662</v>
      </c>
      <c r="B1443" s="3">
        <f>主线辅助!B1439</f>
        <v>24302529</v>
      </c>
      <c r="C1443" s="3">
        <v>7</v>
      </c>
      <c r="D1443" s="3">
        <v>90</v>
      </c>
      <c r="E1443" s="3">
        <v>3</v>
      </c>
      <c r="F1443" s="25">
        <f t="shared" si="66"/>
        <v>2239864</v>
      </c>
      <c r="G1443" s="25">
        <v>2036783</v>
      </c>
      <c r="H1443" s="26">
        <f>ROUND((F1443/4*5.5+F1443*2.7+F1443/4*10*1)*2,0)*C1443</f>
        <v>206179484</v>
      </c>
      <c r="I1443" s="26">
        <f t="shared" si="67"/>
        <v>187485872</v>
      </c>
      <c r="J1443" s="26"/>
      <c r="K1443" s="35">
        <f>MAX(G1443-MAX(G$5:G1442),0)</f>
        <v>3884</v>
      </c>
      <c r="L1443" s="35">
        <f>MAX(G$5:G1443)</f>
        <v>2036783</v>
      </c>
      <c r="M1443" s="3">
        <v>0.7</v>
      </c>
      <c r="N1443" s="38">
        <f>INT(B1443*0.2)</f>
        <v>4860505</v>
      </c>
      <c r="O1443" s="38">
        <f t="shared" si="68"/>
        <v>848658</v>
      </c>
      <c r="P1443">
        <f>INT(L1443*2.5)</f>
        <v>5091957</v>
      </c>
      <c r="Q1443">
        <f>INT(L1443/4)</f>
        <v>509195</v>
      </c>
      <c r="W1443" s="4" t="s">
        <v>8255</v>
      </c>
      <c r="X1443">
        <v>9</v>
      </c>
      <c r="Y1443">
        <f>IF(MOD(X1443,9)=0,N1443,IF(MOD(X1443,6)=0,N1443,IF(MOD(X1443,3)=0,N1443)))</f>
        <v>4860505</v>
      </c>
      <c r="Z1443">
        <f>IF(MOD(X1443,9)=0,O1443,IF(MOD(X1443,6)=0,O1443,IF(MOD(X1443,3)=0,O1443)))</f>
        <v>848658</v>
      </c>
    </row>
    <row r="1444" spans="1:26">
      <c r="A1444" s="4" t="s">
        <v>305</v>
      </c>
      <c r="B1444" s="3">
        <f>主线辅助!B1440</f>
        <v>24326376</v>
      </c>
      <c r="C1444" s="3">
        <v>7</v>
      </c>
      <c r="D1444" s="3">
        <v>90</v>
      </c>
      <c r="E1444" s="3">
        <v>3</v>
      </c>
      <c r="F1444" s="25">
        <f t="shared" si="66"/>
        <v>2242062</v>
      </c>
      <c r="G1444" s="25">
        <v>2038781</v>
      </c>
      <c r="H1444" s="26">
        <f>ROUND((F1444/4*5.5+F1444*2.7+F1444/4*10*1)*2,0)*C1444</f>
        <v>206381805</v>
      </c>
      <c r="I1444" s="26">
        <f t="shared" si="67"/>
        <v>187669790</v>
      </c>
      <c r="J1444" s="26"/>
      <c r="K1444" s="35">
        <f>MAX(G1444-MAX(G$5:G1443),0)</f>
        <v>1998</v>
      </c>
      <c r="L1444" s="35">
        <f>MAX(G$5:G1444)</f>
        <v>2038781</v>
      </c>
      <c r="M1444" s="3">
        <v>0.7</v>
      </c>
      <c r="N1444" s="38">
        <f>INT(B1444*0.2)</f>
        <v>4865275</v>
      </c>
      <c r="O1444" s="38">
        <f t="shared" si="68"/>
        <v>849491</v>
      </c>
      <c r="P1444">
        <f>INT(L1444*2.5)</f>
        <v>5096952</v>
      </c>
      <c r="Q1444">
        <f>INT(L1444/4)</f>
        <v>509695</v>
      </c>
      <c r="W1444" s="4" t="s">
        <v>8255</v>
      </c>
      <c r="X1444">
        <v>10</v>
      </c>
      <c r="Y1444" t="b">
        <f>IF(MOD(X1444,9)=0,N1444,IF(MOD(X1444,6)=0,N1444,IF(MOD(X1444,3)=0,N1444)))</f>
        <v>0</v>
      </c>
      <c r="Z1444" t="b">
        <f>IF(MOD(X1444,9)=0,O1444,IF(MOD(X1444,6)=0,O1444,IF(MOD(X1444,3)=0,O1444)))</f>
        <v>0</v>
      </c>
    </row>
    <row r="1445" spans="1:26">
      <c r="A1445" s="4" t="s">
        <v>1663</v>
      </c>
      <c r="B1445" s="3">
        <f>主线辅助!B1441</f>
        <v>24471033</v>
      </c>
      <c r="C1445" s="3">
        <v>7</v>
      </c>
      <c r="D1445" s="3">
        <v>90</v>
      </c>
      <c r="E1445" s="3">
        <v>3</v>
      </c>
      <c r="F1445" s="25">
        <f t="shared" si="66"/>
        <v>2255394</v>
      </c>
      <c r="G1445" s="25">
        <v>2050905</v>
      </c>
      <c r="H1445" s="26">
        <f>ROUND((F1445/4*5.5+F1445*2.7+F1445/4*10*1)*2,0)*C1445</f>
        <v>207609017</v>
      </c>
      <c r="I1445" s="26">
        <f t="shared" si="67"/>
        <v>188785807</v>
      </c>
      <c r="J1445" s="26"/>
      <c r="K1445" s="35">
        <f>MAX(G1445-MAX(G$5:G1444),0)</f>
        <v>12124</v>
      </c>
      <c r="L1445" s="35">
        <f>MAX(G$5:G1445)</f>
        <v>2050905</v>
      </c>
      <c r="M1445" s="3">
        <v>0.7</v>
      </c>
      <c r="N1445" s="38">
        <f>INT(B1445*0.2)</f>
        <v>4894206</v>
      </c>
      <c r="O1445" s="38">
        <f t="shared" si="68"/>
        <v>854543</v>
      </c>
      <c r="P1445">
        <f>INT(L1445*2.5)</f>
        <v>5127262</v>
      </c>
      <c r="Q1445">
        <f>INT(L1445/4)</f>
        <v>512726</v>
      </c>
      <c r="W1445" s="4" t="s">
        <v>8256</v>
      </c>
      <c r="X1445">
        <v>1</v>
      </c>
      <c r="Y1445" t="b">
        <f>IF(MOD(X1445,9)=0,N1445,IF(MOD(X1445,6)=0,N1445,IF(MOD(X1445,3)=0,N1445)))</f>
        <v>0</v>
      </c>
      <c r="Z1445" t="b">
        <f>IF(MOD(X1445,9)=0,O1445,IF(MOD(X1445,6)=0,O1445,IF(MOD(X1445,3)=0,O1445)))</f>
        <v>0</v>
      </c>
    </row>
    <row r="1446" spans="1:26">
      <c r="A1446" s="4" t="s">
        <v>1664</v>
      </c>
      <c r="B1446" s="3">
        <f>主线辅助!B1442</f>
        <v>24494916</v>
      </c>
      <c r="C1446" s="3">
        <v>7</v>
      </c>
      <c r="D1446" s="3">
        <v>90</v>
      </c>
      <c r="E1446" s="3">
        <v>3</v>
      </c>
      <c r="F1446" s="25">
        <f t="shared" si="66"/>
        <v>2257595</v>
      </c>
      <c r="G1446" s="25">
        <v>2052907</v>
      </c>
      <c r="H1446" s="26">
        <f>ROUND((F1446/4*5.5+F1446*2.7+F1446/4*10*1)*2,0)*C1446</f>
        <v>207811618</v>
      </c>
      <c r="I1446" s="26">
        <f t="shared" si="67"/>
        <v>188970089</v>
      </c>
      <c r="J1446" s="26"/>
      <c r="K1446" s="35">
        <f>MAX(G1446-MAX(G$5:G1445),0)</f>
        <v>2002</v>
      </c>
      <c r="L1446" s="35">
        <f>MAX(G$5:G1446)</f>
        <v>2052907</v>
      </c>
      <c r="M1446" s="3">
        <v>0.7</v>
      </c>
      <c r="N1446" s="38">
        <f>INT(B1446*0.2)</f>
        <v>4898983</v>
      </c>
      <c r="O1446" s="38">
        <f t="shared" si="68"/>
        <v>855377</v>
      </c>
      <c r="P1446">
        <f>INT(L1446*2.5)</f>
        <v>5132267</v>
      </c>
      <c r="Q1446">
        <f>INT(L1446/4)</f>
        <v>513226</v>
      </c>
      <c r="W1446" s="4" t="s">
        <v>8256</v>
      </c>
      <c r="X1446">
        <v>2</v>
      </c>
      <c r="Y1446" t="b">
        <f>IF(MOD(X1446,9)=0,N1446,IF(MOD(X1446,6)=0,N1446,IF(MOD(X1446,3)=0,N1446)))</f>
        <v>0</v>
      </c>
      <c r="Z1446" t="b">
        <f>IF(MOD(X1446,9)=0,O1446,IF(MOD(X1446,6)=0,O1446,IF(MOD(X1446,3)=0,O1446)))</f>
        <v>0</v>
      </c>
    </row>
    <row r="1447" spans="1:26">
      <c r="A1447" s="4" t="s">
        <v>1665</v>
      </c>
      <c r="B1447" s="3">
        <f>主线辅助!B1443</f>
        <v>24541452</v>
      </c>
      <c r="C1447" s="3">
        <v>7</v>
      </c>
      <c r="D1447" s="3">
        <v>90</v>
      </c>
      <c r="E1447" s="3">
        <v>3</v>
      </c>
      <c r="F1447" s="25">
        <f t="shared" si="66"/>
        <v>2261884</v>
      </c>
      <c r="G1447" s="25">
        <v>2056807</v>
      </c>
      <c r="H1447" s="26">
        <f>ROUND((F1447/4*5.5+F1447*2.7+F1447/4*10*1)*2,0)*C1447</f>
        <v>208206425</v>
      </c>
      <c r="I1447" s="26">
        <f t="shared" si="67"/>
        <v>189329084</v>
      </c>
      <c r="J1447" s="26"/>
      <c r="K1447" s="35">
        <f>MAX(G1447-MAX(G$5:G1446),0)</f>
        <v>3900</v>
      </c>
      <c r="L1447" s="35">
        <f>MAX(G$5:G1447)</f>
        <v>2056807</v>
      </c>
      <c r="M1447" s="3">
        <v>0.7</v>
      </c>
      <c r="N1447" s="38">
        <f>INT(B1447*0.2)</f>
        <v>4908290</v>
      </c>
      <c r="O1447" s="38">
        <f t="shared" si="68"/>
        <v>857002</v>
      </c>
      <c r="P1447">
        <f>INT(L1447*2.5)</f>
        <v>5142017</v>
      </c>
      <c r="Q1447">
        <f>INT(L1447/4)</f>
        <v>514201</v>
      </c>
      <c r="W1447" s="4" t="s">
        <v>8256</v>
      </c>
      <c r="X1447">
        <v>3</v>
      </c>
      <c r="Y1447">
        <f>IF(MOD(X1447,9)=0,N1447,IF(MOD(X1447,6)=0,N1447,IF(MOD(X1447,3)=0,N1447)))</f>
        <v>4908290</v>
      </c>
      <c r="Z1447">
        <f>IF(MOD(X1447,9)=0,O1447,IF(MOD(X1447,6)=0,O1447,IF(MOD(X1447,3)=0,O1447)))</f>
        <v>857002</v>
      </c>
    </row>
    <row r="1448" spans="1:26">
      <c r="A1448" s="4" t="s">
        <v>1666</v>
      </c>
      <c r="B1448" s="3">
        <f>主线辅助!B1444</f>
        <v>24565369</v>
      </c>
      <c r="C1448" s="3">
        <v>7</v>
      </c>
      <c r="D1448" s="3">
        <v>90</v>
      </c>
      <c r="E1448" s="3">
        <v>3</v>
      </c>
      <c r="F1448" s="25">
        <f t="shared" si="66"/>
        <v>2264089</v>
      </c>
      <c r="G1448" s="25">
        <v>2058811</v>
      </c>
      <c r="H1448" s="26">
        <f>ROUND((F1448/4*5.5+F1448*2.7+F1448/4*10*1)*2,0)*C1448</f>
        <v>208409390</v>
      </c>
      <c r="I1448" s="26">
        <f t="shared" si="67"/>
        <v>189513555</v>
      </c>
      <c r="J1448" s="26"/>
      <c r="K1448" s="35">
        <f>MAX(G1448-MAX(G$5:G1447),0)</f>
        <v>2004</v>
      </c>
      <c r="L1448" s="35">
        <f>MAX(G$5:G1448)</f>
        <v>2058811</v>
      </c>
      <c r="M1448" s="3">
        <v>0.7</v>
      </c>
      <c r="N1448" s="38">
        <f>INT(B1448*0.2)</f>
        <v>4913073</v>
      </c>
      <c r="O1448" s="38">
        <f t="shared" si="68"/>
        <v>857837</v>
      </c>
      <c r="P1448">
        <f>INT(L1448*2.5)</f>
        <v>5147027</v>
      </c>
      <c r="Q1448">
        <f>INT(L1448/4)</f>
        <v>514702</v>
      </c>
      <c r="W1448" s="4" t="s">
        <v>8256</v>
      </c>
      <c r="X1448">
        <v>4</v>
      </c>
      <c r="Y1448" t="b">
        <f>IF(MOD(X1448,9)=0,N1448,IF(MOD(X1448,6)=0,N1448,IF(MOD(X1448,3)=0,N1448)))</f>
        <v>0</v>
      </c>
      <c r="Z1448" t="b">
        <f>IF(MOD(X1448,9)=0,O1448,IF(MOD(X1448,6)=0,O1448,IF(MOD(X1448,3)=0,O1448)))</f>
        <v>0</v>
      </c>
    </row>
    <row r="1449" spans="1:26">
      <c r="A1449" s="4" t="s">
        <v>1667</v>
      </c>
      <c r="B1449" s="3">
        <f>主线辅助!B1445</f>
        <v>24589289</v>
      </c>
      <c r="C1449" s="3">
        <v>7</v>
      </c>
      <c r="D1449" s="3">
        <v>90</v>
      </c>
      <c r="E1449" s="3">
        <v>3</v>
      </c>
      <c r="F1449" s="25">
        <f t="shared" si="66"/>
        <v>2266293</v>
      </c>
      <c r="G1449" s="25">
        <v>2060816</v>
      </c>
      <c r="H1449" s="26">
        <f>ROUND((F1449/4*5.5+F1449*2.7+F1449/4*10*1)*2,0)*C1449</f>
        <v>208612271</v>
      </c>
      <c r="I1449" s="26">
        <f t="shared" si="67"/>
        <v>189698110</v>
      </c>
      <c r="J1449" s="26"/>
      <c r="K1449" s="35">
        <f>MAX(G1449-MAX(G$5:G1448),0)</f>
        <v>2005</v>
      </c>
      <c r="L1449" s="35">
        <f>MAX(G$5:G1449)</f>
        <v>2060816</v>
      </c>
      <c r="M1449" s="3">
        <v>0.7</v>
      </c>
      <c r="N1449" s="38">
        <f>INT(B1449*0.2)</f>
        <v>4917857</v>
      </c>
      <c r="O1449" s="38">
        <f t="shared" si="68"/>
        <v>858673</v>
      </c>
      <c r="P1449">
        <f>INT(L1449*2.5)</f>
        <v>5152040</v>
      </c>
      <c r="Q1449">
        <f>INT(L1449/4)</f>
        <v>515204</v>
      </c>
      <c r="W1449" s="4" t="s">
        <v>8256</v>
      </c>
      <c r="X1449">
        <v>5</v>
      </c>
      <c r="Y1449" t="b">
        <f>IF(MOD(X1449,9)=0,N1449,IF(MOD(X1449,6)=0,N1449,IF(MOD(X1449,3)=0,N1449)))</f>
        <v>0</v>
      </c>
      <c r="Z1449" t="b">
        <f>IF(MOD(X1449,9)=0,O1449,IF(MOD(X1449,6)=0,O1449,IF(MOD(X1449,3)=0,O1449)))</f>
        <v>0</v>
      </c>
    </row>
    <row r="1450" spans="1:26">
      <c r="A1450" s="4" t="s">
        <v>1668</v>
      </c>
      <c r="B1450" s="3">
        <f>主线辅助!B1446</f>
        <v>24635954</v>
      </c>
      <c r="C1450" s="3">
        <v>7</v>
      </c>
      <c r="D1450" s="3">
        <v>90</v>
      </c>
      <c r="E1450" s="3">
        <v>3</v>
      </c>
      <c r="F1450" s="25">
        <f t="shared" si="66"/>
        <v>2270594</v>
      </c>
      <c r="G1450" s="25">
        <v>2064727</v>
      </c>
      <c r="H1450" s="26">
        <f>ROUND((F1450/4*5.5+F1450*2.7+F1450/4*10*1)*2,0)*C1450</f>
        <v>209008177</v>
      </c>
      <c r="I1450" s="26">
        <f t="shared" si="67"/>
        <v>190058120</v>
      </c>
      <c r="J1450" s="26"/>
      <c r="K1450" s="35">
        <f>MAX(G1450-MAX(G$5:G1449),0)</f>
        <v>3911</v>
      </c>
      <c r="L1450" s="35">
        <f>MAX(G$5:G1450)</f>
        <v>2064727</v>
      </c>
      <c r="M1450" s="3">
        <v>0.7</v>
      </c>
      <c r="N1450" s="38">
        <f>INT(B1450*0.2)</f>
        <v>4927190</v>
      </c>
      <c r="O1450" s="38">
        <f t="shared" si="68"/>
        <v>860302</v>
      </c>
      <c r="P1450">
        <f>INT(L1450*2.5)</f>
        <v>5161817</v>
      </c>
      <c r="Q1450">
        <f>INT(L1450/4)</f>
        <v>516181</v>
      </c>
      <c r="W1450" s="4" t="s">
        <v>8256</v>
      </c>
      <c r="X1450">
        <v>6</v>
      </c>
      <c r="Y1450">
        <f>IF(MOD(X1450,9)=0,N1450,IF(MOD(X1450,6)=0,N1450,IF(MOD(X1450,3)=0,N1450)))</f>
        <v>4927190</v>
      </c>
      <c r="Z1450">
        <f>IF(MOD(X1450,9)=0,O1450,IF(MOD(X1450,6)=0,O1450,IF(MOD(X1450,3)=0,O1450)))</f>
        <v>860302</v>
      </c>
    </row>
    <row r="1451" spans="1:26">
      <c r="A1451" s="4" t="s">
        <v>1669</v>
      </c>
      <c r="B1451" s="3">
        <f>主线辅助!B1447</f>
        <v>24659911</v>
      </c>
      <c r="C1451" s="3">
        <v>7</v>
      </c>
      <c r="D1451" s="3">
        <v>90</v>
      </c>
      <c r="E1451" s="3">
        <v>3</v>
      </c>
      <c r="F1451" s="25">
        <f t="shared" si="66"/>
        <v>2272802</v>
      </c>
      <c r="G1451" s="25">
        <v>2066735</v>
      </c>
      <c r="H1451" s="26">
        <f>ROUND((F1451/4*5.5+F1451*2.7+F1451/4*10*1)*2,0)*C1451</f>
        <v>209211422</v>
      </c>
      <c r="I1451" s="26">
        <f t="shared" si="67"/>
        <v>190242955</v>
      </c>
      <c r="J1451" s="26"/>
      <c r="K1451" s="35">
        <f>MAX(G1451-MAX(G$5:G1450),0)</f>
        <v>2008</v>
      </c>
      <c r="L1451" s="35">
        <f>MAX(G$5:G1451)</f>
        <v>2066735</v>
      </c>
      <c r="M1451" s="3">
        <v>0.7</v>
      </c>
      <c r="N1451" s="38">
        <f>INT(B1451*0.2)</f>
        <v>4931982</v>
      </c>
      <c r="O1451" s="38">
        <f t="shared" si="68"/>
        <v>861138</v>
      </c>
      <c r="P1451">
        <f>INT(L1451*2.5)</f>
        <v>5166837</v>
      </c>
      <c r="Q1451">
        <f>INT(L1451/4)</f>
        <v>516683</v>
      </c>
      <c r="W1451" s="4" t="s">
        <v>8256</v>
      </c>
      <c r="X1451">
        <v>7</v>
      </c>
      <c r="Y1451" t="b">
        <f>IF(MOD(X1451,9)=0,N1451,IF(MOD(X1451,6)=0,N1451,IF(MOD(X1451,3)=0,N1451)))</f>
        <v>0</v>
      </c>
      <c r="Z1451" t="b">
        <f>IF(MOD(X1451,9)=0,O1451,IF(MOD(X1451,6)=0,O1451,IF(MOD(X1451,3)=0,O1451)))</f>
        <v>0</v>
      </c>
    </row>
    <row r="1452" spans="1:26">
      <c r="A1452" s="4" t="s">
        <v>1670</v>
      </c>
      <c r="B1452" s="3">
        <f>主线辅助!B1448</f>
        <v>24683869</v>
      </c>
      <c r="C1452" s="3">
        <v>7</v>
      </c>
      <c r="D1452" s="3">
        <v>90</v>
      </c>
      <c r="E1452" s="3">
        <v>3</v>
      </c>
      <c r="F1452" s="25">
        <f t="shared" si="66"/>
        <v>2275010</v>
      </c>
      <c r="G1452" s="25">
        <v>2068743</v>
      </c>
      <c r="H1452" s="26">
        <f>ROUND((F1452/4*5.5+F1452*2.7+F1452/4*10*1)*2,0)*C1452</f>
        <v>209414674</v>
      </c>
      <c r="I1452" s="26">
        <f t="shared" si="67"/>
        <v>190427790</v>
      </c>
      <c r="J1452" s="26"/>
      <c r="K1452" s="35">
        <f>MAX(G1452-MAX(G$5:G1451),0)</f>
        <v>2008</v>
      </c>
      <c r="L1452" s="35">
        <f>MAX(G$5:G1452)</f>
        <v>2068743</v>
      </c>
      <c r="M1452" s="3">
        <v>0.7</v>
      </c>
      <c r="N1452" s="38">
        <f>INT(B1452*0.2)</f>
        <v>4936773</v>
      </c>
      <c r="O1452" s="38">
        <f t="shared" si="68"/>
        <v>861975</v>
      </c>
      <c r="P1452">
        <f>INT(L1452*2.5)</f>
        <v>5171857</v>
      </c>
      <c r="Q1452">
        <f>INT(L1452/4)</f>
        <v>517185</v>
      </c>
      <c r="W1452" s="4" t="s">
        <v>8256</v>
      </c>
      <c r="X1452">
        <v>8</v>
      </c>
      <c r="Y1452" t="b">
        <f>IF(MOD(X1452,9)=0,N1452,IF(MOD(X1452,6)=0,N1452,IF(MOD(X1452,3)=0,N1452)))</f>
        <v>0</v>
      </c>
      <c r="Z1452" t="b">
        <f>IF(MOD(X1452,9)=0,O1452,IF(MOD(X1452,6)=0,O1452,IF(MOD(X1452,3)=0,O1452)))</f>
        <v>0</v>
      </c>
    </row>
    <row r="1453" spans="1:26">
      <c r="A1453" s="4" t="s">
        <v>1671</v>
      </c>
      <c r="B1453" s="3">
        <f>主线辅助!B1449</f>
        <v>24730663</v>
      </c>
      <c r="C1453" s="3">
        <v>7</v>
      </c>
      <c r="D1453" s="3">
        <v>90</v>
      </c>
      <c r="E1453" s="3">
        <v>3</v>
      </c>
      <c r="F1453" s="25">
        <f t="shared" si="66"/>
        <v>2279323</v>
      </c>
      <c r="G1453" s="25">
        <v>2072665</v>
      </c>
      <c r="H1453" s="26">
        <f>ROUND((F1453/4*5.5+F1453*2.7+F1453/4*10*1)*2,0)*C1453</f>
        <v>209811679</v>
      </c>
      <c r="I1453" s="26">
        <f t="shared" si="67"/>
        <v>190788815</v>
      </c>
      <c r="J1453" s="26"/>
      <c r="K1453" s="35">
        <f>MAX(G1453-MAX(G$5:G1452),0)</f>
        <v>3922</v>
      </c>
      <c r="L1453" s="35">
        <f>MAX(G$5:G1453)</f>
        <v>2072665</v>
      </c>
      <c r="M1453" s="3">
        <v>0.7</v>
      </c>
      <c r="N1453" s="38">
        <f>INT(B1453*0.2)</f>
        <v>4946132</v>
      </c>
      <c r="O1453" s="38">
        <f t="shared" si="68"/>
        <v>863610</v>
      </c>
      <c r="P1453">
        <f>INT(L1453*2.5)</f>
        <v>5181662</v>
      </c>
      <c r="Q1453">
        <f>INT(L1453/4)</f>
        <v>518166</v>
      </c>
      <c r="W1453" s="4" t="s">
        <v>8256</v>
      </c>
      <c r="X1453">
        <v>9</v>
      </c>
      <c r="Y1453">
        <f>IF(MOD(X1453,9)=0,N1453,IF(MOD(X1453,6)=0,N1453,IF(MOD(X1453,3)=0,N1453)))</f>
        <v>4946132</v>
      </c>
      <c r="Z1453">
        <f>IF(MOD(X1453,9)=0,O1453,IF(MOD(X1453,6)=0,O1453,IF(MOD(X1453,3)=0,O1453)))</f>
        <v>863610</v>
      </c>
    </row>
    <row r="1454" spans="1:26">
      <c r="A1454" s="4" t="s">
        <v>307</v>
      </c>
      <c r="B1454" s="3">
        <f>主线辅助!B1450</f>
        <v>24754657</v>
      </c>
      <c r="C1454" s="3">
        <v>8</v>
      </c>
      <c r="D1454" s="3">
        <v>90</v>
      </c>
      <c r="E1454" s="3">
        <v>3</v>
      </c>
      <c r="F1454" s="25">
        <f t="shared" si="66"/>
        <v>1996343</v>
      </c>
      <c r="G1454" s="25">
        <v>1815341</v>
      </c>
      <c r="H1454" s="26">
        <f>ROUND((F1454/4*5.5+F1454*2.7+F1454/4*10*1)*2,0)*C1454</f>
        <v>210015280</v>
      </c>
      <c r="I1454" s="26">
        <f t="shared" si="67"/>
        <v>190973872</v>
      </c>
      <c r="J1454" s="26"/>
      <c r="K1454" s="35">
        <f>MAX(G1454-MAX(G$5:G1453),0)</f>
        <v>0</v>
      </c>
      <c r="L1454" s="35">
        <f>MAX(G$5:G1454)</f>
        <v>2072665</v>
      </c>
      <c r="M1454" s="3">
        <v>0.7</v>
      </c>
      <c r="N1454" s="38">
        <f>INT(B1454*0.2)</f>
        <v>4950931</v>
      </c>
      <c r="O1454" s="38">
        <f t="shared" si="68"/>
        <v>863610</v>
      </c>
      <c r="P1454">
        <f>INT(L1454*2.5)</f>
        <v>5181662</v>
      </c>
      <c r="Q1454">
        <f>INT(L1454/4)</f>
        <v>518166</v>
      </c>
      <c r="W1454" s="4" t="s">
        <v>8256</v>
      </c>
      <c r="X1454">
        <v>10</v>
      </c>
      <c r="Y1454" t="b">
        <f>IF(MOD(X1454,9)=0,N1454,IF(MOD(X1454,6)=0,N1454,IF(MOD(X1454,3)=0,N1454)))</f>
        <v>0</v>
      </c>
      <c r="Z1454" t="b">
        <f>IF(MOD(X1454,9)=0,O1454,IF(MOD(X1454,6)=0,O1454,IF(MOD(X1454,3)=0,O1454)))</f>
        <v>0</v>
      </c>
    </row>
    <row r="1455" spans="1:26">
      <c r="A1455" s="4" t="s">
        <v>1672</v>
      </c>
      <c r="B1455" s="3">
        <f>主线辅助!B1451</f>
        <v>27900563</v>
      </c>
      <c r="C1455" s="3">
        <v>8</v>
      </c>
      <c r="D1455" s="3">
        <v>92</v>
      </c>
      <c r="E1455" s="3">
        <v>3</v>
      </c>
      <c r="F1455" s="25">
        <f t="shared" si="66"/>
        <v>2201131</v>
      </c>
      <c r="G1455" s="25">
        <v>2001562</v>
      </c>
      <c r="H1455" s="26">
        <f>ROUND((F1455/4*5.5+F1455*2.7+F1455/4*10*1)*2,0)*C1455</f>
        <v>231558984</v>
      </c>
      <c r="I1455" s="26">
        <f t="shared" si="67"/>
        <v>210564320</v>
      </c>
      <c r="J1455" s="26"/>
      <c r="K1455" s="35">
        <f>MAX(G1455-MAX(G$5:G1454),0)</f>
        <v>0</v>
      </c>
      <c r="L1455" s="35">
        <f>MAX(G$5:G1455)</f>
        <v>2072665</v>
      </c>
      <c r="M1455" s="3">
        <v>0.7</v>
      </c>
      <c r="N1455" s="38">
        <f>INT(B1455*0.2)</f>
        <v>5580112</v>
      </c>
      <c r="O1455" s="38">
        <f t="shared" si="68"/>
        <v>863610</v>
      </c>
      <c r="P1455">
        <f>INT(L1455*2.5)</f>
        <v>5181662</v>
      </c>
      <c r="Q1455">
        <f>INT(L1455/4)</f>
        <v>518166</v>
      </c>
      <c r="W1455" s="4" t="s">
        <v>8257</v>
      </c>
      <c r="X1455">
        <v>1</v>
      </c>
      <c r="Y1455" t="b">
        <f>IF(MOD(X1455,9)=0,N1455,IF(MOD(X1455,6)=0,N1455,IF(MOD(X1455,3)=0,N1455)))</f>
        <v>0</v>
      </c>
      <c r="Z1455" t="b">
        <f>IF(MOD(X1455,9)=0,O1455,IF(MOD(X1455,6)=0,O1455,IF(MOD(X1455,3)=0,O1455)))</f>
        <v>0</v>
      </c>
    </row>
    <row r="1456" spans="1:26">
      <c r="A1456" s="4" t="s">
        <v>1673</v>
      </c>
      <c r="B1456" s="3">
        <f>主线辅助!B1452</f>
        <v>27924593</v>
      </c>
      <c r="C1456" s="3">
        <v>8</v>
      </c>
      <c r="D1456" s="3">
        <v>92</v>
      </c>
      <c r="E1456" s="3">
        <v>3</v>
      </c>
      <c r="F1456" s="25">
        <f t="shared" si="66"/>
        <v>2203027</v>
      </c>
      <c r="G1456" s="25">
        <v>2003285</v>
      </c>
      <c r="H1456" s="26">
        <f>ROUND((F1456/4*5.5+F1456*2.7+F1456/4*10*1)*2,0)*C1456</f>
        <v>231758440</v>
      </c>
      <c r="I1456" s="26">
        <f t="shared" si="67"/>
        <v>210745584</v>
      </c>
      <c r="J1456" s="26"/>
      <c r="K1456" s="35">
        <f>MAX(G1456-MAX(G$5:G1455),0)</f>
        <v>0</v>
      </c>
      <c r="L1456" s="35">
        <f>MAX(G$5:G1456)</f>
        <v>2072665</v>
      </c>
      <c r="M1456" s="3">
        <v>0.7</v>
      </c>
      <c r="N1456" s="38">
        <f>INT(B1456*0.2)</f>
        <v>5584918</v>
      </c>
      <c r="O1456" s="38">
        <f t="shared" si="68"/>
        <v>863610</v>
      </c>
      <c r="P1456">
        <f>INT(L1456*2.5)</f>
        <v>5181662</v>
      </c>
      <c r="Q1456">
        <f>INT(L1456/4)</f>
        <v>518166</v>
      </c>
      <c r="W1456" s="4" t="s">
        <v>8257</v>
      </c>
      <c r="X1456">
        <v>2</v>
      </c>
      <c r="Y1456" t="b">
        <f>IF(MOD(X1456,9)=0,N1456,IF(MOD(X1456,6)=0,N1456,IF(MOD(X1456,3)=0,N1456)))</f>
        <v>0</v>
      </c>
      <c r="Z1456" t="b">
        <f>IF(MOD(X1456,9)=0,O1456,IF(MOD(X1456,6)=0,O1456,IF(MOD(X1456,3)=0,O1456)))</f>
        <v>0</v>
      </c>
    </row>
    <row r="1457" spans="1:26">
      <c r="A1457" s="4" t="s">
        <v>1674</v>
      </c>
      <c r="B1457" s="3">
        <f>主线辅助!B1453</f>
        <v>27971577</v>
      </c>
      <c r="C1457" s="3">
        <v>8</v>
      </c>
      <c r="D1457" s="3">
        <v>92</v>
      </c>
      <c r="E1457" s="3">
        <v>3</v>
      </c>
      <c r="F1457" s="25">
        <f t="shared" si="66"/>
        <v>2206733</v>
      </c>
      <c r="G1457" s="25">
        <v>2006656</v>
      </c>
      <c r="H1457" s="26">
        <f>ROUND((F1457/4*5.5+F1457*2.7+F1457/4*10*1)*2,0)*C1457</f>
        <v>232148312</v>
      </c>
      <c r="I1457" s="26">
        <f t="shared" si="67"/>
        <v>211100208</v>
      </c>
      <c r="J1457" s="26"/>
      <c r="K1457" s="35">
        <f>MAX(G1457-MAX(G$5:G1456),0)</f>
        <v>0</v>
      </c>
      <c r="L1457" s="35">
        <f>MAX(G$5:G1457)</f>
        <v>2072665</v>
      </c>
      <c r="M1457" s="3">
        <v>0.7</v>
      </c>
      <c r="N1457" s="38">
        <f>INT(B1457*0.2)</f>
        <v>5594315</v>
      </c>
      <c r="O1457" s="38">
        <f t="shared" si="68"/>
        <v>863610</v>
      </c>
      <c r="P1457">
        <f>INT(L1457*2.5)</f>
        <v>5181662</v>
      </c>
      <c r="Q1457">
        <f>INT(L1457/4)</f>
        <v>518166</v>
      </c>
      <c r="W1457" s="4" t="s">
        <v>8257</v>
      </c>
      <c r="X1457">
        <v>3</v>
      </c>
      <c r="Y1457">
        <f>IF(MOD(X1457,9)=0,N1457,IF(MOD(X1457,6)=0,N1457,IF(MOD(X1457,3)=0,N1457)))</f>
        <v>5594315</v>
      </c>
      <c r="Z1457">
        <f>IF(MOD(X1457,9)=0,O1457,IF(MOD(X1457,6)=0,O1457,IF(MOD(X1457,3)=0,O1457)))</f>
        <v>863610</v>
      </c>
    </row>
    <row r="1458" spans="1:26">
      <c r="A1458" s="4" t="s">
        <v>1675</v>
      </c>
      <c r="B1458" s="3">
        <f>主线辅助!B1454</f>
        <v>27995643</v>
      </c>
      <c r="C1458" s="3">
        <v>8</v>
      </c>
      <c r="D1458" s="3">
        <v>92</v>
      </c>
      <c r="E1458" s="3">
        <v>3</v>
      </c>
      <c r="F1458" s="25">
        <f t="shared" si="66"/>
        <v>2208632</v>
      </c>
      <c r="G1458" s="25">
        <v>2008383</v>
      </c>
      <c r="H1458" s="26">
        <f>ROUND((F1458/4*5.5+F1458*2.7+F1458/4*10*1)*2,0)*C1458</f>
        <v>232348088</v>
      </c>
      <c r="I1458" s="26">
        <f t="shared" si="67"/>
        <v>211281888</v>
      </c>
      <c r="J1458" s="26"/>
      <c r="K1458" s="35">
        <f>MAX(G1458-MAX(G$5:G1457),0)</f>
        <v>0</v>
      </c>
      <c r="L1458" s="35">
        <f>MAX(G$5:G1458)</f>
        <v>2072665</v>
      </c>
      <c r="M1458" s="3">
        <v>0.7</v>
      </c>
      <c r="N1458" s="38">
        <f>INT(B1458*0.2)</f>
        <v>5599128</v>
      </c>
      <c r="O1458" s="38">
        <f t="shared" si="68"/>
        <v>863610</v>
      </c>
      <c r="P1458">
        <f>INT(L1458*2.5)</f>
        <v>5181662</v>
      </c>
      <c r="Q1458">
        <f>INT(L1458/4)</f>
        <v>518166</v>
      </c>
      <c r="W1458" s="4" t="s">
        <v>8257</v>
      </c>
      <c r="X1458">
        <v>4</v>
      </c>
      <c r="Y1458" t="b">
        <f>IF(MOD(X1458,9)=0,N1458,IF(MOD(X1458,6)=0,N1458,IF(MOD(X1458,3)=0,N1458)))</f>
        <v>0</v>
      </c>
      <c r="Z1458" t="b">
        <f>IF(MOD(X1458,9)=0,O1458,IF(MOD(X1458,6)=0,O1458,IF(MOD(X1458,3)=0,O1458)))</f>
        <v>0</v>
      </c>
    </row>
    <row r="1459" spans="1:26">
      <c r="A1459" s="4" t="s">
        <v>1676</v>
      </c>
      <c r="B1459" s="3">
        <f>主线辅助!B1455</f>
        <v>28019713</v>
      </c>
      <c r="C1459" s="3">
        <v>8</v>
      </c>
      <c r="D1459" s="3">
        <v>92</v>
      </c>
      <c r="E1459" s="3">
        <v>3</v>
      </c>
      <c r="F1459" s="25">
        <f t="shared" si="66"/>
        <v>2210531</v>
      </c>
      <c r="G1459" s="25">
        <v>2010109</v>
      </c>
      <c r="H1459" s="26">
        <f>ROUND((F1459/4*5.5+F1459*2.7+F1459/4*10*1)*2,0)*C1459</f>
        <v>232547864</v>
      </c>
      <c r="I1459" s="26">
        <f t="shared" si="67"/>
        <v>211463464</v>
      </c>
      <c r="J1459" s="26"/>
      <c r="K1459" s="35">
        <f>MAX(G1459-MAX(G$5:G1458),0)</f>
        <v>0</v>
      </c>
      <c r="L1459" s="35">
        <f>MAX(G$5:G1459)</f>
        <v>2072665</v>
      </c>
      <c r="M1459" s="3">
        <v>0.7</v>
      </c>
      <c r="N1459" s="38">
        <f>INT(B1459*0.2)</f>
        <v>5603942</v>
      </c>
      <c r="O1459" s="38">
        <f t="shared" si="68"/>
        <v>863610</v>
      </c>
      <c r="P1459">
        <f>INT(L1459*2.5)</f>
        <v>5181662</v>
      </c>
      <c r="Q1459">
        <f>INT(L1459/4)</f>
        <v>518166</v>
      </c>
      <c r="W1459" s="4" t="s">
        <v>8257</v>
      </c>
      <c r="X1459">
        <v>5</v>
      </c>
      <c r="Y1459" t="b">
        <f>IF(MOD(X1459,9)=0,N1459,IF(MOD(X1459,6)=0,N1459,IF(MOD(X1459,3)=0,N1459)))</f>
        <v>0</v>
      </c>
      <c r="Z1459" t="b">
        <f>IF(MOD(X1459,9)=0,O1459,IF(MOD(X1459,6)=0,O1459,IF(MOD(X1459,3)=0,O1459)))</f>
        <v>0</v>
      </c>
    </row>
    <row r="1460" spans="1:26">
      <c r="A1460" s="4" t="s">
        <v>1677</v>
      </c>
      <c r="B1460" s="3">
        <f>主线辅助!B1456</f>
        <v>28066824</v>
      </c>
      <c r="C1460" s="3">
        <v>8</v>
      </c>
      <c r="D1460" s="3">
        <v>92</v>
      </c>
      <c r="E1460" s="3">
        <v>3</v>
      </c>
      <c r="F1460" s="25">
        <f t="shared" si="66"/>
        <v>2214248</v>
      </c>
      <c r="G1460" s="25">
        <v>2013489</v>
      </c>
      <c r="H1460" s="26">
        <f>ROUND((F1460/4*5.5+F1460*2.7+F1460/4*10*1)*2,0)*C1460</f>
        <v>232938888</v>
      </c>
      <c r="I1460" s="26">
        <f t="shared" si="67"/>
        <v>211819040</v>
      </c>
      <c r="J1460" s="26"/>
      <c r="K1460" s="35">
        <f>MAX(G1460-MAX(G$5:G1459),0)</f>
        <v>0</v>
      </c>
      <c r="L1460" s="35">
        <f>MAX(G$5:G1460)</f>
        <v>2072665</v>
      </c>
      <c r="M1460" s="3">
        <v>0.7</v>
      </c>
      <c r="N1460" s="38">
        <f>INT(B1460*0.2)</f>
        <v>5613364</v>
      </c>
      <c r="O1460" s="38">
        <f t="shared" si="68"/>
        <v>863610</v>
      </c>
      <c r="P1460">
        <f>INT(L1460*2.5)</f>
        <v>5181662</v>
      </c>
      <c r="Q1460">
        <f>INT(L1460/4)</f>
        <v>518166</v>
      </c>
      <c r="W1460" s="4" t="s">
        <v>8257</v>
      </c>
      <c r="X1460">
        <v>6</v>
      </c>
      <c r="Y1460">
        <f>IF(MOD(X1460,9)=0,N1460,IF(MOD(X1460,6)=0,N1460,IF(MOD(X1460,3)=0,N1460)))</f>
        <v>5613364</v>
      </c>
      <c r="Z1460">
        <f>IF(MOD(X1460,9)=0,O1460,IF(MOD(X1460,6)=0,O1460,IF(MOD(X1460,3)=0,O1460)))</f>
        <v>863610</v>
      </c>
    </row>
    <row r="1461" spans="1:26">
      <c r="A1461" s="4" t="s">
        <v>1678</v>
      </c>
      <c r="B1461" s="3">
        <f>主线辅助!B1457</f>
        <v>28090928</v>
      </c>
      <c r="C1461" s="3">
        <v>8</v>
      </c>
      <c r="D1461" s="3">
        <v>92</v>
      </c>
      <c r="E1461" s="3">
        <v>3</v>
      </c>
      <c r="F1461" s="25">
        <f t="shared" si="66"/>
        <v>2216149</v>
      </c>
      <c r="G1461" s="25">
        <v>2015218</v>
      </c>
      <c r="H1461" s="26">
        <f>ROUND((F1461/4*5.5+F1461*2.7+F1461/4*10*1)*2,0)*C1461</f>
        <v>233138872</v>
      </c>
      <c r="I1461" s="26">
        <f t="shared" si="67"/>
        <v>212000936</v>
      </c>
      <c r="J1461" s="26"/>
      <c r="K1461" s="35">
        <f>MAX(G1461-MAX(G$5:G1460),0)</f>
        <v>0</v>
      </c>
      <c r="L1461" s="35">
        <f>MAX(G$5:G1461)</f>
        <v>2072665</v>
      </c>
      <c r="M1461" s="3">
        <v>0.7</v>
      </c>
      <c r="N1461" s="38">
        <f>INT(B1461*0.2)</f>
        <v>5618185</v>
      </c>
      <c r="O1461" s="38">
        <f t="shared" si="68"/>
        <v>863610</v>
      </c>
      <c r="P1461">
        <f>INT(L1461*2.5)</f>
        <v>5181662</v>
      </c>
      <c r="Q1461">
        <f>INT(L1461/4)</f>
        <v>518166</v>
      </c>
      <c r="W1461" s="4" t="s">
        <v>8257</v>
      </c>
      <c r="X1461">
        <v>7</v>
      </c>
      <c r="Y1461" t="b">
        <f>IF(MOD(X1461,9)=0,N1461,IF(MOD(X1461,6)=0,N1461,IF(MOD(X1461,3)=0,N1461)))</f>
        <v>0</v>
      </c>
      <c r="Z1461" t="b">
        <f>IF(MOD(X1461,9)=0,O1461,IF(MOD(X1461,6)=0,O1461,IF(MOD(X1461,3)=0,O1461)))</f>
        <v>0</v>
      </c>
    </row>
    <row r="1462" spans="1:26">
      <c r="A1462" s="4" t="s">
        <v>1679</v>
      </c>
      <c r="B1462" s="3">
        <f>主线辅助!B1458</f>
        <v>28115035</v>
      </c>
      <c r="C1462" s="3">
        <v>8</v>
      </c>
      <c r="D1462" s="3">
        <v>92</v>
      </c>
      <c r="E1462" s="3">
        <v>3</v>
      </c>
      <c r="F1462" s="25">
        <f t="shared" si="66"/>
        <v>2218051</v>
      </c>
      <c r="G1462" s="25">
        <v>2016948</v>
      </c>
      <c r="H1462" s="26">
        <f>ROUND((F1462/4*5.5+F1462*2.7+F1462/4*10*1)*2,0)*C1462</f>
        <v>233338968</v>
      </c>
      <c r="I1462" s="26">
        <f t="shared" si="67"/>
        <v>212182928</v>
      </c>
      <c r="J1462" s="26"/>
      <c r="K1462" s="35">
        <f>MAX(G1462-MAX(G$5:G1461),0)</f>
        <v>0</v>
      </c>
      <c r="L1462" s="35">
        <f>MAX(G$5:G1462)</f>
        <v>2072665</v>
      </c>
      <c r="M1462" s="3">
        <v>0.7</v>
      </c>
      <c r="N1462" s="38">
        <f>INT(B1462*0.2)</f>
        <v>5623007</v>
      </c>
      <c r="O1462" s="38">
        <f t="shared" si="68"/>
        <v>863610</v>
      </c>
      <c r="P1462">
        <f>INT(L1462*2.5)</f>
        <v>5181662</v>
      </c>
      <c r="Q1462">
        <f>INT(L1462/4)</f>
        <v>518166</v>
      </c>
      <c r="W1462" s="4" t="s">
        <v>8257</v>
      </c>
      <c r="X1462">
        <v>8</v>
      </c>
      <c r="Y1462" t="b">
        <f>IF(MOD(X1462,9)=0,N1462,IF(MOD(X1462,6)=0,N1462,IF(MOD(X1462,3)=0,N1462)))</f>
        <v>0</v>
      </c>
      <c r="Z1462" t="b">
        <f>IF(MOD(X1462,9)=0,O1462,IF(MOD(X1462,6)=0,O1462,IF(MOD(X1462,3)=0,O1462)))</f>
        <v>0</v>
      </c>
    </row>
    <row r="1463" spans="1:26">
      <c r="A1463" s="4" t="s">
        <v>1680</v>
      </c>
      <c r="B1463" s="3">
        <f>主线辅助!B1459</f>
        <v>28162276</v>
      </c>
      <c r="C1463" s="3">
        <v>8</v>
      </c>
      <c r="D1463" s="3">
        <v>92</v>
      </c>
      <c r="E1463" s="3">
        <v>3</v>
      </c>
      <c r="F1463" s="25">
        <f t="shared" si="66"/>
        <v>2221778</v>
      </c>
      <c r="G1463" s="25">
        <v>2020337</v>
      </c>
      <c r="H1463" s="26">
        <f>ROUND((F1463/4*5.5+F1463*2.7+F1463/4*10*1)*2,0)*C1463</f>
        <v>233731048</v>
      </c>
      <c r="I1463" s="26">
        <f t="shared" si="67"/>
        <v>212539456</v>
      </c>
      <c r="J1463" s="26"/>
      <c r="K1463" s="35">
        <f>MAX(G1463-MAX(G$5:G1462),0)</f>
        <v>0</v>
      </c>
      <c r="L1463" s="35">
        <f>MAX(G$5:G1463)</f>
        <v>2072665</v>
      </c>
      <c r="M1463" s="3">
        <v>0.7</v>
      </c>
      <c r="N1463" s="38">
        <f>INT(B1463*0.2)</f>
        <v>5632455</v>
      </c>
      <c r="O1463" s="38">
        <f t="shared" si="68"/>
        <v>863610</v>
      </c>
      <c r="P1463">
        <f>INT(L1463*2.5)</f>
        <v>5181662</v>
      </c>
      <c r="Q1463">
        <f>INT(L1463/4)</f>
        <v>518166</v>
      </c>
      <c r="W1463" s="4" t="s">
        <v>8257</v>
      </c>
      <c r="X1463">
        <v>9</v>
      </c>
      <c r="Y1463">
        <f>IF(MOD(X1463,9)=0,N1463,IF(MOD(X1463,6)=0,N1463,IF(MOD(X1463,3)=0,N1463)))</f>
        <v>5632455</v>
      </c>
      <c r="Z1463">
        <f>IF(MOD(X1463,9)=0,O1463,IF(MOD(X1463,6)=0,O1463,IF(MOD(X1463,3)=0,O1463)))</f>
        <v>863610</v>
      </c>
    </row>
    <row r="1464" spans="1:26">
      <c r="A1464" s="4" t="s">
        <v>309</v>
      </c>
      <c r="B1464" s="3">
        <f>主线辅助!B1460</f>
        <v>28186419</v>
      </c>
      <c r="C1464" s="3">
        <v>8</v>
      </c>
      <c r="D1464" s="3">
        <v>92</v>
      </c>
      <c r="E1464" s="3">
        <v>3</v>
      </c>
      <c r="F1464" s="25">
        <f t="shared" si="66"/>
        <v>2223683</v>
      </c>
      <c r="G1464" s="25">
        <v>2022069</v>
      </c>
      <c r="H1464" s="26">
        <f>ROUND((F1464/4*5.5+F1464*2.7+F1464/4*10*1)*2,0)*C1464</f>
        <v>233931448</v>
      </c>
      <c r="I1464" s="26">
        <f t="shared" si="67"/>
        <v>212721656</v>
      </c>
      <c r="J1464" s="26"/>
      <c r="K1464" s="35">
        <f>MAX(G1464-MAX(G$5:G1463),0)</f>
        <v>0</v>
      </c>
      <c r="L1464" s="35">
        <f>MAX(G$5:G1464)</f>
        <v>2072665</v>
      </c>
      <c r="M1464" s="3">
        <v>0.7</v>
      </c>
      <c r="N1464" s="38">
        <f>INT(B1464*0.2)</f>
        <v>5637283</v>
      </c>
      <c r="O1464" s="38">
        <f t="shared" si="68"/>
        <v>863610</v>
      </c>
      <c r="P1464">
        <f>INT(L1464*2.5)</f>
        <v>5181662</v>
      </c>
      <c r="Q1464">
        <f>INT(L1464/4)</f>
        <v>518166</v>
      </c>
      <c r="W1464" s="4" t="s">
        <v>8257</v>
      </c>
      <c r="X1464">
        <v>10</v>
      </c>
      <c r="Y1464" t="b">
        <f>IF(MOD(X1464,9)=0,N1464,IF(MOD(X1464,6)=0,N1464,IF(MOD(X1464,3)=0,N1464)))</f>
        <v>0</v>
      </c>
      <c r="Z1464" t="b">
        <f>IF(MOD(X1464,9)=0,O1464,IF(MOD(X1464,6)=0,O1464,IF(MOD(X1464,3)=0,O1464)))</f>
        <v>0</v>
      </c>
    </row>
    <row r="1465" spans="1:26">
      <c r="A1465" s="4" t="s">
        <v>1681</v>
      </c>
      <c r="B1465" s="3">
        <f>主线辅助!B1461</f>
        <v>28333576</v>
      </c>
      <c r="C1465" s="3">
        <v>8</v>
      </c>
      <c r="D1465" s="3">
        <v>92</v>
      </c>
      <c r="E1465" s="3">
        <v>3</v>
      </c>
      <c r="F1465" s="25">
        <f t="shared" si="66"/>
        <v>2235292</v>
      </c>
      <c r="G1465" s="25">
        <v>2032626</v>
      </c>
      <c r="H1465" s="26">
        <f>ROUND((F1465/4*5.5+F1465*2.7+F1465/4*10*1)*2,0)*C1465</f>
        <v>235152720</v>
      </c>
      <c r="I1465" s="26">
        <f t="shared" si="67"/>
        <v>213832256</v>
      </c>
      <c r="J1465" s="26"/>
      <c r="K1465" s="35">
        <f>MAX(G1465-MAX(G$5:G1464),0)</f>
        <v>0</v>
      </c>
      <c r="L1465" s="35">
        <f>MAX(G$5:G1465)</f>
        <v>2072665</v>
      </c>
      <c r="M1465" s="3">
        <v>0.7</v>
      </c>
      <c r="N1465" s="38">
        <f>INT(B1465*0.2)</f>
        <v>5666715</v>
      </c>
      <c r="O1465" s="38">
        <f t="shared" si="68"/>
        <v>863610</v>
      </c>
      <c r="P1465">
        <f>INT(L1465*2.5)</f>
        <v>5181662</v>
      </c>
      <c r="Q1465">
        <f>INT(L1465/4)</f>
        <v>518166</v>
      </c>
      <c r="W1465" s="4" t="s">
        <v>8258</v>
      </c>
      <c r="X1465">
        <v>1</v>
      </c>
      <c r="Y1465" t="b">
        <f>IF(MOD(X1465,9)=0,N1465,IF(MOD(X1465,6)=0,N1465,IF(MOD(X1465,3)=0,N1465)))</f>
        <v>0</v>
      </c>
      <c r="Z1465" t="b">
        <f>IF(MOD(X1465,9)=0,O1465,IF(MOD(X1465,6)=0,O1465,IF(MOD(X1465,3)=0,O1465)))</f>
        <v>0</v>
      </c>
    </row>
    <row r="1466" spans="1:26">
      <c r="A1466" s="4" t="s">
        <v>1682</v>
      </c>
      <c r="B1466" s="3">
        <f>主线辅助!B1462</f>
        <v>28357756</v>
      </c>
      <c r="C1466" s="3">
        <v>8</v>
      </c>
      <c r="D1466" s="3">
        <v>92</v>
      </c>
      <c r="E1466" s="3">
        <v>3</v>
      </c>
      <c r="F1466" s="25">
        <f t="shared" si="66"/>
        <v>2237200</v>
      </c>
      <c r="G1466" s="25">
        <v>2034360</v>
      </c>
      <c r="H1466" s="26">
        <f>ROUND((F1466/4*5.5+F1466*2.7+F1466/4*10*1)*2,0)*C1466</f>
        <v>235353440</v>
      </c>
      <c r="I1466" s="26">
        <f t="shared" si="67"/>
        <v>214014672</v>
      </c>
      <c r="J1466" s="26"/>
      <c r="K1466" s="35">
        <f>MAX(G1466-MAX(G$5:G1465),0)</f>
        <v>0</v>
      </c>
      <c r="L1466" s="35">
        <f>MAX(G$5:G1466)</f>
        <v>2072665</v>
      </c>
      <c r="M1466" s="3">
        <v>0.7</v>
      </c>
      <c r="N1466" s="38">
        <f>INT(B1466*0.2)</f>
        <v>5671551</v>
      </c>
      <c r="O1466" s="38">
        <f t="shared" si="68"/>
        <v>863610</v>
      </c>
      <c r="P1466">
        <f>INT(L1466*2.5)</f>
        <v>5181662</v>
      </c>
      <c r="Q1466">
        <f>INT(L1466/4)</f>
        <v>518166</v>
      </c>
      <c r="W1466" s="4" t="s">
        <v>8258</v>
      </c>
      <c r="X1466">
        <v>2</v>
      </c>
      <c r="Y1466" t="b">
        <f>IF(MOD(X1466,9)=0,N1466,IF(MOD(X1466,6)=0,N1466,IF(MOD(X1466,3)=0,N1466)))</f>
        <v>0</v>
      </c>
      <c r="Z1466" t="b">
        <f>IF(MOD(X1466,9)=0,O1466,IF(MOD(X1466,6)=0,O1466,IF(MOD(X1466,3)=0,O1466)))</f>
        <v>0</v>
      </c>
    </row>
    <row r="1467" spans="1:26">
      <c r="A1467" s="4" t="s">
        <v>1683</v>
      </c>
      <c r="B1467" s="3">
        <f>主线辅助!B1463</f>
        <v>28405187</v>
      </c>
      <c r="C1467" s="3">
        <v>8</v>
      </c>
      <c r="D1467" s="3">
        <v>92</v>
      </c>
      <c r="E1467" s="3">
        <v>3</v>
      </c>
      <c r="F1467" s="25">
        <f t="shared" si="66"/>
        <v>2240942</v>
      </c>
      <c r="G1467" s="25">
        <v>2037763</v>
      </c>
      <c r="H1467" s="26">
        <f>ROUND((F1467/4*5.5+F1467*2.7+F1467/4*10*1)*2,0)*C1467</f>
        <v>235747096</v>
      </c>
      <c r="I1467" s="26">
        <f t="shared" si="67"/>
        <v>214372664</v>
      </c>
      <c r="J1467" s="26"/>
      <c r="K1467" s="35">
        <f>MAX(G1467-MAX(G$5:G1466),0)</f>
        <v>0</v>
      </c>
      <c r="L1467" s="35">
        <f>MAX(G$5:G1467)</f>
        <v>2072665</v>
      </c>
      <c r="M1467" s="3">
        <v>0.7</v>
      </c>
      <c r="N1467" s="38">
        <f>INT(B1467*0.2)</f>
        <v>5681037</v>
      </c>
      <c r="O1467" s="38">
        <f t="shared" si="68"/>
        <v>863610</v>
      </c>
      <c r="P1467">
        <f>INT(L1467*2.5)</f>
        <v>5181662</v>
      </c>
      <c r="Q1467">
        <f>INT(L1467/4)</f>
        <v>518166</v>
      </c>
      <c r="W1467" s="4" t="s">
        <v>8258</v>
      </c>
      <c r="X1467">
        <v>3</v>
      </c>
      <c r="Y1467">
        <f>IF(MOD(X1467,9)=0,N1467,IF(MOD(X1467,6)=0,N1467,IF(MOD(X1467,3)=0,N1467)))</f>
        <v>5681037</v>
      </c>
      <c r="Z1467">
        <f>IF(MOD(X1467,9)=0,O1467,IF(MOD(X1467,6)=0,O1467,IF(MOD(X1467,3)=0,O1467)))</f>
        <v>863610</v>
      </c>
    </row>
    <row r="1468" spans="1:26">
      <c r="A1468" s="4" t="s">
        <v>1684</v>
      </c>
      <c r="B1468" s="3">
        <f>主线辅助!B1464</f>
        <v>28429402</v>
      </c>
      <c r="C1468" s="3">
        <v>8</v>
      </c>
      <c r="D1468" s="3">
        <v>92</v>
      </c>
      <c r="E1468" s="3">
        <v>3</v>
      </c>
      <c r="F1468" s="25">
        <f t="shared" si="66"/>
        <v>2242852</v>
      </c>
      <c r="G1468" s="25">
        <v>2039500</v>
      </c>
      <c r="H1468" s="26">
        <f>ROUND((F1468/4*5.5+F1468*2.7+F1468/4*10*1)*2,0)*C1468</f>
        <v>235948032</v>
      </c>
      <c r="I1468" s="26">
        <f t="shared" si="67"/>
        <v>214555400</v>
      </c>
      <c r="J1468" s="26"/>
      <c r="K1468" s="35">
        <f>MAX(G1468-MAX(G$5:G1467),0)</f>
        <v>0</v>
      </c>
      <c r="L1468" s="35">
        <f>MAX(G$5:G1468)</f>
        <v>2072665</v>
      </c>
      <c r="M1468" s="3">
        <v>0.7</v>
      </c>
      <c r="N1468" s="38">
        <f>INT(B1468*0.2)</f>
        <v>5685880</v>
      </c>
      <c r="O1468" s="38">
        <f t="shared" si="68"/>
        <v>863610</v>
      </c>
      <c r="P1468">
        <f>INT(L1468*2.5)</f>
        <v>5181662</v>
      </c>
      <c r="Q1468">
        <f>INT(L1468/4)</f>
        <v>518166</v>
      </c>
      <c r="W1468" s="4" t="s">
        <v>8258</v>
      </c>
      <c r="X1468">
        <v>4</v>
      </c>
      <c r="Y1468" t="b">
        <f>IF(MOD(X1468,9)=0,N1468,IF(MOD(X1468,6)=0,N1468,IF(MOD(X1468,3)=0,N1468)))</f>
        <v>0</v>
      </c>
      <c r="Z1468" t="b">
        <f>IF(MOD(X1468,9)=0,O1468,IF(MOD(X1468,6)=0,O1468,IF(MOD(X1468,3)=0,O1468)))</f>
        <v>0</v>
      </c>
    </row>
    <row r="1469" spans="1:26">
      <c r="A1469" s="4" t="s">
        <v>1685</v>
      </c>
      <c r="B1469" s="3">
        <f>主线辅助!B1465</f>
        <v>28453620</v>
      </c>
      <c r="C1469" s="3">
        <v>8</v>
      </c>
      <c r="D1469" s="3">
        <v>92</v>
      </c>
      <c r="E1469" s="3">
        <v>3</v>
      </c>
      <c r="F1469" s="25">
        <f t="shared" si="66"/>
        <v>2244763</v>
      </c>
      <c r="G1469" s="25">
        <v>2041237</v>
      </c>
      <c r="H1469" s="26">
        <f>ROUND((F1469/4*5.5+F1469*2.7+F1469/4*10*1)*2,0)*C1469</f>
        <v>236149064</v>
      </c>
      <c r="I1469" s="26">
        <f t="shared" si="67"/>
        <v>214738136</v>
      </c>
      <c r="J1469" s="26"/>
      <c r="K1469" s="35">
        <f>MAX(G1469-MAX(G$5:G1468),0)</f>
        <v>0</v>
      </c>
      <c r="L1469" s="35">
        <f>MAX(G$5:G1469)</f>
        <v>2072665</v>
      </c>
      <c r="M1469" s="3">
        <v>0.7</v>
      </c>
      <c r="N1469" s="38">
        <f>INT(B1469*0.2)</f>
        <v>5690724</v>
      </c>
      <c r="O1469" s="38">
        <f t="shared" si="68"/>
        <v>863610</v>
      </c>
      <c r="P1469">
        <f>INT(L1469*2.5)</f>
        <v>5181662</v>
      </c>
      <c r="Q1469">
        <f>INT(L1469/4)</f>
        <v>518166</v>
      </c>
      <c r="W1469" s="4" t="s">
        <v>8258</v>
      </c>
      <c r="X1469">
        <v>5</v>
      </c>
      <c r="Y1469" t="b">
        <f>IF(MOD(X1469,9)=0,N1469,IF(MOD(X1469,6)=0,N1469,IF(MOD(X1469,3)=0,N1469)))</f>
        <v>0</v>
      </c>
      <c r="Z1469" t="b">
        <f>IF(MOD(X1469,9)=0,O1469,IF(MOD(X1469,6)=0,O1469,IF(MOD(X1469,3)=0,O1469)))</f>
        <v>0</v>
      </c>
    </row>
    <row r="1470" spans="1:26">
      <c r="A1470" s="4" t="s">
        <v>1686</v>
      </c>
      <c r="B1470" s="3">
        <f>主线辅助!B1466</f>
        <v>28501178</v>
      </c>
      <c r="C1470" s="3">
        <v>8</v>
      </c>
      <c r="D1470" s="3">
        <v>92</v>
      </c>
      <c r="E1470" s="3">
        <v>3</v>
      </c>
      <c r="F1470" s="25">
        <f t="shared" si="66"/>
        <v>2248515</v>
      </c>
      <c r="G1470" s="25">
        <v>2044649</v>
      </c>
      <c r="H1470" s="26">
        <f>ROUND((F1470/4*5.5+F1470*2.7+F1470/4*10*1)*2,0)*C1470</f>
        <v>236543776</v>
      </c>
      <c r="I1470" s="26">
        <f t="shared" si="67"/>
        <v>215097072</v>
      </c>
      <c r="J1470" s="26"/>
      <c r="K1470" s="35">
        <f>MAX(G1470-MAX(G$5:G1469),0)</f>
        <v>0</v>
      </c>
      <c r="L1470" s="35">
        <f>MAX(G$5:G1470)</f>
        <v>2072665</v>
      </c>
      <c r="M1470" s="3">
        <v>0.7</v>
      </c>
      <c r="N1470" s="38">
        <f>INT(B1470*0.2)</f>
        <v>5700235</v>
      </c>
      <c r="O1470" s="38">
        <f t="shared" si="68"/>
        <v>863610</v>
      </c>
      <c r="P1470">
        <f>INT(L1470*2.5)</f>
        <v>5181662</v>
      </c>
      <c r="Q1470">
        <f>INT(L1470/4)</f>
        <v>518166</v>
      </c>
      <c r="W1470" s="4" t="s">
        <v>8258</v>
      </c>
      <c r="X1470">
        <v>6</v>
      </c>
      <c r="Y1470">
        <f>IF(MOD(X1470,9)=0,N1470,IF(MOD(X1470,6)=0,N1470,IF(MOD(X1470,3)=0,N1470)))</f>
        <v>5700235</v>
      </c>
      <c r="Z1470">
        <f>IF(MOD(X1470,9)=0,O1470,IF(MOD(X1470,6)=0,O1470,IF(MOD(X1470,3)=0,O1470)))</f>
        <v>863610</v>
      </c>
    </row>
    <row r="1471" spans="1:26">
      <c r="A1471" s="4" t="s">
        <v>1687</v>
      </c>
      <c r="B1471" s="3">
        <f>主线辅助!B1467</f>
        <v>28525432</v>
      </c>
      <c r="C1471" s="3">
        <v>8</v>
      </c>
      <c r="D1471" s="3">
        <v>92</v>
      </c>
      <c r="E1471" s="3">
        <v>3</v>
      </c>
      <c r="F1471" s="25">
        <f t="shared" si="66"/>
        <v>2250428</v>
      </c>
      <c r="G1471" s="25">
        <v>2046389</v>
      </c>
      <c r="H1471" s="26">
        <f>ROUND((F1471/4*5.5+F1471*2.7+F1471/4*10*1)*2,0)*C1471</f>
        <v>236745024</v>
      </c>
      <c r="I1471" s="26">
        <f t="shared" si="67"/>
        <v>215280120</v>
      </c>
      <c r="J1471" s="26"/>
      <c r="K1471" s="35">
        <f>MAX(G1471-MAX(G$5:G1470),0)</f>
        <v>0</v>
      </c>
      <c r="L1471" s="35">
        <f>MAX(G$5:G1471)</f>
        <v>2072665</v>
      </c>
      <c r="M1471" s="3">
        <v>0.7</v>
      </c>
      <c r="N1471" s="38">
        <f>INT(B1471*0.2)</f>
        <v>5705086</v>
      </c>
      <c r="O1471" s="38">
        <f t="shared" si="68"/>
        <v>863610</v>
      </c>
      <c r="P1471">
        <f>INT(L1471*2.5)</f>
        <v>5181662</v>
      </c>
      <c r="Q1471">
        <f>INT(L1471/4)</f>
        <v>518166</v>
      </c>
      <c r="W1471" s="4" t="s">
        <v>8258</v>
      </c>
      <c r="X1471">
        <v>7</v>
      </c>
      <c r="Y1471" t="b">
        <f>IF(MOD(X1471,9)=0,N1471,IF(MOD(X1471,6)=0,N1471,IF(MOD(X1471,3)=0,N1471)))</f>
        <v>0</v>
      </c>
      <c r="Z1471" t="b">
        <f>IF(MOD(X1471,9)=0,O1471,IF(MOD(X1471,6)=0,O1471,IF(MOD(X1471,3)=0,O1471)))</f>
        <v>0</v>
      </c>
    </row>
    <row r="1472" spans="1:26">
      <c r="A1472" s="4" t="s">
        <v>1688</v>
      </c>
      <c r="B1472" s="3">
        <f>主线辅助!B1468</f>
        <v>28549689</v>
      </c>
      <c r="C1472" s="3">
        <v>8</v>
      </c>
      <c r="D1472" s="3">
        <v>92</v>
      </c>
      <c r="E1472" s="3">
        <v>3</v>
      </c>
      <c r="F1472" s="25">
        <f t="shared" si="66"/>
        <v>2252342</v>
      </c>
      <c r="G1472" s="25">
        <v>2048129</v>
      </c>
      <c r="H1472" s="26">
        <f>ROUND((F1472/4*5.5+F1472*2.7+F1472/4*10*1)*2,0)*C1472</f>
        <v>236946376</v>
      </c>
      <c r="I1472" s="26">
        <f t="shared" si="67"/>
        <v>215463168</v>
      </c>
      <c r="J1472" s="26"/>
      <c r="K1472" s="35">
        <f>MAX(G1472-MAX(G$5:G1471),0)</f>
        <v>0</v>
      </c>
      <c r="L1472" s="35">
        <f>MAX(G$5:G1472)</f>
        <v>2072665</v>
      </c>
      <c r="M1472" s="3">
        <v>0.7</v>
      </c>
      <c r="N1472" s="38">
        <f>INT(B1472*0.2)</f>
        <v>5709937</v>
      </c>
      <c r="O1472" s="38">
        <f t="shared" si="68"/>
        <v>863610</v>
      </c>
      <c r="P1472">
        <f>INT(L1472*2.5)</f>
        <v>5181662</v>
      </c>
      <c r="Q1472">
        <f>INT(L1472/4)</f>
        <v>518166</v>
      </c>
      <c r="W1472" s="4" t="s">
        <v>8258</v>
      </c>
      <c r="X1472">
        <v>8</v>
      </c>
      <c r="Y1472" t="b">
        <f>IF(MOD(X1472,9)=0,N1472,IF(MOD(X1472,6)=0,N1472,IF(MOD(X1472,3)=0,N1472)))</f>
        <v>0</v>
      </c>
      <c r="Z1472" t="b">
        <f>IF(MOD(X1472,9)=0,O1472,IF(MOD(X1472,6)=0,O1472,IF(MOD(X1472,3)=0,O1472)))</f>
        <v>0</v>
      </c>
    </row>
    <row r="1473" spans="1:26">
      <c r="A1473" s="4" t="s">
        <v>1689</v>
      </c>
      <c r="B1473" s="3">
        <f>主线辅助!B1469</f>
        <v>28597377</v>
      </c>
      <c r="C1473" s="3">
        <v>8</v>
      </c>
      <c r="D1473" s="3">
        <v>92</v>
      </c>
      <c r="E1473" s="3">
        <v>3</v>
      </c>
      <c r="F1473" s="25">
        <f t="shared" si="66"/>
        <v>2256104</v>
      </c>
      <c r="G1473" s="25">
        <v>2051550</v>
      </c>
      <c r="H1473" s="26">
        <f>ROUND((F1473/4*5.5+F1473*2.7+F1473/4*10*1)*2,0)*C1473</f>
        <v>237342144</v>
      </c>
      <c r="I1473" s="26">
        <f t="shared" si="67"/>
        <v>215823064</v>
      </c>
      <c r="J1473" s="26"/>
      <c r="K1473" s="35">
        <f>MAX(G1473-MAX(G$5:G1472),0)</f>
        <v>0</v>
      </c>
      <c r="L1473" s="35">
        <f>MAX(G$5:G1473)</f>
        <v>2072665</v>
      </c>
      <c r="M1473" s="3">
        <v>0.7</v>
      </c>
      <c r="N1473" s="38">
        <f>INT(B1473*0.2)</f>
        <v>5719475</v>
      </c>
      <c r="O1473" s="38">
        <f t="shared" si="68"/>
        <v>863610</v>
      </c>
      <c r="P1473">
        <f>INT(L1473*2.5)</f>
        <v>5181662</v>
      </c>
      <c r="Q1473">
        <f>INT(L1473/4)</f>
        <v>518166</v>
      </c>
      <c r="W1473" s="4" t="s">
        <v>8258</v>
      </c>
      <c r="X1473">
        <v>9</v>
      </c>
      <c r="Y1473">
        <f>IF(MOD(X1473,9)=0,N1473,IF(MOD(X1473,6)=0,N1473,IF(MOD(X1473,3)=0,N1473)))</f>
        <v>5719475</v>
      </c>
      <c r="Z1473">
        <f>IF(MOD(X1473,9)=0,O1473,IF(MOD(X1473,6)=0,O1473,IF(MOD(X1473,3)=0,O1473)))</f>
        <v>863610</v>
      </c>
    </row>
    <row r="1474" spans="1:26">
      <c r="A1474" s="4" t="s">
        <v>311</v>
      </c>
      <c r="B1474" s="3">
        <f>主线辅助!B1470</f>
        <v>28621670</v>
      </c>
      <c r="C1474" s="3">
        <v>8</v>
      </c>
      <c r="D1474" s="3">
        <v>92</v>
      </c>
      <c r="E1474" s="3">
        <v>3</v>
      </c>
      <c r="F1474" s="25">
        <f t="shared" si="66"/>
        <v>2258020</v>
      </c>
      <c r="G1474" s="25">
        <v>2053293</v>
      </c>
      <c r="H1474" s="26">
        <f>ROUND((F1474/4*5.5+F1474*2.7+F1474/4*10*1)*2,0)*C1474</f>
        <v>237543704</v>
      </c>
      <c r="I1474" s="26">
        <f t="shared" si="67"/>
        <v>216006424</v>
      </c>
      <c r="J1474" s="26"/>
      <c r="K1474" s="35">
        <f>MAX(G1474-MAX(G$5:G1473),0)</f>
        <v>0</v>
      </c>
      <c r="L1474" s="35">
        <f>MAX(G$5:G1474)</f>
        <v>2072665</v>
      </c>
      <c r="M1474" s="3">
        <v>0.7</v>
      </c>
      <c r="N1474" s="38">
        <f>INT(B1474*0.2)</f>
        <v>5724334</v>
      </c>
      <c r="O1474" s="38">
        <f t="shared" si="68"/>
        <v>863610</v>
      </c>
      <c r="P1474">
        <f>INT(L1474*2.5)</f>
        <v>5181662</v>
      </c>
      <c r="Q1474">
        <f>INT(L1474/4)</f>
        <v>518166</v>
      </c>
      <c r="W1474" s="4" t="s">
        <v>8258</v>
      </c>
      <c r="X1474">
        <v>10</v>
      </c>
      <c r="Y1474" t="b">
        <f>IF(MOD(X1474,9)=0,N1474,IF(MOD(X1474,6)=0,N1474,IF(MOD(X1474,3)=0,N1474)))</f>
        <v>0</v>
      </c>
      <c r="Z1474" t="b">
        <f>IF(MOD(X1474,9)=0,O1474,IF(MOD(X1474,6)=0,O1474,IF(MOD(X1474,3)=0,O1474)))</f>
        <v>0</v>
      </c>
    </row>
    <row r="1475" spans="1:26">
      <c r="A1475" s="4" t="s">
        <v>1690</v>
      </c>
      <c r="B1475" s="3">
        <f>主线辅助!B1471</f>
        <v>28770080</v>
      </c>
      <c r="C1475" s="3">
        <v>8</v>
      </c>
      <c r="D1475" s="3">
        <v>92</v>
      </c>
      <c r="E1475" s="3">
        <v>3</v>
      </c>
      <c r="F1475" s="25">
        <f t="shared" si="66"/>
        <v>2269729</v>
      </c>
      <c r="G1475" s="25">
        <v>2063940</v>
      </c>
      <c r="H1475" s="26">
        <f>ROUND((F1475/4*5.5+F1475*2.7+F1475/4*10*1)*2,0)*C1475</f>
        <v>238775488</v>
      </c>
      <c r="I1475" s="26">
        <f t="shared" si="67"/>
        <v>217126488</v>
      </c>
      <c r="J1475" s="26"/>
      <c r="K1475" s="35">
        <f>MAX(G1475-MAX(G$5:G1474),0)</f>
        <v>0</v>
      </c>
      <c r="L1475" s="35">
        <f>MAX(G$5:G1475)</f>
        <v>2072665</v>
      </c>
      <c r="M1475" s="3">
        <v>0.7</v>
      </c>
      <c r="N1475" s="38">
        <f>INT(B1475*0.2)</f>
        <v>5754016</v>
      </c>
      <c r="O1475" s="38">
        <f t="shared" si="68"/>
        <v>863610</v>
      </c>
      <c r="P1475">
        <f>INT(L1475*2.5)</f>
        <v>5181662</v>
      </c>
      <c r="Q1475">
        <f>INT(L1475/4)</f>
        <v>518166</v>
      </c>
      <c r="W1475" s="4" t="s">
        <v>8259</v>
      </c>
      <c r="X1475">
        <v>1</v>
      </c>
      <c r="Y1475" t="b">
        <f>IF(MOD(X1475,9)=0,N1475,IF(MOD(X1475,6)=0,N1475,IF(MOD(X1475,3)=0,N1475)))</f>
        <v>0</v>
      </c>
      <c r="Z1475" t="b">
        <f>IF(MOD(X1475,9)=0,O1475,IF(MOD(X1475,6)=0,O1475,IF(MOD(X1475,3)=0,O1475)))</f>
        <v>0</v>
      </c>
    </row>
    <row r="1476" spans="1:26">
      <c r="A1476" s="4" t="s">
        <v>1691</v>
      </c>
      <c r="B1476" s="3">
        <f>主线辅助!B1472</f>
        <v>28794409</v>
      </c>
      <c r="C1476" s="3">
        <v>8</v>
      </c>
      <c r="D1476" s="3">
        <v>92</v>
      </c>
      <c r="E1476" s="3">
        <v>3</v>
      </c>
      <c r="F1476" s="25">
        <f t="shared" si="66"/>
        <v>2271648</v>
      </c>
      <c r="G1476" s="25">
        <v>2065685</v>
      </c>
      <c r="H1476" s="26">
        <f>ROUND((F1476/4*5.5+F1476*2.7+F1476/4*10*1)*2,0)*C1476</f>
        <v>238977368</v>
      </c>
      <c r="I1476" s="26">
        <f t="shared" si="67"/>
        <v>217310064</v>
      </c>
      <c r="J1476" s="26"/>
      <c r="K1476" s="35">
        <f>MAX(G1476-MAX(G$5:G1475),0)</f>
        <v>0</v>
      </c>
      <c r="L1476" s="35">
        <f>MAX(G$5:G1476)</f>
        <v>2072665</v>
      </c>
      <c r="M1476" s="3">
        <v>0.7</v>
      </c>
      <c r="N1476" s="38">
        <f>INT(B1476*0.2)</f>
        <v>5758881</v>
      </c>
      <c r="O1476" s="38">
        <f t="shared" si="68"/>
        <v>863610</v>
      </c>
      <c r="P1476">
        <f>INT(L1476*2.5)</f>
        <v>5181662</v>
      </c>
      <c r="Q1476">
        <f>INT(L1476/4)</f>
        <v>518166</v>
      </c>
      <c r="W1476" s="4" t="s">
        <v>8259</v>
      </c>
      <c r="X1476">
        <v>2</v>
      </c>
      <c r="Y1476" t="b">
        <f>IF(MOD(X1476,9)=0,N1476,IF(MOD(X1476,6)=0,N1476,IF(MOD(X1476,3)=0,N1476)))</f>
        <v>0</v>
      </c>
      <c r="Z1476" t="b">
        <f>IF(MOD(X1476,9)=0,O1476,IF(MOD(X1476,6)=0,O1476,IF(MOD(X1476,3)=0,O1476)))</f>
        <v>0</v>
      </c>
    </row>
    <row r="1477" spans="1:26">
      <c r="A1477" s="4" t="s">
        <v>1692</v>
      </c>
      <c r="B1477" s="3">
        <f>主线辅助!B1473</f>
        <v>28842286</v>
      </c>
      <c r="C1477" s="3">
        <v>8</v>
      </c>
      <c r="D1477" s="3">
        <v>92</v>
      </c>
      <c r="E1477" s="3">
        <v>3</v>
      </c>
      <c r="F1477" s="25">
        <f t="shared" si="66"/>
        <v>2275425</v>
      </c>
      <c r="G1477" s="25">
        <v>2069120</v>
      </c>
      <c r="H1477" s="26">
        <f>ROUND((F1477/4*5.5+F1477*2.7+F1477/4*10*1)*2,0)*C1477</f>
        <v>239374712</v>
      </c>
      <c r="I1477" s="26">
        <f t="shared" si="67"/>
        <v>217671424</v>
      </c>
      <c r="J1477" s="26"/>
      <c r="K1477" s="35">
        <f>MAX(G1477-MAX(G$5:G1476),0)</f>
        <v>0</v>
      </c>
      <c r="L1477" s="35">
        <f>MAX(G$5:G1477)</f>
        <v>2072665</v>
      </c>
      <c r="M1477" s="3">
        <v>0.7</v>
      </c>
      <c r="N1477" s="38">
        <f>INT(B1477*0.2)</f>
        <v>5768457</v>
      </c>
      <c r="O1477" s="38">
        <f t="shared" si="68"/>
        <v>863610</v>
      </c>
      <c r="P1477">
        <f>INT(L1477*2.5)</f>
        <v>5181662</v>
      </c>
      <c r="Q1477">
        <f>INT(L1477/4)</f>
        <v>518166</v>
      </c>
      <c r="W1477" s="4" t="s">
        <v>8259</v>
      </c>
      <c r="X1477">
        <v>3</v>
      </c>
      <c r="Y1477">
        <f>IF(MOD(X1477,9)=0,N1477,IF(MOD(X1477,6)=0,N1477,IF(MOD(X1477,3)=0,N1477)))</f>
        <v>5768457</v>
      </c>
      <c r="Z1477">
        <f>IF(MOD(X1477,9)=0,O1477,IF(MOD(X1477,6)=0,O1477,IF(MOD(X1477,3)=0,O1477)))</f>
        <v>863610</v>
      </c>
    </row>
    <row r="1478" spans="1:26">
      <c r="A1478" s="4" t="s">
        <v>1693</v>
      </c>
      <c r="B1478" s="3">
        <f>主线辅助!B1474</f>
        <v>28866651</v>
      </c>
      <c r="C1478" s="3">
        <v>8</v>
      </c>
      <c r="D1478" s="3">
        <v>92</v>
      </c>
      <c r="E1478" s="3">
        <v>3</v>
      </c>
      <c r="F1478" s="25">
        <f t="shared" ref="F1478:F1541" si="69">INT(B1478/(5-1.9)/C1478/(D1478/2.7)*100/1.5)</f>
        <v>2277347</v>
      </c>
      <c r="G1478" s="25">
        <v>2070868</v>
      </c>
      <c r="H1478" s="26">
        <f>ROUND((F1478/4*5.5+F1478*2.7+F1478/4*10*1)*2,0)*C1478</f>
        <v>239576904</v>
      </c>
      <c r="I1478" s="26">
        <f t="shared" ref="I1478:I1541" si="70">ROUND((G1478/4*5.5+G1478*2.7+G1478/4*10*1)*2,0)*C1478</f>
        <v>217855312</v>
      </c>
      <c r="J1478" s="26"/>
      <c r="K1478" s="35">
        <f>MAX(G1478-MAX(G$5:G1477),0)</f>
        <v>0</v>
      </c>
      <c r="L1478" s="35">
        <f>MAX(G$5:G1478)</f>
        <v>2072665</v>
      </c>
      <c r="M1478" s="3">
        <v>0.7</v>
      </c>
      <c r="N1478" s="38">
        <f>INT(B1478*0.2)</f>
        <v>5773330</v>
      </c>
      <c r="O1478" s="38">
        <f t="shared" ref="O1478:O1541" si="71">INT((P1478/15)+Q1478)</f>
        <v>863610</v>
      </c>
      <c r="P1478">
        <f>INT(L1478*2.5)</f>
        <v>5181662</v>
      </c>
      <c r="Q1478">
        <f>INT(L1478/4)</f>
        <v>518166</v>
      </c>
      <c r="W1478" s="4" t="s">
        <v>8259</v>
      </c>
      <c r="X1478">
        <v>4</v>
      </c>
      <c r="Y1478" t="b">
        <f>IF(MOD(X1478,9)=0,N1478,IF(MOD(X1478,6)=0,N1478,IF(MOD(X1478,3)=0,N1478)))</f>
        <v>0</v>
      </c>
      <c r="Z1478" t="b">
        <f>IF(MOD(X1478,9)=0,O1478,IF(MOD(X1478,6)=0,O1478,IF(MOD(X1478,3)=0,O1478)))</f>
        <v>0</v>
      </c>
    </row>
    <row r="1479" spans="1:26">
      <c r="A1479" s="4" t="s">
        <v>1694</v>
      </c>
      <c r="B1479" s="3">
        <f>主线辅助!B1475</f>
        <v>28891018</v>
      </c>
      <c r="C1479" s="3">
        <v>8</v>
      </c>
      <c r="D1479" s="3">
        <v>92</v>
      </c>
      <c r="E1479" s="3">
        <v>3</v>
      </c>
      <c r="F1479" s="25">
        <f t="shared" si="69"/>
        <v>2279270</v>
      </c>
      <c r="G1479" s="25">
        <v>2072616</v>
      </c>
      <c r="H1479" s="26">
        <f>ROUND((F1479/4*5.5+F1479*2.7+F1479/4*10*1)*2,0)*C1479</f>
        <v>239779208</v>
      </c>
      <c r="I1479" s="26">
        <f t="shared" si="70"/>
        <v>218039200</v>
      </c>
      <c r="J1479" s="26"/>
      <c r="K1479" s="35">
        <f>MAX(G1479-MAX(G$5:G1478),0)</f>
        <v>0</v>
      </c>
      <c r="L1479" s="35">
        <f>MAX(G$5:G1479)</f>
        <v>2072665</v>
      </c>
      <c r="M1479" s="3">
        <v>0.7</v>
      </c>
      <c r="N1479" s="38">
        <f>INT(B1479*0.2)</f>
        <v>5778203</v>
      </c>
      <c r="O1479" s="38">
        <f t="shared" si="71"/>
        <v>863610</v>
      </c>
      <c r="P1479">
        <f>INT(L1479*2.5)</f>
        <v>5181662</v>
      </c>
      <c r="Q1479">
        <f>INT(L1479/4)</f>
        <v>518166</v>
      </c>
      <c r="W1479" s="4" t="s">
        <v>8259</v>
      </c>
      <c r="X1479">
        <v>5</v>
      </c>
      <c r="Y1479" t="b">
        <f>IF(MOD(X1479,9)=0,N1479,IF(MOD(X1479,6)=0,N1479,IF(MOD(X1479,3)=0,N1479)))</f>
        <v>0</v>
      </c>
      <c r="Z1479" t="b">
        <f>IF(MOD(X1479,9)=0,O1479,IF(MOD(X1479,6)=0,O1479,IF(MOD(X1479,3)=0,O1479)))</f>
        <v>0</v>
      </c>
    </row>
    <row r="1480" spans="1:26">
      <c r="A1480" s="4" t="s">
        <v>1695</v>
      </c>
      <c r="B1480" s="3">
        <f>主线辅助!B1476</f>
        <v>28939024</v>
      </c>
      <c r="C1480" s="3">
        <v>8</v>
      </c>
      <c r="D1480" s="3">
        <v>92</v>
      </c>
      <c r="E1480" s="3">
        <v>3</v>
      </c>
      <c r="F1480" s="25">
        <f t="shared" si="69"/>
        <v>2283057</v>
      </c>
      <c r="G1480" s="25">
        <v>2076060</v>
      </c>
      <c r="H1480" s="26">
        <f>ROUND((F1480/4*5.5+F1480*2.7+F1480/4*10*1)*2,0)*C1480</f>
        <v>240177600</v>
      </c>
      <c r="I1480" s="26">
        <f t="shared" si="70"/>
        <v>218401512</v>
      </c>
      <c r="J1480" s="26"/>
      <c r="K1480" s="35">
        <f>MAX(G1480-MAX(G$5:G1479),0)</f>
        <v>3395</v>
      </c>
      <c r="L1480" s="35">
        <f>MAX(G$5:G1480)</f>
        <v>2076060</v>
      </c>
      <c r="M1480" s="3">
        <v>0.7</v>
      </c>
      <c r="N1480" s="38">
        <f>INT(B1480*0.2)</f>
        <v>5787804</v>
      </c>
      <c r="O1480" s="38">
        <f t="shared" si="71"/>
        <v>865025</v>
      </c>
      <c r="P1480">
        <f>INT(L1480*2.5)</f>
        <v>5190150</v>
      </c>
      <c r="Q1480">
        <f>INT(L1480/4)</f>
        <v>519015</v>
      </c>
      <c r="W1480" s="4" t="s">
        <v>8259</v>
      </c>
      <c r="X1480">
        <v>6</v>
      </c>
      <c r="Y1480">
        <f>IF(MOD(X1480,9)=0,N1480,IF(MOD(X1480,6)=0,N1480,IF(MOD(X1480,3)=0,N1480)))</f>
        <v>5787804</v>
      </c>
      <c r="Z1480">
        <f>IF(MOD(X1480,9)=0,O1480,IF(MOD(X1480,6)=0,O1480,IF(MOD(X1480,3)=0,O1480)))</f>
        <v>865025</v>
      </c>
    </row>
    <row r="1481" spans="1:26">
      <c r="A1481" s="4" t="s">
        <v>1696</v>
      </c>
      <c r="B1481" s="3">
        <f>主线辅助!B1477</f>
        <v>28963429</v>
      </c>
      <c r="C1481" s="3">
        <v>8</v>
      </c>
      <c r="D1481" s="3">
        <v>92</v>
      </c>
      <c r="E1481" s="3">
        <v>3</v>
      </c>
      <c r="F1481" s="25">
        <f t="shared" si="69"/>
        <v>2284983</v>
      </c>
      <c r="G1481" s="25">
        <v>2077811</v>
      </c>
      <c r="H1481" s="26">
        <f>ROUND((F1481/4*5.5+F1481*2.7+F1481/4*10*1)*2,0)*C1481</f>
        <v>240380208</v>
      </c>
      <c r="I1481" s="26">
        <f t="shared" si="70"/>
        <v>218585720</v>
      </c>
      <c r="J1481" s="26"/>
      <c r="K1481" s="35">
        <f>MAX(G1481-MAX(G$5:G1480),0)</f>
        <v>1751</v>
      </c>
      <c r="L1481" s="35">
        <f>MAX(G$5:G1481)</f>
        <v>2077811</v>
      </c>
      <c r="M1481" s="3">
        <v>0.7</v>
      </c>
      <c r="N1481" s="38">
        <f>INT(B1481*0.2)</f>
        <v>5792685</v>
      </c>
      <c r="O1481" s="38">
        <f t="shared" si="71"/>
        <v>865753</v>
      </c>
      <c r="P1481">
        <f>INT(L1481*2.5)</f>
        <v>5194527</v>
      </c>
      <c r="Q1481">
        <f>INT(L1481/4)</f>
        <v>519452</v>
      </c>
      <c r="W1481" s="4" t="s">
        <v>8259</v>
      </c>
      <c r="X1481">
        <v>7</v>
      </c>
      <c r="Y1481" t="b">
        <f>IF(MOD(X1481,9)=0,N1481,IF(MOD(X1481,6)=0,N1481,IF(MOD(X1481,3)=0,N1481)))</f>
        <v>0</v>
      </c>
      <c r="Z1481" t="b">
        <f>IF(MOD(X1481,9)=0,O1481,IF(MOD(X1481,6)=0,O1481,IF(MOD(X1481,3)=0,O1481)))</f>
        <v>0</v>
      </c>
    </row>
    <row r="1482" spans="1:26">
      <c r="A1482" s="4" t="s">
        <v>1697</v>
      </c>
      <c r="B1482" s="3">
        <f>主线辅助!B1478</f>
        <v>28987834</v>
      </c>
      <c r="C1482" s="3">
        <v>8</v>
      </c>
      <c r="D1482" s="3">
        <v>92</v>
      </c>
      <c r="E1482" s="3">
        <v>3</v>
      </c>
      <c r="F1482" s="25">
        <f t="shared" si="69"/>
        <v>2286908</v>
      </c>
      <c r="G1482" s="25">
        <v>2079561</v>
      </c>
      <c r="H1482" s="26">
        <f>ROUND((F1482/4*5.5+F1482*2.7+F1482/4*10*1)*2,0)*C1482</f>
        <v>240582720</v>
      </c>
      <c r="I1482" s="26">
        <f t="shared" si="70"/>
        <v>218769816</v>
      </c>
      <c r="J1482" s="26"/>
      <c r="K1482" s="35">
        <f>MAX(G1482-MAX(G$5:G1481),0)</f>
        <v>1750</v>
      </c>
      <c r="L1482" s="35">
        <f>MAX(G$5:G1482)</f>
        <v>2079561</v>
      </c>
      <c r="M1482" s="3">
        <v>0.7</v>
      </c>
      <c r="N1482" s="38">
        <f>INT(B1482*0.2)</f>
        <v>5797566</v>
      </c>
      <c r="O1482" s="38">
        <f t="shared" si="71"/>
        <v>866483</v>
      </c>
      <c r="P1482">
        <f>INT(L1482*2.5)</f>
        <v>5198902</v>
      </c>
      <c r="Q1482">
        <f>INT(L1482/4)</f>
        <v>519890</v>
      </c>
      <c r="W1482" s="4" t="s">
        <v>8259</v>
      </c>
      <c r="X1482">
        <v>8</v>
      </c>
      <c r="Y1482" t="b">
        <f>IF(MOD(X1482,9)=0,N1482,IF(MOD(X1482,6)=0,N1482,IF(MOD(X1482,3)=0,N1482)))</f>
        <v>0</v>
      </c>
      <c r="Z1482" t="b">
        <f>IF(MOD(X1482,9)=0,O1482,IF(MOD(X1482,6)=0,O1482,IF(MOD(X1482,3)=0,O1482)))</f>
        <v>0</v>
      </c>
    </row>
    <row r="1483" spans="1:26">
      <c r="A1483" s="4" t="s">
        <v>1698</v>
      </c>
      <c r="B1483" s="3">
        <f>主线辅助!B1479</f>
        <v>29035971</v>
      </c>
      <c r="C1483" s="3">
        <v>8</v>
      </c>
      <c r="D1483" s="3">
        <v>92</v>
      </c>
      <c r="E1483" s="3">
        <v>3</v>
      </c>
      <c r="F1483" s="25">
        <f t="shared" si="69"/>
        <v>2290705</v>
      </c>
      <c r="G1483" s="25">
        <v>2083015</v>
      </c>
      <c r="H1483" s="26">
        <f>ROUND((F1483/4*5.5+F1483*2.7+F1483/4*10*1)*2,0)*C1483</f>
        <v>240982168</v>
      </c>
      <c r="I1483" s="26">
        <f t="shared" si="70"/>
        <v>219133176</v>
      </c>
      <c r="J1483" s="26"/>
      <c r="K1483" s="35">
        <f>MAX(G1483-MAX(G$5:G1482),0)</f>
        <v>3454</v>
      </c>
      <c r="L1483" s="35">
        <f>MAX(G$5:G1483)</f>
        <v>2083015</v>
      </c>
      <c r="M1483" s="3">
        <v>0.7</v>
      </c>
      <c r="N1483" s="38">
        <f>INT(B1483*0.2)</f>
        <v>5807194</v>
      </c>
      <c r="O1483" s="38">
        <f t="shared" si="71"/>
        <v>867922</v>
      </c>
      <c r="P1483">
        <f>INT(L1483*2.5)</f>
        <v>5207537</v>
      </c>
      <c r="Q1483">
        <f>INT(L1483/4)</f>
        <v>520753</v>
      </c>
      <c r="W1483" s="4" t="s">
        <v>8259</v>
      </c>
      <c r="X1483">
        <v>9</v>
      </c>
      <c r="Y1483">
        <f>IF(MOD(X1483,9)=0,N1483,IF(MOD(X1483,6)=0,N1483,IF(MOD(X1483,3)=0,N1483)))</f>
        <v>5807194</v>
      </c>
      <c r="Z1483">
        <f>IF(MOD(X1483,9)=0,O1483,IF(MOD(X1483,6)=0,O1483,IF(MOD(X1483,3)=0,O1483)))</f>
        <v>867922</v>
      </c>
    </row>
    <row r="1484" spans="1:26">
      <c r="A1484" s="4" t="s">
        <v>313</v>
      </c>
      <c r="B1484" s="3">
        <f>主线辅助!B1480</f>
        <v>29060414</v>
      </c>
      <c r="C1484" s="3">
        <v>8</v>
      </c>
      <c r="D1484" s="3">
        <v>92</v>
      </c>
      <c r="E1484" s="3">
        <v>3</v>
      </c>
      <c r="F1484" s="25">
        <f t="shared" si="69"/>
        <v>2292634</v>
      </c>
      <c r="G1484" s="25">
        <v>2084768</v>
      </c>
      <c r="H1484" s="26">
        <f>ROUND((F1484/4*5.5+F1484*2.7+F1484/4*10*1)*2,0)*C1484</f>
        <v>241185096</v>
      </c>
      <c r="I1484" s="26">
        <f t="shared" si="70"/>
        <v>219317592</v>
      </c>
      <c r="J1484" s="26"/>
      <c r="K1484" s="35">
        <f>MAX(G1484-MAX(G$5:G1483),0)</f>
        <v>1753</v>
      </c>
      <c r="L1484" s="35">
        <f>MAX(G$5:G1484)</f>
        <v>2084768</v>
      </c>
      <c r="M1484" s="3">
        <v>0.7</v>
      </c>
      <c r="N1484" s="38">
        <f>INT(B1484*0.2)</f>
        <v>5812082</v>
      </c>
      <c r="O1484" s="38">
        <f t="shared" si="71"/>
        <v>868653</v>
      </c>
      <c r="P1484">
        <f>INT(L1484*2.5)</f>
        <v>5211920</v>
      </c>
      <c r="Q1484">
        <f>INT(L1484/4)</f>
        <v>521192</v>
      </c>
      <c r="W1484" s="4" t="s">
        <v>8259</v>
      </c>
      <c r="X1484">
        <v>10</v>
      </c>
      <c r="Y1484" t="b">
        <f>IF(MOD(X1484,9)=0,N1484,IF(MOD(X1484,6)=0,N1484,IF(MOD(X1484,3)=0,N1484)))</f>
        <v>0</v>
      </c>
      <c r="Z1484" t="b">
        <f>IF(MOD(X1484,9)=0,O1484,IF(MOD(X1484,6)=0,O1484,IF(MOD(X1484,3)=0,O1484)))</f>
        <v>0</v>
      </c>
    </row>
    <row r="1485" spans="1:26">
      <c r="A1485" s="4" t="s">
        <v>1699</v>
      </c>
      <c r="B1485" s="3">
        <f>主线辅助!B1481</f>
        <v>29210079</v>
      </c>
      <c r="C1485" s="3">
        <v>8</v>
      </c>
      <c r="D1485" s="3">
        <v>92</v>
      </c>
      <c r="E1485" s="3">
        <v>3</v>
      </c>
      <c r="F1485" s="25">
        <f t="shared" si="69"/>
        <v>2304441</v>
      </c>
      <c r="G1485" s="25">
        <v>2095505</v>
      </c>
      <c r="H1485" s="26">
        <f>ROUND((F1485/4*5.5+F1485*2.7+F1485/4*10*1)*2,0)*C1485</f>
        <v>242427192</v>
      </c>
      <c r="I1485" s="26">
        <f t="shared" si="70"/>
        <v>220447128</v>
      </c>
      <c r="J1485" s="26"/>
      <c r="K1485" s="35">
        <f>MAX(G1485-MAX(G$5:G1484),0)</f>
        <v>10737</v>
      </c>
      <c r="L1485" s="35">
        <f>MAX(G$5:G1485)</f>
        <v>2095505</v>
      </c>
      <c r="M1485" s="3">
        <v>0.7</v>
      </c>
      <c r="N1485" s="38">
        <f>INT(B1485*0.2)</f>
        <v>5842015</v>
      </c>
      <c r="O1485" s="38">
        <f t="shared" si="71"/>
        <v>873126</v>
      </c>
      <c r="P1485">
        <f>INT(L1485*2.5)</f>
        <v>5238762</v>
      </c>
      <c r="Q1485">
        <f>INT(L1485/4)</f>
        <v>523876</v>
      </c>
      <c r="W1485" s="4" t="s">
        <v>8260</v>
      </c>
      <c r="X1485">
        <v>1</v>
      </c>
      <c r="Y1485" t="b">
        <f>IF(MOD(X1485,9)=0,N1485,IF(MOD(X1485,6)=0,N1485,IF(MOD(X1485,3)=0,N1485)))</f>
        <v>0</v>
      </c>
      <c r="Z1485" t="b">
        <f>IF(MOD(X1485,9)=0,O1485,IF(MOD(X1485,6)=0,O1485,IF(MOD(X1485,3)=0,O1485)))</f>
        <v>0</v>
      </c>
    </row>
    <row r="1486" spans="1:26">
      <c r="A1486" s="4" t="s">
        <v>1700</v>
      </c>
      <c r="B1486" s="3">
        <f>主线辅助!B1482</f>
        <v>29234558</v>
      </c>
      <c r="C1486" s="3">
        <v>8</v>
      </c>
      <c r="D1486" s="3">
        <v>92</v>
      </c>
      <c r="E1486" s="3">
        <v>3</v>
      </c>
      <c r="F1486" s="25">
        <f t="shared" si="69"/>
        <v>2306372</v>
      </c>
      <c r="G1486" s="25">
        <v>2097261</v>
      </c>
      <c r="H1486" s="26">
        <f>ROUND((F1486/4*5.5+F1486*2.7+F1486/4*10*1)*2,0)*C1486</f>
        <v>242630336</v>
      </c>
      <c r="I1486" s="26">
        <f t="shared" si="70"/>
        <v>220631856</v>
      </c>
      <c r="J1486" s="26"/>
      <c r="K1486" s="35">
        <f>MAX(G1486-MAX(G$5:G1485),0)</f>
        <v>1756</v>
      </c>
      <c r="L1486" s="35">
        <f>MAX(G$5:G1486)</f>
        <v>2097261</v>
      </c>
      <c r="M1486" s="3">
        <v>0.7</v>
      </c>
      <c r="N1486" s="38">
        <f>INT(B1486*0.2)</f>
        <v>5846911</v>
      </c>
      <c r="O1486" s="38">
        <f t="shared" si="71"/>
        <v>873858</v>
      </c>
      <c r="P1486">
        <f>INT(L1486*2.5)</f>
        <v>5243152</v>
      </c>
      <c r="Q1486">
        <f>INT(L1486/4)</f>
        <v>524315</v>
      </c>
      <c r="W1486" s="4" t="s">
        <v>8260</v>
      </c>
      <c r="X1486">
        <v>2</v>
      </c>
      <c r="Y1486" t="b">
        <f>IF(MOD(X1486,9)=0,N1486,IF(MOD(X1486,6)=0,N1486,IF(MOD(X1486,3)=0,N1486)))</f>
        <v>0</v>
      </c>
      <c r="Z1486" t="b">
        <f>IF(MOD(X1486,9)=0,O1486,IF(MOD(X1486,6)=0,O1486,IF(MOD(X1486,3)=0,O1486)))</f>
        <v>0</v>
      </c>
    </row>
    <row r="1487" spans="1:26">
      <c r="A1487" s="4" t="s">
        <v>1701</v>
      </c>
      <c r="B1487" s="3">
        <f>主线辅助!B1483</f>
        <v>29282883</v>
      </c>
      <c r="C1487" s="3">
        <v>8</v>
      </c>
      <c r="D1487" s="3">
        <v>92</v>
      </c>
      <c r="E1487" s="3">
        <v>3</v>
      </c>
      <c r="F1487" s="25">
        <f t="shared" si="69"/>
        <v>2310185</v>
      </c>
      <c r="G1487" s="25">
        <v>2100728</v>
      </c>
      <c r="H1487" s="26">
        <f>ROUND((F1487/4*5.5+F1487*2.7+F1487/4*10*1)*2,0)*C1487</f>
        <v>243031464</v>
      </c>
      <c r="I1487" s="26">
        <f t="shared" si="70"/>
        <v>220996584</v>
      </c>
      <c r="J1487" s="26"/>
      <c r="K1487" s="35">
        <f>MAX(G1487-MAX(G$5:G1486),0)</f>
        <v>3467</v>
      </c>
      <c r="L1487" s="35">
        <f>MAX(G$5:G1487)</f>
        <v>2100728</v>
      </c>
      <c r="M1487" s="3">
        <v>0.7</v>
      </c>
      <c r="N1487" s="38">
        <f>INT(B1487*0.2)</f>
        <v>5856576</v>
      </c>
      <c r="O1487" s="38">
        <f t="shared" si="71"/>
        <v>875303</v>
      </c>
      <c r="P1487">
        <f>INT(L1487*2.5)</f>
        <v>5251820</v>
      </c>
      <c r="Q1487">
        <f>INT(L1487/4)</f>
        <v>525182</v>
      </c>
      <c r="W1487" s="4" t="s">
        <v>8260</v>
      </c>
      <c r="X1487">
        <v>3</v>
      </c>
      <c r="Y1487">
        <f>IF(MOD(X1487,9)=0,N1487,IF(MOD(X1487,6)=0,N1487,IF(MOD(X1487,3)=0,N1487)))</f>
        <v>5856576</v>
      </c>
      <c r="Z1487">
        <f>IF(MOD(X1487,9)=0,O1487,IF(MOD(X1487,6)=0,O1487,IF(MOD(X1487,3)=0,O1487)))</f>
        <v>875303</v>
      </c>
    </row>
    <row r="1488" spans="1:26">
      <c r="A1488" s="4" t="s">
        <v>1702</v>
      </c>
      <c r="B1488" s="3">
        <f>主线辅助!B1484</f>
        <v>29307398</v>
      </c>
      <c r="C1488" s="3">
        <v>8</v>
      </c>
      <c r="D1488" s="3">
        <v>92</v>
      </c>
      <c r="E1488" s="3">
        <v>3</v>
      </c>
      <c r="F1488" s="25">
        <f t="shared" si="69"/>
        <v>2312119</v>
      </c>
      <c r="G1488" s="25">
        <v>2102487</v>
      </c>
      <c r="H1488" s="26">
        <f>ROUND((F1488/4*5.5+F1488*2.7+F1488/4*10*1)*2,0)*C1488</f>
        <v>243234920</v>
      </c>
      <c r="I1488" s="26">
        <f t="shared" si="70"/>
        <v>221181632</v>
      </c>
      <c r="J1488" s="26"/>
      <c r="K1488" s="35">
        <f>MAX(G1488-MAX(G$5:G1487),0)</f>
        <v>1759</v>
      </c>
      <c r="L1488" s="35">
        <f>MAX(G$5:G1488)</f>
        <v>2102487</v>
      </c>
      <c r="M1488" s="3">
        <v>0.7</v>
      </c>
      <c r="N1488" s="38">
        <f>INT(B1488*0.2)</f>
        <v>5861479</v>
      </c>
      <c r="O1488" s="38">
        <f t="shared" si="71"/>
        <v>876035</v>
      </c>
      <c r="P1488">
        <f>INT(L1488*2.5)</f>
        <v>5256217</v>
      </c>
      <c r="Q1488">
        <f>INT(L1488/4)</f>
        <v>525621</v>
      </c>
      <c r="W1488" s="4" t="s">
        <v>8260</v>
      </c>
      <c r="X1488">
        <v>4</v>
      </c>
      <c r="Y1488" t="b">
        <f>IF(MOD(X1488,9)=0,N1488,IF(MOD(X1488,6)=0,N1488,IF(MOD(X1488,3)=0,N1488)))</f>
        <v>0</v>
      </c>
      <c r="Z1488" t="b">
        <f>IF(MOD(X1488,9)=0,O1488,IF(MOD(X1488,6)=0,O1488,IF(MOD(X1488,3)=0,O1488)))</f>
        <v>0</v>
      </c>
    </row>
    <row r="1489" spans="1:26">
      <c r="A1489" s="4" t="s">
        <v>1703</v>
      </c>
      <c r="B1489" s="3">
        <f>主线辅助!B1485</f>
        <v>29331915</v>
      </c>
      <c r="C1489" s="3">
        <v>8</v>
      </c>
      <c r="D1489" s="3">
        <v>92</v>
      </c>
      <c r="E1489" s="3">
        <v>3</v>
      </c>
      <c r="F1489" s="25">
        <f t="shared" si="69"/>
        <v>2314053</v>
      </c>
      <c r="G1489" s="25">
        <v>2104246</v>
      </c>
      <c r="H1489" s="26">
        <f>ROUND((F1489/4*5.5+F1489*2.7+F1489/4*10*1)*2,0)*C1489</f>
        <v>243438376</v>
      </c>
      <c r="I1489" s="26">
        <f t="shared" si="70"/>
        <v>221366680</v>
      </c>
      <c r="J1489" s="26"/>
      <c r="K1489" s="35">
        <f>MAX(G1489-MAX(G$5:G1488),0)</f>
        <v>1759</v>
      </c>
      <c r="L1489" s="35">
        <f>MAX(G$5:G1489)</f>
        <v>2104246</v>
      </c>
      <c r="M1489" s="3">
        <v>0.7</v>
      </c>
      <c r="N1489" s="38">
        <f>INT(B1489*0.2)</f>
        <v>5866383</v>
      </c>
      <c r="O1489" s="38">
        <f t="shared" si="71"/>
        <v>876768</v>
      </c>
      <c r="P1489">
        <f>INT(L1489*2.5)</f>
        <v>5260615</v>
      </c>
      <c r="Q1489">
        <f>INT(L1489/4)</f>
        <v>526061</v>
      </c>
      <c r="W1489" s="4" t="s">
        <v>8260</v>
      </c>
      <c r="X1489">
        <v>5</v>
      </c>
      <c r="Y1489" t="b">
        <f>IF(MOD(X1489,9)=0,N1489,IF(MOD(X1489,6)=0,N1489,IF(MOD(X1489,3)=0,N1489)))</f>
        <v>0</v>
      </c>
      <c r="Z1489" t="b">
        <f>IF(MOD(X1489,9)=0,O1489,IF(MOD(X1489,6)=0,O1489,IF(MOD(X1489,3)=0,O1489)))</f>
        <v>0</v>
      </c>
    </row>
    <row r="1490" spans="1:26">
      <c r="A1490" s="4" t="s">
        <v>1704</v>
      </c>
      <c r="B1490" s="3">
        <f>主线辅助!B1486</f>
        <v>29380371</v>
      </c>
      <c r="C1490" s="3">
        <v>8</v>
      </c>
      <c r="D1490" s="3">
        <v>92</v>
      </c>
      <c r="E1490" s="3">
        <v>3</v>
      </c>
      <c r="F1490" s="25">
        <f t="shared" si="69"/>
        <v>2317876</v>
      </c>
      <c r="G1490" s="25">
        <v>2107722</v>
      </c>
      <c r="H1490" s="26">
        <f>ROUND((F1490/4*5.5+F1490*2.7+F1490/4*10*1)*2,0)*C1490</f>
        <v>243840552</v>
      </c>
      <c r="I1490" s="26">
        <f t="shared" si="70"/>
        <v>221732352</v>
      </c>
      <c r="J1490" s="26"/>
      <c r="K1490" s="35">
        <f>MAX(G1490-MAX(G$5:G1489),0)</f>
        <v>3476</v>
      </c>
      <c r="L1490" s="35">
        <f>MAX(G$5:G1490)</f>
        <v>2107722</v>
      </c>
      <c r="M1490" s="3">
        <v>0.7</v>
      </c>
      <c r="N1490" s="38">
        <f>INT(B1490*0.2)</f>
        <v>5876074</v>
      </c>
      <c r="O1490" s="38">
        <f t="shared" si="71"/>
        <v>878217</v>
      </c>
      <c r="P1490">
        <f>INT(L1490*2.5)</f>
        <v>5269305</v>
      </c>
      <c r="Q1490">
        <f>INT(L1490/4)</f>
        <v>526930</v>
      </c>
      <c r="W1490" s="4" t="s">
        <v>8260</v>
      </c>
      <c r="X1490">
        <v>6</v>
      </c>
      <c r="Y1490">
        <f>IF(MOD(X1490,9)=0,N1490,IF(MOD(X1490,6)=0,N1490,IF(MOD(X1490,3)=0,N1490)))</f>
        <v>5876074</v>
      </c>
      <c r="Z1490">
        <f>IF(MOD(X1490,9)=0,O1490,IF(MOD(X1490,6)=0,O1490,IF(MOD(X1490,3)=0,O1490)))</f>
        <v>878217</v>
      </c>
    </row>
    <row r="1491" spans="1:26">
      <c r="A1491" s="4" t="s">
        <v>1705</v>
      </c>
      <c r="B1491" s="3">
        <f>主线辅助!B1487</f>
        <v>29404924</v>
      </c>
      <c r="C1491" s="3">
        <v>8</v>
      </c>
      <c r="D1491" s="3">
        <v>92</v>
      </c>
      <c r="E1491" s="3">
        <v>3</v>
      </c>
      <c r="F1491" s="25">
        <f t="shared" si="69"/>
        <v>2319813</v>
      </c>
      <c r="G1491" s="25">
        <v>2109483</v>
      </c>
      <c r="H1491" s="26">
        <f>ROUND((F1491/4*5.5+F1491*2.7+F1491/4*10*1)*2,0)*C1491</f>
        <v>244044328</v>
      </c>
      <c r="I1491" s="26">
        <f t="shared" si="70"/>
        <v>221917608</v>
      </c>
      <c r="J1491" s="26"/>
      <c r="K1491" s="35">
        <f>MAX(G1491-MAX(G$5:G1490),0)</f>
        <v>1761</v>
      </c>
      <c r="L1491" s="35">
        <f>MAX(G$5:G1491)</f>
        <v>2109483</v>
      </c>
      <c r="M1491" s="3">
        <v>0.7</v>
      </c>
      <c r="N1491" s="38">
        <f>INT(B1491*0.2)</f>
        <v>5880984</v>
      </c>
      <c r="O1491" s="38">
        <f t="shared" si="71"/>
        <v>878950</v>
      </c>
      <c r="P1491">
        <f>INT(L1491*2.5)</f>
        <v>5273707</v>
      </c>
      <c r="Q1491">
        <f>INT(L1491/4)</f>
        <v>527370</v>
      </c>
      <c r="W1491" s="4" t="s">
        <v>8260</v>
      </c>
      <c r="X1491">
        <v>7</v>
      </c>
      <c r="Y1491" t="b">
        <f>IF(MOD(X1491,9)=0,N1491,IF(MOD(X1491,6)=0,N1491,IF(MOD(X1491,3)=0,N1491)))</f>
        <v>0</v>
      </c>
      <c r="Z1491" t="b">
        <f>IF(MOD(X1491,9)=0,O1491,IF(MOD(X1491,6)=0,O1491,IF(MOD(X1491,3)=0,O1491)))</f>
        <v>0</v>
      </c>
    </row>
    <row r="1492" spans="1:26">
      <c r="A1492" s="4" t="s">
        <v>1706</v>
      </c>
      <c r="B1492" s="3">
        <f>主线辅助!B1488</f>
        <v>29429481</v>
      </c>
      <c r="C1492" s="3">
        <v>8</v>
      </c>
      <c r="D1492" s="3">
        <v>92</v>
      </c>
      <c r="E1492" s="3">
        <v>3</v>
      </c>
      <c r="F1492" s="25">
        <f t="shared" si="69"/>
        <v>2321750</v>
      </c>
      <c r="G1492" s="25">
        <v>2111245</v>
      </c>
      <c r="H1492" s="26">
        <f>ROUND((F1492/4*5.5+F1492*2.7+F1492/4*10*1)*2,0)*C1492</f>
        <v>244248104</v>
      </c>
      <c r="I1492" s="26">
        <f t="shared" si="70"/>
        <v>222102976</v>
      </c>
      <c r="J1492" s="26"/>
      <c r="K1492" s="35">
        <f>MAX(G1492-MAX(G$5:G1491),0)</f>
        <v>1762</v>
      </c>
      <c r="L1492" s="35">
        <f>MAX(G$5:G1492)</f>
        <v>2111245</v>
      </c>
      <c r="M1492" s="3">
        <v>0.7</v>
      </c>
      <c r="N1492" s="38">
        <f>INT(B1492*0.2)</f>
        <v>5885896</v>
      </c>
      <c r="O1492" s="38">
        <f t="shared" si="71"/>
        <v>879685</v>
      </c>
      <c r="P1492">
        <f>INT(L1492*2.5)</f>
        <v>5278112</v>
      </c>
      <c r="Q1492">
        <f>INT(L1492/4)</f>
        <v>527811</v>
      </c>
      <c r="W1492" s="4" t="s">
        <v>8260</v>
      </c>
      <c r="X1492">
        <v>8</v>
      </c>
      <c r="Y1492" t="b">
        <f>IF(MOD(X1492,9)=0,N1492,IF(MOD(X1492,6)=0,N1492,IF(MOD(X1492,3)=0,N1492)))</f>
        <v>0</v>
      </c>
      <c r="Z1492" t="b">
        <f>IF(MOD(X1492,9)=0,O1492,IF(MOD(X1492,6)=0,O1492,IF(MOD(X1492,3)=0,O1492)))</f>
        <v>0</v>
      </c>
    </row>
    <row r="1493" spans="1:26">
      <c r="A1493" s="4" t="s">
        <v>1707</v>
      </c>
      <c r="B1493" s="3">
        <f>主线辅助!B1489</f>
        <v>29478064</v>
      </c>
      <c r="C1493" s="3">
        <v>8</v>
      </c>
      <c r="D1493" s="3">
        <v>92</v>
      </c>
      <c r="E1493" s="3">
        <v>3</v>
      </c>
      <c r="F1493" s="25">
        <f t="shared" si="69"/>
        <v>2325583</v>
      </c>
      <c r="G1493" s="25">
        <v>2114730</v>
      </c>
      <c r="H1493" s="26">
        <f>ROUND((F1493/4*5.5+F1493*2.7+F1493/4*10*1)*2,0)*C1493</f>
        <v>244651328</v>
      </c>
      <c r="I1493" s="26">
        <f t="shared" si="70"/>
        <v>222469600</v>
      </c>
      <c r="J1493" s="26"/>
      <c r="K1493" s="35">
        <f>MAX(G1493-MAX(G$5:G1492),0)</f>
        <v>3485</v>
      </c>
      <c r="L1493" s="35">
        <f>MAX(G$5:G1493)</f>
        <v>2114730</v>
      </c>
      <c r="M1493" s="3">
        <v>0.7</v>
      </c>
      <c r="N1493" s="38">
        <f>INT(B1493*0.2)</f>
        <v>5895612</v>
      </c>
      <c r="O1493" s="38">
        <f t="shared" si="71"/>
        <v>881137</v>
      </c>
      <c r="P1493">
        <f>INT(L1493*2.5)</f>
        <v>5286825</v>
      </c>
      <c r="Q1493">
        <f>INT(L1493/4)</f>
        <v>528682</v>
      </c>
      <c r="W1493" s="4" t="s">
        <v>8260</v>
      </c>
      <c r="X1493">
        <v>9</v>
      </c>
      <c r="Y1493">
        <f>IF(MOD(X1493,9)=0,N1493,IF(MOD(X1493,6)=0,N1493,IF(MOD(X1493,3)=0,N1493)))</f>
        <v>5895612</v>
      </c>
      <c r="Z1493">
        <f>IF(MOD(X1493,9)=0,O1493,IF(MOD(X1493,6)=0,O1493,IF(MOD(X1493,3)=0,O1493)))</f>
        <v>881137</v>
      </c>
    </row>
    <row r="1494" spans="1:26">
      <c r="A1494" s="4" t="s">
        <v>315</v>
      </c>
      <c r="B1494" s="3">
        <f>主线辅助!B1490</f>
        <v>29502655</v>
      </c>
      <c r="C1494" s="3">
        <v>8</v>
      </c>
      <c r="D1494" s="3">
        <v>92</v>
      </c>
      <c r="E1494" s="3">
        <v>3</v>
      </c>
      <c r="F1494" s="25">
        <f t="shared" si="69"/>
        <v>2327523</v>
      </c>
      <c r="G1494" s="25">
        <v>2116494</v>
      </c>
      <c r="H1494" s="26">
        <f>ROUND((F1494/4*5.5+F1494*2.7+F1494/4*10*1)*2,0)*C1494</f>
        <v>244855416</v>
      </c>
      <c r="I1494" s="26">
        <f t="shared" si="70"/>
        <v>222655168</v>
      </c>
      <c r="J1494" s="26"/>
      <c r="K1494" s="35">
        <f>MAX(G1494-MAX(G$5:G1493),0)</f>
        <v>1764</v>
      </c>
      <c r="L1494" s="35">
        <f>MAX(G$5:G1494)</f>
        <v>2116494</v>
      </c>
      <c r="M1494" s="3">
        <v>0.7</v>
      </c>
      <c r="N1494" s="38">
        <f>INT(B1494*0.2)</f>
        <v>5900531</v>
      </c>
      <c r="O1494" s="38">
        <f t="shared" si="71"/>
        <v>881872</v>
      </c>
      <c r="P1494">
        <f>INT(L1494*2.5)</f>
        <v>5291235</v>
      </c>
      <c r="Q1494">
        <f>INT(L1494/4)</f>
        <v>529123</v>
      </c>
      <c r="W1494" s="4" t="s">
        <v>8260</v>
      </c>
      <c r="X1494">
        <v>10</v>
      </c>
      <c r="Y1494" t="b">
        <f>IF(MOD(X1494,9)=0,N1494,IF(MOD(X1494,6)=0,N1494,IF(MOD(X1494,3)=0,N1494)))</f>
        <v>0</v>
      </c>
      <c r="Z1494" t="b">
        <f>IF(MOD(X1494,9)=0,O1494,IF(MOD(X1494,6)=0,O1494,IF(MOD(X1494,3)=0,O1494)))</f>
        <v>0</v>
      </c>
    </row>
    <row r="1495" spans="1:26">
      <c r="A1495" s="4" t="s">
        <v>1708</v>
      </c>
      <c r="B1495" s="3">
        <f>主线辅助!B1491</f>
        <v>29653578</v>
      </c>
      <c r="C1495" s="3">
        <v>8</v>
      </c>
      <c r="D1495" s="3">
        <v>92</v>
      </c>
      <c r="E1495" s="3">
        <v>3</v>
      </c>
      <c r="F1495" s="25">
        <f t="shared" si="69"/>
        <v>2339430</v>
      </c>
      <c r="G1495" s="25">
        <v>2127321</v>
      </c>
      <c r="H1495" s="26">
        <f>ROUND((F1495/4*5.5+F1495*2.7+F1495/4*10*1)*2,0)*C1495</f>
        <v>246108040</v>
      </c>
      <c r="I1495" s="26">
        <f t="shared" si="70"/>
        <v>223794168</v>
      </c>
      <c r="J1495" s="26"/>
      <c r="K1495" s="35">
        <f>MAX(G1495-MAX(G$5:G1494),0)</f>
        <v>10827</v>
      </c>
      <c r="L1495" s="35">
        <f>MAX(G$5:G1495)</f>
        <v>2127321</v>
      </c>
      <c r="M1495" s="3">
        <v>0.7</v>
      </c>
      <c r="N1495" s="38">
        <f>INT(B1495*0.2)</f>
        <v>5930715</v>
      </c>
      <c r="O1495" s="38">
        <f t="shared" si="71"/>
        <v>886383</v>
      </c>
      <c r="P1495">
        <f>INT(L1495*2.5)</f>
        <v>5318302</v>
      </c>
      <c r="Q1495">
        <f>INT(L1495/4)</f>
        <v>531830</v>
      </c>
      <c r="W1495" s="4" t="s">
        <v>8261</v>
      </c>
      <c r="X1495">
        <v>1</v>
      </c>
      <c r="Y1495" t="b">
        <f>IF(MOD(X1495,9)=0,N1495,IF(MOD(X1495,6)=0,N1495,IF(MOD(X1495,3)=0,N1495)))</f>
        <v>0</v>
      </c>
      <c r="Z1495" t="b">
        <f>IF(MOD(X1495,9)=0,O1495,IF(MOD(X1495,6)=0,O1495,IF(MOD(X1495,3)=0,O1495)))</f>
        <v>0</v>
      </c>
    </row>
    <row r="1496" spans="1:26">
      <c r="A1496" s="4" t="s">
        <v>1709</v>
      </c>
      <c r="B1496" s="3">
        <f>主线辅助!B1492</f>
        <v>29678205</v>
      </c>
      <c r="C1496" s="3">
        <v>8</v>
      </c>
      <c r="D1496" s="3">
        <v>92</v>
      </c>
      <c r="E1496" s="3">
        <v>3</v>
      </c>
      <c r="F1496" s="25">
        <f t="shared" si="69"/>
        <v>2341373</v>
      </c>
      <c r="G1496" s="25">
        <v>2129088</v>
      </c>
      <c r="H1496" s="26">
        <f>ROUND((F1496/4*5.5+F1496*2.7+F1496/4*10*1)*2,0)*C1496</f>
        <v>246312440</v>
      </c>
      <c r="I1496" s="26">
        <f t="shared" si="70"/>
        <v>223980056</v>
      </c>
      <c r="J1496" s="26"/>
      <c r="K1496" s="35">
        <f>MAX(G1496-MAX(G$5:G1495),0)</f>
        <v>1767</v>
      </c>
      <c r="L1496" s="35">
        <f>MAX(G$5:G1496)</f>
        <v>2129088</v>
      </c>
      <c r="M1496" s="3">
        <v>0.7</v>
      </c>
      <c r="N1496" s="38">
        <f>INT(B1496*0.2)</f>
        <v>5935641</v>
      </c>
      <c r="O1496" s="38">
        <f t="shared" si="71"/>
        <v>887120</v>
      </c>
      <c r="P1496">
        <f>INT(L1496*2.5)</f>
        <v>5322720</v>
      </c>
      <c r="Q1496">
        <f>INT(L1496/4)</f>
        <v>532272</v>
      </c>
      <c r="W1496" s="4" t="s">
        <v>8261</v>
      </c>
      <c r="X1496">
        <v>2</v>
      </c>
      <c r="Y1496" t="b">
        <f>IF(MOD(X1496,9)=0,N1496,IF(MOD(X1496,6)=0,N1496,IF(MOD(X1496,3)=0,N1496)))</f>
        <v>0</v>
      </c>
      <c r="Z1496" t="b">
        <f>IF(MOD(X1496,9)=0,O1496,IF(MOD(X1496,6)=0,O1496,IF(MOD(X1496,3)=0,O1496)))</f>
        <v>0</v>
      </c>
    </row>
    <row r="1497" spans="1:26">
      <c r="A1497" s="4" t="s">
        <v>1710</v>
      </c>
      <c r="B1497" s="3">
        <f>主线辅助!B1493</f>
        <v>29726982</v>
      </c>
      <c r="C1497" s="3">
        <v>8</v>
      </c>
      <c r="D1497" s="3">
        <v>92</v>
      </c>
      <c r="E1497" s="3">
        <v>3</v>
      </c>
      <c r="F1497" s="25">
        <f t="shared" si="69"/>
        <v>2345221</v>
      </c>
      <c r="G1497" s="25">
        <v>2132587</v>
      </c>
      <c r="H1497" s="26">
        <f>ROUND((F1497/4*5.5+F1497*2.7+F1497/4*10*1)*2,0)*C1497</f>
        <v>246717248</v>
      </c>
      <c r="I1497" s="26">
        <f t="shared" si="70"/>
        <v>224348152</v>
      </c>
      <c r="J1497" s="26"/>
      <c r="K1497" s="35">
        <f>MAX(G1497-MAX(G$5:G1496),0)</f>
        <v>3499</v>
      </c>
      <c r="L1497" s="35">
        <f>MAX(G$5:G1497)</f>
        <v>2132587</v>
      </c>
      <c r="M1497" s="3">
        <v>0.7</v>
      </c>
      <c r="N1497" s="38">
        <f>INT(B1497*0.2)</f>
        <v>5945396</v>
      </c>
      <c r="O1497" s="38">
        <f t="shared" si="71"/>
        <v>888577</v>
      </c>
      <c r="P1497">
        <f>INT(L1497*2.5)</f>
        <v>5331467</v>
      </c>
      <c r="Q1497">
        <f>INT(L1497/4)</f>
        <v>533146</v>
      </c>
      <c r="W1497" s="4" t="s">
        <v>8261</v>
      </c>
      <c r="X1497">
        <v>3</v>
      </c>
      <c r="Y1497">
        <f>IF(MOD(X1497,9)=0,N1497,IF(MOD(X1497,6)=0,N1497,IF(MOD(X1497,3)=0,N1497)))</f>
        <v>5945396</v>
      </c>
      <c r="Z1497">
        <f>IF(MOD(X1497,9)=0,O1497,IF(MOD(X1497,6)=0,O1497,IF(MOD(X1497,3)=0,O1497)))</f>
        <v>888577</v>
      </c>
    </row>
    <row r="1498" spans="1:26">
      <c r="A1498" s="4" t="s">
        <v>1711</v>
      </c>
      <c r="B1498" s="3">
        <f>主线辅助!B1494</f>
        <v>29751646</v>
      </c>
      <c r="C1498" s="3">
        <v>8</v>
      </c>
      <c r="D1498" s="3">
        <v>92</v>
      </c>
      <c r="E1498" s="3">
        <v>3</v>
      </c>
      <c r="F1498" s="25">
        <f t="shared" si="69"/>
        <v>2347167</v>
      </c>
      <c r="G1498" s="25">
        <v>2134357</v>
      </c>
      <c r="H1498" s="26">
        <f>ROUND((F1498/4*5.5+F1498*2.7+F1498/4*10*1)*2,0)*C1498</f>
        <v>246921968</v>
      </c>
      <c r="I1498" s="26">
        <f t="shared" si="70"/>
        <v>224534360</v>
      </c>
      <c r="J1498" s="26"/>
      <c r="K1498" s="35">
        <f>MAX(G1498-MAX(G$5:G1497),0)</f>
        <v>1770</v>
      </c>
      <c r="L1498" s="35">
        <f>MAX(G$5:G1498)</f>
        <v>2134357</v>
      </c>
      <c r="M1498" s="3">
        <v>0.7</v>
      </c>
      <c r="N1498" s="38">
        <f>INT(B1498*0.2)</f>
        <v>5950329</v>
      </c>
      <c r="O1498" s="38">
        <f t="shared" si="71"/>
        <v>889315</v>
      </c>
      <c r="P1498">
        <f>INT(L1498*2.5)</f>
        <v>5335892</v>
      </c>
      <c r="Q1498">
        <f>INT(L1498/4)</f>
        <v>533589</v>
      </c>
      <c r="W1498" s="4" t="s">
        <v>8261</v>
      </c>
      <c r="X1498">
        <v>4</v>
      </c>
      <c r="Y1498" t="b">
        <f>IF(MOD(X1498,9)=0,N1498,IF(MOD(X1498,6)=0,N1498,IF(MOD(X1498,3)=0,N1498)))</f>
        <v>0</v>
      </c>
      <c r="Z1498" t="b">
        <f>IF(MOD(X1498,9)=0,O1498,IF(MOD(X1498,6)=0,O1498,IF(MOD(X1498,3)=0,O1498)))</f>
        <v>0</v>
      </c>
    </row>
    <row r="1499" spans="1:26">
      <c r="A1499" s="4" t="s">
        <v>1712</v>
      </c>
      <c r="B1499" s="3">
        <f>主线辅助!B1495</f>
        <v>29776313</v>
      </c>
      <c r="C1499" s="3">
        <v>8</v>
      </c>
      <c r="D1499" s="3">
        <v>92</v>
      </c>
      <c r="E1499" s="3">
        <v>3</v>
      </c>
      <c r="F1499" s="25">
        <f t="shared" si="69"/>
        <v>2349113</v>
      </c>
      <c r="G1499" s="25">
        <v>2136126</v>
      </c>
      <c r="H1499" s="26">
        <f>ROUND((F1499/4*5.5+F1499*2.7+F1499/4*10*1)*2,0)*C1499</f>
        <v>247126688</v>
      </c>
      <c r="I1499" s="26">
        <f t="shared" si="70"/>
        <v>224720456</v>
      </c>
      <c r="J1499" s="26"/>
      <c r="K1499" s="35">
        <f>MAX(G1499-MAX(G$5:G1498),0)</f>
        <v>1769</v>
      </c>
      <c r="L1499" s="35">
        <f>MAX(G$5:G1499)</f>
        <v>2136126</v>
      </c>
      <c r="M1499" s="3">
        <v>0.7</v>
      </c>
      <c r="N1499" s="38">
        <f>INT(B1499*0.2)</f>
        <v>5955262</v>
      </c>
      <c r="O1499" s="38">
        <f t="shared" si="71"/>
        <v>890052</v>
      </c>
      <c r="P1499">
        <f>INT(L1499*2.5)</f>
        <v>5340315</v>
      </c>
      <c r="Q1499">
        <f>INT(L1499/4)</f>
        <v>534031</v>
      </c>
      <c r="W1499" s="4" t="s">
        <v>8261</v>
      </c>
      <c r="X1499">
        <v>5</v>
      </c>
      <c r="Y1499" t="b">
        <f>IF(MOD(X1499,9)=0,N1499,IF(MOD(X1499,6)=0,N1499,IF(MOD(X1499,3)=0,N1499)))</f>
        <v>0</v>
      </c>
      <c r="Z1499" t="b">
        <f>IF(MOD(X1499,9)=0,O1499,IF(MOD(X1499,6)=0,O1499,IF(MOD(X1499,3)=0,O1499)))</f>
        <v>0</v>
      </c>
    </row>
    <row r="1500" spans="1:26">
      <c r="A1500" s="4" t="s">
        <v>1713</v>
      </c>
      <c r="B1500" s="3">
        <f>主线辅助!B1496</f>
        <v>29825218</v>
      </c>
      <c r="C1500" s="3">
        <v>8</v>
      </c>
      <c r="D1500" s="3">
        <v>92</v>
      </c>
      <c r="E1500" s="3">
        <v>3</v>
      </c>
      <c r="F1500" s="25">
        <f t="shared" si="69"/>
        <v>2352971</v>
      </c>
      <c r="G1500" s="25">
        <v>2139635</v>
      </c>
      <c r="H1500" s="26">
        <f>ROUND((F1500/4*5.5+F1500*2.7+F1500/4*10*1)*2,0)*C1500</f>
        <v>247532552</v>
      </c>
      <c r="I1500" s="26">
        <f t="shared" si="70"/>
        <v>225089600</v>
      </c>
      <c r="J1500" s="26"/>
      <c r="K1500" s="35">
        <f>MAX(G1500-MAX(G$5:G1499),0)</f>
        <v>3509</v>
      </c>
      <c r="L1500" s="35">
        <f>MAX(G$5:G1500)</f>
        <v>2139635</v>
      </c>
      <c r="M1500" s="3">
        <v>0.7</v>
      </c>
      <c r="N1500" s="38">
        <f>INT(B1500*0.2)</f>
        <v>5965043</v>
      </c>
      <c r="O1500" s="38">
        <f t="shared" si="71"/>
        <v>891513</v>
      </c>
      <c r="P1500">
        <f>INT(L1500*2.5)</f>
        <v>5349087</v>
      </c>
      <c r="Q1500">
        <f>INT(L1500/4)</f>
        <v>534908</v>
      </c>
      <c r="W1500" s="4" t="s">
        <v>8261</v>
      </c>
      <c r="X1500">
        <v>6</v>
      </c>
      <c r="Y1500">
        <f>IF(MOD(X1500,9)=0,N1500,IF(MOD(X1500,6)=0,N1500,IF(MOD(X1500,3)=0,N1500)))</f>
        <v>5965043</v>
      </c>
      <c r="Z1500">
        <f>IF(MOD(X1500,9)=0,O1500,IF(MOD(X1500,6)=0,O1500,IF(MOD(X1500,3)=0,O1500)))</f>
        <v>891513</v>
      </c>
    </row>
    <row r="1501" spans="1:26">
      <c r="A1501" s="4" t="s">
        <v>1714</v>
      </c>
      <c r="B1501" s="3">
        <f>主线辅助!B1497</f>
        <v>29849921</v>
      </c>
      <c r="C1501" s="3">
        <v>8</v>
      </c>
      <c r="D1501" s="3">
        <v>92</v>
      </c>
      <c r="E1501" s="3">
        <v>3</v>
      </c>
      <c r="F1501" s="25">
        <f t="shared" si="69"/>
        <v>2354920</v>
      </c>
      <c r="G1501" s="25">
        <v>2141407</v>
      </c>
      <c r="H1501" s="26">
        <f>ROUND((F1501/4*5.5+F1501*2.7+F1501/4*10*1)*2,0)*C1501</f>
        <v>247737584</v>
      </c>
      <c r="I1501" s="26">
        <f t="shared" si="70"/>
        <v>225276016</v>
      </c>
      <c r="J1501" s="26"/>
      <c r="K1501" s="35">
        <f>MAX(G1501-MAX(G$5:G1500),0)</f>
        <v>1772</v>
      </c>
      <c r="L1501" s="35">
        <f>MAX(G$5:G1501)</f>
        <v>2141407</v>
      </c>
      <c r="M1501" s="3">
        <v>0.7</v>
      </c>
      <c r="N1501" s="38">
        <f>INT(B1501*0.2)</f>
        <v>5969984</v>
      </c>
      <c r="O1501" s="38">
        <f t="shared" si="71"/>
        <v>892252</v>
      </c>
      <c r="P1501">
        <f>INT(L1501*2.5)</f>
        <v>5353517</v>
      </c>
      <c r="Q1501">
        <f>INT(L1501/4)</f>
        <v>535351</v>
      </c>
      <c r="W1501" s="4" t="s">
        <v>8261</v>
      </c>
      <c r="X1501">
        <v>7</v>
      </c>
      <c r="Y1501" t="b">
        <f>IF(MOD(X1501,9)=0,N1501,IF(MOD(X1501,6)=0,N1501,IF(MOD(X1501,3)=0,N1501)))</f>
        <v>0</v>
      </c>
      <c r="Z1501" t="b">
        <f>IF(MOD(X1501,9)=0,O1501,IF(MOD(X1501,6)=0,O1501,IF(MOD(X1501,3)=0,O1501)))</f>
        <v>0</v>
      </c>
    </row>
    <row r="1502" spans="1:26">
      <c r="A1502" s="4" t="s">
        <v>1715</v>
      </c>
      <c r="B1502" s="3">
        <f>主线辅助!B1498</f>
        <v>29874629</v>
      </c>
      <c r="C1502" s="3">
        <v>8</v>
      </c>
      <c r="D1502" s="3">
        <v>92</v>
      </c>
      <c r="E1502" s="3">
        <v>3</v>
      </c>
      <c r="F1502" s="25">
        <f t="shared" si="69"/>
        <v>2356869</v>
      </c>
      <c r="G1502" s="25">
        <v>2143179</v>
      </c>
      <c r="H1502" s="26">
        <f>ROUND((F1502/4*5.5+F1502*2.7+F1502/4*10*1)*2,0)*C1502</f>
        <v>247942616</v>
      </c>
      <c r="I1502" s="26">
        <f t="shared" si="70"/>
        <v>225462432</v>
      </c>
      <c r="J1502" s="26"/>
      <c r="K1502" s="35">
        <f>MAX(G1502-MAX(G$5:G1501),0)</f>
        <v>1772</v>
      </c>
      <c r="L1502" s="35">
        <f>MAX(G$5:G1502)</f>
        <v>2143179</v>
      </c>
      <c r="M1502" s="3">
        <v>0.7</v>
      </c>
      <c r="N1502" s="38">
        <f>INT(B1502*0.2)</f>
        <v>5974925</v>
      </c>
      <c r="O1502" s="38">
        <f t="shared" si="71"/>
        <v>892990</v>
      </c>
      <c r="P1502">
        <f>INT(L1502*2.5)</f>
        <v>5357947</v>
      </c>
      <c r="Q1502">
        <f>INT(L1502/4)</f>
        <v>535794</v>
      </c>
      <c r="W1502" s="4" t="s">
        <v>8261</v>
      </c>
      <c r="X1502">
        <v>8</v>
      </c>
      <c r="Y1502" t="b">
        <f>IF(MOD(X1502,9)=0,N1502,IF(MOD(X1502,6)=0,N1502,IF(MOD(X1502,3)=0,N1502)))</f>
        <v>0</v>
      </c>
      <c r="Z1502" t="b">
        <f>IF(MOD(X1502,9)=0,O1502,IF(MOD(X1502,6)=0,O1502,IF(MOD(X1502,3)=0,O1502)))</f>
        <v>0</v>
      </c>
    </row>
    <row r="1503" spans="1:26">
      <c r="A1503" s="4" t="s">
        <v>1716</v>
      </c>
      <c r="B1503" s="3">
        <f>主线辅助!B1499</f>
        <v>29923661</v>
      </c>
      <c r="C1503" s="3">
        <v>8</v>
      </c>
      <c r="D1503" s="3">
        <v>92</v>
      </c>
      <c r="E1503" s="3">
        <v>3</v>
      </c>
      <c r="F1503" s="25">
        <f t="shared" si="69"/>
        <v>2360737</v>
      </c>
      <c r="G1503" s="25">
        <v>2146697</v>
      </c>
      <c r="H1503" s="26">
        <f>ROUND((F1503/4*5.5+F1503*2.7+F1503/4*10*1)*2,0)*C1503</f>
        <v>248349536</v>
      </c>
      <c r="I1503" s="26">
        <f t="shared" si="70"/>
        <v>225832528</v>
      </c>
      <c r="J1503" s="26"/>
      <c r="K1503" s="35">
        <f>MAX(G1503-MAX(G$5:G1502),0)</f>
        <v>3518</v>
      </c>
      <c r="L1503" s="35">
        <f>MAX(G$5:G1503)</f>
        <v>2146697</v>
      </c>
      <c r="M1503" s="3">
        <v>0.7</v>
      </c>
      <c r="N1503" s="38">
        <f>INT(B1503*0.2)</f>
        <v>5984732</v>
      </c>
      <c r="O1503" s="38">
        <f t="shared" si="71"/>
        <v>894456</v>
      </c>
      <c r="P1503">
        <f>INT(L1503*2.5)</f>
        <v>5366742</v>
      </c>
      <c r="Q1503">
        <f>INT(L1503/4)</f>
        <v>536674</v>
      </c>
      <c r="W1503" s="4" t="s">
        <v>8261</v>
      </c>
      <c r="X1503">
        <v>9</v>
      </c>
      <c r="Y1503">
        <f>IF(MOD(X1503,9)=0,N1503,IF(MOD(X1503,6)=0,N1503,IF(MOD(X1503,3)=0,N1503)))</f>
        <v>5984732</v>
      </c>
      <c r="Z1503">
        <f>IF(MOD(X1503,9)=0,O1503,IF(MOD(X1503,6)=0,O1503,IF(MOD(X1503,3)=0,O1503)))</f>
        <v>894456</v>
      </c>
    </row>
    <row r="1504" spans="1:26">
      <c r="A1504" s="4" t="s">
        <v>317</v>
      </c>
      <c r="B1504" s="3">
        <f>主线辅助!B1500</f>
        <v>29948403</v>
      </c>
      <c r="C1504" s="3">
        <v>8</v>
      </c>
      <c r="D1504" s="3">
        <v>92</v>
      </c>
      <c r="E1504" s="3">
        <v>3</v>
      </c>
      <c r="F1504" s="25">
        <f t="shared" si="69"/>
        <v>2362689</v>
      </c>
      <c r="G1504" s="25">
        <v>2148472</v>
      </c>
      <c r="H1504" s="26">
        <f>ROUND((F1504/4*5.5+F1504*2.7+F1504/4*10*1)*2,0)*C1504</f>
        <v>248554880</v>
      </c>
      <c r="I1504" s="26">
        <f t="shared" si="70"/>
        <v>226019256</v>
      </c>
      <c r="J1504" s="26"/>
      <c r="K1504" s="35">
        <f>MAX(G1504-MAX(G$5:G1503),0)</f>
        <v>1775</v>
      </c>
      <c r="L1504" s="35">
        <f>MAX(G$5:G1504)</f>
        <v>2148472</v>
      </c>
      <c r="M1504" s="3">
        <v>0.7</v>
      </c>
      <c r="N1504" s="38">
        <f>INT(B1504*0.2)</f>
        <v>5989680</v>
      </c>
      <c r="O1504" s="38">
        <f t="shared" si="71"/>
        <v>895196</v>
      </c>
      <c r="P1504">
        <f>INT(L1504*2.5)</f>
        <v>5371180</v>
      </c>
      <c r="Q1504">
        <f>INT(L1504/4)</f>
        <v>537118</v>
      </c>
      <c r="W1504" s="4" t="s">
        <v>8261</v>
      </c>
      <c r="X1504">
        <v>10</v>
      </c>
      <c r="Y1504" t="b">
        <f>IF(MOD(X1504,9)=0,N1504,IF(MOD(X1504,6)=0,N1504,IF(MOD(X1504,3)=0,N1504)))</f>
        <v>0</v>
      </c>
      <c r="Z1504" t="b">
        <f>IF(MOD(X1504,9)=0,O1504,IF(MOD(X1504,6)=0,O1504,IF(MOD(X1504,3)=0,O1504)))</f>
        <v>0</v>
      </c>
    </row>
    <row r="1505" spans="1:26">
      <c r="A1505" s="4" t="s">
        <v>1717</v>
      </c>
      <c r="B1505" s="3">
        <f>主线辅助!B1501</f>
        <v>30100584</v>
      </c>
      <c r="C1505" s="3">
        <v>8</v>
      </c>
      <c r="D1505" s="3">
        <v>92</v>
      </c>
      <c r="E1505" s="3">
        <v>3</v>
      </c>
      <c r="F1505" s="25">
        <f t="shared" si="69"/>
        <v>2374695</v>
      </c>
      <c r="G1505" s="25">
        <v>2159389</v>
      </c>
      <c r="H1505" s="26">
        <f>ROUND((F1505/4*5.5+F1505*2.7+F1505/4*10*1)*2,0)*C1505</f>
        <v>249817912</v>
      </c>
      <c r="I1505" s="26">
        <f t="shared" si="70"/>
        <v>227167720</v>
      </c>
      <c r="J1505" s="26"/>
      <c r="K1505" s="35">
        <f>MAX(G1505-MAX(G$5:G1504),0)</f>
        <v>10917</v>
      </c>
      <c r="L1505" s="35">
        <f>MAX(G$5:G1505)</f>
        <v>2159389</v>
      </c>
      <c r="M1505" s="3">
        <v>0.7</v>
      </c>
      <c r="N1505" s="38">
        <f>INT(B1505*0.2)</f>
        <v>6020116</v>
      </c>
      <c r="O1505" s="38">
        <f t="shared" si="71"/>
        <v>899745</v>
      </c>
      <c r="P1505">
        <f>INT(L1505*2.5)</f>
        <v>5398472</v>
      </c>
      <c r="Q1505">
        <f>INT(L1505/4)</f>
        <v>539847</v>
      </c>
      <c r="W1505" s="4" t="s">
        <v>8262</v>
      </c>
      <c r="X1505">
        <v>1</v>
      </c>
      <c r="Y1505" t="b">
        <f>IF(MOD(X1505,9)=0,N1505,IF(MOD(X1505,6)=0,N1505,IF(MOD(X1505,3)=0,N1505)))</f>
        <v>0</v>
      </c>
      <c r="Z1505" t="b">
        <f>IF(MOD(X1505,9)=0,O1505,IF(MOD(X1505,6)=0,O1505,IF(MOD(X1505,3)=0,O1505)))</f>
        <v>0</v>
      </c>
    </row>
    <row r="1506" spans="1:26">
      <c r="A1506" s="4" t="s">
        <v>1718</v>
      </c>
      <c r="B1506" s="3">
        <f>主线辅助!B1502</f>
        <v>30125363</v>
      </c>
      <c r="C1506" s="3">
        <v>8</v>
      </c>
      <c r="D1506" s="3">
        <v>92</v>
      </c>
      <c r="E1506" s="3">
        <v>3</v>
      </c>
      <c r="F1506" s="25">
        <f t="shared" si="69"/>
        <v>2376650</v>
      </c>
      <c r="G1506" s="25">
        <v>2161167</v>
      </c>
      <c r="H1506" s="26">
        <f>ROUND((F1506/4*5.5+F1506*2.7+F1506/4*10*1)*2,0)*C1506</f>
        <v>250023584</v>
      </c>
      <c r="I1506" s="26">
        <f t="shared" si="70"/>
        <v>227354768</v>
      </c>
      <c r="J1506" s="26"/>
      <c r="K1506" s="35">
        <f>MAX(G1506-MAX(G$5:G1505),0)</f>
        <v>1778</v>
      </c>
      <c r="L1506" s="35">
        <f>MAX(G$5:G1506)</f>
        <v>2161167</v>
      </c>
      <c r="M1506" s="3">
        <v>0.7</v>
      </c>
      <c r="N1506" s="38">
        <f>INT(B1506*0.2)</f>
        <v>6025072</v>
      </c>
      <c r="O1506" s="38">
        <f t="shared" si="71"/>
        <v>900485</v>
      </c>
      <c r="P1506">
        <f>INT(L1506*2.5)</f>
        <v>5402917</v>
      </c>
      <c r="Q1506">
        <f>INT(L1506/4)</f>
        <v>540291</v>
      </c>
      <c r="W1506" s="4" t="s">
        <v>8262</v>
      </c>
      <c r="X1506">
        <v>2</v>
      </c>
      <c r="Y1506" t="b">
        <f>IF(MOD(X1506,9)=0,N1506,IF(MOD(X1506,6)=0,N1506,IF(MOD(X1506,3)=0,N1506)))</f>
        <v>0</v>
      </c>
      <c r="Z1506" t="b">
        <f>IF(MOD(X1506,9)=0,O1506,IF(MOD(X1506,6)=0,O1506,IF(MOD(X1506,3)=0,O1506)))</f>
        <v>0</v>
      </c>
    </row>
    <row r="1507" spans="1:26">
      <c r="A1507" s="4" t="s">
        <v>1719</v>
      </c>
      <c r="B1507" s="3">
        <f>主线辅助!B1503</f>
        <v>30174588</v>
      </c>
      <c r="C1507" s="3">
        <v>8</v>
      </c>
      <c r="D1507" s="3">
        <v>92</v>
      </c>
      <c r="E1507" s="3">
        <v>3</v>
      </c>
      <c r="F1507" s="25">
        <f t="shared" si="69"/>
        <v>2380533</v>
      </c>
      <c r="G1507" s="25">
        <v>2164698</v>
      </c>
      <c r="H1507" s="26">
        <f>ROUND((F1507/4*5.5+F1507*2.7+F1507/4*10*1)*2,0)*C1507</f>
        <v>250432072</v>
      </c>
      <c r="I1507" s="26">
        <f t="shared" si="70"/>
        <v>227726232</v>
      </c>
      <c r="J1507" s="26"/>
      <c r="K1507" s="35">
        <f>MAX(G1507-MAX(G$5:G1506),0)</f>
        <v>3531</v>
      </c>
      <c r="L1507" s="35">
        <f>MAX(G$5:G1507)</f>
        <v>2164698</v>
      </c>
      <c r="M1507" s="3">
        <v>0.7</v>
      </c>
      <c r="N1507" s="38">
        <f>INT(B1507*0.2)</f>
        <v>6034917</v>
      </c>
      <c r="O1507" s="38">
        <f t="shared" si="71"/>
        <v>901957</v>
      </c>
      <c r="P1507">
        <f>INT(L1507*2.5)</f>
        <v>5411745</v>
      </c>
      <c r="Q1507">
        <f>INT(L1507/4)</f>
        <v>541174</v>
      </c>
      <c r="W1507" s="4" t="s">
        <v>8262</v>
      </c>
      <c r="X1507">
        <v>3</v>
      </c>
      <c r="Y1507">
        <f>IF(MOD(X1507,9)=0,N1507,IF(MOD(X1507,6)=0,N1507,IF(MOD(X1507,3)=0,N1507)))</f>
        <v>6034917</v>
      </c>
      <c r="Z1507">
        <f>IF(MOD(X1507,9)=0,O1507,IF(MOD(X1507,6)=0,O1507,IF(MOD(X1507,3)=0,O1507)))</f>
        <v>901957</v>
      </c>
    </row>
    <row r="1508" spans="1:26">
      <c r="A1508" s="4" t="s">
        <v>1720</v>
      </c>
      <c r="B1508" s="3">
        <f>主线辅助!B1504</f>
        <v>30199404</v>
      </c>
      <c r="C1508" s="3">
        <v>8</v>
      </c>
      <c r="D1508" s="3">
        <v>92</v>
      </c>
      <c r="E1508" s="3">
        <v>3</v>
      </c>
      <c r="F1508" s="25">
        <f t="shared" si="69"/>
        <v>2382491</v>
      </c>
      <c r="G1508" s="25">
        <v>2166478</v>
      </c>
      <c r="H1508" s="26">
        <f>ROUND((F1508/4*5.5+F1508*2.7+F1508/4*10*1)*2,0)*C1508</f>
        <v>250638056</v>
      </c>
      <c r="I1508" s="26">
        <f t="shared" si="70"/>
        <v>227913488</v>
      </c>
      <c r="J1508" s="26"/>
      <c r="K1508" s="35">
        <f>MAX(G1508-MAX(G$5:G1507),0)</f>
        <v>1780</v>
      </c>
      <c r="L1508" s="35">
        <f>MAX(G$5:G1508)</f>
        <v>2166478</v>
      </c>
      <c r="M1508" s="3">
        <v>0.7</v>
      </c>
      <c r="N1508" s="38">
        <f>INT(B1508*0.2)</f>
        <v>6039880</v>
      </c>
      <c r="O1508" s="38">
        <f t="shared" si="71"/>
        <v>902698</v>
      </c>
      <c r="P1508">
        <f>INT(L1508*2.5)</f>
        <v>5416195</v>
      </c>
      <c r="Q1508">
        <f>INT(L1508/4)</f>
        <v>541619</v>
      </c>
      <c r="W1508" s="4" t="s">
        <v>8262</v>
      </c>
      <c r="X1508">
        <v>4</v>
      </c>
      <c r="Y1508" t="b">
        <f>IF(MOD(X1508,9)=0,N1508,IF(MOD(X1508,6)=0,N1508,IF(MOD(X1508,3)=0,N1508)))</f>
        <v>0</v>
      </c>
      <c r="Z1508" t="b">
        <f>IF(MOD(X1508,9)=0,O1508,IF(MOD(X1508,6)=0,O1508,IF(MOD(X1508,3)=0,O1508)))</f>
        <v>0</v>
      </c>
    </row>
    <row r="1509" spans="1:26">
      <c r="A1509" s="4" t="s">
        <v>1721</v>
      </c>
      <c r="B1509" s="3">
        <f>主线辅助!B1505</f>
        <v>30224222</v>
      </c>
      <c r="C1509" s="3">
        <v>8</v>
      </c>
      <c r="D1509" s="3">
        <v>92</v>
      </c>
      <c r="E1509" s="3">
        <v>3</v>
      </c>
      <c r="F1509" s="25">
        <f t="shared" si="69"/>
        <v>2384449</v>
      </c>
      <c r="G1509" s="25">
        <v>2168259</v>
      </c>
      <c r="H1509" s="26">
        <f>ROUND((F1509/4*5.5+F1509*2.7+F1509/4*10*1)*2,0)*C1509</f>
        <v>250844032</v>
      </c>
      <c r="I1509" s="26">
        <f t="shared" si="70"/>
        <v>228100848</v>
      </c>
      <c r="J1509" s="26"/>
      <c r="K1509" s="35">
        <f>MAX(G1509-MAX(G$5:G1508),0)</f>
        <v>1781</v>
      </c>
      <c r="L1509" s="35">
        <f>MAX(G$5:G1509)</f>
        <v>2168259</v>
      </c>
      <c r="M1509" s="3">
        <v>0.7</v>
      </c>
      <c r="N1509" s="38">
        <f>INT(B1509*0.2)</f>
        <v>6044844</v>
      </c>
      <c r="O1509" s="38">
        <f t="shared" si="71"/>
        <v>903440</v>
      </c>
      <c r="P1509">
        <f>INT(L1509*2.5)</f>
        <v>5420647</v>
      </c>
      <c r="Q1509">
        <f>INT(L1509/4)</f>
        <v>542064</v>
      </c>
      <c r="W1509" s="4" t="s">
        <v>8262</v>
      </c>
      <c r="X1509">
        <v>5</v>
      </c>
      <c r="Y1509" t="b">
        <f>IF(MOD(X1509,9)=0,N1509,IF(MOD(X1509,6)=0,N1509,IF(MOD(X1509,3)=0,N1509)))</f>
        <v>0</v>
      </c>
      <c r="Z1509" t="b">
        <f>IF(MOD(X1509,9)=0,O1509,IF(MOD(X1509,6)=0,O1509,IF(MOD(X1509,3)=0,O1509)))</f>
        <v>0</v>
      </c>
    </row>
    <row r="1510" spans="1:26">
      <c r="A1510" s="4" t="s">
        <v>1722</v>
      </c>
      <c r="B1510" s="3">
        <f>主线辅助!B1506</f>
        <v>30273575</v>
      </c>
      <c r="C1510" s="3">
        <v>8</v>
      </c>
      <c r="D1510" s="3">
        <v>92</v>
      </c>
      <c r="E1510" s="3">
        <v>3</v>
      </c>
      <c r="F1510" s="25">
        <f t="shared" si="69"/>
        <v>2388343</v>
      </c>
      <c r="G1510" s="25">
        <v>2171799</v>
      </c>
      <c r="H1510" s="26">
        <f>ROUND((F1510/4*5.5+F1510*2.7+F1510/4*10*1)*2,0)*C1510</f>
        <v>251253680</v>
      </c>
      <c r="I1510" s="26">
        <f t="shared" si="70"/>
        <v>228473256</v>
      </c>
      <c r="J1510" s="26"/>
      <c r="K1510" s="35">
        <f>MAX(G1510-MAX(G$5:G1509),0)</f>
        <v>3540</v>
      </c>
      <c r="L1510" s="35">
        <f>MAX(G$5:G1510)</f>
        <v>2171799</v>
      </c>
      <c r="M1510" s="3">
        <v>0.7</v>
      </c>
      <c r="N1510" s="38">
        <f>INT(B1510*0.2)</f>
        <v>6054715</v>
      </c>
      <c r="O1510" s="38">
        <f t="shared" si="71"/>
        <v>904915</v>
      </c>
      <c r="P1510">
        <f>INT(L1510*2.5)</f>
        <v>5429497</v>
      </c>
      <c r="Q1510">
        <f>INT(L1510/4)</f>
        <v>542949</v>
      </c>
      <c r="W1510" s="4" t="s">
        <v>8262</v>
      </c>
      <c r="X1510">
        <v>6</v>
      </c>
      <c r="Y1510">
        <f>IF(MOD(X1510,9)=0,N1510,IF(MOD(X1510,6)=0,N1510,IF(MOD(X1510,3)=0,N1510)))</f>
        <v>6054715</v>
      </c>
      <c r="Z1510">
        <f>IF(MOD(X1510,9)=0,O1510,IF(MOD(X1510,6)=0,O1510,IF(MOD(X1510,3)=0,O1510)))</f>
        <v>904915</v>
      </c>
    </row>
    <row r="1511" spans="1:26">
      <c r="A1511" s="4" t="s">
        <v>1723</v>
      </c>
      <c r="B1511" s="3">
        <f>主线辅助!B1507</f>
        <v>30298429</v>
      </c>
      <c r="C1511" s="3">
        <v>8</v>
      </c>
      <c r="D1511" s="3">
        <v>92</v>
      </c>
      <c r="E1511" s="3">
        <v>3</v>
      </c>
      <c r="F1511" s="25">
        <f t="shared" si="69"/>
        <v>2390303</v>
      </c>
      <c r="G1511" s="25">
        <v>2173582</v>
      </c>
      <c r="H1511" s="26">
        <f>ROUND((F1511/4*5.5+F1511*2.7+F1511/4*10*1)*2,0)*C1511</f>
        <v>251459872</v>
      </c>
      <c r="I1511" s="26">
        <f t="shared" si="70"/>
        <v>228660824</v>
      </c>
      <c r="J1511" s="26"/>
      <c r="K1511" s="35">
        <f>MAX(G1511-MAX(G$5:G1510),0)</f>
        <v>1783</v>
      </c>
      <c r="L1511" s="35">
        <f>MAX(G$5:G1511)</f>
        <v>2173582</v>
      </c>
      <c r="M1511" s="3">
        <v>0.7</v>
      </c>
      <c r="N1511" s="38">
        <f>INT(B1511*0.2)</f>
        <v>6059685</v>
      </c>
      <c r="O1511" s="38">
        <f t="shared" si="71"/>
        <v>905658</v>
      </c>
      <c r="P1511">
        <f>INT(L1511*2.5)</f>
        <v>5433955</v>
      </c>
      <c r="Q1511">
        <f>INT(L1511/4)</f>
        <v>543395</v>
      </c>
      <c r="W1511" s="4" t="s">
        <v>8262</v>
      </c>
      <c r="X1511">
        <v>7</v>
      </c>
      <c r="Y1511" t="b">
        <f>IF(MOD(X1511,9)=0,N1511,IF(MOD(X1511,6)=0,N1511,IF(MOD(X1511,3)=0,N1511)))</f>
        <v>0</v>
      </c>
      <c r="Z1511" t="b">
        <f>IF(MOD(X1511,9)=0,O1511,IF(MOD(X1511,6)=0,O1511,IF(MOD(X1511,3)=0,O1511)))</f>
        <v>0</v>
      </c>
    </row>
    <row r="1512" spans="1:26">
      <c r="A1512" s="4" t="s">
        <v>1724</v>
      </c>
      <c r="B1512" s="3">
        <f>主线辅助!B1508</f>
        <v>30323287</v>
      </c>
      <c r="C1512" s="3">
        <v>8</v>
      </c>
      <c r="D1512" s="3">
        <v>92</v>
      </c>
      <c r="E1512" s="3">
        <v>3</v>
      </c>
      <c r="F1512" s="25">
        <f t="shared" si="69"/>
        <v>2392264</v>
      </c>
      <c r="G1512" s="25">
        <v>2175366</v>
      </c>
      <c r="H1512" s="26">
        <f>ROUND((F1512/4*5.5+F1512*2.7+F1512/4*10*1)*2,0)*C1512</f>
        <v>251666176</v>
      </c>
      <c r="I1512" s="26">
        <f t="shared" si="70"/>
        <v>228848504</v>
      </c>
      <c r="J1512" s="26"/>
      <c r="K1512" s="35">
        <f>MAX(G1512-MAX(G$5:G1511),0)</f>
        <v>1784</v>
      </c>
      <c r="L1512" s="35">
        <f>MAX(G$5:G1512)</f>
        <v>2175366</v>
      </c>
      <c r="M1512" s="3">
        <v>0.7</v>
      </c>
      <c r="N1512" s="38">
        <f>INT(B1512*0.2)</f>
        <v>6064657</v>
      </c>
      <c r="O1512" s="38">
        <f t="shared" si="71"/>
        <v>906402</v>
      </c>
      <c r="P1512">
        <f>INT(L1512*2.5)</f>
        <v>5438415</v>
      </c>
      <c r="Q1512">
        <f>INT(L1512/4)</f>
        <v>543841</v>
      </c>
      <c r="W1512" s="4" t="s">
        <v>8262</v>
      </c>
      <c r="X1512">
        <v>8</v>
      </c>
      <c r="Y1512" t="b">
        <f>IF(MOD(X1512,9)=0,N1512,IF(MOD(X1512,6)=0,N1512,IF(MOD(X1512,3)=0,N1512)))</f>
        <v>0</v>
      </c>
      <c r="Z1512" t="b">
        <f>IF(MOD(X1512,9)=0,O1512,IF(MOD(X1512,6)=0,O1512,IF(MOD(X1512,3)=0,O1512)))</f>
        <v>0</v>
      </c>
    </row>
    <row r="1513" spans="1:26">
      <c r="A1513" s="4" t="s">
        <v>1725</v>
      </c>
      <c r="B1513" s="3">
        <f>主线辅助!B1509</f>
        <v>30372770</v>
      </c>
      <c r="C1513" s="3">
        <v>8</v>
      </c>
      <c r="D1513" s="3">
        <v>92</v>
      </c>
      <c r="E1513" s="3">
        <v>3</v>
      </c>
      <c r="F1513" s="25">
        <f t="shared" si="69"/>
        <v>2396168</v>
      </c>
      <c r="G1513" s="25">
        <v>2178916</v>
      </c>
      <c r="H1513" s="26">
        <f>ROUND((F1513/4*5.5+F1513*2.7+F1513/4*10*1)*2,0)*C1513</f>
        <v>252076872</v>
      </c>
      <c r="I1513" s="26">
        <f t="shared" si="70"/>
        <v>229221960</v>
      </c>
      <c r="J1513" s="26"/>
      <c r="K1513" s="35">
        <f>MAX(G1513-MAX(G$5:G1512),0)</f>
        <v>3550</v>
      </c>
      <c r="L1513" s="35">
        <f>MAX(G$5:G1513)</f>
        <v>2178916</v>
      </c>
      <c r="M1513" s="3">
        <v>0.7</v>
      </c>
      <c r="N1513" s="38">
        <f>INT(B1513*0.2)</f>
        <v>6074554</v>
      </c>
      <c r="O1513" s="38">
        <f t="shared" si="71"/>
        <v>907881</v>
      </c>
      <c r="P1513">
        <f>INT(L1513*2.5)</f>
        <v>5447290</v>
      </c>
      <c r="Q1513">
        <f>INT(L1513/4)</f>
        <v>544729</v>
      </c>
      <c r="W1513" s="4" t="s">
        <v>8262</v>
      </c>
      <c r="X1513">
        <v>9</v>
      </c>
      <c r="Y1513">
        <f>IF(MOD(X1513,9)=0,N1513,IF(MOD(X1513,6)=0,N1513,IF(MOD(X1513,3)=0,N1513)))</f>
        <v>6074554</v>
      </c>
      <c r="Z1513">
        <f>IF(MOD(X1513,9)=0,O1513,IF(MOD(X1513,6)=0,O1513,IF(MOD(X1513,3)=0,O1513)))</f>
        <v>907881</v>
      </c>
    </row>
    <row r="1514" spans="1:26">
      <c r="A1514" s="4" t="s">
        <v>319</v>
      </c>
      <c r="B1514" s="3">
        <f>主线辅助!B1510</f>
        <v>30397663</v>
      </c>
      <c r="C1514" s="3">
        <v>8</v>
      </c>
      <c r="D1514" s="3">
        <v>92</v>
      </c>
      <c r="E1514" s="3">
        <v>3</v>
      </c>
      <c r="F1514" s="25">
        <f t="shared" si="69"/>
        <v>2398132</v>
      </c>
      <c r="G1514" s="25">
        <v>2180701</v>
      </c>
      <c r="H1514" s="26">
        <f>ROUND((F1514/4*5.5+F1514*2.7+F1514/4*10*1)*2,0)*C1514</f>
        <v>252283488</v>
      </c>
      <c r="I1514" s="26">
        <f t="shared" si="70"/>
        <v>229409744</v>
      </c>
      <c r="J1514" s="26"/>
      <c r="K1514" s="35">
        <f>MAX(G1514-MAX(G$5:G1513),0)</f>
        <v>1785</v>
      </c>
      <c r="L1514" s="35">
        <f>MAX(G$5:G1514)</f>
        <v>2180701</v>
      </c>
      <c r="M1514" s="3">
        <v>0.7</v>
      </c>
      <c r="N1514" s="38">
        <f>INT(B1514*0.2)</f>
        <v>6079532</v>
      </c>
      <c r="O1514" s="38">
        <f t="shared" si="71"/>
        <v>908625</v>
      </c>
      <c r="P1514">
        <f>INT(L1514*2.5)</f>
        <v>5451752</v>
      </c>
      <c r="Q1514">
        <f>INT(L1514/4)</f>
        <v>545175</v>
      </c>
      <c r="W1514" s="4" t="s">
        <v>8262</v>
      </c>
      <c r="X1514">
        <v>10</v>
      </c>
      <c r="Y1514" t="b">
        <f>IF(MOD(X1514,9)=0,N1514,IF(MOD(X1514,6)=0,N1514,IF(MOD(X1514,3)=0,N1514)))</f>
        <v>0</v>
      </c>
      <c r="Z1514" t="b">
        <f>IF(MOD(X1514,9)=0,O1514,IF(MOD(X1514,6)=0,O1514,IF(MOD(X1514,3)=0,O1514)))</f>
        <v>0</v>
      </c>
    </row>
    <row r="1515" spans="1:26">
      <c r="A1515" s="4" t="s">
        <v>1726</v>
      </c>
      <c r="B1515" s="3">
        <f>主线辅助!B1511</f>
        <v>30551103</v>
      </c>
      <c r="C1515" s="3">
        <v>8</v>
      </c>
      <c r="D1515" s="3">
        <v>92</v>
      </c>
      <c r="E1515" s="3">
        <v>3</v>
      </c>
      <c r="F1515" s="25">
        <f t="shared" si="69"/>
        <v>2410237</v>
      </c>
      <c r="G1515" s="25">
        <v>2191709</v>
      </c>
      <c r="H1515" s="26">
        <f>ROUND((F1515/4*5.5+F1515*2.7+F1515/4*10*1)*2,0)*C1515</f>
        <v>253556936</v>
      </c>
      <c r="I1515" s="26">
        <f t="shared" si="70"/>
        <v>230567784</v>
      </c>
      <c r="J1515" s="26"/>
      <c r="K1515" s="35">
        <f>MAX(G1515-MAX(G$5:G1514),0)</f>
        <v>11008</v>
      </c>
      <c r="L1515" s="35">
        <f>MAX(G$5:G1515)</f>
        <v>2191709</v>
      </c>
      <c r="M1515" s="3">
        <v>0.7</v>
      </c>
      <c r="N1515" s="38">
        <f>INT(B1515*0.2)</f>
        <v>6110220</v>
      </c>
      <c r="O1515" s="38">
        <f t="shared" si="71"/>
        <v>913211</v>
      </c>
      <c r="P1515">
        <f>INT(L1515*2.5)</f>
        <v>5479272</v>
      </c>
      <c r="Q1515">
        <f>INT(L1515/4)</f>
        <v>547927</v>
      </c>
      <c r="W1515" s="4" t="s">
        <v>8263</v>
      </c>
      <c r="X1515">
        <v>1</v>
      </c>
      <c r="Y1515" t="b">
        <f>IF(MOD(X1515,9)=0,N1515,IF(MOD(X1515,6)=0,N1515,IF(MOD(X1515,3)=0,N1515)))</f>
        <v>0</v>
      </c>
      <c r="Z1515" t="b">
        <f>IF(MOD(X1515,9)=0,O1515,IF(MOD(X1515,6)=0,O1515,IF(MOD(X1515,3)=0,O1515)))</f>
        <v>0</v>
      </c>
    </row>
    <row r="1516" spans="1:26">
      <c r="A1516" s="4" t="s">
        <v>1727</v>
      </c>
      <c r="B1516" s="3">
        <f>主线辅助!B1512</f>
        <v>30576034</v>
      </c>
      <c r="C1516" s="3">
        <v>8</v>
      </c>
      <c r="D1516" s="3">
        <v>92</v>
      </c>
      <c r="E1516" s="3">
        <v>3</v>
      </c>
      <c r="F1516" s="25">
        <f t="shared" si="69"/>
        <v>2412204</v>
      </c>
      <c r="G1516" s="25">
        <v>2193498</v>
      </c>
      <c r="H1516" s="26">
        <f>ROUND((F1516/4*5.5+F1516*2.7+F1516/4*10*1)*2,0)*C1516</f>
        <v>253763864</v>
      </c>
      <c r="I1516" s="26">
        <f t="shared" si="70"/>
        <v>230755992</v>
      </c>
      <c r="J1516" s="26"/>
      <c r="K1516" s="35">
        <f>MAX(G1516-MAX(G$5:G1515),0)</f>
        <v>1789</v>
      </c>
      <c r="L1516" s="35">
        <f>MAX(G$5:G1516)</f>
        <v>2193498</v>
      </c>
      <c r="M1516" s="3">
        <v>0.7</v>
      </c>
      <c r="N1516" s="38">
        <f>INT(B1516*0.2)</f>
        <v>6115206</v>
      </c>
      <c r="O1516" s="38">
        <f t="shared" si="71"/>
        <v>913957</v>
      </c>
      <c r="P1516">
        <f>INT(L1516*2.5)</f>
        <v>5483745</v>
      </c>
      <c r="Q1516">
        <f>INT(L1516/4)</f>
        <v>548374</v>
      </c>
      <c r="W1516" s="4" t="s">
        <v>8263</v>
      </c>
      <c r="X1516">
        <v>2</v>
      </c>
      <c r="Y1516" t="b">
        <f>IF(MOD(X1516,9)=0,N1516,IF(MOD(X1516,6)=0,N1516,IF(MOD(X1516,3)=0,N1516)))</f>
        <v>0</v>
      </c>
      <c r="Z1516" t="b">
        <f>IF(MOD(X1516,9)=0,O1516,IF(MOD(X1516,6)=0,O1516,IF(MOD(X1516,3)=0,O1516)))</f>
        <v>0</v>
      </c>
    </row>
    <row r="1517" spans="1:26">
      <c r="A1517" s="4" t="s">
        <v>1728</v>
      </c>
      <c r="B1517" s="3">
        <f>主线辅助!B1513</f>
        <v>30625709</v>
      </c>
      <c r="C1517" s="3">
        <v>8</v>
      </c>
      <c r="D1517" s="3">
        <v>92</v>
      </c>
      <c r="E1517" s="3">
        <v>3</v>
      </c>
      <c r="F1517" s="25">
        <f t="shared" si="69"/>
        <v>2416123</v>
      </c>
      <c r="G1517" s="25">
        <v>2197061</v>
      </c>
      <c r="H1517" s="26">
        <f>ROUND((F1517/4*5.5+F1517*2.7+F1517/4*10*1)*2,0)*C1517</f>
        <v>254176136</v>
      </c>
      <c r="I1517" s="26">
        <f t="shared" si="70"/>
        <v>231130816</v>
      </c>
      <c r="J1517" s="26"/>
      <c r="K1517" s="35">
        <f>MAX(G1517-MAX(G$5:G1516),0)</f>
        <v>3563</v>
      </c>
      <c r="L1517" s="35">
        <f>MAX(G$5:G1517)</f>
        <v>2197061</v>
      </c>
      <c r="M1517" s="3">
        <v>0.7</v>
      </c>
      <c r="N1517" s="38">
        <f>INT(B1517*0.2)</f>
        <v>6125141</v>
      </c>
      <c r="O1517" s="38">
        <f t="shared" si="71"/>
        <v>915441</v>
      </c>
      <c r="P1517">
        <f>INT(L1517*2.5)</f>
        <v>5492652</v>
      </c>
      <c r="Q1517">
        <f>INT(L1517/4)</f>
        <v>549265</v>
      </c>
      <c r="W1517" s="4" t="s">
        <v>8263</v>
      </c>
      <c r="X1517">
        <v>3</v>
      </c>
      <c r="Y1517">
        <f>IF(MOD(X1517,9)=0,N1517,IF(MOD(X1517,6)=0,N1517,IF(MOD(X1517,3)=0,N1517)))</f>
        <v>6125141</v>
      </c>
      <c r="Z1517">
        <f>IF(MOD(X1517,9)=0,O1517,IF(MOD(X1517,6)=0,O1517,IF(MOD(X1517,3)=0,O1517)))</f>
        <v>915441</v>
      </c>
    </row>
    <row r="1518" spans="1:26">
      <c r="A1518" s="4" t="s">
        <v>1729</v>
      </c>
      <c r="B1518" s="3">
        <f>主线辅助!B1514</f>
        <v>30650674</v>
      </c>
      <c r="C1518" s="3">
        <v>8</v>
      </c>
      <c r="D1518" s="3">
        <v>92</v>
      </c>
      <c r="E1518" s="3">
        <v>3</v>
      </c>
      <c r="F1518" s="25">
        <f t="shared" si="69"/>
        <v>2418093</v>
      </c>
      <c r="G1518" s="25">
        <v>2198852</v>
      </c>
      <c r="H1518" s="26">
        <f>ROUND((F1518/4*5.5+F1518*2.7+F1518/4*10*1)*2,0)*C1518</f>
        <v>254383384</v>
      </c>
      <c r="I1518" s="26">
        <f t="shared" si="70"/>
        <v>231319232</v>
      </c>
      <c r="J1518" s="26"/>
      <c r="K1518" s="35">
        <f>MAX(G1518-MAX(G$5:G1517),0)</f>
        <v>1791</v>
      </c>
      <c r="L1518" s="35">
        <f>MAX(G$5:G1518)</f>
        <v>2198852</v>
      </c>
      <c r="M1518" s="3">
        <v>0.7</v>
      </c>
      <c r="N1518" s="38">
        <f>INT(B1518*0.2)</f>
        <v>6130134</v>
      </c>
      <c r="O1518" s="38">
        <f t="shared" si="71"/>
        <v>916188</v>
      </c>
      <c r="P1518">
        <f>INT(L1518*2.5)</f>
        <v>5497130</v>
      </c>
      <c r="Q1518">
        <f>INT(L1518/4)</f>
        <v>549713</v>
      </c>
      <c r="W1518" s="4" t="s">
        <v>8263</v>
      </c>
      <c r="X1518">
        <v>4</v>
      </c>
      <c r="Y1518" t="b">
        <f>IF(MOD(X1518,9)=0,N1518,IF(MOD(X1518,6)=0,N1518,IF(MOD(X1518,3)=0,N1518)))</f>
        <v>0</v>
      </c>
      <c r="Z1518" t="b">
        <f>IF(MOD(X1518,9)=0,O1518,IF(MOD(X1518,6)=0,O1518,IF(MOD(X1518,3)=0,O1518)))</f>
        <v>0</v>
      </c>
    </row>
    <row r="1519" spans="1:26">
      <c r="A1519" s="4" t="s">
        <v>1730</v>
      </c>
      <c r="B1519" s="3">
        <f>主线辅助!B1515</f>
        <v>30675643</v>
      </c>
      <c r="C1519" s="3">
        <v>8</v>
      </c>
      <c r="D1519" s="3">
        <v>92</v>
      </c>
      <c r="E1519" s="3">
        <v>3</v>
      </c>
      <c r="F1519" s="25">
        <f t="shared" si="69"/>
        <v>2420062</v>
      </c>
      <c r="G1519" s="25">
        <v>2200643</v>
      </c>
      <c r="H1519" s="26">
        <f>ROUND((F1519/4*5.5+F1519*2.7+F1519/4*10*1)*2,0)*C1519</f>
        <v>254590520</v>
      </c>
      <c r="I1519" s="26">
        <f t="shared" si="70"/>
        <v>231507640</v>
      </c>
      <c r="J1519" s="26"/>
      <c r="K1519" s="35">
        <f>MAX(G1519-MAX(G$5:G1518),0)</f>
        <v>1791</v>
      </c>
      <c r="L1519" s="35">
        <f>MAX(G$5:G1519)</f>
        <v>2200643</v>
      </c>
      <c r="M1519" s="3">
        <v>0.7</v>
      </c>
      <c r="N1519" s="38">
        <f>INT(B1519*0.2)</f>
        <v>6135128</v>
      </c>
      <c r="O1519" s="38">
        <f t="shared" si="71"/>
        <v>916933</v>
      </c>
      <c r="P1519">
        <f>INT(L1519*2.5)</f>
        <v>5501607</v>
      </c>
      <c r="Q1519">
        <f>INT(L1519/4)</f>
        <v>550160</v>
      </c>
      <c r="W1519" s="4" t="s">
        <v>8263</v>
      </c>
      <c r="X1519">
        <v>5</v>
      </c>
      <c r="Y1519" t="b">
        <f>IF(MOD(X1519,9)=0,N1519,IF(MOD(X1519,6)=0,N1519,IF(MOD(X1519,3)=0,N1519)))</f>
        <v>0</v>
      </c>
      <c r="Z1519" t="b">
        <f>IF(MOD(X1519,9)=0,O1519,IF(MOD(X1519,6)=0,O1519,IF(MOD(X1519,3)=0,O1519)))</f>
        <v>0</v>
      </c>
    </row>
    <row r="1520" spans="1:26">
      <c r="A1520" s="4" t="s">
        <v>1731</v>
      </c>
      <c r="B1520" s="3">
        <f>主线辅助!B1516</f>
        <v>30725448</v>
      </c>
      <c r="C1520" s="3">
        <v>8</v>
      </c>
      <c r="D1520" s="3">
        <v>92</v>
      </c>
      <c r="E1520" s="3">
        <v>3</v>
      </c>
      <c r="F1520" s="25">
        <f t="shared" si="69"/>
        <v>2423992</v>
      </c>
      <c r="G1520" s="25">
        <v>2204216</v>
      </c>
      <c r="H1520" s="26">
        <f>ROUND((F1520/4*5.5+F1520*2.7+F1520/4*10*1)*2,0)*C1520</f>
        <v>255003960</v>
      </c>
      <c r="I1520" s="26">
        <f t="shared" si="70"/>
        <v>231883520</v>
      </c>
      <c r="J1520" s="26"/>
      <c r="K1520" s="35">
        <f>MAX(G1520-MAX(G$5:G1519),0)</f>
        <v>3573</v>
      </c>
      <c r="L1520" s="35">
        <f>MAX(G$5:G1520)</f>
        <v>2204216</v>
      </c>
      <c r="M1520" s="3">
        <v>0.7</v>
      </c>
      <c r="N1520" s="38">
        <f>INT(B1520*0.2)</f>
        <v>6145089</v>
      </c>
      <c r="O1520" s="38">
        <f t="shared" si="71"/>
        <v>918423</v>
      </c>
      <c r="P1520">
        <f>INT(L1520*2.5)</f>
        <v>5510540</v>
      </c>
      <c r="Q1520">
        <f>INT(L1520/4)</f>
        <v>551054</v>
      </c>
      <c r="W1520" s="4" t="s">
        <v>8263</v>
      </c>
      <c r="X1520">
        <v>6</v>
      </c>
      <c r="Y1520">
        <f>IF(MOD(X1520,9)=0,N1520,IF(MOD(X1520,6)=0,N1520,IF(MOD(X1520,3)=0,N1520)))</f>
        <v>6145089</v>
      </c>
      <c r="Z1520">
        <f>IF(MOD(X1520,9)=0,O1520,IF(MOD(X1520,6)=0,O1520,IF(MOD(X1520,3)=0,O1520)))</f>
        <v>918423</v>
      </c>
    </row>
    <row r="1521" spans="1:26">
      <c r="A1521" s="4" t="s">
        <v>1732</v>
      </c>
      <c r="B1521" s="3">
        <f>主线辅助!B1517</f>
        <v>30750454</v>
      </c>
      <c r="C1521" s="3">
        <v>8</v>
      </c>
      <c r="D1521" s="3">
        <v>92</v>
      </c>
      <c r="E1521" s="3">
        <v>3</v>
      </c>
      <c r="F1521" s="25">
        <f t="shared" si="69"/>
        <v>2425964</v>
      </c>
      <c r="G1521" s="25">
        <v>2206010</v>
      </c>
      <c r="H1521" s="26">
        <f>ROUND((F1521/4*5.5+F1521*2.7+F1521/4*10*1)*2,0)*C1521</f>
        <v>255211416</v>
      </c>
      <c r="I1521" s="26">
        <f t="shared" si="70"/>
        <v>232072256</v>
      </c>
      <c r="J1521" s="26"/>
      <c r="K1521" s="35">
        <f>MAX(G1521-MAX(G$5:G1520),0)</f>
        <v>1794</v>
      </c>
      <c r="L1521" s="35">
        <f>MAX(G$5:G1521)</f>
        <v>2206010</v>
      </c>
      <c r="M1521" s="3">
        <v>0.7</v>
      </c>
      <c r="N1521" s="38">
        <f>INT(B1521*0.2)</f>
        <v>6150090</v>
      </c>
      <c r="O1521" s="38">
        <f t="shared" si="71"/>
        <v>919170</v>
      </c>
      <c r="P1521">
        <f>INT(L1521*2.5)</f>
        <v>5515025</v>
      </c>
      <c r="Q1521">
        <f>INT(L1521/4)</f>
        <v>551502</v>
      </c>
      <c r="W1521" s="4" t="s">
        <v>8263</v>
      </c>
      <c r="X1521">
        <v>7</v>
      </c>
      <c r="Y1521" t="b">
        <f>IF(MOD(X1521,9)=0,N1521,IF(MOD(X1521,6)=0,N1521,IF(MOD(X1521,3)=0,N1521)))</f>
        <v>0</v>
      </c>
      <c r="Z1521" t="b">
        <f>IF(MOD(X1521,9)=0,O1521,IF(MOD(X1521,6)=0,O1521,IF(MOD(X1521,3)=0,O1521)))</f>
        <v>0</v>
      </c>
    </row>
    <row r="1522" spans="1:26">
      <c r="A1522" s="4" t="s">
        <v>1733</v>
      </c>
      <c r="B1522" s="3">
        <f>主线辅助!B1518</f>
        <v>30775461</v>
      </c>
      <c r="C1522" s="3">
        <v>8</v>
      </c>
      <c r="D1522" s="3">
        <v>92</v>
      </c>
      <c r="E1522" s="3">
        <v>3</v>
      </c>
      <c r="F1522" s="25">
        <f t="shared" si="69"/>
        <v>2427937</v>
      </c>
      <c r="G1522" s="25">
        <v>2207804</v>
      </c>
      <c r="H1522" s="26">
        <f>ROUND((F1522/4*5.5+F1522*2.7+F1522/4*10*1)*2,0)*C1522</f>
        <v>255418976</v>
      </c>
      <c r="I1522" s="26">
        <f t="shared" si="70"/>
        <v>232260984</v>
      </c>
      <c r="J1522" s="26"/>
      <c r="K1522" s="35">
        <f>MAX(G1522-MAX(G$5:G1521),0)</f>
        <v>1794</v>
      </c>
      <c r="L1522" s="35">
        <f>MAX(G$5:G1522)</f>
        <v>2207804</v>
      </c>
      <c r="M1522" s="3">
        <v>0.7</v>
      </c>
      <c r="N1522" s="38">
        <f>INT(B1522*0.2)</f>
        <v>6155092</v>
      </c>
      <c r="O1522" s="38">
        <f t="shared" si="71"/>
        <v>919918</v>
      </c>
      <c r="P1522">
        <f>INT(L1522*2.5)</f>
        <v>5519510</v>
      </c>
      <c r="Q1522">
        <f>INT(L1522/4)</f>
        <v>551951</v>
      </c>
      <c r="W1522" s="4" t="s">
        <v>8263</v>
      </c>
      <c r="X1522">
        <v>8</v>
      </c>
      <c r="Y1522" t="b">
        <f>IF(MOD(X1522,9)=0,N1522,IF(MOD(X1522,6)=0,N1522,IF(MOD(X1522,3)=0,N1522)))</f>
        <v>0</v>
      </c>
      <c r="Z1522" t="b">
        <f>IF(MOD(X1522,9)=0,O1522,IF(MOD(X1522,6)=0,O1522,IF(MOD(X1522,3)=0,O1522)))</f>
        <v>0</v>
      </c>
    </row>
    <row r="1523" spans="1:26">
      <c r="A1523" s="4" t="s">
        <v>1734</v>
      </c>
      <c r="B1523" s="3">
        <f>主线辅助!B1519</f>
        <v>30825395</v>
      </c>
      <c r="C1523" s="3">
        <v>8</v>
      </c>
      <c r="D1523" s="3">
        <v>92</v>
      </c>
      <c r="E1523" s="3">
        <v>3</v>
      </c>
      <c r="F1523" s="25">
        <f t="shared" si="69"/>
        <v>2431877</v>
      </c>
      <c r="G1523" s="25">
        <v>2211387</v>
      </c>
      <c r="H1523" s="26">
        <f>ROUND((F1523/4*5.5+F1523*2.7+F1523/4*10*1)*2,0)*C1523</f>
        <v>255833464</v>
      </c>
      <c r="I1523" s="26">
        <f t="shared" si="70"/>
        <v>232637912</v>
      </c>
      <c r="J1523" s="26"/>
      <c r="K1523" s="35">
        <f>MAX(G1523-MAX(G$5:G1522),0)</f>
        <v>3583</v>
      </c>
      <c r="L1523" s="35">
        <f>MAX(G$5:G1523)</f>
        <v>2211387</v>
      </c>
      <c r="M1523" s="3">
        <v>0.7</v>
      </c>
      <c r="N1523" s="38">
        <f>INT(B1523*0.2)</f>
        <v>6165079</v>
      </c>
      <c r="O1523" s="38">
        <f t="shared" si="71"/>
        <v>921410</v>
      </c>
      <c r="P1523">
        <f>INT(L1523*2.5)</f>
        <v>5528467</v>
      </c>
      <c r="Q1523">
        <f>INT(L1523/4)</f>
        <v>552846</v>
      </c>
      <c r="W1523" s="4" t="s">
        <v>8263</v>
      </c>
      <c r="X1523">
        <v>9</v>
      </c>
      <c r="Y1523">
        <f>IF(MOD(X1523,9)=0,N1523,IF(MOD(X1523,6)=0,N1523,IF(MOD(X1523,3)=0,N1523)))</f>
        <v>6165079</v>
      </c>
      <c r="Z1523">
        <f>IF(MOD(X1523,9)=0,O1523,IF(MOD(X1523,6)=0,O1523,IF(MOD(X1523,3)=0,O1523)))</f>
        <v>921410</v>
      </c>
    </row>
    <row r="1524" spans="1:26">
      <c r="A1524" s="4" t="s">
        <v>321</v>
      </c>
      <c r="B1524" s="3">
        <f>主线辅助!B1520</f>
        <v>30850438</v>
      </c>
      <c r="C1524" s="3">
        <v>8</v>
      </c>
      <c r="D1524" s="3">
        <v>92</v>
      </c>
      <c r="E1524" s="3">
        <v>3</v>
      </c>
      <c r="F1524" s="25">
        <f t="shared" si="69"/>
        <v>2433852</v>
      </c>
      <c r="G1524" s="25">
        <v>2213183</v>
      </c>
      <c r="H1524" s="26">
        <f>ROUND((F1524/4*5.5+F1524*2.7+F1524/4*10*1)*2,0)*C1524</f>
        <v>256041232</v>
      </c>
      <c r="I1524" s="26">
        <f t="shared" si="70"/>
        <v>232826848</v>
      </c>
      <c r="J1524" s="26"/>
      <c r="K1524" s="35">
        <f>MAX(G1524-MAX(G$5:G1523),0)</f>
        <v>1796</v>
      </c>
      <c r="L1524" s="35">
        <f>MAX(G$5:G1524)</f>
        <v>2213183</v>
      </c>
      <c r="M1524" s="3">
        <v>0.7</v>
      </c>
      <c r="N1524" s="38">
        <f>INT(B1524*0.2)</f>
        <v>6170087</v>
      </c>
      <c r="O1524" s="38">
        <f t="shared" si="71"/>
        <v>922158</v>
      </c>
      <c r="P1524">
        <f>INT(L1524*2.5)</f>
        <v>5532957</v>
      </c>
      <c r="Q1524">
        <f>INT(L1524/4)</f>
        <v>553295</v>
      </c>
      <c r="W1524" s="4" t="s">
        <v>8263</v>
      </c>
      <c r="X1524">
        <v>10</v>
      </c>
      <c r="Y1524" t="b">
        <f>IF(MOD(X1524,9)=0,N1524,IF(MOD(X1524,6)=0,N1524,IF(MOD(X1524,3)=0,N1524)))</f>
        <v>0</v>
      </c>
      <c r="Z1524" t="b">
        <f>IF(MOD(X1524,9)=0,O1524,IF(MOD(X1524,6)=0,O1524,IF(MOD(X1524,3)=0,O1524)))</f>
        <v>0</v>
      </c>
    </row>
    <row r="1525" spans="1:26">
      <c r="A1525" s="4" t="s">
        <v>1735</v>
      </c>
      <c r="B1525" s="3">
        <f>主线辅助!B1521</f>
        <v>31005142</v>
      </c>
      <c r="C1525" s="3">
        <v>8</v>
      </c>
      <c r="D1525" s="3">
        <v>92</v>
      </c>
      <c r="E1525" s="3">
        <v>3</v>
      </c>
      <c r="F1525" s="25">
        <f t="shared" si="69"/>
        <v>2446057</v>
      </c>
      <c r="G1525" s="25">
        <v>2224281</v>
      </c>
      <c r="H1525" s="26">
        <f>ROUND((F1525/4*5.5+F1525*2.7+F1525/4*10*1)*2,0)*C1525</f>
        <v>257325200</v>
      </c>
      <c r="I1525" s="26">
        <f t="shared" si="70"/>
        <v>233994360</v>
      </c>
      <c r="J1525" s="26"/>
      <c r="K1525" s="35">
        <f>MAX(G1525-MAX(G$5:G1524),0)</f>
        <v>11098</v>
      </c>
      <c r="L1525" s="35">
        <f>MAX(G$5:G1525)</f>
        <v>2224281</v>
      </c>
      <c r="M1525" s="3">
        <v>0.7</v>
      </c>
      <c r="N1525" s="38">
        <f>INT(B1525*0.2)</f>
        <v>6201028</v>
      </c>
      <c r="O1525" s="38">
        <f t="shared" si="71"/>
        <v>926783</v>
      </c>
      <c r="P1525">
        <f>INT(L1525*2.5)</f>
        <v>5560702</v>
      </c>
      <c r="Q1525">
        <f>INT(L1525/4)</f>
        <v>556070</v>
      </c>
      <c r="W1525" s="4" t="s">
        <v>8264</v>
      </c>
      <c r="X1525">
        <v>1</v>
      </c>
      <c r="Y1525" t="b">
        <f>IF(MOD(X1525,9)=0,N1525,IF(MOD(X1525,6)=0,N1525,IF(MOD(X1525,3)=0,N1525)))</f>
        <v>0</v>
      </c>
      <c r="Z1525" t="b">
        <f>IF(MOD(X1525,9)=0,O1525,IF(MOD(X1525,6)=0,O1525,IF(MOD(X1525,3)=0,O1525)))</f>
        <v>0</v>
      </c>
    </row>
    <row r="1526" spans="1:26">
      <c r="A1526" s="4" t="s">
        <v>1736</v>
      </c>
      <c r="B1526" s="3">
        <f>主线辅助!B1522</f>
        <v>31030224</v>
      </c>
      <c r="C1526" s="3">
        <v>8</v>
      </c>
      <c r="D1526" s="3">
        <v>92</v>
      </c>
      <c r="E1526" s="3">
        <v>3</v>
      </c>
      <c r="F1526" s="25">
        <f t="shared" si="69"/>
        <v>2448036</v>
      </c>
      <c r="G1526" s="25">
        <v>2226081</v>
      </c>
      <c r="H1526" s="26">
        <f>ROUND((F1526/4*5.5+F1526*2.7+F1526/4*10*1)*2,0)*C1526</f>
        <v>257533384</v>
      </c>
      <c r="I1526" s="26">
        <f t="shared" si="70"/>
        <v>234183720</v>
      </c>
      <c r="J1526" s="26"/>
      <c r="K1526" s="35">
        <f>MAX(G1526-MAX(G$5:G1525),0)</f>
        <v>1800</v>
      </c>
      <c r="L1526" s="35">
        <f>MAX(G$5:G1526)</f>
        <v>2226081</v>
      </c>
      <c r="M1526" s="3">
        <v>0.7</v>
      </c>
      <c r="N1526" s="38">
        <f>INT(B1526*0.2)</f>
        <v>6206044</v>
      </c>
      <c r="O1526" s="38">
        <f t="shared" si="71"/>
        <v>927533</v>
      </c>
      <c r="P1526">
        <f>INT(L1526*2.5)</f>
        <v>5565202</v>
      </c>
      <c r="Q1526">
        <f>INT(L1526/4)</f>
        <v>556520</v>
      </c>
      <c r="W1526" s="4" t="s">
        <v>8264</v>
      </c>
      <c r="X1526">
        <v>2</v>
      </c>
      <c r="Y1526" t="b">
        <f>IF(MOD(X1526,9)=0,N1526,IF(MOD(X1526,6)=0,N1526,IF(MOD(X1526,3)=0,N1526)))</f>
        <v>0</v>
      </c>
      <c r="Z1526" t="b">
        <f>IF(MOD(X1526,9)=0,O1526,IF(MOD(X1526,6)=0,O1526,IF(MOD(X1526,3)=0,O1526)))</f>
        <v>0</v>
      </c>
    </row>
    <row r="1527" spans="1:26">
      <c r="A1527" s="4" t="s">
        <v>1737</v>
      </c>
      <c r="B1527" s="3">
        <f>主线辅助!B1523</f>
        <v>31080348</v>
      </c>
      <c r="C1527" s="3">
        <v>8</v>
      </c>
      <c r="D1527" s="3">
        <v>92</v>
      </c>
      <c r="E1527" s="3">
        <v>3</v>
      </c>
      <c r="F1527" s="25">
        <f t="shared" si="69"/>
        <v>2451990</v>
      </c>
      <c r="G1527" s="25">
        <v>2229677</v>
      </c>
      <c r="H1527" s="26">
        <f>ROUND((F1527/4*5.5+F1527*2.7+F1527/4*10*1)*2,0)*C1527</f>
        <v>257949352</v>
      </c>
      <c r="I1527" s="26">
        <f t="shared" si="70"/>
        <v>234562024</v>
      </c>
      <c r="J1527" s="26"/>
      <c r="K1527" s="35">
        <f>MAX(G1527-MAX(G$5:G1526),0)</f>
        <v>3596</v>
      </c>
      <c r="L1527" s="35">
        <f>MAX(G$5:G1527)</f>
        <v>2229677</v>
      </c>
      <c r="M1527" s="3">
        <v>0.7</v>
      </c>
      <c r="N1527" s="38">
        <f>INT(B1527*0.2)</f>
        <v>6216069</v>
      </c>
      <c r="O1527" s="38">
        <f t="shared" si="71"/>
        <v>929031</v>
      </c>
      <c r="P1527">
        <f>INT(L1527*2.5)</f>
        <v>5574192</v>
      </c>
      <c r="Q1527">
        <f>INT(L1527/4)</f>
        <v>557419</v>
      </c>
      <c r="W1527" s="4" t="s">
        <v>8264</v>
      </c>
      <c r="X1527">
        <v>3</v>
      </c>
      <c r="Y1527">
        <f>IF(MOD(X1527,9)=0,N1527,IF(MOD(X1527,6)=0,N1527,IF(MOD(X1527,3)=0,N1527)))</f>
        <v>6216069</v>
      </c>
      <c r="Z1527">
        <f>IF(MOD(X1527,9)=0,O1527,IF(MOD(X1527,6)=0,O1527,IF(MOD(X1527,3)=0,O1527)))</f>
        <v>929031</v>
      </c>
    </row>
    <row r="1528" spans="1:26">
      <c r="A1528" s="4" t="s">
        <v>1738</v>
      </c>
      <c r="B1528" s="3">
        <f>主线辅助!B1524</f>
        <v>31105466</v>
      </c>
      <c r="C1528" s="3">
        <v>8</v>
      </c>
      <c r="D1528" s="3">
        <v>92</v>
      </c>
      <c r="E1528" s="3">
        <v>3</v>
      </c>
      <c r="F1528" s="25">
        <f t="shared" si="69"/>
        <v>2453972</v>
      </c>
      <c r="G1528" s="25">
        <v>2231479</v>
      </c>
      <c r="H1528" s="26">
        <f>ROUND((F1528/4*5.5+F1528*2.7+F1528/4*10*1)*2,0)*C1528</f>
        <v>258157856</v>
      </c>
      <c r="I1528" s="26">
        <f t="shared" si="70"/>
        <v>234751592</v>
      </c>
      <c r="J1528" s="26"/>
      <c r="K1528" s="35">
        <f>MAX(G1528-MAX(G$5:G1527),0)</f>
        <v>1802</v>
      </c>
      <c r="L1528" s="35">
        <f>MAX(G$5:G1528)</f>
        <v>2231479</v>
      </c>
      <c r="M1528" s="3">
        <v>0.7</v>
      </c>
      <c r="N1528" s="38">
        <f>INT(B1528*0.2)</f>
        <v>6221093</v>
      </c>
      <c r="O1528" s="38">
        <f t="shared" si="71"/>
        <v>929782</v>
      </c>
      <c r="P1528">
        <f>INT(L1528*2.5)</f>
        <v>5578697</v>
      </c>
      <c r="Q1528">
        <f>INT(L1528/4)</f>
        <v>557869</v>
      </c>
      <c r="W1528" s="4" t="s">
        <v>8264</v>
      </c>
      <c r="X1528">
        <v>4</v>
      </c>
      <c r="Y1528" t="b">
        <f>IF(MOD(X1528,9)=0,N1528,IF(MOD(X1528,6)=0,N1528,IF(MOD(X1528,3)=0,N1528)))</f>
        <v>0</v>
      </c>
      <c r="Z1528" t="b">
        <f>IF(MOD(X1528,9)=0,O1528,IF(MOD(X1528,6)=0,O1528,IF(MOD(X1528,3)=0,O1528)))</f>
        <v>0</v>
      </c>
    </row>
    <row r="1529" spans="1:26">
      <c r="A1529" s="4" t="s">
        <v>1739</v>
      </c>
      <c r="B1529" s="3">
        <f>主线辅助!B1525</f>
        <v>31130587</v>
      </c>
      <c r="C1529" s="3">
        <v>8</v>
      </c>
      <c r="D1529" s="3">
        <v>92</v>
      </c>
      <c r="E1529" s="3">
        <v>3</v>
      </c>
      <c r="F1529" s="25">
        <f t="shared" si="69"/>
        <v>2455954</v>
      </c>
      <c r="G1529" s="25">
        <v>2233281</v>
      </c>
      <c r="H1529" s="26">
        <f>ROUND((F1529/4*5.5+F1529*2.7+F1529/4*10*1)*2,0)*C1529</f>
        <v>258366360</v>
      </c>
      <c r="I1529" s="26">
        <f t="shared" si="70"/>
        <v>234941160</v>
      </c>
      <c r="J1529" s="26"/>
      <c r="K1529" s="35">
        <f>MAX(G1529-MAX(G$5:G1528),0)</f>
        <v>1802</v>
      </c>
      <c r="L1529" s="35">
        <f>MAX(G$5:G1529)</f>
        <v>2233281</v>
      </c>
      <c r="M1529" s="3">
        <v>0.7</v>
      </c>
      <c r="N1529" s="38">
        <f>INT(B1529*0.2)</f>
        <v>6226117</v>
      </c>
      <c r="O1529" s="38">
        <f t="shared" si="71"/>
        <v>930533</v>
      </c>
      <c r="P1529">
        <f>INT(L1529*2.5)</f>
        <v>5583202</v>
      </c>
      <c r="Q1529">
        <f>INT(L1529/4)</f>
        <v>558320</v>
      </c>
      <c r="W1529" s="4" t="s">
        <v>8264</v>
      </c>
      <c r="X1529">
        <v>5</v>
      </c>
      <c r="Y1529" t="b">
        <f>IF(MOD(X1529,9)=0,N1529,IF(MOD(X1529,6)=0,N1529,IF(MOD(X1529,3)=0,N1529)))</f>
        <v>0</v>
      </c>
      <c r="Z1529" t="b">
        <f>IF(MOD(X1529,9)=0,O1529,IF(MOD(X1529,6)=0,O1529,IF(MOD(X1529,3)=0,O1529)))</f>
        <v>0</v>
      </c>
    </row>
    <row r="1530" spans="1:26">
      <c r="A1530" s="4" t="s">
        <v>1740</v>
      </c>
      <c r="B1530" s="3">
        <f>主线辅助!B1526</f>
        <v>31180841</v>
      </c>
      <c r="C1530" s="3">
        <v>8</v>
      </c>
      <c r="D1530" s="3">
        <v>92</v>
      </c>
      <c r="E1530" s="3">
        <v>3</v>
      </c>
      <c r="F1530" s="25">
        <f t="shared" si="69"/>
        <v>2459919</v>
      </c>
      <c r="G1530" s="25">
        <v>2236886</v>
      </c>
      <c r="H1530" s="26">
        <f>ROUND((F1530/4*5.5+F1530*2.7+F1530/4*10*1)*2,0)*C1530</f>
        <v>258783480</v>
      </c>
      <c r="I1530" s="26">
        <f t="shared" si="70"/>
        <v>235320408</v>
      </c>
      <c r="J1530" s="26"/>
      <c r="K1530" s="35">
        <f>MAX(G1530-MAX(G$5:G1529),0)</f>
        <v>3605</v>
      </c>
      <c r="L1530" s="35">
        <f>MAX(G$5:G1530)</f>
        <v>2236886</v>
      </c>
      <c r="M1530" s="3">
        <v>0.7</v>
      </c>
      <c r="N1530" s="38">
        <f>INT(B1530*0.2)</f>
        <v>6236168</v>
      </c>
      <c r="O1530" s="38">
        <f t="shared" si="71"/>
        <v>932035</v>
      </c>
      <c r="P1530">
        <f>INT(L1530*2.5)</f>
        <v>5592215</v>
      </c>
      <c r="Q1530">
        <f>INT(L1530/4)</f>
        <v>559221</v>
      </c>
      <c r="W1530" s="4" t="s">
        <v>8264</v>
      </c>
      <c r="X1530">
        <v>6</v>
      </c>
      <c r="Y1530">
        <f>IF(MOD(X1530,9)=0,N1530,IF(MOD(X1530,6)=0,N1530,IF(MOD(X1530,3)=0,N1530)))</f>
        <v>6236168</v>
      </c>
      <c r="Z1530">
        <f>IF(MOD(X1530,9)=0,O1530,IF(MOD(X1530,6)=0,O1530,IF(MOD(X1530,3)=0,O1530)))</f>
        <v>932035</v>
      </c>
    </row>
    <row r="1531" spans="1:26">
      <c r="A1531" s="4" t="s">
        <v>1741</v>
      </c>
      <c r="B1531" s="3">
        <f>主线辅助!B1527</f>
        <v>31205998</v>
      </c>
      <c r="C1531" s="3">
        <v>8</v>
      </c>
      <c r="D1531" s="3">
        <v>92</v>
      </c>
      <c r="E1531" s="3">
        <v>3</v>
      </c>
      <c r="F1531" s="25">
        <f t="shared" si="69"/>
        <v>2461903</v>
      </c>
      <c r="G1531" s="25">
        <v>2238691</v>
      </c>
      <c r="H1531" s="26">
        <f>ROUND((F1531/4*5.5+F1531*2.7+F1531/4*10*1)*2,0)*C1531</f>
        <v>258992192</v>
      </c>
      <c r="I1531" s="26">
        <f t="shared" si="70"/>
        <v>235510296</v>
      </c>
      <c r="J1531" s="26"/>
      <c r="K1531" s="35">
        <f>MAX(G1531-MAX(G$5:G1530),0)</f>
        <v>1805</v>
      </c>
      <c r="L1531" s="35">
        <f>MAX(G$5:G1531)</f>
        <v>2238691</v>
      </c>
      <c r="M1531" s="3">
        <v>0.7</v>
      </c>
      <c r="N1531" s="38">
        <f>INT(B1531*0.2)</f>
        <v>6241199</v>
      </c>
      <c r="O1531" s="38">
        <f t="shared" si="71"/>
        <v>932787</v>
      </c>
      <c r="P1531">
        <f>INT(L1531*2.5)</f>
        <v>5596727</v>
      </c>
      <c r="Q1531">
        <f>INT(L1531/4)</f>
        <v>559672</v>
      </c>
      <c r="W1531" s="4" t="s">
        <v>8264</v>
      </c>
      <c r="X1531">
        <v>7</v>
      </c>
      <c r="Y1531" t="b">
        <f>IF(MOD(X1531,9)=0,N1531,IF(MOD(X1531,6)=0,N1531,IF(MOD(X1531,3)=0,N1531)))</f>
        <v>0</v>
      </c>
      <c r="Z1531" t="b">
        <f>IF(MOD(X1531,9)=0,O1531,IF(MOD(X1531,6)=0,O1531,IF(MOD(X1531,3)=0,O1531)))</f>
        <v>0</v>
      </c>
    </row>
    <row r="1532" spans="1:26">
      <c r="A1532" s="4" t="s">
        <v>1742</v>
      </c>
      <c r="B1532" s="3">
        <f>主线辅助!B1528</f>
        <v>31231157</v>
      </c>
      <c r="C1532" s="3">
        <v>8</v>
      </c>
      <c r="D1532" s="3">
        <v>92</v>
      </c>
      <c r="E1532" s="3">
        <v>3</v>
      </c>
      <c r="F1532" s="25">
        <f t="shared" si="69"/>
        <v>2463888</v>
      </c>
      <c r="G1532" s="25">
        <v>2240496</v>
      </c>
      <c r="H1532" s="26">
        <f>ROUND((F1532/4*5.5+F1532*2.7+F1532/4*10*1)*2,0)*C1532</f>
        <v>259201016</v>
      </c>
      <c r="I1532" s="26">
        <f t="shared" si="70"/>
        <v>235700176</v>
      </c>
      <c r="J1532" s="26"/>
      <c r="K1532" s="35">
        <f>MAX(G1532-MAX(G$5:G1531),0)</f>
        <v>1805</v>
      </c>
      <c r="L1532" s="35">
        <f>MAX(G$5:G1532)</f>
        <v>2240496</v>
      </c>
      <c r="M1532" s="3">
        <v>0.7</v>
      </c>
      <c r="N1532" s="38">
        <f>INT(B1532*0.2)</f>
        <v>6246231</v>
      </c>
      <c r="O1532" s="38">
        <f t="shared" si="71"/>
        <v>933540</v>
      </c>
      <c r="P1532">
        <f>INT(L1532*2.5)</f>
        <v>5601240</v>
      </c>
      <c r="Q1532">
        <f>INT(L1532/4)</f>
        <v>560124</v>
      </c>
      <c r="W1532" s="4" t="s">
        <v>8264</v>
      </c>
      <c r="X1532">
        <v>8</v>
      </c>
      <c r="Y1532" t="b">
        <f>IF(MOD(X1532,9)=0,N1532,IF(MOD(X1532,6)=0,N1532,IF(MOD(X1532,3)=0,N1532)))</f>
        <v>0</v>
      </c>
      <c r="Z1532" t="b">
        <f>IF(MOD(X1532,9)=0,O1532,IF(MOD(X1532,6)=0,O1532,IF(MOD(X1532,3)=0,O1532)))</f>
        <v>0</v>
      </c>
    </row>
    <row r="1533" spans="1:26">
      <c r="A1533" s="4" t="s">
        <v>1743</v>
      </c>
      <c r="B1533" s="3">
        <f>主线辅助!B1529</f>
        <v>31281542</v>
      </c>
      <c r="C1533" s="3">
        <v>8</v>
      </c>
      <c r="D1533" s="3">
        <v>92</v>
      </c>
      <c r="E1533" s="3">
        <v>3</v>
      </c>
      <c r="F1533" s="25">
        <f t="shared" si="69"/>
        <v>2467863</v>
      </c>
      <c r="G1533" s="25">
        <v>2244110</v>
      </c>
      <c r="H1533" s="26">
        <f>ROUND((F1533/4*5.5+F1533*2.7+F1533/4*10*1)*2,0)*C1533</f>
        <v>259619184</v>
      </c>
      <c r="I1533" s="26">
        <f t="shared" si="70"/>
        <v>236080376</v>
      </c>
      <c r="J1533" s="26"/>
      <c r="K1533" s="35">
        <f>MAX(G1533-MAX(G$5:G1532),0)</f>
        <v>3614</v>
      </c>
      <c r="L1533" s="35">
        <f>MAX(G$5:G1533)</f>
        <v>2244110</v>
      </c>
      <c r="M1533" s="3">
        <v>0.7</v>
      </c>
      <c r="N1533" s="38">
        <f>INT(B1533*0.2)</f>
        <v>6256308</v>
      </c>
      <c r="O1533" s="38">
        <f t="shared" si="71"/>
        <v>935045</v>
      </c>
      <c r="P1533">
        <f>INT(L1533*2.5)</f>
        <v>5610275</v>
      </c>
      <c r="Q1533">
        <f>INT(L1533/4)</f>
        <v>561027</v>
      </c>
      <c r="W1533" s="4" t="s">
        <v>8264</v>
      </c>
      <c r="X1533">
        <v>9</v>
      </c>
      <c r="Y1533">
        <f>IF(MOD(X1533,9)=0,N1533,IF(MOD(X1533,6)=0,N1533,IF(MOD(X1533,3)=0,N1533)))</f>
        <v>6256308</v>
      </c>
      <c r="Z1533">
        <f>IF(MOD(X1533,9)=0,O1533,IF(MOD(X1533,6)=0,O1533,IF(MOD(X1533,3)=0,O1533)))</f>
        <v>935045</v>
      </c>
    </row>
    <row r="1534" spans="1:26">
      <c r="A1534" s="4" t="s">
        <v>322</v>
      </c>
      <c r="B1534" s="3">
        <f>主线辅助!B1530</f>
        <v>31306737</v>
      </c>
      <c r="C1534" s="3">
        <v>8</v>
      </c>
      <c r="D1534" s="3">
        <v>92</v>
      </c>
      <c r="E1534" s="3">
        <v>3</v>
      </c>
      <c r="F1534" s="25">
        <f t="shared" si="69"/>
        <v>2469851</v>
      </c>
      <c r="G1534" s="25">
        <v>2245918</v>
      </c>
      <c r="H1534" s="26">
        <f>ROUND((F1534/4*5.5+F1534*2.7+F1534/4*10*1)*2,0)*C1534</f>
        <v>259828328</v>
      </c>
      <c r="I1534" s="26">
        <f t="shared" si="70"/>
        <v>236270576</v>
      </c>
      <c r="J1534" s="26"/>
      <c r="K1534" s="35">
        <f>MAX(G1534-MAX(G$5:G1533),0)</f>
        <v>1808</v>
      </c>
      <c r="L1534" s="35">
        <f>MAX(G$5:G1534)</f>
        <v>2245918</v>
      </c>
      <c r="M1534" s="3">
        <v>0.7</v>
      </c>
      <c r="N1534" s="38">
        <f>INT(B1534*0.2)</f>
        <v>6261347</v>
      </c>
      <c r="O1534" s="38">
        <f t="shared" si="71"/>
        <v>935798</v>
      </c>
      <c r="P1534">
        <f>INT(L1534*2.5)</f>
        <v>5614795</v>
      </c>
      <c r="Q1534">
        <f>INT(L1534/4)</f>
        <v>561479</v>
      </c>
      <c r="W1534" s="4" t="s">
        <v>8264</v>
      </c>
      <c r="X1534">
        <v>10</v>
      </c>
      <c r="Y1534" t="b">
        <f>IF(MOD(X1534,9)=0,N1534,IF(MOD(X1534,6)=0,N1534,IF(MOD(X1534,3)=0,N1534)))</f>
        <v>0</v>
      </c>
      <c r="Z1534" t="b">
        <f>IF(MOD(X1534,9)=0,O1534,IF(MOD(X1534,6)=0,O1534,IF(MOD(X1534,3)=0,O1534)))</f>
        <v>0</v>
      </c>
    </row>
    <row r="1535" spans="1:26">
      <c r="A1535" s="4" t="s">
        <v>1744</v>
      </c>
      <c r="B1535" s="3">
        <f>主线辅助!B1531</f>
        <v>31462706</v>
      </c>
      <c r="C1535" s="3">
        <v>8</v>
      </c>
      <c r="D1535" s="3">
        <v>92</v>
      </c>
      <c r="E1535" s="3">
        <v>3</v>
      </c>
      <c r="F1535" s="25">
        <f t="shared" si="69"/>
        <v>2482155</v>
      </c>
      <c r="G1535" s="25">
        <v>2257107</v>
      </c>
      <c r="H1535" s="26">
        <f>ROUND((F1535/4*5.5+F1535*2.7+F1535/4*10*1)*2,0)*C1535</f>
        <v>261122704</v>
      </c>
      <c r="I1535" s="26">
        <f t="shared" si="70"/>
        <v>237447656</v>
      </c>
      <c r="J1535" s="26"/>
      <c r="K1535" s="35">
        <f>MAX(G1535-MAX(G$5:G1534),0)</f>
        <v>11189</v>
      </c>
      <c r="L1535" s="35">
        <f>MAX(G$5:G1535)</f>
        <v>2257107</v>
      </c>
      <c r="M1535" s="3">
        <v>0.7</v>
      </c>
      <c r="N1535" s="38">
        <f>INT(B1535*0.2)</f>
        <v>6292541</v>
      </c>
      <c r="O1535" s="38">
        <f t="shared" si="71"/>
        <v>940460</v>
      </c>
      <c r="P1535">
        <f>INT(L1535*2.5)</f>
        <v>5642767</v>
      </c>
      <c r="Q1535">
        <f>INT(L1535/4)</f>
        <v>564276</v>
      </c>
      <c r="W1535" s="4" t="s">
        <v>8265</v>
      </c>
      <c r="X1535">
        <v>1</v>
      </c>
      <c r="Y1535" t="b">
        <f>IF(MOD(X1535,9)=0,N1535,IF(MOD(X1535,6)=0,N1535,IF(MOD(X1535,3)=0,N1535)))</f>
        <v>0</v>
      </c>
      <c r="Z1535" t="b">
        <f>IF(MOD(X1535,9)=0,O1535,IF(MOD(X1535,6)=0,O1535,IF(MOD(X1535,3)=0,O1535)))</f>
        <v>0</v>
      </c>
    </row>
    <row r="1536" spans="1:26">
      <c r="A1536" s="4" t="s">
        <v>1745</v>
      </c>
      <c r="B1536" s="3">
        <f>主线辅助!B1532</f>
        <v>31487938</v>
      </c>
      <c r="C1536" s="3">
        <v>8</v>
      </c>
      <c r="D1536" s="3">
        <v>92</v>
      </c>
      <c r="E1536" s="3">
        <v>3</v>
      </c>
      <c r="F1536" s="25">
        <f t="shared" si="69"/>
        <v>2484146</v>
      </c>
      <c r="G1536" s="25">
        <v>2258917</v>
      </c>
      <c r="H1536" s="26">
        <f>ROUND((F1536/4*5.5+F1536*2.7+F1536/4*10*1)*2,0)*C1536</f>
        <v>261332160</v>
      </c>
      <c r="I1536" s="26">
        <f t="shared" si="70"/>
        <v>237638072</v>
      </c>
      <c r="J1536" s="26"/>
      <c r="K1536" s="35">
        <f>MAX(G1536-MAX(G$5:G1535),0)</f>
        <v>1810</v>
      </c>
      <c r="L1536" s="35">
        <f>MAX(G$5:G1536)</f>
        <v>2258917</v>
      </c>
      <c r="M1536" s="3">
        <v>0.7</v>
      </c>
      <c r="N1536" s="38">
        <f>INT(B1536*0.2)</f>
        <v>6297587</v>
      </c>
      <c r="O1536" s="38">
        <f t="shared" si="71"/>
        <v>941215</v>
      </c>
      <c r="P1536">
        <f>INT(L1536*2.5)</f>
        <v>5647292</v>
      </c>
      <c r="Q1536">
        <f>INT(L1536/4)</f>
        <v>564729</v>
      </c>
      <c r="W1536" s="4" t="s">
        <v>8265</v>
      </c>
      <c r="X1536">
        <v>2</v>
      </c>
      <c r="Y1536" t="b">
        <f>IF(MOD(X1536,9)=0,N1536,IF(MOD(X1536,6)=0,N1536,IF(MOD(X1536,3)=0,N1536)))</f>
        <v>0</v>
      </c>
      <c r="Z1536" t="b">
        <f>IF(MOD(X1536,9)=0,O1536,IF(MOD(X1536,6)=0,O1536,IF(MOD(X1536,3)=0,O1536)))</f>
        <v>0</v>
      </c>
    </row>
    <row r="1537" spans="1:26">
      <c r="A1537" s="4" t="s">
        <v>1746</v>
      </c>
      <c r="B1537" s="3">
        <f>主线辅助!B1533</f>
        <v>31538515</v>
      </c>
      <c r="C1537" s="3">
        <v>8</v>
      </c>
      <c r="D1537" s="3">
        <v>92</v>
      </c>
      <c r="E1537" s="3">
        <v>3</v>
      </c>
      <c r="F1537" s="25">
        <f t="shared" si="69"/>
        <v>2488136</v>
      </c>
      <c r="G1537" s="25">
        <v>2262545</v>
      </c>
      <c r="H1537" s="26">
        <f>ROUND((F1537/4*5.5+F1537*2.7+F1537/4*10*1)*2,0)*C1537</f>
        <v>261751904</v>
      </c>
      <c r="I1537" s="26">
        <f t="shared" si="70"/>
        <v>238019736</v>
      </c>
      <c r="J1537" s="26"/>
      <c r="K1537" s="35">
        <f>MAX(G1537-MAX(G$5:G1536),0)</f>
        <v>3628</v>
      </c>
      <c r="L1537" s="35">
        <f>MAX(G$5:G1537)</f>
        <v>2262545</v>
      </c>
      <c r="M1537" s="3">
        <v>0.7</v>
      </c>
      <c r="N1537" s="38">
        <f>INT(B1537*0.2)</f>
        <v>6307703</v>
      </c>
      <c r="O1537" s="38">
        <f t="shared" si="71"/>
        <v>942726</v>
      </c>
      <c r="P1537">
        <f>INT(L1537*2.5)</f>
        <v>5656362</v>
      </c>
      <c r="Q1537">
        <f>INT(L1537/4)</f>
        <v>565636</v>
      </c>
      <c r="W1537" s="4" t="s">
        <v>8265</v>
      </c>
      <c r="X1537">
        <v>3</v>
      </c>
      <c r="Y1537">
        <f>IF(MOD(X1537,9)=0,N1537,IF(MOD(X1537,6)=0,N1537,IF(MOD(X1537,3)=0,N1537)))</f>
        <v>6307703</v>
      </c>
      <c r="Z1537">
        <f>IF(MOD(X1537,9)=0,O1537,IF(MOD(X1537,6)=0,O1537,IF(MOD(X1537,3)=0,O1537)))</f>
        <v>942726</v>
      </c>
    </row>
    <row r="1538" spans="1:26">
      <c r="A1538" s="4" t="s">
        <v>1747</v>
      </c>
      <c r="B1538" s="3">
        <f>主线辅助!B1534</f>
        <v>31563783</v>
      </c>
      <c r="C1538" s="3">
        <v>8</v>
      </c>
      <c r="D1538" s="3">
        <v>92</v>
      </c>
      <c r="E1538" s="3">
        <v>3</v>
      </c>
      <c r="F1538" s="25">
        <f t="shared" si="69"/>
        <v>2490130</v>
      </c>
      <c r="G1538" s="25">
        <v>2264358</v>
      </c>
      <c r="H1538" s="26">
        <f>ROUND((F1538/4*5.5+F1538*2.7+F1538/4*10*1)*2,0)*C1538</f>
        <v>261961680</v>
      </c>
      <c r="I1538" s="26">
        <f t="shared" si="70"/>
        <v>238210464</v>
      </c>
      <c r="J1538" s="26"/>
      <c r="K1538" s="35">
        <f>MAX(G1538-MAX(G$5:G1537),0)</f>
        <v>1813</v>
      </c>
      <c r="L1538" s="35">
        <f>MAX(G$5:G1538)</f>
        <v>2264358</v>
      </c>
      <c r="M1538" s="3">
        <v>0.7</v>
      </c>
      <c r="N1538" s="38">
        <f>INT(B1538*0.2)</f>
        <v>6312756</v>
      </c>
      <c r="O1538" s="38">
        <f t="shared" si="71"/>
        <v>943482</v>
      </c>
      <c r="P1538">
        <f>INT(L1538*2.5)</f>
        <v>5660895</v>
      </c>
      <c r="Q1538">
        <f>INT(L1538/4)</f>
        <v>566089</v>
      </c>
      <c r="W1538" s="4" t="s">
        <v>8265</v>
      </c>
      <c r="X1538">
        <v>4</v>
      </c>
      <c r="Y1538" t="b">
        <f>IF(MOD(X1538,9)=0,N1538,IF(MOD(X1538,6)=0,N1538,IF(MOD(X1538,3)=0,N1538)))</f>
        <v>0</v>
      </c>
      <c r="Z1538" t="b">
        <f>IF(MOD(X1538,9)=0,O1538,IF(MOD(X1538,6)=0,O1538,IF(MOD(X1538,3)=0,O1538)))</f>
        <v>0</v>
      </c>
    </row>
    <row r="1539" spans="1:26">
      <c r="A1539" s="4" t="s">
        <v>1748</v>
      </c>
      <c r="B1539" s="3">
        <f>主线辅助!B1535</f>
        <v>31589055</v>
      </c>
      <c r="C1539" s="3">
        <v>8</v>
      </c>
      <c r="D1539" s="3">
        <v>92</v>
      </c>
      <c r="E1539" s="3">
        <v>3</v>
      </c>
      <c r="F1539" s="25">
        <f t="shared" si="69"/>
        <v>2492123</v>
      </c>
      <c r="G1539" s="25">
        <v>2266171</v>
      </c>
      <c r="H1539" s="26">
        <f>ROUND((F1539/4*5.5+F1539*2.7+F1539/4*10*1)*2,0)*C1539</f>
        <v>262171336</v>
      </c>
      <c r="I1539" s="26">
        <f t="shared" si="70"/>
        <v>238401192</v>
      </c>
      <c r="J1539" s="26"/>
      <c r="K1539" s="35">
        <f>MAX(G1539-MAX(G$5:G1538),0)</f>
        <v>1813</v>
      </c>
      <c r="L1539" s="35">
        <f>MAX(G$5:G1539)</f>
        <v>2266171</v>
      </c>
      <c r="M1539" s="3">
        <v>0.7</v>
      </c>
      <c r="N1539" s="38">
        <f>INT(B1539*0.2)</f>
        <v>6317811</v>
      </c>
      <c r="O1539" s="38">
        <f t="shared" si="71"/>
        <v>944237</v>
      </c>
      <c r="P1539">
        <f>INT(L1539*2.5)</f>
        <v>5665427</v>
      </c>
      <c r="Q1539">
        <f>INT(L1539/4)</f>
        <v>566542</v>
      </c>
      <c r="W1539" s="4" t="s">
        <v>8265</v>
      </c>
      <c r="X1539">
        <v>5</v>
      </c>
      <c r="Y1539" t="b">
        <f>IF(MOD(X1539,9)=0,N1539,IF(MOD(X1539,6)=0,N1539,IF(MOD(X1539,3)=0,N1539)))</f>
        <v>0</v>
      </c>
      <c r="Z1539" t="b">
        <f>IF(MOD(X1539,9)=0,O1539,IF(MOD(X1539,6)=0,O1539,IF(MOD(X1539,3)=0,O1539)))</f>
        <v>0</v>
      </c>
    </row>
    <row r="1540" spans="1:26">
      <c r="A1540" s="4" t="s">
        <v>1749</v>
      </c>
      <c r="B1540" s="3">
        <f>主线辅助!B1536</f>
        <v>31639761</v>
      </c>
      <c r="C1540" s="3">
        <v>8</v>
      </c>
      <c r="D1540" s="3">
        <v>92</v>
      </c>
      <c r="E1540" s="3">
        <v>3</v>
      </c>
      <c r="F1540" s="25">
        <f t="shared" si="69"/>
        <v>2496124</v>
      </c>
      <c r="G1540" s="25">
        <v>2269808</v>
      </c>
      <c r="H1540" s="26">
        <f>ROUND((F1540/4*5.5+F1540*2.7+F1540/4*10*1)*2,0)*C1540</f>
        <v>262592248</v>
      </c>
      <c r="I1540" s="26">
        <f t="shared" si="70"/>
        <v>238783800</v>
      </c>
      <c r="J1540" s="26"/>
      <c r="K1540" s="35">
        <f>MAX(G1540-MAX(G$5:G1539),0)</f>
        <v>3637</v>
      </c>
      <c r="L1540" s="35">
        <f>MAX(G$5:G1540)</f>
        <v>2269808</v>
      </c>
      <c r="M1540" s="3">
        <v>0.7</v>
      </c>
      <c r="N1540" s="38">
        <f>INT(B1540*0.2)</f>
        <v>6327952</v>
      </c>
      <c r="O1540" s="38">
        <f t="shared" si="71"/>
        <v>945753</v>
      </c>
      <c r="P1540">
        <f>INT(L1540*2.5)</f>
        <v>5674520</v>
      </c>
      <c r="Q1540">
        <f>INT(L1540/4)</f>
        <v>567452</v>
      </c>
      <c r="W1540" s="4" t="s">
        <v>8265</v>
      </c>
      <c r="X1540">
        <v>6</v>
      </c>
      <c r="Y1540">
        <f>IF(MOD(X1540,9)=0,N1540,IF(MOD(X1540,6)=0,N1540,IF(MOD(X1540,3)=0,N1540)))</f>
        <v>6327952</v>
      </c>
      <c r="Z1540">
        <f>IF(MOD(X1540,9)=0,O1540,IF(MOD(X1540,6)=0,O1540,IF(MOD(X1540,3)=0,O1540)))</f>
        <v>945753</v>
      </c>
    </row>
    <row r="1541" spans="1:26">
      <c r="A1541" s="4" t="s">
        <v>1750</v>
      </c>
      <c r="B1541" s="3">
        <f>主线辅助!B1537</f>
        <v>31665070</v>
      </c>
      <c r="C1541" s="3">
        <v>8</v>
      </c>
      <c r="D1541" s="3">
        <v>92</v>
      </c>
      <c r="E1541" s="3">
        <v>3</v>
      </c>
      <c r="F1541" s="25">
        <f t="shared" si="69"/>
        <v>2498120</v>
      </c>
      <c r="G1541" s="25">
        <v>2271624</v>
      </c>
      <c r="H1541" s="26">
        <f>ROUND((F1541/4*5.5+F1541*2.7+F1541/4*10*1)*2,0)*C1541</f>
        <v>262802224</v>
      </c>
      <c r="I1541" s="26">
        <f t="shared" si="70"/>
        <v>238974848</v>
      </c>
      <c r="J1541" s="26"/>
      <c r="K1541" s="35">
        <f>MAX(G1541-MAX(G$5:G1540),0)</f>
        <v>1816</v>
      </c>
      <c r="L1541" s="35">
        <f>MAX(G$5:G1541)</f>
        <v>2271624</v>
      </c>
      <c r="M1541" s="3">
        <v>0.7</v>
      </c>
      <c r="N1541" s="38">
        <f>INT(B1541*0.2)</f>
        <v>6333014</v>
      </c>
      <c r="O1541" s="38">
        <f t="shared" si="71"/>
        <v>946510</v>
      </c>
      <c r="P1541">
        <f>INT(L1541*2.5)</f>
        <v>5679060</v>
      </c>
      <c r="Q1541">
        <f>INT(L1541/4)</f>
        <v>567906</v>
      </c>
      <c r="W1541" s="4" t="s">
        <v>8265</v>
      </c>
      <c r="X1541">
        <v>7</v>
      </c>
      <c r="Y1541" t="b">
        <f>IF(MOD(X1541,9)=0,N1541,IF(MOD(X1541,6)=0,N1541,IF(MOD(X1541,3)=0,N1541)))</f>
        <v>0</v>
      </c>
      <c r="Z1541" t="b">
        <f>IF(MOD(X1541,9)=0,O1541,IF(MOD(X1541,6)=0,O1541,IF(MOD(X1541,3)=0,O1541)))</f>
        <v>0</v>
      </c>
    </row>
    <row r="1542" spans="1:26">
      <c r="A1542" s="4" t="s">
        <v>1751</v>
      </c>
      <c r="B1542" s="3">
        <f>主线辅助!B1538</f>
        <v>31690380</v>
      </c>
      <c r="C1542" s="3">
        <v>8</v>
      </c>
      <c r="D1542" s="3">
        <v>92</v>
      </c>
      <c r="E1542" s="3">
        <v>3</v>
      </c>
      <c r="F1542" s="25">
        <f t="shared" ref="F1542:F1605" si="72">INT(B1542/(5-1.9)/C1542/(D1542/2.7)*100/1.5)</f>
        <v>2500117</v>
      </c>
      <c r="G1542" s="25">
        <v>2273440</v>
      </c>
      <c r="H1542" s="26">
        <f>ROUND((F1542/4*5.5+F1542*2.7+F1542/4*10*1)*2,0)*C1542</f>
        <v>263012312</v>
      </c>
      <c r="I1542" s="26">
        <f t="shared" ref="I1542:I1605" si="73">ROUND((G1542/4*5.5+G1542*2.7+G1542/4*10*1)*2,0)*C1542</f>
        <v>239165888</v>
      </c>
      <c r="J1542" s="26"/>
      <c r="K1542" s="35">
        <f>MAX(G1542-MAX(G$5:G1541),0)</f>
        <v>1816</v>
      </c>
      <c r="L1542" s="35">
        <f>MAX(G$5:G1542)</f>
        <v>2273440</v>
      </c>
      <c r="M1542" s="3">
        <v>0.7</v>
      </c>
      <c r="N1542" s="38">
        <f>INT(B1542*0.2)</f>
        <v>6338076</v>
      </c>
      <c r="O1542" s="38">
        <f t="shared" ref="O1542:O1605" si="74">INT((P1542/15)+Q1542)</f>
        <v>947266</v>
      </c>
      <c r="P1542">
        <f>INT(L1542*2.5)</f>
        <v>5683600</v>
      </c>
      <c r="Q1542">
        <f>INT(L1542/4)</f>
        <v>568360</v>
      </c>
      <c r="W1542" s="4" t="s">
        <v>8265</v>
      </c>
      <c r="X1542">
        <v>8</v>
      </c>
      <c r="Y1542" t="b">
        <f>IF(MOD(X1542,9)=0,N1542,IF(MOD(X1542,6)=0,N1542,IF(MOD(X1542,3)=0,N1542)))</f>
        <v>0</v>
      </c>
      <c r="Z1542" t="b">
        <f>IF(MOD(X1542,9)=0,O1542,IF(MOD(X1542,6)=0,O1542,IF(MOD(X1542,3)=0,O1542)))</f>
        <v>0</v>
      </c>
    </row>
    <row r="1543" spans="1:26">
      <c r="A1543" s="4" t="s">
        <v>1752</v>
      </c>
      <c r="B1543" s="3">
        <f>主线辅助!B1539</f>
        <v>31741217</v>
      </c>
      <c r="C1543" s="3">
        <v>8</v>
      </c>
      <c r="D1543" s="3">
        <v>92</v>
      </c>
      <c r="E1543" s="3">
        <v>3</v>
      </c>
      <c r="F1543" s="25">
        <f t="shared" si="72"/>
        <v>2504128</v>
      </c>
      <c r="G1543" s="25">
        <v>2277087</v>
      </c>
      <c r="H1543" s="26">
        <f>ROUND((F1543/4*5.5+F1543*2.7+F1543/4*10*1)*2,0)*C1543</f>
        <v>263434264</v>
      </c>
      <c r="I1543" s="26">
        <f t="shared" si="73"/>
        <v>239549552</v>
      </c>
      <c r="J1543" s="26"/>
      <c r="K1543" s="35">
        <f>MAX(G1543-MAX(G$5:G1542),0)</f>
        <v>3647</v>
      </c>
      <c r="L1543" s="35">
        <f>MAX(G$5:G1543)</f>
        <v>2277087</v>
      </c>
      <c r="M1543" s="3">
        <v>0.7</v>
      </c>
      <c r="N1543" s="38">
        <f>INT(B1543*0.2)</f>
        <v>6348243</v>
      </c>
      <c r="O1543" s="38">
        <f t="shared" si="74"/>
        <v>948785</v>
      </c>
      <c r="P1543">
        <f>INT(L1543*2.5)</f>
        <v>5692717</v>
      </c>
      <c r="Q1543">
        <f>INT(L1543/4)</f>
        <v>569271</v>
      </c>
      <c r="W1543" s="4" t="s">
        <v>8265</v>
      </c>
      <c r="X1543">
        <v>9</v>
      </c>
      <c r="Y1543">
        <f>IF(MOD(X1543,9)=0,N1543,IF(MOD(X1543,6)=0,N1543,IF(MOD(X1543,3)=0,N1543)))</f>
        <v>6348243</v>
      </c>
      <c r="Z1543">
        <f>IF(MOD(X1543,9)=0,O1543,IF(MOD(X1543,6)=0,O1543,IF(MOD(X1543,3)=0,O1543)))</f>
        <v>948785</v>
      </c>
    </row>
    <row r="1544" spans="1:26">
      <c r="A1544" s="4" t="s">
        <v>324</v>
      </c>
      <c r="B1544" s="3">
        <f>主线辅助!B1540</f>
        <v>31766564</v>
      </c>
      <c r="C1544" s="3">
        <v>8</v>
      </c>
      <c r="D1544" s="3">
        <v>92</v>
      </c>
      <c r="E1544" s="3">
        <v>3</v>
      </c>
      <c r="F1544" s="25">
        <f t="shared" si="72"/>
        <v>2506127</v>
      </c>
      <c r="G1544" s="25">
        <v>2278905</v>
      </c>
      <c r="H1544" s="26">
        <f>ROUND((F1544/4*5.5+F1544*2.7+F1544/4*10*1)*2,0)*C1544</f>
        <v>263644560</v>
      </c>
      <c r="I1544" s="26">
        <f t="shared" si="73"/>
        <v>239740808</v>
      </c>
      <c r="J1544" s="26"/>
      <c r="K1544" s="35">
        <f>MAX(G1544-MAX(G$5:G1543),0)</f>
        <v>1818</v>
      </c>
      <c r="L1544" s="35">
        <f>MAX(G$5:G1544)</f>
        <v>2278905</v>
      </c>
      <c r="M1544" s="3">
        <v>0.7</v>
      </c>
      <c r="N1544" s="38">
        <f>INT(B1544*0.2)</f>
        <v>6353312</v>
      </c>
      <c r="O1544" s="38">
        <f t="shared" si="74"/>
        <v>949543</v>
      </c>
      <c r="P1544">
        <f>INT(L1544*2.5)</f>
        <v>5697262</v>
      </c>
      <c r="Q1544">
        <f>INT(L1544/4)</f>
        <v>569726</v>
      </c>
      <c r="W1544" s="4" t="s">
        <v>8265</v>
      </c>
      <c r="X1544">
        <v>10</v>
      </c>
      <c r="Y1544" t="b">
        <f>IF(MOD(X1544,9)=0,N1544,IF(MOD(X1544,6)=0,N1544,IF(MOD(X1544,3)=0,N1544)))</f>
        <v>0</v>
      </c>
      <c r="Z1544" t="b">
        <f>IF(MOD(X1544,9)=0,O1544,IF(MOD(X1544,6)=0,O1544,IF(MOD(X1544,3)=0,O1544)))</f>
        <v>0</v>
      </c>
    </row>
    <row r="1545" spans="1:26">
      <c r="A1545" s="4" t="s">
        <v>1753</v>
      </c>
      <c r="B1545" s="3">
        <f>主线辅助!B1541</f>
        <v>31923799</v>
      </c>
      <c r="C1545" s="3">
        <v>8</v>
      </c>
      <c r="D1545" s="3">
        <v>92</v>
      </c>
      <c r="E1545" s="3">
        <v>3</v>
      </c>
      <c r="F1545" s="25">
        <f t="shared" si="72"/>
        <v>2518532</v>
      </c>
      <c r="G1545" s="25">
        <v>2290185</v>
      </c>
      <c r="H1545" s="26">
        <f>ROUND((F1545/4*5.5+F1545*2.7+F1545/4*10*1)*2,0)*C1545</f>
        <v>264949568</v>
      </c>
      <c r="I1545" s="26">
        <f t="shared" si="73"/>
        <v>240927464</v>
      </c>
      <c r="J1545" s="26"/>
      <c r="K1545" s="35">
        <f>MAX(G1545-MAX(G$5:G1544),0)</f>
        <v>11280</v>
      </c>
      <c r="L1545" s="35">
        <f>MAX(G$5:G1545)</f>
        <v>2290185</v>
      </c>
      <c r="M1545" s="3">
        <v>0.7</v>
      </c>
      <c r="N1545" s="38">
        <f>INT(B1545*0.2)</f>
        <v>6384759</v>
      </c>
      <c r="O1545" s="38">
        <f t="shared" si="74"/>
        <v>954243</v>
      </c>
      <c r="P1545">
        <f>INT(L1545*2.5)</f>
        <v>5725462</v>
      </c>
      <c r="Q1545">
        <f>INT(L1545/4)</f>
        <v>572546</v>
      </c>
      <c r="W1545" s="4" t="s">
        <v>8266</v>
      </c>
      <c r="X1545">
        <v>1</v>
      </c>
      <c r="Y1545" t="b">
        <f>IF(MOD(X1545,9)=0,N1545,IF(MOD(X1545,6)=0,N1545,IF(MOD(X1545,3)=0,N1545)))</f>
        <v>0</v>
      </c>
      <c r="Z1545" t="b">
        <f>IF(MOD(X1545,9)=0,O1545,IF(MOD(X1545,6)=0,O1545,IF(MOD(X1545,3)=0,O1545)))</f>
        <v>0</v>
      </c>
    </row>
    <row r="1546" spans="1:26">
      <c r="A1546" s="4" t="s">
        <v>1754</v>
      </c>
      <c r="B1546" s="3">
        <f>主线辅助!B1542</f>
        <v>31949182</v>
      </c>
      <c r="C1546" s="3">
        <v>8</v>
      </c>
      <c r="D1546" s="3">
        <v>92</v>
      </c>
      <c r="E1546" s="3">
        <v>3</v>
      </c>
      <c r="F1546" s="25">
        <f t="shared" si="72"/>
        <v>2520535</v>
      </c>
      <c r="G1546" s="25">
        <v>2292006</v>
      </c>
      <c r="H1546" s="26">
        <f>ROUND((F1546/4*5.5+F1546*2.7+F1546/4*10*1)*2,0)*C1546</f>
        <v>265160280</v>
      </c>
      <c r="I1546" s="26">
        <f t="shared" si="73"/>
        <v>241119032</v>
      </c>
      <c r="J1546" s="26"/>
      <c r="K1546" s="35">
        <f>MAX(G1546-MAX(G$5:G1545),0)</f>
        <v>1821</v>
      </c>
      <c r="L1546" s="35">
        <f>MAX(G$5:G1546)</f>
        <v>2292006</v>
      </c>
      <c r="M1546" s="3">
        <v>0.7</v>
      </c>
      <c r="N1546" s="38">
        <f>INT(B1546*0.2)</f>
        <v>6389836</v>
      </c>
      <c r="O1546" s="38">
        <f t="shared" si="74"/>
        <v>955002</v>
      </c>
      <c r="P1546">
        <f>INT(L1546*2.5)</f>
        <v>5730015</v>
      </c>
      <c r="Q1546">
        <f>INT(L1546/4)</f>
        <v>573001</v>
      </c>
      <c r="W1546" s="4" t="s">
        <v>8266</v>
      </c>
      <c r="X1546">
        <v>2</v>
      </c>
      <c r="Y1546" t="b">
        <f>IF(MOD(X1546,9)=0,N1546,IF(MOD(X1546,6)=0,N1546,IF(MOD(X1546,3)=0,N1546)))</f>
        <v>0</v>
      </c>
      <c r="Z1546" t="b">
        <f>IF(MOD(X1546,9)=0,O1546,IF(MOD(X1546,6)=0,O1546,IF(MOD(X1546,3)=0,O1546)))</f>
        <v>0</v>
      </c>
    </row>
    <row r="1547" spans="1:26">
      <c r="A1547" s="4" t="s">
        <v>1755</v>
      </c>
      <c r="B1547" s="3">
        <f>主线辅助!B1543</f>
        <v>32000212</v>
      </c>
      <c r="C1547" s="3">
        <v>8</v>
      </c>
      <c r="D1547" s="3">
        <v>92</v>
      </c>
      <c r="E1547" s="3">
        <v>3</v>
      </c>
      <c r="F1547" s="25">
        <f t="shared" si="72"/>
        <v>2524560</v>
      </c>
      <c r="G1547" s="25">
        <v>2295667</v>
      </c>
      <c r="H1547" s="26">
        <f>ROUND((F1547/4*5.5+F1547*2.7+F1547/4*10*1)*2,0)*C1547</f>
        <v>265583712</v>
      </c>
      <c r="I1547" s="26">
        <f t="shared" si="73"/>
        <v>241504168</v>
      </c>
      <c r="J1547" s="26"/>
      <c r="K1547" s="35">
        <f>MAX(G1547-MAX(G$5:G1546),0)</f>
        <v>3661</v>
      </c>
      <c r="L1547" s="35">
        <f>MAX(G$5:G1547)</f>
        <v>2295667</v>
      </c>
      <c r="M1547" s="3">
        <v>0.7</v>
      </c>
      <c r="N1547" s="38">
        <f>INT(B1547*0.2)</f>
        <v>6400042</v>
      </c>
      <c r="O1547" s="38">
        <f t="shared" si="74"/>
        <v>956527</v>
      </c>
      <c r="P1547">
        <f>INT(L1547*2.5)</f>
        <v>5739167</v>
      </c>
      <c r="Q1547">
        <f>INT(L1547/4)</f>
        <v>573916</v>
      </c>
      <c r="W1547" s="4" t="s">
        <v>8266</v>
      </c>
      <c r="X1547">
        <v>3</v>
      </c>
      <c r="Y1547">
        <f>IF(MOD(X1547,9)=0,N1547,IF(MOD(X1547,6)=0,N1547,IF(MOD(X1547,3)=0,N1547)))</f>
        <v>6400042</v>
      </c>
      <c r="Z1547">
        <f>IF(MOD(X1547,9)=0,O1547,IF(MOD(X1547,6)=0,O1547,IF(MOD(X1547,3)=0,O1547)))</f>
        <v>956527</v>
      </c>
    </row>
    <row r="1548" spans="1:26">
      <c r="A1548" s="4" t="s">
        <v>1756</v>
      </c>
      <c r="B1548" s="3">
        <f>主线辅助!B1544</f>
        <v>32025632</v>
      </c>
      <c r="C1548" s="3">
        <v>8</v>
      </c>
      <c r="D1548" s="3">
        <v>92</v>
      </c>
      <c r="E1548" s="3">
        <v>3</v>
      </c>
      <c r="F1548" s="25">
        <f t="shared" si="72"/>
        <v>2526566</v>
      </c>
      <c r="G1548" s="25">
        <v>2297490</v>
      </c>
      <c r="H1548" s="26">
        <f>ROUND((F1548/4*5.5+F1548*2.7+F1548/4*10*1)*2,0)*C1548</f>
        <v>265794744</v>
      </c>
      <c r="I1548" s="26">
        <f t="shared" si="73"/>
        <v>241695952</v>
      </c>
      <c r="J1548" s="26"/>
      <c r="K1548" s="35">
        <f>MAX(G1548-MAX(G$5:G1547),0)</f>
        <v>1823</v>
      </c>
      <c r="L1548" s="35">
        <f>MAX(G$5:G1548)</f>
        <v>2297490</v>
      </c>
      <c r="M1548" s="3">
        <v>0.7</v>
      </c>
      <c r="N1548" s="38">
        <f>INT(B1548*0.2)</f>
        <v>6405126</v>
      </c>
      <c r="O1548" s="38">
        <f t="shared" si="74"/>
        <v>957287</v>
      </c>
      <c r="P1548">
        <f>INT(L1548*2.5)</f>
        <v>5743725</v>
      </c>
      <c r="Q1548">
        <f>INT(L1548/4)</f>
        <v>574372</v>
      </c>
      <c r="W1548" s="4" t="s">
        <v>8266</v>
      </c>
      <c r="X1548">
        <v>4</v>
      </c>
      <c r="Y1548" t="b">
        <f>IF(MOD(X1548,9)=0,N1548,IF(MOD(X1548,6)=0,N1548,IF(MOD(X1548,3)=0,N1548)))</f>
        <v>0</v>
      </c>
      <c r="Z1548" t="b">
        <f>IF(MOD(X1548,9)=0,O1548,IF(MOD(X1548,6)=0,O1548,IF(MOD(X1548,3)=0,O1548)))</f>
        <v>0</v>
      </c>
    </row>
    <row r="1549" spans="1:26">
      <c r="A1549" s="4" t="s">
        <v>1757</v>
      </c>
      <c r="B1549" s="3">
        <f>主线辅助!B1545</f>
        <v>32051054</v>
      </c>
      <c r="C1549" s="3">
        <v>8</v>
      </c>
      <c r="D1549" s="3">
        <v>92</v>
      </c>
      <c r="E1549" s="3">
        <v>3</v>
      </c>
      <c r="F1549" s="25">
        <f t="shared" si="72"/>
        <v>2528571</v>
      </c>
      <c r="G1549" s="25">
        <v>2299314</v>
      </c>
      <c r="H1549" s="26">
        <f>ROUND((F1549/4*5.5+F1549*2.7+F1549/4*10*1)*2,0)*C1549</f>
        <v>266005672</v>
      </c>
      <c r="I1549" s="26">
        <f t="shared" si="73"/>
        <v>241887832</v>
      </c>
      <c r="J1549" s="26"/>
      <c r="K1549" s="35">
        <f>MAX(G1549-MAX(G$5:G1548),0)</f>
        <v>1824</v>
      </c>
      <c r="L1549" s="35">
        <f>MAX(G$5:G1549)</f>
        <v>2299314</v>
      </c>
      <c r="M1549" s="3">
        <v>0.7</v>
      </c>
      <c r="N1549" s="38">
        <f>INT(B1549*0.2)</f>
        <v>6410210</v>
      </c>
      <c r="O1549" s="38">
        <f t="shared" si="74"/>
        <v>958047</v>
      </c>
      <c r="P1549">
        <f>INT(L1549*2.5)</f>
        <v>5748285</v>
      </c>
      <c r="Q1549">
        <f>INT(L1549/4)</f>
        <v>574828</v>
      </c>
      <c r="W1549" s="4" t="s">
        <v>8266</v>
      </c>
      <c r="X1549">
        <v>5</v>
      </c>
      <c r="Y1549" t="b">
        <f>IF(MOD(X1549,9)=0,N1549,IF(MOD(X1549,6)=0,N1549,IF(MOD(X1549,3)=0,N1549)))</f>
        <v>0</v>
      </c>
      <c r="Z1549" t="b">
        <f>IF(MOD(X1549,9)=0,O1549,IF(MOD(X1549,6)=0,O1549,IF(MOD(X1549,3)=0,O1549)))</f>
        <v>0</v>
      </c>
    </row>
    <row r="1550" spans="1:26">
      <c r="A1550" s="4" t="s">
        <v>1758</v>
      </c>
      <c r="B1550" s="3">
        <f>主线辅助!B1546</f>
        <v>32102215</v>
      </c>
      <c r="C1550" s="3">
        <v>8</v>
      </c>
      <c r="D1550" s="3">
        <v>92</v>
      </c>
      <c r="E1550" s="3">
        <v>3</v>
      </c>
      <c r="F1550" s="25">
        <f t="shared" si="72"/>
        <v>2532608</v>
      </c>
      <c r="G1550" s="25">
        <v>2302984</v>
      </c>
      <c r="H1550" s="26">
        <f>ROUND((F1550/4*5.5+F1550*2.7+F1550/4*10*1)*2,0)*C1550</f>
        <v>266430360</v>
      </c>
      <c r="I1550" s="26">
        <f t="shared" si="73"/>
        <v>242273920</v>
      </c>
      <c r="J1550" s="26"/>
      <c r="K1550" s="35">
        <f>MAX(G1550-MAX(G$5:G1549),0)</f>
        <v>3670</v>
      </c>
      <c r="L1550" s="35">
        <f>MAX(G$5:G1550)</f>
        <v>2302984</v>
      </c>
      <c r="M1550" s="3">
        <v>0.7</v>
      </c>
      <c r="N1550" s="38">
        <f>INT(B1550*0.2)</f>
        <v>6420443</v>
      </c>
      <c r="O1550" s="38">
        <f t="shared" si="74"/>
        <v>959576</v>
      </c>
      <c r="P1550">
        <f>INT(L1550*2.5)</f>
        <v>5757460</v>
      </c>
      <c r="Q1550">
        <f>INT(L1550/4)</f>
        <v>575746</v>
      </c>
      <c r="W1550" s="4" t="s">
        <v>8266</v>
      </c>
      <c r="X1550">
        <v>6</v>
      </c>
      <c r="Y1550">
        <f>IF(MOD(X1550,9)=0,N1550,IF(MOD(X1550,6)=0,N1550,IF(MOD(X1550,3)=0,N1550)))</f>
        <v>6420443</v>
      </c>
      <c r="Z1550">
        <f>IF(MOD(X1550,9)=0,O1550,IF(MOD(X1550,6)=0,O1550,IF(MOD(X1550,3)=0,O1550)))</f>
        <v>959576</v>
      </c>
    </row>
    <row r="1551" spans="1:26">
      <c r="A1551" s="4" t="s">
        <v>1759</v>
      </c>
      <c r="B1551" s="3">
        <f>主线辅助!B1547</f>
        <v>32127673</v>
      </c>
      <c r="C1551" s="3">
        <v>8</v>
      </c>
      <c r="D1551" s="3">
        <v>92</v>
      </c>
      <c r="E1551" s="3">
        <v>3</v>
      </c>
      <c r="F1551" s="25">
        <f t="shared" si="72"/>
        <v>2534616</v>
      </c>
      <c r="G1551" s="25">
        <v>2304811</v>
      </c>
      <c r="H1551" s="26">
        <f>ROUND((F1551/4*5.5+F1551*2.7+F1551/4*10*1)*2,0)*C1551</f>
        <v>266641600</v>
      </c>
      <c r="I1551" s="26">
        <f t="shared" si="73"/>
        <v>242466120</v>
      </c>
      <c r="J1551" s="26"/>
      <c r="K1551" s="35">
        <f>MAX(G1551-MAX(G$5:G1550),0)</f>
        <v>1827</v>
      </c>
      <c r="L1551" s="35">
        <f>MAX(G$5:G1551)</f>
        <v>2304811</v>
      </c>
      <c r="M1551" s="3">
        <v>0.7</v>
      </c>
      <c r="N1551" s="38">
        <f>INT(B1551*0.2)</f>
        <v>6425534</v>
      </c>
      <c r="O1551" s="38">
        <f t="shared" si="74"/>
        <v>960337</v>
      </c>
      <c r="P1551">
        <f>INT(L1551*2.5)</f>
        <v>5762027</v>
      </c>
      <c r="Q1551">
        <f>INT(L1551/4)</f>
        <v>576202</v>
      </c>
      <c r="W1551" s="4" t="s">
        <v>8266</v>
      </c>
      <c r="X1551">
        <v>7</v>
      </c>
      <c r="Y1551" t="b">
        <f>IF(MOD(X1551,9)=0,N1551,IF(MOD(X1551,6)=0,N1551,IF(MOD(X1551,3)=0,N1551)))</f>
        <v>0</v>
      </c>
      <c r="Z1551" t="b">
        <f>IF(MOD(X1551,9)=0,O1551,IF(MOD(X1551,6)=0,O1551,IF(MOD(X1551,3)=0,O1551)))</f>
        <v>0</v>
      </c>
    </row>
    <row r="1552" spans="1:26">
      <c r="A1552" s="4" t="s">
        <v>1760</v>
      </c>
      <c r="B1552" s="3">
        <f>主线辅助!B1548</f>
        <v>32153136</v>
      </c>
      <c r="C1552" s="3">
        <v>8</v>
      </c>
      <c r="D1552" s="3">
        <v>92</v>
      </c>
      <c r="E1552" s="3">
        <v>3</v>
      </c>
      <c r="F1552" s="25">
        <f t="shared" si="72"/>
        <v>2536625</v>
      </c>
      <c r="G1552" s="25">
        <v>2306637</v>
      </c>
      <c r="H1552" s="26">
        <f>ROUND((F1552/4*5.5+F1552*2.7+F1552/4*10*1)*2,0)*C1552</f>
        <v>266852952</v>
      </c>
      <c r="I1552" s="26">
        <f t="shared" si="73"/>
        <v>242658216</v>
      </c>
      <c r="J1552" s="26"/>
      <c r="K1552" s="35">
        <f>MAX(G1552-MAX(G$5:G1551),0)</f>
        <v>1826</v>
      </c>
      <c r="L1552" s="35">
        <f>MAX(G$5:G1552)</f>
        <v>2306637</v>
      </c>
      <c r="M1552" s="3">
        <v>0.7</v>
      </c>
      <c r="N1552" s="38">
        <f>INT(B1552*0.2)</f>
        <v>6430627</v>
      </c>
      <c r="O1552" s="38">
        <f t="shared" si="74"/>
        <v>961098</v>
      </c>
      <c r="P1552">
        <f>INT(L1552*2.5)</f>
        <v>5766592</v>
      </c>
      <c r="Q1552">
        <f>INT(L1552/4)</f>
        <v>576659</v>
      </c>
      <c r="W1552" s="4" t="s">
        <v>8266</v>
      </c>
      <c r="X1552">
        <v>8</v>
      </c>
      <c r="Y1552" t="b">
        <f>IF(MOD(X1552,9)=0,N1552,IF(MOD(X1552,6)=0,N1552,IF(MOD(X1552,3)=0,N1552)))</f>
        <v>0</v>
      </c>
      <c r="Z1552" t="b">
        <f>IF(MOD(X1552,9)=0,O1552,IF(MOD(X1552,6)=0,O1552,IF(MOD(X1552,3)=0,O1552)))</f>
        <v>0</v>
      </c>
    </row>
    <row r="1553" spans="1:26">
      <c r="A1553" s="4" t="s">
        <v>1761</v>
      </c>
      <c r="B1553" s="3">
        <f>主线辅助!B1549</f>
        <v>32204426</v>
      </c>
      <c r="C1553" s="3">
        <v>8</v>
      </c>
      <c r="D1553" s="3">
        <v>92</v>
      </c>
      <c r="E1553" s="3">
        <v>3</v>
      </c>
      <c r="F1553" s="25">
        <f t="shared" si="72"/>
        <v>2540671</v>
      </c>
      <c r="G1553" s="25">
        <v>2310317</v>
      </c>
      <c r="H1553" s="26">
        <f>ROUND((F1553/4*5.5+F1553*2.7+F1553/4*10*1)*2,0)*C1553</f>
        <v>267278592</v>
      </c>
      <c r="I1553" s="26">
        <f t="shared" si="73"/>
        <v>243045352</v>
      </c>
      <c r="J1553" s="26"/>
      <c r="K1553" s="35">
        <f>MAX(G1553-MAX(G$5:G1552),0)</f>
        <v>3680</v>
      </c>
      <c r="L1553" s="35">
        <f>MAX(G$5:G1553)</f>
        <v>2310317</v>
      </c>
      <c r="M1553" s="3">
        <v>0.7</v>
      </c>
      <c r="N1553" s="38">
        <f>INT(B1553*0.2)</f>
        <v>6440885</v>
      </c>
      <c r="O1553" s="38">
        <f t="shared" si="74"/>
        <v>962631</v>
      </c>
      <c r="P1553">
        <f>INT(L1553*2.5)</f>
        <v>5775792</v>
      </c>
      <c r="Q1553">
        <f>INT(L1553/4)</f>
        <v>577579</v>
      </c>
      <c r="W1553" s="4" t="s">
        <v>8266</v>
      </c>
      <c r="X1553">
        <v>9</v>
      </c>
      <c r="Y1553">
        <f>IF(MOD(X1553,9)=0,N1553,IF(MOD(X1553,6)=0,N1553,IF(MOD(X1553,3)=0,N1553)))</f>
        <v>6440885</v>
      </c>
      <c r="Z1553">
        <f>IF(MOD(X1553,9)=0,O1553,IF(MOD(X1553,6)=0,O1553,IF(MOD(X1553,3)=0,O1553)))</f>
        <v>962631</v>
      </c>
    </row>
    <row r="1554" spans="1:26">
      <c r="A1554" s="4" t="s">
        <v>326</v>
      </c>
      <c r="B1554" s="3">
        <f>主线辅助!B1550</f>
        <v>32229925</v>
      </c>
      <c r="C1554" s="3">
        <v>8</v>
      </c>
      <c r="D1554" s="3">
        <v>92</v>
      </c>
      <c r="E1554" s="3">
        <v>3</v>
      </c>
      <c r="F1554" s="25">
        <f t="shared" si="72"/>
        <v>2542683</v>
      </c>
      <c r="G1554" s="25">
        <v>2312146</v>
      </c>
      <c r="H1554" s="26">
        <f>ROUND((F1554/4*5.5+F1554*2.7+F1554/4*10*1)*2,0)*C1554</f>
        <v>267490248</v>
      </c>
      <c r="I1554" s="26">
        <f t="shared" si="73"/>
        <v>243237760</v>
      </c>
      <c r="J1554" s="26"/>
      <c r="K1554" s="35">
        <f>MAX(G1554-MAX(G$5:G1553),0)</f>
        <v>1829</v>
      </c>
      <c r="L1554" s="35">
        <f>MAX(G$5:G1554)</f>
        <v>2312146</v>
      </c>
      <c r="M1554" s="3">
        <v>0.7</v>
      </c>
      <c r="N1554" s="38">
        <f>INT(B1554*0.2)</f>
        <v>6445985</v>
      </c>
      <c r="O1554" s="38">
        <f t="shared" si="74"/>
        <v>963393</v>
      </c>
      <c r="P1554">
        <f>INT(L1554*2.5)</f>
        <v>5780365</v>
      </c>
      <c r="Q1554">
        <f>INT(L1554/4)</f>
        <v>578036</v>
      </c>
      <c r="W1554" s="4" t="s">
        <v>8266</v>
      </c>
      <c r="X1554">
        <v>10</v>
      </c>
      <c r="Y1554" t="b">
        <f>IF(MOD(X1554,9)=0,N1554,IF(MOD(X1554,6)=0,N1554,IF(MOD(X1554,3)=0,N1554)))</f>
        <v>0</v>
      </c>
      <c r="Z1554" t="b">
        <f>IF(MOD(X1554,9)=0,O1554,IF(MOD(X1554,6)=0,O1554,IF(MOD(X1554,3)=0,O1554)))</f>
        <v>0</v>
      </c>
    </row>
    <row r="1555" spans="1:26">
      <c r="A1555" s="4" t="s">
        <v>1762</v>
      </c>
      <c r="B1555" s="3">
        <f>主线辅助!B1551</f>
        <v>32388429</v>
      </c>
      <c r="C1555" s="3">
        <v>8</v>
      </c>
      <c r="D1555" s="3">
        <v>94</v>
      </c>
      <c r="E1555" s="3">
        <v>3</v>
      </c>
      <c r="F1555" s="25">
        <f t="shared" si="72"/>
        <v>2500822</v>
      </c>
      <c r="G1555" s="25">
        <v>2274081</v>
      </c>
      <c r="H1555" s="26">
        <f>ROUND((F1555/4*5.5+F1555*2.7+F1555/4*10*1)*2,0)*C1555</f>
        <v>263086472</v>
      </c>
      <c r="I1555" s="26">
        <f t="shared" si="73"/>
        <v>239233320</v>
      </c>
      <c r="J1555" s="26"/>
      <c r="K1555" s="35">
        <f>MAX(G1555-MAX(G$5:G1554),0)</f>
        <v>0</v>
      </c>
      <c r="L1555" s="35">
        <f>MAX(G$5:G1555)</f>
        <v>2312146</v>
      </c>
      <c r="M1555" s="3">
        <v>0.7</v>
      </c>
      <c r="N1555" s="38">
        <f>INT(B1555*0.2)</f>
        <v>6477685</v>
      </c>
      <c r="O1555" s="38">
        <f t="shared" si="74"/>
        <v>963393</v>
      </c>
      <c r="P1555">
        <f>INT(L1555*2.5)</f>
        <v>5780365</v>
      </c>
      <c r="Q1555">
        <f>INT(L1555/4)</f>
        <v>578036</v>
      </c>
      <c r="W1555" s="4" t="s">
        <v>8267</v>
      </c>
      <c r="X1555">
        <v>1</v>
      </c>
      <c r="Y1555" t="b">
        <f>IF(MOD(X1555,9)=0,N1555,IF(MOD(X1555,6)=0,N1555,IF(MOD(X1555,3)=0,N1555)))</f>
        <v>0</v>
      </c>
      <c r="Z1555" t="b">
        <f>IF(MOD(X1555,9)=0,O1555,IF(MOD(X1555,6)=0,O1555,IF(MOD(X1555,3)=0,O1555)))</f>
        <v>0</v>
      </c>
    </row>
    <row r="1556" spans="1:26">
      <c r="A1556" s="4" t="s">
        <v>1763</v>
      </c>
      <c r="B1556" s="3">
        <f>主线辅助!B1552</f>
        <v>32413965</v>
      </c>
      <c r="C1556" s="3">
        <v>8</v>
      </c>
      <c r="D1556" s="3">
        <v>94</v>
      </c>
      <c r="E1556" s="3">
        <v>3</v>
      </c>
      <c r="F1556" s="25">
        <f t="shared" si="72"/>
        <v>2502794</v>
      </c>
      <c r="G1556" s="25">
        <v>2275874</v>
      </c>
      <c r="H1556" s="26">
        <f>ROUND((F1556/4*5.5+F1556*2.7+F1556/4*10*1)*2,0)*C1556</f>
        <v>263293928</v>
      </c>
      <c r="I1556" s="26">
        <f t="shared" si="73"/>
        <v>239421944</v>
      </c>
      <c r="J1556" s="26"/>
      <c r="K1556" s="35">
        <f>MAX(G1556-MAX(G$5:G1555),0)</f>
        <v>0</v>
      </c>
      <c r="L1556" s="35">
        <f>MAX(G$5:G1556)</f>
        <v>2312146</v>
      </c>
      <c r="M1556" s="3">
        <v>0.7</v>
      </c>
      <c r="N1556" s="38">
        <f>INT(B1556*0.2)</f>
        <v>6482793</v>
      </c>
      <c r="O1556" s="38">
        <f t="shared" si="74"/>
        <v>963393</v>
      </c>
      <c r="P1556">
        <f>INT(L1556*2.5)</f>
        <v>5780365</v>
      </c>
      <c r="Q1556">
        <f>INT(L1556/4)</f>
        <v>578036</v>
      </c>
      <c r="W1556" s="4" t="s">
        <v>8267</v>
      </c>
      <c r="X1556">
        <v>2</v>
      </c>
      <c r="Y1556" t="b">
        <f>IF(MOD(X1556,9)=0,N1556,IF(MOD(X1556,6)=0,N1556,IF(MOD(X1556,3)=0,N1556)))</f>
        <v>0</v>
      </c>
      <c r="Z1556" t="b">
        <f>IF(MOD(X1556,9)=0,O1556,IF(MOD(X1556,6)=0,O1556,IF(MOD(X1556,3)=0,O1556)))</f>
        <v>0</v>
      </c>
    </row>
    <row r="1557" spans="1:26">
      <c r="A1557" s="4" t="s">
        <v>1764</v>
      </c>
      <c r="B1557" s="3">
        <f>主线辅助!B1553</f>
        <v>32465446</v>
      </c>
      <c r="C1557" s="3">
        <v>8</v>
      </c>
      <c r="D1557" s="3">
        <v>94</v>
      </c>
      <c r="E1557" s="3">
        <v>3</v>
      </c>
      <c r="F1557" s="25">
        <f t="shared" si="72"/>
        <v>2506769</v>
      </c>
      <c r="G1557" s="25">
        <v>2279488</v>
      </c>
      <c r="H1557" s="26">
        <f>ROUND((F1557/4*5.5+F1557*2.7+F1557/4*10*1)*2,0)*C1557</f>
        <v>263712096</v>
      </c>
      <c r="I1557" s="26">
        <f t="shared" si="73"/>
        <v>239802136</v>
      </c>
      <c r="J1557" s="26"/>
      <c r="K1557" s="35">
        <f>MAX(G1557-MAX(G$5:G1556),0)</f>
        <v>0</v>
      </c>
      <c r="L1557" s="35">
        <f>MAX(G$5:G1557)</f>
        <v>2312146</v>
      </c>
      <c r="M1557" s="3">
        <v>0.7</v>
      </c>
      <c r="N1557" s="38">
        <f>INT(B1557*0.2)</f>
        <v>6493089</v>
      </c>
      <c r="O1557" s="38">
        <f t="shared" si="74"/>
        <v>963393</v>
      </c>
      <c r="P1557">
        <f>INT(L1557*2.5)</f>
        <v>5780365</v>
      </c>
      <c r="Q1557">
        <f>INT(L1557/4)</f>
        <v>578036</v>
      </c>
      <c r="W1557" s="4" t="s">
        <v>8267</v>
      </c>
      <c r="X1557">
        <v>3</v>
      </c>
      <c r="Y1557">
        <f>IF(MOD(X1557,9)=0,N1557,IF(MOD(X1557,6)=0,N1557,IF(MOD(X1557,3)=0,N1557)))</f>
        <v>6493089</v>
      </c>
      <c r="Z1557">
        <f>IF(MOD(X1557,9)=0,O1557,IF(MOD(X1557,6)=0,O1557,IF(MOD(X1557,3)=0,O1557)))</f>
        <v>963393</v>
      </c>
    </row>
    <row r="1558" spans="1:26">
      <c r="A1558" s="4" t="s">
        <v>1765</v>
      </c>
      <c r="B1558" s="3">
        <f>主线辅助!B1554</f>
        <v>32491018</v>
      </c>
      <c r="C1558" s="3">
        <v>8</v>
      </c>
      <c r="D1558" s="3">
        <v>94</v>
      </c>
      <c r="E1558" s="3">
        <v>3</v>
      </c>
      <c r="F1558" s="25">
        <f t="shared" si="72"/>
        <v>2508743</v>
      </c>
      <c r="G1558" s="25">
        <v>2281284</v>
      </c>
      <c r="H1558" s="26">
        <f>ROUND((F1558/4*5.5+F1558*2.7+F1558/4*10*1)*2,0)*C1558</f>
        <v>263919760</v>
      </c>
      <c r="I1558" s="26">
        <f t="shared" si="73"/>
        <v>239991080</v>
      </c>
      <c r="J1558" s="26"/>
      <c r="K1558" s="35">
        <f>MAX(G1558-MAX(G$5:G1557),0)</f>
        <v>0</v>
      </c>
      <c r="L1558" s="35">
        <f>MAX(G$5:G1558)</f>
        <v>2312146</v>
      </c>
      <c r="M1558" s="3">
        <v>0.7</v>
      </c>
      <c r="N1558" s="38">
        <f>INT(B1558*0.2)</f>
        <v>6498203</v>
      </c>
      <c r="O1558" s="38">
        <f t="shared" si="74"/>
        <v>963393</v>
      </c>
      <c r="P1558">
        <f>INT(L1558*2.5)</f>
        <v>5780365</v>
      </c>
      <c r="Q1558">
        <f>INT(L1558/4)</f>
        <v>578036</v>
      </c>
      <c r="W1558" s="4" t="s">
        <v>8267</v>
      </c>
      <c r="X1558">
        <v>4</v>
      </c>
      <c r="Y1558" t="b">
        <f>IF(MOD(X1558,9)=0,N1558,IF(MOD(X1558,6)=0,N1558,IF(MOD(X1558,3)=0,N1558)))</f>
        <v>0</v>
      </c>
      <c r="Z1558" t="b">
        <f>IF(MOD(X1558,9)=0,O1558,IF(MOD(X1558,6)=0,O1558,IF(MOD(X1558,3)=0,O1558)))</f>
        <v>0</v>
      </c>
    </row>
    <row r="1559" spans="1:26">
      <c r="A1559" s="4" t="s">
        <v>1766</v>
      </c>
      <c r="B1559" s="3">
        <f>主线辅助!B1555</f>
        <v>32516594</v>
      </c>
      <c r="C1559" s="3">
        <v>8</v>
      </c>
      <c r="D1559" s="3">
        <v>94</v>
      </c>
      <c r="E1559" s="3">
        <v>3</v>
      </c>
      <c r="F1559" s="25">
        <f t="shared" si="72"/>
        <v>2510718</v>
      </c>
      <c r="G1559" s="25">
        <v>2283079</v>
      </c>
      <c r="H1559" s="26">
        <f>ROUND((F1559/4*5.5+F1559*2.7+F1559/4*10*1)*2,0)*C1559</f>
        <v>264127536</v>
      </c>
      <c r="I1559" s="26">
        <f t="shared" si="73"/>
        <v>240179912</v>
      </c>
      <c r="J1559" s="26"/>
      <c r="K1559" s="35">
        <f>MAX(G1559-MAX(G$5:G1558),0)</f>
        <v>0</v>
      </c>
      <c r="L1559" s="35">
        <f>MAX(G$5:G1559)</f>
        <v>2312146</v>
      </c>
      <c r="M1559" s="3">
        <v>0.7</v>
      </c>
      <c r="N1559" s="38">
        <f>INT(B1559*0.2)</f>
        <v>6503318</v>
      </c>
      <c r="O1559" s="38">
        <f t="shared" si="74"/>
        <v>963393</v>
      </c>
      <c r="P1559">
        <f>INT(L1559*2.5)</f>
        <v>5780365</v>
      </c>
      <c r="Q1559">
        <f>INT(L1559/4)</f>
        <v>578036</v>
      </c>
      <c r="W1559" s="4" t="s">
        <v>8267</v>
      </c>
      <c r="X1559">
        <v>5</v>
      </c>
      <c r="Y1559" t="b">
        <f>IF(MOD(X1559,9)=0,N1559,IF(MOD(X1559,6)=0,N1559,IF(MOD(X1559,3)=0,N1559)))</f>
        <v>0</v>
      </c>
      <c r="Z1559" t="b">
        <f>IF(MOD(X1559,9)=0,O1559,IF(MOD(X1559,6)=0,O1559,IF(MOD(X1559,3)=0,O1559)))</f>
        <v>0</v>
      </c>
    </row>
    <row r="1560" spans="1:26">
      <c r="A1560" s="4" t="s">
        <v>1767</v>
      </c>
      <c r="B1560" s="3">
        <f>主线辅助!B1556</f>
        <v>32568206</v>
      </c>
      <c r="C1560" s="3">
        <v>8</v>
      </c>
      <c r="D1560" s="3">
        <v>94</v>
      </c>
      <c r="E1560" s="3">
        <v>3</v>
      </c>
      <c r="F1560" s="25">
        <f t="shared" si="72"/>
        <v>2514703</v>
      </c>
      <c r="G1560" s="25">
        <v>2286703</v>
      </c>
      <c r="H1560" s="26">
        <f>ROUND((F1560/4*5.5+F1560*2.7+F1560/4*10*1)*2,0)*C1560</f>
        <v>264546752</v>
      </c>
      <c r="I1560" s="26">
        <f t="shared" si="73"/>
        <v>240561152</v>
      </c>
      <c r="J1560" s="26"/>
      <c r="K1560" s="35">
        <f>MAX(G1560-MAX(G$5:G1559),0)</f>
        <v>0</v>
      </c>
      <c r="L1560" s="35">
        <f>MAX(G$5:G1560)</f>
        <v>2312146</v>
      </c>
      <c r="M1560" s="3">
        <v>0.7</v>
      </c>
      <c r="N1560" s="38">
        <f>INT(B1560*0.2)</f>
        <v>6513641</v>
      </c>
      <c r="O1560" s="38">
        <f t="shared" si="74"/>
        <v>963393</v>
      </c>
      <c r="P1560">
        <f>INT(L1560*2.5)</f>
        <v>5780365</v>
      </c>
      <c r="Q1560">
        <f>INT(L1560/4)</f>
        <v>578036</v>
      </c>
      <c r="W1560" s="4" t="s">
        <v>8267</v>
      </c>
      <c r="X1560">
        <v>6</v>
      </c>
      <c r="Y1560">
        <f>IF(MOD(X1560,9)=0,N1560,IF(MOD(X1560,6)=0,N1560,IF(MOD(X1560,3)=0,N1560)))</f>
        <v>6513641</v>
      </c>
      <c r="Z1560">
        <f>IF(MOD(X1560,9)=0,O1560,IF(MOD(X1560,6)=0,O1560,IF(MOD(X1560,3)=0,O1560)))</f>
        <v>963393</v>
      </c>
    </row>
    <row r="1561" spans="1:26">
      <c r="A1561" s="4" t="s">
        <v>1768</v>
      </c>
      <c r="B1561" s="3">
        <f>主线辅助!B1557</f>
        <v>32593816</v>
      </c>
      <c r="C1561" s="3">
        <v>8</v>
      </c>
      <c r="D1561" s="3">
        <v>94</v>
      </c>
      <c r="E1561" s="3">
        <v>3</v>
      </c>
      <c r="F1561" s="25">
        <f t="shared" si="72"/>
        <v>2516681</v>
      </c>
      <c r="G1561" s="25">
        <v>2288501</v>
      </c>
      <c r="H1561" s="26">
        <f>ROUND((F1561/4*5.5+F1561*2.7+F1561/4*10*1)*2,0)*C1561</f>
        <v>264754840</v>
      </c>
      <c r="I1561" s="26">
        <f t="shared" si="73"/>
        <v>240750304</v>
      </c>
      <c r="J1561" s="26"/>
      <c r="K1561" s="35">
        <f>MAX(G1561-MAX(G$5:G1560),0)</f>
        <v>0</v>
      </c>
      <c r="L1561" s="35">
        <f>MAX(G$5:G1561)</f>
        <v>2312146</v>
      </c>
      <c r="M1561" s="3">
        <v>0.7</v>
      </c>
      <c r="N1561" s="38">
        <f>INT(B1561*0.2)</f>
        <v>6518763</v>
      </c>
      <c r="O1561" s="38">
        <f t="shared" si="74"/>
        <v>963393</v>
      </c>
      <c r="P1561">
        <f>INT(L1561*2.5)</f>
        <v>5780365</v>
      </c>
      <c r="Q1561">
        <f>INT(L1561/4)</f>
        <v>578036</v>
      </c>
      <c r="W1561" s="4" t="s">
        <v>8267</v>
      </c>
      <c r="X1561">
        <v>7</v>
      </c>
      <c r="Y1561" t="b">
        <f>IF(MOD(X1561,9)=0,N1561,IF(MOD(X1561,6)=0,N1561,IF(MOD(X1561,3)=0,N1561)))</f>
        <v>0</v>
      </c>
      <c r="Z1561" t="b">
        <f>IF(MOD(X1561,9)=0,O1561,IF(MOD(X1561,6)=0,O1561,IF(MOD(X1561,3)=0,O1561)))</f>
        <v>0</v>
      </c>
    </row>
    <row r="1562" spans="1:26">
      <c r="A1562" s="4" t="s">
        <v>1769</v>
      </c>
      <c r="B1562" s="3">
        <f>主线辅助!B1558</f>
        <v>32619431</v>
      </c>
      <c r="C1562" s="3">
        <v>8</v>
      </c>
      <c r="D1562" s="3">
        <v>94</v>
      </c>
      <c r="E1562" s="3">
        <v>3</v>
      </c>
      <c r="F1562" s="25">
        <f t="shared" si="72"/>
        <v>2518658</v>
      </c>
      <c r="G1562" s="25">
        <v>2290300</v>
      </c>
      <c r="H1562" s="26">
        <f>ROUND((F1562/4*5.5+F1562*2.7+F1562/4*10*1)*2,0)*C1562</f>
        <v>264962824</v>
      </c>
      <c r="I1562" s="26">
        <f t="shared" si="73"/>
        <v>240939560</v>
      </c>
      <c r="J1562" s="26"/>
      <c r="K1562" s="35">
        <f>MAX(G1562-MAX(G$5:G1561),0)</f>
        <v>0</v>
      </c>
      <c r="L1562" s="35">
        <f>MAX(G$5:G1562)</f>
        <v>2312146</v>
      </c>
      <c r="M1562" s="3">
        <v>0.7</v>
      </c>
      <c r="N1562" s="38">
        <f>INT(B1562*0.2)</f>
        <v>6523886</v>
      </c>
      <c r="O1562" s="38">
        <f t="shared" si="74"/>
        <v>963393</v>
      </c>
      <c r="P1562">
        <f>INT(L1562*2.5)</f>
        <v>5780365</v>
      </c>
      <c r="Q1562">
        <f>INT(L1562/4)</f>
        <v>578036</v>
      </c>
      <c r="W1562" s="4" t="s">
        <v>8267</v>
      </c>
      <c r="X1562">
        <v>8</v>
      </c>
      <c r="Y1562" t="b">
        <f>IF(MOD(X1562,9)=0,N1562,IF(MOD(X1562,6)=0,N1562,IF(MOD(X1562,3)=0,N1562)))</f>
        <v>0</v>
      </c>
      <c r="Z1562" t="b">
        <f>IF(MOD(X1562,9)=0,O1562,IF(MOD(X1562,6)=0,O1562,IF(MOD(X1562,3)=0,O1562)))</f>
        <v>0</v>
      </c>
    </row>
    <row r="1563" spans="1:26">
      <c r="A1563" s="4" t="s">
        <v>1770</v>
      </c>
      <c r="B1563" s="3">
        <f>主线辅助!B1559</f>
        <v>32671175</v>
      </c>
      <c r="C1563" s="3">
        <v>8</v>
      </c>
      <c r="D1563" s="3">
        <v>94</v>
      </c>
      <c r="E1563" s="3">
        <v>3</v>
      </c>
      <c r="F1563" s="25">
        <f t="shared" si="72"/>
        <v>2522654</v>
      </c>
      <c r="G1563" s="25">
        <v>2293933</v>
      </c>
      <c r="H1563" s="26">
        <f>ROUND((F1563/4*5.5+F1563*2.7+F1563/4*10*1)*2,0)*C1563</f>
        <v>265383200</v>
      </c>
      <c r="I1563" s="26">
        <f t="shared" si="73"/>
        <v>241321752</v>
      </c>
      <c r="J1563" s="26"/>
      <c r="K1563" s="35">
        <f>MAX(G1563-MAX(G$5:G1562),0)</f>
        <v>0</v>
      </c>
      <c r="L1563" s="35">
        <f>MAX(G$5:G1563)</f>
        <v>2312146</v>
      </c>
      <c r="M1563" s="3">
        <v>0.7</v>
      </c>
      <c r="N1563" s="38">
        <f>INT(B1563*0.2)</f>
        <v>6534235</v>
      </c>
      <c r="O1563" s="38">
        <f t="shared" si="74"/>
        <v>963393</v>
      </c>
      <c r="P1563">
        <f>INT(L1563*2.5)</f>
        <v>5780365</v>
      </c>
      <c r="Q1563">
        <f>INT(L1563/4)</f>
        <v>578036</v>
      </c>
      <c r="W1563" s="4" t="s">
        <v>8267</v>
      </c>
      <c r="X1563">
        <v>9</v>
      </c>
      <c r="Y1563">
        <f>IF(MOD(X1563,9)=0,N1563,IF(MOD(X1563,6)=0,N1563,IF(MOD(X1563,3)=0,N1563)))</f>
        <v>6534235</v>
      </c>
      <c r="Z1563">
        <f>IF(MOD(X1563,9)=0,O1563,IF(MOD(X1563,6)=0,O1563,IF(MOD(X1563,3)=0,O1563)))</f>
        <v>963393</v>
      </c>
    </row>
    <row r="1564" spans="1:26">
      <c r="A1564" s="4" t="s">
        <v>328</v>
      </c>
      <c r="B1564" s="3">
        <f>主线辅助!B1560</f>
        <v>32696826</v>
      </c>
      <c r="C1564" s="3">
        <v>8</v>
      </c>
      <c r="D1564" s="3">
        <v>94</v>
      </c>
      <c r="E1564" s="3">
        <v>3</v>
      </c>
      <c r="F1564" s="25">
        <f t="shared" si="72"/>
        <v>2524634</v>
      </c>
      <c r="G1564" s="25">
        <v>2295734</v>
      </c>
      <c r="H1564" s="26">
        <f>ROUND((F1564/4*5.5+F1564*2.7+F1564/4*10*1)*2,0)*C1564</f>
        <v>265591496</v>
      </c>
      <c r="I1564" s="26">
        <f t="shared" si="73"/>
        <v>241511216</v>
      </c>
      <c r="J1564" s="26"/>
      <c r="K1564" s="35">
        <f>MAX(G1564-MAX(G$5:G1563),0)</f>
        <v>0</v>
      </c>
      <c r="L1564" s="35">
        <f>MAX(G$5:G1564)</f>
        <v>2312146</v>
      </c>
      <c r="M1564" s="3">
        <v>0.7</v>
      </c>
      <c r="N1564" s="38">
        <f>INT(B1564*0.2)</f>
        <v>6539365</v>
      </c>
      <c r="O1564" s="38">
        <f t="shared" si="74"/>
        <v>963393</v>
      </c>
      <c r="P1564">
        <f>INT(L1564*2.5)</f>
        <v>5780365</v>
      </c>
      <c r="Q1564">
        <f>INT(L1564/4)</f>
        <v>578036</v>
      </c>
      <c r="W1564" s="4" t="s">
        <v>8267</v>
      </c>
      <c r="X1564">
        <v>10</v>
      </c>
      <c r="Y1564" t="b">
        <f>IF(MOD(X1564,9)=0,N1564,IF(MOD(X1564,6)=0,N1564,IF(MOD(X1564,3)=0,N1564)))</f>
        <v>0</v>
      </c>
      <c r="Z1564" t="b">
        <f>IF(MOD(X1564,9)=0,O1564,IF(MOD(X1564,6)=0,O1564,IF(MOD(X1564,3)=0,O1564)))</f>
        <v>0</v>
      </c>
    </row>
    <row r="1565" spans="1:26">
      <c r="A1565" s="4" t="s">
        <v>1771</v>
      </c>
      <c r="B1565" s="3">
        <f>主线辅助!B1561</f>
        <v>32856599</v>
      </c>
      <c r="C1565" s="3">
        <v>8</v>
      </c>
      <c r="D1565" s="3">
        <v>94</v>
      </c>
      <c r="E1565" s="3">
        <v>3</v>
      </c>
      <c r="F1565" s="25">
        <f t="shared" si="72"/>
        <v>2536971</v>
      </c>
      <c r="G1565" s="25">
        <v>2306952</v>
      </c>
      <c r="H1565" s="26">
        <f>ROUND((F1565/4*5.5+F1565*2.7+F1565/4*10*1)*2,0)*C1565</f>
        <v>266889352</v>
      </c>
      <c r="I1565" s="26">
        <f t="shared" si="73"/>
        <v>242691352</v>
      </c>
      <c r="J1565" s="26"/>
      <c r="K1565" s="35">
        <f>MAX(G1565-MAX(G$5:G1564),0)</f>
        <v>0</v>
      </c>
      <c r="L1565" s="35">
        <f>MAX(G$5:G1565)</f>
        <v>2312146</v>
      </c>
      <c r="M1565" s="3">
        <v>0.7</v>
      </c>
      <c r="N1565" s="38">
        <f>INT(B1565*0.2)</f>
        <v>6571319</v>
      </c>
      <c r="O1565" s="38">
        <f t="shared" si="74"/>
        <v>963393</v>
      </c>
      <c r="P1565">
        <f>INT(L1565*2.5)</f>
        <v>5780365</v>
      </c>
      <c r="Q1565">
        <f>INT(L1565/4)</f>
        <v>578036</v>
      </c>
      <c r="W1565" s="4" t="s">
        <v>8268</v>
      </c>
      <c r="X1565">
        <v>1</v>
      </c>
      <c r="Y1565" t="b">
        <f>IF(MOD(X1565,9)=0,N1565,IF(MOD(X1565,6)=0,N1565,IF(MOD(X1565,3)=0,N1565)))</f>
        <v>0</v>
      </c>
      <c r="Z1565" t="b">
        <f>IF(MOD(X1565,9)=0,O1565,IF(MOD(X1565,6)=0,O1565,IF(MOD(X1565,3)=0,O1565)))</f>
        <v>0</v>
      </c>
    </row>
    <row r="1566" spans="1:26">
      <c r="A1566" s="4" t="s">
        <v>1772</v>
      </c>
      <c r="B1566" s="3">
        <f>主线辅助!B1562</f>
        <v>32882287</v>
      </c>
      <c r="C1566" s="3">
        <v>8</v>
      </c>
      <c r="D1566" s="3">
        <v>94</v>
      </c>
      <c r="E1566" s="3">
        <v>3</v>
      </c>
      <c r="F1566" s="25">
        <f t="shared" si="72"/>
        <v>2538954</v>
      </c>
      <c r="G1566" s="25">
        <v>2308756</v>
      </c>
      <c r="H1566" s="26">
        <f>ROUND((F1566/4*5.5+F1566*2.7+F1566/4*10*1)*2,0)*C1566</f>
        <v>267097960</v>
      </c>
      <c r="I1566" s="26">
        <f t="shared" si="73"/>
        <v>242881128</v>
      </c>
      <c r="J1566" s="26"/>
      <c r="K1566" s="35">
        <f>MAX(G1566-MAX(G$5:G1565),0)</f>
        <v>0</v>
      </c>
      <c r="L1566" s="35">
        <f>MAX(G$5:G1566)</f>
        <v>2312146</v>
      </c>
      <c r="M1566" s="3">
        <v>0.7</v>
      </c>
      <c r="N1566" s="38">
        <f>INT(B1566*0.2)</f>
        <v>6576457</v>
      </c>
      <c r="O1566" s="38">
        <f t="shared" si="74"/>
        <v>963393</v>
      </c>
      <c r="P1566">
        <f>INT(L1566*2.5)</f>
        <v>5780365</v>
      </c>
      <c r="Q1566">
        <f>INT(L1566/4)</f>
        <v>578036</v>
      </c>
      <c r="W1566" s="4" t="s">
        <v>8268</v>
      </c>
      <c r="X1566">
        <v>2</v>
      </c>
      <c r="Y1566" t="b">
        <f>IF(MOD(X1566,9)=0,N1566,IF(MOD(X1566,6)=0,N1566,IF(MOD(X1566,3)=0,N1566)))</f>
        <v>0</v>
      </c>
      <c r="Z1566" t="b">
        <f>IF(MOD(X1566,9)=0,O1566,IF(MOD(X1566,6)=0,O1566,IF(MOD(X1566,3)=0,O1566)))</f>
        <v>0</v>
      </c>
    </row>
    <row r="1567" spans="1:26">
      <c r="A1567" s="4" t="s">
        <v>1773</v>
      </c>
      <c r="B1567" s="3">
        <f>主线辅助!B1563</f>
        <v>32934224</v>
      </c>
      <c r="C1567" s="3">
        <v>8</v>
      </c>
      <c r="D1567" s="3">
        <v>94</v>
      </c>
      <c r="E1567" s="3">
        <v>3</v>
      </c>
      <c r="F1567" s="25">
        <f t="shared" si="72"/>
        <v>2542965</v>
      </c>
      <c r="G1567" s="25">
        <v>2312402</v>
      </c>
      <c r="H1567" s="26">
        <f>ROUND((F1567/4*5.5+F1567*2.7+F1567/4*10*1)*2,0)*C1567</f>
        <v>267519920</v>
      </c>
      <c r="I1567" s="26">
        <f t="shared" si="73"/>
        <v>243264688</v>
      </c>
      <c r="J1567" s="26"/>
      <c r="K1567" s="35">
        <f>MAX(G1567-MAX(G$5:G1566),0)</f>
        <v>256</v>
      </c>
      <c r="L1567" s="35">
        <f>MAX(G$5:G1567)</f>
        <v>2312402</v>
      </c>
      <c r="M1567" s="3">
        <v>0.7</v>
      </c>
      <c r="N1567" s="38">
        <f>INT(B1567*0.2)</f>
        <v>6586844</v>
      </c>
      <c r="O1567" s="38">
        <f t="shared" si="74"/>
        <v>963500</v>
      </c>
      <c r="P1567">
        <f>INT(L1567*2.5)</f>
        <v>5781005</v>
      </c>
      <c r="Q1567">
        <f>INT(L1567/4)</f>
        <v>578100</v>
      </c>
      <c r="W1567" s="4" t="s">
        <v>8268</v>
      </c>
      <c r="X1567">
        <v>3</v>
      </c>
      <c r="Y1567">
        <f>IF(MOD(X1567,9)=0,N1567,IF(MOD(X1567,6)=0,N1567,IF(MOD(X1567,3)=0,N1567)))</f>
        <v>6586844</v>
      </c>
      <c r="Z1567">
        <f>IF(MOD(X1567,9)=0,O1567,IF(MOD(X1567,6)=0,O1567,IF(MOD(X1567,3)=0,O1567)))</f>
        <v>963500</v>
      </c>
    </row>
    <row r="1568" spans="1:26">
      <c r="A1568" s="4" t="s">
        <v>1774</v>
      </c>
      <c r="B1568" s="3">
        <f>主线辅助!B1564</f>
        <v>32959948</v>
      </c>
      <c r="C1568" s="3">
        <v>8</v>
      </c>
      <c r="D1568" s="3">
        <v>94</v>
      </c>
      <c r="E1568" s="3">
        <v>3</v>
      </c>
      <c r="F1568" s="25">
        <f t="shared" si="72"/>
        <v>2544951</v>
      </c>
      <c r="G1568" s="25">
        <v>2314209</v>
      </c>
      <c r="H1568" s="26">
        <f>ROUND((F1568/4*5.5+F1568*2.7+F1568/4*10*1)*2,0)*C1568</f>
        <v>267728848</v>
      </c>
      <c r="I1568" s="26">
        <f t="shared" si="73"/>
        <v>243454784</v>
      </c>
      <c r="J1568" s="26"/>
      <c r="K1568" s="35">
        <f>MAX(G1568-MAX(G$5:G1567),0)</f>
        <v>1807</v>
      </c>
      <c r="L1568" s="35">
        <f>MAX(G$5:G1568)</f>
        <v>2314209</v>
      </c>
      <c r="M1568" s="3">
        <v>0.7</v>
      </c>
      <c r="N1568" s="38">
        <f>INT(B1568*0.2)</f>
        <v>6591989</v>
      </c>
      <c r="O1568" s="38">
        <f t="shared" si="74"/>
        <v>964253</v>
      </c>
      <c r="P1568">
        <f>INT(L1568*2.5)</f>
        <v>5785522</v>
      </c>
      <c r="Q1568">
        <f>INT(L1568/4)</f>
        <v>578552</v>
      </c>
      <c r="W1568" s="4" t="s">
        <v>8268</v>
      </c>
      <c r="X1568">
        <v>4</v>
      </c>
      <c r="Y1568" t="b">
        <f>IF(MOD(X1568,9)=0,N1568,IF(MOD(X1568,6)=0,N1568,IF(MOD(X1568,3)=0,N1568)))</f>
        <v>0</v>
      </c>
      <c r="Z1568" t="b">
        <f>IF(MOD(X1568,9)=0,O1568,IF(MOD(X1568,6)=0,O1568,IF(MOD(X1568,3)=0,O1568)))</f>
        <v>0</v>
      </c>
    </row>
    <row r="1569" spans="1:26">
      <c r="A1569" s="4" t="s">
        <v>1775</v>
      </c>
      <c r="B1569" s="3">
        <f>主线辅助!B1565</f>
        <v>32985675</v>
      </c>
      <c r="C1569" s="3">
        <v>8</v>
      </c>
      <c r="D1569" s="3">
        <v>94</v>
      </c>
      <c r="E1569" s="3">
        <v>3</v>
      </c>
      <c r="F1569" s="25">
        <f t="shared" si="72"/>
        <v>2546937</v>
      </c>
      <c r="G1569" s="25">
        <v>2316015</v>
      </c>
      <c r="H1569" s="26">
        <f>ROUND((F1569/4*5.5+F1569*2.7+F1569/4*10*1)*2,0)*C1569</f>
        <v>267937776</v>
      </c>
      <c r="I1569" s="26">
        <f t="shared" si="73"/>
        <v>243644776</v>
      </c>
      <c r="J1569" s="26"/>
      <c r="K1569" s="35">
        <f>MAX(G1569-MAX(G$5:G1568),0)</f>
        <v>1806</v>
      </c>
      <c r="L1569" s="35">
        <f>MAX(G$5:G1569)</f>
        <v>2316015</v>
      </c>
      <c r="M1569" s="3">
        <v>0.7</v>
      </c>
      <c r="N1569" s="38">
        <f>INT(B1569*0.2)</f>
        <v>6597135</v>
      </c>
      <c r="O1569" s="38">
        <f t="shared" si="74"/>
        <v>965005</v>
      </c>
      <c r="P1569">
        <f>INT(L1569*2.5)</f>
        <v>5790037</v>
      </c>
      <c r="Q1569">
        <f>INT(L1569/4)</f>
        <v>579003</v>
      </c>
      <c r="W1569" s="4" t="s">
        <v>8268</v>
      </c>
      <c r="X1569">
        <v>5</v>
      </c>
      <c r="Y1569" t="b">
        <f>IF(MOD(X1569,9)=0,N1569,IF(MOD(X1569,6)=0,N1569,IF(MOD(X1569,3)=0,N1569)))</f>
        <v>0</v>
      </c>
      <c r="Z1569" t="b">
        <f>IF(MOD(X1569,9)=0,O1569,IF(MOD(X1569,6)=0,O1569,IF(MOD(X1569,3)=0,O1569)))</f>
        <v>0</v>
      </c>
    </row>
    <row r="1570" spans="1:26">
      <c r="A1570" s="4" t="s">
        <v>1776</v>
      </c>
      <c r="B1570" s="3">
        <f>主线辅助!B1566</f>
        <v>33037741</v>
      </c>
      <c r="C1570" s="3">
        <v>8</v>
      </c>
      <c r="D1570" s="3">
        <v>94</v>
      </c>
      <c r="E1570" s="3">
        <v>3</v>
      </c>
      <c r="F1570" s="25">
        <f t="shared" si="72"/>
        <v>2550958</v>
      </c>
      <c r="G1570" s="25">
        <v>2319671</v>
      </c>
      <c r="H1570" s="26">
        <f>ROUND((F1570/4*5.5+F1570*2.7+F1570/4*10*1)*2,0)*C1570</f>
        <v>268360784</v>
      </c>
      <c r="I1570" s="26">
        <f t="shared" si="73"/>
        <v>244029392</v>
      </c>
      <c r="J1570" s="26"/>
      <c r="K1570" s="35">
        <f>MAX(G1570-MAX(G$5:G1569),0)</f>
        <v>3656</v>
      </c>
      <c r="L1570" s="35">
        <f>MAX(G$5:G1570)</f>
        <v>2319671</v>
      </c>
      <c r="M1570" s="3">
        <v>0.7</v>
      </c>
      <c r="N1570" s="38">
        <f>INT(B1570*0.2)</f>
        <v>6607548</v>
      </c>
      <c r="O1570" s="38">
        <f t="shared" si="74"/>
        <v>966528</v>
      </c>
      <c r="P1570">
        <f>INT(L1570*2.5)</f>
        <v>5799177</v>
      </c>
      <c r="Q1570">
        <f>INT(L1570/4)</f>
        <v>579917</v>
      </c>
      <c r="W1570" s="4" t="s">
        <v>8268</v>
      </c>
      <c r="X1570">
        <v>6</v>
      </c>
      <c r="Y1570">
        <f>IF(MOD(X1570,9)=0,N1570,IF(MOD(X1570,6)=0,N1570,IF(MOD(X1570,3)=0,N1570)))</f>
        <v>6607548</v>
      </c>
      <c r="Z1570">
        <f>IF(MOD(X1570,9)=0,O1570,IF(MOD(X1570,6)=0,O1570,IF(MOD(X1570,3)=0,O1570)))</f>
        <v>966528</v>
      </c>
    </row>
    <row r="1571" spans="1:26">
      <c r="A1571" s="4" t="s">
        <v>1777</v>
      </c>
      <c r="B1571" s="3">
        <f>主线辅助!B1567</f>
        <v>33063506</v>
      </c>
      <c r="C1571" s="3">
        <v>8</v>
      </c>
      <c r="D1571" s="3">
        <v>94</v>
      </c>
      <c r="E1571" s="3">
        <v>3</v>
      </c>
      <c r="F1571" s="25">
        <f t="shared" si="72"/>
        <v>2552947</v>
      </c>
      <c r="G1571" s="25">
        <v>2321480</v>
      </c>
      <c r="H1571" s="26">
        <f>ROUND((F1571/4*5.5+F1571*2.7+F1571/4*10*1)*2,0)*C1571</f>
        <v>268570024</v>
      </c>
      <c r="I1571" s="26">
        <f t="shared" si="73"/>
        <v>244219696</v>
      </c>
      <c r="J1571" s="26"/>
      <c r="K1571" s="35">
        <f>MAX(G1571-MAX(G$5:G1570),0)</f>
        <v>1809</v>
      </c>
      <c r="L1571" s="35">
        <f>MAX(G$5:G1571)</f>
        <v>2321480</v>
      </c>
      <c r="M1571" s="3">
        <v>0.7</v>
      </c>
      <c r="N1571" s="38">
        <f>INT(B1571*0.2)</f>
        <v>6612701</v>
      </c>
      <c r="O1571" s="38">
        <f t="shared" si="74"/>
        <v>967283</v>
      </c>
      <c r="P1571">
        <f>INT(L1571*2.5)</f>
        <v>5803700</v>
      </c>
      <c r="Q1571">
        <f>INT(L1571/4)</f>
        <v>580370</v>
      </c>
      <c r="W1571" s="4" t="s">
        <v>8268</v>
      </c>
      <c r="X1571">
        <v>7</v>
      </c>
      <c r="Y1571" t="b">
        <f>IF(MOD(X1571,9)=0,N1571,IF(MOD(X1571,6)=0,N1571,IF(MOD(X1571,3)=0,N1571)))</f>
        <v>0</v>
      </c>
      <c r="Z1571" t="b">
        <f>IF(MOD(X1571,9)=0,O1571,IF(MOD(X1571,6)=0,O1571,IF(MOD(X1571,3)=0,O1571)))</f>
        <v>0</v>
      </c>
    </row>
    <row r="1572" spans="1:26">
      <c r="A1572" s="4" t="s">
        <v>1778</v>
      </c>
      <c r="B1572" s="3">
        <f>主线辅助!B1568</f>
        <v>33089271</v>
      </c>
      <c r="C1572" s="3">
        <v>8</v>
      </c>
      <c r="D1572" s="3">
        <v>94</v>
      </c>
      <c r="E1572" s="3">
        <v>3</v>
      </c>
      <c r="F1572" s="25">
        <f t="shared" si="72"/>
        <v>2554936</v>
      </c>
      <c r="G1572" s="25">
        <v>2323289</v>
      </c>
      <c r="H1572" s="26">
        <f>ROUND((F1572/4*5.5+F1572*2.7+F1572/4*10*1)*2,0)*C1572</f>
        <v>268779264</v>
      </c>
      <c r="I1572" s="26">
        <f t="shared" si="73"/>
        <v>244410000</v>
      </c>
      <c r="J1572" s="26"/>
      <c r="K1572" s="35">
        <f>MAX(G1572-MAX(G$5:G1571),0)</f>
        <v>1809</v>
      </c>
      <c r="L1572" s="35">
        <f>MAX(G$5:G1572)</f>
        <v>2323289</v>
      </c>
      <c r="M1572" s="3">
        <v>0.7</v>
      </c>
      <c r="N1572" s="38">
        <f>INT(B1572*0.2)</f>
        <v>6617854</v>
      </c>
      <c r="O1572" s="38">
        <f t="shared" si="74"/>
        <v>968036</v>
      </c>
      <c r="P1572">
        <f>INT(L1572*2.5)</f>
        <v>5808222</v>
      </c>
      <c r="Q1572">
        <f>INT(L1572/4)</f>
        <v>580822</v>
      </c>
      <c r="W1572" s="4" t="s">
        <v>8268</v>
      </c>
      <c r="X1572">
        <v>8</v>
      </c>
      <c r="Y1572" t="b">
        <f>IF(MOD(X1572,9)=0,N1572,IF(MOD(X1572,6)=0,N1572,IF(MOD(X1572,3)=0,N1572)))</f>
        <v>0</v>
      </c>
      <c r="Z1572" t="b">
        <f>IF(MOD(X1572,9)=0,O1572,IF(MOD(X1572,6)=0,O1572,IF(MOD(X1572,3)=0,O1572)))</f>
        <v>0</v>
      </c>
    </row>
    <row r="1573" spans="1:26">
      <c r="A1573" s="4" t="s">
        <v>1779</v>
      </c>
      <c r="B1573" s="3">
        <f>主线辅助!B1569</f>
        <v>33141469</v>
      </c>
      <c r="C1573" s="3">
        <v>8</v>
      </c>
      <c r="D1573" s="3">
        <v>94</v>
      </c>
      <c r="E1573" s="3">
        <v>3</v>
      </c>
      <c r="F1573" s="25">
        <f t="shared" si="72"/>
        <v>2558967</v>
      </c>
      <c r="G1573" s="25">
        <v>2326954</v>
      </c>
      <c r="H1573" s="26">
        <f>ROUND((F1573/4*5.5+F1573*2.7+F1573/4*10*1)*2,0)*C1573</f>
        <v>269203328</v>
      </c>
      <c r="I1573" s="26">
        <f t="shared" si="73"/>
        <v>244795560</v>
      </c>
      <c r="J1573" s="26"/>
      <c r="K1573" s="35">
        <f>MAX(G1573-MAX(G$5:G1572),0)</f>
        <v>3665</v>
      </c>
      <c r="L1573" s="35">
        <f>MAX(G$5:G1573)</f>
        <v>2326954</v>
      </c>
      <c r="M1573" s="3">
        <v>0.7</v>
      </c>
      <c r="N1573" s="38">
        <f>INT(B1573*0.2)</f>
        <v>6628293</v>
      </c>
      <c r="O1573" s="38">
        <f t="shared" si="74"/>
        <v>969563</v>
      </c>
      <c r="P1573">
        <f>INT(L1573*2.5)</f>
        <v>5817385</v>
      </c>
      <c r="Q1573">
        <f>INT(L1573/4)</f>
        <v>581738</v>
      </c>
      <c r="W1573" s="4" t="s">
        <v>8268</v>
      </c>
      <c r="X1573">
        <v>9</v>
      </c>
      <c r="Y1573">
        <f>IF(MOD(X1573,9)=0,N1573,IF(MOD(X1573,6)=0,N1573,IF(MOD(X1573,3)=0,N1573)))</f>
        <v>6628293</v>
      </c>
      <c r="Z1573">
        <f>IF(MOD(X1573,9)=0,O1573,IF(MOD(X1573,6)=0,O1573,IF(MOD(X1573,3)=0,O1573)))</f>
        <v>969563</v>
      </c>
    </row>
    <row r="1574" spans="1:26">
      <c r="A1574" s="4" t="s">
        <v>330</v>
      </c>
      <c r="B1574" s="3">
        <f>主线辅助!B1570</f>
        <v>33167273</v>
      </c>
      <c r="C1574" s="3">
        <v>8</v>
      </c>
      <c r="D1574" s="3">
        <v>94</v>
      </c>
      <c r="E1574" s="3">
        <v>3</v>
      </c>
      <c r="F1574" s="25">
        <f t="shared" si="72"/>
        <v>2560959</v>
      </c>
      <c r="G1574" s="25">
        <v>2328765</v>
      </c>
      <c r="H1574" s="26">
        <f>ROUND((F1574/4*5.5+F1574*2.7+F1574/4*10*1)*2,0)*C1574</f>
        <v>269412888</v>
      </c>
      <c r="I1574" s="26">
        <f t="shared" si="73"/>
        <v>244986080</v>
      </c>
      <c r="J1574" s="26"/>
      <c r="K1574" s="35">
        <f>MAX(G1574-MAX(G$5:G1573),0)</f>
        <v>1811</v>
      </c>
      <c r="L1574" s="35">
        <f>MAX(G$5:G1574)</f>
        <v>2328765</v>
      </c>
      <c r="M1574" s="3">
        <v>0.7</v>
      </c>
      <c r="N1574" s="38">
        <f>INT(B1574*0.2)</f>
        <v>6633454</v>
      </c>
      <c r="O1574" s="38">
        <f t="shared" si="74"/>
        <v>970318</v>
      </c>
      <c r="P1574">
        <f>INT(L1574*2.5)</f>
        <v>5821912</v>
      </c>
      <c r="Q1574">
        <f>INT(L1574/4)</f>
        <v>582191</v>
      </c>
      <c r="W1574" s="4" t="s">
        <v>8268</v>
      </c>
      <c r="X1574">
        <v>10</v>
      </c>
      <c r="Y1574" t="b">
        <f>IF(MOD(X1574,9)=0,N1574,IF(MOD(X1574,6)=0,N1574,IF(MOD(X1574,3)=0,N1574)))</f>
        <v>0</v>
      </c>
      <c r="Z1574" t="b">
        <f>IF(MOD(X1574,9)=0,O1574,IF(MOD(X1574,6)=0,O1574,IF(MOD(X1574,3)=0,O1574)))</f>
        <v>0</v>
      </c>
    </row>
    <row r="1575" spans="1:26">
      <c r="A1575" s="4" t="s">
        <v>1780</v>
      </c>
      <c r="B1575" s="3">
        <f>主线辅助!B1571</f>
        <v>33328319</v>
      </c>
      <c r="C1575" s="3">
        <v>8</v>
      </c>
      <c r="D1575" s="3">
        <v>94</v>
      </c>
      <c r="E1575" s="3">
        <v>3</v>
      </c>
      <c r="F1575" s="25">
        <f t="shared" si="72"/>
        <v>2573394</v>
      </c>
      <c r="G1575" s="25">
        <v>2340073</v>
      </c>
      <c r="H1575" s="26">
        <f>ROUND((F1575/4*5.5+F1575*2.7+F1575/4*10*1)*2,0)*C1575</f>
        <v>270721048</v>
      </c>
      <c r="I1575" s="26">
        <f t="shared" si="73"/>
        <v>246175680</v>
      </c>
      <c r="J1575" s="26"/>
      <c r="K1575" s="35">
        <f>MAX(G1575-MAX(G$5:G1574),0)</f>
        <v>11308</v>
      </c>
      <c r="L1575" s="35">
        <f>MAX(G$5:G1575)</f>
        <v>2340073</v>
      </c>
      <c r="M1575" s="3">
        <v>0.7</v>
      </c>
      <c r="N1575" s="38">
        <f>INT(B1575*0.2)</f>
        <v>6665663</v>
      </c>
      <c r="O1575" s="38">
        <f t="shared" si="74"/>
        <v>975030</v>
      </c>
      <c r="P1575">
        <f>INT(L1575*2.5)</f>
        <v>5850182</v>
      </c>
      <c r="Q1575">
        <f>INT(L1575/4)</f>
        <v>585018</v>
      </c>
      <c r="W1575" s="4" t="s">
        <v>8269</v>
      </c>
      <c r="X1575">
        <v>1</v>
      </c>
      <c r="Y1575" t="b">
        <f>IF(MOD(X1575,9)=0,N1575,IF(MOD(X1575,6)=0,N1575,IF(MOD(X1575,3)=0,N1575)))</f>
        <v>0</v>
      </c>
      <c r="Z1575" t="b">
        <f>IF(MOD(X1575,9)=0,O1575,IF(MOD(X1575,6)=0,O1575,IF(MOD(X1575,3)=0,O1575)))</f>
        <v>0</v>
      </c>
    </row>
    <row r="1576" spans="1:26">
      <c r="A1576" s="4" t="s">
        <v>1781</v>
      </c>
      <c r="B1576" s="3">
        <f>主线辅助!B1572</f>
        <v>33356169</v>
      </c>
      <c r="C1576" s="3">
        <v>8</v>
      </c>
      <c r="D1576" s="3">
        <v>94</v>
      </c>
      <c r="E1576" s="3">
        <v>3</v>
      </c>
      <c r="F1576" s="25">
        <f t="shared" si="72"/>
        <v>2575544</v>
      </c>
      <c r="G1576" s="25">
        <v>2342028</v>
      </c>
      <c r="H1576" s="26">
        <f>ROUND((F1576/4*5.5+F1576*2.7+F1576/4*10*1)*2,0)*C1576</f>
        <v>270947232</v>
      </c>
      <c r="I1576" s="26">
        <f t="shared" si="73"/>
        <v>246381344</v>
      </c>
      <c r="J1576" s="26"/>
      <c r="K1576" s="35">
        <f>MAX(G1576-MAX(G$5:G1575),0)</f>
        <v>1955</v>
      </c>
      <c r="L1576" s="35">
        <f>MAX(G$5:G1576)</f>
        <v>2342028</v>
      </c>
      <c r="M1576" s="3">
        <v>0.7</v>
      </c>
      <c r="N1576" s="38">
        <f>INT(B1576*0.2)</f>
        <v>6671233</v>
      </c>
      <c r="O1576" s="38">
        <f t="shared" si="74"/>
        <v>975845</v>
      </c>
      <c r="P1576">
        <f>INT(L1576*2.5)</f>
        <v>5855070</v>
      </c>
      <c r="Q1576">
        <f>INT(L1576/4)</f>
        <v>585507</v>
      </c>
      <c r="W1576" s="4" t="s">
        <v>8269</v>
      </c>
      <c r="X1576">
        <v>2</v>
      </c>
      <c r="Y1576" t="b">
        <f>IF(MOD(X1576,9)=0,N1576,IF(MOD(X1576,6)=0,N1576,IF(MOD(X1576,3)=0,N1576)))</f>
        <v>0</v>
      </c>
      <c r="Z1576" t="b">
        <f>IF(MOD(X1576,9)=0,O1576,IF(MOD(X1576,6)=0,O1576,IF(MOD(X1576,3)=0,O1576)))</f>
        <v>0</v>
      </c>
    </row>
    <row r="1577" spans="1:26">
      <c r="A1577" s="4" t="s">
        <v>1782</v>
      </c>
      <c r="B1577" s="3">
        <f>主线辅助!B1573</f>
        <v>33410572</v>
      </c>
      <c r="C1577" s="3">
        <v>8</v>
      </c>
      <c r="D1577" s="3">
        <v>94</v>
      </c>
      <c r="E1577" s="3">
        <v>3</v>
      </c>
      <c r="F1577" s="25">
        <f t="shared" si="72"/>
        <v>2579745</v>
      </c>
      <c r="G1577" s="25">
        <v>2345848</v>
      </c>
      <c r="H1577" s="26">
        <f>ROUND((F1577/4*5.5+F1577*2.7+F1577/4*10*1)*2,0)*C1577</f>
        <v>271389176</v>
      </c>
      <c r="I1577" s="26">
        <f t="shared" si="73"/>
        <v>246783208</v>
      </c>
      <c r="J1577" s="26"/>
      <c r="K1577" s="35">
        <f>MAX(G1577-MAX(G$5:G1576),0)</f>
        <v>3820</v>
      </c>
      <c r="L1577" s="35">
        <f>MAX(G$5:G1577)</f>
        <v>2345848</v>
      </c>
      <c r="M1577" s="3">
        <v>0.7</v>
      </c>
      <c r="N1577" s="38">
        <f>INT(B1577*0.2)</f>
        <v>6682114</v>
      </c>
      <c r="O1577" s="38">
        <f t="shared" si="74"/>
        <v>977436</v>
      </c>
      <c r="P1577">
        <f>INT(L1577*2.5)</f>
        <v>5864620</v>
      </c>
      <c r="Q1577">
        <f>INT(L1577/4)</f>
        <v>586462</v>
      </c>
      <c r="W1577" s="4" t="s">
        <v>8269</v>
      </c>
      <c r="X1577">
        <v>3</v>
      </c>
      <c r="Y1577">
        <f>IF(MOD(X1577,9)=0,N1577,IF(MOD(X1577,6)=0,N1577,IF(MOD(X1577,3)=0,N1577)))</f>
        <v>6682114</v>
      </c>
      <c r="Z1577">
        <f>IF(MOD(X1577,9)=0,O1577,IF(MOD(X1577,6)=0,O1577,IF(MOD(X1577,3)=0,O1577)))</f>
        <v>977436</v>
      </c>
    </row>
    <row r="1578" spans="1:26">
      <c r="A1578" s="4" t="s">
        <v>1783</v>
      </c>
      <c r="B1578" s="3">
        <f>主线辅助!B1574</f>
        <v>33438461</v>
      </c>
      <c r="C1578" s="3">
        <v>8</v>
      </c>
      <c r="D1578" s="3">
        <v>94</v>
      </c>
      <c r="E1578" s="3">
        <v>3</v>
      </c>
      <c r="F1578" s="25">
        <f t="shared" si="72"/>
        <v>2581899</v>
      </c>
      <c r="G1578" s="25">
        <v>2347806</v>
      </c>
      <c r="H1578" s="26">
        <f>ROUND((F1578/4*5.5+F1578*2.7+F1578/4*10*1)*2,0)*C1578</f>
        <v>271615776</v>
      </c>
      <c r="I1578" s="26">
        <f t="shared" si="73"/>
        <v>246989192</v>
      </c>
      <c r="J1578" s="26"/>
      <c r="K1578" s="35">
        <f>MAX(G1578-MAX(G$5:G1577),0)</f>
        <v>1958</v>
      </c>
      <c r="L1578" s="35">
        <f>MAX(G$5:G1578)</f>
        <v>2347806</v>
      </c>
      <c r="M1578" s="3">
        <v>0.7</v>
      </c>
      <c r="N1578" s="38">
        <f>INT(B1578*0.2)</f>
        <v>6687692</v>
      </c>
      <c r="O1578" s="38">
        <f t="shared" si="74"/>
        <v>978252</v>
      </c>
      <c r="P1578">
        <f>INT(L1578*2.5)</f>
        <v>5869515</v>
      </c>
      <c r="Q1578">
        <f>INT(L1578/4)</f>
        <v>586951</v>
      </c>
      <c r="W1578" s="4" t="s">
        <v>8269</v>
      </c>
      <c r="X1578">
        <v>4</v>
      </c>
      <c r="Y1578" t="b">
        <f>IF(MOD(X1578,9)=0,N1578,IF(MOD(X1578,6)=0,N1578,IF(MOD(X1578,3)=0,N1578)))</f>
        <v>0</v>
      </c>
      <c r="Z1578" t="b">
        <f>IF(MOD(X1578,9)=0,O1578,IF(MOD(X1578,6)=0,O1578,IF(MOD(X1578,3)=0,O1578)))</f>
        <v>0</v>
      </c>
    </row>
    <row r="1579" spans="1:26">
      <c r="A1579" s="4" t="s">
        <v>1784</v>
      </c>
      <c r="B1579" s="3">
        <f>主线辅助!B1575</f>
        <v>33466352</v>
      </c>
      <c r="C1579" s="3">
        <v>8</v>
      </c>
      <c r="D1579" s="3">
        <v>94</v>
      </c>
      <c r="E1579" s="3">
        <v>3</v>
      </c>
      <c r="F1579" s="25">
        <f t="shared" si="72"/>
        <v>2584052</v>
      </c>
      <c r="G1579" s="25">
        <v>2349765</v>
      </c>
      <c r="H1579" s="26">
        <f>ROUND((F1579/4*5.5+F1579*2.7+F1579/4*10*1)*2,0)*C1579</f>
        <v>271842272</v>
      </c>
      <c r="I1579" s="26">
        <f t="shared" si="73"/>
        <v>247195280</v>
      </c>
      <c r="J1579" s="26"/>
      <c r="K1579" s="35">
        <f>MAX(G1579-MAX(G$5:G1578),0)</f>
        <v>1959</v>
      </c>
      <c r="L1579" s="35">
        <f>MAX(G$5:G1579)</f>
        <v>2349765</v>
      </c>
      <c r="M1579" s="3">
        <v>0.7</v>
      </c>
      <c r="N1579" s="38">
        <f>INT(B1579*0.2)</f>
        <v>6693270</v>
      </c>
      <c r="O1579" s="38">
        <f t="shared" si="74"/>
        <v>979068</v>
      </c>
      <c r="P1579">
        <f>INT(L1579*2.5)</f>
        <v>5874412</v>
      </c>
      <c r="Q1579">
        <f>INT(L1579/4)</f>
        <v>587441</v>
      </c>
      <c r="W1579" s="4" t="s">
        <v>8269</v>
      </c>
      <c r="X1579">
        <v>5</v>
      </c>
      <c r="Y1579" t="b">
        <f>IF(MOD(X1579,9)=0,N1579,IF(MOD(X1579,6)=0,N1579,IF(MOD(X1579,3)=0,N1579)))</f>
        <v>0</v>
      </c>
      <c r="Z1579" t="b">
        <f>IF(MOD(X1579,9)=0,O1579,IF(MOD(X1579,6)=0,O1579,IF(MOD(X1579,3)=0,O1579)))</f>
        <v>0</v>
      </c>
    </row>
    <row r="1580" spans="1:26">
      <c r="A1580" s="4" t="s">
        <v>1785</v>
      </c>
      <c r="B1580" s="3">
        <f>主线辅助!B1576</f>
        <v>33520897</v>
      </c>
      <c r="C1580" s="3">
        <v>8</v>
      </c>
      <c r="D1580" s="3">
        <v>94</v>
      </c>
      <c r="E1580" s="3">
        <v>3</v>
      </c>
      <c r="F1580" s="25">
        <f t="shared" si="72"/>
        <v>2588264</v>
      </c>
      <c r="G1580" s="25">
        <v>2353594</v>
      </c>
      <c r="H1580" s="26">
        <f>ROUND((F1580/4*5.5+F1580*2.7+F1580/4*10*1)*2,0)*C1580</f>
        <v>272285376</v>
      </c>
      <c r="I1580" s="26">
        <f t="shared" si="73"/>
        <v>247598088</v>
      </c>
      <c r="J1580" s="26"/>
      <c r="K1580" s="35">
        <f>MAX(G1580-MAX(G$5:G1579),0)</f>
        <v>3829</v>
      </c>
      <c r="L1580" s="35">
        <f>MAX(G$5:G1580)</f>
        <v>2353594</v>
      </c>
      <c r="M1580" s="3">
        <v>0.7</v>
      </c>
      <c r="N1580" s="38">
        <f>INT(B1580*0.2)</f>
        <v>6704179</v>
      </c>
      <c r="O1580" s="38">
        <f t="shared" si="74"/>
        <v>980663</v>
      </c>
      <c r="P1580">
        <f>INT(L1580*2.5)</f>
        <v>5883985</v>
      </c>
      <c r="Q1580">
        <f>INT(L1580/4)</f>
        <v>588398</v>
      </c>
      <c r="W1580" s="4" t="s">
        <v>8269</v>
      </c>
      <c r="X1580">
        <v>6</v>
      </c>
      <c r="Y1580">
        <f>IF(MOD(X1580,9)=0,N1580,IF(MOD(X1580,6)=0,N1580,IF(MOD(X1580,3)=0,N1580)))</f>
        <v>6704179</v>
      </c>
      <c r="Z1580">
        <f>IF(MOD(X1580,9)=0,O1580,IF(MOD(X1580,6)=0,O1580,IF(MOD(X1580,3)=0,O1580)))</f>
        <v>980663</v>
      </c>
    </row>
    <row r="1581" spans="1:26">
      <c r="A1581" s="4" t="s">
        <v>1786</v>
      </c>
      <c r="B1581" s="3">
        <f>主线辅助!B1577</f>
        <v>33548829</v>
      </c>
      <c r="C1581" s="3">
        <v>8</v>
      </c>
      <c r="D1581" s="3">
        <v>94</v>
      </c>
      <c r="E1581" s="3">
        <v>3</v>
      </c>
      <c r="F1581" s="25">
        <f t="shared" si="72"/>
        <v>2590420</v>
      </c>
      <c r="G1581" s="25">
        <v>2355555</v>
      </c>
      <c r="H1581" s="26">
        <f>ROUND((F1581/4*5.5+F1581*2.7+F1581/4*10*1)*2,0)*C1581</f>
        <v>272512184</v>
      </c>
      <c r="I1581" s="26">
        <f t="shared" si="73"/>
        <v>247804384</v>
      </c>
      <c r="J1581" s="26"/>
      <c r="K1581" s="35">
        <f>MAX(G1581-MAX(G$5:G1580),0)</f>
        <v>1961</v>
      </c>
      <c r="L1581" s="35">
        <f>MAX(G$5:G1581)</f>
        <v>2355555</v>
      </c>
      <c r="M1581" s="3">
        <v>0.7</v>
      </c>
      <c r="N1581" s="38">
        <f>INT(B1581*0.2)</f>
        <v>6709765</v>
      </c>
      <c r="O1581" s="38">
        <f t="shared" si="74"/>
        <v>981480</v>
      </c>
      <c r="P1581">
        <f>INT(L1581*2.5)</f>
        <v>5888887</v>
      </c>
      <c r="Q1581">
        <f>INT(L1581/4)</f>
        <v>588888</v>
      </c>
      <c r="W1581" s="4" t="s">
        <v>8269</v>
      </c>
      <c r="X1581">
        <v>7</v>
      </c>
      <c r="Y1581" t="b">
        <f>IF(MOD(X1581,9)=0,N1581,IF(MOD(X1581,6)=0,N1581,IF(MOD(X1581,3)=0,N1581)))</f>
        <v>0</v>
      </c>
      <c r="Z1581" t="b">
        <f>IF(MOD(X1581,9)=0,O1581,IF(MOD(X1581,6)=0,O1581,IF(MOD(X1581,3)=0,O1581)))</f>
        <v>0</v>
      </c>
    </row>
    <row r="1582" spans="1:26">
      <c r="A1582" s="4" t="s">
        <v>1787</v>
      </c>
      <c r="B1582" s="3">
        <f>主线辅助!B1578</f>
        <v>33576763</v>
      </c>
      <c r="C1582" s="3">
        <v>8</v>
      </c>
      <c r="D1582" s="3">
        <v>94</v>
      </c>
      <c r="E1582" s="3">
        <v>3</v>
      </c>
      <c r="F1582" s="25">
        <f t="shared" si="72"/>
        <v>2592577</v>
      </c>
      <c r="G1582" s="25">
        <v>2357517</v>
      </c>
      <c r="H1582" s="26">
        <f>ROUND((F1582/4*5.5+F1582*2.7+F1582/4*10*1)*2,0)*C1582</f>
        <v>272739104</v>
      </c>
      <c r="I1582" s="26">
        <f t="shared" si="73"/>
        <v>248010792</v>
      </c>
      <c r="J1582" s="26"/>
      <c r="K1582" s="35">
        <f>MAX(G1582-MAX(G$5:G1581),0)</f>
        <v>1962</v>
      </c>
      <c r="L1582" s="35">
        <f>MAX(G$5:G1582)</f>
        <v>2357517</v>
      </c>
      <c r="M1582" s="3">
        <v>0.7</v>
      </c>
      <c r="N1582" s="38">
        <f>INT(B1582*0.2)</f>
        <v>6715352</v>
      </c>
      <c r="O1582" s="38">
        <f t="shared" si="74"/>
        <v>982298</v>
      </c>
      <c r="P1582">
        <f>INT(L1582*2.5)</f>
        <v>5893792</v>
      </c>
      <c r="Q1582">
        <f>INT(L1582/4)</f>
        <v>589379</v>
      </c>
      <c r="W1582" s="4" t="s">
        <v>8269</v>
      </c>
      <c r="X1582">
        <v>8</v>
      </c>
      <c r="Y1582" t="b">
        <f>IF(MOD(X1582,9)=0,N1582,IF(MOD(X1582,6)=0,N1582,IF(MOD(X1582,3)=0,N1582)))</f>
        <v>0</v>
      </c>
      <c r="Z1582" t="b">
        <f>IF(MOD(X1582,9)=0,O1582,IF(MOD(X1582,6)=0,O1582,IF(MOD(X1582,3)=0,O1582)))</f>
        <v>0</v>
      </c>
    </row>
    <row r="1583" spans="1:26">
      <c r="A1583" s="4" t="s">
        <v>1788</v>
      </c>
      <c r="B1583" s="3">
        <f>主线辅助!B1579</f>
        <v>33631449</v>
      </c>
      <c r="C1583" s="3">
        <v>8</v>
      </c>
      <c r="D1583" s="3">
        <v>94</v>
      </c>
      <c r="E1583" s="3">
        <v>3</v>
      </c>
      <c r="F1583" s="25">
        <f t="shared" si="72"/>
        <v>2596800</v>
      </c>
      <c r="G1583" s="25">
        <v>2361356</v>
      </c>
      <c r="H1583" s="26">
        <f>ROUND((F1583/4*5.5+F1583*2.7+F1583/4*10*1)*2,0)*C1583</f>
        <v>273183360</v>
      </c>
      <c r="I1583" s="26">
        <f t="shared" si="73"/>
        <v>248414648</v>
      </c>
      <c r="J1583" s="26"/>
      <c r="K1583" s="35">
        <f>MAX(G1583-MAX(G$5:G1582),0)</f>
        <v>3839</v>
      </c>
      <c r="L1583" s="35">
        <f>MAX(G$5:G1583)</f>
        <v>2361356</v>
      </c>
      <c r="M1583" s="3">
        <v>0.7</v>
      </c>
      <c r="N1583" s="38">
        <f>INT(B1583*0.2)</f>
        <v>6726289</v>
      </c>
      <c r="O1583" s="38">
        <f t="shared" si="74"/>
        <v>983898</v>
      </c>
      <c r="P1583">
        <f>INT(L1583*2.5)</f>
        <v>5903390</v>
      </c>
      <c r="Q1583">
        <f>INT(L1583/4)</f>
        <v>590339</v>
      </c>
      <c r="W1583" s="4" t="s">
        <v>8269</v>
      </c>
      <c r="X1583">
        <v>9</v>
      </c>
      <c r="Y1583">
        <f>IF(MOD(X1583,9)=0,N1583,IF(MOD(X1583,6)=0,N1583,IF(MOD(X1583,3)=0,N1583)))</f>
        <v>6726289</v>
      </c>
      <c r="Z1583">
        <f>IF(MOD(X1583,9)=0,O1583,IF(MOD(X1583,6)=0,O1583,IF(MOD(X1583,3)=0,O1583)))</f>
        <v>983898</v>
      </c>
    </row>
    <row r="1584" spans="1:26">
      <c r="A1584" s="4" t="s">
        <v>332</v>
      </c>
      <c r="B1584" s="3">
        <f>主线辅助!B1580</f>
        <v>33659422</v>
      </c>
      <c r="C1584" s="3">
        <v>8</v>
      </c>
      <c r="D1584" s="3">
        <v>94</v>
      </c>
      <c r="E1584" s="3">
        <v>3</v>
      </c>
      <c r="F1584" s="25">
        <f t="shared" si="72"/>
        <v>2598960</v>
      </c>
      <c r="G1584" s="25">
        <v>2363321</v>
      </c>
      <c r="H1584" s="26">
        <f>ROUND((F1584/4*5.5+F1584*2.7+F1584/4*10*1)*2,0)*C1584</f>
        <v>273410592</v>
      </c>
      <c r="I1584" s="26">
        <f t="shared" si="73"/>
        <v>248621368</v>
      </c>
      <c r="J1584" s="26"/>
      <c r="K1584" s="35">
        <f>MAX(G1584-MAX(G$5:G1583),0)</f>
        <v>1965</v>
      </c>
      <c r="L1584" s="35">
        <f>MAX(G$5:G1584)</f>
        <v>2363321</v>
      </c>
      <c r="M1584" s="3">
        <v>0.7</v>
      </c>
      <c r="N1584" s="38">
        <f>INT(B1584*0.2)</f>
        <v>6731884</v>
      </c>
      <c r="O1584" s="38">
        <f t="shared" si="74"/>
        <v>984716</v>
      </c>
      <c r="P1584">
        <f>INT(L1584*2.5)</f>
        <v>5908302</v>
      </c>
      <c r="Q1584">
        <f>INT(L1584/4)</f>
        <v>590830</v>
      </c>
      <c r="W1584" s="4" t="s">
        <v>8269</v>
      </c>
      <c r="X1584">
        <v>10</v>
      </c>
      <c r="Y1584" t="b">
        <f>IF(MOD(X1584,9)=0,N1584,IF(MOD(X1584,6)=0,N1584,IF(MOD(X1584,3)=0,N1584)))</f>
        <v>0</v>
      </c>
      <c r="Z1584" t="b">
        <f>IF(MOD(X1584,9)=0,O1584,IF(MOD(X1584,6)=0,O1584,IF(MOD(X1584,3)=0,O1584)))</f>
        <v>0</v>
      </c>
    </row>
    <row r="1585" spans="1:26">
      <c r="A1585" s="4" t="s">
        <v>1789</v>
      </c>
      <c r="B1585" s="3">
        <f>主线辅助!B1581</f>
        <v>33829230</v>
      </c>
      <c r="C1585" s="3">
        <v>8</v>
      </c>
      <c r="D1585" s="3">
        <v>94</v>
      </c>
      <c r="E1585" s="3">
        <v>3</v>
      </c>
      <c r="F1585" s="25">
        <f t="shared" si="72"/>
        <v>2612071</v>
      </c>
      <c r="G1585" s="25">
        <v>2375243</v>
      </c>
      <c r="H1585" s="26">
        <f>ROUND((F1585/4*5.5+F1585*2.7+F1585/4*10*1)*2,0)*C1585</f>
        <v>274789872</v>
      </c>
      <c r="I1585" s="26">
        <f t="shared" si="73"/>
        <v>249875560</v>
      </c>
      <c r="J1585" s="26"/>
      <c r="K1585" s="35">
        <f>MAX(G1585-MAX(G$5:G1584),0)</f>
        <v>11922</v>
      </c>
      <c r="L1585" s="35">
        <f>MAX(G$5:G1585)</f>
        <v>2375243</v>
      </c>
      <c r="M1585" s="3">
        <v>0.7</v>
      </c>
      <c r="N1585" s="38">
        <f>INT(B1585*0.2)</f>
        <v>6765846</v>
      </c>
      <c r="O1585" s="38">
        <f t="shared" si="74"/>
        <v>989683</v>
      </c>
      <c r="P1585">
        <f>INT(L1585*2.5)</f>
        <v>5938107</v>
      </c>
      <c r="Q1585">
        <f>INT(L1585/4)</f>
        <v>593810</v>
      </c>
      <c r="W1585" s="4" t="s">
        <v>8270</v>
      </c>
      <c r="X1585">
        <v>1</v>
      </c>
      <c r="Y1585" t="b">
        <f>IF(MOD(X1585,9)=0,N1585,IF(MOD(X1585,6)=0,N1585,IF(MOD(X1585,3)=0,N1585)))</f>
        <v>0</v>
      </c>
      <c r="Z1585" t="b">
        <f>IF(MOD(X1585,9)=0,O1585,IF(MOD(X1585,6)=0,O1585,IF(MOD(X1585,3)=0,O1585)))</f>
        <v>0</v>
      </c>
    </row>
    <row r="1586" spans="1:26">
      <c r="A1586" s="4" t="s">
        <v>1790</v>
      </c>
      <c r="B1586" s="3">
        <f>主线辅助!B1582</f>
        <v>33855477</v>
      </c>
      <c r="C1586" s="3">
        <v>8</v>
      </c>
      <c r="D1586" s="3">
        <v>94</v>
      </c>
      <c r="E1586" s="3">
        <v>3</v>
      </c>
      <c r="F1586" s="25">
        <f t="shared" si="72"/>
        <v>2614098</v>
      </c>
      <c r="G1586" s="25">
        <v>2377086</v>
      </c>
      <c r="H1586" s="26">
        <f>ROUND((F1586/4*5.5+F1586*2.7+F1586/4*10*1)*2,0)*C1586</f>
        <v>275003112</v>
      </c>
      <c r="I1586" s="26">
        <f t="shared" si="73"/>
        <v>250069448</v>
      </c>
      <c r="J1586" s="26"/>
      <c r="K1586" s="35">
        <f>MAX(G1586-MAX(G$5:G1585),0)</f>
        <v>1843</v>
      </c>
      <c r="L1586" s="35">
        <f>MAX(G$5:G1586)</f>
        <v>2377086</v>
      </c>
      <c r="M1586" s="3">
        <v>0.7</v>
      </c>
      <c r="N1586" s="38">
        <f>INT(B1586*0.2)</f>
        <v>6771095</v>
      </c>
      <c r="O1586" s="38">
        <f t="shared" si="74"/>
        <v>990452</v>
      </c>
      <c r="P1586">
        <f>INT(L1586*2.5)</f>
        <v>5942715</v>
      </c>
      <c r="Q1586">
        <f>INT(L1586/4)</f>
        <v>594271</v>
      </c>
      <c r="W1586" s="4" t="s">
        <v>8270</v>
      </c>
      <c r="X1586">
        <v>2</v>
      </c>
      <c r="Y1586" t="b">
        <f>IF(MOD(X1586,9)=0,N1586,IF(MOD(X1586,6)=0,N1586,IF(MOD(X1586,3)=0,N1586)))</f>
        <v>0</v>
      </c>
      <c r="Z1586" t="b">
        <f>IF(MOD(X1586,9)=0,O1586,IF(MOD(X1586,6)=0,O1586,IF(MOD(X1586,3)=0,O1586)))</f>
        <v>0</v>
      </c>
    </row>
    <row r="1587" spans="1:26">
      <c r="A1587" s="4" t="s">
        <v>1791</v>
      </c>
      <c r="B1587" s="3">
        <f>主线辅助!B1583</f>
        <v>33908599</v>
      </c>
      <c r="C1587" s="3">
        <v>8</v>
      </c>
      <c r="D1587" s="3">
        <v>94</v>
      </c>
      <c r="E1587" s="3">
        <v>3</v>
      </c>
      <c r="F1587" s="25">
        <f t="shared" si="72"/>
        <v>2618199</v>
      </c>
      <c r="G1587" s="25">
        <v>2380816</v>
      </c>
      <c r="H1587" s="26">
        <f>ROUND((F1587/4*5.5+F1587*2.7+F1587/4*10*1)*2,0)*C1587</f>
        <v>275434536</v>
      </c>
      <c r="I1587" s="26">
        <f t="shared" si="73"/>
        <v>250461840</v>
      </c>
      <c r="J1587" s="26"/>
      <c r="K1587" s="35">
        <f>MAX(G1587-MAX(G$5:G1586),0)</f>
        <v>3730</v>
      </c>
      <c r="L1587" s="35">
        <f>MAX(G$5:G1587)</f>
        <v>2380816</v>
      </c>
      <c r="M1587" s="3">
        <v>0.7</v>
      </c>
      <c r="N1587" s="38">
        <f>INT(B1587*0.2)</f>
        <v>6781719</v>
      </c>
      <c r="O1587" s="38">
        <f t="shared" si="74"/>
        <v>992006</v>
      </c>
      <c r="P1587">
        <f>INT(L1587*2.5)</f>
        <v>5952040</v>
      </c>
      <c r="Q1587">
        <f>INT(L1587/4)</f>
        <v>595204</v>
      </c>
      <c r="W1587" s="4" t="s">
        <v>8270</v>
      </c>
      <c r="X1587">
        <v>3</v>
      </c>
      <c r="Y1587">
        <f>IF(MOD(X1587,9)=0,N1587,IF(MOD(X1587,6)=0,N1587,IF(MOD(X1587,3)=0,N1587)))</f>
        <v>6781719</v>
      </c>
      <c r="Z1587">
        <f>IF(MOD(X1587,9)=0,O1587,IF(MOD(X1587,6)=0,O1587,IF(MOD(X1587,3)=0,O1587)))</f>
        <v>992006</v>
      </c>
    </row>
    <row r="1588" spans="1:26">
      <c r="A1588" s="4" t="s">
        <v>1792</v>
      </c>
      <c r="B1588" s="3">
        <f>主线辅助!B1584</f>
        <v>33934883</v>
      </c>
      <c r="C1588" s="3">
        <v>8</v>
      </c>
      <c r="D1588" s="3">
        <v>94</v>
      </c>
      <c r="E1588" s="3">
        <v>3</v>
      </c>
      <c r="F1588" s="25">
        <f t="shared" si="72"/>
        <v>2620229</v>
      </c>
      <c r="G1588" s="25">
        <v>2382661</v>
      </c>
      <c r="H1588" s="26">
        <f>ROUND((F1588/4*5.5+F1588*2.7+F1588/4*10*1)*2,0)*C1588</f>
        <v>275648088</v>
      </c>
      <c r="I1588" s="26">
        <f t="shared" si="73"/>
        <v>250655936</v>
      </c>
      <c r="J1588" s="26"/>
      <c r="K1588" s="35">
        <f>MAX(G1588-MAX(G$5:G1587),0)</f>
        <v>1845</v>
      </c>
      <c r="L1588" s="35">
        <f>MAX(G$5:G1588)</f>
        <v>2382661</v>
      </c>
      <c r="M1588" s="3">
        <v>0.7</v>
      </c>
      <c r="N1588" s="38">
        <f>INT(B1588*0.2)</f>
        <v>6786976</v>
      </c>
      <c r="O1588" s="38">
        <f t="shared" si="74"/>
        <v>992775</v>
      </c>
      <c r="P1588">
        <f>INT(L1588*2.5)</f>
        <v>5956652</v>
      </c>
      <c r="Q1588">
        <f>INT(L1588/4)</f>
        <v>595665</v>
      </c>
      <c r="W1588" s="4" t="s">
        <v>8270</v>
      </c>
      <c r="X1588">
        <v>4</v>
      </c>
      <c r="Y1588" t="b">
        <f>IF(MOD(X1588,9)=0,N1588,IF(MOD(X1588,6)=0,N1588,IF(MOD(X1588,3)=0,N1588)))</f>
        <v>0</v>
      </c>
      <c r="Z1588" t="b">
        <f>IF(MOD(X1588,9)=0,O1588,IF(MOD(X1588,6)=0,O1588,IF(MOD(X1588,3)=0,O1588)))</f>
        <v>0</v>
      </c>
    </row>
    <row r="1589" spans="1:26">
      <c r="A1589" s="4" t="s">
        <v>1793</v>
      </c>
      <c r="B1589" s="3">
        <f>主线辅助!B1585</f>
        <v>33961170</v>
      </c>
      <c r="C1589" s="3">
        <v>8</v>
      </c>
      <c r="D1589" s="3">
        <v>94</v>
      </c>
      <c r="E1589" s="3">
        <v>3</v>
      </c>
      <c r="F1589" s="25">
        <f t="shared" si="72"/>
        <v>2622259</v>
      </c>
      <c r="G1589" s="25">
        <v>2384507</v>
      </c>
      <c r="H1589" s="26">
        <f>ROUND((F1589/4*5.5+F1589*2.7+F1589/4*10*1)*2,0)*C1589</f>
        <v>275861648</v>
      </c>
      <c r="I1589" s="26">
        <f t="shared" si="73"/>
        <v>250850136</v>
      </c>
      <c r="J1589" s="26"/>
      <c r="K1589" s="35">
        <f>MAX(G1589-MAX(G$5:G1588),0)</f>
        <v>1846</v>
      </c>
      <c r="L1589" s="35">
        <f>MAX(G$5:G1589)</f>
        <v>2384507</v>
      </c>
      <c r="M1589" s="3">
        <v>0.7</v>
      </c>
      <c r="N1589" s="38">
        <f>INT(B1589*0.2)</f>
        <v>6792234</v>
      </c>
      <c r="O1589" s="38">
        <f t="shared" si="74"/>
        <v>993543</v>
      </c>
      <c r="P1589">
        <f>INT(L1589*2.5)</f>
        <v>5961267</v>
      </c>
      <c r="Q1589">
        <f>INT(L1589/4)</f>
        <v>596126</v>
      </c>
      <c r="W1589" s="4" t="s">
        <v>8270</v>
      </c>
      <c r="X1589">
        <v>5</v>
      </c>
      <c r="Y1589" t="b">
        <f>IF(MOD(X1589,9)=0,N1589,IF(MOD(X1589,6)=0,N1589,IF(MOD(X1589,3)=0,N1589)))</f>
        <v>0</v>
      </c>
      <c r="Z1589" t="b">
        <f>IF(MOD(X1589,9)=0,O1589,IF(MOD(X1589,6)=0,O1589,IF(MOD(X1589,3)=0,O1589)))</f>
        <v>0</v>
      </c>
    </row>
    <row r="1590" spans="1:26">
      <c r="A1590" s="4" t="s">
        <v>1794</v>
      </c>
      <c r="B1590" s="3">
        <f>主线辅助!B1586</f>
        <v>34014425</v>
      </c>
      <c r="C1590" s="3">
        <v>8</v>
      </c>
      <c r="D1590" s="3">
        <v>94</v>
      </c>
      <c r="E1590" s="3">
        <v>3</v>
      </c>
      <c r="F1590" s="25">
        <f t="shared" si="72"/>
        <v>2626371</v>
      </c>
      <c r="G1590" s="25">
        <v>2388246</v>
      </c>
      <c r="H1590" s="26">
        <f>ROUND((F1590/4*5.5+F1590*2.7+F1590/4*10*1)*2,0)*C1590</f>
        <v>276294232</v>
      </c>
      <c r="I1590" s="26">
        <f t="shared" si="73"/>
        <v>251243480</v>
      </c>
      <c r="J1590" s="26"/>
      <c r="K1590" s="35">
        <f>MAX(G1590-MAX(G$5:G1589),0)</f>
        <v>3739</v>
      </c>
      <c r="L1590" s="35">
        <f>MAX(G$5:G1590)</f>
        <v>2388246</v>
      </c>
      <c r="M1590" s="3">
        <v>0.7</v>
      </c>
      <c r="N1590" s="38">
        <f>INT(B1590*0.2)</f>
        <v>6802885</v>
      </c>
      <c r="O1590" s="38">
        <f t="shared" si="74"/>
        <v>995102</v>
      </c>
      <c r="P1590">
        <f>INT(L1590*2.5)</f>
        <v>5970615</v>
      </c>
      <c r="Q1590">
        <f>INT(L1590/4)</f>
        <v>597061</v>
      </c>
      <c r="W1590" s="4" t="s">
        <v>8270</v>
      </c>
      <c r="X1590">
        <v>6</v>
      </c>
      <c r="Y1590">
        <f>IF(MOD(X1590,9)=0,N1590,IF(MOD(X1590,6)=0,N1590,IF(MOD(X1590,3)=0,N1590)))</f>
        <v>6802885</v>
      </c>
      <c r="Z1590">
        <f>IF(MOD(X1590,9)=0,O1590,IF(MOD(X1590,6)=0,O1590,IF(MOD(X1590,3)=0,O1590)))</f>
        <v>995102</v>
      </c>
    </row>
    <row r="1591" spans="1:26">
      <c r="A1591" s="4" t="s">
        <v>1795</v>
      </c>
      <c r="B1591" s="3">
        <f>主线辅助!B1587</f>
        <v>34040748</v>
      </c>
      <c r="C1591" s="3">
        <v>8</v>
      </c>
      <c r="D1591" s="3">
        <v>94</v>
      </c>
      <c r="E1591" s="3">
        <v>3</v>
      </c>
      <c r="F1591" s="25">
        <f t="shared" si="72"/>
        <v>2628403</v>
      </c>
      <c r="G1591" s="25">
        <v>2390095</v>
      </c>
      <c r="H1591" s="26">
        <f>ROUND((F1591/4*5.5+F1591*2.7+F1591/4*10*1)*2,0)*C1591</f>
        <v>276507992</v>
      </c>
      <c r="I1591" s="26">
        <f t="shared" si="73"/>
        <v>251437992</v>
      </c>
      <c r="J1591" s="26"/>
      <c r="K1591" s="35">
        <f>MAX(G1591-MAX(G$5:G1590),0)</f>
        <v>1849</v>
      </c>
      <c r="L1591" s="35">
        <f>MAX(G$5:G1591)</f>
        <v>2390095</v>
      </c>
      <c r="M1591" s="3">
        <v>0.7</v>
      </c>
      <c r="N1591" s="38">
        <f>INT(B1591*0.2)</f>
        <v>6808149</v>
      </c>
      <c r="O1591" s="38">
        <f t="shared" si="74"/>
        <v>995872</v>
      </c>
      <c r="P1591">
        <f>INT(L1591*2.5)</f>
        <v>5975237</v>
      </c>
      <c r="Q1591">
        <f>INT(L1591/4)</f>
        <v>597523</v>
      </c>
      <c r="W1591" s="4" t="s">
        <v>8270</v>
      </c>
      <c r="X1591">
        <v>7</v>
      </c>
      <c r="Y1591" t="b">
        <f>IF(MOD(X1591,9)=0,N1591,IF(MOD(X1591,6)=0,N1591,IF(MOD(X1591,3)=0,N1591)))</f>
        <v>0</v>
      </c>
      <c r="Z1591" t="b">
        <f>IF(MOD(X1591,9)=0,O1591,IF(MOD(X1591,6)=0,O1591,IF(MOD(X1591,3)=0,O1591)))</f>
        <v>0</v>
      </c>
    </row>
    <row r="1592" spans="1:26">
      <c r="A1592" s="4" t="s">
        <v>1796</v>
      </c>
      <c r="B1592" s="3">
        <f>主线辅助!B1588</f>
        <v>34067076</v>
      </c>
      <c r="C1592" s="3">
        <v>8</v>
      </c>
      <c r="D1592" s="3">
        <v>94</v>
      </c>
      <c r="E1592" s="3">
        <v>3</v>
      </c>
      <c r="F1592" s="25">
        <f t="shared" si="72"/>
        <v>2630436</v>
      </c>
      <c r="G1592" s="25">
        <v>2391943</v>
      </c>
      <c r="H1592" s="26">
        <f>ROUND((F1592/4*5.5+F1592*2.7+F1592/4*10*1)*2,0)*C1592</f>
        <v>276721864</v>
      </c>
      <c r="I1592" s="26">
        <f t="shared" si="73"/>
        <v>251632400</v>
      </c>
      <c r="J1592" s="26"/>
      <c r="K1592" s="35">
        <f>MAX(G1592-MAX(G$5:G1591),0)</f>
        <v>1848</v>
      </c>
      <c r="L1592" s="35">
        <f>MAX(G$5:G1592)</f>
        <v>2391943</v>
      </c>
      <c r="M1592" s="3">
        <v>0.7</v>
      </c>
      <c r="N1592" s="38">
        <f>INT(B1592*0.2)</f>
        <v>6813415</v>
      </c>
      <c r="O1592" s="38">
        <f t="shared" si="74"/>
        <v>996642</v>
      </c>
      <c r="P1592">
        <f>INT(L1592*2.5)</f>
        <v>5979857</v>
      </c>
      <c r="Q1592">
        <f>INT(L1592/4)</f>
        <v>597985</v>
      </c>
      <c r="W1592" s="4" t="s">
        <v>8270</v>
      </c>
      <c r="X1592">
        <v>8</v>
      </c>
      <c r="Y1592" t="b">
        <f>IF(MOD(X1592,9)=0,N1592,IF(MOD(X1592,6)=0,N1592,IF(MOD(X1592,3)=0,N1592)))</f>
        <v>0</v>
      </c>
      <c r="Z1592" t="b">
        <f>IF(MOD(X1592,9)=0,O1592,IF(MOD(X1592,6)=0,O1592,IF(MOD(X1592,3)=0,O1592)))</f>
        <v>0</v>
      </c>
    </row>
    <row r="1593" spans="1:26">
      <c r="A1593" s="4" t="s">
        <v>1797</v>
      </c>
      <c r="B1593" s="3">
        <f>主线辅助!B1589</f>
        <v>34120464</v>
      </c>
      <c r="C1593" s="3">
        <v>8</v>
      </c>
      <c r="D1593" s="3">
        <v>94</v>
      </c>
      <c r="E1593" s="3">
        <v>3</v>
      </c>
      <c r="F1593" s="25">
        <f t="shared" si="72"/>
        <v>2634558</v>
      </c>
      <c r="G1593" s="25">
        <v>2395692</v>
      </c>
      <c r="H1593" s="26">
        <f>ROUND((F1593/4*5.5+F1593*2.7+F1593/4*10*1)*2,0)*C1593</f>
        <v>277155504</v>
      </c>
      <c r="I1593" s="26">
        <f t="shared" si="73"/>
        <v>252026800</v>
      </c>
      <c r="J1593" s="26"/>
      <c r="K1593" s="35">
        <f>MAX(G1593-MAX(G$5:G1592),0)</f>
        <v>3749</v>
      </c>
      <c r="L1593" s="35">
        <f>MAX(G$5:G1593)</f>
        <v>2395692</v>
      </c>
      <c r="M1593" s="3">
        <v>0.7</v>
      </c>
      <c r="N1593" s="38">
        <f>INT(B1593*0.2)</f>
        <v>6824092</v>
      </c>
      <c r="O1593" s="38">
        <f t="shared" si="74"/>
        <v>998205</v>
      </c>
      <c r="P1593">
        <f>INT(L1593*2.5)</f>
        <v>5989230</v>
      </c>
      <c r="Q1593">
        <f>INT(L1593/4)</f>
        <v>598923</v>
      </c>
      <c r="W1593" s="4" t="s">
        <v>8270</v>
      </c>
      <c r="X1593">
        <v>9</v>
      </c>
      <c r="Y1593">
        <f>IF(MOD(X1593,9)=0,N1593,IF(MOD(X1593,6)=0,N1593,IF(MOD(X1593,3)=0,N1593)))</f>
        <v>6824092</v>
      </c>
      <c r="Z1593">
        <f>IF(MOD(X1593,9)=0,O1593,IF(MOD(X1593,6)=0,O1593,IF(MOD(X1593,3)=0,O1593)))</f>
        <v>998205</v>
      </c>
    </row>
    <row r="1594" spans="1:26">
      <c r="A1594" s="4" t="s">
        <v>334</v>
      </c>
      <c r="B1594" s="3">
        <f>主线辅助!B1590</f>
        <v>34146826</v>
      </c>
      <c r="C1594" s="3">
        <v>8</v>
      </c>
      <c r="D1594" s="3">
        <v>94</v>
      </c>
      <c r="E1594" s="3">
        <v>3</v>
      </c>
      <c r="F1594" s="25">
        <f t="shared" si="72"/>
        <v>2636594</v>
      </c>
      <c r="G1594" s="25">
        <v>2397543</v>
      </c>
      <c r="H1594" s="26">
        <f>ROUND((F1594/4*5.5+F1594*2.7+F1594/4*10*1)*2,0)*C1594</f>
        <v>277369688</v>
      </c>
      <c r="I1594" s="26">
        <f t="shared" si="73"/>
        <v>252221520</v>
      </c>
      <c r="J1594" s="26"/>
      <c r="K1594" s="35">
        <f>MAX(G1594-MAX(G$5:G1593),0)</f>
        <v>1851</v>
      </c>
      <c r="L1594" s="35">
        <f>MAX(G$5:G1594)</f>
        <v>2397543</v>
      </c>
      <c r="M1594" s="3">
        <v>0.7</v>
      </c>
      <c r="N1594" s="38">
        <f>INT(B1594*0.2)</f>
        <v>6829365</v>
      </c>
      <c r="O1594" s="38">
        <f t="shared" si="74"/>
        <v>998975</v>
      </c>
      <c r="P1594">
        <f>INT(L1594*2.5)</f>
        <v>5993857</v>
      </c>
      <c r="Q1594">
        <f>INT(L1594/4)</f>
        <v>599385</v>
      </c>
      <c r="W1594" s="4" t="s">
        <v>8270</v>
      </c>
      <c r="X1594">
        <v>10</v>
      </c>
      <c r="Y1594" t="b">
        <f>IF(MOD(X1594,9)=0,N1594,IF(MOD(X1594,6)=0,N1594,IF(MOD(X1594,3)=0,N1594)))</f>
        <v>0</v>
      </c>
      <c r="Z1594" t="b">
        <f>IF(MOD(X1594,9)=0,O1594,IF(MOD(X1594,6)=0,O1594,IF(MOD(X1594,3)=0,O1594)))</f>
        <v>0</v>
      </c>
    </row>
    <row r="1595" spans="1:26">
      <c r="A1595" s="4" t="s">
        <v>1798</v>
      </c>
      <c r="B1595" s="3">
        <f>主线辅助!B1591</f>
        <v>34312028</v>
      </c>
      <c r="C1595" s="3">
        <v>8</v>
      </c>
      <c r="D1595" s="3">
        <v>94</v>
      </c>
      <c r="E1595" s="3">
        <v>3</v>
      </c>
      <c r="F1595" s="25">
        <f t="shared" si="72"/>
        <v>2649350</v>
      </c>
      <c r="G1595" s="25">
        <v>2409142</v>
      </c>
      <c r="H1595" s="26">
        <f>ROUND((F1595/4*5.5+F1595*2.7+F1595/4*10*1)*2,0)*C1595</f>
        <v>278711624</v>
      </c>
      <c r="I1595" s="26">
        <f t="shared" si="73"/>
        <v>253441736</v>
      </c>
      <c r="J1595" s="26"/>
      <c r="K1595" s="35">
        <f>MAX(G1595-MAX(G$5:G1594),0)</f>
        <v>11599</v>
      </c>
      <c r="L1595" s="35">
        <f>MAX(G$5:G1595)</f>
        <v>2409142</v>
      </c>
      <c r="M1595" s="3">
        <v>0.7</v>
      </c>
      <c r="N1595" s="38">
        <f>INT(B1595*0.2)</f>
        <v>6862405</v>
      </c>
      <c r="O1595" s="38">
        <f t="shared" si="74"/>
        <v>1003808</v>
      </c>
      <c r="P1595">
        <f>INT(L1595*2.5)</f>
        <v>6022855</v>
      </c>
      <c r="Q1595">
        <f>INT(L1595/4)</f>
        <v>602285</v>
      </c>
      <c r="W1595" s="4" t="s">
        <v>8271</v>
      </c>
      <c r="X1595">
        <v>1</v>
      </c>
      <c r="Y1595" t="b">
        <f>IF(MOD(X1595,9)=0,N1595,IF(MOD(X1595,6)=0,N1595,IF(MOD(X1595,3)=0,N1595)))</f>
        <v>0</v>
      </c>
      <c r="Z1595" t="b">
        <f>IF(MOD(X1595,9)=0,O1595,IF(MOD(X1595,6)=0,O1595,IF(MOD(X1595,3)=0,O1595)))</f>
        <v>0</v>
      </c>
    </row>
    <row r="1596" spans="1:26">
      <c r="A1596" s="4" t="s">
        <v>1799</v>
      </c>
      <c r="B1596" s="3">
        <f>主线辅助!B1592</f>
        <v>34338430</v>
      </c>
      <c r="C1596" s="3">
        <v>8</v>
      </c>
      <c r="D1596" s="3">
        <v>94</v>
      </c>
      <c r="E1596" s="3">
        <v>3</v>
      </c>
      <c r="F1596" s="25">
        <f t="shared" si="72"/>
        <v>2651388</v>
      </c>
      <c r="G1596" s="25">
        <v>2410996</v>
      </c>
      <c r="H1596" s="26">
        <f>ROUND((F1596/4*5.5+F1596*2.7+F1596/4*10*1)*2,0)*C1596</f>
        <v>278926016</v>
      </c>
      <c r="I1596" s="26">
        <f t="shared" si="73"/>
        <v>253636776</v>
      </c>
      <c r="J1596" s="26"/>
      <c r="K1596" s="35">
        <f>MAX(G1596-MAX(G$5:G1595),0)</f>
        <v>1854</v>
      </c>
      <c r="L1596" s="35">
        <f>MAX(G$5:G1596)</f>
        <v>2410996</v>
      </c>
      <c r="M1596" s="3">
        <v>0.7</v>
      </c>
      <c r="N1596" s="38">
        <f>INT(B1596*0.2)</f>
        <v>6867686</v>
      </c>
      <c r="O1596" s="38">
        <f t="shared" si="74"/>
        <v>1004581</v>
      </c>
      <c r="P1596">
        <f>INT(L1596*2.5)</f>
        <v>6027490</v>
      </c>
      <c r="Q1596">
        <f>INT(L1596/4)</f>
        <v>602749</v>
      </c>
      <c r="W1596" s="4" t="s">
        <v>8271</v>
      </c>
      <c r="X1596">
        <v>2</v>
      </c>
      <c r="Y1596" t="b">
        <f>IF(MOD(X1596,9)=0,N1596,IF(MOD(X1596,6)=0,N1596,IF(MOD(X1596,3)=0,N1596)))</f>
        <v>0</v>
      </c>
      <c r="Z1596" t="b">
        <f>IF(MOD(X1596,9)=0,O1596,IF(MOD(X1596,6)=0,O1596,IF(MOD(X1596,3)=0,O1596)))</f>
        <v>0</v>
      </c>
    </row>
    <row r="1597" spans="1:26">
      <c r="A1597" s="4" t="s">
        <v>1800</v>
      </c>
      <c r="B1597" s="3">
        <f>主线辅助!B1593</f>
        <v>34392012</v>
      </c>
      <c r="C1597" s="3">
        <v>8</v>
      </c>
      <c r="D1597" s="3">
        <v>94</v>
      </c>
      <c r="E1597" s="3">
        <v>3</v>
      </c>
      <c r="F1597" s="25">
        <f t="shared" si="72"/>
        <v>2655525</v>
      </c>
      <c r="G1597" s="25">
        <v>2414758</v>
      </c>
      <c r="H1597" s="26">
        <f>ROUND((F1597/4*5.5+F1597*2.7+F1597/4*10*1)*2,0)*C1597</f>
        <v>279361232</v>
      </c>
      <c r="I1597" s="26">
        <f t="shared" si="73"/>
        <v>254032544</v>
      </c>
      <c r="J1597" s="26"/>
      <c r="K1597" s="35">
        <f>MAX(G1597-MAX(G$5:G1596),0)</f>
        <v>3762</v>
      </c>
      <c r="L1597" s="35">
        <f>MAX(G$5:G1597)</f>
        <v>2414758</v>
      </c>
      <c r="M1597" s="3">
        <v>0.7</v>
      </c>
      <c r="N1597" s="38">
        <f>INT(B1597*0.2)</f>
        <v>6878402</v>
      </c>
      <c r="O1597" s="38">
        <f t="shared" si="74"/>
        <v>1006148</v>
      </c>
      <c r="P1597">
        <f>INT(L1597*2.5)</f>
        <v>6036895</v>
      </c>
      <c r="Q1597">
        <f>INT(L1597/4)</f>
        <v>603689</v>
      </c>
      <c r="W1597" s="4" t="s">
        <v>8271</v>
      </c>
      <c r="X1597">
        <v>3</v>
      </c>
      <c r="Y1597">
        <f>IF(MOD(X1597,9)=0,N1597,IF(MOD(X1597,6)=0,N1597,IF(MOD(X1597,3)=0,N1597)))</f>
        <v>6878402</v>
      </c>
      <c r="Z1597">
        <f>IF(MOD(X1597,9)=0,O1597,IF(MOD(X1597,6)=0,O1597,IF(MOD(X1597,3)=0,O1597)))</f>
        <v>1006148</v>
      </c>
    </row>
    <row r="1598" spans="1:26">
      <c r="A1598" s="4" t="s">
        <v>1801</v>
      </c>
      <c r="B1598" s="3">
        <f>主线辅助!B1594</f>
        <v>34418451</v>
      </c>
      <c r="C1598" s="3">
        <v>8</v>
      </c>
      <c r="D1598" s="3">
        <v>94</v>
      </c>
      <c r="E1598" s="3">
        <v>3</v>
      </c>
      <c r="F1598" s="25">
        <f t="shared" si="72"/>
        <v>2657567</v>
      </c>
      <c r="G1598" s="25">
        <v>2416614</v>
      </c>
      <c r="H1598" s="26">
        <f>ROUND((F1598/4*5.5+F1598*2.7+F1598/4*10*1)*2,0)*C1598</f>
        <v>279576048</v>
      </c>
      <c r="I1598" s="26">
        <f t="shared" si="73"/>
        <v>254227792</v>
      </c>
      <c r="J1598" s="26"/>
      <c r="K1598" s="35">
        <f>MAX(G1598-MAX(G$5:G1597),0)</f>
        <v>1856</v>
      </c>
      <c r="L1598" s="35">
        <f>MAX(G$5:G1598)</f>
        <v>2416614</v>
      </c>
      <c r="M1598" s="3">
        <v>0.7</v>
      </c>
      <c r="N1598" s="38">
        <f>INT(B1598*0.2)</f>
        <v>6883690</v>
      </c>
      <c r="O1598" s="38">
        <f t="shared" si="74"/>
        <v>1006922</v>
      </c>
      <c r="P1598">
        <f>INT(L1598*2.5)</f>
        <v>6041535</v>
      </c>
      <c r="Q1598">
        <f>INT(L1598/4)</f>
        <v>604153</v>
      </c>
      <c r="W1598" s="4" t="s">
        <v>8271</v>
      </c>
      <c r="X1598">
        <v>4</v>
      </c>
      <c r="Y1598" t="b">
        <f>IF(MOD(X1598,9)=0,N1598,IF(MOD(X1598,6)=0,N1598,IF(MOD(X1598,3)=0,N1598)))</f>
        <v>0</v>
      </c>
      <c r="Z1598" t="b">
        <f>IF(MOD(X1598,9)=0,O1598,IF(MOD(X1598,6)=0,O1598,IF(MOD(X1598,3)=0,O1598)))</f>
        <v>0</v>
      </c>
    </row>
    <row r="1599" spans="1:26">
      <c r="A1599" s="4" t="s">
        <v>1802</v>
      </c>
      <c r="B1599" s="3">
        <f>主线辅助!B1595</f>
        <v>34444892</v>
      </c>
      <c r="C1599" s="3">
        <v>8</v>
      </c>
      <c r="D1599" s="3">
        <v>94</v>
      </c>
      <c r="E1599" s="3">
        <v>3</v>
      </c>
      <c r="F1599" s="25">
        <f t="shared" si="72"/>
        <v>2659609</v>
      </c>
      <c r="G1599" s="25">
        <v>2418471</v>
      </c>
      <c r="H1599" s="26">
        <f>ROUND((F1599/4*5.5+F1599*2.7+F1599/4*10*1)*2,0)*C1599</f>
        <v>279790864</v>
      </c>
      <c r="I1599" s="26">
        <f t="shared" si="73"/>
        <v>254423152</v>
      </c>
      <c r="J1599" s="26"/>
      <c r="K1599" s="35">
        <f>MAX(G1599-MAX(G$5:G1598),0)</f>
        <v>1857</v>
      </c>
      <c r="L1599" s="35">
        <f>MAX(G$5:G1599)</f>
        <v>2418471</v>
      </c>
      <c r="M1599" s="3">
        <v>0.7</v>
      </c>
      <c r="N1599" s="38">
        <f>INT(B1599*0.2)</f>
        <v>6888978</v>
      </c>
      <c r="O1599" s="38">
        <f t="shared" si="74"/>
        <v>1007695</v>
      </c>
      <c r="P1599">
        <f>INT(L1599*2.5)</f>
        <v>6046177</v>
      </c>
      <c r="Q1599">
        <f>INT(L1599/4)</f>
        <v>604617</v>
      </c>
      <c r="W1599" s="4" t="s">
        <v>8271</v>
      </c>
      <c r="X1599">
        <v>5</v>
      </c>
      <c r="Y1599" t="b">
        <f>IF(MOD(X1599,9)=0,N1599,IF(MOD(X1599,6)=0,N1599,IF(MOD(X1599,3)=0,N1599)))</f>
        <v>0</v>
      </c>
      <c r="Z1599" t="b">
        <f>IF(MOD(X1599,9)=0,O1599,IF(MOD(X1599,6)=0,O1599,IF(MOD(X1599,3)=0,O1599)))</f>
        <v>0</v>
      </c>
    </row>
    <row r="1600" spans="1:26">
      <c r="A1600" s="4" t="s">
        <v>1803</v>
      </c>
      <c r="B1600" s="3">
        <f>主线辅助!B1596</f>
        <v>34498607</v>
      </c>
      <c r="C1600" s="3">
        <v>8</v>
      </c>
      <c r="D1600" s="3">
        <v>94</v>
      </c>
      <c r="E1600" s="3">
        <v>3</v>
      </c>
      <c r="F1600" s="25">
        <f t="shared" si="72"/>
        <v>2663756</v>
      </c>
      <c r="G1600" s="25">
        <v>2422242</v>
      </c>
      <c r="H1600" s="26">
        <f>ROUND((F1600/4*5.5+F1600*2.7+F1600/4*10*1)*2,0)*C1600</f>
        <v>280227128</v>
      </c>
      <c r="I1600" s="26">
        <f t="shared" si="73"/>
        <v>254819856</v>
      </c>
      <c r="J1600" s="26"/>
      <c r="K1600" s="35">
        <f>MAX(G1600-MAX(G$5:G1599),0)</f>
        <v>3771</v>
      </c>
      <c r="L1600" s="35">
        <f>MAX(G$5:G1600)</f>
        <v>2422242</v>
      </c>
      <c r="M1600" s="3">
        <v>0.7</v>
      </c>
      <c r="N1600" s="38">
        <f>INT(B1600*0.2)</f>
        <v>6899721</v>
      </c>
      <c r="O1600" s="38">
        <f t="shared" si="74"/>
        <v>1009267</v>
      </c>
      <c r="P1600">
        <f>INT(L1600*2.5)</f>
        <v>6055605</v>
      </c>
      <c r="Q1600">
        <f>INT(L1600/4)</f>
        <v>605560</v>
      </c>
      <c r="W1600" s="4" t="s">
        <v>8271</v>
      </c>
      <c r="X1600">
        <v>6</v>
      </c>
      <c r="Y1600">
        <f>IF(MOD(X1600,9)=0,N1600,IF(MOD(X1600,6)=0,N1600,IF(MOD(X1600,3)=0,N1600)))</f>
        <v>6899721</v>
      </c>
      <c r="Z1600">
        <f>IF(MOD(X1600,9)=0,O1600,IF(MOD(X1600,6)=0,O1600,IF(MOD(X1600,3)=0,O1600)))</f>
        <v>1009267</v>
      </c>
    </row>
    <row r="1601" spans="1:26">
      <c r="A1601" s="4" t="s">
        <v>1804</v>
      </c>
      <c r="B1601" s="3">
        <f>主线辅助!B1597</f>
        <v>34525085</v>
      </c>
      <c r="C1601" s="3">
        <v>8</v>
      </c>
      <c r="D1601" s="3">
        <v>94</v>
      </c>
      <c r="E1601" s="3">
        <v>3</v>
      </c>
      <c r="F1601" s="25">
        <f t="shared" si="72"/>
        <v>2665801</v>
      </c>
      <c r="G1601" s="25">
        <v>2424101</v>
      </c>
      <c r="H1601" s="26">
        <f>ROUND((F1601/4*5.5+F1601*2.7+F1601/4*10*1)*2,0)*C1601</f>
        <v>280442264</v>
      </c>
      <c r="I1601" s="26">
        <f t="shared" si="73"/>
        <v>255015424</v>
      </c>
      <c r="J1601" s="26"/>
      <c r="K1601" s="35">
        <f>MAX(G1601-MAX(G$5:G1600),0)</f>
        <v>1859</v>
      </c>
      <c r="L1601" s="35">
        <f>MAX(G$5:G1601)</f>
        <v>2424101</v>
      </c>
      <c r="M1601" s="3">
        <v>0.7</v>
      </c>
      <c r="N1601" s="38">
        <f>INT(B1601*0.2)</f>
        <v>6905017</v>
      </c>
      <c r="O1601" s="38">
        <f t="shared" si="74"/>
        <v>1010041</v>
      </c>
      <c r="P1601">
        <f>INT(L1601*2.5)</f>
        <v>6060252</v>
      </c>
      <c r="Q1601">
        <f>INT(L1601/4)</f>
        <v>606025</v>
      </c>
      <c r="W1601" s="4" t="s">
        <v>8271</v>
      </c>
      <c r="X1601">
        <v>7</v>
      </c>
      <c r="Y1601" t="b">
        <f>IF(MOD(X1601,9)=0,N1601,IF(MOD(X1601,6)=0,N1601,IF(MOD(X1601,3)=0,N1601)))</f>
        <v>0</v>
      </c>
      <c r="Z1601" t="b">
        <f>IF(MOD(X1601,9)=0,O1601,IF(MOD(X1601,6)=0,O1601,IF(MOD(X1601,3)=0,O1601)))</f>
        <v>0</v>
      </c>
    </row>
    <row r="1602" spans="1:26">
      <c r="A1602" s="4" t="s">
        <v>1805</v>
      </c>
      <c r="B1602" s="3">
        <f>主线辅助!B1598</f>
        <v>34551567</v>
      </c>
      <c r="C1602" s="3">
        <v>8</v>
      </c>
      <c r="D1602" s="3">
        <v>94</v>
      </c>
      <c r="E1602" s="3">
        <v>3</v>
      </c>
      <c r="F1602" s="25">
        <f t="shared" si="72"/>
        <v>2667845</v>
      </c>
      <c r="G1602" s="25">
        <v>2425961</v>
      </c>
      <c r="H1602" s="26">
        <f>ROUND((F1602/4*5.5+F1602*2.7+F1602/4*10*1)*2,0)*C1602</f>
        <v>280657296</v>
      </c>
      <c r="I1602" s="26">
        <f t="shared" si="73"/>
        <v>255211096</v>
      </c>
      <c r="J1602" s="26"/>
      <c r="K1602" s="35">
        <f>MAX(G1602-MAX(G$5:G1601),0)</f>
        <v>1860</v>
      </c>
      <c r="L1602" s="35">
        <f>MAX(G$5:G1602)</f>
        <v>2425961</v>
      </c>
      <c r="M1602" s="3">
        <v>0.7</v>
      </c>
      <c r="N1602" s="38">
        <f>INT(B1602*0.2)</f>
        <v>6910313</v>
      </c>
      <c r="O1602" s="38">
        <f t="shared" si="74"/>
        <v>1010816</v>
      </c>
      <c r="P1602">
        <f>INT(L1602*2.5)</f>
        <v>6064902</v>
      </c>
      <c r="Q1602">
        <f>INT(L1602/4)</f>
        <v>606490</v>
      </c>
      <c r="W1602" s="4" t="s">
        <v>8271</v>
      </c>
      <c r="X1602">
        <v>8</v>
      </c>
      <c r="Y1602" t="b">
        <f>IF(MOD(X1602,9)=0,N1602,IF(MOD(X1602,6)=0,N1602,IF(MOD(X1602,3)=0,N1602)))</f>
        <v>0</v>
      </c>
      <c r="Z1602" t="b">
        <f>IF(MOD(X1602,9)=0,O1602,IF(MOD(X1602,6)=0,O1602,IF(MOD(X1602,3)=0,O1602)))</f>
        <v>0</v>
      </c>
    </row>
    <row r="1603" spans="1:26">
      <c r="A1603" s="4" t="s">
        <v>1806</v>
      </c>
      <c r="B1603" s="3">
        <f>主线辅助!B1599</f>
        <v>34605416</v>
      </c>
      <c r="C1603" s="3">
        <v>8</v>
      </c>
      <c r="D1603" s="3">
        <v>94</v>
      </c>
      <c r="E1603" s="3">
        <v>3</v>
      </c>
      <c r="F1603" s="25">
        <f t="shared" si="72"/>
        <v>2672003</v>
      </c>
      <c r="G1603" s="25">
        <v>2429741</v>
      </c>
      <c r="H1603" s="26">
        <f>ROUND((F1603/4*5.5+F1603*2.7+F1603/4*10*1)*2,0)*C1603</f>
        <v>281094712</v>
      </c>
      <c r="I1603" s="26">
        <f t="shared" si="73"/>
        <v>255608752</v>
      </c>
      <c r="J1603" s="26"/>
      <c r="K1603" s="35">
        <f>MAX(G1603-MAX(G$5:G1602),0)</f>
        <v>3780</v>
      </c>
      <c r="L1603" s="35">
        <f>MAX(G$5:G1603)</f>
        <v>2429741</v>
      </c>
      <c r="M1603" s="3">
        <v>0.7</v>
      </c>
      <c r="N1603" s="38">
        <f>INT(B1603*0.2)</f>
        <v>6921083</v>
      </c>
      <c r="O1603" s="38">
        <f t="shared" si="74"/>
        <v>1012391</v>
      </c>
      <c r="P1603">
        <f>INT(L1603*2.5)</f>
        <v>6074352</v>
      </c>
      <c r="Q1603">
        <f>INT(L1603/4)</f>
        <v>607435</v>
      </c>
      <c r="W1603" s="4" t="s">
        <v>8271</v>
      </c>
      <c r="X1603">
        <v>9</v>
      </c>
      <c r="Y1603">
        <f>IF(MOD(X1603,9)=0,N1603,IF(MOD(X1603,6)=0,N1603,IF(MOD(X1603,3)=0,N1603)))</f>
        <v>6921083</v>
      </c>
      <c r="Z1603">
        <f>IF(MOD(X1603,9)=0,O1603,IF(MOD(X1603,6)=0,O1603,IF(MOD(X1603,3)=0,O1603)))</f>
        <v>1012391</v>
      </c>
    </row>
    <row r="1604" spans="1:26">
      <c r="A1604" s="4" t="s">
        <v>336</v>
      </c>
      <c r="B1604" s="3">
        <f>主线辅助!B1600</f>
        <v>34631935</v>
      </c>
      <c r="C1604" s="3">
        <v>8</v>
      </c>
      <c r="D1604" s="3">
        <v>94</v>
      </c>
      <c r="E1604" s="3">
        <v>3</v>
      </c>
      <c r="F1604" s="25">
        <f t="shared" si="72"/>
        <v>2674051</v>
      </c>
      <c r="G1604" s="25">
        <v>2431603</v>
      </c>
      <c r="H1604" s="26">
        <f>ROUND((F1604/4*5.5+F1604*2.7+F1604/4*10*1)*2,0)*C1604</f>
        <v>281310168</v>
      </c>
      <c r="I1604" s="26">
        <f t="shared" si="73"/>
        <v>255804632</v>
      </c>
      <c r="J1604" s="26"/>
      <c r="K1604" s="35">
        <f>MAX(G1604-MAX(G$5:G1603),0)</f>
        <v>1862</v>
      </c>
      <c r="L1604" s="35">
        <f>MAX(G$5:G1604)</f>
        <v>2431603</v>
      </c>
      <c r="M1604" s="3">
        <v>0.7</v>
      </c>
      <c r="N1604" s="38">
        <f>INT(B1604*0.2)</f>
        <v>6926387</v>
      </c>
      <c r="O1604" s="38">
        <f t="shared" si="74"/>
        <v>1013167</v>
      </c>
      <c r="P1604">
        <f>INT(L1604*2.5)</f>
        <v>6079007</v>
      </c>
      <c r="Q1604">
        <f>INT(L1604/4)</f>
        <v>607900</v>
      </c>
      <c r="W1604" s="4" t="s">
        <v>8271</v>
      </c>
      <c r="X1604">
        <v>10</v>
      </c>
      <c r="Y1604" t="b">
        <f>IF(MOD(X1604,9)=0,N1604,IF(MOD(X1604,6)=0,N1604,IF(MOD(X1604,3)=0,N1604)))</f>
        <v>0</v>
      </c>
      <c r="Z1604" t="b">
        <f>IF(MOD(X1604,9)=0,O1604,IF(MOD(X1604,6)=0,O1604,IF(MOD(X1604,3)=0,O1604)))</f>
        <v>0</v>
      </c>
    </row>
    <row r="1605" spans="1:26">
      <c r="A1605" s="4" t="s">
        <v>1807</v>
      </c>
      <c r="B1605" s="3">
        <f>主线辅助!B1601</f>
        <v>34797898</v>
      </c>
      <c r="C1605" s="3">
        <v>8</v>
      </c>
      <c r="D1605" s="3">
        <v>94</v>
      </c>
      <c r="E1605" s="3">
        <v>3</v>
      </c>
      <c r="F1605" s="25">
        <f t="shared" si="72"/>
        <v>2686865</v>
      </c>
      <c r="G1605" s="25">
        <v>2443256</v>
      </c>
      <c r="H1605" s="26">
        <f>ROUND((F1605/4*5.5+F1605*2.7+F1605/4*10*1)*2,0)*C1605</f>
        <v>282658200</v>
      </c>
      <c r="I1605" s="26">
        <f t="shared" si="73"/>
        <v>257030528</v>
      </c>
      <c r="J1605" s="26"/>
      <c r="K1605" s="35">
        <f>MAX(G1605-MAX(G$5:G1604),0)</f>
        <v>11653</v>
      </c>
      <c r="L1605" s="35">
        <f>MAX(G$5:G1605)</f>
        <v>2443256</v>
      </c>
      <c r="M1605" s="3">
        <v>0.7</v>
      </c>
      <c r="N1605" s="38">
        <f>INT(B1605*0.2)</f>
        <v>6959579</v>
      </c>
      <c r="O1605" s="38">
        <f t="shared" si="74"/>
        <v>1018023</v>
      </c>
      <c r="P1605">
        <f>INT(L1605*2.5)</f>
        <v>6108140</v>
      </c>
      <c r="Q1605">
        <f>INT(L1605/4)</f>
        <v>610814</v>
      </c>
      <c r="W1605" s="4" t="s">
        <v>8272</v>
      </c>
      <c r="X1605">
        <v>1</v>
      </c>
      <c r="Y1605" t="b">
        <f>IF(MOD(X1605,9)=0,N1605,IF(MOD(X1605,6)=0,N1605,IF(MOD(X1605,3)=0,N1605)))</f>
        <v>0</v>
      </c>
      <c r="Z1605" t="b">
        <f>IF(MOD(X1605,9)=0,O1605,IF(MOD(X1605,6)=0,O1605,IF(MOD(X1605,3)=0,O1605)))</f>
        <v>0</v>
      </c>
    </row>
    <row r="1606" spans="1:26">
      <c r="A1606" s="4" t="s">
        <v>1808</v>
      </c>
      <c r="B1606" s="3">
        <f>主线辅助!B1602</f>
        <v>34824454</v>
      </c>
      <c r="C1606" s="3">
        <v>8</v>
      </c>
      <c r="D1606" s="3">
        <v>94</v>
      </c>
      <c r="E1606" s="3">
        <v>3</v>
      </c>
      <c r="F1606" s="25">
        <f t="shared" ref="F1606:F1669" si="75">INT(B1606/(5-1.9)/C1606/(D1606/2.7)*100/1.5)</f>
        <v>2688916</v>
      </c>
      <c r="G1606" s="25">
        <v>2445121</v>
      </c>
      <c r="H1606" s="26">
        <f>ROUND((F1606/4*5.5+F1606*2.7+F1606/4*10*1)*2,0)*C1606</f>
        <v>282873960</v>
      </c>
      <c r="I1606" s="26">
        <f t="shared" ref="I1606:I1669" si="76">ROUND((G1606/4*5.5+G1606*2.7+G1606/4*10*1)*2,0)*C1606</f>
        <v>257226728</v>
      </c>
      <c r="J1606" s="26"/>
      <c r="K1606" s="35">
        <f>MAX(G1606-MAX(G$5:G1605),0)</f>
        <v>1865</v>
      </c>
      <c r="L1606" s="35">
        <f>MAX(G$5:G1606)</f>
        <v>2445121</v>
      </c>
      <c r="M1606" s="3">
        <v>0.7</v>
      </c>
      <c r="N1606" s="38">
        <f>INT(B1606*0.2)</f>
        <v>6964890</v>
      </c>
      <c r="O1606" s="38">
        <f t="shared" ref="O1606:O1669" si="77">INT((P1606/15)+Q1606)</f>
        <v>1018800</v>
      </c>
      <c r="P1606">
        <f>INT(L1606*2.5)</f>
        <v>6112802</v>
      </c>
      <c r="Q1606">
        <f>INT(L1606/4)</f>
        <v>611280</v>
      </c>
      <c r="W1606" s="4" t="s">
        <v>8272</v>
      </c>
      <c r="X1606">
        <v>2</v>
      </c>
      <c r="Y1606" t="b">
        <f>IF(MOD(X1606,9)=0,N1606,IF(MOD(X1606,6)=0,N1606,IF(MOD(X1606,3)=0,N1606)))</f>
        <v>0</v>
      </c>
      <c r="Z1606" t="b">
        <f>IF(MOD(X1606,9)=0,O1606,IF(MOD(X1606,6)=0,O1606,IF(MOD(X1606,3)=0,O1606)))</f>
        <v>0</v>
      </c>
    </row>
    <row r="1607" spans="1:26">
      <c r="A1607" s="4" t="s">
        <v>1809</v>
      </c>
      <c r="B1607" s="3">
        <f>主线辅助!B1603</f>
        <v>34878497</v>
      </c>
      <c r="C1607" s="3">
        <v>8</v>
      </c>
      <c r="D1607" s="3">
        <v>94</v>
      </c>
      <c r="E1607" s="3">
        <v>3</v>
      </c>
      <c r="F1607" s="25">
        <f t="shared" si="75"/>
        <v>2693089</v>
      </c>
      <c r="G1607" s="25">
        <v>2448915</v>
      </c>
      <c r="H1607" s="26">
        <f>ROUND((F1607/4*5.5+F1607*2.7+F1607/4*10*1)*2,0)*C1607</f>
        <v>283312960</v>
      </c>
      <c r="I1607" s="26">
        <f t="shared" si="76"/>
        <v>257625856</v>
      </c>
      <c r="J1607" s="26"/>
      <c r="K1607" s="35">
        <f>MAX(G1607-MAX(G$5:G1606),0)</f>
        <v>3794</v>
      </c>
      <c r="L1607" s="35">
        <f>MAX(G$5:G1607)</f>
        <v>2448915</v>
      </c>
      <c r="M1607" s="3">
        <v>0.7</v>
      </c>
      <c r="N1607" s="38">
        <f>INT(B1607*0.2)</f>
        <v>6975699</v>
      </c>
      <c r="O1607" s="38">
        <f t="shared" si="77"/>
        <v>1020380</v>
      </c>
      <c r="P1607">
        <f>INT(L1607*2.5)</f>
        <v>6122287</v>
      </c>
      <c r="Q1607">
        <f>INT(L1607/4)</f>
        <v>612228</v>
      </c>
      <c r="W1607" s="4" t="s">
        <v>8272</v>
      </c>
      <c r="X1607">
        <v>3</v>
      </c>
      <c r="Y1607">
        <f>IF(MOD(X1607,9)=0,N1607,IF(MOD(X1607,6)=0,N1607,IF(MOD(X1607,3)=0,N1607)))</f>
        <v>6975699</v>
      </c>
      <c r="Z1607">
        <f>IF(MOD(X1607,9)=0,O1607,IF(MOD(X1607,6)=0,O1607,IF(MOD(X1607,3)=0,O1607)))</f>
        <v>1020380</v>
      </c>
    </row>
    <row r="1608" spans="1:26">
      <c r="A1608" s="4" t="s">
        <v>1810</v>
      </c>
      <c r="B1608" s="3">
        <f>主线辅助!B1604</f>
        <v>34905090</v>
      </c>
      <c r="C1608" s="3">
        <v>8</v>
      </c>
      <c r="D1608" s="3">
        <v>94</v>
      </c>
      <c r="E1608" s="3">
        <v>3</v>
      </c>
      <c r="F1608" s="25">
        <f t="shared" si="75"/>
        <v>2695142</v>
      </c>
      <c r="G1608" s="25">
        <v>2450782</v>
      </c>
      <c r="H1608" s="26">
        <f>ROUND((F1608/4*5.5+F1608*2.7+F1608/4*10*1)*2,0)*C1608</f>
        <v>283528936</v>
      </c>
      <c r="I1608" s="26">
        <f t="shared" si="76"/>
        <v>257822264</v>
      </c>
      <c r="J1608" s="26"/>
      <c r="K1608" s="35">
        <f>MAX(G1608-MAX(G$5:G1607),0)</f>
        <v>1867</v>
      </c>
      <c r="L1608" s="35">
        <f>MAX(G$5:G1608)</f>
        <v>2450782</v>
      </c>
      <c r="M1608" s="3">
        <v>0.7</v>
      </c>
      <c r="N1608" s="38">
        <f>INT(B1608*0.2)</f>
        <v>6981018</v>
      </c>
      <c r="O1608" s="38">
        <f t="shared" si="77"/>
        <v>1021158</v>
      </c>
      <c r="P1608">
        <f>INT(L1608*2.5)</f>
        <v>6126955</v>
      </c>
      <c r="Q1608">
        <f>INT(L1608/4)</f>
        <v>612695</v>
      </c>
      <c r="W1608" s="4" t="s">
        <v>8272</v>
      </c>
      <c r="X1608">
        <v>4</v>
      </c>
      <c r="Y1608" t="b">
        <f>IF(MOD(X1608,9)=0,N1608,IF(MOD(X1608,6)=0,N1608,IF(MOD(X1608,3)=0,N1608)))</f>
        <v>0</v>
      </c>
      <c r="Z1608" t="b">
        <f>IF(MOD(X1608,9)=0,O1608,IF(MOD(X1608,6)=0,O1608,IF(MOD(X1608,3)=0,O1608)))</f>
        <v>0</v>
      </c>
    </row>
    <row r="1609" spans="1:26">
      <c r="A1609" s="4" t="s">
        <v>1811</v>
      </c>
      <c r="B1609" s="3">
        <f>主线辅助!B1605</f>
        <v>34931688</v>
      </c>
      <c r="C1609" s="3">
        <v>8</v>
      </c>
      <c r="D1609" s="3">
        <v>94</v>
      </c>
      <c r="E1609" s="3">
        <v>3</v>
      </c>
      <c r="F1609" s="25">
        <f t="shared" si="75"/>
        <v>2697196</v>
      </c>
      <c r="G1609" s="25">
        <v>2452650</v>
      </c>
      <c r="H1609" s="26">
        <f>ROUND((F1609/4*5.5+F1609*2.7+F1609/4*10*1)*2,0)*C1609</f>
        <v>283745016</v>
      </c>
      <c r="I1609" s="26">
        <f t="shared" si="76"/>
        <v>258018784</v>
      </c>
      <c r="J1609" s="26"/>
      <c r="K1609" s="35">
        <f>MAX(G1609-MAX(G$5:G1608),0)</f>
        <v>1868</v>
      </c>
      <c r="L1609" s="35">
        <f>MAX(G$5:G1609)</f>
        <v>2452650</v>
      </c>
      <c r="M1609" s="3">
        <v>0.7</v>
      </c>
      <c r="N1609" s="38">
        <f>INT(B1609*0.2)</f>
        <v>6986337</v>
      </c>
      <c r="O1609" s="38">
        <f t="shared" si="77"/>
        <v>1021937</v>
      </c>
      <c r="P1609">
        <f>INT(L1609*2.5)</f>
        <v>6131625</v>
      </c>
      <c r="Q1609">
        <f>INT(L1609/4)</f>
        <v>613162</v>
      </c>
      <c r="W1609" s="4" t="s">
        <v>8272</v>
      </c>
      <c r="X1609">
        <v>5</v>
      </c>
      <c r="Y1609" t="b">
        <f>IF(MOD(X1609,9)=0,N1609,IF(MOD(X1609,6)=0,N1609,IF(MOD(X1609,3)=0,N1609)))</f>
        <v>0</v>
      </c>
      <c r="Z1609" t="b">
        <f>IF(MOD(X1609,9)=0,O1609,IF(MOD(X1609,6)=0,O1609,IF(MOD(X1609,3)=0,O1609)))</f>
        <v>0</v>
      </c>
    </row>
    <row r="1610" spans="1:26">
      <c r="A1610" s="4" t="s">
        <v>1812</v>
      </c>
      <c r="B1610" s="3">
        <f>主线辅助!B1606</f>
        <v>34985864</v>
      </c>
      <c r="C1610" s="3">
        <v>8</v>
      </c>
      <c r="D1610" s="3">
        <v>94</v>
      </c>
      <c r="E1610" s="3">
        <v>3</v>
      </c>
      <c r="F1610" s="25">
        <f t="shared" si="75"/>
        <v>2701379</v>
      </c>
      <c r="G1610" s="25">
        <v>2456454</v>
      </c>
      <c r="H1610" s="26">
        <f>ROUND((F1610/4*5.5+F1610*2.7+F1610/4*10*1)*2,0)*C1610</f>
        <v>284185072</v>
      </c>
      <c r="I1610" s="26">
        <f t="shared" si="76"/>
        <v>258418960</v>
      </c>
      <c r="J1610" s="26"/>
      <c r="K1610" s="35">
        <f>MAX(G1610-MAX(G$5:G1609),0)</f>
        <v>3804</v>
      </c>
      <c r="L1610" s="35">
        <f>MAX(G$5:G1610)</f>
        <v>2456454</v>
      </c>
      <c r="M1610" s="3">
        <v>0.7</v>
      </c>
      <c r="N1610" s="38">
        <f>INT(B1610*0.2)</f>
        <v>6997172</v>
      </c>
      <c r="O1610" s="38">
        <f t="shared" si="77"/>
        <v>1023522</v>
      </c>
      <c r="P1610">
        <f>INT(L1610*2.5)</f>
        <v>6141135</v>
      </c>
      <c r="Q1610">
        <f>INT(L1610/4)</f>
        <v>614113</v>
      </c>
      <c r="W1610" s="4" t="s">
        <v>8272</v>
      </c>
      <c r="X1610">
        <v>6</v>
      </c>
      <c r="Y1610">
        <f>IF(MOD(X1610,9)=0,N1610,IF(MOD(X1610,6)=0,N1610,IF(MOD(X1610,3)=0,N1610)))</f>
        <v>6997172</v>
      </c>
      <c r="Z1610">
        <f>IF(MOD(X1610,9)=0,O1610,IF(MOD(X1610,6)=0,O1610,IF(MOD(X1610,3)=0,O1610)))</f>
        <v>1023522</v>
      </c>
    </row>
    <row r="1611" spans="1:26">
      <c r="A1611" s="4" t="s">
        <v>1813</v>
      </c>
      <c r="B1611" s="3">
        <f>主线辅助!B1607</f>
        <v>35012497</v>
      </c>
      <c r="C1611" s="3">
        <v>8</v>
      </c>
      <c r="D1611" s="3">
        <v>94</v>
      </c>
      <c r="E1611" s="3">
        <v>3</v>
      </c>
      <c r="F1611" s="25">
        <f t="shared" si="75"/>
        <v>2703435</v>
      </c>
      <c r="G1611" s="25">
        <v>2458324</v>
      </c>
      <c r="H1611" s="26">
        <f>ROUND((F1611/4*5.5+F1611*2.7+F1611/4*10*1)*2,0)*C1611</f>
        <v>284401360</v>
      </c>
      <c r="I1611" s="26">
        <f t="shared" si="76"/>
        <v>258615688</v>
      </c>
      <c r="J1611" s="26"/>
      <c r="K1611" s="35">
        <f>MAX(G1611-MAX(G$5:G1610),0)</f>
        <v>1870</v>
      </c>
      <c r="L1611" s="35">
        <f>MAX(G$5:G1611)</f>
        <v>2458324</v>
      </c>
      <c r="M1611" s="3">
        <v>0.7</v>
      </c>
      <c r="N1611" s="38">
        <f>INT(B1611*0.2)</f>
        <v>7002499</v>
      </c>
      <c r="O1611" s="38">
        <f t="shared" si="77"/>
        <v>1024301</v>
      </c>
      <c r="P1611">
        <f>INT(L1611*2.5)</f>
        <v>6145810</v>
      </c>
      <c r="Q1611">
        <f>INT(L1611/4)</f>
        <v>614581</v>
      </c>
      <c r="W1611" s="4" t="s">
        <v>8272</v>
      </c>
      <c r="X1611">
        <v>7</v>
      </c>
      <c r="Y1611" t="b">
        <f>IF(MOD(X1611,9)=0,N1611,IF(MOD(X1611,6)=0,N1611,IF(MOD(X1611,3)=0,N1611)))</f>
        <v>0</v>
      </c>
      <c r="Z1611" t="b">
        <f>IF(MOD(X1611,9)=0,O1611,IF(MOD(X1611,6)=0,O1611,IF(MOD(X1611,3)=0,O1611)))</f>
        <v>0</v>
      </c>
    </row>
    <row r="1612" spans="1:26">
      <c r="A1612" s="4" t="s">
        <v>1814</v>
      </c>
      <c r="B1612" s="3">
        <f>主线辅助!B1608</f>
        <v>35039135</v>
      </c>
      <c r="C1612" s="3">
        <v>8</v>
      </c>
      <c r="D1612" s="3">
        <v>94</v>
      </c>
      <c r="E1612" s="3">
        <v>3</v>
      </c>
      <c r="F1612" s="25">
        <f t="shared" si="75"/>
        <v>2705492</v>
      </c>
      <c r="G1612" s="25">
        <v>2460194</v>
      </c>
      <c r="H1612" s="26">
        <f>ROUND((F1612/4*5.5+F1612*2.7+F1612/4*10*1)*2,0)*C1612</f>
        <v>284617760</v>
      </c>
      <c r="I1612" s="26">
        <f t="shared" si="76"/>
        <v>258812408</v>
      </c>
      <c r="J1612" s="26"/>
      <c r="K1612" s="35">
        <f>MAX(G1612-MAX(G$5:G1611),0)</f>
        <v>1870</v>
      </c>
      <c r="L1612" s="35">
        <f>MAX(G$5:G1612)</f>
        <v>2460194</v>
      </c>
      <c r="M1612" s="3">
        <v>0.7</v>
      </c>
      <c r="N1612" s="38">
        <f>INT(B1612*0.2)</f>
        <v>7007827</v>
      </c>
      <c r="O1612" s="38">
        <f t="shared" si="77"/>
        <v>1025080</v>
      </c>
      <c r="P1612">
        <f>INT(L1612*2.5)</f>
        <v>6150485</v>
      </c>
      <c r="Q1612">
        <f>INT(L1612/4)</f>
        <v>615048</v>
      </c>
      <c r="W1612" s="4" t="s">
        <v>8272</v>
      </c>
      <c r="X1612">
        <v>8</v>
      </c>
      <c r="Y1612" t="b">
        <f>IF(MOD(X1612,9)=0,N1612,IF(MOD(X1612,6)=0,N1612,IF(MOD(X1612,3)=0,N1612)))</f>
        <v>0</v>
      </c>
      <c r="Z1612" t="b">
        <f>IF(MOD(X1612,9)=0,O1612,IF(MOD(X1612,6)=0,O1612,IF(MOD(X1612,3)=0,O1612)))</f>
        <v>0</v>
      </c>
    </row>
    <row r="1613" spans="1:26">
      <c r="A1613" s="4" t="s">
        <v>1815</v>
      </c>
      <c r="B1613" s="3">
        <f>主线辅助!B1609</f>
        <v>35093442</v>
      </c>
      <c r="C1613" s="3">
        <v>8</v>
      </c>
      <c r="D1613" s="3">
        <v>94</v>
      </c>
      <c r="E1613" s="3">
        <v>3</v>
      </c>
      <c r="F1613" s="25">
        <f t="shared" si="75"/>
        <v>2709685</v>
      </c>
      <c r="G1613" s="25">
        <v>2464007</v>
      </c>
      <c r="H1613" s="26">
        <f>ROUND((F1613/4*5.5+F1613*2.7+F1613/4*10*1)*2,0)*C1613</f>
        <v>285058864</v>
      </c>
      <c r="I1613" s="26">
        <f t="shared" si="76"/>
        <v>259213536</v>
      </c>
      <c r="J1613" s="26"/>
      <c r="K1613" s="35">
        <f>MAX(G1613-MAX(G$5:G1612),0)</f>
        <v>3813</v>
      </c>
      <c r="L1613" s="35">
        <f>MAX(G$5:G1613)</f>
        <v>2464007</v>
      </c>
      <c r="M1613" s="3">
        <v>0.7</v>
      </c>
      <c r="N1613" s="38">
        <f>INT(B1613*0.2)</f>
        <v>7018688</v>
      </c>
      <c r="O1613" s="38">
        <f t="shared" si="77"/>
        <v>1026668</v>
      </c>
      <c r="P1613">
        <f>INT(L1613*2.5)</f>
        <v>6160017</v>
      </c>
      <c r="Q1613">
        <f>INT(L1613/4)</f>
        <v>616001</v>
      </c>
      <c r="W1613" s="4" t="s">
        <v>8272</v>
      </c>
      <c r="X1613">
        <v>9</v>
      </c>
      <c r="Y1613">
        <f>IF(MOD(X1613,9)=0,N1613,IF(MOD(X1613,6)=0,N1613,IF(MOD(X1613,3)=0,N1613)))</f>
        <v>7018688</v>
      </c>
      <c r="Z1613">
        <f>IF(MOD(X1613,9)=0,O1613,IF(MOD(X1613,6)=0,O1613,IF(MOD(X1613,3)=0,O1613)))</f>
        <v>1026668</v>
      </c>
    </row>
    <row r="1614" spans="1:26">
      <c r="A1614" s="4" t="s">
        <v>338</v>
      </c>
      <c r="B1614" s="3">
        <f>主线辅助!B1610</f>
        <v>35120116</v>
      </c>
      <c r="C1614" s="3">
        <v>8</v>
      </c>
      <c r="D1614" s="3">
        <v>94</v>
      </c>
      <c r="E1614" s="3">
        <v>3</v>
      </c>
      <c r="F1614" s="25">
        <f t="shared" si="75"/>
        <v>2711745</v>
      </c>
      <c r="G1614" s="25">
        <v>2465880</v>
      </c>
      <c r="H1614" s="26">
        <f>ROUND((F1614/4*5.5+F1614*2.7+F1614/4*10*1)*2,0)*C1614</f>
        <v>285275576</v>
      </c>
      <c r="I1614" s="26">
        <f t="shared" si="76"/>
        <v>259410576</v>
      </c>
      <c r="J1614" s="26"/>
      <c r="K1614" s="35">
        <f>MAX(G1614-MAX(G$5:G1613),0)</f>
        <v>1873</v>
      </c>
      <c r="L1614" s="35">
        <f>MAX(G$5:G1614)</f>
        <v>2465880</v>
      </c>
      <c r="M1614" s="3">
        <v>0.7</v>
      </c>
      <c r="N1614" s="38">
        <f>INT(B1614*0.2)</f>
        <v>7024023</v>
      </c>
      <c r="O1614" s="38">
        <f t="shared" si="77"/>
        <v>1027450</v>
      </c>
      <c r="P1614">
        <f>INT(L1614*2.5)</f>
        <v>6164700</v>
      </c>
      <c r="Q1614">
        <f>INT(L1614/4)</f>
        <v>616470</v>
      </c>
      <c r="W1614" s="4" t="s">
        <v>8272</v>
      </c>
      <c r="X1614">
        <v>10</v>
      </c>
      <c r="Y1614" t="b">
        <f>IF(MOD(X1614,9)=0,N1614,IF(MOD(X1614,6)=0,N1614,IF(MOD(X1614,3)=0,N1614)))</f>
        <v>0</v>
      </c>
      <c r="Z1614" t="b">
        <f>IF(MOD(X1614,9)=0,O1614,IF(MOD(X1614,6)=0,O1614,IF(MOD(X1614,3)=0,O1614)))</f>
        <v>0</v>
      </c>
    </row>
    <row r="1615" spans="1:26">
      <c r="A1615" s="4" t="s">
        <v>1816</v>
      </c>
      <c r="B1615" s="3">
        <f>主线辅助!B1611</f>
        <v>35287373</v>
      </c>
      <c r="C1615" s="3">
        <v>8</v>
      </c>
      <c r="D1615" s="3">
        <v>94</v>
      </c>
      <c r="E1615" s="3">
        <v>3</v>
      </c>
      <c r="F1615" s="25">
        <f t="shared" si="75"/>
        <v>2724659</v>
      </c>
      <c r="G1615" s="25">
        <v>2477623</v>
      </c>
      <c r="H1615" s="26">
        <f>ROUND((F1615/4*5.5+F1615*2.7+F1615/4*10*1)*2,0)*C1615</f>
        <v>286634128</v>
      </c>
      <c r="I1615" s="26">
        <f t="shared" si="76"/>
        <v>260645936</v>
      </c>
      <c r="J1615" s="26"/>
      <c r="K1615" s="35">
        <f>MAX(G1615-MAX(G$5:G1614),0)</f>
        <v>11743</v>
      </c>
      <c r="L1615" s="35">
        <f>MAX(G$5:G1615)</f>
        <v>2477623</v>
      </c>
      <c r="M1615" s="3">
        <v>0.7</v>
      </c>
      <c r="N1615" s="38">
        <f>INT(B1615*0.2)</f>
        <v>7057474</v>
      </c>
      <c r="O1615" s="38">
        <f t="shared" si="77"/>
        <v>1032342</v>
      </c>
      <c r="P1615">
        <f>INT(L1615*2.5)</f>
        <v>6194057</v>
      </c>
      <c r="Q1615">
        <f>INT(L1615/4)</f>
        <v>619405</v>
      </c>
      <c r="W1615" s="4" t="s">
        <v>8273</v>
      </c>
      <c r="X1615">
        <v>1</v>
      </c>
      <c r="Y1615" t="b">
        <f>IF(MOD(X1615,9)=0,N1615,IF(MOD(X1615,6)=0,N1615,IF(MOD(X1615,3)=0,N1615)))</f>
        <v>0</v>
      </c>
      <c r="Z1615" t="b">
        <f>IF(MOD(X1615,9)=0,O1615,IF(MOD(X1615,6)=0,O1615,IF(MOD(X1615,3)=0,O1615)))</f>
        <v>0</v>
      </c>
    </row>
    <row r="1616" spans="1:26">
      <c r="A1616" s="4" t="s">
        <v>1817</v>
      </c>
      <c r="B1616" s="3">
        <f>主线辅助!B1612</f>
        <v>35314085</v>
      </c>
      <c r="C1616" s="3">
        <v>8</v>
      </c>
      <c r="D1616" s="3">
        <v>94</v>
      </c>
      <c r="E1616" s="3">
        <v>3</v>
      </c>
      <c r="F1616" s="25">
        <f t="shared" si="75"/>
        <v>2726722</v>
      </c>
      <c r="G1616" s="25">
        <v>2479499</v>
      </c>
      <c r="H1616" s="26">
        <f>ROUND((F1616/4*5.5+F1616*2.7+F1616/4*10*1)*2,0)*C1616</f>
        <v>286851152</v>
      </c>
      <c r="I1616" s="26">
        <f t="shared" si="76"/>
        <v>260843296</v>
      </c>
      <c r="J1616" s="26"/>
      <c r="K1616" s="35">
        <f>MAX(G1616-MAX(G$5:G1615),0)</f>
        <v>1876</v>
      </c>
      <c r="L1616" s="35">
        <f>MAX(G$5:G1616)</f>
        <v>2479499</v>
      </c>
      <c r="M1616" s="3">
        <v>0.7</v>
      </c>
      <c r="N1616" s="38">
        <f>INT(B1616*0.2)</f>
        <v>7062817</v>
      </c>
      <c r="O1616" s="38">
        <f t="shared" si="77"/>
        <v>1033123</v>
      </c>
      <c r="P1616">
        <f>INT(L1616*2.5)</f>
        <v>6198747</v>
      </c>
      <c r="Q1616">
        <f>INT(L1616/4)</f>
        <v>619874</v>
      </c>
      <c r="W1616" s="4" t="s">
        <v>8273</v>
      </c>
      <c r="X1616">
        <v>2</v>
      </c>
      <c r="Y1616" t="b">
        <f>IF(MOD(X1616,9)=0,N1616,IF(MOD(X1616,6)=0,N1616,IF(MOD(X1616,3)=0,N1616)))</f>
        <v>0</v>
      </c>
      <c r="Z1616" t="b">
        <f>IF(MOD(X1616,9)=0,O1616,IF(MOD(X1616,6)=0,O1616,IF(MOD(X1616,3)=0,O1616)))</f>
        <v>0</v>
      </c>
    </row>
    <row r="1617" spans="1:26">
      <c r="A1617" s="4" t="s">
        <v>1818</v>
      </c>
      <c r="B1617" s="3">
        <f>主线辅助!B1613</f>
        <v>35368589</v>
      </c>
      <c r="C1617" s="3">
        <v>8</v>
      </c>
      <c r="D1617" s="3">
        <v>94</v>
      </c>
      <c r="E1617" s="3">
        <v>3</v>
      </c>
      <c r="F1617" s="25">
        <f t="shared" si="75"/>
        <v>2730930</v>
      </c>
      <c r="G1617" s="25">
        <v>2483326</v>
      </c>
      <c r="H1617" s="26">
        <f>ROUND((F1617/4*5.5+F1617*2.7+F1617/4*10*1)*2,0)*C1617</f>
        <v>287293840</v>
      </c>
      <c r="I1617" s="26">
        <f t="shared" si="76"/>
        <v>261245896</v>
      </c>
      <c r="J1617" s="26"/>
      <c r="K1617" s="35">
        <f>MAX(G1617-MAX(G$5:G1616),0)</f>
        <v>3827</v>
      </c>
      <c r="L1617" s="35">
        <f>MAX(G$5:G1617)</f>
        <v>2483326</v>
      </c>
      <c r="M1617" s="3">
        <v>0.7</v>
      </c>
      <c r="N1617" s="38">
        <f>INT(B1617*0.2)</f>
        <v>7073717</v>
      </c>
      <c r="O1617" s="38">
        <f t="shared" si="77"/>
        <v>1034718</v>
      </c>
      <c r="P1617">
        <f>INT(L1617*2.5)</f>
        <v>6208315</v>
      </c>
      <c r="Q1617">
        <f>INT(L1617/4)</f>
        <v>620831</v>
      </c>
      <c r="W1617" s="4" t="s">
        <v>8273</v>
      </c>
      <c r="X1617">
        <v>3</v>
      </c>
      <c r="Y1617">
        <f>IF(MOD(X1617,9)=0,N1617,IF(MOD(X1617,6)=0,N1617,IF(MOD(X1617,3)=0,N1617)))</f>
        <v>7073717</v>
      </c>
      <c r="Z1617">
        <f>IF(MOD(X1617,9)=0,O1617,IF(MOD(X1617,6)=0,O1617,IF(MOD(X1617,3)=0,O1617)))</f>
        <v>1034718</v>
      </c>
    </row>
    <row r="1618" spans="1:26">
      <c r="A1618" s="4" t="s">
        <v>1819</v>
      </c>
      <c r="B1618" s="3">
        <f>主线辅助!B1614</f>
        <v>35395337</v>
      </c>
      <c r="C1618" s="3">
        <v>8</v>
      </c>
      <c r="D1618" s="3">
        <v>94</v>
      </c>
      <c r="E1618" s="3">
        <v>3</v>
      </c>
      <c r="F1618" s="25">
        <f t="shared" si="75"/>
        <v>2732996</v>
      </c>
      <c r="G1618" s="25">
        <v>2485204</v>
      </c>
      <c r="H1618" s="26">
        <f>ROUND((F1618/4*5.5+F1618*2.7+F1618/4*10*1)*2,0)*C1618</f>
        <v>287511176</v>
      </c>
      <c r="I1618" s="26">
        <f t="shared" si="76"/>
        <v>261443464</v>
      </c>
      <c r="J1618" s="26"/>
      <c r="K1618" s="35">
        <f>MAX(G1618-MAX(G$5:G1617),0)</f>
        <v>1878</v>
      </c>
      <c r="L1618" s="35">
        <f>MAX(G$5:G1618)</f>
        <v>2485204</v>
      </c>
      <c r="M1618" s="3">
        <v>0.7</v>
      </c>
      <c r="N1618" s="38">
        <f>INT(B1618*0.2)</f>
        <v>7079067</v>
      </c>
      <c r="O1618" s="38">
        <f t="shared" si="77"/>
        <v>1035501</v>
      </c>
      <c r="P1618">
        <f>INT(L1618*2.5)</f>
        <v>6213010</v>
      </c>
      <c r="Q1618">
        <f>INT(L1618/4)</f>
        <v>621301</v>
      </c>
      <c r="W1618" s="4" t="s">
        <v>8273</v>
      </c>
      <c r="X1618">
        <v>4</v>
      </c>
      <c r="Y1618" t="b">
        <f>IF(MOD(X1618,9)=0,N1618,IF(MOD(X1618,6)=0,N1618,IF(MOD(X1618,3)=0,N1618)))</f>
        <v>0</v>
      </c>
      <c r="Z1618" t="b">
        <f>IF(MOD(X1618,9)=0,O1618,IF(MOD(X1618,6)=0,O1618,IF(MOD(X1618,3)=0,O1618)))</f>
        <v>0</v>
      </c>
    </row>
    <row r="1619" spans="1:26">
      <c r="A1619" s="4" t="s">
        <v>1820</v>
      </c>
      <c r="B1619" s="3">
        <f>主线辅助!B1615</f>
        <v>35422090</v>
      </c>
      <c r="C1619" s="3">
        <v>8</v>
      </c>
      <c r="D1619" s="3">
        <v>94</v>
      </c>
      <c r="E1619" s="3">
        <v>3</v>
      </c>
      <c r="F1619" s="25">
        <f t="shared" si="75"/>
        <v>2735061</v>
      </c>
      <c r="G1619" s="25">
        <v>2487082</v>
      </c>
      <c r="H1619" s="26">
        <f>ROUND((F1619/4*5.5+F1619*2.7+F1619/4*10*1)*2,0)*C1619</f>
        <v>287728416</v>
      </c>
      <c r="I1619" s="26">
        <f t="shared" si="76"/>
        <v>261641024</v>
      </c>
      <c r="J1619" s="26"/>
      <c r="K1619" s="35">
        <f>MAX(G1619-MAX(G$5:G1618),0)</f>
        <v>1878</v>
      </c>
      <c r="L1619" s="35">
        <f>MAX(G$5:G1619)</f>
        <v>2487082</v>
      </c>
      <c r="M1619" s="3">
        <v>0.7</v>
      </c>
      <c r="N1619" s="38">
        <f>INT(B1619*0.2)</f>
        <v>7084418</v>
      </c>
      <c r="O1619" s="38">
        <f t="shared" si="77"/>
        <v>1036283</v>
      </c>
      <c r="P1619">
        <f>INT(L1619*2.5)</f>
        <v>6217705</v>
      </c>
      <c r="Q1619">
        <f>INT(L1619/4)</f>
        <v>621770</v>
      </c>
      <c r="W1619" s="4" t="s">
        <v>8273</v>
      </c>
      <c r="X1619">
        <v>5</v>
      </c>
      <c r="Y1619" t="b">
        <f>IF(MOD(X1619,9)=0,N1619,IF(MOD(X1619,6)=0,N1619,IF(MOD(X1619,3)=0,N1619)))</f>
        <v>0</v>
      </c>
      <c r="Z1619" t="b">
        <f>IF(MOD(X1619,9)=0,O1619,IF(MOD(X1619,6)=0,O1619,IF(MOD(X1619,3)=0,O1619)))</f>
        <v>0</v>
      </c>
    </row>
    <row r="1620" spans="1:26">
      <c r="A1620" s="4" t="s">
        <v>1821</v>
      </c>
      <c r="B1620" s="3">
        <f>主线辅助!B1616</f>
        <v>35476728</v>
      </c>
      <c r="C1620" s="3">
        <v>8</v>
      </c>
      <c r="D1620" s="3">
        <v>94</v>
      </c>
      <c r="E1620" s="3">
        <v>3</v>
      </c>
      <c r="F1620" s="25">
        <f t="shared" si="75"/>
        <v>2739280</v>
      </c>
      <c r="G1620" s="25">
        <v>2490919</v>
      </c>
      <c r="H1620" s="26">
        <f>ROUND((F1620/4*5.5+F1620*2.7+F1620/4*10*1)*2,0)*C1620</f>
        <v>288172256</v>
      </c>
      <c r="I1620" s="26">
        <f t="shared" si="76"/>
        <v>262044680</v>
      </c>
      <c r="J1620" s="26"/>
      <c r="K1620" s="35">
        <f>MAX(G1620-MAX(G$5:G1619),0)</f>
        <v>3837</v>
      </c>
      <c r="L1620" s="35">
        <f>MAX(G$5:G1620)</f>
        <v>2490919</v>
      </c>
      <c r="M1620" s="3">
        <v>0.7</v>
      </c>
      <c r="N1620" s="38">
        <f>INT(B1620*0.2)</f>
        <v>7095345</v>
      </c>
      <c r="O1620" s="38">
        <f t="shared" si="77"/>
        <v>1037882</v>
      </c>
      <c r="P1620">
        <f>INT(L1620*2.5)</f>
        <v>6227297</v>
      </c>
      <c r="Q1620">
        <f>INT(L1620/4)</f>
        <v>622729</v>
      </c>
      <c r="W1620" s="4" t="s">
        <v>8273</v>
      </c>
      <c r="X1620">
        <v>6</v>
      </c>
      <c r="Y1620">
        <f>IF(MOD(X1620,9)=0,N1620,IF(MOD(X1620,6)=0,N1620,IF(MOD(X1620,3)=0,N1620)))</f>
        <v>7095345</v>
      </c>
      <c r="Z1620">
        <f>IF(MOD(X1620,9)=0,O1620,IF(MOD(X1620,6)=0,O1620,IF(MOD(X1620,3)=0,O1620)))</f>
        <v>1037882</v>
      </c>
    </row>
    <row r="1621" spans="1:26">
      <c r="A1621" s="4" t="s">
        <v>1822</v>
      </c>
      <c r="B1621" s="3">
        <f>主线辅助!B1617</f>
        <v>35503516</v>
      </c>
      <c r="C1621" s="3">
        <v>8</v>
      </c>
      <c r="D1621" s="3">
        <v>94</v>
      </c>
      <c r="E1621" s="3">
        <v>3</v>
      </c>
      <c r="F1621" s="25">
        <f t="shared" si="75"/>
        <v>2741349</v>
      </c>
      <c r="G1621" s="25">
        <v>2492800</v>
      </c>
      <c r="H1621" s="26">
        <f>ROUND((F1621/4*5.5+F1621*2.7+F1621/4*10*1)*2,0)*C1621</f>
        <v>288389912</v>
      </c>
      <c r="I1621" s="26">
        <f t="shared" si="76"/>
        <v>262242560</v>
      </c>
      <c r="J1621" s="26"/>
      <c r="K1621" s="35">
        <f>MAX(G1621-MAX(G$5:G1620),0)</f>
        <v>1881</v>
      </c>
      <c r="L1621" s="35">
        <f>MAX(G$5:G1621)</f>
        <v>2492800</v>
      </c>
      <c r="M1621" s="3">
        <v>0.7</v>
      </c>
      <c r="N1621" s="38">
        <f>INT(B1621*0.2)</f>
        <v>7100703</v>
      </c>
      <c r="O1621" s="38">
        <f t="shared" si="77"/>
        <v>1038666</v>
      </c>
      <c r="P1621">
        <f>INT(L1621*2.5)</f>
        <v>6232000</v>
      </c>
      <c r="Q1621">
        <f>INT(L1621/4)</f>
        <v>623200</v>
      </c>
      <c r="W1621" s="4" t="s">
        <v>8273</v>
      </c>
      <c r="X1621">
        <v>7</v>
      </c>
      <c r="Y1621" t="b">
        <f>IF(MOD(X1621,9)=0,N1621,IF(MOD(X1621,6)=0,N1621,IF(MOD(X1621,3)=0,N1621)))</f>
        <v>0</v>
      </c>
      <c r="Z1621" t="b">
        <f>IF(MOD(X1621,9)=0,O1621,IF(MOD(X1621,6)=0,O1621,IF(MOD(X1621,3)=0,O1621)))</f>
        <v>0</v>
      </c>
    </row>
    <row r="1622" spans="1:26">
      <c r="A1622" s="4" t="s">
        <v>1823</v>
      </c>
      <c r="B1622" s="3">
        <f>主线辅助!B1618</f>
        <v>35530309</v>
      </c>
      <c r="C1622" s="3">
        <v>8</v>
      </c>
      <c r="D1622" s="3">
        <v>94</v>
      </c>
      <c r="E1622" s="3">
        <v>3</v>
      </c>
      <c r="F1622" s="25">
        <f t="shared" si="75"/>
        <v>2743417</v>
      </c>
      <c r="G1622" s="25">
        <v>2494681</v>
      </c>
      <c r="H1622" s="26">
        <f>ROUND((F1622/4*5.5+F1622*2.7+F1622/4*10*1)*2,0)*C1622</f>
        <v>288607472</v>
      </c>
      <c r="I1622" s="26">
        <f t="shared" si="76"/>
        <v>262440440</v>
      </c>
      <c r="J1622" s="26"/>
      <c r="K1622" s="35">
        <f>MAX(G1622-MAX(G$5:G1621),0)</f>
        <v>1881</v>
      </c>
      <c r="L1622" s="35">
        <f>MAX(G$5:G1622)</f>
        <v>2494681</v>
      </c>
      <c r="M1622" s="3">
        <v>0.7</v>
      </c>
      <c r="N1622" s="38">
        <f>INT(B1622*0.2)</f>
        <v>7106061</v>
      </c>
      <c r="O1622" s="38">
        <f t="shared" si="77"/>
        <v>1039450</v>
      </c>
      <c r="P1622">
        <f>INT(L1622*2.5)</f>
        <v>6236702</v>
      </c>
      <c r="Q1622">
        <f>INT(L1622/4)</f>
        <v>623670</v>
      </c>
      <c r="W1622" s="4" t="s">
        <v>8273</v>
      </c>
      <c r="X1622">
        <v>8</v>
      </c>
      <c r="Y1622" t="b">
        <f>IF(MOD(X1622,9)=0,N1622,IF(MOD(X1622,6)=0,N1622,IF(MOD(X1622,3)=0,N1622)))</f>
        <v>0</v>
      </c>
      <c r="Z1622" t="b">
        <f>IF(MOD(X1622,9)=0,O1622,IF(MOD(X1622,6)=0,O1622,IF(MOD(X1622,3)=0,O1622)))</f>
        <v>0</v>
      </c>
    </row>
    <row r="1623" spans="1:26">
      <c r="A1623" s="4" t="s">
        <v>1824</v>
      </c>
      <c r="B1623" s="3">
        <f>主线辅助!B1619</f>
        <v>35585080</v>
      </c>
      <c r="C1623" s="3">
        <v>8</v>
      </c>
      <c r="D1623" s="3">
        <v>94</v>
      </c>
      <c r="E1623" s="3">
        <v>3</v>
      </c>
      <c r="F1623" s="25">
        <f t="shared" si="75"/>
        <v>2747646</v>
      </c>
      <c r="G1623" s="25">
        <v>2498526</v>
      </c>
      <c r="H1623" s="26">
        <f>ROUND((F1623/4*5.5+F1623*2.7+F1623/4*10*1)*2,0)*C1623</f>
        <v>289052360</v>
      </c>
      <c r="I1623" s="26">
        <f t="shared" si="76"/>
        <v>262844936</v>
      </c>
      <c r="J1623" s="26"/>
      <c r="K1623" s="35">
        <f>MAX(G1623-MAX(G$5:G1622),0)</f>
        <v>3845</v>
      </c>
      <c r="L1623" s="35">
        <f>MAX(G$5:G1623)</f>
        <v>2498526</v>
      </c>
      <c r="M1623" s="3">
        <v>0.7</v>
      </c>
      <c r="N1623" s="38">
        <f>INT(B1623*0.2)</f>
        <v>7117016</v>
      </c>
      <c r="O1623" s="38">
        <f t="shared" si="77"/>
        <v>1041052</v>
      </c>
      <c r="P1623">
        <f>INT(L1623*2.5)</f>
        <v>6246315</v>
      </c>
      <c r="Q1623">
        <f>INT(L1623/4)</f>
        <v>624631</v>
      </c>
      <c r="W1623" s="4" t="s">
        <v>8273</v>
      </c>
      <c r="X1623">
        <v>9</v>
      </c>
      <c r="Y1623">
        <f>IF(MOD(X1623,9)=0,N1623,IF(MOD(X1623,6)=0,N1623,IF(MOD(X1623,3)=0,N1623)))</f>
        <v>7117016</v>
      </c>
      <c r="Z1623">
        <f>IF(MOD(X1623,9)=0,O1623,IF(MOD(X1623,6)=0,O1623,IF(MOD(X1623,3)=0,O1623)))</f>
        <v>1041052</v>
      </c>
    </row>
    <row r="1624" spans="1:26">
      <c r="A1624" s="4" t="s">
        <v>340</v>
      </c>
      <c r="B1624" s="3">
        <f>主线辅助!B1620</f>
        <v>35611909</v>
      </c>
      <c r="C1624" s="3">
        <v>8</v>
      </c>
      <c r="D1624" s="3">
        <v>94</v>
      </c>
      <c r="E1624" s="3">
        <v>3</v>
      </c>
      <c r="F1624" s="25">
        <f t="shared" si="75"/>
        <v>2749718</v>
      </c>
      <c r="G1624" s="25">
        <v>2500410</v>
      </c>
      <c r="H1624" s="26">
        <f>ROUND((F1624/4*5.5+F1624*2.7+F1624/4*10*1)*2,0)*C1624</f>
        <v>289270336</v>
      </c>
      <c r="I1624" s="26">
        <f t="shared" si="76"/>
        <v>263043136</v>
      </c>
      <c r="J1624" s="26"/>
      <c r="K1624" s="35">
        <f>MAX(G1624-MAX(G$5:G1623),0)</f>
        <v>1884</v>
      </c>
      <c r="L1624" s="35">
        <f>MAX(G$5:G1624)</f>
        <v>2500410</v>
      </c>
      <c r="M1624" s="3">
        <v>0.7</v>
      </c>
      <c r="N1624" s="38">
        <f>INT(B1624*0.2)</f>
        <v>7122381</v>
      </c>
      <c r="O1624" s="38">
        <f t="shared" si="77"/>
        <v>1041837</v>
      </c>
      <c r="P1624">
        <f>INT(L1624*2.5)</f>
        <v>6251025</v>
      </c>
      <c r="Q1624">
        <f>INT(L1624/4)</f>
        <v>625102</v>
      </c>
      <c r="W1624" s="4" t="s">
        <v>8273</v>
      </c>
      <c r="X1624">
        <v>10</v>
      </c>
      <c r="Y1624" t="b">
        <f>IF(MOD(X1624,9)=0,N1624,IF(MOD(X1624,6)=0,N1624,IF(MOD(X1624,3)=0,N1624)))</f>
        <v>0</v>
      </c>
      <c r="Z1624" t="b">
        <f>IF(MOD(X1624,9)=0,O1624,IF(MOD(X1624,6)=0,O1624,IF(MOD(X1624,3)=0,O1624)))</f>
        <v>0</v>
      </c>
    </row>
    <row r="1625" spans="1:26">
      <c r="A1625" s="4" t="s">
        <v>1825</v>
      </c>
      <c r="B1625" s="3">
        <f>主线辅助!B1621</f>
        <v>35780460</v>
      </c>
      <c r="C1625" s="3">
        <v>8</v>
      </c>
      <c r="D1625" s="3">
        <v>94</v>
      </c>
      <c r="E1625" s="3">
        <v>3</v>
      </c>
      <c r="F1625" s="25">
        <f t="shared" si="75"/>
        <v>2762732</v>
      </c>
      <c r="G1625" s="25">
        <v>2512245</v>
      </c>
      <c r="H1625" s="26">
        <f>ROUND((F1625/4*5.5+F1625*2.7+F1625/4*10*1)*2,0)*C1625</f>
        <v>290639408</v>
      </c>
      <c r="I1625" s="26">
        <f t="shared" si="76"/>
        <v>264288176</v>
      </c>
      <c r="J1625" s="26"/>
      <c r="K1625" s="35">
        <f>MAX(G1625-MAX(G$5:G1624),0)</f>
        <v>11835</v>
      </c>
      <c r="L1625" s="35">
        <f>MAX(G$5:G1625)</f>
        <v>2512245</v>
      </c>
      <c r="M1625" s="3">
        <v>0.7</v>
      </c>
      <c r="N1625" s="38">
        <f>INT(B1625*0.2)</f>
        <v>7156092</v>
      </c>
      <c r="O1625" s="38">
        <f t="shared" si="77"/>
        <v>1046768</v>
      </c>
      <c r="P1625">
        <f>INT(L1625*2.5)</f>
        <v>6280612</v>
      </c>
      <c r="Q1625">
        <f>INT(L1625/4)</f>
        <v>628061</v>
      </c>
      <c r="W1625" s="4" t="s">
        <v>8274</v>
      </c>
      <c r="X1625">
        <v>1</v>
      </c>
      <c r="Y1625" t="b">
        <f>IF(MOD(X1625,9)=0,N1625,IF(MOD(X1625,6)=0,N1625,IF(MOD(X1625,3)=0,N1625)))</f>
        <v>0</v>
      </c>
      <c r="Z1625" t="b">
        <f>IF(MOD(X1625,9)=0,O1625,IF(MOD(X1625,6)=0,O1625,IF(MOD(X1625,3)=0,O1625)))</f>
        <v>0</v>
      </c>
    </row>
    <row r="1626" spans="1:26">
      <c r="A1626" s="4" t="s">
        <v>1826</v>
      </c>
      <c r="B1626" s="3">
        <f>主线辅助!B1622</f>
        <v>35807327</v>
      </c>
      <c r="C1626" s="3">
        <v>8</v>
      </c>
      <c r="D1626" s="3">
        <v>94</v>
      </c>
      <c r="E1626" s="3">
        <v>3</v>
      </c>
      <c r="F1626" s="25">
        <f t="shared" si="75"/>
        <v>2764807</v>
      </c>
      <c r="G1626" s="25">
        <v>2514131</v>
      </c>
      <c r="H1626" s="26">
        <f>ROUND((F1626/4*5.5+F1626*2.7+F1626/4*10*1)*2,0)*C1626</f>
        <v>290857696</v>
      </c>
      <c r="I1626" s="26">
        <f t="shared" si="76"/>
        <v>264486584</v>
      </c>
      <c r="J1626" s="26"/>
      <c r="K1626" s="35">
        <f>MAX(G1626-MAX(G$5:G1625),0)</f>
        <v>1886</v>
      </c>
      <c r="L1626" s="35">
        <f>MAX(G$5:G1626)</f>
        <v>2514131</v>
      </c>
      <c r="M1626" s="3">
        <v>0.7</v>
      </c>
      <c r="N1626" s="38">
        <f>INT(B1626*0.2)</f>
        <v>7161465</v>
      </c>
      <c r="O1626" s="38">
        <f t="shared" si="77"/>
        <v>1047553</v>
      </c>
      <c r="P1626">
        <f>INT(L1626*2.5)</f>
        <v>6285327</v>
      </c>
      <c r="Q1626">
        <f>INT(L1626/4)</f>
        <v>628532</v>
      </c>
      <c r="W1626" s="4" t="s">
        <v>8274</v>
      </c>
      <c r="X1626">
        <v>2</v>
      </c>
      <c r="Y1626" t="b">
        <f>IF(MOD(X1626,9)=0,N1626,IF(MOD(X1626,6)=0,N1626,IF(MOD(X1626,3)=0,N1626)))</f>
        <v>0</v>
      </c>
      <c r="Z1626" t="b">
        <f>IF(MOD(X1626,9)=0,O1626,IF(MOD(X1626,6)=0,O1626,IF(MOD(X1626,3)=0,O1626)))</f>
        <v>0</v>
      </c>
    </row>
    <row r="1627" spans="1:26">
      <c r="A1627" s="4" t="s">
        <v>1827</v>
      </c>
      <c r="B1627" s="3">
        <f>主线辅助!B1623</f>
        <v>35862295</v>
      </c>
      <c r="C1627" s="3">
        <v>8</v>
      </c>
      <c r="D1627" s="3">
        <v>94</v>
      </c>
      <c r="E1627" s="3">
        <v>3</v>
      </c>
      <c r="F1627" s="25">
        <f t="shared" si="75"/>
        <v>2769051</v>
      </c>
      <c r="G1627" s="25">
        <v>2517990</v>
      </c>
      <c r="H1627" s="26">
        <f>ROUND((F1627/4*5.5+F1627*2.7+F1627/4*10*1)*2,0)*C1627</f>
        <v>291304168</v>
      </c>
      <c r="I1627" s="26">
        <f t="shared" si="76"/>
        <v>264892552</v>
      </c>
      <c r="J1627" s="26"/>
      <c r="K1627" s="35">
        <f>MAX(G1627-MAX(G$5:G1626),0)</f>
        <v>3859</v>
      </c>
      <c r="L1627" s="35">
        <f>MAX(G$5:G1627)</f>
        <v>2517990</v>
      </c>
      <c r="M1627" s="3">
        <v>0.7</v>
      </c>
      <c r="N1627" s="38">
        <f>INT(B1627*0.2)</f>
        <v>7172459</v>
      </c>
      <c r="O1627" s="38">
        <f t="shared" si="77"/>
        <v>1049162</v>
      </c>
      <c r="P1627">
        <f>INT(L1627*2.5)</f>
        <v>6294975</v>
      </c>
      <c r="Q1627">
        <f>INT(L1627/4)</f>
        <v>629497</v>
      </c>
      <c r="W1627" s="4" t="s">
        <v>8274</v>
      </c>
      <c r="X1627">
        <v>3</v>
      </c>
      <c r="Y1627">
        <f>IF(MOD(X1627,9)=0,N1627,IF(MOD(X1627,6)=0,N1627,IF(MOD(X1627,3)=0,N1627)))</f>
        <v>7172459</v>
      </c>
      <c r="Z1627">
        <f>IF(MOD(X1627,9)=0,O1627,IF(MOD(X1627,6)=0,O1627,IF(MOD(X1627,3)=0,O1627)))</f>
        <v>1049162</v>
      </c>
    </row>
    <row r="1628" spans="1:26">
      <c r="A1628" s="4" t="s">
        <v>1828</v>
      </c>
      <c r="B1628" s="3">
        <f>主线辅助!B1624</f>
        <v>35889199</v>
      </c>
      <c r="C1628" s="3">
        <v>8</v>
      </c>
      <c r="D1628" s="3">
        <v>94</v>
      </c>
      <c r="E1628" s="3">
        <v>3</v>
      </c>
      <c r="F1628" s="25">
        <f t="shared" si="75"/>
        <v>2771128</v>
      </c>
      <c r="G1628" s="25">
        <v>2519879</v>
      </c>
      <c r="H1628" s="26">
        <f>ROUND((F1628/4*5.5+F1628*2.7+F1628/4*10*1)*2,0)*C1628</f>
        <v>291522664</v>
      </c>
      <c r="I1628" s="26">
        <f t="shared" si="76"/>
        <v>265091272</v>
      </c>
      <c r="J1628" s="26"/>
      <c r="K1628" s="35">
        <f>MAX(G1628-MAX(G$5:G1627),0)</f>
        <v>1889</v>
      </c>
      <c r="L1628" s="35">
        <f>MAX(G$5:G1628)</f>
        <v>2519879</v>
      </c>
      <c r="M1628" s="3">
        <v>0.7</v>
      </c>
      <c r="N1628" s="38">
        <f>INT(B1628*0.2)</f>
        <v>7177839</v>
      </c>
      <c r="O1628" s="38">
        <f t="shared" si="77"/>
        <v>1049948</v>
      </c>
      <c r="P1628">
        <f>INT(L1628*2.5)</f>
        <v>6299697</v>
      </c>
      <c r="Q1628">
        <f>INT(L1628/4)</f>
        <v>629969</v>
      </c>
      <c r="W1628" s="4" t="s">
        <v>8274</v>
      </c>
      <c r="X1628">
        <v>4</v>
      </c>
      <c r="Y1628" t="b">
        <f>IF(MOD(X1628,9)=0,N1628,IF(MOD(X1628,6)=0,N1628,IF(MOD(X1628,3)=0,N1628)))</f>
        <v>0</v>
      </c>
      <c r="Z1628" t="b">
        <f>IF(MOD(X1628,9)=0,O1628,IF(MOD(X1628,6)=0,O1628,IF(MOD(X1628,3)=0,O1628)))</f>
        <v>0</v>
      </c>
    </row>
    <row r="1629" spans="1:26">
      <c r="A1629" s="4" t="s">
        <v>1829</v>
      </c>
      <c r="B1629" s="3">
        <f>主线辅助!B1625</f>
        <v>35916105</v>
      </c>
      <c r="C1629" s="3">
        <v>8</v>
      </c>
      <c r="D1629" s="3">
        <v>94</v>
      </c>
      <c r="E1629" s="3">
        <v>3</v>
      </c>
      <c r="F1629" s="25">
        <f t="shared" si="75"/>
        <v>2773206</v>
      </c>
      <c r="G1629" s="25">
        <v>2521769</v>
      </c>
      <c r="H1629" s="26">
        <f>ROUND((F1629/4*5.5+F1629*2.7+F1629/4*10*1)*2,0)*C1629</f>
        <v>291741272</v>
      </c>
      <c r="I1629" s="26">
        <f t="shared" si="76"/>
        <v>265290096</v>
      </c>
      <c r="J1629" s="26"/>
      <c r="K1629" s="35">
        <f>MAX(G1629-MAX(G$5:G1628),0)</f>
        <v>1890</v>
      </c>
      <c r="L1629" s="35">
        <f>MAX(G$5:G1629)</f>
        <v>2521769</v>
      </c>
      <c r="M1629" s="3">
        <v>0.7</v>
      </c>
      <c r="N1629" s="38">
        <f>INT(B1629*0.2)</f>
        <v>7183221</v>
      </c>
      <c r="O1629" s="38">
        <f t="shared" si="77"/>
        <v>1050736</v>
      </c>
      <c r="P1629">
        <f>INT(L1629*2.5)</f>
        <v>6304422</v>
      </c>
      <c r="Q1629">
        <f>INT(L1629/4)</f>
        <v>630442</v>
      </c>
      <c r="W1629" s="4" t="s">
        <v>8274</v>
      </c>
      <c r="X1629">
        <v>5</v>
      </c>
      <c r="Y1629" t="b">
        <f>IF(MOD(X1629,9)=0,N1629,IF(MOD(X1629,6)=0,N1629,IF(MOD(X1629,3)=0,N1629)))</f>
        <v>0</v>
      </c>
      <c r="Z1629" t="b">
        <f>IF(MOD(X1629,9)=0,O1629,IF(MOD(X1629,6)=0,O1629,IF(MOD(X1629,3)=0,O1629)))</f>
        <v>0</v>
      </c>
    </row>
    <row r="1630" spans="1:26">
      <c r="A1630" s="4" t="s">
        <v>1830</v>
      </c>
      <c r="B1630" s="3">
        <f>主线辅助!B1626</f>
        <v>35971205</v>
      </c>
      <c r="C1630" s="3">
        <v>8</v>
      </c>
      <c r="D1630" s="3">
        <v>94</v>
      </c>
      <c r="E1630" s="3">
        <v>3</v>
      </c>
      <c r="F1630" s="25">
        <f t="shared" si="75"/>
        <v>2777460</v>
      </c>
      <c r="G1630" s="25">
        <v>2525637</v>
      </c>
      <c r="H1630" s="26">
        <f>ROUND((F1630/4*5.5+F1630*2.7+F1630/4*10*1)*2,0)*C1630</f>
        <v>292188792</v>
      </c>
      <c r="I1630" s="26">
        <f t="shared" si="76"/>
        <v>265697016</v>
      </c>
      <c r="J1630" s="26"/>
      <c r="K1630" s="35">
        <f>MAX(G1630-MAX(G$5:G1629),0)</f>
        <v>3868</v>
      </c>
      <c r="L1630" s="35">
        <f>MAX(G$5:G1630)</f>
        <v>2525637</v>
      </c>
      <c r="M1630" s="3">
        <v>0.7</v>
      </c>
      <c r="N1630" s="38">
        <f>INT(B1630*0.2)</f>
        <v>7194241</v>
      </c>
      <c r="O1630" s="38">
        <f t="shared" si="77"/>
        <v>1052348</v>
      </c>
      <c r="P1630">
        <f>INT(L1630*2.5)</f>
        <v>6314092</v>
      </c>
      <c r="Q1630">
        <f>INT(L1630/4)</f>
        <v>631409</v>
      </c>
      <c r="W1630" s="4" t="s">
        <v>8274</v>
      </c>
      <c r="X1630">
        <v>6</v>
      </c>
      <c r="Y1630">
        <f>IF(MOD(X1630,9)=0,N1630,IF(MOD(X1630,6)=0,N1630,IF(MOD(X1630,3)=0,N1630)))</f>
        <v>7194241</v>
      </c>
      <c r="Z1630">
        <f>IF(MOD(X1630,9)=0,O1630,IF(MOD(X1630,6)=0,O1630,IF(MOD(X1630,3)=0,O1630)))</f>
        <v>1052348</v>
      </c>
    </row>
    <row r="1631" spans="1:26">
      <c r="A1631" s="4" t="s">
        <v>1831</v>
      </c>
      <c r="B1631" s="3">
        <f>主线辅助!B1627</f>
        <v>35998151</v>
      </c>
      <c r="C1631" s="3">
        <v>8</v>
      </c>
      <c r="D1631" s="3">
        <v>94</v>
      </c>
      <c r="E1631" s="3">
        <v>3</v>
      </c>
      <c r="F1631" s="25">
        <f t="shared" si="75"/>
        <v>2779541</v>
      </c>
      <c r="G1631" s="25">
        <v>2527529</v>
      </c>
      <c r="H1631" s="26">
        <f>ROUND((F1631/4*5.5+F1631*2.7+F1631/4*10*1)*2,0)*C1631</f>
        <v>292407712</v>
      </c>
      <c r="I1631" s="26">
        <f t="shared" si="76"/>
        <v>265896048</v>
      </c>
      <c r="J1631" s="26"/>
      <c r="K1631" s="35">
        <f>MAX(G1631-MAX(G$5:G1630),0)</f>
        <v>1892</v>
      </c>
      <c r="L1631" s="35">
        <f>MAX(G$5:G1631)</f>
        <v>2527529</v>
      </c>
      <c r="M1631" s="3">
        <v>0.7</v>
      </c>
      <c r="N1631" s="38">
        <f>INT(B1631*0.2)</f>
        <v>7199630</v>
      </c>
      <c r="O1631" s="38">
        <f t="shared" si="77"/>
        <v>1053136</v>
      </c>
      <c r="P1631">
        <f>INT(L1631*2.5)</f>
        <v>6318822</v>
      </c>
      <c r="Q1631">
        <f>INT(L1631/4)</f>
        <v>631882</v>
      </c>
      <c r="W1631" s="4" t="s">
        <v>8274</v>
      </c>
      <c r="X1631">
        <v>7</v>
      </c>
      <c r="Y1631" t="b">
        <f>IF(MOD(X1631,9)=0,N1631,IF(MOD(X1631,6)=0,N1631,IF(MOD(X1631,3)=0,N1631)))</f>
        <v>0</v>
      </c>
      <c r="Z1631" t="b">
        <f>IF(MOD(X1631,9)=0,O1631,IF(MOD(X1631,6)=0,O1631,IF(MOD(X1631,3)=0,O1631)))</f>
        <v>0</v>
      </c>
    </row>
    <row r="1632" spans="1:26">
      <c r="A1632" s="4" t="s">
        <v>1832</v>
      </c>
      <c r="B1632" s="3">
        <f>主线辅助!B1628</f>
        <v>36025099</v>
      </c>
      <c r="C1632" s="3">
        <v>8</v>
      </c>
      <c r="D1632" s="3">
        <v>94</v>
      </c>
      <c r="E1632" s="3">
        <v>3</v>
      </c>
      <c r="F1632" s="25">
        <f t="shared" si="75"/>
        <v>2781622</v>
      </c>
      <c r="G1632" s="25">
        <v>2529421</v>
      </c>
      <c r="H1632" s="26">
        <f>ROUND((F1632/4*5.5+F1632*2.7+F1632/4*10*1)*2,0)*C1632</f>
        <v>292626632</v>
      </c>
      <c r="I1632" s="26">
        <f t="shared" si="76"/>
        <v>266095088</v>
      </c>
      <c r="J1632" s="26"/>
      <c r="K1632" s="35">
        <f>MAX(G1632-MAX(G$5:G1631),0)</f>
        <v>1892</v>
      </c>
      <c r="L1632" s="35">
        <f>MAX(G$5:G1632)</f>
        <v>2529421</v>
      </c>
      <c r="M1632" s="3">
        <v>0.7</v>
      </c>
      <c r="N1632" s="38">
        <f>INT(B1632*0.2)</f>
        <v>7205019</v>
      </c>
      <c r="O1632" s="38">
        <f t="shared" si="77"/>
        <v>1053925</v>
      </c>
      <c r="P1632">
        <f>INT(L1632*2.5)</f>
        <v>6323552</v>
      </c>
      <c r="Q1632">
        <f>INT(L1632/4)</f>
        <v>632355</v>
      </c>
      <c r="W1632" s="4" t="s">
        <v>8274</v>
      </c>
      <c r="X1632">
        <v>8</v>
      </c>
      <c r="Y1632" t="b">
        <f>IF(MOD(X1632,9)=0,N1632,IF(MOD(X1632,6)=0,N1632,IF(MOD(X1632,3)=0,N1632)))</f>
        <v>0</v>
      </c>
      <c r="Z1632" t="b">
        <f>IF(MOD(X1632,9)=0,O1632,IF(MOD(X1632,6)=0,O1632,IF(MOD(X1632,3)=0,O1632)))</f>
        <v>0</v>
      </c>
    </row>
    <row r="1633" spans="1:26">
      <c r="A1633" s="4" t="s">
        <v>1833</v>
      </c>
      <c r="B1633" s="3">
        <f>主线辅助!B1629</f>
        <v>36080330</v>
      </c>
      <c r="C1633" s="3">
        <v>8</v>
      </c>
      <c r="D1633" s="3">
        <v>94</v>
      </c>
      <c r="E1633" s="3">
        <v>3</v>
      </c>
      <c r="F1633" s="25">
        <f t="shared" si="75"/>
        <v>2785886</v>
      </c>
      <c r="G1633" s="25">
        <v>2533299</v>
      </c>
      <c r="H1633" s="26">
        <f>ROUND((F1633/4*5.5+F1633*2.7+F1633/4*10*1)*2,0)*C1633</f>
        <v>293075208</v>
      </c>
      <c r="I1633" s="26">
        <f t="shared" si="76"/>
        <v>266503056</v>
      </c>
      <c r="J1633" s="26"/>
      <c r="K1633" s="35">
        <f>MAX(G1633-MAX(G$5:G1632),0)</f>
        <v>3878</v>
      </c>
      <c r="L1633" s="35">
        <f>MAX(G$5:G1633)</f>
        <v>2533299</v>
      </c>
      <c r="M1633" s="3">
        <v>0.7</v>
      </c>
      <c r="N1633" s="38">
        <f>INT(B1633*0.2)</f>
        <v>7216066</v>
      </c>
      <c r="O1633" s="38">
        <f t="shared" si="77"/>
        <v>1055540</v>
      </c>
      <c r="P1633">
        <f>INT(L1633*2.5)</f>
        <v>6333247</v>
      </c>
      <c r="Q1633">
        <f>INT(L1633/4)</f>
        <v>633324</v>
      </c>
      <c r="W1633" s="4" t="s">
        <v>8274</v>
      </c>
      <c r="X1633">
        <v>9</v>
      </c>
      <c r="Y1633">
        <f>IF(MOD(X1633,9)=0,N1633,IF(MOD(X1633,6)=0,N1633,IF(MOD(X1633,3)=0,N1633)))</f>
        <v>7216066</v>
      </c>
      <c r="Z1633">
        <f>IF(MOD(X1633,9)=0,O1633,IF(MOD(X1633,6)=0,O1633,IF(MOD(X1633,3)=0,O1633)))</f>
        <v>1055540</v>
      </c>
    </row>
    <row r="1634" spans="1:26">
      <c r="A1634" s="4" t="s">
        <v>341</v>
      </c>
      <c r="B1634" s="3">
        <f>主线辅助!B1630</f>
        <v>36107316</v>
      </c>
      <c r="C1634" s="3">
        <v>8</v>
      </c>
      <c r="D1634" s="3">
        <v>94</v>
      </c>
      <c r="E1634" s="3">
        <v>3</v>
      </c>
      <c r="F1634" s="25">
        <f t="shared" si="75"/>
        <v>2787970</v>
      </c>
      <c r="G1634" s="25">
        <v>2535194</v>
      </c>
      <c r="H1634" s="26">
        <f>ROUND((F1634/4*5.5+F1634*2.7+F1634/4*10*1)*2,0)*C1634</f>
        <v>293294448</v>
      </c>
      <c r="I1634" s="26">
        <f t="shared" si="76"/>
        <v>266702408</v>
      </c>
      <c r="J1634" s="26"/>
      <c r="K1634" s="35">
        <f>MAX(G1634-MAX(G$5:G1633),0)</f>
        <v>1895</v>
      </c>
      <c r="L1634" s="35">
        <f>MAX(G$5:G1634)</f>
        <v>2535194</v>
      </c>
      <c r="M1634" s="3">
        <v>0.7</v>
      </c>
      <c r="N1634" s="38">
        <f>INT(B1634*0.2)</f>
        <v>7221463</v>
      </c>
      <c r="O1634" s="38">
        <f t="shared" si="77"/>
        <v>1056330</v>
      </c>
      <c r="P1634">
        <f>INT(L1634*2.5)</f>
        <v>6337985</v>
      </c>
      <c r="Q1634">
        <f>INT(L1634/4)</f>
        <v>633798</v>
      </c>
      <c r="W1634" s="4" t="s">
        <v>8274</v>
      </c>
      <c r="X1634">
        <v>10</v>
      </c>
      <c r="Y1634" t="b">
        <f>IF(MOD(X1634,9)=0,N1634,IF(MOD(X1634,6)=0,N1634,IF(MOD(X1634,3)=0,N1634)))</f>
        <v>0</v>
      </c>
      <c r="Z1634" t="b">
        <f>IF(MOD(X1634,9)=0,O1634,IF(MOD(X1634,6)=0,O1634,IF(MOD(X1634,3)=0,O1634)))</f>
        <v>0</v>
      </c>
    </row>
    <row r="1635" spans="1:26">
      <c r="A1635" s="4" t="s">
        <v>1834</v>
      </c>
      <c r="B1635" s="3">
        <f>主线辅助!B1631</f>
        <v>36277165</v>
      </c>
      <c r="C1635" s="3">
        <v>8</v>
      </c>
      <c r="D1635" s="3">
        <v>94</v>
      </c>
      <c r="E1635" s="3">
        <v>3</v>
      </c>
      <c r="F1635" s="25">
        <f t="shared" si="75"/>
        <v>2801085</v>
      </c>
      <c r="G1635" s="25">
        <v>2547120</v>
      </c>
      <c r="H1635" s="26">
        <f>ROUND((F1635/4*5.5+F1635*2.7+F1635/4*10*1)*2,0)*C1635</f>
        <v>294674144</v>
      </c>
      <c r="I1635" s="26">
        <f t="shared" si="76"/>
        <v>267957024</v>
      </c>
      <c r="J1635" s="26"/>
      <c r="K1635" s="35">
        <f>MAX(G1635-MAX(G$5:G1634),0)</f>
        <v>11926</v>
      </c>
      <c r="L1635" s="35">
        <f>MAX(G$5:G1635)</f>
        <v>2547120</v>
      </c>
      <c r="M1635" s="3">
        <v>0.7</v>
      </c>
      <c r="N1635" s="38">
        <f>INT(B1635*0.2)</f>
        <v>7255433</v>
      </c>
      <c r="O1635" s="38">
        <f t="shared" si="77"/>
        <v>1061300</v>
      </c>
      <c r="P1635">
        <f>INT(L1635*2.5)</f>
        <v>6367800</v>
      </c>
      <c r="Q1635">
        <f>INT(L1635/4)</f>
        <v>636780</v>
      </c>
      <c r="W1635" s="4" t="s">
        <v>8275</v>
      </c>
      <c r="X1635">
        <v>1</v>
      </c>
      <c r="Y1635" t="b">
        <f>IF(MOD(X1635,9)=0,N1635,IF(MOD(X1635,6)=0,N1635,IF(MOD(X1635,3)=0,N1635)))</f>
        <v>0</v>
      </c>
      <c r="Z1635" t="b">
        <f>IF(MOD(X1635,9)=0,O1635,IF(MOD(X1635,6)=0,O1635,IF(MOD(X1635,3)=0,O1635)))</f>
        <v>0</v>
      </c>
    </row>
    <row r="1636" spans="1:26">
      <c r="A1636" s="4" t="s">
        <v>1835</v>
      </c>
      <c r="B1636" s="3">
        <f>主线辅助!B1632</f>
        <v>36304187</v>
      </c>
      <c r="C1636" s="3">
        <v>8</v>
      </c>
      <c r="D1636" s="3">
        <v>94</v>
      </c>
      <c r="E1636" s="3">
        <v>3</v>
      </c>
      <c r="F1636" s="25">
        <f t="shared" si="75"/>
        <v>2803171</v>
      </c>
      <c r="G1636" s="25">
        <v>2549017</v>
      </c>
      <c r="H1636" s="26">
        <f>ROUND((F1636/4*5.5+F1636*2.7+F1636/4*10*1)*2,0)*C1636</f>
        <v>294893592</v>
      </c>
      <c r="I1636" s="26">
        <f t="shared" si="76"/>
        <v>268156592</v>
      </c>
      <c r="J1636" s="26"/>
      <c r="K1636" s="35">
        <f>MAX(G1636-MAX(G$5:G1635),0)</f>
        <v>1897</v>
      </c>
      <c r="L1636" s="35">
        <f>MAX(G$5:G1636)</f>
        <v>2549017</v>
      </c>
      <c r="M1636" s="3">
        <v>0.7</v>
      </c>
      <c r="N1636" s="38">
        <f>INT(B1636*0.2)</f>
        <v>7260837</v>
      </c>
      <c r="O1636" s="38">
        <f t="shared" si="77"/>
        <v>1062090</v>
      </c>
      <c r="P1636">
        <f>INT(L1636*2.5)</f>
        <v>6372542</v>
      </c>
      <c r="Q1636">
        <f>INT(L1636/4)</f>
        <v>637254</v>
      </c>
      <c r="W1636" s="4" t="s">
        <v>8275</v>
      </c>
      <c r="X1636">
        <v>2</v>
      </c>
      <c r="Y1636" t="b">
        <f>IF(MOD(X1636,9)=0,N1636,IF(MOD(X1636,6)=0,N1636,IF(MOD(X1636,3)=0,N1636)))</f>
        <v>0</v>
      </c>
      <c r="Z1636" t="b">
        <f>IF(MOD(X1636,9)=0,O1636,IF(MOD(X1636,6)=0,O1636,IF(MOD(X1636,3)=0,O1636)))</f>
        <v>0</v>
      </c>
    </row>
    <row r="1637" spans="1:26">
      <c r="A1637" s="4" t="s">
        <v>1836</v>
      </c>
      <c r="B1637" s="3">
        <f>主线辅助!B1633</f>
        <v>36359618</v>
      </c>
      <c r="C1637" s="3">
        <v>8</v>
      </c>
      <c r="D1637" s="3">
        <v>94</v>
      </c>
      <c r="E1637" s="3">
        <v>3</v>
      </c>
      <c r="F1637" s="25">
        <f t="shared" si="75"/>
        <v>2807451</v>
      </c>
      <c r="G1637" s="25">
        <v>2552909</v>
      </c>
      <c r="H1637" s="26">
        <f>ROUND((F1637/4*5.5+F1637*2.7+F1637/4*10*1)*2,0)*C1637</f>
        <v>295343848</v>
      </c>
      <c r="I1637" s="26">
        <f t="shared" si="76"/>
        <v>268566024</v>
      </c>
      <c r="J1637" s="26"/>
      <c r="K1637" s="35">
        <f>MAX(G1637-MAX(G$5:G1636),0)</f>
        <v>3892</v>
      </c>
      <c r="L1637" s="35">
        <f>MAX(G$5:G1637)</f>
        <v>2552909</v>
      </c>
      <c r="M1637" s="3">
        <v>0.7</v>
      </c>
      <c r="N1637" s="38">
        <f>INT(B1637*0.2)</f>
        <v>7271923</v>
      </c>
      <c r="O1637" s="38">
        <f t="shared" si="77"/>
        <v>1063711</v>
      </c>
      <c r="P1637">
        <f>INT(L1637*2.5)</f>
        <v>6382272</v>
      </c>
      <c r="Q1637">
        <f>INT(L1637/4)</f>
        <v>638227</v>
      </c>
      <c r="W1637" s="4" t="s">
        <v>8275</v>
      </c>
      <c r="X1637">
        <v>3</v>
      </c>
      <c r="Y1637">
        <f>IF(MOD(X1637,9)=0,N1637,IF(MOD(X1637,6)=0,N1637,IF(MOD(X1637,3)=0,N1637)))</f>
        <v>7271923</v>
      </c>
      <c r="Z1637">
        <f>IF(MOD(X1637,9)=0,O1637,IF(MOD(X1637,6)=0,O1637,IF(MOD(X1637,3)=0,O1637)))</f>
        <v>1063711</v>
      </c>
    </row>
    <row r="1638" spans="1:26">
      <c r="A1638" s="4" t="s">
        <v>1837</v>
      </c>
      <c r="B1638" s="3">
        <f>主线辅助!B1634</f>
        <v>36386678</v>
      </c>
      <c r="C1638" s="3">
        <v>8</v>
      </c>
      <c r="D1638" s="3">
        <v>94</v>
      </c>
      <c r="E1638" s="3">
        <v>3</v>
      </c>
      <c r="F1638" s="25">
        <f t="shared" si="75"/>
        <v>2809541</v>
      </c>
      <c r="G1638" s="25">
        <v>2554809</v>
      </c>
      <c r="H1638" s="26">
        <f>ROUND((F1638/4*5.5+F1638*2.7+F1638/4*10*1)*2,0)*C1638</f>
        <v>295563712</v>
      </c>
      <c r="I1638" s="26">
        <f t="shared" si="76"/>
        <v>268765904</v>
      </c>
      <c r="J1638" s="26"/>
      <c r="K1638" s="35">
        <f>MAX(G1638-MAX(G$5:G1637),0)</f>
        <v>1900</v>
      </c>
      <c r="L1638" s="35">
        <f>MAX(G$5:G1638)</f>
        <v>2554809</v>
      </c>
      <c r="M1638" s="3">
        <v>0.7</v>
      </c>
      <c r="N1638" s="38">
        <f>INT(B1638*0.2)</f>
        <v>7277335</v>
      </c>
      <c r="O1638" s="38">
        <f t="shared" si="77"/>
        <v>1064503</v>
      </c>
      <c r="P1638">
        <f>INT(L1638*2.5)</f>
        <v>6387022</v>
      </c>
      <c r="Q1638">
        <f>INT(L1638/4)</f>
        <v>638702</v>
      </c>
      <c r="W1638" s="4" t="s">
        <v>8275</v>
      </c>
      <c r="X1638">
        <v>4</v>
      </c>
      <c r="Y1638" t="b">
        <f>IF(MOD(X1638,9)=0,N1638,IF(MOD(X1638,6)=0,N1638,IF(MOD(X1638,3)=0,N1638)))</f>
        <v>0</v>
      </c>
      <c r="Z1638" t="b">
        <f>IF(MOD(X1638,9)=0,O1638,IF(MOD(X1638,6)=0,O1638,IF(MOD(X1638,3)=0,O1638)))</f>
        <v>0</v>
      </c>
    </row>
    <row r="1639" spans="1:26">
      <c r="A1639" s="4" t="s">
        <v>1838</v>
      </c>
      <c r="B1639" s="3">
        <f>主线辅助!B1635</f>
        <v>36413740</v>
      </c>
      <c r="C1639" s="3">
        <v>8</v>
      </c>
      <c r="D1639" s="3">
        <v>94</v>
      </c>
      <c r="E1639" s="3">
        <v>3</v>
      </c>
      <c r="F1639" s="25">
        <f t="shared" si="75"/>
        <v>2811630</v>
      </c>
      <c r="G1639" s="25">
        <v>2556709</v>
      </c>
      <c r="H1639" s="26">
        <f>ROUND((F1639/4*5.5+F1639*2.7+F1639/4*10*1)*2,0)*C1639</f>
        <v>295783480</v>
      </c>
      <c r="I1639" s="26">
        <f t="shared" si="76"/>
        <v>268965784</v>
      </c>
      <c r="J1639" s="26"/>
      <c r="K1639" s="35">
        <f>MAX(G1639-MAX(G$5:G1638),0)</f>
        <v>1900</v>
      </c>
      <c r="L1639" s="35">
        <f>MAX(G$5:G1639)</f>
        <v>2556709</v>
      </c>
      <c r="M1639" s="3">
        <v>0.7</v>
      </c>
      <c r="N1639" s="38">
        <f>INT(B1639*0.2)</f>
        <v>7282748</v>
      </c>
      <c r="O1639" s="38">
        <f t="shared" si="77"/>
        <v>1065295</v>
      </c>
      <c r="P1639">
        <f>INT(L1639*2.5)</f>
        <v>6391772</v>
      </c>
      <c r="Q1639">
        <f>INT(L1639/4)</f>
        <v>639177</v>
      </c>
      <c r="W1639" s="4" t="s">
        <v>8275</v>
      </c>
      <c r="X1639">
        <v>5</v>
      </c>
      <c r="Y1639" t="b">
        <f>IF(MOD(X1639,9)=0,N1639,IF(MOD(X1639,6)=0,N1639,IF(MOD(X1639,3)=0,N1639)))</f>
        <v>0</v>
      </c>
      <c r="Z1639" t="b">
        <f>IF(MOD(X1639,9)=0,O1639,IF(MOD(X1639,6)=0,O1639,IF(MOD(X1639,3)=0,O1639)))</f>
        <v>0</v>
      </c>
    </row>
    <row r="1640" spans="1:26">
      <c r="A1640" s="4" t="s">
        <v>1839</v>
      </c>
      <c r="B1640" s="3">
        <f>主线辅助!B1636</f>
        <v>36469303</v>
      </c>
      <c r="C1640" s="3">
        <v>8</v>
      </c>
      <c r="D1640" s="3">
        <v>94</v>
      </c>
      <c r="E1640" s="3">
        <v>3</v>
      </c>
      <c r="F1640" s="25">
        <f t="shared" si="75"/>
        <v>2815920</v>
      </c>
      <c r="G1640" s="25">
        <v>2560610</v>
      </c>
      <c r="H1640" s="26">
        <f>ROUND((F1640/4*5.5+F1640*2.7+F1640/4*10*1)*2,0)*C1640</f>
        <v>296234784</v>
      </c>
      <c r="I1640" s="26">
        <f t="shared" si="76"/>
        <v>269376176</v>
      </c>
      <c r="J1640" s="26"/>
      <c r="K1640" s="35">
        <f>MAX(G1640-MAX(G$5:G1639),0)</f>
        <v>3901</v>
      </c>
      <c r="L1640" s="35">
        <f>MAX(G$5:G1640)</f>
        <v>2560610</v>
      </c>
      <c r="M1640" s="3">
        <v>0.7</v>
      </c>
      <c r="N1640" s="38">
        <f>INT(B1640*0.2)</f>
        <v>7293860</v>
      </c>
      <c r="O1640" s="38">
        <f t="shared" si="77"/>
        <v>1066920</v>
      </c>
      <c r="P1640">
        <f>INT(L1640*2.5)</f>
        <v>6401525</v>
      </c>
      <c r="Q1640">
        <f>INT(L1640/4)</f>
        <v>640152</v>
      </c>
      <c r="W1640" s="4" t="s">
        <v>8275</v>
      </c>
      <c r="X1640">
        <v>6</v>
      </c>
      <c r="Y1640">
        <f>IF(MOD(X1640,9)=0,N1640,IF(MOD(X1640,6)=0,N1640,IF(MOD(X1640,3)=0,N1640)))</f>
        <v>7293860</v>
      </c>
      <c r="Z1640">
        <f>IF(MOD(X1640,9)=0,O1640,IF(MOD(X1640,6)=0,O1640,IF(MOD(X1640,3)=0,O1640)))</f>
        <v>1066920</v>
      </c>
    </row>
    <row r="1641" spans="1:26">
      <c r="A1641" s="4" t="s">
        <v>1840</v>
      </c>
      <c r="B1641" s="3">
        <f>主线辅助!B1637</f>
        <v>36496404</v>
      </c>
      <c r="C1641" s="3">
        <v>8</v>
      </c>
      <c r="D1641" s="3">
        <v>94</v>
      </c>
      <c r="E1641" s="3">
        <v>3</v>
      </c>
      <c r="F1641" s="25">
        <f t="shared" si="75"/>
        <v>2818013</v>
      </c>
      <c r="G1641" s="25">
        <v>2562513</v>
      </c>
      <c r="H1641" s="26">
        <f>ROUND((F1641/4*5.5+F1641*2.7+F1641/4*10*1)*2,0)*C1641</f>
        <v>296454968</v>
      </c>
      <c r="I1641" s="26">
        <f t="shared" si="76"/>
        <v>269576368</v>
      </c>
      <c r="J1641" s="26"/>
      <c r="K1641" s="35">
        <f>MAX(G1641-MAX(G$5:G1640),0)</f>
        <v>1903</v>
      </c>
      <c r="L1641" s="35">
        <f>MAX(G$5:G1641)</f>
        <v>2562513</v>
      </c>
      <c r="M1641" s="3">
        <v>0.7</v>
      </c>
      <c r="N1641" s="38">
        <f>INT(B1641*0.2)</f>
        <v>7299280</v>
      </c>
      <c r="O1641" s="38">
        <f t="shared" si="77"/>
        <v>1067713</v>
      </c>
      <c r="P1641">
        <f>INT(L1641*2.5)</f>
        <v>6406282</v>
      </c>
      <c r="Q1641">
        <f>INT(L1641/4)</f>
        <v>640628</v>
      </c>
      <c r="W1641" s="4" t="s">
        <v>8275</v>
      </c>
      <c r="X1641">
        <v>7</v>
      </c>
      <c r="Y1641" t="b">
        <f>IF(MOD(X1641,9)=0,N1641,IF(MOD(X1641,6)=0,N1641,IF(MOD(X1641,3)=0,N1641)))</f>
        <v>0</v>
      </c>
      <c r="Z1641" t="b">
        <f>IF(MOD(X1641,9)=0,O1641,IF(MOD(X1641,6)=0,O1641,IF(MOD(X1641,3)=0,O1641)))</f>
        <v>0</v>
      </c>
    </row>
    <row r="1642" spans="1:26">
      <c r="A1642" s="4" t="s">
        <v>1841</v>
      </c>
      <c r="B1642" s="3">
        <f>主线辅助!B1638</f>
        <v>36523508</v>
      </c>
      <c r="C1642" s="3">
        <v>8</v>
      </c>
      <c r="D1642" s="3">
        <v>94</v>
      </c>
      <c r="E1642" s="3">
        <v>3</v>
      </c>
      <c r="F1642" s="25">
        <f t="shared" si="75"/>
        <v>2820106</v>
      </c>
      <c r="G1642" s="25">
        <v>2564416</v>
      </c>
      <c r="H1642" s="26">
        <f>ROUND((F1642/4*5.5+F1642*2.7+F1642/4*10*1)*2,0)*C1642</f>
        <v>296675152</v>
      </c>
      <c r="I1642" s="26">
        <f t="shared" si="76"/>
        <v>269776560</v>
      </c>
      <c r="J1642" s="26"/>
      <c r="K1642" s="35">
        <f>MAX(G1642-MAX(G$5:G1641),0)</f>
        <v>1903</v>
      </c>
      <c r="L1642" s="35">
        <f>MAX(G$5:G1642)</f>
        <v>2564416</v>
      </c>
      <c r="M1642" s="3">
        <v>0.7</v>
      </c>
      <c r="N1642" s="38">
        <f>INT(B1642*0.2)</f>
        <v>7304701</v>
      </c>
      <c r="O1642" s="38">
        <f t="shared" si="77"/>
        <v>1068506</v>
      </c>
      <c r="P1642">
        <f>INT(L1642*2.5)</f>
        <v>6411040</v>
      </c>
      <c r="Q1642">
        <f>INT(L1642/4)</f>
        <v>641104</v>
      </c>
      <c r="W1642" s="4" t="s">
        <v>8275</v>
      </c>
      <c r="X1642">
        <v>8</v>
      </c>
      <c r="Y1642" t="b">
        <f>IF(MOD(X1642,9)=0,N1642,IF(MOD(X1642,6)=0,N1642,IF(MOD(X1642,3)=0,N1642)))</f>
        <v>0</v>
      </c>
      <c r="Z1642" t="b">
        <f>IF(MOD(X1642,9)=0,O1642,IF(MOD(X1642,6)=0,O1642,IF(MOD(X1642,3)=0,O1642)))</f>
        <v>0</v>
      </c>
    </row>
    <row r="1643" spans="1:26">
      <c r="A1643" s="4" t="s">
        <v>1842</v>
      </c>
      <c r="B1643" s="3">
        <f>主线辅助!B1639</f>
        <v>36579205</v>
      </c>
      <c r="C1643" s="3">
        <v>8</v>
      </c>
      <c r="D1643" s="3">
        <v>94</v>
      </c>
      <c r="E1643" s="3">
        <v>3</v>
      </c>
      <c r="F1643" s="25">
        <f t="shared" si="75"/>
        <v>2824406</v>
      </c>
      <c r="G1643" s="25">
        <v>2568327</v>
      </c>
      <c r="H1643" s="26">
        <f>ROUND((F1643/4*5.5+F1643*2.7+F1643/4*10*1)*2,0)*C1643</f>
        <v>297127512</v>
      </c>
      <c r="I1643" s="26">
        <f t="shared" si="76"/>
        <v>270188000</v>
      </c>
      <c r="J1643" s="26"/>
      <c r="K1643" s="35">
        <f>MAX(G1643-MAX(G$5:G1642),0)</f>
        <v>3911</v>
      </c>
      <c r="L1643" s="35">
        <f>MAX(G$5:G1643)</f>
        <v>2568327</v>
      </c>
      <c r="M1643" s="3">
        <v>0.7</v>
      </c>
      <c r="N1643" s="38">
        <f>INT(B1643*0.2)</f>
        <v>7315841</v>
      </c>
      <c r="O1643" s="38">
        <f t="shared" si="77"/>
        <v>1070135</v>
      </c>
      <c r="P1643">
        <f>INT(L1643*2.5)</f>
        <v>6420817</v>
      </c>
      <c r="Q1643">
        <f>INT(L1643/4)</f>
        <v>642081</v>
      </c>
      <c r="W1643" s="4" t="s">
        <v>8275</v>
      </c>
      <c r="X1643">
        <v>9</v>
      </c>
      <c r="Y1643">
        <f>IF(MOD(X1643,9)=0,N1643,IF(MOD(X1643,6)=0,N1643,IF(MOD(X1643,3)=0,N1643)))</f>
        <v>7315841</v>
      </c>
      <c r="Z1643">
        <f>IF(MOD(X1643,9)=0,O1643,IF(MOD(X1643,6)=0,O1643,IF(MOD(X1643,3)=0,O1643)))</f>
        <v>1070135</v>
      </c>
    </row>
    <row r="1644" spans="1:26">
      <c r="A1644" s="4" t="s">
        <v>343</v>
      </c>
      <c r="B1644" s="3">
        <f>主线辅助!B1640</f>
        <v>36606346</v>
      </c>
      <c r="C1644" s="3">
        <v>8</v>
      </c>
      <c r="D1644" s="3">
        <v>94</v>
      </c>
      <c r="E1644" s="3">
        <v>3</v>
      </c>
      <c r="F1644" s="25">
        <f t="shared" si="75"/>
        <v>2826502</v>
      </c>
      <c r="G1644" s="25">
        <v>2570232</v>
      </c>
      <c r="H1644" s="26">
        <f>ROUND((F1644/4*5.5+F1644*2.7+F1644/4*10*1)*2,0)*C1644</f>
        <v>297348008</v>
      </c>
      <c r="I1644" s="26">
        <f t="shared" si="76"/>
        <v>270388408</v>
      </c>
      <c r="J1644" s="26"/>
      <c r="K1644" s="35">
        <f>MAX(G1644-MAX(G$5:G1643),0)</f>
        <v>1905</v>
      </c>
      <c r="L1644" s="35">
        <f>MAX(G$5:G1644)</f>
        <v>2570232</v>
      </c>
      <c r="M1644" s="3">
        <v>0.7</v>
      </c>
      <c r="N1644" s="38">
        <f>INT(B1644*0.2)</f>
        <v>7321269</v>
      </c>
      <c r="O1644" s="38">
        <f t="shared" si="77"/>
        <v>1070930</v>
      </c>
      <c r="P1644">
        <f>INT(L1644*2.5)</f>
        <v>6425580</v>
      </c>
      <c r="Q1644">
        <f>INT(L1644/4)</f>
        <v>642558</v>
      </c>
      <c r="W1644" s="4" t="s">
        <v>8275</v>
      </c>
      <c r="X1644">
        <v>10</v>
      </c>
      <c r="Y1644" t="b">
        <f>IF(MOD(X1644,9)=0,N1644,IF(MOD(X1644,6)=0,N1644,IF(MOD(X1644,3)=0,N1644)))</f>
        <v>0</v>
      </c>
      <c r="Z1644" t="b">
        <f>IF(MOD(X1644,9)=0,O1644,IF(MOD(X1644,6)=0,O1644,IF(MOD(X1644,3)=0,O1644)))</f>
        <v>0</v>
      </c>
    </row>
    <row r="1645" spans="1:26">
      <c r="A1645" s="4" t="s">
        <v>1843</v>
      </c>
      <c r="B1645" s="3">
        <f>主线辅助!B1641</f>
        <v>36777493</v>
      </c>
      <c r="C1645" s="3">
        <v>8</v>
      </c>
      <c r="D1645" s="3">
        <v>94</v>
      </c>
      <c r="E1645" s="3">
        <v>3</v>
      </c>
      <c r="F1645" s="25">
        <f t="shared" si="75"/>
        <v>2839717</v>
      </c>
      <c r="G1645" s="25">
        <v>2582249</v>
      </c>
      <c r="H1645" s="26">
        <f>ROUND((F1645/4*5.5+F1645*2.7+F1645/4*10*1)*2,0)*C1645</f>
        <v>298738232</v>
      </c>
      <c r="I1645" s="26">
        <f t="shared" si="76"/>
        <v>271652592</v>
      </c>
      <c r="J1645" s="26"/>
      <c r="K1645" s="35">
        <f>MAX(G1645-MAX(G$5:G1644),0)</f>
        <v>12017</v>
      </c>
      <c r="L1645" s="35">
        <f>MAX(G$5:G1645)</f>
        <v>2582249</v>
      </c>
      <c r="M1645" s="3">
        <v>0.7</v>
      </c>
      <c r="N1645" s="38">
        <f>INT(B1645*0.2)</f>
        <v>7355498</v>
      </c>
      <c r="O1645" s="38">
        <f t="shared" si="77"/>
        <v>1075936</v>
      </c>
      <c r="P1645">
        <f>INT(L1645*2.5)</f>
        <v>6455622</v>
      </c>
      <c r="Q1645">
        <f>INT(L1645/4)</f>
        <v>645562</v>
      </c>
      <c r="W1645" s="4" t="s">
        <v>8276</v>
      </c>
      <c r="X1645">
        <v>1</v>
      </c>
      <c r="Y1645" t="b">
        <f>IF(MOD(X1645,9)=0,N1645,IF(MOD(X1645,6)=0,N1645,IF(MOD(X1645,3)=0,N1645)))</f>
        <v>0</v>
      </c>
      <c r="Z1645" t="b">
        <f>IF(MOD(X1645,9)=0,O1645,IF(MOD(X1645,6)=0,O1645,IF(MOD(X1645,3)=0,O1645)))</f>
        <v>0</v>
      </c>
    </row>
    <row r="1646" spans="1:26">
      <c r="A1646" s="4" t="s">
        <v>1844</v>
      </c>
      <c r="B1646" s="3">
        <f>主线辅助!B1642</f>
        <v>36804672</v>
      </c>
      <c r="C1646" s="3">
        <v>8</v>
      </c>
      <c r="D1646" s="3">
        <v>94</v>
      </c>
      <c r="E1646" s="3">
        <v>3</v>
      </c>
      <c r="F1646" s="25">
        <f t="shared" si="75"/>
        <v>2841815</v>
      </c>
      <c r="G1646" s="25">
        <v>2584157</v>
      </c>
      <c r="H1646" s="26">
        <f>ROUND((F1646/4*5.5+F1646*2.7+F1646/4*10*1)*2,0)*C1646</f>
        <v>298958936</v>
      </c>
      <c r="I1646" s="26">
        <f t="shared" si="76"/>
        <v>271853320</v>
      </c>
      <c r="J1646" s="26"/>
      <c r="K1646" s="35">
        <f>MAX(G1646-MAX(G$5:G1645),0)</f>
        <v>1908</v>
      </c>
      <c r="L1646" s="35">
        <f>MAX(G$5:G1646)</f>
        <v>2584157</v>
      </c>
      <c r="M1646" s="3">
        <v>0.7</v>
      </c>
      <c r="N1646" s="38">
        <f>INT(B1646*0.2)</f>
        <v>7360934</v>
      </c>
      <c r="O1646" s="38">
        <f t="shared" si="77"/>
        <v>1076731</v>
      </c>
      <c r="P1646">
        <f>INT(L1646*2.5)</f>
        <v>6460392</v>
      </c>
      <c r="Q1646">
        <f>INT(L1646/4)</f>
        <v>646039</v>
      </c>
      <c r="W1646" s="4" t="s">
        <v>8276</v>
      </c>
      <c r="X1646">
        <v>2</v>
      </c>
      <c r="Y1646" t="b">
        <f>IF(MOD(X1646,9)=0,N1646,IF(MOD(X1646,6)=0,N1646,IF(MOD(X1646,3)=0,N1646)))</f>
        <v>0</v>
      </c>
      <c r="Z1646" t="b">
        <f>IF(MOD(X1646,9)=0,O1646,IF(MOD(X1646,6)=0,O1646,IF(MOD(X1646,3)=0,O1646)))</f>
        <v>0</v>
      </c>
    </row>
    <row r="1647" spans="1:26">
      <c r="A1647" s="4" t="s">
        <v>1845</v>
      </c>
      <c r="B1647" s="3">
        <f>主线辅助!B1643</f>
        <v>36860566</v>
      </c>
      <c r="C1647" s="3">
        <v>8</v>
      </c>
      <c r="D1647" s="3">
        <v>94</v>
      </c>
      <c r="E1647" s="3">
        <v>3</v>
      </c>
      <c r="F1647" s="25">
        <f t="shared" si="75"/>
        <v>2846131</v>
      </c>
      <c r="G1647" s="25">
        <v>2588082</v>
      </c>
      <c r="H1647" s="26">
        <f>ROUND((F1647/4*5.5+F1647*2.7+F1647/4*10*1)*2,0)*C1647</f>
        <v>299412984</v>
      </c>
      <c r="I1647" s="26">
        <f t="shared" si="76"/>
        <v>272266224</v>
      </c>
      <c r="J1647" s="26"/>
      <c r="K1647" s="35">
        <f>MAX(G1647-MAX(G$5:G1646),0)</f>
        <v>3925</v>
      </c>
      <c r="L1647" s="35">
        <f>MAX(G$5:G1647)</f>
        <v>2588082</v>
      </c>
      <c r="M1647" s="3">
        <v>0.7</v>
      </c>
      <c r="N1647" s="38">
        <f>INT(B1647*0.2)</f>
        <v>7372113</v>
      </c>
      <c r="O1647" s="38">
        <f t="shared" si="77"/>
        <v>1078367</v>
      </c>
      <c r="P1647">
        <f>INT(L1647*2.5)</f>
        <v>6470205</v>
      </c>
      <c r="Q1647">
        <f>INT(L1647/4)</f>
        <v>647020</v>
      </c>
      <c r="W1647" s="4" t="s">
        <v>8276</v>
      </c>
      <c r="X1647">
        <v>3</v>
      </c>
      <c r="Y1647">
        <f>IF(MOD(X1647,9)=0,N1647,IF(MOD(X1647,6)=0,N1647,IF(MOD(X1647,3)=0,N1647)))</f>
        <v>7372113</v>
      </c>
      <c r="Z1647">
        <f>IF(MOD(X1647,9)=0,O1647,IF(MOD(X1647,6)=0,O1647,IF(MOD(X1647,3)=0,O1647)))</f>
        <v>1078367</v>
      </c>
    </row>
    <row r="1648" spans="1:26">
      <c r="A1648" s="4" t="s">
        <v>1846</v>
      </c>
      <c r="B1648" s="3">
        <f>主线辅助!B1644</f>
        <v>36887782</v>
      </c>
      <c r="C1648" s="3">
        <v>8</v>
      </c>
      <c r="D1648" s="3">
        <v>94</v>
      </c>
      <c r="E1648" s="3">
        <v>3</v>
      </c>
      <c r="F1648" s="25">
        <f t="shared" si="75"/>
        <v>2848232</v>
      </c>
      <c r="G1648" s="25">
        <v>2589993</v>
      </c>
      <c r="H1648" s="26">
        <f>ROUND((F1648/4*5.5+F1648*2.7+F1648/4*10*1)*2,0)*C1648</f>
        <v>299634008</v>
      </c>
      <c r="I1648" s="26">
        <f t="shared" si="76"/>
        <v>272467264</v>
      </c>
      <c r="J1648" s="26"/>
      <c r="K1648" s="35">
        <f>MAX(G1648-MAX(G$5:G1647),0)</f>
        <v>1911</v>
      </c>
      <c r="L1648" s="35">
        <f>MAX(G$5:G1648)</f>
        <v>2589993</v>
      </c>
      <c r="M1648" s="3">
        <v>0.7</v>
      </c>
      <c r="N1648" s="38">
        <f>INT(B1648*0.2)</f>
        <v>7377556</v>
      </c>
      <c r="O1648" s="38">
        <f t="shared" si="77"/>
        <v>1079163</v>
      </c>
      <c r="P1648">
        <f>INT(L1648*2.5)</f>
        <v>6474982</v>
      </c>
      <c r="Q1648">
        <f>INT(L1648/4)</f>
        <v>647498</v>
      </c>
      <c r="W1648" s="4" t="s">
        <v>8276</v>
      </c>
      <c r="X1648">
        <v>4</v>
      </c>
      <c r="Y1648" t="b">
        <f>IF(MOD(X1648,9)=0,N1648,IF(MOD(X1648,6)=0,N1648,IF(MOD(X1648,3)=0,N1648)))</f>
        <v>0</v>
      </c>
      <c r="Z1648" t="b">
        <f>IF(MOD(X1648,9)=0,O1648,IF(MOD(X1648,6)=0,O1648,IF(MOD(X1648,3)=0,O1648)))</f>
        <v>0</v>
      </c>
    </row>
    <row r="1649" spans="1:26">
      <c r="A1649" s="4" t="s">
        <v>1847</v>
      </c>
      <c r="B1649" s="3">
        <f>主线辅助!B1645</f>
        <v>36915002</v>
      </c>
      <c r="C1649" s="3">
        <v>8</v>
      </c>
      <c r="D1649" s="3">
        <v>94</v>
      </c>
      <c r="E1649" s="3">
        <v>3</v>
      </c>
      <c r="F1649" s="25">
        <f t="shared" si="75"/>
        <v>2850334</v>
      </c>
      <c r="G1649" s="25">
        <v>2591904</v>
      </c>
      <c r="H1649" s="26">
        <f>ROUND((F1649/4*5.5+F1649*2.7+F1649/4*10*1)*2,0)*C1649</f>
        <v>299855136</v>
      </c>
      <c r="I1649" s="26">
        <f t="shared" si="76"/>
        <v>272668304</v>
      </c>
      <c r="J1649" s="26"/>
      <c r="K1649" s="35">
        <f>MAX(G1649-MAX(G$5:G1648),0)</f>
        <v>1911</v>
      </c>
      <c r="L1649" s="35">
        <f>MAX(G$5:G1649)</f>
        <v>2591904</v>
      </c>
      <c r="M1649" s="3">
        <v>0.7</v>
      </c>
      <c r="N1649" s="38">
        <f>INT(B1649*0.2)</f>
        <v>7383000</v>
      </c>
      <c r="O1649" s="38">
        <f t="shared" si="77"/>
        <v>1079960</v>
      </c>
      <c r="P1649">
        <f>INT(L1649*2.5)</f>
        <v>6479760</v>
      </c>
      <c r="Q1649">
        <f>INT(L1649/4)</f>
        <v>647976</v>
      </c>
      <c r="W1649" s="4" t="s">
        <v>8276</v>
      </c>
      <c r="X1649">
        <v>5</v>
      </c>
      <c r="Y1649" t="b">
        <f>IF(MOD(X1649,9)=0,N1649,IF(MOD(X1649,6)=0,N1649,IF(MOD(X1649,3)=0,N1649)))</f>
        <v>0</v>
      </c>
      <c r="Z1649" t="b">
        <f>IF(MOD(X1649,9)=0,O1649,IF(MOD(X1649,6)=0,O1649,IF(MOD(X1649,3)=0,O1649)))</f>
        <v>0</v>
      </c>
    </row>
    <row r="1650" spans="1:26">
      <c r="A1650" s="4" t="s">
        <v>1848</v>
      </c>
      <c r="B1650" s="3">
        <f>主线辅助!B1646</f>
        <v>36971028</v>
      </c>
      <c r="C1650" s="3">
        <v>8</v>
      </c>
      <c r="D1650" s="3">
        <v>94</v>
      </c>
      <c r="E1650" s="3">
        <v>3</v>
      </c>
      <c r="F1650" s="25">
        <f t="shared" si="75"/>
        <v>2854660</v>
      </c>
      <c r="G1650" s="25">
        <v>2595838</v>
      </c>
      <c r="H1650" s="26">
        <f>ROUND((F1650/4*5.5+F1650*2.7+F1650/4*10*1)*2,0)*C1650</f>
        <v>300310232</v>
      </c>
      <c r="I1650" s="26">
        <f t="shared" si="76"/>
        <v>273082160</v>
      </c>
      <c r="J1650" s="26"/>
      <c r="K1650" s="35">
        <f>MAX(G1650-MAX(G$5:G1649),0)</f>
        <v>3934</v>
      </c>
      <c r="L1650" s="35">
        <f>MAX(G$5:G1650)</f>
        <v>2595838</v>
      </c>
      <c r="M1650" s="3">
        <v>0.7</v>
      </c>
      <c r="N1650" s="38">
        <f>INT(B1650*0.2)</f>
        <v>7394205</v>
      </c>
      <c r="O1650" s="38">
        <f t="shared" si="77"/>
        <v>1081598</v>
      </c>
      <c r="P1650">
        <f>INT(L1650*2.5)</f>
        <v>6489595</v>
      </c>
      <c r="Q1650">
        <f>INT(L1650/4)</f>
        <v>648959</v>
      </c>
      <c r="W1650" s="4" t="s">
        <v>8276</v>
      </c>
      <c r="X1650">
        <v>6</v>
      </c>
      <c r="Y1650">
        <f>IF(MOD(X1650,9)=0,N1650,IF(MOD(X1650,6)=0,N1650,IF(MOD(X1650,3)=0,N1650)))</f>
        <v>7394205</v>
      </c>
      <c r="Z1650">
        <f>IF(MOD(X1650,9)=0,O1650,IF(MOD(X1650,6)=0,O1650,IF(MOD(X1650,3)=0,O1650)))</f>
        <v>1081598</v>
      </c>
    </row>
    <row r="1651" spans="1:26">
      <c r="A1651" s="4" t="s">
        <v>1849</v>
      </c>
      <c r="B1651" s="3">
        <f>主线辅助!B1647</f>
        <v>36998284</v>
      </c>
      <c r="C1651" s="3">
        <v>8</v>
      </c>
      <c r="D1651" s="3">
        <v>94</v>
      </c>
      <c r="E1651" s="3">
        <v>3</v>
      </c>
      <c r="F1651" s="25">
        <f t="shared" si="75"/>
        <v>2856765</v>
      </c>
      <c r="G1651" s="25">
        <v>2597751</v>
      </c>
      <c r="H1651" s="26">
        <f>ROUND((F1651/4*5.5+F1651*2.7+F1651/4*10*1)*2,0)*C1651</f>
        <v>300531680</v>
      </c>
      <c r="I1651" s="26">
        <f t="shared" si="76"/>
        <v>273283408</v>
      </c>
      <c r="J1651" s="26"/>
      <c r="K1651" s="35">
        <f>MAX(G1651-MAX(G$5:G1650),0)</f>
        <v>1913</v>
      </c>
      <c r="L1651" s="35">
        <f>MAX(G$5:G1651)</f>
        <v>2597751</v>
      </c>
      <c r="M1651" s="3">
        <v>0.7</v>
      </c>
      <c r="N1651" s="38">
        <f>INT(B1651*0.2)</f>
        <v>7399656</v>
      </c>
      <c r="O1651" s="38">
        <f t="shared" si="77"/>
        <v>1082395</v>
      </c>
      <c r="P1651">
        <f>INT(L1651*2.5)</f>
        <v>6494377</v>
      </c>
      <c r="Q1651">
        <f>INT(L1651/4)</f>
        <v>649437</v>
      </c>
      <c r="W1651" s="4" t="s">
        <v>8276</v>
      </c>
      <c r="X1651">
        <v>7</v>
      </c>
      <c r="Y1651" t="b">
        <f>IF(MOD(X1651,9)=0,N1651,IF(MOD(X1651,6)=0,N1651,IF(MOD(X1651,3)=0,N1651)))</f>
        <v>0</v>
      </c>
      <c r="Z1651" t="b">
        <f>IF(MOD(X1651,9)=0,O1651,IF(MOD(X1651,6)=0,O1651,IF(MOD(X1651,3)=0,O1651)))</f>
        <v>0</v>
      </c>
    </row>
    <row r="1652" spans="1:26">
      <c r="A1652" s="4" t="s">
        <v>1850</v>
      </c>
      <c r="B1652" s="3">
        <f>主线辅助!B1648</f>
        <v>37025546</v>
      </c>
      <c r="C1652" s="3">
        <v>8</v>
      </c>
      <c r="D1652" s="3">
        <v>94</v>
      </c>
      <c r="E1652" s="3">
        <v>3</v>
      </c>
      <c r="F1652" s="25">
        <f t="shared" si="75"/>
        <v>2858870</v>
      </c>
      <c r="G1652" s="25">
        <v>2599665</v>
      </c>
      <c r="H1652" s="26">
        <f>ROUND((F1652/4*5.5+F1652*2.7+F1652/4*10*1)*2,0)*C1652</f>
        <v>300753128</v>
      </c>
      <c r="I1652" s="26">
        <f t="shared" si="76"/>
        <v>273484760</v>
      </c>
      <c r="J1652" s="26"/>
      <c r="K1652" s="35">
        <f>MAX(G1652-MAX(G$5:G1651),0)</f>
        <v>1914</v>
      </c>
      <c r="L1652" s="35">
        <f>MAX(G$5:G1652)</f>
        <v>2599665</v>
      </c>
      <c r="M1652" s="3">
        <v>0.7</v>
      </c>
      <c r="N1652" s="38">
        <f>INT(B1652*0.2)</f>
        <v>7405109</v>
      </c>
      <c r="O1652" s="38">
        <f t="shared" si="77"/>
        <v>1083193</v>
      </c>
      <c r="P1652">
        <f>INT(L1652*2.5)</f>
        <v>6499162</v>
      </c>
      <c r="Q1652">
        <f>INT(L1652/4)</f>
        <v>649916</v>
      </c>
      <c r="W1652" s="4" t="s">
        <v>8276</v>
      </c>
      <c r="X1652">
        <v>8</v>
      </c>
      <c r="Y1652" t="b">
        <f>IF(MOD(X1652,9)=0,N1652,IF(MOD(X1652,6)=0,N1652,IF(MOD(X1652,3)=0,N1652)))</f>
        <v>0</v>
      </c>
      <c r="Z1652" t="b">
        <f>IF(MOD(X1652,9)=0,O1652,IF(MOD(X1652,6)=0,O1652,IF(MOD(X1652,3)=0,O1652)))</f>
        <v>0</v>
      </c>
    </row>
    <row r="1653" spans="1:26">
      <c r="A1653" s="4" t="s">
        <v>1851</v>
      </c>
      <c r="B1653" s="3">
        <f>主线辅助!B1649</f>
        <v>37081704</v>
      </c>
      <c r="C1653" s="3">
        <v>8</v>
      </c>
      <c r="D1653" s="3">
        <v>94</v>
      </c>
      <c r="E1653" s="3">
        <v>3</v>
      </c>
      <c r="F1653" s="25">
        <f t="shared" si="75"/>
        <v>2863206</v>
      </c>
      <c r="G1653" s="25">
        <v>2603608</v>
      </c>
      <c r="H1653" s="26">
        <f>ROUND((F1653/4*5.5+F1653*2.7+F1653/4*10*1)*2,0)*C1653</f>
        <v>301209272</v>
      </c>
      <c r="I1653" s="26">
        <f t="shared" si="76"/>
        <v>273899560</v>
      </c>
      <c r="J1653" s="26"/>
      <c r="K1653" s="35">
        <f>MAX(G1653-MAX(G$5:G1652),0)</f>
        <v>3943</v>
      </c>
      <c r="L1653" s="35">
        <f>MAX(G$5:G1653)</f>
        <v>2603608</v>
      </c>
      <c r="M1653" s="3">
        <v>0.7</v>
      </c>
      <c r="N1653" s="38">
        <f>INT(B1653*0.2)</f>
        <v>7416340</v>
      </c>
      <c r="O1653" s="38">
        <f t="shared" si="77"/>
        <v>1084836</v>
      </c>
      <c r="P1653">
        <f>INT(L1653*2.5)</f>
        <v>6509020</v>
      </c>
      <c r="Q1653">
        <f>INT(L1653/4)</f>
        <v>650902</v>
      </c>
      <c r="W1653" s="4" t="s">
        <v>8276</v>
      </c>
      <c r="X1653">
        <v>9</v>
      </c>
      <c r="Y1653">
        <f>IF(MOD(X1653,9)=0,N1653,IF(MOD(X1653,6)=0,N1653,IF(MOD(X1653,3)=0,N1653)))</f>
        <v>7416340</v>
      </c>
      <c r="Z1653">
        <f>IF(MOD(X1653,9)=0,O1653,IF(MOD(X1653,6)=0,O1653,IF(MOD(X1653,3)=0,O1653)))</f>
        <v>1084836</v>
      </c>
    </row>
    <row r="1654" spans="1:26">
      <c r="A1654" s="4" t="s">
        <v>345</v>
      </c>
      <c r="B1654" s="3">
        <f>主线辅助!B1650</f>
        <v>37109001</v>
      </c>
      <c r="C1654" s="3">
        <v>8</v>
      </c>
      <c r="D1654" s="3">
        <v>94</v>
      </c>
      <c r="E1654" s="3">
        <v>3</v>
      </c>
      <c r="F1654" s="25">
        <f t="shared" si="75"/>
        <v>2865314</v>
      </c>
      <c r="G1654" s="25">
        <v>2605525</v>
      </c>
      <c r="H1654" s="26">
        <f>ROUND((F1654/4*5.5+F1654*2.7+F1654/4*10*1)*2,0)*C1654</f>
        <v>301431032</v>
      </c>
      <c r="I1654" s="26">
        <f t="shared" si="76"/>
        <v>274101232</v>
      </c>
      <c r="J1654" s="26"/>
      <c r="K1654" s="35">
        <f>MAX(G1654-MAX(G$5:G1653),0)</f>
        <v>1917</v>
      </c>
      <c r="L1654" s="35">
        <f>MAX(G$5:G1654)</f>
        <v>2605525</v>
      </c>
      <c r="M1654" s="3">
        <v>0.7</v>
      </c>
      <c r="N1654" s="38">
        <f>INT(B1654*0.2)</f>
        <v>7421800</v>
      </c>
      <c r="O1654" s="38">
        <f t="shared" si="77"/>
        <v>1085635</v>
      </c>
      <c r="P1654">
        <f>INT(L1654*2.5)</f>
        <v>6513812</v>
      </c>
      <c r="Q1654">
        <f>INT(L1654/4)</f>
        <v>651381</v>
      </c>
      <c r="W1654" s="4" t="s">
        <v>8276</v>
      </c>
      <c r="X1654">
        <v>10</v>
      </c>
      <c r="Y1654" t="b">
        <f>IF(MOD(X1654,9)=0,N1654,IF(MOD(X1654,6)=0,N1654,IF(MOD(X1654,3)=0,N1654)))</f>
        <v>0</v>
      </c>
      <c r="Z1654" t="b">
        <f>IF(MOD(X1654,9)=0,O1654,IF(MOD(X1654,6)=0,O1654,IF(MOD(X1654,3)=0,O1654)))</f>
        <v>0</v>
      </c>
    </row>
    <row r="1655" spans="1:26">
      <c r="A1655" s="4" t="s">
        <v>1852</v>
      </c>
      <c r="B1655" s="3">
        <f>主线辅助!B1651</f>
        <v>37281452</v>
      </c>
      <c r="C1655" s="3">
        <v>8</v>
      </c>
      <c r="D1655" s="3">
        <v>96</v>
      </c>
      <c r="E1655" s="3">
        <v>3</v>
      </c>
      <c r="F1655" s="25">
        <f t="shared" si="75"/>
        <v>2818658</v>
      </c>
      <c r="G1655" s="25">
        <v>2563099</v>
      </c>
      <c r="H1655" s="26">
        <f>ROUND((F1655/4*5.5+F1655*2.7+F1655/4*10*1)*2,0)*C1655</f>
        <v>296522824</v>
      </c>
      <c r="I1655" s="26">
        <f t="shared" si="76"/>
        <v>269638016</v>
      </c>
      <c r="J1655" s="26"/>
      <c r="K1655" s="35">
        <f>MAX(G1655-MAX(G$5:G1654),0)</f>
        <v>0</v>
      </c>
      <c r="L1655" s="35">
        <f>MAX(G$5:G1655)</f>
        <v>2605525</v>
      </c>
      <c r="M1655" s="3">
        <v>0.7</v>
      </c>
      <c r="N1655" s="38">
        <f>INT(B1655*0.2)</f>
        <v>7456290</v>
      </c>
      <c r="O1655" s="38">
        <f t="shared" si="77"/>
        <v>1085635</v>
      </c>
      <c r="P1655">
        <f>INT(L1655*2.5)</f>
        <v>6513812</v>
      </c>
      <c r="Q1655">
        <f>INT(L1655/4)</f>
        <v>651381</v>
      </c>
      <c r="W1655" s="4" t="s">
        <v>8277</v>
      </c>
      <c r="X1655">
        <v>1</v>
      </c>
      <c r="Y1655" t="b">
        <f>IF(MOD(X1655,9)=0,N1655,IF(MOD(X1655,6)=0,N1655,IF(MOD(X1655,3)=0,N1655)))</f>
        <v>0</v>
      </c>
      <c r="Z1655" t="b">
        <f>IF(MOD(X1655,9)=0,O1655,IF(MOD(X1655,6)=0,O1655,IF(MOD(X1655,3)=0,O1655)))</f>
        <v>0</v>
      </c>
    </row>
    <row r="1656" spans="1:26">
      <c r="A1656" s="4" t="s">
        <v>1853</v>
      </c>
      <c r="B1656" s="3">
        <f>主线辅助!B1652</f>
        <v>37308787</v>
      </c>
      <c r="C1656" s="3">
        <v>8</v>
      </c>
      <c r="D1656" s="3">
        <v>96</v>
      </c>
      <c r="E1656" s="3">
        <v>3</v>
      </c>
      <c r="F1656" s="25">
        <f t="shared" si="75"/>
        <v>2820724</v>
      </c>
      <c r="G1656" s="25">
        <v>2564979</v>
      </c>
      <c r="H1656" s="26">
        <f>ROUND((F1656/4*5.5+F1656*2.7+F1656/4*10*1)*2,0)*C1656</f>
        <v>296740168</v>
      </c>
      <c r="I1656" s="26">
        <f t="shared" si="76"/>
        <v>269835792</v>
      </c>
      <c r="J1656" s="26"/>
      <c r="K1656" s="35">
        <f>MAX(G1656-MAX(G$5:G1655),0)</f>
        <v>0</v>
      </c>
      <c r="L1656" s="35">
        <f>MAX(G$5:G1656)</f>
        <v>2605525</v>
      </c>
      <c r="M1656" s="3">
        <v>0.7</v>
      </c>
      <c r="N1656" s="38">
        <f>INT(B1656*0.2)</f>
        <v>7461757</v>
      </c>
      <c r="O1656" s="38">
        <f t="shared" si="77"/>
        <v>1085635</v>
      </c>
      <c r="P1656">
        <f>INT(L1656*2.5)</f>
        <v>6513812</v>
      </c>
      <c r="Q1656">
        <f>INT(L1656/4)</f>
        <v>651381</v>
      </c>
      <c r="W1656" s="4" t="s">
        <v>8277</v>
      </c>
      <c r="X1656">
        <v>2</v>
      </c>
      <c r="Y1656" t="b">
        <f>IF(MOD(X1656,9)=0,N1656,IF(MOD(X1656,6)=0,N1656,IF(MOD(X1656,3)=0,N1656)))</f>
        <v>0</v>
      </c>
      <c r="Z1656" t="b">
        <f>IF(MOD(X1656,9)=0,O1656,IF(MOD(X1656,6)=0,O1656,IF(MOD(X1656,3)=0,O1656)))</f>
        <v>0</v>
      </c>
    </row>
    <row r="1657" spans="1:26">
      <c r="A1657" s="4" t="s">
        <v>1854</v>
      </c>
      <c r="B1657" s="3">
        <f>主线辅助!B1653</f>
        <v>37365145</v>
      </c>
      <c r="C1657" s="3">
        <v>8</v>
      </c>
      <c r="D1657" s="3">
        <v>96</v>
      </c>
      <c r="E1657" s="3">
        <v>3</v>
      </c>
      <c r="F1657" s="25">
        <f t="shared" si="75"/>
        <v>2824985</v>
      </c>
      <c r="G1657" s="25">
        <v>2568853</v>
      </c>
      <c r="H1657" s="26">
        <f>ROUND((F1657/4*5.5+F1657*2.7+F1657/4*10*1)*2,0)*C1657</f>
        <v>297188424</v>
      </c>
      <c r="I1657" s="26">
        <f t="shared" si="76"/>
        <v>270243336</v>
      </c>
      <c r="J1657" s="26"/>
      <c r="K1657" s="35">
        <f>MAX(G1657-MAX(G$5:G1656),0)</f>
        <v>0</v>
      </c>
      <c r="L1657" s="35">
        <f>MAX(G$5:G1657)</f>
        <v>2605525</v>
      </c>
      <c r="M1657" s="3">
        <v>0.7</v>
      </c>
      <c r="N1657" s="38">
        <f>INT(B1657*0.2)</f>
        <v>7473029</v>
      </c>
      <c r="O1657" s="38">
        <f t="shared" si="77"/>
        <v>1085635</v>
      </c>
      <c r="P1657">
        <f>INT(L1657*2.5)</f>
        <v>6513812</v>
      </c>
      <c r="Q1657">
        <f>INT(L1657/4)</f>
        <v>651381</v>
      </c>
      <c r="W1657" s="4" t="s">
        <v>8277</v>
      </c>
      <c r="X1657">
        <v>3</v>
      </c>
      <c r="Y1657">
        <f>IF(MOD(X1657,9)=0,N1657,IF(MOD(X1657,6)=0,N1657,IF(MOD(X1657,3)=0,N1657)))</f>
        <v>7473029</v>
      </c>
      <c r="Z1657">
        <f>IF(MOD(X1657,9)=0,O1657,IF(MOD(X1657,6)=0,O1657,IF(MOD(X1657,3)=0,O1657)))</f>
        <v>1085635</v>
      </c>
    </row>
    <row r="1658" spans="1:26">
      <c r="A1658" s="4" t="s">
        <v>1855</v>
      </c>
      <c r="B1658" s="3">
        <f>主线辅助!B1654</f>
        <v>37392517</v>
      </c>
      <c r="C1658" s="3">
        <v>8</v>
      </c>
      <c r="D1658" s="3">
        <v>96</v>
      </c>
      <c r="E1658" s="3">
        <v>3</v>
      </c>
      <c r="F1658" s="25">
        <f t="shared" si="75"/>
        <v>2827055</v>
      </c>
      <c r="G1658" s="25">
        <v>2570735</v>
      </c>
      <c r="H1658" s="26">
        <f>ROUND((F1658/4*5.5+F1658*2.7+F1658/4*10*1)*2,0)*C1658</f>
        <v>297406184</v>
      </c>
      <c r="I1658" s="26">
        <f t="shared" si="76"/>
        <v>270441320</v>
      </c>
      <c r="J1658" s="26"/>
      <c r="K1658" s="35">
        <f>MAX(G1658-MAX(G$5:G1657),0)</f>
        <v>0</v>
      </c>
      <c r="L1658" s="35">
        <f>MAX(G$5:G1658)</f>
        <v>2605525</v>
      </c>
      <c r="M1658" s="3">
        <v>0.7</v>
      </c>
      <c r="N1658" s="38">
        <f>INT(B1658*0.2)</f>
        <v>7478503</v>
      </c>
      <c r="O1658" s="38">
        <f t="shared" si="77"/>
        <v>1085635</v>
      </c>
      <c r="P1658">
        <f>INT(L1658*2.5)</f>
        <v>6513812</v>
      </c>
      <c r="Q1658">
        <f>INT(L1658/4)</f>
        <v>651381</v>
      </c>
      <c r="W1658" s="4" t="s">
        <v>8277</v>
      </c>
      <c r="X1658">
        <v>4</v>
      </c>
      <c r="Y1658" t="b">
        <f>IF(MOD(X1658,9)=0,N1658,IF(MOD(X1658,6)=0,N1658,IF(MOD(X1658,3)=0,N1658)))</f>
        <v>0</v>
      </c>
      <c r="Z1658" t="b">
        <f>IF(MOD(X1658,9)=0,O1658,IF(MOD(X1658,6)=0,O1658,IF(MOD(X1658,3)=0,O1658)))</f>
        <v>0</v>
      </c>
    </row>
    <row r="1659" spans="1:26">
      <c r="A1659" s="4" t="s">
        <v>1856</v>
      </c>
      <c r="B1659" s="3">
        <f>主线辅助!B1655</f>
        <v>37419894</v>
      </c>
      <c r="C1659" s="3">
        <v>8</v>
      </c>
      <c r="D1659" s="3">
        <v>96</v>
      </c>
      <c r="E1659" s="3">
        <v>3</v>
      </c>
      <c r="F1659" s="25">
        <f t="shared" si="75"/>
        <v>2829125</v>
      </c>
      <c r="G1659" s="25">
        <v>2572617</v>
      </c>
      <c r="H1659" s="26">
        <f>ROUND((F1659/4*5.5+F1659*2.7+F1659/4*10*1)*2,0)*C1659</f>
        <v>297623952</v>
      </c>
      <c r="I1659" s="26">
        <f t="shared" si="76"/>
        <v>270639312</v>
      </c>
      <c r="J1659" s="26"/>
      <c r="K1659" s="35">
        <f>MAX(G1659-MAX(G$5:G1658),0)</f>
        <v>0</v>
      </c>
      <c r="L1659" s="35">
        <f>MAX(G$5:G1659)</f>
        <v>2605525</v>
      </c>
      <c r="M1659" s="3">
        <v>0.7</v>
      </c>
      <c r="N1659" s="38">
        <f>INT(B1659*0.2)</f>
        <v>7483978</v>
      </c>
      <c r="O1659" s="38">
        <f t="shared" si="77"/>
        <v>1085635</v>
      </c>
      <c r="P1659">
        <f>INT(L1659*2.5)</f>
        <v>6513812</v>
      </c>
      <c r="Q1659">
        <f>INT(L1659/4)</f>
        <v>651381</v>
      </c>
      <c r="W1659" s="4" t="s">
        <v>8277</v>
      </c>
      <c r="X1659">
        <v>5</v>
      </c>
      <c r="Y1659" t="b">
        <f>IF(MOD(X1659,9)=0,N1659,IF(MOD(X1659,6)=0,N1659,IF(MOD(X1659,3)=0,N1659)))</f>
        <v>0</v>
      </c>
      <c r="Z1659" t="b">
        <f>IF(MOD(X1659,9)=0,O1659,IF(MOD(X1659,6)=0,O1659,IF(MOD(X1659,3)=0,O1659)))</f>
        <v>0</v>
      </c>
    </row>
    <row r="1660" spans="1:26">
      <c r="A1660" s="4" t="s">
        <v>1857</v>
      </c>
      <c r="B1660" s="3">
        <f>主线辅助!B1656</f>
        <v>37476384</v>
      </c>
      <c r="C1660" s="3">
        <v>8</v>
      </c>
      <c r="D1660" s="3">
        <v>96</v>
      </c>
      <c r="E1660" s="3">
        <v>3</v>
      </c>
      <c r="F1660" s="25">
        <f t="shared" si="75"/>
        <v>2833395</v>
      </c>
      <c r="G1660" s="25">
        <v>2576501</v>
      </c>
      <c r="H1660" s="26">
        <f>ROUND((F1660/4*5.5+F1660*2.7+F1660/4*10*1)*2,0)*C1660</f>
        <v>298073152</v>
      </c>
      <c r="I1660" s="26">
        <f t="shared" si="76"/>
        <v>271047904</v>
      </c>
      <c r="J1660" s="26"/>
      <c r="K1660" s="35">
        <f>MAX(G1660-MAX(G$5:G1659),0)</f>
        <v>0</v>
      </c>
      <c r="L1660" s="35">
        <f>MAX(G$5:G1660)</f>
        <v>2605525</v>
      </c>
      <c r="M1660" s="3">
        <v>0.7</v>
      </c>
      <c r="N1660" s="38">
        <f>INT(B1660*0.2)</f>
        <v>7495276</v>
      </c>
      <c r="O1660" s="38">
        <f t="shared" si="77"/>
        <v>1085635</v>
      </c>
      <c r="P1660">
        <f>INT(L1660*2.5)</f>
        <v>6513812</v>
      </c>
      <c r="Q1660">
        <f>INT(L1660/4)</f>
        <v>651381</v>
      </c>
      <c r="W1660" s="4" t="s">
        <v>8277</v>
      </c>
      <c r="X1660">
        <v>6</v>
      </c>
      <c r="Y1660">
        <f>IF(MOD(X1660,9)=0,N1660,IF(MOD(X1660,6)=0,N1660,IF(MOD(X1660,3)=0,N1660)))</f>
        <v>7495276</v>
      </c>
      <c r="Z1660">
        <f>IF(MOD(X1660,9)=0,O1660,IF(MOD(X1660,6)=0,O1660,IF(MOD(X1660,3)=0,O1660)))</f>
        <v>1085635</v>
      </c>
    </row>
    <row r="1661" spans="1:26">
      <c r="A1661" s="4" t="s">
        <v>1858</v>
      </c>
      <c r="B1661" s="3">
        <f>主线辅助!B1657</f>
        <v>37503798</v>
      </c>
      <c r="C1661" s="3">
        <v>8</v>
      </c>
      <c r="D1661" s="3">
        <v>96</v>
      </c>
      <c r="E1661" s="3">
        <v>3</v>
      </c>
      <c r="F1661" s="25">
        <f t="shared" si="75"/>
        <v>2835468</v>
      </c>
      <c r="G1661" s="25">
        <v>2578386</v>
      </c>
      <c r="H1661" s="26">
        <f>ROUND((F1661/4*5.5+F1661*2.7+F1661/4*10*1)*2,0)*C1661</f>
        <v>298291232</v>
      </c>
      <c r="I1661" s="26">
        <f t="shared" si="76"/>
        <v>271246208</v>
      </c>
      <c r="J1661" s="26"/>
      <c r="K1661" s="35">
        <f>MAX(G1661-MAX(G$5:G1660),0)</f>
        <v>0</v>
      </c>
      <c r="L1661" s="35">
        <f>MAX(G$5:G1661)</f>
        <v>2605525</v>
      </c>
      <c r="M1661" s="3">
        <v>0.7</v>
      </c>
      <c r="N1661" s="38">
        <f>INT(B1661*0.2)</f>
        <v>7500759</v>
      </c>
      <c r="O1661" s="38">
        <f t="shared" si="77"/>
        <v>1085635</v>
      </c>
      <c r="P1661">
        <f>INT(L1661*2.5)</f>
        <v>6513812</v>
      </c>
      <c r="Q1661">
        <f>INT(L1661/4)</f>
        <v>651381</v>
      </c>
      <c r="W1661" s="4" t="s">
        <v>8277</v>
      </c>
      <c r="X1661">
        <v>7</v>
      </c>
      <c r="Y1661" t="b">
        <f>IF(MOD(X1661,9)=0,N1661,IF(MOD(X1661,6)=0,N1661,IF(MOD(X1661,3)=0,N1661)))</f>
        <v>0</v>
      </c>
      <c r="Z1661" t="b">
        <f>IF(MOD(X1661,9)=0,O1661,IF(MOD(X1661,6)=0,O1661,IF(MOD(X1661,3)=0,O1661)))</f>
        <v>0</v>
      </c>
    </row>
    <row r="1662" spans="1:26">
      <c r="A1662" s="4" t="s">
        <v>1859</v>
      </c>
      <c r="B1662" s="3">
        <f>主线辅助!B1658</f>
        <v>37531215</v>
      </c>
      <c r="C1662" s="3">
        <v>8</v>
      </c>
      <c r="D1662" s="3">
        <v>96</v>
      </c>
      <c r="E1662" s="3">
        <v>3</v>
      </c>
      <c r="F1662" s="25">
        <f t="shared" si="75"/>
        <v>2837541</v>
      </c>
      <c r="G1662" s="25">
        <v>2580271</v>
      </c>
      <c r="H1662" s="26">
        <f>ROUND((F1662/4*5.5+F1662*2.7+F1662/4*10*1)*2,0)*C1662</f>
        <v>298509312</v>
      </c>
      <c r="I1662" s="26">
        <f t="shared" si="76"/>
        <v>271444512</v>
      </c>
      <c r="J1662" s="26"/>
      <c r="K1662" s="35">
        <f>MAX(G1662-MAX(G$5:G1661),0)</f>
        <v>0</v>
      </c>
      <c r="L1662" s="35">
        <f>MAX(G$5:G1662)</f>
        <v>2605525</v>
      </c>
      <c r="M1662" s="3">
        <v>0.7</v>
      </c>
      <c r="N1662" s="38">
        <f>INT(B1662*0.2)</f>
        <v>7506243</v>
      </c>
      <c r="O1662" s="38">
        <f t="shared" si="77"/>
        <v>1085635</v>
      </c>
      <c r="P1662">
        <f>INT(L1662*2.5)</f>
        <v>6513812</v>
      </c>
      <c r="Q1662">
        <f>INT(L1662/4)</f>
        <v>651381</v>
      </c>
      <c r="W1662" s="4" t="s">
        <v>8277</v>
      </c>
      <c r="X1662">
        <v>8</v>
      </c>
      <c r="Y1662" t="b">
        <f>IF(MOD(X1662,9)=0,N1662,IF(MOD(X1662,6)=0,N1662,IF(MOD(X1662,3)=0,N1662)))</f>
        <v>0</v>
      </c>
      <c r="Z1662" t="b">
        <f>IF(MOD(X1662,9)=0,O1662,IF(MOD(X1662,6)=0,O1662,IF(MOD(X1662,3)=0,O1662)))</f>
        <v>0</v>
      </c>
    </row>
    <row r="1663" spans="1:26">
      <c r="A1663" s="4" t="s">
        <v>1860</v>
      </c>
      <c r="B1663" s="3">
        <f>主线辅助!B1659</f>
        <v>37587839</v>
      </c>
      <c r="C1663" s="3">
        <v>8</v>
      </c>
      <c r="D1663" s="3">
        <v>96</v>
      </c>
      <c r="E1663" s="3">
        <v>3</v>
      </c>
      <c r="F1663" s="25">
        <f t="shared" si="75"/>
        <v>2841822</v>
      </c>
      <c r="G1663" s="25">
        <v>2584163</v>
      </c>
      <c r="H1663" s="26">
        <f>ROUND((F1663/4*5.5+F1663*2.7+F1663/4*10*1)*2,0)*C1663</f>
        <v>298959672</v>
      </c>
      <c r="I1663" s="26">
        <f t="shared" si="76"/>
        <v>271853944</v>
      </c>
      <c r="J1663" s="26"/>
      <c r="K1663" s="35">
        <f>MAX(G1663-MAX(G$5:G1662),0)</f>
        <v>0</v>
      </c>
      <c r="L1663" s="35">
        <f>MAX(G$5:G1663)</f>
        <v>2605525</v>
      </c>
      <c r="M1663" s="3">
        <v>0.7</v>
      </c>
      <c r="N1663" s="38">
        <f>INT(B1663*0.2)</f>
        <v>7517567</v>
      </c>
      <c r="O1663" s="38">
        <f t="shared" si="77"/>
        <v>1085635</v>
      </c>
      <c r="P1663">
        <f>INT(L1663*2.5)</f>
        <v>6513812</v>
      </c>
      <c r="Q1663">
        <f>INT(L1663/4)</f>
        <v>651381</v>
      </c>
      <c r="W1663" s="4" t="s">
        <v>8277</v>
      </c>
      <c r="X1663">
        <v>9</v>
      </c>
      <c r="Y1663">
        <f>IF(MOD(X1663,9)=0,N1663,IF(MOD(X1663,6)=0,N1663,IF(MOD(X1663,3)=0,N1663)))</f>
        <v>7517567</v>
      </c>
      <c r="Z1663">
        <f>IF(MOD(X1663,9)=0,O1663,IF(MOD(X1663,6)=0,O1663,IF(MOD(X1663,3)=0,O1663)))</f>
        <v>1085635</v>
      </c>
    </row>
    <row r="1664" spans="1:26">
      <c r="A1664" s="4" t="s">
        <v>347</v>
      </c>
      <c r="B1664" s="3">
        <f>主线辅助!B1660</f>
        <v>37615293</v>
      </c>
      <c r="C1664" s="3">
        <v>8</v>
      </c>
      <c r="D1664" s="3">
        <v>96</v>
      </c>
      <c r="E1664" s="3">
        <v>3</v>
      </c>
      <c r="F1664" s="25">
        <f t="shared" si="75"/>
        <v>2843898</v>
      </c>
      <c r="G1664" s="25">
        <v>2586051</v>
      </c>
      <c r="H1664" s="26">
        <f>ROUND((F1664/4*5.5+F1664*2.7+F1664/4*10*1)*2,0)*C1664</f>
        <v>299178072</v>
      </c>
      <c r="I1664" s="26">
        <f t="shared" si="76"/>
        <v>272052568</v>
      </c>
      <c r="J1664" s="26"/>
      <c r="K1664" s="35">
        <f>MAX(G1664-MAX(G$5:G1663),0)</f>
        <v>0</v>
      </c>
      <c r="L1664" s="35">
        <f>MAX(G$5:G1664)</f>
        <v>2605525</v>
      </c>
      <c r="M1664" s="3">
        <v>0.7</v>
      </c>
      <c r="N1664" s="38">
        <f>INT(B1664*0.2)</f>
        <v>7523058</v>
      </c>
      <c r="O1664" s="38">
        <f t="shared" si="77"/>
        <v>1085635</v>
      </c>
      <c r="P1664">
        <f>INT(L1664*2.5)</f>
        <v>6513812</v>
      </c>
      <c r="Q1664">
        <f>INT(L1664/4)</f>
        <v>651381</v>
      </c>
      <c r="W1664" s="4" t="s">
        <v>8277</v>
      </c>
      <c r="X1664">
        <v>10</v>
      </c>
      <c r="Y1664" t="b">
        <f>IF(MOD(X1664,9)=0,N1664,IF(MOD(X1664,6)=0,N1664,IF(MOD(X1664,3)=0,N1664)))</f>
        <v>0</v>
      </c>
      <c r="Z1664" t="b">
        <f>IF(MOD(X1664,9)=0,O1664,IF(MOD(X1664,6)=0,O1664,IF(MOD(X1664,3)=0,O1664)))</f>
        <v>0</v>
      </c>
    </row>
    <row r="1665" spans="1:26">
      <c r="A1665" s="4" t="s">
        <v>1861</v>
      </c>
      <c r="B1665" s="3">
        <f>主线辅助!B1661</f>
        <v>37789045</v>
      </c>
      <c r="C1665" s="3">
        <v>8</v>
      </c>
      <c r="D1665" s="3">
        <v>96</v>
      </c>
      <c r="E1665" s="3">
        <v>3</v>
      </c>
      <c r="F1665" s="25">
        <f t="shared" si="75"/>
        <v>2857034</v>
      </c>
      <c r="G1665" s="25">
        <v>2597996</v>
      </c>
      <c r="H1665" s="26">
        <f>ROUND((F1665/4*5.5+F1665*2.7+F1665/4*10*1)*2,0)*C1665</f>
        <v>300559976</v>
      </c>
      <c r="I1665" s="26">
        <f t="shared" si="76"/>
        <v>273309176</v>
      </c>
      <c r="J1665" s="26"/>
      <c r="K1665" s="35">
        <f>MAX(G1665-MAX(G$5:G1664),0)</f>
        <v>0</v>
      </c>
      <c r="L1665" s="35">
        <f>MAX(G$5:G1665)</f>
        <v>2605525</v>
      </c>
      <c r="M1665" s="3">
        <v>0.7</v>
      </c>
      <c r="N1665" s="38">
        <f>INT(B1665*0.2)</f>
        <v>7557809</v>
      </c>
      <c r="O1665" s="38">
        <f t="shared" si="77"/>
        <v>1085635</v>
      </c>
      <c r="P1665">
        <f>INT(L1665*2.5)</f>
        <v>6513812</v>
      </c>
      <c r="Q1665">
        <f>INT(L1665/4)</f>
        <v>651381</v>
      </c>
      <c r="W1665" s="4" t="s">
        <v>8278</v>
      </c>
      <c r="X1665">
        <v>1</v>
      </c>
      <c r="Y1665" t="b">
        <f>IF(MOD(X1665,9)=0,N1665,IF(MOD(X1665,6)=0,N1665,IF(MOD(X1665,3)=0,N1665)))</f>
        <v>0</v>
      </c>
      <c r="Z1665" t="b">
        <f>IF(MOD(X1665,9)=0,O1665,IF(MOD(X1665,6)=0,O1665,IF(MOD(X1665,3)=0,O1665)))</f>
        <v>0</v>
      </c>
    </row>
    <row r="1666" spans="1:26">
      <c r="A1666" s="4" t="s">
        <v>1862</v>
      </c>
      <c r="B1666" s="3">
        <f>主线辅助!B1662</f>
        <v>37816538</v>
      </c>
      <c r="C1666" s="3">
        <v>8</v>
      </c>
      <c r="D1666" s="3">
        <v>96</v>
      </c>
      <c r="E1666" s="3">
        <v>3</v>
      </c>
      <c r="F1666" s="25">
        <f t="shared" si="75"/>
        <v>2859113</v>
      </c>
      <c r="G1666" s="25">
        <v>2599886</v>
      </c>
      <c r="H1666" s="26">
        <f>ROUND((F1666/4*5.5+F1666*2.7+F1666/4*10*1)*2,0)*C1666</f>
        <v>300778688</v>
      </c>
      <c r="I1666" s="26">
        <f t="shared" si="76"/>
        <v>273508008</v>
      </c>
      <c r="J1666" s="26"/>
      <c r="K1666" s="35">
        <f>MAX(G1666-MAX(G$5:G1665),0)</f>
        <v>0</v>
      </c>
      <c r="L1666" s="35">
        <f>MAX(G$5:G1666)</f>
        <v>2605525</v>
      </c>
      <c r="M1666" s="3">
        <v>0.7</v>
      </c>
      <c r="N1666" s="38">
        <f>INT(B1666*0.2)</f>
        <v>7563307</v>
      </c>
      <c r="O1666" s="38">
        <f t="shared" si="77"/>
        <v>1085635</v>
      </c>
      <c r="P1666">
        <f>INT(L1666*2.5)</f>
        <v>6513812</v>
      </c>
      <c r="Q1666">
        <f>INT(L1666/4)</f>
        <v>651381</v>
      </c>
      <c r="W1666" s="4" t="s">
        <v>8278</v>
      </c>
      <c r="X1666">
        <v>2</v>
      </c>
      <c r="Y1666" t="b">
        <f>IF(MOD(X1666,9)=0,N1666,IF(MOD(X1666,6)=0,N1666,IF(MOD(X1666,3)=0,N1666)))</f>
        <v>0</v>
      </c>
      <c r="Z1666" t="b">
        <f>IF(MOD(X1666,9)=0,O1666,IF(MOD(X1666,6)=0,O1666,IF(MOD(X1666,3)=0,O1666)))</f>
        <v>0</v>
      </c>
    </row>
    <row r="1667" spans="1:26">
      <c r="A1667" s="4" t="s">
        <v>1863</v>
      </c>
      <c r="B1667" s="3">
        <f>主线辅助!B1663</f>
        <v>37873359</v>
      </c>
      <c r="C1667" s="3">
        <v>8</v>
      </c>
      <c r="D1667" s="3">
        <v>96</v>
      </c>
      <c r="E1667" s="3">
        <v>3</v>
      </c>
      <c r="F1667" s="25">
        <f t="shared" si="75"/>
        <v>2863409</v>
      </c>
      <c r="G1667" s="25">
        <v>2603793</v>
      </c>
      <c r="H1667" s="26">
        <f>ROUND((F1667/4*5.5+F1667*2.7+F1667/4*10*1)*2,0)*C1667</f>
        <v>301230624</v>
      </c>
      <c r="I1667" s="26">
        <f t="shared" si="76"/>
        <v>273919024</v>
      </c>
      <c r="J1667" s="26"/>
      <c r="K1667" s="35">
        <f>MAX(G1667-MAX(G$5:G1666),0)</f>
        <v>0</v>
      </c>
      <c r="L1667" s="35">
        <f>MAX(G$5:G1667)</f>
        <v>2605525</v>
      </c>
      <c r="M1667" s="3">
        <v>0.7</v>
      </c>
      <c r="N1667" s="38">
        <f>INT(B1667*0.2)</f>
        <v>7574671</v>
      </c>
      <c r="O1667" s="38">
        <f t="shared" si="77"/>
        <v>1085635</v>
      </c>
      <c r="P1667">
        <f>INT(L1667*2.5)</f>
        <v>6513812</v>
      </c>
      <c r="Q1667">
        <f>INT(L1667/4)</f>
        <v>651381</v>
      </c>
      <c r="W1667" s="4" t="s">
        <v>8278</v>
      </c>
      <c r="X1667">
        <v>3</v>
      </c>
      <c r="Y1667">
        <f>IF(MOD(X1667,9)=0,N1667,IF(MOD(X1667,6)=0,N1667,IF(MOD(X1667,3)=0,N1667)))</f>
        <v>7574671</v>
      </c>
      <c r="Z1667">
        <f>IF(MOD(X1667,9)=0,O1667,IF(MOD(X1667,6)=0,O1667,IF(MOD(X1667,3)=0,O1667)))</f>
        <v>1085635</v>
      </c>
    </row>
    <row r="1668" spans="1:26">
      <c r="A1668" s="4" t="s">
        <v>1864</v>
      </c>
      <c r="B1668" s="3">
        <f>主线辅助!B1664</f>
        <v>37900890</v>
      </c>
      <c r="C1668" s="3">
        <v>8</v>
      </c>
      <c r="D1668" s="3">
        <v>96</v>
      </c>
      <c r="E1668" s="3">
        <v>3</v>
      </c>
      <c r="F1668" s="25">
        <f t="shared" si="75"/>
        <v>2865490</v>
      </c>
      <c r="G1668" s="25">
        <v>2605686</v>
      </c>
      <c r="H1668" s="26">
        <f>ROUND((F1668/4*5.5+F1668*2.7+F1668/4*10*1)*2,0)*C1668</f>
        <v>301449552</v>
      </c>
      <c r="I1668" s="26">
        <f t="shared" si="76"/>
        <v>274118168</v>
      </c>
      <c r="J1668" s="26"/>
      <c r="K1668" s="35">
        <f>MAX(G1668-MAX(G$5:G1667),0)</f>
        <v>161</v>
      </c>
      <c r="L1668" s="35">
        <f>MAX(G$5:G1668)</f>
        <v>2605686</v>
      </c>
      <c r="M1668" s="3">
        <v>0.7</v>
      </c>
      <c r="N1668" s="38">
        <f>INT(B1668*0.2)</f>
        <v>7580178</v>
      </c>
      <c r="O1668" s="38">
        <f t="shared" si="77"/>
        <v>1085702</v>
      </c>
      <c r="P1668">
        <f>INT(L1668*2.5)</f>
        <v>6514215</v>
      </c>
      <c r="Q1668">
        <f>INT(L1668/4)</f>
        <v>651421</v>
      </c>
      <c r="W1668" s="4" t="s">
        <v>8278</v>
      </c>
      <c r="X1668">
        <v>4</v>
      </c>
      <c r="Y1668" t="b">
        <f>IF(MOD(X1668,9)=0,N1668,IF(MOD(X1668,6)=0,N1668,IF(MOD(X1668,3)=0,N1668)))</f>
        <v>0</v>
      </c>
      <c r="Z1668" t="b">
        <f>IF(MOD(X1668,9)=0,O1668,IF(MOD(X1668,6)=0,O1668,IF(MOD(X1668,3)=0,O1668)))</f>
        <v>0</v>
      </c>
    </row>
    <row r="1669" spans="1:26">
      <c r="A1669" s="4" t="s">
        <v>1865</v>
      </c>
      <c r="B1669" s="3">
        <f>主线辅助!B1665</f>
        <v>37928421</v>
      </c>
      <c r="C1669" s="3">
        <v>8</v>
      </c>
      <c r="D1669" s="3">
        <v>96</v>
      </c>
      <c r="E1669" s="3">
        <v>3</v>
      </c>
      <c r="F1669" s="25">
        <f t="shared" si="75"/>
        <v>2867572</v>
      </c>
      <c r="G1669" s="25">
        <v>2607578</v>
      </c>
      <c r="H1669" s="26">
        <f>ROUND((F1669/4*5.5+F1669*2.7+F1669/4*10*1)*2,0)*C1669</f>
        <v>301668576</v>
      </c>
      <c r="I1669" s="26">
        <f t="shared" si="76"/>
        <v>274317208</v>
      </c>
      <c r="J1669" s="26"/>
      <c r="K1669" s="35">
        <f>MAX(G1669-MAX(G$5:G1668),0)</f>
        <v>1892</v>
      </c>
      <c r="L1669" s="35">
        <f>MAX(G$5:G1669)</f>
        <v>2607578</v>
      </c>
      <c r="M1669" s="3">
        <v>0.7</v>
      </c>
      <c r="N1669" s="38">
        <f>INT(B1669*0.2)</f>
        <v>7585684</v>
      </c>
      <c r="O1669" s="38">
        <f t="shared" si="77"/>
        <v>1086490</v>
      </c>
      <c r="P1669">
        <f>INT(L1669*2.5)</f>
        <v>6518945</v>
      </c>
      <c r="Q1669">
        <f>INT(L1669/4)</f>
        <v>651894</v>
      </c>
      <c r="W1669" s="4" t="s">
        <v>8278</v>
      </c>
      <c r="X1669">
        <v>5</v>
      </c>
      <c r="Y1669" t="b">
        <f>IF(MOD(X1669,9)=0,N1669,IF(MOD(X1669,6)=0,N1669,IF(MOD(X1669,3)=0,N1669)))</f>
        <v>0</v>
      </c>
      <c r="Z1669" t="b">
        <f>IF(MOD(X1669,9)=0,O1669,IF(MOD(X1669,6)=0,O1669,IF(MOD(X1669,3)=0,O1669)))</f>
        <v>0</v>
      </c>
    </row>
    <row r="1670" spans="1:26">
      <c r="A1670" s="4" t="s">
        <v>1866</v>
      </c>
      <c r="B1670" s="3">
        <f>主线辅助!B1666</f>
        <v>37985379</v>
      </c>
      <c r="C1670" s="3">
        <v>8</v>
      </c>
      <c r="D1670" s="3">
        <v>96</v>
      </c>
      <c r="E1670" s="3">
        <v>3</v>
      </c>
      <c r="F1670" s="25">
        <f t="shared" ref="F1670:F1733" si="78">INT(B1670/(5-1.9)/C1670/(D1670/2.7)*100/1.5)</f>
        <v>2871878</v>
      </c>
      <c r="G1670" s="25">
        <v>2611494</v>
      </c>
      <c r="H1670" s="26">
        <f>ROUND((F1670/4*5.5+F1670*2.7+F1670/4*10*1)*2,0)*C1670</f>
        <v>302121568</v>
      </c>
      <c r="I1670" s="26">
        <f t="shared" ref="I1670:I1733" si="79">ROUND((G1670/4*5.5+G1670*2.7+G1670/4*10*1)*2,0)*C1670</f>
        <v>274729168</v>
      </c>
      <c r="J1670" s="26"/>
      <c r="K1670" s="35">
        <f>MAX(G1670-MAX(G$5:G1669),0)</f>
        <v>3916</v>
      </c>
      <c r="L1670" s="35">
        <f>MAX(G$5:G1670)</f>
        <v>2611494</v>
      </c>
      <c r="M1670" s="3">
        <v>0.7</v>
      </c>
      <c r="N1670" s="38">
        <f>INT(B1670*0.2)</f>
        <v>7597075</v>
      </c>
      <c r="O1670" s="38">
        <f t="shared" ref="O1670:O1733" si="80">INT((P1670/15)+Q1670)</f>
        <v>1088122</v>
      </c>
      <c r="P1670">
        <f>INT(L1670*2.5)</f>
        <v>6528735</v>
      </c>
      <c r="Q1670">
        <f>INT(L1670/4)</f>
        <v>652873</v>
      </c>
      <c r="W1670" s="4" t="s">
        <v>8278</v>
      </c>
      <c r="X1670">
        <v>6</v>
      </c>
      <c r="Y1670">
        <f>IF(MOD(X1670,9)=0,N1670,IF(MOD(X1670,6)=0,N1670,IF(MOD(X1670,3)=0,N1670)))</f>
        <v>7597075</v>
      </c>
      <c r="Z1670">
        <f>IF(MOD(X1670,9)=0,O1670,IF(MOD(X1670,6)=0,O1670,IF(MOD(X1670,3)=0,O1670)))</f>
        <v>1088122</v>
      </c>
    </row>
    <row r="1671" spans="1:26">
      <c r="A1671" s="4" t="s">
        <v>1867</v>
      </c>
      <c r="B1671" s="3">
        <f>主线辅助!B1667</f>
        <v>38012947</v>
      </c>
      <c r="C1671" s="3">
        <v>8</v>
      </c>
      <c r="D1671" s="3">
        <v>96</v>
      </c>
      <c r="E1671" s="3">
        <v>3</v>
      </c>
      <c r="F1671" s="25">
        <f t="shared" si="78"/>
        <v>2873962</v>
      </c>
      <c r="G1671" s="25">
        <v>2613390</v>
      </c>
      <c r="H1671" s="26">
        <f>ROUND((F1671/4*5.5+F1671*2.7+F1671/4*10*1)*2,0)*C1671</f>
        <v>302340800</v>
      </c>
      <c r="I1671" s="26">
        <f t="shared" si="79"/>
        <v>274928632</v>
      </c>
      <c r="J1671" s="26"/>
      <c r="K1671" s="35">
        <f>MAX(G1671-MAX(G$5:G1670),0)</f>
        <v>1896</v>
      </c>
      <c r="L1671" s="35">
        <f>MAX(G$5:G1671)</f>
        <v>2613390</v>
      </c>
      <c r="M1671" s="3">
        <v>0.7</v>
      </c>
      <c r="N1671" s="38">
        <f>INT(B1671*0.2)</f>
        <v>7602589</v>
      </c>
      <c r="O1671" s="38">
        <f t="shared" si="80"/>
        <v>1088912</v>
      </c>
      <c r="P1671">
        <f>INT(L1671*2.5)</f>
        <v>6533475</v>
      </c>
      <c r="Q1671">
        <f>INT(L1671/4)</f>
        <v>653347</v>
      </c>
      <c r="W1671" s="4" t="s">
        <v>8278</v>
      </c>
      <c r="X1671">
        <v>7</v>
      </c>
      <c r="Y1671" t="b">
        <f>IF(MOD(X1671,9)=0,N1671,IF(MOD(X1671,6)=0,N1671,IF(MOD(X1671,3)=0,N1671)))</f>
        <v>0</v>
      </c>
      <c r="Z1671" t="b">
        <f>IF(MOD(X1671,9)=0,O1671,IF(MOD(X1671,6)=0,O1671,IF(MOD(X1671,3)=0,O1671)))</f>
        <v>0</v>
      </c>
    </row>
    <row r="1672" spans="1:26">
      <c r="A1672" s="4" t="s">
        <v>1868</v>
      </c>
      <c r="B1672" s="3">
        <f>主线辅助!B1668</f>
        <v>38040523</v>
      </c>
      <c r="C1672" s="3">
        <v>8</v>
      </c>
      <c r="D1672" s="3">
        <v>96</v>
      </c>
      <c r="E1672" s="3">
        <v>3</v>
      </c>
      <c r="F1672" s="25">
        <f t="shared" si="78"/>
        <v>2876047</v>
      </c>
      <c r="G1672" s="25">
        <v>2615285</v>
      </c>
      <c r="H1672" s="26">
        <f>ROUND((F1672/4*5.5+F1672*2.7+F1672/4*10*1)*2,0)*C1672</f>
        <v>302560144</v>
      </c>
      <c r="I1672" s="26">
        <f t="shared" si="79"/>
        <v>275127984</v>
      </c>
      <c r="J1672" s="26"/>
      <c r="K1672" s="35">
        <f>MAX(G1672-MAX(G$5:G1671),0)</f>
        <v>1895</v>
      </c>
      <c r="L1672" s="35">
        <f>MAX(G$5:G1672)</f>
        <v>2615285</v>
      </c>
      <c r="M1672" s="3">
        <v>0.7</v>
      </c>
      <c r="N1672" s="38">
        <f>INT(B1672*0.2)</f>
        <v>7608104</v>
      </c>
      <c r="O1672" s="38">
        <f t="shared" si="80"/>
        <v>1089701</v>
      </c>
      <c r="P1672">
        <f>INT(L1672*2.5)</f>
        <v>6538212</v>
      </c>
      <c r="Q1672">
        <f>INT(L1672/4)</f>
        <v>653821</v>
      </c>
      <c r="W1672" s="4" t="s">
        <v>8278</v>
      </c>
      <c r="X1672">
        <v>8</v>
      </c>
      <c r="Y1672" t="b">
        <f>IF(MOD(X1672,9)=0,N1672,IF(MOD(X1672,6)=0,N1672,IF(MOD(X1672,3)=0,N1672)))</f>
        <v>0</v>
      </c>
      <c r="Z1672" t="b">
        <f>IF(MOD(X1672,9)=0,O1672,IF(MOD(X1672,6)=0,O1672,IF(MOD(X1672,3)=0,O1672)))</f>
        <v>0</v>
      </c>
    </row>
    <row r="1673" spans="1:26">
      <c r="A1673" s="4" t="s">
        <v>1869</v>
      </c>
      <c r="B1673" s="3">
        <f>主线辅助!B1669</f>
        <v>38097610</v>
      </c>
      <c r="C1673" s="3">
        <v>8</v>
      </c>
      <c r="D1673" s="3">
        <v>96</v>
      </c>
      <c r="E1673" s="3">
        <v>3</v>
      </c>
      <c r="F1673" s="25">
        <f t="shared" si="78"/>
        <v>2880363</v>
      </c>
      <c r="G1673" s="25">
        <v>2619210</v>
      </c>
      <c r="H1673" s="26">
        <f>ROUND((F1673/4*5.5+F1673*2.7+F1673/4*10*1)*2,0)*C1673</f>
        <v>303014184</v>
      </c>
      <c r="I1673" s="26">
        <f t="shared" si="79"/>
        <v>275540896</v>
      </c>
      <c r="J1673" s="26"/>
      <c r="K1673" s="35">
        <f>MAX(G1673-MAX(G$5:G1672),0)</f>
        <v>3925</v>
      </c>
      <c r="L1673" s="35">
        <f>MAX(G$5:G1673)</f>
        <v>2619210</v>
      </c>
      <c r="M1673" s="3">
        <v>0.7</v>
      </c>
      <c r="N1673" s="38">
        <f>INT(B1673*0.2)</f>
        <v>7619522</v>
      </c>
      <c r="O1673" s="38">
        <f t="shared" si="80"/>
        <v>1091337</v>
      </c>
      <c r="P1673">
        <f>INT(L1673*2.5)</f>
        <v>6548025</v>
      </c>
      <c r="Q1673">
        <f>INT(L1673/4)</f>
        <v>654802</v>
      </c>
      <c r="W1673" s="4" t="s">
        <v>8278</v>
      </c>
      <c r="X1673">
        <v>9</v>
      </c>
      <c r="Y1673">
        <f>IF(MOD(X1673,9)=0,N1673,IF(MOD(X1673,6)=0,N1673,IF(MOD(X1673,3)=0,N1673)))</f>
        <v>7619522</v>
      </c>
      <c r="Z1673">
        <f>IF(MOD(X1673,9)=0,O1673,IF(MOD(X1673,6)=0,O1673,IF(MOD(X1673,3)=0,O1673)))</f>
        <v>1091337</v>
      </c>
    </row>
    <row r="1674" spans="1:26">
      <c r="A1674" s="4" t="s">
        <v>349</v>
      </c>
      <c r="B1674" s="3">
        <f>主线辅助!B1670</f>
        <v>38125223</v>
      </c>
      <c r="C1674" s="3">
        <v>8</v>
      </c>
      <c r="D1674" s="3">
        <v>96</v>
      </c>
      <c r="E1674" s="3">
        <v>3</v>
      </c>
      <c r="F1674" s="25">
        <f t="shared" si="78"/>
        <v>2882451</v>
      </c>
      <c r="G1674" s="25">
        <v>2621109</v>
      </c>
      <c r="H1674" s="26">
        <f>ROUND((F1674/4*5.5+F1674*2.7+F1674/4*10*1)*2,0)*C1674</f>
        <v>303233848</v>
      </c>
      <c r="I1674" s="26">
        <f t="shared" si="79"/>
        <v>275740664</v>
      </c>
      <c r="J1674" s="26"/>
      <c r="K1674" s="35">
        <f>MAX(G1674-MAX(G$5:G1673),0)</f>
        <v>1899</v>
      </c>
      <c r="L1674" s="35">
        <f>MAX(G$5:G1674)</f>
        <v>2621109</v>
      </c>
      <c r="M1674" s="3">
        <v>0.7</v>
      </c>
      <c r="N1674" s="38">
        <f>INT(B1674*0.2)</f>
        <v>7625044</v>
      </c>
      <c r="O1674" s="38">
        <f t="shared" si="80"/>
        <v>1092128</v>
      </c>
      <c r="P1674">
        <f>INT(L1674*2.5)</f>
        <v>6552772</v>
      </c>
      <c r="Q1674">
        <f>INT(L1674/4)</f>
        <v>655277</v>
      </c>
      <c r="W1674" s="4" t="s">
        <v>8278</v>
      </c>
      <c r="X1674">
        <v>10</v>
      </c>
      <c r="Y1674" t="b">
        <f>IF(MOD(X1674,9)=0,N1674,IF(MOD(X1674,6)=0,N1674,IF(MOD(X1674,3)=0,N1674)))</f>
        <v>0</v>
      </c>
      <c r="Z1674" t="b">
        <f>IF(MOD(X1674,9)=0,O1674,IF(MOD(X1674,6)=0,O1674,IF(MOD(X1674,3)=0,O1674)))</f>
        <v>0</v>
      </c>
    </row>
    <row r="1675" spans="1:26">
      <c r="A1675" s="4" t="s">
        <v>1870</v>
      </c>
      <c r="B1675" s="3">
        <f>主线辅助!B1671</f>
        <v>38300280</v>
      </c>
      <c r="C1675" s="3">
        <v>8</v>
      </c>
      <c r="D1675" s="3">
        <v>96</v>
      </c>
      <c r="E1675" s="3">
        <v>3</v>
      </c>
      <c r="F1675" s="25">
        <f t="shared" si="78"/>
        <v>2895686</v>
      </c>
      <c r="G1675" s="25">
        <v>2633144</v>
      </c>
      <c r="H1675" s="26">
        <f>ROUND((F1675/4*5.5+F1675*2.7+F1675/4*10*1)*2,0)*C1675</f>
        <v>304626168</v>
      </c>
      <c r="I1675" s="26">
        <f t="shared" si="79"/>
        <v>277006752</v>
      </c>
      <c r="J1675" s="26"/>
      <c r="K1675" s="35">
        <f>MAX(G1675-MAX(G$5:G1674),0)</f>
        <v>12035</v>
      </c>
      <c r="L1675" s="35">
        <f>MAX(G$5:G1675)</f>
        <v>2633144</v>
      </c>
      <c r="M1675" s="3">
        <v>0.7</v>
      </c>
      <c r="N1675" s="38">
        <f>INT(B1675*0.2)</f>
        <v>7660056</v>
      </c>
      <c r="O1675" s="38">
        <f t="shared" si="80"/>
        <v>1097143</v>
      </c>
      <c r="P1675">
        <f>INT(L1675*2.5)</f>
        <v>6582860</v>
      </c>
      <c r="Q1675">
        <f>INT(L1675/4)</f>
        <v>658286</v>
      </c>
      <c r="W1675" s="4" t="s">
        <v>8279</v>
      </c>
      <c r="X1675">
        <v>1</v>
      </c>
      <c r="Y1675" t="b">
        <f>IF(MOD(X1675,9)=0,N1675,IF(MOD(X1675,6)=0,N1675,IF(MOD(X1675,3)=0,N1675)))</f>
        <v>0</v>
      </c>
      <c r="Z1675" t="b">
        <f>IF(MOD(X1675,9)=0,O1675,IF(MOD(X1675,6)=0,O1675,IF(MOD(X1675,3)=0,O1675)))</f>
        <v>0</v>
      </c>
    </row>
    <row r="1676" spans="1:26">
      <c r="A1676" s="4" t="s">
        <v>1871</v>
      </c>
      <c r="B1676" s="3">
        <f>主线辅助!B1672</f>
        <v>38327931</v>
      </c>
      <c r="C1676" s="3">
        <v>8</v>
      </c>
      <c r="D1676" s="3">
        <v>96</v>
      </c>
      <c r="E1676" s="3">
        <v>3</v>
      </c>
      <c r="F1676" s="25">
        <f t="shared" si="78"/>
        <v>2897777</v>
      </c>
      <c r="G1676" s="25">
        <v>2635045</v>
      </c>
      <c r="H1676" s="26">
        <f>ROUND((F1676/4*5.5+F1676*2.7+F1676/4*10*1)*2,0)*C1676</f>
        <v>304846144</v>
      </c>
      <c r="I1676" s="26">
        <f t="shared" si="79"/>
        <v>277206736</v>
      </c>
      <c r="J1676" s="26"/>
      <c r="K1676" s="35">
        <f>MAX(G1676-MAX(G$5:G1675),0)</f>
        <v>1901</v>
      </c>
      <c r="L1676" s="35">
        <f>MAX(G$5:G1676)</f>
        <v>2635045</v>
      </c>
      <c r="M1676" s="3">
        <v>0.7</v>
      </c>
      <c r="N1676" s="38">
        <f>INT(B1676*0.2)</f>
        <v>7665586</v>
      </c>
      <c r="O1676" s="38">
        <f t="shared" si="80"/>
        <v>1097935</v>
      </c>
      <c r="P1676">
        <f>INT(L1676*2.5)</f>
        <v>6587612</v>
      </c>
      <c r="Q1676">
        <f>INT(L1676/4)</f>
        <v>658761</v>
      </c>
      <c r="W1676" s="4" t="s">
        <v>8279</v>
      </c>
      <c r="X1676">
        <v>2</v>
      </c>
      <c r="Y1676" t="b">
        <f>IF(MOD(X1676,9)=0,N1676,IF(MOD(X1676,6)=0,N1676,IF(MOD(X1676,3)=0,N1676)))</f>
        <v>0</v>
      </c>
      <c r="Z1676" t="b">
        <f>IF(MOD(X1676,9)=0,O1676,IF(MOD(X1676,6)=0,O1676,IF(MOD(X1676,3)=0,O1676)))</f>
        <v>0</v>
      </c>
    </row>
    <row r="1677" spans="1:26">
      <c r="A1677" s="4" t="s">
        <v>1872</v>
      </c>
      <c r="B1677" s="3">
        <f>主线辅助!B1673</f>
        <v>38385217</v>
      </c>
      <c r="C1677" s="3">
        <v>8</v>
      </c>
      <c r="D1677" s="3">
        <v>96</v>
      </c>
      <c r="E1677" s="3">
        <v>3</v>
      </c>
      <c r="F1677" s="25">
        <f t="shared" si="78"/>
        <v>2902108</v>
      </c>
      <c r="G1677" s="25">
        <v>2638983</v>
      </c>
      <c r="H1677" s="26">
        <f>ROUND((F1677/4*5.5+F1677*2.7+F1677/4*10*1)*2,0)*C1677</f>
        <v>305301760</v>
      </c>
      <c r="I1677" s="26">
        <f t="shared" si="79"/>
        <v>277621008</v>
      </c>
      <c r="J1677" s="26"/>
      <c r="K1677" s="35">
        <f>MAX(G1677-MAX(G$5:G1676),0)</f>
        <v>3938</v>
      </c>
      <c r="L1677" s="35">
        <f>MAX(G$5:G1677)</f>
        <v>2638983</v>
      </c>
      <c r="M1677" s="3">
        <v>0.7</v>
      </c>
      <c r="N1677" s="38">
        <f>INT(B1677*0.2)</f>
        <v>7677043</v>
      </c>
      <c r="O1677" s="38">
        <f t="shared" si="80"/>
        <v>1099575</v>
      </c>
      <c r="P1677">
        <f>INT(L1677*2.5)</f>
        <v>6597457</v>
      </c>
      <c r="Q1677">
        <f>INT(L1677/4)</f>
        <v>659745</v>
      </c>
      <c r="W1677" s="4" t="s">
        <v>8279</v>
      </c>
      <c r="X1677">
        <v>3</v>
      </c>
      <c r="Y1677">
        <f>IF(MOD(X1677,9)=0,N1677,IF(MOD(X1677,6)=0,N1677,IF(MOD(X1677,3)=0,N1677)))</f>
        <v>7677043</v>
      </c>
      <c r="Z1677">
        <f>IF(MOD(X1677,9)=0,O1677,IF(MOD(X1677,6)=0,O1677,IF(MOD(X1677,3)=0,O1677)))</f>
        <v>1099575</v>
      </c>
    </row>
    <row r="1678" spans="1:26">
      <c r="A1678" s="4" t="s">
        <v>1873</v>
      </c>
      <c r="B1678" s="3">
        <f>主线辅助!B1674</f>
        <v>38412905</v>
      </c>
      <c r="C1678" s="3">
        <v>8</v>
      </c>
      <c r="D1678" s="3">
        <v>96</v>
      </c>
      <c r="E1678" s="3">
        <v>3</v>
      </c>
      <c r="F1678" s="25">
        <f t="shared" si="78"/>
        <v>2904201</v>
      </c>
      <c r="G1678" s="25">
        <v>2640887</v>
      </c>
      <c r="H1678" s="26">
        <f>ROUND((F1678/4*5.5+F1678*2.7+F1678/4*10*1)*2,0)*C1678</f>
        <v>305521944</v>
      </c>
      <c r="I1678" s="26">
        <f t="shared" si="79"/>
        <v>277821312</v>
      </c>
      <c r="J1678" s="26"/>
      <c r="K1678" s="35">
        <f>MAX(G1678-MAX(G$5:G1677),0)</f>
        <v>1904</v>
      </c>
      <c r="L1678" s="35">
        <f>MAX(G$5:G1678)</f>
        <v>2640887</v>
      </c>
      <c r="M1678" s="3">
        <v>0.7</v>
      </c>
      <c r="N1678" s="38">
        <f>INT(B1678*0.2)</f>
        <v>7682581</v>
      </c>
      <c r="O1678" s="38">
        <f t="shared" si="80"/>
        <v>1100368</v>
      </c>
      <c r="P1678">
        <f>INT(L1678*2.5)</f>
        <v>6602217</v>
      </c>
      <c r="Q1678">
        <f>INT(L1678/4)</f>
        <v>660221</v>
      </c>
      <c r="W1678" s="4" t="s">
        <v>8279</v>
      </c>
      <c r="X1678">
        <v>4</v>
      </c>
      <c r="Y1678" t="b">
        <f>IF(MOD(X1678,9)=0,N1678,IF(MOD(X1678,6)=0,N1678,IF(MOD(X1678,3)=0,N1678)))</f>
        <v>0</v>
      </c>
      <c r="Z1678" t="b">
        <f>IF(MOD(X1678,9)=0,O1678,IF(MOD(X1678,6)=0,O1678,IF(MOD(X1678,3)=0,O1678)))</f>
        <v>0</v>
      </c>
    </row>
    <row r="1679" spans="1:26">
      <c r="A1679" s="4" t="s">
        <v>1874</v>
      </c>
      <c r="B1679" s="3">
        <f>主线辅助!B1675</f>
        <v>38440595</v>
      </c>
      <c r="C1679" s="3">
        <v>8</v>
      </c>
      <c r="D1679" s="3">
        <v>96</v>
      </c>
      <c r="E1679" s="3">
        <v>3</v>
      </c>
      <c r="F1679" s="25">
        <f t="shared" si="78"/>
        <v>2906294</v>
      </c>
      <c r="G1679" s="25">
        <v>2642790</v>
      </c>
      <c r="H1679" s="26">
        <f>ROUND((F1679/4*5.5+F1679*2.7+F1679/4*10*1)*2,0)*C1679</f>
        <v>305742128</v>
      </c>
      <c r="I1679" s="26">
        <f t="shared" si="79"/>
        <v>278021512</v>
      </c>
      <c r="J1679" s="26"/>
      <c r="K1679" s="35">
        <f>MAX(G1679-MAX(G$5:G1678),0)</f>
        <v>1903</v>
      </c>
      <c r="L1679" s="35">
        <f>MAX(G$5:G1679)</f>
        <v>2642790</v>
      </c>
      <c r="M1679" s="3">
        <v>0.7</v>
      </c>
      <c r="N1679" s="38">
        <f>INT(B1679*0.2)</f>
        <v>7688119</v>
      </c>
      <c r="O1679" s="38">
        <f t="shared" si="80"/>
        <v>1101162</v>
      </c>
      <c r="P1679">
        <f>INT(L1679*2.5)</f>
        <v>6606975</v>
      </c>
      <c r="Q1679">
        <f>INT(L1679/4)</f>
        <v>660697</v>
      </c>
      <c r="W1679" s="4" t="s">
        <v>8279</v>
      </c>
      <c r="X1679">
        <v>5</v>
      </c>
      <c r="Y1679" t="b">
        <f>IF(MOD(X1679,9)=0,N1679,IF(MOD(X1679,6)=0,N1679,IF(MOD(X1679,3)=0,N1679)))</f>
        <v>0</v>
      </c>
      <c r="Z1679" t="b">
        <f>IF(MOD(X1679,9)=0,O1679,IF(MOD(X1679,6)=0,O1679,IF(MOD(X1679,3)=0,O1679)))</f>
        <v>0</v>
      </c>
    </row>
    <row r="1680" spans="1:26">
      <c r="A1680" s="4" t="s">
        <v>1875</v>
      </c>
      <c r="B1680" s="3">
        <f>主线辅助!B1676</f>
        <v>38498016</v>
      </c>
      <c r="C1680" s="3">
        <v>8</v>
      </c>
      <c r="D1680" s="3">
        <v>96</v>
      </c>
      <c r="E1680" s="3">
        <v>3</v>
      </c>
      <c r="F1680" s="25">
        <f t="shared" si="78"/>
        <v>2910636</v>
      </c>
      <c r="G1680" s="25">
        <v>2646738</v>
      </c>
      <c r="H1680" s="26">
        <f>ROUND((F1680/4*5.5+F1680*2.7+F1680/4*10*1)*2,0)*C1680</f>
        <v>306198904</v>
      </c>
      <c r="I1680" s="26">
        <f t="shared" si="79"/>
        <v>278436840</v>
      </c>
      <c r="J1680" s="26"/>
      <c r="K1680" s="35">
        <f>MAX(G1680-MAX(G$5:G1679),0)</f>
        <v>3948</v>
      </c>
      <c r="L1680" s="35">
        <f>MAX(G$5:G1680)</f>
        <v>2646738</v>
      </c>
      <c r="M1680" s="3">
        <v>0.7</v>
      </c>
      <c r="N1680" s="38">
        <f>INT(B1680*0.2)</f>
        <v>7699603</v>
      </c>
      <c r="O1680" s="38">
        <f t="shared" si="80"/>
        <v>1102807</v>
      </c>
      <c r="P1680">
        <f>INT(L1680*2.5)</f>
        <v>6616845</v>
      </c>
      <c r="Q1680">
        <f>INT(L1680/4)</f>
        <v>661684</v>
      </c>
      <c r="W1680" s="4" t="s">
        <v>8279</v>
      </c>
      <c r="X1680">
        <v>6</v>
      </c>
      <c r="Y1680">
        <f>IF(MOD(X1680,9)=0,N1680,IF(MOD(X1680,6)=0,N1680,IF(MOD(X1680,3)=0,N1680)))</f>
        <v>7699603</v>
      </c>
      <c r="Z1680">
        <f>IF(MOD(X1680,9)=0,O1680,IF(MOD(X1680,6)=0,O1680,IF(MOD(X1680,3)=0,O1680)))</f>
        <v>1102807</v>
      </c>
    </row>
    <row r="1681" spans="1:26">
      <c r="A1681" s="4" t="s">
        <v>1876</v>
      </c>
      <c r="B1681" s="3">
        <f>主线辅助!B1677</f>
        <v>38525744</v>
      </c>
      <c r="C1681" s="3">
        <v>8</v>
      </c>
      <c r="D1681" s="3">
        <v>96</v>
      </c>
      <c r="E1681" s="3">
        <v>3</v>
      </c>
      <c r="F1681" s="25">
        <f t="shared" si="78"/>
        <v>2912732</v>
      </c>
      <c r="G1681" s="25">
        <v>2648644</v>
      </c>
      <c r="H1681" s="26">
        <f>ROUND((F1681/4*5.5+F1681*2.7+F1681/4*10*1)*2,0)*C1681</f>
        <v>306419408</v>
      </c>
      <c r="I1681" s="26">
        <f t="shared" si="79"/>
        <v>278637352</v>
      </c>
      <c r="J1681" s="26"/>
      <c r="K1681" s="35">
        <f>MAX(G1681-MAX(G$5:G1680),0)</f>
        <v>1906</v>
      </c>
      <c r="L1681" s="35">
        <f>MAX(G$5:G1681)</f>
        <v>2648644</v>
      </c>
      <c r="M1681" s="3">
        <v>0.7</v>
      </c>
      <c r="N1681" s="38">
        <f>INT(B1681*0.2)</f>
        <v>7705148</v>
      </c>
      <c r="O1681" s="38">
        <f t="shared" si="80"/>
        <v>1103601</v>
      </c>
      <c r="P1681">
        <f>INT(L1681*2.5)</f>
        <v>6621610</v>
      </c>
      <c r="Q1681">
        <f>INT(L1681/4)</f>
        <v>662161</v>
      </c>
      <c r="W1681" s="4" t="s">
        <v>8279</v>
      </c>
      <c r="X1681">
        <v>7</v>
      </c>
      <c r="Y1681" t="b">
        <f>IF(MOD(X1681,9)=0,N1681,IF(MOD(X1681,6)=0,N1681,IF(MOD(X1681,3)=0,N1681)))</f>
        <v>0</v>
      </c>
      <c r="Z1681" t="b">
        <f>IF(MOD(X1681,9)=0,O1681,IF(MOD(X1681,6)=0,O1681,IF(MOD(X1681,3)=0,O1681)))</f>
        <v>0</v>
      </c>
    </row>
    <row r="1682" spans="1:26">
      <c r="A1682" s="4" t="s">
        <v>1877</v>
      </c>
      <c r="B1682" s="3">
        <f>主线辅助!B1678</f>
        <v>38553474</v>
      </c>
      <c r="C1682" s="3">
        <v>8</v>
      </c>
      <c r="D1682" s="3">
        <v>96</v>
      </c>
      <c r="E1682" s="3">
        <v>3</v>
      </c>
      <c r="F1682" s="25">
        <f t="shared" si="78"/>
        <v>2914829</v>
      </c>
      <c r="G1682" s="25">
        <v>2650551</v>
      </c>
      <c r="H1682" s="26">
        <f>ROUND((F1682/4*5.5+F1682*2.7+F1682/4*10*1)*2,0)*C1682</f>
        <v>306640008</v>
      </c>
      <c r="I1682" s="26">
        <f t="shared" si="79"/>
        <v>278837968</v>
      </c>
      <c r="J1682" s="26"/>
      <c r="K1682" s="35">
        <f>MAX(G1682-MAX(G$5:G1681),0)</f>
        <v>1907</v>
      </c>
      <c r="L1682" s="35">
        <f>MAX(G$5:G1682)</f>
        <v>2650551</v>
      </c>
      <c r="M1682" s="3">
        <v>0.7</v>
      </c>
      <c r="N1682" s="38">
        <f>INT(B1682*0.2)</f>
        <v>7710694</v>
      </c>
      <c r="O1682" s="38">
        <f t="shared" si="80"/>
        <v>1104395</v>
      </c>
      <c r="P1682">
        <f>INT(L1682*2.5)</f>
        <v>6626377</v>
      </c>
      <c r="Q1682">
        <f>INT(L1682/4)</f>
        <v>662637</v>
      </c>
      <c r="W1682" s="4" t="s">
        <v>8279</v>
      </c>
      <c r="X1682">
        <v>8</v>
      </c>
      <c r="Y1682" t="b">
        <f>IF(MOD(X1682,9)=0,N1682,IF(MOD(X1682,6)=0,N1682,IF(MOD(X1682,3)=0,N1682)))</f>
        <v>0</v>
      </c>
      <c r="Z1682" t="b">
        <f>IF(MOD(X1682,9)=0,O1682,IF(MOD(X1682,6)=0,O1682,IF(MOD(X1682,3)=0,O1682)))</f>
        <v>0</v>
      </c>
    </row>
    <row r="1683" spans="1:26">
      <c r="A1683" s="4" t="s">
        <v>1878</v>
      </c>
      <c r="B1683" s="3">
        <f>主线辅助!B1679</f>
        <v>38611029</v>
      </c>
      <c r="C1683" s="3">
        <v>8</v>
      </c>
      <c r="D1683" s="3">
        <v>96</v>
      </c>
      <c r="E1683" s="3">
        <v>3</v>
      </c>
      <c r="F1683" s="25">
        <f t="shared" si="78"/>
        <v>2919180</v>
      </c>
      <c r="G1683" s="25">
        <v>2654508</v>
      </c>
      <c r="H1683" s="26">
        <f>ROUND((F1683/4*5.5+F1683*2.7+F1683/4*10*1)*2,0)*C1683</f>
        <v>307097736</v>
      </c>
      <c r="I1683" s="26">
        <f t="shared" si="79"/>
        <v>279254240</v>
      </c>
      <c r="J1683" s="26"/>
      <c r="K1683" s="35">
        <f>MAX(G1683-MAX(G$5:G1682),0)</f>
        <v>3957</v>
      </c>
      <c r="L1683" s="35">
        <f>MAX(G$5:G1683)</f>
        <v>2654508</v>
      </c>
      <c r="M1683" s="3">
        <v>0.7</v>
      </c>
      <c r="N1683" s="38">
        <f>INT(B1683*0.2)</f>
        <v>7722205</v>
      </c>
      <c r="O1683" s="38">
        <f t="shared" si="80"/>
        <v>1106045</v>
      </c>
      <c r="P1683">
        <f>INT(L1683*2.5)</f>
        <v>6636270</v>
      </c>
      <c r="Q1683">
        <f>INT(L1683/4)</f>
        <v>663627</v>
      </c>
      <c r="W1683" s="4" t="s">
        <v>8279</v>
      </c>
      <c r="X1683">
        <v>9</v>
      </c>
      <c r="Y1683">
        <f>IF(MOD(X1683,9)=0,N1683,IF(MOD(X1683,6)=0,N1683,IF(MOD(X1683,3)=0,N1683)))</f>
        <v>7722205</v>
      </c>
      <c r="Z1683">
        <f>IF(MOD(X1683,9)=0,O1683,IF(MOD(X1683,6)=0,O1683,IF(MOD(X1683,3)=0,O1683)))</f>
        <v>1106045</v>
      </c>
    </row>
    <row r="1684" spans="1:26">
      <c r="A1684" s="4" t="s">
        <v>351</v>
      </c>
      <c r="B1684" s="3">
        <f>主线辅助!B1680</f>
        <v>38638797</v>
      </c>
      <c r="C1684" s="3">
        <v>8</v>
      </c>
      <c r="D1684" s="3">
        <v>96</v>
      </c>
      <c r="E1684" s="3">
        <v>3</v>
      </c>
      <c r="F1684" s="25">
        <f t="shared" si="78"/>
        <v>2921280</v>
      </c>
      <c r="G1684" s="25">
        <v>2656417</v>
      </c>
      <c r="H1684" s="26">
        <f>ROUND((F1684/4*5.5+F1684*2.7+F1684/4*10*1)*2,0)*C1684</f>
        <v>307318656</v>
      </c>
      <c r="I1684" s="26">
        <f t="shared" si="79"/>
        <v>279455072</v>
      </c>
      <c r="J1684" s="26"/>
      <c r="K1684" s="35">
        <f>MAX(G1684-MAX(G$5:G1683),0)</f>
        <v>1909</v>
      </c>
      <c r="L1684" s="35">
        <f>MAX(G$5:G1684)</f>
        <v>2656417</v>
      </c>
      <c r="M1684" s="3">
        <v>0.7</v>
      </c>
      <c r="N1684" s="38">
        <f>INT(B1684*0.2)</f>
        <v>7727759</v>
      </c>
      <c r="O1684" s="38">
        <f t="shared" si="80"/>
        <v>1106840</v>
      </c>
      <c r="P1684">
        <f>INT(L1684*2.5)</f>
        <v>6641042</v>
      </c>
      <c r="Q1684">
        <f>INT(L1684/4)</f>
        <v>664104</v>
      </c>
      <c r="W1684" s="4" t="s">
        <v>8279</v>
      </c>
      <c r="X1684">
        <v>10</v>
      </c>
      <c r="Y1684" t="b">
        <f>IF(MOD(X1684,9)=0,N1684,IF(MOD(X1684,6)=0,N1684,IF(MOD(X1684,3)=0,N1684)))</f>
        <v>0</v>
      </c>
      <c r="Z1684" t="b">
        <f>IF(MOD(X1684,9)=0,O1684,IF(MOD(X1684,6)=0,O1684,IF(MOD(X1684,3)=0,O1684)))</f>
        <v>0</v>
      </c>
    </row>
    <row r="1685" spans="1:26">
      <c r="A1685" s="4" t="s">
        <v>1879</v>
      </c>
      <c r="B1685" s="3">
        <f>主线辅助!B1681</f>
        <v>38815163</v>
      </c>
      <c r="C1685" s="3">
        <v>8</v>
      </c>
      <c r="D1685" s="3">
        <v>96</v>
      </c>
      <c r="E1685" s="3">
        <v>3</v>
      </c>
      <c r="F1685" s="25">
        <f t="shared" si="78"/>
        <v>2934614</v>
      </c>
      <c r="G1685" s="25">
        <v>2668542</v>
      </c>
      <c r="H1685" s="26">
        <f>ROUND((F1685/4*5.5+F1685*2.7+F1685/4*10*1)*2,0)*C1685</f>
        <v>308721392</v>
      </c>
      <c r="I1685" s="26">
        <f t="shared" si="79"/>
        <v>280730616</v>
      </c>
      <c r="J1685" s="26"/>
      <c r="K1685" s="35">
        <f>MAX(G1685-MAX(G$5:G1684),0)</f>
        <v>12125</v>
      </c>
      <c r="L1685" s="35">
        <f>MAX(G$5:G1685)</f>
        <v>2668542</v>
      </c>
      <c r="M1685" s="3">
        <v>0.7</v>
      </c>
      <c r="N1685" s="38">
        <f>INT(B1685*0.2)</f>
        <v>7763032</v>
      </c>
      <c r="O1685" s="38">
        <f t="shared" si="80"/>
        <v>1111892</v>
      </c>
      <c r="P1685">
        <f>INT(L1685*2.5)</f>
        <v>6671355</v>
      </c>
      <c r="Q1685">
        <f>INT(L1685/4)</f>
        <v>667135</v>
      </c>
      <c r="W1685" s="4" t="s">
        <v>8280</v>
      </c>
      <c r="X1685">
        <v>1</v>
      </c>
      <c r="Y1685" t="b">
        <f>IF(MOD(X1685,9)=0,N1685,IF(MOD(X1685,6)=0,N1685,IF(MOD(X1685,3)=0,N1685)))</f>
        <v>0</v>
      </c>
      <c r="Z1685" t="b">
        <f>IF(MOD(X1685,9)=0,O1685,IF(MOD(X1685,6)=0,O1685,IF(MOD(X1685,3)=0,O1685)))</f>
        <v>0</v>
      </c>
    </row>
    <row r="1686" spans="1:26">
      <c r="A1686" s="4" t="s">
        <v>1880</v>
      </c>
      <c r="B1686" s="3">
        <f>主线辅助!B1682</f>
        <v>38842969</v>
      </c>
      <c r="C1686" s="3">
        <v>8</v>
      </c>
      <c r="D1686" s="3">
        <v>96</v>
      </c>
      <c r="E1686" s="3">
        <v>3</v>
      </c>
      <c r="F1686" s="25">
        <f t="shared" si="78"/>
        <v>2936716</v>
      </c>
      <c r="G1686" s="25">
        <v>2670454</v>
      </c>
      <c r="H1686" s="26">
        <f>ROUND((F1686/4*5.5+F1686*2.7+F1686/4*10*1)*2,0)*C1686</f>
        <v>308942520</v>
      </c>
      <c r="I1686" s="26">
        <f t="shared" si="79"/>
        <v>280931760</v>
      </c>
      <c r="J1686" s="26"/>
      <c r="K1686" s="35">
        <f>MAX(G1686-MAX(G$5:G1685),0)</f>
        <v>1912</v>
      </c>
      <c r="L1686" s="35">
        <f>MAX(G$5:G1686)</f>
        <v>2670454</v>
      </c>
      <c r="M1686" s="3">
        <v>0.7</v>
      </c>
      <c r="N1686" s="38">
        <f>INT(B1686*0.2)</f>
        <v>7768593</v>
      </c>
      <c r="O1686" s="38">
        <f t="shared" si="80"/>
        <v>1112688</v>
      </c>
      <c r="P1686">
        <f>INT(L1686*2.5)</f>
        <v>6676135</v>
      </c>
      <c r="Q1686">
        <f>INT(L1686/4)</f>
        <v>667613</v>
      </c>
      <c r="W1686" s="4" t="s">
        <v>8280</v>
      </c>
      <c r="X1686">
        <v>2</v>
      </c>
      <c r="Y1686" t="b">
        <f>IF(MOD(X1686,9)=0,N1686,IF(MOD(X1686,6)=0,N1686,IF(MOD(X1686,3)=0,N1686)))</f>
        <v>0</v>
      </c>
      <c r="Z1686" t="b">
        <f>IF(MOD(X1686,9)=0,O1686,IF(MOD(X1686,6)=0,O1686,IF(MOD(X1686,3)=0,O1686)))</f>
        <v>0</v>
      </c>
    </row>
    <row r="1687" spans="1:26">
      <c r="A1687" s="4" t="s">
        <v>1881</v>
      </c>
      <c r="B1687" s="3">
        <f>主线辅助!B1683</f>
        <v>38900723</v>
      </c>
      <c r="C1687" s="3">
        <v>8</v>
      </c>
      <c r="D1687" s="3">
        <v>96</v>
      </c>
      <c r="E1687" s="3">
        <v>3</v>
      </c>
      <c r="F1687" s="25">
        <f t="shared" si="78"/>
        <v>2941082</v>
      </c>
      <c r="G1687" s="25">
        <v>2674424</v>
      </c>
      <c r="H1687" s="26">
        <f>ROUND((F1687/4*5.5+F1687*2.7+F1687/4*10*1)*2,0)*C1687</f>
        <v>309401824</v>
      </c>
      <c r="I1687" s="26">
        <f t="shared" si="79"/>
        <v>281349408</v>
      </c>
      <c r="J1687" s="26"/>
      <c r="K1687" s="35">
        <f>MAX(G1687-MAX(G$5:G1686),0)</f>
        <v>3970</v>
      </c>
      <c r="L1687" s="35">
        <f>MAX(G$5:G1687)</f>
        <v>2674424</v>
      </c>
      <c r="M1687" s="3">
        <v>0.7</v>
      </c>
      <c r="N1687" s="38">
        <f>INT(B1687*0.2)</f>
        <v>7780144</v>
      </c>
      <c r="O1687" s="38">
        <f t="shared" si="80"/>
        <v>1114343</v>
      </c>
      <c r="P1687">
        <f>INT(L1687*2.5)</f>
        <v>6686060</v>
      </c>
      <c r="Q1687">
        <f>INT(L1687/4)</f>
        <v>668606</v>
      </c>
      <c r="W1687" s="4" t="s">
        <v>8280</v>
      </c>
      <c r="X1687">
        <v>3</v>
      </c>
      <c r="Y1687">
        <f>IF(MOD(X1687,9)=0,N1687,IF(MOD(X1687,6)=0,N1687,IF(MOD(X1687,3)=0,N1687)))</f>
        <v>7780144</v>
      </c>
      <c r="Z1687">
        <f>IF(MOD(X1687,9)=0,O1687,IF(MOD(X1687,6)=0,O1687,IF(MOD(X1687,3)=0,O1687)))</f>
        <v>1114343</v>
      </c>
    </row>
    <row r="1688" spans="1:26">
      <c r="A1688" s="4" t="s">
        <v>1882</v>
      </c>
      <c r="B1688" s="3">
        <f>主线辅助!B1684</f>
        <v>38928566</v>
      </c>
      <c r="C1688" s="3">
        <v>8</v>
      </c>
      <c r="D1688" s="3">
        <v>96</v>
      </c>
      <c r="E1688" s="3">
        <v>3</v>
      </c>
      <c r="F1688" s="25">
        <f t="shared" si="78"/>
        <v>2943187</v>
      </c>
      <c r="G1688" s="25">
        <v>2676338</v>
      </c>
      <c r="H1688" s="26">
        <f>ROUND((F1688/4*5.5+F1688*2.7+F1688/4*10*1)*2,0)*C1688</f>
        <v>309623272</v>
      </c>
      <c r="I1688" s="26">
        <f t="shared" si="79"/>
        <v>281550760</v>
      </c>
      <c r="J1688" s="26"/>
      <c r="K1688" s="35">
        <f>MAX(G1688-MAX(G$5:G1687),0)</f>
        <v>1914</v>
      </c>
      <c r="L1688" s="35">
        <f>MAX(G$5:G1688)</f>
        <v>2676338</v>
      </c>
      <c r="M1688" s="3">
        <v>0.7</v>
      </c>
      <c r="N1688" s="38">
        <f>INT(B1688*0.2)</f>
        <v>7785713</v>
      </c>
      <c r="O1688" s="38">
        <f t="shared" si="80"/>
        <v>1115140</v>
      </c>
      <c r="P1688">
        <f>INT(L1688*2.5)</f>
        <v>6690845</v>
      </c>
      <c r="Q1688">
        <f>INT(L1688/4)</f>
        <v>669084</v>
      </c>
      <c r="W1688" s="4" t="s">
        <v>8280</v>
      </c>
      <c r="X1688">
        <v>4</v>
      </c>
      <c r="Y1688" t="b">
        <f>IF(MOD(X1688,9)=0,N1688,IF(MOD(X1688,6)=0,N1688,IF(MOD(X1688,3)=0,N1688)))</f>
        <v>0</v>
      </c>
      <c r="Z1688" t="b">
        <f>IF(MOD(X1688,9)=0,O1688,IF(MOD(X1688,6)=0,O1688,IF(MOD(X1688,3)=0,O1688)))</f>
        <v>0</v>
      </c>
    </row>
    <row r="1689" spans="1:26">
      <c r="A1689" s="4" t="s">
        <v>1883</v>
      </c>
      <c r="B1689" s="3">
        <f>主线辅助!B1685</f>
        <v>38956414</v>
      </c>
      <c r="C1689" s="3">
        <v>8</v>
      </c>
      <c r="D1689" s="3">
        <v>96</v>
      </c>
      <c r="E1689" s="3">
        <v>3</v>
      </c>
      <c r="F1689" s="25">
        <f t="shared" si="78"/>
        <v>2945293</v>
      </c>
      <c r="G1689" s="25">
        <v>2678253</v>
      </c>
      <c r="H1689" s="26">
        <f>ROUND((F1689/4*5.5+F1689*2.7+F1689/4*10*1)*2,0)*C1689</f>
        <v>309844824</v>
      </c>
      <c r="I1689" s="26">
        <f t="shared" si="79"/>
        <v>281752216</v>
      </c>
      <c r="J1689" s="26"/>
      <c r="K1689" s="35">
        <f>MAX(G1689-MAX(G$5:G1688),0)</f>
        <v>1915</v>
      </c>
      <c r="L1689" s="35">
        <f>MAX(G$5:G1689)</f>
        <v>2678253</v>
      </c>
      <c r="M1689" s="3">
        <v>0.7</v>
      </c>
      <c r="N1689" s="38">
        <f>INT(B1689*0.2)</f>
        <v>7791282</v>
      </c>
      <c r="O1689" s="38">
        <f t="shared" si="80"/>
        <v>1115938</v>
      </c>
      <c r="P1689">
        <f>INT(L1689*2.5)</f>
        <v>6695632</v>
      </c>
      <c r="Q1689">
        <f>INT(L1689/4)</f>
        <v>669563</v>
      </c>
      <c r="W1689" s="4" t="s">
        <v>8280</v>
      </c>
      <c r="X1689">
        <v>5</v>
      </c>
      <c r="Y1689" t="b">
        <f>IF(MOD(X1689,9)=0,N1689,IF(MOD(X1689,6)=0,N1689,IF(MOD(X1689,3)=0,N1689)))</f>
        <v>0</v>
      </c>
      <c r="Z1689" t="b">
        <f>IF(MOD(X1689,9)=0,O1689,IF(MOD(X1689,6)=0,O1689,IF(MOD(X1689,3)=0,O1689)))</f>
        <v>0</v>
      </c>
    </row>
    <row r="1690" spans="1:26">
      <c r="A1690" s="4" t="s">
        <v>1884</v>
      </c>
      <c r="B1690" s="3">
        <f>主线辅助!B1686</f>
        <v>39014303</v>
      </c>
      <c r="C1690" s="3">
        <v>8</v>
      </c>
      <c r="D1690" s="3">
        <v>96</v>
      </c>
      <c r="E1690" s="3">
        <v>3</v>
      </c>
      <c r="F1690" s="25">
        <f t="shared" si="78"/>
        <v>2949670</v>
      </c>
      <c r="G1690" s="25">
        <v>2682233</v>
      </c>
      <c r="H1690" s="26">
        <f>ROUND((F1690/4*5.5+F1690*2.7+F1690/4*10*1)*2,0)*C1690</f>
        <v>310305288</v>
      </c>
      <c r="I1690" s="26">
        <f t="shared" si="79"/>
        <v>282170912</v>
      </c>
      <c r="J1690" s="26"/>
      <c r="K1690" s="35">
        <f>MAX(G1690-MAX(G$5:G1689),0)</f>
        <v>3980</v>
      </c>
      <c r="L1690" s="35">
        <f>MAX(G$5:G1690)</f>
        <v>2682233</v>
      </c>
      <c r="M1690" s="3">
        <v>0.7</v>
      </c>
      <c r="N1690" s="38">
        <f>INT(B1690*0.2)</f>
        <v>7802860</v>
      </c>
      <c r="O1690" s="38">
        <f t="shared" si="80"/>
        <v>1117596</v>
      </c>
      <c r="P1690">
        <f>INT(L1690*2.5)</f>
        <v>6705582</v>
      </c>
      <c r="Q1690">
        <f>INT(L1690/4)</f>
        <v>670558</v>
      </c>
      <c r="W1690" s="4" t="s">
        <v>8280</v>
      </c>
      <c r="X1690">
        <v>6</v>
      </c>
      <c r="Y1690">
        <f>IF(MOD(X1690,9)=0,N1690,IF(MOD(X1690,6)=0,N1690,IF(MOD(X1690,3)=0,N1690)))</f>
        <v>7802860</v>
      </c>
      <c r="Z1690">
        <f>IF(MOD(X1690,9)=0,O1690,IF(MOD(X1690,6)=0,O1690,IF(MOD(X1690,3)=0,O1690)))</f>
        <v>1117596</v>
      </c>
    </row>
    <row r="1691" spans="1:26">
      <c r="A1691" s="4" t="s">
        <v>1885</v>
      </c>
      <c r="B1691" s="3">
        <f>主线辅助!B1687</f>
        <v>39042186</v>
      </c>
      <c r="C1691" s="3">
        <v>8</v>
      </c>
      <c r="D1691" s="3">
        <v>96</v>
      </c>
      <c r="E1691" s="3">
        <v>3</v>
      </c>
      <c r="F1691" s="25">
        <f t="shared" si="78"/>
        <v>2951778</v>
      </c>
      <c r="G1691" s="25">
        <v>2684150</v>
      </c>
      <c r="H1691" s="26">
        <f>ROUND((F1691/4*5.5+F1691*2.7+F1691/4*10*1)*2,0)*C1691</f>
        <v>310527048</v>
      </c>
      <c r="I1691" s="26">
        <f t="shared" si="79"/>
        <v>282372584</v>
      </c>
      <c r="J1691" s="26"/>
      <c r="K1691" s="35">
        <f>MAX(G1691-MAX(G$5:G1690),0)</f>
        <v>1917</v>
      </c>
      <c r="L1691" s="35">
        <f>MAX(G$5:G1691)</f>
        <v>2684150</v>
      </c>
      <c r="M1691" s="3">
        <v>0.7</v>
      </c>
      <c r="N1691" s="38">
        <f>INT(B1691*0.2)</f>
        <v>7808437</v>
      </c>
      <c r="O1691" s="38">
        <f t="shared" si="80"/>
        <v>1118395</v>
      </c>
      <c r="P1691">
        <f>INT(L1691*2.5)</f>
        <v>6710375</v>
      </c>
      <c r="Q1691">
        <f>INT(L1691/4)</f>
        <v>671037</v>
      </c>
      <c r="W1691" s="4" t="s">
        <v>8280</v>
      </c>
      <c r="X1691">
        <v>7</v>
      </c>
      <c r="Y1691" t="b">
        <f>IF(MOD(X1691,9)=0,N1691,IF(MOD(X1691,6)=0,N1691,IF(MOD(X1691,3)=0,N1691)))</f>
        <v>0</v>
      </c>
      <c r="Z1691" t="b">
        <f>IF(MOD(X1691,9)=0,O1691,IF(MOD(X1691,6)=0,O1691,IF(MOD(X1691,3)=0,O1691)))</f>
        <v>0</v>
      </c>
    </row>
    <row r="1692" spans="1:26">
      <c r="A1692" s="4" t="s">
        <v>1886</v>
      </c>
      <c r="B1692" s="3">
        <f>主线辅助!B1688</f>
        <v>39070076</v>
      </c>
      <c r="C1692" s="3">
        <v>8</v>
      </c>
      <c r="D1692" s="3">
        <v>96</v>
      </c>
      <c r="E1692" s="3">
        <v>3</v>
      </c>
      <c r="F1692" s="25">
        <f t="shared" si="78"/>
        <v>2953886</v>
      </c>
      <c r="G1692" s="25">
        <v>2686067</v>
      </c>
      <c r="H1692" s="26">
        <f>ROUND((F1692/4*5.5+F1692*2.7+F1692/4*10*1)*2,0)*C1692</f>
        <v>310748808</v>
      </c>
      <c r="I1692" s="26">
        <f t="shared" si="79"/>
        <v>282574248</v>
      </c>
      <c r="J1692" s="26"/>
      <c r="K1692" s="35">
        <f>MAX(G1692-MAX(G$5:G1691),0)</f>
        <v>1917</v>
      </c>
      <c r="L1692" s="35">
        <f>MAX(G$5:G1692)</f>
        <v>2686067</v>
      </c>
      <c r="M1692" s="3">
        <v>0.7</v>
      </c>
      <c r="N1692" s="38">
        <f>INT(B1692*0.2)</f>
        <v>7814015</v>
      </c>
      <c r="O1692" s="38">
        <f t="shared" si="80"/>
        <v>1119193</v>
      </c>
      <c r="P1692">
        <f>INT(L1692*2.5)</f>
        <v>6715167</v>
      </c>
      <c r="Q1692">
        <f>INT(L1692/4)</f>
        <v>671516</v>
      </c>
      <c r="W1692" s="4" t="s">
        <v>8280</v>
      </c>
      <c r="X1692">
        <v>8</v>
      </c>
      <c r="Y1692" t="b">
        <f>IF(MOD(X1692,9)=0,N1692,IF(MOD(X1692,6)=0,N1692,IF(MOD(X1692,3)=0,N1692)))</f>
        <v>0</v>
      </c>
      <c r="Z1692" t="b">
        <f>IF(MOD(X1692,9)=0,O1692,IF(MOD(X1692,6)=0,O1692,IF(MOD(X1692,3)=0,O1692)))</f>
        <v>0</v>
      </c>
    </row>
    <row r="1693" spans="1:26">
      <c r="A1693" s="4" t="s">
        <v>1887</v>
      </c>
      <c r="B1693" s="3">
        <f>主线辅助!B1689</f>
        <v>39128097</v>
      </c>
      <c r="C1693" s="3">
        <v>8</v>
      </c>
      <c r="D1693" s="3">
        <v>96</v>
      </c>
      <c r="E1693" s="3">
        <v>3</v>
      </c>
      <c r="F1693" s="25">
        <f t="shared" si="78"/>
        <v>2958273</v>
      </c>
      <c r="G1693" s="25">
        <v>2690056</v>
      </c>
      <c r="H1693" s="26">
        <f>ROUND((F1693/4*5.5+F1693*2.7+F1693/4*10*1)*2,0)*C1693</f>
        <v>311210320</v>
      </c>
      <c r="I1693" s="26">
        <f t="shared" si="79"/>
        <v>282993888</v>
      </c>
      <c r="J1693" s="26"/>
      <c r="K1693" s="35">
        <f>MAX(G1693-MAX(G$5:G1692),0)</f>
        <v>3989</v>
      </c>
      <c r="L1693" s="35">
        <f>MAX(G$5:G1693)</f>
        <v>2690056</v>
      </c>
      <c r="M1693" s="3">
        <v>0.7</v>
      </c>
      <c r="N1693" s="38">
        <f>INT(B1693*0.2)</f>
        <v>7825619</v>
      </c>
      <c r="O1693" s="38">
        <f t="shared" si="80"/>
        <v>1120856</v>
      </c>
      <c r="P1693">
        <f>INT(L1693*2.5)</f>
        <v>6725140</v>
      </c>
      <c r="Q1693">
        <f>INT(L1693/4)</f>
        <v>672514</v>
      </c>
      <c r="W1693" s="4" t="s">
        <v>8280</v>
      </c>
      <c r="X1693">
        <v>9</v>
      </c>
      <c r="Y1693">
        <f>IF(MOD(X1693,9)=0,N1693,IF(MOD(X1693,6)=0,N1693,IF(MOD(X1693,3)=0,N1693)))</f>
        <v>7825619</v>
      </c>
      <c r="Z1693">
        <f>IF(MOD(X1693,9)=0,O1693,IF(MOD(X1693,6)=0,O1693,IF(MOD(X1693,3)=0,O1693)))</f>
        <v>1120856</v>
      </c>
    </row>
    <row r="1694" spans="1:26">
      <c r="A1694" s="4" t="s">
        <v>353</v>
      </c>
      <c r="B1694" s="3">
        <f>主线辅助!B1690</f>
        <v>39156023</v>
      </c>
      <c r="C1694" s="3">
        <v>8</v>
      </c>
      <c r="D1694" s="3">
        <v>96</v>
      </c>
      <c r="E1694" s="3">
        <v>3</v>
      </c>
      <c r="F1694" s="25">
        <f t="shared" si="78"/>
        <v>2960384</v>
      </c>
      <c r="G1694" s="25">
        <v>2691976</v>
      </c>
      <c r="H1694" s="26">
        <f>ROUND((F1694/4*5.5+F1694*2.7+F1694/4*10*1)*2,0)*C1694</f>
        <v>311432400</v>
      </c>
      <c r="I1694" s="26">
        <f t="shared" si="79"/>
        <v>283195872</v>
      </c>
      <c r="J1694" s="26"/>
      <c r="K1694" s="35">
        <f>MAX(G1694-MAX(G$5:G1693),0)</f>
        <v>1920</v>
      </c>
      <c r="L1694" s="35">
        <f>MAX(G$5:G1694)</f>
        <v>2691976</v>
      </c>
      <c r="M1694" s="3">
        <v>0.7</v>
      </c>
      <c r="N1694" s="38">
        <f>INT(B1694*0.2)</f>
        <v>7831204</v>
      </c>
      <c r="O1694" s="38">
        <f t="shared" si="80"/>
        <v>1121656</v>
      </c>
      <c r="P1694">
        <f>INT(L1694*2.5)</f>
        <v>6729940</v>
      </c>
      <c r="Q1694">
        <f>INT(L1694/4)</f>
        <v>672994</v>
      </c>
      <c r="W1694" s="4" t="s">
        <v>8280</v>
      </c>
      <c r="X1694">
        <v>10</v>
      </c>
      <c r="Y1694" t="b">
        <f>IF(MOD(X1694,9)=0,N1694,IF(MOD(X1694,6)=0,N1694,IF(MOD(X1694,3)=0,N1694)))</f>
        <v>0</v>
      </c>
      <c r="Z1694" t="b">
        <f>IF(MOD(X1694,9)=0,O1694,IF(MOD(X1694,6)=0,O1694,IF(MOD(X1694,3)=0,O1694)))</f>
        <v>0</v>
      </c>
    </row>
    <row r="1695" spans="1:26">
      <c r="A1695" s="4" t="s">
        <v>1888</v>
      </c>
      <c r="B1695" s="3">
        <f>主线辅助!B1691</f>
        <v>39333699</v>
      </c>
      <c r="C1695" s="3">
        <v>8</v>
      </c>
      <c r="D1695" s="3">
        <v>96</v>
      </c>
      <c r="E1695" s="3">
        <v>3</v>
      </c>
      <c r="F1695" s="25">
        <f t="shared" si="78"/>
        <v>2973817</v>
      </c>
      <c r="G1695" s="25">
        <v>2704191</v>
      </c>
      <c r="H1695" s="26">
        <f>ROUND((F1695/4*5.5+F1695*2.7+F1695/4*10*1)*2,0)*C1695</f>
        <v>312845552</v>
      </c>
      <c r="I1695" s="26">
        <f t="shared" si="79"/>
        <v>284480896</v>
      </c>
      <c r="J1695" s="26"/>
      <c r="K1695" s="35">
        <f>MAX(G1695-MAX(G$5:G1694),0)</f>
        <v>12215</v>
      </c>
      <c r="L1695" s="35">
        <f>MAX(G$5:G1695)</f>
        <v>2704191</v>
      </c>
      <c r="M1695" s="3">
        <v>0.7</v>
      </c>
      <c r="N1695" s="38">
        <f>INT(B1695*0.2)</f>
        <v>7866739</v>
      </c>
      <c r="O1695" s="38">
        <f t="shared" si="80"/>
        <v>1126745</v>
      </c>
      <c r="P1695">
        <f>INT(L1695*2.5)</f>
        <v>6760477</v>
      </c>
      <c r="Q1695">
        <f>INT(L1695/4)</f>
        <v>676047</v>
      </c>
      <c r="W1695" s="4" t="s">
        <v>8281</v>
      </c>
      <c r="X1695">
        <v>1</v>
      </c>
      <c r="Y1695" t="b">
        <f>IF(MOD(X1695,9)=0,N1695,IF(MOD(X1695,6)=0,N1695,IF(MOD(X1695,3)=0,N1695)))</f>
        <v>0</v>
      </c>
      <c r="Z1695" t="b">
        <f>IF(MOD(X1695,9)=0,O1695,IF(MOD(X1695,6)=0,O1695,IF(MOD(X1695,3)=0,O1695)))</f>
        <v>0</v>
      </c>
    </row>
    <row r="1696" spans="1:26">
      <c r="A1696" s="4" t="s">
        <v>1889</v>
      </c>
      <c r="B1696" s="3">
        <f>主线辅助!B1692</f>
        <v>39361662</v>
      </c>
      <c r="C1696" s="3">
        <v>8</v>
      </c>
      <c r="D1696" s="3">
        <v>96</v>
      </c>
      <c r="E1696" s="3">
        <v>3</v>
      </c>
      <c r="F1696" s="25">
        <f t="shared" si="78"/>
        <v>2975932</v>
      </c>
      <c r="G1696" s="25">
        <v>2706114</v>
      </c>
      <c r="H1696" s="26">
        <f>ROUND((F1696/4*5.5+F1696*2.7+F1696/4*10*1)*2,0)*C1696</f>
        <v>313068048</v>
      </c>
      <c r="I1696" s="26">
        <f t="shared" si="79"/>
        <v>284683192</v>
      </c>
      <c r="J1696" s="26"/>
      <c r="K1696" s="35">
        <f>MAX(G1696-MAX(G$5:G1695),0)</f>
        <v>1923</v>
      </c>
      <c r="L1696" s="35">
        <f>MAX(G$5:G1696)</f>
        <v>2706114</v>
      </c>
      <c r="M1696" s="3">
        <v>0.7</v>
      </c>
      <c r="N1696" s="38">
        <f>INT(B1696*0.2)</f>
        <v>7872332</v>
      </c>
      <c r="O1696" s="38">
        <f t="shared" si="80"/>
        <v>1127547</v>
      </c>
      <c r="P1696">
        <f>INT(L1696*2.5)</f>
        <v>6765285</v>
      </c>
      <c r="Q1696">
        <f>INT(L1696/4)</f>
        <v>676528</v>
      </c>
      <c r="W1696" s="4" t="s">
        <v>8281</v>
      </c>
      <c r="X1696">
        <v>2</v>
      </c>
      <c r="Y1696" t="b">
        <f>IF(MOD(X1696,9)=0,N1696,IF(MOD(X1696,6)=0,N1696,IF(MOD(X1696,3)=0,N1696)))</f>
        <v>0</v>
      </c>
      <c r="Z1696" t="b">
        <f>IF(MOD(X1696,9)=0,O1696,IF(MOD(X1696,6)=0,O1696,IF(MOD(X1696,3)=0,O1696)))</f>
        <v>0</v>
      </c>
    </row>
    <row r="1697" spans="1:26">
      <c r="A1697" s="4" t="s">
        <v>1890</v>
      </c>
      <c r="B1697" s="3">
        <f>主线辅助!B1693</f>
        <v>39419883</v>
      </c>
      <c r="C1697" s="3">
        <v>8</v>
      </c>
      <c r="D1697" s="3">
        <v>96</v>
      </c>
      <c r="E1697" s="3">
        <v>3</v>
      </c>
      <c r="F1697" s="25">
        <f t="shared" si="78"/>
        <v>2980333</v>
      </c>
      <c r="G1697" s="25">
        <v>2710116</v>
      </c>
      <c r="H1697" s="26">
        <f>ROUND((F1697/4*5.5+F1697*2.7+F1697/4*10*1)*2,0)*C1697</f>
        <v>313531032</v>
      </c>
      <c r="I1697" s="26">
        <f t="shared" si="79"/>
        <v>285104200</v>
      </c>
      <c r="J1697" s="26"/>
      <c r="K1697" s="35">
        <f>MAX(G1697-MAX(G$5:G1696),0)</f>
        <v>4002</v>
      </c>
      <c r="L1697" s="35">
        <f>MAX(G$5:G1697)</f>
        <v>2710116</v>
      </c>
      <c r="M1697" s="3">
        <v>0.7</v>
      </c>
      <c r="N1697" s="38">
        <f>INT(B1697*0.2)</f>
        <v>7883976</v>
      </c>
      <c r="O1697" s="38">
        <f t="shared" si="80"/>
        <v>1129215</v>
      </c>
      <c r="P1697">
        <f>INT(L1697*2.5)</f>
        <v>6775290</v>
      </c>
      <c r="Q1697">
        <f>INT(L1697/4)</f>
        <v>677529</v>
      </c>
      <c r="W1697" s="4" t="s">
        <v>8281</v>
      </c>
      <c r="X1697">
        <v>3</v>
      </c>
      <c r="Y1697">
        <f>IF(MOD(X1697,9)=0,N1697,IF(MOD(X1697,6)=0,N1697,IF(MOD(X1697,3)=0,N1697)))</f>
        <v>7883976</v>
      </c>
      <c r="Z1697">
        <f>IF(MOD(X1697,9)=0,O1697,IF(MOD(X1697,6)=0,O1697,IF(MOD(X1697,3)=0,O1697)))</f>
        <v>1129215</v>
      </c>
    </row>
    <row r="1698" spans="1:26">
      <c r="A1698" s="4" t="s">
        <v>1891</v>
      </c>
      <c r="B1698" s="3">
        <f>主线辅助!B1694</f>
        <v>39447886</v>
      </c>
      <c r="C1698" s="3">
        <v>8</v>
      </c>
      <c r="D1698" s="3">
        <v>96</v>
      </c>
      <c r="E1698" s="3">
        <v>3</v>
      </c>
      <c r="F1698" s="25">
        <f t="shared" si="78"/>
        <v>2982451</v>
      </c>
      <c r="G1698" s="25">
        <v>2712042</v>
      </c>
      <c r="H1698" s="26">
        <f>ROUND((F1698/4*5.5+F1698*2.7+F1698/4*10*1)*2,0)*C1698</f>
        <v>313753848</v>
      </c>
      <c r="I1698" s="26">
        <f t="shared" si="79"/>
        <v>285306816</v>
      </c>
      <c r="J1698" s="26"/>
      <c r="K1698" s="35">
        <f>MAX(G1698-MAX(G$5:G1697),0)</f>
        <v>1926</v>
      </c>
      <c r="L1698" s="35">
        <f>MAX(G$5:G1698)</f>
        <v>2712042</v>
      </c>
      <c r="M1698" s="3">
        <v>0.7</v>
      </c>
      <c r="N1698" s="38">
        <f>INT(B1698*0.2)</f>
        <v>7889577</v>
      </c>
      <c r="O1698" s="38">
        <f t="shared" si="80"/>
        <v>1130017</v>
      </c>
      <c r="P1698">
        <f>INT(L1698*2.5)</f>
        <v>6780105</v>
      </c>
      <c r="Q1698">
        <f>INT(L1698/4)</f>
        <v>678010</v>
      </c>
      <c r="W1698" s="4" t="s">
        <v>8281</v>
      </c>
      <c r="X1698">
        <v>4</v>
      </c>
      <c r="Y1698" t="b">
        <f>IF(MOD(X1698,9)=0,N1698,IF(MOD(X1698,6)=0,N1698,IF(MOD(X1698,3)=0,N1698)))</f>
        <v>0</v>
      </c>
      <c r="Z1698" t="b">
        <f>IF(MOD(X1698,9)=0,O1698,IF(MOD(X1698,6)=0,O1698,IF(MOD(X1698,3)=0,O1698)))</f>
        <v>0</v>
      </c>
    </row>
    <row r="1699" spans="1:26">
      <c r="A1699" s="4" t="s">
        <v>1892</v>
      </c>
      <c r="B1699" s="3">
        <f>主线辅助!B1695</f>
        <v>39475889</v>
      </c>
      <c r="C1699" s="3">
        <v>8</v>
      </c>
      <c r="D1699" s="3">
        <v>96</v>
      </c>
      <c r="E1699" s="3">
        <v>3</v>
      </c>
      <c r="F1699" s="25">
        <f t="shared" si="78"/>
        <v>2984568</v>
      </c>
      <c r="G1699" s="25">
        <v>2713967</v>
      </c>
      <c r="H1699" s="26">
        <f>ROUND((F1699/4*5.5+F1699*2.7+F1699/4*10*1)*2,0)*C1699</f>
        <v>313976552</v>
      </c>
      <c r="I1699" s="26">
        <f t="shared" si="79"/>
        <v>285509328</v>
      </c>
      <c r="J1699" s="26"/>
      <c r="K1699" s="35">
        <f>MAX(G1699-MAX(G$5:G1698),0)</f>
        <v>1925</v>
      </c>
      <c r="L1699" s="35">
        <f>MAX(G$5:G1699)</f>
        <v>2713967</v>
      </c>
      <c r="M1699" s="3">
        <v>0.7</v>
      </c>
      <c r="N1699" s="38">
        <f>INT(B1699*0.2)</f>
        <v>7895177</v>
      </c>
      <c r="O1699" s="38">
        <f t="shared" si="80"/>
        <v>1130818</v>
      </c>
      <c r="P1699">
        <f>INT(L1699*2.5)</f>
        <v>6784917</v>
      </c>
      <c r="Q1699">
        <f>INT(L1699/4)</f>
        <v>678491</v>
      </c>
      <c r="W1699" s="4" t="s">
        <v>8281</v>
      </c>
      <c r="X1699">
        <v>5</v>
      </c>
      <c r="Y1699" t="b">
        <f>IF(MOD(X1699,9)=0,N1699,IF(MOD(X1699,6)=0,N1699,IF(MOD(X1699,3)=0,N1699)))</f>
        <v>0</v>
      </c>
      <c r="Z1699" t="b">
        <f>IF(MOD(X1699,9)=0,O1699,IF(MOD(X1699,6)=0,O1699,IF(MOD(X1699,3)=0,O1699)))</f>
        <v>0</v>
      </c>
    </row>
    <row r="1700" spans="1:26">
      <c r="A1700" s="4" t="s">
        <v>1893</v>
      </c>
      <c r="B1700" s="3">
        <f>主线辅助!B1696</f>
        <v>39534245</v>
      </c>
      <c r="C1700" s="3">
        <v>8</v>
      </c>
      <c r="D1700" s="3">
        <v>96</v>
      </c>
      <c r="E1700" s="3">
        <v>3</v>
      </c>
      <c r="F1700" s="25">
        <f t="shared" si="78"/>
        <v>2988980</v>
      </c>
      <c r="G1700" s="25">
        <v>2717979</v>
      </c>
      <c r="H1700" s="26">
        <f>ROUND((F1700/4*5.5+F1700*2.7+F1700/4*10*1)*2,0)*C1700</f>
        <v>314440696</v>
      </c>
      <c r="I1700" s="26">
        <f t="shared" si="79"/>
        <v>285931392</v>
      </c>
      <c r="J1700" s="26"/>
      <c r="K1700" s="35">
        <f>MAX(G1700-MAX(G$5:G1699),0)</f>
        <v>4012</v>
      </c>
      <c r="L1700" s="35">
        <f>MAX(G$5:G1700)</f>
        <v>2717979</v>
      </c>
      <c r="M1700" s="3">
        <v>0.7</v>
      </c>
      <c r="N1700" s="38">
        <f>INT(B1700*0.2)</f>
        <v>7906849</v>
      </c>
      <c r="O1700" s="38">
        <f t="shared" si="80"/>
        <v>1132490</v>
      </c>
      <c r="P1700">
        <f>INT(L1700*2.5)</f>
        <v>6794947</v>
      </c>
      <c r="Q1700">
        <f>INT(L1700/4)</f>
        <v>679494</v>
      </c>
      <c r="W1700" s="4" t="s">
        <v>8281</v>
      </c>
      <c r="X1700">
        <v>6</v>
      </c>
      <c r="Y1700">
        <f>IF(MOD(X1700,9)=0,N1700,IF(MOD(X1700,6)=0,N1700,IF(MOD(X1700,3)=0,N1700)))</f>
        <v>7906849</v>
      </c>
      <c r="Z1700">
        <f>IF(MOD(X1700,9)=0,O1700,IF(MOD(X1700,6)=0,O1700,IF(MOD(X1700,3)=0,O1700)))</f>
        <v>1132490</v>
      </c>
    </row>
    <row r="1701" spans="1:26">
      <c r="A1701" s="4" t="s">
        <v>1894</v>
      </c>
      <c r="B1701" s="3">
        <f>主线辅助!B1697</f>
        <v>39562288</v>
      </c>
      <c r="C1701" s="3">
        <v>8</v>
      </c>
      <c r="D1701" s="3">
        <v>96</v>
      </c>
      <c r="E1701" s="3">
        <v>3</v>
      </c>
      <c r="F1701" s="25">
        <f t="shared" si="78"/>
        <v>2991100</v>
      </c>
      <c r="G1701" s="25">
        <v>2719907</v>
      </c>
      <c r="H1701" s="26">
        <f>ROUND((F1701/4*5.5+F1701*2.7+F1701/4*10*1)*2,0)*C1701</f>
        <v>314663720</v>
      </c>
      <c r="I1701" s="26">
        <f t="shared" si="79"/>
        <v>286134216</v>
      </c>
      <c r="J1701" s="26"/>
      <c r="K1701" s="35">
        <f>MAX(G1701-MAX(G$5:G1700),0)</f>
        <v>1928</v>
      </c>
      <c r="L1701" s="35">
        <f>MAX(G$5:G1701)</f>
        <v>2719907</v>
      </c>
      <c r="M1701" s="3">
        <v>0.7</v>
      </c>
      <c r="N1701" s="38">
        <f>INT(B1701*0.2)</f>
        <v>7912457</v>
      </c>
      <c r="O1701" s="38">
        <f t="shared" si="80"/>
        <v>1133293</v>
      </c>
      <c r="P1701">
        <f>INT(L1701*2.5)</f>
        <v>6799767</v>
      </c>
      <c r="Q1701">
        <f>INT(L1701/4)</f>
        <v>679976</v>
      </c>
      <c r="W1701" s="4" t="s">
        <v>8281</v>
      </c>
      <c r="X1701">
        <v>7</v>
      </c>
      <c r="Y1701" t="b">
        <f>IF(MOD(X1701,9)=0,N1701,IF(MOD(X1701,6)=0,N1701,IF(MOD(X1701,3)=0,N1701)))</f>
        <v>0</v>
      </c>
      <c r="Z1701" t="b">
        <f>IF(MOD(X1701,9)=0,O1701,IF(MOD(X1701,6)=0,O1701,IF(MOD(X1701,3)=0,O1701)))</f>
        <v>0</v>
      </c>
    </row>
    <row r="1702" spans="1:26">
      <c r="A1702" s="4" t="s">
        <v>1895</v>
      </c>
      <c r="B1702" s="3">
        <f>主线辅助!B1698</f>
        <v>39590333</v>
      </c>
      <c r="C1702" s="3">
        <v>8</v>
      </c>
      <c r="D1702" s="3">
        <v>96</v>
      </c>
      <c r="E1702" s="3">
        <v>3</v>
      </c>
      <c r="F1702" s="25">
        <f t="shared" si="78"/>
        <v>2993220</v>
      </c>
      <c r="G1702" s="25">
        <v>2721835</v>
      </c>
      <c r="H1702" s="26">
        <f>ROUND((F1702/4*5.5+F1702*2.7+F1702/4*10*1)*2,0)*C1702</f>
        <v>314886744</v>
      </c>
      <c r="I1702" s="26">
        <f t="shared" si="79"/>
        <v>286337040</v>
      </c>
      <c r="J1702" s="26"/>
      <c r="K1702" s="35">
        <f>MAX(G1702-MAX(G$5:G1701),0)</f>
        <v>1928</v>
      </c>
      <c r="L1702" s="35">
        <f>MAX(G$5:G1702)</f>
        <v>2721835</v>
      </c>
      <c r="M1702" s="3">
        <v>0.7</v>
      </c>
      <c r="N1702" s="38">
        <f>INT(B1702*0.2)</f>
        <v>7918066</v>
      </c>
      <c r="O1702" s="38">
        <f t="shared" si="80"/>
        <v>1134097</v>
      </c>
      <c r="P1702">
        <f>INT(L1702*2.5)</f>
        <v>6804587</v>
      </c>
      <c r="Q1702">
        <f>INT(L1702/4)</f>
        <v>680458</v>
      </c>
      <c r="W1702" s="4" t="s">
        <v>8281</v>
      </c>
      <c r="X1702">
        <v>8</v>
      </c>
      <c r="Y1702" t="b">
        <f>IF(MOD(X1702,9)=0,N1702,IF(MOD(X1702,6)=0,N1702,IF(MOD(X1702,3)=0,N1702)))</f>
        <v>0</v>
      </c>
      <c r="Z1702" t="b">
        <f>IF(MOD(X1702,9)=0,O1702,IF(MOD(X1702,6)=0,O1702,IF(MOD(X1702,3)=0,O1702)))</f>
        <v>0</v>
      </c>
    </row>
    <row r="1703" spans="1:26">
      <c r="A1703" s="4" t="s">
        <v>1896</v>
      </c>
      <c r="B1703" s="3">
        <f>主线辅助!B1699</f>
        <v>39648822</v>
      </c>
      <c r="C1703" s="3">
        <v>8</v>
      </c>
      <c r="D1703" s="3">
        <v>96</v>
      </c>
      <c r="E1703" s="3">
        <v>3</v>
      </c>
      <c r="F1703" s="25">
        <f t="shared" si="78"/>
        <v>2997642</v>
      </c>
      <c r="G1703" s="25">
        <v>2725856</v>
      </c>
      <c r="H1703" s="26">
        <f>ROUND((F1703/4*5.5+F1703*2.7+F1703/4*10*1)*2,0)*C1703</f>
        <v>315351936</v>
      </c>
      <c r="I1703" s="26">
        <f t="shared" si="79"/>
        <v>286760048</v>
      </c>
      <c r="J1703" s="26"/>
      <c r="K1703" s="35">
        <f>MAX(G1703-MAX(G$5:G1702),0)</f>
        <v>4021</v>
      </c>
      <c r="L1703" s="35">
        <f>MAX(G$5:G1703)</f>
        <v>2725856</v>
      </c>
      <c r="M1703" s="3">
        <v>0.7</v>
      </c>
      <c r="N1703" s="38">
        <f>INT(B1703*0.2)</f>
        <v>7929764</v>
      </c>
      <c r="O1703" s="38">
        <f t="shared" si="80"/>
        <v>1135773</v>
      </c>
      <c r="P1703">
        <f>INT(L1703*2.5)</f>
        <v>6814640</v>
      </c>
      <c r="Q1703">
        <f>INT(L1703/4)</f>
        <v>681464</v>
      </c>
      <c r="W1703" s="4" t="s">
        <v>8281</v>
      </c>
      <c r="X1703">
        <v>9</v>
      </c>
      <c r="Y1703">
        <f>IF(MOD(X1703,9)=0,N1703,IF(MOD(X1703,6)=0,N1703,IF(MOD(X1703,3)=0,N1703)))</f>
        <v>7929764</v>
      </c>
      <c r="Z1703">
        <f>IF(MOD(X1703,9)=0,O1703,IF(MOD(X1703,6)=0,O1703,IF(MOD(X1703,3)=0,O1703)))</f>
        <v>1135773</v>
      </c>
    </row>
    <row r="1704" spans="1:26">
      <c r="A1704" s="4" t="s">
        <v>355</v>
      </c>
      <c r="B1704" s="3">
        <f>主线辅助!B1700</f>
        <v>39676905</v>
      </c>
      <c r="C1704" s="3">
        <v>8</v>
      </c>
      <c r="D1704" s="3">
        <v>96</v>
      </c>
      <c r="E1704" s="3">
        <v>3</v>
      </c>
      <c r="F1704" s="25">
        <f t="shared" si="78"/>
        <v>2999766</v>
      </c>
      <c r="G1704" s="25">
        <v>2727787</v>
      </c>
      <c r="H1704" s="26">
        <f>ROUND((F1704/4*5.5+F1704*2.7+F1704/4*10*1)*2,0)*C1704</f>
        <v>315575384</v>
      </c>
      <c r="I1704" s="26">
        <f t="shared" si="79"/>
        <v>286963192</v>
      </c>
      <c r="J1704" s="26"/>
      <c r="K1704" s="35">
        <f>MAX(G1704-MAX(G$5:G1703),0)</f>
        <v>1931</v>
      </c>
      <c r="L1704" s="35">
        <f>MAX(G$5:G1704)</f>
        <v>2727787</v>
      </c>
      <c r="M1704" s="3">
        <v>0.7</v>
      </c>
      <c r="N1704" s="38">
        <f>INT(B1704*0.2)</f>
        <v>7935381</v>
      </c>
      <c r="O1704" s="38">
        <f t="shared" si="80"/>
        <v>1136577</v>
      </c>
      <c r="P1704">
        <f>INT(L1704*2.5)</f>
        <v>6819467</v>
      </c>
      <c r="Q1704">
        <f>INT(L1704/4)</f>
        <v>681946</v>
      </c>
      <c r="W1704" s="4" t="s">
        <v>8281</v>
      </c>
      <c r="X1704">
        <v>10</v>
      </c>
      <c r="Y1704" t="b">
        <f>IF(MOD(X1704,9)=0,N1704,IF(MOD(X1704,6)=0,N1704,IF(MOD(X1704,3)=0,N1704)))</f>
        <v>0</v>
      </c>
      <c r="Z1704" t="b">
        <f>IF(MOD(X1704,9)=0,O1704,IF(MOD(X1704,6)=0,O1704,IF(MOD(X1704,3)=0,O1704)))</f>
        <v>0</v>
      </c>
    </row>
    <row r="1705" spans="1:26">
      <c r="A1705" s="4" t="s">
        <v>1897</v>
      </c>
      <c r="B1705" s="3">
        <f>主线辅助!B1701</f>
        <v>39855892</v>
      </c>
      <c r="C1705" s="3">
        <v>8</v>
      </c>
      <c r="D1705" s="3">
        <v>96</v>
      </c>
      <c r="E1705" s="3">
        <v>3</v>
      </c>
      <c r="F1705" s="25">
        <f t="shared" si="78"/>
        <v>3013298</v>
      </c>
      <c r="G1705" s="25">
        <v>2740092</v>
      </c>
      <c r="H1705" s="26">
        <f>ROUND((F1705/4*5.5+F1705*2.7+F1705/4*10*1)*2,0)*C1705</f>
        <v>316998952</v>
      </c>
      <c r="I1705" s="26">
        <f t="shared" si="79"/>
        <v>288257680</v>
      </c>
      <c r="J1705" s="26"/>
      <c r="K1705" s="35">
        <f>MAX(G1705-MAX(G$5:G1704),0)</f>
        <v>12305</v>
      </c>
      <c r="L1705" s="35">
        <f>MAX(G$5:G1705)</f>
        <v>2740092</v>
      </c>
      <c r="M1705" s="3">
        <v>0.7</v>
      </c>
      <c r="N1705" s="38">
        <f>INT(B1705*0.2)</f>
        <v>7971178</v>
      </c>
      <c r="O1705" s="38">
        <f t="shared" si="80"/>
        <v>1141705</v>
      </c>
      <c r="P1705">
        <f>INT(L1705*2.5)</f>
        <v>6850230</v>
      </c>
      <c r="Q1705">
        <f>INT(L1705/4)</f>
        <v>685023</v>
      </c>
      <c r="W1705" s="4" t="s">
        <v>8282</v>
      </c>
      <c r="X1705">
        <v>1</v>
      </c>
      <c r="Y1705" t="b">
        <f>IF(MOD(X1705,9)=0,N1705,IF(MOD(X1705,6)=0,N1705,IF(MOD(X1705,3)=0,N1705)))</f>
        <v>0</v>
      </c>
      <c r="Z1705" t="b">
        <f>IF(MOD(X1705,9)=0,O1705,IF(MOD(X1705,6)=0,O1705,IF(MOD(X1705,3)=0,O1705)))</f>
        <v>0</v>
      </c>
    </row>
    <row r="1706" spans="1:26">
      <c r="A1706" s="4" t="s">
        <v>1898</v>
      </c>
      <c r="B1706" s="3">
        <f>主线辅助!B1702</f>
        <v>39884015</v>
      </c>
      <c r="C1706" s="3">
        <v>8</v>
      </c>
      <c r="D1706" s="3">
        <v>96</v>
      </c>
      <c r="E1706" s="3">
        <v>3</v>
      </c>
      <c r="F1706" s="25">
        <f t="shared" si="78"/>
        <v>3015424</v>
      </c>
      <c r="G1706" s="25">
        <v>2742026</v>
      </c>
      <c r="H1706" s="26">
        <f>ROUND((F1706/4*5.5+F1706*2.7+F1706/4*10*1)*2,0)*C1706</f>
        <v>317222608</v>
      </c>
      <c r="I1706" s="26">
        <f t="shared" si="79"/>
        <v>288461136</v>
      </c>
      <c r="J1706" s="26"/>
      <c r="K1706" s="35">
        <f>MAX(G1706-MAX(G$5:G1705),0)</f>
        <v>1934</v>
      </c>
      <c r="L1706" s="35">
        <f>MAX(G$5:G1706)</f>
        <v>2742026</v>
      </c>
      <c r="M1706" s="3">
        <v>0.7</v>
      </c>
      <c r="N1706" s="38">
        <f>INT(B1706*0.2)</f>
        <v>7976803</v>
      </c>
      <c r="O1706" s="38">
        <f t="shared" si="80"/>
        <v>1142510</v>
      </c>
      <c r="P1706">
        <f>INT(L1706*2.5)</f>
        <v>6855065</v>
      </c>
      <c r="Q1706">
        <f>INT(L1706/4)</f>
        <v>685506</v>
      </c>
      <c r="W1706" s="4" t="s">
        <v>8282</v>
      </c>
      <c r="X1706">
        <v>2</v>
      </c>
      <c r="Y1706" t="b">
        <f>IF(MOD(X1706,9)=0,N1706,IF(MOD(X1706,6)=0,N1706,IF(MOD(X1706,3)=0,N1706)))</f>
        <v>0</v>
      </c>
      <c r="Z1706" t="b">
        <f>IF(MOD(X1706,9)=0,O1706,IF(MOD(X1706,6)=0,O1706,IF(MOD(X1706,3)=0,O1706)))</f>
        <v>0</v>
      </c>
    </row>
    <row r="1707" spans="1:26">
      <c r="A1707" s="4" t="s">
        <v>1899</v>
      </c>
      <c r="B1707" s="3">
        <f>主线辅助!B1703</f>
        <v>39942703</v>
      </c>
      <c r="C1707" s="3">
        <v>8</v>
      </c>
      <c r="D1707" s="3">
        <v>96</v>
      </c>
      <c r="E1707" s="3">
        <v>3</v>
      </c>
      <c r="F1707" s="25">
        <f t="shared" si="78"/>
        <v>3019861</v>
      </c>
      <c r="G1707" s="25">
        <v>2746060</v>
      </c>
      <c r="H1707" s="26">
        <f>ROUND((F1707/4*5.5+F1707*2.7+F1707/4*10*1)*2,0)*C1707</f>
        <v>317689376</v>
      </c>
      <c r="I1707" s="26">
        <f t="shared" si="79"/>
        <v>288885512</v>
      </c>
      <c r="J1707" s="26"/>
      <c r="K1707" s="35">
        <f>MAX(G1707-MAX(G$5:G1706),0)</f>
        <v>4034</v>
      </c>
      <c r="L1707" s="35">
        <f>MAX(G$5:G1707)</f>
        <v>2746060</v>
      </c>
      <c r="M1707" s="3">
        <v>0.7</v>
      </c>
      <c r="N1707" s="38">
        <f>INT(B1707*0.2)</f>
        <v>7988540</v>
      </c>
      <c r="O1707" s="38">
        <f t="shared" si="80"/>
        <v>1144191</v>
      </c>
      <c r="P1707">
        <f>INT(L1707*2.5)</f>
        <v>6865150</v>
      </c>
      <c r="Q1707">
        <f>INT(L1707/4)</f>
        <v>686515</v>
      </c>
      <c r="W1707" s="4" t="s">
        <v>8282</v>
      </c>
      <c r="X1707">
        <v>3</v>
      </c>
      <c r="Y1707">
        <f>IF(MOD(X1707,9)=0,N1707,IF(MOD(X1707,6)=0,N1707,IF(MOD(X1707,3)=0,N1707)))</f>
        <v>7988540</v>
      </c>
      <c r="Z1707">
        <f>IF(MOD(X1707,9)=0,O1707,IF(MOD(X1707,6)=0,O1707,IF(MOD(X1707,3)=0,O1707)))</f>
        <v>1144191</v>
      </c>
    </row>
    <row r="1708" spans="1:26">
      <c r="A1708" s="4" t="s">
        <v>1900</v>
      </c>
      <c r="B1708" s="3">
        <f>主线辅助!B1704</f>
        <v>39970862</v>
      </c>
      <c r="C1708" s="3">
        <v>8</v>
      </c>
      <c r="D1708" s="3">
        <v>96</v>
      </c>
      <c r="E1708" s="3">
        <v>3</v>
      </c>
      <c r="F1708" s="25">
        <f t="shared" si="78"/>
        <v>3021990</v>
      </c>
      <c r="G1708" s="25">
        <v>2747996</v>
      </c>
      <c r="H1708" s="26">
        <f>ROUND((F1708/4*5.5+F1708*2.7+F1708/4*10*1)*2,0)*C1708</f>
        <v>317913352</v>
      </c>
      <c r="I1708" s="26">
        <f t="shared" si="79"/>
        <v>289089176</v>
      </c>
      <c r="J1708" s="26"/>
      <c r="K1708" s="35">
        <f>MAX(G1708-MAX(G$5:G1707),0)</f>
        <v>1936</v>
      </c>
      <c r="L1708" s="35">
        <f>MAX(G$5:G1708)</f>
        <v>2747996</v>
      </c>
      <c r="M1708" s="3">
        <v>0.7</v>
      </c>
      <c r="N1708" s="38">
        <f>INT(B1708*0.2)</f>
        <v>7994172</v>
      </c>
      <c r="O1708" s="38">
        <f t="shared" si="80"/>
        <v>1144998</v>
      </c>
      <c r="P1708">
        <f>INT(L1708*2.5)</f>
        <v>6869990</v>
      </c>
      <c r="Q1708">
        <f>INT(L1708/4)</f>
        <v>686999</v>
      </c>
      <c r="W1708" s="4" t="s">
        <v>8282</v>
      </c>
      <c r="X1708">
        <v>4</v>
      </c>
      <c r="Y1708" t="b">
        <f>IF(MOD(X1708,9)=0,N1708,IF(MOD(X1708,6)=0,N1708,IF(MOD(X1708,3)=0,N1708)))</f>
        <v>0</v>
      </c>
      <c r="Z1708" t="b">
        <f>IF(MOD(X1708,9)=0,O1708,IF(MOD(X1708,6)=0,O1708,IF(MOD(X1708,3)=0,O1708)))</f>
        <v>0</v>
      </c>
    </row>
    <row r="1709" spans="1:26">
      <c r="A1709" s="4" t="s">
        <v>1901</v>
      </c>
      <c r="B1709" s="3">
        <f>主线辅助!B1705</f>
        <v>39999025</v>
      </c>
      <c r="C1709" s="3">
        <v>8</v>
      </c>
      <c r="D1709" s="3">
        <v>96</v>
      </c>
      <c r="E1709" s="3">
        <v>3</v>
      </c>
      <c r="F1709" s="25">
        <f t="shared" si="78"/>
        <v>3024119</v>
      </c>
      <c r="G1709" s="25">
        <v>2749932</v>
      </c>
      <c r="H1709" s="26">
        <f>ROUND((F1709/4*5.5+F1709*2.7+F1709/4*10*1)*2,0)*C1709</f>
        <v>318137320</v>
      </c>
      <c r="I1709" s="26">
        <f t="shared" si="79"/>
        <v>289292848</v>
      </c>
      <c r="J1709" s="26"/>
      <c r="K1709" s="35">
        <f>MAX(G1709-MAX(G$5:G1708),0)</f>
        <v>1936</v>
      </c>
      <c r="L1709" s="35">
        <f>MAX(G$5:G1709)</f>
        <v>2749932</v>
      </c>
      <c r="M1709" s="3">
        <v>0.7</v>
      </c>
      <c r="N1709" s="38">
        <f>INT(B1709*0.2)</f>
        <v>7999805</v>
      </c>
      <c r="O1709" s="38">
        <f t="shared" si="80"/>
        <v>1145805</v>
      </c>
      <c r="P1709">
        <f>INT(L1709*2.5)</f>
        <v>6874830</v>
      </c>
      <c r="Q1709">
        <f>INT(L1709/4)</f>
        <v>687483</v>
      </c>
      <c r="W1709" s="4" t="s">
        <v>8282</v>
      </c>
      <c r="X1709">
        <v>5</v>
      </c>
      <c r="Y1709" t="b">
        <f>IF(MOD(X1709,9)=0,N1709,IF(MOD(X1709,6)=0,N1709,IF(MOD(X1709,3)=0,N1709)))</f>
        <v>0</v>
      </c>
      <c r="Z1709" t="b">
        <f>IF(MOD(X1709,9)=0,O1709,IF(MOD(X1709,6)=0,O1709,IF(MOD(X1709,3)=0,O1709)))</f>
        <v>0</v>
      </c>
    </row>
    <row r="1710" spans="1:26">
      <c r="A1710" s="4" t="s">
        <v>1902</v>
      </c>
      <c r="B1710" s="3">
        <f>主线辅助!B1706</f>
        <v>40057848</v>
      </c>
      <c r="C1710" s="3">
        <v>8</v>
      </c>
      <c r="D1710" s="3">
        <v>96</v>
      </c>
      <c r="E1710" s="3">
        <v>3</v>
      </c>
      <c r="F1710" s="25">
        <f t="shared" si="78"/>
        <v>3028567</v>
      </c>
      <c r="G1710" s="25">
        <v>2753976</v>
      </c>
      <c r="H1710" s="26">
        <f>ROUND((F1710/4*5.5+F1710*2.7+F1710/4*10*1)*2,0)*C1710</f>
        <v>318605248</v>
      </c>
      <c r="I1710" s="26">
        <f t="shared" si="79"/>
        <v>289718272</v>
      </c>
      <c r="J1710" s="26"/>
      <c r="K1710" s="35">
        <f>MAX(G1710-MAX(G$5:G1709),0)</f>
        <v>4044</v>
      </c>
      <c r="L1710" s="35">
        <f>MAX(G$5:G1710)</f>
        <v>2753976</v>
      </c>
      <c r="M1710" s="3">
        <v>0.7</v>
      </c>
      <c r="N1710" s="38">
        <f>INT(B1710*0.2)</f>
        <v>8011569</v>
      </c>
      <c r="O1710" s="38">
        <f t="shared" si="80"/>
        <v>1147490</v>
      </c>
      <c r="P1710">
        <f>INT(L1710*2.5)</f>
        <v>6884940</v>
      </c>
      <c r="Q1710">
        <f>INT(L1710/4)</f>
        <v>688494</v>
      </c>
      <c r="W1710" s="4" t="s">
        <v>8282</v>
      </c>
      <c r="X1710">
        <v>6</v>
      </c>
      <c r="Y1710">
        <f>IF(MOD(X1710,9)=0,N1710,IF(MOD(X1710,6)=0,N1710,IF(MOD(X1710,3)=0,N1710)))</f>
        <v>8011569</v>
      </c>
      <c r="Z1710">
        <f>IF(MOD(X1710,9)=0,O1710,IF(MOD(X1710,6)=0,O1710,IF(MOD(X1710,3)=0,O1710)))</f>
        <v>1147490</v>
      </c>
    </row>
    <row r="1711" spans="1:26">
      <c r="A1711" s="4" t="s">
        <v>1903</v>
      </c>
      <c r="B1711" s="3">
        <f>主线辅助!B1707</f>
        <v>40086049</v>
      </c>
      <c r="C1711" s="3">
        <v>8</v>
      </c>
      <c r="D1711" s="3">
        <v>96</v>
      </c>
      <c r="E1711" s="3">
        <v>3</v>
      </c>
      <c r="F1711" s="25">
        <f t="shared" si="78"/>
        <v>3030699</v>
      </c>
      <c r="G1711" s="25">
        <v>2755915</v>
      </c>
      <c r="H1711" s="26">
        <f>ROUND((F1711/4*5.5+F1711*2.7+F1711/4*10*1)*2,0)*C1711</f>
        <v>318829536</v>
      </c>
      <c r="I1711" s="26">
        <f t="shared" si="79"/>
        <v>289922256</v>
      </c>
      <c r="J1711" s="26"/>
      <c r="K1711" s="35">
        <f>MAX(G1711-MAX(G$5:G1710),0)</f>
        <v>1939</v>
      </c>
      <c r="L1711" s="35">
        <f>MAX(G$5:G1711)</f>
        <v>2755915</v>
      </c>
      <c r="M1711" s="3">
        <v>0.7</v>
      </c>
      <c r="N1711" s="38">
        <f>INT(B1711*0.2)</f>
        <v>8017209</v>
      </c>
      <c r="O1711" s="38">
        <f t="shared" si="80"/>
        <v>1148297</v>
      </c>
      <c r="P1711">
        <f>INT(L1711*2.5)</f>
        <v>6889787</v>
      </c>
      <c r="Q1711">
        <f>INT(L1711/4)</f>
        <v>688978</v>
      </c>
      <c r="W1711" s="4" t="s">
        <v>8282</v>
      </c>
      <c r="X1711">
        <v>7</v>
      </c>
      <c r="Y1711" t="b">
        <f>IF(MOD(X1711,9)=0,N1711,IF(MOD(X1711,6)=0,N1711,IF(MOD(X1711,3)=0,N1711)))</f>
        <v>0</v>
      </c>
      <c r="Z1711" t="b">
        <f>IF(MOD(X1711,9)=0,O1711,IF(MOD(X1711,6)=0,O1711,IF(MOD(X1711,3)=0,O1711)))</f>
        <v>0</v>
      </c>
    </row>
    <row r="1712" spans="1:26">
      <c r="A1712" s="4" t="s">
        <v>1904</v>
      </c>
      <c r="B1712" s="3">
        <f>主线辅助!B1708</f>
        <v>40114252</v>
      </c>
      <c r="C1712" s="3">
        <v>8</v>
      </c>
      <c r="D1712" s="3">
        <v>96</v>
      </c>
      <c r="E1712" s="3">
        <v>3</v>
      </c>
      <c r="F1712" s="25">
        <f t="shared" si="78"/>
        <v>3032831</v>
      </c>
      <c r="G1712" s="25">
        <v>2757854</v>
      </c>
      <c r="H1712" s="26">
        <f>ROUND((F1712/4*5.5+F1712*2.7+F1712/4*10*1)*2,0)*C1712</f>
        <v>319053824</v>
      </c>
      <c r="I1712" s="26">
        <f t="shared" si="79"/>
        <v>290126240</v>
      </c>
      <c r="J1712" s="26"/>
      <c r="K1712" s="35">
        <f>MAX(G1712-MAX(G$5:G1711),0)</f>
        <v>1939</v>
      </c>
      <c r="L1712" s="35">
        <f>MAX(G$5:G1712)</f>
        <v>2757854</v>
      </c>
      <c r="M1712" s="3">
        <v>0.7</v>
      </c>
      <c r="N1712" s="38">
        <f>INT(B1712*0.2)</f>
        <v>8022850</v>
      </c>
      <c r="O1712" s="38">
        <f t="shared" si="80"/>
        <v>1149105</v>
      </c>
      <c r="P1712">
        <f>INT(L1712*2.5)</f>
        <v>6894635</v>
      </c>
      <c r="Q1712">
        <f>INT(L1712/4)</f>
        <v>689463</v>
      </c>
      <c r="W1712" s="4" t="s">
        <v>8282</v>
      </c>
      <c r="X1712">
        <v>8</v>
      </c>
      <c r="Y1712" t="b">
        <f>IF(MOD(X1712,9)=0,N1712,IF(MOD(X1712,6)=0,N1712,IF(MOD(X1712,3)=0,N1712)))</f>
        <v>0</v>
      </c>
      <c r="Z1712" t="b">
        <f>IF(MOD(X1712,9)=0,O1712,IF(MOD(X1712,6)=0,O1712,IF(MOD(X1712,3)=0,O1712)))</f>
        <v>0</v>
      </c>
    </row>
    <row r="1713" spans="1:26">
      <c r="A1713" s="4" t="s">
        <v>1905</v>
      </c>
      <c r="B1713" s="3">
        <f>主线辅助!B1709</f>
        <v>40173209</v>
      </c>
      <c r="C1713" s="3">
        <v>8</v>
      </c>
      <c r="D1713" s="3">
        <v>96</v>
      </c>
      <c r="E1713" s="3">
        <v>3</v>
      </c>
      <c r="F1713" s="25">
        <f t="shared" si="78"/>
        <v>3037288</v>
      </c>
      <c r="G1713" s="25">
        <v>2761908</v>
      </c>
      <c r="H1713" s="26">
        <f>ROUND((F1713/4*5.5+F1713*2.7+F1713/4*10*1)*2,0)*C1713</f>
        <v>319522696</v>
      </c>
      <c r="I1713" s="26">
        <f t="shared" si="79"/>
        <v>290552720</v>
      </c>
      <c r="J1713" s="26"/>
      <c r="K1713" s="35">
        <f>MAX(G1713-MAX(G$5:G1712),0)</f>
        <v>4054</v>
      </c>
      <c r="L1713" s="35">
        <f>MAX(G$5:G1713)</f>
        <v>2761908</v>
      </c>
      <c r="M1713" s="3">
        <v>0.7</v>
      </c>
      <c r="N1713" s="38">
        <f>INT(B1713*0.2)</f>
        <v>8034641</v>
      </c>
      <c r="O1713" s="38">
        <f t="shared" si="80"/>
        <v>1150795</v>
      </c>
      <c r="P1713">
        <f>INT(L1713*2.5)</f>
        <v>6904770</v>
      </c>
      <c r="Q1713">
        <f>INT(L1713/4)</f>
        <v>690477</v>
      </c>
      <c r="W1713" s="4" t="s">
        <v>8282</v>
      </c>
      <c r="X1713">
        <v>9</v>
      </c>
      <c r="Y1713">
        <f>IF(MOD(X1713,9)=0,N1713,IF(MOD(X1713,6)=0,N1713,IF(MOD(X1713,3)=0,N1713)))</f>
        <v>8034641</v>
      </c>
      <c r="Z1713">
        <f>IF(MOD(X1713,9)=0,O1713,IF(MOD(X1713,6)=0,O1713,IF(MOD(X1713,3)=0,O1713)))</f>
        <v>1150795</v>
      </c>
    </row>
    <row r="1714" spans="1:26">
      <c r="A1714" s="4" t="s">
        <v>357</v>
      </c>
      <c r="B1714" s="3">
        <f>主线辅助!B1710</f>
        <v>40201450</v>
      </c>
      <c r="C1714" s="3">
        <v>8</v>
      </c>
      <c r="D1714" s="3">
        <v>96</v>
      </c>
      <c r="E1714" s="3">
        <v>3</v>
      </c>
      <c r="F1714" s="25">
        <f t="shared" si="78"/>
        <v>3039424</v>
      </c>
      <c r="G1714" s="25">
        <v>2763849</v>
      </c>
      <c r="H1714" s="26">
        <f>ROUND((F1714/4*5.5+F1714*2.7+F1714/4*10*1)*2,0)*C1714</f>
        <v>319747408</v>
      </c>
      <c r="I1714" s="26">
        <f t="shared" si="79"/>
        <v>290756912</v>
      </c>
      <c r="J1714" s="26"/>
      <c r="K1714" s="35">
        <f>MAX(G1714-MAX(G$5:G1713),0)</f>
        <v>1941</v>
      </c>
      <c r="L1714" s="35">
        <f>MAX(G$5:G1714)</f>
        <v>2763849</v>
      </c>
      <c r="M1714" s="3">
        <v>0.7</v>
      </c>
      <c r="N1714" s="38">
        <f>INT(B1714*0.2)</f>
        <v>8040290</v>
      </c>
      <c r="O1714" s="38">
        <f t="shared" si="80"/>
        <v>1151603</v>
      </c>
      <c r="P1714">
        <f>INT(L1714*2.5)</f>
        <v>6909622</v>
      </c>
      <c r="Q1714">
        <f>INT(L1714/4)</f>
        <v>690962</v>
      </c>
      <c r="W1714" s="4" t="s">
        <v>8282</v>
      </c>
      <c r="X1714">
        <v>10</v>
      </c>
      <c r="Y1714" t="b">
        <f>IF(MOD(X1714,9)=0,N1714,IF(MOD(X1714,6)=0,N1714,IF(MOD(X1714,3)=0,N1714)))</f>
        <v>0</v>
      </c>
      <c r="Z1714" t="b">
        <f>IF(MOD(X1714,9)=0,O1714,IF(MOD(X1714,6)=0,O1714,IF(MOD(X1714,3)=0,O1714)))</f>
        <v>0</v>
      </c>
    </row>
    <row r="1715" spans="1:26">
      <c r="A1715" s="4" t="s">
        <v>1906</v>
      </c>
      <c r="B1715" s="3">
        <f>主线辅助!B1711</f>
        <v>40381750</v>
      </c>
      <c r="C1715" s="3">
        <v>8</v>
      </c>
      <c r="D1715" s="3">
        <v>96</v>
      </c>
      <c r="E1715" s="3">
        <v>3</v>
      </c>
      <c r="F1715" s="25">
        <f t="shared" si="78"/>
        <v>3053055</v>
      </c>
      <c r="G1715" s="25">
        <v>2776245</v>
      </c>
      <c r="H1715" s="26">
        <f>ROUND((F1715/4*5.5+F1715*2.7+F1715/4*10*1)*2,0)*C1715</f>
        <v>321181384</v>
      </c>
      <c r="I1715" s="26">
        <f t="shared" si="79"/>
        <v>292060976</v>
      </c>
      <c r="J1715" s="26"/>
      <c r="K1715" s="35">
        <f>MAX(G1715-MAX(G$5:G1714),0)</f>
        <v>12396</v>
      </c>
      <c r="L1715" s="35">
        <f>MAX(G$5:G1715)</f>
        <v>2776245</v>
      </c>
      <c r="M1715" s="3">
        <v>0.7</v>
      </c>
      <c r="N1715" s="38">
        <f>INT(B1715*0.2)</f>
        <v>8076350</v>
      </c>
      <c r="O1715" s="38">
        <f t="shared" si="80"/>
        <v>1156768</v>
      </c>
      <c r="P1715">
        <f>INT(L1715*2.5)</f>
        <v>6940612</v>
      </c>
      <c r="Q1715">
        <f>INT(L1715/4)</f>
        <v>694061</v>
      </c>
      <c r="W1715" s="4" t="s">
        <v>8283</v>
      </c>
      <c r="X1715">
        <v>1</v>
      </c>
      <c r="Y1715" t="b">
        <f>IF(MOD(X1715,9)=0,N1715,IF(MOD(X1715,6)=0,N1715,IF(MOD(X1715,3)=0,N1715)))</f>
        <v>0</v>
      </c>
      <c r="Z1715" t="b">
        <f>IF(MOD(X1715,9)=0,O1715,IF(MOD(X1715,6)=0,O1715,IF(MOD(X1715,3)=0,O1715)))</f>
        <v>0</v>
      </c>
    </row>
    <row r="1716" spans="1:26">
      <c r="A1716" s="4" t="s">
        <v>1907</v>
      </c>
      <c r="B1716" s="3">
        <f>主线辅助!B1712</f>
        <v>40410032</v>
      </c>
      <c r="C1716" s="3">
        <v>8</v>
      </c>
      <c r="D1716" s="3">
        <v>96</v>
      </c>
      <c r="E1716" s="3">
        <v>3</v>
      </c>
      <c r="F1716" s="25">
        <f t="shared" si="78"/>
        <v>3055193</v>
      </c>
      <c r="G1716" s="25">
        <v>2778189</v>
      </c>
      <c r="H1716" s="26">
        <f>ROUND((F1716/4*5.5+F1716*2.7+F1716/4*10*1)*2,0)*C1716</f>
        <v>321406304</v>
      </c>
      <c r="I1716" s="26">
        <f t="shared" si="79"/>
        <v>292265480</v>
      </c>
      <c r="J1716" s="26"/>
      <c r="K1716" s="35">
        <f>MAX(G1716-MAX(G$5:G1715),0)</f>
        <v>1944</v>
      </c>
      <c r="L1716" s="35">
        <f>MAX(G$5:G1716)</f>
        <v>2778189</v>
      </c>
      <c r="M1716" s="3">
        <v>0.7</v>
      </c>
      <c r="N1716" s="38">
        <f>INT(B1716*0.2)</f>
        <v>8082006</v>
      </c>
      <c r="O1716" s="38">
        <f t="shared" si="80"/>
        <v>1157578</v>
      </c>
      <c r="P1716">
        <f>INT(L1716*2.5)</f>
        <v>6945472</v>
      </c>
      <c r="Q1716">
        <f>INT(L1716/4)</f>
        <v>694547</v>
      </c>
      <c r="W1716" s="4" t="s">
        <v>8283</v>
      </c>
      <c r="X1716">
        <v>2</v>
      </c>
      <c r="Y1716" t="b">
        <f>IF(MOD(X1716,9)=0,N1716,IF(MOD(X1716,6)=0,N1716,IF(MOD(X1716,3)=0,N1716)))</f>
        <v>0</v>
      </c>
      <c r="Z1716" t="b">
        <f>IF(MOD(X1716,9)=0,O1716,IF(MOD(X1716,6)=0,O1716,IF(MOD(X1716,3)=0,O1716)))</f>
        <v>0</v>
      </c>
    </row>
    <row r="1717" spans="1:26">
      <c r="A1717" s="4" t="s">
        <v>1908</v>
      </c>
      <c r="B1717" s="3">
        <f>主线辅助!B1713</f>
        <v>40469188</v>
      </c>
      <c r="C1717" s="3">
        <v>8</v>
      </c>
      <c r="D1717" s="3">
        <v>96</v>
      </c>
      <c r="E1717" s="3">
        <v>3</v>
      </c>
      <c r="F1717" s="25">
        <f t="shared" si="78"/>
        <v>3059666</v>
      </c>
      <c r="G1717" s="25">
        <v>2782256</v>
      </c>
      <c r="H1717" s="26">
        <f>ROUND((F1717/4*5.5+F1717*2.7+F1717/4*10*1)*2,0)*C1717</f>
        <v>321876864</v>
      </c>
      <c r="I1717" s="26">
        <f t="shared" si="79"/>
        <v>292693328</v>
      </c>
      <c r="J1717" s="26"/>
      <c r="K1717" s="35">
        <f>MAX(G1717-MAX(G$5:G1716),0)</f>
        <v>4067</v>
      </c>
      <c r="L1717" s="35">
        <f>MAX(G$5:G1717)</f>
        <v>2782256</v>
      </c>
      <c r="M1717" s="3">
        <v>0.7</v>
      </c>
      <c r="N1717" s="38">
        <f>INT(B1717*0.2)</f>
        <v>8093837</v>
      </c>
      <c r="O1717" s="38">
        <f t="shared" si="80"/>
        <v>1159273</v>
      </c>
      <c r="P1717">
        <f>INT(L1717*2.5)</f>
        <v>6955640</v>
      </c>
      <c r="Q1717">
        <f>INT(L1717/4)</f>
        <v>695564</v>
      </c>
      <c r="W1717" s="4" t="s">
        <v>8283</v>
      </c>
      <c r="X1717">
        <v>3</v>
      </c>
      <c r="Y1717">
        <f>IF(MOD(X1717,9)=0,N1717,IF(MOD(X1717,6)=0,N1717,IF(MOD(X1717,3)=0,N1717)))</f>
        <v>8093837</v>
      </c>
      <c r="Z1717">
        <f>IF(MOD(X1717,9)=0,O1717,IF(MOD(X1717,6)=0,O1717,IF(MOD(X1717,3)=0,O1717)))</f>
        <v>1159273</v>
      </c>
    </row>
    <row r="1718" spans="1:26">
      <c r="A1718" s="4" t="s">
        <v>1909</v>
      </c>
      <c r="B1718" s="3">
        <f>主线辅助!B1714</f>
        <v>40497505</v>
      </c>
      <c r="C1718" s="3">
        <v>8</v>
      </c>
      <c r="D1718" s="3">
        <v>96</v>
      </c>
      <c r="E1718" s="3">
        <v>3</v>
      </c>
      <c r="F1718" s="25">
        <f t="shared" si="78"/>
        <v>3061807</v>
      </c>
      <c r="G1718" s="25">
        <v>2784203</v>
      </c>
      <c r="H1718" s="26">
        <f>ROUND((F1718/4*5.5+F1718*2.7+F1718/4*10*1)*2,0)*C1718</f>
        <v>322102096</v>
      </c>
      <c r="I1718" s="26">
        <f t="shared" si="79"/>
        <v>292898152</v>
      </c>
      <c r="J1718" s="26"/>
      <c r="K1718" s="35">
        <f>MAX(G1718-MAX(G$5:G1717),0)</f>
        <v>1947</v>
      </c>
      <c r="L1718" s="35">
        <f>MAX(G$5:G1718)</f>
        <v>2784203</v>
      </c>
      <c r="M1718" s="3">
        <v>0.7</v>
      </c>
      <c r="N1718" s="38">
        <f>INT(B1718*0.2)</f>
        <v>8099501</v>
      </c>
      <c r="O1718" s="38">
        <f t="shared" si="80"/>
        <v>1160083</v>
      </c>
      <c r="P1718">
        <f>INT(L1718*2.5)</f>
        <v>6960507</v>
      </c>
      <c r="Q1718">
        <f>INT(L1718/4)</f>
        <v>696050</v>
      </c>
      <c r="W1718" s="4" t="s">
        <v>8283</v>
      </c>
      <c r="X1718">
        <v>4</v>
      </c>
      <c r="Y1718" t="b">
        <f>IF(MOD(X1718,9)=0,N1718,IF(MOD(X1718,6)=0,N1718,IF(MOD(X1718,3)=0,N1718)))</f>
        <v>0</v>
      </c>
      <c r="Z1718" t="b">
        <f>IF(MOD(X1718,9)=0,O1718,IF(MOD(X1718,6)=0,O1718,IF(MOD(X1718,3)=0,O1718)))</f>
        <v>0</v>
      </c>
    </row>
    <row r="1719" spans="1:26">
      <c r="A1719" s="4" t="s">
        <v>1910</v>
      </c>
      <c r="B1719" s="3">
        <f>主线辅助!B1715</f>
        <v>40525826</v>
      </c>
      <c r="C1719" s="3">
        <v>8</v>
      </c>
      <c r="D1719" s="3">
        <v>96</v>
      </c>
      <c r="E1719" s="3">
        <v>3</v>
      </c>
      <c r="F1719" s="25">
        <f t="shared" si="78"/>
        <v>3063948</v>
      </c>
      <c r="G1719" s="25">
        <v>2786150</v>
      </c>
      <c r="H1719" s="26">
        <f>ROUND((F1719/4*5.5+F1719*2.7+F1719/4*10*1)*2,0)*C1719</f>
        <v>322327328</v>
      </c>
      <c r="I1719" s="26">
        <f t="shared" si="79"/>
        <v>293102984</v>
      </c>
      <c r="J1719" s="26"/>
      <c r="K1719" s="35">
        <f>MAX(G1719-MAX(G$5:G1718),0)</f>
        <v>1947</v>
      </c>
      <c r="L1719" s="35">
        <f>MAX(G$5:G1719)</f>
        <v>2786150</v>
      </c>
      <c r="M1719" s="3">
        <v>0.7</v>
      </c>
      <c r="N1719" s="38">
        <f>INT(B1719*0.2)</f>
        <v>8105165</v>
      </c>
      <c r="O1719" s="38">
        <f t="shared" si="80"/>
        <v>1160895</v>
      </c>
      <c r="P1719">
        <f>INT(L1719*2.5)</f>
        <v>6965375</v>
      </c>
      <c r="Q1719">
        <f>INT(L1719/4)</f>
        <v>696537</v>
      </c>
      <c r="W1719" s="4" t="s">
        <v>8283</v>
      </c>
      <c r="X1719">
        <v>5</v>
      </c>
      <c r="Y1719" t="b">
        <f>IF(MOD(X1719,9)=0,N1719,IF(MOD(X1719,6)=0,N1719,IF(MOD(X1719,3)=0,N1719)))</f>
        <v>0</v>
      </c>
      <c r="Z1719" t="b">
        <f>IF(MOD(X1719,9)=0,O1719,IF(MOD(X1719,6)=0,O1719,IF(MOD(X1719,3)=0,O1719)))</f>
        <v>0</v>
      </c>
    </row>
    <row r="1720" spans="1:26">
      <c r="A1720" s="4" t="s">
        <v>1911</v>
      </c>
      <c r="B1720" s="3">
        <f>主线辅助!B1716</f>
        <v>40585118</v>
      </c>
      <c r="C1720" s="3">
        <v>8</v>
      </c>
      <c r="D1720" s="3">
        <v>96</v>
      </c>
      <c r="E1720" s="3">
        <v>3</v>
      </c>
      <c r="F1720" s="25">
        <f t="shared" si="78"/>
        <v>3068431</v>
      </c>
      <c r="G1720" s="25">
        <v>2790226</v>
      </c>
      <c r="H1720" s="26">
        <f>ROUND((F1720/4*5.5+F1720*2.7+F1720/4*10*1)*2,0)*C1720</f>
        <v>322798944</v>
      </c>
      <c r="I1720" s="26">
        <f t="shared" si="79"/>
        <v>293531776</v>
      </c>
      <c r="J1720" s="26"/>
      <c r="K1720" s="35">
        <f>MAX(G1720-MAX(G$5:G1719),0)</f>
        <v>4076</v>
      </c>
      <c r="L1720" s="35">
        <f>MAX(G$5:G1720)</f>
        <v>2790226</v>
      </c>
      <c r="M1720" s="3">
        <v>0.7</v>
      </c>
      <c r="N1720" s="38">
        <f>INT(B1720*0.2)</f>
        <v>8117023</v>
      </c>
      <c r="O1720" s="38">
        <f t="shared" si="80"/>
        <v>1162593</v>
      </c>
      <c r="P1720">
        <f>INT(L1720*2.5)</f>
        <v>6975565</v>
      </c>
      <c r="Q1720">
        <f>INT(L1720/4)</f>
        <v>697556</v>
      </c>
      <c r="W1720" s="4" t="s">
        <v>8283</v>
      </c>
      <c r="X1720">
        <v>6</v>
      </c>
      <c r="Y1720">
        <f>IF(MOD(X1720,9)=0,N1720,IF(MOD(X1720,6)=0,N1720,IF(MOD(X1720,3)=0,N1720)))</f>
        <v>8117023</v>
      </c>
      <c r="Z1720">
        <f>IF(MOD(X1720,9)=0,O1720,IF(MOD(X1720,6)=0,O1720,IF(MOD(X1720,3)=0,O1720)))</f>
        <v>1162593</v>
      </c>
    </row>
    <row r="1721" spans="1:26">
      <c r="A1721" s="4" t="s">
        <v>1912</v>
      </c>
      <c r="B1721" s="3">
        <f>主线辅助!B1717</f>
        <v>40613477</v>
      </c>
      <c r="C1721" s="3">
        <v>8</v>
      </c>
      <c r="D1721" s="3">
        <v>96</v>
      </c>
      <c r="E1721" s="3">
        <v>3</v>
      </c>
      <c r="F1721" s="25">
        <f t="shared" si="78"/>
        <v>3070575</v>
      </c>
      <c r="G1721" s="25">
        <v>2792176</v>
      </c>
      <c r="H1721" s="26">
        <f>ROUND((F1721/4*5.5+F1721*2.7+F1721/4*10*1)*2,0)*C1721</f>
        <v>323024488</v>
      </c>
      <c r="I1721" s="26">
        <f t="shared" si="79"/>
        <v>293736912</v>
      </c>
      <c r="J1721" s="26"/>
      <c r="K1721" s="35">
        <f>MAX(G1721-MAX(G$5:G1720),0)</f>
        <v>1950</v>
      </c>
      <c r="L1721" s="35">
        <f>MAX(G$5:G1721)</f>
        <v>2792176</v>
      </c>
      <c r="M1721" s="3">
        <v>0.7</v>
      </c>
      <c r="N1721" s="38">
        <f>INT(B1721*0.2)</f>
        <v>8122695</v>
      </c>
      <c r="O1721" s="38">
        <f t="shared" si="80"/>
        <v>1163406</v>
      </c>
      <c r="P1721">
        <f>INT(L1721*2.5)</f>
        <v>6980440</v>
      </c>
      <c r="Q1721">
        <f>INT(L1721/4)</f>
        <v>698044</v>
      </c>
      <c r="W1721" s="4" t="s">
        <v>8283</v>
      </c>
      <c r="X1721">
        <v>7</v>
      </c>
      <c r="Y1721" t="b">
        <f>IF(MOD(X1721,9)=0,N1721,IF(MOD(X1721,6)=0,N1721,IF(MOD(X1721,3)=0,N1721)))</f>
        <v>0</v>
      </c>
      <c r="Z1721" t="b">
        <f>IF(MOD(X1721,9)=0,O1721,IF(MOD(X1721,6)=0,O1721,IF(MOD(X1721,3)=0,O1721)))</f>
        <v>0</v>
      </c>
    </row>
    <row r="1722" spans="1:26">
      <c r="A1722" s="4" t="s">
        <v>1913</v>
      </c>
      <c r="B1722" s="3">
        <f>主线辅助!B1718</f>
        <v>40641838</v>
      </c>
      <c r="C1722" s="3">
        <v>8</v>
      </c>
      <c r="D1722" s="3">
        <v>96</v>
      </c>
      <c r="E1722" s="3">
        <v>3</v>
      </c>
      <c r="F1722" s="25">
        <f t="shared" si="78"/>
        <v>3072719</v>
      </c>
      <c r="G1722" s="25">
        <v>2794126</v>
      </c>
      <c r="H1722" s="26">
        <f>ROUND((F1722/4*5.5+F1722*2.7+F1722/4*10*1)*2,0)*C1722</f>
        <v>323250040</v>
      </c>
      <c r="I1722" s="26">
        <f t="shared" si="79"/>
        <v>293942056</v>
      </c>
      <c r="J1722" s="26"/>
      <c r="K1722" s="35">
        <f>MAX(G1722-MAX(G$5:G1721),0)</f>
        <v>1950</v>
      </c>
      <c r="L1722" s="35">
        <f>MAX(G$5:G1722)</f>
        <v>2794126</v>
      </c>
      <c r="M1722" s="3">
        <v>0.7</v>
      </c>
      <c r="N1722" s="38">
        <f>INT(B1722*0.2)</f>
        <v>8128367</v>
      </c>
      <c r="O1722" s="38">
        <f t="shared" si="80"/>
        <v>1164218</v>
      </c>
      <c r="P1722">
        <f>INT(L1722*2.5)</f>
        <v>6985315</v>
      </c>
      <c r="Q1722">
        <f>INT(L1722/4)</f>
        <v>698531</v>
      </c>
      <c r="W1722" s="4" t="s">
        <v>8283</v>
      </c>
      <c r="X1722">
        <v>8</v>
      </c>
      <c r="Y1722" t="b">
        <f>IF(MOD(X1722,9)=0,N1722,IF(MOD(X1722,6)=0,N1722,IF(MOD(X1722,3)=0,N1722)))</f>
        <v>0</v>
      </c>
      <c r="Z1722" t="b">
        <f>IF(MOD(X1722,9)=0,O1722,IF(MOD(X1722,6)=0,O1722,IF(MOD(X1722,3)=0,O1722)))</f>
        <v>0</v>
      </c>
    </row>
    <row r="1723" spans="1:26">
      <c r="A1723" s="4" t="s">
        <v>1914</v>
      </c>
      <c r="B1723" s="3">
        <f>主线辅助!B1719</f>
        <v>40701263</v>
      </c>
      <c r="C1723" s="3">
        <v>8</v>
      </c>
      <c r="D1723" s="3">
        <v>96</v>
      </c>
      <c r="E1723" s="3">
        <v>3</v>
      </c>
      <c r="F1723" s="25">
        <f t="shared" si="78"/>
        <v>3077212</v>
      </c>
      <c r="G1723" s="25">
        <v>2798211</v>
      </c>
      <c r="H1723" s="26">
        <f>ROUND((F1723/4*5.5+F1723*2.7+F1723/4*10*1)*2,0)*C1723</f>
        <v>323722704</v>
      </c>
      <c r="I1723" s="26">
        <f t="shared" si="79"/>
        <v>294371800</v>
      </c>
      <c r="J1723" s="26"/>
      <c r="K1723" s="35">
        <f>MAX(G1723-MAX(G$5:G1722),0)</f>
        <v>4085</v>
      </c>
      <c r="L1723" s="35">
        <f>MAX(G$5:G1723)</f>
        <v>2798211</v>
      </c>
      <c r="M1723" s="3">
        <v>0.7</v>
      </c>
      <c r="N1723" s="38">
        <f>INT(B1723*0.2)</f>
        <v>8140252</v>
      </c>
      <c r="O1723" s="38">
        <f t="shared" si="80"/>
        <v>1165920</v>
      </c>
      <c r="P1723">
        <f>INT(L1723*2.5)</f>
        <v>6995527</v>
      </c>
      <c r="Q1723">
        <f>INT(L1723/4)</f>
        <v>699552</v>
      </c>
      <c r="W1723" s="4" t="s">
        <v>8283</v>
      </c>
      <c r="X1723">
        <v>9</v>
      </c>
      <c r="Y1723">
        <f>IF(MOD(X1723,9)=0,N1723,IF(MOD(X1723,6)=0,N1723,IF(MOD(X1723,3)=0,N1723)))</f>
        <v>8140252</v>
      </c>
      <c r="Z1723">
        <f>IF(MOD(X1723,9)=0,O1723,IF(MOD(X1723,6)=0,O1723,IF(MOD(X1723,3)=0,O1723)))</f>
        <v>1165920</v>
      </c>
    </row>
    <row r="1724" spans="1:26">
      <c r="A1724" s="4" t="s">
        <v>359</v>
      </c>
      <c r="B1724" s="3">
        <f>主线辅助!B1720</f>
        <v>40729665</v>
      </c>
      <c r="C1724" s="3">
        <v>8</v>
      </c>
      <c r="D1724" s="3">
        <v>96</v>
      </c>
      <c r="E1724" s="3">
        <v>3</v>
      </c>
      <c r="F1724" s="25">
        <f t="shared" si="78"/>
        <v>3079359</v>
      </c>
      <c r="G1724" s="25">
        <v>2800164</v>
      </c>
      <c r="H1724" s="26">
        <f>ROUND((F1724/4*5.5+F1724*2.7+F1724/4*10*1)*2,0)*C1724</f>
        <v>323948568</v>
      </c>
      <c r="I1724" s="26">
        <f t="shared" si="79"/>
        <v>294577256</v>
      </c>
      <c r="J1724" s="26"/>
      <c r="K1724" s="35">
        <f>MAX(G1724-MAX(G$5:G1723),0)</f>
        <v>1953</v>
      </c>
      <c r="L1724" s="35">
        <f>MAX(G$5:G1724)</f>
        <v>2800164</v>
      </c>
      <c r="M1724" s="3">
        <v>0.7</v>
      </c>
      <c r="N1724" s="38">
        <f>INT(B1724*0.2)</f>
        <v>8145933</v>
      </c>
      <c r="O1724" s="38">
        <f t="shared" si="80"/>
        <v>1166735</v>
      </c>
      <c r="P1724">
        <f>INT(L1724*2.5)</f>
        <v>7000410</v>
      </c>
      <c r="Q1724">
        <f>INT(L1724/4)</f>
        <v>700041</v>
      </c>
      <c r="W1724" s="4" t="s">
        <v>8283</v>
      </c>
      <c r="X1724">
        <v>10</v>
      </c>
      <c r="Y1724" t="b">
        <f>IF(MOD(X1724,9)=0,N1724,IF(MOD(X1724,6)=0,N1724,IF(MOD(X1724,3)=0,N1724)))</f>
        <v>0</v>
      </c>
      <c r="Z1724" t="b">
        <f>IF(MOD(X1724,9)=0,O1724,IF(MOD(X1724,6)=0,O1724,IF(MOD(X1724,3)=0,O1724)))</f>
        <v>0</v>
      </c>
    </row>
    <row r="1725" spans="1:26">
      <c r="A1725" s="4" t="s">
        <v>1915</v>
      </c>
      <c r="B1725" s="3">
        <f>主线辅助!B1721</f>
        <v>40911281</v>
      </c>
      <c r="C1725" s="3">
        <v>8</v>
      </c>
      <c r="D1725" s="3">
        <v>96</v>
      </c>
      <c r="E1725" s="3">
        <v>3</v>
      </c>
      <c r="F1725" s="25">
        <f t="shared" si="78"/>
        <v>3093090</v>
      </c>
      <c r="G1725" s="25">
        <v>2812650</v>
      </c>
      <c r="H1725" s="26">
        <f>ROUND((F1725/4*5.5+F1725*2.7+F1725/4*10*1)*2,0)*C1725</f>
        <v>325393072</v>
      </c>
      <c r="I1725" s="26">
        <f t="shared" si="79"/>
        <v>295890784</v>
      </c>
      <c r="J1725" s="26"/>
      <c r="K1725" s="35">
        <f>MAX(G1725-MAX(G$5:G1724),0)</f>
        <v>12486</v>
      </c>
      <c r="L1725" s="35">
        <f>MAX(G$5:G1725)</f>
        <v>2812650</v>
      </c>
      <c r="M1725" s="3">
        <v>0.7</v>
      </c>
      <c r="N1725" s="38">
        <f>INT(B1725*0.2)</f>
        <v>8182256</v>
      </c>
      <c r="O1725" s="38">
        <f t="shared" si="80"/>
        <v>1171937</v>
      </c>
      <c r="P1725">
        <f>INT(L1725*2.5)</f>
        <v>7031625</v>
      </c>
      <c r="Q1725">
        <f>INT(L1725/4)</f>
        <v>703162</v>
      </c>
      <c r="W1725" s="4" t="s">
        <v>8284</v>
      </c>
      <c r="X1725">
        <v>1</v>
      </c>
      <c r="Y1725" t="b">
        <f>IF(MOD(X1725,9)=0,N1725,IF(MOD(X1725,6)=0,N1725,IF(MOD(X1725,3)=0,N1725)))</f>
        <v>0</v>
      </c>
      <c r="Z1725" t="b">
        <f>IF(MOD(X1725,9)=0,O1725,IF(MOD(X1725,6)=0,O1725,IF(MOD(X1725,3)=0,O1725)))</f>
        <v>0</v>
      </c>
    </row>
    <row r="1726" spans="1:26">
      <c r="A1726" s="4" t="s">
        <v>1916</v>
      </c>
      <c r="B1726" s="3">
        <f>主线辅助!B1722</f>
        <v>40939721</v>
      </c>
      <c r="C1726" s="3">
        <v>8</v>
      </c>
      <c r="D1726" s="3">
        <v>96</v>
      </c>
      <c r="E1726" s="3">
        <v>3</v>
      </c>
      <c r="F1726" s="25">
        <f t="shared" si="78"/>
        <v>3095241</v>
      </c>
      <c r="G1726" s="25">
        <v>2814605</v>
      </c>
      <c r="H1726" s="26">
        <f>ROUND((F1726/4*5.5+F1726*2.7+F1726/4*10*1)*2,0)*C1726</f>
        <v>325619352</v>
      </c>
      <c r="I1726" s="26">
        <f t="shared" si="79"/>
        <v>296096448</v>
      </c>
      <c r="J1726" s="26"/>
      <c r="K1726" s="35">
        <f>MAX(G1726-MAX(G$5:G1725),0)</f>
        <v>1955</v>
      </c>
      <c r="L1726" s="35">
        <f>MAX(G$5:G1726)</f>
        <v>2814605</v>
      </c>
      <c r="M1726" s="3">
        <v>0.7</v>
      </c>
      <c r="N1726" s="38">
        <f>INT(B1726*0.2)</f>
        <v>8187944</v>
      </c>
      <c r="O1726" s="38">
        <f t="shared" si="80"/>
        <v>1172751</v>
      </c>
      <c r="P1726">
        <f>INT(L1726*2.5)</f>
        <v>7036512</v>
      </c>
      <c r="Q1726">
        <f>INT(L1726/4)</f>
        <v>703651</v>
      </c>
      <c r="W1726" s="4" t="s">
        <v>8284</v>
      </c>
      <c r="X1726">
        <v>2</v>
      </c>
      <c r="Y1726" t="b">
        <f>IF(MOD(X1726,9)=0,N1726,IF(MOD(X1726,6)=0,N1726,IF(MOD(X1726,3)=0,N1726)))</f>
        <v>0</v>
      </c>
      <c r="Z1726" t="b">
        <f>IF(MOD(X1726,9)=0,O1726,IF(MOD(X1726,6)=0,O1726,IF(MOD(X1726,3)=0,O1726)))</f>
        <v>0</v>
      </c>
    </row>
    <row r="1727" spans="1:26">
      <c r="A1727" s="4" t="s">
        <v>1917</v>
      </c>
      <c r="B1727" s="3">
        <f>主线辅助!B1723</f>
        <v>40999346</v>
      </c>
      <c r="C1727" s="3">
        <v>8</v>
      </c>
      <c r="D1727" s="3">
        <v>96</v>
      </c>
      <c r="E1727" s="3">
        <v>3</v>
      </c>
      <c r="F1727" s="25">
        <f t="shared" si="78"/>
        <v>3099748</v>
      </c>
      <c r="G1727" s="25">
        <v>2818705</v>
      </c>
      <c r="H1727" s="26">
        <f>ROUND((F1727/4*5.5+F1727*2.7+F1727/4*10*1)*2,0)*C1727</f>
        <v>326093488</v>
      </c>
      <c r="I1727" s="26">
        <f t="shared" si="79"/>
        <v>296527768</v>
      </c>
      <c r="J1727" s="26"/>
      <c r="K1727" s="35">
        <f>MAX(G1727-MAX(G$5:G1726),0)</f>
        <v>4100</v>
      </c>
      <c r="L1727" s="35">
        <f>MAX(G$5:G1727)</f>
        <v>2818705</v>
      </c>
      <c r="M1727" s="3">
        <v>0.7</v>
      </c>
      <c r="N1727" s="38">
        <f>INT(B1727*0.2)</f>
        <v>8199869</v>
      </c>
      <c r="O1727" s="38">
        <f t="shared" si="80"/>
        <v>1174460</v>
      </c>
      <c r="P1727">
        <f>INT(L1727*2.5)</f>
        <v>7046762</v>
      </c>
      <c r="Q1727">
        <f>INT(L1727/4)</f>
        <v>704676</v>
      </c>
      <c r="W1727" s="4" t="s">
        <v>8284</v>
      </c>
      <c r="X1727">
        <v>3</v>
      </c>
      <c r="Y1727">
        <f>IF(MOD(X1727,9)=0,N1727,IF(MOD(X1727,6)=0,N1727,IF(MOD(X1727,3)=0,N1727)))</f>
        <v>8199869</v>
      </c>
      <c r="Z1727">
        <f>IF(MOD(X1727,9)=0,O1727,IF(MOD(X1727,6)=0,O1727,IF(MOD(X1727,3)=0,O1727)))</f>
        <v>1174460</v>
      </c>
    </row>
    <row r="1728" spans="1:26">
      <c r="A1728" s="4" t="s">
        <v>1918</v>
      </c>
      <c r="B1728" s="3">
        <f>主线辅助!B1724</f>
        <v>41027821</v>
      </c>
      <c r="C1728" s="3">
        <v>8</v>
      </c>
      <c r="D1728" s="3">
        <v>96</v>
      </c>
      <c r="E1728" s="3">
        <v>3</v>
      </c>
      <c r="F1728" s="25">
        <f t="shared" si="78"/>
        <v>3101901</v>
      </c>
      <c r="G1728" s="25">
        <v>2820662</v>
      </c>
      <c r="H1728" s="26">
        <f>ROUND((F1728/4*5.5+F1728*2.7+F1728/4*10*1)*2,0)*C1728</f>
        <v>326319984</v>
      </c>
      <c r="I1728" s="26">
        <f t="shared" si="79"/>
        <v>296733640</v>
      </c>
      <c r="J1728" s="26"/>
      <c r="K1728" s="35">
        <f>MAX(G1728-MAX(G$5:G1727),0)</f>
        <v>1957</v>
      </c>
      <c r="L1728" s="35">
        <f>MAX(G$5:G1728)</f>
        <v>2820662</v>
      </c>
      <c r="M1728" s="3">
        <v>0.7</v>
      </c>
      <c r="N1728" s="38">
        <f>INT(B1728*0.2)</f>
        <v>8205564</v>
      </c>
      <c r="O1728" s="38">
        <f t="shared" si="80"/>
        <v>1175275</v>
      </c>
      <c r="P1728">
        <f>INT(L1728*2.5)</f>
        <v>7051655</v>
      </c>
      <c r="Q1728">
        <f>INT(L1728/4)</f>
        <v>705165</v>
      </c>
      <c r="W1728" s="4" t="s">
        <v>8284</v>
      </c>
      <c r="X1728">
        <v>4</v>
      </c>
      <c r="Y1728" t="b">
        <f>IF(MOD(X1728,9)=0,N1728,IF(MOD(X1728,6)=0,N1728,IF(MOD(X1728,3)=0,N1728)))</f>
        <v>0</v>
      </c>
      <c r="Z1728" t="b">
        <f>IF(MOD(X1728,9)=0,O1728,IF(MOD(X1728,6)=0,O1728,IF(MOD(X1728,3)=0,O1728)))</f>
        <v>0</v>
      </c>
    </row>
    <row r="1729" spans="1:26">
      <c r="A1729" s="4" t="s">
        <v>1919</v>
      </c>
      <c r="B1729" s="3">
        <f>主线辅助!B1725</f>
        <v>41056301</v>
      </c>
      <c r="C1729" s="3">
        <v>8</v>
      </c>
      <c r="D1729" s="3">
        <v>96</v>
      </c>
      <c r="E1729" s="3">
        <v>3</v>
      </c>
      <c r="F1729" s="25">
        <f t="shared" si="78"/>
        <v>3104055</v>
      </c>
      <c r="G1729" s="25">
        <v>2822620</v>
      </c>
      <c r="H1729" s="26">
        <f>ROUND((F1729/4*5.5+F1729*2.7+F1729/4*10*1)*2,0)*C1729</f>
        <v>326546584</v>
      </c>
      <c r="I1729" s="26">
        <f t="shared" si="79"/>
        <v>296939624</v>
      </c>
      <c r="J1729" s="26"/>
      <c r="K1729" s="35">
        <f>MAX(G1729-MAX(G$5:G1728),0)</f>
        <v>1958</v>
      </c>
      <c r="L1729" s="35">
        <f>MAX(G$5:G1729)</f>
        <v>2822620</v>
      </c>
      <c r="M1729" s="3">
        <v>0.7</v>
      </c>
      <c r="N1729" s="38">
        <f>INT(B1729*0.2)</f>
        <v>8211260</v>
      </c>
      <c r="O1729" s="38">
        <f t="shared" si="80"/>
        <v>1176091</v>
      </c>
      <c r="P1729">
        <f>INT(L1729*2.5)</f>
        <v>7056550</v>
      </c>
      <c r="Q1729">
        <f>INT(L1729/4)</f>
        <v>705655</v>
      </c>
      <c r="W1729" s="4" t="s">
        <v>8284</v>
      </c>
      <c r="X1729">
        <v>5</v>
      </c>
      <c r="Y1729" t="b">
        <f>IF(MOD(X1729,9)=0,N1729,IF(MOD(X1729,6)=0,N1729,IF(MOD(X1729,3)=0,N1729)))</f>
        <v>0</v>
      </c>
      <c r="Z1729" t="b">
        <f>IF(MOD(X1729,9)=0,O1729,IF(MOD(X1729,6)=0,O1729,IF(MOD(X1729,3)=0,O1729)))</f>
        <v>0</v>
      </c>
    </row>
    <row r="1730" spans="1:26">
      <c r="A1730" s="4" t="s">
        <v>1920</v>
      </c>
      <c r="B1730" s="3">
        <f>主线辅助!B1726</f>
        <v>41116061</v>
      </c>
      <c r="C1730" s="3">
        <v>8</v>
      </c>
      <c r="D1730" s="3">
        <v>96</v>
      </c>
      <c r="E1730" s="3">
        <v>3</v>
      </c>
      <c r="F1730" s="25">
        <f t="shared" si="78"/>
        <v>3108573</v>
      </c>
      <c r="G1730" s="25">
        <v>2826729</v>
      </c>
      <c r="H1730" s="26">
        <f>ROUND((F1730/4*5.5+F1730*2.7+F1730/4*10*1)*2,0)*C1730</f>
        <v>327021880</v>
      </c>
      <c r="I1730" s="26">
        <f t="shared" si="79"/>
        <v>297371888</v>
      </c>
      <c r="J1730" s="26"/>
      <c r="K1730" s="35">
        <f>MAX(G1730-MAX(G$5:G1729),0)</f>
        <v>4109</v>
      </c>
      <c r="L1730" s="35">
        <f>MAX(G$5:G1730)</f>
        <v>2826729</v>
      </c>
      <c r="M1730" s="3">
        <v>0.7</v>
      </c>
      <c r="N1730" s="38">
        <f>INT(B1730*0.2)</f>
        <v>8223212</v>
      </c>
      <c r="O1730" s="38">
        <f t="shared" si="80"/>
        <v>1177803</v>
      </c>
      <c r="P1730">
        <f>INT(L1730*2.5)</f>
        <v>7066822</v>
      </c>
      <c r="Q1730">
        <f>INT(L1730/4)</f>
        <v>706682</v>
      </c>
      <c r="W1730" s="4" t="s">
        <v>8284</v>
      </c>
      <c r="X1730">
        <v>6</v>
      </c>
      <c r="Y1730">
        <f>IF(MOD(X1730,9)=0,N1730,IF(MOD(X1730,6)=0,N1730,IF(MOD(X1730,3)=0,N1730)))</f>
        <v>8223212</v>
      </c>
      <c r="Z1730">
        <f>IF(MOD(X1730,9)=0,O1730,IF(MOD(X1730,6)=0,O1730,IF(MOD(X1730,3)=0,O1730)))</f>
        <v>1177803</v>
      </c>
    </row>
    <row r="1731" spans="1:26">
      <c r="A1731" s="4" t="s">
        <v>1921</v>
      </c>
      <c r="B1731" s="3">
        <f>主线辅助!B1727</f>
        <v>41144579</v>
      </c>
      <c r="C1731" s="3">
        <v>8</v>
      </c>
      <c r="D1731" s="3">
        <v>96</v>
      </c>
      <c r="E1731" s="3">
        <v>3</v>
      </c>
      <c r="F1731" s="25">
        <f t="shared" si="78"/>
        <v>3110729</v>
      </c>
      <c r="G1731" s="25">
        <v>2828689</v>
      </c>
      <c r="H1731" s="26">
        <f>ROUND((F1731/4*5.5+F1731*2.7+F1731/4*10*1)*2,0)*C1731</f>
        <v>327248688</v>
      </c>
      <c r="I1731" s="26">
        <f t="shared" si="79"/>
        <v>297578080</v>
      </c>
      <c r="J1731" s="26"/>
      <c r="K1731" s="35">
        <f>MAX(G1731-MAX(G$5:G1730),0)</f>
        <v>1960</v>
      </c>
      <c r="L1731" s="35">
        <f>MAX(G$5:G1731)</f>
        <v>2828689</v>
      </c>
      <c r="M1731" s="3">
        <v>0.7</v>
      </c>
      <c r="N1731" s="38">
        <f>INT(B1731*0.2)</f>
        <v>8228915</v>
      </c>
      <c r="O1731" s="38">
        <f t="shared" si="80"/>
        <v>1178620</v>
      </c>
      <c r="P1731">
        <f>INT(L1731*2.5)</f>
        <v>7071722</v>
      </c>
      <c r="Q1731">
        <f>INT(L1731/4)</f>
        <v>707172</v>
      </c>
      <c r="W1731" s="4" t="s">
        <v>8284</v>
      </c>
      <c r="X1731">
        <v>7</v>
      </c>
      <c r="Y1731" t="b">
        <f>IF(MOD(X1731,9)=0,N1731,IF(MOD(X1731,6)=0,N1731,IF(MOD(X1731,3)=0,N1731)))</f>
        <v>0</v>
      </c>
      <c r="Z1731" t="b">
        <f>IF(MOD(X1731,9)=0,O1731,IF(MOD(X1731,6)=0,O1731,IF(MOD(X1731,3)=0,O1731)))</f>
        <v>0</v>
      </c>
    </row>
    <row r="1732" spans="1:26">
      <c r="A1732" s="4" t="s">
        <v>1922</v>
      </c>
      <c r="B1732" s="3">
        <f>主线辅助!B1728</f>
        <v>41173099</v>
      </c>
      <c r="C1732" s="3">
        <v>8</v>
      </c>
      <c r="D1732" s="3">
        <v>96</v>
      </c>
      <c r="E1732" s="3">
        <v>3</v>
      </c>
      <c r="F1732" s="25">
        <f t="shared" si="78"/>
        <v>3112885</v>
      </c>
      <c r="G1732" s="25">
        <v>2830650</v>
      </c>
      <c r="H1732" s="26">
        <f>ROUND((F1732/4*5.5+F1732*2.7+F1732/4*10*1)*2,0)*C1732</f>
        <v>327475504</v>
      </c>
      <c r="I1732" s="26">
        <f t="shared" si="79"/>
        <v>297784384</v>
      </c>
      <c r="J1732" s="26"/>
      <c r="K1732" s="35">
        <f>MAX(G1732-MAX(G$5:G1731),0)</f>
        <v>1961</v>
      </c>
      <c r="L1732" s="35">
        <f>MAX(G$5:G1732)</f>
        <v>2830650</v>
      </c>
      <c r="M1732" s="3">
        <v>0.7</v>
      </c>
      <c r="N1732" s="38">
        <f>INT(B1732*0.2)</f>
        <v>8234619</v>
      </c>
      <c r="O1732" s="38">
        <f t="shared" si="80"/>
        <v>1179437</v>
      </c>
      <c r="P1732">
        <f>INT(L1732*2.5)</f>
        <v>7076625</v>
      </c>
      <c r="Q1732">
        <f>INT(L1732/4)</f>
        <v>707662</v>
      </c>
      <c r="W1732" s="4" t="s">
        <v>8284</v>
      </c>
      <c r="X1732">
        <v>8</v>
      </c>
      <c r="Y1732" t="b">
        <f>IF(MOD(X1732,9)=0,N1732,IF(MOD(X1732,6)=0,N1732,IF(MOD(X1732,3)=0,N1732)))</f>
        <v>0</v>
      </c>
      <c r="Z1732" t="b">
        <f>IF(MOD(X1732,9)=0,O1732,IF(MOD(X1732,6)=0,O1732,IF(MOD(X1732,3)=0,O1732)))</f>
        <v>0</v>
      </c>
    </row>
    <row r="1733" spans="1:26">
      <c r="A1733" s="4" t="s">
        <v>1923</v>
      </c>
      <c r="B1733" s="3">
        <f>主线辅助!B1729</f>
        <v>41232993</v>
      </c>
      <c r="C1733" s="3">
        <v>8</v>
      </c>
      <c r="D1733" s="3">
        <v>96</v>
      </c>
      <c r="E1733" s="3">
        <v>3</v>
      </c>
      <c r="F1733" s="25">
        <f t="shared" si="78"/>
        <v>3117413</v>
      </c>
      <c r="G1733" s="25">
        <v>2834768</v>
      </c>
      <c r="H1733" s="26">
        <f>ROUND((F1733/4*5.5+F1733*2.7+F1733/4*10*1)*2,0)*C1733</f>
        <v>327951848</v>
      </c>
      <c r="I1733" s="26">
        <f t="shared" si="79"/>
        <v>298217592</v>
      </c>
      <c r="J1733" s="26"/>
      <c r="K1733" s="35">
        <f>MAX(G1733-MAX(G$5:G1732),0)</f>
        <v>4118</v>
      </c>
      <c r="L1733" s="35">
        <f>MAX(G$5:G1733)</f>
        <v>2834768</v>
      </c>
      <c r="M1733" s="3">
        <v>0.7</v>
      </c>
      <c r="N1733" s="38">
        <f>INT(B1733*0.2)</f>
        <v>8246598</v>
      </c>
      <c r="O1733" s="38">
        <f t="shared" si="80"/>
        <v>1181153</v>
      </c>
      <c r="P1733">
        <f>INT(L1733*2.5)</f>
        <v>7086920</v>
      </c>
      <c r="Q1733">
        <f>INT(L1733/4)</f>
        <v>708692</v>
      </c>
      <c r="W1733" s="4" t="s">
        <v>8284</v>
      </c>
      <c r="X1733">
        <v>9</v>
      </c>
      <c r="Y1733">
        <f>IF(MOD(X1733,9)=0,N1733,IF(MOD(X1733,6)=0,N1733,IF(MOD(X1733,3)=0,N1733)))</f>
        <v>8246598</v>
      </c>
      <c r="Z1733">
        <f>IF(MOD(X1733,9)=0,O1733,IF(MOD(X1733,6)=0,O1733,IF(MOD(X1733,3)=0,O1733)))</f>
        <v>1181153</v>
      </c>
    </row>
    <row r="1734" spans="1:26">
      <c r="A1734" s="4" t="s">
        <v>360</v>
      </c>
      <c r="B1734" s="3">
        <f>主线辅助!B1730</f>
        <v>41261554</v>
      </c>
      <c r="C1734" s="3">
        <v>8</v>
      </c>
      <c r="D1734" s="3">
        <v>96</v>
      </c>
      <c r="E1734" s="3">
        <v>3</v>
      </c>
      <c r="F1734" s="25">
        <f t="shared" ref="F1734:F1797" si="81">INT(B1734/(5-1.9)/C1734/(D1734/2.7)*100/1.5)</f>
        <v>3119573</v>
      </c>
      <c r="G1734" s="25">
        <v>2836731</v>
      </c>
      <c r="H1734" s="26">
        <f>ROUND((F1734/4*5.5+F1734*2.7+F1734/4*10*1)*2,0)*C1734</f>
        <v>328179080</v>
      </c>
      <c r="I1734" s="26">
        <f t="shared" ref="I1734:I1797" si="82">ROUND((G1734/4*5.5+G1734*2.7+G1734/4*10*1)*2,0)*C1734</f>
        <v>298424104</v>
      </c>
      <c r="J1734" s="26"/>
      <c r="K1734" s="35">
        <f>MAX(G1734-MAX(G$5:G1733),0)</f>
        <v>1963</v>
      </c>
      <c r="L1734" s="35">
        <f>MAX(G$5:G1734)</f>
        <v>2836731</v>
      </c>
      <c r="M1734" s="3">
        <v>0.7</v>
      </c>
      <c r="N1734" s="38">
        <f>INT(B1734*0.2)</f>
        <v>8252310</v>
      </c>
      <c r="O1734" s="38">
        <f t="shared" ref="O1734:O1797" si="83">INT((P1734/15)+Q1734)</f>
        <v>1181970</v>
      </c>
      <c r="P1734">
        <f>INT(L1734*2.5)</f>
        <v>7091827</v>
      </c>
      <c r="Q1734">
        <f>INT(L1734/4)</f>
        <v>709182</v>
      </c>
      <c r="W1734" s="4" t="s">
        <v>8284</v>
      </c>
      <c r="X1734">
        <v>10</v>
      </c>
      <c r="Y1734" t="b">
        <f>IF(MOD(X1734,9)=0,N1734,IF(MOD(X1734,6)=0,N1734,IF(MOD(X1734,3)=0,N1734)))</f>
        <v>0</v>
      </c>
      <c r="Z1734" t="b">
        <f>IF(MOD(X1734,9)=0,O1734,IF(MOD(X1734,6)=0,O1734,IF(MOD(X1734,3)=0,O1734)))</f>
        <v>0</v>
      </c>
    </row>
    <row r="1735" spans="1:26">
      <c r="A1735" s="4" t="s">
        <v>1924</v>
      </c>
      <c r="B1735" s="3">
        <f>主线辅助!B1731</f>
        <v>41444487</v>
      </c>
      <c r="C1735" s="3">
        <v>8</v>
      </c>
      <c r="D1735" s="3">
        <v>96</v>
      </c>
      <c r="E1735" s="3">
        <v>3</v>
      </c>
      <c r="F1735" s="25">
        <f t="shared" si="81"/>
        <v>3133403</v>
      </c>
      <c r="G1735" s="25">
        <v>2849308</v>
      </c>
      <c r="H1735" s="26">
        <f>ROUND((F1735/4*5.5+F1735*2.7+F1735/4*10*1)*2,0)*C1735</f>
        <v>329633992</v>
      </c>
      <c r="I1735" s="26">
        <f t="shared" si="82"/>
        <v>299747200</v>
      </c>
      <c r="J1735" s="26"/>
      <c r="K1735" s="35">
        <f>MAX(G1735-MAX(G$5:G1734),0)</f>
        <v>12577</v>
      </c>
      <c r="L1735" s="35">
        <f>MAX(G$5:G1735)</f>
        <v>2849308</v>
      </c>
      <c r="M1735" s="3">
        <v>0.7</v>
      </c>
      <c r="N1735" s="38">
        <f>INT(B1735*0.2)</f>
        <v>8288897</v>
      </c>
      <c r="O1735" s="38">
        <f t="shared" si="83"/>
        <v>1187211</v>
      </c>
      <c r="P1735">
        <f>INT(L1735*2.5)</f>
        <v>7123270</v>
      </c>
      <c r="Q1735">
        <f>INT(L1735/4)</f>
        <v>712327</v>
      </c>
      <c r="W1735" s="4" t="s">
        <v>8285</v>
      </c>
      <c r="X1735">
        <v>1</v>
      </c>
      <c r="Y1735" t="b">
        <f>IF(MOD(X1735,9)=0,N1735,IF(MOD(X1735,6)=0,N1735,IF(MOD(X1735,3)=0,N1735)))</f>
        <v>0</v>
      </c>
      <c r="Z1735" t="b">
        <f>IF(MOD(X1735,9)=0,O1735,IF(MOD(X1735,6)=0,O1735,IF(MOD(X1735,3)=0,O1735)))</f>
        <v>0</v>
      </c>
    </row>
    <row r="1736" spans="1:26">
      <c r="A1736" s="4" t="s">
        <v>1925</v>
      </c>
      <c r="B1736" s="3">
        <f>主线辅助!B1732</f>
        <v>41476356</v>
      </c>
      <c r="C1736" s="3">
        <v>8</v>
      </c>
      <c r="D1736" s="3">
        <v>96</v>
      </c>
      <c r="E1736" s="3">
        <v>3</v>
      </c>
      <c r="F1736" s="25">
        <f t="shared" si="81"/>
        <v>3135813</v>
      </c>
      <c r="G1736" s="25">
        <v>2851499</v>
      </c>
      <c r="H1736" s="26">
        <f>ROUND((F1736/4*5.5+F1736*2.7+F1736/4*10*1)*2,0)*C1736</f>
        <v>329887528</v>
      </c>
      <c r="I1736" s="26">
        <f t="shared" si="82"/>
        <v>299977696</v>
      </c>
      <c r="J1736" s="26"/>
      <c r="K1736" s="35">
        <f>MAX(G1736-MAX(G$5:G1735),0)</f>
        <v>2191</v>
      </c>
      <c r="L1736" s="35">
        <f>MAX(G$5:G1736)</f>
        <v>2851499</v>
      </c>
      <c r="M1736" s="3">
        <v>0.7</v>
      </c>
      <c r="N1736" s="38">
        <f>INT(B1736*0.2)</f>
        <v>8295271</v>
      </c>
      <c r="O1736" s="38">
        <f t="shared" si="83"/>
        <v>1188123</v>
      </c>
      <c r="P1736">
        <f>INT(L1736*2.5)</f>
        <v>7128747</v>
      </c>
      <c r="Q1736">
        <f>INT(L1736/4)</f>
        <v>712874</v>
      </c>
      <c r="W1736" s="4" t="s">
        <v>8285</v>
      </c>
      <c r="X1736">
        <v>2</v>
      </c>
      <c r="Y1736" t="b">
        <f>IF(MOD(X1736,9)=0,N1736,IF(MOD(X1736,6)=0,N1736,IF(MOD(X1736,3)=0,N1736)))</f>
        <v>0</v>
      </c>
      <c r="Z1736" t="b">
        <f>IF(MOD(X1736,9)=0,O1736,IF(MOD(X1736,6)=0,O1736,IF(MOD(X1736,3)=0,O1736)))</f>
        <v>0</v>
      </c>
    </row>
    <row r="1737" spans="1:26">
      <c r="A1737" s="4" t="s">
        <v>1926</v>
      </c>
      <c r="B1737" s="3">
        <f>主线辅助!B1733</f>
        <v>41539730</v>
      </c>
      <c r="C1737" s="3">
        <v>8</v>
      </c>
      <c r="D1737" s="3">
        <v>96</v>
      </c>
      <c r="E1737" s="3">
        <v>3</v>
      </c>
      <c r="F1737" s="25">
        <f t="shared" si="81"/>
        <v>3140604</v>
      </c>
      <c r="G1737" s="25">
        <v>2855856</v>
      </c>
      <c r="H1737" s="26">
        <f>ROUND((F1737/4*5.5+F1737*2.7+F1737/4*10*1)*2,0)*C1737</f>
        <v>330391544</v>
      </c>
      <c r="I1737" s="26">
        <f t="shared" si="82"/>
        <v>300436048</v>
      </c>
      <c r="J1737" s="26"/>
      <c r="K1737" s="35">
        <f>MAX(G1737-MAX(G$5:G1736),0)</f>
        <v>4357</v>
      </c>
      <c r="L1737" s="35">
        <f>MAX(G$5:G1737)</f>
        <v>2855856</v>
      </c>
      <c r="M1737" s="3">
        <v>0.7</v>
      </c>
      <c r="N1737" s="38">
        <f>INT(B1737*0.2)</f>
        <v>8307946</v>
      </c>
      <c r="O1737" s="38">
        <f t="shared" si="83"/>
        <v>1189940</v>
      </c>
      <c r="P1737">
        <f>INT(L1737*2.5)</f>
        <v>7139640</v>
      </c>
      <c r="Q1737">
        <f>INT(L1737/4)</f>
        <v>713964</v>
      </c>
      <c r="W1737" s="4" t="s">
        <v>8285</v>
      </c>
      <c r="X1737">
        <v>3</v>
      </c>
      <c r="Y1737">
        <f>IF(MOD(X1737,9)=0,N1737,IF(MOD(X1737,6)=0,N1737,IF(MOD(X1737,3)=0,N1737)))</f>
        <v>8307946</v>
      </c>
      <c r="Z1737">
        <f>IF(MOD(X1737,9)=0,O1737,IF(MOD(X1737,6)=0,O1737,IF(MOD(X1737,3)=0,O1737)))</f>
        <v>1189940</v>
      </c>
    </row>
    <row r="1738" spans="1:26">
      <c r="A1738" s="4" t="s">
        <v>1927</v>
      </c>
      <c r="B1738" s="3">
        <f>主线辅助!B1734</f>
        <v>41571643</v>
      </c>
      <c r="C1738" s="3">
        <v>8</v>
      </c>
      <c r="D1738" s="3">
        <v>96</v>
      </c>
      <c r="E1738" s="3">
        <v>3</v>
      </c>
      <c r="F1738" s="25">
        <f t="shared" si="81"/>
        <v>3143017</v>
      </c>
      <c r="G1738" s="25">
        <v>2858050</v>
      </c>
      <c r="H1738" s="26">
        <f>ROUND((F1738/4*5.5+F1738*2.7+F1738/4*10*1)*2,0)*C1738</f>
        <v>330645392</v>
      </c>
      <c r="I1738" s="26">
        <f t="shared" si="82"/>
        <v>300666864</v>
      </c>
      <c r="J1738" s="26"/>
      <c r="K1738" s="35">
        <f>MAX(G1738-MAX(G$5:G1737),0)</f>
        <v>2194</v>
      </c>
      <c r="L1738" s="35">
        <f>MAX(G$5:G1738)</f>
        <v>2858050</v>
      </c>
      <c r="M1738" s="3">
        <v>0.7</v>
      </c>
      <c r="N1738" s="38">
        <f>INT(B1738*0.2)</f>
        <v>8314328</v>
      </c>
      <c r="O1738" s="38">
        <f t="shared" si="83"/>
        <v>1190853</v>
      </c>
      <c r="P1738">
        <f>INT(L1738*2.5)</f>
        <v>7145125</v>
      </c>
      <c r="Q1738">
        <f>INT(L1738/4)</f>
        <v>714512</v>
      </c>
      <c r="W1738" s="4" t="s">
        <v>8285</v>
      </c>
      <c r="X1738">
        <v>4</v>
      </c>
      <c r="Y1738" t="b">
        <f>IF(MOD(X1738,9)=0,N1738,IF(MOD(X1738,6)=0,N1738,IF(MOD(X1738,3)=0,N1738)))</f>
        <v>0</v>
      </c>
      <c r="Z1738" t="b">
        <f>IF(MOD(X1738,9)=0,O1738,IF(MOD(X1738,6)=0,O1738,IF(MOD(X1738,3)=0,O1738)))</f>
        <v>0</v>
      </c>
    </row>
    <row r="1739" spans="1:26">
      <c r="A1739" s="4" t="s">
        <v>1928</v>
      </c>
      <c r="B1739" s="3">
        <f>主线辅助!B1735</f>
        <v>41603560</v>
      </c>
      <c r="C1739" s="3">
        <v>8</v>
      </c>
      <c r="D1739" s="3">
        <v>96</v>
      </c>
      <c r="E1739" s="3">
        <v>3</v>
      </c>
      <c r="F1739" s="25">
        <f t="shared" si="81"/>
        <v>3145430</v>
      </c>
      <c r="G1739" s="25">
        <v>2860244</v>
      </c>
      <c r="H1739" s="26">
        <f>ROUND((F1739/4*5.5+F1739*2.7+F1739/4*10*1)*2,0)*C1739</f>
        <v>330899240</v>
      </c>
      <c r="I1739" s="26">
        <f t="shared" si="82"/>
        <v>300897672</v>
      </c>
      <c r="J1739" s="26"/>
      <c r="K1739" s="35">
        <f>MAX(G1739-MAX(G$5:G1738),0)</f>
        <v>2194</v>
      </c>
      <c r="L1739" s="35">
        <f>MAX(G$5:G1739)</f>
        <v>2860244</v>
      </c>
      <c r="M1739" s="3">
        <v>0.7</v>
      </c>
      <c r="N1739" s="38">
        <f>INT(B1739*0.2)</f>
        <v>8320712</v>
      </c>
      <c r="O1739" s="38">
        <f t="shared" si="83"/>
        <v>1191768</v>
      </c>
      <c r="P1739">
        <f>INT(L1739*2.5)</f>
        <v>7150610</v>
      </c>
      <c r="Q1739">
        <f>INT(L1739/4)</f>
        <v>715061</v>
      </c>
      <c r="W1739" s="4" t="s">
        <v>8285</v>
      </c>
      <c r="X1739">
        <v>5</v>
      </c>
      <c r="Y1739" t="b">
        <f>IF(MOD(X1739,9)=0,N1739,IF(MOD(X1739,6)=0,N1739,IF(MOD(X1739,3)=0,N1739)))</f>
        <v>0</v>
      </c>
      <c r="Z1739" t="b">
        <f>IF(MOD(X1739,9)=0,O1739,IF(MOD(X1739,6)=0,O1739,IF(MOD(X1739,3)=0,O1739)))</f>
        <v>0</v>
      </c>
    </row>
    <row r="1740" spans="1:26">
      <c r="A1740" s="4" t="s">
        <v>1929</v>
      </c>
      <c r="B1740" s="3">
        <f>主线辅助!B1736</f>
        <v>41667085</v>
      </c>
      <c r="C1740" s="3">
        <v>8</v>
      </c>
      <c r="D1740" s="3">
        <v>96</v>
      </c>
      <c r="E1740" s="3">
        <v>3</v>
      </c>
      <c r="F1740" s="25">
        <f t="shared" si="81"/>
        <v>3150233</v>
      </c>
      <c r="G1740" s="25">
        <v>2864612</v>
      </c>
      <c r="H1740" s="26">
        <f>ROUND((F1740/4*5.5+F1740*2.7+F1740/4*10*1)*2,0)*C1740</f>
        <v>331404512</v>
      </c>
      <c r="I1740" s="26">
        <f t="shared" si="82"/>
        <v>301357184</v>
      </c>
      <c r="J1740" s="26"/>
      <c r="K1740" s="35">
        <f>MAX(G1740-MAX(G$5:G1739),0)</f>
        <v>4368</v>
      </c>
      <c r="L1740" s="35">
        <f>MAX(G$5:G1740)</f>
        <v>2864612</v>
      </c>
      <c r="M1740" s="3">
        <v>0.7</v>
      </c>
      <c r="N1740" s="38">
        <f>INT(B1740*0.2)</f>
        <v>8333417</v>
      </c>
      <c r="O1740" s="38">
        <f t="shared" si="83"/>
        <v>1193588</v>
      </c>
      <c r="P1740">
        <f>INT(L1740*2.5)</f>
        <v>7161530</v>
      </c>
      <c r="Q1740">
        <f>INT(L1740/4)</f>
        <v>716153</v>
      </c>
      <c r="W1740" s="4" t="s">
        <v>8285</v>
      </c>
      <c r="X1740">
        <v>6</v>
      </c>
      <c r="Y1740">
        <f>IF(MOD(X1740,9)=0,N1740,IF(MOD(X1740,6)=0,N1740,IF(MOD(X1740,3)=0,N1740)))</f>
        <v>8333417</v>
      </c>
      <c r="Z1740">
        <f>IF(MOD(X1740,9)=0,O1740,IF(MOD(X1740,6)=0,O1740,IF(MOD(X1740,3)=0,O1740)))</f>
        <v>1193588</v>
      </c>
    </row>
    <row r="1741" spans="1:26">
      <c r="A1741" s="4" t="s">
        <v>1930</v>
      </c>
      <c r="B1741" s="3">
        <f>主线辅助!B1737</f>
        <v>41699041</v>
      </c>
      <c r="C1741" s="3">
        <v>8</v>
      </c>
      <c r="D1741" s="3">
        <v>96</v>
      </c>
      <c r="E1741" s="3">
        <v>3</v>
      </c>
      <c r="F1741" s="25">
        <f t="shared" si="81"/>
        <v>3152649</v>
      </c>
      <c r="G1741" s="25">
        <v>2866809</v>
      </c>
      <c r="H1741" s="26">
        <f>ROUND((F1741/4*5.5+F1741*2.7+F1741/4*10*1)*2,0)*C1741</f>
        <v>331658672</v>
      </c>
      <c r="I1741" s="26">
        <f t="shared" si="82"/>
        <v>301588304</v>
      </c>
      <c r="J1741" s="26"/>
      <c r="K1741" s="35">
        <f>MAX(G1741-MAX(G$5:G1740),0)</f>
        <v>2197</v>
      </c>
      <c r="L1741" s="35">
        <f>MAX(G$5:G1741)</f>
        <v>2866809</v>
      </c>
      <c r="M1741" s="3">
        <v>0.7</v>
      </c>
      <c r="N1741" s="38">
        <f>INT(B1741*0.2)</f>
        <v>8339808</v>
      </c>
      <c r="O1741" s="38">
        <f t="shared" si="83"/>
        <v>1194503</v>
      </c>
      <c r="P1741">
        <f>INT(L1741*2.5)</f>
        <v>7167022</v>
      </c>
      <c r="Q1741">
        <f>INT(L1741/4)</f>
        <v>716702</v>
      </c>
      <c r="W1741" s="4" t="s">
        <v>8285</v>
      </c>
      <c r="X1741">
        <v>7</v>
      </c>
      <c r="Y1741" t="b">
        <f>IF(MOD(X1741,9)=0,N1741,IF(MOD(X1741,6)=0,N1741,IF(MOD(X1741,3)=0,N1741)))</f>
        <v>0</v>
      </c>
      <c r="Z1741" t="b">
        <f>IF(MOD(X1741,9)=0,O1741,IF(MOD(X1741,6)=0,O1741,IF(MOD(X1741,3)=0,O1741)))</f>
        <v>0</v>
      </c>
    </row>
    <row r="1742" spans="1:26">
      <c r="A1742" s="4" t="s">
        <v>1931</v>
      </c>
      <c r="B1742" s="3">
        <f>主线辅助!B1738</f>
        <v>41731005</v>
      </c>
      <c r="C1742" s="3">
        <v>8</v>
      </c>
      <c r="D1742" s="3">
        <v>96</v>
      </c>
      <c r="E1742" s="3">
        <v>3</v>
      </c>
      <c r="F1742" s="25">
        <f t="shared" si="81"/>
        <v>3155065</v>
      </c>
      <c r="G1742" s="25">
        <v>2869006</v>
      </c>
      <c r="H1742" s="26">
        <f>ROUND((F1742/4*5.5+F1742*2.7+F1742/4*10*1)*2,0)*C1742</f>
        <v>331912840</v>
      </c>
      <c r="I1742" s="26">
        <f t="shared" si="82"/>
        <v>301819432</v>
      </c>
      <c r="J1742" s="26"/>
      <c r="K1742" s="35">
        <f>MAX(G1742-MAX(G$5:G1741),0)</f>
        <v>2197</v>
      </c>
      <c r="L1742" s="35">
        <f>MAX(G$5:G1742)</f>
        <v>2869006</v>
      </c>
      <c r="M1742" s="3">
        <v>0.7</v>
      </c>
      <c r="N1742" s="38">
        <f>INT(B1742*0.2)</f>
        <v>8346201</v>
      </c>
      <c r="O1742" s="38">
        <f t="shared" si="83"/>
        <v>1195418</v>
      </c>
      <c r="P1742">
        <f>INT(L1742*2.5)</f>
        <v>7172515</v>
      </c>
      <c r="Q1742">
        <f>INT(L1742/4)</f>
        <v>717251</v>
      </c>
      <c r="W1742" s="4" t="s">
        <v>8285</v>
      </c>
      <c r="X1742">
        <v>8</v>
      </c>
      <c r="Y1742" t="b">
        <f>IF(MOD(X1742,9)=0,N1742,IF(MOD(X1742,6)=0,N1742,IF(MOD(X1742,3)=0,N1742)))</f>
        <v>0</v>
      </c>
      <c r="Z1742" t="b">
        <f>IF(MOD(X1742,9)=0,O1742,IF(MOD(X1742,6)=0,O1742,IF(MOD(X1742,3)=0,O1742)))</f>
        <v>0</v>
      </c>
    </row>
    <row r="1743" spans="1:26">
      <c r="A1743" s="4" t="s">
        <v>1932</v>
      </c>
      <c r="B1743" s="3">
        <f>主线辅助!B1739</f>
        <v>41794680</v>
      </c>
      <c r="C1743" s="3">
        <v>8</v>
      </c>
      <c r="D1743" s="3">
        <v>96</v>
      </c>
      <c r="E1743" s="3">
        <v>3</v>
      </c>
      <c r="F1743" s="25">
        <f t="shared" si="81"/>
        <v>3159880</v>
      </c>
      <c r="G1743" s="25">
        <v>2873384</v>
      </c>
      <c r="H1743" s="26">
        <f>ROUND((F1743/4*5.5+F1743*2.7+F1743/4*10*1)*2,0)*C1743</f>
        <v>332419376</v>
      </c>
      <c r="I1743" s="26">
        <f t="shared" si="82"/>
        <v>302280000</v>
      </c>
      <c r="J1743" s="26"/>
      <c r="K1743" s="35">
        <f>MAX(G1743-MAX(G$5:G1742),0)</f>
        <v>4378</v>
      </c>
      <c r="L1743" s="35">
        <f>MAX(G$5:G1743)</f>
        <v>2873384</v>
      </c>
      <c r="M1743" s="3">
        <v>0.7</v>
      </c>
      <c r="N1743" s="38">
        <f>INT(B1743*0.2)</f>
        <v>8358936</v>
      </c>
      <c r="O1743" s="38">
        <f t="shared" si="83"/>
        <v>1197243</v>
      </c>
      <c r="P1743">
        <f>INT(L1743*2.5)</f>
        <v>7183460</v>
      </c>
      <c r="Q1743">
        <f>INT(L1743/4)</f>
        <v>718346</v>
      </c>
      <c r="W1743" s="4" t="s">
        <v>8285</v>
      </c>
      <c r="X1743">
        <v>9</v>
      </c>
      <c r="Y1743">
        <f>IF(MOD(X1743,9)=0,N1743,IF(MOD(X1743,6)=0,N1743,IF(MOD(X1743,3)=0,N1743)))</f>
        <v>8358936</v>
      </c>
      <c r="Z1743">
        <f>IF(MOD(X1743,9)=0,O1743,IF(MOD(X1743,6)=0,O1743,IF(MOD(X1743,3)=0,O1743)))</f>
        <v>1197243</v>
      </c>
    </row>
    <row r="1744" spans="1:26">
      <c r="A1744" s="4" t="s">
        <v>362</v>
      </c>
      <c r="B1744" s="3">
        <f>主线辅助!B1740</f>
        <v>41826685</v>
      </c>
      <c r="C1744" s="3">
        <v>8</v>
      </c>
      <c r="D1744" s="3">
        <v>96</v>
      </c>
      <c r="E1744" s="3">
        <v>3</v>
      </c>
      <c r="F1744" s="25">
        <f t="shared" si="81"/>
        <v>3162299</v>
      </c>
      <c r="G1744" s="25">
        <v>2875584</v>
      </c>
      <c r="H1744" s="26">
        <f>ROUND((F1744/4*5.5+F1744*2.7+F1744/4*10*1)*2,0)*C1744</f>
        <v>332673856</v>
      </c>
      <c r="I1744" s="26">
        <f t="shared" si="82"/>
        <v>302511440</v>
      </c>
      <c r="J1744" s="26"/>
      <c r="K1744" s="35">
        <f>MAX(G1744-MAX(G$5:G1743),0)</f>
        <v>2200</v>
      </c>
      <c r="L1744" s="35">
        <f>MAX(G$5:G1744)</f>
        <v>2875584</v>
      </c>
      <c r="M1744" s="3">
        <v>0.7</v>
      </c>
      <c r="N1744" s="38">
        <f>INT(B1744*0.2)</f>
        <v>8365337</v>
      </c>
      <c r="O1744" s="38">
        <f t="shared" si="83"/>
        <v>1198160</v>
      </c>
      <c r="P1744">
        <f>INT(L1744*2.5)</f>
        <v>7188960</v>
      </c>
      <c r="Q1744">
        <f>INT(L1744/4)</f>
        <v>718896</v>
      </c>
      <c r="W1744" s="4" t="s">
        <v>8285</v>
      </c>
      <c r="X1744">
        <v>10</v>
      </c>
      <c r="Y1744" t="b">
        <f>IF(MOD(X1744,9)=0,N1744,IF(MOD(X1744,6)=0,N1744,IF(MOD(X1744,3)=0,N1744)))</f>
        <v>0</v>
      </c>
      <c r="Z1744" t="b">
        <f>IF(MOD(X1744,9)=0,O1744,IF(MOD(X1744,6)=0,O1744,IF(MOD(X1744,3)=0,O1744)))</f>
        <v>0</v>
      </c>
    </row>
    <row r="1745" spans="1:26">
      <c r="A1745" s="4" t="s">
        <v>1933</v>
      </c>
      <c r="B1745" s="3">
        <f>主线辅助!B1741</f>
        <v>42023128</v>
      </c>
      <c r="C1745" s="3">
        <v>8</v>
      </c>
      <c r="D1745" s="3">
        <v>96</v>
      </c>
      <c r="E1745" s="3">
        <v>3</v>
      </c>
      <c r="F1745" s="25">
        <f t="shared" si="81"/>
        <v>3177151</v>
      </c>
      <c r="G1745" s="25">
        <v>2889089</v>
      </c>
      <c r="H1745" s="26">
        <f>ROUND((F1745/4*5.5+F1745*2.7+F1745/4*10*1)*2,0)*C1745</f>
        <v>334236288</v>
      </c>
      <c r="I1745" s="26">
        <f t="shared" si="82"/>
        <v>303932160</v>
      </c>
      <c r="J1745" s="26"/>
      <c r="K1745" s="35">
        <f>MAX(G1745-MAX(G$5:G1744),0)</f>
        <v>13505</v>
      </c>
      <c r="L1745" s="35">
        <f>MAX(G$5:G1745)</f>
        <v>2889089</v>
      </c>
      <c r="M1745" s="3">
        <v>0.7</v>
      </c>
      <c r="N1745" s="38">
        <f>INT(B1745*0.2)</f>
        <v>8404625</v>
      </c>
      <c r="O1745" s="38">
        <f t="shared" si="83"/>
        <v>1203786</v>
      </c>
      <c r="P1745">
        <f>INT(L1745*2.5)</f>
        <v>7222722</v>
      </c>
      <c r="Q1745">
        <f>INT(L1745/4)</f>
        <v>722272</v>
      </c>
      <c r="W1745" s="4" t="s">
        <v>8286</v>
      </c>
      <c r="X1745">
        <v>1</v>
      </c>
      <c r="Y1745" t="b">
        <f>IF(MOD(X1745,9)=0,N1745,IF(MOD(X1745,6)=0,N1745,IF(MOD(X1745,3)=0,N1745)))</f>
        <v>0</v>
      </c>
      <c r="Z1745" t="b">
        <f>IF(MOD(X1745,9)=0,O1745,IF(MOD(X1745,6)=0,O1745,IF(MOD(X1745,3)=0,O1745)))</f>
        <v>0</v>
      </c>
    </row>
    <row r="1746" spans="1:26">
      <c r="A1746" s="4" t="s">
        <v>1934</v>
      </c>
      <c r="B1746" s="3">
        <f>主线辅助!B1742</f>
        <v>42058464</v>
      </c>
      <c r="C1746" s="3">
        <v>8</v>
      </c>
      <c r="D1746" s="3">
        <v>96</v>
      </c>
      <c r="E1746" s="3">
        <v>3</v>
      </c>
      <c r="F1746" s="25">
        <f t="shared" si="81"/>
        <v>3179823</v>
      </c>
      <c r="G1746" s="25">
        <v>2891519</v>
      </c>
      <c r="H1746" s="26">
        <f>ROUND((F1746/4*5.5+F1746*2.7+F1746/4*10*1)*2,0)*C1746</f>
        <v>334517376</v>
      </c>
      <c r="I1746" s="26">
        <f t="shared" si="82"/>
        <v>304187800</v>
      </c>
      <c r="J1746" s="26"/>
      <c r="K1746" s="35">
        <f>MAX(G1746-MAX(G$5:G1745),0)</f>
        <v>2430</v>
      </c>
      <c r="L1746" s="35">
        <f>MAX(G$5:G1746)</f>
        <v>2891519</v>
      </c>
      <c r="M1746" s="3">
        <v>0.7</v>
      </c>
      <c r="N1746" s="38">
        <f>INT(B1746*0.2)</f>
        <v>8411692</v>
      </c>
      <c r="O1746" s="38">
        <f t="shared" si="83"/>
        <v>1204798</v>
      </c>
      <c r="P1746">
        <f>INT(L1746*2.5)</f>
        <v>7228797</v>
      </c>
      <c r="Q1746">
        <f>INT(L1746/4)</f>
        <v>722879</v>
      </c>
      <c r="W1746" s="4" t="s">
        <v>8286</v>
      </c>
      <c r="X1746">
        <v>2</v>
      </c>
      <c r="Y1746" t="b">
        <f>IF(MOD(X1746,9)=0,N1746,IF(MOD(X1746,6)=0,N1746,IF(MOD(X1746,3)=0,N1746)))</f>
        <v>0</v>
      </c>
      <c r="Z1746" t="b">
        <f>IF(MOD(X1746,9)=0,O1746,IF(MOD(X1746,6)=0,O1746,IF(MOD(X1746,3)=0,O1746)))</f>
        <v>0</v>
      </c>
    </row>
    <row r="1747" spans="1:26">
      <c r="A1747" s="4" t="s">
        <v>1935</v>
      </c>
      <c r="B1747" s="3">
        <f>主线辅助!B1743</f>
        <v>42125660</v>
      </c>
      <c r="C1747" s="3">
        <v>8</v>
      </c>
      <c r="D1747" s="3">
        <v>96</v>
      </c>
      <c r="E1747" s="3">
        <v>3</v>
      </c>
      <c r="F1747" s="25">
        <f t="shared" si="81"/>
        <v>3184903</v>
      </c>
      <c r="G1747" s="25">
        <v>2896139</v>
      </c>
      <c r="H1747" s="26">
        <f>ROUND((F1747/4*5.5+F1747*2.7+F1747/4*10*1)*2,0)*C1747</f>
        <v>335051792</v>
      </c>
      <c r="I1747" s="26">
        <f t="shared" si="82"/>
        <v>304673824</v>
      </c>
      <c r="J1747" s="26"/>
      <c r="K1747" s="35">
        <f>MAX(G1747-MAX(G$5:G1746),0)</f>
        <v>4620</v>
      </c>
      <c r="L1747" s="35">
        <f>MAX(G$5:G1747)</f>
        <v>2896139</v>
      </c>
      <c r="M1747" s="3">
        <v>0.7</v>
      </c>
      <c r="N1747" s="38">
        <f>INT(B1747*0.2)</f>
        <v>8425132</v>
      </c>
      <c r="O1747" s="38">
        <f t="shared" si="83"/>
        <v>1206723</v>
      </c>
      <c r="P1747">
        <f>INT(L1747*2.5)</f>
        <v>7240347</v>
      </c>
      <c r="Q1747">
        <f>INT(L1747/4)</f>
        <v>724034</v>
      </c>
      <c r="W1747" s="4" t="s">
        <v>8286</v>
      </c>
      <c r="X1747">
        <v>3</v>
      </c>
      <c r="Y1747">
        <f>IF(MOD(X1747,9)=0,N1747,IF(MOD(X1747,6)=0,N1747,IF(MOD(X1747,3)=0,N1747)))</f>
        <v>8425132</v>
      </c>
      <c r="Z1747">
        <f>IF(MOD(X1747,9)=0,O1747,IF(MOD(X1747,6)=0,O1747,IF(MOD(X1747,3)=0,O1747)))</f>
        <v>1206723</v>
      </c>
    </row>
    <row r="1748" spans="1:26">
      <c r="A1748" s="4" t="s">
        <v>1936</v>
      </c>
      <c r="B1748" s="3">
        <f>主线辅助!B1744</f>
        <v>42161044</v>
      </c>
      <c r="C1748" s="3">
        <v>8</v>
      </c>
      <c r="D1748" s="3">
        <v>96</v>
      </c>
      <c r="E1748" s="3">
        <v>3</v>
      </c>
      <c r="F1748" s="25">
        <f t="shared" si="81"/>
        <v>3187578</v>
      </c>
      <c r="G1748" s="25">
        <v>2898571</v>
      </c>
      <c r="H1748" s="26">
        <f>ROUND((F1748/4*5.5+F1748*2.7+F1748/4*10*1)*2,0)*C1748</f>
        <v>335333208</v>
      </c>
      <c r="I1748" s="26">
        <f t="shared" si="82"/>
        <v>304929672</v>
      </c>
      <c r="J1748" s="26"/>
      <c r="K1748" s="35">
        <f>MAX(G1748-MAX(G$5:G1747),0)</f>
        <v>2432</v>
      </c>
      <c r="L1748" s="35">
        <f>MAX(G$5:G1748)</f>
        <v>2898571</v>
      </c>
      <c r="M1748" s="3">
        <v>0.7</v>
      </c>
      <c r="N1748" s="38">
        <f>INT(B1748*0.2)</f>
        <v>8432208</v>
      </c>
      <c r="O1748" s="38">
        <f t="shared" si="83"/>
        <v>1207737</v>
      </c>
      <c r="P1748">
        <f>INT(L1748*2.5)</f>
        <v>7246427</v>
      </c>
      <c r="Q1748">
        <f>INT(L1748/4)</f>
        <v>724642</v>
      </c>
      <c r="W1748" s="4" t="s">
        <v>8286</v>
      </c>
      <c r="X1748">
        <v>4</v>
      </c>
      <c r="Y1748" t="b">
        <f>IF(MOD(X1748,9)=0,N1748,IF(MOD(X1748,6)=0,N1748,IF(MOD(X1748,3)=0,N1748)))</f>
        <v>0</v>
      </c>
      <c r="Z1748" t="b">
        <f>IF(MOD(X1748,9)=0,O1748,IF(MOD(X1748,6)=0,O1748,IF(MOD(X1748,3)=0,O1748)))</f>
        <v>0</v>
      </c>
    </row>
    <row r="1749" spans="1:26">
      <c r="A1749" s="4" t="s">
        <v>1937</v>
      </c>
      <c r="B1749" s="3">
        <f>主线辅助!B1745</f>
        <v>42196430</v>
      </c>
      <c r="C1749" s="3">
        <v>8</v>
      </c>
      <c r="D1749" s="3">
        <v>96</v>
      </c>
      <c r="E1749" s="3">
        <v>3</v>
      </c>
      <c r="F1749" s="25">
        <f t="shared" si="81"/>
        <v>3190254</v>
      </c>
      <c r="G1749" s="25">
        <v>2901004</v>
      </c>
      <c r="H1749" s="26">
        <f>ROUND((F1749/4*5.5+F1749*2.7+F1749/4*10*1)*2,0)*C1749</f>
        <v>335614720</v>
      </c>
      <c r="I1749" s="26">
        <f t="shared" si="82"/>
        <v>305185624</v>
      </c>
      <c r="J1749" s="26"/>
      <c r="K1749" s="35">
        <f>MAX(G1749-MAX(G$5:G1748),0)</f>
        <v>2433</v>
      </c>
      <c r="L1749" s="35">
        <f>MAX(G$5:G1749)</f>
        <v>2901004</v>
      </c>
      <c r="M1749" s="3">
        <v>0.7</v>
      </c>
      <c r="N1749" s="38">
        <f>INT(B1749*0.2)</f>
        <v>8439286</v>
      </c>
      <c r="O1749" s="38">
        <f t="shared" si="83"/>
        <v>1208751</v>
      </c>
      <c r="P1749">
        <f>INT(L1749*2.5)</f>
        <v>7252510</v>
      </c>
      <c r="Q1749">
        <f>INT(L1749/4)</f>
        <v>725251</v>
      </c>
      <c r="W1749" s="4" t="s">
        <v>8286</v>
      </c>
      <c r="X1749">
        <v>5</v>
      </c>
      <c r="Y1749" t="b">
        <f>IF(MOD(X1749,9)=0,N1749,IF(MOD(X1749,6)=0,N1749,IF(MOD(X1749,3)=0,N1749)))</f>
        <v>0</v>
      </c>
      <c r="Z1749" t="b">
        <f>IF(MOD(X1749,9)=0,O1749,IF(MOD(X1749,6)=0,O1749,IF(MOD(X1749,3)=0,O1749)))</f>
        <v>0</v>
      </c>
    </row>
    <row r="1750" spans="1:26">
      <c r="A1750" s="4" t="s">
        <v>1938</v>
      </c>
      <c r="B1750" s="3">
        <f>主线辅助!B1746</f>
        <v>42263792</v>
      </c>
      <c r="C1750" s="3">
        <v>8</v>
      </c>
      <c r="D1750" s="3">
        <v>96</v>
      </c>
      <c r="E1750" s="3">
        <v>3</v>
      </c>
      <c r="F1750" s="25">
        <f t="shared" si="81"/>
        <v>3195347</v>
      </c>
      <c r="G1750" s="25">
        <v>2905635</v>
      </c>
      <c r="H1750" s="26">
        <f>ROUND((F1750/4*5.5+F1750*2.7+F1750/4*10*1)*2,0)*C1750</f>
        <v>336150504</v>
      </c>
      <c r="I1750" s="26">
        <f t="shared" si="82"/>
        <v>305672800</v>
      </c>
      <c r="J1750" s="26"/>
      <c r="K1750" s="35">
        <f>MAX(G1750-MAX(G$5:G1749),0)</f>
        <v>4631</v>
      </c>
      <c r="L1750" s="35">
        <f>MAX(G$5:G1750)</f>
        <v>2905635</v>
      </c>
      <c r="M1750" s="3">
        <v>0.7</v>
      </c>
      <c r="N1750" s="38">
        <f>INT(B1750*0.2)</f>
        <v>8452758</v>
      </c>
      <c r="O1750" s="38">
        <f t="shared" si="83"/>
        <v>1210680</v>
      </c>
      <c r="P1750">
        <f>INT(L1750*2.5)</f>
        <v>7264087</v>
      </c>
      <c r="Q1750">
        <f>INT(L1750/4)</f>
        <v>726408</v>
      </c>
      <c r="W1750" s="4" t="s">
        <v>8286</v>
      </c>
      <c r="X1750">
        <v>6</v>
      </c>
      <c r="Y1750">
        <f>IF(MOD(X1750,9)=0,N1750,IF(MOD(X1750,6)=0,N1750,IF(MOD(X1750,3)=0,N1750)))</f>
        <v>8452758</v>
      </c>
      <c r="Z1750">
        <f>IF(MOD(X1750,9)=0,O1750,IF(MOD(X1750,6)=0,O1750,IF(MOD(X1750,3)=0,O1750)))</f>
        <v>1210680</v>
      </c>
    </row>
    <row r="1751" spans="1:26">
      <c r="A1751" s="4" t="s">
        <v>1939</v>
      </c>
      <c r="B1751" s="3">
        <f>主线辅助!B1747</f>
        <v>42299225</v>
      </c>
      <c r="C1751" s="3">
        <v>8</v>
      </c>
      <c r="D1751" s="3">
        <v>96</v>
      </c>
      <c r="E1751" s="3">
        <v>3</v>
      </c>
      <c r="F1751" s="25">
        <f t="shared" si="81"/>
        <v>3198026</v>
      </c>
      <c r="G1751" s="25">
        <v>2908071</v>
      </c>
      <c r="H1751" s="26">
        <f>ROUND((F1751/4*5.5+F1751*2.7+F1751/4*10*1)*2,0)*C1751</f>
        <v>336432336</v>
      </c>
      <c r="I1751" s="26">
        <f t="shared" si="82"/>
        <v>305929072</v>
      </c>
      <c r="J1751" s="26"/>
      <c r="K1751" s="35">
        <f>MAX(G1751-MAX(G$5:G1750),0)</f>
        <v>2436</v>
      </c>
      <c r="L1751" s="35">
        <f>MAX(G$5:G1751)</f>
        <v>2908071</v>
      </c>
      <c r="M1751" s="3">
        <v>0.7</v>
      </c>
      <c r="N1751" s="38">
        <f>INT(B1751*0.2)</f>
        <v>8459845</v>
      </c>
      <c r="O1751" s="38">
        <f t="shared" si="83"/>
        <v>1211695</v>
      </c>
      <c r="P1751">
        <f>INT(L1751*2.5)</f>
        <v>7270177</v>
      </c>
      <c r="Q1751">
        <f>INT(L1751/4)</f>
        <v>727017</v>
      </c>
      <c r="W1751" s="4" t="s">
        <v>8286</v>
      </c>
      <c r="X1751">
        <v>7</v>
      </c>
      <c r="Y1751" t="b">
        <f>IF(MOD(X1751,9)=0,N1751,IF(MOD(X1751,6)=0,N1751,IF(MOD(X1751,3)=0,N1751)))</f>
        <v>0</v>
      </c>
      <c r="Z1751" t="b">
        <f>IF(MOD(X1751,9)=0,O1751,IF(MOD(X1751,6)=0,O1751,IF(MOD(X1751,3)=0,O1751)))</f>
        <v>0</v>
      </c>
    </row>
    <row r="1752" spans="1:26">
      <c r="A1752" s="4" t="s">
        <v>1940</v>
      </c>
      <c r="B1752" s="3">
        <f>主线辅助!B1748</f>
        <v>42334663</v>
      </c>
      <c r="C1752" s="3">
        <v>8</v>
      </c>
      <c r="D1752" s="3">
        <v>96</v>
      </c>
      <c r="E1752" s="3">
        <v>3</v>
      </c>
      <c r="F1752" s="25">
        <f t="shared" si="81"/>
        <v>3200705</v>
      </c>
      <c r="G1752" s="25">
        <v>2910508</v>
      </c>
      <c r="H1752" s="26">
        <f>ROUND((F1752/4*5.5+F1752*2.7+F1752/4*10*1)*2,0)*C1752</f>
        <v>336714168</v>
      </c>
      <c r="I1752" s="26">
        <f t="shared" si="82"/>
        <v>306185440</v>
      </c>
      <c r="J1752" s="26"/>
      <c r="K1752" s="35">
        <f>MAX(G1752-MAX(G$5:G1751),0)</f>
        <v>2437</v>
      </c>
      <c r="L1752" s="35">
        <f>MAX(G$5:G1752)</f>
        <v>2910508</v>
      </c>
      <c r="M1752" s="3">
        <v>0.7</v>
      </c>
      <c r="N1752" s="38">
        <f>INT(B1752*0.2)</f>
        <v>8466932</v>
      </c>
      <c r="O1752" s="38">
        <f t="shared" si="83"/>
        <v>1212711</v>
      </c>
      <c r="P1752">
        <f>INT(L1752*2.5)</f>
        <v>7276270</v>
      </c>
      <c r="Q1752">
        <f>INT(L1752/4)</f>
        <v>727627</v>
      </c>
      <c r="W1752" s="4" t="s">
        <v>8286</v>
      </c>
      <c r="X1752">
        <v>8</v>
      </c>
      <c r="Y1752" t="b">
        <f>IF(MOD(X1752,9)=0,N1752,IF(MOD(X1752,6)=0,N1752,IF(MOD(X1752,3)=0,N1752)))</f>
        <v>0</v>
      </c>
      <c r="Z1752" t="b">
        <f>IF(MOD(X1752,9)=0,O1752,IF(MOD(X1752,6)=0,O1752,IF(MOD(X1752,3)=0,O1752)))</f>
        <v>0</v>
      </c>
    </row>
    <row r="1753" spans="1:26">
      <c r="A1753" s="4" t="s">
        <v>1941</v>
      </c>
      <c r="B1753" s="3">
        <f>主线辅助!B1749</f>
        <v>42402191</v>
      </c>
      <c r="C1753" s="3">
        <v>8</v>
      </c>
      <c r="D1753" s="3">
        <v>96</v>
      </c>
      <c r="E1753" s="3">
        <v>3</v>
      </c>
      <c r="F1753" s="25">
        <f t="shared" si="81"/>
        <v>3205810</v>
      </c>
      <c r="G1753" s="25">
        <v>2915150</v>
      </c>
      <c r="H1753" s="26">
        <f>ROUND((F1753/4*5.5+F1753*2.7+F1753/4*10*1)*2,0)*C1753</f>
        <v>337251216</v>
      </c>
      <c r="I1753" s="26">
        <f t="shared" si="82"/>
        <v>306673784</v>
      </c>
      <c r="J1753" s="26"/>
      <c r="K1753" s="35">
        <f>MAX(G1753-MAX(G$5:G1752),0)</f>
        <v>4642</v>
      </c>
      <c r="L1753" s="35">
        <f>MAX(G$5:G1753)</f>
        <v>2915150</v>
      </c>
      <c r="M1753" s="3">
        <v>0.7</v>
      </c>
      <c r="N1753" s="38">
        <f>INT(B1753*0.2)</f>
        <v>8480438</v>
      </c>
      <c r="O1753" s="38">
        <f t="shared" si="83"/>
        <v>1214645</v>
      </c>
      <c r="P1753">
        <f>INT(L1753*2.5)</f>
        <v>7287875</v>
      </c>
      <c r="Q1753">
        <f>INT(L1753/4)</f>
        <v>728787</v>
      </c>
      <c r="W1753" s="4" t="s">
        <v>8286</v>
      </c>
      <c r="X1753">
        <v>9</v>
      </c>
      <c r="Y1753">
        <f>IF(MOD(X1753,9)=0,N1753,IF(MOD(X1753,6)=0,N1753,IF(MOD(X1753,3)=0,N1753)))</f>
        <v>8480438</v>
      </c>
      <c r="Z1753">
        <f>IF(MOD(X1753,9)=0,O1753,IF(MOD(X1753,6)=0,O1753,IF(MOD(X1753,3)=0,O1753)))</f>
        <v>1214645</v>
      </c>
    </row>
    <row r="1754" spans="1:26">
      <c r="A1754" s="4" t="s">
        <v>364</v>
      </c>
      <c r="B1754" s="3">
        <f>主线辅助!B1750</f>
        <v>42437676</v>
      </c>
      <c r="C1754" s="3">
        <v>8</v>
      </c>
      <c r="D1754" s="3">
        <v>96</v>
      </c>
      <c r="E1754" s="3">
        <v>3</v>
      </c>
      <c r="F1754" s="25">
        <f t="shared" si="81"/>
        <v>3208493</v>
      </c>
      <c r="G1754" s="25">
        <v>2917590</v>
      </c>
      <c r="H1754" s="26">
        <f>ROUND((F1754/4*5.5+F1754*2.7+F1754/4*10*1)*2,0)*C1754</f>
        <v>337533464</v>
      </c>
      <c r="I1754" s="26">
        <f t="shared" si="82"/>
        <v>306930472</v>
      </c>
      <c r="J1754" s="26"/>
      <c r="K1754" s="35">
        <f>MAX(G1754-MAX(G$5:G1753),0)</f>
        <v>2440</v>
      </c>
      <c r="L1754" s="35">
        <f>MAX(G$5:G1754)</f>
        <v>2917590</v>
      </c>
      <c r="M1754" s="3">
        <v>0.7</v>
      </c>
      <c r="N1754" s="38">
        <f>INT(B1754*0.2)</f>
        <v>8487535</v>
      </c>
      <c r="O1754" s="38">
        <f t="shared" si="83"/>
        <v>1215662</v>
      </c>
      <c r="P1754">
        <f>INT(L1754*2.5)</f>
        <v>7293975</v>
      </c>
      <c r="Q1754">
        <f>INT(L1754/4)</f>
        <v>729397</v>
      </c>
      <c r="W1754" s="4" t="s">
        <v>8286</v>
      </c>
      <c r="X1754">
        <v>10</v>
      </c>
      <c r="Y1754" t="b">
        <f>IF(MOD(X1754,9)=0,N1754,IF(MOD(X1754,6)=0,N1754,IF(MOD(X1754,3)=0,N1754)))</f>
        <v>0</v>
      </c>
      <c r="Z1754" t="b">
        <f>IF(MOD(X1754,9)=0,O1754,IF(MOD(X1754,6)=0,O1754,IF(MOD(X1754,3)=0,O1754)))</f>
        <v>0</v>
      </c>
    </row>
    <row r="1755" spans="1:26">
      <c r="A1755" s="4" t="s">
        <v>1942</v>
      </c>
      <c r="B1755" s="3">
        <f>主线辅助!B1751</f>
        <v>42648827</v>
      </c>
      <c r="C1755" s="3">
        <v>8</v>
      </c>
      <c r="D1755" s="3">
        <v>98</v>
      </c>
      <c r="E1755" s="3">
        <v>3</v>
      </c>
      <c r="F1755" s="25">
        <f t="shared" si="81"/>
        <v>3158652</v>
      </c>
      <c r="G1755" s="25">
        <v>2872267</v>
      </c>
      <c r="H1755" s="26">
        <f>ROUND((F1755/4*5.5+F1755*2.7+F1755/4*10*1)*2,0)*C1755</f>
        <v>332290192</v>
      </c>
      <c r="I1755" s="26">
        <f t="shared" si="82"/>
        <v>302162488</v>
      </c>
      <c r="J1755" s="26"/>
      <c r="K1755" s="35">
        <f>MAX(G1755-MAX(G$5:G1754),0)</f>
        <v>0</v>
      </c>
      <c r="L1755" s="35">
        <f>MAX(G$5:G1755)</f>
        <v>2917590</v>
      </c>
      <c r="M1755" s="3">
        <v>0.7</v>
      </c>
      <c r="N1755" s="38">
        <f>INT(B1755*0.2)</f>
        <v>8529765</v>
      </c>
      <c r="O1755" s="38">
        <f t="shared" si="83"/>
        <v>1215662</v>
      </c>
      <c r="P1755">
        <f>INT(L1755*2.5)</f>
        <v>7293975</v>
      </c>
      <c r="Q1755">
        <f>INT(L1755/4)</f>
        <v>729397</v>
      </c>
      <c r="W1755" s="4" t="s">
        <v>8287</v>
      </c>
      <c r="X1755">
        <v>1</v>
      </c>
      <c r="Y1755" t="b">
        <f>IF(MOD(X1755,9)=0,N1755,IF(MOD(X1755,6)=0,N1755,IF(MOD(X1755,3)=0,N1755)))</f>
        <v>0</v>
      </c>
      <c r="Z1755" t="b">
        <f>IF(MOD(X1755,9)=0,O1755,IF(MOD(X1755,6)=0,O1755,IF(MOD(X1755,3)=0,O1755)))</f>
        <v>0</v>
      </c>
    </row>
    <row r="1756" spans="1:26">
      <c r="A1756" s="4" t="s">
        <v>1943</v>
      </c>
      <c r="B1756" s="3">
        <f>主线辅助!B1752</f>
        <v>42684361</v>
      </c>
      <c r="C1756" s="3">
        <v>8</v>
      </c>
      <c r="D1756" s="3">
        <v>98</v>
      </c>
      <c r="E1756" s="3">
        <v>3</v>
      </c>
      <c r="F1756" s="25">
        <f t="shared" si="81"/>
        <v>3161284</v>
      </c>
      <c r="G1756" s="25">
        <v>2874661</v>
      </c>
      <c r="H1756" s="26">
        <f>ROUND((F1756/4*5.5+F1756*2.7+F1756/4*10*1)*2,0)*C1756</f>
        <v>332567080</v>
      </c>
      <c r="I1756" s="26">
        <f t="shared" si="82"/>
        <v>302414336</v>
      </c>
      <c r="J1756" s="26"/>
      <c r="K1756" s="35">
        <f>MAX(G1756-MAX(G$5:G1755),0)</f>
        <v>0</v>
      </c>
      <c r="L1756" s="35">
        <f>MAX(G$5:G1756)</f>
        <v>2917590</v>
      </c>
      <c r="M1756" s="3">
        <v>0.7</v>
      </c>
      <c r="N1756" s="38">
        <f>INT(B1756*0.2)</f>
        <v>8536872</v>
      </c>
      <c r="O1756" s="38">
        <f t="shared" si="83"/>
        <v>1215662</v>
      </c>
      <c r="P1756">
        <f>INT(L1756*2.5)</f>
        <v>7293975</v>
      </c>
      <c r="Q1756">
        <f>INT(L1756/4)</f>
        <v>729397</v>
      </c>
      <c r="W1756" s="4" t="s">
        <v>8287</v>
      </c>
      <c r="X1756">
        <v>2</v>
      </c>
      <c r="Y1756" t="b">
        <f>IF(MOD(X1756,9)=0,N1756,IF(MOD(X1756,6)=0,N1756,IF(MOD(X1756,3)=0,N1756)))</f>
        <v>0</v>
      </c>
      <c r="Z1756" t="b">
        <f>IF(MOD(X1756,9)=0,O1756,IF(MOD(X1756,6)=0,O1756,IF(MOD(X1756,3)=0,O1756)))</f>
        <v>0</v>
      </c>
    </row>
    <row r="1757" spans="1:26">
      <c r="A1757" s="4" t="s">
        <v>1944</v>
      </c>
      <c r="B1757" s="3">
        <f>主线辅助!B1753</f>
        <v>42752134</v>
      </c>
      <c r="C1757" s="3">
        <v>8</v>
      </c>
      <c r="D1757" s="3">
        <v>98</v>
      </c>
      <c r="E1757" s="3">
        <v>3</v>
      </c>
      <c r="F1757" s="25">
        <f t="shared" si="81"/>
        <v>3166303</v>
      </c>
      <c r="G1757" s="25">
        <v>2879225</v>
      </c>
      <c r="H1757" s="26">
        <f>ROUND((F1757/4*5.5+F1757*2.7+F1757/4*10*1)*2,0)*C1757</f>
        <v>333095072</v>
      </c>
      <c r="I1757" s="26">
        <f t="shared" si="82"/>
        <v>302894472</v>
      </c>
      <c r="J1757" s="26"/>
      <c r="K1757" s="35">
        <f>MAX(G1757-MAX(G$5:G1756),0)</f>
        <v>0</v>
      </c>
      <c r="L1757" s="35">
        <f>MAX(G$5:G1757)</f>
        <v>2917590</v>
      </c>
      <c r="M1757" s="3">
        <v>0.7</v>
      </c>
      <c r="N1757" s="38">
        <f>INT(B1757*0.2)</f>
        <v>8550426</v>
      </c>
      <c r="O1757" s="38">
        <f t="shared" si="83"/>
        <v>1215662</v>
      </c>
      <c r="P1757">
        <f>INT(L1757*2.5)</f>
        <v>7293975</v>
      </c>
      <c r="Q1757">
        <f>INT(L1757/4)</f>
        <v>729397</v>
      </c>
      <c r="W1757" s="4" t="s">
        <v>8287</v>
      </c>
      <c r="X1757">
        <v>3</v>
      </c>
      <c r="Y1757">
        <f>IF(MOD(X1757,9)=0,N1757,IF(MOD(X1757,6)=0,N1757,IF(MOD(X1757,3)=0,N1757)))</f>
        <v>8550426</v>
      </c>
      <c r="Z1757">
        <f>IF(MOD(X1757,9)=0,O1757,IF(MOD(X1757,6)=0,O1757,IF(MOD(X1757,3)=0,O1757)))</f>
        <v>1215662</v>
      </c>
    </row>
    <row r="1758" spans="1:26">
      <c r="A1758" s="4" t="s">
        <v>1945</v>
      </c>
      <c r="B1758" s="3">
        <f>主线辅助!B1754</f>
        <v>42787712</v>
      </c>
      <c r="C1758" s="3">
        <v>8</v>
      </c>
      <c r="D1758" s="3">
        <v>98</v>
      </c>
      <c r="E1758" s="3">
        <v>3</v>
      </c>
      <c r="F1758" s="25">
        <f t="shared" si="81"/>
        <v>3168938</v>
      </c>
      <c r="G1758" s="25">
        <v>2881621</v>
      </c>
      <c r="H1758" s="26">
        <f>ROUND((F1758/4*5.5+F1758*2.7+F1758/4*10*1)*2,0)*C1758</f>
        <v>333372280</v>
      </c>
      <c r="I1758" s="26">
        <f t="shared" si="82"/>
        <v>303146528</v>
      </c>
      <c r="J1758" s="26"/>
      <c r="K1758" s="35">
        <f>MAX(G1758-MAX(G$5:G1757),0)</f>
        <v>0</v>
      </c>
      <c r="L1758" s="35">
        <f>MAX(G$5:G1758)</f>
        <v>2917590</v>
      </c>
      <c r="M1758" s="3">
        <v>0.7</v>
      </c>
      <c r="N1758" s="38">
        <f>INT(B1758*0.2)</f>
        <v>8557542</v>
      </c>
      <c r="O1758" s="38">
        <f t="shared" si="83"/>
        <v>1215662</v>
      </c>
      <c r="P1758">
        <f>INT(L1758*2.5)</f>
        <v>7293975</v>
      </c>
      <c r="Q1758">
        <f>INT(L1758/4)</f>
        <v>729397</v>
      </c>
      <c r="W1758" s="4" t="s">
        <v>8287</v>
      </c>
      <c r="X1758">
        <v>4</v>
      </c>
      <c r="Y1758" t="b">
        <f>IF(MOD(X1758,9)=0,N1758,IF(MOD(X1758,6)=0,N1758,IF(MOD(X1758,3)=0,N1758)))</f>
        <v>0</v>
      </c>
      <c r="Z1758" t="b">
        <f>IF(MOD(X1758,9)=0,O1758,IF(MOD(X1758,6)=0,O1758,IF(MOD(X1758,3)=0,O1758)))</f>
        <v>0</v>
      </c>
    </row>
    <row r="1759" spans="1:26">
      <c r="A1759" s="4" t="s">
        <v>1946</v>
      </c>
      <c r="B1759" s="3">
        <f>主线辅助!B1755</f>
        <v>42823297</v>
      </c>
      <c r="C1759" s="3">
        <v>8</v>
      </c>
      <c r="D1759" s="3">
        <v>98</v>
      </c>
      <c r="E1759" s="3">
        <v>3</v>
      </c>
      <c r="F1759" s="25">
        <f t="shared" si="81"/>
        <v>3171574</v>
      </c>
      <c r="G1759" s="25">
        <v>2884017</v>
      </c>
      <c r="H1759" s="26">
        <f>ROUND((F1759/4*5.5+F1759*2.7+F1759/4*10*1)*2,0)*C1759</f>
        <v>333649584</v>
      </c>
      <c r="I1759" s="26">
        <f t="shared" si="82"/>
        <v>303398592</v>
      </c>
      <c r="J1759" s="26"/>
      <c r="K1759" s="35">
        <f>MAX(G1759-MAX(G$5:G1758),0)</f>
        <v>0</v>
      </c>
      <c r="L1759" s="35">
        <f>MAX(G$5:G1759)</f>
        <v>2917590</v>
      </c>
      <c r="M1759" s="3">
        <v>0.7</v>
      </c>
      <c r="N1759" s="38">
        <f>INT(B1759*0.2)</f>
        <v>8564659</v>
      </c>
      <c r="O1759" s="38">
        <f t="shared" si="83"/>
        <v>1215662</v>
      </c>
      <c r="P1759">
        <f>INT(L1759*2.5)</f>
        <v>7293975</v>
      </c>
      <c r="Q1759">
        <f>INT(L1759/4)</f>
        <v>729397</v>
      </c>
      <c r="W1759" s="4" t="s">
        <v>8287</v>
      </c>
      <c r="X1759">
        <v>5</v>
      </c>
      <c r="Y1759" t="b">
        <f>IF(MOD(X1759,9)=0,N1759,IF(MOD(X1759,6)=0,N1759,IF(MOD(X1759,3)=0,N1759)))</f>
        <v>0</v>
      </c>
      <c r="Z1759" t="b">
        <f>IF(MOD(X1759,9)=0,O1759,IF(MOD(X1759,6)=0,O1759,IF(MOD(X1759,3)=0,O1759)))</f>
        <v>0</v>
      </c>
    </row>
    <row r="1760" spans="1:26">
      <c r="A1760" s="4" t="s">
        <v>1947</v>
      </c>
      <c r="B1760" s="3">
        <f>主线辅助!B1756</f>
        <v>42891238</v>
      </c>
      <c r="C1760" s="3">
        <v>8</v>
      </c>
      <c r="D1760" s="3">
        <v>98</v>
      </c>
      <c r="E1760" s="3">
        <v>3</v>
      </c>
      <c r="F1760" s="25">
        <f t="shared" si="81"/>
        <v>3176605</v>
      </c>
      <c r="G1760" s="25">
        <v>2888593</v>
      </c>
      <c r="H1760" s="26">
        <f>ROUND((F1760/4*5.5+F1760*2.7+F1760/4*10*1)*2,0)*C1760</f>
        <v>334178848</v>
      </c>
      <c r="I1760" s="26">
        <f t="shared" si="82"/>
        <v>303879984</v>
      </c>
      <c r="J1760" s="26"/>
      <c r="K1760" s="35">
        <f>MAX(G1760-MAX(G$5:G1759),0)</f>
        <v>0</v>
      </c>
      <c r="L1760" s="35">
        <f>MAX(G$5:G1760)</f>
        <v>2917590</v>
      </c>
      <c r="M1760" s="3">
        <v>0.7</v>
      </c>
      <c r="N1760" s="38">
        <f>INT(B1760*0.2)</f>
        <v>8578247</v>
      </c>
      <c r="O1760" s="38">
        <f t="shared" si="83"/>
        <v>1215662</v>
      </c>
      <c r="P1760">
        <f>INT(L1760*2.5)</f>
        <v>7293975</v>
      </c>
      <c r="Q1760">
        <f>INT(L1760/4)</f>
        <v>729397</v>
      </c>
      <c r="W1760" s="4" t="s">
        <v>8287</v>
      </c>
      <c r="X1760">
        <v>6</v>
      </c>
      <c r="Y1760">
        <f>IF(MOD(X1760,9)=0,N1760,IF(MOD(X1760,6)=0,N1760,IF(MOD(X1760,3)=0,N1760)))</f>
        <v>8578247</v>
      </c>
      <c r="Z1760">
        <f>IF(MOD(X1760,9)=0,O1760,IF(MOD(X1760,6)=0,O1760,IF(MOD(X1760,3)=0,O1760)))</f>
        <v>1215662</v>
      </c>
    </row>
    <row r="1761" spans="1:26">
      <c r="A1761" s="4" t="s">
        <v>1948</v>
      </c>
      <c r="B1761" s="3">
        <f>主线辅助!B1757</f>
        <v>42926868</v>
      </c>
      <c r="C1761" s="3">
        <v>8</v>
      </c>
      <c r="D1761" s="3">
        <v>98</v>
      </c>
      <c r="E1761" s="3">
        <v>3</v>
      </c>
      <c r="F1761" s="25">
        <f t="shared" si="81"/>
        <v>3179244</v>
      </c>
      <c r="G1761" s="25">
        <v>2890993</v>
      </c>
      <c r="H1761" s="26">
        <f>ROUND((F1761/4*5.5+F1761*2.7+F1761/4*10*1)*2,0)*C1761</f>
        <v>334456472</v>
      </c>
      <c r="I1761" s="26">
        <f t="shared" si="82"/>
        <v>304132464</v>
      </c>
      <c r="J1761" s="26"/>
      <c r="K1761" s="35">
        <f>MAX(G1761-MAX(G$5:G1760),0)</f>
        <v>0</v>
      </c>
      <c r="L1761" s="35">
        <f>MAX(G$5:G1761)</f>
        <v>2917590</v>
      </c>
      <c r="M1761" s="3">
        <v>0.7</v>
      </c>
      <c r="N1761" s="38">
        <f>INT(B1761*0.2)</f>
        <v>8585373</v>
      </c>
      <c r="O1761" s="38">
        <f t="shared" si="83"/>
        <v>1215662</v>
      </c>
      <c r="P1761">
        <f>INT(L1761*2.5)</f>
        <v>7293975</v>
      </c>
      <c r="Q1761">
        <f>INT(L1761/4)</f>
        <v>729397</v>
      </c>
      <c r="W1761" s="4" t="s">
        <v>8287</v>
      </c>
      <c r="X1761">
        <v>7</v>
      </c>
      <c r="Y1761" t="b">
        <f>IF(MOD(X1761,9)=0,N1761,IF(MOD(X1761,6)=0,N1761,IF(MOD(X1761,3)=0,N1761)))</f>
        <v>0</v>
      </c>
      <c r="Z1761" t="b">
        <f>IF(MOD(X1761,9)=0,O1761,IF(MOD(X1761,6)=0,O1761,IF(MOD(X1761,3)=0,O1761)))</f>
        <v>0</v>
      </c>
    </row>
    <row r="1762" spans="1:26">
      <c r="A1762" s="4" t="s">
        <v>1949</v>
      </c>
      <c r="B1762" s="3">
        <f>主线辅助!B1758</f>
        <v>42962504</v>
      </c>
      <c r="C1762" s="3">
        <v>8</v>
      </c>
      <c r="D1762" s="3">
        <v>98</v>
      </c>
      <c r="E1762" s="3">
        <v>3</v>
      </c>
      <c r="F1762" s="25">
        <f t="shared" si="81"/>
        <v>3181883</v>
      </c>
      <c r="G1762" s="25">
        <v>2893393</v>
      </c>
      <c r="H1762" s="26">
        <f>ROUND((F1762/4*5.5+F1762*2.7+F1762/4*10*1)*2,0)*C1762</f>
        <v>334734088</v>
      </c>
      <c r="I1762" s="26">
        <f t="shared" si="82"/>
        <v>304384944</v>
      </c>
      <c r="J1762" s="26"/>
      <c r="K1762" s="35">
        <f>MAX(G1762-MAX(G$5:G1761),0)</f>
        <v>0</v>
      </c>
      <c r="L1762" s="35">
        <f>MAX(G$5:G1762)</f>
        <v>2917590</v>
      </c>
      <c r="M1762" s="3">
        <v>0.7</v>
      </c>
      <c r="N1762" s="38">
        <f>INT(B1762*0.2)</f>
        <v>8592500</v>
      </c>
      <c r="O1762" s="38">
        <f t="shared" si="83"/>
        <v>1215662</v>
      </c>
      <c r="P1762">
        <f>INT(L1762*2.5)</f>
        <v>7293975</v>
      </c>
      <c r="Q1762">
        <f>INT(L1762/4)</f>
        <v>729397</v>
      </c>
      <c r="W1762" s="4" t="s">
        <v>8287</v>
      </c>
      <c r="X1762">
        <v>8</v>
      </c>
      <c r="Y1762" t="b">
        <f>IF(MOD(X1762,9)=0,N1762,IF(MOD(X1762,6)=0,N1762,IF(MOD(X1762,3)=0,N1762)))</f>
        <v>0</v>
      </c>
      <c r="Z1762" t="b">
        <f>IF(MOD(X1762,9)=0,O1762,IF(MOD(X1762,6)=0,O1762,IF(MOD(X1762,3)=0,O1762)))</f>
        <v>0</v>
      </c>
    </row>
    <row r="1763" spans="1:26">
      <c r="A1763" s="4" t="s">
        <v>1950</v>
      </c>
      <c r="B1763" s="3">
        <f>主线辅助!B1759</f>
        <v>43030611</v>
      </c>
      <c r="C1763" s="3">
        <v>8</v>
      </c>
      <c r="D1763" s="3">
        <v>98</v>
      </c>
      <c r="E1763" s="3">
        <v>3</v>
      </c>
      <c r="F1763" s="25">
        <f t="shared" si="81"/>
        <v>3186928</v>
      </c>
      <c r="G1763" s="25">
        <v>2897979</v>
      </c>
      <c r="H1763" s="26">
        <f>ROUND((F1763/4*5.5+F1763*2.7+F1763/4*10*1)*2,0)*C1763</f>
        <v>335264824</v>
      </c>
      <c r="I1763" s="26">
        <f t="shared" si="82"/>
        <v>304867392</v>
      </c>
      <c r="J1763" s="26"/>
      <c r="K1763" s="35">
        <f>MAX(G1763-MAX(G$5:G1762),0)</f>
        <v>0</v>
      </c>
      <c r="L1763" s="35">
        <f>MAX(G$5:G1763)</f>
        <v>2917590</v>
      </c>
      <c r="M1763" s="3">
        <v>0.7</v>
      </c>
      <c r="N1763" s="38">
        <f>INT(B1763*0.2)</f>
        <v>8606122</v>
      </c>
      <c r="O1763" s="38">
        <f t="shared" si="83"/>
        <v>1215662</v>
      </c>
      <c r="P1763">
        <f>INT(L1763*2.5)</f>
        <v>7293975</v>
      </c>
      <c r="Q1763">
        <f>INT(L1763/4)</f>
        <v>729397</v>
      </c>
      <c r="W1763" s="4" t="s">
        <v>8287</v>
      </c>
      <c r="X1763">
        <v>9</v>
      </c>
      <c r="Y1763">
        <f>IF(MOD(X1763,9)=0,N1763,IF(MOD(X1763,6)=0,N1763,IF(MOD(X1763,3)=0,N1763)))</f>
        <v>8606122</v>
      </c>
      <c r="Z1763">
        <f>IF(MOD(X1763,9)=0,O1763,IF(MOD(X1763,6)=0,O1763,IF(MOD(X1763,3)=0,O1763)))</f>
        <v>1215662</v>
      </c>
    </row>
    <row r="1764" spans="1:26">
      <c r="A1764" s="4" t="s">
        <v>366</v>
      </c>
      <c r="B1764" s="3">
        <f>主线辅助!B1760</f>
        <v>43066292</v>
      </c>
      <c r="C1764" s="3">
        <v>8</v>
      </c>
      <c r="D1764" s="3">
        <v>98</v>
      </c>
      <c r="E1764" s="3">
        <v>3</v>
      </c>
      <c r="F1764" s="25">
        <f t="shared" si="81"/>
        <v>3189570</v>
      </c>
      <c r="G1764" s="25">
        <v>2900382</v>
      </c>
      <c r="H1764" s="26">
        <f>ROUND((F1764/4*5.5+F1764*2.7+F1764/4*10*1)*2,0)*C1764</f>
        <v>335542768</v>
      </c>
      <c r="I1764" s="26">
        <f t="shared" si="82"/>
        <v>305120184</v>
      </c>
      <c r="J1764" s="26"/>
      <c r="K1764" s="35">
        <f>MAX(G1764-MAX(G$5:G1763),0)</f>
        <v>0</v>
      </c>
      <c r="L1764" s="35">
        <f>MAX(G$5:G1764)</f>
        <v>2917590</v>
      </c>
      <c r="M1764" s="3">
        <v>0.7</v>
      </c>
      <c r="N1764" s="38">
        <f>INT(B1764*0.2)</f>
        <v>8613258</v>
      </c>
      <c r="O1764" s="38">
        <f t="shared" si="83"/>
        <v>1215662</v>
      </c>
      <c r="P1764">
        <f>INT(L1764*2.5)</f>
        <v>7293975</v>
      </c>
      <c r="Q1764">
        <f>INT(L1764/4)</f>
        <v>729397</v>
      </c>
      <c r="W1764" s="4" t="s">
        <v>8287</v>
      </c>
      <c r="X1764">
        <v>10</v>
      </c>
      <c r="Y1764" t="b">
        <f>IF(MOD(X1764,9)=0,N1764,IF(MOD(X1764,6)=0,N1764,IF(MOD(X1764,3)=0,N1764)))</f>
        <v>0</v>
      </c>
      <c r="Z1764" t="b">
        <f>IF(MOD(X1764,9)=0,O1764,IF(MOD(X1764,6)=0,O1764,IF(MOD(X1764,3)=0,O1764)))</f>
        <v>0</v>
      </c>
    </row>
    <row r="1765" spans="1:26">
      <c r="A1765" s="4" t="s">
        <v>1951</v>
      </c>
      <c r="B1765" s="3">
        <f>主线辅助!B1761</f>
        <v>43280058</v>
      </c>
      <c r="C1765" s="3">
        <v>8</v>
      </c>
      <c r="D1765" s="3">
        <v>98</v>
      </c>
      <c r="E1765" s="3">
        <v>3</v>
      </c>
      <c r="F1765" s="25">
        <f t="shared" si="81"/>
        <v>3205402</v>
      </c>
      <c r="G1765" s="25">
        <v>2914779</v>
      </c>
      <c r="H1765" s="26">
        <f>ROUND((F1765/4*5.5+F1765*2.7+F1765/4*10*1)*2,0)*C1765</f>
        <v>337208288</v>
      </c>
      <c r="I1765" s="26">
        <f t="shared" si="82"/>
        <v>306634752</v>
      </c>
      <c r="J1765" s="26"/>
      <c r="K1765" s="35">
        <f>MAX(G1765-MAX(G$5:G1764),0)</f>
        <v>0</v>
      </c>
      <c r="L1765" s="35">
        <f>MAX(G$5:G1765)</f>
        <v>2917590</v>
      </c>
      <c r="M1765" s="3">
        <v>0.7</v>
      </c>
      <c r="N1765" s="38">
        <f>INT(B1765*0.2)</f>
        <v>8656011</v>
      </c>
      <c r="O1765" s="38">
        <f t="shared" si="83"/>
        <v>1215662</v>
      </c>
      <c r="P1765">
        <f>INT(L1765*2.5)</f>
        <v>7293975</v>
      </c>
      <c r="Q1765">
        <f>INT(L1765/4)</f>
        <v>729397</v>
      </c>
      <c r="W1765" s="4" t="s">
        <v>8288</v>
      </c>
      <c r="X1765">
        <v>1</v>
      </c>
      <c r="Y1765" t="b">
        <f>IF(MOD(X1765,9)=0,N1765,IF(MOD(X1765,6)=0,N1765,IF(MOD(X1765,3)=0,N1765)))</f>
        <v>0</v>
      </c>
      <c r="Z1765" t="b">
        <f>IF(MOD(X1765,9)=0,O1765,IF(MOD(X1765,6)=0,O1765,IF(MOD(X1765,3)=0,O1765)))</f>
        <v>0</v>
      </c>
    </row>
    <row r="1766" spans="1:26">
      <c r="A1766" s="4" t="s">
        <v>1952</v>
      </c>
      <c r="B1766" s="3">
        <f>主线辅助!B1762</f>
        <v>43315786</v>
      </c>
      <c r="C1766" s="3">
        <v>8</v>
      </c>
      <c r="D1766" s="3">
        <v>98</v>
      </c>
      <c r="E1766" s="3">
        <v>3</v>
      </c>
      <c r="F1766" s="25">
        <f t="shared" si="81"/>
        <v>3208048</v>
      </c>
      <c r="G1766" s="25">
        <v>2917185</v>
      </c>
      <c r="H1766" s="26">
        <f>ROUND((F1766/4*5.5+F1766*2.7+F1766/4*10*1)*2,0)*C1766</f>
        <v>337486648</v>
      </c>
      <c r="I1766" s="26">
        <f t="shared" si="82"/>
        <v>306887864</v>
      </c>
      <c r="J1766" s="26"/>
      <c r="K1766" s="35">
        <f>MAX(G1766-MAX(G$5:G1765),0)</f>
        <v>0</v>
      </c>
      <c r="L1766" s="35">
        <f>MAX(G$5:G1766)</f>
        <v>2917590</v>
      </c>
      <c r="M1766" s="3">
        <v>0.7</v>
      </c>
      <c r="N1766" s="38">
        <f>INT(B1766*0.2)</f>
        <v>8663157</v>
      </c>
      <c r="O1766" s="38">
        <f t="shared" si="83"/>
        <v>1215662</v>
      </c>
      <c r="P1766">
        <f>INT(L1766*2.5)</f>
        <v>7293975</v>
      </c>
      <c r="Q1766">
        <f>INT(L1766/4)</f>
        <v>729397</v>
      </c>
      <c r="W1766" s="4" t="s">
        <v>8288</v>
      </c>
      <c r="X1766">
        <v>2</v>
      </c>
      <c r="Y1766" t="b">
        <f>IF(MOD(X1766,9)=0,N1766,IF(MOD(X1766,6)=0,N1766,IF(MOD(X1766,3)=0,N1766)))</f>
        <v>0</v>
      </c>
      <c r="Z1766" t="b">
        <f>IF(MOD(X1766,9)=0,O1766,IF(MOD(X1766,6)=0,O1766,IF(MOD(X1766,3)=0,O1766)))</f>
        <v>0</v>
      </c>
    </row>
    <row r="1767" spans="1:26">
      <c r="A1767" s="4" t="s">
        <v>1953</v>
      </c>
      <c r="B1767" s="3">
        <f>主线辅助!B1763</f>
        <v>43384140</v>
      </c>
      <c r="C1767" s="3">
        <v>8</v>
      </c>
      <c r="D1767" s="3">
        <v>98</v>
      </c>
      <c r="E1767" s="3">
        <v>3</v>
      </c>
      <c r="F1767" s="25">
        <f t="shared" si="81"/>
        <v>3213111</v>
      </c>
      <c r="G1767" s="25">
        <v>2921789</v>
      </c>
      <c r="H1767" s="26">
        <f>ROUND((F1767/4*5.5+F1767*2.7+F1767/4*10*1)*2,0)*C1767</f>
        <v>338019280</v>
      </c>
      <c r="I1767" s="26">
        <f t="shared" si="82"/>
        <v>307372200</v>
      </c>
      <c r="J1767" s="26"/>
      <c r="K1767" s="35">
        <f>MAX(G1767-MAX(G$5:G1766),0)</f>
        <v>4199</v>
      </c>
      <c r="L1767" s="35">
        <f>MAX(G$5:G1767)</f>
        <v>2921789</v>
      </c>
      <c r="M1767" s="3">
        <v>0.7</v>
      </c>
      <c r="N1767" s="38">
        <f>INT(B1767*0.2)</f>
        <v>8676828</v>
      </c>
      <c r="O1767" s="38">
        <f t="shared" si="83"/>
        <v>1217411</v>
      </c>
      <c r="P1767">
        <f>INT(L1767*2.5)</f>
        <v>7304472</v>
      </c>
      <c r="Q1767">
        <f>INT(L1767/4)</f>
        <v>730447</v>
      </c>
      <c r="W1767" s="4" t="s">
        <v>8288</v>
      </c>
      <c r="X1767">
        <v>3</v>
      </c>
      <c r="Y1767">
        <f>IF(MOD(X1767,9)=0,N1767,IF(MOD(X1767,6)=0,N1767,IF(MOD(X1767,3)=0,N1767)))</f>
        <v>8676828</v>
      </c>
      <c r="Z1767">
        <f>IF(MOD(X1767,9)=0,O1767,IF(MOD(X1767,6)=0,O1767,IF(MOD(X1767,3)=0,O1767)))</f>
        <v>1217411</v>
      </c>
    </row>
    <row r="1768" spans="1:26">
      <c r="A1768" s="4" t="s">
        <v>1954</v>
      </c>
      <c r="B1768" s="3">
        <f>主线辅助!B1764</f>
        <v>43419916</v>
      </c>
      <c r="C1768" s="3">
        <v>8</v>
      </c>
      <c r="D1768" s="3">
        <v>98</v>
      </c>
      <c r="E1768" s="3">
        <v>3</v>
      </c>
      <c r="F1768" s="25">
        <f t="shared" si="81"/>
        <v>3215760</v>
      </c>
      <c r="G1768" s="25">
        <v>2924198</v>
      </c>
      <c r="H1768" s="26">
        <f>ROUND((F1768/4*5.5+F1768*2.7+F1768/4*10*1)*2,0)*C1768</f>
        <v>338297952</v>
      </c>
      <c r="I1768" s="26">
        <f t="shared" si="82"/>
        <v>307625632</v>
      </c>
      <c r="J1768" s="26"/>
      <c r="K1768" s="35">
        <f>MAX(G1768-MAX(G$5:G1767),0)</f>
        <v>2409</v>
      </c>
      <c r="L1768" s="35">
        <f>MAX(G$5:G1768)</f>
        <v>2924198</v>
      </c>
      <c r="M1768" s="3">
        <v>0.7</v>
      </c>
      <c r="N1768" s="38">
        <f>INT(B1768*0.2)</f>
        <v>8683983</v>
      </c>
      <c r="O1768" s="38">
        <f t="shared" si="83"/>
        <v>1218415</v>
      </c>
      <c r="P1768">
        <f>INT(L1768*2.5)</f>
        <v>7310495</v>
      </c>
      <c r="Q1768">
        <f>INT(L1768/4)</f>
        <v>731049</v>
      </c>
      <c r="W1768" s="4" t="s">
        <v>8288</v>
      </c>
      <c r="X1768">
        <v>4</v>
      </c>
      <c r="Y1768" t="b">
        <f>IF(MOD(X1768,9)=0,N1768,IF(MOD(X1768,6)=0,N1768,IF(MOD(X1768,3)=0,N1768)))</f>
        <v>0</v>
      </c>
      <c r="Z1768" t="b">
        <f>IF(MOD(X1768,9)=0,O1768,IF(MOD(X1768,6)=0,O1768,IF(MOD(X1768,3)=0,O1768)))</f>
        <v>0</v>
      </c>
    </row>
    <row r="1769" spans="1:26">
      <c r="A1769" s="4" t="s">
        <v>1955</v>
      </c>
      <c r="B1769" s="3">
        <f>主线辅助!B1765</f>
        <v>43455697</v>
      </c>
      <c r="C1769" s="3">
        <v>8</v>
      </c>
      <c r="D1769" s="3">
        <v>98</v>
      </c>
      <c r="E1769" s="3">
        <v>3</v>
      </c>
      <c r="F1769" s="25">
        <f t="shared" si="81"/>
        <v>3218410</v>
      </c>
      <c r="G1769" s="25">
        <v>2926608</v>
      </c>
      <c r="H1769" s="26">
        <f>ROUND((F1769/4*5.5+F1769*2.7+F1769/4*10*1)*2,0)*C1769</f>
        <v>338576736</v>
      </c>
      <c r="I1769" s="26">
        <f t="shared" si="82"/>
        <v>307879160</v>
      </c>
      <c r="J1769" s="26"/>
      <c r="K1769" s="35">
        <f>MAX(G1769-MAX(G$5:G1768),0)</f>
        <v>2410</v>
      </c>
      <c r="L1769" s="35">
        <f>MAX(G$5:G1769)</f>
        <v>2926608</v>
      </c>
      <c r="M1769" s="3">
        <v>0.7</v>
      </c>
      <c r="N1769" s="38">
        <f>INT(B1769*0.2)</f>
        <v>8691139</v>
      </c>
      <c r="O1769" s="38">
        <f t="shared" si="83"/>
        <v>1219420</v>
      </c>
      <c r="P1769">
        <f>INT(L1769*2.5)</f>
        <v>7316520</v>
      </c>
      <c r="Q1769">
        <f>INT(L1769/4)</f>
        <v>731652</v>
      </c>
      <c r="W1769" s="4" t="s">
        <v>8288</v>
      </c>
      <c r="X1769">
        <v>5</v>
      </c>
      <c r="Y1769" t="b">
        <f>IF(MOD(X1769,9)=0,N1769,IF(MOD(X1769,6)=0,N1769,IF(MOD(X1769,3)=0,N1769)))</f>
        <v>0</v>
      </c>
      <c r="Z1769" t="b">
        <f>IF(MOD(X1769,9)=0,O1769,IF(MOD(X1769,6)=0,O1769,IF(MOD(X1769,3)=0,O1769)))</f>
        <v>0</v>
      </c>
    </row>
    <row r="1770" spans="1:26">
      <c r="A1770" s="4" t="s">
        <v>1956</v>
      </c>
      <c r="B1770" s="3">
        <f>主线辅助!B1766</f>
        <v>43524218</v>
      </c>
      <c r="C1770" s="3">
        <v>8</v>
      </c>
      <c r="D1770" s="3">
        <v>98</v>
      </c>
      <c r="E1770" s="3">
        <v>3</v>
      </c>
      <c r="F1770" s="25">
        <f t="shared" si="81"/>
        <v>3223485</v>
      </c>
      <c r="G1770" s="25">
        <v>2931222</v>
      </c>
      <c r="H1770" s="26">
        <f>ROUND((F1770/4*5.5+F1770*2.7+F1770/4*10*1)*2,0)*C1770</f>
        <v>339110624</v>
      </c>
      <c r="I1770" s="26">
        <f t="shared" si="82"/>
        <v>308364552</v>
      </c>
      <c r="J1770" s="26"/>
      <c r="K1770" s="35">
        <f>MAX(G1770-MAX(G$5:G1769),0)</f>
        <v>4614</v>
      </c>
      <c r="L1770" s="35">
        <f>MAX(G$5:G1770)</f>
        <v>2931222</v>
      </c>
      <c r="M1770" s="3">
        <v>0.7</v>
      </c>
      <c r="N1770" s="38">
        <f>INT(B1770*0.2)</f>
        <v>8704843</v>
      </c>
      <c r="O1770" s="38">
        <f t="shared" si="83"/>
        <v>1221342</v>
      </c>
      <c r="P1770">
        <f>INT(L1770*2.5)</f>
        <v>7328055</v>
      </c>
      <c r="Q1770">
        <f>INT(L1770/4)</f>
        <v>732805</v>
      </c>
      <c r="W1770" s="4" t="s">
        <v>8288</v>
      </c>
      <c r="X1770">
        <v>6</v>
      </c>
      <c r="Y1770">
        <f>IF(MOD(X1770,9)=0,N1770,IF(MOD(X1770,6)=0,N1770,IF(MOD(X1770,3)=0,N1770)))</f>
        <v>8704843</v>
      </c>
      <c r="Z1770">
        <f>IF(MOD(X1770,9)=0,O1770,IF(MOD(X1770,6)=0,O1770,IF(MOD(X1770,3)=0,O1770)))</f>
        <v>1221342</v>
      </c>
    </row>
    <row r="1771" spans="1:26">
      <c r="A1771" s="4" t="s">
        <v>1957</v>
      </c>
      <c r="B1771" s="3">
        <f>主线辅助!B1767</f>
        <v>43560046</v>
      </c>
      <c r="C1771" s="3">
        <v>8</v>
      </c>
      <c r="D1771" s="3">
        <v>98</v>
      </c>
      <c r="E1771" s="3">
        <v>3</v>
      </c>
      <c r="F1771" s="25">
        <f t="shared" si="81"/>
        <v>3226139</v>
      </c>
      <c r="G1771" s="25">
        <v>2933635</v>
      </c>
      <c r="H1771" s="26">
        <f>ROUND((F1771/4*5.5+F1771*2.7+F1771/4*10*1)*2,0)*C1771</f>
        <v>339389824</v>
      </c>
      <c r="I1771" s="26">
        <f t="shared" si="82"/>
        <v>308618400</v>
      </c>
      <c r="J1771" s="26"/>
      <c r="K1771" s="35">
        <f>MAX(G1771-MAX(G$5:G1770),0)</f>
        <v>2413</v>
      </c>
      <c r="L1771" s="35">
        <f>MAX(G$5:G1771)</f>
        <v>2933635</v>
      </c>
      <c r="M1771" s="3">
        <v>0.7</v>
      </c>
      <c r="N1771" s="38">
        <f>INT(B1771*0.2)</f>
        <v>8712009</v>
      </c>
      <c r="O1771" s="38">
        <f t="shared" si="83"/>
        <v>1222347</v>
      </c>
      <c r="P1771">
        <f>INT(L1771*2.5)</f>
        <v>7334087</v>
      </c>
      <c r="Q1771">
        <f>INT(L1771/4)</f>
        <v>733408</v>
      </c>
      <c r="W1771" s="4" t="s">
        <v>8288</v>
      </c>
      <c r="X1771">
        <v>7</v>
      </c>
      <c r="Y1771" t="b">
        <f>IF(MOD(X1771,9)=0,N1771,IF(MOD(X1771,6)=0,N1771,IF(MOD(X1771,3)=0,N1771)))</f>
        <v>0</v>
      </c>
      <c r="Z1771" t="b">
        <f>IF(MOD(X1771,9)=0,O1771,IF(MOD(X1771,6)=0,O1771,IF(MOD(X1771,3)=0,O1771)))</f>
        <v>0</v>
      </c>
    </row>
    <row r="1772" spans="1:26">
      <c r="A1772" s="4" t="s">
        <v>1958</v>
      </c>
      <c r="B1772" s="3">
        <f>主线辅助!B1768</f>
        <v>43595879</v>
      </c>
      <c r="C1772" s="3">
        <v>8</v>
      </c>
      <c r="D1772" s="3">
        <v>98</v>
      </c>
      <c r="E1772" s="3">
        <v>3</v>
      </c>
      <c r="F1772" s="25">
        <f t="shared" si="81"/>
        <v>3228792</v>
      </c>
      <c r="G1772" s="25">
        <v>2936048</v>
      </c>
      <c r="H1772" s="26">
        <f>ROUND((F1772/4*5.5+F1772*2.7+F1772/4*10*1)*2,0)*C1772</f>
        <v>339668920</v>
      </c>
      <c r="I1772" s="26">
        <f t="shared" si="82"/>
        <v>308872248</v>
      </c>
      <c r="J1772" s="26"/>
      <c r="K1772" s="35">
        <f>MAX(G1772-MAX(G$5:G1771),0)</f>
        <v>2413</v>
      </c>
      <c r="L1772" s="35">
        <f>MAX(G$5:G1772)</f>
        <v>2936048</v>
      </c>
      <c r="M1772" s="3">
        <v>0.7</v>
      </c>
      <c r="N1772" s="38">
        <f>INT(B1772*0.2)</f>
        <v>8719175</v>
      </c>
      <c r="O1772" s="38">
        <f t="shared" si="83"/>
        <v>1223353</v>
      </c>
      <c r="P1772">
        <f>INT(L1772*2.5)</f>
        <v>7340120</v>
      </c>
      <c r="Q1772">
        <f>INT(L1772/4)</f>
        <v>734012</v>
      </c>
      <c r="W1772" s="4" t="s">
        <v>8288</v>
      </c>
      <c r="X1772">
        <v>8</v>
      </c>
      <c r="Y1772" t="b">
        <f>IF(MOD(X1772,9)=0,N1772,IF(MOD(X1772,6)=0,N1772,IF(MOD(X1772,3)=0,N1772)))</f>
        <v>0</v>
      </c>
      <c r="Z1772" t="b">
        <f>IF(MOD(X1772,9)=0,O1772,IF(MOD(X1772,6)=0,O1772,IF(MOD(X1772,3)=0,O1772)))</f>
        <v>0</v>
      </c>
    </row>
    <row r="1773" spans="1:26">
      <c r="A1773" s="4" t="s">
        <v>1959</v>
      </c>
      <c r="B1773" s="3">
        <f>主线辅助!B1769</f>
        <v>43664565</v>
      </c>
      <c r="C1773" s="3">
        <v>8</v>
      </c>
      <c r="D1773" s="3">
        <v>98</v>
      </c>
      <c r="E1773" s="3">
        <v>3</v>
      </c>
      <c r="F1773" s="25">
        <f t="shared" si="81"/>
        <v>3233879</v>
      </c>
      <c r="G1773" s="25">
        <v>2940674</v>
      </c>
      <c r="H1773" s="26">
        <f>ROUND((F1773/4*5.5+F1773*2.7+F1773/4*10*1)*2,0)*C1773</f>
        <v>340204072</v>
      </c>
      <c r="I1773" s="26">
        <f t="shared" si="82"/>
        <v>309358904</v>
      </c>
      <c r="J1773" s="26"/>
      <c r="K1773" s="35">
        <f>MAX(G1773-MAX(G$5:G1772),0)</f>
        <v>4626</v>
      </c>
      <c r="L1773" s="35">
        <f>MAX(G$5:G1773)</f>
        <v>2940674</v>
      </c>
      <c r="M1773" s="3">
        <v>0.7</v>
      </c>
      <c r="N1773" s="38">
        <f>INT(B1773*0.2)</f>
        <v>8732913</v>
      </c>
      <c r="O1773" s="38">
        <f t="shared" si="83"/>
        <v>1225280</v>
      </c>
      <c r="P1773">
        <f>INT(L1773*2.5)</f>
        <v>7351685</v>
      </c>
      <c r="Q1773">
        <f>INT(L1773/4)</f>
        <v>735168</v>
      </c>
      <c r="W1773" s="4" t="s">
        <v>8288</v>
      </c>
      <c r="X1773">
        <v>9</v>
      </c>
      <c r="Y1773">
        <f>IF(MOD(X1773,9)=0,N1773,IF(MOD(X1773,6)=0,N1773,IF(MOD(X1773,3)=0,N1773)))</f>
        <v>8732913</v>
      </c>
      <c r="Z1773">
        <f>IF(MOD(X1773,9)=0,O1773,IF(MOD(X1773,6)=0,O1773,IF(MOD(X1773,3)=0,O1773)))</f>
        <v>1225280</v>
      </c>
    </row>
    <row r="1774" spans="1:26">
      <c r="A1774" s="4" t="s">
        <v>368</v>
      </c>
      <c r="B1774" s="3">
        <f>主线辅助!B1770</f>
        <v>43700446</v>
      </c>
      <c r="C1774" s="3">
        <v>8</v>
      </c>
      <c r="D1774" s="3">
        <v>98</v>
      </c>
      <c r="E1774" s="3">
        <v>3</v>
      </c>
      <c r="F1774" s="25">
        <f t="shared" si="81"/>
        <v>3236537</v>
      </c>
      <c r="G1774" s="25">
        <v>2943091</v>
      </c>
      <c r="H1774" s="26">
        <f>ROUND((F1774/4*5.5+F1774*2.7+F1774/4*10*1)*2,0)*C1774</f>
        <v>340483696</v>
      </c>
      <c r="I1774" s="26">
        <f t="shared" si="82"/>
        <v>309613176</v>
      </c>
      <c r="J1774" s="26"/>
      <c r="K1774" s="35">
        <f>MAX(G1774-MAX(G$5:G1773),0)</f>
        <v>2417</v>
      </c>
      <c r="L1774" s="35">
        <f>MAX(G$5:G1774)</f>
        <v>2943091</v>
      </c>
      <c r="M1774" s="3">
        <v>0.7</v>
      </c>
      <c r="N1774" s="38">
        <f>INT(B1774*0.2)</f>
        <v>8740089</v>
      </c>
      <c r="O1774" s="38">
        <f t="shared" si="83"/>
        <v>1226287</v>
      </c>
      <c r="P1774">
        <f>INT(L1774*2.5)</f>
        <v>7357727</v>
      </c>
      <c r="Q1774">
        <f>INT(L1774/4)</f>
        <v>735772</v>
      </c>
      <c r="W1774" s="4" t="s">
        <v>8288</v>
      </c>
      <c r="X1774">
        <v>10</v>
      </c>
      <c r="Y1774" t="b">
        <f>IF(MOD(X1774,9)=0,N1774,IF(MOD(X1774,6)=0,N1774,IF(MOD(X1774,3)=0,N1774)))</f>
        <v>0</v>
      </c>
      <c r="Z1774" t="b">
        <f>IF(MOD(X1774,9)=0,O1774,IF(MOD(X1774,6)=0,O1774,IF(MOD(X1774,3)=0,O1774)))</f>
        <v>0</v>
      </c>
    </row>
    <row r="1775" spans="1:26">
      <c r="A1775" s="4" t="s">
        <v>1960</v>
      </c>
      <c r="B1775" s="3">
        <f>主线辅助!B1771</f>
        <v>43915842</v>
      </c>
      <c r="C1775" s="3">
        <v>8</v>
      </c>
      <c r="D1775" s="3">
        <v>98</v>
      </c>
      <c r="E1775" s="3">
        <v>3</v>
      </c>
      <c r="F1775" s="25">
        <f t="shared" si="81"/>
        <v>3252489</v>
      </c>
      <c r="G1775" s="25">
        <v>2957597</v>
      </c>
      <c r="H1775" s="26">
        <f>ROUND((F1775/4*5.5+F1775*2.7+F1775/4*10*1)*2,0)*C1775</f>
        <v>342161840</v>
      </c>
      <c r="I1775" s="26">
        <f t="shared" si="82"/>
        <v>311139208</v>
      </c>
      <c r="J1775" s="26"/>
      <c r="K1775" s="35">
        <f>MAX(G1775-MAX(G$5:G1774),0)</f>
        <v>14506</v>
      </c>
      <c r="L1775" s="35">
        <f>MAX(G$5:G1775)</f>
        <v>2957597</v>
      </c>
      <c r="M1775" s="3">
        <v>0.7</v>
      </c>
      <c r="N1775" s="38">
        <f>INT(B1775*0.2)</f>
        <v>8783168</v>
      </c>
      <c r="O1775" s="38">
        <f t="shared" si="83"/>
        <v>1232331</v>
      </c>
      <c r="P1775">
        <f>INT(L1775*2.5)</f>
        <v>7393992</v>
      </c>
      <c r="Q1775">
        <f>INT(L1775/4)</f>
        <v>739399</v>
      </c>
      <c r="W1775" s="4" t="s">
        <v>8289</v>
      </c>
      <c r="X1775">
        <v>1</v>
      </c>
      <c r="Y1775" t="b">
        <f>IF(MOD(X1775,9)=0,N1775,IF(MOD(X1775,6)=0,N1775,IF(MOD(X1775,3)=0,N1775)))</f>
        <v>0</v>
      </c>
      <c r="Z1775" t="b">
        <f>IF(MOD(X1775,9)=0,O1775,IF(MOD(X1775,6)=0,O1775,IF(MOD(X1775,3)=0,O1775)))</f>
        <v>0</v>
      </c>
    </row>
    <row r="1776" spans="1:26">
      <c r="A1776" s="4" t="s">
        <v>1961</v>
      </c>
      <c r="B1776" s="3">
        <f>主线辅助!B1772</f>
        <v>43951768</v>
      </c>
      <c r="C1776" s="3">
        <v>8</v>
      </c>
      <c r="D1776" s="3">
        <v>98</v>
      </c>
      <c r="E1776" s="3">
        <v>3</v>
      </c>
      <c r="F1776" s="25">
        <f t="shared" si="81"/>
        <v>3255150</v>
      </c>
      <c r="G1776" s="25">
        <v>2960016</v>
      </c>
      <c r="H1776" s="26">
        <f>ROUND((F1776/4*5.5+F1776*2.7+F1776/4*10*1)*2,0)*C1776</f>
        <v>342441784</v>
      </c>
      <c r="I1776" s="26">
        <f t="shared" si="82"/>
        <v>311393680</v>
      </c>
      <c r="J1776" s="26"/>
      <c r="K1776" s="35">
        <f>MAX(G1776-MAX(G$5:G1775),0)</f>
        <v>2419</v>
      </c>
      <c r="L1776" s="35">
        <f>MAX(G$5:G1776)</f>
        <v>2960016</v>
      </c>
      <c r="M1776" s="3">
        <v>0.7</v>
      </c>
      <c r="N1776" s="38">
        <f>INT(B1776*0.2)</f>
        <v>8790353</v>
      </c>
      <c r="O1776" s="38">
        <f t="shared" si="83"/>
        <v>1233340</v>
      </c>
      <c r="P1776">
        <f>INT(L1776*2.5)</f>
        <v>7400040</v>
      </c>
      <c r="Q1776">
        <f>INT(L1776/4)</f>
        <v>740004</v>
      </c>
      <c r="W1776" s="4" t="s">
        <v>8289</v>
      </c>
      <c r="X1776">
        <v>2</v>
      </c>
      <c r="Y1776" t="b">
        <f>IF(MOD(X1776,9)=0,N1776,IF(MOD(X1776,6)=0,N1776,IF(MOD(X1776,3)=0,N1776)))</f>
        <v>0</v>
      </c>
      <c r="Z1776" t="b">
        <f>IF(MOD(X1776,9)=0,O1776,IF(MOD(X1776,6)=0,O1776,IF(MOD(X1776,3)=0,O1776)))</f>
        <v>0</v>
      </c>
    </row>
    <row r="1777" spans="1:26">
      <c r="A1777" s="4" t="s">
        <v>1962</v>
      </c>
      <c r="B1777" s="3">
        <f>主线辅助!B1773</f>
        <v>44020703</v>
      </c>
      <c r="C1777" s="3">
        <v>8</v>
      </c>
      <c r="D1777" s="3">
        <v>98</v>
      </c>
      <c r="E1777" s="3">
        <v>3</v>
      </c>
      <c r="F1777" s="25">
        <f t="shared" si="81"/>
        <v>3260256</v>
      </c>
      <c r="G1777" s="25">
        <v>2964659</v>
      </c>
      <c r="H1777" s="26">
        <f>ROUND((F1777/4*5.5+F1777*2.7+F1777/4*10*1)*2,0)*C1777</f>
        <v>342978928</v>
      </c>
      <c r="I1777" s="26">
        <f t="shared" si="82"/>
        <v>311882128</v>
      </c>
      <c r="J1777" s="26"/>
      <c r="K1777" s="35">
        <f>MAX(G1777-MAX(G$5:G1776),0)</f>
        <v>4643</v>
      </c>
      <c r="L1777" s="35">
        <f>MAX(G$5:G1777)</f>
        <v>2964659</v>
      </c>
      <c r="M1777" s="3">
        <v>0.7</v>
      </c>
      <c r="N1777" s="38">
        <f>INT(B1777*0.2)</f>
        <v>8804140</v>
      </c>
      <c r="O1777" s="38">
        <f t="shared" si="83"/>
        <v>1235273</v>
      </c>
      <c r="P1777">
        <f>INT(L1777*2.5)</f>
        <v>7411647</v>
      </c>
      <c r="Q1777">
        <f>INT(L1777/4)</f>
        <v>741164</v>
      </c>
      <c r="W1777" s="4" t="s">
        <v>8289</v>
      </c>
      <c r="X1777">
        <v>3</v>
      </c>
      <c r="Y1777">
        <f>IF(MOD(X1777,9)=0,N1777,IF(MOD(X1777,6)=0,N1777,IF(MOD(X1777,3)=0,N1777)))</f>
        <v>8804140</v>
      </c>
      <c r="Z1777">
        <f>IF(MOD(X1777,9)=0,O1777,IF(MOD(X1777,6)=0,O1777,IF(MOD(X1777,3)=0,O1777)))</f>
        <v>1235273</v>
      </c>
    </row>
    <row r="1778" spans="1:26">
      <c r="A1778" s="4" t="s">
        <v>1963</v>
      </c>
      <c r="B1778" s="3">
        <f>主线辅助!B1774</f>
        <v>44056677</v>
      </c>
      <c r="C1778" s="3">
        <v>8</v>
      </c>
      <c r="D1778" s="3">
        <v>98</v>
      </c>
      <c r="E1778" s="3">
        <v>3</v>
      </c>
      <c r="F1778" s="25">
        <f t="shared" si="81"/>
        <v>3262920</v>
      </c>
      <c r="G1778" s="25">
        <v>2967082</v>
      </c>
      <c r="H1778" s="26">
        <f>ROUND((F1778/4*5.5+F1778*2.7+F1778/4*10*1)*2,0)*C1778</f>
        <v>343259184</v>
      </c>
      <c r="I1778" s="26">
        <f t="shared" si="82"/>
        <v>312137024</v>
      </c>
      <c r="J1778" s="26"/>
      <c r="K1778" s="35">
        <f>MAX(G1778-MAX(G$5:G1777),0)</f>
        <v>2423</v>
      </c>
      <c r="L1778" s="35">
        <f>MAX(G$5:G1778)</f>
        <v>2967082</v>
      </c>
      <c r="M1778" s="3">
        <v>0.7</v>
      </c>
      <c r="N1778" s="38">
        <f>INT(B1778*0.2)</f>
        <v>8811335</v>
      </c>
      <c r="O1778" s="38">
        <f t="shared" si="83"/>
        <v>1236283</v>
      </c>
      <c r="P1778">
        <f>INT(L1778*2.5)</f>
        <v>7417705</v>
      </c>
      <c r="Q1778">
        <f>INT(L1778/4)</f>
        <v>741770</v>
      </c>
      <c r="W1778" s="4" t="s">
        <v>8289</v>
      </c>
      <c r="X1778">
        <v>4</v>
      </c>
      <c r="Y1778" t="b">
        <f>IF(MOD(X1778,9)=0,N1778,IF(MOD(X1778,6)=0,N1778,IF(MOD(X1778,3)=0,N1778)))</f>
        <v>0</v>
      </c>
      <c r="Z1778" t="b">
        <f>IF(MOD(X1778,9)=0,O1778,IF(MOD(X1778,6)=0,O1778,IF(MOD(X1778,3)=0,O1778)))</f>
        <v>0</v>
      </c>
    </row>
    <row r="1779" spans="1:26">
      <c r="A1779" s="4" t="s">
        <v>1964</v>
      </c>
      <c r="B1779" s="3">
        <f>主线辅助!B1775</f>
        <v>44092655</v>
      </c>
      <c r="C1779" s="3">
        <v>8</v>
      </c>
      <c r="D1779" s="3">
        <v>98</v>
      </c>
      <c r="E1779" s="3">
        <v>3</v>
      </c>
      <c r="F1779" s="25">
        <f t="shared" si="81"/>
        <v>3265585</v>
      </c>
      <c r="G1779" s="25">
        <v>2969505</v>
      </c>
      <c r="H1779" s="26">
        <f>ROUND((F1779/4*5.5+F1779*2.7+F1779/4*10*1)*2,0)*C1779</f>
        <v>343539544</v>
      </c>
      <c r="I1779" s="26">
        <f t="shared" si="82"/>
        <v>312391928</v>
      </c>
      <c r="J1779" s="26"/>
      <c r="K1779" s="35">
        <f>MAX(G1779-MAX(G$5:G1778),0)</f>
        <v>2423</v>
      </c>
      <c r="L1779" s="35">
        <f>MAX(G$5:G1779)</f>
        <v>2969505</v>
      </c>
      <c r="M1779" s="3">
        <v>0.7</v>
      </c>
      <c r="N1779" s="38">
        <f>INT(B1779*0.2)</f>
        <v>8818531</v>
      </c>
      <c r="O1779" s="38">
        <f t="shared" si="83"/>
        <v>1237293</v>
      </c>
      <c r="P1779">
        <f>INT(L1779*2.5)</f>
        <v>7423762</v>
      </c>
      <c r="Q1779">
        <f>INT(L1779/4)</f>
        <v>742376</v>
      </c>
      <c r="W1779" s="4" t="s">
        <v>8289</v>
      </c>
      <c r="X1779">
        <v>5</v>
      </c>
      <c r="Y1779" t="b">
        <f>IF(MOD(X1779,9)=0,N1779,IF(MOD(X1779,6)=0,N1779,IF(MOD(X1779,3)=0,N1779)))</f>
        <v>0</v>
      </c>
      <c r="Z1779" t="b">
        <f>IF(MOD(X1779,9)=0,O1779,IF(MOD(X1779,6)=0,O1779,IF(MOD(X1779,3)=0,O1779)))</f>
        <v>0</v>
      </c>
    </row>
    <row r="1780" spans="1:26">
      <c r="A1780" s="4" t="s">
        <v>1965</v>
      </c>
      <c r="B1780" s="3">
        <f>主线辅助!B1776</f>
        <v>44161755</v>
      </c>
      <c r="C1780" s="3">
        <v>8</v>
      </c>
      <c r="D1780" s="3">
        <v>98</v>
      </c>
      <c r="E1780" s="3">
        <v>3</v>
      </c>
      <c r="F1780" s="25">
        <f t="shared" si="81"/>
        <v>3270702</v>
      </c>
      <c r="G1780" s="25">
        <v>2974159</v>
      </c>
      <c r="H1780" s="26">
        <f>ROUND((F1780/4*5.5+F1780*2.7+F1780/4*10*1)*2,0)*C1780</f>
        <v>344077848</v>
      </c>
      <c r="I1780" s="26">
        <f t="shared" si="82"/>
        <v>312881528</v>
      </c>
      <c r="J1780" s="26"/>
      <c r="K1780" s="35">
        <f>MAX(G1780-MAX(G$5:G1779),0)</f>
        <v>4654</v>
      </c>
      <c r="L1780" s="35">
        <f>MAX(G$5:G1780)</f>
        <v>2974159</v>
      </c>
      <c r="M1780" s="3">
        <v>0.7</v>
      </c>
      <c r="N1780" s="38">
        <f>INT(B1780*0.2)</f>
        <v>8832351</v>
      </c>
      <c r="O1780" s="38">
        <f t="shared" si="83"/>
        <v>1239232</v>
      </c>
      <c r="P1780">
        <f>INT(L1780*2.5)</f>
        <v>7435397</v>
      </c>
      <c r="Q1780">
        <f>INT(L1780/4)</f>
        <v>743539</v>
      </c>
      <c r="W1780" s="4" t="s">
        <v>8289</v>
      </c>
      <c r="X1780">
        <v>6</v>
      </c>
      <c r="Y1780">
        <f>IF(MOD(X1780,9)=0,N1780,IF(MOD(X1780,6)=0,N1780,IF(MOD(X1780,3)=0,N1780)))</f>
        <v>8832351</v>
      </c>
      <c r="Z1780">
        <f>IF(MOD(X1780,9)=0,O1780,IF(MOD(X1780,6)=0,O1780,IF(MOD(X1780,3)=0,O1780)))</f>
        <v>1239232</v>
      </c>
    </row>
    <row r="1781" spans="1:26">
      <c r="A1781" s="4" t="s">
        <v>1966</v>
      </c>
      <c r="B1781" s="3">
        <f>主线辅助!B1777</f>
        <v>44197782</v>
      </c>
      <c r="C1781" s="3">
        <v>8</v>
      </c>
      <c r="D1781" s="3">
        <v>98</v>
      </c>
      <c r="E1781" s="3">
        <v>3</v>
      </c>
      <c r="F1781" s="25">
        <f t="shared" si="81"/>
        <v>3273370</v>
      </c>
      <c r="G1781" s="25">
        <v>2976585</v>
      </c>
      <c r="H1781" s="26">
        <f>ROUND((F1781/4*5.5+F1781*2.7+F1781/4*10*1)*2,0)*C1781</f>
        <v>344358528</v>
      </c>
      <c r="I1781" s="26">
        <f t="shared" si="82"/>
        <v>313136744</v>
      </c>
      <c r="J1781" s="26"/>
      <c r="K1781" s="35">
        <f>MAX(G1781-MAX(G$5:G1780),0)</f>
        <v>2426</v>
      </c>
      <c r="L1781" s="35">
        <f>MAX(G$5:G1781)</f>
        <v>2976585</v>
      </c>
      <c r="M1781" s="3">
        <v>0.7</v>
      </c>
      <c r="N1781" s="38">
        <f>INT(B1781*0.2)</f>
        <v>8839556</v>
      </c>
      <c r="O1781" s="38">
        <f t="shared" si="83"/>
        <v>1240243</v>
      </c>
      <c r="P1781">
        <f>INT(L1781*2.5)</f>
        <v>7441462</v>
      </c>
      <c r="Q1781">
        <f>INT(L1781/4)</f>
        <v>744146</v>
      </c>
      <c r="W1781" s="4" t="s">
        <v>8289</v>
      </c>
      <c r="X1781">
        <v>7</v>
      </c>
      <c r="Y1781" t="b">
        <f>IF(MOD(X1781,9)=0,N1781,IF(MOD(X1781,6)=0,N1781,IF(MOD(X1781,3)=0,N1781)))</f>
        <v>0</v>
      </c>
      <c r="Z1781" t="b">
        <f>IF(MOD(X1781,9)=0,O1781,IF(MOD(X1781,6)=0,O1781,IF(MOD(X1781,3)=0,O1781)))</f>
        <v>0</v>
      </c>
    </row>
    <row r="1782" spans="1:26">
      <c r="A1782" s="4" t="s">
        <v>1967</v>
      </c>
      <c r="B1782" s="3">
        <f>主线辅助!B1778</f>
        <v>44233810</v>
      </c>
      <c r="C1782" s="3">
        <v>8</v>
      </c>
      <c r="D1782" s="3">
        <v>98</v>
      </c>
      <c r="E1782" s="3">
        <v>3</v>
      </c>
      <c r="F1782" s="25">
        <f t="shared" si="81"/>
        <v>3276039</v>
      </c>
      <c r="G1782" s="25">
        <v>2979011</v>
      </c>
      <c r="H1782" s="26">
        <f>ROUND((F1782/4*5.5+F1782*2.7+F1782/4*10*1)*2,0)*C1782</f>
        <v>344639304</v>
      </c>
      <c r="I1782" s="26">
        <f t="shared" si="82"/>
        <v>313391960</v>
      </c>
      <c r="J1782" s="26"/>
      <c r="K1782" s="35">
        <f>MAX(G1782-MAX(G$5:G1781),0)</f>
        <v>2426</v>
      </c>
      <c r="L1782" s="35">
        <f>MAX(G$5:G1782)</f>
        <v>2979011</v>
      </c>
      <c r="M1782" s="3">
        <v>0.7</v>
      </c>
      <c r="N1782" s="38">
        <f>INT(B1782*0.2)</f>
        <v>8846762</v>
      </c>
      <c r="O1782" s="38">
        <f t="shared" si="83"/>
        <v>1241253</v>
      </c>
      <c r="P1782">
        <f>INT(L1782*2.5)</f>
        <v>7447527</v>
      </c>
      <c r="Q1782">
        <f>INT(L1782/4)</f>
        <v>744752</v>
      </c>
      <c r="W1782" s="4" t="s">
        <v>8289</v>
      </c>
      <c r="X1782">
        <v>8</v>
      </c>
      <c r="Y1782" t="b">
        <f>IF(MOD(X1782,9)=0,N1782,IF(MOD(X1782,6)=0,N1782,IF(MOD(X1782,3)=0,N1782)))</f>
        <v>0</v>
      </c>
      <c r="Z1782" t="b">
        <f>IF(MOD(X1782,9)=0,O1782,IF(MOD(X1782,6)=0,O1782,IF(MOD(X1782,3)=0,O1782)))</f>
        <v>0</v>
      </c>
    </row>
    <row r="1783" spans="1:26">
      <c r="A1783" s="4" t="s">
        <v>1968</v>
      </c>
      <c r="B1783" s="3">
        <f>主线辅助!B1779</f>
        <v>44303079</v>
      </c>
      <c r="C1783" s="3">
        <v>8</v>
      </c>
      <c r="D1783" s="3">
        <v>98</v>
      </c>
      <c r="E1783" s="3">
        <v>3</v>
      </c>
      <c r="F1783" s="25">
        <f t="shared" si="81"/>
        <v>3281169</v>
      </c>
      <c r="G1783" s="25">
        <v>2983676</v>
      </c>
      <c r="H1783" s="26">
        <f>ROUND((F1783/4*5.5+F1783*2.7+F1783/4*10*1)*2,0)*C1783</f>
        <v>345178976</v>
      </c>
      <c r="I1783" s="26">
        <f t="shared" si="82"/>
        <v>313882712</v>
      </c>
      <c r="J1783" s="26"/>
      <c r="K1783" s="35">
        <f>MAX(G1783-MAX(G$5:G1782),0)</f>
        <v>4665</v>
      </c>
      <c r="L1783" s="35">
        <f>MAX(G$5:G1783)</f>
        <v>2983676</v>
      </c>
      <c r="M1783" s="3">
        <v>0.7</v>
      </c>
      <c r="N1783" s="38">
        <f>INT(B1783*0.2)</f>
        <v>8860615</v>
      </c>
      <c r="O1783" s="38">
        <f t="shared" si="83"/>
        <v>1243198</v>
      </c>
      <c r="P1783">
        <f>INT(L1783*2.5)</f>
        <v>7459190</v>
      </c>
      <c r="Q1783">
        <f>INT(L1783/4)</f>
        <v>745919</v>
      </c>
      <c r="W1783" s="4" t="s">
        <v>8289</v>
      </c>
      <c r="X1783">
        <v>9</v>
      </c>
      <c r="Y1783">
        <f>IF(MOD(X1783,9)=0,N1783,IF(MOD(X1783,6)=0,N1783,IF(MOD(X1783,3)=0,N1783)))</f>
        <v>8860615</v>
      </c>
      <c r="Z1783">
        <f>IF(MOD(X1783,9)=0,O1783,IF(MOD(X1783,6)=0,O1783,IF(MOD(X1783,3)=0,O1783)))</f>
        <v>1243198</v>
      </c>
    </row>
    <row r="1784" spans="1:26">
      <c r="A1784" s="4" t="s">
        <v>370</v>
      </c>
      <c r="B1784" s="3">
        <f>主线辅助!B1780</f>
        <v>44339155</v>
      </c>
      <c r="C1784" s="3">
        <v>8</v>
      </c>
      <c r="D1784" s="3">
        <v>98</v>
      </c>
      <c r="E1784" s="3">
        <v>3</v>
      </c>
      <c r="F1784" s="25">
        <f t="shared" si="81"/>
        <v>3283841</v>
      </c>
      <c r="G1784" s="25">
        <v>2986106</v>
      </c>
      <c r="H1784" s="26">
        <f>ROUND((F1784/4*5.5+F1784*2.7+F1784/4*10*1)*2,0)*C1784</f>
        <v>345460072</v>
      </c>
      <c r="I1784" s="26">
        <f t="shared" si="82"/>
        <v>314138352</v>
      </c>
      <c r="J1784" s="26"/>
      <c r="K1784" s="35">
        <f>MAX(G1784-MAX(G$5:G1783),0)</f>
        <v>2430</v>
      </c>
      <c r="L1784" s="35">
        <f>MAX(G$5:G1784)</f>
        <v>2986106</v>
      </c>
      <c r="M1784" s="3">
        <v>0.7</v>
      </c>
      <c r="N1784" s="38">
        <f>INT(B1784*0.2)</f>
        <v>8867831</v>
      </c>
      <c r="O1784" s="38">
        <f t="shared" si="83"/>
        <v>1244210</v>
      </c>
      <c r="P1784">
        <f>INT(L1784*2.5)</f>
        <v>7465265</v>
      </c>
      <c r="Q1784">
        <f>INT(L1784/4)</f>
        <v>746526</v>
      </c>
      <c r="W1784" s="4" t="s">
        <v>8289</v>
      </c>
      <c r="X1784">
        <v>10</v>
      </c>
      <c r="Y1784" t="b">
        <f>IF(MOD(X1784,9)=0,N1784,IF(MOD(X1784,6)=0,N1784,IF(MOD(X1784,3)=0,N1784)))</f>
        <v>0</v>
      </c>
      <c r="Z1784" t="b">
        <f>IF(MOD(X1784,9)=0,O1784,IF(MOD(X1784,6)=0,O1784,IF(MOD(X1784,3)=0,O1784)))</f>
        <v>0</v>
      </c>
    </row>
    <row r="1785" spans="1:26">
      <c r="A1785" s="4" t="s">
        <v>1969</v>
      </c>
      <c r="B1785" s="3">
        <f>主线辅助!B1781</f>
        <v>44556186</v>
      </c>
      <c r="C1785" s="3">
        <v>8</v>
      </c>
      <c r="D1785" s="3">
        <v>98</v>
      </c>
      <c r="E1785" s="3">
        <v>3</v>
      </c>
      <c r="F1785" s="25">
        <f t="shared" si="81"/>
        <v>3299915</v>
      </c>
      <c r="G1785" s="25">
        <v>3000722</v>
      </c>
      <c r="H1785" s="26">
        <f>ROUND((F1785/4*5.5+F1785*2.7+F1785/4*10*1)*2,0)*C1785</f>
        <v>347151056</v>
      </c>
      <c r="I1785" s="26">
        <f t="shared" si="82"/>
        <v>315675952</v>
      </c>
      <c r="J1785" s="26"/>
      <c r="K1785" s="35">
        <f>MAX(G1785-MAX(G$5:G1784),0)</f>
        <v>14616</v>
      </c>
      <c r="L1785" s="35">
        <f>MAX(G$5:G1785)</f>
        <v>3000722</v>
      </c>
      <c r="M1785" s="3">
        <v>0.7</v>
      </c>
      <c r="N1785" s="38">
        <f>INT(B1785*0.2)</f>
        <v>8911237</v>
      </c>
      <c r="O1785" s="38">
        <f t="shared" si="83"/>
        <v>1250300</v>
      </c>
      <c r="P1785">
        <f>INT(L1785*2.5)</f>
        <v>7501805</v>
      </c>
      <c r="Q1785">
        <f>INT(L1785/4)</f>
        <v>750180</v>
      </c>
      <c r="W1785" s="4" t="s">
        <v>8290</v>
      </c>
      <c r="X1785">
        <v>1</v>
      </c>
      <c r="Y1785" t="b">
        <f>IF(MOD(X1785,9)=0,N1785,IF(MOD(X1785,6)=0,N1785,IF(MOD(X1785,3)=0,N1785)))</f>
        <v>0</v>
      </c>
      <c r="Z1785" t="b">
        <f>IF(MOD(X1785,9)=0,O1785,IF(MOD(X1785,6)=0,O1785,IF(MOD(X1785,3)=0,O1785)))</f>
        <v>0</v>
      </c>
    </row>
    <row r="1786" spans="1:26">
      <c r="A1786" s="4" t="s">
        <v>1970</v>
      </c>
      <c r="B1786" s="3">
        <f>主线辅助!B1782</f>
        <v>44592310</v>
      </c>
      <c r="C1786" s="3">
        <v>8</v>
      </c>
      <c r="D1786" s="3">
        <v>98</v>
      </c>
      <c r="E1786" s="3">
        <v>3</v>
      </c>
      <c r="F1786" s="25">
        <f t="shared" si="81"/>
        <v>3302590</v>
      </c>
      <c r="G1786" s="25">
        <v>3003155</v>
      </c>
      <c r="H1786" s="26">
        <f>ROUND((F1786/4*5.5+F1786*2.7+F1786/4*10*1)*2,0)*C1786</f>
        <v>347432472</v>
      </c>
      <c r="I1786" s="26">
        <f t="shared" si="82"/>
        <v>315931904</v>
      </c>
      <c r="J1786" s="26"/>
      <c r="K1786" s="35">
        <f>MAX(G1786-MAX(G$5:G1785),0)</f>
        <v>2433</v>
      </c>
      <c r="L1786" s="35">
        <f>MAX(G$5:G1786)</f>
        <v>3003155</v>
      </c>
      <c r="M1786" s="3">
        <v>0.7</v>
      </c>
      <c r="N1786" s="38">
        <f>INT(B1786*0.2)</f>
        <v>8918462</v>
      </c>
      <c r="O1786" s="38">
        <f t="shared" si="83"/>
        <v>1251313</v>
      </c>
      <c r="P1786">
        <f>INT(L1786*2.5)</f>
        <v>7507887</v>
      </c>
      <c r="Q1786">
        <f>INT(L1786/4)</f>
        <v>750788</v>
      </c>
      <c r="W1786" s="4" t="s">
        <v>8290</v>
      </c>
      <c r="X1786">
        <v>2</v>
      </c>
      <c r="Y1786" t="b">
        <f>IF(MOD(X1786,9)=0,N1786,IF(MOD(X1786,6)=0,N1786,IF(MOD(X1786,3)=0,N1786)))</f>
        <v>0</v>
      </c>
      <c r="Z1786" t="b">
        <f>IF(MOD(X1786,9)=0,O1786,IF(MOD(X1786,6)=0,O1786,IF(MOD(X1786,3)=0,O1786)))</f>
        <v>0</v>
      </c>
    </row>
    <row r="1787" spans="1:26">
      <c r="A1787" s="4" t="s">
        <v>1971</v>
      </c>
      <c r="B1787" s="3">
        <f>主线辅助!B1783</f>
        <v>44661828</v>
      </c>
      <c r="C1787" s="3">
        <v>8</v>
      </c>
      <c r="D1787" s="3">
        <v>98</v>
      </c>
      <c r="E1787" s="3">
        <v>3</v>
      </c>
      <c r="F1787" s="25">
        <f t="shared" si="81"/>
        <v>3307739</v>
      </c>
      <c r="G1787" s="25">
        <v>3007837</v>
      </c>
      <c r="H1787" s="26">
        <f>ROUND((F1787/4*5.5+F1787*2.7+F1787/4*10*1)*2,0)*C1787</f>
        <v>347974144</v>
      </c>
      <c r="I1787" s="26">
        <f t="shared" si="82"/>
        <v>316424456</v>
      </c>
      <c r="J1787" s="26"/>
      <c r="K1787" s="35">
        <f>MAX(G1787-MAX(G$5:G1786),0)</f>
        <v>4682</v>
      </c>
      <c r="L1787" s="35">
        <f>MAX(G$5:G1787)</f>
        <v>3007837</v>
      </c>
      <c r="M1787" s="3">
        <v>0.7</v>
      </c>
      <c r="N1787" s="38">
        <f>INT(B1787*0.2)</f>
        <v>8932365</v>
      </c>
      <c r="O1787" s="38">
        <f t="shared" si="83"/>
        <v>1253265</v>
      </c>
      <c r="P1787">
        <f>INT(L1787*2.5)</f>
        <v>7519592</v>
      </c>
      <c r="Q1787">
        <f>INT(L1787/4)</f>
        <v>751959</v>
      </c>
      <c r="W1787" s="4" t="s">
        <v>8290</v>
      </c>
      <c r="X1787">
        <v>3</v>
      </c>
      <c r="Y1787">
        <f>IF(MOD(X1787,9)=0,N1787,IF(MOD(X1787,6)=0,N1787,IF(MOD(X1787,3)=0,N1787)))</f>
        <v>8932365</v>
      </c>
      <c r="Z1787">
        <f>IF(MOD(X1787,9)=0,O1787,IF(MOD(X1787,6)=0,O1787,IF(MOD(X1787,3)=0,O1787)))</f>
        <v>1253265</v>
      </c>
    </row>
    <row r="1788" spans="1:26">
      <c r="A1788" s="4" t="s">
        <v>1972</v>
      </c>
      <c r="B1788" s="3">
        <f>主线辅助!B1784</f>
        <v>44698000</v>
      </c>
      <c r="C1788" s="3">
        <v>8</v>
      </c>
      <c r="D1788" s="3">
        <v>98</v>
      </c>
      <c r="E1788" s="3">
        <v>3</v>
      </c>
      <c r="F1788" s="25">
        <f t="shared" si="81"/>
        <v>3310418</v>
      </c>
      <c r="G1788" s="25">
        <v>3010273</v>
      </c>
      <c r="H1788" s="26">
        <f>ROUND((F1788/4*5.5+F1788*2.7+F1788/4*10*1)*2,0)*C1788</f>
        <v>348255976</v>
      </c>
      <c r="I1788" s="26">
        <f t="shared" si="82"/>
        <v>316680720</v>
      </c>
      <c r="J1788" s="26"/>
      <c r="K1788" s="35">
        <f>MAX(G1788-MAX(G$5:G1787),0)</f>
        <v>2436</v>
      </c>
      <c r="L1788" s="35">
        <f>MAX(G$5:G1788)</f>
        <v>3010273</v>
      </c>
      <c r="M1788" s="3">
        <v>0.7</v>
      </c>
      <c r="N1788" s="38">
        <f>INT(B1788*0.2)</f>
        <v>8939600</v>
      </c>
      <c r="O1788" s="38">
        <f t="shared" si="83"/>
        <v>1254280</v>
      </c>
      <c r="P1788">
        <f>INT(L1788*2.5)</f>
        <v>7525682</v>
      </c>
      <c r="Q1788">
        <f>INT(L1788/4)</f>
        <v>752568</v>
      </c>
      <c r="W1788" s="4" t="s">
        <v>8290</v>
      </c>
      <c r="X1788">
        <v>4</v>
      </c>
      <c r="Y1788" t="b">
        <f>IF(MOD(X1788,9)=0,N1788,IF(MOD(X1788,6)=0,N1788,IF(MOD(X1788,3)=0,N1788)))</f>
        <v>0</v>
      </c>
      <c r="Z1788" t="b">
        <f>IF(MOD(X1788,9)=0,O1788,IF(MOD(X1788,6)=0,O1788,IF(MOD(X1788,3)=0,O1788)))</f>
        <v>0</v>
      </c>
    </row>
    <row r="1789" spans="1:26">
      <c r="A1789" s="4" t="s">
        <v>1973</v>
      </c>
      <c r="B1789" s="3">
        <f>主线辅助!B1785</f>
        <v>44734174</v>
      </c>
      <c r="C1789" s="3">
        <v>8</v>
      </c>
      <c r="D1789" s="3">
        <v>98</v>
      </c>
      <c r="E1789" s="3">
        <v>3</v>
      </c>
      <c r="F1789" s="25">
        <f t="shared" si="81"/>
        <v>3313097</v>
      </c>
      <c r="G1789" s="25">
        <v>3012709</v>
      </c>
      <c r="H1789" s="26">
        <f>ROUND((F1789/4*5.5+F1789*2.7+F1789/4*10*1)*2,0)*C1789</f>
        <v>348537808</v>
      </c>
      <c r="I1789" s="26">
        <f t="shared" si="82"/>
        <v>316936984</v>
      </c>
      <c r="J1789" s="26"/>
      <c r="K1789" s="35">
        <f>MAX(G1789-MAX(G$5:G1788),0)</f>
        <v>2436</v>
      </c>
      <c r="L1789" s="35">
        <f>MAX(G$5:G1789)</f>
        <v>3012709</v>
      </c>
      <c r="M1789" s="3">
        <v>0.7</v>
      </c>
      <c r="N1789" s="38">
        <f>INT(B1789*0.2)</f>
        <v>8946834</v>
      </c>
      <c r="O1789" s="38">
        <f t="shared" si="83"/>
        <v>1255295</v>
      </c>
      <c r="P1789">
        <f>INT(L1789*2.5)</f>
        <v>7531772</v>
      </c>
      <c r="Q1789">
        <f>INT(L1789/4)</f>
        <v>753177</v>
      </c>
      <c r="W1789" s="4" t="s">
        <v>8290</v>
      </c>
      <c r="X1789">
        <v>5</v>
      </c>
      <c r="Y1789" t="b">
        <f>IF(MOD(X1789,9)=0,N1789,IF(MOD(X1789,6)=0,N1789,IF(MOD(X1789,3)=0,N1789)))</f>
        <v>0</v>
      </c>
      <c r="Z1789" t="b">
        <f>IF(MOD(X1789,9)=0,O1789,IF(MOD(X1789,6)=0,O1789,IF(MOD(X1789,3)=0,O1789)))</f>
        <v>0</v>
      </c>
    </row>
    <row r="1790" spans="1:26">
      <c r="A1790" s="4" t="s">
        <v>1974</v>
      </c>
      <c r="B1790" s="3">
        <f>主线辅助!B1786</f>
        <v>44803857</v>
      </c>
      <c r="C1790" s="3">
        <v>8</v>
      </c>
      <c r="D1790" s="3">
        <v>98</v>
      </c>
      <c r="E1790" s="3">
        <v>3</v>
      </c>
      <c r="F1790" s="25">
        <f t="shared" si="81"/>
        <v>3318258</v>
      </c>
      <c r="G1790" s="25">
        <v>3017402</v>
      </c>
      <c r="H1790" s="26">
        <f>ROUND((F1790/4*5.5+F1790*2.7+F1790/4*10*1)*2,0)*C1790</f>
        <v>349080744</v>
      </c>
      <c r="I1790" s="26">
        <f t="shared" si="82"/>
        <v>317430688</v>
      </c>
      <c r="J1790" s="26"/>
      <c r="K1790" s="35">
        <f>MAX(G1790-MAX(G$5:G1789),0)</f>
        <v>4693</v>
      </c>
      <c r="L1790" s="35">
        <f>MAX(G$5:G1790)</f>
        <v>3017402</v>
      </c>
      <c r="M1790" s="3">
        <v>0.7</v>
      </c>
      <c r="N1790" s="38">
        <f>INT(B1790*0.2)</f>
        <v>8960771</v>
      </c>
      <c r="O1790" s="38">
        <f t="shared" si="83"/>
        <v>1257250</v>
      </c>
      <c r="P1790">
        <f>INT(L1790*2.5)</f>
        <v>7543505</v>
      </c>
      <c r="Q1790">
        <f>INT(L1790/4)</f>
        <v>754350</v>
      </c>
      <c r="W1790" s="4" t="s">
        <v>8290</v>
      </c>
      <c r="X1790">
        <v>6</v>
      </c>
      <c r="Y1790">
        <f>IF(MOD(X1790,9)=0,N1790,IF(MOD(X1790,6)=0,N1790,IF(MOD(X1790,3)=0,N1790)))</f>
        <v>8960771</v>
      </c>
      <c r="Z1790">
        <f>IF(MOD(X1790,9)=0,O1790,IF(MOD(X1790,6)=0,O1790,IF(MOD(X1790,3)=0,O1790)))</f>
        <v>1257250</v>
      </c>
    </row>
    <row r="1791" spans="1:26">
      <c r="A1791" s="4" t="s">
        <v>1975</v>
      </c>
      <c r="B1791" s="3">
        <f>主线辅助!B1787</f>
        <v>44840082</v>
      </c>
      <c r="C1791" s="3">
        <v>8</v>
      </c>
      <c r="D1791" s="3">
        <v>98</v>
      </c>
      <c r="E1791" s="3">
        <v>3</v>
      </c>
      <c r="F1791" s="25">
        <f t="shared" si="81"/>
        <v>3320940</v>
      </c>
      <c r="G1791" s="25">
        <v>3019842</v>
      </c>
      <c r="H1791" s="26">
        <f>ROUND((F1791/4*5.5+F1791*2.7+F1791/4*10*1)*2,0)*C1791</f>
        <v>349362888</v>
      </c>
      <c r="I1791" s="26">
        <f t="shared" si="82"/>
        <v>317687376</v>
      </c>
      <c r="J1791" s="26"/>
      <c r="K1791" s="35">
        <f>MAX(G1791-MAX(G$5:G1790),0)</f>
        <v>2440</v>
      </c>
      <c r="L1791" s="35">
        <f>MAX(G$5:G1791)</f>
        <v>3019842</v>
      </c>
      <c r="M1791" s="3">
        <v>0.7</v>
      </c>
      <c r="N1791" s="38">
        <f>INT(B1791*0.2)</f>
        <v>8968016</v>
      </c>
      <c r="O1791" s="38">
        <f t="shared" si="83"/>
        <v>1258267</v>
      </c>
      <c r="P1791">
        <f>INT(L1791*2.5)</f>
        <v>7549605</v>
      </c>
      <c r="Q1791">
        <f>INT(L1791/4)</f>
        <v>754960</v>
      </c>
      <c r="W1791" s="4" t="s">
        <v>8290</v>
      </c>
      <c r="X1791">
        <v>7</v>
      </c>
      <c r="Y1791" t="b">
        <f>IF(MOD(X1791,9)=0,N1791,IF(MOD(X1791,6)=0,N1791,IF(MOD(X1791,3)=0,N1791)))</f>
        <v>0</v>
      </c>
      <c r="Z1791" t="b">
        <f>IF(MOD(X1791,9)=0,O1791,IF(MOD(X1791,6)=0,O1791,IF(MOD(X1791,3)=0,O1791)))</f>
        <v>0</v>
      </c>
    </row>
    <row r="1792" spans="1:26">
      <c r="A1792" s="4" t="s">
        <v>1976</v>
      </c>
      <c r="B1792" s="3">
        <f>主线辅助!B1788</f>
        <v>44876309</v>
      </c>
      <c r="C1792" s="3">
        <v>8</v>
      </c>
      <c r="D1792" s="3">
        <v>98</v>
      </c>
      <c r="E1792" s="3">
        <v>3</v>
      </c>
      <c r="F1792" s="25">
        <f t="shared" si="81"/>
        <v>3323623</v>
      </c>
      <c r="G1792" s="25">
        <v>3022281</v>
      </c>
      <c r="H1792" s="26">
        <f>ROUND((F1792/4*5.5+F1792*2.7+F1792/4*10*1)*2,0)*C1792</f>
        <v>349645136</v>
      </c>
      <c r="I1792" s="26">
        <f t="shared" si="82"/>
        <v>317943960</v>
      </c>
      <c r="J1792" s="26"/>
      <c r="K1792" s="35">
        <f>MAX(G1792-MAX(G$5:G1791),0)</f>
        <v>2439</v>
      </c>
      <c r="L1792" s="35">
        <f>MAX(G$5:G1792)</f>
        <v>3022281</v>
      </c>
      <c r="M1792" s="3">
        <v>0.7</v>
      </c>
      <c r="N1792" s="38">
        <f>INT(B1792*0.2)</f>
        <v>8975261</v>
      </c>
      <c r="O1792" s="38">
        <f t="shared" si="83"/>
        <v>1259283</v>
      </c>
      <c r="P1792">
        <f>INT(L1792*2.5)</f>
        <v>7555702</v>
      </c>
      <c r="Q1792">
        <f>INT(L1792/4)</f>
        <v>755570</v>
      </c>
      <c r="W1792" s="4" t="s">
        <v>8290</v>
      </c>
      <c r="X1792">
        <v>8</v>
      </c>
      <c r="Y1792" t="b">
        <f>IF(MOD(X1792,9)=0,N1792,IF(MOD(X1792,6)=0,N1792,IF(MOD(X1792,3)=0,N1792)))</f>
        <v>0</v>
      </c>
      <c r="Z1792" t="b">
        <f>IF(MOD(X1792,9)=0,O1792,IF(MOD(X1792,6)=0,O1792,IF(MOD(X1792,3)=0,O1792)))</f>
        <v>0</v>
      </c>
    </row>
    <row r="1793" spans="1:26">
      <c r="A1793" s="4" t="s">
        <v>1977</v>
      </c>
      <c r="B1793" s="3">
        <f>主线辅助!B1789</f>
        <v>44946160</v>
      </c>
      <c r="C1793" s="3">
        <v>8</v>
      </c>
      <c r="D1793" s="3">
        <v>98</v>
      </c>
      <c r="E1793" s="3">
        <v>3</v>
      </c>
      <c r="F1793" s="25">
        <f t="shared" si="81"/>
        <v>3328797</v>
      </c>
      <c r="G1793" s="25">
        <v>3026986</v>
      </c>
      <c r="H1793" s="26">
        <f>ROUND((F1793/4*5.5+F1793*2.7+F1793/4*10*1)*2,0)*C1793</f>
        <v>350189448</v>
      </c>
      <c r="I1793" s="26">
        <f t="shared" si="82"/>
        <v>318438928</v>
      </c>
      <c r="J1793" s="26"/>
      <c r="K1793" s="35">
        <f>MAX(G1793-MAX(G$5:G1792),0)</f>
        <v>4705</v>
      </c>
      <c r="L1793" s="35">
        <f>MAX(G$5:G1793)</f>
        <v>3026986</v>
      </c>
      <c r="M1793" s="3">
        <v>0.7</v>
      </c>
      <c r="N1793" s="38">
        <f>INT(B1793*0.2)</f>
        <v>8989232</v>
      </c>
      <c r="O1793" s="38">
        <f t="shared" si="83"/>
        <v>1261243</v>
      </c>
      <c r="P1793">
        <f>INT(L1793*2.5)</f>
        <v>7567465</v>
      </c>
      <c r="Q1793">
        <f>INT(L1793/4)</f>
        <v>756746</v>
      </c>
      <c r="W1793" s="4" t="s">
        <v>8290</v>
      </c>
      <c r="X1793">
        <v>9</v>
      </c>
      <c r="Y1793">
        <f>IF(MOD(X1793,9)=0,N1793,IF(MOD(X1793,6)=0,N1793,IF(MOD(X1793,3)=0,N1793)))</f>
        <v>8989232</v>
      </c>
      <c r="Z1793">
        <f>IF(MOD(X1793,9)=0,O1793,IF(MOD(X1793,6)=0,O1793,IF(MOD(X1793,3)=0,O1793)))</f>
        <v>1261243</v>
      </c>
    </row>
    <row r="1794" spans="1:26">
      <c r="A1794" s="4" t="s">
        <v>372</v>
      </c>
      <c r="B1794" s="3">
        <f>主线辅助!B1790</f>
        <v>44982434</v>
      </c>
      <c r="C1794" s="3">
        <v>8</v>
      </c>
      <c r="D1794" s="3">
        <v>98</v>
      </c>
      <c r="E1794" s="3">
        <v>3</v>
      </c>
      <c r="F1794" s="25">
        <f t="shared" si="81"/>
        <v>3331483</v>
      </c>
      <c r="G1794" s="25">
        <v>3029429</v>
      </c>
      <c r="H1794" s="26">
        <f>ROUND((F1794/4*5.5+F1794*2.7+F1794/4*10*1)*2,0)*C1794</f>
        <v>350472008</v>
      </c>
      <c r="I1794" s="26">
        <f t="shared" si="82"/>
        <v>318695928</v>
      </c>
      <c r="J1794" s="26"/>
      <c r="K1794" s="35">
        <f>MAX(G1794-MAX(G$5:G1793),0)</f>
        <v>2443</v>
      </c>
      <c r="L1794" s="35">
        <f>MAX(G$5:G1794)</f>
        <v>3029429</v>
      </c>
      <c r="M1794" s="3">
        <v>0.7</v>
      </c>
      <c r="N1794" s="38">
        <f>INT(B1794*0.2)</f>
        <v>8996486</v>
      </c>
      <c r="O1794" s="38">
        <f t="shared" si="83"/>
        <v>1262261</v>
      </c>
      <c r="P1794">
        <f>INT(L1794*2.5)</f>
        <v>7573572</v>
      </c>
      <c r="Q1794">
        <f>INT(L1794/4)</f>
        <v>757357</v>
      </c>
      <c r="W1794" s="4" t="s">
        <v>8290</v>
      </c>
      <c r="X1794">
        <v>10</v>
      </c>
      <c r="Y1794" t="b">
        <f>IF(MOD(X1794,9)=0,N1794,IF(MOD(X1794,6)=0,N1794,IF(MOD(X1794,3)=0,N1794)))</f>
        <v>0</v>
      </c>
      <c r="Z1794" t="b">
        <f>IF(MOD(X1794,9)=0,O1794,IF(MOD(X1794,6)=0,O1794,IF(MOD(X1794,3)=0,O1794)))</f>
        <v>0</v>
      </c>
    </row>
    <row r="1795" spans="1:26">
      <c r="A1795" s="4" t="s">
        <v>1978</v>
      </c>
      <c r="B1795" s="3">
        <f>主线辅助!B1791</f>
        <v>45201100</v>
      </c>
      <c r="C1795" s="3">
        <v>8</v>
      </c>
      <c r="D1795" s="3">
        <v>98</v>
      </c>
      <c r="E1795" s="3">
        <v>3</v>
      </c>
      <c r="F1795" s="25">
        <f t="shared" si="81"/>
        <v>3347678</v>
      </c>
      <c r="G1795" s="25">
        <v>3044155</v>
      </c>
      <c r="H1795" s="26">
        <f>ROUND((F1795/4*5.5+F1795*2.7+F1795/4*10*1)*2,0)*C1795</f>
        <v>352175728</v>
      </c>
      <c r="I1795" s="26">
        <f t="shared" si="82"/>
        <v>320245104</v>
      </c>
      <c r="J1795" s="26"/>
      <c r="K1795" s="35">
        <f>MAX(G1795-MAX(G$5:G1794),0)</f>
        <v>14726</v>
      </c>
      <c r="L1795" s="35">
        <f>MAX(G$5:G1795)</f>
        <v>3044155</v>
      </c>
      <c r="M1795" s="3">
        <v>0.7</v>
      </c>
      <c r="N1795" s="38">
        <f>INT(B1795*0.2)</f>
        <v>9040220</v>
      </c>
      <c r="O1795" s="38">
        <f t="shared" si="83"/>
        <v>1268397</v>
      </c>
      <c r="P1795">
        <f>INT(L1795*2.5)</f>
        <v>7610387</v>
      </c>
      <c r="Q1795">
        <f>INT(L1795/4)</f>
        <v>761038</v>
      </c>
      <c r="W1795" s="4" t="s">
        <v>8291</v>
      </c>
      <c r="X1795">
        <v>1</v>
      </c>
      <c r="Y1795" t="b">
        <f>IF(MOD(X1795,9)=0,N1795,IF(MOD(X1795,6)=0,N1795,IF(MOD(X1795,3)=0,N1795)))</f>
        <v>0</v>
      </c>
      <c r="Z1795" t="b">
        <f>IF(MOD(X1795,9)=0,O1795,IF(MOD(X1795,6)=0,O1795,IF(MOD(X1795,3)=0,O1795)))</f>
        <v>0</v>
      </c>
    </row>
    <row r="1796" spans="1:26">
      <c r="A1796" s="4" t="s">
        <v>1979</v>
      </c>
      <c r="B1796" s="3">
        <f>主线辅助!B1792</f>
        <v>45237423</v>
      </c>
      <c r="C1796" s="3">
        <v>8</v>
      </c>
      <c r="D1796" s="3">
        <v>98</v>
      </c>
      <c r="E1796" s="3">
        <v>3</v>
      </c>
      <c r="F1796" s="25">
        <f t="shared" si="81"/>
        <v>3350368</v>
      </c>
      <c r="G1796" s="25">
        <v>3046601</v>
      </c>
      <c r="H1796" s="26">
        <f>ROUND((F1796/4*5.5+F1796*2.7+F1796/4*10*1)*2,0)*C1796</f>
        <v>352458712</v>
      </c>
      <c r="I1796" s="26">
        <f t="shared" si="82"/>
        <v>320502424</v>
      </c>
      <c r="J1796" s="26"/>
      <c r="K1796" s="35">
        <f>MAX(G1796-MAX(G$5:G1795),0)</f>
        <v>2446</v>
      </c>
      <c r="L1796" s="35">
        <f>MAX(G$5:G1796)</f>
        <v>3046601</v>
      </c>
      <c r="M1796" s="3">
        <v>0.7</v>
      </c>
      <c r="N1796" s="38">
        <f>INT(B1796*0.2)</f>
        <v>9047484</v>
      </c>
      <c r="O1796" s="38">
        <f t="shared" si="83"/>
        <v>1269416</v>
      </c>
      <c r="P1796">
        <f>INT(L1796*2.5)</f>
        <v>7616502</v>
      </c>
      <c r="Q1796">
        <f>INT(L1796/4)</f>
        <v>761650</v>
      </c>
      <c r="W1796" s="4" t="s">
        <v>8291</v>
      </c>
      <c r="X1796">
        <v>2</v>
      </c>
      <c r="Y1796" t="b">
        <f>IF(MOD(X1796,9)=0,N1796,IF(MOD(X1796,6)=0,N1796,IF(MOD(X1796,3)=0,N1796)))</f>
        <v>0</v>
      </c>
      <c r="Z1796" t="b">
        <f>IF(MOD(X1796,9)=0,O1796,IF(MOD(X1796,6)=0,O1796,IF(MOD(X1796,3)=0,O1796)))</f>
        <v>0</v>
      </c>
    </row>
    <row r="1797" spans="1:26">
      <c r="A1797" s="4" t="s">
        <v>1980</v>
      </c>
      <c r="B1797" s="3">
        <f>主线辅助!B1793</f>
        <v>45307521</v>
      </c>
      <c r="C1797" s="3">
        <v>8</v>
      </c>
      <c r="D1797" s="3">
        <v>98</v>
      </c>
      <c r="E1797" s="3">
        <v>3</v>
      </c>
      <c r="F1797" s="25">
        <f t="shared" si="81"/>
        <v>3355560</v>
      </c>
      <c r="G1797" s="25">
        <v>3051322</v>
      </c>
      <c r="H1797" s="26">
        <f>ROUND((F1797/4*5.5+F1797*2.7+F1797/4*10*1)*2,0)*C1797</f>
        <v>353004912</v>
      </c>
      <c r="I1797" s="26">
        <f t="shared" si="82"/>
        <v>320999072</v>
      </c>
      <c r="J1797" s="26"/>
      <c r="K1797" s="35">
        <f>MAX(G1797-MAX(G$5:G1796),0)</f>
        <v>4721</v>
      </c>
      <c r="L1797" s="35">
        <f>MAX(G$5:G1797)</f>
        <v>3051322</v>
      </c>
      <c r="M1797" s="3">
        <v>0.7</v>
      </c>
      <c r="N1797" s="38">
        <f>INT(B1797*0.2)</f>
        <v>9061504</v>
      </c>
      <c r="O1797" s="38">
        <f t="shared" si="83"/>
        <v>1271383</v>
      </c>
      <c r="P1797">
        <f>INT(L1797*2.5)</f>
        <v>7628305</v>
      </c>
      <c r="Q1797">
        <f>INT(L1797/4)</f>
        <v>762830</v>
      </c>
      <c r="W1797" s="4" t="s">
        <v>8291</v>
      </c>
      <c r="X1797">
        <v>3</v>
      </c>
      <c r="Y1797">
        <f>IF(MOD(X1797,9)=0,N1797,IF(MOD(X1797,6)=0,N1797,IF(MOD(X1797,3)=0,N1797)))</f>
        <v>9061504</v>
      </c>
      <c r="Z1797">
        <f>IF(MOD(X1797,9)=0,O1797,IF(MOD(X1797,6)=0,O1797,IF(MOD(X1797,3)=0,O1797)))</f>
        <v>1271383</v>
      </c>
    </row>
    <row r="1798" spans="1:26">
      <c r="A1798" s="4" t="s">
        <v>1981</v>
      </c>
      <c r="B1798" s="3">
        <f>主线辅助!B1794</f>
        <v>45343892</v>
      </c>
      <c r="C1798" s="3">
        <v>8</v>
      </c>
      <c r="D1798" s="3">
        <v>98</v>
      </c>
      <c r="E1798" s="3">
        <v>3</v>
      </c>
      <c r="F1798" s="25">
        <f t="shared" ref="F1798:F1861" si="84">INT(B1798/(5-1.9)/C1798/(D1798/2.7)*100/1.5)</f>
        <v>3358254</v>
      </c>
      <c r="G1798" s="25">
        <v>3053772</v>
      </c>
      <c r="H1798" s="26">
        <f>ROUND((F1798/4*5.5+F1798*2.7+F1798/4*10*1)*2,0)*C1798</f>
        <v>353288320</v>
      </c>
      <c r="I1798" s="26">
        <f t="shared" ref="I1798:I1861" si="85">ROUND((G1798/4*5.5+G1798*2.7+G1798/4*10*1)*2,0)*C1798</f>
        <v>321256816</v>
      </c>
      <c r="J1798" s="26"/>
      <c r="K1798" s="35">
        <f>MAX(G1798-MAX(G$5:G1797),0)</f>
        <v>2450</v>
      </c>
      <c r="L1798" s="35">
        <f>MAX(G$5:G1798)</f>
        <v>3053772</v>
      </c>
      <c r="M1798" s="3">
        <v>0.7</v>
      </c>
      <c r="N1798" s="38">
        <f>INT(B1798*0.2)</f>
        <v>9068778</v>
      </c>
      <c r="O1798" s="38">
        <f t="shared" ref="O1798:O1861" si="86">INT((P1798/15)+Q1798)</f>
        <v>1272405</v>
      </c>
      <c r="P1798">
        <f>INT(L1798*2.5)</f>
        <v>7634430</v>
      </c>
      <c r="Q1798">
        <f>INT(L1798/4)</f>
        <v>763443</v>
      </c>
      <c r="W1798" s="4" t="s">
        <v>8291</v>
      </c>
      <c r="X1798">
        <v>4</v>
      </c>
      <c r="Y1798" t="b">
        <f>IF(MOD(X1798,9)=0,N1798,IF(MOD(X1798,6)=0,N1798,IF(MOD(X1798,3)=0,N1798)))</f>
        <v>0</v>
      </c>
      <c r="Z1798" t="b">
        <f>IF(MOD(X1798,9)=0,O1798,IF(MOD(X1798,6)=0,O1798,IF(MOD(X1798,3)=0,O1798)))</f>
        <v>0</v>
      </c>
    </row>
    <row r="1799" spans="1:26">
      <c r="A1799" s="4" t="s">
        <v>1982</v>
      </c>
      <c r="B1799" s="3">
        <f>主线辅助!B1795</f>
        <v>45380265</v>
      </c>
      <c r="C1799" s="3">
        <v>8</v>
      </c>
      <c r="D1799" s="3">
        <v>98</v>
      </c>
      <c r="E1799" s="3">
        <v>3</v>
      </c>
      <c r="F1799" s="25">
        <f t="shared" si="84"/>
        <v>3360947</v>
      </c>
      <c r="G1799" s="25">
        <v>3056221</v>
      </c>
      <c r="H1799" s="26">
        <f>ROUND((F1799/4*5.5+F1799*2.7+F1799/4*10*1)*2,0)*C1799</f>
        <v>353571624</v>
      </c>
      <c r="I1799" s="26">
        <f t="shared" si="85"/>
        <v>321514448</v>
      </c>
      <c r="J1799" s="26"/>
      <c r="K1799" s="35">
        <f>MAX(G1799-MAX(G$5:G1798),0)</f>
        <v>2449</v>
      </c>
      <c r="L1799" s="35">
        <f>MAX(G$5:G1799)</f>
        <v>3056221</v>
      </c>
      <c r="M1799" s="3">
        <v>0.7</v>
      </c>
      <c r="N1799" s="38">
        <f>INT(B1799*0.2)</f>
        <v>9076053</v>
      </c>
      <c r="O1799" s="38">
        <f t="shared" si="86"/>
        <v>1273425</v>
      </c>
      <c r="P1799">
        <f>INT(L1799*2.5)</f>
        <v>7640552</v>
      </c>
      <c r="Q1799">
        <f>INT(L1799/4)</f>
        <v>764055</v>
      </c>
      <c r="W1799" s="4" t="s">
        <v>8291</v>
      </c>
      <c r="X1799">
        <v>5</v>
      </c>
      <c r="Y1799" t="b">
        <f>IF(MOD(X1799,9)=0,N1799,IF(MOD(X1799,6)=0,N1799,IF(MOD(X1799,3)=0,N1799)))</f>
        <v>0</v>
      </c>
      <c r="Z1799" t="b">
        <f>IF(MOD(X1799,9)=0,O1799,IF(MOD(X1799,6)=0,O1799,IF(MOD(X1799,3)=0,O1799)))</f>
        <v>0</v>
      </c>
    </row>
    <row r="1800" spans="1:26">
      <c r="A1800" s="4" t="s">
        <v>1983</v>
      </c>
      <c r="B1800" s="3">
        <f>主线辅助!B1796</f>
        <v>45450531</v>
      </c>
      <c r="C1800" s="3">
        <v>8</v>
      </c>
      <c r="D1800" s="3">
        <v>98</v>
      </c>
      <c r="E1800" s="3">
        <v>3</v>
      </c>
      <c r="F1800" s="25">
        <f t="shared" si="84"/>
        <v>3366151</v>
      </c>
      <c r="G1800" s="25">
        <v>3060954</v>
      </c>
      <c r="H1800" s="26">
        <f>ROUND((F1800/4*5.5+F1800*2.7+F1800/4*10*1)*2,0)*C1800</f>
        <v>354119088</v>
      </c>
      <c r="I1800" s="26">
        <f t="shared" si="85"/>
        <v>322012360</v>
      </c>
      <c r="J1800" s="26"/>
      <c r="K1800" s="35">
        <f>MAX(G1800-MAX(G$5:G1799),0)</f>
        <v>4733</v>
      </c>
      <c r="L1800" s="35">
        <f>MAX(G$5:G1800)</f>
        <v>3060954</v>
      </c>
      <c r="M1800" s="3">
        <v>0.7</v>
      </c>
      <c r="N1800" s="38">
        <f>INT(B1800*0.2)</f>
        <v>9090106</v>
      </c>
      <c r="O1800" s="38">
        <f t="shared" si="86"/>
        <v>1275397</v>
      </c>
      <c r="P1800">
        <f>INT(L1800*2.5)</f>
        <v>7652385</v>
      </c>
      <c r="Q1800">
        <f>INT(L1800/4)</f>
        <v>765238</v>
      </c>
      <c r="W1800" s="4" t="s">
        <v>8291</v>
      </c>
      <c r="X1800">
        <v>6</v>
      </c>
      <c r="Y1800">
        <f>IF(MOD(X1800,9)=0,N1800,IF(MOD(X1800,6)=0,N1800,IF(MOD(X1800,3)=0,N1800)))</f>
        <v>9090106</v>
      </c>
      <c r="Z1800">
        <f>IF(MOD(X1800,9)=0,O1800,IF(MOD(X1800,6)=0,O1800,IF(MOD(X1800,3)=0,O1800)))</f>
        <v>1275397</v>
      </c>
    </row>
    <row r="1801" spans="1:26">
      <c r="A1801" s="4" t="s">
        <v>1984</v>
      </c>
      <c r="B1801" s="3">
        <f>主线辅助!B1797</f>
        <v>45486952</v>
      </c>
      <c r="C1801" s="3">
        <v>8</v>
      </c>
      <c r="D1801" s="3">
        <v>98</v>
      </c>
      <c r="E1801" s="3">
        <v>3</v>
      </c>
      <c r="F1801" s="25">
        <f t="shared" si="84"/>
        <v>3368849</v>
      </c>
      <c r="G1801" s="25">
        <v>3063406</v>
      </c>
      <c r="H1801" s="26">
        <f>ROUND((F1801/4*5.5+F1801*2.7+F1801/4*10*1)*2,0)*C1801</f>
        <v>354402912</v>
      </c>
      <c r="I1801" s="26">
        <f t="shared" si="85"/>
        <v>322270312</v>
      </c>
      <c r="J1801" s="26"/>
      <c r="K1801" s="35">
        <f>MAX(G1801-MAX(G$5:G1800),0)</f>
        <v>2452</v>
      </c>
      <c r="L1801" s="35">
        <f>MAX(G$5:G1801)</f>
        <v>3063406</v>
      </c>
      <c r="M1801" s="3">
        <v>0.7</v>
      </c>
      <c r="N1801" s="38">
        <f>INT(B1801*0.2)</f>
        <v>9097390</v>
      </c>
      <c r="O1801" s="38">
        <f t="shared" si="86"/>
        <v>1276418</v>
      </c>
      <c r="P1801">
        <f>INT(L1801*2.5)</f>
        <v>7658515</v>
      </c>
      <c r="Q1801">
        <f>INT(L1801/4)</f>
        <v>765851</v>
      </c>
      <c r="W1801" s="4" t="s">
        <v>8291</v>
      </c>
      <c r="X1801">
        <v>7</v>
      </c>
      <c r="Y1801" t="b">
        <f>IF(MOD(X1801,9)=0,N1801,IF(MOD(X1801,6)=0,N1801,IF(MOD(X1801,3)=0,N1801)))</f>
        <v>0</v>
      </c>
      <c r="Z1801" t="b">
        <f>IF(MOD(X1801,9)=0,O1801,IF(MOD(X1801,6)=0,O1801,IF(MOD(X1801,3)=0,O1801)))</f>
        <v>0</v>
      </c>
    </row>
    <row r="1802" spans="1:26">
      <c r="A1802" s="4" t="s">
        <v>1985</v>
      </c>
      <c r="B1802" s="3">
        <f>主线辅助!B1798</f>
        <v>45523378</v>
      </c>
      <c r="C1802" s="3">
        <v>8</v>
      </c>
      <c r="D1802" s="3">
        <v>98</v>
      </c>
      <c r="E1802" s="3">
        <v>3</v>
      </c>
      <c r="F1802" s="25">
        <f t="shared" si="84"/>
        <v>3371547</v>
      </c>
      <c r="G1802" s="25">
        <v>3065860</v>
      </c>
      <c r="H1802" s="26">
        <f>ROUND((F1802/4*5.5+F1802*2.7+F1802/4*10*1)*2,0)*C1802</f>
        <v>354686744</v>
      </c>
      <c r="I1802" s="26">
        <f t="shared" si="85"/>
        <v>322528472</v>
      </c>
      <c r="J1802" s="26"/>
      <c r="K1802" s="35">
        <f>MAX(G1802-MAX(G$5:G1801),0)</f>
        <v>2454</v>
      </c>
      <c r="L1802" s="35">
        <f>MAX(G$5:G1802)</f>
        <v>3065860</v>
      </c>
      <c r="M1802" s="3">
        <v>0.7</v>
      </c>
      <c r="N1802" s="38">
        <f>INT(B1802*0.2)</f>
        <v>9104675</v>
      </c>
      <c r="O1802" s="38">
        <f t="shared" si="86"/>
        <v>1277441</v>
      </c>
      <c r="P1802">
        <f>INT(L1802*2.5)</f>
        <v>7664650</v>
      </c>
      <c r="Q1802">
        <f>INT(L1802/4)</f>
        <v>766465</v>
      </c>
      <c r="W1802" s="4" t="s">
        <v>8291</v>
      </c>
      <c r="X1802">
        <v>8</v>
      </c>
      <c r="Y1802" t="b">
        <f>IF(MOD(X1802,9)=0,N1802,IF(MOD(X1802,6)=0,N1802,IF(MOD(X1802,3)=0,N1802)))</f>
        <v>0</v>
      </c>
      <c r="Z1802" t="b">
        <f>IF(MOD(X1802,9)=0,O1802,IF(MOD(X1802,6)=0,O1802,IF(MOD(X1802,3)=0,O1802)))</f>
        <v>0</v>
      </c>
    </row>
    <row r="1803" spans="1:26">
      <c r="A1803" s="4" t="s">
        <v>1986</v>
      </c>
      <c r="B1803" s="3">
        <f>主线辅助!B1799</f>
        <v>45593813</v>
      </c>
      <c r="C1803" s="3">
        <v>8</v>
      </c>
      <c r="D1803" s="3">
        <v>98</v>
      </c>
      <c r="E1803" s="3">
        <v>3</v>
      </c>
      <c r="F1803" s="25">
        <f t="shared" si="84"/>
        <v>3376763</v>
      </c>
      <c r="G1803" s="25">
        <v>3070603</v>
      </c>
      <c r="H1803" s="26">
        <f>ROUND((F1803/4*5.5+F1803*2.7+F1803/4*10*1)*2,0)*C1803</f>
        <v>355235464</v>
      </c>
      <c r="I1803" s="26">
        <f t="shared" si="85"/>
        <v>323027432</v>
      </c>
      <c r="J1803" s="26"/>
      <c r="K1803" s="35">
        <f>MAX(G1803-MAX(G$5:G1802),0)</f>
        <v>4743</v>
      </c>
      <c r="L1803" s="35">
        <f>MAX(G$5:G1803)</f>
        <v>3070603</v>
      </c>
      <c r="M1803" s="3">
        <v>0.7</v>
      </c>
      <c r="N1803" s="38">
        <f>INT(B1803*0.2)</f>
        <v>9118762</v>
      </c>
      <c r="O1803" s="38">
        <f t="shared" si="86"/>
        <v>1279417</v>
      </c>
      <c r="P1803">
        <f>INT(L1803*2.5)</f>
        <v>7676507</v>
      </c>
      <c r="Q1803">
        <f>INT(L1803/4)</f>
        <v>767650</v>
      </c>
      <c r="W1803" s="4" t="s">
        <v>8291</v>
      </c>
      <c r="X1803">
        <v>9</v>
      </c>
      <c r="Y1803">
        <f>IF(MOD(X1803,9)=0,N1803,IF(MOD(X1803,6)=0,N1803,IF(MOD(X1803,3)=0,N1803)))</f>
        <v>9118762</v>
      </c>
      <c r="Z1803">
        <f>IF(MOD(X1803,9)=0,O1803,IF(MOD(X1803,6)=0,O1803,IF(MOD(X1803,3)=0,O1803)))</f>
        <v>1279417</v>
      </c>
    </row>
    <row r="1804" spans="1:26">
      <c r="A1804" s="4" t="s">
        <v>374</v>
      </c>
      <c r="B1804" s="3">
        <f>主线辅助!B1800</f>
        <v>45630284</v>
      </c>
      <c r="C1804" s="3">
        <v>8</v>
      </c>
      <c r="D1804" s="3">
        <v>98</v>
      </c>
      <c r="E1804" s="3">
        <v>3</v>
      </c>
      <c r="F1804" s="25">
        <f t="shared" si="84"/>
        <v>3379464</v>
      </c>
      <c r="G1804" s="25">
        <v>3073059</v>
      </c>
      <c r="H1804" s="26">
        <f>ROUND((F1804/4*5.5+F1804*2.7+F1804/4*10*1)*2,0)*C1804</f>
        <v>355519616</v>
      </c>
      <c r="I1804" s="26">
        <f t="shared" si="85"/>
        <v>323285808</v>
      </c>
      <c r="J1804" s="26"/>
      <c r="K1804" s="35">
        <f>MAX(G1804-MAX(G$5:G1803),0)</f>
        <v>2456</v>
      </c>
      <c r="L1804" s="35">
        <f>MAX(G$5:G1804)</f>
        <v>3073059</v>
      </c>
      <c r="M1804" s="3">
        <v>0.7</v>
      </c>
      <c r="N1804" s="38">
        <f>INT(B1804*0.2)</f>
        <v>9126056</v>
      </c>
      <c r="O1804" s="38">
        <f t="shared" si="86"/>
        <v>1280440</v>
      </c>
      <c r="P1804">
        <f>INT(L1804*2.5)</f>
        <v>7682647</v>
      </c>
      <c r="Q1804">
        <f>INT(L1804/4)</f>
        <v>768264</v>
      </c>
      <c r="W1804" s="4" t="s">
        <v>8291</v>
      </c>
      <c r="X1804">
        <v>10</v>
      </c>
      <c r="Y1804" t="b">
        <f>IF(MOD(X1804,9)=0,N1804,IF(MOD(X1804,6)=0,N1804,IF(MOD(X1804,3)=0,N1804)))</f>
        <v>0</v>
      </c>
      <c r="Z1804" t="b">
        <f>IF(MOD(X1804,9)=0,O1804,IF(MOD(X1804,6)=0,O1804,IF(MOD(X1804,3)=0,O1804)))</f>
        <v>0</v>
      </c>
    </row>
    <row r="1805" spans="1:26">
      <c r="A1805" s="4" t="s">
        <v>1987</v>
      </c>
      <c r="B1805" s="3">
        <f>主线辅助!B1801</f>
        <v>45850591</v>
      </c>
      <c r="C1805" s="3">
        <v>8</v>
      </c>
      <c r="D1805" s="3">
        <v>98</v>
      </c>
      <c r="E1805" s="3">
        <v>3</v>
      </c>
      <c r="F1805" s="25">
        <f t="shared" si="84"/>
        <v>3395781</v>
      </c>
      <c r="G1805" s="25">
        <v>3087896</v>
      </c>
      <c r="H1805" s="26">
        <f>ROUND((F1805/4*5.5+F1805*2.7+F1805/4*10*1)*2,0)*C1805</f>
        <v>357236160</v>
      </c>
      <c r="I1805" s="26">
        <f t="shared" si="85"/>
        <v>324846656</v>
      </c>
      <c r="J1805" s="26"/>
      <c r="K1805" s="35">
        <f>MAX(G1805-MAX(G$5:G1804),0)</f>
        <v>14837</v>
      </c>
      <c r="L1805" s="35">
        <f>MAX(G$5:G1805)</f>
        <v>3087896</v>
      </c>
      <c r="M1805" s="3">
        <v>0.7</v>
      </c>
      <c r="N1805" s="38">
        <f>INT(B1805*0.2)</f>
        <v>9170118</v>
      </c>
      <c r="O1805" s="38">
        <f t="shared" si="86"/>
        <v>1286623</v>
      </c>
      <c r="P1805">
        <f>INT(L1805*2.5)</f>
        <v>7719740</v>
      </c>
      <c r="Q1805">
        <f>INT(L1805/4)</f>
        <v>771974</v>
      </c>
      <c r="W1805" s="4" t="s">
        <v>8292</v>
      </c>
      <c r="X1805">
        <v>1</v>
      </c>
      <c r="Y1805" t="b">
        <f>IF(MOD(X1805,9)=0,N1805,IF(MOD(X1805,6)=0,N1805,IF(MOD(X1805,3)=0,N1805)))</f>
        <v>0</v>
      </c>
      <c r="Z1805" t="b">
        <f>IF(MOD(X1805,9)=0,O1805,IF(MOD(X1805,6)=0,O1805,IF(MOD(X1805,3)=0,O1805)))</f>
        <v>0</v>
      </c>
    </row>
    <row r="1806" spans="1:26">
      <c r="A1806" s="4" t="s">
        <v>1988</v>
      </c>
      <c r="B1806" s="3">
        <f>主线辅助!B1802</f>
        <v>45887110</v>
      </c>
      <c r="C1806" s="3">
        <v>8</v>
      </c>
      <c r="D1806" s="3">
        <v>98</v>
      </c>
      <c r="E1806" s="3">
        <v>3</v>
      </c>
      <c r="F1806" s="25">
        <f t="shared" si="84"/>
        <v>3398485</v>
      </c>
      <c r="G1806" s="25">
        <v>3090356</v>
      </c>
      <c r="H1806" s="26">
        <f>ROUND((F1806/4*5.5+F1806*2.7+F1806/4*10*1)*2,0)*C1806</f>
        <v>357520624</v>
      </c>
      <c r="I1806" s="26">
        <f t="shared" si="85"/>
        <v>325105448</v>
      </c>
      <c r="J1806" s="26"/>
      <c r="K1806" s="35">
        <f>MAX(G1806-MAX(G$5:G1805),0)</f>
        <v>2460</v>
      </c>
      <c r="L1806" s="35">
        <f>MAX(G$5:G1806)</f>
        <v>3090356</v>
      </c>
      <c r="M1806" s="3">
        <v>0.7</v>
      </c>
      <c r="N1806" s="38">
        <f>INT(B1806*0.2)</f>
        <v>9177422</v>
      </c>
      <c r="O1806" s="38">
        <f t="shared" si="86"/>
        <v>1287648</v>
      </c>
      <c r="P1806">
        <f>INT(L1806*2.5)</f>
        <v>7725890</v>
      </c>
      <c r="Q1806">
        <f>INT(L1806/4)</f>
        <v>772589</v>
      </c>
      <c r="W1806" s="4" t="s">
        <v>8292</v>
      </c>
      <c r="X1806">
        <v>2</v>
      </c>
      <c r="Y1806" t="b">
        <f>IF(MOD(X1806,9)=0,N1806,IF(MOD(X1806,6)=0,N1806,IF(MOD(X1806,3)=0,N1806)))</f>
        <v>0</v>
      </c>
      <c r="Z1806" t="b">
        <f>IF(MOD(X1806,9)=0,O1806,IF(MOD(X1806,6)=0,O1806,IF(MOD(X1806,3)=0,O1806)))</f>
        <v>0</v>
      </c>
    </row>
    <row r="1807" spans="1:26">
      <c r="A1807" s="4" t="s">
        <v>1989</v>
      </c>
      <c r="B1807" s="3">
        <f>主线辅助!B1803</f>
        <v>45957793</v>
      </c>
      <c r="C1807" s="3">
        <v>8</v>
      </c>
      <c r="D1807" s="3">
        <v>98</v>
      </c>
      <c r="E1807" s="3">
        <v>3</v>
      </c>
      <c r="F1807" s="25">
        <f t="shared" si="84"/>
        <v>3403720</v>
      </c>
      <c r="G1807" s="25">
        <v>3095116</v>
      </c>
      <c r="H1807" s="26">
        <f>ROUND((F1807/4*5.5+F1807*2.7+F1807/4*10*1)*2,0)*C1807</f>
        <v>358071344</v>
      </c>
      <c r="I1807" s="26">
        <f t="shared" si="85"/>
        <v>325606200</v>
      </c>
      <c r="J1807" s="26"/>
      <c r="K1807" s="35">
        <f>MAX(G1807-MAX(G$5:G1806),0)</f>
        <v>4760</v>
      </c>
      <c r="L1807" s="35">
        <f>MAX(G$5:G1807)</f>
        <v>3095116</v>
      </c>
      <c r="M1807" s="3">
        <v>0.7</v>
      </c>
      <c r="N1807" s="38">
        <f>INT(B1807*0.2)</f>
        <v>9191558</v>
      </c>
      <c r="O1807" s="38">
        <f t="shared" si="86"/>
        <v>1289631</v>
      </c>
      <c r="P1807">
        <f>INT(L1807*2.5)</f>
        <v>7737790</v>
      </c>
      <c r="Q1807">
        <f>INT(L1807/4)</f>
        <v>773779</v>
      </c>
      <c r="W1807" s="4" t="s">
        <v>8292</v>
      </c>
      <c r="X1807">
        <v>3</v>
      </c>
      <c r="Y1807">
        <f>IF(MOD(X1807,9)=0,N1807,IF(MOD(X1807,6)=0,N1807,IF(MOD(X1807,3)=0,N1807)))</f>
        <v>9191558</v>
      </c>
      <c r="Z1807">
        <f>IF(MOD(X1807,9)=0,O1807,IF(MOD(X1807,6)=0,O1807,IF(MOD(X1807,3)=0,O1807)))</f>
        <v>1289631</v>
      </c>
    </row>
    <row r="1808" spans="1:26">
      <c r="A1808" s="4" t="s">
        <v>1990</v>
      </c>
      <c r="B1808" s="3">
        <f>主线辅助!B1804</f>
        <v>45994360</v>
      </c>
      <c r="C1808" s="3">
        <v>8</v>
      </c>
      <c r="D1808" s="3">
        <v>98</v>
      </c>
      <c r="E1808" s="3">
        <v>3</v>
      </c>
      <c r="F1808" s="25">
        <f t="shared" si="84"/>
        <v>3406428</v>
      </c>
      <c r="G1808" s="25">
        <v>3097579</v>
      </c>
      <c r="H1808" s="26">
        <f>ROUND((F1808/4*5.5+F1808*2.7+F1808/4*10*1)*2,0)*C1808</f>
        <v>358356224</v>
      </c>
      <c r="I1808" s="26">
        <f t="shared" si="85"/>
        <v>325865312</v>
      </c>
      <c r="J1808" s="26"/>
      <c r="K1808" s="35">
        <f>MAX(G1808-MAX(G$5:G1807),0)</f>
        <v>2463</v>
      </c>
      <c r="L1808" s="35">
        <f>MAX(G$5:G1808)</f>
        <v>3097579</v>
      </c>
      <c r="M1808" s="3">
        <v>0.7</v>
      </c>
      <c r="N1808" s="38">
        <f>INT(B1808*0.2)</f>
        <v>9198872</v>
      </c>
      <c r="O1808" s="38">
        <f t="shared" si="86"/>
        <v>1290657</v>
      </c>
      <c r="P1808">
        <f>INT(L1808*2.5)</f>
        <v>7743947</v>
      </c>
      <c r="Q1808">
        <f>INT(L1808/4)</f>
        <v>774394</v>
      </c>
      <c r="W1808" s="4" t="s">
        <v>8292</v>
      </c>
      <c r="X1808">
        <v>4</v>
      </c>
      <c r="Y1808" t="b">
        <f>IF(MOD(X1808,9)=0,N1808,IF(MOD(X1808,6)=0,N1808,IF(MOD(X1808,3)=0,N1808)))</f>
        <v>0</v>
      </c>
      <c r="Z1808" t="b">
        <f>IF(MOD(X1808,9)=0,O1808,IF(MOD(X1808,6)=0,O1808,IF(MOD(X1808,3)=0,O1808)))</f>
        <v>0</v>
      </c>
    </row>
    <row r="1809" spans="1:26">
      <c r="A1809" s="4" t="s">
        <v>1991</v>
      </c>
      <c r="B1809" s="3">
        <f>主线辅助!B1805</f>
        <v>46030932</v>
      </c>
      <c r="C1809" s="3">
        <v>8</v>
      </c>
      <c r="D1809" s="3">
        <v>98</v>
      </c>
      <c r="E1809" s="3">
        <v>3</v>
      </c>
      <c r="F1809" s="25">
        <f t="shared" si="84"/>
        <v>3409137</v>
      </c>
      <c r="G1809" s="25">
        <v>3100042</v>
      </c>
      <c r="H1809" s="26">
        <f>ROUND((F1809/4*5.5+F1809*2.7+F1809/4*10*1)*2,0)*C1809</f>
        <v>358641216</v>
      </c>
      <c r="I1809" s="26">
        <f t="shared" si="85"/>
        <v>326124416</v>
      </c>
      <c r="J1809" s="26"/>
      <c r="K1809" s="35">
        <f>MAX(G1809-MAX(G$5:G1808),0)</f>
        <v>2463</v>
      </c>
      <c r="L1809" s="35">
        <f>MAX(G$5:G1809)</f>
        <v>3100042</v>
      </c>
      <c r="M1809" s="3">
        <v>0.7</v>
      </c>
      <c r="N1809" s="38">
        <f>INT(B1809*0.2)</f>
        <v>9206186</v>
      </c>
      <c r="O1809" s="38">
        <f t="shared" si="86"/>
        <v>1291683</v>
      </c>
      <c r="P1809">
        <f>INT(L1809*2.5)</f>
        <v>7750105</v>
      </c>
      <c r="Q1809">
        <f>INT(L1809/4)</f>
        <v>775010</v>
      </c>
      <c r="W1809" s="4" t="s">
        <v>8292</v>
      </c>
      <c r="X1809">
        <v>5</v>
      </c>
      <c r="Y1809" t="b">
        <f>IF(MOD(X1809,9)=0,N1809,IF(MOD(X1809,6)=0,N1809,IF(MOD(X1809,3)=0,N1809)))</f>
        <v>0</v>
      </c>
      <c r="Z1809" t="b">
        <f>IF(MOD(X1809,9)=0,O1809,IF(MOD(X1809,6)=0,O1809,IF(MOD(X1809,3)=0,O1809)))</f>
        <v>0</v>
      </c>
    </row>
    <row r="1810" spans="1:26">
      <c r="A1810" s="4" t="s">
        <v>1992</v>
      </c>
      <c r="B1810" s="3">
        <f>主线辅助!B1806</f>
        <v>46101783</v>
      </c>
      <c r="C1810" s="3">
        <v>8</v>
      </c>
      <c r="D1810" s="3">
        <v>98</v>
      </c>
      <c r="E1810" s="3">
        <v>3</v>
      </c>
      <c r="F1810" s="25">
        <f t="shared" si="84"/>
        <v>3414384</v>
      </c>
      <c r="G1810" s="25">
        <v>3104813</v>
      </c>
      <c r="H1810" s="26">
        <f>ROUND((F1810/4*5.5+F1810*2.7+F1810/4*10*1)*2,0)*C1810</f>
        <v>359193200</v>
      </c>
      <c r="I1810" s="26">
        <f t="shared" si="85"/>
        <v>326626328</v>
      </c>
      <c r="J1810" s="26"/>
      <c r="K1810" s="35">
        <f>MAX(G1810-MAX(G$5:G1809),0)</f>
        <v>4771</v>
      </c>
      <c r="L1810" s="35">
        <f>MAX(G$5:G1810)</f>
        <v>3104813</v>
      </c>
      <c r="M1810" s="3">
        <v>0.7</v>
      </c>
      <c r="N1810" s="38">
        <f>INT(B1810*0.2)</f>
        <v>9220356</v>
      </c>
      <c r="O1810" s="38">
        <f t="shared" si="86"/>
        <v>1293671</v>
      </c>
      <c r="P1810">
        <f>INT(L1810*2.5)</f>
        <v>7762032</v>
      </c>
      <c r="Q1810">
        <f>INT(L1810/4)</f>
        <v>776203</v>
      </c>
      <c r="W1810" s="4" t="s">
        <v>8292</v>
      </c>
      <c r="X1810">
        <v>6</v>
      </c>
      <c r="Y1810">
        <f>IF(MOD(X1810,9)=0,N1810,IF(MOD(X1810,6)=0,N1810,IF(MOD(X1810,3)=0,N1810)))</f>
        <v>9220356</v>
      </c>
      <c r="Z1810">
        <f>IF(MOD(X1810,9)=0,O1810,IF(MOD(X1810,6)=0,O1810,IF(MOD(X1810,3)=0,O1810)))</f>
        <v>1293671</v>
      </c>
    </row>
    <row r="1811" spans="1:26">
      <c r="A1811" s="4" t="s">
        <v>1993</v>
      </c>
      <c r="B1811" s="3">
        <f>主线辅助!B1807</f>
        <v>46138403</v>
      </c>
      <c r="C1811" s="3">
        <v>8</v>
      </c>
      <c r="D1811" s="3">
        <v>98</v>
      </c>
      <c r="E1811" s="3">
        <v>3</v>
      </c>
      <c r="F1811" s="25">
        <f t="shared" si="84"/>
        <v>3417096</v>
      </c>
      <c r="G1811" s="25">
        <v>3107280</v>
      </c>
      <c r="H1811" s="26">
        <f>ROUND((F1811/4*5.5+F1811*2.7+F1811/4*10*1)*2,0)*C1811</f>
        <v>359478496</v>
      </c>
      <c r="I1811" s="26">
        <f t="shared" si="85"/>
        <v>326885856</v>
      </c>
      <c r="J1811" s="26"/>
      <c r="K1811" s="35">
        <f>MAX(G1811-MAX(G$5:G1810),0)</f>
        <v>2467</v>
      </c>
      <c r="L1811" s="35">
        <f>MAX(G$5:G1811)</f>
        <v>3107280</v>
      </c>
      <c r="M1811" s="3">
        <v>0.7</v>
      </c>
      <c r="N1811" s="38">
        <f>INT(B1811*0.2)</f>
        <v>9227680</v>
      </c>
      <c r="O1811" s="38">
        <f t="shared" si="86"/>
        <v>1294700</v>
      </c>
      <c r="P1811">
        <f>INT(L1811*2.5)</f>
        <v>7768200</v>
      </c>
      <c r="Q1811">
        <f>INT(L1811/4)</f>
        <v>776820</v>
      </c>
      <c r="W1811" s="4" t="s">
        <v>8292</v>
      </c>
      <c r="X1811">
        <v>7</v>
      </c>
      <c r="Y1811" t="b">
        <f>IF(MOD(X1811,9)=0,N1811,IF(MOD(X1811,6)=0,N1811,IF(MOD(X1811,3)=0,N1811)))</f>
        <v>0</v>
      </c>
      <c r="Z1811" t="b">
        <f>IF(MOD(X1811,9)=0,O1811,IF(MOD(X1811,6)=0,O1811,IF(MOD(X1811,3)=0,O1811)))</f>
        <v>0</v>
      </c>
    </row>
    <row r="1812" spans="1:26">
      <c r="A1812" s="4" t="s">
        <v>1994</v>
      </c>
      <c r="B1812" s="3">
        <f>主线辅助!B1808</f>
        <v>46175025</v>
      </c>
      <c r="C1812" s="3">
        <v>8</v>
      </c>
      <c r="D1812" s="3">
        <v>98</v>
      </c>
      <c r="E1812" s="3">
        <v>3</v>
      </c>
      <c r="F1812" s="25">
        <f t="shared" si="84"/>
        <v>3419809</v>
      </c>
      <c r="G1812" s="25">
        <v>3109746</v>
      </c>
      <c r="H1812" s="26">
        <f>ROUND((F1812/4*5.5+F1812*2.7+F1812/4*10*1)*2,0)*C1812</f>
        <v>359763904</v>
      </c>
      <c r="I1812" s="26">
        <f t="shared" si="85"/>
        <v>327145280</v>
      </c>
      <c r="J1812" s="26"/>
      <c r="K1812" s="35">
        <f>MAX(G1812-MAX(G$5:G1811),0)</f>
        <v>2466</v>
      </c>
      <c r="L1812" s="35">
        <f>MAX(G$5:G1812)</f>
        <v>3109746</v>
      </c>
      <c r="M1812" s="3">
        <v>0.7</v>
      </c>
      <c r="N1812" s="38">
        <f>INT(B1812*0.2)</f>
        <v>9235005</v>
      </c>
      <c r="O1812" s="38">
        <f t="shared" si="86"/>
        <v>1295727</v>
      </c>
      <c r="P1812">
        <f>INT(L1812*2.5)</f>
        <v>7774365</v>
      </c>
      <c r="Q1812">
        <f>INT(L1812/4)</f>
        <v>777436</v>
      </c>
      <c r="W1812" s="4" t="s">
        <v>8292</v>
      </c>
      <c r="X1812">
        <v>8</v>
      </c>
      <c r="Y1812" t="b">
        <f>IF(MOD(X1812,9)=0,N1812,IF(MOD(X1812,6)=0,N1812,IF(MOD(X1812,3)=0,N1812)))</f>
        <v>0</v>
      </c>
      <c r="Z1812" t="b">
        <f>IF(MOD(X1812,9)=0,O1812,IF(MOD(X1812,6)=0,O1812,IF(MOD(X1812,3)=0,O1812)))</f>
        <v>0</v>
      </c>
    </row>
    <row r="1813" spans="1:26">
      <c r="A1813" s="4" t="s">
        <v>1995</v>
      </c>
      <c r="B1813" s="3">
        <f>主线辅助!B1809</f>
        <v>46246045</v>
      </c>
      <c r="C1813" s="3">
        <v>8</v>
      </c>
      <c r="D1813" s="3">
        <v>98</v>
      </c>
      <c r="E1813" s="3">
        <v>3</v>
      </c>
      <c r="F1813" s="25">
        <f t="shared" si="84"/>
        <v>3425069</v>
      </c>
      <c r="G1813" s="25">
        <v>3114529</v>
      </c>
      <c r="H1813" s="26">
        <f>ROUND((F1813/4*5.5+F1813*2.7+F1813/4*10*1)*2,0)*C1813</f>
        <v>360317256</v>
      </c>
      <c r="I1813" s="26">
        <f t="shared" si="85"/>
        <v>327648448</v>
      </c>
      <c r="J1813" s="26"/>
      <c r="K1813" s="35">
        <f>MAX(G1813-MAX(G$5:G1812),0)</f>
        <v>4783</v>
      </c>
      <c r="L1813" s="35">
        <f>MAX(G$5:G1813)</f>
        <v>3114529</v>
      </c>
      <c r="M1813" s="3">
        <v>0.7</v>
      </c>
      <c r="N1813" s="38">
        <f>INT(B1813*0.2)</f>
        <v>9249209</v>
      </c>
      <c r="O1813" s="38">
        <f t="shared" si="86"/>
        <v>1297720</v>
      </c>
      <c r="P1813">
        <f>INT(L1813*2.5)</f>
        <v>7786322</v>
      </c>
      <c r="Q1813">
        <f>INT(L1813/4)</f>
        <v>778632</v>
      </c>
      <c r="W1813" s="4" t="s">
        <v>8292</v>
      </c>
      <c r="X1813">
        <v>9</v>
      </c>
      <c r="Y1813">
        <f>IF(MOD(X1813,9)=0,N1813,IF(MOD(X1813,6)=0,N1813,IF(MOD(X1813,3)=0,N1813)))</f>
        <v>9249209</v>
      </c>
      <c r="Z1813">
        <f>IF(MOD(X1813,9)=0,O1813,IF(MOD(X1813,6)=0,O1813,IF(MOD(X1813,3)=0,O1813)))</f>
        <v>1297720</v>
      </c>
    </row>
    <row r="1814" spans="1:26">
      <c r="A1814" s="4" t="s">
        <v>376</v>
      </c>
      <c r="B1814" s="3">
        <f>主线辅助!B1810</f>
        <v>46282715</v>
      </c>
      <c r="C1814" s="3">
        <v>8</v>
      </c>
      <c r="D1814" s="3">
        <v>98</v>
      </c>
      <c r="E1814" s="3">
        <v>3</v>
      </c>
      <c r="F1814" s="25">
        <f t="shared" si="84"/>
        <v>3427785</v>
      </c>
      <c r="G1814" s="25">
        <v>3116999</v>
      </c>
      <c r="H1814" s="26">
        <f>ROUND((F1814/4*5.5+F1814*2.7+F1814/4*10*1)*2,0)*C1814</f>
        <v>360602984</v>
      </c>
      <c r="I1814" s="26">
        <f t="shared" si="85"/>
        <v>327908296</v>
      </c>
      <c r="J1814" s="26"/>
      <c r="K1814" s="35">
        <f>MAX(G1814-MAX(G$5:G1813),0)</f>
        <v>2470</v>
      </c>
      <c r="L1814" s="35">
        <f>MAX(G$5:G1814)</f>
        <v>3116999</v>
      </c>
      <c r="M1814" s="3">
        <v>0.7</v>
      </c>
      <c r="N1814" s="38">
        <f>INT(B1814*0.2)</f>
        <v>9256543</v>
      </c>
      <c r="O1814" s="38">
        <f t="shared" si="86"/>
        <v>1298748</v>
      </c>
      <c r="P1814">
        <f>INT(L1814*2.5)</f>
        <v>7792497</v>
      </c>
      <c r="Q1814">
        <f>INT(L1814/4)</f>
        <v>779249</v>
      </c>
      <c r="W1814" s="4" t="s">
        <v>8292</v>
      </c>
      <c r="X1814">
        <v>10</v>
      </c>
      <c r="Y1814" t="b">
        <f>IF(MOD(X1814,9)=0,N1814,IF(MOD(X1814,6)=0,N1814,IF(MOD(X1814,3)=0,N1814)))</f>
        <v>0</v>
      </c>
      <c r="Z1814" t="b">
        <f>IF(MOD(X1814,9)=0,O1814,IF(MOD(X1814,6)=0,O1814,IF(MOD(X1814,3)=0,O1814)))</f>
        <v>0</v>
      </c>
    </row>
    <row r="1815" spans="1:26">
      <c r="A1815" s="4" t="s">
        <v>1996</v>
      </c>
      <c r="B1815" s="3">
        <f>主线辅助!B1811</f>
        <v>46504663</v>
      </c>
      <c r="C1815" s="3">
        <v>8</v>
      </c>
      <c r="D1815" s="3">
        <v>98</v>
      </c>
      <c r="E1815" s="3">
        <v>3</v>
      </c>
      <c r="F1815" s="25">
        <f t="shared" si="84"/>
        <v>3444222</v>
      </c>
      <c r="G1815" s="25">
        <v>3131946</v>
      </c>
      <c r="H1815" s="26">
        <f>ROUND((F1815/4*5.5+F1815*2.7+F1815/4*10*1)*2,0)*C1815</f>
        <v>362332152</v>
      </c>
      <c r="I1815" s="26">
        <f t="shared" si="85"/>
        <v>329480720</v>
      </c>
      <c r="J1815" s="26"/>
      <c r="K1815" s="35">
        <f>MAX(G1815-MAX(G$5:G1814),0)</f>
        <v>14947</v>
      </c>
      <c r="L1815" s="35">
        <f>MAX(G$5:G1815)</f>
        <v>3131946</v>
      </c>
      <c r="M1815" s="3">
        <v>0.7</v>
      </c>
      <c r="N1815" s="38">
        <f>INT(B1815*0.2)</f>
        <v>9300932</v>
      </c>
      <c r="O1815" s="38">
        <f t="shared" si="86"/>
        <v>1304977</v>
      </c>
      <c r="P1815">
        <f>INT(L1815*2.5)</f>
        <v>7829865</v>
      </c>
      <c r="Q1815">
        <f>INT(L1815/4)</f>
        <v>782986</v>
      </c>
      <c r="W1815" s="4" t="s">
        <v>8293</v>
      </c>
      <c r="X1815">
        <v>1</v>
      </c>
      <c r="Y1815" t="b">
        <f>IF(MOD(X1815,9)=0,N1815,IF(MOD(X1815,6)=0,N1815,IF(MOD(X1815,3)=0,N1815)))</f>
        <v>0</v>
      </c>
      <c r="Z1815" t="b">
        <f>IF(MOD(X1815,9)=0,O1815,IF(MOD(X1815,6)=0,O1815,IF(MOD(X1815,3)=0,O1815)))</f>
        <v>0</v>
      </c>
    </row>
    <row r="1816" spans="1:26">
      <c r="A1816" s="4" t="s">
        <v>1997</v>
      </c>
      <c r="B1816" s="3">
        <f>主线辅助!B1812</f>
        <v>46541382</v>
      </c>
      <c r="C1816" s="3">
        <v>8</v>
      </c>
      <c r="D1816" s="3">
        <v>98</v>
      </c>
      <c r="E1816" s="3">
        <v>3</v>
      </c>
      <c r="F1816" s="25">
        <f t="shared" si="84"/>
        <v>3446942</v>
      </c>
      <c r="G1816" s="25">
        <v>3134419</v>
      </c>
      <c r="H1816" s="26">
        <f>ROUND((F1816/4*5.5+F1816*2.7+F1816/4*10*1)*2,0)*C1816</f>
        <v>362618296</v>
      </c>
      <c r="I1816" s="26">
        <f t="shared" si="85"/>
        <v>329740880</v>
      </c>
      <c r="J1816" s="26"/>
      <c r="K1816" s="35">
        <f>MAX(G1816-MAX(G$5:G1815),0)</f>
        <v>2473</v>
      </c>
      <c r="L1816" s="35">
        <f>MAX(G$5:G1816)</f>
        <v>3134419</v>
      </c>
      <c r="M1816" s="3">
        <v>0.7</v>
      </c>
      <c r="N1816" s="38">
        <f>INT(B1816*0.2)</f>
        <v>9308276</v>
      </c>
      <c r="O1816" s="38">
        <f t="shared" si="86"/>
        <v>1306007</v>
      </c>
      <c r="P1816">
        <f>INT(L1816*2.5)</f>
        <v>7836047</v>
      </c>
      <c r="Q1816">
        <f>INT(L1816/4)</f>
        <v>783604</v>
      </c>
      <c r="W1816" s="4" t="s">
        <v>8293</v>
      </c>
      <c r="X1816">
        <v>2</v>
      </c>
      <c r="Y1816" t="b">
        <f>IF(MOD(X1816,9)=0,N1816,IF(MOD(X1816,6)=0,N1816,IF(MOD(X1816,3)=0,N1816)))</f>
        <v>0</v>
      </c>
      <c r="Z1816" t="b">
        <f>IF(MOD(X1816,9)=0,O1816,IF(MOD(X1816,6)=0,O1816,IF(MOD(X1816,3)=0,O1816)))</f>
        <v>0</v>
      </c>
    </row>
    <row r="1817" spans="1:26">
      <c r="A1817" s="4" t="s">
        <v>1998</v>
      </c>
      <c r="B1817" s="3">
        <f>主线辅助!B1813</f>
        <v>46612649</v>
      </c>
      <c r="C1817" s="3">
        <v>8</v>
      </c>
      <c r="D1817" s="3">
        <v>98</v>
      </c>
      <c r="E1817" s="3">
        <v>3</v>
      </c>
      <c r="F1817" s="25">
        <f t="shared" si="84"/>
        <v>3452220</v>
      </c>
      <c r="G1817" s="25">
        <v>3139219</v>
      </c>
      <c r="H1817" s="26">
        <f>ROUND((F1817/4*5.5+F1817*2.7+F1817/4*10*1)*2,0)*C1817</f>
        <v>363173544</v>
      </c>
      <c r="I1817" s="26">
        <f t="shared" si="85"/>
        <v>330245840</v>
      </c>
      <c r="J1817" s="26"/>
      <c r="K1817" s="35">
        <f>MAX(G1817-MAX(G$5:G1816),0)</f>
        <v>4800</v>
      </c>
      <c r="L1817" s="35">
        <f>MAX(G$5:G1817)</f>
        <v>3139219</v>
      </c>
      <c r="M1817" s="3">
        <v>0.7</v>
      </c>
      <c r="N1817" s="38">
        <f>INT(B1817*0.2)</f>
        <v>9322529</v>
      </c>
      <c r="O1817" s="38">
        <f t="shared" si="86"/>
        <v>1308007</v>
      </c>
      <c r="P1817">
        <f>INT(L1817*2.5)</f>
        <v>7848047</v>
      </c>
      <c r="Q1817">
        <f>INT(L1817/4)</f>
        <v>784804</v>
      </c>
      <c r="W1817" s="4" t="s">
        <v>8293</v>
      </c>
      <c r="X1817">
        <v>3</v>
      </c>
      <c r="Y1817">
        <f>IF(MOD(X1817,9)=0,N1817,IF(MOD(X1817,6)=0,N1817,IF(MOD(X1817,3)=0,N1817)))</f>
        <v>9322529</v>
      </c>
      <c r="Z1817">
        <f>IF(MOD(X1817,9)=0,O1817,IF(MOD(X1817,6)=0,O1817,IF(MOD(X1817,3)=0,O1817)))</f>
        <v>1308007</v>
      </c>
    </row>
    <row r="1818" spans="1:26">
      <c r="A1818" s="4" t="s">
        <v>1999</v>
      </c>
      <c r="B1818" s="3">
        <f>主线辅助!B1814</f>
        <v>46649416</v>
      </c>
      <c r="C1818" s="3">
        <v>8</v>
      </c>
      <c r="D1818" s="3">
        <v>98</v>
      </c>
      <c r="E1818" s="3">
        <v>3</v>
      </c>
      <c r="F1818" s="25">
        <f t="shared" si="84"/>
        <v>3454943</v>
      </c>
      <c r="G1818" s="25">
        <v>3141695</v>
      </c>
      <c r="H1818" s="26">
        <f>ROUND((F1818/4*5.5+F1818*2.7+F1818/4*10*1)*2,0)*C1818</f>
        <v>363460000</v>
      </c>
      <c r="I1818" s="26">
        <f t="shared" si="85"/>
        <v>330506312</v>
      </c>
      <c r="J1818" s="26"/>
      <c r="K1818" s="35">
        <f>MAX(G1818-MAX(G$5:G1817),0)</f>
        <v>2476</v>
      </c>
      <c r="L1818" s="35">
        <f>MAX(G$5:G1818)</f>
        <v>3141695</v>
      </c>
      <c r="M1818" s="3">
        <v>0.7</v>
      </c>
      <c r="N1818" s="38">
        <f>INT(B1818*0.2)</f>
        <v>9329883</v>
      </c>
      <c r="O1818" s="38">
        <f t="shared" si="86"/>
        <v>1309038</v>
      </c>
      <c r="P1818">
        <f>INT(L1818*2.5)</f>
        <v>7854237</v>
      </c>
      <c r="Q1818">
        <f>INT(L1818/4)</f>
        <v>785423</v>
      </c>
      <c r="W1818" s="4" t="s">
        <v>8293</v>
      </c>
      <c r="X1818">
        <v>4</v>
      </c>
      <c r="Y1818" t="b">
        <f>IF(MOD(X1818,9)=0,N1818,IF(MOD(X1818,6)=0,N1818,IF(MOD(X1818,3)=0,N1818)))</f>
        <v>0</v>
      </c>
      <c r="Z1818" t="b">
        <f>IF(MOD(X1818,9)=0,O1818,IF(MOD(X1818,6)=0,O1818,IF(MOD(X1818,3)=0,O1818)))</f>
        <v>0</v>
      </c>
    </row>
    <row r="1819" spans="1:26">
      <c r="A1819" s="4" t="s">
        <v>2000</v>
      </c>
      <c r="B1819" s="3">
        <f>主线辅助!B1815</f>
        <v>46686187</v>
      </c>
      <c r="C1819" s="3">
        <v>8</v>
      </c>
      <c r="D1819" s="3">
        <v>98</v>
      </c>
      <c r="E1819" s="3">
        <v>3</v>
      </c>
      <c r="F1819" s="25">
        <f t="shared" si="84"/>
        <v>3457666</v>
      </c>
      <c r="G1819" s="25">
        <v>3144171</v>
      </c>
      <c r="H1819" s="26">
        <f>ROUND((F1819/4*5.5+F1819*2.7+F1819/4*10*1)*2,0)*C1819</f>
        <v>363746464</v>
      </c>
      <c r="I1819" s="26">
        <f t="shared" si="85"/>
        <v>330766792</v>
      </c>
      <c r="J1819" s="26"/>
      <c r="K1819" s="35">
        <f>MAX(G1819-MAX(G$5:G1818),0)</f>
        <v>2476</v>
      </c>
      <c r="L1819" s="35">
        <f>MAX(G$5:G1819)</f>
        <v>3144171</v>
      </c>
      <c r="M1819" s="3">
        <v>0.7</v>
      </c>
      <c r="N1819" s="38">
        <f>INT(B1819*0.2)</f>
        <v>9337237</v>
      </c>
      <c r="O1819" s="38">
        <f t="shared" si="86"/>
        <v>1310070</v>
      </c>
      <c r="P1819">
        <f>INT(L1819*2.5)</f>
        <v>7860427</v>
      </c>
      <c r="Q1819">
        <f>INT(L1819/4)</f>
        <v>786042</v>
      </c>
      <c r="W1819" s="4" t="s">
        <v>8293</v>
      </c>
      <c r="X1819">
        <v>5</v>
      </c>
      <c r="Y1819" t="b">
        <f>IF(MOD(X1819,9)=0,N1819,IF(MOD(X1819,6)=0,N1819,IF(MOD(X1819,3)=0,N1819)))</f>
        <v>0</v>
      </c>
      <c r="Z1819" t="b">
        <f>IF(MOD(X1819,9)=0,O1819,IF(MOD(X1819,6)=0,O1819,IF(MOD(X1819,3)=0,O1819)))</f>
        <v>0</v>
      </c>
    </row>
    <row r="1820" spans="1:26">
      <c r="A1820" s="4" t="s">
        <v>2001</v>
      </c>
      <c r="B1820" s="3">
        <f>主线辅助!B1816</f>
        <v>46757623</v>
      </c>
      <c r="C1820" s="3">
        <v>8</v>
      </c>
      <c r="D1820" s="3">
        <v>98</v>
      </c>
      <c r="E1820" s="3">
        <v>3</v>
      </c>
      <c r="F1820" s="25">
        <f t="shared" si="84"/>
        <v>3462957</v>
      </c>
      <c r="G1820" s="25">
        <v>3148982</v>
      </c>
      <c r="H1820" s="26">
        <f>ROUND((F1820/4*5.5+F1820*2.7+F1820/4*10*1)*2,0)*C1820</f>
        <v>364303080</v>
      </c>
      <c r="I1820" s="26">
        <f t="shared" si="85"/>
        <v>331272904</v>
      </c>
      <c r="J1820" s="26"/>
      <c r="K1820" s="35">
        <f>MAX(G1820-MAX(G$5:G1819),0)</f>
        <v>4811</v>
      </c>
      <c r="L1820" s="35">
        <f>MAX(G$5:G1820)</f>
        <v>3148982</v>
      </c>
      <c r="M1820" s="3">
        <v>0.7</v>
      </c>
      <c r="N1820" s="38">
        <f>INT(B1820*0.2)</f>
        <v>9351524</v>
      </c>
      <c r="O1820" s="38">
        <f t="shared" si="86"/>
        <v>1312075</v>
      </c>
      <c r="P1820">
        <f>INT(L1820*2.5)</f>
        <v>7872455</v>
      </c>
      <c r="Q1820">
        <f>INT(L1820/4)</f>
        <v>787245</v>
      </c>
      <c r="W1820" s="4" t="s">
        <v>8293</v>
      </c>
      <c r="X1820">
        <v>6</v>
      </c>
      <c r="Y1820">
        <f>IF(MOD(X1820,9)=0,N1820,IF(MOD(X1820,6)=0,N1820,IF(MOD(X1820,3)=0,N1820)))</f>
        <v>9351524</v>
      </c>
      <c r="Z1820">
        <f>IF(MOD(X1820,9)=0,O1820,IF(MOD(X1820,6)=0,O1820,IF(MOD(X1820,3)=0,O1820)))</f>
        <v>1312075</v>
      </c>
    </row>
    <row r="1821" spans="1:26">
      <c r="A1821" s="4" t="s">
        <v>2002</v>
      </c>
      <c r="B1821" s="3">
        <f>主线辅助!B1817</f>
        <v>46794440</v>
      </c>
      <c r="C1821" s="3">
        <v>8</v>
      </c>
      <c r="D1821" s="3">
        <v>98</v>
      </c>
      <c r="E1821" s="3">
        <v>3</v>
      </c>
      <c r="F1821" s="25">
        <f t="shared" si="84"/>
        <v>3465684</v>
      </c>
      <c r="G1821" s="25">
        <v>3151462</v>
      </c>
      <c r="H1821" s="26">
        <f>ROUND((F1821/4*5.5+F1821*2.7+F1821/4*10*1)*2,0)*C1821</f>
        <v>364589960</v>
      </c>
      <c r="I1821" s="26">
        <f t="shared" si="85"/>
        <v>331533800</v>
      </c>
      <c r="J1821" s="26"/>
      <c r="K1821" s="35">
        <f>MAX(G1821-MAX(G$5:G1820),0)</f>
        <v>2480</v>
      </c>
      <c r="L1821" s="35">
        <f>MAX(G$5:G1821)</f>
        <v>3151462</v>
      </c>
      <c r="M1821" s="3">
        <v>0.7</v>
      </c>
      <c r="N1821" s="38">
        <f>INT(B1821*0.2)</f>
        <v>9358888</v>
      </c>
      <c r="O1821" s="38">
        <f t="shared" si="86"/>
        <v>1313108</v>
      </c>
      <c r="P1821">
        <f>INT(L1821*2.5)</f>
        <v>7878655</v>
      </c>
      <c r="Q1821">
        <f>INT(L1821/4)</f>
        <v>787865</v>
      </c>
      <c r="W1821" s="4" t="s">
        <v>8293</v>
      </c>
      <c r="X1821">
        <v>7</v>
      </c>
      <c r="Y1821" t="b">
        <f>IF(MOD(X1821,9)=0,N1821,IF(MOD(X1821,6)=0,N1821,IF(MOD(X1821,3)=0,N1821)))</f>
        <v>0</v>
      </c>
      <c r="Z1821" t="b">
        <f>IF(MOD(X1821,9)=0,O1821,IF(MOD(X1821,6)=0,O1821,IF(MOD(X1821,3)=0,O1821)))</f>
        <v>0</v>
      </c>
    </row>
    <row r="1822" spans="1:26">
      <c r="A1822" s="4" t="s">
        <v>2003</v>
      </c>
      <c r="B1822" s="3">
        <f>主线辅助!B1818</f>
        <v>46831262</v>
      </c>
      <c r="C1822" s="3">
        <v>8</v>
      </c>
      <c r="D1822" s="3">
        <v>98</v>
      </c>
      <c r="E1822" s="3">
        <v>3</v>
      </c>
      <c r="F1822" s="25">
        <f t="shared" si="84"/>
        <v>3468411</v>
      </c>
      <c r="G1822" s="25">
        <v>3153942</v>
      </c>
      <c r="H1822" s="26">
        <f>ROUND((F1822/4*5.5+F1822*2.7+F1822/4*10*1)*2,0)*C1822</f>
        <v>364876840</v>
      </c>
      <c r="I1822" s="26">
        <f t="shared" si="85"/>
        <v>331794696</v>
      </c>
      <c r="J1822" s="26"/>
      <c r="K1822" s="35">
        <f>MAX(G1822-MAX(G$5:G1821),0)</f>
        <v>2480</v>
      </c>
      <c r="L1822" s="35">
        <f>MAX(G$5:G1822)</f>
        <v>3153942</v>
      </c>
      <c r="M1822" s="3">
        <v>0.7</v>
      </c>
      <c r="N1822" s="38">
        <f>INT(B1822*0.2)</f>
        <v>9366252</v>
      </c>
      <c r="O1822" s="38">
        <f t="shared" si="86"/>
        <v>1314142</v>
      </c>
      <c r="P1822">
        <f>INT(L1822*2.5)</f>
        <v>7884855</v>
      </c>
      <c r="Q1822">
        <f>INT(L1822/4)</f>
        <v>788485</v>
      </c>
      <c r="W1822" s="4" t="s">
        <v>8293</v>
      </c>
      <c r="X1822">
        <v>8</v>
      </c>
      <c r="Y1822" t="b">
        <f>IF(MOD(X1822,9)=0,N1822,IF(MOD(X1822,6)=0,N1822,IF(MOD(X1822,3)=0,N1822)))</f>
        <v>0</v>
      </c>
      <c r="Z1822" t="b">
        <f>IF(MOD(X1822,9)=0,O1822,IF(MOD(X1822,6)=0,O1822,IF(MOD(X1822,3)=0,O1822)))</f>
        <v>0</v>
      </c>
    </row>
    <row r="1823" spans="1:26">
      <c r="A1823" s="4" t="s">
        <v>2004</v>
      </c>
      <c r="B1823" s="3">
        <f>主线辅助!B1819</f>
        <v>46902867</v>
      </c>
      <c r="C1823" s="3">
        <v>8</v>
      </c>
      <c r="D1823" s="3">
        <v>98</v>
      </c>
      <c r="E1823" s="3">
        <v>3</v>
      </c>
      <c r="F1823" s="25">
        <f t="shared" si="84"/>
        <v>3473714</v>
      </c>
      <c r="G1823" s="25">
        <v>3158764</v>
      </c>
      <c r="H1823" s="26">
        <f>ROUND((F1823/4*5.5+F1823*2.7+F1823/4*10*1)*2,0)*C1823</f>
        <v>365434712</v>
      </c>
      <c r="I1823" s="26">
        <f t="shared" si="85"/>
        <v>332301976</v>
      </c>
      <c r="J1823" s="26"/>
      <c r="K1823" s="35">
        <f>MAX(G1823-MAX(G$5:G1822),0)</f>
        <v>4822</v>
      </c>
      <c r="L1823" s="35">
        <f>MAX(G$5:G1823)</f>
        <v>3158764</v>
      </c>
      <c r="M1823" s="3">
        <v>0.7</v>
      </c>
      <c r="N1823" s="38">
        <f>INT(B1823*0.2)</f>
        <v>9380573</v>
      </c>
      <c r="O1823" s="38">
        <f t="shared" si="86"/>
        <v>1316151</v>
      </c>
      <c r="P1823">
        <f>INT(L1823*2.5)</f>
        <v>7896910</v>
      </c>
      <c r="Q1823">
        <f>INT(L1823/4)</f>
        <v>789691</v>
      </c>
      <c r="W1823" s="4" t="s">
        <v>8293</v>
      </c>
      <c r="X1823">
        <v>9</v>
      </c>
      <c r="Y1823">
        <f>IF(MOD(X1823,9)=0,N1823,IF(MOD(X1823,6)=0,N1823,IF(MOD(X1823,3)=0,N1823)))</f>
        <v>9380573</v>
      </c>
      <c r="Z1823">
        <f>IF(MOD(X1823,9)=0,O1823,IF(MOD(X1823,6)=0,O1823,IF(MOD(X1823,3)=0,O1823)))</f>
        <v>1316151</v>
      </c>
    </row>
    <row r="1824" spans="1:26">
      <c r="A1824" s="4" t="s">
        <v>378</v>
      </c>
      <c r="B1824" s="3">
        <f>主线辅助!B1820</f>
        <v>46939737</v>
      </c>
      <c r="C1824" s="3">
        <v>8</v>
      </c>
      <c r="D1824" s="3">
        <v>98</v>
      </c>
      <c r="E1824" s="3">
        <v>3</v>
      </c>
      <c r="F1824" s="25">
        <f t="shared" si="84"/>
        <v>3476445</v>
      </c>
      <c r="G1824" s="25">
        <v>3161247</v>
      </c>
      <c r="H1824" s="26">
        <f>ROUND((F1824/4*5.5+F1824*2.7+F1824/4*10*1)*2,0)*C1824</f>
        <v>365722016</v>
      </c>
      <c r="I1824" s="26">
        <f t="shared" si="85"/>
        <v>332563184</v>
      </c>
      <c r="J1824" s="26"/>
      <c r="K1824" s="35">
        <f>MAX(G1824-MAX(G$5:G1823),0)</f>
        <v>2483</v>
      </c>
      <c r="L1824" s="35">
        <f>MAX(G$5:G1824)</f>
        <v>3161247</v>
      </c>
      <c r="M1824" s="3">
        <v>0.7</v>
      </c>
      <c r="N1824" s="38">
        <f>INT(B1824*0.2)</f>
        <v>9387947</v>
      </c>
      <c r="O1824" s="38">
        <f t="shared" si="86"/>
        <v>1317185</v>
      </c>
      <c r="P1824">
        <f>INT(L1824*2.5)</f>
        <v>7903117</v>
      </c>
      <c r="Q1824">
        <f>INT(L1824/4)</f>
        <v>790311</v>
      </c>
      <c r="W1824" s="4" t="s">
        <v>8293</v>
      </c>
      <c r="X1824">
        <v>10</v>
      </c>
      <c r="Y1824" t="b">
        <f>IF(MOD(X1824,9)=0,N1824,IF(MOD(X1824,6)=0,N1824,IF(MOD(X1824,3)=0,N1824)))</f>
        <v>0</v>
      </c>
      <c r="Z1824" t="b">
        <f>IF(MOD(X1824,9)=0,O1824,IF(MOD(X1824,6)=0,O1824,IF(MOD(X1824,3)=0,O1824)))</f>
        <v>0</v>
      </c>
    </row>
    <row r="1825" spans="1:26">
      <c r="A1825" s="4" t="s">
        <v>2005</v>
      </c>
      <c r="B1825" s="3">
        <f>主线辅助!B1821</f>
        <v>47163329</v>
      </c>
      <c r="C1825" s="3">
        <v>8</v>
      </c>
      <c r="D1825" s="3">
        <v>98</v>
      </c>
      <c r="E1825" s="3">
        <v>3</v>
      </c>
      <c r="F1825" s="25">
        <f t="shared" si="84"/>
        <v>3493004</v>
      </c>
      <c r="G1825" s="25">
        <v>3176305</v>
      </c>
      <c r="H1825" s="26">
        <f>ROUND((F1825/4*5.5+F1825*2.7+F1825/4*10*1)*2,0)*C1825</f>
        <v>367464024</v>
      </c>
      <c r="I1825" s="26">
        <f t="shared" si="85"/>
        <v>334147288</v>
      </c>
      <c r="J1825" s="26"/>
      <c r="K1825" s="35">
        <f>MAX(G1825-MAX(G$5:G1824),0)</f>
        <v>15058</v>
      </c>
      <c r="L1825" s="35">
        <f>MAX(G$5:G1825)</f>
        <v>3176305</v>
      </c>
      <c r="M1825" s="3">
        <v>0.7</v>
      </c>
      <c r="N1825" s="38">
        <f>INT(B1825*0.2)</f>
        <v>9432665</v>
      </c>
      <c r="O1825" s="38">
        <f t="shared" si="86"/>
        <v>1323460</v>
      </c>
      <c r="P1825">
        <f>INT(L1825*2.5)</f>
        <v>7940762</v>
      </c>
      <c r="Q1825">
        <f>INT(L1825/4)</f>
        <v>794076</v>
      </c>
      <c r="W1825" s="4" t="s">
        <v>8294</v>
      </c>
      <c r="X1825">
        <v>1</v>
      </c>
      <c r="Y1825" t="b">
        <f>IF(MOD(X1825,9)=0,N1825,IF(MOD(X1825,6)=0,N1825,IF(MOD(X1825,3)=0,N1825)))</f>
        <v>0</v>
      </c>
      <c r="Z1825" t="b">
        <f>IF(MOD(X1825,9)=0,O1825,IF(MOD(X1825,6)=0,O1825,IF(MOD(X1825,3)=0,O1825)))</f>
        <v>0</v>
      </c>
    </row>
    <row r="1826" spans="1:26">
      <c r="A1826" s="4" t="s">
        <v>2006</v>
      </c>
      <c r="B1826" s="3">
        <f>主线辅助!B1822</f>
        <v>47200245</v>
      </c>
      <c r="C1826" s="3">
        <v>8</v>
      </c>
      <c r="D1826" s="3">
        <v>98</v>
      </c>
      <c r="E1826" s="3">
        <v>3</v>
      </c>
      <c r="F1826" s="25">
        <f t="shared" si="84"/>
        <v>3495739</v>
      </c>
      <c r="G1826" s="25">
        <v>3178792</v>
      </c>
      <c r="H1826" s="26">
        <f>ROUND((F1826/4*5.5+F1826*2.7+F1826/4*10*1)*2,0)*C1826</f>
        <v>367751744</v>
      </c>
      <c r="I1826" s="26">
        <f t="shared" si="85"/>
        <v>334408920</v>
      </c>
      <c r="J1826" s="26"/>
      <c r="K1826" s="35">
        <f>MAX(G1826-MAX(G$5:G1825),0)</f>
        <v>2487</v>
      </c>
      <c r="L1826" s="35">
        <f>MAX(G$5:G1826)</f>
        <v>3178792</v>
      </c>
      <c r="M1826" s="3">
        <v>0.7</v>
      </c>
      <c r="N1826" s="38">
        <f>INT(B1826*0.2)</f>
        <v>9440049</v>
      </c>
      <c r="O1826" s="38">
        <f t="shared" si="86"/>
        <v>1324496</v>
      </c>
      <c r="P1826">
        <f>INT(L1826*2.5)</f>
        <v>7946980</v>
      </c>
      <c r="Q1826">
        <f>INT(L1826/4)</f>
        <v>794698</v>
      </c>
      <c r="W1826" s="4" t="s">
        <v>8294</v>
      </c>
      <c r="X1826">
        <v>2</v>
      </c>
      <c r="Y1826" t="b">
        <f>IF(MOD(X1826,9)=0,N1826,IF(MOD(X1826,6)=0,N1826,IF(MOD(X1826,3)=0,N1826)))</f>
        <v>0</v>
      </c>
      <c r="Z1826" t="b">
        <f>IF(MOD(X1826,9)=0,O1826,IF(MOD(X1826,6)=0,O1826,IF(MOD(X1826,3)=0,O1826)))</f>
        <v>0</v>
      </c>
    </row>
    <row r="1827" spans="1:26">
      <c r="A1827" s="4" t="s">
        <v>2007</v>
      </c>
      <c r="B1827" s="3">
        <f>主线辅助!B1823</f>
        <v>47272098</v>
      </c>
      <c r="C1827" s="3">
        <v>8</v>
      </c>
      <c r="D1827" s="3">
        <v>98</v>
      </c>
      <c r="E1827" s="3">
        <v>3</v>
      </c>
      <c r="F1827" s="25">
        <f t="shared" si="84"/>
        <v>3501060</v>
      </c>
      <c r="G1827" s="25">
        <v>3183631</v>
      </c>
      <c r="H1827" s="26">
        <f>ROUND((F1827/4*5.5+F1827*2.7+F1827/4*10*1)*2,0)*C1827</f>
        <v>368311512</v>
      </c>
      <c r="I1827" s="26">
        <f t="shared" si="85"/>
        <v>334917984</v>
      </c>
      <c r="J1827" s="26"/>
      <c r="K1827" s="35">
        <f>MAX(G1827-MAX(G$5:G1826),0)</f>
        <v>4839</v>
      </c>
      <c r="L1827" s="35">
        <f>MAX(G$5:G1827)</f>
        <v>3183631</v>
      </c>
      <c r="M1827" s="3">
        <v>0.7</v>
      </c>
      <c r="N1827" s="38">
        <f>INT(B1827*0.2)</f>
        <v>9454419</v>
      </c>
      <c r="O1827" s="38">
        <f t="shared" si="86"/>
        <v>1326512</v>
      </c>
      <c r="P1827">
        <f>INT(L1827*2.5)</f>
        <v>7959077</v>
      </c>
      <c r="Q1827">
        <f>INT(L1827/4)</f>
        <v>795907</v>
      </c>
      <c r="W1827" s="4" t="s">
        <v>8294</v>
      </c>
      <c r="X1827">
        <v>3</v>
      </c>
      <c r="Y1827">
        <f>IF(MOD(X1827,9)=0,N1827,IF(MOD(X1827,6)=0,N1827,IF(MOD(X1827,3)=0,N1827)))</f>
        <v>9454419</v>
      </c>
      <c r="Z1827">
        <f>IF(MOD(X1827,9)=0,O1827,IF(MOD(X1827,6)=0,O1827,IF(MOD(X1827,3)=0,O1827)))</f>
        <v>1326512</v>
      </c>
    </row>
    <row r="1828" spans="1:26">
      <c r="A1828" s="4" t="s">
        <v>2008</v>
      </c>
      <c r="B1828" s="3">
        <f>主线辅助!B1824</f>
        <v>47309064</v>
      </c>
      <c r="C1828" s="3">
        <v>8</v>
      </c>
      <c r="D1828" s="3">
        <v>98</v>
      </c>
      <c r="E1828" s="3">
        <v>3</v>
      </c>
      <c r="F1828" s="25">
        <f t="shared" si="84"/>
        <v>3503798</v>
      </c>
      <c r="G1828" s="25">
        <v>3186120</v>
      </c>
      <c r="H1828" s="26">
        <f>ROUND((F1828/4*5.5+F1828*2.7+F1828/4*10*1)*2,0)*C1828</f>
        <v>368599552</v>
      </c>
      <c r="I1828" s="26">
        <f t="shared" si="85"/>
        <v>335179824</v>
      </c>
      <c r="J1828" s="26"/>
      <c r="K1828" s="35">
        <f>MAX(G1828-MAX(G$5:G1827),0)</f>
        <v>2489</v>
      </c>
      <c r="L1828" s="35">
        <f>MAX(G$5:G1828)</f>
        <v>3186120</v>
      </c>
      <c r="M1828" s="3">
        <v>0.7</v>
      </c>
      <c r="N1828" s="38">
        <f>INT(B1828*0.2)</f>
        <v>9461812</v>
      </c>
      <c r="O1828" s="38">
        <f t="shared" si="86"/>
        <v>1327550</v>
      </c>
      <c r="P1828">
        <f>INT(L1828*2.5)</f>
        <v>7965300</v>
      </c>
      <c r="Q1828">
        <f>INT(L1828/4)</f>
        <v>796530</v>
      </c>
      <c r="W1828" s="4" t="s">
        <v>8294</v>
      </c>
      <c r="X1828">
        <v>4</v>
      </c>
      <c r="Y1828" t="b">
        <f>IF(MOD(X1828,9)=0,N1828,IF(MOD(X1828,6)=0,N1828,IF(MOD(X1828,3)=0,N1828)))</f>
        <v>0</v>
      </c>
      <c r="Z1828" t="b">
        <f>IF(MOD(X1828,9)=0,O1828,IF(MOD(X1828,6)=0,O1828,IF(MOD(X1828,3)=0,O1828)))</f>
        <v>0</v>
      </c>
    </row>
    <row r="1829" spans="1:26">
      <c r="A1829" s="4" t="s">
        <v>2009</v>
      </c>
      <c r="B1829" s="3">
        <f>主线辅助!B1825</f>
        <v>47346033</v>
      </c>
      <c r="C1829" s="3">
        <v>8</v>
      </c>
      <c r="D1829" s="3">
        <v>98</v>
      </c>
      <c r="E1829" s="3">
        <v>3</v>
      </c>
      <c r="F1829" s="25">
        <f t="shared" si="84"/>
        <v>3506536</v>
      </c>
      <c r="G1829" s="25">
        <v>3188610</v>
      </c>
      <c r="H1829" s="26">
        <f>ROUND((F1829/4*5.5+F1829*2.7+F1829/4*10*1)*2,0)*C1829</f>
        <v>368887584</v>
      </c>
      <c r="I1829" s="26">
        <f t="shared" si="85"/>
        <v>335441776</v>
      </c>
      <c r="J1829" s="26"/>
      <c r="K1829" s="35">
        <f>MAX(G1829-MAX(G$5:G1828),0)</f>
        <v>2490</v>
      </c>
      <c r="L1829" s="35">
        <f>MAX(G$5:G1829)</f>
        <v>3188610</v>
      </c>
      <c r="M1829" s="3">
        <v>0.7</v>
      </c>
      <c r="N1829" s="38">
        <f>INT(B1829*0.2)</f>
        <v>9469206</v>
      </c>
      <c r="O1829" s="38">
        <f t="shared" si="86"/>
        <v>1328587</v>
      </c>
      <c r="P1829">
        <f>INT(L1829*2.5)</f>
        <v>7971525</v>
      </c>
      <c r="Q1829">
        <f>INT(L1829/4)</f>
        <v>797152</v>
      </c>
      <c r="W1829" s="4" t="s">
        <v>8294</v>
      </c>
      <c r="X1829">
        <v>5</v>
      </c>
      <c r="Y1829" t="b">
        <f>IF(MOD(X1829,9)=0,N1829,IF(MOD(X1829,6)=0,N1829,IF(MOD(X1829,3)=0,N1829)))</f>
        <v>0</v>
      </c>
      <c r="Z1829" t="b">
        <f>IF(MOD(X1829,9)=0,O1829,IF(MOD(X1829,6)=0,O1829,IF(MOD(X1829,3)=0,O1829)))</f>
        <v>0</v>
      </c>
    </row>
    <row r="1830" spans="1:26">
      <c r="A1830" s="4" t="s">
        <v>2010</v>
      </c>
      <c r="B1830" s="3">
        <f>主线辅助!B1826</f>
        <v>47418053</v>
      </c>
      <c r="C1830" s="3">
        <v>8</v>
      </c>
      <c r="D1830" s="3">
        <v>98</v>
      </c>
      <c r="E1830" s="3">
        <v>3</v>
      </c>
      <c r="F1830" s="25">
        <f t="shared" si="84"/>
        <v>3511870</v>
      </c>
      <c r="G1830" s="25">
        <v>3193460</v>
      </c>
      <c r="H1830" s="26">
        <f>ROUND((F1830/4*5.5+F1830*2.7+F1830/4*10*1)*2,0)*C1830</f>
        <v>369448728</v>
      </c>
      <c r="I1830" s="26">
        <f t="shared" si="85"/>
        <v>335951992</v>
      </c>
      <c r="J1830" s="26"/>
      <c r="K1830" s="35">
        <f>MAX(G1830-MAX(G$5:G1829),0)</f>
        <v>4850</v>
      </c>
      <c r="L1830" s="35">
        <f>MAX(G$5:G1830)</f>
        <v>3193460</v>
      </c>
      <c r="M1830" s="3">
        <v>0.7</v>
      </c>
      <c r="N1830" s="38">
        <f>INT(B1830*0.2)</f>
        <v>9483610</v>
      </c>
      <c r="O1830" s="38">
        <f t="shared" si="86"/>
        <v>1330608</v>
      </c>
      <c r="P1830">
        <f>INT(L1830*2.5)</f>
        <v>7983650</v>
      </c>
      <c r="Q1830">
        <f>INT(L1830/4)</f>
        <v>798365</v>
      </c>
      <c r="W1830" s="4" t="s">
        <v>8294</v>
      </c>
      <c r="X1830">
        <v>6</v>
      </c>
      <c r="Y1830">
        <f>IF(MOD(X1830,9)=0,N1830,IF(MOD(X1830,6)=0,N1830,IF(MOD(X1830,3)=0,N1830)))</f>
        <v>9483610</v>
      </c>
      <c r="Z1830">
        <f>IF(MOD(X1830,9)=0,O1830,IF(MOD(X1830,6)=0,O1830,IF(MOD(X1830,3)=0,O1830)))</f>
        <v>1330608</v>
      </c>
    </row>
    <row r="1831" spans="1:26">
      <c r="A1831" s="4" t="s">
        <v>2011</v>
      </c>
      <c r="B1831" s="3">
        <f>主线辅助!B1827</f>
        <v>47455072</v>
      </c>
      <c r="C1831" s="3">
        <v>8</v>
      </c>
      <c r="D1831" s="3">
        <v>98</v>
      </c>
      <c r="E1831" s="3">
        <v>3</v>
      </c>
      <c r="F1831" s="25">
        <f t="shared" si="84"/>
        <v>3514611</v>
      </c>
      <c r="G1831" s="25">
        <v>3195953</v>
      </c>
      <c r="H1831" s="26">
        <f>ROUND((F1831/4*5.5+F1831*2.7+F1831/4*10*1)*2,0)*C1831</f>
        <v>369737080</v>
      </c>
      <c r="I1831" s="26">
        <f t="shared" si="85"/>
        <v>336214256</v>
      </c>
      <c r="J1831" s="26"/>
      <c r="K1831" s="35">
        <f>MAX(G1831-MAX(G$5:G1830),0)</f>
        <v>2493</v>
      </c>
      <c r="L1831" s="35">
        <f>MAX(G$5:G1831)</f>
        <v>3195953</v>
      </c>
      <c r="M1831" s="3">
        <v>0.7</v>
      </c>
      <c r="N1831" s="38">
        <f>INT(B1831*0.2)</f>
        <v>9491014</v>
      </c>
      <c r="O1831" s="38">
        <f t="shared" si="86"/>
        <v>1331646</v>
      </c>
      <c r="P1831">
        <f>INT(L1831*2.5)</f>
        <v>7989882</v>
      </c>
      <c r="Q1831">
        <f>INT(L1831/4)</f>
        <v>798988</v>
      </c>
      <c r="W1831" s="4" t="s">
        <v>8294</v>
      </c>
      <c r="X1831">
        <v>7</v>
      </c>
      <c r="Y1831" t="b">
        <f>IF(MOD(X1831,9)=0,N1831,IF(MOD(X1831,6)=0,N1831,IF(MOD(X1831,3)=0,N1831)))</f>
        <v>0</v>
      </c>
      <c r="Z1831" t="b">
        <f>IF(MOD(X1831,9)=0,O1831,IF(MOD(X1831,6)=0,O1831,IF(MOD(X1831,3)=0,O1831)))</f>
        <v>0</v>
      </c>
    </row>
    <row r="1832" spans="1:26">
      <c r="A1832" s="4" t="s">
        <v>2012</v>
      </c>
      <c r="B1832" s="3">
        <f>主线辅助!B1828</f>
        <v>47492094</v>
      </c>
      <c r="C1832" s="3">
        <v>8</v>
      </c>
      <c r="D1832" s="3">
        <v>98</v>
      </c>
      <c r="E1832" s="3">
        <v>3</v>
      </c>
      <c r="F1832" s="25">
        <f t="shared" si="84"/>
        <v>3517353</v>
      </c>
      <c r="G1832" s="25">
        <v>3198447</v>
      </c>
      <c r="H1832" s="26">
        <f>ROUND((F1832/4*5.5+F1832*2.7+F1832/4*10*1)*2,0)*C1832</f>
        <v>370025536</v>
      </c>
      <c r="I1832" s="26">
        <f t="shared" si="85"/>
        <v>336476624</v>
      </c>
      <c r="J1832" s="26"/>
      <c r="K1832" s="35">
        <f>MAX(G1832-MAX(G$5:G1831),0)</f>
        <v>2494</v>
      </c>
      <c r="L1832" s="35">
        <f>MAX(G$5:G1832)</f>
        <v>3198447</v>
      </c>
      <c r="M1832" s="3">
        <v>0.7</v>
      </c>
      <c r="N1832" s="38">
        <f>INT(B1832*0.2)</f>
        <v>9498418</v>
      </c>
      <c r="O1832" s="38">
        <f t="shared" si="86"/>
        <v>1332685</v>
      </c>
      <c r="P1832">
        <f>INT(L1832*2.5)</f>
        <v>7996117</v>
      </c>
      <c r="Q1832">
        <f>INT(L1832/4)</f>
        <v>799611</v>
      </c>
      <c r="W1832" s="4" t="s">
        <v>8294</v>
      </c>
      <c r="X1832">
        <v>8</v>
      </c>
      <c r="Y1832" t="b">
        <f>IF(MOD(X1832,9)=0,N1832,IF(MOD(X1832,6)=0,N1832,IF(MOD(X1832,3)=0,N1832)))</f>
        <v>0</v>
      </c>
      <c r="Z1832" t="b">
        <f>IF(MOD(X1832,9)=0,O1832,IF(MOD(X1832,6)=0,O1832,IF(MOD(X1832,3)=0,O1832)))</f>
        <v>0</v>
      </c>
    </row>
    <row r="1833" spans="1:26">
      <c r="A1833" s="4" t="s">
        <v>2013</v>
      </c>
      <c r="B1833" s="3">
        <f>主线辅助!B1829</f>
        <v>47564282</v>
      </c>
      <c r="C1833" s="3">
        <v>8</v>
      </c>
      <c r="D1833" s="3">
        <v>98</v>
      </c>
      <c r="E1833" s="3">
        <v>3</v>
      </c>
      <c r="F1833" s="25">
        <f t="shared" si="84"/>
        <v>3522700</v>
      </c>
      <c r="G1833" s="25">
        <v>3203308</v>
      </c>
      <c r="H1833" s="26">
        <f>ROUND((F1833/4*5.5+F1833*2.7+F1833/4*10*1)*2,0)*C1833</f>
        <v>370588040</v>
      </c>
      <c r="I1833" s="26">
        <f t="shared" si="85"/>
        <v>336988000</v>
      </c>
      <c r="J1833" s="26"/>
      <c r="K1833" s="35">
        <f>MAX(G1833-MAX(G$5:G1832),0)</f>
        <v>4861</v>
      </c>
      <c r="L1833" s="35">
        <f>MAX(G$5:G1833)</f>
        <v>3203308</v>
      </c>
      <c r="M1833" s="3">
        <v>0.7</v>
      </c>
      <c r="N1833" s="38">
        <f>INT(B1833*0.2)</f>
        <v>9512856</v>
      </c>
      <c r="O1833" s="38">
        <f t="shared" si="86"/>
        <v>1334711</v>
      </c>
      <c r="P1833">
        <f>INT(L1833*2.5)</f>
        <v>8008270</v>
      </c>
      <c r="Q1833">
        <f>INT(L1833/4)</f>
        <v>800827</v>
      </c>
      <c r="W1833" s="4" t="s">
        <v>8294</v>
      </c>
      <c r="X1833">
        <v>9</v>
      </c>
      <c r="Y1833">
        <f>IF(MOD(X1833,9)=0,N1833,IF(MOD(X1833,6)=0,N1833,IF(MOD(X1833,3)=0,N1833)))</f>
        <v>9512856</v>
      </c>
      <c r="Z1833">
        <f>IF(MOD(X1833,9)=0,O1833,IF(MOD(X1833,6)=0,O1833,IF(MOD(X1833,3)=0,O1833)))</f>
        <v>1334711</v>
      </c>
    </row>
    <row r="1834" spans="1:26">
      <c r="A1834" s="4" t="s">
        <v>379</v>
      </c>
      <c r="B1834" s="3">
        <f>主线辅助!B1830</f>
        <v>47601350</v>
      </c>
      <c r="C1834" s="3">
        <v>8</v>
      </c>
      <c r="D1834" s="3">
        <v>98</v>
      </c>
      <c r="E1834" s="3">
        <v>3</v>
      </c>
      <c r="F1834" s="25">
        <f t="shared" si="84"/>
        <v>3525445</v>
      </c>
      <c r="G1834" s="25">
        <v>3205805</v>
      </c>
      <c r="H1834" s="26">
        <f>ROUND((F1834/4*5.5+F1834*2.7+F1834/4*10*1)*2,0)*C1834</f>
        <v>370876816</v>
      </c>
      <c r="I1834" s="26">
        <f t="shared" si="85"/>
        <v>337250688</v>
      </c>
      <c r="J1834" s="26"/>
      <c r="K1834" s="35">
        <f>MAX(G1834-MAX(G$5:G1833),0)</f>
        <v>2497</v>
      </c>
      <c r="L1834" s="35">
        <f>MAX(G$5:G1834)</f>
        <v>3205805</v>
      </c>
      <c r="M1834" s="3">
        <v>0.7</v>
      </c>
      <c r="N1834" s="38">
        <f>INT(B1834*0.2)</f>
        <v>9520270</v>
      </c>
      <c r="O1834" s="38">
        <f t="shared" si="86"/>
        <v>1335751</v>
      </c>
      <c r="P1834">
        <f>INT(L1834*2.5)</f>
        <v>8014512</v>
      </c>
      <c r="Q1834">
        <f>INT(L1834/4)</f>
        <v>801451</v>
      </c>
      <c r="W1834" s="4" t="s">
        <v>8294</v>
      </c>
      <c r="X1834">
        <v>10</v>
      </c>
      <c r="Y1834" t="b">
        <f>IF(MOD(X1834,9)=0,N1834,IF(MOD(X1834,6)=0,N1834,IF(MOD(X1834,3)=0,N1834)))</f>
        <v>0</v>
      </c>
      <c r="Z1834" t="b">
        <f>IF(MOD(X1834,9)=0,O1834,IF(MOD(X1834,6)=0,O1834,IF(MOD(X1834,3)=0,O1834)))</f>
        <v>0</v>
      </c>
    </row>
    <row r="1835" spans="1:26">
      <c r="A1835" s="4" t="s">
        <v>2014</v>
      </c>
      <c r="B1835" s="3">
        <f>主线辅助!B1831</f>
        <v>47826589</v>
      </c>
      <c r="C1835" s="3">
        <v>8</v>
      </c>
      <c r="D1835" s="3">
        <v>98</v>
      </c>
      <c r="E1835" s="3">
        <v>3</v>
      </c>
      <c r="F1835" s="25">
        <f t="shared" si="84"/>
        <v>3542127</v>
      </c>
      <c r="G1835" s="25">
        <v>3220974</v>
      </c>
      <c r="H1835" s="26">
        <f>ROUND((F1835/4*5.5+F1835*2.7+F1835/4*10*1)*2,0)*C1835</f>
        <v>372631760</v>
      </c>
      <c r="I1835" s="26">
        <f t="shared" si="85"/>
        <v>338846464</v>
      </c>
      <c r="J1835" s="26"/>
      <c r="K1835" s="35">
        <f>MAX(G1835-MAX(G$5:G1834),0)</f>
        <v>15169</v>
      </c>
      <c r="L1835" s="35">
        <f>MAX(G$5:G1835)</f>
        <v>3220974</v>
      </c>
      <c r="M1835" s="3">
        <v>0.75</v>
      </c>
      <c r="N1835" s="38">
        <f>INT(B1835*0.2)</f>
        <v>9565317</v>
      </c>
      <c r="O1835" s="38">
        <f t="shared" si="86"/>
        <v>1342072</v>
      </c>
      <c r="P1835">
        <f>INT(L1835*2.5)</f>
        <v>8052435</v>
      </c>
      <c r="Q1835">
        <f>INT(L1835/4)</f>
        <v>805243</v>
      </c>
      <c r="W1835" s="4" t="s">
        <v>8295</v>
      </c>
      <c r="X1835">
        <v>1</v>
      </c>
      <c r="Y1835" t="b">
        <f>IF(MOD(X1835,9)=0,N1835,IF(MOD(X1835,6)=0,N1835,IF(MOD(X1835,3)=0,N1835)))</f>
        <v>0</v>
      </c>
      <c r="Z1835" t="b">
        <f>IF(MOD(X1835,9)=0,O1835,IF(MOD(X1835,6)=0,O1835,IF(MOD(X1835,3)=0,O1835)))</f>
        <v>0</v>
      </c>
    </row>
    <row r="1836" spans="1:26">
      <c r="A1836" s="4" t="s">
        <v>2015</v>
      </c>
      <c r="B1836" s="3">
        <f>主线辅助!B1832</f>
        <v>47863708</v>
      </c>
      <c r="C1836" s="3">
        <v>8</v>
      </c>
      <c r="D1836" s="3">
        <v>98</v>
      </c>
      <c r="E1836" s="3">
        <v>3</v>
      </c>
      <c r="F1836" s="25">
        <f t="shared" si="84"/>
        <v>3544876</v>
      </c>
      <c r="G1836" s="25">
        <v>3223474</v>
      </c>
      <c r="H1836" s="26">
        <f>ROUND((F1836/4*5.5+F1836*2.7+F1836/4*10*1)*2,0)*C1836</f>
        <v>372920952</v>
      </c>
      <c r="I1836" s="26">
        <f t="shared" si="85"/>
        <v>339109464</v>
      </c>
      <c r="J1836" s="26"/>
      <c r="K1836" s="35">
        <f>MAX(G1836-MAX(G$5:G1835),0)</f>
        <v>2500</v>
      </c>
      <c r="L1836" s="35">
        <f>MAX(G$5:G1836)</f>
        <v>3223474</v>
      </c>
      <c r="M1836" s="3">
        <v>0.75</v>
      </c>
      <c r="N1836" s="38">
        <f>INT(B1836*0.2)</f>
        <v>9572741</v>
      </c>
      <c r="O1836" s="38">
        <f t="shared" si="86"/>
        <v>1343113</v>
      </c>
      <c r="P1836">
        <f>INT(L1836*2.5)</f>
        <v>8058685</v>
      </c>
      <c r="Q1836">
        <f>INT(L1836/4)</f>
        <v>805868</v>
      </c>
      <c r="W1836" s="4" t="s">
        <v>8295</v>
      </c>
      <c r="X1836">
        <v>2</v>
      </c>
      <c r="Y1836" t="b">
        <f>IF(MOD(X1836,9)=0,N1836,IF(MOD(X1836,6)=0,N1836,IF(MOD(X1836,3)=0,N1836)))</f>
        <v>0</v>
      </c>
      <c r="Z1836" t="b">
        <f>IF(MOD(X1836,9)=0,O1836,IF(MOD(X1836,6)=0,O1836,IF(MOD(X1836,3)=0,O1836)))</f>
        <v>0</v>
      </c>
    </row>
    <row r="1837" spans="1:26">
      <c r="A1837" s="4" t="s">
        <v>2016</v>
      </c>
      <c r="B1837" s="3">
        <f>主线辅助!B1833</f>
        <v>47936145</v>
      </c>
      <c r="C1837" s="3">
        <v>8</v>
      </c>
      <c r="D1837" s="3">
        <v>98</v>
      </c>
      <c r="E1837" s="3">
        <v>3</v>
      </c>
      <c r="F1837" s="25">
        <f t="shared" si="84"/>
        <v>3550241</v>
      </c>
      <c r="G1837" s="25">
        <v>3228352</v>
      </c>
      <c r="H1837" s="26">
        <f>ROUND((F1837/4*5.5+F1837*2.7+F1837/4*10*1)*2,0)*C1837</f>
        <v>373485352</v>
      </c>
      <c r="I1837" s="26">
        <f t="shared" si="85"/>
        <v>339622632</v>
      </c>
      <c r="J1837" s="26"/>
      <c r="K1837" s="35">
        <f>MAX(G1837-MAX(G$5:G1836),0)</f>
        <v>4878</v>
      </c>
      <c r="L1837" s="35">
        <f>MAX(G$5:G1837)</f>
        <v>3228352</v>
      </c>
      <c r="M1837" s="3">
        <v>0.75</v>
      </c>
      <c r="N1837" s="38">
        <f>INT(B1837*0.2)</f>
        <v>9587229</v>
      </c>
      <c r="O1837" s="38">
        <f t="shared" si="86"/>
        <v>1345146</v>
      </c>
      <c r="P1837">
        <f>INT(L1837*2.5)</f>
        <v>8070880</v>
      </c>
      <c r="Q1837">
        <f>INT(L1837/4)</f>
        <v>807088</v>
      </c>
      <c r="W1837" s="4" t="s">
        <v>8295</v>
      </c>
      <c r="X1837">
        <v>3</v>
      </c>
      <c r="Y1837">
        <f>IF(MOD(X1837,9)=0,N1837,IF(MOD(X1837,6)=0,N1837,IF(MOD(X1837,3)=0,N1837)))</f>
        <v>9587229</v>
      </c>
      <c r="Z1837">
        <f>IF(MOD(X1837,9)=0,O1837,IF(MOD(X1837,6)=0,O1837,IF(MOD(X1837,3)=0,O1837)))</f>
        <v>1345146</v>
      </c>
    </row>
    <row r="1838" spans="1:26">
      <c r="A1838" s="4" t="s">
        <v>2017</v>
      </c>
      <c r="B1838" s="3">
        <f>主线辅助!B1834</f>
        <v>47973309</v>
      </c>
      <c r="C1838" s="3">
        <v>8</v>
      </c>
      <c r="D1838" s="3">
        <v>98</v>
      </c>
      <c r="E1838" s="3">
        <v>3</v>
      </c>
      <c r="F1838" s="25">
        <f t="shared" si="84"/>
        <v>3552993</v>
      </c>
      <c r="G1838" s="25">
        <v>3230855</v>
      </c>
      <c r="H1838" s="26">
        <f>ROUND((F1838/4*5.5+F1838*2.7+F1838/4*10*1)*2,0)*C1838</f>
        <v>373774864</v>
      </c>
      <c r="I1838" s="26">
        <f t="shared" si="85"/>
        <v>339885944</v>
      </c>
      <c r="J1838" s="26"/>
      <c r="K1838" s="35">
        <f>MAX(G1838-MAX(G$5:G1837),0)</f>
        <v>2503</v>
      </c>
      <c r="L1838" s="35">
        <f>MAX(G$5:G1838)</f>
        <v>3230855</v>
      </c>
      <c r="M1838" s="3">
        <v>0.75</v>
      </c>
      <c r="N1838" s="38">
        <f>INT(B1838*0.2)</f>
        <v>9594661</v>
      </c>
      <c r="O1838" s="38">
        <f t="shared" si="86"/>
        <v>1346188</v>
      </c>
      <c r="P1838">
        <f>INT(L1838*2.5)</f>
        <v>8077137</v>
      </c>
      <c r="Q1838">
        <f>INT(L1838/4)</f>
        <v>807713</v>
      </c>
      <c r="W1838" s="4" t="s">
        <v>8295</v>
      </c>
      <c r="X1838">
        <v>4</v>
      </c>
      <c r="Y1838" t="b">
        <f>IF(MOD(X1838,9)=0,N1838,IF(MOD(X1838,6)=0,N1838,IF(MOD(X1838,3)=0,N1838)))</f>
        <v>0</v>
      </c>
      <c r="Z1838" t="b">
        <f>IF(MOD(X1838,9)=0,O1838,IF(MOD(X1838,6)=0,O1838,IF(MOD(X1838,3)=0,O1838)))</f>
        <v>0</v>
      </c>
    </row>
    <row r="1839" spans="1:26">
      <c r="A1839" s="4" t="s">
        <v>2018</v>
      </c>
      <c r="B1839" s="3">
        <f>主线辅助!B1835</f>
        <v>48010480</v>
      </c>
      <c r="C1839" s="3">
        <v>8</v>
      </c>
      <c r="D1839" s="3">
        <v>98</v>
      </c>
      <c r="E1839" s="3">
        <v>3</v>
      </c>
      <c r="F1839" s="25">
        <f t="shared" si="84"/>
        <v>3555746</v>
      </c>
      <c r="G1839" s="25">
        <v>3233358</v>
      </c>
      <c r="H1839" s="26">
        <f>ROUND((F1839/4*5.5+F1839*2.7+F1839/4*10*1)*2,0)*C1839</f>
        <v>374064480</v>
      </c>
      <c r="I1839" s="26">
        <f t="shared" si="85"/>
        <v>340149264</v>
      </c>
      <c r="J1839" s="26"/>
      <c r="K1839" s="35">
        <f>MAX(G1839-MAX(G$5:G1838),0)</f>
        <v>2503</v>
      </c>
      <c r="L1839" s="35">
        <f>MAX(G$5:G1839)</f>
        <v>3233358</v>
      </c>
      <c r="M1839" s="3">
        <v>0.75</v>
      </c>
      <c r="N1839" s="38">
        <f>INT(B1839*0.2)</f>
        <v>9602096</v>
      </c>
      <c r="O1839" s="38">
        <f t="shared" si="86"/>
        <v>1347232</v>
      </c>
      <c r="P1839">
        <f>INT(L1839*2.5)</f>
        <v>8083395</v>
      </c>
      <c r="Q1839">
        <f>INT(L1839/4)</f>
        <v>808339</v>
      </c>
      <c r="W1839" s="4" t="s">
        <v>8295</v>
      </c>
      <c r="X1839">
        <v>5</v>
      </c>
      <c r="Y1839" t="b">
        <f>IF(MOD(X1839,9)=0,N1839,IF(MOD(X1839,6)=0,N1839,IF(MOD(X1839,3)=0,N1839)))</f>
        <v>0</v>
      </c>
      <c r="Z1839" t="b">
        <f>IF(MOD(X1839,9)=0,O1839,IF(MOD(X1839,6)=0,O1839,IF(MOD(X1839,3)=0,O1839)))</f>
        <v>0</v>
      </c>
    </row>
    <row r="1840" spans="1:26">
      <c r="A1840" s="4" t="s">
        <v>2019</v>
      </c>
      <c r="B1840" s="3">
        <f>主线辅助!B1836</f>
        <v>48083087</v>
      </c>
      <c r="C1840" s="3">
        <v>8</v>
      </c>
      <c r="D1840" s="3">
        <v>98</v>
      </c>
      <c r="E1840" s="3">
        <v>3</v>
      </c>
      <c r="F1840" s="25">
        <f t="shared" si="84"/>
        <v>3561123</v>
      </c>
      <c r="G1840" s="25">
        <v>3238248</v>
      </c>
      <c r="H1840" s="26">
        <f>ROUND((F1840/4*5.5+F1840*2.7+F1840/4*10*1)*2,0)*C1840</f>
        <v>374630136</v>
      </c>
      <c r="I1840" s="26">
        <f t="shared" si="85"/>
        <v>340663688</v>
      </c>
      <c r="J1840" s="26"/>
      <c r="K1840" s="35">
        <f>MAX(G1840-MAX(G$5:G1839),0)</f>
        <v>4890</v>
      </c>
      <c r="L1840" s="35">
        <f>MAX(G$5:G1840)</f>
        <v>3238248</v>
      </c>
      <c r="M1840" s="3">
        <v>0.75</v>
      </c>
      <c r="N1840" s="38">
        <f>INT(B1840*0.2)</f>
        <v>9616617</v>
      </c>
      <c r="O1840" s="38">
        <f t="shared" si="86"/>
        <v>1349270</v>
      </c>
      <c r="P1840">
        <f>INT(L1840*2.5)</f>
        <v>8095620</v>
      </c>
      <c r="Q1840">
        <f>INT(L1840/4)</f>
        <v>809562</v>
      </c>
      <c r="W1840" s="4" t="s">
        <v>8295</v>
      </c>
      <c r="X1840">
        <v>6</v>
      </c>
      <c r="Y1840">
        <f>IF(MOD(X1840,9)=0,N1840,IF(MOD(X1840,6)=0,N1840,IF(MOD(X1840,3)=0,N1840)))</f>
        <v>9616617</v>
      </c>
      <c r="Z1840">
        <f>IF(MOD(X1840,9)=0,O1840,IF(MOD(X1840,6)=0,O1840,IF(MOD(X1840,3)=0,O1840)))</f>
        <v>1349270</v>
      </c>
    </row>
    <row r="1841" spans="1:26">
      <c r="A1841" s="4" t="s">
        <v>2020</v>
      </c>
      <c r="B1841" s="3">
        <f>主线辅助!B1837</f>
        <v>48120304</v>
      </c>
      <c r="C1841" s="3">
        <v>8</v>
      </c>
      <c r="D1841" s="3">
        <v>98</v>
      </c>
      <c r="E1841" s="3">
        <v>3</v>
      </c>
      <c r="F1841" s="25">
        <f t="shared" si="84"/>
        <v>3563880</v>
      </c>
      <c r="G1841" s="25">
        <v>3240755</v>
      </c>
      <c r="H1841" s="26">
        <f>ROUND((F1841/4*5.5+F1841*2.7+F1841/4*10*1)*2,0)*C1841</f>
        <v>374920176</v>
      </c>
      <c r="I1841" s="26">
        <f t="shared" si="85"/>
        <v>340927424</v>
      </c>
      <c r="J1841" s="26"/>
      <c r="K1841" s="35">
        <f>MAX(G1841-MAX(G$5:G1840),0)</f>
        <v>2507</v>
      </c>
      <c r="L1841" s="35">
        <f>MAX(G$5:G1841)</f>
        <v>3240755</v>
      </c>
      <c r="M1841" s="3">
        <v>0.75</v>
      </c>
      <c r="N1841" s="38">
        <f>INT(B1841*0.2)</f>
        <v>9624060</v>
      </c>
      <c r="O1841" s="38">
        <f t="shared" si="86"/>
        <v>1350313</v>
      </c>
      <c r="P1841">
        <f>INT(L1841*2.5)</f>
        <v>8101887</v>
      </c>
      <c r="Q1841">
        <f>INT(L1841/4)</f>
        <v>810188</v>
      </c>
      <c r="W1841" s="4" t="s">
        <v>8295</v>
      </c>
      <c r="X1841">
        <v>7</v>
      </c>
      <c r="Y1841" t="b">
        <f>IF(MOD(X1841,9)=0,N1841,IF(MOD(X1841,6)=0,N1841,IF(MOD(X1841,3)=0,N1841)))</f>
        <v>0</v>
      </c>
      <c r="Z1841" t="b">
        <f>IF(MOD(X1841,9)=0,O1841,IF(MOD(X1841,6)=0,O1841,IF(MOD(X1841,3)=0,O1841)))</f>
        <v>0</v>
      </c>
    </row>
    <row r="1842" spans="1:26">
      <c r="A1842" s="4" t="s">
        <v>2021</v>
      </c>
      <c r="B1842" s="3">
        <f>主线辅助!B1838</f>
        <v>48157524</v>
      </c>
      <c r="C1842" s="3">
        <v>8</v>
      </c>
      <c r="D1842" s="3">
        <v>98</v>
      </c>
      <c r="E1842" s="3">
        <v>3</v>
      </c>
      <c r="F1842" s="25">
        <f t="shared" si="84"/>
        <v>3566636</v>
      </c>
      <c r="G1842" s="25">
        <v>3243261</v>
      </c>
      <c r="H1842" s="26">
        <f>ROUND((F1842/4*5.5+F1842*2.7+F1842/4*10*1)*2,0)*C1842</f>
        <v>375210104</v>
      </c>
      <c r="I1842" s="26">
        <f t="shared" si="85"/>
        <v>341191056</v>
      </c>
      <c r="J1842" s="26"/>
      <c r="K1842" s="35">
        <f>MAX(G1842-MAX(G$5:G1841),0)</f>
        <v>2506</v>
      </c>
      <c r="L1842" s="35">
        <f>MAX(G$5:G1842)</f>
        <v>3243261</v>
      </c>
      <c r="M1842" s="3">
        <v>0.75</v>
      </c>
      <c r="N1842" s="38">
        <f>INT(B1842*0.2)</f>
        <v>9631504</v>
      </c>
      <c r="O1842" s="38">
        <f t="shared" si="86"/>
        <v>1351358</v>
      </c>
      <c r="P1842">
        <f>INT(L1842*2.5)</f>
        <v>8108152</v>
      </c>
      <c r="Q1842">
        <f>INT(L1842/4)</f>
        <v>810815</v>
      </c>
      <c r="W1842" s="4" t="s">
        <v>8295</v>
      </c>
      <c r="X1842">
        <v>8</v>
      </c>
      <c r="Y1842" t="b">
        <f>IF(MOD(X1842,9)=0,N1842,IF(MOD(X1842,6)=0,N1842,IF(MOD(X1842,3)=0,N1842)))</f>
        <v>0</v>
      </c>
      <c r="Z1842" t="b">
        <f>IF(MOD(X1842,9)=0,O1842,IF(MOD(X1842,6)=0,O1842,IF(MOD(X1842,3)=0,O1842)))</f>
        <v>0</v>
      </c>
    </row>
    <row r="1843" spans="1:26">
      <c r="A1843" s="4" t="s">
        <v>2022</v>
      </c>
      <c r="B1843" s="3">
        <f>主线辅助!B1839</f>
        <v>48230299</v>
      </c>
      <c r="C1843" s="3">
        <v>8</v>
      </c>
      <c r="D1843" s="3">
        <v>98</v>
      </c>
      <c r="E1843" s="3">
        <v>3</v>
      </c>
      <c r="F1843" s="25">
        <f t="shared" si="84"/>
        <v>3572026</v>
      </c>
      <c r="G1843" s="25">
        <v>3248162</v>
      </c>
      <c r="H1843" s="26">
        <f>ROUND((F1843/4*5.5+F1843*2.7+F1843/4*10*1)*2,0)*C1843</f>
        <v>375777136</v>
      </c>
      <c r="I1843" s="26">
        <f t="shared" si="85"/>
        <v>341706640</v>
      </c>
      <c r="J1843" s="26"/>
      <c r="K1843" s="35">
        <f>MAX(G1843-MAX(G$5:G1842),0)</f>
        <v>4901</v>
      </c>
      <c r="L1843" s="35">
        <f>MAX(G$5:G1843)</f>
        <v>3248162</v>
      </c>
      <c r="M1843" s="3">
        <v>0.75</v>
      </c>
      <c r="N1843" s="38">
        <f>INT(B1843*0.2)</f>
        <v>9646059</v>
      </c>
      <c r="O1843" s="38">
        <f t="shared" si="86"/>
        <v>1353400</v>
      </c>
      <c r="P1843">
        <f>INT(L1843*2.5)</f>
        <v>8120405</v>
      </c>
      <c r="Q1843">
        <f>INT(L1843/4)</f>
        <v>812040</v>
      </c>
      <c r="W1843" s="4" t="s">
        <v>8295</v>
      </c>
      <c r="X1843">
        <v>9</v>
      </c>
      <c r="Y1843">
        <f>IF(MOD(X1843,9)=0,N1843,IF(MOD(X1843,6)=0,N1843,IF(MOD(X1843,3)=0,N1843)))</f>
        <v>9646059</v>
      </c>
      <c r="Z1843">
        <f>IF(MOD(X1843,9)=0,O1843,IF(MOD(X1843,6)=0,O1843,IF(MOD(X1843,3)=0,O1843)))</f>
        <v>1353400</v>
      </c>
    </row>
    <row r="1844" spans="1:26">
      <c r="A1844" s="4" t="s">
        <v>381</v>
      </c>
      <c r="B1844" s="3">
        <f>主线辅助!B1840</f>
        <v>48267570</v>
      </c>
      <c r="C1844" s="3">
        <v>8</v>
      </c>
      <c r="D1844" s="3">
        <v>98</v>
      </c>
      <c r="E1844" s="3">
        <v>3</v>
      </c>
      <c r="F1844" s="25">
        <f t="shared" si="84"/>
        <v>3574787</v>
      </c>
      <c r="G1844" s="25">
        <v>3250673</v>
      </c>
      <c r="H1844" s="26">
        <f>ROUND((F1844/4*5.5+F1844*2.7+F1844/4*10*1)*2,0)*C1844</f>
        <v>376067592</v>
      </c>
      <c r="I1844" s="26">
        <f t="shared" si="85"/>
        <v>341970800</v>
      </c>
      <c r="J1844" s="26"/>
      <c r="K1844" s="35">
        <f>MAX(G1844-MAX(G$5:G1843),0)</f>
        <v>2511</v>
      </c>
      <c r="L1844" s="35">
        <f>MAX(G$5:G1844)</f>
        <v>3250673</v>
      </c>
      <c r="M1844" s="3">
        <v>0.75</v>
      </c>
      <c r="N1844" s="38">
        <f>INT(B1844*0.2)</f>
        <v>9653514</v>
      </c>
      <c r="O1844" s="38">
        <f t="shared" si="86"/>
        <v>1354446</v>
      </c>
      <c r="P1844">
        <f>INT(L1844*2.5)</f>
        <v>8126682</v>
      </c>
      <c r="Q1844">
        <f>INT(L1844/4)</f>
        <v>812668</v>
      </c>
      <c r="W1844" s="4" t="s">
        <v>8295</v>
      </c>
      <c r="X1844">
        <v>10</v>
      </c>
      <c r="Y1844" t="b">
        <f>IF(MOD(X1844,9)=0,N1844,IF(MOD(X1844,6)=0,N1844,IF(MOD(X1844,3)=0,N1844)))</f>
        <v>0</v>
      </c>
      <c r="Z1844" t="b">
        <f>IF(MOD(X1844,9)=0,O1844,IF(MOD(X1844,6)=0,O1844,IF(MOD(X1844,3)=0,O1844)))</f>
        <v>0</v>
      </c>
    </row>
    <row r="1845" spans="1:26">
      <c r="A1845" s="4" t="s">
        <v>2023</v>
      </c>
      <c r="B1845" s="3">
        <f>主线辅助!B1841</f>
        <v>48494458</v>
      </c>
      <c r="C1845" s="3">
        <v>8</v>
      </c>
      <c r="D1845" s="3">
        <v>98</v>
      </c>
      <c r="E1845" s="3">
        <v>3</v>
      </c>
      <c r="F1845" s="25">
        <f t="shared" si="84"/>
        <v>3591590</v>
      </c>
      <c r="G1845" s="25">
        <v>3265953</v>
      </c>
      <c r="H1845" s="26">
        <f>ROUND((F1845/4*5.5+F1845*2.7+F1845/4*10*1)*2,0)*C1845</f>
        <v>377835272</v>
      </c>
      <c r="I1845" s="26">
        <f t="shared" si="85"/>
        <v>343578256</v>
      </c>
      <c r="J1845" s="26"/>
      <c r="K1845" s="35">
        <f>MAX(G1845-MAX(G$5:G1844),0)</f>
        <v>15280</v>
      </c>
      <c r="L1845" s="35">
        <f>MAX(G$5:G1845)</f>
        <v>3265953</v>
      </c>
      <c r="M1845" s="3">
        <v>0.75</v>
      </c>
      <c r="N1845" s="38">
        <f>INT(B1845*0.2)</f>
        <v>9698891</v>
      </c>
      <c r="O1845" s="38">
        <f t="shared" si="86"/>
        <v>1360813</v>
      </c>
      <c r="P1845">
        <f>INT(L1845*2.5)</f>
        <v>8164882</v>
      </c>
      <c r="Q1845">
        <f>INT(L1845/4)</f>
        <v>816488</v>
      </c>
      <c r="W1845" s="4" t="s">
        <v>8296</v>
      </c>
      <c r="X1845">
        <v>1</v>
      </c>
      <c r="Y1845" t="b">
        <f>IF(MOD(X1845,9)=0,N1845,IF(MOD(X1845,6)=0,N1845,IF(MOD(X1845,3)=0,N1845)))</f>
        <v>0</v>
      </c>
      <c r="Z1845" t="b">
        <f>IF(MOD(X1845,9)=0,O1845,IF(MOD(X1845,6)=0,O1845,IF(MOD(X1845,3)=0,O1845)))</f>
        <v>0</v>
      </c>
    </row>
    <row r="1846" spans="1:26">
      <c r="A1846" s="4" t="s">
        <v>2024</v>
      </c>
      <c r="B1846" s="3">
        <f>主线辅助!B1842</f>
        <v>48531774</v>
      </c>
      <c r="C1846" s="3">
        <v>8</v>
      </c>
      <c r="D1846" s="3">
        <v>98</v>
      </c>
      <c r="E1846" s="3">
        <v>3</v>
      </c>
      <c r="F1846" s="25">
        <f t="shared" si="84"/>
        <v>3594354</v>
      </c>
      <c r="G1846" s="25">
        <v>3268466</v>
      </c>
      <c r="H1846" s="26">
        <f>ROUND((F1846/4*5.5+F1846*2.7+F1846/4*10*1)*2,0)*C1846</f>
        <v>378126040</v>
      </c>
      <c r="I1846" s="26">
        <f t="shared" si="85"/>
        <v>343842624</v>
      </c>
      <c r="J1846" s="26"/>
      <c r="K1846" s="35">
        <f>MAX(G1846-MAX(G$5:G1845),0)</f>
        <v>2513</v>
      </c>
      <c r="L1846" s="35">
        <f>MAX(G$5:G1846)</f>
        <v>3268466</v>
      </c>
      <c r="M1846" s="3">
        <v>0.75</v>
      </c>
      <c r="N1846" s="38">
        <f>INT(B1846*0.2)</f>
        <v>9706354</v>
      </c>
      <c r="O1846" s="38">
        <f t="shared" si="86"/>
        <v>1361860</v>
      </c>
      <c r="P1846">
        <f>INT(L1846*2.5)</f>
        <v>8171165</v>
      </c>
      <c r="Q1846">
        <f>INT(L1846/4)</f>
        <v>817116</v>
      </c>
      <c r="W1846" s="4" t="s">
        <v>8296</v>
      </c>
      <c r="X1846">
        <v>2</v>
      </c>
      <c r="Y1846" t="b">
        <f>IF(MOD(X1846,9)=0,N1846,IF(MOD(X1846,6)=0,N1846,IF(MOD(X1846,3)=0,N1846)))</f>
        <v>0</v>
      </c>
      <c r="Z1846" t="b">
        <f>IF(MOD(X1846,9)=0,O1846,IF(MOD(X1846,6)=0,O1846,IF(MOD(X1846,3)=0,O1846)))</f>
        <v>0</v>
      </c>
    </row>
    <row r="1847" spans="1:26">
      <c r="A1847" s="4" t="s">
        <v>2025</v>
      </c>
      <c r="B1847" s="3">
        <f>主线辅助!B1843</f>
        <v>48604799</v>
      </c>
      <c r="C1847" s="3">
        <v>8</v>
      </c>
      <c r="D1847" s="3">
        <v>98</v>
      </c>
      <c r="E1847" s="3">
        <v>3</v>
      </c>
      <c r="F1847" s="25">
        <f t="shared" si="84"/>
        <v>3599762</v>
      </c>
      <c r="G1847" s="25">
        <v>3273384</v>
      </c>
      <c r="H1847" s="26">
        <f>ROUND((F1847/4*5.5+F1847*2.7+F1847/4*10*1)*2,0)*C1847</f>
        <v>378694960</v>
      </c>
      <c r="I1847" s="26">
        <f t="shared" si="85"/>
        <v>344360000</v>
      </c>
      <c r="J1847" s="26"/>
      <c r="K1847" s="35">
        <f>MAX(G1847-MAX(G$5:G1846),0)</f>
        <v>4918</v>
      </c>
      <c r="L1847" s="35">
        <f>MAX(G$5:G1847)</f>
        <v>3273384</v>
      </c>
      <c r="M1847" s="3">
        <v>0.75</v>
      </c>
      <c r="N1847" s="38">
        <f>INT(B1847*0.2)</f>
        <v>9720959</v>
      </c>
      <c r="O1847" s="38">
        <f t="shared" si="86"/>
        <v>1363910</v>
      </c>
      <c r="P1847">
        <f>INT(L1847*2.5)</f>
        <v>8183460</v>
      </c>
      <c r="Q1847">
        <f>INT(L1847/4)</f>
        <v>818346</v>
      </c>
      <c r="W1847" s="4" t="s">
        <v>8296</v>
      </c>
      <c r="X1847">
        <v>3</v>
      </c>
      <c r="Y1847">
        <f>IF(MOD(X1847,9)=0,N1847,IF(MOD(X1847,6)=0,N1847,IF(MOD(X1847,3)=0,N1847)))</f>
        <v>9720959</v>
      </c>
      <c r="Z1847">
        <f>IF(MOD(X1847,9)=0,O1847,IF(MOD(X1847,6)=0,O1847,IF(MOD(X1847,3)=0,O1847)))</f>
        <v>1363910</v>
      </c>
    </row>
    <row r="1848" spans="1:26">
      <c r="A1848" s="4" t="s">
        <v>2026</v>
      </c>
      <c r="B1848" s="3">
        <f>主线辅助!B1844</f>
        <v>48642163</v>
      </c>
      <c r="C1848" s="3">
        <v>8</v>
      </c>
      <c r="D1848" s="3">
        <v>98</v>
      </c>
      <c r="E1848" s="3">
        <v>3</v>
      </c>
      <c r="F1848" s="25">
        <f t="shared" si="84"/>
        <v>3602530</v>
      </c>
      <c r="G1848" s="25">
        <v>3275900</v>
      </c>
      <c r="H1848" s="26">
        <f>ROUND((F1848/4*5.5+F1848*2.7+F1848/4*10*1)*2,0)*C1848</f>
        <v>378986160</v>
      </c>
      <c r="I1848" s="26">
        <f t="shared" si="85"/>
        <v>344624680</v>
      </c>
      <c r="J1848" s="26"/>
      <c r="K1848" s="35">
        <f>MAX(G1848-MAX(G$5:G1847),0)</f>
        <v>2516</v>
      </c>
      <c r="L1848" s="35">
        <f>MAX(G$5:G1848)</f>
        <v>3275900</v>
      </c>
      <c r="M1848" s="3">
        <v>0.75</v>
      </c>
      <c r="N1848" s="38">
        <f>INT(B1848*0.2)</f>
        <v>9728432</v>
      </c>
      <c r="O1848" s="38">
        <f t="shared" si="86"/>
        <v>1364958</v>
      </c>
      <c r="P1848">
        <f>INT(L1848*2.5)</f>
        <v>8189750</v>
      </c>
      <c r="Q1848">
        <f>INT(L1848/4)</f>
        <v>818975</v>
      </c>
      <c r="W1848" s="4" t="s">
        <v>8296</v>
      </c>
      <c r="X1848">
        <v>4</v>
      </c>
      <c r="Y1848" t="b">
        <f>IF(MOD(X1848,9)=0,N1848,IF(MOD(X1848,6)=0,N1848,IF(MOD(X1848,3)=0,N1848)))</f>
        <v>0</v>
      </c>
      <c r="Z1848" t="b">
        <f>IF(MOD(X1848,9)=0,O1848,IF(MOD(X1848,6)=0,O1848,IF(MOD(X1848,3)=0,O1848)))</f>
        <v>0</v>
      </c>
    </row>
    <row r="1849" spans="1:26">
      <c r="A1849" s="4" t="s">
        <v>2027</v>
      </c>
      <c r="B1849" s="3">
        <f>主线辅助!B1845</f>
        <v>48679533</v>
      </c>
      <c r="C1849" s="3">
        <v>8</v>
      </c>
      <c r="D1849" s="3">
        <v>98</v>
      </c>
      <c r="E1849" s="3">
        <v>3</v>
      </c>
      <c r="F1849" s="25">
        <f t="shared" si="84"/>
        <v>3605297</v>
      </c>
      <c r="G1849" s="25">
        <v>3278417</v>
      </c>
      <c r="H1849" s="26">
        <f>ROUND((F1849/4*5.5+F1849*2.7+F1849/4*10*1)*2,0)*C1849</f>
        <v>379277248</v>
      </c>
      <c r="I1849" s="26">
        <f t="shared" si="85"/>
        <v>344889472</v>
      </c>
      <c r="J1849" s="26"/>
      <c r="K1849" s="35">
        <f>MAX(G1849-MAX(G$5:G1848),0)</f>
        <v>2517</v>
      </c>
      <c r="L1849" s="35">
        <f>MAX(G$5:G1849)</f>
        <v>3278417</v>
      </c>
      <c r="M1849" s="3">
        <v>0.75</v>
      </c>
      <c r="N1849" s="38">
        <f>INT(B1849*0.2)</f>
        <v>9735906</v>
      </c>
      <c r="O1849" s="38">
        <f t="shared" si="86"/>
        <v>1366006</v>
      </c>
      <c r="P1849">
        <f>INT(L1849*2.5)</f>
        <v>8196042</v>
      </c>
      <c r="Q1849">
        <f>INT(L1849/4)</f>
        <v>819604</v>
      </c>
      <c r="W1849" s="4" t="s">
        <v>8296</v>
      </c>
      <c r="X1849">
        <v>5</v>
      </c>
      <c r="Y1849" t="b">
        <f>IF(MOD(X1849,9)=0,N1849,IF(MOD(X1849,6)=0,N1849,IF(MOD(X1849,3)=0,N1849)))</f>
        <v>0</v>
      </c>
      <c r="Z1849" t="b">
        <f>IF(MOD(X1849,9)=0,O1849,IF(MOD(X1849,6)=0,O1849,IF(MOD(X1849,3)=0,O1849)))</f>
        <v>0</v>
      </c>
    </row>
    <row r="1850" spans="1:26">
      <c r="A1850" s="4" t="s">
        <v>2028</v>
      </c>
      <c r="B1850" s="3">
        <f>主线辅助!B1846</f>
        <v>48752727</v>
      </c>
      <c r="C1850" s="3">
        <v>8</v>
      </c>
      <c r="D1850" s="3">
        <v>98</v>
      </c>
      <c r="E1850" s="3">
        <v>3</v>
      </c>
      <c r="F1850" s="25">
        <f t="shared" si="84"/>
        <v>3610718</v>
      </c>
      <c r="G1850" s="25">
        <v>3283346</v>
      </c>
      <c r="H1850" s="26">
        <f>ROUND((F1850/4*5.5+F1850*2.7+F1850/4*10*1)*2,0)*C1850</f>
        <v>379847536</v>
      </c>
      <c r="I1850" s="26">
        <f t="shared" si="85"/>
        <v>345408000</v>
      </c>
      <c r="J1850" s="26"/>
      <c r="K1850" s="35">
        <f>MAX(G1850-MAX(G$5:G1849),0)</f>
        <v>4929</v>
      </c>
      <c r="L1850" s="35">
        <f>MAX(G$5:G1850)</f>
        <v>3283346</v>
      </c>
      <c r="M1850" s="3">
        <v>0.75</v>
      </c>
      <c r="N1850" s="38">
        <f>INT(B1850*0.2)</f>
        <v>9750545</v>
      </c>
      <c r="O1850" s="38">
        <f t="shared" si="86"/>
        <v>1368060</v>
      </c>
      <c r="P1850">
        <f>INT(L1850*2.5)</f>
        <v>8208365</v>
      </c>
      <c r="Q1850">
        <f>INT(L1850/4)</f>
        <v>820836</v>
      </c>
      <c r="W1850" s="4" t="s">
        <v>8296</v>
      </c>
      <c r="X1850">
        <v>6</v>
      </c>
      <c r="Y1850">
        <f>IF(MOD(X1850,9)=0,N1850,IF(MOD(X1850,6)=0,N1850,IF(MOD(X1850,3)=0,N1850)))</f>
        <v>9750545</v>
      </c>
      <c r="Z1850">
        <f>IF(MOD(X1850,9)=0,O1850,IF(MOD(X1850,6)=0,O1850,IF(MOD(X1850,3)=0,O1850)))</f>
        <v>1368060</v>
      </c>
    </row>
    <row r="1851" spans="1:26">
      <c r="A1851" s="4" t="s">
        <v>2029</v>
      </c>
      <c r="B1851" s="3">
        <f>主线辅助!B1847</f>
        <v>48790145</v>
      </c>
      <c r="C1851" s="3">
        <v>8</v>
      </c>
      <c r="D1851" s="3">
        <v>98</v>
      </c>
      <c r="E1851" s="3">
        <v>3</v>
      </c>
      <c r="F1851" s="25">
        <f t="shared" si="84"/>
        <v>3613490</v>
      </c>
      <c r="G1851" s="25">
        <v>3285866</v>
      </c>
      <c r="H1851" s="26">
        <f>ROUND((F1851/4*5.5+F1851*2.7+F1851/4*10*1)*2,0)*C1851</f>
        <v>380139152</v>
      </c>
      <c r="I1851" s="26">
        <f t="shared" si="85"/>
        <v>345673104</v>
      </c>
      <c r="J1851" s="26"/>
      <c r="K1851" s="35">
        <f>MAX(G1851-MAX(G$5:G1850),0)</f>
        <v>2520</v>
      </c>
      <c r="L1851" s="35">
        <f>MAX(G$5:G1851)</f>
        <v>3285866</v>
      </c>
      <c r="M1851" s="3">
        <v>0.75</v>
      </c>
      <c r="N1851" s="38">
        <f>INT(B1851*0.2)</f>
        <v>9758029</v>
      </c>
      <c r="O1851" s="38">
        <f t="shared" si="86"/>
        <v>1369110</v>
      </c>
      <c r="P1851">
        <f>INT(L1851*2.5)</f>
        <v>8214665</v>
      </c>
      <c r="Q1851">
        <f>INT(L1851/4)</f>
        <v>821466</v>
      </c>
      <c r="W1851" s="4" t="s">
        <v>8296</v>
      </c>
      <c r="X1851">
        <v>7</v>
      </c>
      <c r="Y1851" t="b">
        <f>IF(MOD(X1851,9)=0,N1851,IF(MOD(X1851,6)=0,N1851,IF(MOD(X1851,3)=0,N1851)))</f>
        <v>0</v>
      </c>
      <c r="Z1851" t="b">
        <f>IF(MOD(X1851,9)=0,O1851,IF(MOD(X1851,6)=0,O1851,IF(MOD(X1851,3)=0,O1851)))</f>
        <v>0</v>
      </c>
    </row>
    <row r="1852" spans="1:26">
      <c r="A1852" s="4" t="s">
        <v>2030</v>
      </c>
      <c r="B1852" s="3">
        <f>主线辅助!B1848</f>
        <v>48827565</v>
      </c>
      <c r="C1852" s="3">
        <v>8</v>
      </c>
      <c r="D1852" s="3">
        <v>98</v>
      </c>
      <c r="E1852" s="3">
        <v>3</v>
      </c>
      <c r="F1852" s="25">
        <f t="shared" si="84"/>
        <v>3616261</v>
      </c>
      <c r="G1852" s="25">
        <v>3288387</v>
      </c>
      <c r="H1852" s="26">
        <f>ROUND((F1852/4*5.5+F1852*2.7+F1852/4*10*1)*2,0)*C1852</f>
        <v>380430656</v>
      </c>
      <c r="I1852" s="26">
        <f t="shared" si="85"/>
        <v>345938312</v>
      </c>
      <c r="J1852" s="26"/>
      <c r="K1852" s="35">
        <f>MAX(G1852-MAX(G$5:G1851),0)</f>
        <v>2521</v>
      </c>
      <c r="L1852" s="35">
        <f>MAX(G$5:G1852)</f>
        <v>3288387</v>
      </c>
      <c r="M1852" s="3">
        <v>0.75</v>
      </c>
      <c r="N1852" s="38">
        <f>INT(B1852*0.2)</f>
        <v>9765513</v>
      </c>
      <c r="O1852" s="38">
        <f t="shared" si="86"/>
        <v>1370160</v>
      </c>
      <c r="P1852">
        <f>INT(L1852*2.5)</f>
        <v>8220967</v>
      </c>
      <c r="Q1852">
        <f>INT(L1852/4)</f>
        <v>822096</v>
      </c>
      <c r="W1852" s="4" t="s">
        <v>8296</v>
      </c>
      <c r="X1852">
        <v>8</v>
      </c>
      <c r="Y1852" t="b">
        <f>IF(MOD(X1852,9)=0,N1852,IF(MOD(X1852,6)=0,N1852,IF(MOD(X1852,3)=0,N1852)))</f>
        <v>0</v>
      </c>
      <c r="Z1852" t="b">
        <f>IF(MOD(X1852,9)=0,O1852,IF(MOD(X1852,6)=0,O1852,IF(MOD(X1852,3)=0,O1852)))</f>
        <v>0</v>
      </c>
    </row>
    <row r="1853" spans="1:26">
      <c r="A1853" s="4" t="s">
        <v>2031</v>
      </c>
      <c r="B1853" s="3">
        <f>主线辅助!B1849</f>
        <v>48900929</v>
      </c>
      <c r="C1853" s="3">
        <v>8</v>
      </c>
      <c r="D1853" s="3">
        <v>98</v>
      </c>
      <c r="E1853" s="3">
        <v>3</v>
      </c>
      <c r="F1853" s="25">
        <f t="shared" si="84"/>
        <v>3621694</v>
      </c>
      <c r="G1853" s="25">
        <v>3293327</v>
      </c>
      <c r="H1853" s="26">
        <f>ROUND((F1853/4*5.5+F1853*2.7+F1853/4*10*1)*2,0)*C1853</f>
        <v>381002208</v>
      </c>
      <c r="I1853" s="26">
        <f t="shared" si="85"/>
        <v>346458000</v>
      </c>
      <c r="J1853" s="26"/>
      <c r="K1853" s="35">
        <f>MAX(G1853-MAX(G$5:G1852),0)</f>
        <v>4940</v>
      </c>
      <c r="L1853" s="35">
        <f>MAX(G$5:G1853)</f>
        <v>3293327</v>
      </c>
      <c r="M1853" s="3">
        <v>0.75</v>
      </c>
      <c r="N1853" s="38">
        <f>INT(B1853*0.2)</f>
        <v>9780185</v>
      </c>
      <c r="O1853" s="38">
        <f t="shared" si="86"/>
        <v>1372218</v>
      </c>
      <c r="P1853">
        <f>INT(L1853*2.5)</f>
        <v>8233317</v>
      </c>
      <c r="Q1853">
        <f>INT(L1853/4)</f>
        <v>823331</v>
      </c>
      <c r="W1853" s="4" t="s">
        <v>8296</v>
      </c>
      <c r="X1853">
        <v>9</v>
      </c>
      <c r="Y1853">
        <f>IF(MOD(X1853,9)=0,N1853,IF(MOD(X1853,6)=0,N1853,IF(MOD(X1853,3)=0,N1853)))</f>
        <v>9780185</v>
      </c>
      <c r="Z1853">
        <f>IF(MOD(X1853,9)=0,O1853,IF(MOD(X1853,6)=0,O1853,IF(MOD(X1853,3)=0,O1853)))</f>
        <v>1372218</v>
      </c>
    </row>
    <row r="1854" spans="1:26">
      <c r="A1854" s="4" t="s">
        <v>383</v>
      </c>
      <c r="B1854" s="3">
        <f>主线辅助!B1850</f>
        <v>48938397</v>
      </c>
      <c r="C1854" s="3">
        <v>8</v>
      </c>
      <c r="D1854" s="3">
        <v>98</v>
      </c>
      <c r="E1854" s="3">
        <v>3</v>
      </c>
      <c r="F1854" s="25">
        <f t="shared" si="84"/>
        <v>3624469</v>
      </c>
      <c r="G1854" s="25">
        <v>3295851</v>
      </c>
      <c r="H1854" s="26">
        <f>ROUND((F1854/4*5.5+F1854*2.7+F1854/4*10*1)*2,0)*C1854</f>
        <v>381294136</v>
      </c>
      <c r="I1854" s="26">
        <f t="shared" si="85"/>
        <v>346723528</v>
      </c>
      <c r="J1854" s="26"/>
      <c r="K1854" s="35">
        <f>MAX(G1854-MAX(G$5:G1853),0)</f>
        <v>2524</v>
      </c>
      <c r="L1854" s="35">
        <f>MAX(G$5:G1854)</f>
        <v>3295851</v>
      </c>
      <c r="M1854" s="3">
        <v>0.75</v>
      </c>
      <c r="N1854" s="38">
        <f>INT(B1854*0.2)</f>
        <v>9787679</v>
      </c>
      <c r="O1854" s="38">
        <f t="shared" si="86"/>
        <v>1373270</v>
      </c>
      <c r="P1854">
        <f>INT(L1854*2.5)</f>
        <v>8239627</v>
      </c>
      <c r="Q1854">
        <f>INT(L1854/4)</f>
        <v>823962</v>
      </c>
      <c r="W1854" s="4" t="s">
        <v>8296</v>
      </c>
      <c r="X1854">
        <v>10</v>
      </c>
      <c r="Y1854" t="b">
        <f>IF(MOD(X1854,9)=0,N1854,IF(MOD(X1854,6)=0,N1854,IF(MOD(X1854,3)=0,N1854)))</f>
        <v>0</v>
      </c>
      <c r="Z1854" t="b">
        <f>IF(MOD(X1854,9)=0,O1854,IF(MOD(X1854,6)=0,O1854,IF(MOD(X1854,3)=0,O1854)))</f>
        <v>0</v>
      </c>
    </row>
    <row r="1855" spans="1:26">
      <c r="A1855" s="4" t="s">
        <v>2032</v>
      </c>
      <c r="B1855" s="3">
        <f>主线辅助!B1851</f>
        <v>49166935</v>
      </c>
      <c r="C1855" s="3">
        <v>8</v>
      </c>
      <c r="D1855" s="3">
        <v>100</v>
      </c>
      <c r="E1855" s="3">
        <v>3</v>
      </c>
      <c r="F1855" s="25">
        <f t="shared" si="84"/>
        <v>3568567</v>
      </c>
      <c r="G1855" s="25">
        <v>3245017</v>
      </c>
      <c r="H1855" s="26">
        <f>ROUND((F1855/4*5.5+F1855*2.7+F1855/4*10*1)*2,0)*C1855</f>
        <v>375413248</v>
      </c>
      <c r="I1855" s="26">
        <f t="shared" si="85"/>
        <v>341375792</v>
      </c>
      <c r="J1855" s="26"/>
      <c r="K1855" s="35">
        <f>MAX(G1855-MAX(G$5:G1854),0)</f>
        <v>0</v>
      </c>
      <c r="L1855" s="35">
        <f>MAX(G$5:G1855)</f>
        <v>3295851</v>
      </c>
      <c r="M1855" s="3">
        <v>0.75</v>
      </c>
      <c r="N1855" s="38">
        <f>INT(B1855*0.2)</f>
        <v>9833387</v>
      </c>
      <c r="O1855" s="38">
        <f t="shared" si="86"/>
        <v>1373270</v>
      </c>
      <c r="P1855">
        <f>INT(L1855*2.5)</f>
        <v>8239627</v>
      </c>
      <c r="Q1855">
        <f>INT(L1855/4)</f>
        <v>823962</v>
      </c>
      <c r="W1855" s="4" t="s">
        <v>8297</v>
      </c>
      <c r="X1855">
        <v>1</v>
      </c>
      <c r="Y1855" t="b">
        <f>IF(MOD(X1855,9)=0,N1855,IF(MOD(X1855,6)=0,N1855,IF(MOD(X1855,3)=0,N1855)))</f>
        <v>0</v>
      </c>
      <c r="Z1855" t="b">
        <f>IF(MOD(X1855,9)=0,O1855,IF(MOD(X1855,6)=0,O1855,IF(MOD(X1855,3)=0,O1855)))</f>
        <v>0</v>
      </c>
    </row>
    <row r="1856" spans="1:26">
      <c r="A1856" s="4" t="s">
        <v>2033</v>
      </c>
      <c r="B1856" s="3">
        <f>主线辅助!B1852</f>
        <v>49204453</v>
      </c>
      <c r="C1856" s="3">
        <v>8</v>
      </c>
      <c r="D1856" s="3">
        <v>100</v>
      </c>
      <c r="E1856" s="3">
        <v>3</v>
      </c>
      <c r="F1856" s="25">
        <f t="shared" si="84"/>
        <v>3571290</v>
      </c>
      <c r="G1856" s="25">
        <v>3247493</v>
      </c>
      <c r="H1856" s="26">
        <f>ROUND((F1856/4*5.5+F1856*2.7+F1856/4*10*1)*2,0)*C1856</f>
        <v>375699712</v>
      </c>
      <c r="I1856" s="26">
        <f t="shared" si="85"/>
        <v>341636264</v>
      </c>
      <c r="J1856" s="26"/>
      <c r="K1856" s="35">
        <f>MAX(G1856-MAX(G$5:G1855),0)</f>
        <v>0</v>
      </c>
      <c r="L1856" s="35">
        <f>MAX(G$5:G1856)</f>
        <v>3295851</v>
      </c>
      <c r="M1856" s="3">
        <v>0.75</v>
      </c>
      <c r="N1856" s="38">
        <f>INT(B1856*0.2)</f>
        <v>9840890</v>
      </c>
      <c r="O1856" s="38">
        <f t="shared" si="86"/>
        <v>1373270</v>
      </c>
      <c r="P1856">
        <f>INT(L1856*2.5)</f>
        <v>8239627</v>
      </c>
      <c r="Q1856">
        <f>INT(L1856/4)</f>
        <v>823962</v>
      </c>
      <c r="W1856" s="4" t="s">
        <v>8297</v>
      </c>
      <c r="X1856">
        <v>2</v>
      </c>
      <c r="Y1856" t="b">
        <f>IF(MOD(X1856,9)=0,N1856,IF(MOD(X1856,6)=0,N1856,IF(MOD(X1856,3)=0,N1856)))</f>
        <v>0</v>
      </c>
      <c r="Z1856" t="b">
        <f>IF(MOD(X1856,9)=0,O1856,IF(MOD(X1856,6)=0,O1856,IF(MOD(X1856,3)=0,O1856)))</f>
        <v>0</v>
      </c>
    </row>
    <row r="1857" spans="1:26">
      <c r="A1857" s="4" t="s">
        <v>2034</v>
      </c>
      <c r="B1857" s="3">
        <f>主线辅助!B1853</f>
        <v>49278065</v>
      </c>
      <c r="C1857" s="3">
        <v>8</v>
      </c>
      <c r="D1857" s="3">
        <v>100</v>
      </c>
      <c r="E1857" s="3">
        <v>3</v>
      </c>
      <c r="F1857" s="25">
        <f t="shared" si="84"/>
        <v>3576633</v>
      </c>
      <c r="G1857" s="25">
        <v>3252352</v>
      </c>
      <c r="H1857" s="26">
        <f>ROUND((F1857/4*5.5+F1857*2.7+F1857/4*10*1)*2,0)*C1857</f>
        <v>376261792</v>
      </c>
      <c r="I1857" s="26">
        <f t="shared" si="85"/>
        <v>342147432</v>
      </c>
      <c r="J1857" s="26"/>
      <c r="K1857" s="35">
        <f>MAX(G1857-MAX(G$5:G1856),0)</f>
        <v>0</v>
      </c>
      <c r="L1857" s="35">
        <f>MAX(G$5:G1857)</f>
        <v>3295851</v>
      </c>
      <c r="M1857" s="3">
        <v>0.75</v>
      </c>
      <c r="N1857" s="38">
        <f>INT(B1857*0.2)</f>
        <v>9855613</v>
      </c>
      <c r="O1857" s="38">
        <f t="shared" si="86"/>
        <v>1373270</v>
      </c>
      <c r="P1857">
        <f>INT(L1857*2.5)</f>
        <v>8239627</v>
      </c>
      <c r="Q1857">
        <f>INT(L1857/4)</f>
        <v>823962</v>
      </c>
      <c r="W1857" s="4" t="s">
        <v>8297</v>
      </c>
      <c r="X1857">
        <v>3</v>
      </c>
      <c r="Y1857">
        <f>IF(MOD(X1857,9)=0,N1857,IF(MOD(X1857,6)=0,N1857,IF(MOD(X1857,3)=0,N1857)))</f>
        <v>9855613</v>
      </c>
      <c r="Z1857">
        <f>IF(MOD(X1857,9)=0,O1857,IF(MOD(X1857,6)=0,O1857,IF(MOD(X1857,3)=0,O1857)))</f>
        <v>1373270</v>
      </c>
    </row>
    <row r="1858" spans="1:26">
      <c r="A1858" s="4" t="s">
        <v>2035</v>
      </c>
      <c r="B1858" s="3">
        <f>主线辅助!B1854</f>
        <v>49315631</v>
      </c>
      <c r="C1858" s="3">
        <v>8</v>
      </c>
      <c r="D1858" s="3">
        <v>100</v>
      </c>
      <c r="E1858" s="3">
        <v>3</v>
      </c>
      <c r="F1858" s="25">
        <f t="shared" si="84"/>
        <v>3579360</v>
      </c>
      <c r="G1858" s="25">
        <v>3254831</v>
      </c>
      <c r="H1858" s="26">
        <f>ROUND((F1858/4*5.5+F1858*2.7+F1858/4*10*1)*2,0)*C1858</f>
        <v>376548672</v>
      </c>
      <c r="I1858" s="26">
        <f t="shared" si="85"/>
        <v>342408224</v>
      </c>
      <c r="J1858" s="26"/>
      <c r="K1858" s="35">
        <f>MAX(G1858-MAX(G$5:G1857),0)</f>
        <v>0</v>
      </c>
      <c r="L1858" s="35">
        <f>MAX(G$5:G1858)</f>
        <v>3295851</v>
      </c>
      <c r="M1858" s="3">
        <v>0.75</v>
      </c>
      <c r="N1858" s="38">
        <f>INT(B1858*0.2)</f>
        <v>9863126</v>
      </c>
      <c r="O1858" s="38">
        <f t="shared" si="86"/>
        <v>1373270</v>
      </c>
      <c r="P1858">
        <f>INT(L1858*2.5)</f>
        <v>8239627</v>
      </c>
      <c r="Q1858">
        <f>INT(L1858/4)</f>
        <v>823962</v>
      </c>
      <c r="W1858" s="4" t="s">
        <v>8297</v>
      </c>
      <c r="X1858">
        <v>4</v>
      </c>
      <c r="Y1858" t="b">
        <f>IF(MOD(X1858,9)=0,N1858,IF(MOD(X1858,6)=0,N1858,IF(MOD(X1858,3)=0,N1858)))</f>
        <v>0</v>
      </c>
      <c r="Z1858" t="b">
        <f>IF(MOD(X1858,9)=0,O1858,IF(MOD(X1858,6)=0,O1858,IF(MOD(X1858,3)=0,O1858)))</f>
        <v>0</v>
      </c>
    </row>
    <row r="1859" spans="1:26">
      <c r="A1859" s="4" t="s">
        <v>2036</v>
      </c>
      <c r="B1859" s="3">
        <f>主线辅助!B1855</f>
        <v>49353202</v>
      </c>
      <c r="C1859" s="3">
        <v>8</v>
      </c>
      <c r="D1859" s="3">
        <v>100</v>
      </c>
      <c r="E1859" s="3">
        <v>3</v>
      </c>
      <c r="F1859" s="25">
        <f t="shared" si="84"/>
        <v>3582087</v>
      </c>
      <c r="G1859" s="25">
        <v>3257311</v>
      </c>
      <c r="H1859" s="26">
        <f>ROUND((F1859/4*5.5+F1859*2.7+F1859/4*10*1)*2,0)*C1859</f>
        <v>376835552</v>
      </c>
      <c r="I1859" s="26">
        <f t="shared" si="85"/>
        <v>342669120</v>
      </c>
      <c r="J1859" s="26"/>
      <c r="K1859" s="35">
        <f>MAX(G1859-MAX(G$5:G1858),0)</f>
        <v>0</v>
      </c>
      <c r="L1859" s="35">
        <f>MAX(G$5:G1859)</f>
        <v>3295851</v>
      </c>
      <c r="M1859" s="3">
        <v>0.75</v>
      </c>
      <c r="N1859" s="38">
        <f>INT(B1859*0.2)</f>
        <v>9870640</v>
      </c>
      <c r="O1859" s="38">
        <f t="shared" si="86"/>
        <v>1373270</v>
      </c>
      <c r="P1859">
        <f>INT(L1859*2.5)</f>
        <v>8239627</v>
      </c>
      <c r="Q1859">
        <f>INT(L1859/4)</f>
        <v>823962</v>
      </c>
      <c r="W1859" s="4" t="s">
        <v>8297</v>
      </c>
      <c r="X1859">
        <v>5</v>
      </c>
      <c r="Y1859" t="b">
        <f>IF(MOD(X1859,9)=0,N1859,IF(MOD(X1859,6)=0,N1859,IF(MOD(X1859,3)=0,N1859)))</f>
        <v>0</v>
      </c>
      <c r="Z1859" t="b">
        <f>IF(MOD(X1859,9)=0,O1859,IF(MOD(X1859,6)=0,O1859,IF(MOD(X1859,3)=0,O1859)))</f>
        <v>0</v>
      </c>
    </row>
    <row r="1860" spans="1:26">
      <c r="A1860" s="4" t="s">
        <v>2037</v>
      </c>
      <c r="B1860" s="3">
        <f>主线辅助!B1856</f>
        <v>49426982</v>
      </c>
      <c r="C1860" s="3">
        <v>8</v>
      </c>
      <c r="D1860" s="3">
        <v>100</v>
      </c>
      <c r="E1860" s="3">
        <v>3</v>
      </c>
      <c r="F1860" s="25">
        <f t="shared" si="84"/>
        <v>3587442</v>
      </c>
      <c r="G1860" s="25">
        <v>3262180</v>
      </c>
      <c r="H1860" s="26">
        <f>ROUND((F1860/4*5.5+F1860*2.7+F1860/4*10*1)*2,0)*C1860</f>
        <v>377398896</v>
      </c>
      <c r="I1860" s="26">
        <f t="shared" si="85"/>
        <v>343181336</v>
      </c>
      <c r="J1860" s="26"/>
      <c r="K1860" s="35">
        <f>MAX(G1860-MAX(G$5:G1859),0)</f>
        <v>0</v>
      </c>
      <c r="L1860" s="35">
        <f>MAX(G$5:G1860)</f>
        <v>3295851</v>
      </c>
      <c r="M1860" s="3">
        <v>0.75</v>
      </c>
      <c r="N1860" s="38">
        <f>INT(B1860*0.2)</f>
        <v>9885396</v>
      </c>
      <c r="O1860" s="38">
        <f t="shared" si="86"/>
        <v>1373270</v>
      </c>
      <c r="P1860">
        <f>INT(L1860*2.5)</f>
        <v>8239627</v>
      </c>
      <c r="Q1860">
        <f>INT(L1860/4)</f>
        <v>823962</v>
      </c>
      <c r="W1860" s="4" t="s">
        <v>8297</v>
      </c>
      <c r="X1860">
        <v>6</v>
      </c>
      <c r="Y1860">
        <f>IF(MOD(X1860,9)=0,N1860,IF(MOD(X1860,6)=0,N1860,IF(MOD(X1860,3)=0,N1860)))</f>
        <v>9885396</v>
      </c>
      <c r="Z1860">
        <f>IF(MOD(X1860,9)=0,O1860,IF(MOD(X1860,6)=0,O1860,IF(MOD(X1860,3)=0,O1860)))</f>
        <v>1373270</v>
      </c>
    </row>
    <row r="1861" spans="1:26">
      <c r="A1861" s="4" t="s">
        <v>2038</v>
      </c>
      <c r="B1861" s="3">
        <f>主线辅助!B1857</f>
        <v>49464601</v>
      </c>
      <c r="C1861" s="3">
        <v>8</v>
      </c>
      <c r="D1861" s="3">
        <v>100</v>
      </c>
      <c r="E1861" s="3">
        <v>3</v>
      </c>
      <c r="F1861" s="25">
        <f t="shared" si="84"/>
        <v>3590172</v>
      </c>
      <c r="G1861" s="25">
        <v>3264663</v>
      </c>
      <c r="H1861" s="26">
        <f>ROUND((F1861/4*5.5+F1861*2.7+F1861/4*10*1)*2,0)*C1861</f>
        <v>377686096</v>
      </c>
      <c r="I1861" s="26">
        <f t="shared" si="85"/>
        <v>343442544</v>
      </c>
      <c r="J1861" s="26"/>
      <c r="K1861" s="35">
        <f>MAX(G1861-MAX(G$5:G1860),0)</f>
        <v>0</v>
      </c>
      <c r="L1861" s="35">
        <f>MAX(G$5:G1861)</f>
        <v>3295851</v>
      </c>
      <c r="M1861" s="3">
        <v>0.75</v>
      </c>
      <c r="N1861" s="38">
        <f>INT(B1861*0.2)</f>
        <v>9892920</v>
      </c>
      <c r="O1861" s="38">
        <f t="shared" si="86"/>
        <v>1373270</v>
      </c>
      <c r="P1861">
        <f>INT(L1861*2.5)</f>
        <v>8239627</v>
      </c>
      <c r="Q1861">
        <f>INT(L1861/4)</f>
        <v>823962</v>
      </c>
      <c r="W1861" s="4" t="s">
        <v>8297</v>
      </c>
      <c r="X1861">
        <v>7</v>
      </c>
      <c r="Y1861" t="b">
        <f>IF(MOD(X1861,9)=0,N1861,IF(MOD(X1861,6)=0,N1861,IF(MOD(X1861,3)=0,N1861)))</f>
        <v>0</v>
      </c>
      <c r="Z1861" t="b">
        <f>IF(MOD(X1861,9)=0,O1861,IF(MOD(X1861,6)=0,O1861,IF(MOD(X1861,3)=0,O1861)))</f>
        <v>0</v>
      </c>
    </row>
    <row r="1862" spans="1:26">
      <c r="A1862" s="4" t="s">
        <v>2039</v>
      </c>
      <c r="B1862" s="3">
        <f>主线辅助!B1858</f>
        <v>49502222</v>
      </c>
      <c r="C1862" s="3">
        <v>8</v>
      </c>
      <c r="D1862" s="3">
        <v>100</v>
      </c>
      <c r="E1862" s="3">
        <v>3</v>
      </c>
      <c r="F1862" s="25">
        <f t="shared" ref="F1862:F1925" si="87">INT(B1862/(5-1.9)/C1862/(D1862/2.7)*100/1.5)</f>
        <v>3592903</v>
      </c>
      <c r="G1862" s="25">
        <v>3267146</v>
      </c>
      <c r="H1862" s="26">
        <f>ROUND((F1862/4*5.5+F1862*2.7+F1862/4*10*1)*2,0)*C1862</f>
        <v>377973392</v>
      </c>
      <c r="I1862" s="26">
        <f t="shared" ref="I1862:I1925" si="88">ROUND((G1862/4*5.5+G1862*2.7+G1862/4*10*1)*2,0)*C1862</f>
        <v>343703760</v>
      </c>
      <c r="J1862" s="26"/>
      <c r="K1862" s="35">
        <f>MAX(G1862-MAX(G$5:G1861),0)</f>
        <v>0</v>
      </c>
      <c r="L1862" s="35">
        <f>MAX(G$5:G1862)</f>
        <v>3295851</v>
      </c>
      <c r="M1862" s="3">
        <v>0.75</v>
      </c>
      <c r="N1862" s="38">
        <f>INT(B1862*0.2)</f>
        <v>9900444</v>
      </c>
      <c r="O1862" s="38">
        <f t="shared" ref="O1862:O1925" si="89">INT((P1862/15)+Q1862)</f>
        <v>1373270</v>
      </c>
      <c r="P1862">
        <f>INT(L1862*2.5)</f>
        <v>8239627</v>
      </c>
      <c r="Q1862">
        <f>INT(L1862/4)</f>
        <v>823962</v>
      </c>
      <c r="W1862" s="4" t="s">
        <v>8297</v>
      </c>
      <c r="X1862">
        <v>8</v>
      </c>
      <c r="Y1862" t="b">
        <f>IF(MOD(X1862,9)=0,N1862,IF(MOD(X1862,6)=0,N1862,IF(MOD(X1862,3)=0,N1862)))</f>
        <v>0</v>
      </c>
      <c r="Z1862" t="b">
        <f>IF(MOD(X1862,9)=0,O1862,IF(MOD(X1862,6)=0,O1862,IF(MOD(X1862,3)=0,O1862)))</f>
        <v>0</v>
      </c>
    </row>
    <row r="1863" spans="1:26">
      <c r="A1863" s="4" t="s">
        <v>2040</v>
      </c>
      <c r="B1863" s="3">
        <f>主线辅助!B1859</f>
        <v>49576172</v>
      </c>
      <c r="C1863" s="3">
        <v>8</v>
      </c>
      <c r="D1863" s="3">
        <v>100</v>
      </c>
      <c r="E1863" s="3">
        <v>3</v>
      </c>
      <c r="F1863" s="25">
        <f t="shared" si="87"/>
        <v>3598270</v>
      </c>
      <c r="G1863" s="25">
        <v>3272027</v>
      </c>
      <c r="H1863" s="26">
        <f>ROUND((F1863/4*5.5+F1863*2.7+F1863/4*10*1)*2,0)*C1863</f>
        <v>378538008</v>
      </c>
      <c r="I1863" s="26">
        <f t="shared" si="88"/>
        <v>344217240</v>
      </c>
      <c r="J1863" s="26"/>
      <c r="K1863" s="35">
        <f>MAX(G1863-MAX(G$5:G1862),0)</f>
        <v>0</v>
      </c>
      <c r="L1863" s="35">
        <f>MAX(G$5:G1863)</f>
        <v>3295851</v>
      </c>
      <c r="M1863" s="3">
        <v>0.75</v>
      </c>
      <c r="N1863" s="38">
        <f>INT(B1863*0.2)</f>
        <v>9915234</v>
      </c>
      <c r="O1863" s="38">
        <f t="shared" si="89"/>
        <v>1373270</v>
      </c>
      <c r="P1863">
        <f>INT(L1863*2.5)</f>
        <v>8239627</v>
      </c>
      <c r="Q1863">
        <f>INT(L1863/4)</f>
        <v>823962</v>
      </c>
      <c r="W1863" s="4" t="s">
        <v>8297</v>
      </c>
      <c r="X1863">
        <v>9</v>
      </c>
      <c r="Y1863">
        <f>IF(MOD(X1863,9)=0,N1863,IF(MOD(X1863,6)=0,N1863,IF(MOD(X1863,3)=0,N1863)))</f>
        <v>9915234</v>
      </c>
      <c r="Z1863">
        <f>IF(MOD(X1863,9)=0,O1863,IF(MOD(X1863,6)=0,O1863,IF(MOD(X1863,3)=0,O1863)))</f>
        <v>1373270</v>
      </c>
    </row>
    <row r="1864" spans="1:26">
      <c r="A1864" s="4" t="s">
        <v>385</v>
      </c>
      <c r="B1864" s="3">
        <f>主线辅助!B1860</f>
        <v>49613842</v>
      </c>
      <c r="C1864" s="3">
        <v>8</v>
      </c>
      <c r="D1864" s="3">
        <v>100</v>
      </c>
      <c r="E1864" s="3">
        <v>3</v>
      </c>
      <c r="F1864" s="25">
        <f t="shared" si="87"/>
        <v>3601004</v>
      </c>
      <c r="G1864" s="25">
        <v>3274513</v>
      </c>
      <c r="H1864" s="26">
        <f>ROUND((F1864/4*5.5+F1864*2.7+F1864/4*10*1)*2,0)*C1864</f>
        <v>378825624</v>
      </c>
      <c r="I1864" s="26">
        <f t="shared" si="88"/>
        <v>344478768</v>
      </c>
      <c r="J1864" s="26"/>
      <c r="K1864" s="35">
        <f>MAX(G1864-MAX(G$5:G1863),0)</f>
        <v>0</v>
      </c>
      <c r="L1864" s="35">
        <f>MAX(G$5:G1864)</f>
        <v>3295851</v>
      </c>
      <c r="M1864" s="3">
        <v>0.75</v>
      </c>
      <c r="N1864" s="38">
        <f>INT(B1864*0.2)</f>
        <v>9922768</v>
      </c>
      <c r="O1864" s="38">
        <f t="shared" si="89"/>
        <v>1373270</v>
      </c>
      <c r="P1864">
        <f>INT(L1864*2.5)</f>
        <v>8239627</v>
      </c>
      <c r="Q1864">
        <f>INT(L1864/4)</f>
        <v>823962</v>
      </c>
      <c r="W1864" s="4" t="s">
        <v>8297</v>
      </c>
      <c r="X1864">
        <v>10</v>
      </c>
      <c r="Y1864" t="b">
        <f>IF(MOD(X1864,9)=0,N1864,IF(MOD(X1864,6)=0,N1864,IF(MOD(X1864,3)=0,N1864)))</f>
        <v>0</v>
      </c>
      <c r="Z1864" t="b">
        <f>IF(MOD(X1864,9)=0,O1864,IF(MOD(X1864,6)=0,O1864,IF(MOD(X1864,3)=0,O1864)))</f>
        <v>0</v>
      </c>
    </row>
    <row r="1865" spans="1:26">
      <c r="A1865" s="4" t="s">
        <v>2041</v>
      </c>
      <c r="B1865" s="3">
        <f>主线辅助!B1861</f>
        <v>49844035</v>
      </c>
      <c r="C1865" s="3">
        <v>8</v>
      </c>
      <c r="D1865" s="3">
        <v>100</v>
      </c>
      <c r="E1865" s="3">
        <v>3</v>
      </c>
      <c r="F1865" s="25">
        <f t="shared" si="87"/>
        <v>3617712</v>
      </c>
      <c r="G1865" s="25">
        <v>3289706</v>
      </c>
      <c r="H1865" s="26">
        <f>ROUND((F1865/4*5.5+F1865*2.7+F1865/4*10*1)*2,0)*C1865</f>
        <v>380583304</v>
      </c>
      <c r="I1865" s="26">
        <f t="shared" si="88"/>
        <v>346077072</v>
      </c>
      <c r="J1865" s="26"/>
      <c r="K1865" s="35">
        <f>MAX(G1865-MAX(G$5:G1864),0)</f>
        <v>0</v>
      </c>
      <c r="L1865" s="35">
        <f>MAX(G$5:G1865)</f>
        <v>3295851</v>
      </c>
      <c r="M1865" s="3">
        <v>0.75</v>
      </c>
      <c r="N1865" s="38">
        <f>INT(B1865*0.2)</f>
        <v>9968807</v>
      </c>
      <c r="O1865" s="38">
        <f t="shared" si="89"/>
        <v>1373270</v>
      </c>
      <c r="P1865">
        <f>INT(L1865*2.5)</f>
        <v>8239627</v>
      </c>
      <c r="Q1865">
        <f>INT(L1865/4)</f>
        <v>823962</v>
      </c>
      <c r="W1865" s="4" t="s">
        <v>8298</v>
      </c>
      <c r="X1865">
        <v>1</v>
      </c>
      <c r="Y1865" t="b">
        <f>IF(MOD(X1865,9)=0,N1865,IF(MOD(X1865,6)=0,N1865,IF(MOD(X1865,3)=0,N1865)))</f>
        <v>0</v>
      </c>
      <c r="Z1865" t="b">
        <f>IF(MOD(X1865,9)=0,O1865,IF(MOD(X1865,6)=0,O1865,IF(MOD(X1865,3)=0,O1865)))</f>
        <v>0</v>
      </c>
    </row>
    <row r="1866" spans="1:26">
      <c r="A1866" s="4" t="s">
        <v>2042</v>
      </c>
      <c r="B1866" s="3">
        <f>主线辅助!B1862</f>
        <v>49881754</v>
      </c>
      <c r="C1866" s="3">
        <v>8</v>
      </c>
      <c r="D1866" s="3">
        <v>100</v>
      </c>
      <c r="E1866" s="3">
        <v>3</v>
      </c>
      <c r="F1866" s="25">
        <f t="shared" si="87"/>
        <v>3620449</v>
      </c>
      <c r="G1866" s="25">
        <v>3292195</v>
      </c>
      <c r="H1866" s="26">
        <f>ROUND((F1866/4*5.5+F1866*2.7+F1866/4*10*1)*2,0)*C1866</f>
        <v>380871232</v>
      </c>
      <c r="I1866" s="26">
        <f t="shared" si="88"/>
        <v>346338912</v>
      </c>
      <c r="J1866" s="26"/>
      <c r="K1866" s="35">
        <f>MAX(G1866-MAX(G$5:G1865),0)</f>
        <v>0</v>
      </c>
      <c r="L1866" s="35">
        <f>MAX(G$5:G1866)</f>
        <v>3295851</v>
      </c>
      <c r="M1866" s="3">
        <v>0.75</v>
      </c>
      <c r="N1866" s="38">
        <f>INT(B1866*0.2)</f>
        <v>9976350</v>
      </c>
      <c r="O1866" s="38">
        <f t="shared" si="89"/>
        <v>1373270</v>
      </c>
      <c r="P1866">
        <f>INT(L1866*2.5)</f>
        <v>8239627</v>
      </c>
      <c r="Q1866">
        <f>INT(L1866/4)</f>
        <v>823962</v>
      </c>
      <c r="W1866" s="4" t="s">
        <v>8298</v>
      </c>
      <c r="X1866">
        <v>2</v>
      </c>
      <c r="Y1866" t="b">
        <f>IF(MOD(X1866,9)=0,N1866,IF(MOD(X1866,6)=0,N1866,IF(MOD(X1866,3)=0,N1866)))</f>
        <v>0</v>
      </c>
      <c r="Z1866" t="b">
        <f>IF(MOD(X1866,9)=0,O1866,IF(MOD(X1866,6)=0,O1866,IF(MOD(X1866,3)=0,O1866)))</f>
        <v>0</v>
      </c>
    </row>
    <row r="1867" spans="1:26">
      <c r="A1867" s="4" t="s">
        <v>2043</v>
      </c>
      <c r="B1867" s="3">
        <f>主线辅助!B1863</f>
        <v>49955953</v>
      </c>
      <c r="C1867" s="3">
        <v>8</v>
      </c>
      <c r="D1867" s="3">
        <v>100</v>
      </c>
      <c r="E1867" s="3">
        <v>3</v>
      </c>
      <c r="F1867" s="25">
        <f t="shared" si="87"/>
        <v>3625835</v>
      </c>
      <c r="G1867" s="25">
        <v>3297092</v>
      </c>
      <c r="H1867" s="26">
        <f>ROUND((F1867/4*5.5+F1867*2.7+F1867/4*10*1)*2,0)*C1867</f>
        <v>381437840</v>
      </c>
      <c r="I1867" s="26">
        <f t="shared" si="88"/>
        <v>346854080</v>
      </c>
      <c r="J1867" s="26"/>
      <c r="K1867" s="35">
        <f>MAX(G1867-MAX(G$5:G1866),0)</f>
        <v>1241</v>
      </c>
      <c r="L1867" s="35">
        <f>MAX(G$5:G1867)</f>
        <v>3297092</v>
      </c>
      <c r="M1867" s="3">
        <v>0.75</v>
      </c>
      <c r="N1867" s="38">
        <f>INT(B1867*0.2)</f>
        <v>9991190</v>
      </c>
      <c r="O1867" s="38">
        <f t="shared" si="89"/>
        <v>1373788</v>
      </c>
      <c r="P1867">
        <f>INT(L1867*2.5)</f>
        <v>8242730</v>
      </c>
      <c r="Q1867">
        <f>INT(L1867/4)</f>
        <v>824273</v>
      </c>
      <c r="W1867" s="4" t="s">
        <v>8298</v>
      </c>
      <c r="X1867">
        <v>3</v>
      </c>
      <c r="Y1867">
        <f>IF(MOD(X1867,9)=0,N1867,IF(MOD(X1867,6)=0,N1867,IF(MOD(X1867,3)=0,N1867)))</f>
        <v>9991190</v>
      </c>
      <c r="Z1867">
        <f>IF(MOD(X1867,9)=0,O1867,IF(MOD(X1867,6)=0,O1867,IF(MOD(X1867,3)=0,O1867)))</f>
        <v>1373788</v>
      </c>
    </row>
    <row r="1868" spans="1:26">
      <c r="A1868" s="4" t="s">
        <v>2044</v>
      </c>
      <c r="B1868" s="3">
        <f>主线辅助!B1864</f>
        <v>49993720</v>
      </c>
      <c r="C1868" s="3">
        <v>8</v>
      </c>
      <c r="D1868" s="3">
        <v>100</v>
      </c>
      <c r="E1868" s="3">
        <v>3</v>
      </c>
      <c r="F1868" s="25">
        <f t="shared" si="87"/>
        <v>3628576</v>
      </c>
      <c r="G1868" s="25">
        <v>3299585</v>
      </c>
      <c r="H1868" s="26">
        <f>ROUND((F1868/4*5.5+F1868*2.7+F1868/4*10*1)*2,0)*C1868</f>
        <v>381726192</v>
      </c>
      <c r="I1868" s="26">
        <f t="shared" si="88"/>
        <v>347116344</v>
      </c>
      <c r="J1868" s="26"/>
      <c r="K1868" s="35">
        <f>MAX(G1868-MAX(G$5:G1867),0)</f>
        <v>2493</v>
      </c>
      <c r="L1868" s="35">
        <f>MAX(G$5:G1868)</f>
        <v>3299585</v>
      </c>
      <c r="M1868" s="3">
        <v>0.75</v>
      </c>
      <c r="N1868" s="38">
        <f>INT(B1868*0.2)</f>
        <v>9998744</v>
      </c>
      <c r="O1868" s="38">
        <f t="shared" si="89"/>
        <v>1374826</v>
      </c>
      <c r="P1868">
        <f>INT(L1868*2.5)</f>
        <v>8248962</v>
      </c>
      <c r="Q1868">
        <f>INT(L1868/4)</f>
        <v>824896</v>
      </c>
      <c r="W1868" s="4" t="s">
        <v>8298</v>
      </c>
      <c r="X1868">
        <v>4</v>
      </c>
      <c r="Y1868" t="b">
        <f>IF(MOD(X1868,9)=0,N1868,IF(MOD(X1868,6)=0,N1868,IF(MOD(X1868,3)=0,N1868)))</f>
        <v>0</v>
      </c>
      <c r="Z1868" t="b">
        <f>IF(MOD(X1868,9)=0,O1868,IF(MOD(X1868,6)=0,O1868,IF(MOD(X1868,3)=0,O1868)))</f>
        <v>0</v>
      </c>
    </row>
    <row r="1869" spans="1:26">
      <c r="A1869" s="4" t="s">
        <v>2045</v>
      </c>
      <c r="B1869" s="3">
        <f>主线辅助!B1865</f>
        <v>50031490</v>
      </c>
      <c r="C1869" s="3">
        <v>8</v>
      </c>
      <c r="D1869" s="3">
        <v>100</v>
      </c>
      <c r="E1869" s="3">
        <v>3</v>
      </c>
      <c r="F1869" s="25">
        <f t="shared" si="87"/>
        <v>3631317</v>
      </c>
      <c r="G1869" s="25">
        <v>3302078</v>
      </c>
      <c r="H1869" s="26">
        <f>ROUND((F1869/4*5.5+F1869*2.7+F1869/4*10*1)*2,0)*C1869</f>
        <v>382014552</v>
      </c>
      <c r="I1869" s="26">
        <f t="shared" si="88"/>
        <v>347378608</v>
      </c>
      <c r="J1869" s="26"/>
      <c r="K1869" s="35">
        <f>MAX(G1869-MAX(G$5:G1868),0)</f>
        <v>2493</v>
      </c>
      <c r="L1869" s="35">
        <f>MAX(G$5:G1869)</f>
        <v>3302078</v>
      </c>
      <c r="M1869" s="3">
        <v>0.75</v>
      </c>
      <c r="N1869" s="38">
        <f>INT(B1869*0.2)</f>
        <v>10006298</v>
      </c>
      <c r="O1869" s="38">
        <f t="shared" si="89"/>
        <v>1375865</v>
      </c>
      <c r="P1869">
        <f>INT(L1869*2.5)</f>
        <v>8255195</v>
      </c>
      <c r="Q1869">
        <f>INT(L1869/4)</f>
        <v>825519</v>
      </c>
      <c r="W1869" s="4" t="s">
        <v>8298</v>
      </c>
      <c r="X1869">
        <v>5</v>
      </c>
      <c r="Y1869" t="b">
        <f>IF(MOD(X1869,9)=0,N1869,IF(MOD(X1869,6)=0,N1869,IF(MOD(X1869,3)=0,N1869)))</f>
        <v>0</v>
      </c>
      <c r="Z1869" t="b">
        <f>IF(MOD(X1869,9)=0,O1869,IF(MOD(X1869,6)=0,O1869,IF(MOD(X1869,3)=0,O1869)))</f>
        <v>0</v>
      </c>
    </row>
    <row r="1870" spans="1:26">
      <c r="A1870" s="4" t="s">
        <v>2046</v>
      </c>
      <c r="B1870" s="3">
        <f>主线辅助!B1866</f>
        <v>50105862</v>
      </c>
      <c r="C1870" s="3">
        <v>8</v>
      </c>
      <c r="D1870" s="3">
        <v>100</v>
      </c>
      <c r="E1870" s="3">
        <v>3</v>
      </c>
      <c r="F1870" s="25">
        <f t="shared" si="87"/>
        <v>3636715</v>
      </c>
      <c r="G1870" s="25">
        <v>3306986</v>
      </c>
      <c r="H1870" s="26">
        <f>ROUND((F1870/4*5.5+F1870*2.7+F1870/4*10*1)*2,0)*C1870</f>
        <v>382582416</v>
      </c>
      <c r="I1870" s="26">
        <f t="shared" si="88"/>
        <v>347894928</v>
      </c>
      <c r="J1870" s="26"/>
      <c r="K1870" s="35">
        <f>MAX(G1870-MAX(G$5:G1869),0)</f>
        <v>4908</v>
      </c>
      <c r="L1870" s="35">
        <f>MAX(G$5:G1870)</f>
        <v>3306986</v>
      </c>
      <c r="M1870" s="3">
        <v>0.75</v>
      </c>
      <c r="N1870" s="38">
        <f>INT(B1870*0.2)</f>
        <v>10021172</v>
      </c>
      <c r="O1870" s="38">
        <f t="shared" si="89"/>
        <v>1377910</v>
      </c>
      <c r="P1870">
        <f>INT(L1870*2.5)</f>
        <v>8267465</v>
      </c>
      <c r="Q1870">
        <f>INT(L1870/4)</f>
        <v>826746</v>
      </c>
      <c r="W1870" s="4" t="s">
        <v>8298</v>
      </c>
      <c r="X1870">
        <v>6</v>
      </c>
      <c r="Y1870">
        <f>IF(MOD(X1870,9)=0,N1870,IF(MOD(X1870,6)=0,N1870,IF(MOD(X1870,3)=0,N1870)))</f>
        <v>10021172</v>
      </c>
      <c r="Z1870">
        <f>IF(MOD(X1870,9)=0,O1870,IF(MOD(X1870,6)=0,O1870,IF(MOD(X1870,3)=0,O1870)))</f>
        <v>1377910</v>
      </c>
    </row>
    <row r="1871" spans="1:26">
      <c r="A1871" s="4" t="s">
        <v>2047</v>
      </c>
      <c r="B1871" s="3">
        <f>主线辅助!B1867</f>
        <v>50143680</v>
      </c>
      <c r="C1871" s="3">
        <v>8</v>
      </c>
      <c r="D1871" s="3">
        <v>100</v>
      </c>
      <c r="E1871" s="3">
        <v>3</v>
      </c>
      <c r="F1871" s="25">
        <f t="shared" si="87"/>
        <v>3639460</v>
      </c>
      <c r="G1871" s="25">
        <v>3309482</v>
      </c>
      <c r="H1871" s="26">
        <f>ROUND((F1871/4*5.5+F1871*2.7+F1871/4*10*1)*2,0)*C1871</f>
        <v>382871192</v>
      </c>
      <c r="I1871" s="26">
        <f t="shared" si="88"/>
        <v>348157504</v>
      </c>
      <c r="J1871" s="26"/>
      <c r="K1871" s="35">
        <f>MAX(G1871-MAX(G$5:G1870),0)</f>
        <v>2496</v>
      </c>
      <c r="L1871" s="35">
        <f>MAX(G$5:G1871)</f>
        <v>3309482</v>
      </c>
      <c r="M1871" s="3">
        <v>0.75</v>
      </c>
      <c r="N1871" s="38">
        <f>INT(B1871*0.2)</f>
        <v>10028736</v>
      </c>
      <c r="O1871" s="38">
        <f t="shared" si="89"/>
        <v>1378950</v>
      </c>
      <c r="P1871">
        <f>INT(L1871*2.5)</f>
        <v>8273705</v>
      </c>
      <c r="Q1871">
        <f>INT(L1871/4)</f>
        <v>827370</v>
      </c>
      <c r="W1871" s="4" t="s">
        <v>8298</v>
      </c>
      <c r="X1871">
        <v>7</v>
      </c>
      <c r="Y1871" t="b">
        <f>IF(MOD(X1871,9)=0,N1871,IF(MOD(X1871,6)=0,N1871,IF(MOD(X1871,3)=0,N1871)))</f>
        <v>0</v>
      </c>
      <c r="Z1871" t="b">
        <f>IF(MOD(X1871,9)=0,O1871,IF(MOD(X1871,6)=0,O1871,IF(MOD(X1871,3)=0,O1871)))</f>
        <v>0</v>
      </c>
    </row>
    <row r="1872" spans="1:26">
      <c r="A1872" s="4" t="s">
        <v>2048</v>
      </c>
      <c r="B1872" s="3">
        <f>主线辅助!B1868</f>
        <v>50181502</v>
      </c>
      <c r="C1872" s="3">
        <v>8</v>
      </c>
      <c r="D1872" s="3">
        <v>100</v>
      </c>
      <c r="E1872" s="3">
        <v>3</v>
      </c>
      <c r="F1872" s="25">
        <f t="shared" si="87"/>
        <v>3642205</v>
      </c>
      <c r="G1872" s="25">
        <v>3311979</v>
      </c>
      <c r="H1872" s="26">
        <f>ROUND((F1872/4*5.5+F1872*2.7+F1872/4*10*1)*2,0)*C1872</f>
        <v>383159968</v>
      </c>
      <c r="I1872" s="26">
        <f t="shared" si="88"/>
        <v>348420192</v>
      </c>
      <c r="J1872" s="26"/>
      <c r="K1872" s="35">
        <f>MAX(G1872-MAX(G$5:G1871),0)</f>
        <v>2497</v>
      </c>
      <c r="L1872" s="35">
        <f>MAX(G$5:G1872)</f>
        <v>3311979</v>
      </c>
      <c r="M1872" s="3">
        <v>0.75</v>
      </c>
      <c r="N1872" s="38">
        <f>INT(B1872*0.2)</f>
        <v>10036300</v>
      </c>
      <c r="O1872" s="38">
        <f t="shared" si="89"/>
        <v>1379990</v>
      </c>
      <c r="P1872">
        <f>INT(L1872*2.5)</f>
        <v>8279947</v>
      </c>
      <c r="Q1872">
        <f>INT(L1872/4)</f>
        <v>827994</v>
      </c>
      <c r="W1872" s="4" t="s">
        <v>8298</v>
      </c>
      <c r="X1872">
        <v>8</v>
      </c>
      <c r="Y1872" t="b">
        <f>IF(MOD(X1872,9)=0,N1872,IF(MOD(X1872,6)=0,N1872,IF(MOD(X1872,3)=0,N1872)))</f>
        <v>0</v>
      </c>
      <c r="Z1872" t="b">
        <f>IF(MOD(X1872,9)=0,O1872,IF(MOD(X1872,6)=0,O1872,IF(MOD(X1872,3)=0,O1872)))</f>
        <v>0</v>
      </c>
    </row>
    <row r="1873" spans="1:26">
      <c r="A1873" s="4" t="s">
        <v>2049</v>
      </c>
      <c r="B1873" s="3">
        <f>主线辅助!B1869</f>
        <v>50256042</v>
      </c>
      <c r="C1873" s="3">
        <v>8</v>
      </c>
      <c r="D1873" s="3">
        <v>100</v>
      </c>
      <c r="E1873" s="3">
        <v>3</v>
      </c>
      <c r="F1873" s="25">
        <f t="shared" si="87"/>
        <v>3647615</v>
      </c>
      <c r="G1873" s="25">
        <v>3316898</v>
      </c>
      <c r="H1873" s="26">
        <f>ROUND((F1873/4*5.5+F1873*2.7+F1873/4*10*1)*2,0)*C1873</f>
        <v>383729096</v>
      </c>
      <c r="I1873" s="26">
        <f t="shared" si="88"/>
        <v>348937672</v>
      </c>
      <c r="J1873" s="26"/>
      <c r="K1873" s="35">
        <f>MAX(G1873-MAX(G$5:G1872),0)</f>
        <v>4919</v>
      </c>
      <c r="L1873" s="35">
        <f>MAX(G$5:G1873)</f>
        <v>3316898</v>
      </c>
      <c r="M1873" s="3">
        <v>0.75</v>
      </c>
      <c r="N1873" s="38">
        <f>INT(B1873*0.2)</f>
        <v>10051208</v>
      </c>
      <c r="O1873" s="38">
        <f t="shared" si="89"/>
        <v>1382040</v>
      </c>
      <c r="P1873">
        <f>INT(L1873*2.5)</f>
        <v>8292245</v>
      </c>
      <c r="Q1873">
        <f>INT(L1873/4)</f>
        <v>829224</v>
      </c>
      <c r="W1873" s="4" t="s">
        <v>8298</v>
      </c>
      <c r="X1873">
        <v>9</v>
      </c>
      <c r="Y1873">
        <f>IF(MOD(X1873,9)=0,N1873,IF(MOD(X1873,6)=0,N1873,IF(MOD(X1873,3)=0,N1873)))</f>
        <v>10051208</v>
      </c>
      <c r="Z1873">
        <f>IF(MOD(X1873,9)=0,O1873,IF(MOD(X1873,6)=0,O1873,IF(MOD(X1873,3)=0,O1873)))</f>
        <v>1382040</v>
      </c>
    </row>
    <row r="1874" spans="1:26">
      <c r="A1874" s="4" t="s">
        <v>387</v>
      </c>
      <c r="B1874" s="3">
        <f>主线辅助!B1870</f>
        <v>50293911</v>
      </c>
      <c r="C1874" s="3">
        <v>8</v>
      </c>
      <c r="D1874" s="3">
        <v>100</v>
      </c>
      <c r="E1874" s="3">
        <v>3</v>
      </c>
      <c r="F1874" s="25">
        <f t="shared" si="87"/>
        <v>3650364</v>
      </c>
      <c r="G1874" s="25">
        <v>3319398</v>
      </c>
      <c r="H1874" s="26">
        <f>ROUND((F1874/4*5.5+F1874*2.7+F1874/4*10*1)*2,0)*C1874</f>
        <v>384018296</v>
      </c>
      <c r="I1874" s="26">
        <f t="shared" si="88"/>
        <v>349200672</v>
      </c>
      <c r="J1874" s="26"/>
      <c r="K1874" s="35">
        <f>MAX(G1874-MAX(G$5:G1873),0)</f>
        <v>2500</v>
      </c>
      <c r="L1874" s="35">
        <f>MAX(G$5:G1874)</f>
        <v>3319398</v>
      </c>
      <c r="M1874" s="3">
        <v>0.75</v>
      </c>
      <c r="N1874" s="38">
        <f>INT(B1874*0.2)</f>
        <v>10058782</v>
      </c>
      <c r="O1874" s="38">
        <f t="shared" si="89"/>
        <v>1383082</v>
      </c>
      <c r="P1874">
        <f>INT(L1874*2.5)</f>
        <v>8298495</v>
      </c>
      <c r="Q1874">
        <f>INT(L1874/4)</f>
        <v>829849</v>
      </c>
      <c r="W1874" s="4" t="s">
        <v>8298</v>
      </c>
      <c r="X1874">
        <v>10</v>
      </c>
      <c r="Y1874" t="b">
        <f>IF(MOD(X1874,9)=0,N1874,IF(MOD(X1874,6)=0,N1874,IF(MOD(X1874,3)=0,N1874)))</f>
        <v>0</v>
      </c>
      <c r="Z1874" t="b">
        <f>IF(MOD(X1874,9)=0,O1874,IF(MOD(X1874,6)=0,O1874,IF(MOD(X1874,3)=0,O1874)))</f>
        <v>0</v>
      </c>
    </row>
    <row r="1875" spans="1:26">
      <c r="A1875" s="4" t="s">
        <v>2050</v>
      </c>
      <c r="B1875" s="3">
        <f>主线辅助!B1871</f>
        <v>50525761</v>
      </c>
      <c r="C1875" s="3">
        <v>8</v>
      </c>
      <c r="D1875" s="3">
        <v>100</v>
      </c>
      <c r="E1875" s="3">
        <v>3</v>
      </c>
      <c r="F1875" s="25">
        <f t="shared" si="87"/>
        <v>3667192</v>
      </c>
      <c r="G1875" s="25">
        <v>3334700</v>
      </c>
      <c r="H1875" s="26">
        <f>ROUND((F1875/4*5.5+F1875*2.7+F1875/4*10*1)*2,0)*C1875</f>
        <v>385788600</v>
      </c>
      <c r="I1875" s="26">
        <f t="shared" si="88"/>
        <v>350810440</v>
      </c>
      <c r="J1875" s="26"/>
      <c r="K1875" s="35">
        <f>MAX(G1875-MAX(G$5:G1874),0)</f>
        <v>15302</v>
      </c>
      <c r="L1875" s="35">
        <f>MAX(G$5:G1875)</f>
        <v>3334700</v>
      </c>
      <c r="M1875" s="3">
        <v>0.75</v>
      </c>
      <c r="N1875" s="38">
        <f>INT(B1875*0.2)</f>
        <v>10105152</v>
      </c>
      <c r="O1875" s="38">
        <f t="shared" si="89"/>
        <v>1389458</v>
      </c>
      <c r="P1875">
        <f>INT(L1875*2.5)</f>
        <v>8336750</v>
      </c>
      <c r="Q1875">
        <f>INT(L1875/4)</f>
        <v>833675</v>
      </c>
      <c r="W1875" s="4" t="s">
        <v>8299</v>
      </c>
      <c r="X1875">
        <v>1</v>
      </c>
      <c r="Y1875" t="b">
        <f>IF(MOD(X1875,9)=0,N1875,IF(MOD(X1875,6)=0,N1875,IF(MOD(X1875,3)=0,N1875)))</f>
        <v>0</v>
      </c>
      <c r="Z1875" t="b">
        <f>IF(MOD(X1875,9)=0,O1875,IF(MOD(X1875,6)=0,O1875,IF(MOD(X1875,3)=0,O1875)))</f>
        <v>0</v>
      </c>
    </row>
    <row r="1876" spans="1:26">
      <c r="A1876" s="4" t="s">
        <v>2051</v>
      </c>
      <c r="B1876" s="3">
        <f>主线辅助!B1872</f>
        <v>50563681</v>
      </c>
      <c r="C1876" s="3">
        <v>8</v>
      </c>
      <c r="D1876" s="3">
        <v>100</v>
      </c>
      <c r="E1876" s="3">
        <v>3</v>
      </c>
      <c r="F1876" s="25">
        <f t="shared" si="87"/>
        <v>3669944</v>
      </c>
      <c r="G1876" s="25">
        <v>3337202</v>
      </c>
      <c r="H1876" s="26">
        <f>ROUND((F1876/4*5.5+F1876*2.7+F1876/4*10*1)*2,0)*C1876</f>
        <v>386078112</v>
      </c>
      <c r="I1876" s="26">
        <f t="shared" si="88"/>
        <v>351073648</v>
      </c>
      <c r="J1876" s="26"/>
      <c r="K1876" s="35">
        <f>MAX(G1876-MAX(G$5:G1875),0)</f>
        <v>2502</v>
      </c>
      <c r="L1876" s="35">
        <f>MAX(G$5:G1876)</f>
        <v>3337202</v>
      </c>
      <c r="M1876" s="3">
        <v>0.75</v>
      </c>
      <c r="N1876" s="38">
        <f>INT(B1876*0.2)</f>
        <v>10112736</v>
      </c>
      <c r="O1876" s="38">
        <f t="shared" si="89"/>
        <v>1390500</v>
      </c>
      <c r="P1876">
        <f>INT(L1876*2.5)</f>
        <v>8343005</v>
      </c>
      <c r="Q1876">
        <f>INT(L1876/4)</f>
        <v>834300</v>
      </c>
      <c r="W1876" s="4" t="s">
        <v>8299</v>
      </c>
      <c r="X1876">
        <v>2</v>
      </c>
      <c r="Y1876" t="b">
        <f>IF(MOD(X1876,9)=0,N1876,IF(MOD(X1876,6)=0,N1876,IF(MOD(X1876,3)=0,N1876)))</f>
        <v>0</v>
      </c>
      <c r="Z1876" t="b">
        <f>IF(MOD(X1876,9)=0,O1876,IF(MOD(X1876,6)=0,O1876,IF(MOD(X1876,3)=0,O1876)))</f>
        <v>0</v>
      </c>
    </row>
    <row r="1877" spans="1:26">
      <c r="A1877" s="4" t="s">
        <v>2052</v>
      </c>
      <c r="B1877" s="3">
        <f>主线辅助!B1873</f>
        <v>50638471</v>
      </c>
      <c r="C1877" s="3">
        <v>8</v>
      </c>
      <c r="D1877" s="3">
        <v>100</v>
      </c>
      <c r="E1877" s="3">
        <v>3</v>
      </c>
      <c r="F1877" s="25">
        <f t="shared" si="87"/>
        <v>3675372</v>
      </c>
      <c r="G1877" s="25">
        <v>3342139</v>
      </c>
      <c r="H1877" s="26">
        <f>ROUND((F1877/4*5.5+F1877*2.7+F1877/4*10*1)*2,0)*C1877</f>
        <v>386649136</v>
      </c>
      <c r="I1877" s="26">
        <f t="shared" si="88"/>
        <v>351593024</v>
      </c>
      <c r="J1877" s="26"/>
      <c r="K1877" s="35">
        <f>MAX(G1877-MAX(G$5:G1876),0)</f>
        <v>4937</v>
      </c>
      <c r="L1877" s="35">
        <f>MAX(G$5:G1877)</f>
        <v>3342139</v>
      </c>
      <c r="M1877" s="3">
        <v>0.75</v>
      </c>
      <c r="N1877" s="38">
        <f>INT(B1877*0.2)</f>
        <v>10127694</v>
      </c>
      <c r="O1877" s="38">
        <f t="shared" si="89"/>
        <v>1392557</v>
      </c>
      <c r="P1877">
        <f>INT(L1877*2.5)</f>
        <v>8355347</v>
      </c>
      <c r="Q1877">
        <f>INT(L1877/4)</f>
        <v>835534</v>
      </c>
      <c r="W1877" s="4" t="s">
        <v>8299</v>
      </c>
      <c r="X1877">
        <v>3</v>
      </c>
      <c r="Y1877">
        <f>IF(MOD(X1877,9)=0,N1877,IF(MOD(X1877,6)=0,N1877,IF(MOD(X1877,3)=0,N1877)))</f>
        <v>10127694</v>
      </c>
      <c r="Z1877">
        <f>IF(MOD(X1877,9)=0,O1877,IF(MOD(X1877,6)=0,O1877,IF(MOD(X1877,3)=0,O1877)))</f>
        <v>1392557</v>
      </c>
    </row>
    <row r="1878" spans="1:26">
      <c r="A1878" s="4" t="s">
        <v>2053</v>
      </c>
      <c r="B1878" s="3">
        <f>主线辅助!B1874</f>
        <v>50676437</v>
      </c>
      <c r="C1878" s="3">
        <v>8</v>
      </c>
      <c r="D1878" s="3">
        <v>100</v>
      </c>
      <c r="E1878" s="3">
        <v>3</v>
      </c>
      <c r="F1878" s="25">
        <f t="shared" si="87"/>
        <v>3678128</v>
      </c>
      <c r="G1878" s="25">
        <v>3344644</v>
      </c>
      <c r="H1878" s="26">
        <f>ROUND((F1878/4*5.5+F1878*2.7+F1878/4*10*1)*2,0)*C1878</f>
        <v>386939064</v>
      </c>
      <c r="I1878" s="26">
        <f t="shared" si="88"/>
        <v>351856552</v>
      </c>
      <c r="J1878" s="26"/>
      <c r="K1878" s="35">
        <f>MAX(G1878-MAX(G$5:G1877),0)</f>
        <v>2505</v>
      </c>
      <c r="L1878" s="35">
        <f>MAX(G$5:G1878)</f>
        <v>3344644</v>
      </c>
      <c r="M1878" s="3">
        <v>0.75</v>
      </c>
      <c r="N1878" s="38">
        <f>INT(B1878*0.2)</f>
        <v>10135287</v>
      </c>
      <c r="O1878" s="38">
        <f t="shared" si="89"/>
        <v>1393601</v>
      </c>
      <c r="P1878">
        <f>INT(L1878*2.5)</f>
        <v>8361610</v>
      </c>
      <c r="Q1878">
        <f>INT(L1878/4)</f>
        <v>836161</v>
      </c>
      <c r="W1878" s="4" t="s">
        <v>8299</v>
      </c>
      <c r="X1878">
        <v>4</v>
      </c>
      <c r="Y1878" t="b">
        <f>IF(MOD(X1878,9)=0,N1878,IF(MOD(X1878,6)=0,N1878,IF(MOD(X1878,3)=0,N1878)))</f>
        <v>0</v>
      </c>
      <c r="Z1878" t="b">
        <f>IF(MOD(X1878,9)=0,O1878,IF(MOD(X1878,6)=0,O1878,IF(MOD(X1878,3)=0,O1878)))</f>
        <v>0</v>
      </c>
    </row>
    <row r="1879" spans="1:26">
      <c r="A1879" s="4" t="s">
        <v>2054</v>
      </c>
      <c r="B1879" s="3">
        <f>主线辅助!B1875</f>
        <v>50714408</v>
      </c>
      <c r="C1879" s="3">
        <v>8</v>
      </c>
      <c r="D1879" s="3">
        <v>100</v>
      </c>
      <c r="E1879" s="3">
        <v>3</v>
      </c>
      <c r="F1879" s="25">
        <f t="shared" si="87"/>
        <v>3680884</v>
      </c>
      <c r="G1879" s="25">
        <v>3347150</v>
      </c>
      <c r="H1879" s="26">
        <f>ROUND((F1879/4*5.5+F1879*2.7+F1879/4*10*1)*2,0)*C1879</f>
        <v>387229000</v>
      </c>
      <c r="I1879" s="26">
        <f t="shared" si="88"/>
        <v>352120184</v>
      </c>
      <c r="J1879" s="26"/>
      <c r="K1879" s="35">
        <f>MAX(G1879-MAX(G$5:G1878),0)</f>
        <v>2506</v>
      </c>
      <c r="L1879" s="35">
        <f>MAX(G$5:G1879)</f>
        <v>3347150</v>
      </c>
      <c r="M1879" s="3">
        <v>0.75</v>
      </c>
      <c r="N1879" s="38">
        <f>INT(B1879*0.2)</f>
        <v>10142881</v>
      </c>
      <c r="O1879" s="38">
        <f t="shared" si="89"/>
        <v>1394645</v>
      </c>
      <c r="P1879">
        <f>INT(L1879*2.5)</f>
        <v>8367875</v>
      </c>
      <c r="Q1879">
        <f>INT(L1879/4)</f>
        <v>836787</v>
      </c>
      <c r="W1879" s="4" t="s">
        <v>8299</v>
      </c>
      <c r="X1879">
        <v>5</v>
      </c>
      <c r="Y1879" t="b">
        <f>IF(MOD(X1879,9)=0,N1879,IF(MOD(X1879,6)=0,N1879,IF(MOD(X1879,3)=0,N1879)))</f>
        <v>0</v>
      </c>
      <c r="Z1879" t="b">
        <f>IF(MOD(X1879,9)=0,O1879,IF(MOD(X1879,6)=0,O1879,IF(MOD(X1879,3)=0,O1879)))</f>
        <v>0</v>
      </c>
    </row>
    <row r="1880" spans="1:26">
      <c r="A1880" s="4" t="s">
        <v>2055</v>
      </c>
      <c r="B1880" s="3">
        <f>主线辅助!B1876</f>
        <v>50789368</v>
      </c>
      <c r="C1880" s="3">
        <v>8</v>
      </c>
      <c r="D1880" s="3">
        <v>100</v>
      </c>
      <c r="E1880" s="3">
        <v>3</v>
      </c>
      <c r="F1880" s="25">
        <f t="shared" si="87"/>
        <v>3686325</v>
      </c>
      <c r="G1880" s="25">
        <v>3352098</v>
      </c>
      <c r="H1880" s="26">
        <f>ROUND((F1880/4*5.5+F1880*2.7+F1880/4*10*1)*2,0)*C1880</f>
        <v>387801392</v>
      </c>
      <c r="I1880" s="26">
        <f t="shared" si="88"/>
        <v>352640712</v>
      </c>
      <c r="J1880" s="26"/>
      <c r="K1880" s="35">
        <f>MAX(G1880-MAX(G$5:G1879),0)</f>
        <v>4948</v>
      </c>
      <c r="L1880" s="35">
        <f>MAX(G$5:G1880)</f>
        <v>3352098</v>
      </c>
      <c r="M1880" s="3">
        <v>0.75</v>
      </c>
      <c r="N1880" s="38">
        <f>INT(B1880*0.2)</f>
        <v>10157873</v>
      </c>
      <c r="O1880" s="38">
        <f t="shared" si="89"/>
        <v>1396707</v>
      </c>
      <c r="P1880">
        <f>INT(L1880*2.5)</f>
        <v>8380245</v>
      </c>
      <c r="Q1880">
        <f>INT(L1880/4)</f>
        <v>838024</v>
      </c>
      <c r="W1880" s="4" t="s">
        <v>8299</v>
      </c>
      <c r="X1880">
        <v>6</v>
      </c>
      <c r="Y1880">
        <f>IF(MOD(X1880,9)=0,N1880,IF(MOD(X1880,6)=0,N1880,IF(MOD(X1880,3)=0,N1880)))</f>
        <v>10157873</v>
      </c>
      <c r="Z1880">
        <f>IF(MOD(X1880,9)=0,O1880,IF(MOD(X1880,6)=0,O1880,IF(MOD(X1880,3)=0,O1880)))</f>
        <v>1396707</v>
      </c>
    </row>
    <row r="1881" spans="1:26">
      <c r="A1881" s="4" t="s">
        <v>2056</v>
      </c>
      <c r="B1881" s="3">
        <f>主线辅助!B1877</f>
        <v>50827387</v>
      </c>
      <c r="C1881" s="3">
        <v>8</v>
      </c>
      <c r="D1881" s="3">
        <v>100</v>
      </c>
      <c r="E1881" s="3">
        <v>3</v>
      </c>
      <c r="F1881" s="25">
        <f t="shared" si="87"/>
        <v>3689084</v>
      </c>
      <c r="G1881" s="25">
        <v>3354607</v>
      </c>
      <c r="H1881" s="26">
        <f>ROUND((F1881/4*5.5+F1881*2.7+F1881/4*10*1)*2,0)*C1881</f>
        <v>388091640</v>
      </c>
      <c r="I1881" s="26">
        <f t="shared" si="88"/>
        <v>352904656</v>
      </c>
      <c r="J1881" s="26"/>
      <c r="K1881" s="35">
        <f>MAX(G1881-MAX(G$5:G1880),0)</f>
        <v>2509</v>
      </c>
      <c r="L1881" s="35">
        <f>MAX(G$5:G1881)</f>
        <v>3354607</v>
      </c>
      <c r="M1881" s="3">
        <v>0.75</v>
      </c>
      <c r="N1881" s="38">
        <f>INT(B1881*0.2)</f>
        <v>10165477</v>
      </c>
      <c r="O1881" s="38">
        <f t="shared" si="89"/>
        <v>1397752</v>
      </c>
      <c r="P1881">
        <f>INT(L1881*2.5)</f>
        <v>8386517</v>
      </c>
      <c r="Q1881">
        <f>INT(L1881/4)</f>
        <v>838651</v>
      </c>
      <c r="W1881" s="4" t="s">
        <v>8299</v>
      </c>
      <c r="X1881">
        <v>7</v>
      </c>
      <c r="Y1881" t="b">
        <f>IF(MOD(X1881,9)=0,N1881,IF(MOD(X1881,6)=0,N1881,IF(MOD(X1881,3)=0,N1881)))</f>
        <v>0</v>
      </c>
      <c r="Z1881" t="b">
        <f>IF(MOD(X1881,9)=0,O1881,IF(MOD(X1881,6)=0,O1881,IF(MOD(X1881,3)=0,O1881)))</f>
        <v>0</v>
      </c>
    </row>
    <row r="1882" spans="1:26">
      <c r="A1882" s="4" t="s">
        <v>2057</v>
      </c>
      <c r="B1882" s="3">
        <f>主线辅助!B1878</f>
        <v>50865412</v>
      </c>
      <c r="C1882" s="3">
        <v>8</v>
      </c>
      <c r="D1882" s="3">
        <v>100</v>
      </c>
      <c r="E1882" s="3">
        <v>3</v>
      </c>
      <c r="F1882" s="25">
        <f t="shared" si="87"/>
        <v>3691844</v>
      </c>
      <c r="G1882" s="25">
        <v>3357117</v>
      </c>
      <c r="H1882" s="26">
        <f>ROUND((F1882/4*5.5+F1882*2.7+F1882/4*10*1)*2,0)*C1882</f>
        <v>388381992</v>
      </c>
      <c r="I1882" s="26">
        <f t="shared" si="88"/>
        <v>353168712</v>
      </c>
      <c r="J1882" s="26"/>
      <c r="K1882" s="35">
        <f>MAX(G1882-MAX(G$5:G1881),0)</f>
        <v>2510</v>
      </c>
      <c r="L1882" s="35">
        <f>MAX(G$5:G1882)</f>
        <v>3357117</v>
      </c>
      <c r="M1882" s="3">
        <v>0.75</v>
      </c>
      <c r="N1882" s="38">
        <f>INT(B1882*0.2)</f>
        <v>10173082</v>
      </c>
      <c r="O1882" s="38">
        <f t="shared" si="89"/>
        <v>1398798</v>
      </c>
      <c r="P1882">
        <f>INT(L1882*2.5)</f>
        <v>8392792</v>
      </c>
      <c r="Q1882">
        <f>INT(L1882/4)</f>
        <v>839279</v>
      </c>
      <c r="W1882" s="4" t="s">
        <v>8299</v>
      </c>
      <c r="X1882">
        <v>8</v>
      </c>
      <c r="Y1882" t="b">
        <f>IF(MOD(X1882,9)=0,N1882,IF(MOD(X1882,6)=0,N1882,IF(MOD(X1882,3)=0,N1882)))</f>
        <v>0</v>
      </c>
      <c r="Z1882" t="b">
        <f>IF(MOD(X1882,9)=0,O1882,IF(MOD(X1882,6)=0,O1882,IF(MOD(X1882,3)=0,O1882)))</f>
        <v>0</v>
      </c>
    </row>
    <row r="1883" spans="1:26">
      <c r="A1883" s="4" t="s">
        <v>2058</v>
      </c>
      <c r="B1883" s="3">
        <f>主线辅助!B1879</f>
        <v>50940542</v>
      </c>
      <c r="C1883" s="3">
        <v>8</v>
      </c>
      <c r="D1883" s="3">
        <v>100</v>
      </c>
      <c r="E1883" s="3">
        <v>3</v>
      </c>
      <c r="F1883" s="25">
        <f t="shared" si="87"/>
        <v>3697297</v>
      </c>
      <c r="G1883" s="25">
        <v>3362075</v>
      </c>
      <c r="H1883" s="26">
        <f>ROUND((F1883/4*5.5+F1883*2.7+F1883/4*10*1)*2,0)*C1883</f>
        <v>388955648</v>
      </c>
      <c r="I1883" s="26">
        <f t="shared" si="88"/>
        <v>353690288</v>
      </c>
      <c r="J1883" s="26"/>
      <c r="K1883" s="35">
        <f>MAX(G1883-MAX(G$5:G1882),0)</f>
        <v>4958</v>
      </c>
      <c r="L1883" s="35">
        <f>MAX(G$5:G1883)</f>
        <v>3362075</v>
      </c>
      <c r="M1883" s="3">
        <v>0.75</v>
      </c>
      <c r="N1883" s="38">
        <f>INT(B1883*0.2)</f>
        <v>10188108</v>
      </c>
      <c r="O1883" s="38">
        <f t="shared" si="89"/>
        <v>1400863</v>
      </c>
      <c r="P1883">
        <f>INT(L1883*2.5)</f>
        <v>8405187</v>
      </c>
      <c r="Q1883">
        <f>INT(L1883/4)</f>
        <v>840518</v>
      </c>
      <c r="W1883" s="4" t="s">
        <v>8299</v>
      </c>
      <c r="X1883">
        <v>9</v>
      </c>
      <c r="Y1883">
        <f>IF(MOD(X1883,9)=0,N1883,IF(MOD(X1883,6)=0,N1883,IF(MOD(X1883,3)=0,N1883)))</f>
        <v>10188108</v>
      </c>
      <c r="Z1883">
        <f>IF(MOD(X1883,9)=0,O1883,IF(MOD(X1883,6)=0,O1883,IF(MOD(X1883,3)=0,O1883)))</f>
        <v>1400863</v>
      </c>
    </row>
    <row r="1884" spans="1:26">
      <c r="A1884" s="4" t="s">
        <v>389</v>
      </c>
      <c r="B1884" s="3">
        <f>主线辅助!B1880</f>
        <v>50978612</v>
      </c>
      <c r="C1884" s="3">
        <v>8</v>
      </c>
      <c r="D1884" s="3">
        <v>100</v>
      </c>
      <c r="E1884" s="3">
        <v>3</v>
      </c>
      <c r="F1884" s="25">
        <f t="shared" si="87"/>
        <v>3700060</v>
      </c>
      <c r="G1884" s="25">
        <v>3364588</v>
      </c>
      <c r="H1884" s="26">
        <f>ROUND((F1884/4*5.5+F1884*2.7+F1884/4*10*1)*2,0)*C1884</f>
        <v>389246312</v>
      </c>
      <c r="I1884" s="26">
        <f t="shared" si="88"/>
        <v>353954656</v>
      </c>
      <c r="J1884" s="26"/>
      <c r="K1884" s="35">
        <f>MAX(G1884-MAX(G$5:G1883),0)</f>
        <v>2513</v>
      </c>
      <c r="L1884" s="35">
        <f>MAX(G$5:G1884)</f>
        <v>3364588</v>
      </c>
      <c r="M1884" s="3">
        <v>0.75</v>
      </c>
      <c r="N1884" s="38">
        <f>INT(B1884*0.2)</f>
        <v>10195722</v>
      </c>
      <c r="O1884" s="38">
        <f t="shared" si="89"/>
        <v>1401911</v>
      </c>
      <c r="P1884">
        <f>INT(L1884*2.5)</f>
        <v>8411470</v>
      </c>
      <c r="Q1884">
        <f>INT(L1884/4)</f>
        <v>841147</v>
      </c>
      <c r="W1884" s="4" t="s">
        <v>8299</v>
      </c>
      <c r="X1884">
        <v>10</v>
      </c>
      <c r="Y1884" t="b">
        <f>IF(MOD(X1884,9)=0,N1884,IF(MOD(X1884,6)=0,N1884,IF(MOD(X1884,3)=0,N1884)))</f>
        <v>0</v>
      </c>
      <c r="Z1884" t="b">
        <f>IF(MOD(X1884,9)=0,O1884,IF(MOD(X1884,6)=0,O1884,IF(MOD(X1884,3)=0,O1884)))</f>
        <v>0</v>
      </c>
    </row>
    <row r="1885" spans="1:26">
      <c r="A1885" s="4" t="s">
        <v>2059</v>
      </c>
      <c r="B1885" s="3">
        <f>主线辅助!B1881</f>
        <v>51212124</v>
      </c>
      <c r="C1885" s="3">
        <v>8</v>
      </c>
      <c r="D1885" s="3">
        <v>100</v>
      </c>
      <c r="E1885" s="3">
        <v>3</v>
      </c>
      <c r="F1885" s="25">
        <f t="shared" si="87"/>
        <v>3717009</v>
      </c>
      <c r="G1885" s="25">
        <v>3380000</v>
      </c>
      <c r="H1885" s="26">
        <f>ROUND((F1885/4*5.5+F1885*2.7+F1885/4*10*1)*2,0)*C1885</f>
        <v>391029344</v>
      </c>
      <c r="I1885" s="26">
        <f t="shared" si="88"/>
        <v>355576000</v>
      </c>
      <c r="J1885" s="26"/>
      <c r="K1885" s="35">
        <f>MAX(G1885-MAX(G$5:G1884),0)</f>
        <v>15412</v>
      </c>
      <c r="L1885" s="35">
        <f>MAX(G$5:G1885)</f>
        <v>3380000</v>
      </c>
      <c r="M1885" s="3">
        <v>0.75</v>
      </c>
      <c r="N1885" s="38">
        <f>INT(B1885*0.2)</f>
        <v>10242424</v>
      </c>
      <c r="O1885" s="38">
        <f t="shared" si="89"/>
        <v>1408333</v>
      </c>
      <c r="P1885">
        <f>INT(L1885*2.5)</f>
        <v>8450000</v>
      </c>
      <c r="Q1885">
        <f>INT(L1885/4)</f>
        <v>845000</v>
      </c>
      <c r="W1885" s="4" t="s">
        <v>8300</v>
      </c>
      <c r="X1885">
        <v>1</v>
      </c>
      <c r="Y1885" t="b">
        <f>IF(MOD(X1885,9)=0,N1885,IF(MOD(X1885,6)=0,N1885,IF(MOD(X1885,3)=0,N1885)))</f>
        <v>0</v>
      </c>
      <c r="Z1885" t="b">
        <f>IF(MOD(X1885,9)=0,O1885,IF(MOD(X1885,6)=0,O1885,IF(MOD(X1885,3)=0,O1885)))</f>
        <v>0</v>
      </c>
    </row>
    <row r="1886" spans="1:26">
      <c r="A1886" s="4" t="s">
        <v>2060</v>
      </c>
      <c r="B1886" s="3">
        <f>主线辅助!B1882</f>
        <v>51250243</v>
      </c>
      <c r="C1886" s="3">
        <v>8</v>
      </c>
      <c r="D1886" s="3">
        <v>100</v>
      </c>
      <c r="E1886" s="3">
        <v>3</v>
      </c>
      <c r="F1886" s="25">
        <f t="shared" si="87"/>
        <v>3719775</v>
      </c>
      <c r="G1886" s="25">
        <v>3382515</v>
      </c>
      <c r="H1886" s="26">
        <f>ROUND((F1886/4*5.5+F1886*2.7+F1886/4*10*1)*2,0)*C1886</f>
        <v>391320328</v>
      </c>
      <c r="I1886" s="26">
        <f t="shared" si="88"/>
        <v>355840576</v>
      </c>
      <c r="J1886" s="26"/>
      <c r="K1886" s="35">
        <f>MAX(G1886-MAX(G$5:G1885),0)</f>
        <v>2515</v>
      </c>
      <c r="L1886" s="35">
        <f>MAX(G$5:G1886)</f>
        <v>3382515</v>
      </c>
      <c r="M1886" s="3">
        <v>0.75</v>
      </c>
      <c r="N1886" s="38">
        <f>INT(B1886*0.2)</f>
        <v>10250048</v>
      </c>
      <c r="O1886" s="38">
        <f t="shared" si="89"/>
        <v>1409380</v>
      </c>
      <c r="P1886">
        <f>INT(L1886*2.5)</f>
        <v>8456287</v>
      </c>
      <c r="Q1886">
        <f>INT(L1886/4)</f>
        <v>845628</v>
      </c>
      <c r="W1886" s="4" t="s">
        <v>8300</v>
      </c>
      <c r="X1886">
        <v>2</v>
      </c>
      <c r="Y1886" t="b">
        <f>IF(MOD(X1886,9)=0,N1886,IF(MOD(X1886,6)=0,N1886,IF(MOD(X1886,3)=0,N1886)))</f>
        <v>0</v>
      </c>
      <c r="Z1886" t="b">
        <f>IF(MOD(X1886,9)=0,O1886,IF(MOD(X1886,6)=0,O1886,IF(MOD(X1886,3)=0,O1886)))</f>
        <v>0</v>
      </c>
    </row>
    <row r="1887" spans="1:26">
      <c r="A1887" s="4" t="s">
        <v>2061</v>
      </c>
      <c r="B1887" s="3">
        <f>主线辅助!B1883</f>
        <v>51325623</v>
      </c>
      <c r="C1887" s="3">
        <v>8</v>
      </c>
      <c r="D1887" s="3">
        <v>100</v>
      </c>
      <c r="E1887" s="3">
        <v>3</v>
      </c>
      <c r="F1887" s="25">
        <f t="shared" si="87"/>
        <v>3725246</v>
      </c>
      <c r="G1887" s="25">
        <v>3387491</v>
      </c>
      <c r="H1887" s="26">
        <f>ROUND((F1887/4*5.5+F1887*2.7+F1887/4*10*1)*2,0)*C1887</f>
        <v>391895880</v>
      </c>
      <c r="I1887" s="26">
        <f t="shared" si="88"/>
        <v>356364056</v>
      </c>
      <c r="J1887" s="26"/>
      <c r="K1887" s="35">
        <f>MAX(G1887-MAX(G$5:G1886),0)</f>
        <v>4976</v>
      </c>
      <c r="L1887" s="35">
        <f>MAX(G$5:G1887)</f>
        <v>3387491</v>
      </c>
      <c r="M1887" s="3">
        <v>0.75</v>
      </c>
      <c r="N1887" s="38">
        <f>INT(B1887*0.2)</f>
        <v>10265124</v>
      </c>
      <c r="O1887" s="38">
        <f t="shared" si="89"/>
        <v>1411453</v>
      </c>
      <c r="P1887">
        <f>INT(L1887*2.5)</f>
        <v>8468727</v>
      </c>
      <c r="Q1887">
        <f>INT(L1887/4)</f>
        <v>846872</v>
      </c>
      <c r="W1887" s="4" t="s">
        <v>8300</v>
      </c>
      <c r="X1887">
        <v>3</v>
      </c>
      <c r="Y1887">
        <f>IF(MOD(X1887,9)=0,N1887,IF(MOD(X1887,6)=0,N1887,IF(MOD(X1887,3)=0,N1887)))</f>
        <v>10265124</v>
      </c>
      <c r="Z1887">
        <f>IF(MOD(X1887,9)=0,O1887,IF(MOD(X1887,6)=0,O1887,IF(MOD(X1887,3)=0,O1887)))</f>
        <v>1411453</v>
      </c>
    </row>
    <row r="1888" spans="1:26">
      <c r="A1888" s="4" t="s">
        <v>2062</v>
      </c>
      <c r="B1888" s="3">
        <f>主线辅助!B1884</f>
        <v>51363792</v>
      </c>
      <c r="C1888" s="3">
        <v>8</v>
      </c>
      <c r="D1888" s="3">
        <v>100</v>
      </c>
      <c r="E1888" s="3">
        <v>3</v>
      </c>
      <c r="F1888" s="25">
        <f t="shared" si="87"/>
        <v>3728017</v>
      </c>
      <c r="G1888" s="25">
        <v>3390010</v>
      </c>
      <c r="H1888" s="26">
        <f>ROUND((F1888/4*5.5+F1888*2.7+F1888/4*10*1)*2,0)*C1888</f>
        <v>392187392</v>
      </c>
      <c r="I1888" s="26">
        <f t="shared" si="88"/>
        <v>356629056</v>
      </c>
      <c r="J1888" s="26"/>
      <c r="K1888" s="35">
        <f>MAX(G1888-MAX(G$5:G1887),0)</f>
        <v>2519</v>
      </c>
      <c r="L1888" s="35">
        <f>MAX(G$5:G1888)</f>
        <v>3390010</v>
      </c>
      <c r="M1888" s="3">
        <v>0.75</v>
      </c>
      <c r="N1888" s="38">
        <f>INT(B1888*0.2)</f>
        <v>10272758</v>
      </c>
      <c r="O1888" s="38">
        <f t="shared" si="89"/>
        <v>1412503</v>
      </c>
      <c r="P1888">
        <f>INT(L1888*2.5)</f>
        <v>8475025</v>
      </c>
      <c r="Q1888">
        <f>INT(L1888/4)</f>
        <v>847502</v>
      </c>
      <c r="W1888" s="4" t="s">
        <v>8300</v>
      </c>
      <c r="X1888">
        <v>4</v>
      </c>
      <c r="Y1888" t="b">
        <f>IF(MOD(X1888,9)=0,N1888,IF(MOD(X1888,6)=0,N1888,IF(MOD(X1888,3)=0,N1888)))</f>
        <v>0</v>
      </c>
      <c r="Z1888" t="b">
        <f>IF(MOD(X1888,9)=0,O1888,IF(MOD(X1888,6)=0,O1888,IF(MOD(X1888,3)=0,O1888)))</f>
        <v>0</v>
      </c>
    </row>
    <row r="1889" spans="1:26">
      <c r="A1889" s="4" t="s">
        <v>2063</v>
      </c>
      <c r="B1889" s="3">
        <f>主线辅助!B1885</f>
        <v>51401965</v>
      </c>
      <c r="C1889" s="3">
        <v>8</v>
      </c>
      <c r="D1889" s="3">
        <v>100</v>
      </c>
      <c r="E1889" s="3">
        <v>3</v>
      </c>
      <c r="F1889" s="25">
        <f t="shared" si="87"/>
        <v>3730787</v>
      </c>
      <c r="G1889" s="25">
        <v>3392529</v>
      </c>
      <c r="H1889" s="26">
        <f>ROUND((F1889/4*5.5+F1889*2.7+F1889/4*10*1)*2,0)*C1889</f>
        <v>392478792</v>
      </c>
      <c r="I1889" s="26">
        <f t="shared" si="88"/>
        <v>356894048</v>
      </c>
      <c r="J1889" s="26"/>
      <c r="K1889" s="35">
        <f>MAX(G1889-MAX(G$5:G1888),0)</f>
        <v>2519</v>
      </c>
      <c r="L1889" s="35">
        <f>MAX(G$5:G1889)</f>
        <v>3392529</v>
      </c>
      <c r="M1889" s="3">
        <v>0.75</v>
      </c>
      <c r="N1889" s="38">
        <f>INT(B1889*0.2)</f>
        <v>10280393</v>
      </c>
      <c r="O1889" s="38">
        <f t="shared" si="89"/>
        <v>1413553</v>
      </c>
      <c r="P1889">
        <f>INT(L1889*2.5)</f>
        <v>8481322</v>
      </c>
      <c r="Q1889">
        <f>INT(L1889/4)</f>
        <v>848132</v>
      </c>
      <c r="W1889" s="4" t="s">
        <v>8300</v>
      </c>
      <c r="X1889">
        <v>5</v>
      </c>
      <c r="Y1889" t="b">
        <f>IF(MOD(X1889,9)=0,N1889,IF(MOD(X1889,6)=0,N1889,IF(MOD(X1889,3)=0,N1889)))</f>
        <v>0</v>
      </c>
      <c r="Z1889" t="b">
        <f>IF(MOD(X1889,9)=0,O1889,IF(MOD(X1889,6)=0,O1889,IF(MOD(X1889,3)=0,O1889)))</f>
        <v>0</v>
      </c>
    </row>
    <row r="1890" spans="1:26">
      <c r="A1890" s="4" t="s">
        <v>2064</v>
      </c>
      <c r="B1890" s="3">
        <f>主线辅助!B1886</f>
        <v>51477515</v>
      </c>
      <c r="C1890" s="3">
        <v>8</v>
      </c>
      <c r="D1890" s="3">
        <v>100</v>
      </c>
      <c r="E1890" s="3">
        <v>3</v>
      </c>
      <c r="F1890" s="25">
        <f t="shared" si="87"/>
        <v>3736271</v>
      </c>
      <c r="G1890" s="25">
        <v>3397515</v>
      </c>
      <c r="H1890" s="26">
        <f>ROUND((F1890/4*5.5+F1890*2.7+F1890/4*10*1)*2,0)*C1890</f>
        <v>393055712</v>
      </c>
      <c r="I1890" s="26">
        <f t="shared" si="88"/>
        <v>357418576</v>
      </c>
      <c r="J1890" s="26"/>
      <c r="K1890" s="35">
        <f>MAX(G1890-MAX(G$5:G1889),0)</f>
        <v>4986</v>
      </c>
      <c r="L1890" s="35">
        <f>MAX(G$5:G1890)</f>
        <v>3397515</v>
      </c>
      <c r="M1890" s="3">
        <v>0.75</v>
      </c>
      <c r="N1890" s="38">
        <f>INT(B1890*0.2)</f>
        <v>10295503</v>
      </c>
      <c r="O1890" s="38">
        <f t="shared" si="89"/>
        <v>1415630</v>
      </c>
      <c r="P1890">
        <f>INT(L1890*2.5)</f>
        <v>8493787</v>
      </c>
      <c r="Q1890">
        <f>INT(L1890/4)</f>
        <v>849378</v>
      </c>
      <c r="W1890" s="4" t="s">
        <v>8300</v>
      </c>
      <c r="X1890">
        <v>6</v>
      </c>
      <c r="Y1890">
        <f>IF(MOD(X1890,9)=0,N1890,IF(MOD(X1890,6)=0,N1890,IF(MOD(X1890,3)=0,N1890)))</f>
        <v>10295503</v>
      </c>
      <c r="Z1890">
        <f>IF(MOD(X1890,9)=0,O1890,IF(MOD(X1890,6)=0,O1890,IF(MOD(X1890,3)=0,O1890)))</f>
        <v>1415630</v>
      </c>
    </row>
    <row r="1891" spans="1:26">
      <c r="A1891" s="4" t="s">
        <v>2065</v>
      </c>
      <c r="B1891" s="3">
        <f>主线辅助!B1887</f>
        <v>51515735</v>
      </c>
      <c r="C1891" s="3">
        <v>8</v>
      </c>
      <c r="D1891" s="3">
        <v>100</v>
      </c>
      <c r="E1891" s="3">
        <v>3</v>
      </c>
      <c r="F1891" s="25">
        <f t="shared" si="87"/>
        <v>3739045</v>
      </c>
      <c r="G1891" s="25">
        <v>3400038</v>
      </c>
      <c r="H1891" s="26">
        <f>ROUND((F1891/4*5.5+F1891*2.7+F1891/4*10*1)*2,0)*C1891</f>
        <v>393347536</v>
      </c>
      <c r="I1891" s="26">
        <f t="shared" si="88"/>
        <v>357684000</v>
      </c>
      <c r="J1891" s="26"/>
      <c r="K1891" s="35">
        <f>MAX(G1891-MAX(G$5:G1890),0)</f>
        <v>2523</v>
      </c>
      <c r="L1891" s="35">
        <f>MAX(G$5:G1891)</f>
        <v>3400038</v>
      </c>
      <c r="M1891" s="3">
        <v>0.75</v>
      </c>
      <c r="N1891" s="38">
        <f>INT(B1891*0.2)</f>
        <v>10303147</v>
      </c>
      <c r="O1891" s="38">
        <f t="shared" si="89"/>
        <v>1416682</v>
      </c>
      <c r="P1891">
        <f>INT(L1891*2.5)</f>
        <v>8500095</v>
      </c>
      <c r="Q1891">
        <f>INT(L1891/4)</f>
        <v>850009</v>
      </c>
      <c r="W1891" s="4" t="s">
        <v>8300</v>
      </c>
      <c r="X1891">
        <v>7</v>
      </c>
      <c r="Y1891" t="b">
        <f>IF(MOD(X1891,9)=0,N1891,IF(MOD(X1891,6)=0,N1891,IF(MOD(X1891,3)=0,N1891)))</f>
        <v>0</v>
      </c>
      <c r="Z1891" t="b">
        <f>IF(MOD(X1891,9)=0,O1891,IF(MOD(X1891,6)=0,O1891,IF(MOD(X1891,3)=0,O1891)))</f>
        <v>0</v>
      </c>
    </row>
    <row r="1892" spans="1:26">
      <c r="A1892" s="4" t="s">
        <v>2066</v>
      </c>
      <c r="B1892" s="3">
        <f>主线辅助!B1888</f>
        <v>51553962</v>
      </c>
      <c r="C1892" s="3">
        <v>8</v>
      </c>
      <c r="D1892" s="3">
        <v>100</v>
      </c>
      <c r="E1892" s="3">
        <v>3</v>
      </c>
      <c r="F1892" s="25">
        <f t="shared" si="87"/>
        <v>3741819</v>
      </c>
      <c r="G1892" s="25">
        <v>3402561</v>
      </c>
      <c r="H1892" s="26">
        <f>ROUND((F1892/4*5.5+F1892*2.7+F1892/4*10*1)*2,0)*C1892</f>
        <v>393639360</v>
      </c>
      <c r="I1892" s="26">
        <f t="shared" si="88"/>
        <v>357949416</v>
      </c>
      <c r="J1892" s="26"/>
      <c r="K1892" s="35">
        <f>MAX(G1892-MAX(G$5:G1891),0)</f>
        <v>2523</v>
      </c>
      <c r="L1892" s="35">
        <f>MAX(G$5:G1892)</f>
        <v>3402561</v>
      </c>
      <c r="M1892" s="3">
        <v>0.75</v>
      </c>
      <c r="N1892" s="38">
        <f>INT(B1892*0.2)</f>
        <v>10310792</v>
      </c>
      <c r="O1892" s="38">
        <f t="shared" si="89"/>
        <v>1417733</v>
      </c>
      <c r="P1892">
        <f>INT(L1892*2.5)</f>
        <v>8506402</v>
      </c>
      <c r="Q1892">
        <f>INT(L1892/4)</f>
        <v>850640</v>
      </c>
      <c r="W1892" s="4" t="s">
        <v>8300</v>
      </c>
      <c r="X1892">
        <v>8</v>
      </c>
      <c r="Y1892" t="b">
        <f>IF(MOD(X1892,9)=0,N1892,IF(MOD(X1892,6)=0,N1892,IF(MOD(X1892,3)=0,N1892)))</f>
        <v>0</v>
      </c>
      <c r="Z1892" t="b">
        <f>IF(MOD(X1892,9)=0,O1892,IF(MOD(X1892,6)=0,O1892,IF(MOD(X1892,3)=0,O1892)))</f>
        <v>0</v>
      </c>
    </row>
    <row r="1893" spans="1:26">
      <c r="A1893" s="4" t="s">
        <v>2067</v>
      </c>
      <c r="B1893" s="3">
        <f>主线辅助!B1889</f>
        <v>51629680</v>
      </c>
      <c r="C1893" s="3">
        <v>8</v>
      </c>
      <c r="D1893" s="3">
        <v>100</v>
      </c>
      <c r="E1893" s="3">
        <v>3</v>
      </c>
      <c r="F1893" s="25">
        <f t="shared" si="87"/>
        <v>3747315</v>
      </c>
      <c r="G1893" s="25">
        <v>3407558</v>
      </c>
      <c r="H1893" s="26">
        <f>ROUND((F1893/4*5.5+F1893*2.7+F1893/4*10*1)*2,0)*C1893</f>
        <v>394217536</v>
      </c>
      <c r="I1893" s="26">
        <f t="shared" si="88"/>
        <v>358475104</v>
      </c>
      <c r="J1893" s="26"/>
      <c r="K1893" s="35">
        <f>MAX(G1893-MAX(G$5:G1892),0)</f>
        <v>4997</v>
      </c>
      <c r="L1893" s="35">
        <f>MAX(G$5:G1893)</f>
        <v>3407558</v>
      </c>
      <c r="M1893" s="3">
        <v>0.75</v>
      </c>
      <c r="N1893" s="38">
        <f>INT(B1893*0.2)</f>
        <v>10325936</v>
      </c>
      <c r="O1893" s="38">
        <f t="shared" si="89"/>
        <v>1419815</v>
      </c>
      <c r="P1893">
        <f>INT(L1893*2.5)</f>
        <v>8518895</v>
      </c>
      <c r="Q1893">
        <f>INT(L1893/4)</f>
        <v>851889</v>
      </c>
      <c r="W1893" s="4" t="s">
        <v>8300</v>
      </c>
      <c r="X1893">
        <v>9</v>
      </c>
      <c r="Y1893">
        <f>IF(MOD(X1893,9)=0,N1893,IF(MOD(X1893,6)=0,N1893,IF(MOD(X1893,3)=0,N1893)))</f>
        <v>10325936</v>
      </c>
      <c r="Z1893">
        <f>IF(MOD(X1893,9)=0,O1893,IF(MOD(X1893,6)=0,O1893,IF(MOD(X1893,3)=0,O1893)))</f>
        <v>1419815</v>
      </c>
    </row>
    <row r="1894" spans="1:26">
      <c r="A1894" s="4" t="s">
        <v>391</v>
      </c>
      <c r="B1894" s="3">
        <f>主线辅助!B1890</f>
        <v>51667953</v>
      </c>
      <c r="C1894" s="3">
        <v>8</v>
      </c>
      <c r="D1894" s="3">
        <v>100</v>
      </c>
      <c r="E1894" s="3">
        <v>3</v>
      </c>
      <c r="F1894" s="25">
        <f t="shared" si="87"/>
        <v>3750093</v>
      </c>
      <c r="G1894" s="25">
        <v>3410084</v>
      </c>
      <c r="H1894" s="26">
        <f>ROUND((F1894/4*5.5+F1894*2.7+F1894/4*10*1)*2,0)*C1894</f>
        <v>394509784</v>
      </c>
      <c r="I1894" s="26">
        <f t="shared" si="88"/>
        <v>358740840</v>
      </c>
      <c r="J1894" s="26"/>
      <c r="K1894" s="35">
        <f>MAX(G1894-MAX(G$5:G1893),0)</f>
        <v>2526</v>
      </c>
      <c r="L1894" s="35">
        <f>MAX(G$5:G1894)</f>
        <v>3410084</v>
      </c>
      <c r="M1894" s="3">
        <v>0.75</v>
      </c>
      <c r="N1894" s="38">
        <f>INT(B1894*0.2)</f>
        <v>10333590</v>
      </c>
      <c r="O1894" s="38">
        <f t="shared" si="89"/>
        <v>1420868</v>
      </c>
      <c r="P1894">
        <f>INT(L1894*2.5)</f>
        <v>8525210</v>
      </c>
      <c r="Q1894">
        <f>INT(L1894/4)</f>
        <v>852521</v>
      </c>
      <c r="W1894" s="4" t="s">
        <v>8300</v>
      </c>
      <c r="X1894">
        <v>10</v>
      </c>
      <c r="Y1894" t="b">
        <f>IF(MOD(X1894,9)=0,N1894,IF(MOD(X1894,6)=0,N1894,IF(MOD(X1894,3)=0,N1894)))</f>
        <v>0</v>
      </c>
      <c r="Z1894" t="b">
        <f>IF(MOD(X1894,9)=0,O1894,IF(MOD(X1894,6)=0,O1894,IF(MOD(X1894,3)=0,O1894)))</f>
        <v>0</v>
      </c>
    </row>
    <row r="1895" spans="1:26">
      <c r="A1895" s="4" t="s">
        <v>2068</v>
      </c>
      <c r="B1895" s="3">
        <f>主线辅助!B1891</f>
        <v>51903124</v>
      </c>
      <c r="C1895" s="3">
        <v>8</v>
      </c>
      <c r="D1895" s="3">
        <v>100</v>
      </c>
      <c r="E1895" s="3">
        <v>3</v>
      </c>
      <c r="F1895" s="25">
        <f t="shared" si="87"/>
        <v>3767162</v>
      </c>
      <c r="G1895" s="25">
        <v>3425606</v>
      </c>
      <c r="H1895" s="26">
        <f>ROUND((F1895/4*5.5+F1895*2.7+F1895/4*10*1)*2,0)*C1895</f>
        <v>396305440</v>
      </c>
      <c r="I1895" s="26">
        <f t="shared" si="88"/>
        <v>360373752</v>
      </c>
      <c r="J1895" s="26"/>
      <c r="K1895" s="35">
        <f>MAX(G1895-MAX(G$5:G1894),0)</f>
        <v>15522</v>
      </c>
      <c r="L1895" s="35">
        <f>MAX(G$5:G1895)</f>
        <v>3425606</v>
      </c>
      <c r="M1895" s="3">
        <v>0.75</v>
      </c>
      <c r="N1895" s="38">
        <f>INT(B1895*0.2)</f>
        <v>10380624</v>
      </c>
      <c r="O1895" s="38">
        <f t="shared" si="89"/>
        <v>1427335</v>
      </c>
      <c r="P1895">
        <f>INT(L1895*2.5)</f>
        <v>8564015</v>
      </c>
      <c r="Q1895">
        <f>INT(L1895/4)</f>
        <v>856401</v>
      </c>
      <c r="W1895" s="4" t="s">
        <v>8301</v>
      </c>
      <c r="X1895">
        <v>1</v>
      </c>
      <c r="Y1895" t="b">
        <f>IF(MOD(X1895,9)=0,N1895,IF(MOD(X1895,6)=0,N1895,IF(MOD(X1895,3)=0,N1895)))</f>
        <v>0</v>
      </c>
      <c r="Z1895" t="b">
        <f>IF(MOD(X1895,9)=0,O1895,IF(MOD(X1895,6)=0,O1895,IF(MOD(X1895,3)=0,O1895)))</f>
        <v>0</v>
      </c>
    </row>
    <row r="1896" spans="1:26">
      <c r="A1896" s="4" t="s">
        <v>2069</v>
      </c>
      <c r="B1896" s="3">
        <f>主线辅助!B1892</f>
        <v>51941446</v>
      </c>
      <c r="C1896" s="3">
        <v>8</v>
      </c>
      <c r="D1896" s="3">
        <v>100</v>
      </c>
      <c r="E1896" s="3">
        <v>3</v>
      </c>
      <c r="F1896" s="25">
        <f t="shared" si="87"/>
        <v>3769943</v>
      </c>
      <c r="G1896" s="25">
        <v>3428135</v>
      </c>
      <c r="H1896" s="26">
        <f>ROUND((F1896/4*5.5+F1896*2.7+F1896/4*10*1)*2,0)*C1896</f>
        <v>396598000</v>
      </c>
      <c r="I1896" s="26">
        <f t="shared" si="88"/>
        <v>360639800</v>
      </c>
      <c r="J1896" s="26"/>
      <c r="K1896" s="35">
        <f>MAX(G1896-MAX(G$5:G1895),0)</f>
        <v>2529</v>
      </c>
      <c r="L1896" s="35">
        <f>MAX(G$5:G1896)</f>
        <v>3428135</v>
      </c>
      <c r="M1896" s="3">
        <v>0.75</v>
      </c>
      <c r="N1896" s="38">
        <f>INT(B1896*0.2)</f>
        <v>10388289</v>
      </c>
      <c r="O1896" s="38">
        <f t="shared" si="89"/>
        <v>1428388</v>
      </c>
      <c r="P1896">
        <f>INT(L1896*2.5)</f>
        <v>8570337</v>
      </c>
      <c r="Q1896">
        <f>INT(L1896/4)</f>
        <v>857033</v>
      </c>
      <c r="W1896" s="4" t="s">
        <v>8301</v>
      </c>
      <c r="X1896">
        <v>2</v>
      </c>
      <c r="Y1896" t="b">
        <f>IF(MOD(X1896,9)=0,N1896,IF(MOD(X1896,6)=0,N1896,IF(MOD(X1896,3)=0,N1896)))</f>
        <v>0</v>
      </c>
      <c r="Z1896" t="b">
        <f>IF(MOD(X1896,9)=0,O1896,IF(MOD(X1896,6)=0,O1896,IF(MOD(X1896,3)=0,O1896)))</f>
        <v>0</v>
      </c>
    </row>
    <row r="1897" spans="1:26">
      <c r="A1897" s="4" t="s">
        <v>2070</v>
      </c>
      <c r="B1897" s="3">
        <f>主线辅助!B1893</f>
        <v>52017418</v>
      </c>
      <c r="C1897" s="3">
        <v>8</v>
      </c>
      <c r="D1897" s="3">
        <v>100</v>
      </c>
      <c r="E1897" s="3">
        <v>3</v>
      </c>
      <c r="F1897" s="25">
        <f t="shared" si="87"/>
        <v>3775457</v>
      </c>
      <c r="G1897" s="25">
        <v>3433149</v>
      </c>
      <c r="H1897" s="26">
        <f>ROUND((F1897/4*5.5+F1897*2.7+F1897/4*10*1)*2,0)*C1897</f>
        <v>397178080</v>
      </c>
      <c r="I1897" s="26">
        <f t="shared" si="88"/>
        <v>361167272</v>
      </c>
      <c r="J1897" s="26"/>
      <c r="K1897" s="35">
        <f>MAX(G1897-MAX(G$5:G1896),0)</f>
        <v>5014</v>
      </c>
      <c r="L1897" s="35">
        <f>MAX(G$5:G1897)</f>
        <v>3433149</v>
      </c>
      <c r="M1897" s="3">
        <v>0.75</v>
      </c>
      <c r="N1897" s="38">
        <f>INT(B1897*0.2)</f>
        <v>10403483</v>
      </c>
      <c r="O1897" s="38">
        <f t="shared" si="89"/>
        <v>1430478</v>
      </c>
      <c r="P1897">
        <f>INT(L1897*2.5)</f>
        <v>8582872</v>
      </c>
      <c r="Q1897">
        <f>INT(L1897/4)</f>
        <v>858287</v>
      </c>
      <c r="W1897" s="4" t="s">
        <v>8301</v>
      </c>
      <c r="X1897">
        <v>3</v>
      </c>
      <c r="Y1897">
        <f>IF(MOD(X1897,9)=0,N1897,IF(MOD(X1897,6)=0,N1897,IF(MOD(X1897,3)=0,N1897)))</f>
        <v>10403483</v>
      </c>
      <c r="Z1897">
        <f>IF(MOD(X1897,9)=0,O1897,IF(MOD(X1897,6)=0,O1897,IF(MOD(X1897,3)=0,O1897)))</f>
        <v>1430478</v>
      </c>
    </row>
    <row r="1898" spans="1:26">
      <c r="A1898" s="4" t="s">
        <v>2071</v>
      </c>
      <c r="B1898" s="3">
        <f>主线辅助!B1894</f>
        <v>52055789</v>
      </c>
      <c r="C1898" s="3">
        <v>8</v>
      </c>
      <c r="D1898" s="3">
        <v>100</v>
      </c>
      <c r="E1898" s="3">
        <v>3</v>
      </c>
      <c r="F1898" s="25">
        <f t="shared" si="87"/>
        <v>3778242</v>
      </c>
      <c r="G1898" s="25">
        <v>3435681</v>
      </c>
      <c r="H1898" s="26">
        <f>ROUND((F1898/4*5.5+F1898*2.7+F1898/4*10*1)*2,0)*C1898</f>
        <v>397471056</v>
      </c>
      <c r="I1898" s="26">
        <f t="shared" si="88"/>
        <v>361433640</v>
      </c>
      <c r="J1898" s="26"/>
      <c r="K1898" s="35">
        <f>MAX(G1898-MAX(G$5:G1897),0)</f>
        <v>2532</v>
      </c>
      <c r="L1898" s="35">
        <f>MAX(G$5:G1898)</f>
        <v>3435681</v>
      </c>
      <c r="M1898" s="3">
        <v>0.75</v>
      </c>
      <c r="N1898" s="38">
        <f>INT(B1898*0.2)</f>
        <v>10411157</v>
      </c>
      <c r="O1898" s="38">
        <f t="shared" si="89"/>
        <v>1431533</v>
      </c>
      <c r="P1898">
        <f>INT(L1898*2.5)</f>
        <v>8589202</v>
      </c>
      <c r="Q1898">
        <f>INT(L1898/4)</f>
        <v>858920</v>
      </c>
      <c r="W1898" s="4" t="s">
        <v>8301</v>
      </c>
      <c r="X1898">
        <v>4</v>
      </c>
      <c r="Y1898" t="b">
        <f>IF(MOD(X1898,9)=0,N1898,IF(MOD(X1898,6)=0,N1898,IF(MOD(X1898,3)=0,N1898)))</f>
        <v>0</v>
      </c>
      <c r="Z1898" t="b">
        <f>IF(MOD(X1898,9)=0,O1898,IF(MOD(X1898,6)=0,O1898,IF(MOD(X1898,3)=0,O1898)))</f>
        <v>0</v>
      </c>
    </row>
    <row r="1899" spans="1:26">
      <c r="A1899" s="4" t="s">
        <v>2072</v>
      </c>
      <c r="B1899" s="3">
        <f>主线辅助!B1895</f>
        <v>52094164</v>
      </c>
      <c r="C1899" s="3">
        <v>8</v>
      </c>
      <c r="D1899" s="3">
        <v>100</v>
      </c>
      <c r="E1899" s="3">
        <v>3</v>
      </c>
      <c r="F1899" s="25">
        <f t="shared" si="87"/>
        <v>3781028</v>
      </c>
      <c r="G1899" s="25">
        <v>3438214</v>
      </c>
      <c r="H1899" s="26">
        <f>ROUND((F1899/4*5.5+F1899*2.7+F1899/4*10*1)*2,0)*C1899</f>
        <v>397764144</v>
      </c>
      <c r="I1899" s="26">
        <f t="shared" si="88"/>
        <v>361700112</v>
      </c>
      <c r="J1899" s="26"/>
      <c r="K1899" s="35">
        <f>MAX(G1899-MAX(G$5:G1898),0)</f>
        <v>2533</v>
      </c>
      <c r="L1899" s="35">
        <f>MAX(G$5:G1899)</f>
        <v>3438214</v>
      </c>
      <c r="M1899" s="3">
        <v>0.75</v>
      </c>
      <c r="N1899" s="38">
        <f>INT(B1899*0.2)</f>
        <v>10418832</v>
      </c>
      <c r="O1899" s="38">
        <f t="shared" si="89"/>
        <v>1432588</v>
      </c>
      <c r="P1899">
        <f>INT(L1899*2.5)</f>
        <v>8595535</v>
      </c>
      <c r="Q1899">
        <f>INT(L1899/4)</f>
        <v>859553</v>
      </c>
      <c r="W1899" s="4" t="s">
        <v>8301</v>
      </c>
      <c r="X1899">
        <v>5</v>
      </c>
      <c r="Y1899" t="b">
        <f>IF(MOD(X1899,9)=0,N1899,IF(MOD(X1899,6)=0,N1899,IF(MOD(X1899,3)=0,N1899)))</f>
        <v>0</v>
      </c>
      <c r="Z1899" t="b">
        <f>IF(MOD(X1899,9)=0,O1899,IF(MOD(X1899,6)=0,O1899,IF(MOD(X1899,3)=0,O1899)))</f>
        <v>0</v>
      </c>
    </row>
    <row r="1900" spans="1:26">
      <c r="A1900" s="4" t="s">
        <v>2073</v>
      </c>
      <c r="B1900" s="3">
        <f>主线辅助!B1896</f>
        <v>52170304</v>
      </c>
      <c r="C1900" s="3">
        <v>8</v>
      </c>
      <c r="D1900" s="3">
        <v>100</v>
      </c>
      <c r="E1900" s="3">
        <v>3</v>
      </c>
      <c r="F1900" s="25">
        <f t="shared" si="87"/>
        <v>3786554</v>
      </c>
      <c r="G1900" s="25">
        <v>3443239</v>
      </c>
      <c r="H1900" s="26">
        <f>ROUND((F1900/4*5.5+F1900*2.7+F1900/4*10*1)*2,0)*C1900</f>
        <v>398345480</v>
      </c>
      <c r="I1900" s="26">
        <f t="shared" si="88"/>
        <v>362228744</v>
      </c>
      <c r="J1900" s="26"/>
      <c r="K1900" s="35">
        <f>MAX(G1900-MAX(G$5:G1899),0)</f>
        <v>5025</v>
      </c>
      <c r="L1900" s="35">
        <f>MAX(G$5:G1900)</f>
        <v>3443239</v>
      </c>
      <c r="M1900" s="3">
        <v>0.75</v>
      </c>
      <c r="N1900" s="38">
        <f>INT(B1900*0.2)</f>
        <v>10434060</v>
      </c>
      <c r="O1900" s="38">
        <f t="shared" si="89"/>
        <v>1434682</v>
      </c>
      <c r="P1900">
        <f>INT(L1900*2.5)</f>
        <v>8608097</v>
      </c>
      <c r="Q1900">
        <f>INT(L1900/4)</f>
        <v>860809</v>
      </c>
      <c r="W1900" s="4" t="s">
        <v>8301</v>
      </c>
      <c r="X1900">
        <v>6</v>
      </c>
      <c r="Y1900">
        <f>IF(MOD(X1900,9)=0,N1900,IF(MOD(X1900,6)=0,N1900,IF(MOD(X1900,3)=0,N1900)))</f>
        <v>10434060</v>
      </c>
      <c r="Z1900">
        <f>IF(MOD(X1900,9)=0,O1900,IF(MOD(X1900,6)=0,O1900,IF(MOD(X1900,3)=0,O1900)))</f>
        <v>1434682</v>
      </c>
    </row>
    <row r="1901" spans="1:26">
      <c r="A1901" s="4" t="s">
        <v>2074</v>
      </c>
      <c r="B1901" s="3">
        <f>主线辅助!B1897</f>
        <v>52208729</v>
      </c>
      <c r="C1901" s="3">
        <v>8</v>
      </c>
      <c r="D1901" s="3">
        <v>100</v>
      </c>
      <c r="E1901" s="3">
        <v>3</v>
      </c>
      <c r="F1901" s="25">
        <f t="shared" si="87"/>
        <v>3789343</v>
      </c>
      <c r="G1901" s="25">
        <v>3445776</v>
      </c>
      <c r="H1901" s="26">
        <f>ROUND((F1901/4*5.5+F1901*2.7+F1901/4*10*1)*2,0)*C1901</f>
        <v>398638880</v>
      </c>
      <c r="I1901" s="26">
        <f t="shared" si="88"/>
        <v>362495632</v>
      </c>
      <c r="J1901" s="26"/>
      <c r="K1901" s="35">
        <f>MAX(G1901-MAX(G$5:G1900),0)</f>
        <v>2537</v>
      </c>
      <c r="L1901" s="35">
        <f>MAX(G$5:G1901)</f>
        <v>3445776</v>
      </c>
      <c r="M1901" s="3">
        <v>0.75</v>
      </c>
      <c r="N1901" s="38">
        <f>INT(B1901*0.2)</f>
        <v>10441745</v>
      </c>
      <c r="O1901" s="38">
        <f t="shared" si="89"/>
        <v>1435740</v>
      </c>
      <c r="P1901">
        <f>INT(L1901*2.5)</f>
        <v>8614440</v>
      </c>
      <c r="Q1901">
        <f>INT(L1901/4)</f>
        <v>861444</v>
      </c>
      <c r="W1901" s="4" t="s">
        <v>8301</v>
      </c>
      <c r="X1901">
        <v>7</v>
      </c>
      <c r="Y1901" t="b">
        <f>IF(MOD(X1901,9)=0,N1901,IF(MOD(X1901,6)=0,N1901,IF(MOD(X1901,3)=0,N1901)))</f>
        <v>0</v>
      </c>
      <c r="Z1901" t="b">
        <f>IF(MOD(X1901,9)=0,O1901,IF(MOD(X1901,6)=0,O1901,IF(MOD(X1901,3)=0,O1901)))</f>
        <v>0</v>
      </c>
    </row>
    <row r="1902" spans="1:26">
      <c r="A1902" s="4" t="s">
        <v>2075</v>
      </c>
      <c r="B1902" s="3">
        <f>主线辅助!B1898</f>
        <v>52247156</v>
      </c>
      <c r="C1902" s="3">
        <v>8</v>
      </c>
      <c r="D1902" s="3">
        <v>100</v>
      </c>
      <c r="E1902" s="3">
        <v>3</v>
      </c>
      <c r="F1902" s="25">
        <f t="shared" si="87"/>
        <v>3792132</v>
      </c>
      <c r="G1902" s="25">
        <v>3448312</v>
      </c>
      <c r="H1902" s="26">
        <f>ROUND((F1902/4*5.5+F1902*2.7+F1902/4*10*1)*2,0)*C1902</f>
        <v>398932288</v>
      </c>
      <c r="I1902" s="26">
        <f t="shared" si="88"/>
        <v>362762424</v>
      </c>
      <c r="J1902" s="26"/>
      <c r="K1902" s="35">
        <f>MAX(G1902-MAX(G$5:G1901),0)</f>
        <v>2536</v>
      </c>
      <c r="L1902" s="35">
        <f>MAX(G$5:G1902)</f>
        <v>3448312</v>
      </c>
      <c r="M1902" s="3">
        <v>0.75</v>
      </c>
      <c r="N1902" s="38">
        <f>INT(B1902*0.2)</f>
        <v>10449431</v>
      </c>
      <c r="O1902" s="38">
        <f t="shared" si="89"/>
        <v>1436796</v>
      </c>
      <c r="P1902">
        <f>INT(L1902*2.5)</f>
        <v>8620780</v>
      </c>
      <c r="Q1902">
        <f>INT(L1902/4)</f>
        <v>862078</v>
      </c>
      <c r="W1902" s="4" t="s">
        <v>8301</v>
      </c>
      <c r="X1902">
        <v>8</v>
      </c>
      <c r="Y1902" t="b">
        <f>IF(MOD(X1902,9)=0,N1902,IF(MOD(X1902,6)=0,N1902,IF(MOD(X1902,3)=0,N1902)))</f>
        <v>0</v>
      </c>
      <c r="Z1902" t="b">
        <f>IF(MOD(X1902,9)=0,O1902,IF(MOD(X1902,6)=0,O1902,IF(MOD(X1902,3)=0,O1902)))</f>
        <v>0</v>
      </c>
    </row>
    <row r="1903" spans="1:26">
      <c r="A1903" s="4" t="s">
        <v>2076</v>
      </c>
      <c r="B1903" s="3">
        <f>主线辅助!B1899</f>
        <v>52323466</v>
      </c>
      <c r="C1903" s="3">
        <v>8</v>
      </c>
      <c r="D1903" s="3">
        <v>100</v>
      </c>
      <c r="E1903" s="3">
        <v>3</v>
      </c>
      <c r="F1903" s="25">
        <f t="shared" si="87"/>
        <v>3797670</v>
      </c>
      <c r="G1903" s="25">
        <v>3453348</v>
      </c>
      <c r="H1903" s="26">
        <f>ROUND((F1903/4*5.5+F1903*2.7+F1903/4*10*1)*2,0)*C1903</f>
        <v>399514888</v>
      </c>
      <c r="I1903" s="26">
        <f t="shared" si="88"/>
        <v>363292208</v>
      </c>
      <c r="J1903" s="26"/>
      <c r="K1903" s="35">
        <f>MAX(G1903-MAX(G$5:G1902),0)</f>
        <v>5036</v>
      </c>
      <c r="L1903" s="35">
        <f>MAX(G$5:G1903)</f>
        <v>3453348</v>
      </c>
      <c r="M1903" s="3">
        <v>0.75</v>
      </c>
      <c r="N1903" s="38">
        <f>INT(B1903*0.2)</f>
        <v>10464693</v>
      </c>
      <c r="O1903" s="38">
        <f t="shared" si="89"/>
        <v>1438895</v>
      </c>
      <c r="P1903">
        <f>INT(L1903*2.5)</f>
        <v>8633370</v>
      </c>
      <c r="Q1903">
        <f>INT(L1903/4)</f>
        <v>863337</v>
      </c>
      <c r="W1903" s="4" t="s">
        <v>8301</v>
      </c>
      <c r="X1903">
        <v>9</v>
      </c>
      <c r="Y1903">
        <f>IF(MOD(X1903,9)=0,N1903,IF(MOD(X1903,6)=0,N1903,IF(MOD(X1903,3)=0,N1903)))</f>
        <v>10464693</v>
      </c>
      <c r="Z1903">
        <f>IF(MOD(X1903,9)=0,O1903,IF(MOD(X1903,6)=0,O1903,IF(MOD(X1903,3)=0,O1903)))</f>
        <v>1438895</v>
      </c>
    </row>
    <row r="1904" spans="1:26">
      <c r="A1904" s="4" t="s">
        <v>393</v>
      </c>
      <c r="B1904" s="3">
        <f>主线辅助!B1900</f>
        <v>52361942</v>
      </c>
      <c r="C1904" s="3">
        <v>8</v>
      </c>
      <c r="D1904" s="3">
        <v>100</v>
      </c>
      <c r="E1904" s="3">
        <v>3</v>
      </c>
      <c r="F1904" s="25">
        <f t="shared" si="87"/>
        <v>3800463</v>
      </c>
      <c r="G1904" s="25">
        <v>3455888</v>
      </c>
      <c r="H1904" s="26">
        <f>ROUND((F1904/4*5.5+F1904*2.7+F1904/4*10*1)*2,0)*C1904</f>
        <v>399808704</v>
      </c>
      <c r="I1904" s="26">
        <f t="shared" si="88"/>
        <v>363559416</v>
      </c>
      <c r="J1904" s="26"/>
      <c r="K1904" s="35">
        <f>MAX(G1904-MAX(G$5:G1903),0)</f>
        <v>2540</v>
      </c>
      <c r="L1904" s="35">
        <f>MAX(G$5:G1904)</f>
        <v>3455888</v>
      </c>
      <c r="M1904" s="3">
        <v>0.75</v>
      </c>
      <c r="N1904" s="38">
        <f>INT(B1904*0.2)</f>
        <v>10472388</v>
      </c>
      <c r="O1904" s="38">
        <f t="shared" si="89"/>
        <v>1439953</v>
      </c>
      <c r="P1904">
        <f>INT(L1904*2.5)</f>
        <v>8639720</v>
      </c>
      <c r="Q1904">
        <f>INT(L1904/4)</f>
        <v>863972</v>
      </c>
      <c r="W1904" s="4" t="s">
        <v>8301</v>
      </c>
      <c r="X1904">
        <v>10</v>
      </c>
      <c r="Y1904" t="b">
        <f>IF(MOD(X1904,9)=0,N1904,IF(MOD(X1904,6)=0,N1904,IF(MOD(X1904,3)=0,N1904)))</f>
        <v>0</v>
      </c>
      <c r="Z1904" t="b">
        <f>IF(MOD(X1904,9)=0,O1904,IF(MOD(X1904,6)=0,O1904,IF(MOD(X1904,3)=0,O1904)))</f>
        <v>0</v>
      </c>
    </row>
    <row r="1905" spans="1:26">
      <c r="A1905" s="4" t="s">
        <v>2077</v>
      </c>
      <c r="B1905" s="3">
        <f>主线辅助!B1901</f>
        <v>52598778</v>
      </c>
      <c r="C1905" s="3">
        <v>8</v>
      </c>
      <c r="D1905" s="3">
        <v>100</v>
      </c>
      <c r="E1905" s="3">
        <v>3</v>
      </c>
      <c r="F1905" s="25">
        <f t="shared" si="87"/>
        <v>3817653</v>
      </c>
      <c r="G1905" s="25">
        <v>3471519</v>
      </c>
      <c r="H1905" s="26">
        <f>ROUND((F1905/4*5.5+F1905*2.7+F1905/4*10*1)*2,0)*C1905</f>
        <v>401617096</v>
      </c>
      <c r="I1905" s="26">
        <f t="shared" si="88"/>
        <v>365203800</v>
      </c>
      <c r="J1905" s="26"/>
      <c r="K1905" s="35">
        <f>MAX(G1905-MAX(G$5:G1904),0)</f>
        <v>15631</v>
      </c>
      <c r="L1905" s="35">
        <f>MAX(G$5:G1905)</f>
        <v>3471519</v>
      </c>
      <c r="M1905" s="3">
        <v>0.75</v>
      </c>
      <c r="N1905" s="38">
        <f>INT(B1905*0.2)</f>
        <v>10519755</v>
      </c>
      <c r="O1905" s="38">
        <f t="shared" si="89"/>
        <v>1446465</v>
      </c>
      <c r="P1905">
        <f>INT(L1905*2.5)</f>
        <v>8678797</v>
      </c>
      <c r="Q1905">
        <f>INT(L1905/4)</f>
        <v>867879</v>
      </c>
      <c r="W1905" s="4" t="s">
        <v>8302</v>
      </c>
      <c r="X1905">
        <v>1</v>
      </c>
      <c r="Y1905" t="b">
        <f>IF(MOD(X1905,9)=0,N1905,IF(MOD(X1905,6)=0,N1905,IF(MOD(X1905,3)=0,N1905)))</f>
        <v>0</v>
      </c>
      <c r="Z1905" t="b">
        <f>IF(MOD(X1905,9)=0,O1905,IF(MOD(X1905,6)=0,O1905,IF(MOD(X1905,3)=0,O1905)))</f>
        <v>0</v>
      </c>
    </row>
    <row r="1906" spans="1:26">
      <c r="A1906" s="4" t="s">
        <v>2078</v>
      </c>
      <c r="B1906" s="3">
        <f>主线辅助!B1902</f>
        <v>52639079</v>
      </c>
      <c r="C1906" s="3">
        <v>8</v>
      </c>
      <c r="D1906" s="3">
        <v>100</v>
      </c>
      <c r="E1906" s="3">
        <v>3</v>
      </c>
      <c r="F1906" s="25">
        <f t="shared" si="87"/>
        <v>3820578</v>
      </c>
      <c r="G1906" s="25">
        <v>3474179</v>
      </c>
      <c r="H1906" s="26">
        <f>ROUND((F1906/4*5.5+F1906*2.7+F1906/4*10*1)*2,0)*C1906</f>
        <v>401924808</v>
      </c>
      <c r="I1906" s="26">
        <f t="shared" si="88"/>
        <v>365483632</v>
      </c>
      <c r="J1906" s="26"/>
      <c r="K1906" s="35">
        <f>MAX(G1906-MAX(G$5:G1905),0)</f>
        <v>2660</v>
      </c>
      <c r="L1906" s="35">
        <f>MAX(G$5:G1906)</f>
        <v>3474179</v>
      </c>
      <c r="M1906" s="3">
        <v>0.75</v>
      </c>
      <c r="N1906" s="38">
        <f>INT(B1906*0.2)</f>
        <v>10527815</v>
      </c>
      <c r="O1906" s="38">
        <f t="shared" si="89"/>
        <v>1447573</v>
      </c>
      <c r="P1906">
        <f>INT(L1906*2.5)</f>
        <v>8685447</v>
      </c>
      <c r="Q1906">
        <f>INT(L1906/4)</f>
        <v>868544</v>
      </c>
      <c r="W1906" s="4" t="s">
        <v>8302</v>
      </c>
      <c r="X1906">
        <v>2</v>
      </c>
      <c r="Y1906" t="b">
        <f>IF(MOD(X1906,9)=0,N1906,IF(MOD(X1906,6)=0,N1906,IF(MOD(X1906,3)=0,N1906)))</f>
        <v>0</v>
      </c>
      <c r="Z1906" t="b">
        <f>IF(MOD(X1906,9)=0,O1906,IF(MOD(X1906,6)=0,O1906,IF(MOD(X1906,3)=0,O1906)))</f>
        <v>0</v>
      </c>
    </row>
    <row r="1907" spans="1:26">
      <c r="A1907" s="4" t="s">
        <v>2079</v>
      </c>
      <c r="B1907" s="3">
        <f>主线辅助!B1903</f>
        <v>52717423</v>
      </c>
      <c r="C1907" s="3">
        <v>8</v>
      </c>
      <c r="D1907" s="3">
        <v>100</v>
      </c>
      <c r="E1907" s="3">
        <v>3</v>
      </c>
      <c r="F1907" s="25">
        <f t="shared" si="87"/>
        <v>3826264</v>
      </c>
      <c r="G1907" s="25">
        <v>3479349</v>
      </c>
      <c r="H1907" s="26">
        <f>ROUND((F1907/4*5.5+F1907*2.7+F1907/4*10*1)*2,0)*C1907</f>
        <v>402522976</v>
      </c>
      <c r="I1907" s="26">
        <f t="shared" si="88"/>
        <v>366027512</v>
      </c>
      <c r="J1907" s="26"/>
      <c r="K1907" s="35">
        <f>MAX(G1907-MAX(G$5:G1906),0)</f>
        <v>5170</v>
      </c>
      <c r="L1907" s="35">
        <f>MAX(G$5:G1907)</f>
        <v>3479349</v>
      </c>
      <c r="M1907" s="3">
        <v>0.75</v>
      </c>
      <c r="N1907" s="38">
        <f>INT(B1907*0.2)</f>
        <v>10543484</v>
      </c>
      <c r="O1907" s="38">
        <f t="shared" si="89"/>
        <v>1449728</v>
      </c>
      <c r="P1907">
        <f>INT(L1907*2.5)</f>
        <v>8698372</v>
      </c>
      <c r="Q1907">
        <f>INT(L1907/4)</f>
        <v>869837</v>
      </c>
      <c r="W1907" s="4" t="s">
        <v>8302</v>
      </c>
      <c r="X1907">
        <v>3</v>
      </c>
      <c r="Y1907">
        <f>IF(MOD(X1907,9)=0,N1907,IF(MOD(X1907,6)=0,N1907,IF(MOD(X1907,3)=0,N1907)))</f>
        <v>10543484</v>
      </c>
      <c r="Z1907">
        <f>IF(MOD(X1907,9)=0,O1907,IF(MOD(X1907,6)=0,O1907,IF(MOD(X1907,3)=0,O1907)))</f>
        <v>1449728</v>
      </c>
    </row>
    <row r="1908" spans="1:26">
      <c r="A1908" s="4" t="s">
        <v>2080</v>
      </c>
      <c r="B1908" s="3">
        <f>主线辅助!B1904</f>
        <v>52757772</v>
      </c>
      <c r="C1908" s="3">
        <v>8</v>
      </c>
      <c r="D1908" s="3">
        <v>100</v>
      </c>
      <c r="E1908" s="3">
        <v>3</v>
      </c>
      <c r="F1908" s="25">
        <f t="shared" si="87"/>
        <v>3829193</v>
      </c>
      <c r="G1908" s="25">
        <v>3482012</v>
      </c>
      <c r="H1908" s="26">
        <f>ROUND((F1908/4*5.5+F1908*2.7+F1908/4*10*1)*2,0)*C1908</f>
        <v>402831104</v>
      </c>
      <c r="I1908" s="26">
        <f t="shared" si="88"/>
        <v>366307664</v>
      </c>
      <c r="J1908" s="26"/>
      <c r="K1908" s="35">
        <f>MAX(G1908-MAX(G$5:G1907),0)</f>
        <v>2663</v>
      </c>
      <c r="L1908" s="35">
        <f>MAX(G$5:G1908)</f>
        <v>3482012</v>
      </c>
      <c r="M1908" s="3">
        <v>0.75</v>
      </c>
      <c r="N1908" s="38">
        <f>INT(B1908*0.2)</f>
        <v>10551554</v>
      </c>
      <c r="O1908" s="38">
        <f t="shared" si="89"/>
        <v>1450838</v>
      </c>
      <c r="P1908">
        <f>INT(L1908*2.5)</f>
        <v>8705030</v>
      </c>
      <c r="Q1908">
        <f>INT(L1908/4)</f>
        <v>870503</v>
      </c>
      <c r="W1908" s="4" t="s">
        <v>8302</v>
      </c>
      <c r="X1908">
        <v>4</v>
      </c>
      <c r="Y1908" t="b">
        <f>IF(MOD(X1908,9)=0,N1908,IF(MOD(X1908,6)=0,N1908,IF(MOD(X1908,3)=0,N1908)))</f>
        <v>0</v>
      </c>
      <c r="Z1908" t="b">
        <f>IF(MOD(X1908,9)=0,O1908,IF(MOD(X1908,6)=0,O1908,IF(MOD(X1908,3)=0,O1908)))</f>
        <v>0</v>
      </c>
    </row>
    <row r="1909" spans="1:26">
      <c r="A1909" s="4" t="s">
        <v>2081</v>
      </c>
      <c r="B1909" s="3">
        <f>主线辅助!B1905</f>
        <v>52798128</v>
      </c>
      <c r="C1909" s="3">
        <v>8</v>
      </c>
      <c r="D1909" s="3">
        <v>100</v>
      </c>
      <c r="E1909" s="3">
        <v>3</v>
      </c>
      <c r="F1909" s="25">
        <f t="shared" si="87"/>
        <v>3832122</v>
      </c>
      <c r="G1909" s="25">
        <v>3484676</v>
      </c>
      <c r="H1909" s="26">
        <f>ROUND((F1909/4*5.5+F1909*2.7+F1909/4*10*1)*2,0)*C1909</f>
        <v>403139232</v>
      </c>
      <c r="I1909" s="26">
        <f t="shared" si="88"/>
        <v>366587912</v>
      </c>
      <c r="J1909" s="26"/>
      <c r="K1909" s="35">
        <f>MAX(G1909-MAX(G$5:G1908),0)</f>
        <v>2664</v>
      </c>
      <c r="L1909" s="35">
        <f>MAX(G$5:G1909)</f>
        <v>3484676</v>
      </c>
      <c r="M1909" s="3">
        <v>0.75</v>
      </c>
      <c r="N1909" s="38">
        <f>INT(B1909*0.2)</f>
        <v>10559625</v>
      </c>
      <c r="O1909" s="38">
        <f t="shared" si="89"/>
        <v>1451948</v>
      </c>
      <c r="P1909">
        <f>INT(L1909*2.5)</f>
        <v>8711690</v>
      </c>
      <c r="Q1909">
        <f>INT(L1909/4)</f>
        <v>871169</v>
      </c>
      <c r="W1909" s="4" t="s">
        <v>8302</v>
      </c>
      <c r="X1909">
        <v>5</v>
      </c>
      <c r="Y1909" t="b">
        <f>IF(MOD(X1909,9)=0,N1909,IF(MOD(X1909,6)=0,N1909,IF(MOD(X1909,3)=0,N1909)))</f>
        <v>0</v>
      </c>
      <c r="Z1909" t="b">
        <f>IF(MOD(X1909,9)=0,O1909,IF(MOD(X1909,6)=0,O1909,IF(MOD(X1909,3)=0,O1909)))</f>
        <v>0</v>
      </c>
    </row>
    <row r="1910" spans="1:26">
      <c r="A1910" s="4" t="s">
        <v>2082</v>
      </c>
      <c r="B1910" s="3">
        <f>主线辅助!B1906</f>
        <v>52876650</v>
      </c>
      <c r="C1910" s="3">
        <v>8</v>
      </c>
      <c r="D1910" s="3">
        <v>100</v>
      </c>
      <c r="E1910" s="3">
        <v>3</v>
      </c>
      <c r="F1910" s="25">
        <f t="shared" si="87"/>
        <v>3837821</v>
      </c>
      <c r="G1910" s="25">
        <v>3489858</v>
      </c>
      <c r="H1910" s="26">
        <f>ROUND((F1910/4*5.5+F1910*2.7+F1910/4*10*1)*2,0)*C1910</f>
        <v>403738768</v>
      </c>
      <c r="I1910" s="26">
        <f t="shared" si="88"/>
        <v>367133064</v>
      </c>
      <c r="J1910" s="26"/>
      <c r="K1910" s="35">
        <f>MAX(G1910-MAX(G$5:G1909),0)</f>
        <v>5182</v>
      </c>
      <c r="L1910" s="35">
        <f>MAX(G$5:G1910)</f>
        <v>3489858</v>
      </c>
      <c r="M1910" s="3">
        <v>0.75</v>
      </c>
      <c r="N1910" s="38">
        <f>INT(B1910*0.2)</f>
        <v>10575330</v>
      </c>
      <c r="O1910" s="38">
        <f t="shared" si="89"/>
        <v>1454107</v>
      </c>
      <c r="P1910">
        <f>INT(L1910*2.5)</f>
        <v>8724645</v>
      </c>
      <c r="Q1910">
        <f>INT(L1910/4)</f>
        <v>872464</v>
      </c>
      <c r="W1910" s="4" t="s">
        <v>8302</v>
      </c>
      <c r="X1910">
        <v>6</v>
      </c>
      <c r="Y1910">
        <f>IF(MOD(X1910,9)=0,N1910,IF(MOD(X1910,6)=0,N1910,IF(MOD(X1910,3)=0,N1910)))</f>
        <v>10575330</v>
      </c>
      <c r="Z1910">
        <f>IF(MOD(X1910,9)=0,O1910,IF(MOD(X1910,6)=0,O1910,IF(MOD(X1910,3)=0,O1910)))</f>
        <v>1454107</v>
      </c>
    </row>
    <row r="1911" spans="1:26">
      <c r="A1911" s="4" t="s">
        <v>2083</v>
      </c>
      <c r="B1911" s="3">
        <f>主线辅助!B1907</f>
        <v>52917056</v>
      </c>
      <c r="C1911" s="3">
        <v>8</v>
      </c>
      <c r="D1911" s="3">
        <v>100</v>
      </c>
      <c r="E1911" s="3">
        <v>3</v>
      </c>
      <c r="F1911" s="25">
        <f t="shared" si="87"/>
        <v>3840754</v>
      </c>
      <c r="G1911" s="25">
        <v>3492525</v>
      </c>
      <c r="H1911" s="26">
        <f>ROUND((F1911/4*5.5+F1911*2.7+F1911/4*10*1)*2,0)*C1911</f>
        <v>404047320</v>
      </c>
      <c r="I1911" s="26">
        <f t="shared" si="88"/>
        <v>367413632</v>
      </c>
      <c r="J1911" s="26"/>
      <c r="K1911" s="35">
        <f>MAX(G1911-MAX(G$5:G1910),0)</f>
        <v>2667</v>
      </c>
      <c r="L1911" s="35">
        <f>MAX(G$5:G1911)</f>
        <v>3492525</v>
      </c>
      <c r="M1911" s="3">
        <v>0.75</v>
      </c>
      <c r="N1911" s="38">
        <f>INT(B1911*0.2)</f>
        <v>10583411</v>
      </c>
      <c r="O1911" s="38">
        <f t="shared" si="89"/>
        <v>1455218</v>
      </c>
      <c r="P1911">
        <f>INT(L1911*2.5)</f>
        <v>8731312</v>
      </c>
      <c r="Q1911">
        <f>INT(L1911/4)</f>
        <v>873131</v>
      </c>
      <c r="W1911" s="4" t="s">
        <v>8302</v>
      </c>
      <c r="X1911">
        <v>7</v>
      </c>
      <c r="Y1911" t="b">
        <f>IF(MOD(X1911,9)=0,N1911,IF(MOD(X1911,6)=0,N1911,IF(MOD(X1911,3)=0,N1911)))</f>
        <v>0</v>
      </c>
      <c r="Z1911" t="b">
        <f>IF(MOD(X1911,9)=0,O1911,IF(MOD(X1911,6)=0,O1911,IF(MOD(X1911,3)=0,O1911)))</f>
        <v>0</v>
      </c>
    </row>
    <row r="1912" spans="1:26">
      <c r="A1912" s="4" t="s">
        <v>2084</v>
      </c>
      <c r="B1912" s="3">
        <f>主线辅助!B1908</f>
        <v>52957468</v>
      </c>
      <c r="C1912" s="3">
        <v>8</v>
      </c>
      <c r="D1912" s="3">
        <v>100</v>
      </c>
      <c r="E1912" s="3">
        <v>3</v>
      </c>
      <c r="F1912" s="25">
        <f t="shared" si="87"/>
        <v>3843687</v>
      </c>
      <c r="G1912" s="25">
        <v>3495192</v>
      </c>
      <c r="H1912" s="26">
        <f>ROUND((F1912/4*5.5+F1912*2.7+F1912/4*10*1)*2,0)*C1912</f>
        <v>404355872</v>
      </c>
      <c r="I1912" s="26">
        <f t="shared" si="88"/>
        <v>367694200</v>
      </c>
      <c r="J1912" s="26"/>
      <c r="K1912" s="35">
        <f>MAX(G1912-MAX(G$5:G1911),0)</f>
        <v>2667</v>
      </c>
      <c r="L1912" s="35">
        <f>MAX(G$5:G1912)</f>
        <v>3495192</v>
      </c>
      <c r="M1912" s="3">
        <v>0.75</v>
      </c>
      <c r="N1912" s="38">
        <f>INT(B1912*0.2)</f>
        <v>10591493</v>
      </c>
      <c r="O1912" s="38">
        <f t="shared" si="89"/>
        <v>1456330</v>
      </c>
      <c r="P1912">
        <f>INT(L1912*2.5)</f>
        <v>8737980</v>
      </c>
      <c r="Q1912">
        <f>INT(L1912/4)</f>
        <v>873798</v>
      </c>
      <c r="W1912" s="4" t="s">
        <v>8302</v>
      </c>
      <c r="X1912">
        <v>8</v>
      </c>
      <c r="Y1912" t="b">
        <f>IF(MOD(X1912,9)=0,N1912,IF(MOD(X1912,6)=0,N1912,IF(MOD(X1912,3)=0,N1912)))</f>
        <v>0</v>
      </c>
      <c r="Z1912" t="b">
        <f>IF(MOD(X1912,9)=0,O1912,IF(MOD(X1912,6)=0,O1912,IF(MOD(X1912,3)=0,O1912)))</f>
        <v>0</v>
      </c>
    </row>
    <row r="1913" spans="1:26">
      <c r="A1913" s="4" t="s">
        <v>2085</v>
      </c>
      <c r="B1913" s="3">
        <f>主线辅助!B1909</f>
        <v>53036166</v>
      </c>
      <c r="C1913" s="3">
        <v>8</v>
      </c>
      <c r="D1913" s="3">
        <v>100</v>
      </c>
      <c r="E1913" s="3">
        <v>3</v>
      </c>
      <c r="F1913" s="25">
        <f t="shared" si="87"/>
        <v>3849399</v>
      </c>
      <c r="G1913" s="25">
        <v>3500386</v>
      </c>
      <c r="H1913" s="26">
        <f>ROUND((F1913/4*5.5+F1913*2.7+F1913/4*10*1)*2,0)*C1913</f>
        <v>404956776</v>
      </c>
      <c r="I1913" s="26">
        <f t="shared" si="88"/>
        <v>368240608</v>
      </c>
      <c r="J1913" s="26"/>
      <c r="K1913" s="35">
        <f>MAX(G1913-MAX(G$5:G1912),0)</f>
        <v>5194</v>
      </c>
      <c r="L1913" s="35">
        <f>MAX(G$5:G1913)</f>
        <v>3500386</v>
      </c>
      <c r="M1913" s="3">
        <v>0.75</v>
      </c>
      <c r="N1913" s="38">
        <f>INT(B1913*0.2)</f>
        <v>10607233</v>
      </c>
      <c r="O1913" s="38">
        <f t="shared" si="89"/>
        <v>1458493</v>
      </c>
      <c r="P1913">
        <f>INT(L1913*2.5)</f>
        <v>8750965</v>
      </c>
      <c r="Q1913">
        <f>INT(L1913/4)</f>
        <v>875096</v>
      </c>
      <c r="W1913" s="4" t="s">
        <v>8302</v>
      </c>
      <c r="X1913">
        <v>9</v>
      </c>
      <c r="Y1913">
        <f>IF(MOD(X1913,9)=0,N1913,IF(MOD(X1913,6)=0,N1913,IF(MOD(X1913,3)=0,N1913)))</f>
        <v>10607233</v>
      </c>
      <c r="Z1913">
        <f>IF(MOD(X1913,9)=0,O1913,IF(MOD(X1913,6)=0,O1913,IF(MOD(X1913,3)=0,O1913)))</f>
        <v>1458493</v>
      </c>
    </row>
    <row r="1914" spans="1:26">
      <c r="A1914" s="4" t="s">
        <v>395</v>
      </c>
      <c r="B1914" s="3">
        <f>主线辅助!B1910</f>
        <v>53076628</v>
      </c>
      <c r="C1914" s="3">
        <v>8</v>
      </c>
      <c r="D1914" s="3">
        <v>100</v>
      </c>
      <c r="E1914" s="3">
        <v>3</v>
      </c>
      <c r="F1914" s="25">
        <f t="shared" si="87"/>
        <v>3852335</v>
      </c>
      <c r="G1914" s="25">
        <v>3503057</v>
      </c>
      <c r="H1914" s="26">
        <f>ROUND((F1914/4*5.5+F1914*2.7+F1914/4*10*1)*2,0)*C1914</f>
        <v>405265640</v>
      </c>
      <c r="I1914" s="26">
        <f t="shared" si="88"/>
        <v>368521600</v>
      </c>
      <c r="J1914" s="26"/>
      <c r="K1914" s="35">
        <f>MAX(G1914-MAX(G$5:G1913),0)</f>
        <v>2671</v>
      </c>
      <c r="L1914" s="35">
        <f>MAX(G$5:G1914)</f>
        <v>3503057</v>
      </c>
      <c r="M1914" s="3">
        <v>0.75</v>
      </c>
      <c r="N1914" s="38">
        <f>INT(B1914*0.2)</f>
        <v>10615325</v>
      </c>
      <c r="O1914" s="38">
        <f t="shared" si="89"/>
        <v>1459606</v>
      </c>
      <c r="P1914">
        <f>INT(L1914*2.5)</f>
        <v>8757642</v>
      </c>
      <c r="Q1914">
        <f>INT(L1914/4)</f>
        <v>875764</v>
      </c>
      <c r="W1914" s="4" t="s">
        <v>8302</v>
      </c>
      <c r="X1914">
        <v>10</v>
      </c>
      <c r="Y1914" t="b">
        <f>IF(MOD(X1914,9)=0,N1914,IF(MOD(X1914,6)=0,N1914,IF(MOD(X1914,3)=0,N1914)))</f>
        <v>0</v>
      </c>
      <c r="Z1914" t="b">
        <f>IF(MOD(X1914,9)=0,O1914,IF(MOD(X1914,6)=0,O1914,IF(MOD(X1914,3)=0,O1914)))</f>
        <v>0</v>
      </c>
    </row>
    <row r="1915" spans="1:26">
      <c r="A1915" s="4" t="s">
        <v>2086</v>
      </c>
      <c r="B1915" s="3">
        <f>主线辅助!B1911</f>
        <v>53321747</v>
      </c>
      <c r="C1915" s="3">
        <v>8</v>
      </c>
      <c r="D1915" s="3">
        <v>100</v>
      </c>
      <c r="E1915" s="3">
        <v>3</v>
      </c>
      <c r="F1915" s="25">
        <f t="shared" si="87"/>
        <v>3870126</v>
      </c>
      <c r="G1915" s="25">
        <v>3519235</v>
      </c>
      <c r="H1915" s="26">
        <f>ROUND((F1915/4*5.5+F1915*2.7+F1915/4*10*1)*2,0)*C1915</f>
        <v>407137256</v>
      </c>
      <c r="I1915" s="26">
        <f t="shared" si="88"/>
        <v>370223520</v>
      </c>
      <c r="J1915" s="26"/>
      <c r="K1915" s="35">
        <f>MAX(G1915-MAX(G$5:G1914),0)</f>
        <v>16178</v>
      </c>
      <c r="L1915" s="35">
        <f>MAX(G$5:G1915)</f>
        <v>3519235</v>
      </c>
      <c r="M1915" s="3">
        <v>0.75</v>
      </c>
      <c r="N1915" s="38">
        <f>INT(B1915*0.2)</f>
        <v>10664349</v>
      </c>
      <c r="O1915" s="38">
        <f t="shared" si="89"/>
        <v>1466347</v>
      </c>
      <c r="P1915">
        <f>INT(L1915*2.5)</f>
        <v>8798087</v>
      </c>
      <c r="Q1915">
        <f>INT(L1915/4)</f>
        <v>879808</v>
      </c>
      <c r="W1915" s="4" t="s">
        <v>8303</v>
      </c>
      <c r="X1915">
        <v>1</v>
      </c>
      <c r="Y1915" t="b">
        <f>IF(MOD(X1915,9)=0,N1915,IF(MOD(X1915,6)=0,N1915,IF(MOD(X1915,3)=0,N1915)))</f>
        <v>0</v>
      </c>
      <c r="Z1915" t="b">
        <f>IF(MOD(X1915,9)=0,O1915,IF(MOD(X1915,6)=0,O1915,IF(MOD(X1915,3)=0,O1915)))</f>
        <v>0</v>
      </c>
    </row>
    <row r="1916" spans="1:26">
      <c r="A1916" s="4" t="s">
        <v>2087</v>
      </c>
      <c r="B1916" s="3">
        <f>主线辅助!B1912</f>
        <v>53361067</v>
      </c>
      <c r="C1916" s="3">
        <v>8</v>
      </c>
      <c r="D1916" s="3">
        <v>100</v>
      </c>
      <c r="E1916" s="3">
        <v>3</v>
      </c>
      <c r="F1916" s="25">
        <f t="shared" si="87"/>
        <v>3872980</v>
      </c>
      <c r="G1916" s="25">
        <v>3521830</v>
      </c>
      <c r="H1916" s="26">
        <f>ROUND((F1916/4*5.5+F1916*2.7+F1916/4*10*1)*2,0)*C1916</f>
        <v>407437496</v>
      </c>
      <c r="I1916" s="26">
        <f t="shared" si="88"/>
        <v>370496520</v>
      </c>
      <c r="J1916" s="26"/>
      <c r="K1916" s="35">
        <f>MAX(G1916-MAX(G$5:G1915),0)</f>
        <v>2595</v>
      </c>
      <c r="L1916" s="35">
        <f>MAX(G$5:G1916)</f>
        <v>3521830</v>
      </c>
      <c r="M1916" s="3">
        <v>0.75</v>
      </c>
      <c r="N1916" s="38">
        <f>INT(B1916*0.2)</f>
        <v>10672213</v>
      </c>
      <c r="O1916" s="38">
        <f t="shared" si="89"/>
        <v>1467428</v>
      </c>
      <c r="P1916">
        <f>INT(L1916*2.5)</f>
        <v>8804575</v>
      </c>
      <c r="Q1916">
        <f>INT(L1916/4)</f>
        <v>880457</v>
      </c>
      <c r="W1916" s="4" t="s">
        <v>8303</v>
      </c>
      <c r="X1916">
        <v>2</v>
      </c>
      <c r="Y1916" t="b">
        <f>IF(MOD(X1916,9)=0,N1916,IF(MOD(X1916,6)=0,N1916,IF(MOD(X1916,3)=0,N1916)))</f>
        <v>0</v>
      </c>
      <c r="Z1916" t="b">
        <f>IF(MOD(X1916,9)=0,O1916,IF(MOD(X1916,6)=0,O1916,IF(MOD(X1916,3)=0,O1916)))</f>
        <v>0</v>
      </c>
    </row>
    <row r="1917" spans="1:26">
      <c r="A1917" s="4" t="s">
        <v>2088</v>
      </c>
      <c r="B1917" s="3">
        <f>主线辅助!B1913</f>
        <v>53438839</v>
      </c>
      <c r="C1917" s="3">
        <v>8</v>
      </c>
      <c r="D1917" s="3">
        <v>100</v>
      </c>
      <c r="E1917" s="3">
        <v>3</v>
      </c>
      <c r="F1917" s="25">
        <f t="shared" si="87"/>
        <v>3878625</v>
      </c>
      <c r="G1917" s="25">
        <v>3526963</v>
      </c>
      <c r="H1917" s="26">
        <f>ROUND((F1917/4*5.5+F1917*2.7+F1917/4*10*1)*2,0)*C1917</f>
        <v>408031352</v>
      </c>
      <c r="I1917" s="26">
        <f t="shared" si="88"/>
        <v>371036504</v>
      </c>
      <c r="J1917" s="26"/>
      <c r="K1917" s="35">
        <f>MAX(G1917-MAX(G$5:G1916),0)</f>
        <v>5133</v>
      </c>
      <c r="L1917" s="35">
        <f>MAX(G$5:G1917)</f>
        <v>3526963</v>
      </c>
      <c r="M1917" s="3">
        <v>0.75</v>
      </c>
      <c r="N1917" s="38">
        <f>INT(B1917*0.2)</f>
        <v>10687767</v>
      </c>
      <c r="O1917" s="38">
        <f t="shared" si="89"/>
        <v>1469567</v>
      </c>
      <c r="P1917">
        <f>INT(L1917*2.5)</f>
        <v>8817407</v>
      </c>
      <c r="Q1917">
        <f>INT(L1917/4)</f>
        <v>881740</v>
      </c>
      <c r="W1917" s="4" t="s">
        <v>8303</v>
      </c>
      <c r="X1917">
        <v>3</v>
      </c>
      <c r="Y1917">
        <f>IF(MOD(X1917,9)=0,N1917,IF(MOD(X1917,6)=0,N1917,IF(MOD(X1917,3)=0,N1917)))</f>
        <v>10687767</v>
      </c>
      <c r="Z1917">
        <f>IF(MOD(X1917,9)=0,O1917,IF(MOD(X1917,6)=0,O1917,IF(MOD(X1917,3)=0,O1917)))</f>
        <v>1469567</v>
      </c>
    </row>
    <row r="1918" spans="1:26">
      <c r="A1918" s="4" t="s">
        <v>2089</v>
      </c>
      <c r="B1918" s="3">
        <f>主线辅助!B1914</f>
        <v>53478212</v>
      </c>
      <c r="C1918" s="3">
        <v>8</v>
      </c>
      <c r="D1918" s="3">
        <v>100</v>
      </c>
      <c r="E1918" s="3">
        <v>3</v>
      </c>
      <c r="F1918" s="25">
        <f t="shared" si="87"/>
        <v>3881483</v>
      </c>
      <c r="G1918" s="25">
        <v>3529561</v>
      </c>
      <c r="H1918" s="26">
        <f>ROUND((F1918/4*5.5+F1918*2.7+F1918/4*10*1)*2,0)*C1918</f>
        <v>408332008</v>
      </c>
      <c r="I1918" s="26">
        <f t="shared" si="88"/>
        <v>371309816</v>
      </c>
      <c r="J1918" s="26"/>
      <c r="K1918" s="35">
        <f>MAX(G1918-MAX(G$5:G1917),0)</f>
        <v>2598</v>
      </c>
      <c r="L1918" s="35">
        <f>MAX(G$5:G1918)</f>
        <v>3529561</v>
      </c>
      <c r="M1918" s="3">
        <v>0.75</v>
      </c>
      <c r="N1918" s="38">
        <f>INT(B1918*0.2)</f>
        <v>10695642</v>
      </c>
      <c r="O1918" s="38">
        <f t="shared" si="89"/>
        <v>1470650</v>
      </c>
      <c r="P1918">
        <f>INT(L1918*2.5)</f>
        <v>8823902</v>
      </c>
      <c r="Q1918">
        <f>INT(L1918/4)</f>
        <v>882390</v>
      </c>
      <c r="W1918" s="4" t="s">
        <v>8303</v>
      </c>
      <c r="X1918">
        <v>4</v>
      </c>
      <c r="Y1918" t="b">
        <f>IF(MOD(X1918,9)=0,N1918,IF(MOD(X1918,6)=0,N1918,IF(MOD(X1918,3)=0,N1918)))</f>
        <v>0</v>
      </c>
      <c r="Z1918" t="b">
        <f>IF(MOD(X1918,9)=0,O1918,IF(MOD(X1918,6)=0,O1918,IF(MOD(X1918,3)=0,O1918)))</f>
        <v>0</v>
      </c>
    </row>
    <row r="1919" spans="1:26">
      <c r="A1919" s="4" t="s">
        <v>2090</v>
      </c>
      <c r="B1919" s="3">
        <f>主线辅助!B1915</f>
        <v>53517586</v>
      </c>
      <c r="C1919" s="3">
        <v>8</v>
      </c>
      <c r="D1919" s="3">
        <v>100</v>
      </c>
      <c r="E1919" s="3">
        <v>3</v>
      </c>
      <c r="F1919" s="25">
        <f t="shared" si="87"/>
        <v>3884340</v>
      </c>
      <c r="G1919" s="25">
        <v>3532160</v>
      </c>
      <c r="H1919" s="26">
        <f>ROUND((F1919/4*5.5+F1919*2.7+F1919/4*10*1)*2,0)*C1919</f>
        <v>408632568</v>
      </c>
      <c r="I1919" s="26">
        <f t="shared" si="88"/>
        <v>371583232</v>
      </c>
      <c r="J1919" s="26"/>
      <c r="K1919" s="35">
        <f>MAX(G1919-MAX(G$5:G1918),0)</f>
        <v>2599</v>
      </c>
      <c r="L1919" s="35">
        <f>MAX(G$5:G1919)</f>
        <v>3532160</v>
      </c>
      <c r="M1919" s="3">
        <v>0.75</v>
      </c>
      <c r="N1919" s="38">
        <f>INT(B1919*0.2)</f>
        <v>10703517</v>
      </c>
      <c r="O1919" s="38">
        <f t="shared" si="89"/>
        <v>1471733</v>
      </c>
      <c r="P1919">
        <f>INT(L1919*2.5)</f>
        <v>8830400</v>
      </c>
      <c r="Q1919">
        <f>INT(L1919/4)</f>
        <v>883040</v>
      </c>
      <c r="W1919" s="4" t="s">
        <v>8303</v>
      </c>
      <c r="X1919">
        <v>5</v>
      </c>
      <c r="Y1919" t="b">
        <f>IF(MOD(X1919,9)=0,N1919,IF(MOD(X1919,6)=0,N1919,IF(MOD(X1919,3)=0,N1919)))</f>
        <v>0</v>
      </c>
      <c r="Z1919" t="b">
        <f>IF(MOD(X1919,9)=0,O1919,IF(MOD(X1919,6)=0,O1919,IF(MOD(X1919,3)=0,O1919)))</f>
        <v>0</v>
      </c>
    </row>
    <row r="1920" spans="1:26">
      <c r="A1920" s="4" t="s">
        <v>2091</v>
      </c>
      <c r="B1920" s="3">
        <f>主线辅助!B1916</f>
        <v>53595532</v>
      </c>
      <c r="C1920" s="3">
        <v>8</v>
      </c>
      <c r="D1920" s="3">
        <v>100</v>
      </c>
      <c r="E1920" s="3">
        <v>3</v>
      </c>
      <c r="F1920" s="25">
        <f t="shared" si="87"/>
        <v>3889998</v>
      </c>
      <c r="G1920" s="25">
        <v>3537305</v>
      </c>
      <c r="H1920" s="26">
        <f>ROUND((F1920/4*5.5+F1920*2.7+F1920/4*10*1)*2,0)*C1920</f>
        <v>409227792</v>
      </c>
      <c r="I1920" s="26">
        <f t="shared" si="88"/>
        <v>372124488</v>
      </c>
      <c r="J1920" s="26"/>
      <c r="K1920" s="35">
        <f>MAX(G1920-MAX(G$5:G1919),0)</f>
        <v>5145</v>
      </c>
      <c r="L1920" s="35">
        <f>MAX(G$5:G1920)</f>
        <v>3537305</v>
      </c>
      <c r="M1920" s="3">
        <v>0.75</v>
      </c>
      <c r="N1920" s="38">
        <f>INT(B1920*0.2)</f>
        <v>10719106</v>
      </c>
      <c r="O1920" s="38">
        <f t="shared" si="89"/>
        <v>1473876</v>
      </c>
      <c r="P1920">
        <f>INT(L1920*2.5)</f>
        <v>8843262</v>
      </c>
      <c r="Q1920">
        <f>INT(L1920/4)</f>
        <v>884326</v>
      </c>
      <c r="W1920" s="4" t="s">
        <v>8303</v>
      </c>
      <c r="X1920">
        <v>6</v>
      </c>
      <c r="Y1920">
        <f>IF(MOD(X1920,9)=0,N1920,IF(MOD(X1920,6)=0,N1920,IF(MOD(X1920,3)=0,N1920)))</f>
        <v>10719106</v>
      </c>
      <c r="Z1920">
        <f>IF(MOD(X1920,9)=0,O1920,IF(MOD(X1920,6)=0,O1920,IF(MOD(X1920,3)=0,O1920)))</f>
        <v>1473876</v>
      </c>
    </row>
    <row r="1921" spans="1:26">
      <c r="A1921" s="4" t="s">
        <v>2092</v>
      </c>
      <c r="B1921" s="3">
        <f>主线辅助!B1917</f>
        <v>53634957</v>
      </c>
      <c r="C1921" s="3">
        <v>8</v>
      </c>
      <c r="D1921" s="3">
        <v>100</v>
      </c>
      <c r="E1921" s="3">
        <v>3</v>
      </c>
      <c r="F1921" s="25">
        <f t="shared" si="87"/>
        <v>3892859</v>
      </c>
      <c r="G1921" s="25">
        <v>3539907</v>
      </c>
      <c r="H1921" s="26">
        <f>ROUND((F1921/4*5.5+F1921*2.7+F1921/4*10*1)*2,0)*C1921</f>
        <v>409528768</v>
      </c>
      <c r="I1921" s="26">
        <f t="shared" si="88"/>
        <v>372398216</v>
      </c>
      <c r="J1921" s="26"/>
      <c r="K1921" s="35">
        <f>MAX(G1921-MAX(G$5:G1920),0)</f>
        <v>2602</v>
      </c>
      <c r="L1921" s="35">
        <f>MAX(G$5:G1921)</f>
        <v>3539907</v>
      </c>
      <c r="M1921" s="3">
        <v>0.75</v>
      </c>
      <c r="N1921" s="38">
        <f>INT(B1921*0.2)</f>
        <v>10726991</v>
      </c>
      <c r="O1921" s="38">
        <f t="shared" si="89"/>
        <v>1474960</v>
      </c>
      <c r="P1921">
        <f>INT(L1921*2.5)</f>
        <v>8849767</v>
      </c>
      <c r="Q1921">
        <f>INT(L1921/4)</f>
        <v>884976</v>
      </c>
      <c r="W1921" s="4" t="s">
        <v>8303</v>
      </c>
      <c r="X1921">
        <v>7</v>
      </c>
      <c r="Y1921" t="b">
        <f>IF(MOD(X1921,9)=0,N1921,IF(MOD(X1921,6)=0,N1921,IF(MOD(X1921,3)=0,N1921)))</f>
        <v>0</v>
      </c>
      <c r="Z1921" t="b">
        <f>IF(MOD(X1921,9)=0,O1921,IF(MOD(X1921,6)=0,O1921,IF(MOD(X1921,3)=0,O1921)))</f>
        <v>0</v>
      </c>
    </row>
    <row r="1922" spans="1:26">
      <c r="A1922" s="4" t="s">
        <v>2093</v>
      </c>
      <c r="B1922" s="3">
        <f>主线辅助!B1918</f>
        <v>53674386</v>
      </c>
      <c r="C1922" s="3">
        <v>8</v>
      </c>
      <c r="D1922" s="3">
        <v>100</v>
      </c>
      <c r="E1922" s="3">
        <v>3</v>
      </c>
      <c r="F1922" s="25">
        <f t="shared" si="87"/>
        <v>3895721</v>
      </c>
      <c r="G1922" s="25">
        <v>3542509</v>
      </c>
      <c r="H1922" s="26">
        <f>ROUND((F1922/4*5.5+F1922*2.7+F1922/4*10*1)*2,0)*C1922</f>
        <v>409829848</v>
      </c>
      <c r="I1922" s="26">
        <f t="shared" si="88"/>
        <v>372671944</v>
      </c>
      <c r="J1922" s="26"/>
      <c r="K1922" s="35">
        <f>MAX(G1922-MAX(G$5:G1921),0)</f>
        <v>2602</v>
      </c>
      <c r="L1922" s="35">
        <f>MAX(G$5:G1922)</f>
        <v>3542509</v>
      </c>
      <c r="M1922" s="3">
        <v>0.75</v>
      </c>
      <c r="N1922" s="38">
        <f>INT(B1922*0.2)</f>
        <v>10734877</v>
      </c>
      <c r="O1922" s="38">
        <f t="shared" si="89"/>
        <v>1476045</v>
      </c>
      <c r="P1922">
        <f>INT(L1922*2.5)</f>
        <v>8856272</v>
      </c>
      <c r="Q1922">
        <f>INT(L1922/4)</f>
        <v>885627</v>
      </c>
      <c r="W1922" s="4" t="s">
        <v>8303</v>
      </c>
      <c r="X1922">
        <v>8</v>
      </c>
      <c r="Y1922" t="b">
        <f>IF(MOD(X1922,9)=0,N1922,IF(MOD(X1922,6)=0,N1922,IF(MOD(X1922,3)=0,N1922)))</f>
        <v>0</v>
      </c>
      <c r="Z1922" t="b">
        <f>IF(MOD(X1922,9)=0,O1922,IF(MOD(X1922,6)=0,O1922,IF(MOD(X1922,3)=0,O1922)))</f>
        <v>0</v>
      </c>
    </row>
    <row r="1923" spans="1:26">
      <c r="A1923" s="4" t="s">
        <v>2094</v>
      </c>
      <c r="B1923" s="3">
        <f>主线辅助!B1919</f>
        <v>53752503</v>
      </c>
      <c r="C1923" s="3">
        <v>8</v>
      </c>
      <c r="D1923" s="3">
        <v>100</v>
      </c>
      <c r="E1923" s="3">
        <v>3</v>
      </c>
      <c r="F1923" s="25">
        <f t="shared" si="87"/>
        <v>3901391</v>
      </c>
      <c r="G1923" s="25">
        <v>3547665</v>
      </c>
      <c r="H1923" s="26">
        <f>ROUND((F1923/4*5.5+F1923*2.7+F1923/4*10*1)*2,0)*C1923</f>
        <v>410426336</v>
      </c>
      <c r="I1923" s="26">
        <f t="shared" si="88"/>
        <v>373214360</v>
      </c>
      <c r="J1923" s="26"/>
      <c r="K1923" s="35">
        <f>MAX(G1923-MAX(G$5:G1922),0)</f>
        <v>5156</v>
      </c>
      <c r="L1923" s="35">
        <f>MAX(G$5:G1923)</f>
        <v>3547665</v>
      </c>
      <c r="M1923" s="3">
        <v>0.75</v>
      </c>
      <c r="N1923" s="38">
        <f>INT(B1923*0.2)</f>
        <v>10750500</v>
      </c>
      <c r="O1923" s="38">
        <f t="shared" si="89"/>
        <v>1478193</v>
      </c>
      <c r="P1923">
        <f>INT(L1923*2.5)</f>
        <v>8869162</v>
      </c>
      <c r="Q1923">
        <f>INT(L1923/4)</f>
        <v>886916</v>
      </c>
      <c r="W1923" s="4" t="s">
        <v>8303</v>
      </c>
      <c r="X1923">
        <v>9</v>
      </c>
      <c r="Y1923">
        <f>IF(MOD(X1923,9)=0,N1923,IF(MOD(X1923,6)=0,N1923,IF(MOD(X1923,3)=0,N1923)))</f>
        <v>10750500</v>
      </c>
      <c r="Z1923">
        <f>IF(MOD(X1923,9)=0,O1923,IF(MOD(X1923,6)=0,O1923,IF(MOD(X1923,3)=0,O1923)))</f>
        <v>1478193</v>
      </c>
    </row>
    <row r="1924" spans="1:26">
      <c r="A1924" s="4" t="s">
        <v>397</v>
      </c>
      <c r="B1924" s="3">
        <f>主线辅助!B1920</f>
        <v>53791984</v>
      </c>
      <c r="C1924" s="3">
        <v>8</v>
      </c>
      <c r="D1924" s="3">
        <v>100</v>
      </c>
      <c r="E1924" s="3">
        <v>3</v>
      </c>
      <c r="F1924" s="25">
        <f t="shared" si="87"/>
        <v>3904256</v>
      </c>
      <c r="G1924" s="25">
        <v>3550270</v>
      </c>
      <c r="H1924" s="26">
        <f>ROUND((F1924/4*5.5+F1924*2.7+F1924/4*10*1)*2,0)*C1924</f>
        <v>410727728</v>
      </c>
      <c r="I1924" s="26">
        <f t="shared" si="88"/>
        <v>373488408</v>
      </c>
      <c r="J1924" s="26"/>
      <c r="K1924" s="35">
        <f>MAX(G1924-MAX(G$5:G1923),0)</f>
        <v>2605</v>
      </c>
      <c r="L1924" s="35">
        <f>MAX(G$5:G1924)</f>
        <v>3550270</v>
      </c>
      <c r="M1924" s="3">
        <v>0.75</v>
      </c>
      <c r="N1924" s="38">
        <f>INT(B1924*0.2)</f>
        <v>10758396</v>
      </c>
      <c r="O1924" s="38">
        <f t="shared" si="89"/>
        <v>1479278</v>
      </c>
      <c r="P1924">
        <f>INT(L1924*2.5)</f>
        <v>8875675</v>
      </c>
      <c r="Q1924">
        <f>INT(L1924/4)</f>
        <v>887567</v>
      </c>
      <c r="W1924" s="4" t="s">
        <v>8303</v>
      </c>
      <c r="X1924">
        <v>10</v>
      </c>
      <c r="Y1924" t="b">
        <f>IF(MOD(X1924,9)=0,N1924,IF(MOD(X1924,6)=0,N1924,IF(MOD(X1924,3)=0,N1924)))</f>
        <v>0</v>
      </c>
      <c r="Z1924" t="b">
        <f>IF(MOD(X1924,9)=0,O1924,IF(MOD(X1924,6)=0,O1924,IF(MOD(X1924,3)=0,O1924)))</f>
        <v>0</v>
      </c>
    </row>
    <row r="1925" spans="1:26">
      <c r="A1925" s="4" t="s">
        <v>2095</v>
      </c>
      <c r="B1925" s="3">
        <f>主线辅助!B1921</f>
        <v>54034951</v>
      </c>
      <c r="C1925" s="3">
        <v>8</v>
      </c>
      <c r="D1925" s="3">
        <v>100</v>
      </c>
      <c r="E1925" s="3">
        <v>3</v>
      </c>
      <c r="F1925" s="25">
        <f t="shared" si="87"/>
        <v>3921891</v>
      </c>
      <c r="G1925" s="25">
        <v>3566306</v>
      </c>
      <c r="H1925" s="26">
        <f>ROUND((F1925/4*5.5+F1925*2.7+F1925/4*10*1)*2,0)*C1925</f>
        <v>412582936</v>
      </c>
      <c r="I1925" s="26">
        <f t="shared" si="88"/>
        <v>375175392</v>
      </c>
      <c r="J1925" s="26"/>
      <c r="K1925" s="35">
        <f>MAX(G1925-MAX(G$5:G1924),0)</f>
        <v>16036</v>
      </c>
      <c r="L1925" s="35">
        <f>MAX(G$5:G1925)</f>
        <v>3566306</v>
      </c>
      <c r="M1925" s="3">
        <v>0.75</v>
      </c>
      <c r="N1925" s="38">
        <f>INT(B1925*0.2)</f>
        <v>10806990</v>
      </c>
      <c r="O1925" s="38">
        <f t="shared" si="89"/>
        <v>1485960</v>
      </c>
      <c r="P1925">
        <f>INT(L1925*2.5)</f>
        <v>8915765</v>
      </c>
      <c r="Q1925">
        <f>INT(L1925/4)</f>
        <v>891576</v>
      </c>
      <c r="W1925" s="4" t="s">
        <v>8304</v>
      </c>
      <c r="X1925">
        <v>1</v>
      </c>
      <c r="Y1925" t="b">
        <f>IF(MOD(X1925,9)=0,N1925,IF(MOD(X1925,6)=0,N1925,IF(MOD(X1925,3)=0,N1925)))</f>
        <v>0</v>
      </c>
      <c r="Z1925" t="b">
        <f>IF(MOD(X1925,9)=0,O1925,IF(MOD(X1925,6)=0,O1925,IF(MOD(X1925,3)=0,O1925)))</f>
        <v>0</v>
      </c>
    </row>
    <row r="1926" spans="1:26">
      <c r="A1926" s="4" t="s">
        <v>2096</v>
      </c>
      <c r="B1926" s="3">
        <f>主线辅助!B1922</f>
        <v>54074477</v>
      </c>
      <c r="C1926" s="3">
        <v>8</v>
      </c>
      <c r="D1926" s="3">
        <v>100</v>
      </c>
      <c r="E1926" s="3">
        <v>3</v>
      </c>
      <c r="F1926" s="25">
        <f t="shared" ref="F1926:F1989" si="90">INT(B1926/(5-1.9)/C1926/(D1926/2.7)*100/1.5)</f>
        <v>3924760</v>
      </c>
      <c r="G1926" s="25">
        <v>3568915</v>
      </c>
      <c r="H1926" s="26">
        <f>ROUND((F1926/4*5.5+F1926*2.7+F1926/4*10*1)*2,0)*C1926</f>
        <v>412884752</v>
      </c>
      <c r="I1926" s="26">
        <f t="shared" ref="I1926:I1989" si="91">ROUND((G1926/4*5.5+G1926*2.7+G1926/4*10*1)*2,0)*C1926</f>
        <v>375449856</v>
      </c>
      <c r="J1926" s="26"/>
      <c r="K1926" s="35">
        <f>MAX(G1926-MAX(G$5:G1925),0)</f>
        <v>2609</v>
      </c>
      <c r="L1926" s="35">
        <f>MAX(G$5:G1926)</f>
        <v>3568915</v>
      </c>
      <c r="M1926" s="3">
        <v>0.75</v>
      </c>
      <c r="N1926" s="38">
        <f>INT(B1926*0.2)</f>
        <v>10814895</v>
      </c>
      <c r="O1926" s="38">
        <f t="shared" ref="O1926:O1989" si="92">INT((P1926/15)+Q1926)</f>
        <v>1487047</v>
      </c>
      <c r="P1926">
        <f>INT(L1926*2.5)</f>
        <v>8922287</v>
      </c>
      <c r="Q1926">
        <f>INT(L1926/4)</f>
        <v>892228</v>
      </c>
      <c r="W1926" s="4" t="s">
        <v>8304</v>
      </c>
      <c r="X1926">
        <v>2</v>
      </c>
      <c r="Y1926" t="b">
        <f>IF(MOD(X1926,9)=0,N1926,IF(MOD(X1926,6)=0,N1926,IF(MOD(X1926,3)=0,N1926)))</f>
        <v>0</v>
      </c>
      <c r="Z1926" t="b">
        <f>IF(MOD(X1926,9)=0,O1926,IF(MOD(X1926,6)=0,O1926,IF(MOD(X1926,3)=0,O1926)))</f>
        <v>0</v>
      </c>
    </row>
    <row r="1927" spans="1:26">
      <c r="A1927" s="4" t="s">
        <v>2097</v>
      </c>
      <c r="B1927" s="3">
        <f>主线辅助!B1923</f>
        <v>54152852</v>
      </c>
      <c r="C1927" s="3">
        <v>8</v>
      </c>
      <c r="D1927" s="3">
        <v>100</v>
      </c>
      <c r="E1927" s="3">
        <v>3</v>
      </c>
      <c r="F1927" s="25">
        <f t="shared" si="90"/>
        <v>3930448</v>
      </c>
      <c r="G1927" s="25">
        <v>3574088</v>
      </c>
      <c r="H1927" s="26">
        <f>ROUND((F1927/4*5.5+F1927*2.7+F1927/4*10*1)*2,0)*C1927</f>
        <v>413483128</v>
      </c>
      <c r="I1927" s="26">
        <f t="shared" si="91"/>
        <v>375994056</v>
      </c>
      <c r="J1927" s="26"/>
      <c r="K1927" s="35">
        <f>MAX(G1927-MAX(G$5:G1926),0)</f>
        <v>5173</v>
      </c>
      <c r="L1927" s="35">
        <f>MAX(G$5:G1927)</f>
        <v>3574088</v>
      </c>
      <c r="M1927" s="3">
        <v>0.75</v>
      </c>
      <c r="N1927" s="38">
        <f>INT(B1927*0.2)</f>
        <v>10830570</v>
      </c>
      <c r="O1927" s="38">
        <f t="shared" si="92"/>
        <v>1489203</v>
      </c>
      <c r="P1927">
        <f>INT(L1927*2.5)</f>
        <v>8935220</v>
      </c>
      <c r="Q1927">
        <f>INT(L1927/4)</f>
        <v>893522</v>
      </c>
      <c r="W1927" s="4" t="s">
        <v>8304</v>
      </c>
      <c r="X1927">
        <v>3</v>
      </c>
      <c r="Y1927">
        <f>IF(MOD(X1927,9)=0,N1927,IF(MOD(X1927,6)=0,N1927,IF(MOD(X1927,3)=0,N1927)))</f>
        <v>10830570</v>
      </c>
      <c r="Z1927">
        <f>IF(MOD(X1927,9)=0,O1927,IF(MOD(X1927,6)=0,O1927,IF(MOD(X1927,3)=0,O1927)))</f>
        <v>1489203</v>
      </c>
    </row>
    <row r="1928" spans="1:26">
      <c r="A1928" s="4" t="s">
        <v>2098</v>
      </c>
      <c r="B1928" s="3">
        <f>主线辅助!B1924</f>
        <v>54192430</v>
      </c>
      <c r="C1928" s="3">
        <v>8</v>
      </c>
      <c r="D1928" s="3">
        <v>100</v>
      </c>
      <c r="E1928" s="3">
        <v>3</v>
      </c>
      <c r="F1928" s="25">
        <f t="shared" si="90"/>
        <v>3933321</v>
      </c>
      <c r="G1928" s="25">
        <v>3576700</v>
      </c>
      <c r="H1928" s="26">
        <f>ROUND((F1928/4*5.5+F1928*2.7+F1928/4*10*1)*2,0)*C1928</f>
        <v>413785368</v>
      </c>
      <c r="I1928" s="26">
        <f t="shared" si="91"/>
        <v>376268840</v>
      </c>
      <c r="J1928" s="26"/>
      <c r="K1928" s="35">
        <f>MAX(G1928-MAX(G$5:G1927),0)</f>
        <v>2612</v>
      </c>
      <c r="L1928" s="35">
        <f>MAX(G$5:G1928)</f>
        <v>3576700</v>
      </c>
      <c r="M1928" s="3">
        <v>0.75</v>
      </c>
      <c r="N1928" s="38">
        <f>INT(B1928*0.2)</f>
        <v>10838486</v>
      </c>
      <c r="O1928" s="38">
        <f t="shared" si="92"/>
        <v>1490291</v>
      </c>
      <c r="P1928">
        <f>INT(L1928*2.5)</f>
        <v>8941750</v>
      </c>
      <c r="Q1928">
        <f>INT(L1928/4)</f>
        <v>894175</v>
      </c>
      <c r="W1928" s="4" t="s">
        <v>8304</v>
      </c>
      <c r="X1928">
        <v>4</v>
      </c>
      <c r="Y1928" t="b">
        <f>IF(MOD(X1928,9)=0,N1928,IF(MOD(X1928,6)=0,N1928,IF(MOD(X1928,3)=0,N1928)))</f>
        <v>0</v>
      </c>
      <c r="Z1928" t="b">
        <f>IF(MOD(X1928,9)=0,O1928,IF(MOD(X1928,6)=0,O1928,IF(MOD(X1928,3)=0,O1928)))</f>
        <v>0</v>
      </c>
    </row>
    <row r="1929" spans="1:26">
      <c r="A1929" s="4" t="s">
        <v>2099</v>
      </c>
      <c r="B1929" s="3">
        <f>主线辅助!B1925</f>
        <v>54232011</v>
      </c>
      <c r="C1929" s="3">
        <v>8</v>
      </c>
      <c r="D1929" s="3">
        <v>100</v>
      </c>
      <c r="E1929" s="3">
        <v>3</v>
      </c>
      <c r="F1929" s="25">
        <f t="shared" si="90"/>
        <v>3936194</v>
      </c>
      <c r="G1929" s="25">
        <v>3579312</v>
      </c>
      <c r="H1929" s="26">
        <f>ROUND((F1929/4*5.5+F1929*2.7+F1929/4*10*1)*2,0)*C1929</f>
        <v>414087608</v>
      </c>
      <c r="I1929" s="26">
        <f t="shared" si="91"/>
        <v>376543624</v>
      </c>
      <c r="J1929" s="26"/>
      <c r="K1929" s="35">
        <f>MAX(G1929-MAX(G$5:G1928),0)</f>
        <v>2612</v>
      </c>
      <c r="L1929" s="35">
        <f>MAX(G$5:G1929)</f>
        <v>3579312</v>
      </c>
      <c r="M1929" s="3">
        <v>0.75</v>
      </c>
      <c r="N1929" s="38">
        <f>INT(B1929*0.2)</f>
        <v>10846402</v>
      </c>
      <c r="O1929" s="38">
        <f t="shared" si="92"/>
        <v>1491380</v>
      </c>
      <c r="P1929">
        <f>INT(L1929*2.5)</f>
        <v>8948280</v>
      </c>
      <c r="Q1929">
        <f>INT(L1929/4)</f>
        <v>894828</v>
      </c>
      <c r="W1929" s="4" t="s">
        <v>8304</v>
      </c>
      <c r="X1929">
        <v>5</v>
      </c>
      <c r="Y1929" t="b">
        <f>IF(MOD(X1929,9)=0,N1929,IF(MOD(X1929,6)=0,N1929,IF(MOD(X1929,3)=0,N1929)))</f>
        <v>0</v>
      </c>
      <c r="Z1929" t="b">
        <f>IF(MOD(X1929,9)=0,O1929,IF(MOD(X1929,6)=0,O1929,IF(MOD(X1929,3)=0,O1929)))</f>
        <v>0</v>
      </c>
    </row>
    <row r="1930" spans="1:26">
      <c r="A1930" s="4" t="s">
        <v>2100</v>
      </c>
      <c r="B1930" s="3">
        <f>主线辅助!B1926</f>
        <v>54310559</v>
      </c>
      <c r="C1930" s="3">
        <v>8</v>
      </c>
      <c r="D1930" s="3">
        <v>100</v>
      </c>
      <c r="E1930" s="3">
        <v>3</v>
      </c>
      <c r="F1930" s="25">
        <f t="shared" si="90"/>
        <v>3941895</v>
      </c>
      <c r="G1930" s="25">
        <v>3584496</v>
      </c>
      <c r="H1930" s="26">
        <f>ROUND((F1930/4*5.5+F1930*2.7+F1930/4*10*1)*2,0)*C1930</f>
        <v>414687352</v>
      </c>
      <c r="I1930" s="26">
        <f t="shared" si="91"/>
        <v>377088976</v>
      </c>
      <c r="J1930" s="26"/>
      <c r="K1930" s="35">
        <f>MAX(G1930-MAX(G$5:G1929),0)</f>
        <v>5184</v>
      </c>
      <c r="L1930" s="35">
        <f>MAX(G$5:G1930)</f>
        <v>3584496</v>
      </c>
      <c r="M1930" s="3">
        <v>0.75</v>
      </c>
      <c r="N1930" s="38">
        <f>INT(B1930*0.2)</f>
        <v>10862111</v>
      </c>
      <c r="O1930" s="38">
        <f t="shared" si="92"/>
        <v>1493540</v>
      </c>
      <c r="P1930">
        <f>INT(L1930*2.5)</f>
        <v>8961240</v>
      </c>
      <c r="Q1930">
        <f>INT(L1930/4)</f>
        <v>896124</v>
      </c>
      <c r="W1930" s="4" t="s">
        <v>8304</v>
      </c>
      <c r="X1930">
        <v>6</v>
      </c>
      <c r="Y1930">
        <f>IF(MOD(X1930,9)=0,N1930,IF(MOD(X1930,6)=0,N1930,IF(MOD(X1930,3)=0,N1930)))</f>
        <v>10862111</v>
      </c>
      <c r="Z1930">
        <f>IF(MOD(X1930,9)=0,O1930,IF(MOD(X1930,6)=0,O1930,IF(MOD(X1930,3)=0,O1930)))</f>
        <v>1493540</v>
      </c>
    </row>
    <row r="1931" spans="1:26">
      <c r="A1931" s="4" t="s">
        <v>2101</v>
      </c>
      <c r="B1931" s="3">
        <f>主线辅助!B1927</f>
        <v>54350190</v>
      </c>
      <c r="C1931" s="3">
        <v>8</v>
      </c>
      <c r="D1931" s="3">
        <v>100</v>
      </c>
      <c r="E1931" s="3">
        <v>3</v>
      </c>
      <c r="F1931" s="25">
        <f t="shared" si="90"/>
        <v>3944771</v>
      </c>
      <c r="G1931" s="25">
        <v>3587112</v>
      </c>
      <c r="H1931" s="26">
        <f>ROUND((F1931/4*5.5+F1931*2.7+F1931/4*10*1)*2,0)*C1931</f>
        <v>414989912</v>
      </c>
      <c r="I1931" s="26">
        <f t="shared" si="91"/>
        <v>377364184</v>
      </c>
      <c r="J1931" s="26"/>
      <c r="K1931" s="35">
        <f>MAX(G1931-MAX(G$5:G1930),0)</f>
        <v>2616</v>
      </c>
      <c r="L1931" s="35">
        <f>MAX(G$5:G1931)</f>
        <v>3587112</v>
      </c>
      <c r="M1931" s="3">
        <v>0.75</v>
      </c>
      <c r="N1931" s="38">
        <f>INT(B1931*0.2)</f>
        <v>10870038</v>
      </c>
      <c r="O1931" s="38">
        <f t="shared" si="92"/>
        <v>1494630</v>
      </c>
      <c r="P1931">
        <f>INT(L1931*2.5)</f>
        <v>8967780</v>
      </c>
      <c r="Q1931">
        <f>INT(L1931/4)</f>
        <v>896778</v>
      </c>
      <c r="W1931" s="4" t="s">
        <v>8304</v>
      </c>
      <c r="X1931">
        <v>7</v>
      </c>
      <c r="Y1931" t="b">
        <f>IF(MOD(X1931,9)=0,N1931,IF(MOD(X1931,6)=0,N1931,IF(MOD(X1931,3)=0,N1931)))</f>
        <v>0</v>
      </c>
      <c r="Z1931" t="b">
        <f>IF(MOD(X1931,9)=0,O1931,IF(MOD(X1931,6)=0,O1931,IF(MOD(X1931,3)=0,O1931)))</f>
        <v>0</v>
      </c>
    </row>
    <row r="1932" spans="1:26">
      <c r="A1932" s="4" t="s">
        <v>2102</v>
      </c>
      <c r="B1932" s="3">
        <f>主线辅助!B1928</f>
        <v>54389828</v>
      </c>
      <c r="C1932" s="3">
        <v>8</v>
      </c>
      <c r="D1932" s="3">
        <v>100</v>
      </c>
      <c r="E1932" s="3">
        <v>3</v>
      </c>
      <c r="F1932" s="25">
        <f t="shared" si="90"/>
        <v>3947648</v>
      </c>
      <c r="G1932" s="25">
        <v>3589728</v>
      </c>
      <c r="H1932" s="26">
        <f>ROUND((F1932/4*5.5+F1932*2.7+F1932/4*10*1)*2,0)*C1932</f>
        <v>415292568</v>
      </c>
      <c r="I1932" s="26">
        <f t="shared" si="91"/>
        <v>377639384</v>
      </c>
      <c r="J1932" s="26"/>
      <c r="K1932" s="35">
        <f>MAX(G1932-MAX(G$5:G1931),0)</f>
        <v>2616</v>
      </c>
      <c r="L1932" s="35">
        <f>MAX(G$5:G1932)</f>
        <v>3589728</v>
      </c>
      <c r="M1932" s="3">
        <v>0.75</v>
      </c>
      <c r="N1932" s="38">
        <f>INT(B1932*0.2)</f>
        <v>10877965</v>
      </c>
      <c r="O1932" s="38">
        <f t="shared" si="92"/>
        <v>1495720</v>
      </c>
      <c r="P1932">
        <f>INT(L1932*2.5)</f>
        <v>8974320</v>
      </c>
      <c r="Q1932">
        <f>INT(L1932/4)</f>
        <v>897432</v>
      </c>
      <c r="W1932" s="4" t="s">
        <v>8304</v>
      </c>
      <c r="X1932">
        <v>8</v>
      </c>
      <c r="Y1932" t="b">
        <f>IF(MOD(X1932,9)=0,N1932,IF(MOD(X1932,6)=0,N1932,IF(MOD(X1932,3)=0,N1932)))</f>
        <v>0</v>
      </c>
      <c r="Z1932" t="b">
        <f>IF(MOD(X1932,9)=0,O1932,IF(MOD(X1932,6)=0,O1932,IF(MOD(X1932,3)=0,O1932)))</f>
        <v>0</v>
      </c>
    </row>
    <row r="1933" spans="1:26">
      <c r="A1933" s="4" t="s">
        <v>2103</v>
      </c>
      <c r="B1933" s="3">
        <f>主线辅助!B1929</f>
        <v>54468548</v>
      </c>
      <c r="C1933" s="3">
        <v>8</v>
      </c>
      <c r="D1933" s="3">
        <v>100</v>
      </c>
      <c r="E1933" s="3">
        <v>3</v>
      </c>
      <c r="F1933" s="25">
        <f t="shared" si="90"/>
        <v>3953362</v>
      </c>
      <c r="G1933" s="25">
        <v>3594924</v>
      </c>
      <c r="H1933" s="26">
        <f>ROUND((F1933/4*5.5+F1933*2.7+F1933/4*10*1)*2,0)*C1933</f>
        <v>415893680</v>
      </c>
      <c r="I1933" s="26">
        <f t="shared" si="91"/>
        <v>378186008</v>
      </c>
      <c r="J1933" s="26"/>
      <c r="K1933" s="35">
        <f>MAX(G1933-MAX(G$5:G1932),0)</f>
        <v>5196</v>
      </c>
      <c r="L1933" s="35">
        <f>MAX(G$5:G1933)</f>
        <v>3594924</v>
      </c>
      <c r="M1933" s="3">
        <v>0.75</v>
      </c>
      <c r="N1933" s="38">
        <f>INT(B1933*0.2)</f>
        <v>10893709</v>
      </c>
      <c r="O1933" s="38">
        <f t="shared" si="92"/>
        <v>1497885</v>
      </c>
      <c r="P1933">
        <f>INT(L1933*2.5)</f>
        <v>8987310</v>
      </c>
      <c r="Q1933">
        <f>INT(L1933/4)</f>
        <v>898731</v>
      </c>
      <c r="W1933" s="4" t="s">
        <v>8304</v>
      </c>
      <c r="X1933">
        <v>9</v>
      </c>
      <c r="Y1933">
        <f>IF(MOD(X1933,9)=0,N1933,IF(MOD(X1933,6)=0,N1933,IF(MOD(X1933,3)=0,N1933)))</f>
        <v>10893709</v>
      </c>
      <c r="Z1933">
        <f>IF(MOD(X1933,9)=0,O1933,IF(MOD(X1933,6)=0,O1933,IF(MOD(X1933,3)=0,O1933)))</f>
        <v>1497885</v>
      </c>
    </row>
    <row r="1934" spans="1:26">
      <c r="A1934" s="4" t="s">
        <v>398</v>
      </c>
      <c r="B1934" s="3">
        <f>主线辅助!B1930</f>
        <v>54508233</v>
      </c>
      <c r="C1934" s="3">
        <v>8</v>
      </c>
      <c r="D1934" s="3">
        <v>100</v>
      </c>
      <c r="E1934" s="3">
        <v>3</v>
      </c>
      <c r="F1934" s="25">
        <f t="shared" si="90"/>
        <v>3956242</v>
      </c>
      <c r="G1934" s="25">
        <v>3597543</v>
      </c>
      <c r="H1934" s="26">
        <f>ROUND((F1934/4*5.5+F1934*2.7+F1934/4*10*1)*2,0)*C1934</f>
        <v>416196656</v>
      </c>
      <c r="I1934" s="26">
        <f t="shared" si="91"/>
        <v>378461520</v>
      </c>
      <c r="J1934" s="26"/>
      <c r="K1934" s="35">
        <f>MAX(G1934-MAX(G$5:G1933),0)</f>
        <v>2619</v>
      </c>
      <c r="L1934" s="35">
        <f>MAX(G$5:G1934)</f>
        <v>3597543</v>
      </c>
      <c r="M1934" s="3">
        <v>0.75</v>
      </c>
      <c r="N1934" s="38">
        <f>INT(B1934*0.2)</f>
        <v>10901646</v>
      </c>
      <c r="O1934" s="38">
        <f t="shared" si="92"/>
        <v>1498975</v>
      </c>
      <c r="P1934">
        <f>INT(L1934*2.5)</f>
        <v>8993857</v>
      </c>
      <c r="Q1934">
        <f>INT(L1934/4)</f>
        <v>899385</v>
      </c>
      <c r="W1934" s="4" t="s">
        <v>8304</v>
      </c>
      <c r="X1934">
        <v>10</v>
      </c>
      <c r="Y1934" t="b">
        <f>IF(MOD(X1934,9)=0,N1934,IF(MOD(X1934,6)=0,N1934,IF(MOD(X1934,3)=0,N1934)))</f>
        <v>0</v>
      </c>
      <c r="Z1934" t="b">
        <f>IF(MOD(X1934,9)=0,O1934,IF(MOD(X1934,6)=0,O1934,IF(MOD(X1934,3)=0,O1934)))</f>
        <v>0</v>
      </c>
    </row>
    <row r="1935" spans="1:26">
      <c r="A1935" s="4" t="s">
        <v>2104</v>
      </c>
      <c r="B1935" s="3">
        <f>主线辅助!B1931</f>
        <v>54752540</v>
      </c>
      <c r="C1935" s="3">
        <v>8</v>
      </c>
      <c r="D1935" s="3">
        <v>100</v>
      </c>
      <c r="E1935" s="3">
        <v>3</v>
      </c>
      <c r="F1935" s="25">
        <f t="shared" si="90"/>
        <v>3973974</v>
      </c>
      <c r="G1935" s="25">
        <v>3613667</v>
      </c>
      <c r="H1935" s="26">
        <f>ROUND((F1935/4*5.5+F1935*2.7+F1935/4*10*1)*2,0)*C1935</f>
        <v>418062064</v>
      </c>
      <c r="I1935" s="26">
        <f t="shared" si="91"/>
        <v>380157768</v>
      </c>
      <c r="J1935" s="26"/>
      <c r="K1935" s="35">
        <f>MAX(G1935-MAX(G$5:G1934),0)</f>
        <v>16124</v>
      </c>
      <c r="L1935" s="35">
        <f>MAX(G$5:G1935)</f>
        <v>3613667</v>
      </c>
      <c r="M1935" s="3">
        <v>0.75</v>
      </c>
      <c r="N1935" s="38">
        <f>INT(B1935*0.2)</f>
        <v>10950508</v>
      </c>
      <c r="O1935" s="38">
        <f t="shared" si="92"/>
        <v>1505693</v>
      </c>
      <c r="P1935">
        <f>INT(L1935*2.5)</f>
        <v>9034167</v>
      </c>
      <c r="Q1935">
        <f>INT(L1935/4)</f>
        <v>903416</v>
      </c>
      <c r="W1935" s="4" t="s">
        <v>8305</v>
      </c>
      <c r="X1935">
        <v>1</v>
      </c>
      <c r="Y1935" t="b">
        <f>IF(MOD(X1935,9)=0,N1935,IF(MOD(X1935,6)=0,N1935,IF(MOD(X1935,3)=0,N1935)))</f>
        <v>0</v>
      </c>
      <c r="Z1935" t="b">
        <f>IF(MOD(X1935,9)=0,O1935,IF(MOD(X1935,6)=0,O1935,IF(MOD(X1935,3)=0,O1935)))</f>
        <v>0</v>
      </c>
    </row>
    <row r="1936" spans="1:26">
      <c r="A1936" s="4" t="s">
        <v>2105</v>
      </c>
      <c r="B1936" s="3">
        <f>主线辅助!B1932</f>
        <v>54792275</v>
      </c>
      <c r="C1936" s="3">
        <v>8</v>
      </c>
      <c r="D1936" s="3">
        <v>100</v>
      </c>
      <c r="E1936" s="3">
        <v>3</v>
      </c>
      <c r="F1936" s="25">
        <f t="shared" si="90"/>
        <v>3976858</v>
      </c>
      <c r="G1936" s="25">
        <v>3616290</v>
      </c>
      <c r="H1936" s="26">
        <f>ROUND((F1936/4*5.5+F1936*2.7+F1936/4*10*1)*2,0)*C1936</f>
        <v>418365464</v>
      </c>
      <c r="I1936" s="26">
        <f t="shared" si="91"/>
        <v>380433712</v>
      </c>
      <c r="J1936" s="26"/>
      <c r="K1936" s="35">
        <f>MAX(G1936-MAX(G$5:G1935),0)</f>
        <v>2623</v>
      </c>
      <c r="L1936" s="35">
        <f>MAX(G$5:G1936)</f>
        <v>3616290</v>
      </c>
      <c r="M1936" s="3">
        <v>0.75</v>
      </c>
      <c r="N1936" s="38">
        <f>INT(B1936*0.2)</f>
        <v>10958455</v>
      </c>
      <c r="O1936" s="38">
        <f t="shared" si="92"/>
        <v>1506787</v>
      </c>
      <c r="P1936">
        <f>INT(L1936*2.5)</f>
        <v>9040725</v>
      </c>
      <c r="Q1936">
        <f>INT(L1936/4)</f>
        <v>904072</v>
      </c>
      <c r="W1936" s="4" t="s">
        <v>8305</v>
      </c>
      <c r="X1936">
        <v>2</v>
      </c>
      <c r="Y1936" t="b">
        <f>IF(MOD(X1936,9)=0,N1936,IF(MOD(X1936,6)=0,N1936,IF(MOD(X1936,3)=0,N1936)))</f>
        <v>0</v>
      </c>
      <c r="Z1936" t="b">
        <f>IF(MOD(X1936,9)=0,O1936,IF(MOD(X1936,6)=0,O1936,IF(MOD(X1936,3)=0,O1936)))</f>
        <v>0</v>
      </c>
    </row>
    <row r="1937" spans="1:26">
      <c r="A1937" s="4" t="s">
        <v>2106</v>
      </c>
      <c r="B1937" s="3">
        <f>主线辅助!B1933</f>
        <v>54871253</v>
      </c>
      <c r="C1937" s="3">
        <v>8</v>
      </c>
      <c r="D1937" s="3">
        <v>100</v>
      </c>
      <c r="E1937" s="3">
        <v>3</v>
      </c>
      <c r="F1937" s="25">
        <f t="shared" si="90"/>
        <v>3982590</v>
      </c>
      <c r="G1937" s="25">
        <v>3621502</v>
      </c>
      <c r="H1937" s="26">
        <f>ROUND((F1937/4*5.5+F1937*2.7+F1937/4*10*1)*2,0)*C1937</f>
        <v>418968472</v>
      </c>
      <c r="I1937" s="26">
        <f t="shared" si="91"/>
        <v>380982008</v>
      </c>
      <c r="J1937" s="26"/>
      <c r="K1937" s="35">
        <f>MAX(G1937-MAX(G$5:G1936),0)</f>
        <v>5212</v>
      </c>
      <c r="L1937" s="35">
        <f>MAX(G$5:G1937)</f>
        <v>3621502</v>
      </c>
      <c r="M1937" s="3">
        <v>0.75</v>
      </c>
      <c r="N1937" s="38">
        <f>INT(B1937*0.2)</f>
        <v>10974250</v>
      </c>
      <c r="O1937" s="38">
        <f t="shared" si="92"/>
        <v>1508958</v>
      </c>
      <c r="P1937">
        <f>INT(L1937*2.5)</f>
        <v>9053755</v>
      </c>
      <c r="Q1937">
        <f>INT(L1937/4)</f>
        <v>905375</v>
      </c>
      <c r="W1937" s="4" t="s">
        <v>8305</v>
      </c>
      <c r="X1937">
        <v>3</v>
      </c>
      <c r="Y1937">
        <f>IF(MOD(X1937,9)=0,N1937,IF(MOD(X1937,6)=0,N1937,IF(MOD(X1937,3)=0,N1937)))</f>
        <v>10974250</v>
      </c>
      <c r="Z1937">
        <f>IF(MOD(X1937,9)=0,O1937,IF(MOD(X1937,6)=0,O1937,IF(MOD(X1937,3)=0,O1937)))</f>
        <v>1508958</v>
      </c>
    </row>
    <row r="1938" spans="1:26">
      <c r="A1938" s="4" t="s">
        <v>2107</v>
      </c>
      <c r="B1938" s="3">
        <f>主线辅助!B1934</f>
        <v>54911035</v>
      </c>
      <c r="C1938" s="3">
        <v>8</v>
      </c>
      <c r="D1938" s="3">
        <v>100</v>
      </c>
      <c r="E1938" s="3">
        <v>3</v>
      </c>
      <c r="F1938" s="25">
        <f t="shared" si="90"/>
        <v>3985478</v>
      </c>
      <c r="G1938" s="25">
        <v>3624128</v>
      </c>
      <c r="H1938" s="26">
        <f>ROUND((F1938/4*5.5+F1938*2.7+F1938/4*10*1)*2,0)*C1938</f>
        <v>419272288</v>
      </c>
      <c r="I1938" s="26">
        <f t="shared" si="91"/>
        <v>381258264</v>
      </c>
      <c r="J1938" s="26"/>
      <c r="K1938" s="35">
        <f>MAX(G1938-MAX(G$5:G1937),0)</f>
        <v>2626</v>
      </c>
      <c r="L1938" s="35">
        <f>MAX(G$5:G1938)</f>
        <v>3624128</v>
      </c>
      <c r="M1938" s="3">
        <v>0.75</v>
      </c>
      <c r="N1938" s="38">
        <f>INT(B1938*0.2)</f>
        <v>10982207</v>
      </c>
      <c r="O1938" s="38">
        <f t="shared" si="92"/>
        <v>1510053</v>
      </c>
      <c r="P1938">
        <f>INT(L1938*2.5)</f>
        <v>9060320</v>
      </c>
      <c r="Q1938">
        <f>INT(L1938/4)</f>
        <v>906032</v>
      </c>
      <c r="W1938" s="4" t="s">
        <v>8305</v>
      </c>
      <c r="X1938">
        <v>4</v>
      </c>
      <c r="Y1938" t="b">
        <f>IF(MOD(X1938,9)=0,N1938,IF(MOD(X1938,6)=0,N1938,IF(MOD(X1938,3)=0,N1938)))</f>
        <v>0</v>
      </c>
      <c r="Z1938" t="b">
        <f>IF(MOD(X1938,9)=0,O1938,IF(MOD(X1938,6)=0,O1938,IF(MOD(X1938,3)=0,O1938)))</f>
        <v>0</v>
      </c>
    </row>
    <row r="1939" spans="1:26">
      <c r="A1939" s="4" t="s">
        <v>2108</v>
      </c>
      <c r="B1939" s="3">
        <f>主线辅助!B1935</f>
        <v>54950825</v>
      </c>
      <c r="C1939" s="3">
        <v>8</v>
      </c>
      <c r="D1939" s="3">
        <v>100</v>
      </c>
      <c r="E1939" s="3">
        <v>3</v>
      </c>
      <c r="F1939" s="25">
        <f t="shared" si="90"/>
        <v>3988366</v>
      </c>
      <c r="G1939" s="25">
        <v>3626754</v>
      </c>
      <c r="H1939" s="26">
        <f>ROUND((F1939/4*5.5+F1939*2.7+F1939/4*10*1)*2,0)*C1939</f>
        <v>419576104</v>
      </c>
      <c r="I1939" s="26">
        <f t="shared" si="91"/>
        <v>381534520</v>
      </c>
      <c r="J1939" s="26"/>
      <c r="K1939" s="35">
        <f>MAX(G1939-MAX(G$5:G1938),0)</f>
        <v>2626</v>
      </c>
      <c r="L1939" s="35">
        <f>MAX(G$5:G1939)</f>
        <v>3626754</v>
      </c>
      <c r="M1939" s="3">
        <v>0.75</v>
      </c>
      <c r="N1939" s="38">
        <f>INT(B1939*0.2)</f>
        <v>10990165</v>
      </c>
      <c r="O1939" s="38">
        <f t="shared" si="92"/>
        <v>1511147</v>
      </c>
      <c r="P1939">
        <f>INT(L1939*2.5)</f>
        <v>9066885</v>
      </c>
      <c r="Q1939">
        <f>INT(L1939/4)</f>
        <v>906688</v>
      </c>
      <c r="W1939" s="4" t="s">
        <v>8305</v>
      </c>
      <c r="X1939">
        <v>5</v>
      </c>
      <c r="Y1939" t="b">
        <f>IF(MOD(X1939,9)=0,N1939,IF(MOD(X1939,6)=0,N1939,IF(MOD(X1939,3)=0,N1939)))</f>
        <v>0</v>
      </c>
      <c r="Z1939" t="b">
        <f>IF(MOD(X1939,9)=0,O1939,IF(MOD(X1939,6)=0,O1939,IF(MOD(X1939,3)=0,O1939)))</f>
        <v>0</v>
      </c>
    </row>
    <row r="1940" spans="1:26">
      <c r="A1940" s="4" t="s">
        <v>2109</v>
      </c>
      <c r="B1940" s="3">
        <f>主线辅助!B1936</f>
        <v>55029977</v>
      </c>
      <c r="C1940" s="3">
        <v>8</v>
      </c>
      <c r="D1940" s="3">
        <v>100</v>
      </c>
      <c r="E1940" s="3">
        <v>3</v>
      </c>
      <c r="F1940" s="25">
        <f t="shared" si="90"/>
        <v>3994111</v>
      </c>
      <c r="G1940" s="25">
        <v>3631978</v>
      </c>
      <c r="H1940" s="26">
        <f>ROUND((F1940/4*5.5+F1940*2.7+F1940/4*10*1)*2,0)*C1940</f>
        <v>420180480</v>
      </c>
      <c r="I1940" s="26">
        <f t="shared" si="91"/>
        <v>382084088</v>
      </c>
      <c r="J1940" s="26"/>
      <c r="K1940" s="35">
        <f>MAX(G1940-MAX(G$5:G1939),0)</f>
        <v>5224</v>
      </c>
      <c r="L1940" s="35">
        <f>MAX(G$5:G1940)</f>
        <v>3631978</v>
      </c>
      <c r="M1940" s="3">
        <v>0.75</v>
      </c>
      <c r="N1940" s="38">
        <f>INT(B1940*0.2)</f>
        <v>11005995</v>
      </c>
      <c r="O1940" s="38">
        <f t="shared" si="92"/>
        <v>1513323</v>
      </c>
      <c r="P1940">
        <f>INT(L1940*2.5)</f>
        <v>9079945</v>
      </c>
      <c r="Q1940">
        <f>INT(L1940/4)</f>
        <v>907994</v>
      </c>
      <c r="W1940" s="4" t="s">
        <v>8305</v>
      </c>
      <c r="X1940">
        <v>6</v>
      </c>
      <c r="Y1940">
        <f>IF(MOD(X1940,9)=0,N1940,IF(MOD(X1940,6)=0,N1940,IF(MOD(X1940,3)=0,N1940)))</f>
        <v>11005995</v>
      </c>
      <c r="Z1940">
        <f>IF(MOD(X1940,9)=0,O1940,IF(MOD(X1940,6)=0,O1940,IF(MOD(X1940,3)=0,O1940)))</f>
        <v>1513323</v>
      </c>
    </row>
    <row r="1941" spans="1:26">
      <c r="A1941" s="4" t="s">
        <v>2110</v>
      </c>
      <c r="B1941" s="3">
        <f>主线辅助!B1937</f>
        <v>55069814</v>
      </c>
      <c r="C1941" s="3">
        <v>8</v>
      </c>
      <c r="D1941" s="3">
        <v>100</v>
      </c>
      <c r="E1941" s="3">
        <v>3</v>
      </c>
      <c r="F1941" s="25">
        <f t="shared" si="90"/>
        <v>3997002</v>
      </c>
      <c r="G1941" s="25">
        <v>3634607</v>
      </c>
      <c r="H1941" s="26">
        <f>ROUND((F1941/4*5.5+F1941*2.7+F1941/4*10*1)*2,0)*C1941</f>
        <v>420484608</v>
      </c>
      <c r="I1941" s="26">
        <f t="shared" si="91"/>
        <v>382360656</v>
      </c>
      <c r="J1941" s="26"/>
      <c r="K1941" s="35">
        <f>MAX(G1941-MAX(G$5:G1940),0)</f>
        <v>2629</v>
      </c>
      <c r="L1941" s="35">
        <f>MAX(G$5:G1941)</f>
        <v>3634607</v>
      </c>
      <c r="M1941" s="3">
        <v>0.75</v>
      </c>
      <c r="N1941" s="38">
        <f>INT(B1941*0.2)</f>
        <v>11013962</v>
      </c>
      <c r="O1941" s="38">
        <f t="shared" si="92"/>
        <v>1514418</v>
      </c>
      <c r="P1941">
        <f>INT(L1941*2.5)</f>
        <v>9086517</v>
      </c>
      <c r="Q1941">
        <f>INT(L1941/4)</f>
        <v>908651</v>
      </c>
      <c r="W1941" s="4" t="s">
        <v>8305</v>
      </c>
      <c r="X1941">
        <v>7</v>
      </c>
      <c r="Y1941" t="b">
        <f>IF(MOD(X1941,9)=0,N1941,IF(MOD(X1941,6)=0,N1941,IF(MOD(X1941,3)=0,N1941)))</f>
        <v>0</v>
      </c>
      <c r="Z1941" t="b">
        <f>IF(MOD(X1941,9)=0,O1941,IF(MOD(X1941,6)=0,O1941,IF(MOD(X1941,3)=0,O1941)))</f>
        <v>0</v>
      </c>
    </row>
    <row r="1942" spans="1:26">
      <c r="A1942" s="4" t="s">
        <v>2111</v>
      </c>
      <c r="B1942" s="3">
        <f>主线辅助!B1938</f>
        <v>55109656</v>
      </c>
      <c r="C1942" s="3">
        <v>8</v>
      </c>
      <c r="D1942" s="3">
        <v>100</v>
      </c>
      <c r="E1942" s="3">
        <v>3</v>
      </c>
      <c r="F1942" s="25">
        <f t="shared" si="90"/>
        <v>3999894</v>
      </c>
      <c r="G1942" s="25">
        <v>3637237</v>
      </c>
      <c r="H1942" s="26">
        <f>ROUND((F1942/4*5.5+F1942*2.7+F1942/4*10*1)*2,0)*C1942</f>
        <v>420788848</v>
      </c>
      <c r="I1942" s="26">
        <f t="shared" si="91"/>
        <v>382637336</v>
      </c>
      <c r="J1942" s="26"/>
      <c r="K1942" s="35">
        <f>MAX(G1942-MAX(G$5:G1941),0)</f>
        <v>2630</v>
      </c>
      <c r="L1942" s="35">
        <f>MAX(G$5:G1942)</f>
        <v>3637237</v>
      </c>
      <c r="M1942" s="3">
        <v>0.75</v>
      </c>
      <c r="N1942" s="38">
        <f>INT(B1942*0.2)</f>
        <v>11021931</v>
      </c>
      <c r="O1942" s="38">
        <f t="shared" si="92"/>
        <v>1515515</v>
      </c>
      <c r="P1942">
        <f>INT(L1942*2.5)</f>
        <v>9093092</v>
      </c>
      <c r="Q1942">
        <f>INT(L1942/4)</f>
        <v>909309</v>
      </c>
      <c r="W1942" s="4" t="s">
        <v>8305</v>
      </c>
      <c r="X1942">
        <v>8</v>
      </c>
      <c r="Y1942" t="b">
        <f>IF(MOD(X1942,9)=0,N1942,IF(MOD(X1942,6)=0,N1942,IF(MOD(X1942,3)=0,N1942)))</f>
        <v>0</v>
      </c>
      <c r="Z1942" t="b">
        <f>IF(MOD(X1942,9)=0,O1942,IF(MOD(X1942,6)=0,O1942,IF(MOD(X1942,3)=0,O1942)))</f>
        <v>0</v>
      </c>
    </row>
    <row r="1943" spans="1:26">
      <c r="A1943" s="4" t="s">
        <v>2112</v>
      </c>
      <c r="B1943" s="3">
        <f>主线辅助!B1939</f>
        <v>55188982</v>
      </c>
      <c r="C1943" s="3">
        <v>8</v>
      </c>
      <c r="D1943" s="3">
        <v>100</v>
      </c>
      <c r="E1943" s="3">
        <v>3</v>
      </c>
      <c r="F1943" s="25">
        <f t="shared" si="90"/>
        <v>4005651</v>
      </c>
      <c r="G1943" s="25">
        <v>3642472</v>
      </c>
      <c r="H1943" s="26">
        <f>ROUND((F1943/4*5.5+F1943*2.7+F1943/4*10*1)*2,0)*C1943</f>
        <v>421394488</v>
      </c>
      <c r="I1943" s="26">
        <f t="shared" si="91"/>
        <v>383188056</v>
      </c>
      <c r="J1943" s="26"/>
      <c r="K1943" s="35">
        <f>MAX(G1943-MAX(G$5:G1942),0)</f>
        <v>5235</v>
      </c>
      <c r="L1943" s="35">
        <f>MAX(G$5:G1943)</f>
        <v>3642472</v>
      </c>
      <c r="M1943" s="3">
        <v>0.75</v>
      </c>
      <c r="N1943" s="38">
        <f>INT(B1943*0.2)</f>
        <v>11037796</v>
      </c>
      <c r="O1943" s="38">
        <f t="shared" si="92"/>
        <v>1517696</v>
      </c>
      <c r="P1943">
        <f>INT(L1943*2.5)</f>
        <v>9106180</v>
      </c>
      <c r="Q1943">
        <f>INT(L1943/4)</f>
        <v>910618</v>
      </c>
      <c r="W1943" s="4" t="s">
        <v>8305</v>
      </c>
      <c r="X1943">
        <v>9</v>
      </c>
      <c r="Y1943">
        <f>IF(MOD(X1943,9)=0,N1943,IF(MOD(X1943,6)=0,N1943,IF(MOD(X1943,3)=0,N1943)))</f>
        <v>11037796</v>
      </c>
      <c r="Z1943">
        <f>IF(MOD(X1943,9)=0,O1943,IF(MOD(X1943,6)=0,O1943,IF(MOD(X1943,3)=0,O1943)))</f>
        <v>1517696</v>
      </c>
    </row>
    <row r="1944" spans="1:26">
      <c r="A1944" s="4" t="s">
        <v>400</v>
      </c>
      <c r="B1944" s="3">
        <f>主线辅助!B1940</f>
        <v>55228874</v>
      </c>
      <c r="C1944" s="3">
        <v>8</v>
      </c>
      <c r="D1944" s="3">
        <v>100</v>
      </c>
      <c r="E1944" s="3">
        <v>3</v>
      </c>
      <c r="F1944" s="25">
        <f t="shared" si="90"/>
        <v>4008547</v>
      </c>
      <c r="G1944" s="25">
        <v>3645105</v>
      </c>
      <c r="H1944" s="26">
        <f>ROUND((F1944/4*5.5+F1944*2.7+F1944/4*10*1)*2,0)*C1944</f>
        <v>421699144</v>
      </c>
      <c r="I1944" s="26">
        <f t="shared" si="91"/>
        <v>383465048</v>
      </c>
      <c r="J1944" s="26"/>
      <c r="K1944" s="35">
        <f>MAX(G1944-MAX(G$5:G1943),0)</f>
        <v>2633</v>
      </c>
      <c r="L1944" s="35">
        <f>MAX(G$5:G1944)</f>
        <v>3645105</v>
      </c>
      <c r="M1944" s="3">
        <v>0.75</v>
      </c>
      <c r="N1944" s="38">
        <f>INT(B1944*0.2)</f>
        <v>11045774</v>
      </c>
      <c r="O1944" s="38">
        <f t="shared" si="92"/>
        <v>1518793</v>
      </c>
      <c r="P1944">
        <f>INT(L1944*2.5)</f>
        <v>9112762</v>
      </c>
      <c r="Q1944">
        <f>INT(L1944/4)</f>
        <v>911276</v>
      </c>
      <c r="W1944" s="4" t="s">
        <v>8305</v>
      </c>
      <c r="X1944">
        <v>10</v>
      </c>
      <c r="Y1944" t="b">
        <f>IF(MOD(X1944,9)=0,N1944,IF(MOD(X1944,6)=0,N1944,IF(MOD(X1944,3)=0,N1944)))</f>
        <v>0</v>
      </c>
      <c r="Z1944" t="b">
        <f>IF(MOD(X1944,9)=0,O1944,IF(MOD(X1944,6)=0,O1944,IF(MOD(X1944,3)=0,O1944)))</f>
        <v>0</v>
      </c>
    </row>
    <row r="1945" spans="1:26">
      <c r="A1945" s="4" t="s">
        <v>2113</v>
      </c>
      <c r="B1945" s="3">
        <f>主线辅助!B1941</f>
        <v>55474882</v>
      </c>
      <c r="C1945" s="3">
        <v>8</v>
      </c>
      <c r="D1945" s="3">
        <v>100</v>
      </c>
      <c r="E1945" s="3">
        <v>3</v>
      </c>
      <c r="F1945" s="25">
        <f t="shared" si="90"/>
        <v>4026402</v>
      </c>
      <c r="G1945" s="25">
        <v>3661342</v>
      </c>
      <c r="H1945" s="26">
        <f>ROUND((F1945/4*5.5+F1945*2.7+F1945/4*10*1)*2,0)*C1945</f>
        <v>423577488</v>
      </c>
      <c r="I1945" s="26">
        <f t="shared" si="91"/>
        <v>385173176</v>
      </c>
      <c r="J1945" s="26"/>
      <c r="K1945" s="35">
        <f>MAX(G1945-MAX(G$5:G1944),0)</f>
        <v>16237</v>
      </c>
      <c r="L1945" s="35">
        <f>MAX(G$5:G1945)</f>
        <v>3661342</v>
      </c>
      <c r="M1945" s="3">
        <v>0.75</v>
      </c>
      <c r="N1945" s="38">
        <f>INT(B1945*0.2)</f>
        <v>11094976</v>
      </c>
      <c r="O1945" s="38">
        <f t="shared" si="92"/>
        <v>1525558</v>
      </c>
      <c r="P1945">
        <f>INT(L1945*2.5)</f>
        <v>9153355</v>
      </c>
      <c r="Q1945">
        <f>INT(L1945/4)</f>
        <v>915335</v>
      </c>
      <c r="W1945" s="4" t="s">
        <v>8306</v>
      </c>
      <c r="X1945">
        <v>1</v>
      </c>
      <c r="Y1945" t="b">
        <f>IF(MOD(X1945,9)=0,N1945,IF(MOD(X1945,6)=0,N1945,IF(MOD(X1945,3)=0,N1945)))</f>
        <v>0</v>
      </c>
      <c r="Z1945" t="b">
        <f>IF(MOD(X1945,9)=0,O1945,IF(MOD(X1945,6)=0,O1945,IF(MOD(X1945,3)=0,O1945)))</f>
        <v>0</v>
      </c>
    </row>
    <row r="1946" spans="1:26">
      <c r="A1946" s="4" t="s">
        <v>2114</v>
      </c>
      <c r="B1946" s="3">
        <f>主线辅助!B1942</f>
        <v>55514824</v>
      </c>
      <c r="C1946" s="3">
        <v>8</v>
      </c>
      <c r="D1946" s="3">
        <v>100</v>
      </c>
      <c r="E1946" s="3">
        <v>3</v>
      </c>
      <c r="F1946" s="25">
        <f t="shared" si="90"/>
        <v>4029301</v>
      </c>
      <c r="G1946" s="25">
        <v>3663978</v>
      </c>
      <c r="H1946" s="26">
        <f>ROUND((F1946/4*5.5+F1946*2.7+F1946/4*10*1)*2,0)*C1946</f>
        <v>423882464</v>
      </c>
      <c r="I1946" s="26">
        <f t="shared" si="91"/>
        <v>385450488</v>
      </c>
      <c r="J1946" s="26"/>
      <c r="K1946" s="35">
        <f>MAX(G1946-MAX(G$5:G1945),0)</f>
        <v>2636</v>
      </c>
      <c r="L1946" s="35">
        <f>MAX(G$5:G1946)</f>
        <v>3663978</v>
      </c>
      <c r="M1946" s="3">
        <v>0.75</v>
      </c>
      <c r="N1946" s="38">
        <f>INT(B1946*0.2)</f>
        <v>11102964</v>
      </c>
      <c r="O1946" s="38">
        <f t="shared" si="92"/>
        <v>1526657</v>
      </c>
      <c r="P1946">
        <f>INT(L1946*2.5)</f>
        <v>9159945</v>
      </c>
      <c r="Q1946">
        <f>INT(L1946/4)</f>
        <v>915994</v>
      </c>
      <c r="W1946" s="4" t="s">
        <v>8306</v>
      </c>
      <c r="X1946">
        <v>2</v>
      </c>
      <c r="Y1946" t="b">
        <f>IF(MOD(X1946,9)=0,N1946,IF(MOD(X1946,6)=0,N1946,IF(MOD(X1946,3)=0,N1946)))</f>
        <v>0</v>
      </c>
      <c r="Z1946" t="b">
        <f>IF(MOD(X1946,9)=0,O1946,IF(MOD(X1946,6)=0,O1946,IF(MOD(X1946,3)=0,O1946)))</f>
        <v>0</v>
      </c>
    </row>
    <row r="1947" spans="1:26">
      <c r="A1947" s="4" t="s">
        <v>2115</v>
      </c>
      <c r="B1947" s="3">
        <f>主线辅助!B1943</f>
        <v>55594406</v>
      </c>
      <c r="C1947" s="3">
        <v>8</v>
      </c>
      <c r="D1947" s="3">
        <v>100</v>
      </c>
      <c r="E1947" s="3">
        <v>3</v>
      </c>
      <c r="F1947" s="25">
        <f t="shared" si="90"/>
        <v>4035077</v>
      </c>
      <c r="G1947" s="25">
        <v>3669230</v>
      </c>
      <c r="H1947" s="26">
        <f>ROUND((F1947/4*5.5+F1947*2.7+F1947/4*10*1)*2,0)*C1947</f>
        <v>424490104</v>
      </c>
      <c r="I1947" s="26">
        <f t="shared" si="91"/>
        <v>386003000</v>
      </c>
      <c r="J1947" s="26"/>
      <c r="K1947" s="35">
        <f>MAX(G1947-MAX(G$5:G1946),0)</f>
        <v>5252</v>
      </c>
      <c r="L1947" s="35">
        <f>MAX(G$5:G1947)</f>
        <v>3669230</v>
      </c>
      <c r="M1947" s="3">
        <v>0.75</v>
      </c>
      <c r="N1947" s="38">
        <f>INT(B1947*0.2)</f>
        <v>11118881</v>
      </c>
      <c r="O1947" s="38">
        <f t="shared" si="92"/>
        <v>1528845</v>
      </c>
      <c r="P1947">
        <f>INT(L1947*2.5)</f>
        <v>9173075</v>
      </c>
      <c r="Q1947">
        <f>INT(L1947/4)</f>
        <v>917307</v>
      </c>
      <c r="W1947" s="4" t="s">
        <v>8306</v>
      </c>
      <c r="X1947">
        <v>3</v>
      </c>
      <c r="Y1947">
        <f>IF(MOD(X1947,9)=0,N1947,IF(MOD(X1947,6)=0,N1947,IF(MOD(X1947,3)=0,N1947)))</f>
        <v>11118881</v>
      </c>
      <c r="Z1947">
        <f>IF(MOD(X1947,9)=0,O1947,IF(MOD(X1947,6)=0,O1947,IF(MOD(X1947,3)=0,O1947)))</f>
        <v>1528845</v>
      </c>
    </row>
    <row r="1948" spans="1:26">
      <c r="A1948" s="4" t="s">
        <v>2116</v>
      </c>
      <c r="B1948" s="3">
        <f>主线辅助!B1944</f>
        <v>55634395</v>
      </c>
      <c r="C1948" s="3">
        <v>8</v>
      </c>
      <c r="D1948" s="3">
        <v>100</v>
      </c>
      <c r="E1948" s="3">
        <v>3</v>
      </c>
      <c r="F1948" s="25">
        <f t="shared" si="90"/>
        <v>4037980</v>
      </c>
      <c r="G1948" s="25">
        <v>3671870</v>
      </c>
      <c r="H1948" s="26">
        <f>ROUND((F1948/4*5.5+F1948*2.7+F1948/4*10*1)*2,0)*C1948</f>
        <v>424795496</v>
      </c>
      <c r="I1948" s="26">
        <f t="shared" si="91"/>
        <v>386280728</v>
      </c>
      <c r="J1948" s="26"/>
      <c r="K1948" s="35">
        <f>MAX(G1948-MAX(G$5:G1947),0)</f>
        <v>2640</v>
      </c>
      <c r="L1948" s="35">
        <f>MAX(G$5:G1948)</f>
        <v>3671870</v>
      </c>
      <c r="M1948" s="3">
        <v>0.75</v>
      </c>
      <c r="N1948" s="38">
        <f>INT(B1948*0.2)</f>
        <v>11126879</v>
      </c>
      <c r="O1948" s="38">
        <f t="shared" si="92"/>
        <v>1529945</v>
      </c>
      <c r="P1948">
        <f>INT(L1948*2.5)</f>
        <v>9179675</v>
      </c>
      <c r="Q1948">
        <f>INT(L1948/4)</f>
        <v>917967</v>
      </c>
      <c r="W1948" s="4" t="s">
        <v>8306</v>
      </c>
      <c r="X1948">
        <v>4</v>
      </c>
      <c r="Y1948" t="b">
        <f>IF(MOD(X1948,9)=0,N1948,IF(MOD(X1948,6)=0,N1948,IF(MOD(X1948,3)=0,N1948)))</f>
        <v>0</v>
      </c>
      <c r="Z1948" t="b">
        <f>IF(MOD(X1948,9)=0,O1948,IF(MOD(X1948,6)=0,O1948,IF(MOD(X1948,3)=0,O1948)))</f>
        <v>0</v>
      </c>
    </row>
    <row r="1949" spans="1:26">
      <c r="A1949" s="4" t="s">
        <v>2117</v>
      </c>
      <c r="B1949" s="3">
        <f>主线辅助!B1945</f>
        <v>55674392</v>
      </c>
      <c r="C1949" s="3">
        <v>8</v>
      </c>
      <c r="D1949" s="3">
        <v>100</v>
      </c>
      <c r="E1949" s="3">
        <v>3</v>
      </c>
      <c r="F1949" s="25">
        <f t="shared" si="90"/>
        <v>4040883</v>
      </c>
      <c r="G1949" s="25">
        <v>3674509</v>
      </c>
      <c r="H1949" s="26">
        <f>ROUND((F1949/4*5.5+F1949*2.7+F1949/4*10*1)*2,0)*C1949</f>
        <v>425100888</v>
      </c>
      <c r="I1949" s="26">
        <f t="shared" si="91"/>
        <v>386558344</v>
      </c>
      <c r="J1949" s="26"/>
      <c r="K1949" s="35">
        <f>MAX(G1949-MAX(G$5:G1948),0)</f>
        <v>2639</v>
      </c>
      <c r="L1949" s="35">
        <f>MAX(G$5:G1949)</f>
        <v>3674509</v>
      </c>
      <c r="M1949" s="3">
        <v>0.75</v>
      </c>
      <c r="N1949" s="38">
        <f>INT(B1949*0.2)</f>
        <v>11134878</v>
      </c>
      <c r="O1949" s="38">
        <f t="shared" si="92"/>
        <v>1531045</v>
      </c>
      <c r="P1949">
        <f>INT(L1949*2.5)</f>
        <v>9186272</v>
      </c>
      <c r="Q1949">
        <f>INT(L1949/4)</f>
        <v>918627</v>
      </c>
      <c r="W1949" s="4" t="s">
        <v>8306</v>
      </c>
      <c r="X1949">
        <v>5</v>
      </c>
      <c r="Y1949" t="b">
        <f>IF(MOD(X1949,9)=0,N1949,IF(MOD(X1949,6)=0,N1949,IF(MOD(X1949,3)=0,N1949)))</f>
        <v>0</v>
      </c>
      <c r="Z1949" t="b">
        <f>IF(MOD(X1949,9)=0,O1949,IF(MOD(X1949,6)=0,O1949,IF(MOD(X1949,3)=0,O1949)))</f>
        <v>0</v>
      </c>
    </row>
    <row r="1950" spans="1:26">
      <c r="A1950" s="4" t="s">
        <v>2118</v>
      </c>
      <c r="B1950" s="3">
        <f>主线辅助!B1946</f>
        <v>55754148</v>
      </c>
      <c r="C1950" s="3">
        <v>8</v>
      </c>
      <c r="D1950" s="3">
        <v>100</v>
      </c>
      <c r="E1950" s="3">
        <v>3</v>
      </c>
      <c r="F1950" s="25">
        <f t="shared" si="90"/>
        <v>4046672</v>
      </c>
      <c r="G1950" s="25">
        <v>3679773</v>
      </c>
      <c r="H1950" s="26">
        <f>ROUND((F1950/4*5.5+F1950*2.7+F1950/4*10*1)*2,0)*C1950</f>
        <v>425709896</v>
      </c>
      <c r="I1950" s="26">
        <f t="shared" si="91"/>
        <v>387112120</v>
      </c>
      <c r="J1950" s="26"/>
      <c r="K1950" s="35">
        <f>MAX(G1950-MAX(G$5:G1949),0)</f>
        <v>5264</v>
      </c>
      <c r="L1950" s="35">
        <f>MAX(G$5:G1950)</f>
        <v>3679773</v>
      </c>
      <c r="M1950" s="3">
        <v>0.75</v>
      </c>
      <c r="N1950" s="38">
        <f>INT(B1950*0.2)</f>
        <v>11150829</v>
      </c>
      <c r="O1950" s="38">
        <f t="shared" si="92"/>
        <v>1533238</v>
      </c>
      <c r="P1950">
        <f>INT(L1950*2.5)</f>
        <v>9199432</v>
      </c>
      <c r="Q1950">
        <f>INT(L1950/4)</f>
        <v>919943</v>
      </c>
      <c r="W1950" s="4" t="s">
        <v>8306</v>
      </c>
      <c r="X1950">
        <v>6</v>
      </c>
      <c r="Y1950">
        <f>IF(MOD(X1950,9)=0,N1950,IF(MOD(X1950,6)=0,N1950,IF(MOD(X1950,3)=0,N1950)))</f>
        <v>11150829</v>
      </c>
      <c r="Z1950">
        <f>IF(MOD(X1950,9)=0,O1950,IF(MOD(X1950,6)=0,O1950,IF(MOD(X1950,3)=0,O1950)))</f>
        <v>1533238</v>
      </c>
    </row>
    <row r="1951" spans="1:26">
      <c r="A1951" s="4" t="s">
        <v>2119</v>
      </c>
      <c r="B1951" s="3">
        <f>主线辅助!B1947</f>
        <v>55794192</v>
      </c>
      <c r="C1951" s="3">
        <v>8</v>
      </c>
      <c r="D1951" s="3">
        <v>100</v>
      </c>
      <c r="E1951" s="3">
        <v>3</v>
      </c>
      <c r="F1951" s="25">
        <f t="shared" si="90"/>
        <v>4049578</v>
      </c>
      <c r="G1951" s="25">
        <v>3682416</v>
      </c>
      <c r="H1951" s="26">
        <f>ROUND((F1951/4*5.5+F1951*2.7+F1951/4*10*1)*2,0)*C1951</f>
        <v>426015608</v>
      </c>
      <c r="I1951" s="26">
        <f t="shared" si="91"/>
        <v>387390160</v>
      </c>
      <c r="J1951" s="26"/>
      <c r="K1951" s="35">
        <f>MAX(G1951-MAX(G$5:G1950),0)</f>
        <v>2643</v>
      </c>
      <c r="L1951" s="35">
        <f>MAX(G$5:G1951)</f>
        <v>3682416</v>
      </c>
      <c r="M1951" s="3">
        <v>0.75</v>
      </c>
      <c r="N1951" s="38">
        <f>INT(B1951*0.2)</f>
        <v>11158838</v>
      </c>
      <c r="O1951" s="38">
        <f t="shared" si="92"/>
        <v>1534340</v>
      </c>
      <c r="P1951">
        <f>INT(L1951*2.5)</f>
        <v>9206040</v>
      </c>
      <c r="Q1951">
        <f>INT(L1951/4)</f>
        <v>920604</v>
      </c>
      <c r="W1951" s="4" t="s">
        <v>8306</v>
      </c>
      <c r="X1951">
        <v>7</v>
      </c>
      <c r="Y1951" t="b">
        <f>IF(MOD(X1951,9)=0,N1951,IF(MOD(X1951,6)=0,N1951,IF(MOD(X1951,3)=0,N1951)))</f>
        <v>0</v>
      </c>
      <c r="Z1951" t="b">
        <f>IF(MOD(X1951,9)=0,O1951,IF(MOD(X1951,6)=0,O1951,IF(MOD(X1951,3)=0,O1951)))</f>
        <v>0</v>
      </c>
    </row>
    <row r="1952" spans="1:26">
      <c r="A1952" s="4" t="s">
        <v>2120</v>
      </c>
      <c r="B1952" s="3">
        <f>主线辅助!B1948</f>
        <v>55834244</v>
      </c>
      <c r="C1952" s="3">
        <v>8</v>
      </c>
      <c r="D1952" s="3">
        <v>100</v>
      </c>
      <c r="E1952" s="3">
        <v>3</v>
      </c>
      <c r="F1952" s="25">
        <f t="shared" si="90"/>
        <v>4052485</v>
      </c>
      <c r="G1952" s="25">
        <v>3685060</v>
      </c>
      <c r="H1952" s="26">
        <f>ROUND((F1952/4*5.5+F1952*2.7+F1952/4*10*1)*2,0)*C1952</f>
        <v>426321424</v>
      </c>
      <c r="I1952" s="26">
        <f t="shared" si="91"/>
        <v>387668312</v>
      </c>
      <c r="J1952" s="26"/>
      <c r="K1952" s="35">
        <f>MAX(G1952-MAX(G$5:G1951),0)</f>
        <v>2644</v>
      </c>
      <c r="L1952" s="35">
        <f>MAX(G$5:G1952)</f>
        <v>3685060</v>
      </c>
      <c r="M1952" s="3">
        <v>0.75</v>
      </c>
      <c r="N1952" s="38">
        <f>INT(B1952*0.2)</f>
        <v>11166848</v>
      </c>
      <c r="O1952" s="38">
        <f t="shared" si="92"/>
        <v>1535441</v>
      </c>
      <c r="P1952">
        <f>INT(L1952*2.5)</f>
        <v>9212650</v>
      </c>
      <c r="Q1952">
        <f>INT(L1952/4)</f>
        <v>921265</v>
      </c>
      <c r="W1952" s="4" t="s">
        <v>8306</v>
      </c>
      <c r="X1952">
        <v>8</v>
      </c>
      <c r="Y1952" t="b">
        <f>IF(MOD(X1952,9)=0,N1952,IF(MOD(X1952,6)=0,N1952,IF(MOD(X1952,3)=0,N1952)))</f>
        <v>0</v>
      </c>
      <c r="Z1952" t="b">
        <f>IF(MOD(X1952,9)=0,O1952,IF(MOD(X1952,6)=0,O1952,IF(MOD(X1952,3)=0,O1952)))</f>
        <v>0</v>
      </c>
    </row>
    <row r="1953" spans="1:26">
      <c r="A1953" s="4" t="s">
        <v>2121</v>
      </c>
      <c r="B1953" s="3">
        <f>主线辅助!B1949</f>
        <v>55914172</v>
      </c>
      <c r="C1953" s="3">
        <v>8</v>
      </c>
      <c r="D1953" s="3">
        <v>100</v>
      </c>
      <c r="E1953" s="3">
        <v>3</v>
      </c>
      <c r="F1953" s="25">
        <f t="shared" si="90"/>
        <v>4058286</v>
      </c>
      <c r="G1953" s="25">
        <v>3690335</v>
      </c>
      <c r="H1953" s="26">
        <f>ROUND((F1953/4*5.5+F1953*2.7+F1953/4*10*1)*2,0)*C1953</f>
        <v>426931688</v>
      </c>
      <c r="I1953" s="26">
        <f t="shared" si="91"/>
        <v>388223240</v>
      </c>
      <c r="J1953" s="26"/>
      <c r="K1953" s="35">
        <f>MAX(G1953-MAX(G$5:G1952),0)</f>
        <v>5275</v>
      </c>
      <c r="L1953" s="35">
        <f>MAX(G$5:G1953)</f>
        <v>3690335</v>
      </c>
      <c r="M1953" s="3">
        <v>0.75</v>
      </c>
      <c r="N1953" s="38">
        <f>INT(B1953*0.2)</f>
        <v>11182834</v>
      </c>
      <c r="O1953" s="38">
        <f t="shared" si="92"/>
        <v>1537638</v>
      </c>
      <c r="P1953">
        <f>INT(L1953*2.5)</f>
        <v>9225837</v>
      </c>
      <c r="Q1953">
        <f>INT(L1953/4)</f>
        <v>922583</v>
      </c>
      <c r="W1953" s="4" t="s">
        <v>8306</v>
      </c>
      <c r="X1953">
        <v>9</v>
      </c>
      <c r="Y1953">
        <f>IF(MOD(X1953,9)=0,N1953,IF(MOD(X1953,6)=0,N1953,IF(MOD(X1953,3)=0,N1953)))</f>
        <v>11182834</v>
      </c>
      <c r="Z1953">
        <f>IF(MOD(X1953,9)=0,O1953,IF(MOD(X1953,6)=0,O1953,IF(MOD(X1953,3)=0,O1953)))</f>
        <v>1537638</v>
      </c>
    </row>
    <row r="1954" spans="1:26">
      <c r="A1954" s="4" t="s">
        <v>402</v>
      </c>
      <c r="B1954" s="3">
        <f>主线辅助!B1950</f>
        <v>55954271</v>
      </c>
      <c r="C1954" s="3">
        <v>8</v>
      </c>
      <c r="D1954" s="3">
        <v>100</v>
      </c>
      <c r="E1954" s="3">
        <v>3</v>
      </c>
      <c r="F1954" s="25">
        <f t="shared" si="90"/>
        <v>4061197</v>
      </c>
      <c r="G1954" s="25">
        <v>3692981</v>
      </c>
      <c r="H1954" s="26">
        <f>ROUND((F1954/4*5.5+F1954*2.7+F1954/4*10*1)*2,0)*C1954</f>
        <v>427237928</v>
      </c>
      <c r="I1954" s="26">
        <f t="shared" si="91"/>
        <v>388501600</v>
      </c>
      <c r="J1954" s="26"/>
      <c r="K1954" s="35">
        <f>MAX(G1954-MAX(G$5:G1953),0)</f>
        <v>2646</v>
      </c>
      <c r="L1954" s="35">
        <f>MAX(G$5:G1954)</f>
        <v>3692981</v>
      </c>
      <c r="M1954" s="3">
        <v>0.75</v>
      </c>
      <c r="N1954" s="38">
        <f>INT(B1954*0.2)</f>
        <v>11190854</v>
      </c>
      <c r="O1954" s="38">
        <f t="shared" si="92"/>
        <v>1538741</v>
      </c>
      <c r="P1954">
        <f>INT(L1954*2.5)</f>
        <v>9232452</v>
      </c>
      <c r="Q1954">
        <f>INT(L1954/4)</f>
        <v>923245</v>
      </c>
      <c r="W1954" s="4" t="s">
        <v>8306</v>
      </c>
      <c r="X1954">
        <v>10</v>
      </c>
      <c r="Y1954" t="b">
        <f>IF(MOD(X1954,9)=0,N1954,IF(MOD(X1954,6)=0,N1954,IF(MOD(X1954,3)=0,N1954)))</f>
        <v>0</v>
      </c>
      <c r="Z1954" t="b">
        <f>IF(MOD(X1954,9)=0,O1954,IF(MOD(X1954,6)=0,O1954,IF(MOD(X1954,3)=0,O1954)))</f>
        <v>0</v>
      </c>
    </row>
    <row r="1955" spans="1:26">
      <c r="A1955" s="4" t="s">
        <v>2122</v>
      </c>
      <c r="B1955" s="3">
        <f>主线辅助!B1951</f>
        <v>56201982</v>
      </c>
      <c r="C1955" s="3">
        <v>8</v>
      </c>
      <c r="D1955" s="3">
        <v>102</v>
      </c>
      <c r="E1955" s="3">
        <v>3</v>
      </c>
      <c r="F1955" s="25">
        <f t="shared" si="90"/>
        <v>3999192</v>
      </c>
      <c r="G1955" s="25">
        <v>3636598</v>
      </c>
      <c r="H1955" s="26">
        <f>ROUND((F1955/4*5.5+F1955*2.7+F1955/4*10*1)*2,0)*C1955</f>
        <v>420715000</v>
      </c>
      <c r="I1955" s="26">
        <f t="shared" si="91"/>
        <v>382570112</v>
      </c>
      <c r="J1955" s="26"/>
      <c r="K1955" s="35">
        <f>MAX(G1955-MAX(G$5:G1954),0)</f>
        <v>0</v>
      </c>
      <c r="L1955" s="35">
        <f>MAX(G$5:G1955)</f>
        <v>3692981</v>
      </c>
      <c r="M1955" s="3">
        <v>0.75</v>
      </c>
      <c r="N1955" s="38">
        <f>INT(B1955*0.2)</f>
        <v>11240396</v>
      </c>
      <c r="O1955" s="38">
        <f t="shared" si="92"/>
        <v>1538741</v>
      </c>
      <c r="P1955">
        <f>INT(L1955*2.5)</f>
        <v>9232452</v>
      </c>
      <c r="Q1955">
        <f>INT(L1955/4)</f>
        <v>923245</v>
      </c>
      <c r="W1955" s="4" t="s">
        <v>8307</v>
      </c>
      <c r="X1955">
        <v>1</v>
      </c>
      <c r="Y1955" t="b">
        <f>IF(MOD(X1955,9)=0,N1955,IF(MOD(X1955,6)=0,N1955,IF(MOD(X1955,3)=0,N1955)))</f>
        <v>0</v>
      </c>
      <c r="Z1955" t="b">
        <f>IF(MOD(X1955,9)=0,O1955,IF(MOD(X1955,6)=0,O1955,IF(MOD(X1955,3)=0,O1955)))</f>
        <v>0</v>
      </c>
    </row>
    <row r="1956" spans="1:26">
      <c r="A1956" s="4" t="s">
        <v>2123</v>
      </c>
      <c r="B1956" s="3">
        <f>主线辅助!B1952</f>
        <v>56242130</v>
      </c>
      <c r="C1956" s="3">
        <v>8</v>
      </c>
      <c r="D1956" s="3">
        <v>102</v>
      </c>
      <c r="E1956" s="3">
        <v>3</v>
      </c>
      <c r="F1956" s="25">
        <f t="shared" si="90"/>
        <v>4002049</v>
      </c>
      <c r="G1956" s="25">
        <v>3639196</v>
      </c>
      <c r="H1956" s="26">
        <f>ROUND((F1956/4*5.5+F1956*2.7+F1956/4*10*1)*2,0)*C1956</f>
        <v>421015552</v>
      </c>
      <c r="I1956" s="26">
        <f t="shared" si="91"/>
        <v>382843416</v>
      </c>
      <c r="J1956" s="26"/>
      <c r="K1956" s="35">
        <f>MAX(G1956-MAX(G$5:G1955),0)</f>
        <v>0</v>
      </c>
      <c r="L1956" s="35">
        <f>MAX(G$5:G1956)</f>
        <v>3692981</v>
      </c>
      <c r="M1956" s="3">
        <v>0.75</v>
      </c>
      <c r="N1956" s="38">
        <f>INT(B1956*0.2)</f>
        <v>11248426</v>
      </c>
      <c r="O1956" s="38">
        <f t="shared" si="92"/>
        <v>1538741</v>
      </c>
      <c r="P1956">
        <f>INT(L1956*2.5)</f>
        <v>9232452</v>
      </c>
      <c r="Q1956">
        <f>INT(L1956/4)</f>
        <v>923245</v>
      </c>
      <c r="W1956" s="4" t="s">
        <v>8307</v>
      </c>
      <c r="X1956">
        <v>2</v>
      </c>
      <c r="Y1956" t="b">
        <f>IF(MOD(X1956,9)=0,N1956,IF(MOD(X1956,6)=0,N1956,IF(MOD(X1956,3)=0,N1956)))</f>
        <v>0</v>
      </c>
      <c r="Z1956" t="b">
        <f>IF(MOD(X1956,9)=0,O1956,IF(MOD(X1956,6)=0,O1956,IF(MOD(X1956,3)=0,O1956)))</f>
        <v>0</v>
      </c>
    </row>
    <row r="1957" spans="1:26">
      <c r="A1957" s="4" t="s">
        <v>2124</v>
      </c>
      <c r="B1957" s="3">
        <f>主线辅助!B1953</f>
        <v>56322318</v>
      </c>
      <c r="C1957" s="3">
        <v>8</v>
      </c>
      <c r="D1957" s="3">
        <v>102</v>
      </c>
      <c r="E1957" s="3">
        <v>3</v>
      </c>
      <c r="F1957" s="25">
        <f t="shared" si="90"/>
        <v>4007755</v>
      </c>
      <c r="G1957" s="25">
        <v>3644385</v>
      </c>
      <c r="H1957" s="26">
        <f>ROUND((F1957/4*5.5+F1957*2.7+F1957/4*10*1)*2,0)*C1957</f>
        <v>421615824</v>
      </c>
      <c r="I1957" s="26">
        <f t="shared" si="91"/>
        <v>383389304</v>
      </c>
      <c r="J1957" s="26"/>
      <c r="K1957" s="35">
        <f>MAX(G1957-MAX(G$5:G1956),0)</f>
        <v>0</v>
      </c>
      <c r="L1957" s="35">
        <f>MAX(G$5:G1957)</f>
        <v>3692981</v>
      </c>
      <c r="M1957" s="3">
        <v>0.75</v>
      </c>
      <c r="N1957" s="38">
        <f>INT(B1957*0.2)</f>
        <v>11264463</v>
      </c>
      <c r="O1957" s="38">
        <f t="shared" si="92"/>
        <v>1538741</v>
      </c>
      <c r="P1957">
        <f>INT(L1957*2.5)</f>
        <v>9232452</v>
      </c>
      <c r="Q1957">
        <f>INT(L1957/4)</f>
        <v>923245</v>
      </c>
      <c r="W1957" s="4" t="s">
        <v>8307</v>
      </c>
      <c r="X1957">
        <v>3</v>
      </c>
      <c r="Y1957">
        <f>IF(MOD(X1957,9)=0,N1957,IF(MOD(X1957,6)=0,N1957,IF(MOD(X1957,3)=0,N1957)))</f>
        <v>11264463</v>
      </c>
      <c r="Z1957">
        <f>IF(MOD(X1957,9)=0,O1957,IF(MOD(X1957,6)=0,O1957,IF(MOD(X1957,3)=0,O1957)))</f>
        <v>1538741</v>
      </c>
    </row>
    <row r="1958" spans="1:26">
      <c r="A1958" s="4" t="s">
        <v>2125</v>
      </c>
      <c r="B1958" s="3">
        <f>主线辅助!B1954</f>
        <v>56362516</v>
      </c>
      <c r="C1958" s="3">
        <v>8</v>
      </c>
      <c r="D1958" s="3">
        <v>102</v>
      </c>
      <c r="E1958" s="3">
        <v>3</v>
      </c>
      <c r="F1958" s="25">
        <f t="shared" si="90"/>
        <v>4010615</v>
      </c>
      <c r="G1958" s="25">
        <v>3646986</v>
      </c>
      <c r="H1958" s="26">
        <f>ROUND((F1958/4*5.5+F1958*2.7+F1958/4*10*1)*2,0)*C1958</f>
        <v>421916696</v>
      </c>
      <c r="I1958" s="26">
        <f t="shared" si="91"/>
        <v>383662928</v>
      </c>
      <c r="J1958" s="26"/>
      <c r="K1958" s="35">
        <f>MAX(G1958-MAX(G$5:G1957),0)</f>
        <v>0</v>
      </c>
      <c r="L1958" s="35">
        <f>MAX(G$5:G1958)</f>
        <v>3692981</v>
      </c>
      <c r="M1958" s="3">
        <v>0.75</v>
      </c>
      <c r="N1958" s="38">
        <f>INT(B1958*0.2)</f>
        <v>11272503</v>
      </c>
      <c r="O1958" s="38">
        <f t="shared" si="92"/>
        <v>1538741</v>
      </c>
      <c r="P1958">
        <f>INT(L1958*2.5)</f>
        <v>9232452</v>
      </c>
      <c r="Q1958">
        <f>INT(L1958/4)</f>
        <v>923245</v>
      </c>
      <c r="W1958" s="4" t="s">
        <v>8307</v>
      </c>
      <c r="X1958">
        <v>4</v>
      </c>
      <c r="Y1958" t="b">
        <f>IF(MOD(X1958,9)=0,N1958,IF(MOD(X1958,6)=0,N1958,IF(MOD(X1958,3)=0,N1958)))</f>
        <v>0</v>
      </c>
      <c r="Z1958" t="b">
        <f>IF(MOD(X1958,9)=0,O1958,IF(MOD(X1958,6)=0,O1958,IF(MOD(X1958,3)=0,O1958)))</f>
        <v>0</v>
      </c>
    </row>
    <row r="1959" spans="1:26">
      <c r="A1959" s="4" t="s">
        <v>2126</v>
      </c>
      <c r="B1959" s="3">
        <f>主线辅助!B1955</f>
        <v>56402720</v>
      </c>
      <c r="C1959" s="3">
        <v>8</v>
      </c>
      <c r="D1959" s="3">
        <v>102</v>
      </c>
      <c r="E1959" s="3">
        <v>3</v>
      </c>
      <c r="F1959" s="25">
        <f t="shared" si="90"/>
        <v>4013476</v>
      </c>
      <c r="G1959" s="25">
        <v>3649587</v>
      </c>
      <c r="H1959" s="26">
        <f>ROUND((F1959/4*5.5+F1959*2.7+F1959/4*10*1)*2,0)*C1959</f>
        <v>422217672</v>
      </c>
      <c r="I1959" s="26">
        <f t="shared" si="91"/>
        <v>383936552</v>
      </c>
      <c r="J1959" s="26"/>
      <c r="K1959" s="35">
        <f>MAX(G1959-MAX(G$5:G1958),0)</f>
        <v>0</v>
      </c>
      <c r="L1959" s="35">
        <f>MAX(G$5:G1959)</f>
        <v>3692981</v>
      </c>
      <c r="M1959" s="3">
        <v>0.75</v>
      </c>
      <c r="N1959" s="38">
        <f>INT(B1959*0.2)</f>
        <v>11280544</v>
      </c>
      <c r="O1959" s="38">
        <f t="shared" si="92"/>
        <v>1538741</v>
      </c>
      <c r="P1959">
        <f>INT(L1959*2.5)</f>
        <v>9232452</v>
      </c>
      <c r="Q1959">
        <f>INT(L1959/4)</f>
        <v>923245</v>
      </c>
      <c r="W1959" s="4" t="s">
        <v>8307</v>
      </c>
      <c r="X1959">
        <v>5</v>
      </c>
      <c r="Y1959" t="b">
        <f>IF(MOD(X1959,9)=0,N1959,IF(MOD(X1959,6)=0,N1959,IF(MOD(X1959,3)=0,N1959)))</f>
        <v>0</v>
      </c>
      <c r="Z1959" t="b">
        <f>IF(MOD(X1959,9)=0,O1959,IF(MOD(X1959,6)=0,O1959,IF(MOD(X1959,3)=0,O1959)))</f>
        <v>0</v>
      </c>
    </row>
    <row r="1960" spans="1:26">
      <c r="A1960" s="4" t="s">
        <v>2127</v>
      </c>
      <c r="B1960" s="3">
        <f>主线辅助!B1956</f>
        <v>56483080</v>
      </c>
      <c r="C1960" s="3">
        <v>8</v>
      </c>
      <c r="D1960" s="3">
        <v>102</v>
      </c>
      <c r="E1960" s="3">
        <v>3</v>
      </c>
      <c r="F1960" s="25">
        <f t="shared" si="90"/>
        <v>4019194</v>
      </c>
      <c r="G1960" s="25">
        <v>3654787</v>
      </c>
      <c r="H1960" s="26">
        <f>ROUND((F1960/4*5.5+F1960*2.7+F1960/4*10*1)*2,0)*C1960</f>
        <v>422819208</v>
      </c>
      <c r="I1960" s="26">
        <f t="shared" si="91"/>
        <v>384483592</v>
      </c>
      <c r="J1960" s="26"/>
      <c r="K1960" s="35">
        <f>MAX(G1960-MAX(G$5:G1959),0)</f>
        <v>0</v>
      </c>
      <c r="L1960" s="35">
        <f>MAX(G$5:G1960)</f>
        <v>3692981</v>
      </c>
      <c r="M1960" s="3">
        <v>0.75</v>
      </c>
      <c r="N1960" s="38">
        <f>INT(B1960*0.2)</f>
        <v>11296616</v>
      </c>
      <c r="O1960" s="38">
        <f t="shared" si="92"/>
        <v>1538741</v>
      </c>
      <c r="P1960">
        <f>INT(L1960*2.5)</f>
        <v>9232452</v>
      </c>
      <c r="Q1960">
        <f>INT(L1960/4)</f>
        <v>923245</v>
      </c>
      <c r="W1960" s="4" t="s">
        <v>8307</v>
      </c>
      <c r="X1960">
        <v>6</v>
      </c>
      <c r="Y1960">
        <f>IF(MOD(X1960,9)=0,N1960,IF(MOD(X1960,6)=0,N1960,IF(MOD(X1960,3)=0,N1960)))</f>
        <v>11296616</v>
      </c>
      <c r="Z1960">
        <f>IF(MOD(X1960,9)=0,O1960,IF(MOD(X1960,6)=0,O1960,IF(MOD(X1960,3)=0,O1960)))</f>
        <v>1538741</v>
      </c>
    </row>
    <row r="1961" spans="1:26">
      <c r="A1961" s="4" t="s">
        <v>2128</v>
      </c>
      <c r="B1961" s="3">
        <f>主线辅助!B1957</f>
        <v>56523333</v>
      </c>
      <c r="C1961" s="3">
        <v>8</v>
      </c>
      <c r="D1961" s="3">
        <v>102</v>
      </c>
      <c r="E1961" s="3">
        <v>3</v>
      </c>
      <c r="F1961" s="25">
        <f t="shared" si="90"/>
        <v>4022058</v>
      </c>
      <c r="G1961" s="25">
        <v>3657392</v>
      </c>
      <c r="H1961" s="26">
        <f>ROUND((F1961/4*5.5+F1961*2.7+F1961/4*10*1)*2,0)*C1961</f>
        <v>423120504</v>
      </c>
      <c r="I1961" s="26">
        <f t="shared" si="91"/>
        <v>384757640</v>
      </c>
      <c r="J1961" s="26"/>
      <c r="K1961" s="35">
        <f>MAX(G1961-MAX(G$5:G1960),0)</f>
        <v>0</v>
      </c>
      <c r="L1961" s="35">
        <f>MAX(G$5:G1961)</f>
        <v>3692981</v>
      </c>
      <c r="M1961" s="3">
        <v>0.75</v>
      </c>
      <c r="N1961" s="38">
        <f>INT(B1961*0.2)</f>
        <v>11304666</v>
      </c>
      <c r="O1961" s="38">
        <f t="shared" si="92"/>
        <v>1538741</v>
      </c>
      <c r="P1961">
        <f>INT(L1961*2.5)</f>
        <v>9232452</v>
      </c>
      <c r="Q1961">
        <f>INT(L1961/4)</f>
        <v>923245</v>
      </c>
      <c r="W1961" s="4" t="s">
        <v>8307</v>
      </c>
      <c r="X1961">
        <v>7</v>
      </c>
      <c r="Y1961" t="b">
        <f>IF(MOD(X1961,9)=0,N1961,IF(MOD(X1961,6)=0,N1961,IF(MOD(X1961,3)=0,N1961)))</f>
        <v>0</v>
      </c>
      <c r="Z1961" t="b">
        <f>IF(MOD(X1961,9)=0,O1961,IF(MOD(X1961,6)=0,O1961,IF(MOD(X1961,3)=0,O1961)))</f>
        <v>0</v>
      </c>
    </row>
    <row r="1962" spans="1:26">
      <c r="A1962" s="4" t="s">
        <v>2129</v>
      </c>
      <c r="B1962" s="3">
        <f>主线辅助!B1958</f>
        <v>56563589</v>
      </c>
      <c r="C1962" s="3">
        <v>8</v>
      </c>
      <c r="D1962" s="3">
        <v>102</v>
      </c>
      <c r="E1962" s="3">
        <v>3</v>
      </c>
      <c r="F1962" s="25">
        <f t="shared" si="90"/>
        <v>4024923</v>
      </c>
      <c r="G1962" s="25">
        <v>3659996</v>
      </c>
      <c r="H1962" s="26">
        <f>ROUND((F1962/4*5.5+F1962*2.7+F1962/4*10*1)*2,0)*C1962</f>
        <v>423421896</v>
      </c>
      <c r="I1962" s="26">
        <f t="shared" si="91"/>
        <v>385031576</v>
      </c>
      <c r="J1962" s="26"/>
      <c r="K1962" s="35">
        <f>MAX(G1962-MAX(G$5:G1961),0)</f>
        <v>0</v>
      </c>
      <c r="L1962" s="35">
        <f>MAX(G$5:G1962)</f>
        <v>3692981</v>
      </c>
      <c r="M1962" s="3">
        <v>0.75</v>
      </c>
      <c r="N1962" s="38">
        <f>INT(B1962*0.2)</f>
        <v>11312717</v>
      </c>
      <c r="O1962" s="38">
        <f t="shared" si="92"/>
        <v>1538741</v>
      </c>
      <c r="P1962">
        <f>INT(L1962*2.5)</f>
        <v>9232452</v>
      </c>
      <c r="Q1962">
        <f>INT(L1962/4)</f>
        <v>923245</v>
      </c>
      <c r="W1962" s="4" t="s">
        <v>8307</v>
      </c>
      <c r="X1962">
        <v>8</v>
      </c>
      <c r="Y1962" t="b">
        <f>IF(MOD(X1962,9)=0,N1962,IF(MOD(X1962,6)=0,N1962,IF(MOD(X1962,3)=0,N1962)))</f>
        <v>0</v>
      </c>
      <c r="Z1962" t="b">
        <f>IF(MOD(X1962,9)=0,O1962,IF(MOD(X1962,6)=0,O1962,IF(MOD(X1962,3)=0,O1962)))</f>
        <v>0</v>
      </c>
    </row>
    <row r="1963" spans="1:26">
      <c r="A1963" s="4" t="s">
        <v>2130</v>
      </c>
      <c r="B1963" s="3">
        <f>主线辅助!B1959</f>
        <v>56644126</v>
      </c>
      <c r="C1963" s="3">
        <v>8</v>
      </c>
      <c r="D1963" s="3">
        <v>102</v>
      </c>
      <c r="E1963" s="3">
        <v>3</v>
      </c>
      <c r="F1963" s="25">
        <f t="shared" si="90"/>
        <v>4030654</v>
      </c>
      <c r="G1963" s="25">
        <v>3665208</v>
      </c>
      <c r="H1963" s="26">
        <f>ROUND((F1963/4*5.5+F1963*2.7+F1963/4*10*1)*2,0)*C1963</f>
        <v>424024800</v>
      </c>
      <c r="I1963" s="26">
        <f t="shared" si="91"/>
        <v>385579880</v>
      </c>
      <c r="J1963" s="26"/>
      <c r="K1963" s="35">
        <f>MAX(G1963-MAX(G$5:G1962),0)</f>
        <v>0</v>
      </c>
      <c r="L1963" s="35">
        <f>MAX(G$5:G1963)</f>
        <v>3692981</v>
      </c>
      <c r="M1963" s="3">
        <v>0.75</v>
      </c>
      <c r="N1963" s="38">
        <f>INT(B1963*0.2)</f>
        <v>11328825</v>
      </c>
      <c r="O1963" s="38">
        <f t="shared" si="92"/>
        <v>1538741</v>
      </c>
      <c r="P1963">
        <f>INT(L1963*2.5)</f>
        <v>9232452</v>
      </c>
      <c r="Q1963">
        <f>INT(L1963/4)</f>
        <v>923245</v>
      </c>
      <c r="W1963" s="4" t="s">
        <v>8307</v>
      </c>
      <c r="X1963">
        <v>9</v>
      </c>
      <c r="Y1963">
        <f>IF(MOD(X1963,9)=0,N1963,IF(MOD(X1963,6)=0,N1963,IF(MOD(X1963,3)=0,N1963)))</f>
        <v>11328825</v>
      </c>
      <c r="Z1963">
        <f>IF(MOD(X1963,9)=0,O1963,IF(MOD(X1963,6)=0,O1963,IF(MOD(X1963,3)=0,O1963)))</f>
        <v>1538741</v>
      </c>
    </row>
    <row r="1964" spans="1:26">
      <c r="A1964" s="4" t="s">
        <v>404</v>
      </c>
      <c r="B1964" s="3">
        <f>主线辅助!B1960</f>
        <v>56684432</v>
      </c>
      <c r="C1964" s="3">
        <v>8</v>
      </c>
      <c r="D1964" s="3">
        <v>102</v>
      </c>
      <c r="E1964" s="3">
        <v>3</v>
      </c>
      <c r="F1964" s="25">
        <f t="shared" si="90"/>
        <v>4033522</v>
      </c>
      <c r="G1964" s="25">
        <v>3667816</v>
      </c>
      <c r="H1964" s="26">
        <f>ROUND((F1964/4*5.5+F1964*2.7+F1964/4*10*1)*2,0)*C1964</f>
        <v>424326512</v>
      </c>
      <c r="I1964" s="26">
        <f t="shared" si="91"/>
        <v>385854240</v>
      </c>
      <c r="J1964" s="26"/>
      <c r="K1964" s="35">
        <f>MAX(G1964-MAX(G$5:G1963),0)</f>
        <v>0</v>
      </c>
      <c r="L1964" s="35">
        <f>MAX(G$5:G1964)</f>
        <v>3692981</v>
      </c>
      <c r="M1964" s="3">
        <v>0.75</v>
      </c>
      <c r="N1964" s="38">
        <f>INT(B1964*0.2)</f>
        <v>11336886</v>
      </c>
      <c r="O1964" s="38">
        <f t="shared" si="92"/>
        <v>1538741</v>
      </c>
      <c r="P1964">
        <f>INT(L1964*2.5)</f>
        <v>9232452</v>
      </c>
      <c r="Q1964">
        <f>INT(L1964/4)</f>
        <v>923245</v>
      </c>
      <c r="W1964" s="4" t="s">
        <v>8307</v>
      </c>
      <c r="X1964">
        <v>10</v>
      </c>
      <c r="Y1964" t="b">
        <f>IF(MOD(X1964,9)=0,N1964,IF(MOD(X1964,6)=0,N1964,IF(MOD(X1964,3)=0,N1964)))</f>
        <v>0</v>
      </c>
      <c r="Z1964" t="b">
        <f>IF(MOD(X1964,9)=0,O1964,IF(MOD(X1964,6)=0,O1964,IF(MOD(X1964,3)=0,O1964)))</f>
        <v>0</v>
      </c>
    </row>
    <row r="1965" spans="1:26">
      <c r="A1965" s="4" t="s">
        <v>2131</v>
      </c>
      <c r="B1965" s="3">
        <f>主线辅助!B1961</f>
        <v>56933848</v>
      </c>
      <c r="C1965" s="3">
        <v>8</v>
      </c>
      <c r="D1965" s="3">
        <v>102</v>
      </c>
      <c r="E1965" s="3">
        <v>3</v>
      </c>
      <c r="F1965" s="25">
        <f t="shared" si="90"/>
        <v>4051270</v>
      </c>
      <c r="G1965" s="25">
        <v>3683954</v>
      </c>
      <c r="H1965" s="26">
        <f>ROUND((F1965/4*5.5+F1965*2.7+F1965/4*10*1)*2,0)*C1965</f>
        <v>426193608</v>
      </c>
      <c r="I1965" s="26">
        <f t="shared" si="91"/>
        <v>387551960</v>
      </c>
      <c r="J1965" s="26"/>
      <c r="K1965" s="35">
        <f>MAX(G1965-MAX(G$5:G1964),0)</f>
        <v>0</v>
      </c>
      <c r="L1965" s="35">
        <f>MAX(G$5:G1965)</f>
        <v>3692981</v>
      </c>
      <c r="M1965" s="3">
        <v>0.75</v>
      </c>
      <c r="N1965" s="38">
        <f>INT(B1965*0.2)</f>
        <v>11386769</v>
      </c>
      <c r="O1965" s="38">
        <f t="shared" si="92"/>
        <v>1538741</v>
      </c>
      <c r="P1965">
        <f>INT(L1965*2.5)</f>
        <v>9232452</v>
      </c>
      <c r="Q1965">
        <f>INT(L1965/4)</f>
        <v>923245</v>
      </c>
      <c r="W1965" s="4" t="s">
        <v>8308</v>
      </c>
      <c r="X1965">
        <v>1</v>
      </c>
      <c r="Y1965" t="b">
        <f>IF(MOD(X1965,9)=0,N1965,IF(MOD(X1965,6)=0,N1965,IF(MOD(X1965,3)=0,N1965)))</f>
        <v>0</v>
      </c>
      <c r="Z1965" t="b">
        <f>IF(MOD(X1965,9)=0,O1965,IF(MOD(X1965,6)=0,O1965,IF(MOD(X1965,3)=0,O1965)))</f>
        <v>0</v>
      </c>
    </row>
    <row r="1966" spans="1:26">
      <c r="A1966" s="4" t="s">
        <v>2132</v>
      </c>
      <c r="B1966" s="3">
        <f>主线辅助!B1962</f>
        <v>56974204</v>
      </c>
      <c r="C1966" s="3">
        <v>8</v>
      </c>
      <c r="D1966" s="3">
        <v>102</v>
      </c>
      <c r="E1966" s="3">
        <v>3</v>
      </c>
      <c r="F1966" s="25">
        <f t="shared" si="90"/>
        <v>4054141</v>
      </c>
      <c r="G1966" s="25">
        <v>3686566</v>
      </c>
      <c r="H1966" s="26">
        <f>ROUND((F1966/4*5.5+F1966*2.7+F1966/4*10*1)*2,0)*C1966</f>
        <v>426495632</v>
      </c>
      <c r="I1966" s="26">
        <f t="shared" si="91"/>
        <v>387826744</v>
      </c>
      <c r="J1966" s="26"/>
      <c r="K1966" s="35">
        <f>MAX(G1966-MAX(G$5:G1965),0)</f>
        <v>0</v>
      </c>
      <c r="L1966" s="35">
        <f>MAX(G$5:G1966)</f>
        <v>3692981</v>
      </c>
      <c r="M1966" s="3">
        <v>0.75</v>
      </c>
      <c r="N1966" s="38">
        <f>INT(B1966*0.2)</f>
        <v>11394840</v>
      </c>
      <c r="O1966" s="38">
        <f t="shared" si="92"/>
        <v>1538741</v>
      </c>
      <c r="P1966">
        <f>INT(L1966*2.5)</f>
        <v>9232452</v>
      </c>
      <c r="Q1966">
        <f>INT(L1966/4)</f>
        <v>923245</v>
      </c>
      <c r="W1966" s="4" t="s">
        <v>8308</v>
      </c>
      <c r="X1966">
        <v>2</v>
      </c>
      <c r="Y1966" t="b">
        <f>IF(MOD(X1966,9)=0,N1966,IF(MOD(X1966,6)=0,N1966,IF(MOD(X1966,3)=0,N1966)))</f>
        <v>0</v>
      </c>
      <c r="Z1966" t="b">
        <f>IF(MOD(X1966,9)=0,O1966,IF(MOD(X1966,6)=0,O1966,IF(MOD(X1966,3)=0,O1966)))</f>
        <v>0</v>
      </c>
    </row>
    <row r="1967" spans="1:26">
      <c r="A1967" s="4" t="s">
        <v>2133</v>
      </c>
      <c r="B1967" s="3">
        <f>主线辅助!B1963</f>
        <v>57054997</v>
      </c>
      <c r="C1967" s="3">
        <v>8</v>
      </c>
      <c r="D1967" s="3">
        <v>102</v>
      </c>
      <c r="E1967" s="3">
        <v>3</v>
      </c>
      <c r="F1967" s="25">
        <f t="shared" si="90"/>
        <v>4059890</v>
      </c>
      <c r="G1967" s="25">
        <v>3691793</v>
      </c>
      <c r="H1967" s="26">
        <f>ROUND((F1967/4*5.5+F1967*2.7+F1967/4*10*1)*2,0)*C1967</f>
        <v>427100432</v>
      </c>
      <c r="I1967" s="26">
        <f t="shared" si="91"/>
        <v>388376624</v>
      </c>
      <c r="J1967" s="26"/>
      <c r="K1967" s="35">
        <f>MAX(G1967-MAX(G$5:G1966),0)</f>
        <v>0</v>
      </c>
      <c r="L1967" s="35">
        <f>MAX(G$5:G1967)</f>
        <v>3692981</v>
      </c>
      <c r="M1967" s="3">
        <v>0.75</v>
      </c>
      <c r="N1967" s="38">
        <f>INT(B1967*0.2)</f>
        <v>11410999</v>
      </c>
      <c r="O1967" s="38">
        <f t="shared" si="92"/>
        <v>1538741</v>
      </c>
      <c r="P1967">
        <f>INT(L1967*2.5)</f>
        <v>9232452</v>
      </c>
      <c r="Q1967">
        <f>INT(L1967/4)</f>
        <v>923245</v>
      </c>
      <c r="W1967" s="4" t="s">
        <v>8308</v>
      </c>
      <c r="X1967">
        <v>3</v>
      </c>
      <c r="Y1967">
        <f>IF(MOD(X1967,9)=0,N1967,IF(MOD(X1967,6)=0,N1967,IF(MOD(X1967,3)=0,N1967)))</f>
        <v>11410999</v>
      </c>
      <c r="Z1967">
        <f>IF(MOD(X1967,9)=0,O1967,IF(MOD(X1967,6)=0,O1967,IF(MOD(X1967,3)=0,O1967)))</f>
        <v>1538741</v>
      </c>
    </row>
    <row r="1968" spans="1:26">
      <c r="A1968" s="4" t="s">
        <v>2134</v>
      </c>
      <c r="B1968" s="3">
        <f>主线辅助!B1964</f>
        <v>57095403</v>
      </c>
      <c r="C1968" s="3">
        <v>8</v>
      </c>
      <c r="D1968" s="3">
        <v>102</v>
      </c>
      <c r="E1968" s="3">
        <v>3</v>
      </c>
      <c r="F1968" s="25">
        <f t="shared" si="90"/>
        <v>4062765</v>
      </c>
      <c r="G1968" s="25">
        <v>3694408</v>
      </c>
      <c r="H1968" s="26">
        <f>ROUND((F1968/4*5.5+F1968*2.7+F1968/4*10*1)*2,0)*C1968</f>
        <v>427402880</v>
      </c>
      <c r="I1968" s="26">
        <f t="shared" si="91"/>
        <v>388651720</v>
      </c>
      <c r="J1968" s="26"/>
      <c r="K1968" s="35">
        <f>MAX(G1968-MAX(G$5:G1967),0)</f>
        <v>1427</v>
      </c>
      <c r="L1968" s="35">
        <f>MAX(G$5:G1968)</f>
        <v>3694408</v>
      </c>
      <c r="M1968" s="3">
        <v>0.75</v>
      </c>
      <c r="N1968" s="38">
        <f>INT(B1968*0.2)</f>
        <v>11419080</v>
      </c>
      <c r="O1968" s="38">
        <f t="shared" si="92"/>
        <v>1539336</v>
      </c>
      <c r="P1968">
        <f>INT(L1968*2.5)</f>
        <v>9236020</v>
      </c>
      <c r="Q1968">
        <f>INT(L1968/4)</f>
        <v>923602</v>
      </c>
      <c r="W1968" s="4" t="s">
        <v>8308</v>
      </c>
      <c r="X1968">
        <v>4</v>
      </c>
      <c r="Y1968" t="b">
        <f>IF(MOD(X1968,9)=0,N1968,IF(MOD(X1968,6)=0,N1968,IF(MOD(X1968,3)=0,N1968)))</f>
        <v>0</v>
      </c>
      <c r="Z1968" t="b">
        <f>IF(MOD(X1968,9)=0,O1968,IF(MOD(X1968,6)=0,O1968,IF(MOD(X1968,3)=0,O1968)))</f>
        <v>0</v>
      </c>
    </row>
    <row r="1969" spans="1:26">
      <c r="A1969" s="4" t="s">
        <v>2135</v>
      </c>
      <c r="B1969" s="3">
        <f>主线辅助!B1965</f>
        <v>57135814</v>
      </c>
      <c r="C1969" s="3">
        <v>8</v>
      </c>
      <c r="D1969" s="3">
        <v>102</v>
      </c>
      <c r="E1969" s="3">
        <v>3</v>
      </c>
      <c r="F1969" s="25">
        <f t="shared" si="90"/>
        <v>4065641</v>
      </c>
      <c r="G1969" s="25">
        <v>3697023</v>
      </c>
      <c r="H1969" s="26">
        <f>ROUND((F1969/4*5.5+F1969*2.7+F1969/4*10*1)*2,0)*C1969</f>
        <v>427705432</v>
      </c>
      <c r="I1969" s="26">
        <f t="shared" si="91"/>
        <v>388926816</v>
      </c>
      <c r="J1969" s="26"/>
      <c r="K1969" s="35">
        <f>MAX(G1969-MAX(G$5:G1968),0)</f>
        <v>2615</v>
      </c>
      <c r="L1969" s="35">
        <f>MAX(G$5:G1969)</f>
        <v>3697023</v>
      </c>
      <c r="M1969" s="3">
        <v>0.75</v>
      </c>
      <c r="N1969" s="38">
        <f>INT(B1969*0.2)</f>
        <v>11427162</v>
      </c>
      <c r="O1969" s="38">
        <f t="shared" si="92"/>
        <v>1540425</v>
      </c>
      <c r="P1969">
        <f>INT(L1969*2.5)</f>
        <v>9242557</v>
      </c>
      <c r="Q1969">
        <f>INT(L1969/4)</f>
        <v>924255</v>
      </c>
      <c r="W1969" s="4" t="s">
        <v>8308</v>
      </c>
      <c r="X1969">
        <v>5</v>
      </c>
      <c r="Y1969" t="b">
        <f>IF(MOD(X1969,9)=0,N1969,IF(MOD(X1969,6)=0,N1969,IF(MOD(X1969,3)=0,N1969)))</f>
        <v>0</v>
      </c>
      <c r="Z1969" t="b">
        <f>IF(MOD(X1969,9)=0,O1969,IF(MOD(X1969,6)=0,O1969,IF(MOD(X1969,3)=0,O1969)))</f>
        <v>0</v>
      </c>
    </row>
    <row r="1970" spans="1:26">
      <c r="A1970" s="4" t="s">
        <v>2136</v>
      </c>
      <c r="B1970" s="3">
        <f>主线辅助!B1966</f>
        <v>57216780</v>
      </c>
      <c r="C1970" s="3">
        <v>8</v>
      </c>
      <c r="D1970" s="3">
        <v>102</v>
      </c>
      <c r="E1970" s="3">
        <v>3</v>
      </c>
      <c r="F1970" s="25">
        <f t="shared" si="90"/>
        <v>4071402</v>
      </c>
      <c r="G1970" s="25">
        <v>3702262</v>
      </c>
      <c r="H1970" s="26">
        <f>ROUND((F1970/4*5.5+F1970*2.7+F1970/4*10*1)*2,0)*C1970</f>
        <v>428311488</v>
      </c>
      <c r="I1970" s="26">
        <f t="shared" si="91"/>
        <v>389477960</v>
      </c>
      <c r="J1970" s="26"/>
      <c r="K1970" s="35">
        <f>MAX(G1970-MAX(G$5:G1969),0)</f>
        <v>5239</v>
      </c>
      <c r="L1970" s="35">
        <f>MAX(G$5:G1970)</f>
        <v>3702262</v>
      </c>
      <c r="M1970" s="3">
        <v>0.75</v>
      </c>
      <c r="N1970" s="38">
        <f>INT(B1970*0.2)</f>
        <v>11443356</v>
      </c>
      <c r="O1970" s="38">
        <f t="shared" si="92"/>
        <v>1542608</v>
      </c>
      <c r="P1970">
        <f>INT(L1970*2.5)</f>
        <v>9255655</v>
      </c>
      <c r="Q1970">
        <f>INT(L1970/4)</f>
        <v>925565</v>
      </c>
      <c r="W1970" s="4" t="s">
        <v>8308</v>
      </c>
      <c r="X1970">
        <v>6</v>
      </c>
      <c r="Y1970">
        <f>IF(MOD(X1970,9)=0,N1970,IF(MOD(X1970,6)=0,N1970,IF(MOD(X1970,3)=0,N1970)))</f>
        <v>11443356</v>
      </c>
      <c r="Z1970">
        <f>IF(MOD(X1970,9)=0,O1970,IF(MOD(X1970,6)=0,O1970,IF(MOD(X1970,3)=0,O1970)))</f>
        <v>1542608</v>
      </c>
    </row>
    <row r="1971" spans="1:26">
      <c r="A1971" s="4" t="s">
        <v>2137</v>
      </c>
      <c r="B1971" s="3">
        <f>主线辅助!B1967</f>
        <v>57257241</v>
      </c>
      <c r="C1971" s="3">
        <v>8</v>
      </c>
      <c r="D1971" s="3">
        <v>102</v>
      </c>
      <c r="E1971" s="3">
        <v>3</v>
      </c>
      <c r="F1971" s="25">
        <f t="shared" si="90"/>
        <v>4074281</v>
      </c>
      <c r="G1971" s="25">
        <v>3704880</v>
      </c>
      <c r="H1971" s="26">
        <f>ROUND((F1971/4*5.5+F1971*2.7+F1971/4*10*1)*2,0)*C1971</f>
        <v>428614360</v>
      </c>
      <c r="I1971" s="26">
        <f t="shared" si="91"/>
        <v>389753376</v>
      </c>
      <c r="J1971" s="26"/>
      <c r="K1971" s="35">
        <f>MAX(G1971-MAX(G$5:G1970),0)</f>
        <v>2618</v>
      </c>
      <c r="L1971" s="35">
        <f>MAX(G$5:G1971)</f>
        <v>3704880</v>
      </c>
      <c r="M1971" s="3">
        <v>0.75</v>
      </c>
      <c r="N1971" s="38">
        <f>INT(B1971*0.2)</f>
        <v>11451448</v>
      </c>
      <c r="O1971" s="38">
        <f t="shared" si="92"/>
        <v>1543700</v>
      </c>
      <c r="P1971">
        <f>INT(L1971*2.5)</f>
        <v>9262200</v>
      </c>
      <c r="Q1971">
        <f>INT(L1971/4)</f>
        <v>926220</v>
      </c>
      <c r="W1971" s="4" t="s">
        <v>8308</v>
      </c>
      <c r="X1971">
        <v>7</v>
      </c>
      <c r="Y1971" t="b">
        <f>IF(MOD(X1971,9)=0,N1971,IF(MOD(X1971,6)=0,N1971,IF(MOD(X1971,3)=0,N1971)))</f>
        <v>0</v>
      </c>
      <c r="Z1971" t="b">
        <f>IF(MOD(X1971,9)=0,O1971,IF(MOD(X1971,6)=0,O1971,IF(MOD(X1971,3)=0,O1971)))</f>
        <v>0</v>
      </c>
    </row>
    <row r="1972" spans="1:26">
      <c r="A1972" s="4" t="s">
        <v>2138</v>
      </c>
      <c r="B1972" s="3">
        <f>主线辅助!B1968</f>
        <v>57297705</v>
      </c>
      <c r="C1972" s="3">
        <v>8</v>
      </c>
      <c r="D1972" s="3">
        <v>102</v>
      </c>
      <c r="E1972" s="3">
        <v>3</v>
      </c>
      <c r="F1972" s="25">
        <f t="shared" si="90"/>
        <v>4077161</v>
      </c>
      <c r="G1972" s="25">
        <v>3707498</v>
      </c>
      <c r="H1972" s="26">
        <f>ROUND((F1972/4*5.5+F1972*2.7+F1972/4*10*1)*2,0)*C1972</f>
        <v>428917336</v>
      </c>
      <c r="I1972" s="26">
        <f t="shared" si="91"/>
        <v>390028792</v>
      </c>
      <c r="J1972" s="26"/>
      <c r="K1972" s="35">
        <f>MAX(G1972-MAX(G$5:G1971),0)</f>
        <v>2618</v>
      </c>
      <c r="L1972" s="35">
        <f>MAX(G$5:G1972)</f>
        <v>3707498</v>
      </c>
      <c r="M1972" s="3">
        <v>0.75</v>
      </c>
      <c r="N1972" s="38">
        <f>INT(B1972*0.2)</f>
        <v>11459541</v>
      </c>
      <c r="O1972" s="38">
        <f t="shared" si="92"/>
        <v>1544790</v>
      </c>
      <c r="P1972">
        <f>INT(L1972*2.5)</f>
        <v>9268745</v>
      </c>
      <c r="Q1972">
        <f>INT(L1972/4)</f>
        <v>926874</v>
      </c>
      <c r="W1972" s="4" t="s">
        <v>8308</v>
      </c>
      <c r="X1972">
        <v>8</v>
      </c>
      <c r="Y1972" t="b">
        <f>IF(MOD(X1972,9)=0,N1972,IF(MOD(X1972,6)=0,N1972,IF(MOD(X1972,3)=0,N1972)))</f>
        <v>0</v>
      </c>
      <c r="Z1972" t="b">
        <f>IF(MOD(X1972,9)=0,O1972,IF(MOD(X1972,6)=0,O1972,IF(MOD(X1972,3)=0,O1972)))</f>
        <v>0</v>
      </c>
    </row>
    <row r="1973" spans="1:26">
      <c r="A1973" s="4" t="s">
        <v>2139</v>
      </c>
      <c r="B1973" s="3">
        <f>主线辅助!B1969</f>
        <v>57378848</v>
      </c>
      <c r="C1973" s="3">
        <v>8</v>
      </c>
      <c r="D1973" s="3">
        <v>102</v>
      </c>
      <c r="E1973" s="3">
        <v>3</v>
      </c>
      <c r="F1973" s="25">
        <f t="shared" si="90"/>
        <v>4082935</v>
      </c>
      <c r="G1973" s="25">
        <v>3712748</v>
      </c>
      <c r="H1973" s="26">
        <f>ROUND((F1973/4*5.5+F1973*2.7+F1973/4*10*1)*2,0)*C1973</f>
        <v>429524760</v>
      </c>
      <c r="I1973" s="26">
        <f t="shared" si="91"/>
        <v>390581088</v>
      </c>
      <c r="J1973" s="26"/>
      <c r="K1973" s="35">
        <f>MAX(G1973-MAX(G$5:G1972),0)</f>
        <v>5250</v>
      </c>
      <c r="L1973" s="35">
        <f>MAX(G$5:G1973)</f>
        <v>3712748</v>
      </c>
      <c r="M1973" s="3">
        <v>0.75</v>
      </c>
      <c r="N1973" s="38">
        <f>INT(B1973*0.2)</f>
        <v>11475769</v>
      </c>
      <c r="O1973" s="38">
        <f t="shared" si="92"/>
        <v>1546978</v>
      </c>
      <c r="P1973">
        <f>INT(L1973*2.5)</f>
        <v>9281870</v>
      </c>
      <c r="Q1973">
        <f>INT(L1973/4)</f>
        <v>928187</v>
      </c>
      <c r="W1973" s="4" t="s">
        <v>8308</v>
      </c>
      <c r="X1973">
        <v>9</v>
      </c>
      <c r="Y1973">
        <f>IF(MOD(X1973,9)=0,N1973,IF(MOD(X1973,6)=0,N1973,IF(MOD(X1973,3)=0,N1973)))</f>
        <v>11475769</v>
      </c>
      <c r="Z1973">
        <f>IF(MOD(X1973,9)=0,O1973,IF(MOD(X1973,6)=0,O1973,IF(MOD(X1973,3)=0,O1973)))</f>
        <v>1546978</v>
      </c>
    </row>
    <row r="1974" spans="1:26">
      <c r="A1974" s="4" t="s">
        <v>406</v>
      </c>
      <c r="B1974" s="3">
        <f>主线辅助!B1970</f>
        <v>57419362</v>
      </c>
      <c r="C1974" s="3">
        <v>8</v>
      </c>
      <c r="D1974" s="3">
        <v>102</v>
      </c>
      <c r="E1974" s="3">
        <v>3</v>
      </c>
      <c r="F1974" s="25">
        <f t="shared" si="90"/>
        <v>4085817</v>
      </c>
      <c r="G1974" s="25">
        <v>3715370</v>
      </c>
      <c r="H1974" s="26">
        <f>ROUND((F1974/4*5.5+F1974*2.7+F1974/4*10*1)*2,0)*C1974</f>
        <v>429827952</v>
      </c>
      <c r="I1974" s="26">
        <f t="shared" si="91"/>
        <v>390856928</v>
      </c>
      <c r="J1974" s="26"/>
      <c r="K1974" s="35">
        <f>MAX(G1974-MAX(G$5:G1973),0)</f>
        <v>2622</v>
      </c>
      <c r="L1974" s="35">
        <f>MAX(G$5:G1974)</f>
        <v>3715370</v>
      </c>
      <c r="M1974" s="3">
        <v>0.75</v>
      </c>
      <c r="N1974" s="38">
        <f>INT(B1974*0.2)</f>
        <v>11483872</v>
      </c>
      <c r="O1974" s="38">
        <f t="shared" si="92"/>
        <v>1548070</v>
      </c>
      <c r="P1974">
        <f>INT(L1974*2.5)</f>
        <v>9288425</v>
      </c>
      <c r="Q1974">
        <f>INT(L1974/4)</f>
        <v>928842</v>
      </c>
      <c r="W1974" s="4" t="s">
        <v>8308</v>
      </c>
      <c r="X1974">
        <v>10</v>
      </c>
      <c r="Y1974" t="b">
        <f>IF(MOD(X1974,9)=0,N1974,IF(MOD(X1974,6)=0,N1974,IF(MOD(X1974,3)=0,N1974)))</f>
        <v>0</v>
      </c>
      <c r="Z1974" t="b">
        <f>IF(MOD(X1974,9)=0,O1974,IF(MOD(X1974,6)=0,O1974,IF(MOD(X1974,3)=0,O1974)))</f>
        <v>0</v>
      </c>
    </row>
    <row r="1975" spans="1:26">
      <c r="A1975" s="4" t="s">
        <v>2140</v>
      </c>
      <c r="B1975" s="3">
        <f>主线辅助!B1971</f>
        <v>57670486</v>
      </c>
      <c r="C1975" s="3">
        <v>8</v>
      </c>
      <c r="D1975" s="3">
        <v>102</v>
      </c>
      <c r="E1975" s="3">
        <v>3</v>
      </c>
      <c r="F1975" s="25">
        <f t="shared" si="90"/>
        <v>4103687</v>
      </c>
      <c r="G1975" s="25">
        <v>3731619</v>
      </c>
      <c r="H1975" s="26">
        <f>ROUND((F1975/4*5.5+F1975*2.7+F1975/4*10*1)*2,0)*C1975</f>
        <v>431707872</v>
      </c>
      <c r="I1975" s="26">
        <f t="shared" si="91"/>
        <v>392566320</v>
      </c>
      <c r="J1975" s="26"/>
      <c r="K1975" s="35">
        <f>MAX(G1975-MAX(G$5:G1974),0)</f>
        <v>16249</v>
      </c>
      <c r="L1975" s="35">
        <f>MAX(G$5:G1975)</f>
        <v>3731619</v>
      </c>
      <c r="M1975" s="3">
        <v>0.75</v>
      </c>
      <c r="N1975" s="38">
        <f>INT(B1975*0.2)</f>
        <v>11534097</v>
      </c>
      <c r="O1975" s="38">
        <f t="shared" si="92"/>
        <v>1554840</v>
      </c>
      <c r="P1975">
        <f>INT(L1975*2.5)</f>
        <v>9329047</v>
      </c>
      <c r="Q1975">
        <f>INT(L1975/4)</f>
        <v>932904</v>
      </c>
      <c r="W1975" s="4" t="s">
        <v>8309</v>
      </c>
      <c r="X1975">
        <v>1</v>
      </c>
      <c r="Y1975" t="b">
        <f>IF(MOD(X1975,9)=0,N1975,IF(MOD(X1975,6)=0,N1975,IF(MOD(X1975,3)=0,N1975)))</f>
        <v>0</v>
      </c>
      <c r="Z1975" t="b">
        <f>IF(MOD(X1975,9)=0,O1975,IF(MOD(X1975,6)=0,O1975,IF(MOD(X1975,3)=0,O1975)))</f>
        <v>0</v>
      </c>
    </row>
    <row r="1976" spans="1:26">
      <c r="A1976" s="4" t="s">
        <v>2141</v>
      </c>
      <c r="B1976" s="3">
        <f>主线辅助!B1972</f>
        <v>57711050</v>
      </c>
      <c r="C1976" s="3">
        <v>8</v>
      </c>
      <c r="D1976" s="3">
        <v>102</v>
      </c>
      <c r="E1976" s="3">
        <v>3</v>
      </c>
      <c r="F1976" s="25">
        <f t="shared" si="90"/>
        <v>4106573</v>
      </c>
      <c r="G1976" s="25">
        <v>3734244</v>
      </c>
      <c r="H1976" s="26">
        <f>ROUND((F1976/4*5.5+F1976*2.7+F1976/4*10*1)*2,0)*C1976</f>
        <v>432011480</v>
      </c>
      <c r="I1976" s="26">
        <f t="shared" si="91"/>
        <v>392842472</v>
      </c>
      <c r="J1976" s="26"/>
      <c r="K1976" s="35">
        <f>MAX(G1976-MAX(G$5:G1975),0)</f>
        <v>2625</v>
      </c>
      <c r="L1976" s="35">
        <f>MAX(G$5:G1976)</f>
        <v>3734244</v>
      </c>
      <c r="M1976" s="3">
        <v>0.75</v>
      </c>
      <c r="N1976" s="38">
        <f>INT(B1976*0.2)</f>
        <v>11542210</v>
      </c>
      <c r="O1976" s="38">
        <f t="shared" si="92"/>
        <v>1555935</v>
      </c>
      <c r="P1976">
        <f>INT(L1976*2.5)</f>
        <v>9335610</v>
      </c>
      <c r="Q1976">
        <f>INT(L1976/4)</f>
        <v>933561</v>
      </c>
      <c r="W1976" s="4" t="s">
        <v>8309</v>
      </c>
      <c r="X1976">
        <v>2</v>
      </c>
      <c r="Y1976" t="b">
        <f>IF(MOD(X1976,9)=0,N1976,IF(MOD(X1976,6)=0,N1976,IF(MOD(X1976,3)=0,N1976)))</f>
        <v>0</v>
      </c>
      <c r="Z1976" t="b">
        <f>IF(MOD(X1976,9)=0,O1976,IF(MOD(X1976,6)=0,O1976,IF(MOD(X1976,3)=0,O1976)))</f>
        <v>0</v>
      </c>
    </row>
    <row r="1977" spans="1:26">
      <c r="A1977" s="4" t="s">
        <v>2142</v>
      </c>
      <c r="B1977" s="3">
        <f>主线辅助!B1973</f>
        <v>57792451</v>
      </c>
      <c r="C1977" s="3">
        <v>8</v>
      </c>
      <c r="D1977" s="3">
        <v>102</v>
      </c>
      <c r="E1977" s="3">
        <v>3</v>
      </c>
      <c r="F1977" s="25">
        <f t="shared" si="90"/>
        <v>4112366</v>
      </c>
      <c r="G1977" s="25">
        <v>3739511</v>
      </c>
      <c r="H1977" s="26">
        <f>ROUND((F1977/4*5.5+F1977*2.7+F1977/4*10*1)*2,0)*C1977</f>
        <v>432620904</v>
      </c>
      <c r="I1977" s="26">
        <f t="shared" si="91"/>
        <v>393396560</v>
      </c>
      <c r="J1977" s="26"/>
      <c r="K1977" s="35">
        <f>MAX(G1977-MAX(G$5:G1976),0)</f>
        <v>5267</v>
      </c>
      <c r="L1977" s="35">
        <f>MAX(G$5:G1977)</f>
        <v>3739511</v>
      </c>
      <c r="M1977" s="3">
        <v>0.75</v>
      </c>
      <c r="N1977" s="38">
        <f>INT(B1977*0.2)</f>
        <v>11558490</v>
      </c>
      <c r="O1977" s="38">
        <f t="shared" si="92"/>
        <v>1558128</v>
      </c>
      <c r="P1977">
        <f>INT(L1977*2.5)</f>
        <v>9348777</v>
      </c>
      <c r="Q1977">
        <f>INT(L1977/4)</f>
        <v>934877</v>
      </c>
      <c r="W1977" s="4" t="s">
        <v>8309</v>
      </c>
      <c r="X1977">
        <v>3</v>
      </c>
      <c r="Y1977">
        <f>IF(MOD(X1977,9)=0,N1977,IF(MOD(X1977,6)=0,N1977,IF(MOD(X1977,3)=0,N1977)))</f>
        <v>11558490</v>
      </c>
      <c r="Z1977">
        <f>IF(MOD(X1977,9)=0,O1977,IF(MOD(X1977,6)=0,O1977,IF(MOD(X1977,3)=0,O1977)))</f>
        <v>1558128</v>
      </c>
    </row>
    <row r="1978" spans="1:26">
      <c r="A1978" s="4" t="s">
        <v>2143</v>
      </c>
      <c r="B1978" s="3">
        <f>主线辅助!B1974</f>
        <v>57833065</v>
      </c>
      <c r="C1978" s="3">
        <v>8</v>
      </c>
      <c r="D1978" s="3">
        <v>102</v>
      </c>
      <c r="E1978" s="3">
        <v>3</v>
      </c>
      <c r="F1978" s="25">
        <f t="shared" si="90"/>
        <v>4115256</v>
      </c>
      <c r="G1978" s="25">
        <v>3742139</v>
      </c>
      <c r="H1978" s="26">
        <f>ROUND((F1978/4*5.5+F1978*2.7+F1978/4*10*1)*2,0)*C1978</f>
        <v>432924928</v>
      </c>
      <c r="I1978" s="26">
        <f t="shared" si="91"/>
        <v>393673024</v>
      </c>
      <c r="J1978" s="26"/>
      <c r="K1978" s="35">
        <f>MAX(G1978-MAX(G$5:G1977),0)</f>
        <v>2628</v>
      </c>
      <c r="L1978" s="35">
        <f>MAX(G$5:G1978)</f>
        <v>3742139</v>
      </c>
      <c r="M1978" s="3">
        <v>0.75</v>
      </c>
      <c r="N1978" s="38">
        <f>INT(B1978*0.2)</f>
        <v>11566613</v>
      </c>
      <c r="O1978" s="38">
        <f t="shared" si="92"/>
        <v>1559223</v>
      </c>
      <c r="P1978">
        <f>INT(L1978*2.5)</f>
        <v>9355347</v>
      </c>
      <c r="Q1978">
        <f>INT(L1978/4)</f>
        <v>935534</v>
      </c>
      <c r="W1978" s="4" t="s">
        <v>8309</v>
      </c>
      <c r="X1978">
        <v>4</v>
      </c>
      <c r="Y1978" t="b">
        <f>IF(MOD(X1978,9)=0,N1978,IF(MOD(X1978,6)=0,N1978,IF(MOD(X1978,3)=0,N1978)))</f>
        <v>0</v>
      </c>
      <c r="Z1978" t="b">
        <f>IF(MOD(X1978,9)=0,O1978,IF(MOD(X1978,6)=0,O1978,IF(MOD(X1978,3)=0,O1978)))</f>
        <v>0</v>
      </c>
    </row>
    <row r="1979" spans="1:26">
      <c r="A1979" s="4" t="s">
        <v>2144</v>
      </c>
      <c r="B1979" s="3">
        <f>主线辅助!B1975</f>
        <v>57873684</v>
      </c>
      <c r="C1979" s="3">
        <v>8</v>
      </c>
      <c r="D1979" s="3">
        <v>102</v>
      </c>
      <c r="E1979" s="3">
        <v>3</v>
      </c>
      <c r="F1979" s="25">
        <f t="shared" si="90"/>
        <v>4118146</v>
      </c>
      <c r="G1979" s="25">
        <v>3744767</v>
      </c>
      <c r="H1979" s="26">
        <f>ROUND((F1979/4*5.5+F1979*2.7+F1979/4*10*1)*2,0)*C1979</f>
        <v>433228960</v>
      </c>
      <c r="I1979" s="26">
        <f t="shared" si="91"/>
        <v>393949488</v>
      </c>
      <c r="J1979" s="26"/>
      <c r="K1979" s="35">
        <f>MAX(G1979-MAX(G$5:G1978),0)</f>
        <v>2628</v>
      </c>
      <c r="L1979" s="35">
        <f>MAX(G$5:G1979)</f>
        <v>3744767</v>
      </c>
      <c r="M1979" s="3">
        <v>0.75</v>
      </c>
      <c r="N1979" s="38">
        <f>INT(B1979*0.2)</f>
        <v>11574736</v>
      </c>
      <c r="O1979" s="38">
        <f t="shared" si="92"/>
        <v>1560318</v>
      </c>
      <c r="P1979">
        <f>INT(L1979*2.5)</f>
        <v>9361917</v>
      </c>
      <c r="Q1979">
        <f>INT(L1979/4)</f>
        <v>936191</v>
      </c>
      <c r="W1979" s="4" t="s">
        <v>8309</v>
      </c>
      <c r="X1979">
        <v>5</v>
      </c>
      <c r="Y1979" t="b">
        <f>IF(MOD(X1979,9)=0,N1979,IF(MOD(X1979,6)=0,N1979,IF(MOD(X1979,3)=0,N1979)))</f>
        <v>0</v>
      </c>
      <c r="Z1979" t="b">
        <f>IF(MOD(X1979,9)=0,O1979,IF(MOD(X1979,6)=0,O1979,IF(MOD(X1979,3)=0,O1979)))</f>
        <v>0</v>
      </c>
    </row>
    <row r="1980" spans="1:26">
      <c r="A1980" s="4" t="s">
        <v>2145</v>
      </c>
      <c r="B1980" s="3">
        <f>主线辅助!B1976</f>
        <v>57955259</v>
      </c>
      <c r="C1980" s="3">
        <v>8</v>
      </c>
      <c r="D1980" s="3">
        <v>102</v>
      </c>
      <c r="E1980" s="3">
        <v>3</v>
      </c>
      <c r="F1980" s="25">
        <f t="shared" si="90"/>
        <v>4123951</v>
      </c>
      <c r="G1980" s="25">
        <v>3750046</v>
      </c>
      <c r="H1980" s="26">
        <f>ROUND((F1980/4*5.5+F1980*2.7+F1980/4*10*1)*2,0)*C1980</f>
        <v>433839648</v>
      </c>
      <c r="I1980" s="26">
        <f t="shared" si="91"/>
        <v>394504840</v>
      </c>
      <c r="J1980" s="26"/>
      <c r="K1980" s="35">
        <f>MAX(G1980-MAX(G$5:G1979),0)</f>
        <v>5279</v>
      </c>
      <c r="L1980" s="35">
        <f>MAX(G$5:G1980)</f>
        <v>3750046</v>
      </c>
      <c r="M1980" s="3">
        <v>0.75</v>
      </c>
      <c r="N1980" s="38">
        <f>INT(B1980*0.2)</f>
        <v>11591051</v>
      </c>
      <c r="O1980" s="38">
        <f t="shared" si="92"/>
        <v>1562518</v>
      </c>
      <c r="P1980">
        <f>INT(L1980*2.5)</f>
        <v>9375115</v>
      </c>
      <c r="Q1980">
        <f>INT(L1980/4)</f>
        <v>937511</v>
      </c>
      <c r="W1980" s="4" t="s">
        <v>8309</v>
      </c>
      <c r="X1980">
        <v>6</v>
      </c>
      <c r="Y1980">
        <f>IF(MOD(X1980,9)=0,N1980,IF(MOD(X1980,6)=0,N1980,IF(MOD(X1980,3)=0,N1980)))</f>
        <v>11591051</v>
      </c>
      <c r="Z1980">
        <f>IF(MOD(X1980,9)=0,O1980,IF(MOD(X1980,6)=0,O1980,IF(MOD(X1980,3)=0,O1980)))</f>
        <v>1562518</v>
      </c>
    </row>
    <row r="1981" spans="1:26">
      <c r="A1981" s="4" t="s">
        <v>2146</v>
      </c>
      <c r="B1981" s="3">
        <f>主线辅助!B1977</f>
        <v>57995926</v>
      </c>
      <c r="C1981" s="3">
        <v>8</v>
      </c>
      <c r="D1981" s="3">
        <v>102</v>
      </c>
      <c r="E1981" s="3">
        <v>3</v>
      </c>
      <c r="F1981" s="25">
        <f t="shared" si="90"/>
        <v>4126844</v>
      </c>
      <c r="G1981" s="25">
        <v>3752677</v>
      </c>
      <c r="H1981" s="26">
        <f>ROUND((F1981/4*5.5+F1981*2.7+F1981/4*10*1)*2,0)*C1981</f>
        <v>434143992</v>
      </c>
      <c r="I1981" s="26">
        <f t="shared" si="91"/>
        <v>394781624</v>
      </c>
      <c r="J1981" s="26"/>
      <c r="K1981" s="35">
        <f>MAX(G1981-MAX(G$5:G1980),0)</f>
        <v>2631</v>
      </c>
      <c r="L1981" s="35">
        <f>MAX(G$5:G1981)</f>
        <v>3752677</v>
      </c>
      <c r="M1981" s="3">
        <v>0.75</v>
      </c>
      <c r="N1981" s="38">
        <f>INT(B1981*0.2)</f>
        <v>11599185</v>
      </c>
      <c r="O1981" s="38">
        <f t="shared" si="92"/>
        <v>1563615</v>
      </c>
      <c r="P1981">
        <f>INT(L1981*2.5)</f>
        <v>9381692</v>
      </c>
      <c r="Q1981">
        <f>INT(L1981/4)</f>
        <v>938169</v>
      </c>
      <c r="W1981" s="4" t="s">
        <v>8309</v>
      </c>
      <c r="X1981">
        <v>7</v>
      </c>
      <c r="Y1981" t="b">
        <f>IF(MOD(X1981,9)=0,N1981,IF(MOD(X1981,6)=0,N1981,IF(MOD(X1981,3)=0,N1981)))</f>
        <v>0</v>
      </c>
      <c r="Z1981" t="b">
        <f>IF(MOD(X1981,9)=0,O1981,IF(MOD(X1981,6)=0,O1981,IF(MOD(X1981,3)=0,O1981)))</f>
        <v>0</v>
      </c>
    </row>
    <row r="1982" spans="1:26">
      <c r="A1982" s="4" t="s">
        <v>2147</v>
      </c>
      <c r="B1982" s="3">
        <f>主线辅助!B1978</f>
        <v>58036600</v>
      </c>
      <c r="C1982" s="3">
        <v>8</v>
      </c>
      <c r="D1982" s="3">
        <v>102</v>
      </c>
      <c r="E1982" s="3">
        <v>3</v>
      </c>
      <c r="F1982" s="25">
        <f t="shared" si="90"/>
        <v>4129739</v>
      </c>
      <c r="G1982" s="25">
        <v>3755309</v>
      </c>
      <c r="H1982" s="26">
        <f>ROUND((F1982/4*5.5+F1982*2.7+F1982/4*10*1)*2,0)*C1982</f>
        <v>434448544</v>
      </c>
      <c r="I1982" s="26">
        <f t="shared" si="91"/>
        <v>395058504</v>
      </c>
      <c r="J1982" s="26"/>
      <c r="K1982" s="35">
        <f>MAX(G1982-MAX(G$5:G1981),0)</f>
        <v>2632</v>
      </c>
      <c r="L1982" s="35">
        <f>MAX(G$5:G1982)</f>
        <v>3755309</v>
      </c>
      <c r="M1982" s="3">
        <v>0.75</v>
      </c>
      <c r="N1982" s="38">
        <f>INT(B1982*0.2)</f>
        <v>11607320</v>
      </c>
      <c r="O1982" s="38">
        <f t="shared" si="92"/>
        <v>1564711</v>
      </c>
      <c r="P1982">
        <f>INT(L1982*2.5)</f>
        <v>9388272</v>
      </c>
      <c r="Q1982">
        <f>INT(L1982/4)</f>
        <v>938827</v>
      </c>
      <c r="W1982" s="4" t="s">
        <v>8309</v>
      </c>
      <c r="X1982">
        <v>8</v>
      </c>
      <c r="Y1982" t="b">
        <f>IF(MOD(X1982,9)=0,N1982,IF(MOD(X1982,6)=0,N1982,IF(MOD(X1982,3)=0,N1982)))</f>
        <v>0</v>
      </c>
      <c r="Z1982" t="b">
        <f>IF(MOD(X1982,9)=0,O1982,IF(MOD(X1982,6)=0,O1982,IF(MOD(X1982,3)=0,O1982)))</f>
        <v>0</v>
      </c>
    </row>
    <row r="1983" spans="1:26">
      <c r="A1983" s="4" t="s">
        <v>2148</v>
      </c>
      <c r="B1983" s="3">
        <f>主线辅助!B1979</f>
        <v>58118348</v>
      </c>
      <c r="C1983" s="3">
        <v>8</v>
      </c>
      <c r="D1983" s="3">
        <v>102</v>
      </c>
      <c r="E1983" s="3">
        <v>3</v>
      </c>
      <c r="F1983" s="25">
        <f t="shared" si="90"/>
        <v>4135556</v>
      </c>
      <c r="G1983" s="25">
        <v>3760598</v>
      </c>
      <c r="H1983" s="26">
        <f>ROUND((F1983/4*5.5+F1983*2.7+F1983/4*10*1)*2,0)*C1983</f>
        <v>435060488</v>
      </c>
      <c r="I1983" s="26">
        <f t="shared" si="91"/>
        <v>395614912</v>
      </c>
      <c r="J1983" s="26"/>
      <c r="K1983" s="35">
        <f>MAX(G1983-MAX(G$5:G1982),0)</f>
        <v>5289</v>
      </c>
      <c r="L1983" s="35">
        <f>MAX(G$5:G1983)</f>
        <v>3760598</v>
      </c>
      <c r="M1983" s="3">
        <v>0.75</v>
      </c>
      <c r="N1983" s="38">
        <f>INT(B1983*0.2)</f>
        <v>11623669</v>
      </c>
      <c r="O1983" s="38">
        <f t="shared" si="92"/>
        <v>1566915</v>
      </c>
      <c r="P1983">
        <f>INT(L1983*2.5)</f>
        <v>9401495</v>
      </c>
      <c r="Q1983">
        <f>INT(L1983/4)</f>
        <v>940149</v>
      </c>
      <c r="W1983" s="4" t="s">
        <v>8309</v>
      </c>
      <c r="X1983">
        <v>9</v>
      </c>
      <c r="Y1983">
        <f>IF(MOD(X1983,9)=0,N1983,IF(MOD(X1983,6)=0,N1983,IF(MOD(X1983,3)=0,N1983)))</f>
        <v>11623669</v>
      </c>
      <c r="Z1983">
        <f>IF(MOD(X1983,9)=0,O1983,IF(MOD(X1983,6)=0,O1983,IF(MOD(X1983,3)=0,O1983)))</f>
        <v>1566915</v>
      </c>
    </row>
    <row r="1984" spans="1:26">
      <c r="A1984" s="4" t="s">
        <v>408</v>
      </c>
      <c r="B1984" s="3">
        <f>主线辅助!B1980</f>
        <v>58159072</v>
      </c>
      <c r="C1984" s="3">
        <v>8</v>
      </c>
      <c r="D1984" s="3">
        <v>102</v>
      </c>
      <c r="E1984" s="3">
        <v>3</v>
      </c>
      <c r="F1984" s="25">
        <f t="shared" si="90"/>
        <v>4138453</v>
      </c>
      <c r="G1984" s="25">
        <v>3763234</v>
      </c>
      <c r="H1984" s="26">
        <f>ROUND((F1984/4*5.5+F1984*2.7+F1984/4*10*1)*2,0)*C1984</f>
        <v>435365256</v>
      </c>
      <c r="I1984" s="26">
        <f t="shared" si="91"/>
        <v>395892216</v>
      </c>
      <c r="J1984" s="26"/>
      <c r="K1984" s="35">
        <f>MAX(G1984-MAX(G$5:G1983),0)</f>
        <v>2636</v>
      </c>
      <c r="L1984" s="35">
        <f>MAX(G$5:G1984)</f>
        <v>3763234</v>
      </c>
      <c r="M1984" s="3">
        <v>0.75</v>
      </c>
      <c r="N1984" s="38">
        <f>INT(B1984*0.2)</f>
        <v>11631814</v>
      </c>
      <c r="O1984" s="38">
        <f t="shared" si="92"/>
        <v>1568013</v>
      </c>
      <c r="P1984">
        <f>INT(L1984*2.5)</f>
        <v>9408085</v>
      </c>
      <c r="Q1984">
        <f>INT(L1984/4)</f>
        <v>940808</v>
      </c>
      <c r="W1984" s="4" t="s">
        <v>8309</v>
      </c>
      <c r="X1984">
        <v>10</v>
      </c>
      <c r="Y1984" t="b">
        <f>IF(MOD(X1984,9)=0,N1984,IF(MOD(X1984,6)=0,N1984,IF(MOD(X1984,3)=0,N1984)))</f>
        <v>0</v>
      </c>
      <c r="Z1984" t="b">
        <f>IF(MOD(X1984,9)=0,O1984,IF(MOD(X1984,6)=0,O1984,IF(MOD(X1984,3)=0,O1984)))</f>
        <v>0</v>
      </c>
    </row>
    <row r="1985" spans="1:26">
      <c r="A1985" s="4" t="s">
        <v>2149</v>
      </c>
      <c r="B1985" s="3">
        <f>主线辅助!B1981</f>
        <v>58411907</v>
      </c>
      <c r="C1985" s="3">
        <v>8</v>
      </c>
      <c r="D1985" s="3">
        <v>102</v>
      </c>
      <c r="E1985" s="3">
        <v>3</v>
      </c>
      <c r="F1985" s="25">
        <f t="shared" si="90"/>
        <v>4156444</v>
      </c>
      <c r="G1985" s="25">
        <v>3779593</v>
      </c>
      <c r="H1985" s="26">
        <f>ROUND((F1985/4*5.5+F1985*2.7+F1985/4*10*1)*2,0)*C1985</f>
        <v>437257912</v>
      </c>
      <c r="I1985" s="26">
        <f t="shared" si="91"/>
        <v>397613184</v>
      </c>
      <c r="J1985" s="26"/>
      <c r="K1985" s="35">
        <f>MAX(G1985-MAX(G$5:G1984),0)</f>
        <v>16359</v>
      </c>
      <c r="L1985" s="35">
        <f>MAX(G$5:G1985)</f>
        <v>3779593</v>
      </c>
      <c r="M1985" s="3">
        <v>0.75</v>
      </c>
      <c r="N1985" s="38">
        <f>INT(B1985*0.2)</f>
        <v>11682381</v>
      </c>
      <c r="O1985" s="38">
        <f t="shared" si="92"/>
        <v>1574830</v>
      </c>
      <c r="P1985">
        <f>INT(L1985*2.5)</f>
        <v>9448982</v>
      </c>
      <c r="Q1985">
        <f>INT(L1985/4)</f>
        <v>944898</v>
      </c>
      <c r="W1985" s="4" t="s">
        <v>8310</v>
      </c>
      <c r="X1985">
        <v>1</v>
      </c>
      <c r="Y1985" t="b">
        <f>IF(MOD(X1985,9)=0,N1985,IF(MOD(X1985,6)=0,N1985,IF(MOD(X1985,3)=0,N1985)))</f>
        <v>0</v>
      </c>
      <c r="Z1985" t="b">
        <f>IF(MOD(X1985,9)=0,O1985,IF(MOD(X1985,6)=0,O1985,IF(MOD(X1985,3)=0,O1985)))</f>
        <v>0</v>
      </c>
    </row>
    <row r="1986" spans="1:26">
      <c r="A1986" s="4" t="s">
        <v>2150</v>
      </c>
      <c r="B1986" s="3">
        <f>主线辅助!B1982</f>
        <v>58452679</v>
      </c>
      <c r="C1986" s="3">
        <v>8</v>
      </c>
      <c r="D1986" s="3">
        <v>102</v>
      </c>
      <c r="E1986" s="3">
        <v>3</v>
      </c>
      <c r="F1986" s="25">
        <f t="shared" si="90"/>
        <v>4159346</v>
      </c>
      <c r="G1986" s="25">
        <v>3782232</v>
      </c>
      <c r="H1986" s="26">
        <f>ROUND((F1986/4*5.5+F1986*2.7+F1986/4*10*1)*2,0)*C1986</f>
        <v>437563200</v>
      </c>
      <c r="I1986" s="26">
        <f t="shared" si="91"/>
        <v>397890808</v>
      </c>
      <c r="J1986" s="26"/>
      <c r="K1986" s="35">
        <f>MAX(G1986-MAX(G$5:G1985),0)</f>
        <v>2639</v>
      </c>
      <c r="L1986" s="35">
        <f>MAX(G$5:G1986)</f>
        <v>3782232</v>
      </c>
      <c r="M1986" s="3">
        <v>0.75</v>
      </c>
      <c r="N1986" s="38">
        <f>INT(B1986*0.2)</f>
        <v>11690535</v>
      </c>
      <c r="O1986" s="38">
        <f t="shared" si="92"/>
        <v>1575930</v>
      </c>
      <c r="P1986">
        <f>INT(L1986*2.5)</f>
        <v>9455580</v>
      </c>
      <c r="Q1986">
        <f>INT(L1986/4)</f>
        <v>945558</v>
      </c>
      <c r="W1986" s="4" t="s">
        <v>8310</v>
      </c>
      <c r="X1986">
        <v>2</v>
      </c>
      <c r="Y1986" t="b">
        <f>IF(MOD(X1986,9)=0,N1986,IF(MOD(X1986,6)=0,N1986,IF(MOD(X1986,3)=0,N1986)))</f>
        <v>0</v>
      </c>
      <c r="Z1986" t="b">
        <f>IF(MOD(X1986,9)=0,O1986,IF(MOD(X1986,6)=0,O1986,IF(MOD(X1986,3)=0,O1986)))</f>
        <v>0</v>
      </c>
    </row>
    <row r="1987" spans="1:26">
      <c r="A1987" s="4" t="s">
        <v>2151</v>
      </c>
      <c r="B1987" s="3">
        <f>主线辅助!B1983</f>
        <v>58534687</v>
      </c>
      <c r="C1987" s="3">
        <v>8</v>
      </c>
      <c r="D1987" s="3">
        <v>102</v>
      </c>
      <c r="E1987" s="3">
        <v>3</v>
      </c>
      <c r="F1987" s="25">
        <f t="shared" si="90"/>
        <v>4165181</v>
      </c>
      <c r="G1987" s="25">
        <v>3787538</v>
      </c>
      <c r="H1987" s="26">
        <f>ROUND((F1987/4*5.5+F1987*2.7+F1987/4*10*1)*2,0)*C1987</f>
        <v>438177040</v>
      </c>
      <c r="I1987" s="26">
        <f t="shared" si="91"/>
        <v>398449000</v>
      </c>
      <c r="J1987" s="26"/>
      <c r="K1987" s="35">
        <f>MAX(G1987-MAX(G$5:G1986),0)</f>
        <v>5306</v>
      </c>
      <c r="L1987" s="35">
        <f>MAX(G$5:G1987)</f>
        <v>3787538</v>
      </c>
      <c r="M1987" s="3">
        <v>0.75</v>
      </c>
      <c r="N1987" s="38">
        <f>INT(B1987*0.2)</f>
        <v>11706937</v>
      </c>
      <c r="O1987" s="38">
        <f t="shared" si="92"/>
        <v>1578140</v>
      </c>
      <c r="P1987">
        <f>INT(L1987*2.5)</f>
        <v>9468845</v>
      </c>
      <c r="Q1987">
        <f>INT(L1987/4)</f>
        <v>946884</v>
      </c>
      <c r="W1987" s="4" t="s">
        <v>8310</v>
      </c>
      <c r="X1987">
        <v>3</v>
      </c>
      <c r="Y1987">
        <f>IF(MOD(X1987,9)=0,N1987,IF(MOD(X1987,6)=0,N1987,IF(MOD(X1987,3)=0,N1987)))</f>
        <v>11706937</v>
      </c>
      <c r="Z1987">
        <f>IF(MOD(X1987,9)=0,O1987,IF(MOD(X1987,6)=0,O1987,IF(MOD(X1987,3)=0,O1987)))</f>
        <v>1578140</v>
      </c>
    </row>
    <row r="1988" spans="1:26">
      <c r="A1988" s="4" t="s">
        <v>2152</v>
      </c>
      <c r="B1988" s="3">
        <f>主线辅助!B1984</f>
        <v>58575509</v>
      </c>
      <c r="C1988" s="3">
        <v>8</v>
      </c>
      <c r="D1988" s="3">
        <v>102</v>
      </c>
      <c r="E1988" s="3">
        <v>3</v>
      </c>
      <c r="F1988" s="25">
        <f t="shared" si="90"/>
        <v>4168086</v>
      </c>
      <c r="G1988" s="25">
        <v>3790179</v>
      </c>
      <c r="H1988" s="26">
        <f>ROUND((F1988/4*5.5+F1988*2.7+F1988/4*10*1)*2,0)*C1988</f>
        <v>438482648</v>
      </c>
      <c r="I1988" s="26">
        <f t="shared" si="91"/>
        <v>398726832</v>
      </c>
      <c r="J1988" s="26"/>
      <c r="K1988" s="35">
        <f>MAX(G1988-MAX(G$5:G1987),0)</f>
        <v>2641</v>
      </c>
      <c r="L1988" s="35">
        <f>MAX(G$5:G1988)</f>
        <v>3790179</v>
      </c>
      <c r="M1988" s="3">
        <v>0.75</v>
      </c>
      <c r="N1988" s="38">
        <f>INT(B1988*0.2)</f>
        <v>11715101</v>
      </c>
      <c r="O1988" s="38">
        <f t="shared" si="92"/>
        <v>1579240</v>
      </c>
      <c r="P1988">
        <f>INT(L1988*2.5)</f>
        <v>9475447</v>
      </c>
      <c r="Q1988">
        <f>INT(L1988/4)</f>
        <v>947544</v>
      </c>
      <c r="W1988" s="4" t="s">
        <v>8310</v>
      </c>
      <c r="X1988">
        <v>4</v>
      </c>
      <c r="Y1988" t="b">
        <f>IF(MOD(X1988,9)=0,N1988,IF(MOD(X1988,6)=0,N1988,IF(MOD(X1988,3)=0,N1988)))</f>
        <v>0</v>
      </c>
      <c r="Z1988" t="b">
        <f>IF(MOD(X1988,9)=0,O1988,IF(MOD(X1988,6)=0,O1988,IF(MOD(X1988,3)=0,O1988)))</f>
        <v>0</v>
      </c>
    </row>
    <row r="1989" spans="1:26">
      <c r="A1989" s="4" t="s">
        <v>2153</v>
      </c>
      <c r="B1989" s="3">
        <f>主线辅助!B1985</f>
        <v>58616337</v>
      </c>
      <c r="C1989" s="3">
        <v>8</v>
      </c>
      <c r="D1989" s="3">
        <v>102</v>
      </c>
      <c r="E1989" s="3">
        <v>3</v>
      </c>
      <c r="F1989" s="25">
        <f t="shared" si="90"/>
        <v>4170991</v>
      </c>
      <c r="G1989" s="25">
        <v>3792821</v>
      </c>
      <c r="H1989" s="26">
        <f>ROUND((F1989/4*5.5+F1989*2.7+F1989/4*10*1)*2,0)*C1989</f>
        <v>438788256</v>
      </c>
      <c r="I1989" s="26">
        <f t="shared" si="91"/>
        <v>399004768</v>
      </c>
      <c r="J1989" s="26"/>
      <c r="K1989" s="35">
        <f>MAX(G1989-MAX(G$5:G1988),0)</f>
        <v>2642</v>
      </c>
      <c r="L1989" s="35">
        <f>MAX(G$5:G1989)</f>
        <v>3792821</v>
      </c>
      <c r="M1989" s="3">
        <v>0.75</v>
      </c>
      <c r="N1989" s="38">
        <f>INT(B1989*0.2)</f>
        <v>11723267</v>
      </c>
      <c r="O1989" s="38">
        <f t="shared" si="92"/>
        <v>1580341</v>
      </c>
      <c r="P1989">
        <f>INT(L1989*2.5)</f>
        <v>9482052</v>
      </c>
      <c r="Q1989">
        <f>INT(L1989/4)</f>
        <v>948205</v>
      </c>
      <c r="W1989" s="4" t="s">
        <v>8310</v>
      </c>
      <c r="X1989">
        <v>5</v>
      </c>
      <c r="Y1989" t="b">
        <f>IF(MOD(X1989,9)=0,N1989,IF(MOD(X1989,6)=0,N1989,IF(MOD(X1989,3)=0,N1989)))</f>
        <v>0</v>
      </c>
      <c r="Z1989" t="b">
        <f>IF(MOD(X1989,9)=0,O1989,IF(MOD(X1989,6)=0,O1989,IF(MOD(X1989,3)=0,O1989)))</f>
        <v>0</v>
      </c>
    </row>
    <row r="1990" spans="1:26">
      <c r="A1990" s="4" t="s">
        <v>2154</v>
      </c>
      <c r="B1990" s="3">
        <f>主线辅助!B1986</f>
        <v>58698520</v>
      </c>
      <c r="C1990" s="3">
        <v>8</v>
      </c>
      <c r="D1990" s="3">
        <v>102</v>
      </c>
      <c r="E1990" s="3">
        <v>3</v>
      </c>
      <c r="F1990" s="25">
        <f t="shared" ref="F1990:F2053" si="93">INT(B1990/(5-1.9)/C1990/(D1990/2.7)*100/1.5)</f>
        <v>4176839</v>
      </c>
      <c r="G1990" s="25">
        <v>3798139</v>
      </c>
      <c r="H1990" s="26">
        <f>ROUND((F1990/4*5.5+F1990*2.7+F1990/4*10*1)*2,0)*C1990</f>
        <v>439403464</v>
      </c>
      <c r="I1990" s="26">
        <f t="shared" ref="I1990:I2053" si="94">ROUND((G1990/4*5.5+G1990*2.7+G1990/4*10*1)*2,0)*C1990</f>
        <v>399564224</v>
      </c>
      <c r="J1990" s="26"/>
      <c r="K1990" s="35">
        <f>MAX(G1990-MAX(G$5:G1989),0)</f>
        <v>5318</v>
      </c>
      <c r="L1990" s="35">
        <f>MAX(G$5:G1990)</f>
        <v>3798139</v>
      </c>
      <c r="M1990" s="3">
        <v>0.75</v>
      </c>
      <c r="N1990" s="38">
        <f>INT(B1990*0.2)</f>
        <v>11739704</v>
      </c>
      <c r="O1990" s="38">
        <f t="shared" ref="O1990:O2053" si="95">INT((P1990/15)+Q1990)</f>
        <v>1582557</v>
      </c>
      <c r="P1990">
        <f>INT(L1990*2.5)</f>
        <v>9495347</v>
      </c>
      <c r="Q1990">
        <f>INT(L1990/4)</f>
        <v>949534</v>
      </c>
      <c r="W1990" s="4" t="s">
        <v>8310</v>
      </c>
      <c r="X1990">
        <v>6</v>
      </c>
      <c r="Y1990">
        <f>IF(MOD(X1990,9)=0,N1990,IF(MOD(X1990,6)=0,N1990,IF(MOD(X1990,3)=0,N1990)))</f>
        <v>11739704</v>
      </c>
      <c r="Z1990">
        <f>IF(MOD(X1990,9)=0,O1990,IF(MOD(X1990,6)=0,O1990,IF(MOD(X1990,3)=0,O1990)))</f>
        <v>1582557</v>
      </c>
    </row>
    <row r="1991" spans="1:26">
      <c r="A1991" s="4" t="s">
        <v>2155</v>
      </c>
      <c r="B1991" s="3">
        <f>主线辅助!B1987</f>
        <v>58739395</v>
      </c>
      <c r="C1991" s="3">
        <v>8</v>
      </c>
      <c r="D1991" s="3">
        <v>102</v>
      </c>
      <c r="E1991" s="3">
        <v>3</v>
      </c>
      <c r="F1991" s="25">
        <f t="shared" si="93"/>
        <v>4179748</v>
      </c>
      <c r="G1991" s="25">
        <v>3800784</v>
      </c>
      <c r="H1991" s="26">
        <f>ROUND((F1991/4*5.5+F1991*2.7+F1991/4*10*1)*2,0)*C1991</f>
        <v>439709488</v>
      </c>
      <c r="I1991" s="26">
        <f t="shared" si="94"/>
        <v>399842480</v>
      </c>
      <c r="J1991" s="26"/>
      <c r="K1991" s="35">
        <f>MAX(G1991-MAX(G$5:G1990),0)</f>
        <v>2645</v>
      </c>
      <c r="L1991" s="35">
        <f>MAX(G$5:G1991)</f>
        <v>3800784</v>
      </c>
      <c r="M1991" s="3">
        <v>0.75</v>
      </c>
      <c r="N1991" s="38">
        <f>INT(B1991*0.2)</f>
        <v>11747879</v>
      </c>
      <c r="O1991" s="38">
        <f t="shared" si="95"/>
        <v>1583660</v>
      </c>
      <c r="P1991">
        <f>INT(L1991*2.5)</f>
        <v>9501960</v>
      </c>
      <c r="Q1991">
        <f>INT(L1991/4)</f>
        <v>950196</v>
      </c>
      <c r="W1991" s="4" t="s">
        <v>8310</v>
      </c>
      <c r="X1991">
        <v>7</v>
      </c>
      <c r="Y1991" t="b">
        <f>IF(MOD(X1991,9)=0,N1991,IF(MOD(X1991,6)=0,N1991,IF(MOD(X1991,3)=0,N1991)))</f>
        <v>0</v>
      </c>
      <c r="Z1991" t="b">
        <f>IF(MOD(X1991,9)=0,O1991,IF(MOD(X1991,6)=0,O1991,IF(MOD(X1991,3)=0,O1991)))</f>
        <v>0</v>
      </c>
    </row>
    <row r="1992" spans="1:26">
      <c r="A1992" s="4" t="s">
        <v>2156</v>
      </c>
      <c r="B1992" s="3">
        <f>主线辅助!B1988</f>
        <v>58780278</v>
      </c>
      <c r="C1992" s="3">
        <v>8</v>
      </c>
      <c r="D1992" s="3">
        <v>102</v>
      </c>
      <c r="E1992" s="3">
        <v>3</v>
      </c>
      <c r="F1992" s="25">
        <f t="shared" si="93"/>
        <v>4182657</v>
      </c>
      <c r="G1992" s="25">
        <v>3803429</v>
      </c>
      <c r="H1992" s="26">
        <f>ROUND((F1992/4*5.5+F1992*2.7+F1992/4*10*1)*2,0)*C1992</f>
        <v>440015520</v>
      </c>
      <c r="I1992" s="26">
        <f t="shared" si="94"/>
        <v>400120728</v>
      </c>
      <c r="J1992" s="26"/>
      <c r="K1992" s="35">
        <f>MAX(G1992-MAX(G$5:G1991),0)</f>
        <v>2645</v>
      </c>
      <c r="L1992" s="35">
        <f>MAX(G$5:G1992)</f>
        <v>3803429</v>
      </c>
      <c r="M1992" s="3">
        <v>0.75</v>
      </c>
      <c r="N1992" s="38">
        <f>INT(B1992*0.2)</f>
        <v>11756055</v>
      </c>
      <c r="O1992" s="38">
        <f t="shared" si="95"/>
        <v>1584761</v>
      </c>
      <c r="P1992">
        <f>INT(L1992*2.5)</f>
        <v>9508572</v>
      </c>
      <c r="Q1992">
        <f>INT(L1992/4)</f>
        <v>950857</v>
      </c>
      <c r="W1992" s="4" t="s">
        <v>8310</v>
      </c>
      <c r="X1992">
        <v>8</v>
      </c>
      <c r="Y1992" t="b">
        <f>IF(MOD(X1992,9)=0,N1992,IF(MOD(X1992,6)=0,N1992,IF(MOD(X1992,3)=0,N1992)))</f>
        <v>0</v>
      </c>
      <c r="Z1992" t="b">
        <f>IF(MOD(X1992,9)=0,O1992,IF(MOD(X1992,6)=0,O1992,IF(MOD(X1992,3)=0,O1992)))</f>
        <v>0</v>
      </c>
    </row>
    <row r="1993" spans="1:26">
      <c r="A1993" s="4" t="s">
        <v>2157</v>
      </c>
      <c r="B1993" s="3">
        <f>主线辅助!B1989</f>
        <v>58862634</v>
      </c>
      <c r="C1993" s="3">
        <v>8</v>
      </c>
      <c r="D1993" s="3">
        <v>102</v>
      </c>
      <c r="E1993" s="3">
        <v>3</v>
      </c>
      <c r="F1993" s="25">
        <f t="shared" si="93"/>
        <v>4188517</v>
      </c>
      <c r="G1993" s="25">
        <v>3808758</v>
      </c>
      <c r="H1993" s="26">
        <f>ROUND((F1993/4*5.5+F1993*2.7+F1993/4*10*1)*2,0)*C1993</f>
        <v>440631992</v>
      </c>
      <c r="I1993" s="26">
        <f t="shared" si="94"/>
        <v>400681344</v>
      </c>
      <c r="J1993" s="26"/>
      <c r="K1993" s="35">
        <f>MAX(G1993-MAX(G$5:G1992),0)</f>
        <v>5329</v>
      </c>
      <c r="L1993" s="35">
        <f>MAX(G$5:G1993)</f>
        <v>3808758</v>
      </c>
      <c r="M1993" s="3">
        <v>0.75</v>
      </c>
      <c r="N1993" s="38">
        <f>INT(B1993*0.2)</f>
        <v>11772526</v>
      </c>
      <c r="O1993" s="38">
        <f t="shared" si="95"/>
        <v>1586982</v>
      </c>
      <c r="P1993">
        <f>INT(L1993*2.5)</f>
        <v>9521895</v>
      </c>
      <c r="Q1993">
        <f>INT(L1993/4)</f>
        <v>952189</v>
      </c>
      <c r="W1993" s="4" t="s">
        <v>8310</v>
      </c>
      <c r="X1993">
        <v>9</v>
      </c>
      <c r="Y1993">
        <f>IF(MOD(X1993,9)=0,N1993,IF(MOD(X1993,6)=0,N1993,IF(MOD(X1993,3)=0,N1993)))</f>
        <v>11772526</v>
      </c>
      <c r="Z1993">
        <f>IF(MOD(X1993,9)=0,O1993,IF(MOD(X1993,6)=0,O1993,IF(MOD(X1993,3)=0,O1993)))</f>
        <v>1586982</v>
      </c>
    </row>
    <row r="1994" spans="1:26">
      <c r="A1994" s="4" t="s">
        <v>410</v>
      </c>
      <c r="B1994" s="3">
        <f>主线辅助!B1990</f>
        <v>58903567</v>
      </c>
      <c r="C1994" s="3">
        <v>8</v>
      </c>
      <c r="D1994" s="3">
        <v>102</v>
      </c>
      <c r="E1994" s="3">
        <v>3</v>
      </c>
      <c r="F1994" s="25">
        <f t="shared" si="93"/>
        <v>4191430</v>
      </c>
      <c r="G1994" s="25">
        <v>3811407</v>
      </c>
      <c r="H1994" s="26">
        <f>ROUND((F1994/4*5.5+F1994*2.7+F1994/4*10*1)*2,0)*C1994</f>
        <v>440938440</v>
      </c>
      <c r="I1994" s="26">
        <f t="shared" si="94"/>
        <v>400960016</v>
      </c>
      <c r="J1994" s="26"/>
      <c r="K1994" s="35">
        <f>MAX(G1994-MAX(G$5:G1993),0)</f>
        <v>2649</v>
      </c>
      <c r="L1994" s="35">
        <f>MAX(G$5:G1994)</f>
        <v>3811407</v>
      </c>
      <c r="M1994" s="3">
        <v>0.75</v>
      </c>
      <c r="N1994" s="38">
        <f>INT(B1994*0.2)</f>
        <v>11780713</v>
      </c>
      <c r="O1994" s="38">
        <f t="shared" si="95"/>
        <v>1588085</v>
      </c>
      <c r="P1994">
        <f>INT(L1994*2.5)</f>
        <v>9528517</v>
      </c>
      <c r="Q1994">
        <f>INT(L1994/4)</f>
        <v>952851</v>
      </c>
      <c r="W1994" s="4" t="s">
        <v>8310</v>
      </c>
      <c r="X1994">
        <v>10</v>
      </c>
      <c r="Y1994" t="b">
        <f>IF(MOD(X1994,9)=0,N1994,IF(MOD(X1994,6)=0,N1994,IF(MOD(X1994,3)=0,N1994)))</f>
        <v>0</v>
      </c>
      <c r="Z1994" t="b">
        <f>IF(MOD(X1994,9)=0,O1994,IF(MOD(X1994,6)=0,O1994,IF(MOD(X1994,3)=0,O1994)))</f>
        <v>0</v>
      </c>
    </row>
    <row r="1995" spans="1:26">
      <c r="A1995" s="4" t="s">
        <v>2158</v>
      </c>
      <c r="B1995" s="3">
        <f>主线辅助!B1991</f>
        <v>59158114</v>
      </c>
      <c r="C1995" s="3">
        <v>8</v>
      </c>
      <c r="D1995" s="3">
        <v>102</v>
      </c>
      <c r="E1995" s="3">
        <v>3</v>
      </c>
      <c r="F1995" s="25">
        <f t="shared" si="93"/>
        <v>4209543</v>
      </c>
      <c r="G1995" s="25">
        <v>3827877</v>
      </c>
      <c r="H1995" s="26">
        <f>ROUND((F1995/4*5.5+F1995*2.7+F1995/4*10*1)*2,0)*C1995</f>
        <v>442843920</v>
      </c>
      <c r="I1995" s="26">
        <f t="shared" si="94"/>
        <v>402692664</v>
      </c>
      <c r="J1995" s="26"/>
      <c r="K1995" s="35">
        <f>MAX(G1995-MAX(G$5:G1994),0)</f>
        <v>16470</v>
      </c>
      <c r="L1995" s="35">
        <f>MAX(G$5:G1995)</f>
        <v>3827877</v>
      </c>
      <c r="M1995" s="3">
        <v>0.75</v>
      </c>
      <c r="N1995" s="38">
        <f>INT(B1995*0.2)</f>
        <v>11831622</v>
      </c>
      <c r="O1995" s="38">
        <f t="shared" si="95"/>
        <v>1594948</v>
      </c>
      <c r="P1995">
        <f>INT(L1995*2.5)</f>
        <v>9569692</v>
      </c>
      <c r="Q1995">
        <f>INT(L1995/4)</f>
        <v>956969</v>
      </c>
      <c r="W1995" s="4" t="s">
        <v>8311</v>
      </c>
      <c r="X1995">
        <v>1</v>
      </c>
      <c r="Y1995" t="b">
        <f>IF(MOD(X1995,9)=0,N1995,IF(MOD(X1995,6)=0,N1995,IF(MOD(X1995,3)=0,N1995)))</f>
        <v>0</v>
      </c>
      <c r="Z1995" t="b">
        <f>IF(MOD(X1995,9)=0,O1995,IF(MOD(X1995,6)=0,O1995,IF(MOD(X1995,3)=0,O1995)))</f>
        <v>0</v>
      </c>
    </row>
    <row r="1996" spans="1:26">
      <c r="A1996" s="4" t="s">
        <v>2159</v>
      </c>
      <c r="B1996" s="3">
        <f>主线辅助!B1992</f>
        <v>59199095</v>
      </c>
      <c r="C1996" s="3">
        <v>8</v>
      </c>
      <c r="D1996" s="3">
        <v>102</v>
      </c>
      <c r="E1996" s="3">
        <v>3</v>
      </c>
      <c r="F1996" s="25">
        <f t="shared" si="93"/>
        <v>4212459</v>
      </c>
      <c r="G1996" s="25">
        <v>3830529</v>
      </c>
      <c r="H1996" s="26">
        <f>ROUND((F1996/4*5.5+F1996*2.7+F1996/4*10*1)*2,0)*C1996</f>
        <v>443150688</v>
      </c>
      <c r="I1996" s="26">
        <f t="shared" si="94"/>
        <v>402971648</v>
      </c>
      <c r="J1996" s="26"/>
      <c r="K1996" s="35">
        <f>MAX(G1996-MAX(G$5:G1995),0)</f>
        <v>2652</v>
      </c>
      <c r="L1996" s="35">
        <f>MAX(G$5:G1996)</f>
        <v>3830529</v>
      </c>
      <c r="M1996" s="3">
        <v>0.75</v>
      </c>
      <c r="N1996" s="38">
        <f>INT(B1996*0.2)</f>
        <v>11839819</v>
      </c>
      <c r="O1996" s="38">
        <f t="shared" si="95"/>
        <v>1596053</v>
      </c>
      <c r="P1996">
        <f>INT(L1996*2.5)</f>
        <v>9576322</v>
      </c>
      <c r="Q1996">
        <f>INT(L1996/4)</f>
        <v>957632</v>
      </c>
      <c r="W1996" s="4" t="s">
        <v>8311</v>
      </c>
      <c r="X1996">
        <v>2</v>
      </c>
      <c r="Y1996" t="b">
        <f>IF(MOD(X1996,9)=0,N1996,IF(MOD(X1996,6)=0,N1996,IF(MOD(X1996,3)=0,N1996)))</f>
        <v>0</v>
      </c>
      <c r="Z1996" t="b">
        <f>IF(MOD(X1996,9)=0,O1996,IF(MOD(X1996,6)=0,O1996,IF(MOD(X1996,3)=0,O1996)))</f>
        <v>0</v>
      </c>
    </row>
    <row r="1997" spans="1:26">
      <c r="A1997" s="4" t="s">
        <v>2160</v>
      </c>
      <c r="B1997" s="3">
        <f>主线辅助!B1993</f>
        <v>59281711</v>
      </c>
      <c r="C1997" s="3">
        <v>8</v>
      </c>
      <c r="D1997" s="3">
        <v>102</v>
      </c>
      <c r="E1997" s="3">
        <v>3</v>
      </c>
      <c r="F1997" s="25">
        <f t="shared" si="93"/>
        <v>4218338</v>
      </c>
      <c r="G1997" s="25">
        <v>3835875</v>
      </c>
      <c r="H1997" s="26">
        <f>ROUND((F1997/4*5.5+F1997*2.7+F1997/4*10*1)*2,0)*C1997</f>
        <v>443769160</v>
      </c>
      <c r="I1997" s="26">
        <f t="shared" si="94"/>
        <v>403534048</v>
      </c>
      <c r="J1997" s="26"/>
      <c r="K1997" s="35">
        <f>MAX(G1997-MAX(G$5:G1996),0)</f>
        <v>5346</v>
      </c>
      <c r="L1997" s="35">
        <f>MAX(G$5:G1997)</f>
        <v>3835875</v>
      </c>
      <c r="M1997" s="3">
        <v>0.75</v>
      </c>
      <c r="N1997" s="38">
        <f>INT(B1997*0.2)</f>
        <v>11856342</v>
      </c>
      <c r="O1997" s="38">
        <f t="shared" si="95"/>
        <v>1598280</v>
      </c>
      <c r="P1997">
        <f>INT(L1997*2.5)</f>
        <v>9589687</v>
      </c>
      <c r="Q1997">
        <f>INT(L1997/4)</f>
        <v>958968</v>
      </c>
      <c r="W1997" s="4" t="s">
        <v>8311</v>
      </c>
      <c r="X1997">
        <v>3</v>
      </c>
      <c r="Y1997">
        <f>IF(MOD(X1997,9)=0,N1997,IF(MOD(X1997,6)=0,N1997,IF(MOD(X1997,3)=0,N1997)))</f>
        <v>11856342</v>
      </c>
      <c r="Z1997">
        <f>IF(MOD(X1997,9)=0,O1997,IF(MOD(X1997,6)=0,O1997,IF(MOD(X1997,3)=0,O1997)))</f>
        <v>1598280</v>
      </c>
    </row>
    <row r="1998" spans="1:26">
      <c r="A1998" s="4" t="s">
        <v>2161</v>
      </c>
      <c r="B1998" s="3">
        <f>主线辅助!B1994</f>
        <v>59322742</v>
      </c>
      <c r="C1998" s="3">
        <v>8</v>
      </c>
      <c r="D1998" s="3">
        <v>102</v>
      </c>
      <c r="E1998" s="3">
        <v>3</v>
      </c>
      <c r="F1998" s="25">
        <f t="shared" si="93"/>
        <v>4221257</v>
      </c>
      <c r="G1998" s="25">
        <v>3838530</v>
      </c>
      <c r="H1998" s="26">
        <f>ROUND((F1998/4*5.5+F1998*2.7+F1998/4*10*1)*2,0)*C1998</f>
        <v>444076240</v>
      </c>
      <c r="I1998" s="26">
        <f t="shared" si="94"/>
        <v>403813360</v>
      </c>
      <c r="J1998" s="26"/>
      <c r="K1998" s="35">
        <f>MAX(G1998-MAX(G$5:G1997),0)</f>
        <v>2655</v>
      </c>
      <c r="L1998" s="35">
        <f>MAX(G$5:G1998)</f>
        <v>3838530</v>
      </c>
      <c r="M1998" s="3">
        <v>0.75</v>
      </c>
      <c r="N1998" s="38">
        <f>INT(B1998*0.2)</f>
        <v>11864548</v>
      </c>
      <c r="O1998" s="38">
        <f t="shared" si="95"/>
        <v>1599387</v>
      </c>
      <c r="P1998">
        <f>INT(L1998*2.5)</f>
        <v>9596325</v>
      </c>
      <c r="Q1998">
        <f>INT(L1998/4)</f>
        <v>959632</v>
      </c>
      <c r="W1998" s="4" t="s">
        <v>8311</v>
      </c>
      <c r="X1998">
        <v>4</v>
      </c>
      <c r="Y1998" t="b">
        <f>IF(MOD(X1998,9)=0,N1998,IF(MOD(X1998,6)=0,N1998,IF(MOD(X1998,3)=0,N1998)))</f>
        <v>0</v>
      </c>
      <c r="Z1998" t="b">
        <f>IF(MOD(X1998,9)=0,O1998,IF(MOD(X1998,6)=0,O1998,IF(MOD(X1998,3)=0,O1998)))</f>
        <v>0</v>
      </c>
    </row>
    <row r="1999" spans="1:26">
      <c r="A1999" s="4" t="s">
        <v>2162</v>
      </c>
      <c r="B1999" s="3">
        <f>主线辅助!B1995</f>
        <v>59363778</v>
      </c>
      <c r="C1999" s="3">
        <v>8</v>
      </c>
      <c r="D1999" s="3">
        <v>102</v>
      </c>
      <c r="E1999" s="3">
        <v>3</v>
      </c>
      <c r="F1999" s="25">
        <f t="shared" si="93"/>
        <v>4224177</v>
      </c>
      <c r="G1999" s="25">
        <v>3841185</v>
      </c>
      <c r="H1999" s="26">
        <f>ROUND((F1999/4*5.5+F1999*2.7+F1999/4*10*1)*2,0)*C1999</f>
        <v>444383424</v>
      </c>
      <c r="I1999" s="26">
        <f t="shared" si="94"/>
        <v>404092664</v>
      </c>
      <c r="J1999" s="26"/>
      <c r="K1999" s="35">
        <f>MAX(G1999-MAX(G$5:G1998),0)</f>
        <v>2655</v>
      </c>
      <c r="L1999" s="35">
        <f>MAX(G$5:G1999)</f>
        <v>3841185</v>
      </c>
      <c r="M1999" s="3">
        <v>0.75</v>
      </c>
      <c r="N1999" s="38">
        <f>INT(B1999*0.2)</f>
        <v>11872755</v>
      </c>
      <c r="O1999" s="38">
        <f t="shared" si="95"/>
        <v>1600493</v>
      </c>
      <c r="P1999">
        <f>INT(L1999*2.5)</f>
        <v>9602962</v>
      </c>
      <c r="Q1999">
        <f>INT(L1999/4)</f>
        <v>960296</v>
      </c>
      <c r="W1999" s="4" t="s">
        <v>8311</v>
      </c>
      <c r="X1999">
        <v>5</v>
      </c>
      <c r="Y1999" t="b">
        <f>IF(MOD(X1999,9)=0,N1999,IF(MOD(X1999,6)=0,N1999,IF(MOD(X1999,3)=0,N1999)))</f>
        <v>0</v>
      </c>
      <c r="Z1999" t="b">
        <f>IF(MOD(X1999,9)=0,O1999,IF(MOD(X1999,6)=0,O1999,IF(MOD(X1999,3)=0,O1999)))</f>
        <v>0</v>
      </c>
    </row>
    <row r="2000" spans="1:26">
      <c r="A2000" s="4" t="s">
        <v>2163</v>
      </c>
      <c r="B2000" s="3">
        <f>主线辅助!B1996</f>
        <v>59446570</v>
      </c>
      <c r="C2000" s="3">
        <v>8</v>
      </c>
      <c r="D2000" s="3">
        <v>102</v>
      </c>
      <c r="E2000" s="3">
        <v>3</v>
      </c>
      <c r="F2000" s="25">
        <f t="shared" si="93"/>
        <v>4230069</v>
      </c>
      <c r="G2000" s="25">
        <v>3846542</v>
      </c>
      <c r="H2000" s="26">
        <f>ROUND((F2000/4*5.5+F2000*2.7+F2000/4*10*1)*2,0)*C2000</f>
        <v>445003256</v>
      </c>
      <c r="I2000" s="26">
        <f t="shared" si="94"/>
        <v>404656216</v>
      </c>
      <c r="J2000" s="26"/>
      <c r="K2000" s="35">
        <f>MAX(G2000-MAX(G$5:G1999),0)</f>
        <v>5357</v>
      </c>
      <c r="L2000" s="35">
        <f>MAX(G$5:G2000)</f>
        <v>3846542</v>
      </c>
      <c r="M2000" s="3">
        <v>0.75</v>
      </c>
      <c r="N2000" s="38">
        <f>INT(B2000*0.2)</f>
        <v>11889314</v>
      </c>
      <c r="O2000" s="38">
        <f t="shared" si="95"/>
        <v>1602725</v>
      </c>
      <c r="P2000">
        <f>INT(L2000*2.5)</f>
        <v>9616355</v>
      </c>
      <c r="Q2000">
        <f>INT(L2000/4)</f>
        <v>961635</v>
      </c>
      <c r="W2000" s="4" t="s">
        <v>8311</v>
      </c>
      <c r="X2000">
        <v>6</v>
      </c>
      <c r="Y2000">
        <f>IF(MOD(X2000,9)=0,N2000,IF(MOD(X2000,6)=0,N2000,IF(MOD(X2000,3)=0,N2000)))</f>
        <v>11889314</v>
      </c>
      <c r="Z2000">
        <f>IF(MOD(X2000,9)=0,O2000,IF(MOD(X2000,6)=0,O2000,IF(MOD(X2000,3)=0,O2000)))</f>
        <v>1602725</v>
      </c>
    </row>
    <row r="2001" spans="1:26">
      <c r="A2001" s="4" t="s">
        <v>2164</v>
      </c>
      <c r="B2001" s="3">
        <f>主线辅助!B1997</f>
        <v>59487656</v>
      </c>
      <c r="C2001" s="3">
        <v>8</v>
      </c>
      <c r="D2001" s="3">
        <v>102</v>
      </c>
      <c r="E2001" s="3">
        <v>3</v>
      </c>
      <c r="F2001" s="25">
        <f t="shared" si="93"/>
        <v>4232992</v>
      </c>
      <c r="G2001" s="25">
        <v>3849201</v>
      </c>
      <c r="H2001" s="26">
        <f>ROUND((F2001/4*5.5+F2001*2.7+F2001/4*10*1)*2,0)*C2001</f>
        <v>445310760</v>
      </c>
      <c r="I2001" s="26">
        <f t="shared" si="94"/>
        <v>404935944</v>
      </c>
      <c r="J2001" s="26"/>
      <c r="K2001" s="35">
        <f>MAX(G2001-MAX(G$5:G2000),0)</f>
        <v>2659</v>
      </c>
      <c r="L2001" s="35">
        <f>MAX(G$5:G2001)</f>
        <v>3849201</v>
      </c>
      <c r="M2001" s="3">
        <v>0.75</v>
      </c>
      <c r="N2001" s="38">
        <f>INT(B2001*0.2)</f>
        <v>11897531</v>
      </c>
      <c r="O2001" s="38">
        <f t="shared" si="95"/>
        <v>1603833</v>
      </c>
      <c r="P2001">
        <f>INT(L2001*2.5)</f>
        <v>9623002</v>
      </c>
      <c r="Q2001">
        <f>INT(L2001/4)</f>
        <v>962300</v>
      </c>
      <c r="W2001" s="4" t="s">
        <v>8311</v>
      </c>
      <c r="X2001">
        <v>7</v>
      </c>
      <c r="Y2001" t="b">
        <f>IF(MOD(X2001,9)=0,N2001,IF(MOD(X2001,6)=0,N2001,IF(MOD(X2001,3)=0,N2001)))</f>
        <v>0</v>
      </c>
      <c r="Z2001" t="b">
        <f>IF(MOD(X2001,9)=0,O2001,IF(MOD(X2001,6)=0,O2001,IF(MOD(X2001,3)=0,O2001)))</f>
        <v>0</v>
      </c>
    </row>
    <row r="2002" spans="1:26">
      <c r="A2002" s="4" t="s">
        <v>2165</v>
      </c>
      <c r="B2002" s="3">
        <f>主线辅助!B1998</f>
        <v>59528745</v>
      </c>
      <c r="C2002" s="3">
        <v>8</v>
      </c>
      <c r="D2002" s="3">
        <v>102</v>
      </c>
      <c r="E2002" s="3">
        <v>3</v>
      </c>
      <c r="F2002" s="25">
        <f t="shared" si="93"/>
        <v>4235916</v>
      </c>
      <c r="G2002" s="25">
        <v>3851859</v>
      </c>
      <c r="H2002" s="26">
        <f>ROUND((F2002/4*5.5+F2002*2.7+F2002/4*10*1)*2,0)*C2002</f>
        <v>445618360</v>
      </c>
      <c r="I2002" s="26">
        <f t="shared" si="94"/>
        <v>405215568</v>
      </c>
      <c r="J2002" s="26"/>
      <c r="K2002" s="35">
        <f>MAX(G2002-MAX(G$5:G2001),0)</f>
        <v>2658</v>
      </c>
      <c r="L2002" s="35">
        <f>MAX(G$5:G2002)</f>
        <v>3851859</v>
      </c>
      <c r="M2002" s="3">
        <v>0.75</v>
      </c>
      <c r="N2002" s="38">
        <f>INT(B2002*0.2)</f>
        <v>11905749</v>
      </c>
      <c r="O2002" s="38">
        <f t="shared" si="95"/>
        <v>1604940</v>
      </c>
      <c r="P2002">
        <f>INT(L2002*2.5)</f>
        <v>9629647</v>
      </c>
      <c r="Q2002">
        <f>INT(L2002/4)</f>
        <v>962964</v>
      </c>
      <c r="W2002" s="4" t="s">
        <v>8311</v>
      </c>
      <c r="X2002">
        <v>8</v>
      </c>
      <c r="Y2002" t="b">
        <f>IF(MOD(X2002,9)=0,N2002,IF(MOD(X2002,6)=0,N2002,IF(MOD(X2002,3)=0,N2002)))</f>
        <v>0</v>
      </c>
      <c r="Z2002" t="b">
        <f>IF(MOD(X2002,9)=0,O2002,IF(MOD(X2002,6)=0,O2002,IF(MOD(X2002,3)=0,O2002)))</f>
        <v>0</v>
      </c>
    </row>
    <row r="2003" spans="1:26">
      <c r="A2003" s="4" t="s">
        <v>2166</v>
      </c>
      <c r="B2003" s="3">
        <f>主线辅助!B1999</f>
        <v>59611713</v>
      </c>
      <c r="C2003" s="3">
        <v>8</v>
      </c>
      <c r="D2003" s="3">
        <v>102</v>
      </c>
      <c r="E2003" s="3">
        <v>3</v>
      </c>
      <c r="F2003" s="25">
        <f t="shared" si="93"/>
        <v>4241820</v>
      </c>
      <c r="G2003" s="25">
        <v>3857228</v>
      </c>
      <c r="H2003" s="26">
        <f>ROUND((F2003/4*5.5+F2003*2.7+F2003/4*10*1)*2,0)*C2003</f>
        <v>446239464</v>
      </c>
      <c r="I2003" s="26">
        <f t="shared" si="94"/>
        <v>405780384</v>
      </c>
      <c r="J2003" s="26"/>
      <c r="K2003" s="35">
        <f>MAX(G2003-MAX(G$5:G2002),0)</f>
        <v>5369</v>
      </c>
      <c r="L2003" s="35">
        <f>MAX(G$5:G2003)</f>
        <v>3857228</v>
      </c>
      <c r="M2003" s="3">
        <v>0.75</v>
      </c>
      <c r="N2003" s="38">
        <f>INT(B2003*0.2)</f>
        <v>11922342</v>
      </c>
      <c r="O2003" s="38">
        <f t="shared" si="95"/>
        <v>1607178</v>
      </c>
      <c r="P2003">
        <f>INT(L2003*2.5)</f>
        <v>9643070</v>
      </c>
      <c r="Q2003">
        <f>INT(L2003/4)</f>
        <v>964307</v>
      </c>
      <c r="W2003" s="4" t="s">
        <v>8311</v>
      </c>
      <c r="X2003">
        <v>9</v>
      </c>
      <c r="Y2003">
        <f>IF(MOD(X2003,9)=0,N2003,IF(MOD(X2003,6)=0,N2003,IF(MOD(X2003,3)=0,N2003)))</f>
        <v>11922342</v>
      </c>
      <c r="Z2003">
        <f>IF(MOD(X2003,9)=0,O2003,IF(MOD(X2003,6)=0,O2003,IF(MOD(X2003,3)=0,O2003)))</f>
        <v>1607178</v>
      </c>
    </row>
    <row r="2004" spans="1:26">
      <c r="A2004" s="4" t="s">
        <v>412</v>
      </c>
      <c r="B2004" s="3">
        <f>主线辅助!B2000</f>
        <v>59652852</v>
      </c>
      <c r="C2004" s="3">
        <v>8</v>
      </c>
      <c r="D2004" s="3">
        <v>102</v>
      </c>
      <c r="E2004" s="3">
        <v>3</v>
      </c>
      <c r="F2004" s="25">
        <f t="shared" si="93"/>
        <v>4244747</v>
      </c>
      <c r="G2004" s="25">
        <v>3859890</v>
      </c>
      <c r="H2004" s="26">
        <f>ROUND((F2004/4*5.5+F2004*2.7+F2004/4*10*1)*2,0)*C2004</f>
        <v>446547384</v>
      </c>
      <c r="I2004" s="26">
        <f t="shared" si="94"/>
        <v>406060432</v>
      </c>
      <c r="J2004" s="26"/>
      <c r="K2004" s="35">
        <f>MAX(G2004-MAX(G$5:G2003),0)</f>
        <v>2662</v>
      </c>
      <c r="L2004" s="35">
        <f>MAX(G$5:G2004)</f>
        <v>3859890</v>
      </c>
      <c r="M2004" s="3">
        <v>0.75</v>
      </c>
      <c r="N2004" s="38">
        <f>INT(B2004*0.2)</f>
        <v>11930570</v>
      </c>
      <c r="O2004" s="38">
        <f t="shared" si="95"/>
        <v>1608287</v>
      </c>
      <c r="P2004">
        <f>INT(L2004*2.5)</f>
        <v>9649725</v>
      </c>
      <c r="Q2004">
        <f>INT(L2004/4)</f>
        <v>964972</v>
      </c>
      <c r="W2004" s="4" t="s">
        <v>8311</v>
      </c>
      <c r="X2004">
        <v>10</v>
      </c>
      <c r="Y2004" t="b">
        <f>IF(MOD(X2004,9)=0,N2004,IF(MOD(X2004,6)=0,N2004,IF(MOD(X2004,3)=0,N2004)))</f>
        <v>0</v>
      </c>
      <c r="Z2004" t="b">
        <f>IF(MOD(X2004,9)=0,O2004,IF(MOD(X2004,6)=0,O2004,IF(MOD(X2004,3)=0,O2004)))</f>
        <v>0</v>
      </c>
    </row>
    <row r="2005" spans="1:26">
      <c r="A2005" s="4" t="s">
        <v>2167</v>
      </c>
      <c r="B2005" s="3">
        <f>主线辅助!B2001</f>
        <v>59909117</v>
      </c>
      <c r="C2005" s="3">
        <v>8</v>
      </c>
      <c r="D2005" s="3">
        <v>102</v>
      </c>
      <c r="E2005" s="3">
        <v>3</v>
      </c>
      <c r="F2005" s="25">
        <f t="shared" si="93"/>
        <v>4262982</v>
      </c>
      <c r="G2005" s="25">
        <v>3876472</v>
      </c>
      <c r="H2005" s="26">
        <f>ROUND((F2005/4*5.5+F2005*2.7+F2005/4*10*1)*2,0)*C2005</f>
        <v>448465704</v>
      </c>
      <c r="I2005" s="26">
        <f t="shared" si="94"/>
        <v>407804856</v>
      </c>
      <c r="J2005" s="26"/>
      <c r="K2005" s="35">
        <f>MAX(G2005-MAX(G$5:G2004),0)</f>
        <v>16582</v>
      </c>
      <c r="L2005" s="35">
        <f>MAX(G$5:G2005)</f>
        <v>3876472</v>
      </c>
      <c r="M2005" s="3">
        <v>0.75</v>
      </c>
      <c r="N2005" s="38">
        <f>INT(B2005*0.2)</f>
        <v>11981823</v>
      </c>
      <c r="O2005" s="38">
        <f t="shared" si="95"/>
        <v>1615196</v>
      </c>
      <c r="P2005">
        <f>INT(L2005*2.5)</f>
        <v>9691180</v>
      </c>
      <c r="Q2005">
        <f>INT(L2005/4)</f>
        <v>969118</v>
      </c>
      <c r="W2005" s="4" t="s">
        <v>8312</v>
      </c>
      <c r="X2005">
        <v>1</v>
      </c>
      <c r="Y2005" t="b">
        <f>IF(MOD(X2005,9)=0,N2005,IF(MOD(X2005,6)=0,N2005,IF(MOD(X2005,3)=0,N2005)))</f>
        <v>0</v>
      </c>
      <c r="Z2005" t="b">
        <f>IF(MOD(X2005,9)=0,O2005,IF(MOD(X2005,6)=0,O2005,IF(MOD(X2005,3)=0,O2005)))</f>
        <v>0</v>
      </c>
    </row>
    <row r="2006" spans="1:26">
      <c r="A2006" s="4" t="s">
        <v>2168</v>
      </c>
      <c r="B2006" s="3">
        <f>主线辅助!B2002</f>
        <v>59950307</v>
      </c>
      <c r="C2006" s="3">
        <v>8</v>
      </c>
      <c r="D2006" s="3">
        <v>102</v>
      </c>
      <c r="E2006" s="3">
        <v>3</v>
      </c>
      <c r="F2006" s="25">
        <f t="shared" si="93"/>
        <v>4265913</v>
      </c>
      <c r="G2006" s="25">
        <v>3879137</v>
      </c>
      <c r="H2006" s="26">
        <f>ROUND((F2006/4*5.5+F2006*2.7+F2006/4*10*1)*2,0)*C2006</f>
        <v>448774048</v>
      </c>
      <c r="I2006" s="26">
        <f t="shared" si="94"/>
        <v>408085216</v>
      </c>
      <c r="J2006" s="26"/>
      <c r="K2006" s="35">
        <f>MAX(G2006-MAX(G$5:G2005),0)</f>
        <v>2665</v>
      </c>
      <c r="L2006" s="35">
        <f>MAX(G$5:G2006)</f>
        <v>3879137</v>
      </c>
      <c r="M2006" s="3">
        <v>0.75</v>
      </c>
      <c r="N2006" s="38">
        <f>INT(B2006*0.2)</f>
        <v>11990061</v>
      </c>
      <c r="O2006" s="38">
        <f t="shared" si="95"/>
        <v>1616306</v>
      </c>
      <c r="P2006">
        <f>INT(L2006*2.5)</f>
        <v>9697842</v>
      </c>
      <c r="Q2006">
        <f>INT(L2006/4)</f>
        <v>969784</v>
      </c>
      <c r="W2006" s="4" t="s">
        <v>8312</v>
      </c>
      <c r="X2006">
        <v>2</v>
      </c>
      <c r="Y2006" t="b">
        <f>IF(MOD(X2006,9)=0,N2006,IF(MOD(X2006,6)=0,N2006,IF(MOD(X2006,3)=0,N2006)))</f>
        <v>0</v>
      </c>
      <c r="Z2006" t="b">
        <f>IF(MOD(X2006,9)=0,O2006,IF(MOD(X2006,6)=0,O2006,IF(MOD(X2006,3)=0,O2006)))</f>
        <v>0</v>
      </c>
    </row>
    <row r="2007" spans="1:26">
      <c r="A2007" s="4" t="s">
        <v>2169</v>
      </c>
      <c r="B2007" s="3">
        <f>主线辅助!B2003</f>
        <v>60033533</v>
      </c>
      <c r="C2007" s="3">
        <v>8</v>
      </c>
      <c r="D2007" s="3">
        <v>102</v>
      </c>
      <c r="E2007" s="3">
        <v>3</v>
      </c>
      <c r="F2007" s="25">
        <f t="shared" si="93"/>
        <v>4271835</v>
      </c>
      <c r="G2007" s="25">
        <v>3884522</v>
      </c>
      <c r="H2007" s="26">
        <f>ROUND((F2007/4*5.5+F2007*2.7+F2007/4*10*1)*2,0)*C2007</f>
        <v>449397040</v>
      </c>
      <c r="I2007" s="26">
        <f t="shared" si="94"/>
        <v>408651712</v>
      </c>
      <c r="J2007" s="26"/>
      <c r="K2007" s="35">
        <f>MAX(G2007-MAX(G$5:G2006),0)</f>
        <v>5385</v>
      </c>
      <c r="L2007" s="35">
        <f>MAX(G$5:G2007)</f>
        <v>3884522</v>
      </c>
      <c r="M2007" s="3">
        <v>0.75</v>
      </c>
      <c r="N2007" s="38">
        <f>INT(B2007*0.2)</f>
        <v>12006706</v>
      </c>
      <c r="O2007" s="38">
        <f t="shared" si="95"/>
        <v>1618550</v>
      </c>
      <c r="P2007">
        <f>INT(L2007*2.5)</f>
        <v>9711305</v>
      </c>
      <c r="Q2007">
        <f>INT(L2007/4)</f>
        <v>971130</v>
      </c>
      <c r="W2007" s="4" t="s">
        <v>8312</v>
      </c>
      <c r="X2007">
        <v>3</v>
      </c>
      <c r="Y2007">
        <f>IF(MOD(X2007,9)=0,N2007,IF(MOD(X2007,6)=0,N2007,IF(MOD(X2007,3)=0,N2007)))</f>
        <v>12006706</v>
      </c>
      <c r="Z2007">
        <f>IF(MOD(X2007,9)=0,O2007,IF(MOD(X2007,6)=0,O2007,IF(MOD(X2007,3)=0,O2007)))</f>
        <v>1618550</v>
      </c>
    </row>
    <row r="2008" spans="1:26">
      <c r="A2008" s="4" t="s">
        <v>2170</v>
      </c>
      <c r="B2008" s="3">
        <f>主线辅助!B2004</f>
        <v>60074773</v>
      </c>
      <c r="C2008" s="3">
        <v>8</v>
      </c>
      <c r="D2008" s="3">
        <v>102</v>
      </c>
      <c r="E2008" s="3">
        <v>3</v>
      </c>
      <c r="F2008" s="25">
        <f t="shared" si="93"/>
        <v>4274770</v>
      </c>
      <c r="G2008" s="25">
        <v>3887191</v>
      </c>
      <c r="H2008" s="26">
        <f>ROUND((F2008/4*5.5+F2008*2.7+F2008/4*10*1)*2,0)*C2008</f>
        <v>449705808</v>
      </c>
      <c r="I2008" s="26">
        <f t="shared" si="94"/>
        <v>408932496</v>
      </c>
      <c r="J2008" s="26"/>
      <c r="K2008" s="35">
        <f>MAX(G2008-MAX(G$5:G2007),0)</f>
        <v>2669</v>
      </c>
      <c r="L2008" s="35">
        <f>MAX(G$5:G2008)</f>
        <v>3887191</v>
      </c>
      <c r="M2008" s="3">
        <v>0.75</v>
      </c>
      <c r="N2008" s="38">
        <f>INT(B2008*0.2)</f>
        <v>12014954</v>
      </c>
      <c r="O2008" s="38">
        <f t="shared" si="95"/>
        <v>1619662</v>
      </c>
      <c r="P2008">
        <f>INT(L2008*2.5)</f>
        <v>9717977</v>
      </c>
      <c r="Q2008">
        <f>INT(L2008/4)</f>
        <v>971797</v>
      </c>
      <c r="W2008" s="4" t="s">
        <v>8312</v>
      </c>
      <c r="X2008">
        <v>4</v>
      </c>
      <c r="Y2008" t="b">
        <f>IF(MOD(X2008,9)=0,N2008,IF(MOD(X2008,6)=0,N2008,IF(MOD(X2008,3)=0,N2008)))</f>
        <v>0</v>
      </c>
      <c r="Z2008" t="b">
        <f>IF(MOD(X2008,9)=0,O2008,IF(MOD(X2008,6)=0,O2008,IF(MOD(X2008,3)=0,O2008)))</f>
        <v>0</v>
      </c>
    </row>
    <row r="2009" spans="1:26">
      <c r="A2009" s="4" t="s">
        <v>2171</v>
      </c>
      <c r="B2009" s="3">
        <f>主线辅助!B2005</f>
        <v>60116018</v>
      </c>
      <c r="C2009" s="3">
        <v>8</v>
      </c>
      <c r="D2009" s="3">
        <v>102</v>
      </c>
      <c r="E2009" s="3">
        <v>3</v>
      </c>
      <c r="F2009" s="25">
        <f t="shared" si="93"/>
        <v>4277705</v>
      </c>
      <c r="G2009" s="25">
        <v>3889859</v>
      </c>
      <c r="H2009" s="26">
        <f>ROUND((F2009/4*5.5+F2009*2.7+F2009/4*10*1)*2,0)*C2009</f>
        <v>450014568</v>
      </c>
      <c r="I2009" s="26">
        <f t="shared" si="94"/>
        <v>409213168</v>
      </c>
      <c r="J2009" s="26"/>
      <c r="K2009" s="35">
        <f>MAX(G2009-MAX(G$5:G2008),0)</f>
        <v>2668</v>
      </c>
      <c r="L2009" s="35">
        <f>MAX(G$5:G2009)</f>
        <v>3889859</v>
      </c>
      <c r="M2009" s="3">
        <v>0.75</v>
      </c>
      <c r="N2009" s="38">
        <f>INT(B2009*0.2)</f>
        <v>12023203</v>
      </c>
      <c r="O2009" s="38">
        <f t="shared" si="95"/>
        <v>1620773</v>
      </c>
      <c r="P2009">
        <f>INT(L2009*2.5)</f>
        <v>9724647</v>
      </c>
      <c r="Q2009">
        <f>INT(L2009/4)</f>
        <v>972464</v>
      </c>
      <c r="W2009" s="4" t="s">
        <v>8312</v>
      </c>
      <c r="X2009">
        <v>5</v>
      </c>
      <c r="Y2009" t="b">
        <f>IF(MOD(X2009,9)=0,N2009,IF(MOD(X2009,6)=0,N2009,IF(MOD(X2009,3)=0,N2009)))</f>
        <v>0</v>
      </c>
      <c r="Z2009" t="b">
        <f>IF(MOD(X2009,9)=0,O2009,IF(MOD(X2009,6)=0,O2009,IF(MOD(X2009,3)=0,O2009)))</f>
        <v>0</v>
      </c>
    </row>
    <row r="2010" spans="1:26">
      <c r="A2010" s="4" t="s">
        <v>2172</v>
      </c>
      <c r="B2010" s="3">
        <f>主线辅助!B2006</f>
        <v>60199420</v>
      </c>
      <c r="C2010" s="3">
        <v>8</v>
      </c>
      <c r="D2010" s="3">
        <v>102</v>
      </c>
      <c r="E2010" s="3">
        <v>3</v>
      </c>
      <c r="F2010" s="25">
        <f t="shared" si="93"/>
        <v>4283639</v>
      </c>
      <c r="G2010" s="25">
        <v>3895256</v>
      </c>
      <c r="H2010" s="26">
        <f>ROUND((F2010/4*5.5+F2010*2.7+F2010/4*10*1)*2,0)*C2010</f>
        <v>450638824</v>
      </c>
      <c r="I2010" s="26">
        <f t="shared" si="94"/>
        <v>409780928</v>
      </c>
      <c r="J2010" s="26"/>
      <c r="K2010" s="35">
        <f>MAX(G2010-MAX(G$5:G2009),0)</f>
        <v>5397</v>
      </c>
      <c r="L2010" s="35">
        <f>MAX(G$5:G2010)</f>
        <v>3895256</v>
      </c>
      <c r="M2010" s="3">
        <v>0.75</v>
      </c>
      <c r="N2010" s="38">
        <f>INT(B2010*0.2)</f>
        <v>12039884</v>
      </c>
      <c r="O2010" s="38">
        <f t="shared" si="95"/>
        <v>1623023</v>
      </c>
      <c r="P2010">
        <f>INT(L2010*2.5)</f>
        <v>9738140</v>
      </c>
      <c r="Q2010">
        <f>INT(L2010/4)</f>
        <v>973814</v>
      </c>
      <c r="W2010" s="4" t="s">
        <v>8312</v>
      </c>
      <c r="X2010">
        <v>6</v>
      </c>
      <c r="Y2010">
        <f>IF(MOD(X2010,9)=0,N2010,IF(MOD(X2010,6)=0,N2010,IF(MOD(X2010,3)=0,N2010)))</f>
        <v>12039884</v>
      </c>
      <c r="Z2010">
        <f>IF(MOD(X2010,9)=0,O2010,IF(MOD(X2010,6)=0,O2010,IF(MOD(X2010,3)=0,O2010)))</f>
        <v>1623023</v>
      </c>
    </row>
    <row r="2011" spans="1:26">
      <c r="A2011" s="4" t="s">
        <v>2173</v>
      </c>
      <c r="B2011" s="3">
        <f>主线辅助!B2007</f>
        <v>60240715</v>
      </c>
      <c r="C2011" s="3">
        <v>8</v>
      </c>
      <c r="D2011" s="3">
        <v>102</v>
      </c>
      <c r="E2011" s="3">
        <v>3</v>
      </c>
      <c r="F2011" s="25">
        <f t="shared" si="93"/>
        <v>4286578</v>
      </c>
      <c r="G2011" s="25">
        <v>3897928</v>
      </c>
      <c r="H2011" s="26">
        <f>ROUND((F2011/4*5.5+F2011*2.7+F2011/4*10*1)*2,0)*C2011</f>
        <v>450948008</v>
      </c>
      <c r="I2011" s="26">
        <f t="shared" si="94"/>
        <v>410062024</v>
      </c>
      <c r="J2011" s="26"/>
      <c r="K2011" s="35">
        <f>MAX(G2011-MAX(G$5:G2010),0)</f>
        <v>2672</v>
      </c>
      <c r="L2011" s="35">
        <f>MAX(G$5:G2011)</f>
        <v>3897928</v>
      </c>
      <c r="M2011" s="3">
        <v>0.75</v>
      </c>
      <c r="N2011" s="38">
        <f>INT(B2011*0.2)</f>
        <v>12048143</v>
      </c>
      <c r="O2011" s="38">
        <f t="shared" si="95"/>
        <v>1624136</v>
      </c>
      <c r="P2011">
        <f>INT(L2011*2.5)</f>
        <v>9744820</v>
      </c>
      <c r="Q2011">
        <f>INT(L2011/4)</f>
        <v>974482</v>
      </c>
      <c r="W2011" s="4" t="s">
        <v>8312</v>
      </c>
      <c r="X2011">
        <v>7</v>
      </c>
      <c r="Y2011" t="b">
        <f>IF(MOD(X2011,9)=0,N2011,IF(MOD(X2011,6)=0,N2011,IF(MOD(X2011,3)=0,N2011)))</f>
        <v>0</v>
      </c>
      <c r="Z2011" t="b">
        <f>IF(MOD(X2011,9)=0,O2011,IF(MOD(X2011,6)=0,O2011,IF(MOD(X2011,3)=0,O2011)))</f>
        <v>0</v>
      </c>
    </row>
    <row r="2012" spans="1:26">
      <c r="A2012" s="4" t="s">
        <v>2174</v>
      </c>
      <c r="B2012" s="3">
        <f>主线辅助!B2008</f>
        <v>60282013</v>
      </c>
      <c r="C2012" s="3">
        <v>8</v>
      </c>
      <c r="D2012" s="3">
        <v>102</v>
      </c>
      <c r="E2012" s="3">
        <v>3</v>
      </c>
      <c r="F2012" s="25">
        <f t="shared" si="93"/>
        <v>4289517</v>
      </c>
      <c r="G2012" s="25">
        <v>3900600</v>
      </c>
      <c r="H2012" s="26">
        <f>ROUND((F2012/4*5.5+F2012*2.7+F2012/4*10*1)*2,0)*C2012</f>
        <v>451257192</v>
      </c>
      <c r="I2012" s="26">
        <f t="shared" si="94"/>
        <v>410343120</v>
      </c>
      <c r="J2012" s="26"/>
      <c r="K2012" s="35">
        <f>MAX(G2012-MAX(G$5:G2011),0)</f>
        <v>2672</v>
      </c>
      <c r="L2012" s="35">
        <f>MAX(G$5:G2012)</f>
        <v>3900600</v>
      </c>
      <c r="M2012" s="3">
        <v>0.75</v>
      </c>
      <c r="N2012" s="38">
        <f>INT(B2012*0.2)</f>
        <v>12056402</v>
      </c>
      <c r="O2012" s="38">
        <f t="shared" si="95"/>
        <v>1625250</v>
      </c>
      <c r="P2012">
        <f>INT(L2012*2.5)</f>
        <v>9751500</v>
      </c>
      <c r="Q2012">
        <f>INT(L2012/4)</f>
        <v>975150</v>
      </c>
      <c r="W2012" s="4" t="s">
        <v>8312</v>
      </c>
      <c r="X2012">
        <v>8</v>
      </c>
      <c r="Y2012" t="b">
        <f>IF(MOD(X2012,9)=0,N2012,IF(MOD(X2012,6)=0,N2012,IF(MOD(X2012,3)=0,N2012)))</f>
        <v>0</v>
      </c>
      <c r="Z2012" t="b">
        <f>IF(MOD(X2012,9)=0,O2012,IF(MOD(X2012,6)=0,O2012,IF(MOD(X2012,3)=0,O2012)))</f>
        <v>0</v>
      </c>
    </row>
    <row r="2013" spans="1:26">
      <c r="A2013" s="4" t="s">
        <v>2175</v>
      </c>
      <c r="B2013" s="3">
        <f>主线辅助!B2009</f>
        <v>60365590</v>
      </c>
      <c r="C2013" s="3">
        <v>8</v>
      </c>
      <c r="D2013" s="3">
        <v>102</v>
      </c>
      <c r="E2013" s="3">
        <v>3</v>
      </c>
      <c r="F2013" s="25">
        <f t="shared" si="93"/>
        <v>4295464</v>
      </c>
      <c r="G2013" s="25">
        <v>3906008</v>
      </c>
      <c r="H2013" s="26">
        <f>ROUND((F2013/4*5.5+F2013*2.7+F2013/4*10*1)*2,0)*C2013</f>
        <v>451882816</v>
      </c>
      <c r="I2013" s="26">
        <f t="shared" si="94"/>
        <v>410912040</v>
      </c>
      <c r="J2013" s="26"/>
      <c r="K2013" s="35">
        <f>MAX(G2013-MAX(G$5:G2012),0)</f>
        <v>5408</v>
      </c>
      <c r="L2013" s="35">
        <f>MAX(G$5:G2013)</f>
        <v>3906008</v>
      </c>
      <c r="M2013" s="3">
        <v>0.75</v>
      </c>
      <c r="N2013" s="38">
        <f>INT(B2013*0.2)</f>
        <v>12073118</v>
      </c>
      <c r="O2013" s="38">
        <f t="shared" si="95"/>
        <v>1627503</v>
      </c>
      <c r="P2013">
        <f>INT(L2013*2.5)</f>
        <v>9765020</v>
      </c>
      <c r="Q2013">
        <f>INT(L2013/4)</f>
        <v>976502</v>
      </c>
      <c r="W2013" s="4" t="s">
        <v>8312</v>
      </c>
      <c r="X2013">
        <v>9</v>
      </c>
      <c r="Y2013">
        <f>IF(MOD(X2013,9)=0,N2013,IF(MOD(X2013,6)=0,N2013,IF(MOD(X2013,3)=0,N2013)))</f>
        <v>12073118</v>
      </c>
      <c r="Z2013">
        <f>IF(MOD(X2013,9)=0,O2013,IF(MOD(X2013,6)=0,O2013,IF(MOD(X2013,3)=0,O2013)))</f>
        <v>1627503</v>
      </c>
    </row>
    <row r="2014" spans="1:26">
      <c r="A2014" s="4" t="s">
        <v>414</v>
      </c>
      <c r="B2014" s="3">
        <f>主线辅助!B2010</f>
        <v>60406939</v>
      </c>
      <c r="C2014" s="3">
        <v>8</v>
      </c>
      <c r="D2014" s="3">
        <v>102</v>
      </c>
      <c r="E2014" s="3">
        <v>3</v>
      </c>
      <c r="F2014" s="25">
        <f t="shared" si="93"/>
        <v>4298406</v>
      </c>
      <c r="G2014" s="25">
        <v>3908684</v>
      </c>
      <c r="H2014" s="26">
        <f>ROUND((F2014/4*5.5+F2014*2.7+F2014/4*10*1)*2,0)*C2014</f>
        <v>452192312</v>
      </c>
      <c r="I2014" s="26">
        <f t="shared" si="94"/>
        <v>411193560</v>
      </c>
      <c r="J2014" s="26"/>
      <c r="K2014" s="35">
        <f>MAX(G2014-MAX(G$5:G2013),0)</f>
        <v>2676</v>
      </c>
      <c r="L2014" s="35">
        <f>MAX(G$5:G2014)</f>
        <v>3908684</v>
      </c>
      <c r="M2014" s="3">
        <v>0.75</v>
      </c>
      <c r="N2014" s="38">
        <f>INT(B2014*0.2)</f>
        <v>12081387</v>
      </c>
      <c r="O2014" s="38">
        <f t="shared" si="95"/>
        <v>1628618</v>
      </c>
      <c r="P2014">
        <f>INT(L2014*2.5)</f>
        <v>9771710</v>
      </c>
      <c r="Q2014">
        <f>INT(L2014/4)</f>
        <v>977171</v>
      </c>
      <c r="W2014" s="4" t="s">
        <v>8312</v>
      </c>
      <c r="X2014">
        <v>10</v>
      </c>
      <c r="Y2014" t="b">
        <f>IF(MOD(X2014,9)=0,N2014,IF(MOD(X2014,6)=0,N2014,IF(MOD(X2014,3)=0,N2014)))</f>
        <v>0</v>
      </c>
      <c r="Z2014" t="b">
        <f>IF(MOD(X2014,9)=0,O2014,IF(MOD(X2014,6)=0,O2014,IF(MOD(X2014,3)=0,O2014)))</f>
        <v>0</v>
      </c>
    </row>
    <row r="2015" spans="1:26">
      <c r="A2015" s="4" t="s">
        <v>2176</v>
      </c>
      <c r="B2015" s="3">
        <f>主线辅助!B2011</f>
        <v>60664923</v>
      </c>
      <c r="C2015" s="3">
        <v>8</v>
      </c>
      <c r="D2015" s="3">
        <v>102</v>
      </c>
      <c r="E2015" s="3">
        <v>3</v>
      </c>
      <c r="F2015" s="25">
        <f t="shared" si="93"/>
        <v>4316763</v>
      </c>
      <c r="G2015" s="25">
        <v>3925377</v>
      </c>
      <c r="H2015" s="26">
        <f>ROUND((F2015/4*5.5+F2015*2.7+F2015/4*10*1)*2,0)*C2015</f>
        <v>454123464</v>
      </c>
      <c r="I2015" s="26">
        <f t="shared" si="94"/>
        <v>412949664</v>
      </c>
      <c r="J2015" s="26"/>
      <c r="K2015" s="35">
        <f>MAX(G2015-MAX(G$5:G2014),0)</f>
        <v>16693</v>
      </c>
      <c r="L2015" s="35">
        <f>MAX(G$5:G2015)</f>
        <v>3925377</v>
      </c>
      <c r="M2015" s="3">
        <v>0.75</v>
      </c>
      <c r="N2015" s="38">
        <f>INT(B2015*0.2)</f>
        <v>12132984</v>
      </c>
      <c r="O2015" s="38">
        <f t="shared" si="95"/>
        <v>1635573</v>
      </c>
      <c r="P2015">
        <f>INT(L2015*2.5)</f>
        <v>9813442</v>
      </c>
      <c r="Q2015">
        <f>INT(L2015/4)</f>
        <v>981344</v>
      </c>
      <c r="W2015" s="4" t="s">
        <v>8313</v>
      </c>
      <c r="X2015">
        <v>1</v>
      </c>
      <c r="Y2015" t="b">
        <f>IF(MOD(X2015,9)=0,N2015,IF(MOD(X2015,6)=0,N2015,IF(MOD(X2015,3)=0,N2015)))</f>
        <v>0</v>
      </c>
      <c r="Z2015" t="b">
        <f>IF(MOD(X2015,9)=0,O2015,IF(MOD(X2015,6)=0,O2015,IF(MOD(X2015,3)=0,O2015)))</f>
        <v>0</v>
      </c>
    </row>
    <row r="2016" spans="1:26">
      <c r="A2016" s="4" t="s">
        <v>2177</v>
      </c>
      <c r="B2016" s="3">
        <f>主线辅助!B2012</f>
        <v>60706322</v>
      </c>
      <c r="C2016" s="3">
        <v>8</v>
      </c>
      <c r="D2016" s="3">
        <v>102</v>
      </c>
      <c r="E2016" s="3">
        <v>3</v>
      </c>
      <c r="F2016" s="25">
        <f t="shared" si="93"/>
        <v>4319709</v>
      </c>
      <c r="G2016" s="25">
        <v>3928056</v>
      </c>
      <c r="H2016" s="26">
        <f>ROUND((F2016/4*5.5+F2016*2.7+F2016/4*10*1)*2,0)*C2016</f>
        <v>454433384</v>
      </c>
      <c r="I2016" s="26">
        <f t="shared" si="94"/>
        <v>413231488</v>
      </c>
      <c r="J2016" s="26"/>
      <c r="K2016" s="35">
        <f>MAX(G2016-MAX(G$5:G2015),0)</f>
        <v>2679</v>
      </c>
      <c r="L2016" s="35">
        <f>MAX(G$5:G2016)</f>
        <v>3928056</v>
      </c>
      <c r="M2016" s="3">
        <v>0.75</v>
      </c>
      <c r="N2016" s="38">
        <f>INT(B2016*0.2)</f>
        <v>12141264</v>
      </c>
      <c r="O2016" s="38">
        <f t="shared" si="95"/>
        <v>1636690</v>
      </c>
      <c r="P2016">
        <f>INT(L2016*2.5)</f>
        <v>9820140</v>
      </c>
      <c r="Q2016">
        <f>INT(L2016/4)</f>
        <v>982014</v>
      </c>
      <c r="W2016" s="4" t="s">
        <v>8313</v>
      </c>
      <c r="X2016">
        <v>2</v>
      </c>
      <c r="Y2016" t="b">
        <f>IF(MOD(X2016,9)=0,N2016,IF(MOD(X2016,6)=0,N2016,IF(MOD(X2016,3)=0,N2016)))</f>
        <v>0</v>
      </c>
      <c r="Z2016" t="b">
        <f>IF(MOD(X2016,9)=0,O2016,IF(MOD(X2016,6)=0,O2016,IF(MOD(X2016,3)=0,O2016)))</f>
        <v>0</v>
      </c>
    </row>
    <row r="2017" spans="1:26">
      <c r="A2017" s="4" t="s">
        <v>2178</v>
      </c>
      <c r="B2017" s="3">
        <f>主线辅助!B2013</f>
        <v>60790158</v>
      </c>
      <c r="C2017" s="3">
        <v>8</v>
      </c>
      <c r="D2017" s="3">
        <v>102</v>
      </c>
      <c r="E2017" s="3">
        <v>3</v>
      </c>
      <c r="F2017" s="25">
        <f t="shared" si="93"/>
        <v>4325675</v>
      </c>
      <c r="G2017" s="25">
        <v>3933480</v>
      </c>
      <c r="H2017" s="26">
        <f>ROUND((F2017/4*5.5+F2017*2.7+F2017/4*10*1)*2,0)*C2017</f>
        <v>455061008</v>
      </c>
      <c r="I2017" s="26">
        <f t="shared" si="94"/>
        <v>413802096</v>
      </c>
      <c r="J2017" s="26"/>
      <c r="K2017" s="35">
        <f>MAX(G2017-MAX(G$5:G2016),0)</f>
        <v>5424</v>
      </c>
      <c r="L2017" s="35">
        <f>MAX(G$5:G2017)</f>
        <v>3933480</v>
      </c>
      <c r="M2017" s="3">
        <v>0.75</v>
      </c>
      <c r="N2017" s="38">
        <f>INT(B2017*0.2)</f>
        <v>12158031</v>
      </c>
      <c r="O2017" s="38">
        <f t="shared" si="95"/>
        <v>1638950</v>
      </c>
      <c r="P2017">
        <f>INT(L2017*2.5)</f>
        <v>9833700</v>
      </c>
      <c r="Q2017">
        <f>INT(L2017/4)</f>
        <v>983370</v>
      </c>
      <c r="W2017" s="4" t="s">
        <v>8313</v>
      </c>
      <c r="X2017">
        <v>3</v>
      </c>
      <c r="Y2017">
        <f>IF(MOD(X2017,9)=0,N2017,IF(MOD(X2017,6)=0,N2017,IF(MOD(X2017,3)=0,N2017)))</f>
        <v>12158031</v>
      </c>
      <c r="Z2017">
        <f>IF(MOD(X2017,9)=0,O2017,IF(MOD(X2017,6)=0,O2017,IF(MOD(X2017,3)=0,O2017)))</f>
        <v>1638950</v>
      </c>
    </row>
    <row r="2018" spans="1:26">
      <c r="A2018" s="4" t="s">
        <v>2179</v>
      </c>
      <c r="B2018" s="3">
        <f>主线辅助!B2014</f>
        <v>60831607</v>
      </c>
      <c r="C2018" s="3">
        <v>8</v>
      </c>
      <c r="D2018" s="3">
        <v>102</v>
      </c>
      <c r="E2018" s="3">
        <v>3</v>
      </c>
      <c r="F2018" s="25">
        <f t="shared" si="93"/>
        <v>4328624</v>
      </c>
      <c r="G2018" s="25">
        <v>3936162</v>
      </c>
      <c r="H2018" s="26">
        <f>ROUND((F2018/4*5.5+F2018*2.7+F2018/4*10*1)*2,0)*C2018</f>
        <v>455371248</v>
      </c>
      <c r="I2018" s="26">
        <f t="shared" si="94"/>
        <v>414084240</v>
      </c>
      <c r="J2018" s="26"/>
      <c r="K2018" s="35">
        <f>MAX(G2018-MAX(G$5:G2017),0)</f>
        <v>2682</v>
      </c>
      <c r="L2018" s="35">
        <f>MAX(G$5:G2018)</f>
        <v>3936162</v>
      </c>
      <c r="M2018" s="3">
        <v>0.75</v>
      </c>
      <c r="N2018" s="38">
        <f>INT(B2018*0.2)</f>
        <v>12166321</v>
      </c>
      <c r="O2018" s="38">
        <f t="shared" si="95"/>
        <v>1640067</v>
      </c>
      <c r="P2018">
        <f>INT(L2018*2.5)</f>
        <v>9840405</v>
      </c>
      <c r="Q2018">
        <f>INT(L2018/4)</f>
        <v>984040</v>
      </c>
      <c r="W2018" s="4" t="s">
        <v>8313</v>
      </c>
      <c r="X2018">
        <v>4</v>
      </c>
      <c r="Y2018" t="b">
        <f>IF(MOD(X2018,9)=0,N2018,IF(MOD(X2018,6)=0,N2018,IF(MOD(X2018,3)=0,N2018)))</f>
        <v>0</v>
      </c>
      <c r="Z2018" t="b">
        <f>IF(MOD(X2018,9)=0,O2018,IF(MOD(X2018,6)=0,O2018,IF(MOD(X2018,3)=0,O2018)))</f>
        <v>0</v>
      </c>
    </row>
    <row r="2019" spans="1:26">
      <c r="A2019" s="4" t="s">
        <v>2180</v>
      </c>
      <c r="B2019" s="3">
        <f>主线辅助!B2015</f>
        <v>60873062</v>
      </c>
      <c r="C2019" s="3">
        <v>8</v>
      </c>
      <c r="D2019" s="3">
        <v>102</v>
      </c>
      <c r="E2019" s="3">
        <v>3</v>
      </c>
      <c r="F2019" s="25">
        <f t="shared" si="93"/>
        <v>4331574</v>
      </c>
      <c r="G2019" s="25">
        <v>3938845</v>
      </c>
      <c r="H2019" s="26">
        <f>ROUND((F2019/4*5.5+F2019*2.7+F2019/4*10*1)*2,0)*C2019</f>
        <v>455681584</v>
      </c>
      <c r="I2019" s="26">
        <f t="shared" si="94"/>
        <v>414366496</v>
      </c>
      <c r="J2019" s="26"/>
      <c r="K2019" s="35">
        <f>MAX(G2019-MAX(G$5:G2018),0)</f>
        <v>2683</v>
      </c>
      <c r="L2019" s="35">
        <f>MAX(G$5:G2019)</f>
        <v>3938845</v>
      </c>
      <c r="M2019" s="3">
        <v>0.75</v>
      </c>
      <c r="N2019" s="38">
        <f>INT(B2019*0.2)</f>
        <v>12174612</v>
      </c>
      <c r="O2019" s="38">
        <f t="shared" si="95"/>
        <v>1641185</v>
      </c>
      <c r="P2019">
        <f>INT(L2019*2.5)</f>
        <v>9847112</v>
      </c>
      <c r="Q2019">
        <f>INT(L2019/4)</f>
        <v>984711</v>
      </c>
      <c r="W2019" s="4" t="s">
        <v>8313</v>
      </c>
      <c r="X2019">
        <v>5</v>
      </c>
      <c r="Y2019" t="b">
        <f>IF(MOD(X2019,9)=0,N2019,IF(MOD(X2019,6)=0,N2019,IF(MOD(X2019,3)=0,N2019)))</f>
        <v>0</v>
      </c>
      <c r="Z2019" t="b">
        <f>IF(MOD(X2019,9)=0,O2019,IF(MOD(X2019,6)=0,O2019,IF(MOD(X2019,3)=0,O2019)))</f>
        <v>0</v>
      </c>
    </row>
    <row r="2020" spans="1:26">
      <c r="A2020" s="4" t="s">
        <v>2181</v>
      </c>
      <c r="B2020" s="3">
        <f>主线辅助!B2016</f>
        <v>60957074</v>
      </c>
      <c r="C2020" s="3">
        <v>8</v>
      </c>
      <c r="D2020" s="3">
        <v>102</v>
      </c>
      <c r="E2020" s="3">
        <v>3</v>
      </c>
      <c r="F2020" s="25">
        <f t="shared" si="93"/>
        <v>4337552</v>
      </c>
      <c r="G2020" s="25">
        <v>3944281</v>
      </c>
      <c r="H2020" s="26">
        <f>ROUND((F2020/4*5.5+F2020*2.7+F2020/4*10*1)*2,0)*C2020</f>
        <v>456310472</v>
      </c>
      <c r="I2020" s="26">
        <f t="shared" si="94"/>
        <v>414938360</v>
      </c>
      <c r="J2020" s="26"/>
      <c r="K2020" s="35">
        <f>MAX(G2020-MAX(G$5:G2019),0)</f>
        <v>5436</v>
      </c>
      <c r="L2020" s="35">
        <f>MAX(G$5:G2020)</f>
        <v>3944281</v>
      </c>
      <c r="M2020" s="3">
        <v>0.75</v>
      </c>
      <c r="N2020" s="38">
        <f>INT(B2020*0.2)</f>
        <v>12191414</v>
      </c>
      <c r="O2020" s="38">
        <f t="shared" si="95"/>
        <v>1643450</v>
      </c>
      <c r="P2020">
        <f>INT(L2020*2.5)</f>
        <v>9860702</v>
      </c>
      <c r="Q2020">
        <f>INT(L2020/4)</f>
        <v>986070</v>
      </c>
      <c r="W2020" s="4" t="s">
        <v>8313</v>
      </c>
      <c r="X2020">
        <v>6</v>
      </c>
      <c r="Y2020">
        <f>IF(MOD(X2020,9)=0,N2020,IF(MOD(X2020,6)=0,N2020,IF(MOD(X2020,3)=0,N2020)))</f>
        <v>12191414</v>
      </c>
      <c r="Z2020">
        <f>IF(MOD(X2020,9)=0,O2020,IF(MOD(X2020,6)=0,O2020,IF(MOD(X2020,3)=0,O2020)))</f>
        <v>1643450</v>
      </c>
    </row>
    <row r="2021" spans="1:26">
      <c r="A2021" s="4" t="s">
        <v>2182</v>
      </c>
      <c r="B2021" s="3">
        <f>主线辅助!B2017</f>
        <v>60998579</v>
      </c>
      <c r="C2021" s="3">
        <v>8</v>
      </c>
      <c r="D2021" s="3">
        <v>102</v>
      </c>
      <c r="E2021" s="3">
        <v>3</v>
      </c>
      <c r="F2021" s="25">
        <f t="shared" si="93"/>
        <v>4340506</v>
      </c>
      <c r="G2021" s="25">
        <v>3946966</v>
      </c>
      <c r="H2021" s="26">
        <f>ROUND((F2021/4*5.5+F2021*2.7+F2021/4*10*1)*2,0)*C2021</f>
        <v>456621232</v>
      </c>
      <c r="I2021" s="26">
        <f t="shared" si="94"/>
        <v>415220824</v>
      </c>
      <c r="J2021" s="26"/>
      <c r="K2021" s="35">
        <f>MAX(G2021-MAX(G$5:G2020),0)</f>
        <v>2685</v>
      </c>
      <c r="L2021" s="35">
        <f>MAX(G$5:G2021)</f>
        <v>3946966</v>
      </c>
      <c r="M2021" s="3">
        <v>0.75</v>
      </c>
      <c r="N2021" s="38">
        <f>INT(B2021*0.2)</f>
        <v>12199715</v>
      </c>
      <c r="O2021" s="38">
        <f t="shared" si="95"/>
        <v>1644568</v>
      </c>
      <c r="P2021">
        <f>INT(L2021*2.5)</f>
        <v>9867415</v>
      </c>
      <c r="Q2021">
        <f>INT(L2021/4)</f>
        <v>986741</v>
      </c>
      <c r="W2021" s="4" t="s">
        <v>8313</v>
      </c>
      <c r="X2021">
        <v>7</v>
      </c>
      <c r="Y2021" t="b">
        <f>IF(MOD(X2021,9)=0,N2021,IF(MOD(X2021,6)=0,N2021,IF(MOD(X2021,3)=0,N2021)))</f>
        <v>0</v>
      </c>
      <c r="Z2021" t="b">
        <f>IF(MOD(X2021,9)=0,O2021,IF(MOD(X2021,6)=0,O2021,IF(MOD(X2021,3)=0,O2021)))</f>
        <v>0</v>
      </c>
    </row>
    <row r="2022" spans="1:26">
      <c r="A2022" s="4" t="s">
        <v>2183</v>
      </c>
      <c r="B2022" s="3">
        <f>主线辅助!B2018</f>
        <v>61040089</v>
      </c>
      <c r="C2022" s="3">
        <v>8</v>
      </c>
      <c r="D2022" s="3">
        <v>102</v>
      </c>
      <c r="E2022" s="3">
        <v>3</v>
      </c>
      <c r="F2022" s="25">
        <f t="shared" si="93"/>
        <v>4343459</v>
      </c>
      <c r="G2022" s="25">
        <v>3949652</v>
      </c>
      <c r="H2022" s="26">
        <f>ROUND((F2022/4*5.5+F2022*2.7+F2022/4*10*1)*2,0)*C2022</f>
        <v>456931888</v>
      </c>
      <c r="I2022" s="26">
        <f t="shared" si="94"/>
        <v>415503392</v>
      </c>
      <c r="J2022" s="26"/>
      <c r="K2022" s="35">
        <f>MAX(G2022-MAX(G$5:G2021),0)</f>
        <v>2686</v>
      </c>
      <c r="L2022" s="35">
        <f>MAX(G$5:G2022)</f>
        <v>3949652</v>
      </c>
      <c r="M2022" s="3">
        <v>0.75</v>
      </c>
      <c r="N2022" s="38">
        <f>INT(B2022*0.2)</f>
        <v>12208017</v>
      </c>
      <c r="O2022" s="38">
        <f t="shared" si="95"/>
        <v>1645688</v>
      </c>
      <c r="P2022">
        <f>INT(L2022*2.5)</f>
        <v>9874130</v>
      </c>
      <c r="Q2022">
        <f>INT(L2022/4)</f>
        <v>987413</v>
      </c>
      <c r="W2022" s="4" t="s">
        <v>8313</v>
      </c>
      <c r="X2022">
        <v>8</v>
      </c>
      <c r="Y2022" t="b">
        <f>IF(MOD(X2022,9)=0,N2022,IF(MOD(X2022,6)=0,N2022,IF(MOD(X2022,3)=0,N2022)))</f>
        <v>0</v>
      </c>
      <c r="Z2022" t="b">
        <f>IF(MOD(X2022,9)=0,O2022,IF(MOD(X2022,6)=0,O2022,IF(MOD(X2022,3)=0,O2022)))</f>
        <v>0</v>
      </c>
    </row>
    <row r="2023" spans="1:26">
      <c r="A2023" s="4" t="s">
        <v>2184</v>
      </c>
      <c r="B2023" s="3">
        <f>主线辅助!B2019</f>
        <v>61124275</v>
      </c>
      <c r="C2023" s="3">
        <v>8</v>
      </c>
      <c r="D2023" s="3">
        <v>102</v>
      </c>
      <c r="E2023" s="3">
        <v>3</v>
      </c>
      <c r="F2023" s="25">
        <f t="shared" si="93"/>
        <v>4349450</v>
      </c>
      <c r="G2023" s="25">
        <v>3955100</v>
      </c>
      <c r="H2023" s="26">
        <f>ROUND((F2023/4*5.5+F2023*2.7+F2023/4*10*1)*2,0)*C2023</f>
        <v>457562144</v>
      </c>
      <c r="I2023" s="26">
        <f t="shared" si="94"/>
        <v>416076520</v>
      </c>
      <c r="J2023" s="26"/>
      <c r="K2023" s="35">
        <f>MAX(G2023-MAX(G$5:G2022),0)</f>
        <v>5448</v>
      </c>
      <c r="L2023" s="35">
        <f>MAX(G$5:G2023)</f>
        <v>3955100</v>
      </c>
      <c r="M2023" s="3">
        <v>0.75</v>
      </c>
      <c r="N2023" s="38">
        <f>INT(B2023*0.2)</f>
        <v>12224855</v>
      </c>
      <c r="O2023" s="38">
        <f t="shared" si="95"/>
        <v>1647958</v>
      </c>
      <c r="P2023">
        <f>INT(L2023*2.5)</f>
        <v>9887750</v>
      </c>
      <c r="Q2023">
        <f>INT(L2023/4)</f>
        <v>988775</v>
      </c>
      <c r="W2023" s="4" t="s">
        <v>8313</v>
      </c>
      <c r="X2023">
        <v>9</v>
      </c>
      <c r="Y2023">
        <f>IF(MOD(X2023,9)=0,N2023,IF(MOD(X2023,6)=0,N2023,IF(MOD(X2023,3)=0,N2023)))</f>
        <v>12224855</v>
      </c>
      <c r="Z2023">
        <f>IF(MOD(X2023,9)=0,O2023,IF(MOD(X2023,6)=0,O2023,IF(MOD(X2023,3)=0,O2023)))</f>
        <v>1647958</v>
      </c>
    </row>
    <row r="2024" spans="1:26">
      <c r="A2024" s="4" t="s">
        <v>416</v>
      </c>
      <c r="B2024" s="3">
        <f>主线辅助!B2020</f>
        <v>61165835</v>
      </c>
      <c r="C2024" s="3">
        <v>8</v>
      </c>
      <c r="D2024" s="3">
        <v>102</v>
      </c>
      <c r="E2024" s="3">
        <v>3</v>
      </c>
      <c r="F2024" s="25">
        <f t="shared" si="93"/>
        <v>4352407</v>
      </c>
      <c r="G2024" s="25">
        <v>3957789</v>
      </c>
      <c r="H2024" s="26">
        <f>ROUND((F2024/4*5.5+F2024*2.7+F2024/4*10*1)*2,0)*C2024</f>
        <v>457873216</v>
      </c>
      <c r="I2024" s="26">
        <f t="shared" si="94"/>
        <v>416359400</v>
      </c>
      <c r="J2024" s="26"/>
      <c r="K2024" s="35">
        <f>MAX(G2024-MAX(G$5:G2023),0)</f>
        <v>2689</v>
      </c>
      <c r="L2024" s="35">
        <f>MAX(G$5:G2024)</f>
        <v>3957789</v>
      </c>
      <c r="M2024" s="3">
        <v>0.75</v>
      </c>
      <c r="N2024" s="38">
        <f>INT(B2024*0.2)</f>
        <v>12233167</v>
      </c>
      <c r="O2024" s="38">
        <f t="shared" si="95"/>
        <v>1649078</v>
      </c>
      <c r="P2024">
        <f>INT(L2024*2.5)</f>
        <v>9894472</v>
      </c>
      <c r="Q2024">
        <f>INT(L2024/4)</f>
        <v>989447</v>
      </c>
      <c r="W2024" s="4" t="s">
        <v>8313</v>
      </c>
      <c r="X2024">
        <v>10</v>
      </c>
      <c r="Y2024" t="b">
        <f>IF(MOD(X2024,9)=0,N2024,IF(MOD(X2024,6)=0,N2024,IF(MOD(X2024,3)=0,N2024)))</f>
        <v>0</v>
      </c>
      <c r="Z2024" t="b">
        <f>IF(MOD(X2024,9)=0,O2024,IF(MOD(X2024,6)=0,O2024,IF(MOD(X2024,3)=0,O2024)))</f>
        <v>0</v>
      </c>
    </row>
    <row r="2025" spans="1:26">
      <c r="A2025" s="4" t="s">
        <v>2185</v>
      </c>
      <c r="B2025" s="3">
        <f>主线辅助!B2021</f>
        <v>61425538</v>
      </c>
      <c r="C2025" s="3">
        <v>8</v>
      </c>
      <c r="D2025" s="3">
        <v>102</v>
      </c>
      <c r="E2025" s="3">
        <v>3</v>
      </c>
      <c r="F2025" s="25">
        <f t="shared" si="93"/>
        <v>4370887</v>
      </c>
      <c r="G2025" s="25">
        <v>3974593</v>
      </c>
      <c r="H2025" s="26">
        <f>ROUND((F2025/4*5.5+F2025*2.7+F2025/4*10*1)*2,0)*C2025</f>
        <v>459817312</v>
      </c>
      <c r="I2025" s="26">
        <f t="shared" si="94"/>
        <v>418127184</v>
      </c>
      <c r="J2025" s="26"/>
      <c r="K2025" s="35">
        <f>MAX(G2025-MAX(G$5:G2024),0)</f>
        <v>16804</v>
      </c>
      <c r="L2025" s="35">
        <f>MAX(G$5:G2025)</f>
        <v>3974593</v>
      </c>
      <c r="M2025" s="3">
        <v>0.75</v>
      </c>
      <c r="N2025" s="38">
        <f>INT(B2025*0.2)</f>
        <v>12285107</v>
      </c>
      <c r="O2025" s="38">
        <f t="shared" si="95"/>
        <v>1656080</v>
      </c>
      <c r="P2025">
        <f>INT(L2025*2.5)</f>
        <v>9936482</v>
      </c>
      <c r="Q2025">
        <f>INT(L2025/4)</f>
        <v>993648</v>
      </c>
      <c r="W2025" s="4" t="s">
        <v>8314</v>
      </c>
      <c r="X2025">
        <v>1</v>
      </c>
      <c r="Y2025" t="b">
        <f>IF(MOD(X2025,9)=0,N2025,IF(MOD(X2025,6)=0,N2025,IF(MOD(X2025,3)=0,N2025)))</f>
        <v>0</v>
      </c>
      <c r="Z2025" t="b">
        <f>IF(MOD(X2025,9)=0,O2025,IF(MOD(X2025,6)=0,O2025,IF(MOD(X2025,3)=0,O2025)))</f>
        <v>0</v>
      </c>
    </row>
    <row r="2026" spans="1:26">
      <c r="A2026" s="4" t="s">
        <v>2186</v>
      </c>
      <c r="B2026" s="3">
        <f>主线辅助!B2022</f>
        <v>61467149</v>
      </c>
      <c r="C2026" s="3">
        <v>8</v>
      </c>
      <c r="D2026" s="3">
        <v>102</v>
      </c>
      <c r="E2026" s="3">
        <v>3</v>
      </c>
      <c r="F2026" s="25">
        <f t="shared" si="93"/>
        <v>4373848</v>
      </c>
      <c r="G2026" s="25">
        <v>3977286</v>
      </c>
      <c r="H2026" s="26">
        <f>ROUND((F2026/4*5.5+F2026*2.7+F2026/4*10*1)*2,0)*C2026</f>
        <v>460128808</v>
      </c>
      <c r="I2026" s="26">
        <f t="shared" si="94"/>
        <v>418410488</v>
      </c>
      <c r="J2026" s="26"/>
      <c r="K2026" s="35">
        <f>MAX(G2026-MAX(G$5:G2025),0)</f>
        <v>2693</v>
      </c>
      <c r="L2026" s="35">
        <f>MAX(G$5:G2026)</f>
        <v>3977286</v>
      </c>
      <c r="M2026" s="3">
        <v>0.75</v>
      </c>
      <c r="N2026" s="38">
        <f>INT(B2026*0.2)</f>
        <v>12293429</v>
      </c>
      <c r="O2026" s="38">
        <f t="shared" si="95"/>
        <v>1657202</v>
      </c>
      <c r="P2026">
        <f>INT(L2026*2.5)</f>
        <v>9943215</v>
      </c>
      <c r="Q2026">
        <f>INT(L2026/4)</f>
        <v>994321</v>
      </c>
      <c r="W2026" s="4" t="s">
        <v>8314</v>
      </c>
      <c r="X2026">
        <v>2</v>
      </c>
      <c r="Y2026" t="b">
        <f>IF(MOD(X2026,9)=0,N2026,IF(MOD(X2026,6)=0,N2026,IF(MOD(X2026,3)=0,N2026)))</f>
        <v>0</v>
      </c>
      <c r="Z2026" t="b">
        <f>IF(MOD(X2026,9)=0,O2026,IF(MOD(X2026,6)=0,O2026,IF(MOD(X2026,3)=0,O2026)))</f>
        <v>0</v>
      </c>
    </row>
    <row r="2027" spans="1:26">
      <c r="A2027" s="4" t="s">
        <v>2187</v>
      </c>
      <c r="B2027" s="3">
        <f>主线辅助!B2023</f>
        <v>61551597</v>
      </c>
      <c r="C2027" s="3">
        <v>8</v>
      </c>
      <c r="D2027" s="3">
        <v>102</v>
      </c>
      <c r="E2027" s="3">
        <v>3</v>
      </c>
      <c r="F2027" s="25">
        <f t="shared" si="93"/>
        <v>4379857</v>
      </c>
      <c r="G2027" s="25">
        <v>3982750</v>
      </c>
      <c r="H2027" s="26">
        <f>ROUND((F2027/4*5.5+F2027*2.7+F2027/4*10*1)*2,0)*C2027</f>
        <v>460760960</v>
      </c>
      <c r="I2027" s="26">
        <f t="shared" si="94"/>
        <v>418985304</v>
      </c>
      <c r="J2027" s="26"/>
      <c r="K2027" s="35">
        <f>MAX(G2027-MAX(G$5:G2026),0)</f>
        <v>5464</v>
      </c>
      <c r="L2027" s="35">
        <f>MAX(G$5:G2027)</f>
        <v>3982750</v>
      </c>
      <c r="M2027" s="3">
        <v>0.75</v>
      </c>
      <c r="N2027" s="38">
        <f>INT(B2027*0.2)</f>
        <v>12310319</v>
      </c>
      <c r="O2027" s="38">
        <f t="shared" si="95"/>
        <v>1659478</v>
      </c>
      <c r="P2027">
        <f>INT(L2027*2.5)</f>
        <v>9956875</v>
      </c>
      <c r="Q2027">
        <f>INT(L2027/4)</f>
        <v>995687</v>
      </c>
      <c r="W2027" s="4" t="s">
        <v>8314</v>
      </c>
      <c r="X2027">
        <v>3</v>
      </c>
      <c r="Y2027">
        <f>IF(MOD(X2027,9)=0,N2027,IF(MOD(X2027,6)=0,N2027,IF(MOD(X2027,3)=0,N2027)))</f>
        <v>12310319</v>
      </c>
      <c r="Z2027">
        <f>IF(MOD(X2027,9)=0,O2027,IF(MOD(X2027,6)=0,O2027,IF(MOD(X2027,3)=0,O2027)))</f>
        <v>1659478</v>
      </c>
    </row>
    <row r="2028" spans="1:26">
      <c r="A2028" s="4" t="s">
        <v>2188</v>
      </c>
      <c r="B2028" s="3">
        <f>主线辅助!B2024</f>
        <v>61593256</v>
      </c>
      <c r="C2028" s="3">
        <v>8</v>
      </c>
      <c r="D2028" s="3">
        <v>102</v>
      </c>
      <c r="E2028" s="3">
        <v>3</v>
      </c>
      <c r="F2028" s="25">
        <f t="shared" si="93"/>
        <v>4382821</v>
      </c>
      <c r="G2028" s="25">
        <v>3985445</v>
      </c>
      <c r="H2028" s="26">
        <f>ROUND((F2028/4*5.5+F2028*2.7+F2028/4*10*1)*2,0)*C2028</f>
        <v>461072768</v>
      </c>
      <c r="I2028" s="26">
        <f t="shared" si="94"/>
        <v>419268816</v>
      </c>
      <c r="J2028" s="26"/>
      <c r="K2028" s="35">
        <f>MAX(G2028-MAX(G$5:G2027),0)</f>
        <v>2695</v>
      </c>
      <c r="L2028" s="35">
        <f>MAX(G$5:G2028)</f>
        <v>3985445</v>
      </c>
      <c r="M2028" s="3">
        <v>0.75</v>
      </c>
      <c r="N2028" s="38">
        <f>INT(B2028*0.2)</f>
        <v>12318651</v>
      </c>
      <c r="O2028" s="38">
        <f t="shared" si="95"/>
        <v>1660601</v>
      </c>
      <c r="P2028">
        <f>INT(L2028*2.5)</f>
        <v>9963612</v>
      </c>
      <c r="Q2028">
        <f>INT(L2028/4)</f>
        <v>996361</v>
      </c>
      <c r="W2028" s="4" t="s">
        <v>8314</v>
      </c>
      <c r="X2028">
        <v>4</v>
      </c>
      <c r="Y2028" t="b">
        <f>IF(MOD(X2028,9)=0,N2028,IF(MOD(X2028,6)=0,N2028,IF(MOD(X2028,3)=0,N2028)))</f>
        <v>0</v>
      </c>
      <c r="Z2028" t="b">
        <f>IF(MOD(X2028,9)=0,O2028,IF(MOD(X2028,6)=0,O2028,IF(MOD(X2028,3)=0,O2028)))</f>
        <v>0</v>
      </c>
    </row>
    <row r="2029" spans="1:26">
      <c r="A2029" s="4" t="s">
        <v>2189</v>
      </c>
      <c r="B2029" s="3">
        <f>主线辅助!B2025</f>
        <v>61634920</v>
      </c>
      <c r="C2029" s="3">
        <v>8</v>
      </c>
      <c r="D2029" s="3">
        <v>102</v>
      </c>
      <c r="E2029" s="3">
        <v>3</v>
      </c>
      <c r="F2029" s="25">
        <f t="shared" si="93"/>
        <v>4385786</v>
      </c>
      <c r="G2029" s="25">
        <v>3988141</v>
      </c>
      <c r="H2029" s="26">
        <f>ROUND((F2029/4*5.5+F2029*2.7+F2029/4*10*1)*2,0)*C2029</f>
        <v>461384688</v>
      </c>
      <c r="I2029" s="26">
        <f t="shared" si="94"/>
        <v>419552432</v>
      </c>
      <c r="J2029" s="26"/>
      <c r="K2029" s="35">
        <f>MAX(G2029-MAX(G$5:G2028),0)</f>
        <v>2696</v>
      </c>
      <c r="L2029" s="35">
        <f>MAX(G$5:G2029)</f>
        <v>3988141</v>
      </c>
      <c r="M2029" s="3">
        <v>0.75</v>
      </c>
      <c r="N2029" s="38">
        <f>INT(B2029*0.2)</f>
        <v>12326984</v>
      </c>
      <c r="O2029" s="38">
        <f t="shared" si="95"/>
        <v>1661725</v>
      </c>
      <c r="P2029">
        <f>INT(L2029*2.5)</f>
        <v>9970352</v>
      </c>
      <c r="Q2029">
        <f>INT(L2029/4)</f>
        <v>997035</v>
      </c>
      <c r="W2029" s="4" t="s">
        <v>8314</v>
      </c>
      <c r="X2029">
        <v>5</v>
      </c>
      <c r="Y2029" t="b">
        <f>IF(MOD(X2029,9)=0,N2029,IF(MOD(X2029,6)=0,N2029,IF(MOD(X2029,3)=0,N2029)))</f>
        <v>0</v>
      </c>
      <c r="Z2029" t="b">
        <f>IF(MOD(X2029,9)=0,O2029,IF(MOD(X2029,6)=0,O2029,IF(MOD(X2029,3)=0,O2029)))</f>
        <v>0</v>
      </c>
    </row>
    <row r="2030" spans="1:26">
      <c r="A2030" s="4" t="s">
        <v>2190</v>
      </c>
      <c r="B2030" s="3">
        <f>主线辅助!B2026</f>
        <v>61719544</v>
      </c>
      <c r="C2030" s="3">
        <v>8</v>
      </c>
      <c r="D2030" s="3">
        <v>102</v>
      </c>
      <c r="E2030" s="3">
        <v>3</v>
      </c>
      <c r="F2030" s="25">
        <f t="shared" si="93"/>
        <v>4391808</v>
      </c>
      <c r="G2030" s="25">
        <v>3993617</v>
      </c>
      <c r="H2030" s="26">
        <f>ROUND((F2030/4*5.5+F2030*2.7+F2030/4*10*1)*2,0)*C2030</f>
        <v>462018200</v>
      </c>
      <c r="I2030" s="26">
        <f t="shared" si="94"/>
        <v>420128512</v>
      </c>
      <c r="J2030" s="26"/>
      <c r="K2030" s="35">
        <f>MAX(G2030-MAX(G$5:G2029),0)</f>
        <v>5476</v>
      </c>
      <c r="L2030" s="35">
        <f>MAX(G$5:G2030)</f>
        <v>3993617</v>
      </c>
      <c r="M2030" s="3">
        <v>0.75</v>
      </c>
      <c r="N2030" s="38">
        <f>INT(B2030*0.2)</f>
        <v>12343908</v>
      </c>
      <c r="O2030" s="38">
        <f t="shared" si="95"/>
        <v>1664006</v>
      </c>
      <c r="P2030">
        <f>INT(L2030*2.5)</f>
        <v>9984042</v>
      </c>
      <c r="Q2030">
        <f>INT(L2030/4)</f>
        <v>998404</v>
      </c>
      <c r="W2030" s="4" t="s">
        <v>8314</v>
      </c>
      <c r="X2030">
        <v>6</v>
      </c>
      <c r="Y2030">
        <f>IF(MOD(X2030,9)=0,N2030,IF(MOD(X2030,6)=0,N2030,IF(MOD(X2030,3)=0,N2030)))</f>
        <v>12343908</v>
      </c>
      <c r="Z2030">
        <f>IF(MOD(X2030,9)=0,O2030,IF(MOD(X2030,6)=0,O2030,IF(MOD(X2030,3)=0,O2030)))</f>
        <v>1664006</v>
      </c>
    </row>
    <row r="2031" spans="1:26">
      <c r="A2031" s="4" t="s">
        <v>2191</v>
      </c>
      <c r="B2031" s="3">
        <f>主线辅助!B2027</f>
        <v>61761258</v>
      </c>
      <c r="C2031" s="3">
        <v>8</v>
      </c>
      <c r="D2031" s="3">
        <v>102</v>
      </c>
      <c r="E2031" s="3">
        <v>3</v>
      </c>
      <c r="F2031" s="25">
        <f t="shared" si="93"/>
        <v>4394776</v>
      </c>
      <c r="G2031" s="25">
        <v>3996316</v>
      </c>
      <c r="H2031" s="26">
        <f>ROUND((F2031/4*5.5+F2031*2.7+F2031/4*10*1)*2,0)*C2031</f>
        <v>462330432</v>
      </c>
      <c r="I2031" s="26">
        <f t="shared" si="94"/>
        <v>420412440</v>
      </c>
      <c r="J2031" s="26"/>
      <c r="K2031" s="35">
        <f>MAX(G2031-MAX(G$5:G2030),0)</f>
        <v>2699</v>
      </c>
      <c r="L2031" s="35">
        <f>MAX(G$5:G2031)</f>
        <v>3996316</v>
      </c>
      <c r="M2031" s="3">
        <v>0.75</v>
      </c>
      <c r="N2031" s="38">
        <f>INT(B2031*0.2)</f>
        <v>12352251</v>
      </c>
      <c r="O2031" s="38">
        <f t="shared" si="95"/>
        <v>1665131</v>
      </c>
      <c r="P2031">
        <f>INT(L2031*2.5)</f>
        <v>9990790</v>
      </c>
      <c r="Q2031">
        <f>INT(L2031/4)</f>
        <v>999079</v>
      </c>
      <c r="W2031" s="4" t="s">
        <v>8314</v>
      </c>
      <c r="X2031">
        <v>7</v>
      </c>
      <c r="Y2031" t="b">
        <f>IF(MOD(X2031,9)=0,N2031,IF(MOD(X2031,6)=0,N2031,IF(MOD(X2031,3)=0,N2031)))</f>
        <v>0</v>
      </c>
      <c r="Z2031" t="b">
        <f>IF(MOD(X2031,9)=0,O2031,IF(MOD(X2031,6)=0,O2031,IF(MOD(X2031,3)=0,O2031)))</f>
        <v>0</v>
      </c>
    </row>
    <row r="2032" spans="1:26">
      <c r="A2032" s="4" t="s">
        <v>2192</v>
      </c>
      <c r="B2032" s="3">
        <f>主线辅助!B2028</f>
        <v>61802978</v>
      </c>
      <c r="C2032" s="3">
        <v>8</v>
      </c>
      <c r="D2032" s="3">
        <v>102</v>
      </c>
      <c r="E2032" s="3">
        <v>3</v>
      </c>
      <c r="F2032" s="25">
        <f t="shared" si="93"/>
        <v>4397745</v>
      </c>
      <c r="G2032" s="25">
        <v>3999016</v>
      </c>
      <c r="H2032" s="26">
        <f>ROUND((F2032/4*5.5+F2032*2.7+F2032/4*10*1)*2,0)*C2032</f>
        <v>462642776</v>
      </c>
      <c r="I2032" s="26">
        <f t="shared" si="94"/>
        <v>420696480</v>
      </c>
      <c r="J2032" s="26"/>
      <c r="K2032" s="35">
        <f>MAX(G2032-MAX(G$5:G2031),0)</f>
        <v>2700</v>
      </c>
      <c r="L2032" s="35">
        <f>MAX(G$5:G2032)</f>
        <v>3999016</v>
      </c>
      <c r="M2032" s="3">
        <v>0.75</v>
      </c>
      <c r="N2032" s="38">
        <f>INT(B2032*0.2)</f>
        <v>12360595</v>
      </c>
      <c r="O2032" s="38">
        <f t="shared" si="95"/>
        <v>1666256</v>
      </c>
      <c r="P2032">
        <f>INT(L2032*2.5)</f>
        <v>9997540</v>
      </c>
      <c r="Q2032">
        <f>INT(L2032/4)</f>
        <v>999754</v>
      </c>
      <c r="W2032" s="4" t="s">
        <v>8314</v>
      </c>
      <c r="X2032">
        <v>8</v>
      </c>
      <c r="Y2032" t="b">
        <f>IF(MOD(X2032,9)=0,N2032,IF(MOD(X2032,6)=0,N2032,IF(MOD(X2032,3)=0,N2032)))</f>
        <v>0</v>
      </c>
      <c r="Z2032" t="b">
        <f>IF(MOD(X2032,9)=0,O2032,IF(MOD(X2032,6)=0,O2032,IF(MOD(X2032,3)=0,O2032)))</f>
        <v>0</v>
      </c>
    </row>
    <row r="2033" spans="1:26">
      <c r="A2033" s="4" t="s">
        <v>2193</v>
      </c>
      <c r="B2033" s="3">
        <f>主线辅助!B2029</f>
        <v>61887776</v>
      </c>
      <c r="C2033" s="3">
        <v>8</v>
      </c>
      <c r="D2033" s="3">
        <v>102</v>
      </c>
      <c r="E2033" s="3">
        <v>3</v>
      </c>
      <c r="F2033" s="25">
        <f t="shared" si="93"/>
        <v>4403779</v>
      </c>
      <c r="G2033" s="25">
        <v>4004503</v>
      </c>
      <c r="H2033" s="26">
        <f>ROUND((F2033/4*5.5+F2033*2.7+F2033/4*10*1)*2,0)*C2033</f>
        <v>463277552</v>
      </c>
      <c r="I2033" s="26">
        <f t="shared" si="94"/>
        <v>421273712</v>
      </c>
      <c r="J2033" s="26"/>
      <c r="K2033" s="35">
        <f>MAX(G2033-MAX(G$5:G2032),0)</f>
        <v>5487</v>
      </c>
      <c r="L2033" s="35">
        <f>MAX(G$5:G2033)</f>
        <v>4004503</v>
      </c>
      <c r="M2033" s="3">
        <v>0.75</v>
      </c>
      <c r="N2033" s="38">
        <f>INT(B2033*0.2)</f>
        <v>12377555</v>
      </c>
      <c r="O2033" s="38">
        <f t="shared" si="95"/>
        <v>1668542</v>
      </c>
      <c r="P2033">
        <f>INT(L2033*2.5)</f>
        <v>10011257</v>
      </c>
      <c r="Q2033">
        <f>INT(L2033/4)</f>
        <v>1001125</v>
      </c>
      <c r="W2033" s="4" t="s">
        <v>8314</v>
      </c>
      <c r="X2033">
        <v>9</v>
      </c>
      <c r="Y2033">
        <f>IF(MOD(X2033,9)=0,N2033,IF(MOD(X2033,6)=0,N2033,IF(MOD(X2033,3)=0,N2033)))</f>
        <v>12377555</v>
      </c>
      <c r="Z2033">
        <f>IF(MOD(X2033,9)=0,O2033,IF(MOD(X2033,6)=0,O2033,IF(MOD(X2033,3)=0,O2033)))</f>
        <v>1668542</v>
      </c>
    </row>
    <row r="2034" spans="1:26">
      <c r="A2034" s="4" t="s">
        <v>417</v>
      </c>
      <c r="B2034" s="3">
        <f>主线辅助!B2030</f>
        <v>61929546</v>
      </c>
      <c r="C2034" s="3">
        <v>8</v>
      </c>
      <c r="D2034" s="3">
        <v>102</v>
      </c>
      <c r="E2034" s="3">
        <v>3</v>
      </c>
      <c r="F2034" s="25">
        <f t="shared" si="93"/>
        <v>4406751</v>
      </c>
      <c r="G2034" s="25">
        <v>4007205</v>
      </c>
      <c r="H2034" s="26">
        <f>ROUND((F2034/4*5.5+F2034*2.7+F2034/4*10*1)*2,0)*C2034</f>
        <v>463590208</v>
      </c>
      <c r="I2034" s="26">
        <f t="shared" si="94"/>
        <v>421557968</v>
      </c>
      <c r="J2034" s="26"/>
      <c r="K2034" s="35">
        <f>MAX(G2034-MAX(G$5:G2033),0)</f>
        <v>2702</v>
      </c>
      <c r="L2034" s="35">
        <f>MAX(G$5:G2034)</f>
        <v>4007205</v>
      </c>
      <c r="M2034" s="3">
        <v>0.75</v>
      </c>
      <c r="N2034" s="38">
        <f>INT(B2034*0.2)</f>
        <v>12385909</v>
      </c>
      <c r="O2034" s="38">
        <f t="shared" si="95"/>
        <v>1669668</v>
      </c>
      <c r="P2034">
        <f>INT(L2034*2.5)</f>
        <v>10018012</v>
      </c>
      <c r="Q2034">
        <f>INT(L2034/4)</f>
        <v>1001801</v>
      </c>
      <c r="W2034" s="4" t="s">
        <v>8314</v>
      </c>
      <c r="X2034">
        <v>10</v>
      </c>
      <c r="Y2034" t="b">
        <f>IF(MOD(X2034,9)=0,N2034,IF(MOD(X2034,6)=0,N2034,IF(MOD(X2034,3)=0,N2034)))</f>
        <v>0</v>
      </c>
      <c r="Z2034" t="b">
        <f>IF(MOD(X2034,9)=0,O2034,IF(MOD(X2034,6)=0,O2034,IF(MOD(X2034,3)=0,O2034)))</f>
        <v>0</v>
      </c>
    </row>
    <row r="2035" spans="1:26">
      <c r="A2035" s="4" t="s">
        <v>2194</v>
      </c>
      <c r="B2035" s="3">
        <f>主线辅助!B2031</f>
        <v>62190973</v>
      </c>
      <c r="C2035" s="3">
        <v>8</v>
      </c>
      <c r="D2035" s="3">
        <v>102</v>
      </c>
      <c r="E2035" s="3">
        <v>3</v>
      </c>
      <c r="F2035" s="25">
        <f t="shared" si="93"/>
        <v>4425353</v>
      </c>
      <c r="G2035" s="25">
        <v>4024121</v>
      </c>
      <c r="H2035" s="26">
        <f>ROUND((F2035/4*5.5+F2035*2.7+F2035/4*10*1)*2,0)*C2035</f>
        <v>465547136</v>
      </c>
      <c r="I2035" s="26">
        <f t="shared" si="94"/>
        <v>423337528</v>
      </c>
      <c r="J2035" s="26"/>
      <c r="K2035" s="35">
        <f>MAX(G2035-MAX(G$5:G2034),0)</f>
        <v>16916</v>
      </c>
      <c r="L2035" s="35">
        <f>MAX(G$5:G2035)</f>
        <v>4024121</v>
      </c>
      <c r="M2035" s="3">
        <v>0.75</v>
      </c>
      <c r="N2035" s="38">
        <f>INT(B2035*0.2)</f>
        <v>12438194</v>
      </c>
      <c r="O2035" s="38">
        <f t="shared" si="95"/>
        <v>1676716</v>
      </c>
      <c r="P2035">
        <f>INT(L2035*2.5)</f>
        <v>10060302</v>
      </c>
      <c r="Q2035">
        <f>INT(L2035/4)</f>
        <v>1006030</v>
      </c>
      <c r="W2035" s="4" t="s">
        <v>8315</v>
      </c>
      <c r="X2035">
        <v>1</v>
      </c>
      <c r="Y2035" t="b">
        <f>IF(MOD(X2035,9)=0,N2035,IF(MOD(X2035,6)=0,N2035,IF(MOD(X2035,3)=0,N2035)))</f>
        <v>0</v>
      </c>
      <c r="Z2035" t="b">
        <f>IF(MOD(X2035,9)=0,O2035,IF(MOD(X2035,6)=0,O2035,IF(MOD(X2035,3)=0,O2035)))</f>
        <v>0</v>
      </c>
    </row>
    <row r="2036" spans="1:26">
      <c r="A2036" s="4" t="s">
        <v>2195</v>
      </c>
      <c r="B2036" s="3">
        <f>主线辅助!B2032</f>
        <v>62232794</v>
      </c>
      <c r="C2036" s="3">
        <v>8</v>
      </c>
      <c r="D2036" s="3">
        <v>102</v>
      </c>
      <c r="E2036" s="3">
        <v>3</v>
      </c>
      <c r="F2036" s="25">
        <f t="shared" si="93"/>
        <v>4428329</v>
      </c>
      <c r="G2036" s="25">
        <v>4026827</v>
      </c>
      <c r="H2036" s="26">
        <f>ROUND((F2036/4*5.5+F2036*2.7+F2036/4*10*1)*2,0)*C2036</f>
        <v>465860208</v>
      </c>
      <c r="I2036" s="26">
        <f t="shared" si="94"/>
        <v>423622200</v>
      </c>
      <c r="J2036" s="26"/>
      <c r="K2036" s="35">
        <f>MAX(G2036-MAX(G$5:G2035),0)</f>
        <v>2706</v>
      </c>
      <c r="L2036" s="35">
        <f>MAX(G$5:G2036)</f>
        <v>4026827</v>
      </c>
      <c r="M2036" s="3">
        <v>0.75</v>
      </c>
      <c r="N2036" s="38">
        <f>INT(B2036*0.2)</f>
        <v>12446558</v>
      </c>
      <c r="O2036" s="38">
        <f t="shared" si="95"/>
        <v>1677843</v>
      </c>
      <c r="P2036">
        <f>INT(L2036*2.5)</f>
        <v>10067067</v>
      </c>
      <c r="Q2036">
        <f>INT(L2036/4)</f>
        <v>1006706</v>
      </c>
      <c r="W2036" s="4" t="s">
        <v>8315</v>
      </c>
      <c r="X2036">
        <v>2</v>
      </c>
      <c r="Y2036" t="b">
        <f>IF(MOD(X2036,9)=0,N2036,IF(MOD(X2036,6)=0,N2036,IF(MOD(X2036,3)=0,N2036)))</f>
        <v>0</v>
      </c>
      <c r="Z2036" t="b">
        <f>IF(MOD(X2036,9)=0,O2036,IF(MOD(X2036,6)=0,O2036,IF(MOD(X2036,3)=0,O2036)))</f>
        <v>0</v>
      </c>
    </row>
    <row r="2037" spans="1:26">
      <c r="A2037" s="4" t="s">
        <v>2196</v>
      </c>
      <c r="B2037" s="3">
        <f>主线辅助!B2033</f>
        <v>62317854</v>
      </c>
      <c r="C2037" s="3">
        <v>8</v>
      </c>
      <c r="D2037" s="3">
        <v>102</v>
      </c>
      <c r="E2037" s="3">
        <v>3</v>
      </c>
      <c r="F2037" s="25">
        <f t="shared" si="93"/>
        <v>4434382</v>
      </c>
      <c r="G2037" s="25">
        <v>4032331</v>
      </c>
      <c r="H2037" s="26">
        <f>ROUND((F2037/4*5.5+F2037*2.7+F2037/4*10*1)*2,0)*C2037</f>
        <v>466496984</v>
      </c>
      <c r="I2037" s="26">
        <f t="shared" si="94"/>
        <v>424201224</v>
      </c>
      <c r="J2037" s="26"/>
      <c r="K2037" s="35">
        <f>MAX(G2037-MAX(G$5:G2036),0)</f>
        <v>5504</v>
      </c>
      <c r="L2037" s="35">
        <f>MAX(G$5:G2037)</f>
        <v>4032331</v>
      </c>
      <c r="M2037" s="3">
        <v>0.75</v>
      </c>
      <c r="N2037" s="38">
        <f>INT(B2037*0.2)</f>
        <v>12463570</v>
      </c>
      <c r="O2037" s="38">
        <f t="shared" si="95"/>
        <v>1680137</v>
      </c>
      <c r="P2037">
        <f>INT(L2037*2.5)</f>
        <v>10080827</v>
      </c>
      <c r="Q2037">
        <f>INT(L2037/4)</f>
        <v>1008082</v>
      </c>
      <c r="W2037" s="4" t="s">
        <v>8315</v>
      </c>
      <c r="X2037">
        <v>3</v>
      </c>
      <c r="Y2037">
        <f>IF(MOD(X2037,9)=0,N2037,IF(MOD(X2037,6)=0,N2037,IF(MOD(X2037,3)=0,N2037)))</f>
        <v>12463570</v>
      </c>
      <c r="Z2037">
        <f>IF(MOD(X2037,9)=0,O2037,IF(MOD(X2037,6)=0,O2037,IF(MOD(X2037,3)=0,O2037)))</f>
        <v>1680137</v>
      </c>
    </row>
    <row r="2038" spans="1:26">
      <c r="A2038" s="4" t="s">
        <v>2197</v>
      </c>
      <c r="B2038" s="3">
        <f>主线辅助!B2034</f>
        <v>62359723</v>
      </c>
      <c r="C2038" s="3">
        <v>8</v>
      </c>
      <c r="D2038" s="3">
        <v>102</v>
      </c>
      <c r="E2038" s="3">
        <v>3</v>
      </c>
      <c r="F2038" s="25">
        <f t="shared" si="93"/>
        <v>4437361</v>
      </c>
      <c r="G2038" s="25">
        <v>4035040</v>
      </c>
      <c r="H2038" s="26">
        <f>ROUND((F2038/4*5.5+F2038*2.7+F2038/4*10*1)*2,0)*C2038</f>
        <v>466810376</v>
      </c>
      <c r="I2038" s="26">
        <f t="shared" si="94"/>
        <v>424486208</v>
      </c>
      <c r="J2038" s="26"/>
      <c r="K2038" s="35">
        <f>MAX(G2038-MAX(G$5:G2037),0)</f>
        <v>2709</v>
      </c>
      <c r="L2038" s="35">
        <f>MAX(G$5:G2038)</f>
        <v>4035040</v>
      </c>
      <c r="M2038" s="3">
        <v>0.75</v>
      </c>
      <c r="N2038" s="38">
        <f>INT(B2038*0.2)</f>
        <v>12471944</v>
      </c>
      <c r="O2038" s="38">
        <f t="shared" si="95"/>
        <v>1681266</v>
      </c>
      <c r="P2038">
        <f>INT(L2038*2.5)</f>
        <v>10087600</v>
      </c>
      <c r="Q2038">
        <f>INT(L2038/4)</f>
        <v>1008760</v>
      </c>
      <c r="W2038" s="4" t="s">
        <v>8315</v>
      </c>
      <c r="X2038">
        <v>4</v>
      </c>
      <c r="Y2038" t="b">
        <f>IF(MOD(X2038,9)=0,N2038,IF(MOD(X2038,6)=0,N2038,IF(MOD(X2038,3)=0,N2038)))</f>
        <v>0</v>
      </c>
      <c r="Z2038" t="b">
        <f>IF(MOD(X2038,9)=0,O2038,IF(MOD(X2038,6)=0,O2038,IF(MOD(X2038,3)=0,O2038)))</f>
        <v>0</v>
      </c>
    </row>
    <row r="2039" spans="1:26">
      <c r="A2039" s="4" t="s">
        <v>2198</v>
      </c>
      <c r="B2039" s="3">
        <f>主线辅助!B2035</f>
        <v>62401597</v>
      </c>
      <c r="C2039" s="3">
        <v>8</v>
      </c>
      <c r="D2039" s="3">
        <v>102</v>
      </c>
      <c r="E2039" s="3">
        <v>3</v>
      </c>
      <c r="F2039" s="25">
        <f t="shared" si="93"/>
        <v>4440341</v>
      </c>
      <c r="G2039" s="25">
        <v>4037750</v>
      </c>
      <c r="H2039" s="26">
        <f>ROUND((F2039/4*5.5+F2039*2.7+F2039/4*10*1)*2,0)*C2039</f>
        <v>467123872</v>
      </c>
      <c r="I2039" s="26">
        <f t="shared" si="94"/>
        <v>424771304</v>
      </c>
      <c r="J2039" s="26"/>
      <c r="K2039" s="35">
        <f>MAX(G2039-MAX(G$5:G2038),0)</f>
        <v>2710</v>
      </c>
      <c r="L2039" s="35">
        <f>MAX(G$5:G2039)</f>
        <v>4037750</v>
      </c>
      <c r="M2039" s="3">
        <v>0.75</v>
      </c>
      <c r="N2039" s="38">
        <f>INT(B2039*0.2)</f>
        <v>12480319</v>
      </c>
      <c r="O2039" s="38">
        <f t="shared" si="95"/>
        <v>1682395</v>
      </c>
      <c r="P2039">
        <f>INT(L2039*2.5)</f>
        <v>10094375</v>
      </c>
      <c r="Q2039">
        <f>INT(L2039/4)</f>
        <v>1009437</v>
      </c>
      <c r="W2039" s="4" t="s">
        <v>8315</v>
      </c>
      <c r="X2039">
        <v>5</v>
      </c>
      <c r="Y2039" t="b">
        <f>IF(MOD(X2039,9)=0,N2039,IF(MOD(X2039,6)=0,N2039,IF(MOD(X2039,3)=0,N2039)))</f>
        <v>0</v>
      </c>
      <c r="Z2039" t="b">
        <f>IF(MOD(X2039,9)=0,O2039,IF(MOD(X2039,6)=0,O2039,IF(MOD(X2039,3)=0,O2039)))</f>
        <v>0</v>
      </c>
    </row>
    <row r="2040" spans="1:26">
      <c r="A2040" s="4" t="s">
        <v>2199</v>
      </c>
      <c r="B2040" s="3">
        <f>主线辅助!B2036</f>
        <v>62486833</v>
      </c>
      <c r="C2040" s="3">
        <v>8</v>
      </c>
      <c r="D2040" s="3">
        <v>102</v>
      </c>
      <c r="E2040" s="3">
        <v>3</v>
      </c>
      <c r="F2040" s="25">
        <f t="shared" si="93"/>
        <v>4446406</v>
      </c>
      <c r="G2040" s="25">
        <v>4043265</v>
      </c>
      <c r="H2040" s="26">
        <f>ROUND((F2040/4*5.5+F2040*2.7+F2040/4*10*1)*2,0)*C2040</f>
        <v>467761912</v>
      </c>
      <c r="I2040" s="26">
        <f t="shared" si="94"/>
        <v>425351480</v>
      </c>
      <c r="J2040" s="26"/>
      <c r="K2040" s="35">
        <f>MAX(G2040-MAX(G$5:G2039),0)</f>
        <v>5515</v>
      </c>
      <c r="L2040" s="35">
        <f>MAX(G$5:G2040)</f>
        <v>4043265</v>
      </c>
      <c r="M2040" s="3">
        <v>0.75</v>
      </c>
      <c r="N2040" s="38">
        <f>INT(B2040*0.2)</f>
        <v>12497366</v>
      </c>
      <c r="O2040" s="38">
        <f t="shared" si="95"/>
        <v>1684693</v>
      </c>
      <c r="P2040">
        <f>INT(L2040*2.5)</f>
        <v>10108162</v>
      </c>
      <c r="Q2040">
        <f>INT(L2040/4)</f>
        <v>1010816</v>
      </c>
      <c r="W2040" s="4" t="s">
        <v>8315</v>
      </c>
      <c r="X2040">
        <v>6</v>
      </c>
      <c r="Y2040">
        <f>IF(MOD(X2040,9)=0,N2040,IF(MOD(X2040,6)=0,N2040,IF(MOD(X2040,3)=0,N2040)))</f>
        <v>12497366</v>
      </c>
      <c r="Z2040">
        <f>IF(MOD(X2040,9)=0,O2040,IF(MOD(X2040,6)=0,O2040,IF(MOD(X2040,3)=0,O2040)))</f>
        <v>1684693</v>
      </c>
    </row>
    <row r="2041" spans="1:26">
      <c r="A2041" s="4" t="s">
        <v>2200</v>
      </c>
      <c r="B2041" s="3">
        <f>主线辅助!B2037</f>
        <v>62528758</v>
      </c>
      <c r="C2041" s="3">
        <v>8</v>
      </c>
      <c r="D2041" s="3">
        <v>102</v>
      </c>
      <c r="E2041" s="3">
        <v>3</v>
      </c>
      <c r="F2041" s="25">
        <f t="shared" si="93"/>
        <v>4449389</v>
      </c>
      <c r="G2041" s="25">
        <v>4045978</v>
      </c>
      <c r="H2041" s="26">
        <f>ROUND((F2041/4*5.5+F2041*2.7+F2041/4*10*1)*2,0)*C2041</f>
        <v>468075720</v>
      </c>
      <c r="I2041" s="26">
        <f t="shared" si="94"/>
        <v>425636888</v>
      </c>
      <c r="J2041" s="26"/>
      <c r="K2041" s="35">
        <f>MAX(G2041-MAX(G$5:G2040),0)</f>
        <v>2713</v>
      </c>
      <c r="L2041" s="35">
        <f>MAX(G$5:G2041)</f>
        <v>4045978</v>
      </c>
      <c r="M2041" s="3">
        <v>0.75</v>
      </c>
      <c r="N2041" s="38">
        <f>INT(B2041*0.2)</f>
        <v>12505751</v>
      </c>
      <c r="O2041" s="38">
        <f t="shared" si="95"/>
        <v>1685823</v>
      </c>
      <c r="P2041">
        <f>INT(L2041*2.5)</f>
        <v>10114945</v>
      </c>
      <c r="Q2041">
        <f>INT(L2041/4)</f>
        <v>1011494</v>
      </c>
      <c r="W2041" s="4" t="s">
        <v>8315</v>
      </c>
      <c r="X2041">
        <v>7</v>
      </c>
      <c r="Y2041" t="b">
        <f>IF(MOD(X2041,9)=0,N2041,IF(MOD(X2041,6)=0,N2041,IF(MOD(X2041,3)=0,N2041)))</f>
        <v>0</v>
      </c>
      <c r="Z2041" t="b">
        <f>IF(MOD(X2041,9)=0,O2041,IF(MOD(X2041,6)=0,O2041,IF(MOD(X2041,3)=0,O2041)))</f>
        <v>0</v>
      </c>
    </row>
    <row r="2042" spans="1:26">
      <c r="A2042" s="4" t="s">
        <v>2201</v>
      </c>
      <c r="B2042" s="3">
        <f>主线辅助!B2038</f>
        <v>62570688</v>
      </c>
      <c r="C2042" s="3">
        <v>8</v>
      </c>
      <c r="D2042" s="3">
        <v>102</v>
      </c>
      <c r="E2042" s="3">
        <v>3</v>
      </c>
      <c r="F2042" s="25">
        <f t="shared" si="93"/>
        <v>4452373</v>
      </c>
      <c r="G2042" s="25">
        <v>4048691</v>
      </c>
      <c r="H2042" s="26">
        <f>ROUND((F2042/4*5.5+F2042*2.7+F2042/4*10*1)*2,0)*C2042</f>
        <v>468389640</v>
      </c>
      <c r="I2042" s="26">
        <f t="shared" si="94"/>
        <v>425922296</v>
      </c>
      <c r="J2042" s="26"/>
      <c r="K2042" s="35">
        <f>MAX(G2042-MAX(G$5:G2041),0)</f>
        <v>2713</v>
      </c>
      <c r="L2042" s="35">
        <f>MAX(G$5:G2042)</f>
        <v>4048691</v>
      </c>
      <c r="M2042" s="3">
        <v>0.75</v>
      </c>
      <c r="N2042" s="38">
        <f>INT(B2042*0.2)</f>
        <v>12514137</v>
      </c>
      <c r="O2042" s="38">
        <f t="shared" si="95"/>
        <v>1686953</v>
      </c>
      <c r="P2042">
        <f>INT(L2042*2.5)</f>
        <v>10121727</v>
      </c>
      <c r="Q2042">
        <f>INT(L2042/4)</f>
        <v>1012172</v>
      </c>
      <c r="W2042" s="4" t="s">
        <v>8315</v>
      </c>
      <c r="X2042">
        <v>8</v>
      </c>
      <c r="Y2042" t="b">
        <f>IF(MOD(X2042,9)=0,N2042,IF(MOD(X2042,6)=0,N2042,IF(MOD(X2042,3)=0,N2042)))</f>
        <v>0</v>
      </c>
      <c r="Z2042" t="b">
        <f>IF(MOD(X2042,9)=0,O2042,IF(MOD(X2042,6)=0,O2042,IF(MOD(X2042,3)=0,O2042)))</f>
        <v>0</v>
      </c>
    </row>
    <row r="2043" spans="1:26">
      <c r="A2043" s="4" t="s">
        <v>2202</v>
      </c>
      <c r="B2043" s="3">
        <f>主线辅助!B2039</f>
        <v>62656101</v>
      </c>
      <c r="C2043" s="3">
        <v>8</v>
      </c>
      <c r="D2043" s="3">
        <v>102</v>
      </c>
      <c r="E2043" s="3">
        <v>3</v>
      </c>
      <c r="F2043" s="25">
        <f t="shared" si="93"/>
        <v>4458451</v>
      </c>
      <c r="G2043" s="25">
        <v>4054218</v>
      </c>
      <c r="H2043" s="26">
        <f>ROUND((F2043/4*5.5+F2043*2.7+F2043/4*10*1)*2,0)*C2043</f>
        <v>469029048</v>
      </c>
      <c r="I2043" s="26">
        <f t="shared" si="94"/>
        <v>426503736</v>
      </c>
      <c r="J2043" s="26"/>
      <c r="K2043" s="35">
        <f>MAX(G2043-MAX(G$5:G2042),0)</f>
        <v>5527</v>
      </c>
      <c r="L2043" s="35">
        <f>MAX(G$5:G2043)</f>
        <v>4054218</v>
      </c>
      <c r="M2043" s="3">
        <v>0.75</v>
      </c>
      <c r="N2043" s="38">
        <f>INT(B2043*0.2)</f>
        <v>12531220</v>
      </c>
      <c r="O2043" s="38">
        <f t="shared" si="95"/>
        <v>1689257</v>
      </c>
      <c r="P2043">
        <f>INT(L2043*2.5)</f>
        <v>10135545</v>
      </c>
      <c r="Q2043">
        <f>INT(L2043/4)</f>
        <v>1013554</v>
      </c>
      <c r="W2043" s="4" t="s">
        <v>8315</v>
      </c>
      <c r="X2043">
        <v>9</v>
      </c>
      <c r="Y2043">
        <f>IF(MOD(X2043,9)=0,N2043,IF(MOD(X2043,6)=0,N2043,IF(MOD(X2043,3)=0,N2043)))</f>
        <v>12531220</v>
      </c>
      <c r="Z2043">
        <f>IF(MOD(X2043,9)=0,O2043,IF(MOD(X2043,6)=0,O2043,IF(MOD(X2043,3)=0,O2043)))</f>
        <v>1689257</v>
      </c>
    </row>
    <row r="2044" spans="1:26">
      <c r="A2044" s="4" t="s">
        <v>419</v>
      </c>
      <c r="B2044" s="3">
        <f>主线辅助!B2040</f>
        <v>62698079</v>
      </c>
      <c r="C2044" s="3">
        <v>8</v>
      </c>
      <c r="D2044" s="3">
        <v>102</v>
      </c>
      <c r="E2044" s="3">
        <v>3</v>
      </c>
      <c r="F2044" s="25">
        <f t="shared" si="93"/>
        <v>4461438</v>
      </c>
      <c r="G2044" s="25">
        <v>4056934</v>
      </c>
      <c r="H2044" s="26">
        <f>ROUND((F2044/4*5.5+F2044*2.7+F2044/4*10*1)*2,0)*C2044</f>
        <v>469343280</v>
      </c>
      <c r="I2044" s="26">
        <f t="shared" si="94"/>
        <v>426789456</v>
      </c>
      <c r="J2044" s="26"/>
      <c r="K2044" s="35">
        <f>MAX(G2044-MAX(G$5:G2043),0)</f>
        <v>2716</v>
      </c>
      <c r="L2044" s="35">
        <f>MAX(G$5:G2044)</f>
        <v>4056934</v>
      </c>
      <c r="M2044" s="3">
        <v>0.75</v>
      </c>
      <c r="N2044" s="38">
        <f>INT(B2044*0.2)</f>
        <v>12539615</v>
      </c>
      <c r="O2044" s="38">
        <f t="shared" si="95"/>
        <v>1690388</v>
      </c>
      <c r="P2044">
        <f>INT(L2044*2.5)</f>
        <v>10142335</v>
      </c>
      <c r="Q2044">
        <f>INT(L2044/4)</f>
        <v>1014233</v>
      </c>
      <c r="W2044" s="4" t="s">
        <v>8315</v>
      </c>
      <c r="X2044">
        <v>10</v>
      </c>
      <c r="Y2044" t="b">
        <f>IF(MOD(X2044,9)=0,N2044,IF(MOD(X2044,6)=0,N2044,IF(MOD(X2044,3)=0,N2044)))</f>
        <v>0</v>
      </c>
      <c r="Z2044" t="b">
        <f>IF(MOD(X2044,9)=0,O2044,IF(MOD(X2044,6)=0,O2044,IF(MOD(X2044,3)=0,O2044)))</f>
        <v>0</v>
      </c>
    </row>
    <row r="2045" spans="1:26">
      <c r="A2045" s="4" t="s">
        <v>2203</v>
      </c>
      <c r="B2045" s="3">
        <f>主线辅助!B2041</f>
        <v>62961233</v>
      </c>
      <c r="C2045" s="3">
        <v>8</v>
      </c>
      <c r="D2045" s="3">
        <v>102</v>
      </c>
      <c r="E2045" s="3">
        <v>3</v>
      </c>
      <c r="F2045" s="25">
        <f t="shared" si="93"/>
        <v>4480163</v>
      </c>
      <c r="G2045" s="25">
        <v>4073962</v>
      </c>
      <c r="H2045" s="26">
        <f>ROUND((F2045/4*5.5+F2045*2.7+F2045/4*10*1)*2,0)*C2045</f>
        <v>471313144</v>
      </c>
      <c r="I2045" s="26">
        <f t="shared" si="94"/>
        <v>428580800</v>
      </c>
      <c r="J2045" s="26"/>
      <c r="K2045" s="35">
        <f>MAX(G2045-MAX(G$5:G2044),0)</f>
        <v>17028</v>
      </c>
      <c r="L2045" s="35">
        <f>MAX(G$5:G2045)</f>
        <v>4073962</v>
      </c>
      <c r="M2045" s="3">
        <v>0.75</v>
      </c>
      <c r="N2045" s="38">
        <f>INT(B2045*0.2)</f>
        <v>12592246</v>
      </c>
      <c r="O2045" s="38">
        <f t="shared" si="95"/>
        <v>1697483</v>
      </c>
      <c r="P2045">
        <f>INT(L2045*2.5)</f>
        <v>10184905</v>
      </c>
      <c r="Q2045">
        <f>INT(L2045/4)</f>
        <v>1018490</v>
      </c>
      <c r="W2045" s="4" t="s">
        <v>8316</v>
      </c>
      <c r="X2045">
        <v>1</v>
      </c>
      <c r="Y2045" t="b">
        <f>IF(MOD(X2045,9)=0,N2045,IF(MOD(X2045,6)=0,N2045,IF(MOD(X2045,3)=0,N2045)))</f>
        <v>0</v>
      </c>
      <c r="Z2045" t="b">
        <f>IF(MOD(X2045,9)=0,O2045,IF(MOD(X2045,6)=0,O2045,IF(MOD(X2045,3)=0,O2045)))</f>
        <v>0</v>
      </c>
    </row>
    <row r="2046" spans="1:26">
      <c r="A2046" s="4" t="s">
        <v>2204</v>
      </c>
      <c r="B2046" s="3">
        <f>主线辅助!B2042</f>
        <v>63003262</v>
      </c>
      <c r="C2046" s="3">
        <v>8</v>
      </c>
      <c r="D2046" s="3">
        <v>102</v>
      </c>
      <c r="E2046" s="3">
        <v>3</v>
      </c>
      <c r="F2046" s="25">
        <f t="shared" si="93"/>
        <v>4483154</v>
      </c>
      <c r="G2046" s="25">
        <v>4076681</v>
      </c>
      <c r="H2046" s="26">
        <f>ROUND((F2046/4*5.5+F2046*2.7+F2046/4*10*1)*2,0)*C2046</f>
        <v>471627800</v>
      </c>
      <c r="I2046" s="26">
        <f t="shared" si="94"/>
        <v>428866840</v>
      </c>
      <c r="J2046" s="26"/>
      <c r="K2046" s="35">
        <f>MAX(G2046-MAX(G$5:G2045),0)</f>
        <v>2719</v>
      </c>
      <c r="L2046" s="35">
        <f>MAX(G$5:G2046)</f>
        <v>4076681</v>
      </c>
      <c r="M2046" s="3">
        <v>0.75</v>
      </c>
      <c r="N2046" s="38">
        <f>INT(B2046*0.2)</f>
        <v>12600652</v>
      </c>
      <c r="O2046" s="38">
        <f t="shared" si="95"/>
        <v>1698616</v>
      </c>
      <c r="P2046">
        <f>INT(L2046*2.5)</f>
        <v>10191702</v>
      </c>
      <c r="Q2046">
        <f>INT(L2046/4)</f>
        <v>1019170</v>
      </c>
      <c r="W2046" s="4" t="s">
        <v>8316</v>
      </c>
      <c r="X2046">
        <v>2</v>
      </c>
      <c r="Y2046" t="b">
        <f>IF(MOD(X2046,9)=0,N2046,IF(MOD(X2046,6)=0,N2046,IF(MOD(X2046,3)=0,N2046)))</f>
        <v>0</v>
      </c>
      <c r="Z2046" t="b">
        <f>IF(MOD(X2046,9)=0,O2046,IF(MOD(X2046,6)=0,O2046,IF(MOD(X2046,3)=0,O2046)))</f>
        <v>0</v>
      </c>
    </row>
    <row r="2047" spans="1:26">
      <c r="A2047" s="4" t="s">
        <v>2205</v>
      </c>
      <c r="B2047" s="3">
        <f>主线辅助!B2043</f>
        <v>63088937</v>
      </c>
      <c r="C2047" s="3">
        <v>8</v>
      </c>
      <c r="D2047" s="3">
        <v>102</v>
      </c>
      <c r="E2047" s="3">
        <v>3</v>
      </c>
      <c r="F2047" s="25">
        <f t="shared" si="93"/>
        <v>4489250</v>
      </c>
      <c r="G2047" s="25">
        <v>4082225</v>
      </c>
      <c r="H2047" s="26">
        <f>ROUND((F2047/4*5.5+F2047*2.7+F2047/4*10*1)*2,0)*C2047</f>
        <v>472269104</v>
      </c>
      <c r="I2047" s="26">
        <f t="shared" si="94"/>
        <v>429450072</v>
      </c>
      <c r="J2047" s="26"/>
      <c r="K2047" s="35">
        <f>MAX(G2047-MAX(G$5:G2046),0)</f>
        <v>5544</v>
      </c>
      <c r="L2047" s="35">
        <f>MAX(G$5:G2047)</f>
        <v>4082225</v>
      </c>
      <c r="M2047" s="3">
        <v>0.75</v>
      </c>
      <c r="N2047" s="38">
        <f>INT(B2047*0.2)</f>
        <v>12617787</v>
      </c>
      <c r="O2047" s="38">
        <f t="shared" si="95"/>
        <v>1700926</v>
      </c>
      <c r="P2047">
        <f>INT(L2047*2.5)</f>
        <v>10205562</v>
      </c>
      <c r="Q2047">
        <f>INT(L2047/4)</f>
        <v>1020556</v>
      </c>
      <c r="W2047" s="4" t="s">
        <v>8316</v>
      </c>
      <c r="X2047">
        <v>3</v>
      </c>
      <c r="Y2047">
        <f>IF(MOD(X2047,9)=0,N2047,IF(MOD(X2047,6)=0,N2047,IF(MOD(X2047,3)=0,N2047)))</f>
        <v>12617787</v>
      </c>
      <c r="Z2047">
        <f>IF(MOD(X2047,9)=0,O2047,IF(MOD(X2047,6)=0,O2047,IF(MOD(X2047,3)=0,O2047)))</f>
        <v>1700926</v>
      </c>
    </row>
    <row r="2048" spans="1:26">
      <c r="A2048" s="4" t="s">
        <v>2206</v>
      </c>
      <c r="B2048" s="3">
        <f>主线辅助!B2044</f>
        <v>63131016</v>
      </c>
      <c r="C2048" s="3">
        <v>8</v>
      </c>
      <c r="D2048" s="3">
        <v>102</v>
      </c>
      <c r="E2048" s="3">
        <v>3</v>
      </c>
      <c r="F2048" s="25">
        <f t="shared" si="93"/>
        <v>4492244</v>
      </c>
      <c r="G2048" s="25">
        <v>4084948</v>
      </c>
      <c r="H2048" s="26">
        <f>ROUND((F2048/4*5.5+F2048*2.7+F2048/4*10*1)*2,0)*C2048</f>
        <v>472584072</v>
      </c>
      <c r="I2048" s="26">
        <f t="shared" si="94"/>
        <v>429736528</v>
      </c>
      <c r="J2048" s="26"/>
      <c r="K2048" s="35">
        <f>MAX(G2048-MAX(G$5:G2047),0)</f>
        <v>2723</v>
      </c>
      <c r="L2048" s="35">
        <f>MAX(G$5:G2048)</f>
        <v>4084948</v>
      </c>
      <c r="M2048" s="3">
        <v>0.75</v>
      </c>
      <c r="N2048" s="38">
        <f>INT(B2048*0.2)</f>
        <v>12626203</v>
      </c>
      <c r="O2048" s="38">
        <f t="shared" si="95"/>
        <v>1702061</v>
      </c>
      <c r="P2048">
        <f>INT(L2048*2.5)</f>
        <v>10212370</v>
      </c>
      <c r="Q2048">
        <f>INT(L2048/4)</f>
        <v>1021237</v>
      </c>
      <c r="W2048" s="4" t="s">
        <v>8316</v>
      </c>
      <c r="X2048">
        <v>4</v>
      </c>
      <c r="Y2048" t="b">
        <f>IF(MOD(X2048,9)=0,N2048,IF(MOD(X2048,6)=0,N2048,IF(MOD(X2048,3)=0,N2048)))</f>
        <v>0</v>
      </c>
      <c r="Z2048" t="b">
        <f>IF(MOD(X2048,9)=0,O2048,IF(MOD(X2048,6)=0,O2048,IF(MOD(X2048,3)=0,O2048)))</f>
        <v>0</v>
      </c>
    </row>
    <row r="2049" spans="1:26">
      <c r="A2049" s="4" t="s">
        <v>2207</v>
      </c>
      <c r="B2049" s="3">
        <f>主线辅助!B2045</f>
        <v>63173101</v>
      </c>
      <c r="C2049" s="3">
        <v>8</v>
      </c>
      <c r="D2049" s="3">
        <v>102</v>
      </c>
      <c r="E2049" s="3">
        <v>3</v>
      </c>
      <c r="F2049" s="25">
        <f t="shared" si="93"/>
        <v>4495239</v>
      </c>
      <c r="G2049" s="25">
        <v>4087671</v>
      </c>
      <c r="H2049" s="26">
        <f>ROUND((F2049/4*5.5+F2049*2.7+F2049/4*10*1)*2,0)*C2049</f>
        <v>472899144</v>
      </c>
      <c r="I2049" s="26">
        <f t="shared" si="94"/>
        <v>430022992</v>
      </c>
      <c r="J2049" s="26"/>
      <c r="K2049" s="35">
        <f>MAX(G2049-MAX(G$5:G2048),0)</f>
        <v>2723</v>
      </c>
      <c r="L2049" s="35">
        <f>MAX(G$5:G2049)</f>
        <v>4087671</v>
      </c>
      <c r="M2049" s="3">
        <v>0.75</v>
      </c>
      <c r="N2049" s="38">
        <f>INT(B2049*0.2)</f>
        <v>12634620</v>
      </c>
      <c r="O2049" s="38">
        <f t="shared" si="95"/>
        <v>1703195</v>
      </c>
      <c r="P2049">
        <f>INT(L2049*2.5)</f>
        <v>10219177</v>
      </c>
      <c r="Q2049">
        <f>INT(L2049/4)</f>
        <v>1021917</v>
      </c>
      <c r="W2049" s="4" t="s">
        <v>8316</v>
      </c>
      <c r="X2049">
        <v>5</v>
      </c>
      <c r="Y2049" t="b">
        <f>IF(MOD(X2049,9)=0,N2049,IF(MOD(X2049,6)=0,N2049,IF(MOD(X2049,3)=0,N2049)))</f>
        <v>0</v>
      </c>
      <c r="Z2049" t="b">
        <f>IF(MOD(X2049,9)=0,O2049,IF(MOD(X2049,6)=0,O2049,IF(MOD(X2049,3)=0,O2049)))</f>
        <v>0</v>
      </c>
    </row>
    <row r="2050" spans="1:26">
      <c r="A2050" s="4" t="s">
        <v>2208</v>
      </c>
      <c r="B2050" s="3">
        <f>主线辅助!B2046</f>
        <v>63258950</v>
      </c>
      <c r="C2050" s="3">
        <v>8</v>
      </c>
      <c r="D2050" s="3">
        <v>102</v>
      </c>
      <c r="E2050" s="3">
        <v>3</v>
      </c>
      <c r="F2050" s="25">
        <f t="shared" si="93"/>
        <v>4501348</v>
      </c>
      <c r="G2050" s="25">
        <v>4093226</v>
      </c>
      <c r="H2050" s="26">
        <f>ROUND((F2050/4*5.5+F2050*2.7+F2050/4*10*1)*2,0)*C2050</f>
        <v>473541808</v>
      </c>
      <c r="I2050" s="26">
        <f t="shared" si="94"/>
        <v>430607376</v>
      </c>
      <c r="J2050" s="26"/>
      <c r="K2050" s="35">
        <f>MAX(G2050-MAX(G$5:G2049),0)</f>
        <v>5555</v>
      </c>
      <c r="L2050" s="35">
        <f>MAX(G$5:G2050)</f>
        <v>4093226</v>
      </c>
      <c r="M2050" s="3">
        <v>0.75</v>
      </c>
      <c r="N2050" s="38">
        <f>INT(B2050*0.2)</f>
        <v>12651790</v>
      </c>
      <c r="O2050" s="38">
        <f t="shared" si="95"/>
        <v>1705510</v>
      </c>
      <c r="P2050">
        <f>INT(L2050*2.5)</f>
        <v>10233065</v>
      </c>
      <c r="Q2050">
        <f>INT(L2050/4)</f>
        <v>1023306</v>
      </c>
      <c r="W2050" s="4" t="s">
        <v>8316</v>
      </c>
      <c r="X2050">
        <v>6</v>
      </c>
      <c r="Y2050">
        <f>IF(MOD(X2050,9)=0,N2050,IF(MOD(X2050,6)=0,N2050,IF(MOD(X2050,3)=0,N2050)))</f>
        <v>12651790</v>
      </c>
      <c r="Z2050">
        <f>IF(MOD(X2050,9)=0,O2050,IF(MOD(X2050,6)=0,O2050,IF(MOD(X2050,3)=0,O2050)))</f>
        <v>1705510</v>
      </c>
    </row>
    <row r="2051" spans="1:26">
      <c r="A2051" s="4" t="s">
        <v>2209</v>
      </c>
      <c r="B2051" s="3">
        <f>主线辅助!B2047</f>
        <v>63301086</v>
      </c>
      <c r="C2051" s="3">
        <v>8</v>
      </c>
      <c r="D2051" s="3">
        <v>102</v>
      </c>
      <c r="E2051" s="3">
        <v>3</v>
      </c>
      <c r="F2051" s="25">
        <f t="shared" si="93"/>
        <v>4504346</v>
      </c>
      <c r="G2051" s="25">
        <v>4095952</v>
      </c>
      <c r="H2051" s="26">
        <f>ROUND((F2051/4*5.5+F2051*2.7+F2051/4*10*1)*2,0)*C2051</f>
        <v>473857200</v>
      </c>
      <c r="I2051" s="26">
        <f t="shared" si="94"/>
        <v>430894152</v>
      </c>
      <c r="J2051" s="26"/>
      <c r="K2051" s="35">
        <f>MAX(G2051-MAX(G$5:G2050),0)</f>
        <v>2726</v>
      </c>
      <c r="L2051" s="35">
        <f>MAX(G$5:G2051)</f>
        <v>4095952</v>
      </c>
      <c r="M2051" s="3">
        <v>0.75</v>
      </c>
      <c r="N2051" s="38">
        <f>INT(B2051*0.2)</f>
        <v>12660217</v>
      </c>
      <c r="O2051" s="38">
        <f t="shared" si="95"/>
        <v>1706646</v>
      </c>
      <c r="P2051">
        <f>INT(L2051*2.5)</f>
        <v>10239880</v>
      </c>
      <c r="Q2051">
        <f>INT(L2051/4)</f>
        <v>1023988</v>
      </c>
      <c r="W2051" s="4" t="s">
        <v>8316</v>
      </c>
      <c r="X2051">
        <v>7</v>
      </c>
      <c r="Y2051" t="b">
        <f>IF(MOD(X2051,9)=0,N2051,IF(MOD(X2051,6)=0,N2051,IF(MOD(X2051,3)=0,N2051)))</f>
        <v>0</v>
      </c>
      <c r="Z2051" t="b">
        <f>IF(MOD(X2051,9)=0,O2051,IF(MOD(X2051,6)=0,O2051,IF(MOD(X2051,3)=0,O2051)))</f>
        <v>0</v>
      </c>
    </row>
    <row r="2052" spans="1:26">
      <c r="A2052" s="4" t="s">
        <v>2210</v>
      </c>
      <c r="B2052" s="3">
        <f>主线辅助!B2048</f>
        <v>63343227</v>
      </c>
      <c r="C2052" s="3">
        <v>8</v>
      </c>
      <c r="D2052" s="3">
        <v>102</v>
      </c>
      <c r="E2052" s="3">
        <v>3</v>
      </c>
      <c r="F2052" s="25">
        <f t="shared" si="93"/>
        <v>4507345</v>
      </c>
      <c r="G2052" s="25">
        <v>4098679</v>
      </c>
      <c r="H2052" s="26">
        <f>ROUND((F2052/4*5.5+F2052*2.7+F2052/4*10*1)*2,0)*C2052</f>
        <v>474172696</v>
      </c>
      <c r="I2052" s="26">
        <f t="shared" si="94"/>
        <v>431181032</v>
      </c>
      <c r="J2052" s="26"/>
      <c r="K2052" s="35">
        <f>MAX(G2052-MAX(G$5:G2051),0)</f>
        <v>2727</v>
      </c>
      <c r="L2052" s="35">
        <f>MAX(G$5:G2052)</f>
        <v>4098679</v>
      </c>
      <c r="M2052" s="3">
        <v>0.75</v>
      </c>
      <c r="N2052" s="38">
        <f>INT(B2052*0.2)</f>
        <v>12668645</v>
      </c>
      <c r="O2052" s="38">
        <f t="shared" si="95"/>
        <v>1707782</v>
      </c>
      <c r="P2052">
        <f>INT(L2052*2.5)</f>
        <v>10246697</v>
      </c>
      <c r="Q2052">
        <f>INT(L2052/4)</f>
        <v>1024669</v>
      </c>
      <c r="W2052" s="4" t="s">
        <v>8316</v>
      </c>
      <c r="X2052">
        <v>8</v>
      </c>
      <c r="Y2052" t="b">
        <f>IF(MOD(X2052,9)=0,N2052,IF(MOD(X2052,6)=0,N2052,IF(MOD(X2052,3)=0,N2052)))</f>
        <v>0</v>
      </c>
      <c r="Z2052" t="b">
        <f>IF(MOD(X2052,9)=0,O2052,IF(MOD(X2052,6)=0,O2052,IF(MOD(X2052,3)=0,O2052)))</f>
        <v>0</v>
      </c>
    </row>
    <row r="2053" spans="1:26">
      <c r="A2053" s="4" t="s">
        <v>2211</v>
      </c>
      <c r="B2053" s="3">
        <f>主线辅助!B2049</f>
        <v>63429253</v>
      </c>
      <c r="C2053" s="3">
        <v>8</v>
      </c>
      <c r="D2053" s="3">
        <v>102</v>
      </c>
      <c r="E2053" s="3">
        <v>3</v>
      </c>
      <c r="F2053" s="25">
        <f t="shared" si="93"/>
        <v>4513466</v>
      </c>
      <c r="G2053" s="25">
        <v>4104245</v>
      </c>
      <c r="H2053" s="26">
        <f>ROUND((F2053/4*5.5+F2053*2.7+F2053/4*10*1)*2,0)*C2053</f>
        <v>474816624</v>
      </c>
      <c r="I2053" s="26">
        <f t="shared" si="94"/>
        <v>431766576</v>
      </c>
      <c r="J2053" s="26"/>
      <c r="K2053" s="35">
        <f>MAX(G2053-MAX(G$5:G2052),0)</f>
        <v>5566</v>
      </c>
      <c r="L2053" s="35">
        <f>MAX(G$5:G2053)</f>
        <v>4104245</v>
      </c>
      <c r="M2053" s="3">
        <v>0.75</v>
      </c>
      <c r="N2053" s="38">
        <f>INT(B2053*0.2)</f>
        <v>12685850</v>
      </c>
      <c r="O2053" s="38">
        <f t="shared" si="95"/>
        <v>1710101</v>
      </c>
      <c r="P2053">
        <f>INT(L2053*2.5)</f>
        <v>10260612</v>
      </c>
      <c r="Q2053">
        <f>INT(L2053/4)</f>
        <v>1026061</v>
      </c>
      <c r="W2053" s="4" t="s">
        <v>8316</v>
      </c>
      <c r="X2053">
        <v>9</v>
      </c>
      <c r="Y2053">
        <f>IF(MOD(X2053,9)=0,N2053,IF(MOD(X2053,6)=0,N2053,IF(MOD(X2053,3)=0,N2053)))</f>
        <v>12685850</v>
      </c>
      <c r="Z2053">
        <f>IF(MOD(X2053,9)=0,O2053,IF(MOD(X2053,6)=0,O2053,IF(MOD(X2053,3)=0,O2053)))</f>
        <v>1710101</v>
      </c>
    </row>
    <row r="2054" spans="1:26">
      <c r="A2054" s="4" t="s">
        <v>421</v>
      </c>
      <c r="B2054" s="3">
        <f>主线辅助!B2050</f>
        <v>63471442</v>
      </c>
      <c r="C2054" s="3">
        <v>8</v>
      </c>
      <c r="D2054" s="3">
        <v>102</v>
      </c>
      <c r="E2054" s="3">
        <v>3</v>
      </c>
      <c r="F2054" s="25">
        <f t="shared" ref="F2054:F2117" si="96">INT(B2054/(5-1.9)/C2054/(D2054/2.7)*100/1.5)</f>
        <v>4516468</v>
      </c>
      <c r="G2054" s="25">
        <v>4106975</v>
      </c>
      <c r="H2054" s="26">
        <f>ROUND((F2054/4*5.5+F2054*2.7+F2054/4*10*1)*2,0)*C2054</f>
        <v>475132432</v>
      </c>
      <c r="I2054" s="26">
        <f t="shared" ref="I2054:I2117" si="97">ROUND((G2054/4*5.5+G2054*2.7+G2054/4*10*1)*2,0)*C2054</f>
        <v>432053768</v>
      </c>
      <c r="J2054" s="26"/>
      <c r="K2054" s="35">
        <f>MAX(G2054-MAX(G$5:G2053),0)</f>
        <v>2730</v>
      </c>
      <c r="L2054" s="35">
        <f>MAX(G$5:G2054)</f>
        <v>4106975</v>
      </c>
      <c r="M2054" s="3">
        <v>0.75</v>
      </c>
      <c r="N2054" s="38">
        <f>INT(B2054*0.2)</f>
        <v>12694288</v>
      </c>
      <c r="O2054" s="38">
        <f t="shared" ref="O2054:O2117" si="98">INT((P2054/15)+Q2054)</f>
        <v>1711238</v>
      </c>
      <c r="P2054">
        <f>INT(L2054*2.5)</f>
        <v>10267437</v>
      </c>
      <c r="Q2054">
        <f>INT(L2054/4)</f>
        <v>1026743</v>
      </c>
      <c r="W2054" s="4" t="s">
        <v>8316</v>
      </c>
      <c r="X2054">
        <v>10</v>
      </c>
      <c r="Y2054" t="b">
        <f>IF(MOD(X2054,9)=0,N2054,IF(MOD(X2054,6)=0,N2054,IF(MOD(X2054,3)=0,N2054)))</f>
        <v>0</v>
      </c>
      <c r="Z2054" t="b">
        <f>IF(MOD(X2054,9)=0,O2054,IF(MOD(X2054,6)=0,O2054,IF(MOD(X2054,3)=0,O2054)))</f>
        <v>0</v>
      </c>
    </row>
    <row r="2055" spans="1:26">
      <c r="A2055" s="4" t="s">
        <v>2212</v>
      </c>
      <c r="B2055" s="3">
        <f>主线辅助!B2051</f>
        <v>63736325</v>
      </c>
      <c r="C2055" s="3">
        <v>8</v>
      </c>
      <c r="D2055" s="3">
        <v>104</v>
      </c>
      <c r="E2055" s="3">
        <v>3</v>
      </c>
      <c r="F2055" s="25">
        <f t="shared" si="96"/>
        <v>4448099</v>
      </c>
      <c r="G2055" s="25">
        <v>4044805</v>
      </c>
      <c r="H2055" s="26">
        <f>ROUND((F2055/4*5.5+F2055*2.7+F2055/4*10*1)*2,0)*C2055</f>
        <v>467940016</v>
      </c>
      <c r="I2055" s="26">
        <f t="shared" si="97"/>
        <v>425513488</v>
      </c>
      <c r="J2055" s="26"/>
      <c r="K2055" s="35">
        <f>MAX(G2055-MAX(G$5:G2054),0)</f>
        <v>0</v>
      </c>
      <c r="L2055" s="35">
        <f>MAX(G$5:G2055)</f>
        <v>4106975</v>
      </c>
      <c r="M2055" s="3">
        <v>0.75</v>
      </c>
      <c r="N2055" s="38">
        <f>INT(B2055*0.2)</f>
        <v>12747265</v>
      </c>
      <c r="O2055" s="38">
        <f t="shared" si="98"/>
        <v>1711238</v>
      </c>
      <c r="P2055">
        <f>INT(L2055*2.5)</f>
        <v>10267437</v>
      </c>
      <c r="Q2055">
        <f>INT(L2055/4)</f>
        <v>1026743</v>
      </c>
      <c r="W2055" s="4" t="s">
        <v>8317</v>
      </c>
      <c r="X2055">
        <v>1</v>
      </c>
      <c r="Y2055" t="b">
        <f>IF(MOD(X2055,9)=0,N2055,IF(MOD(X2055,6)=0,N2055,IF(MOD(X2055,3)=0,N2055)))</f>
        <v>0</v>
      </c>
      <c r="Z2055" t="b">
        <f>IF(MOD(X2055,9)=0,O2055,IF(MOD(X2055,6)=0,O2055,IF(MOD(X2055,3)=0,O2055)))</f>
        <v>0</v>
      </c>
    </row>
    <row r="2056" spans="1:26">
      <c r="A2056" s="4" t="s">
        <v>2213</v>
      </c>
      <c r="B2056" s="3">
        <f>主线辅助!B2052</f>
        <v>63778565</v>
      </c>
      <c r="C2056" s="3">
        <v>8</v>
      </c>
      <c r="D2056" s="3">
        <v>104</v>
      </c>
      <c r="E2056" s="3">
        <v>3</v>
      </c>
      <c r="F2056" s="25">
        <f t="shared" si="96"/>
        <v>4451047</v>
      </c>
      <c r="G2056" s="25">
        <v>4047485</v>
      </c>
      <c r="H2056" s="26">
        <f>ROUND((F2056/4*5.5+F2056*2.7+F2056/4*10*1)*2,0)*C2056</f>
        <v>468250144</v>
      </c>
      <c r="I2056" s="26">
        <f t="shared" si="97"/>
        <v>425795424</v>
      </c>
      <c r="J2056" s="26"/>
      <c r="K2056" s="35">
        <f>MAX(G2056-MAX(G$5:G2055),0)</f>
        <v>0</v>
      </c>
      <c r="L2056" s="35">
        <f>MAX(G$5:G2056)</f>
        <v>4106975</v>
      </c>
      <c r="M2056" s="3">
        <v>0.75</v>
      </c>
      <c r="N2056" s="38">
        <f>INT(B2056*0.2)</f>
        <v>12755713</v>
      </c>
      <c r="O2056" s="38">
        <f t="shared" si="98"/>
        <v>1711238</v>
      </c>
      <c r="P2056">
        <f>INT(L2056*2.5)</f>
        <v>10267437</v>
      </c>
      <c r="Q2056">
        <f>INT(L2056/4)</f>
        <v>1026743</v>
      </c>
      <c r="W2056" s="4" t="s">
        <v>8317</v>
      </c>
      <c r="X2056">
        <v>2</v>
      </c>
      <c r="Y2056" t="b">
        <f>IF(MOD(X2056,9)=0,N2056,IF(MOD(X2056,6)=0,N2056,IF(MOD(X2056,3)=0,N2056)))</f>
        <v>0</v>
      </c>
      <c r="Z2056" t="b">
        <f>IF(MOD(X2056,9)=0,O2056,IF(MOD(X2056,6)=0,O2056,IF(MOD(X2056,3)=0,O2056)))</f>
        <v>0</v>
      </c>
    </row>
    <row r="2057" spans="1:26">
      <c r="A2057" s="4" t="s">
        <v>2214</v>
      </c>
      <c r="B2057" s="3">
        <f>主线辅助!B2053</f>
        <v>63864854</v>
      </c>
      <c r="C2057" s="3">
        <v>8</v>
      </c>
      <c r="D2057" s="3">
        <v>104</v>
      </c>
      <c r="E2057" s="3">
        <v>3</v>
      </c>
      <c r="F2057" s="25">
        <f t="shared" si="96"/>
        <v>4457069</v>
      </c>
      <c r="G2057" s="25">
        <v>4052961</v>
      </c>
      <c r="H2057" s="26">
        <f>ROUND((F2057/4*5.5+F2057*2.7+F2057/4*10*1)*2,0)*C2057</f>
        <v>468883656</v>
      </c>
      <c r="I2057" s="26">
        <f t="shared" si="97"/>
        <v>426371496</v>
      </c>
      <c r="J2057" s="26"/>
      <c r="K2057" s="35">
        <f>MAX(G2057-MAX(G$5:G2056),0)</f>
        <v>0</v>
      </c>
      <c r="L2057" s="35">
        <f>MAX(G$5:G2057)</f>
        <v>4106975</v>
      </c>
      <c r="M2057" s="3">
        <v>0.75</v>
      </c>
      <c r="N2057" s="38">
        <f>INT(B2057*0.2)</f>
        <v>12772970</v>
      </c>
      <c r="O2057" s="38">
        <f t="shared" si="98"/>
        <v>1711238</v>
      </c>
      <c r="P2057">
        <f>INT(L2057*2.5)</f>
        <v>10267437</v>
      </c>
      <c r="Q2057">
        <f>INT(L2057/4)</f>
        <v>1026743</v>
      </c>
      <c r="W2057" s="4" t="s">
        <v>8317</v>
      </c>
      <c r="X2057">
        <v>3</v>
      </c>
      <c r="Y2057">
        <f>IF(MOD(X2057,9)=0,N2057,IF(MOD(X2057,6)=0,N2057,IF(MOD(X2057,3)=0,N2057)))</f>
        <v>12772970</v>
      </c>
      <c r="Z2057">
        <f>IF(MOD(X2057,9)=0,O2057,IF(MOD(X2057,6)=0,O2057,IF(MOD(X2057,3)=0,O2057)))</f>
        <v>1711238</v>
      </c>
    </row>
    <row r="2058" spans="1:26">
      <c r="A2058" s="4" t="s">
        <v>2215</v>
      </c>
      <c r="B2058" s="3">
        <f>主线辅助!B2054</f>
        <v>63907144</v>
      </c>
      <c r="C2058" s="3">
        <v>8</v>
      </c>
      <c r="D2058" s="3">
        <v>104</v>
      </c>
      <c r="E2058" s="3">
        <v>3</v>
      </c>
      <c r="F2058" s="25">
        <f t="shared" si="96"/>
        <v>4460020</v>
      </c>
      <c r="G2058" s="25">
        <v>4055645</v>
      </c>
      <c r="H2058" s="26">
        <f>ROUND((F2058/4*5.5+F2058*2.7+F2058/4*10*1)*2,0)*C2058</f>
        <v>469194104</v>
      </c>
      <c r="I2058" s="26">
        <f t="shared" si="97"/>
        <v>426653856</v>
      </c>
      <c r="J2058" s="26"/>
      <c r="K2058" s="35">
        <f>MAX(G2058-MAX(G$5:G2057),0)</f>
        <v>0</v>
      </c>
      <c r="L2058" s="35">
        <f>MAX(G$5:G2058)</f>
        <v>4106975</v>
      </c>
      <c r="M2058" s="3">
        <v>0.75</v>
      </c>
      <c r="N2058" s="38">
        <f>INT(B2058*0.2)</f>
        <v>12781428</v>
      </c>
      <c r="O2058" s="38">
        <f t="shared" si="98"/>
        <v>1711238</v>
      </c>
      <c r="P2058">
        <f>INT(L2058*2.5)</f>
        <v>10267437</v>
      </c>
      <c r="Q2058">
        <f>INT(L2058/4)</f>
        <v>1026743</v>
      </c>
      <c r="W2058" s="4" t="s">
        <v>8317</v>
      </c>
      <c r="X2058">
        <v>4</v>
      </c>
      <c r="Y2058" t="b">
        <f>IF(MOD(X2058,9)=0,N2058,IF(MOD(X2058,6)=0,N2058,IF(MOD(X2058,3)=0,N2058)))</f>
        <v>0</v>
      </c>
      <c r="Z2058" t="b">
        <f>IF(MOD(X2058,9)=0,O2058,IF(MOD(X2058,6)=0,O2058,IF(MOD(X2058,3)=0,O2058)))</f>
        <v>0</v>
      </c>
    </row>
    <row r="2059" spans="1:26">
      <c r="A2059" s="4" t="s">
        <v>2216</v>
      </c>
      <c r="B2059" s="3">
        <f>主线辅助!B2055</f>
        <v>63949440</v>
      </c>
      <c r="C2059" s="3">
        <v>8</v>
      </c>
      <c r="D2059" s="3">
        <v>104</v>
      </c>
      <c r="E2059" s="3">
        <v>3</v>
      </c>
      <c r="F2059" s="25">
        <f t="shared" si="96"/>
        <v>4462972</v>
      </c>
      <c r="G2059" s="25">
        <v>4058329</v>
      </c>
      <c r="H2059" s="26">
        <f>ROUND((F2059/4*5.5+F2059*2.7+F2059/4*10*1)*2,0)*C2059</f>
        <v>469504656</v>
      </c>
      <c r="I2059" s="26">
        <f t="shared" si="97"/>
        <v>426936208</v>
      </c>
      <c r="J2059" s="26"/>
      <c r="K2059" s="35">
        <f>MAX(G2059-MAX(G$5:G2058),0)</f>
        <v>0</v>
      </c>
      <c r="L2059" s="35">
        <f>MAX(G$5:G2059)</f>
        <v>4106975</v>
      </c>
      <c r="M2059" s="3">
        <v>0.75</v>
      </c>
      <c r="N2059" s="38">
        <f>INT(B2059*0.2)</f>
        <v>12789888</v>
      </c>
      <c r="O2059" s="38">
        <f t="shared" si="98"/>
        <v>1711238</v>
      </c>
      <c r="P2059">
        <f>INT(L2059*2.5)</f>
        <v>10267437</v>
      </c>
      <c r="Q2059">
        <f>INT(L2059/4)</f>
        <v>1026743</v>
      </c>
      <c r="W2059" s="4" t="s">
        <v>8317</v>
      </c>
      <c r="X2059">
        <v>5</v>
      </c>
      <c r="Y2059" t="b">
        <f>IF(MOD(X2059,9)=0,N2059,IF(MOD(X2059,6)=0,N2059,IF(MOD(X2059,3)=0,N2059)))</f>
        <v>0</v>
      </c>
      <c r="Z2059" t="b">
        <f>IF(MOD(X2059,9)=0,O2059,IF(MOD(X2059,6)=0,O2059,IF(MOD(X2059,3)=0,O2059)))</f>
        <v>0</v>
      </c>
    </row>
    <row r="2060" spans="1:26">
      <c r="A2060" s="4" t="s">
        <v>2217</v>
      </c>
      <c r="B2060" s="3">
        <f>主线辅助!B2056</f>
        <v>64035903</v>
      </c>
      <c r="C2060" s="3">
        <v>8</v>
      </c>
      <c r="D2060" s="3">
        <v>104</v>
      </c>
      <c r="E2060" s="3">
        <v>3</v>
      </c>
      <c r="F2060" s="25">
        <f t="shared" si="96"/>
        <v>4469006</v>
      </c>
      <c r="G2060" s="25">
        <v>4063816</v>
      </c>
      <c r="H2060" s="26">
        <f>ROUND((F2060/4*5.5+F2060*2.7+F2060/4*10*1)*2,0)*C2060</f>
        <v>470139432</v>
      </c>
      <c r="I2060" s="26">
        <f t="shared" si="97"/>
        <v>427513440</v>
      </c>
      <c r="J2060" s="26"/>
      <c r="K2060" s="35">
        <f>MAX(G2060-MAX(G$5:G2059),0)</f>
        <v>0</v>
      </c>
      <c r="L2060" s="35">
        <f>MAX(G$5:G2060)</f>
        <v>4106975</v>
      </c>
      <c r="M2060" s="3">
        <v>0.75</v>
      </c>
      <c r="N2060" s="38">
        <f>INT(B2060*0.2)</f>
        <v>12807180</v>
      </c>
      <c r="O2060" s="38">
        <f t="shared" si="98"/>
        <v>1711238</v>
      </c>
      <c r="P2060">
        <f>INT(L2060*2.5)</f>
        <v>10267437</v>
      </c>
      <c r="Q2060">
        <f>INT(L2060/4)</f>
        <v>1026743</v>
      </c>
      <c r="W2060" s="4" t="s">
        <v>8317</v>
      </c>
      <c r="X2060">
        <v>6</v>
      </c>
      <c r="Y2060">
        <f>IF(MOD(X2060,9)=0,N2060,IF(MOD(X2060,6)=0,N2060,IF(MOD(X2060,3)=0,N2060)))</f>
        <v>12807180</v>
      </c>
      <c r="Z2060">
        <f>IF(MOD(X2060,9)=0,O2060,IF(MOD(X2060,6)=0,O2060,IF(MOD(X2060,3)=0,O2060)))</f>
        <v>1711238</v>
      </c>
    </row>
    <row r="2061" spans="1:26">
      <c r="A2061" s="4" t="s">
        <v>2218</v>
      </c>
      <c r="B2061" s="3">
        <f>主线辅助!B2057</f>
        <v>64078250</v>
      </c>
      <c r="C2061" s="3">
        <v>8</v>
      </c>
      <c r="D2061" s="3">
        <v>104</v>
      </c>
      <c r="E2061" s="3">
        <v>3</v>
      </c>
      <c r="F2061" s="25">
        <f t="shared" si="96"/>
        <v>4471962</v>
      </c>
      <c r="G2061" s="25">
        <v>4066504</v>
      </c>
      <c r="H2061" s="26">
        <f>ROUND((F2061/4*5.5+F2061*2.7+F2061/4*10*1)*2,0)*C2061</f>
        <v>470450400</v>
      </c>
      <c r="I2061" s="26">
        <f t="shared" si="97"/>
        <v>427796224</v>
      </c>
      <c r="J2061" s="26"/>
      <c r="K2061" s="35">
        <f>MAX(G2061-MAX(G$5:G2060),0)</f>
        <v>0</v>
      </c>
      <c r="L2061" s="35">
        <f>MAX(G$5:G2061)</f>
        <v>4106975</v>
      </c>
      <c r="M2061" s="3">
        <v>0.75</v>
      </c>
      <c r="N2061" s="38">
        <f>INT(B2061*0.2)</f>
        <v>12815650</v>
      </c>
      <c r="O2061" s="38">
        <f t="shared" si="98"/>
        <v>1711238</v>
      </c>
      <c r="P2061">
        <f>INT(L2061*2.5)</f>
        <v>10267437</v>
      </c>
      <c r="Q2061">
        <f>INT(L2061/4)</f>
        <v>1026743</v>
      </c>
      <c r="W2061" s="4" t="s">
        <v>8317</v>
      </c>
      <c r="X2061">
        <v>7</v>
      </c>
      <c r="Y2061" t="b">
        <f>IF(MOD(X2061,9)=0,N2061,IF(MOD(X2061,6)=0,N2061,IF(MOD(X2061,3)=0,N2061)))</f>
        <v>0</v>
      </c>
      <c r="Z2061" t="b">
        <f>IF(MOD(X2061,9)=0,O2061,IF(MOD(X2061,6)=0,O2061,IF(MOD(X2061,3)=0,O2061)))</f>
        <v>0</v>
      </c>
    </row>
    <row r="2062" spans="1:26">
      <c r="A2062" s="4" t="s">
        <v>2219</v>
      </c>
      <c r="B2062" s="3">
        <f>主线辅助!B2058</f>
        <v>64120601</v>
      </c>
      <c r="C2062" s="3">
        <v>8</v>
      </c>
      <c r="D2062" s="3">
        <v>104</v>
      </c>
      <c r="E2062" s="3">
        <v>3</v>
      </c>
      <c r="F2062" s="25">
        <f t="shared" si="96"/>
        <v>4474917</v>
      </c>
      <c r="G2062" s="25">
        <v>4069191</v>
      </c>
      <c r="H2062" s="26">
        <f>ROUND((F2062/4*5.5+F2062*2.7+F2062/4*10*1)*2,0)*C2062</f>
        <v>470761272</v>
      </c>
      <c r="I2062" s="26">
        <f t="shared" si="97"/>
        <v>428078896</v>
      </c>
      <c r="J2062" s="26"/>
      <c r="K2062" s="35">
        <f>MAX(G2062-MAX(G$5:G2061),0)</f>
        <v>0</v>
      </c>
      <c r="L2062" s="35">
        <f>MAX(G$5:G2062)</f>
        <v>4106975</v>
      </c>
      <c r="M2062" s="3">
        <v>0.75</v>
      </c>
      <c r="N2062" s="38">
        <f>INT(B2062*0.2)</f>
        <v>12824120</v>
      </c>
      <c r="O2062" s="38">
        <f t="shared" si="98"/>
        <v>1711238</v>
      </c>
      <c r="P2062">
        <f>INT(L2062*2.5)</f>
        <v>10267437</v>
      </c>
      <c r="Q2062">
        <f>INT(L2062/4)</f>
        <v>1026743</v>
      </c>
      <c r="W2062" s="4" t="s">
        <v>8317</v>
      </c>
      <c r="X2062">
        <v>8</v>
      </c>
      <c r="Y2062" t="b">
        <f>IF(MOD(X2062,9)=0,N2062,IF(MOD(X2062,6)=0,N2062,IF(MOD(X2062,3)=0,N2062)))</f>
        <v>0</v>
      </c>
      <c r="Z2062" t="b">
        <f>IF(MOD(X2062,9)=0,O2062,IF(MOD(X2062,6)=0,O2062,IF(MOD(X2062,3)=0,O2062)))</f>
        <v>0</v>
      </c>
    </row>
    <row r="2063" spans="1:26">
      <c r="A2063" s="4" t="s">
        <v>2220</v>
      </c>
      <c r="B2063" s="3">
        <f>主线辅助!B2059</f>
        <v>64207242</v>
      </c>
      <c r="C2063" s="3">
        <v>8</v>
      </c>
      <c r="D2063" s="3">
        <v>104</v>
      </c>
      <c r="E2063" s="3">
        <v>3</v>
      </c>
      <c r="F2063" s="25">
        <f t="shared" si="96"/>
        <v>4480964</v>
      </c>
      <c r="G2063" s="25">
        <v>4074690</v>
      </c>
      <c r="H2063" s="26">
        <f>ROUND((F2063/4*5.5+F2063*2.7+F2063/4*10*1)*2,0)*C2063</f>
        <v>471397416</v>
      </c>
      <c r="I2063" s="26">
        <f t="shared" si="97"/>
        <v>428657392</v>
      </c>
      <c r="J2063" s="26"/>
      <c r="K2063" s="35">
        <f>MAX(G2063-MAX(G$5:G2062),0)</f>
        <v>0</v>
      </c>
      <c r="L2063" s="35">
        <f>MAX(G$5:G2063)</f>
        <v>4106975</v>
      </c>
      <c r="M2063" s="3">
        <v>0.75</v>
      </c>
      <c r="N2063" s="38">
        <f>INT(B2063*0.2)</f>
        <v>12841448</v>
      </c>
      <c r="O2063" s="38">
        <f t="shared" si="98"/>
        <v>1711238</v>
      </c>
      <c r="P2063">
        <f>INT(L2063*2.5)</f>
        <v>10267437</v>
      </c>
      <c r="Q2063">
        <f>INT(L2063/4)</f>
        <v>1026743</v>
      </c>
      <c r="W2063" s="4" t="s">
        <v>8317</v>
      </c>
      <c r="X2063">
        <v>9</v>
      </c>
      <c r="Y2063">
        <f>IF(MOD(X2063,9)=0,N2063,IF(MOD(X2063,6)=0,N2063,IF(MOD(X2063,3)=0,N2063)))</f>
        <v>12841448</v>
      </c>
      <c r="Z2063">
        <f>IF(MOD(X2063,9)=0,O2063,IF(MOD(X2063,6)=0,O2063,IF(MOD(X2063,3)=0,O2063)))</f>
        <v>1711238</v>
      </c>
    </row>
    <row r="2064" spans="1:26">
      <c r="A2064" s="4" t="s">
        <v>423</v>
      </c>
      <c r="B2064" s="3">
        <f>主线辅助!B2060</f>
        <v>64249644</v>
      </c>
      <c r="C2064" s="3">
        <v>8</v>
      </c>
      <c r="D2064" s="3">
        <v>104</v>
      </c>
      <c r="E2064" s="3">
        <v>3</v>
      </c>
      <c r="F2064" s="25">
        <f t="shared" si="96"/>
        <v>4483923</v>
      </c>
      <c r="G2064" s="25">
        <v>4077381</v>
      </c>
      <c r="H2064" s="26">
        <f>ROUND((F2064/4*5.5+F2064*2.7+F2064/4*10*1)*2,0)*C2064</f>
        <v>471708696</v>
      </c>
      <c r="I2064" s="26">
        <f t="shared" si="97"/>
        <v>428940480</v>
      </c>
      <c r="J2064" s="26"/>
      <c r="K2064" s="35">
        <f>MAX(G2064-MAX(G$5:G2063),0)</f>
        <v>0</v>
      </c>
      <c r="L2064" s="35">
        <f>MAX(G$5:G2064)</f>
        <v>4106975</v>
      </c>
      <c r="M2064" s="3">
        <v>0.75</v>
      </c>
      <c r="N2064" s="38">
        <f>INT(B2064*0.2)</f>
        <v>12849928</v>
      </c>
      <c r="O2064" s="38">
        <f t="shared" si="98"/>
        <v>1711238</v>
      </c>
      <c r="P2064">
        <f>INT(L2064*2.5)</f>
        <v>10267437</v>
      </c>
      <c r="Q2064">
        <f>INT(L2064/4)</f>
        <v>1026743</v>
      </c>
      <c r="W2064" s="4" t="s">
        <v>8317</v>
      </c>
      <c r="X2064">
        <v>10</v>
      </c>
      <c r="Y2064" t="b">
        <f>IF(MOD(X2064,9)=0,N2064,IF(MOD(X2064,6)=0,N2064,IF(MOD(X2064,3)=0,N2064)))</f>
        <v>0</v>
      </c>
      <c r="Z2064" t="b">
        <f>IF(MOD(X2064,9)=0,O2064,IF(MOD(X2064,6)=0,O2064,IF(MOD(X2064,3)=0,O2064)))</f>
        <v>0</v>
      </c>
    </row>
    <row r="2065" spans="1:26">
      <c r="A2065" s="4" t="s">
        <v>2221</v>
      </c>
      <c r="B2065" s="3">
        <f>主线辅助!B2061</f>
        <v>64516257</v>
      </c>
      <c r="C2065" s="3">
        <v>8</v>
      </c>
      <c r="D2065" s="3">
        <v>104</v>
      </c>
      <c r="E2065" s="3">
        <v>3</v>
      </c>
      <c r="F2065" s="25">
        <f t="shared" si="96"/>
        <v>4502530</v>
      </c>
      <c r="G2065" s="25">
        <v>4094300</v>
      </c>
      <c r="H2065" s="26">
        <f>ROUND((F2065/4*5.5+F2065*2.7+F2065/4*10*1)*2,0)*C2065</f>
        <v>473666160</v>
      </c>
      <c r="I2065" s="26">
        <f t="shared" si="97"/>
        <v>430720360</v>
      </c>
      <c r="J2065" s="26"/>
      <c r="K2065" s="35">
        <f>MAX(G2065-MAX(G$5:G2064),0)</f>
        <v>0</v>
      </c>
      <c r="L2065" s="35">
        <f>MAX(G$5:G2065)</f>
        <v>4106975</v>
      </c>
      <c r="M2065" s="3">
        <v>0.75</v>
      </c>
      <c r="N2065" s="38">
        <f>INT(B2065*0.2)</f>
        <v>12903251</v>
      </c>
      <c r="O2065" s="38">
        <f t="shared" si="98"/>
        <v>1711238</v>
      </c>
      <c r="P2065">
        <f>INT(L2065*2.5)</f>
        <v>10267437</v>
      </c>
      <c r="Q2065">
        <f>INT(L2065/4)</f>
        <v>1026743</v>
      </c>
      <c r="W2065" s="4" t="s">
        <v>8318</v>
      </c>
      <c r="X2065">
        <v>1</v>
      </c>
      <c r="Y2065" t="b">
        <f>IF(MOD(X2065,9)=0,N2065,IF(MOD(X2065,6)=0,N2065,IF(MOD(X2065,3)=0,N2065)))</f>
        <v>0</v>
      </c>
      <c r="Z2065" t="b">
        <f>IF(MOD(X2065,9)=0,O2065,IF(MOD(X2065,6)=0,O2065,IF(MOD(X2065,3)=0,O2065)))</f>
        <v>0</v>
      </c>
    </row>
    <row r="2066" spans="1:26">
      <c r="A2066" s="4" t="s">
        <v>2222</v>
      </c>
      <c r="B2066" s="3">
        <f>主线辅助!B2062</f>
        <v>64558710</v>
      </c>
      <c r="C2066" s="3">
        <v>8</v>
      </c>
      <c r="D2066" s="3">
        <v>104</v>
      </c>
      <c r="E2066" s="3">
        <v>3</v>
      </c>
      <c r="F2066" s="25">
        <f t="shared" si="96"/>
        <v>4505493</v>
      </c>
      <c r="G2066" s="25">
        <v>4096995</v>
      </c>
      <c r="H2066" s="26">
        <f>ROUND((F2066/4*5.5+F2066*2.7+F2066/4*10*1)*2,0)*C2066</f>
        <v>473977864</v>
      </c>
      <c r="I2066" s="26">
        <f t="shared" si="97"/>
        <v>431003872</v>
      </c>
      <c r="J2066" s="26"/>
      <c r="K2066" s="35">
        <f>MAX(G2066-MAX(G$5:G2065),0)</f>
        <v>0</v>
      </c>
      <c r="L2066" s="35">
        <f>MAX(G$5:G2066)</f>
        <v>4106975</v>
      </c>
      <c r="M2066" s="3">
        <v>0.75</v>
      </c>
      <c r="N2066" s="38">
        <f>INT(B2066*0.2)</f>
        <v>12911742</v>
      </c>
      <c r="O2066" s="38">
        <f t="shared" si="98"/>
        <v>1711238</v>
      </c>
      <c r="P2066">
        <f>INT(L2066*2.5)</f>
        <v>10267437</v>
      </c>
      <c r="Q2066">
        <f>INT(L2066/4)</f>
        <v>1026743</v>
      </c>
      <c r="W2066" s="4" t="s">
        <v>8318</v>
      </c>
      <c r="X2066">
        <v>2</v>
      </c>
      <c r="Y2066" t="b">
        <f>IF(MOD(X2066,9)=0,N2066,IF(MOD(X2066,6)=0,N2066,IF(MOD(X2066,3)=0,N2066)))</f>
        <v>0</v>
      </c>
      <c r="Z2066" t="b">
        <f>IF(MOD(X2066,9)=0,O2066,IF(MOD(X2066,6)=0,O2066,IF(MOD(X2066,3)=0,O2066)))</f>
        <v>0</v>
      </c>
    </row>
    <row r="2067" spans="1:26">
      <c r="A2067" s="4" t="s">
        <v>2223</v>
      </c>
      <c r="B2067" s="3">
        <f>主线辅助!B2063</f>
        <v>64645611</v>
      </c>
      <c r="C2067" s="3">
        <v>8</v>
      </c>
      <c r="D2067" s="3">
        <v>104</v>
      </c>
      <c r="E2067" s="3">
        <v>3</v>
      </c>
      <c r="F2067" s="25">
        <f t="shared" si="96"/>
        <v>4511557</v>
      </c>
      <c r="G2067" s="25">
        <v>4102509</v>
      </c>
      <c r="H2067" s="26">
        <f>ROUND((F2067/4*5.5+F2067*2.7+F2067/4*10*1)*2,0)*C2067</f>
        <v>474615800</v>
      </c>
      <c r="I2067" s="26">
        <f t="shared" si="97"/>
        <v>431583944</v>
      </c>
      <c r="J2067" s="26"/>
      <c r="K2067" s="35">
        <f>MAX(G2067-MAX(G$5:G2066),0)</f>
        <v>0</v>
      </c>
      <c r="L2067" s="35">
        <f>MAX(G$5:G2067)</f>
        <v>4106975</v>
      </c>
      <c r="M2067" s="3">
        <v>0.75</v>
      </c>
      <c r="N2067" s="38">
        <f>INT(B2067*0.2)</f>
        <v>12929122</v>
      </c>
      <c r="O2067" s="38">
        <f t="shared" si="98"/>
        <v>1711238</v>
      </c>
      <c r="P2067">
        <f>INT(L2067*2.5)</f>
        <v>10267437</v>
      </c>
      <c r="Q2067">
        <f>INT(L2067/4)</f>
        <v>1026743</v>
      </c>
      <c r="W2067" s="4" t="s">
        <v>8318</v>
      </c>
      <c r="X2067">
        <v>3</v>
      </c>
      <c r="Y2067">
        <f>IF(MOD(X2067,9)=0,N2067,IF(MOD(X2067,6)=0,N2067,IF(MOD(X2067,3)=0,N2067)))</f>
        <v>12929122</v>
      </c>
      <c r="Z2067">
        <f>IF(MOD(X2067,9)=0,O2067,IF(MOD(X2067,6)=0,O2067,IF(MOD(X2067,3)=0,O2067)))</f>
        <v>1711238</v>
      </c>
    </row>
    <row r="2068" spans="1:26">
      <c r="A2068" s="4" t="s">
        <v>2224</v>
      </c>
      <c r="B2068" s="3">
        <f>主线辅助!B2064</f>
        <v>64688115</v>
      </c>
      <c r="C2068" s="3">
        <v>8</v>
      </c>
      <c r="D2068" s="3">
        <v>104</v>
      </c>
      <c r="E2068" s="3">
        <v>3</v>
      </c>
      <c r="F2068" s="25">
        <f t="shared" si="96"/>
        <v>4514524</v>
      </c>
      <c r="G2068" s="25">
        <v>4105207</v>
      </c>
      <c r="H2068" s="26">
        <f>ROUND((F2068/4*5.5+F2068*2.7+F2068/4*10*1)*2,0)*C2068</f>
        <v>474927928</v>
      </c>
      <c r="I2068" s="26">
        <f t="shared" si="97"/>
        <v>431867776</v>
      </c>
      <c r="J2068" s="26"/>
      <c r="K2068" s="35">
        <f>MAX(G2068-MAX(G$5:G2067),0)</f>
        <v>0</v>
      </c>
      <c r="L2068" s="35">
        <f>MAX(G$5:G2068)</f>
        <v>4106975</v>
      </c>
      <c r="M2068" s="3">
        <v>0.75</v>
      </c>
      <c r="N2068" s="38">
        <f>INT(B2068*0.2)</f>
        <v>12937623</v>
      </c>
      <c r="O2068" s="38">
        <f t="shared" si="98"/>
        <v>1711238</v>
      </c>
      <c r="P2068">
        <f>INT(L2068*2.5)</f>
        <v>10267437</v>
      </c>
      <c r="Q2068">
        <f>INT(L2068/4)</f>
        <v>1026743</v>
      </c>
      <c r="W2068" s="4" t="s">
        <v>8318</v>
      </c>
      <c r="X2068">
        <v>4</v>
      </c>
      <c r="Y2068" t="b">
        <f>IF(MOD(X2068,9)=0,N2068,IF(MOD(X2068,6)=0,N2068,IF(MOD(X2068,3)=0,N2068)))</f>
        <v>0</v>
      </c>
      <c r="Z2068" t="b">
        <f>IF(MOD(X2068,9)=0,O2068,IF(MOD(X2068,6)=0,O2068,IF(MOD(X2068,3)=0,O2068)))</f>
        <v>0</v>
      </c>
    </row>
    <row r="2069" spans="1:26">
      <c r="A2069" s="4" t="s">
        <v>2225</v>
      </c>
      <c r="B2069" s="3">
        <f>主线辅助!B2065</f>
        <v>64730622</v>
      </c>
      <c r="C2069" s="3">
        <v>8</v>
      </c>
      <c r="D2069" s="3">
        <v>104</v>
      </c>
      <c r="E2069" s="3">
        <v>3</v>
      </c>
      <c r="F2069" s="25">
        <f t="shared" si="96"/>
        <v>4517490</v>
      </c>
      <c r="G2069" s="25">
        <v>4107904</v>
      </c>
      <c r="H2069" s="26">
        <f>ROUND((F2069/4*5.5+F2069*2.7+F2069/4*10*1)*2,0)*C2069</f>
        <v>475239952</v>
      </c>
      <c r="I2069" s="26">
        <f t="shared" si="97"/>
        <v>432151504</v>
      </c>
      <c r="J2069" s="26"/>
      <c r="K2069" s="35">
        <f>MAX(G2069-MAX(G$5:G2068),0)</f>
        <v>929</v>
      </c>
      <c r="L2069" s="35">
        <f>MAX(G$5:G2069)</f>
        <v>4107904</v>
      </c>
      <c r="M2069" s="3">
        <v>0.75</v>
      </c>
      <c r="N2069" s="38">
        <f>INT(B2069*0.2)</f>
        <v>12946124</v>
      </c>
      <c r="O2069" s="38">
        <f t="shared" si="98"/>
        <v>1711626</v>
      </c>
      <c r="P2069">
        <f>INT(L2069*2.5)</f>
        <v>10269760</v>
      </c>
      <c r="Q2069">
        <f>INT(L2069/4)</f>
        <v>1026976</v>
      </c>
      <c r="W2069" s="4" t="s">
        <v>8318</v>
      </c>
      <c r="X2069">
        <v>5</v>
      </c>
      <c r="Y2069" t="b">
        <f>IF(MOD(X2069,9)=0,N2069,IF(MOD(X2069,6)=0,N2069,IF(MOD(X2069,3)=0,N2069)))</f>
        <v>0</v>
      </c>
      <c r="Z2069" t="b">
        <f>IF(MOD(X2069,9)=0,O2069,IF(MOD(X2069,6)=0,O2069,IF(MOD(X2069,3)=0,O2069)))</f>
        <v>0</v>
      </c>
    </row>
    <row r="2070" spans="1:26">
      <c r="A2070" s="4" t="s">
        <v>2226</v>
      </c>
      <c r="B2070" s="3">
        <f>主线辅助!B2066</f>
        <v>64817700</v>
      </c>
      <c r="C2070" s="3">
        <v>8</v>
      </c>
      <c r="D2070" s="3">
        <v>104</v>
      </c>
      <c r="E2070" s="3">
        <v>3</v>
      </c>
      <c r="F2070" s="25">
        <f t="shared" si="96"/>
        <v>4523567</v>
      </c>
      <c r="G2070" s="25">
        <v>4113430</v>
      </c>
      <c r="H2070" s="26">
        <f>ROUND((F2070/4*5.5+F2070*2.7+F2070/4*10*1)*2,0)*C2070</f>
        <v>475879248</v>
      </c>
      <c r="I2070" s="26">
        <f t="shared" si="97"/>
        <v>432732840</v>
      </c>
      <c r="J2070" s="26"/>
      <c r="K2070" s="35">
        <f>MAX(G2070-MAX(G$5:G2069),0)</f>
        <v>5526</v>
      </c>
      <c r="L2070" s="35">
        <f>MAX(G$5:G2070)</f>
        <v>4113430</v>
      </c>
      <c r="M2070" s="3">
        <v>0.75</v>
      </c>
      <c r="N2070" s="38">
        <f>INT(B2070*0.2)</f>
        <v>12963540</v>
      </c>
      <c r="O2070" s="38">
        <f t="shared" si="98"/>
        <v>1713928</v>
      </c>
      <c r="P2070">
        <f>INT(L2070*2.5)</f>
        <v>10283575</v>
      </c>
      <c r="Q2070">
        <f>INT(L2070/4)</f>
        <v>1028357</v>
      </c>
      <c r="W2070" s="4" t="s">
        <v>8318</v>
      </c>
      <c r="X2070">
        <v>6</v>
      </c>
      <c r="Y2070">
        <f>IF(MOD(X2070,9)=0,N2070,IF(MOD(X2070,6)=0,N2070,IF(MOD(X2070,3)=0,N2070)))</f>
        <v>12963540</v>
      </c>
      <c r="Z2070">
        <f>IF(MOD(X2070,9)=0,O2070,IF(MOD(X2070,6)=0,O2070,IF(MOD(X2070,3)=0,O2070)))</f>
        <v>1713928</v>
      </c>
    </row>
    <row r="2071" spans="1:26">
      <c r="A2071" s="4" t="s">
        <v>2227</v>
      </c>
      <c r="B2071" s="3">
        <f>主线辅助!B2067</f>
        <v>64860258</v>
      </c>
      <c r="C2071" s="3">
        <v>8</v>
      </c>
      <c r="D2071" s="3">
        <v>104</v>
      </c>
      <c r="E2071" s="3">
        <v>3</v>
      </c>
      <c r="F2071" s="25">
        <f t="shared" si="96"/>
        <v>4526537</v>
      </c>
      <c r="G2071" s="25">
        <v>4116131</v>
      </c>
      <c r="H2071" s="26">
        <f>ROUND((F2071/4*5.5+F2071*2.7+F2071/4*10*1)*2,0)*C2071</f>
        <v>476191696</v>
      </c>
      <c r="I2071" s="26">
        <f t="shared" si="97"/>
        <v>433016984</v>
      </c>
      <c r="J2071" s="26"/>
      <c r="K2071" s="35">
        <f>MAX(G2071-MAX(G$5:G2070),0)</f>
        <v>2701</v>
      </c>
      <c r="L2071" s="35">
        <f>MAX(G$5:G2071)</f>
        <v>4116131</v>
      </c>
      <c r="M2071" s="3">
        <v>0.75</v>
      </c>
      <c r="N2071" s="38">
        <f>INT(B2071*0.2)</f>
        <v>12972051</v>
      </c>
      <c r="O2071" s="38">
        <f t="shared" si="98"/>
        <v>1715053</v>
      </c>
      <c r="P2071">
        <f>INT(L2071*2.5)</f>
        <v>10290327</v>
      </c>
      <c r="Q2071">
        <f>INT(L2071/4)</f>
        <v>1029032</v>
      </c>
      <c r="W2071" s="4" t="s">
        <v>8318</v>
      </c>
      <c r="X2071">
        <v>7</v>
      </c>
      <c r="Y2071" t="b">
        <f>IF(MOD(X2071,9)=0,N2071,IF(MOD(X2071,6)=0,N2071,IF(MOD(X2071,3)=0,N2071)))</f>
        <v>0</v>
      </c>
      <c r="Z2071" t="b">
        <f>IF(MOD(X2071,9)=0,O2071,IF(MOD(X2071,6)=0,O2071,IF(MOD(X2071,3)=0,O2071)))</f>
        <v>0</v>
      </c>
    </row>
    <row r="2072" spans="1:26">
      <c r="A2072" s="4" t="s">
        <v>2228</v>
      </c>
      <c r="B2072" s="3">
        <f>主线辅助!B2068</f>
        <v>64902821</v>
      </c>
      <c r="C2072" s="3">
        <v>8</v>
      </c>
      <c r="D2072" s="3">
        <v>104</v>
      </c>
      <c r="E2072" s="3">
        <v>3</v>
      </c>
      <c r="F2072" s="25">
        <f t="shared" si="96"/>
        <v>4529508</v>
      </c>
      <c r="G2072" s="25">
        <v>4118832</v>
      </c>
      <c r="H2072" s="26">
        <f>ROUND((F2072/4*5.5+F2072*2.7+F2072/4*10*1)*2,0)*C2072</f>
        <v>476504240</v>
      </c>
      <c r="I2072" s="26">
        <f t="shared" si="97"/>
        <v>433301128</v>
      </c>
      <c r="J2072" s="26"/>
      <c r="K2072" s="35">
        <f>MAX(G2072-MAX(G$5:G2071),0)</f>
        <v>2701</v>
      </c>
      <c r="L2072" s="35">
        <f>MAX(G$5:G2072)</f>
        <v>4118832</v>
      </c>
      <c r="M2072" s="3">
        <v>0.75</v>
      </c>
      <c r="N2072" s="38">
        <f>INT(B2072*0.2)</f>
        <v>12980564</v>
      </c>
      <c r="O2072" s="38">
        <f t="shared" si="98"/>
        <v>1716180</v>
      </c>
      <c r="P2072">
        <f>INT(L2072*2.5)</f>
        <v>10297080</v>
      </c>
      <c r="Q2072">
        <f>INT(L2072/4)</f>
        <v>1029708</v>
      </c>
      <c r="W2072" s="4" t="s">
        <v>8318</v>
      </c>
      <c r="X2072">
        <v>8</v>
      </c>
      <c r="Y2072" t="b">
        <f>IF(MOD(X2072,9)=0,N2072,IF(MOD(X2072,6)=0,N2072,IF(MOD(X2072,3)=0,N2072)))</f>
        <v>0</v>
      </c>
      <c r="Z2072" t="b">
        <f>IF(MOD(X2072,9)=0,O2072,IF(MOD(X2072,6)=0,O2072,IF(MOD(X2072,3)=0,O2072)))</f>
        <v>0</v>
      </c>
    </row>
    <row r="2073" spans="1:26">
      <c r="A2073" s="4" t="s">
        <v>2229</v>
      </c>
      <c r="B2073" s="3">
        <f>主线辅助!B2069</f>
        <v>64990077</v>
      </c>
      <c r="C2073" s="3">
        <v>8</v>
      </c>
      <c r="D2073" s="3">
        <v>104</v>
      </c>
      <c r="E2073" s="3">
        <v>3</v>
      </c>
      <c r="F2073" s="25">
        <f t="shared" si="96"/>
        <v>4535597</v>
      </c>
      <c r="G2073" s="25">
        <v>4124370</v>
      </c>
      <c r="H2073" s="26">
        <f>ROUND((F2073/4*5.5+F2073*2.7+F2073/4*10*1)*2,0)*C2073</f>
        <v>477144808</v>
      </c>
      <c r="I2073" s="26">
        <f t="shared" si="97"/>
        <v>433883728</v>
      </c>
      <c r="J2073" s="26"/>
      <c r="K2073" s="35">
        <f>MAX(G2073-MAX(G$5:G2072),0)</f>
        <v>5538</v>
      </c>
      <c r="L2073" s="35">
        <f>MAX(G$5:G2073)</f>
        <v>4124370</v>
      </c>
      <c r="M2073" s="3">
        <v>0.75</v>
      </c>
      <c r="N2073" s="38">
        <f>INT(B2073*0.2)</f>
        <v>12998015</v>
      </c>
      <c r="O2073" s="38">
        <f t="shared" si="98"/>
        <v>1718487</v>
      </c>
      <c r="P2073">
        <f>INT(L2073*2.5)</f>
        <v>10310925</v>
      </c>
      <c r="Q2073">
        <f>INT(L2073/4)</f>
        <v>1031092</v>
      </c>
      <c r="W2073" s="4" t="s">
        <v>8318</v>
      </c>
      <c r="X2073">
        <v>9</v>
      </c>
      <c r="Y2073">
        <f>IF(MOD(X2073,9)=0,N2073,IF(MOD(X2073,6)=0,N2073,IF(MOD(X2073,3)=0,N2073)))</f>
        <v>12998015</v>
      </c>
      <c r="Z2073">
        <f>IF(MOD(X2073,9)=0,O2073,IF(MOD(X2073,6)=0,O2073,IF(MOD(X2073,3)=0,O2073)))</f>
        <v>1718487</v>
      </c>
    </row>
    <row r="2074" spans="1:26">
      <c r="A2074" s="4" t="s">
        <v>425</v>
      </c>
      <c r="B2074" s="3">
        <f>主线辅助!B2070</f>
        <v>65032691</v>
      </c>
      <c r="C2074" s="3">
        <v>8</v>
      </c>
      <c r="D2074" s="3">
        <v>104</v>
      </c>
      <c r="E2074" s="3">
        <v>3</v>
      </c>
      <c r="F2074" s="25">
        <f t="shared" si="96"/>
        <v>4538571</v>
      </c>
      <c r="G2074" s="25">
        <v>4127074</v>
      </c>
      <c r="H2074" s="26">
        <f>ROUND((F2074/4*5.5+F2074*2.7+F2074/4*10*1)*2,0)*C2074</f>
        <v>477457672</v>
      </c>
      <c r="I2074" s="26">
        <f t="shared" si="97"/>
        <v>434168184</v>
      </c>
      <c r="J2074" s="26"/>
      <c r="K2074" s="35">
        <f>MAX(G2074-MAX(G$5:G2073),0)</f>
        <v>2704</v>
      </c>
      <c r="L2074" s="35">
        <f>MAX(G$5:G2074)</f>
        <v>4127074</v>
      </c>
      <c r="M2074" s="3">
        <v>0.75</v>
      </c>
      <c r="N2074" s="38">
        <f>INT(B2074*0.2)</f>
        <v>13006538</v>
      </c>
      <c r="O2074" s="38">
        <f t="shared" si="98"/>
        <v>1719613</v>
      </c>
      <c r="P2074">
        <f>INT(L2074*2.5)</f>
        <v>10317685</v>
      </c>
      <c r="Q2074">
        <f>INT(L2074/4)</f>
        <v>1031768</v>
      </c>
      <c r="W2074" s="4" t="s">
        <v>8318</v>
      </c>
      <c r="X2074">
        <v>10</v>
      </c>
      <c r="Y2074" t="b">
        <f>IF(MOD(X2074,9)=0,N2074,IF(MOD(X2074,6)=0,N2074,IF(MOD(X2074,3)=0,N2074)))</f>
        <v>0</v>
      </c>
      <c r="Z2074" t="b">
        <f>IF(MOD(X2074,9)=0,O2074,IF(MOD(X2074,6)=0,O2074,IF(MOD(X2074,3)=0,O2074)))</f>
        <v>0</v>
      </c>
    </row>
    <row r="2075" spans="1:26">
      <c r="A2075" s="4" t="s">
        <v>2230</v>
      </c>
      <c r="B2075" s="3">
        <f>主线辅助!B2071</f>
        <v>65301037</v>
      </c>
      <c r="C2075" s="3">
        <v>8</v>
      </c>
      <c r="D2075" s="3">
        <v>104</v>
      </c>
      <c r="E2075" s="3">
        <v>3</v>
      </c>
      <c r="F2075" s="25">
        <f t="shared" si="96"/>
        <v>4557299</v>
      </c>
      <c r="G2075" s="25">
        <v>4144104</v>
      </c>
      <c r="H2075" s="26">
        <f>ROUND((F2075/4*5.5+F2075*2.7+F2075/4*10*1)*2,0)*C2075</f>
        <v>479427856</v>
      </c>
      <c r="I2075" s="26">
        <f t="shared" si="97"/>
        <v>435959744</v>
      </c>
      <c r="J2075" s="26"/>
      <c r="K2075" s="35">
        <f>MAX(G2075-MAX(G$5:G2074),0)</f>
        <v>17030</v>
      </c>
      <c r="L2075" s="35">
        <f>MAX(G$5:G2075)</f>
        <v>4144104</v>
      </c>
      <c r="M2075" s="3">
        <v>0.75</v>
      </c>
      <c r="N2075" s="38">
        <f>INT(B2075*0.2)</f>
        <v>13060207</v>
      </c>
      <c r="O2075" s="38">
        <f t="shared" si="98"/>
        <v>1726710</v>
      </c>
      <c r="P2075">
        <f>INT(L2075*2.5)</f>
        <v>10360260</v>
      </c>
      <c r="Q2075">
        <f>INT(L2075/4)</f>
        <v>1036026</v>
      </c>
      <c r="W2075" s="4" t="s">
        <v>8319</v>
      </c>
      <c r="X2075">
        <v>1</v>
      </c>
      <c r="Y2075" t="b">
        <f>IF(MOD(X2075,9)=0,N2075,IF(MOD(X2075,6)=0,N2075,IF(MOD(X2075,3)=0,N2075)))</f>
        <v>0</v>
      </c>
      <c r="Z2075" t="b">
        <f>IF(MOD(X2075,9)=0,O2075,IF(MOD(X2075,6)=0,O2075,IF(MOD(X2075,3)=0,O2075)))</f>
        <v>0</v>
      </c>
    </row>
    <row r="2076" spans="1:26">
      <c r="A2076" s="4" t="s">
        <v>2231</v>
      </c>
      <c r="B2076" s="3">
        <f>主线辅助!B2072</f>
        <v>65341141</v>
      </c>
      <c r="C2076" s="3">
        <v>8</v>
      </c>
      <c r="D2076" s="3">
        <v>104</v>
      </c>
      <c r="E2076" s="3">
        <v>3</v>
      </c>
      <c r="F2076" s="25">
        <f t="shared" si="96"/>
        <v>4560098</v>
      </c>
      <c r="G2076" s="25">
        <v>4146649</v>
      </c>
      <c r="H2076" s="26">
        <f>ROUND((F2076/4*5.5+F2076*2.7+F2076/4*10*1)*2,0)*C2076</f>
        <v>479722312</v>
      </c>
      <c r="I2076" s="26">
        <f t="shared" si="97"/>
        <v>436227472</v>
      </c>
      <c r="J2076" s="26"/>
      <c r="K2076" s="35">
        <f>MAX(G2076-MAX(G$5:G2075),0)</f>
        <v>2545</v>
      </c>
      <c r="L2076" s="35">
        <f>MAX(G$5:G2076)</f>
        <v>4146649</v>
      </c>
      <c r="M2076" s="3">
        <v>0.75</v>
      </c>
      <c r="N2076" s="38">
        <f>INT(B2076*0.2)</f>
        <v>13068228</v>
      </c>
      <c r="O2076" s="38">
        <f t="shared" si="98"/>
        <v>1727770</v>
      </c>
      <c r="P2076">
        <f>INT(L2076*2.5)</f>
        <v>10366622</v>
      </c>
      <c r="Q2076">
        <f>INT(L2076/4)</f>
        <v>1036662</v>
      </c>
      <c r="W2076" s="4" t="s">
        <v>8319</v>
      </c>
      <c r="X2076">
        <v>2</v>
      </c>
      <c r="Y2076" t="b">
        <f>IF(MOD(X2076,9)=0,N2076,IF(MOD(X2076,6)=0,N2076,IF(MOD(X2076,3)=0,N2076)))</f>
        <v>0</v>
      </c>
      <c r="Z2076" t="b">
        <f>IF(MOD(X2076,9)=0,O2076,IF(MOD(X2076,6)=0,O2076,IF(MOD(X2076,3)=0,O2076)))</f>
        <v>0</v>
      </c>
    </row>
    <row r="2077" spans="1:26">
      <c r="A2077" s="4" t="s">
        <v>2232</v>
      </c>
      <c r="B2077" s="3">
        <f>主线辅助!B2073</f>
        <v>65426094</v>
      </c>
      <c r="C2077" s="3">
        <v>8</v>
      </c>
      <c r="D2077" s="3">
        <v>104</v>
      </c>
      <c r="E2077" s="3">
        <v>3</v>
      </c>
      <c r="F2077" s="25">
        <f t="shared" si="96"/>
        <v>4566027</v>
      </c>
      <c r="G2077" s="25">
        <v>4152040</v>
      </c>
      <c r="H2077" s="26">
        <f>ROUND((F2077/4*5.5+F2077*2.7+F2077/4*10*1)*2,0)*C2077</f>
        <v>480346040</v>
      </c>
      <c r="I2077" s="26">
        <f t="shared" si="97"/>
        <v>436794608</v>
      </c>
      <c r="J2077" s="26"/>
      <c r="K2077" s="35">
        <f>MAX(G2077-MAX(G$5:G2076),0)</f>
        <v>5391</v>
      </c>
      <c r="L2077" s="35">
        <f>MAX(G$5:G2077)</f>
        <v>4152040</v>
      </c>
      <c r="M2077" s="3">
        <v>0.75</v>
      </c>
      <c r="N2077" s="38">
        <f>INT(B2077*0.2)</f>
        <v>13085218</v>
      </c>
      <c r="O2077" s="38">
        <f t="shared" si="98"/>
        <v>1730016</v>
      </c>
      <c r="P2077">
        <f>INT(L2077*2.5)</f>
        <v>10380100</v>
      </c>
      <c r="Q2077">
        <f>INT(L2077/4)</f>
        <v>1038010</v>
      </c>
      <c r="W2077" s="4" t="s">
        <v>8319</v>
      </c>
      <c r="X2077">
        <v>3</v>
      </c>
      <c r="Y2077">
        <f>IF(MOD(X2077,9)=0,N2077,IF(MOD(X2077,6)=0,N2077,IF(MOD(X2077,3)=0,N2077)))</f>
        <v>13085218</v>
      </c>
      <c r="Z2077">
        <f>IF(MOD(X2077,9)=0,O2077,IF(MOD(X2077,6)=0,O2077,IF(MOD(X2077,3)=0,O2077)))</f>
        <v>1730016</v>
      </c>
    </row>
    <row r="2078" spans="1:26">
      <c r="A2078" s="4" t="s">
        <v>2233</v>
      </c>
      <c r="B2078" s="3">
        <f>主线辅助!B2074</f>
        <v>65466247</v>
      </c>
      <c r="C2078" s="3">
        <v>8</v>
      </c>
      <c r="D2078" s="3">
        <v>104</v>
      </c>
      <c r="E2078" s="3">
        <v>3</v>
      </c>
      <c r="F2078" s="25">
        <f t="shared" si="96"/>
        <v>4568829</v>
      </c>
      <c r="G2078" s="25">
        <v>4154588</v>
      </c>
      <c r="H2078" s="26">
        <f>ROUND((F2078/4*5.5+F2078*2.7+F2078/4*10*1)*2,0)*C2078</f>
        <v>480640808</v>
      </c>
      <c r="I2078" s="26">
        <f t="shared" si="97"/>
        <v>437062656</v>
      </c>
      <c r="J2078" s="26"/>
      <c r="K2078" s="35">
        <f>MAX(G2078-MAX(G$5:G2077),0)</f>
        <v>2548</v>
      </c>
      <c r="L2078" s="35">
        <f>MAX(G$5:G2078)</f>
        <v>4154588</v>
      </c>
      <c r="M2078" s="3">
        <v>0.75</v>
      </c>
      <c r="N2078" s="38">
        <f>INT(B2078*0.2)</f>
        <v>13093249</v>
      </c>
      <c r="O2078" s="38">
        <f t="shared" si="98"/>
        <v>1731078</v>
      </c>
      <c r="P2078">
        <f>INT(L2078*2.5)</f>
        <v>10386470</v>
      </c>
      <c r="Q2078">
        <f>INT(L2078/4)</f>
        <v>1038647</v>
      </c>
      <c r="W2078" s="4" t="s">
        <v>8319</v>
      </c>
      <c r="X2078">
        <v>4</v>
      </c>
      <c r="Y2078" t="b">
        <f>IF(MOD(X2078,9)=0,N2078,IF(MOD(X2078,6)=0,N2078,IF(MOD(X2078,3)=0,N2078)))</f>
        <v>0</v>
      </c>
      <c r="Z2078" t="b">
        <f>IF(MOD(X2078,9)=0,O2078,IF(MOD(X2078,6)=0,O2078,IF(MOD(X2078,3)=0,O2078)))</f>
        <v>0</v>
      </c>
    </row>
    <row r="2079" spans="1:26">
      <c r="A2079" s="4" t="s">
        <v>2234</v>
      </c>
      <c r="B2079" s="3">
        <f>主线辅助!B2075</f>
        <v>65506405</v>
      </c>
      <c r="C2079" s="3">
        <v>8</v>
      </c>
      <c r="D2079" s="3">
        <v>104</v>
      </c>
      <c r="E2079" s="3">
        <v>3</v>
      </c>
      <c r="F2079" s="25">
        <f t="shared" si="96"/>
        <v>4571631</v>
      </c>
      <c r="G2079" s="25">
        <v>4157137</v>
      </c>
      <c r="H2079" s="26">
        <f>ROUND((F2079/4*5.5+F2079*2.7+F2079/4*10*1)*2,0)*C2079</f>
        <v>480935584</v>
      </c>
      <c r="I2079" s="26">
        <f t="shared" si="97"/>
        <v>437330816</v>
      </c>
      <c r="J2079" s="26"/>
      <c r="K2079" s="35">
        <f>MAX(G2079-MAX(G$5:G2078),0)</f>
        <v>2549</v>
      </c>
      <c r="L2079" s="35">
        <f>MAX(G$5:G2079)</f>
        <v>4157137</v>
      </c>
      <c r="M2079" s="3">
        <v>0.75</v>
      </c>
      <c r="N2079" s="38">
        <f>INT(B2079*0.2)</f>
        <v>13101281</v>
      </c>
      <c r="O2079" s="38">
        <f t="shared" si="98"/>
        <v>1732140</v>
      </c>
      <c r="P2079">
        <f>INT(L2079*2.5)</f>
        <v>10392842</v>
      </c>
      <c r="Q2079">
        <f>INT(L2079/4)</f>
        <v>1039284</v>
      </c>
      <c r="W2079" s="4" t="s">
        <v>8319</v>
      </c>
      <c r="X2079">
        <v>5</v>
      </c>
      <c r="Y2079" t="b">
        <f>IF(MOD(X2079,9)=0,N2079,IF(MOD(X2079,6)=0,N2079,IF(MOD(X2079,3)=0,N2079)))</f>
        <v>0</v>
      </c>
      <c r="Z2079" t="b">
        <f>IF(MOD(X2079,9)=0,O2079,IF(MOD(X2079,6)=0,O2079,IF(MOD(X2079,3)=0,O2079)))</f>
        <v>0</v>
      </c>
    </row>
    <row r="2080" spans="1:26">
      <c r="A2080" s="4" t="s">
        <v>2235</v>
      </c>
      <c r="B2080" s="3">
        <f>主线辅助!B2076</f>
        <v>65591523</v>
      </c>
      <c r="C2080" s="3">
        <v>8</v>
      </c>
      <c r="D2080" s="3">
        <v>104</v>
      </c>
      <c r="E2080" s="3">
        <v>3</v>
      </c>
      <c r="F2080" s="25">
        <f t="shared" si="96"/>
        <v>4577572</v>
      </c>
      <c r="G2080" s="25">
        <v>4162538</v>
      </c>
      <c r="H2080" s="26">
        <f>ROUND((F2080/4*5.5+F2080*2.7+F2080/4*10*1)*2,0)*C2080</f>
        <v>481560576</v>
      </c>
      <c r="I2080" s="26">
        <f t="shared" si="97"/>
        <v>437899000</v>
      </c>
      <c r="J2080" s="26"/>
      <c r="K2080" s="35">
        <f>MAX(G2080-MAX(G$5:G2079),0)</f>
        <v>5401</v>
      </c>
      <c r="L2080" s="35">
        <f>MAX(G$5:G2080)</f>
        <v>4162538</v>
      </c>
      <c r="M2080" s="3">
        <v>0.75</v>
      </c>
      <c r="N2080" s="38">
        <f>INT(B2080*0.2)</f>
        <v>13118304</v>
      </c>
      <c r="O2080" s="38">
        <f t="shared" si="98"/>
        <v>1734390</v>
      </c>
      <c r="P2080">
        <f>INT(L2080*2.5)</f>
        <v>10406345</v>
      </c>
      <c r="Q2080">
        <f>INT(L2080/4)</f>
        <v>1040634</v>
      </c>
      <c r="W2080" s="4" t="s">
        <v>8319</v>
      </c>
      <c r="X2080">
        <v>6</v>
      </c>
      <c r="Y2080">
        <f>IF(MOD(X2080,9)=0,N2080,IF(MOD(X2080,6)=0,N2080,IF(MOD(X2080,3)=0,N2080)))</f>
        <v>13118304</v>
      </c>
      <c r="Z2080">
        <f>IF(MOD(X2080,9)=0,O2080,IF(MOD(X2080,6)=0,O2080,IF(MOD(X2080,3)=0,O2080)))</f>
        <v>1734390</v>
      </c>
    </row>
    <row r="2081" spans="1:26">
      <c r="A2081" s="4" t="s">
        <v>2236</v>
      </c>
      <c r="B2081" s="3">
        <f>主线辅助!B2077</f>
        <v>65631727</v>
      </c>
      <c r="C2081" s="3">
        <v>8</v>
      </c>
      <c r="D2081" s="3">
        <v>104</v>
      </c>
      <c r="E2081" s="3">
        <v>3</v>
      </c>
      <c r="F2081" s="25">
        <f t="shared" si="96"/>
        <v>4580377</v>
      </c>
      <c r="G2081" s="25">
        <v>4165090</v>
      </c>
      <c r="H2081" s="26">
        <f>ROUND((F2081/4*5.5+F2081*2.7+F2081/4*10*1)*2,0)*C2081</f>
        <v>481855664</v>
      </c>
      <c r="I2081" s="26">
        <f t="shared" si="97"/>
        <v>438167472</v>
      </c>
      <c r="J2081" s="26"/>
      <c r="K2081" s="35">
        <f>MAX(G2081-MAX(G$5:G2080),0)</f>
        <v>2552</v>
      </c>
      <c r="L2081" s="35">
        <f>MAX(G$5:G2081)</f>
        <v>4165090</v>
      </c>
      <c r="M2081" s="3">
        <v>0.75</v>
      </c>
      <c r="N2081" s="38">
        <f>INT(B2081*0.2)</f>
        <v>13126345</v>
      </c>
      <c r="O2081" s="38">
        <f t="shared" si="98"/>
        <v>1735453</v>
      </c>
      <c r="P2081">
        <f>INT(L2081*2.5)</f>
        <v>10412725</v>
      </c>
      <c r="Q2081">
        <f>INT(L2081/4)</f>
        <v>1041272</v>
      </c>
      <c r="W2081" s="4" t="s">
        <v>8319</v>
      </c>
      <c r="X2081">
        <v>7</v>
      </c>
      <c r="Y2081" t="b">
        <f>IF(MOD(X2081,9)=0,N2081,IF(MOD(X2081,6)=0,N2081,IF(MOD(X2081,3)=0,N2081)))</f>
        <v>0</v>
      </c>
      <c r="Z2081" t="b">
        <f>IF(MOD(X2081,9)=0,O2081,IF(MOD(X2081,6)=0,O2081,IF(MOD(X2081,3)=0,O2081)))</f>
        <v>0</v>
      </c>
    </row>
    <row r="2082" spans="1:26">
      <c r="A2082" s="4" t="s">
        <v>2237</v>
      </c>
      <c r="B2082" s="3">
        <f>主线辅助!B2078</f>
        <v>65671937</v>
      </c>
      <c r="C2082" s="3">
        <v>8</v>
      </c>
      <c r="D2082" s="3">
        <v>104</v>
      </c>
      <c r="E2082" s="3">
        <v>3</v>
      </c>
      <c r="F2082" s="25">
        <f t="shared" si="96"/>
        <v>4583184</v>
      </c>
      <c r="G2082" s="25">
        <v>4167642</v>
      </c>
      <c r="H2082" s="26">
        <f>ROUND((F2082/4*5.5+F2082*2.7+F2082/4*10*1)*2,0)*C2082</f>
        <v>482150960</v>
      </c>
      <c r="I2082" s="26">
        <f t="shared" si="97"/>
        <v>438435936</v>
      </c>
      <c r="J2082" s="26"/>
      <c r="K2082" s="35">
        <f>MAX(G2082-MAX(G$5:G2081),0)</f>
        <v>2552</v>
      </c>
      <c r="L2082" s="35">
        <f>MAX(G$5:G2082)</f>
        <v>4167642</v>
      </c>
      <c r="M2082" s="3">
        <v>0.75</v>
      </c>
      <c r="N2082" s="38">
        <f>INT(B2082*0.2)</f>
        <v>13134387</v>
      </c>
      <c r="O2082" s="38">
        <f t="shared" si="98"/>
        <v>1736517</v>
      </c>
      <c r="P2082">
        <f>INT(L2082*2.5)</f>
        <v>10419105</v>
      </c>
      <c r="Q2082">
        <f>INT(L2082/4)</f>
        <v>1041910</v>
      </c>
      <c r="W2082" s="4" t="s">
        <v>8319</v>
      </c>
      <c r="X2082">
        <v>8</v>
      </c>
      <c r="Y2082" t="b">
        <f>IF(MOD(X2082,9)=0,N2082,IF(MOD(X2082,6)=0,N2082,IF(MOD(X2082,3)=0,N2082)))</f>
        <v>0</v>
      </c>
      <c r="Z2082" t="b">
        <f>IF(MOD(X2082,9)=0,O2082,IF(MOD(X2082,6)=0,O2082,IF(MOD(X2082,3)=0,O2082)))</f>
        <v>0</v>
      </c>
    </row>
    <row r="2083" spans="1:26">
      <c r="A2083" s="4" t="s">
        <v>2238</v>
      </c>
      <c r="B2083" s="3">
        <f>主线辅助!B2079</f>
        <v>65757223</v>
      </c>
      <c r="C2083" s="3">
        <v>8</v>
      </c>
      <c r="D2083" s="3">
        <v>104</v>
      </c>
      <c r="E2083" s="3">
        <v>3</v>
      </c>
      <c r="F2083" s="25">
        <f t="shared" si="96"/>
        <v>4589136</v>
      </c>
      <c r="G2083" s="25">
        <v>4173054</v>
      </c>
      <c r="H2083" s="26">
        <f>ROUND((F2083/4*5.5+F2083*2.7+F2083/4*10*1)*2,0)*C2083</f>
        <v>482777104</v>
      </c>
      <c r="I2083" s="26">
        <f t="shared" si="97"/>
        <v>439005280</v>
      </c>
      <c r="J2083" s="26"/>
      <c r="K2083" s="35">
        <f>MAX(G2083-MAX(G$5:G2082),0)</f>
        <v>5412</v>
      </c>
      <c r="L2083" s="35">
        <f>MAX(G$5:G2083)</f>
        <v>4173054</v>
      </c>
      <c r="M2083" s="3">
        <v>0.75</v>
      </c>
      <c r="N2083" s="38">
        <f>INT(B2083*0.2)</f>
        <v>13151444</v>
      </c>
      <c r="O2083" s="38">
        <f t="shared" si="98"/>
        <v>1738772</v>
      </c>
      <c r="P2083">
        <f>INT(L2083*2.5)</f>
        <v>10432635</v>
      </c>
      <c r="Q2083">
        <f>INT(L2083/4)</f>
        <v>1043263</v>
      </c>
      <c r="W2083" s="4" t="s">
        <v>8319</v>
      </c>
      <c r="X2083">
        <v>9</v>
      </c>
      <c r="Y2083">
        <f>IF(MOD(X2083,9)=0,N2083,IF(MOD(X2083,6)=0,N2083,IF(MOD(X2083,3)=0,N2083)))</f>
        <v>13151444</v>
      </c>
      <c r="Z2083">
        <f>IF(MOD(X2083,9)=0,O2083,IF(MOD(X2083,6)=0,O2083,IF(MOD(X2083,3)=0,O2083)))</f>
        <v>1738772</v>
      </c>
    </row>
    <row r="2084" spans="1:26">
      <c r="A2084" s="4" t="s">
        <v>427</v>
      </c>
      <c r="B2084" s="3">
        <f>主线辅助!B2080</f>
        <v>65797478</v>
      </c>
      <c r="C2084" s="3">
        <v>8</v>
      </c>
      <c r="D2084" s="3">
        <v>104</v>
      </c>
      <c r="E2084" s="3">
        <v>3</v>
      </c>
      <c r="F2084" s="25">
        <f t="shared" si="96"/>
        <v>4591945</v>
      </c>
      <c r="G2084" s="25">
        <v>4175609</v>
      </c>
      <c r="H2084" s="26">
        <f>ROUND((F2084/4*5.5+F2084*2.7+F2084/4*10*1)*2,0)*C2084</f>
        <v>483072616</v>
      </c>
      <c r="I2084" s="26">
        <f t="shared" si="97"/>
        <v>439274064</v>
      </c>
      <c r="J2084" s="26"/>
      <c r="K2084" s="35">
        <f>MAX(G2084-MAX(G$5:G2083),0)</f>
        <v>2555</v>
      </c>
      <c r="L2084" s="35">
        <f>MAX(G$5:G2084)</f>
        <v>4175609</v>
      </c>
      <c r="M2084" s="3">
        <v>0.75</v>
      </c>
      <c r="N2084" s="38">
        <f>INT(B2084*0.2)</f>
        <v>13159495</v>
      </c>
      <c r="O2084" s="38">
        <f t="shared" si="98"/>
        <v>1739836</v>
      </c>
      <c r="P2084">
        <f>INT(L2084*2.5)</f>
        <v>10439022</v>
      </c>
      <c r="Q2084">
        <f>INT(L2084/4)</f>
        <v>1043902</v>
      </c>
      <c r="W2084" s="4" t="s">
        <v>8319</v>
      </c>
      <c r="X2084">
        <v>10</v>
      </c>
      <c r="Y2084" t="b">
        <f>IF(MOD(X2084,9)=0,N2084,IF(MOD(X2084,6)=0,N2084,IF(MOD(X2084,3)=0,N2084)))</f>
        <v>0</v>
      </c>
      <c r="Z2084" t="b">
        <f>IF(MOD(X2084,9)=0,O2084,IF(MOD(X2084,6)=0,O2084,IF(MOD(X2084,3)=0,O2084)))</f>
        <v>0</v>
      </c>
    </row>
    <row r="2085" spans="1:26">
      <c r="A2085" s="4" t="s">
        <v>2239</v>
      </c>
      <c r="B2085" s="3">
        <f>主线辅助!B2081</f>
        <v>66058035</v>
      </c>
      <c r="C2085" s="3">
        <v>8</v>
      </c>
      <c r="D2085" s="3">
        <v>104</v>
      </c>
      <c r="E2085" s="3">
        <v>3</v>
      </c>
      <c r="F2085" s="25">
        <f t="shared" si="96"/>
        <v>4610129</v>
      </c>
      <c r="G2085" s="25">
        <v>4192144</v>
      </c>
      <c r="H2085" s="26">
        <f>ROUND((F2085/4*5.5+F2085*2.7+F2085/4*10*1)*2,0)*C2085</f>
        <v>484985568</v>
      </c>
      <c r="I2085" s="26">
        <f t="shared" si="97"/>
        <v>441013552</v>
      </c>
      <c r="J2085" s="26"/>
      <c r="K2085" s="35">
        <f>MAX(G2085-MAX(G$5:G2084),0)</f>
        <v>16535</v>
      </c>
      <c r="L2085" s="35">
        <f>MAX(G$5:G2085)</f>
        <v>4192144</v>
      </c>
      <c r="M2085" s="3">
        <v>0.75</v>
      </c>
      <c r="N2085" s="38">
        <f>INT(B2085*0.2)</f>
        <v>13211607</v>
      </c>
      <c r="O2085" s="38">
        <f t="shared" si="98"/>
        <v>1746726</v>
      </c>
      <c r="P2085">
        <f>INT(L2085*2.5)</f>
        <v>10480360</v>
      </c>
      <c r="Q2085">
        <f>INT(L2085/4)</f>
        <v>1048036</v>
      </c>
      <c r="W2085" s="4" t="s">
        <v>8320</v>
      </c>
      <c r="X2085">
        <v>1</v>
      </c>
      <c r="Y2085" t="b">
        <f>IF(MOD(X2085,9)=0,N2085,IF(MOD(X2085,6)=0,N2085,IF(MOD(X2085,3)=0,N2085)))</f>
        <v>0</v>
      </c>
      <c r="Z2085" t="b">
        <f>IF(MOD(X2085,9)=0,O2085,IF(MOD(X2085,6)=0,O2085,IF(MOD(X2085,3)=0,O2085)))</f>
        <v>0</v>
      </c>
    </row>
    <row r="2086" spans="1:26">
      <c r="A2086" s="4" t="s">
        <v>2240</v>
      </c>
      <c r="B2086" s="3">
        <f>主线辅助!B2082</f>
        <v>66107979</v>
      </c>
      <c r="C2086" s="3">
        <v>8</v>
      </c>
      <c r="D2086" s="3">
        <v>104</v>
      </c>
      <c r="E2086" s="3">
        <v>3</v>
      </c>
      <c r="F2086" s="25">
        <f t="shared" si="96"/>
        <v>4613615</v>
      </c>
      <c r="G2086" s="25">
        <v>4195313</v>
      </c>
      <c r="H2086" s="26">
        <f>ROUND((F2086/4*5.5+F2086*2.7+F2086/4*10*1)*2,0)*C2086</f>
        <v>485352296</v>
      </c>
      <c r="I2086" s="26">
        <f t="shared" si="97"/>
        <v>441346928</v>
      </c>
      <c r="J2086" s="26"/>
      <c r="K2086" s="35">
        <f>MAX(G2086-MAX(G$5:G2085),0)</f>
        <v>3169</v>
      </c>
      <c r="L2086" s="35">
        <f>MAX(G$5:G2086)</f>
        <v>4195313</v>
      </c>
      <c r="M2086" s="3">
        <v>0.75</v>
      </c>
      <c r="N2086" s="38">
        <f>INT(B2086*0.2)</f>
        <v>13221595</v>
      </c>
      <c r="O2086" s="38">
        <f t="shared" si="98"/>
        <v>1748046</v>
      </c>
      <c r="P2086">
        <f>INT(L2086*2.5)</f>
        <v>10488282</v>
      </c>
      <c r="Q2086">
        <f>INT(L2086/4)</f>
        <v>1048828</v>
      </c>
      <c r="W2086" s="4" t="s">
        <v>8320</v>
      </c>
      <c r="X2086">
        <v>2</v>
      </c>
      <c r="Y2086" t="b">
        <f>IF(MOD(X2086,9)=0,N2086,IF(MOD(X2086,6)=0,N2086,IF(MOD(X2086,3)=0,N2086)))</f>
        <v>0</v>
      </c>
      <c r="Z2086" t="b">
        <f>IF(MOD(X2086,9)=0,O2086,IF(MOD(X2086,6)=0,O2086,IF(MOD(X2086,3)=0,O2086)))</f>
        <v>0</v>
      </c>
    </row>
    <row r="2087" spans="1:26">
      <c r="A2087" s="4" t="s">
        <v>2241</v>
      </c>
      <c r="B2087" s="3">
        <f>主线辅助!B2083</f>
        <v>66203168</v>
      </c>
      <c r="C2087" s="3">
        <v>8</v>
      </c>
      <c r="D2087" s="3">
        <v>104</v>
      </c>
      <c r="E2087" s="3">
        <v>3</v>
      </c>
      <c r="F2087" s="25">
        <f t="shared" si="96"/>
        <v>4620258</v>
      </c>
      <c r="G2087" s="25">
        <v>4201354</v>
      </c>
      <c r="H2087" s="26">
        <f>ROUND((F2087/4*5.5+F2087*2.7+F2087/4*10*1)*2,0)*C2087</f>
        <v>486051144</v>
      </c>
      <c r="I2087" s="26">
        <f t="shared" si="97"/>
        <v>441982440</v>
      </c>
      <c r="J2087" s="26"/>
      <c r="K2087" s="35">
        <f>MAX(G2087-MAX(G$5:G2086),0)</f>
        <v>6041</v>
      </c>
      <c r="L2087" s="35">
        <f>MAX(G$5:G2087)</f>
        <v>4201354</v>
      </c>
      <c r="M2087" s="3">
        <v>0.75</v>
      </c>
      <c r="N2087" s="38">
        <f>INT(B2087*0.2)</f>
        <v>13240633</v>
      </c>
      <c r="O2087" s="38">
        <f t="shared" si="98"/>
        <v>1750563</v>
      </c>
      <c r="P2087">
        <f>INT(L2087*2.5)</f>
        <v>10503385</v>
      </c>
      <c r="Q2087">
        <f>INT(L2087/4)</f>
        <v>1050338</v>
      </c>
      <c r="W2087" s="4" t="s">
        <v>8320</v>
      </c>
      <c r="X2087">
        <v>3</v>
      </c>
      <c r="Y2087">
        <f>IF(MOD(X2087,9)=0,N2087,IF(MOD(X2087,6)=0,N2087,IF(MOD(X2087,3)=0,N2087)))</f>
        <v>13240633</v>
      </c>
      <c r="Z2087">
        <f>IF(MOD(X2087,9)=0,O2087,IF(MOD(X2087,6)=0,O2087,IF(MOD(X2087,3)=0,O2087)))</f>
        <v>1750563</v>
      </c>
    </row>
    <row r="2088" spans="1:26">
      <c r="A2088" s="4" t="s">
        <v>2242</v>
      </c>
      <c r="B2088" s="3">
        <f>主线辅助!B2084</f>
        <v>66253171</v>
      </c>
      <c r="C2088" s="3">
        <v>8</v>
      </c>
      <c r="D2088" s="3">
        <v>104</v>
      </c>
      <c r="E2088" s="3">
        <v>3</v>
      </c>
      <c r="F2088" s="25">
        <f t="shared" si="96"/>
        <v>4623747</v>
      </c>
      <c r="G2088" s="25">
        <v>4204528</v>
      </c>
      <c r="H2088" s="26">
        <f>ROUND((F2088/4*5.5+F2088*2.7+F2088/4*10*1)*2,0)*C2088</f>
        <v>486418184</v>
      </c>
      <c r="I2088" s="26">
        <f t="shared" si="97"/>
        <v>442316344</v>
      </c>
      <c r="J2088" s="26"/>
      <c r="K2088" s="35">
        <f>MAX(G2088-MAX(G$5:G2087),0)</f>
        <v>3174</v>
      </c>
      <c r="L2088" s="35">
        <f>MAX(G$5:G2088)</f>
        <v>4204528</v>
      </c>
      <c r="M2088" s="3">
        <v>0.75</v>
      </c>
      <c r="N2088" s="38">
        <f>INT(B2088*0.2)</f>
        <v>13250634</v>
      </c>
      <c r="O2088" s="38">
        <f t="shared" si="98"/>
        <v>1751886</v>
      </c>
      <c r="P2088">
        <f>INT(L2088*2.5)</f>
        <v>10511320</v>
      </c>
      <c r="Q2088">
        <f>INT(L2088/4)</f>
        <v>1051132</v>
      </c>
      <c r="W2088" s="4" t="s">
        <v>8320</v>
      </c>
      <c r="X2088">
        <v>4</v>
      </c>
      <c r="Y2088" t="b">
        <f>IF(MOD(X2088,9)=0,N2088,IF(MOD(X2088,6)=0,N2088,IF(MOD(X2088,3)=0,N2088)))</f>
        <v>0</v>
      </c>
      <c r="Z2088" t="b">
        <f>IF(MOD(X2088,9)=0,O2088,IF(MOD(X2088,6)=0,O2088,IF(MOD(X2088,3)=0,O2088)))</f>
        <v>0</v>
      </c>
    </row>
    <row r="2089" spans="1:26">
      <c r="A2089" s="4" t="s">
        <v>2243</v>
      </c>
      <c r="B2089" s="3">
        <f>主线辅助!B2085</f>
        <v>66303181</v>
      </c>
      <c r="C2089" s="3">
        <v>8</v>
      </c>
      <c r="D2089" s="3">
        <v>104</v>
      </c>
      <c r="E2089" s="3">
        <v>3</v>
      </c>
      <c r="F2089" s="25">
        <f t="shared" si="96"/>
        <v>4627238</v>
      </c>
      <c r="G2089" s="25">
        <v>4207701</v>
      </c>
      <c r="H2089" s="26">
        <f>ROUND((F2089/4*5.5+F2089*2.7+F2089/4*10*1)*2,0)*C2089</f>
        <v>486785440</v>
      </c>
      <c r="I2089" s="26">
        <f t="shared" si="97"/>
        <v>442650144</v>
      </c>
      <c r="J2089" s="26"/>
      <c r="K2089" s="35">
        <f>MAX(G2089-MAX(G$5:G2088),0)</f>
        <v>3173</v>
      </c>
      <c r="L2089" s="35">
        <f>MAX(G$5:G2089)</f>
        <v>4207701</v>
      </c>
      <c r="M2089" s="3">
        <v>0.75</v>
      </c>
      <c r="N2089" s="38">
        <f>INT(B2089*0.2)</f>
        <v>13260636</v>
      </c>
      <c r="O2089" s="38">
        <f t="shared" si="98"/>
        <v>1753208</v>
      </c>
      <c r="P2089">
        <f>INT(L2089*2.5)</f>
        <v>10519252</v>
      </c>
      <c r="Q2089">
        <f>INT(L2089/4)</f>
        <v>1051925</v>
      </c>
      <c r="W2089" s="4" t="s">
        <v>8320</v>
      </c>
      <c r="X2089">
        <v>5</v>
      </c>
      <c r="Y2089" t="b">
        <f>IF(MOD(X2089,9)=0,N2089,IF(MOD(X2089,6)=0,N2089,IF(MOD(X2089,3)=0,N2089)))</f>
        <v>0</v>
      </c>
      <c r="Z2089" t="b">
        <f>IF(MOD(X2089,9)=0,O2089,IF(MOD(X2089,6)=0,O2089,IF(MOD(X2089,3)=0,O2089)))</f>
        <v>0</v>
      </c>
    </row>
    <row r="2090" spans="1:26">
      <c r="A2090" s="4" t="s">
        <v>2244</v>
      </c>
      <c r="B2090" s="3">
        <f>主线辅助!B2086</f>
        <v>66398577</v>
      </c>
      <c r="C2090" s="3">
        <v>8</v>
      </c>
      <c r="D2090" s="3">
        <v>104</v>
      </c>
      <c r="E2090" s="3">
        <v>3</v>
      </c>
      <c r="F2090" s="25">
        <f t="shared" si="96"/>
        <v>4633895</v>
      </c>
      <c r="G2090" s="25">
        <v>4213755</v>
      </c>
      <c r="H2090" s="26">
        <f>ROUND((F2090/4*5.5+F2090*2.7+F2090/4*10*1)*2,0)*C2090</f>
        <v>487485752</v>
      </c>
      <c r="I2090" s="26">
        <f t="shared" si="97"/>
        <v>443287024</v>
      </c>
      <c r="J2090" s="26"/>
      <c r="K2090" s="35">
        <f>MAX(G2090-MAX(G$5:G2089),0)</f>
        <v>6054</v>
      </c>
      <c r="L2090" s="35">
        <f>MAX(G$5:G2090)</f>
        <v>4213755</v>
      </c>
      <c r="M2090" s="3">
        <v>0.75</v>
      </c>
      <c r="N2090" s="38">
        <f>INT(B2090*0.2)</f>
        <v>13279715</v>
      </c>
      <c r="O2090" s="38">
        <f t="shared" si="98"/>
        <v>1755730</v>
      </c>
      <c r="P2090">
        <f>INT(L2090*2.5)</f>
        <v>10534387</v>
      </c>
      <c r="Q2090">
        <f>INT(L2090/4)</f>
        <v>1053438</v>
      </c>
      <c r="W2090" s="4" t="s">
        <v>8320</v>
      </c>
      <c r="X2090">
        <v>6</v>
      </c>
      <c r="Y2090">
        <f>IF(MOD(X2090,9)=0,N2090,IF(MOD(X2090,6)=0,N2090,IF(MOD(X2090,3)=0,N2090)))</f>
        <v>13279715</v>
      </c>
      <c r="Z2090">
        <f>IF(MOD(X2090,9)=0,O2090,IF(MOD(X2090,6)=0,O2090,IF(MOD(X2090,3)=0,O2090)))</f>
        <v>1755730</v>
      </c>
    </row>
    <row r="2091" spans="1:26">
      <c r="A2091" s="4" t="s">
        <v>2245</v>
      </c>
      <c r="B2091" s="3">
        <f>主线辅助!B2087</f>
        <v>66448645</v>
      </c>
      <c r="C2091" s="3">
        <v>8</v>
      </c>
      <c r="D2091" s="3">
        <v>104</v>
      </c>
      <c r="E2091" s="3">
        <v>3</v>
      </c>
      <c r="F2091" s="25">
        <f t="shared" si="96"/>
        <v>4637389</v>
      </c>
      <c r="G2091" s="25">
        <v>4216933</v>
      </c>
      <c r="H2091" s="26">
        <f>ROUND((F2091/4*5.5+F2091*2.7+F2091/4*10*1)*2,0)*C2091</f>
        <v>487853320</v>
      </c>
      <c r="I2091" s="26">
        <f t="shared" si="97"/>
        <v>443621352</v>
      </c>
      <c r="J2091" s="26"/>
      <c r="K2091" s="35">
        <f>MAX(G2091-MAX(G$5:G2090),0)</f>
        <v>3178</v>
      </c>
      <c r="L2091" s="35">
        <f>MAX(G$5:G2091)</f>
        <v>4216933</v>
      </c>
      <c r="M2091" s="3">
        <v>0.75</v>
      </c>
      <c r="N2091" s="38">
        <f>INT(B2091*0.2)</f>
        <v>13289729</v>
      </c>
      <c r="O2091" s="38">
        <f t="shared" si="98"/>
        <v>1757055</v>
      </c>
      <c r="P2091">
        <f>INT(L2091*2.5)</f>
        <v>10542332</v>
      </c>
      <c r="Q2091">
        <f>INT(L2091/4)</f>
        <v>1054233</v>
      </c>
      <c r="W2091" s="4" t="s">
        <v>8320</v>
      </c>
      <c r="X2091">
        <v>7</v>
      </c>
      <c r="Y2091" t="b">
        <f>IF(MOD(X2091,9)=0,N2091,IF(MOD(X2091,6)=0,N2091,IF(MOD(X2091,3)=0,N2091)))</f>
        <v>0</v>
      </c>
      <c r="Z2091" t="b">
        <f>IF(MOD(X2091,9)=0,O2091,IF(MOD(X2091,6)=0,O2091,IF(MOD(X2091,3)=0,O2091)))</f>
        <v>0</v>
      </c>
    </row>
    <row r="2092" spans="1:26">
      <c r="A2092" s="4" t="s">
        <v>2246</v>
      </c>
      <c r="B2092" s="3">
        <f>主线辅助!B2088</f>
        <v>66498718</v>
      </c>
      <c r="C2092" s="3">
        <v>8</v>
      </c>
      <c r="D2092" s="3">
        <v>104</v>
      </c>
      <c r="E2092" s="3">
        <v>3</v>
      </c>
      <c r="F2092" s="25">
        <f t="shared" si="96"/>
        <v>4640884</v>
      </c>
      <c r="G2092" s="25">
        <v>4220110</v>
      </c>
      <c r="H2092" s="26">
        <f>ROUND((F2092/4*5.5+F2092*2.7+F2092/4*10*1)*2,0)*C2092</f>
        <v>488221000</v>
      </c>
      <c r="I2092" s="26">
        <f t="shared" si="97"/>
        <v>443955576</v>
      </c>
      <c r="J2092" s="26"/>
      <c r="K2092" s="35">
        <f>MAX(G2092-MAX(G$5:G2091),0)</f>
        <v>3177</v>
      </c>
      <c r="L2092" s="35">
        <f>MAX(G$5:G2092)</f>
        <v>4220110</v>
      </c>
      <c r="M2092" s="3">
        <v>0.75</v>
      </c>
      <c r="N2092" s="38">
        <f>INT(B2092*0.2)</f>
        <v>13299743</v>
      </c>
      <c r="O2092" s="38">
        <f t="shared" si="98"/>
        <v>1758378</v>
      </c>
      <c r="P2092">
        <f>INT(L2092*2.5)</f>
        <v>10550275</v>
      </c>
      <c r="Q2092">
        <f>INT(L2092/4)</f>
        <v>1055027</v>
      </c>
      <c r="W2092" s="4" t="s">
        <v>8320</v>
      </c>
      <c r="X2092">
        <v>8</v>
      </c>
      <c r="Y2092" t="b">
        <f>IF(MOD(X2092,9)=0,N2092,IF(MOD(X2092,6)=0,N2092,IF(MOD(X2092,3)=0,N2092)))</f>
        <v>0</v>
      </c>
      <c r="Z2092" t="b">
        <f>IF(MOD(X2092,9)=0,O2092,IF(MOD(X2092,6)=0,O2092,IF(MOD(X2092,3)=0,O2092)))</f>
        <v>0</v>
      </c>
    </row>
    <row r="2093" spans="1:26">
      <c r="A2093" s="4" t="s">
        <v>2247</v>
      </c>
      <c r="B2093" s="3">
        <f>主线辅助!B2089</f>
        <v>66594322</v>
      </c>
      <c r="C2093" s="3">
        <v>8</v>
      </c>
      <c r="D2093" s="3">
        <v>104</v>
      </c>
      <c r="E2093" s="3">
        <v>3</v>
      </c>
      <c r="F2093" s="25">
        <f t="shared" si="96"/>
        <v>4647556</v>
      </c>
      <c r="G2093" s="25">
        <v>4226178</v>
      </c>
      <c r="H2093" s="26">
        <f>ROUND((F2093/4*5.5+F2093*2.7+F2093/4*10*1)*2,0)*C2093</f>
        <v>488922888</v>
      </c>
      <c r="I2093" s="26">
        <f t="shared" si="97"/>
        <v>444593928</v>
      </c>
      <c r="J2093" s="26"/>
      <c r="K2093" s="35">
        <f>MAX(G2093-MAX(G$5:G2092),0)</f>
        <v>6068</v>
      </c>
      <c r="L2093" s="35">
        <f>MAX(G$5:G2093)</f>
        <v>4226178</v>
      </c>
      <c r="M2093" s="3">
        <v>0.75</v>
      </c>
      <c r="N2093" s="38">
        <f>INT(B2093*0.2)</f>
        <v>13318864</v>
      </c>
      <c r="O2093" s="38">
        <f t="shared" si="98"/>
        <v>1760907</v>
      </c>
      <c r="P2093">
        <f>INT(L2093*2.5)</f>
        <v>10565445</v>
      </c>
      <c r="Q2093">
        <f>INT(L2093/4)</f>
        <v>1056544</v>
      </c>
      <c r="W2093" s="4" t="s">
        <v>8320</v>
      </c>
      <c r="X2093">
        <v>9</v>
      </c>
      <c r="Y2093">
        <f>IF(MOD(X2093,9)=0,N2093,IF(MOD(X2093,6)=0,N2093,IF(MOD(X2093,3)=0,N2093)))</f>
        <v>13318864</v>
      </c>
      <c r="Z2093">
        <f>IF(MOD(X2093,9)=0,O2093,IF(MOD(X2093,6)=0,O2093,IF(MOD(X2093,3)=0,O2093)))</f>
        <v>1760907</v>
      </c>
    </row>
    <row r="2094" spans="1:26">
      <c r="A2094" s="4" t="s">
        <v>429</v>
      </c>
      <c r="B2094" s="3">
        <f>主线辅助!B2090</f>
        <v>66644456</v>
      </c>
      <c r="C2094" s="3">
        <v>8</v>
      </c>
      <c r="D2094" s="3">
        <v>104</v>
      </c>
      <c r="E2094" s="3">
        <v>3</v>
      </c>
      <c r="F2094" s="25">
        <f t="shared" si="96"/>
        <v>4651055</v>
      </c>
      <c r="G2094" s="25">
        <v>4229359</v>
      </c>
      <c r="H2094" s="26">
        <f>ROUND((F2094/4*5.5+F2094*2.7+F2094/4*10*1)*2,0)*C2094</f>
        <v>489290984</v>
      </c>
      <c r="I2094" s="26">
        <f t="shared" si="97"/>
        <v>444928568</v>
      </c>
      <c r="J2094" s="26"/>
      <c r="K2094" s="35">
        <f>MAX(G2094-MAX(G$5:G2093),0)</f>
        <v>3181</v>
      </c>
      <c r="L2094" s="35">
        <f>MAX(G$5:G2094)</f>
        <v>4229359</v>
      </c>
      <c r="M2094" s="3">
        <v>0.75</v>
      </c>
      <c r="N2094" s="38">
        <f>INT(B2094*0.2)</f>
        <v>13328891</v>
      </c>
      <c r="O2094" s="38">
        <f t="shared" si="98"/>
        <v>1762232</v>
      </c>
      <c r="P2094">
        <f>INT(L2094*2.5)</f>
        <v>10573397</v>
      </c>
      <c r="Q2094">
        <f>INT(L2094/4)</f>
        <v>1057339</v>
      </c>
      <c r="W2094" s="4" t="s">
        <v>8320</v>
      </c>
      <c r="X2094">
        <v>10</v>
      </c>
      <c r="Y2094" t="b">
        <f>IF(MOD(X2094,9)=0,N2094,IF(MOD(X2094,6)=0,N2094,IF(MOD(X2094,3)=0,N2094)))</f>
        <v>0</v>
      </c>
      <c r="Z2094" t="b">
        <f>IF(MOD(X2094,9)=0,O2094,IF(MOD(X2094,6)=0,O2094,IF(MOD(X2094,3)=0,O2094)))</f>
        <v>0</v>
      </c>
    </row>
    <row r="2095" spans="1:26">
      <c r="A2095" s="4" t="s">
        <v>2248</v>
      </c>
      <c r="B2095" s="3">
        <f>主线辅助!B2091</f>
        <v>66941760</v>
      </c>
      <c r="C2095" s="3">
        <v>8</v>
      </c>
      <c r="D2095" s="3">
        <v>104</v>
      </c>
      <c r="E2095" s="3">
        <v>3</v>
      </c>
      <c r="F2095" s="25">
        <f t="shared" si="96"/>
        <v>4671803</v>
      </c>
      <c r="G2095" s="25">
        <v>4248227</v>
      </c>
      <c r="H2095" s="26">
        <f>ROUND((F2095/4*5.5+F2095*2.7+F2095/4*10*1)*2,0)*C2095</f>
        <v>491473672</v>
      </c>
      <c r="I2095" s="26">
        <f t="shared" si="97"/>
        <v>446913480</v>
      </c>
      <c r="J2095" s="26"/>
      <c r="K2095" s="35">
        <f>MAX(G2095-MAX(G$5:G2094),0)</f>
        <v>18868</v>
      </c>
      <c r="L2095" s="35">
        <f>MAX(G$5:G2095)</f>
        <v>4248227</v>
      </c>
      <c r="M2095" s="3">
        <v>0.75</v>
      </c>
      <c r="N2095" s="38">
        <f>INT(B2095*0.2)</f>
        <v>13388352</v>
      </c>
      <c r="O2095" s="38">
        <f t="shared" si="98"/>
        <v>1770093</v>
      </c>
      <c r="P2095">
        <f>INT(L2095*2.5)</f>
        <v>10620567</v>
      </c>
      <c r="Q2095">
        <f>INT(L2095/4)</f>
        <v>1062056</v>
      </c>
      <c r="W2095" s="4" t="s">
        <v>8321</v>
      </c>
      <c r="X2095">
        <v>1</v>
      </c>
      <c r="Y2095" t="b">
        <f>IF(MOD(X2095,9)=0,N2095,IF(MOD(X2095,6)=0,N2095,IF(MOD(X2095,3)=0,N2095)))</f>
        <v>0</v>
      </c>
      <c r="Z2095" t="b">
        <f>IF(MOD(X2095,9)=0,O2095,IF(MOD(X2095,6)=0,O2095,IF(MOD(X2095,3)=0,O2095)))</f>
        <v>0</v>
      </c>
    </row>
    <row r="2096" spans="1:26">
      <c r="A2096" s="4" t="s">
        <v>2249</v>
      </c>
      <c r="B2096" s="3">
        <f>主线辅助!B2092</f>
        <v>66991952</v>
      </c>
      <c r="C2096" s="3">
        <v>8</v>
      </c>
      <c r="D2096" s="3">
        <v>104</v>
      </c>
      <c r="E2096" s="3">
        <v>3</v>
      </c>
      <c r="F2096" s="25">
        <f t="shared" si="96"/>
        <v>4675306</v>
      </c>
      <c r="G2096" s="25">
        <v>4251412</v>
      </c>
      <c r="H2096" s="26">
        <f>ROUND((F2096/4*5.5+F2096*2.7+F2096/4*10*1)*2,0)*C2096</f>
        <v>491842192</v>
      </c>
      <c r="I2096" s="26">
        <f t="shared" si="97"/>
        <v>447248544</v>
      </c>
      <c r="J2096" s="26"/>
      <c r="K2096" s="35">
        <f>MAX(G2096-MAX(G$5:G2095),0)</f>
        <v>3185</v>
      </c>
      <c r="L2096" s="35">
        <f>MAX(G$5:G2096)</f>
        <v>4251412</v>
      </c>
      <c r="M2096" s="3">
        <v>0.75</v>
      </c>
      <c r="N2096" s="38">
        <f>INT(B2096*0.2)</f>
        <v>13398390</v>
      </c>
      <c r="O2096" s="38">
        <f t="shared" si="98"/>
        <v>1771421</v>
      </c>
      <c r="P2096">
        <f>INT(L2096*2.5)</f>
        <v>10628530</v>
      </c>
      <c r="Q2096">
        <f>INT(L2096/4)</f>
        <v>1062853</v>
      </c>
      <c r="W2096" s="4" t="s">
        <v>8321</v>
      </c>
      <c r="X2096">
        <v>2</v>
      </c>
      <c r="Y2096" t="b">
        <f>IF(MOD(X2096,9)=0,N2096,IF(MOD(X2096,6)=0,N2096,IF(MOD(X2096,3)=0,N2096)))</f>
        <v>0</v>
      </c>
      <c r="Z2096" t="b">
        <f>IF(MOD(X2096,9)=0,O2096,IF(MOD(X2096,6)=0,O2096,IF(MOD(X2096,3)=0,O2096)))</f>
        <v>0</v>
      </c>
    </row>
    <row r="2097" spans="1:26">
      <c r="A2097" s="4" t="s">
        <v>2250</v>
      </c>
      <c r="B2097" s="3">
        <f>主线辅助!B2093</f>
        <v>67087862</v>
      </c>
      <c r="C2097" s="3">
        <v>8</v>
      </c>
      <c r="D2097" s="3">
        <v>104</v>
      </c>
      <c r="E2097" s="3">
        <v>3</v>
      </c>
      <c r="F2097" s="25">
        <f t="shared" si="96"/>
        <v>4682000</v>
      </c>
      <c r="G2097" s="25">
        <v>4257498</v>
      </c>
      <c r="H2097" s="26">
        <f>ROUND((F2097/4*5.5+F2097*2.7+F2097/4*10*1)*2,0)*C2097</f>
        <v>492546400</v>
      </c>
      <c r="I2097" s="26">
        <f t="shared" si="97"/>
        <v>447888792</v>
      </c>
      <c r="J2097" s="26"/>
      <c r="K2097" s="35">
        <f>MAX(G2097-MAX(G$5:G2096),0)</f>
        <v>6086</v>
      </c>
      <c r="L2097" s="35">
        <f>MAX(G$5:G2097)</f>
        <v>4257498</v>
      </c>
      <c r="M2097" s="3">
        <v>0.75</v>
      </c>
      <c r="N2097" s="38">
        <f>INT(B2097*0.2)</f>
        <v>13417572</v>
      </c>
      <c r="O2097" s="38">
        <f t="shared" si="98"/>
        <v>1773957</v>
      </c>
      <c r="P2097">
        <f>INT(L2097*2.5)</f>
        <v>10643745</v>
      </c>
      <c r="Q2097">
        <f>INT(L2097/4)</f>
        <v>1064374</v>
      </c>
      <c r="W2097" s="4" t="s">
        <v>8321</v>
      </c>
      <c r="X2097">
        <v>3</v>
      </c>
      <c r="Y2097">
        <f>IF(MOD(X2097,9)=0,N2097,IF(MOD(X2097,6)=0,N2097,IF(MOD(X2097,3)=0,N2097)))</f>
        <v>13417572</v>
      </c>
      <c r="Z2097">
        <f>IF(MOD(X2097,9)=0,O2097,IF(MOD(X2097,6)=0,O2097,IF(MOD(X2097,3)=0,O2097)))</f>
        <v>1773957</v>
      </c>
    </row>
    <row r="2098" spans="1:26">
      <c r="A2098" s="4" t="s">
        <v>2251</v>
      </c>
      <c r="B2098" s="3">
        <f>主线辅助!B2094</f>
        <v>67138114</v>
      </c>
      <c r="C2098" s="3">
        <v>8</v>
      </c>
      <c r="D2098" s="3">
        <v>104</v>
      </c>
      <c r="E2098" s="3">
        <v>3</v>
      </c>
      <c r="F2098" s="25">
        <f t="shared" si="96"/>
        <v>4685507</v>
      </c>
      <c r="G2098" s="25">
        <v>4260687</v>
      </c>
      <c r="H2098" s="26">
        <f>ROUND((F2098/4*5.5+F2098*2.7+F2098/4*10*1)*2,0)*C2098</f>
        <v>492915336</v>
      </c>
      <c r="I2098" s="26">
        <f t="shared" si="97"/>
        <v>448224272</v>
      </c>
      <c r="J2098" s="26"/>
      <c r="K2098" s="35">
        <f>MAX(G2098-MAX(G$5:G2097),0)</f>
        <v>3189</v>
      </c>
      <c r="L2098" s="35">
        <f>MAX(G$5:G2098)</f>
        <v>4260687</v>
      </c>
      <c r="M2098" s="3">
        <v>0.75</v>
      </c>
      <c r="N2098" s="38">
        <f>INT(B2098*0.2)</f>
        <v>13427622</v>
      </c>
      <c r="O2098" s="38">
        <f t="shared" si="98"/>
        <v>1775285</v>
      </c>
      <c r="P2098">
        <f>INT(L2098*2.5)</f>
        <v>10651717</v>
      </c>
      <c r="Q2098">
        <f>INT(L2098/4)</f>
        <v>1065171</v>
      </c>
      <c r="W2098" s="4" t="s">
        <v>8321</v>
      </c>
      <c r="X2098">
        <v>4</v>
      </c>
      <c r="Y2098" t="b">
        <f>IF(MOD(X2098,9)=0,N2098,IF(MOD(X2098,6)=0,N2098,IF(MOD(X2098,3)=0,N2098)))</f>
        <v>0</v>
      </c>
      <c r="Z2098" t="b">
        <f>IF(MOD(X2098,9)=0,O2098,IF(MOD(X2098,6)=0,O2098,IF(MOD(X2098,3)=0,O2098)))</f>
        <v>0</v>
      </c>
    </row>
    <row r="2099" spans="1:26">
      <c r="A2099" s="4" t="s">
        <v>2252</v>
      </c>
      <c r="B2099" s="3">
        <f>主线辅助!B2095</f>
        <v>67188369</v>
      </c>
      <c r="C2099" s="3">
        <v>8</v>
      </c>
      <c r="D2099" s="3">
        <v>104</v>
      </c>
      <c r="E2099" s="3">
        <v>3</v>
      </c>
      <c r="F2099" s="25">
        <f t="shared" si="96"/>
        <v>4689014</v>
      </c>
      <c r="G2099" s="25">
        <v>4263877</v>
      </c>
      <c r="H2099" s="26">
        <f>ROUND((F2099/4*5.5+F2099*2.7+F2099/4*10*1)*2,0)*C2099</f>
        <v>493284272</v>
      </c>
      <c r="I2099" s="26">
        <f t="shared" si="97"/>
        <v>448559864</v>
      </c>
      <c r="J2099" s="26"/>
      <c r="K2099" s="35">
        <f>MAX(G2099-MAX(G$5:G2098),0)</f>
        <v>3190</v>
      </c>
      <c r="L2099" s="35">
        <f>MAX(G$5:G2099)</f>
        <v>4263877</v>
      </c>
      <c r="M2099" s="3">
        <v>0.75</v>
      </c>
      <c r="N2099" s="38">
        <f>INT(B2099*0.2)</f>
        <v>13437673</v>
      </c>
      <c r="O2099" s="38">
        <f t="shared" si="98"/>
        <v>1776615</v>
      </c>
      <c r="P2099">
        <f>INT(L2099*2.5)</f>
        <v>10659692</v>
      </c>
      <c r="Q2099">
        <f>INT(L2099/4)</f>
        <v>1065969</v>
      </c>
      <c r="W2099" s="4" t="s">
        <v>8321</v>
      </c>
      <c r="X2099">
        <v>5</v>
      </c>
      <c r="Y2099" t="b">
        <f>IF(MOD(X2099,9)=0,N2099,IF(MOD(X2099,6)=0,N2099,IF(MOD(X2099,3)=0,N2099)))</f>
        <v>0</v>
      </c>
      <c r="Z2099" t="b">
        <f>IF(MOD(X2099,9)=0,O2099,IF(MOD(X2099,6)=0,O2099,IF(MOD(X2099,3)=0,O2099)))</f>
        <v>0</v>
      </c>
    </row>
    <row r="2100" spans="1:26">
      <c r="A2100" s="4" t="s">
        <v>2253</v>
      </c>
      <c r="B2100" s="3">
        <f>主线辅助!B2096</f>
        <v>67284487</v>
      </c>
      <c r="C2100" s="3">
        <v>8</v>
      </c>
      <c r="D2100" s="3">
        <v>104</v>
      </c>
      <c r="E2100" s="3">
        <v>3</v>
      </c>
      <c r="F2100" s="25">
        <f t="shared" si="96"/>
        <v>4695722</v>
      </c>
      <c r="G2100" s="25">
        <v>4269977</v>
      </c>
      <c r="H2100" s="26">
        <f>ROUND((F2100/4*5.5+F2100*2.7+F2100/4*10*1)*2,0)*C2100</f>
        <v>493989952</v>
      </c>
      <c r="I2100" s="26">
        <f t="shared" si="97"/>
        <v>449201584</v>
      </c>
      <c r="J2100" s="26"/>
      <c r="K2100" s="35">
        <f>MAX(G2100-MAX(G$5:G2099),0)</f>
        <v>6100</v>
      </c>
      <c r="L2100" s="35">
        <f>MAX(G$5:G2100)</f>
        <v>4269977</v>
      </c>
      <c r="M2100" s="3">
        <v>0.75</v>
      </c>
      <c r="N2100" s="38">
        <f>INT(B2100*0.2)</f>
        <v>13456897</v>
      </c>
      <c r="O2100" s="38">
        <f t="shared" si="98"/>
        <v>1779156</v>
      </c>
      <c r="P2100">
        <f>INT(L2100*2.5)</f>
        <v>10674942</v>
      </c>
      <c r="Q2100">
        <f>INT(L2100/4)</f>
        <v>1067494</v>
      </c>
      <c r="W2100" s="4" t="s">
        <v>8321</v>
      </c>
      <c r="X2100">
        <v>6</v>
      </c>
      <c r="Y2100">
        <f>IF(MOD(X2100,9)=0,N2100,IF(MOD(X2100,6)=0,N2100,IF(MOD(X2100,3)=0,N2100)))</f>
        <v>13456897</v>
      </c>
      <c r="Z2100">
        <f>IF(MOD(X2100,9)=0,O2100,IF(MOD(X2100,6)=0,O2100,IF(MOD(X2100,3)=0,O2100)))</f>
        <v>1779156</v>
      </c>
    </row>
    <row r="2101" spans="1:26">
      <c r="A2101" s="4" t="s">
        <v>2254</v>
      </c>
      <c r="B2101" s="3">
        <f>主线辅助!B2097</f>
        <v>67334802</v>
      </c>
      <c r="C2101" s="3">
        <v>8</v>
      </c>
      <c r="D2101" s="3">
        <v>104</v>
      </c>
      <c r="E2101" s="3">
        <v>3</v>
      </c>
      <c r="F2101" s="25">
        <f t="shared" si="96"/>
        <v>4699234</v>
      </c>
      <c r="G2101" s="25">
        <v>4273170</v>
      </c>
      <c r="H2101" s="26">
        <f>ROUND((F2101/4*5.5+F2101*2.7+F2101/4*10*1)*2,0)*C2101</f>
        <v>494359416</v>
      </c>
      <c r="I2101" s="26">
        <f t="shared" si="97"/>
        <v>449537488</v>
      </c>
      <c r="J2101" s="26"/>
      <c r="K2101" s="35">
        <f>MAX(G2101-MAX(G$5:G2100),0)</f>
        <v>3193</v>
      </c>
      <c r="L2101" s="35">
        <f>MAX(G$5:G2101)</f>
        <v>4273170</v>
      </c>
      <c r="M2101" s="3">
        <v>0.75</v>
      </c>
      <c r="N2101" s="38">
        <f>INT(B2101*0.2)</f>
        <v>13466960</v>
      </c>
      <c r="O2101" s="38">
        <f t="shared" si="98"/>
        <v>1780487</v>
      </c>
      <c r="P2101">
        <f>INT(L2101*2.5)</f>
        <v>10682925</v>
      </c>
      <c r="Q2101">
        <f>INT(L2101/4)</f>
        <v>1068292</v>
      </c>
      <c r="W2101" s="4" t="s">
        <v>8321</v>
      </c>
      <c r="X2101">
        <v>7</v>
      </c>
      <c r="Y2101" t="b">
        <f>IF(MOD(X2101,9)=0,N2101,IF(MOD(X2101,6)=0,N2101,IF(MOD(X2101,3)=0,N2101)))</f>
        <v>0</v>
      </c>
      <c r="Z2101" t="b">
        <f>IF(MOD(X2101,9)=0,O2101,IF(MOD(X2101,6)=0,O2101,IF(MOD(X2101,3)=0,O2101)))</f>
        <v>0</v>
      </c>
    </row>
    <row r="2102" spans="1:26">
      <c r="A2102" s="4" t="s">
        <v>2255</v>
      </c>
      <c r="B2102" s="3">
        <f>主线辅助!B2098</f>
        <v>67385125</v>
      </c>
      <c r="C2102" s="3">
        <v>8</v>
      </c>
      <c r="D2102" s="3">
        <v>104</v>
      </c>
      <c r="E2102" s="3">
        <v>3</v>
      </c>
      <c r="F2102" s="25">
        <f t="shared" si="96"/>
        <v>4702746</v>
      </c>
      <c r="G2102" s="25">
        <v>4276363</v>
      </c>
      <c r="H2102" s="26">
        <f>ROUND((F2102/4*5.5+F2102*2.7+F2102/4*10*1)*2,0)*C2102</f>
        <v>494728880</v>
      </c>
      <c r="I2102" s="26">
        <f t="shared" si="97"/>
        <v>449873384</v>
      </c>
      <c r="J2102" s="26"/>
      <c r="K2102" s="35">
        <f>MAX(G2102-MAX(G$5:G2101),0)</f>
        <v>3193</v>
      </c>
      <c r="L2102" s="35">
        <f>MAX(G$5:G2102)</f>
        <v>4276363</v>
      </c>
      <c r="M2102" s="3">
        <v>0.75</v>
      </c>
      <c r="N2102" s="38">
        <f>INT(B2102*0.2)</f>
        <v>13477025</v>
      </c>
      <c r="O2102" s="38">
        <f t="shared" si="98"/>
        <v>1781817</v>
      </c>
      <c r="P2102">
        <f>INT(L2102*2.5)</f>
        <v>10690907</v>
      </c>
      <c r="Q2102">
        <f>INT(L2102/4)</f>
        <v>1069090</v>
      </c>
      <c r="W2102" s="4" t="s">
        <v>8321</v>
      </c>
      <c r="X2102">
        <v>8</v>
      </c>
      <c r="Y2102" t="b">
        <f>IF(MOD(X2102,9)=0,N2102,IF(MOD(X2102,6)=0,N2102,IF(MOD(X2102,3)=0,N2102)))</f>
        <v>0</v>
      </c>
      <c r="Z2102" t="b">
        <f>IF(MOD(X2102,9)=0,O2102,IF(MOD(X2102,6)=0,O2102,IF(MOD(X2102,3)=0,O2102)))</f>
        <v>0</v>
      </c>
    </row>
    <row r="2103" spans="1:26">
      <c r="A2103" s="4" t="s">
        <v>2256</v>
      </c>
      <c r="B2103" s="3">
        <f>主线辅助!B2099</f>
        <v>67481448</v>
      </c>
      <c r="C2103" s="3">
        <v>8</v>
      </c>
      <c r="D2103" s="3">
        <v>104</v>
      </c>
      <c r="E2103" s="3">
        <v>3</v>
      </c>
      <c r="F2103" s="25">
        <f t="shared" si="96"/>
        <v>4709468</v>
      </c>
      <c r="G2103" s="25">
        <v>4282476</v>
      </c>
      <c r="H2103" s="26">
        <f>ROUND((F2103/4*5.5+F2103*2.7+F2103/4*10*1)*2,0)*C2103</f>
        <v>495436032</v>
      </c>
      <c r="I2103" s="26">
        <f t="shared" si="97"/>
        <v>450516472</v>
      </c>
      <c r="J2103" s="26"/>
      <c r="K2103" s="35">
        <f>MAX(G2103-MAX(G$5:G2102),0)</f>
        <v>6113</v>
      </c>
      <c r="L2103" s="35">
        <f>MAX(G$5:G2103)</f>
        <v>4282476</v>
      </c>
      <c r="M2103" s="3">
        <v>0.75</v>
      </c>
      <c r="N2103" s="38">
        <f>INT(B2103*0.2)</f>
        <v>13496289</v>
      </c>
      <c r="O2103" s="38">
        <f t="shared" si="98"/>
        <v>1784365</v>
      </c>
      <c r="P2103">
        <f>INT(L2103*2.5)</f>
        <v>10706190</v>
      </c>
      <c r="Q2103">
        <f>INT(L2103/4)</f>
        <v>1070619</v>
      </c>
      <c r="W2103" s="4" t="s">
        <v>8321</v>
      </c>
      <c r="X2103">
        <v>9</v>
      </c>
      <c r="Y2103">
        <f>IF(MOD(X2103,9)=0,N2103,IF(MOD(X2103,6)=0,N2103,IF(MOD(X2103,3)=0,N2103)))</f>
        <v>13496289</v>
      </c>
      <c r="Z2103">
        <f>IF(MOD(X2103,9)=0,O2103,IF(MOD(X2103,6)=0,O2103,IF(MOD(X2103,3)=0,O2103)))</f>
        <v>1784365</v>
      </c>
    </row>
    <row r="2104" spans="1:26">
      <c r="A2104" s="4" t="s">
        <v>431</v>
      </c>
      <c r="B2104" s="3">
        <f>主线辅助!B2100</f>
        <v>67531829</v>
      </c>
      <c r="C2104" s="3">
        <v>8</v>
      </c>
      <c r="D2104" s="3">
        <v>104</v>
      </c>
      <c r="E2104" s="3">
        <v>3</v>
      </c>
      <c r="F2104" s="25">
        <f t="shared" si="96"/>
        <v>4712984</v>
      </c>
      <c r="G2104" s="25">
        <v>4285673</v>
      </c>
      <c r="H2104" s="26">
        <f>ROUND((F2104/4*5.5+F2104*2.7+F2104/4*10*1)*2,0)*C2104</f>
        <v>495805920</v>
      </c>
      <c r="I2104" s="26">
        <f t="shared" si="97"/>
        <v>450852800</v>
      </c>
      <c r="J2104" s="26"/>
      <c r="K2104" s="35">
        <f>MAX(G2104-MAX(G$5:G2103),0)</f>
        <v>3197</v>
      </c>
      <c r="L2104" s="35">
        <f>MAX(G$5:G2104)</f>
        <v>4285673</v>
      </c>
      <c r="M2104" s="3">
        <v>0.75</v>
      </c>
      <c r="N2104" s="38">
        <f>INT(B2104*0.2)</f>
        <v>13506365</v>
      </c>
      <c r="O2104" s="38">
        <f t="shared" si="98"/>
        <v>1785696</v>
      </c>
      <c r="P2104">
        <f>INT(L2104*2.5)</f>
        <v>10714182</v>
      </c>
      <c r="Q2104">
        <f>INT(L2104/4)</f>
        <v>1071418</v>
      </c>
      <c r="W2104" s="4" t="s">
        <v>8321</v>
      </c>
      <c r="X2104">
        <v>10</v>
      </c>
      <c r="Y2104" t="b">
        <f>IF(MOD(X2104,9)=0,N2104,IF(MOD(X2104,6)=0,N2104,IF(MOD(X2104,3)=0,N2104)))</f>
        <v>0</v>
      </c>
      <c r="Z2104" t="b">
        <f>IF(MOD(X2104,9)=0,O2104,IF(MOD(X2104,6)=0,O2104,IF(MOD(X2104,3)=0,O2104)))</f>
        <v>0</v>
      </c>
    </row>
    <row r="2105" spans="1:26">
      <c r="A2105" s="4" t="s">
        <v>2257</v>
      </c>
      <c r="B2105" s="3">
        <f>主线辅助!B2101</f>
        <v>67834053</v>
      </c>
      <c r="C2105" s="3">
        <v>8</v>
      </c>
      <c r="D2105" s="3">
        <v>104</v>
      </c>
      <c r="E2105" s="3">
        <v>3</v>
      </c>
      <c r="F2105" s="25">
        <f t="shared" si="96"/>
        <v>4734076</v>
      </c>
      <c r="G2105" s="25">
        <v>4304853</v>
      </c>
      <c r="H2105" s="26">
        <f>ROUND((F2105/4*5.5+F2105*2.7+F2105/4*10*1)*2,0)*C2105</f>
        <v>498024792</v>
      </c>
      <c r="I2105" s="26">
        <f t="shared" si="97"/>
        <v>452870536</v>
      </c>
      <c r="J2105" s="26"/>
      <c r="K2105" s="35">
        <f>MAX(G2105-MAX(G$5:G2104),0)</f>
        <v>19180</v>
      </c>
      <c r="L2105" s="35">
        <f>MAX(G$5:G2105)</f>
        <v>4304853</v>
      </c>
      <c r="M2105" s="3">
        <v>0.75</v>
      </c>
      <c r="N2105" s="38">
        <f>INT(B2105*0.2)</f>
        <v>13566810</v>
      </c>
      <c r="O2105" s="38">
        <f t="shared" si="98"/>
        <v>1793688</v>
      </c>
      <c r="P2105">
        <f>INT(L2105*2.5)</f>
        <v>10762132</v>
      </c>
      <c r="Q2105">
        <f>INT(L2105/4)</f>
        <v>1076213</v>
      </c>
      <c r="W2105" s="4" t="s">
        <v>8322</v>
      </c>
      <c r="X2105">
        <v>1</v>
      </c>
      <c r="Y2105" t="b">
        <f>IF(MOD(X2105,9)=0,N2105,IF(MOD(X2105,6)=0,N2105,IF(MOD(X2105,3)=0,N2105)))</f>
        <v>0</v>
      </c>
      <c r="Z2105" t="b">
        <f>IF(MOD(X2105,9)=0,O2105,IF(MOD(X2105,6)=0,O2105,IF(MOD(X2105,3)=0,O2105)))</f>
        <v>0</v>
      </c>
    </row>
    <row r="2106" spans="1:26">
      <c r="A2106" s="4" t="s">
        <v>2258</v>
      </c>
      <c r="B2106" s="3">
        <f>主线辅助!B2102</f>
        <v>67884495</v>
      </c>
      <c r="C2106" s="3">
        <v>8</v>
      </c>
      <c r="D2106" s="3">
        <v>104</v>
      </c>
      <c r="E2106" s="3">
        <v>3</v>
      </c>
      <c r="F2106" s="25">
        <f t="shared" si="96"/>
        <v>4737596</v>
      </c>
      <c r="G2106" s="25">
        <v>4308054</v>
      </c>
      <c r="H2106" s="26">
        <f>ROUND((F2106/4*5.5+F2106*2.7+F2106/4*10*1)*2,0)*C2106</f>
        <v>498395096</v>
      </c>
      <c r="I2106" s="26">
        <f t="shared" si="97"/>
        <v>453207280</v>
      </c>
      <c r="J2106" s="26"/>
      <c r="K2106" s="35">
        <f>MAX(G2106-MAX(G$5:G2105),0)</f>
        <v>3201</v>
      </c>
      <c r="L2106" s="35">
        <f>MAX(G$5:G2106)</f>
        <v>4308054</v>
      </c>
      <c r="M2106" s="3">
        <v>0.75</v>
      </c>
      <c r="N2106" s="38">
        <f>INT(B2106*0.2)</f>
        <v>13576899</v>
      </c>
      <c r="O2106" s="38">
        <f t="shared" si="98"/>
        <v>1795022</v>
      </c>
      <c r="P2106">
        <f>INT(L2106*2.5)</f>
        <v>10770135</v>
      </c>
      <c r="Q2106">
        <f>INT(L2106/4)</f>
        <v>1077013</v>
      </c>
      <c r="W2106" s="4" t="s">
        <v>8322</v>
      </c>
      <c r="X2106">
        <v>2</v>
      </c>
      <c r="Y2106" t="b">
        <f>IF(MOD(X2106,9)=0,N2106,IF(MOD(X2106,6)=0,N2106,IF(MOD(X2106,3)=0,N2106)))</f>
        <v>0</v>
      </c>
      <c r="Z2106" t="b">
        <f>IF(MOD(X2106,9)=0,O2106,IF(MOD(X2106,6)=0,O2106,IF(MOD(X2106,3)=0,O2106)))</f>
        <v>0</v>
      </c>
    </row>
    <row r="2107" spans="1:26">
      <c r="A2107" s="4" t="s">
        <v>2259</v>
      </c>
      <c r="B2107" s="3">
        <f>主线辅助!B2103</f>
        <v>67981125</v>
      </c>
      <c r="C2107" s="3">
        <v>8</v>
      </c>
      <c r="D2107" s="3">
        <v>104</v>
      </c>
      <c r="E2107" s="3">
        <v>3</v>
      </c>
      <c r="F2107" s="25">
        <f t="shared" si="96"/>
        <v>4744340</v>
      </c>
      <c r="G2107" s="25">
        <v>4314186</v>
      </c>
      <c r="H2107" s="26">
        <f>ROUND((F2107/4*5.5+F2107*2.7+F2107/4*10*1)*2,0)*C2107</f>
        <v>499104568</v>
      </c>
      <c r="I2107" s="26">
        <f t="shared" si="97"/>
        <v>453852368</v>
      </c>
      <c r="J2107" s="26"/>
      <c r="K2107" s="35">
        <f>MAX(G2107-MAX(G$5:G2106),0)</f>
        <v>6132</v>
      </c>
      <c r="L2107" s="35">
        <f>MAX(G$5:G2107)</f>
        <v>4314186</v>
      </c>
      <c r="M2107" s="3">
        <v>0.75</v>
      </c>
      <c r="N2107" s="38">
        <f>INT(B2107*0.2)</f>
        <v>13596225</v>
      </c>
      <c r="O2107" s="38">
        <f t="shared" si="98"/>
        <v>1797577</v>
      </c>
      <c r="P2107">
        <f>INT(L2107*2.5)</f>
        <v>10785465</v>
      </c>
      <c r="Q2107">
        <f>INT(L2107/4)</f>
        <v>1078546</v>
      </c>
      <c r="W2107" s="4" t="s">
        <v>8322</v>
      </c>
      <c r="X2107">
        <v>3</v>
      </c>
      <c r="Y2107">
        <f>IF(MOD(X2107,9)=0,N2107,IF(MOD(X2107,6)=0,N2107,IF(MOD(X2107,3)=0,N2107)))</f>
        <v>13596225</v>
      </c>
      <c r="Z2107">
        <f>IF(MOD(X2107,9)=0,O2107,IF(MOD(X2107,6)=0,O2107,IF(MOD(X2107,3)=0,O2107)))</f>
        <v>1797577</v>
      </c>
    </row>
    <row r="2108" spans="1:26">
      <c r="A2108" s="4" t="s">
        <v>2260</v>
      </c>
      <c r="B2108" s="3">
        <f>主线辅助!B2104</f>
        <v>68031625</v>
      </c>
      <c r="C2108" s="3">
        <v>8</v>
      </c>
      <c r="D2108" s="3">
        <v>104</v>
      </c>
      <c r="E2108" s="3">
        <v>3</v>
      </c>
      <c r="F2108" s="25">
        <f t="shared" si="96"/>
        <v>4747864</v>
      </c>
      <c r="G2108" s="25">
        <v>4317391</v>
      </c>
      <c r="H2108" s="26">
        <f>ROUND((F2108/4*5.5+F2108*2.7+F2108/4*10*1)*2,0)*C2108</f>
        <v>499475296</v>
      </c>
      <c r="I2108" s="26">
        <f t="shared" si="97"/>
        <v>454189536</v>
      </c>
      <c r="J2108" s="26"/>
      <c r="K2108" s="35">
        <f>MAX(G2108-MAX(G$5:G2107),0)</f>
        <v>3205</v>
      </c>
      <c r="L2108" s="35">
        <f>MAX(G$5:G2108)</f>
        <v>4317391</v>
      </c>
      <c r="M2108" s="3">
        <v>0.75</v>
      </c>
      <c r="N2108" s="38">
        <f>INT(B2108*0.2)</f>
        <v>13606325</v>
      </c>
      <c r="O2108" s="38">
        <f t="shared" si="98"/>
        <v>1798912</v>
      </c>
      <c r="P2108">
        <f>INT(L2108*2.5)</f>
        <v>10793477</v>
      </c>
      <c r="Q2108">
        <f>INT(L2108/4)</f>
        <v>1079347</v>
      </c>
      <c r="W2108" s="4" t="s">
        <v>8322</v>
      </c>
      <c r="X2108">
        <v>4</v>
      </c>
      <c r="Y2108" t="b">
        <f>IF(MOD(X2108,9)=0,N2108,IF(MOD(X2108,6)=0,N2108,IF(MOD(X2108,3)=0,N2108)))</f>
        <v>0</v>
      </c>
      <c r="Z2108" t="b">
        <f>IF(MOD(X2108,9)=0,O2108,IF(MOD(X2108,6)=0,O2108,IF(MOD(X2108,3)=0,O2108)))</f>
        <v>0</v>
      </c>
    </row>
    <row r="2109" spans="1:26">
      <c r="A2109" s="4" t="s">
        <v>2261</v>
      </c>
      <c r="B2109" s="3">
        <f>主线辅助!B2105</f>
        <v>68082129</v>
      </c>
      <c r="C2109" s="3">
        <v>8</v>
      </c>
      <c r="D2109" s="3">
        <v>104</v>
      </c>
      <c r="E2109" s="3">
        <v>3</v>
      </c>
      <c r="F2109" s="25">
        <f t="shared" si="96"/>
        <v>4751389</v>
      </c>
      <c r="G2109" s="25">
        <v>4320596</v>
      </c>
      <c r="H2109" s="26">
        <f>ROUND((F2109/4*5.5+F2109*2.7+F2109/4*10*1)*2,0)*C2109</f>
        <v>499846120</v>
      </c>
      <c r="I2109" s="26">
        <f t="shared" si="97"/>
        <v>454526696</v>
      </c>
      <c r="J2109" s="26"/>
      <c r="K2109" s="35">
        <f>MAX(G2109-MAX(G$5:G2108),0)</f>
        <v>3205</v>
      </c>
      <c r="L2109" s="35">
        <f>MAX(G$5:G2109)</f>
        <v>4320596</v>
      </c>
      <c r="M2109" s="3">
        <v>0.75</v>
      </c>
      <c r="N2109" s="38">
        <f>INT(B2109*0.2)</f>
        <v>13616425</v>
      </c>
      <c r="O2109" s="38">
        <f t="shared" si="98"/>
        <v>1800248</v>
      </c>
      <c r="P2109">
        <f>INT(L2109*2.5)</f>
        <v>10801490</v>
      </c>
      <c r="Q2109">
        <f>INT(L2109/4)</f>
        <v>1080149</v>
      </c>
      <c r="W2109" s="4" t="s">
        <v>8322</v>
      </c>
      <c r="X2109">
        <v>5</v>
      </c>
      <c r="Y2109" t="b">
        <f>IF(MOD(X2109,9)=0,N2109,IF(MOD(X2109,6)=0,N2109,IF(MOD(X2109,3)=0,N2109)))</f>
        <v>0</v>
      </c>
      <c r="Z2109" t="b">
        <f>IF(MOD(X2109,9)=0,O2109,IF(MOD(X2109,6)=0,O2109,IF(MOD(X2109,3)=0,O2109)))</f>
        <v>0</v>
      </c>
    </row>
    <row r="2110" spans="1:26">
      <c r="A2110" s="4" t="s">
        <v>2262</v>
      </c>
      <c r="B2110" s="3">
        <f>主线辅助!B2106</f>
        <v>68178970</v>
      </c>
      <c r="C2110" s="3">
        <v>8</v>
      </c>
      <c r="D2110" s="3">
        <v>104</v>
      </c>
      <c r="E2110" s="3">
        <v>3</v>
      </c>
      <c r="F2110" s="25">
        <f t="shared" si="96"/>
        <v>4758147</v>
      </c>
      <c r="G2110" s="25">
        <v>4326742</v>
      </c>
      <c r="H2110" s="26">
        <f>ROUND((F2110/4*5.5+F2110*2.7+F2110/4*10*1)*2,0)*C2110</f>
        <v>500557064</v>
      </c>
      <c r="I2110" s="26">
        <f t="shared" si="97"/>
        <v>455173256</v>
      </c>
      <c r="J2110" s="26"/>
      <c r="K2110" s="35">
        <f>MAX(G2110-MAX(G$5:G2109),0)</f>
        <v>6146</v>
      </c>
      <c r="L2110" s="35">
        <f>MAX(G$5:G2110)</f>
        <v>4326742</v>
      </c>
      <c r="M2110" s="3">
        <v>0.75</v>
      </c>
      <c r="N2110" s="38">
        <f>INT(B2110*0.2)</f>
        <v>13635794</v>
      </c>
      <c r="O2110" s="38">
        <f t="shared" si="98"/>
        <v>1802808</v>
      </c>
      <c r="P2110">
        <f>INT(L2110*2.5)</f>
        <v>10816855</v>
      </c>
      <c r="Q2110">
        <f>INT(L2110/4)</f>
        <v>1081685</v>
      </c>
      <c r="W2110" s="4" t="s">
        <v>8322</v>
      </c>
      <c r="X2110">
        <v>6</v>
      </c>
      <c r="Y2110">
        <f>IF(MOD(X2110,9)=0,N2110,IF(MOD(X2110,6)=0,N2110,IF(MOD(X2110,3)=0,N2110)))</f>
        <v>13635794</v>
      </c>
      <c r="Z2110">
        <f>IF(MOD(X2110,9)=0,O2110,IF(MOD(X2110,6)=0,O2110,IF(MOD(X2110,3)=0,O2110)))</f>
        <v>1802808</v>
      </c>
    </row>
    <row r="2111" spans="1:26">
      <c r="A2111" s="4" t="s">
        <v>2263</v>
      </c>
      <c r="B2111" s="3">
        <f>主线辅助!B2107</f>
        <v>68229533</v>
      </c>
      <c r="C2111" s="3">
        <v>8</v>
      </c>
      <c r="D2111" s="3">
        <v>104</v>
      </c>
      <c r="E2111" s="3">
        <v>3</v>
      </c>
      <c r="F2111" s="25">
        <f t="shared" si="96"/>
        <v>4761676</v>
      </c>
      <c r="G2111" s="25">
        <v>4329951</v>
      </c>
      <c r="H2111" s="26">
        <f>ROUND((F2111/4*5.5+F2111*2.7+F2111/4*10*1)*2,0)*C2111</f>
        <v>500928312</v>
      </c>
      <c r="I2111" s="26">
        <f t="shared" si="97"/>
        <v>455510848</v>
      </c>
      <c r="J2111" s="26"/>
      <c r="K2111" s="35">
        <f>MAX(G2111-MAX(G$5:G2110),0)</f>
        <v>3209</v>
      </c>
      <c r="L2111" s="35">
        <f>MAX(G$5:G2111)</f>
        <v>4329951</v>
      </c>
      <c r="M2111" s="3">
        <v>0.75</v>
      </c>
      <c r="N2111" s="38">
        <f>INT(B2111*0.2)</f>
        <v>13645906</v>
      </c>
      <c r="O2111" s="38">
        <f t="shared" si="98"/>
        <v>1804145</v>
      </c>
      <c r="P2111">
        <f>INT(L2111*2.5)</f>
        <v>10824877</v>
      </c>
      <c r="Q2111">
        <f>INT(L2111/4)</f>
        <v>1082487</v>
      </c>
      <c r="W2111" s="4" t="s">
        <v>8322</v>
      </c>
      <c r="X2111">
        <v>7</v>
      </c>
      <c r="Y2111" t="b">
        <f>IF(MOD(X2111,9)=0,N2111,IF(MOD(X2111,6)=0,N2111,IF(MOD(X2111,3)=0,N2111)))</f>
        <v>0</v>
      </c>
      <c r="Z2111" t="b">
        <f>IF(MOD(X2111,9)=0,O2111,IF(MOD(X2111,6)=0,O2111,IF(MOD(X2111,3)=0,O2111)))</f>
        <v>0</v>
      </c>
    </row>
    <row r="2112" spans="1:26">
      <c r="A2112" s="4" t="s">
        <v>2264</v>
      </c>
      <c r="B2112" s="3">
        <f>主线辅助!B2108</f>
        <v>68280104</v>
      </c>
      <c r="C2112" s="3">
        <v>8</v>
      </c>
      <c r="D2112" s="3">
        <v>104</v>
      </c>
      <c r="E2112" s="3">
        <v>3</v>
      </c>
      <c r="F2112" s="25">
        <f t="shared" si="96"/>
        <v>4765205</v>
      </c>
      <c r="G2112" s="25">
        <v>4333160</v>
      </c>
      <c r="H2112" s="26">
        <f>ROUND((F2112/4*5.5+F2112*2.7+F2112/4*10*1)*2,0)*C2112</f>
        <v>501299568</v>
      </c>
      <c r="I2112" s="26">
        <f t="shared" si="97"/>
        <v>455848432</v>
      </c>
      <c r="J2112" s="26"/>
      <c r="K2112" s="35">
        <f>MAX(G2112-MAX(G$5:G2111),0)</f>
        <v>3209</v>
      </c>
      <c r="L2112" s="35">
        <f>MAX(G$5:G2112)</f>
        <v>4333160</v>
      </c>
      <c r="M2112" s="3">
        <v>0.75</v>
      </c>
      <c r="N2112" s="38">
        <f>INT(B2112*0.2)</f>
        <v>13656020</v>
      </c>
      <c r="O2112" s="38">
        <f t="shared" si="98"/>
        <v>1805483</v>
      </c>
      <c r="P2112">
        <f>INT(L2112*2.5)</f>
        <v>10832900</v>
      </c>
      <c r="Q2112">
        <f>INT(L2112/4)</f>
        <v>1083290</v>
      </c>
      <c r="W2112" s="4" t="s">
        <v>8322</v>
      </c>
      <c r="X2112">
        <v>8</v>
      </c>
      <c r="Y2112" t="b">
        <f>IF(MOD(X2112,9)=0,N2112,IF(MOD(X2112,6)=0,N2112,IF(MOD(X2112,3)=0,N2112)))</f>
        <v>0</v>
      </c>
      <c r="Z2112" t="b">
        <f>IF(MOD(X2112,9)=0,O2112,IF(MOD(X2112,6)=0,O2112,IF(MOD(X2112,3)=0,O2112)))</f>
        <v>0</v>
      </c>
    </row>
    <row r="2113" spans="1:26">
      <c r="A2113" s="4" t="s">
        <v>2265</v>
      </c>
      <c r="B2113" s="3">
        <f>主线辅助!B2109</f>
        <v>68377149</v>
      </c>
      <c r="C2113" s="3">
        <v>8</v>
      </c>
      <c r="D2113" s="3">
        <v>104</v>
      </c>
      <c r="E2113" s="3">
        <v>3</v>
      </c>
      <c r="F2113" s="25">
        <f t="shared" si="96"/>
        <v>4771978</v>
      </c>
      <c r="G2113" s="25">
        <v>4339318</v>
      </c>
      <c r="H2113" s="26">
        <f>ROUND((F2113/4*5.5+F2113*2.7+F2113/4*10*1)*2,0)*C2113</f>
        <v>502012088</v>
      </c>
      <c r="I2113" s="26">
        <f t="shared" si="97"/>
        <v>456496256</v>
      </c>
      <c r="J2113" s="26"/>
      <c r="K2113" s="35">
        <f>MAX(G2113-MAX(G$5:G2112),0)</f>
        <v>6158</v>
      </c>
      <c r="L2113" s="35">
        <f>MAX(G$5:G2113)</f>
        <v>4339318</v>
      </c>
      <c r="M2113" s="3">
        <v>0.75</v>
      </c>
      <c r="N2113" s="38">
        <f>INT(B2113*0.2)</f>
        <v>13675429</v>
      </c>
      <c r="O2113" s="38">
        <f t="shared" si="98"/>
        <v>1808048</v>
      </c>
      <c r="P2113">
        <f>INT(L2113*2.5)</f>
        <v>10848295</v>
      </c>
      <c r="Q2113">
        <f>INT(L2113/4)</f>
        <v>1084829</v>
      </c>
      <c r="W2113" s="4" t="s">
        <v>8322</v>
      </c>
      <c r="X2113">
        <v>9</v>
      </c>
      <c r="Y2113">
        <f>IF(MOD(X2113,9)=0,N2113,IF(MOD(X2113,6)=0,N2113,IF(MOD(X2113,3)=0,N2113)))</f>
        <v>13675429</v>
      </c>
      <c r="Z2113">
        <f>IF(MOD(X2113,9)=0,O2113,IF(MOD(X2113,6)=0,O2113,IF(MOD(X2113,3)=0,O2113)))</f>
        <v>1808048</v>
      </c>
    </row>
    <row r="2114" spans="1:26">
      <c r="A2114" s="4" t="s">
        <v>433</v>
      </c>
      <c r="B2114" s="3">
        <f>主线辅助!B2110</f>
        <v>68427778</v>
      </c>
      <c r="C2114" s="3">
        <v>8</v>
      </c>
      <c r="D2114" s="3">
        <v>104</v>
      </c>
      <c r="E2114" s="3">
        <v>3</v>
      </c>
      <c r="F2114" s="25">
        <f t="shared" si="96"/>
        <v>4775511</v>
      </c>
      <c r="G2114" s="25">
        <v>4342532</v>
      </c>
      <c r="H2114" s="26">
        <f>ROUND((F2114/4*5.5+F2114*2.7+F2114/4*10*1)*2,0)*C2114</f>
        <v>502383760</v>
      </c>
      <c r="I2114" s="26">
        <f t="shared" si="97"/>
        <v>456834368</v>
      </c>
      <c r="J2114" s="26"/>
      <c r="K2114" s="35">
        <f>MAX(G2114-MAX(G$5:G2113),0)</f>
        <v>3214</v>
      </c>
      <c r="L2114" s="35">
        <f>MAX(G$5:G2114)</f>
        <v>4342532</v>
      </c>
      <c r="M2114" s="3">
        <v>0.75</v>
      </c>
      <c r="N2114" s="38">
        <f>INT(B2114*0.2)</f>
        <v>13685555</v>
      </c>
      <c r="O2114" s="38">
        <f t="shared" si="98"/>
        <v>1809388</v>
      </c>
      <c r="P2114">
        <f>INT(L2114*2.5)</f>
        <v>10856330</v>
      </c>
      <c r="Q2114">
        <f>INT(L2114/4)</f>
        <v>1085633</v>
      </c>
      <c r="W2114" s="4" t="s">
        <v>8322</v>
      </c>
      <c r="X2114">
        <v>10</v>
      </c>
      <c r="Y2114" t="b">
        <f>IF(MOD(X2114,9)=0,N2114,IF(MOD(X2114,6)=0,N2114,IF(MOD(X2114,3)=0,N2114)))</f>
        <v>0</v>
      </c>
      <c r="Z2114" t="b">
        <f>IF(MOD(X2114,9)=0,O2114,IF(MOD(X2114,6)=0,O2114,IF(MOD(X2114,3)=0,O2114)))</f>
        <v>0</v>
      </c>
    </row>
    <row r="2115" spans="1:26">
      <c r="A2115" s="4" t="s">
        <v>2266</v>
      </c>
      <c r="B2115" s="3">
        <f>主线辅助!B2111</f>
        <v>68732039</v>
      </c>
      <c r="C2115" s="3">
        <v>8</v>
      </c>
      <c r="D2115" s="3">
        <v>104</v>
      </c>
      <c r="E2115" s="3">
        <v>3</v>
      </c>
      <c r="F2115" s="25">
        <f t="shared" si="96"/>
        <v>4796745</v>
      </c>
      <c r="G2115" s="25">
        <v>4361840</v>
      </c>
      <c r="H2115" s="26">
        <f>ROUND((F2115/4*5.5+F2115*2.7+F2115/4*10*1)*2,0)*C2115</f>
        <v>504617576</v>
      </c>
      <c r="I2115" s="26">
        <f t="shared" si="97"/>
        <v>458865568</v>
      </c>
      <c r="J2115" s="26"/>
      <c r="K2115" s="35">
        <f>MAX(G2115-MAX(G$5:G2114),0)</f>
        <v>19308</v>
      </c>
      <c r="L2115" s="35">
        <f>MAX(G$5:G2115)</f>
        <v>4361840</v>
      </c>
      <c r="M2115" s="3">
        <v>0.75</v>
      </c>
      <c r="N2115" s="38">
        <f>INT(B2115*0.2)</f>
        <v>13746407</v>
      </c>
      <c r="O2115" s="38">
        <f t="shared" si="98"/>
        <v>1817433</v>
      </c>
      <c r="P2115">
        <f>INT(L2115*2.5)</f>
        <v>10904600</v>
      </c>
      <c r="Q2115">
        <f>INT(L2115/4)</f>
        <v>1090460</v>
      </c>
      <c r="W2115" s="4" t="s">
        <v>8323</v>
      </c>
      <c r="X2115">
        <v>1</v>
      </c>
      <c r="Y2115" t="b">
        <f>IF(MOD(X2115,9)=0,N2115,IF(MOD(X2115,6)=0,N2115,IF(MOD(X2115,3)=0,N2115)))</f>
        <v>0</v>
      </c>
      <c r="Z2115" t="b">
        <f>IF(MOD(X2115,9)=0,O2115,IF(MOD(X2115,6)=0,O2115,IF(MOD(X2115,3)=0,O2115)))</f>
        <v>0</v>
      </c>
    </row>
    <row r="2116" spans="1:26">
      <c r="A2116" s="4" t="s">
        <v>2267</v>
      </c>
      <c r="B2116" s="3">
        <f>主线辅助!B2112</f>
        <v>68782729</v>
      </c>
      <c r="C2116" s="3">
        <v>8</v>
      </c>
      <c r="D2116" s="3">
        <v>104</v>
      </c>
      <c r="E2116" s="3">
        <v>3</v>
      </c>
      <c r="F2116" s="25">
        <f t="shared" si="96"/>
        <v>4800283</v>
      </c>
      <c r="G2116" s="25">
        <v>4365057</v>
      </c>
      <c r="H2116" s="26">
        <f>ROUND((F2116/4*5.5+F2116*2.7+F2116/4*10*1)*2,0)*C2116</f>
        <v>504989768</v>
      </c>
      <c r="I2116" s="26">
        <f t="shared" si="97"/>
        <v>459204000</v>
      </c>
      <c r="J2116" s="26"/>
      <c r="K2116" s="35">
        <f>MAX(G2116-MAX(G$5:G2115),0)</f>
        <v>3217</v>
      </c>
      <c r="L2116" s="35">
        <f>MAX(G$5:G2116)</f>
        <v>4365057</v>
      </c>
      <c r="M2116" s="3">
        <v>0.75</v>
      </c>
      <c r="N2116" s="38">
        <f>INT(B2116*0.2)</f>
        <v>13756545</v>
      </c>
      <c r="O2116" s="38">
        <f t="shared" si="98"/>
        <v>1818773</v>
      </c>
      <c r="P2116">
        <f>INT(L2116*2.5)</f>
        <v>10912642</v>
      </c>
      <c r="Q2116">
        <f>INT(L2116/4)</f>
        <v>1091264</v>
      </c>
      <c r="W2116" s="4" t="s">
        <v>8323</v>
      </c>
      <c r="X2116">
        <v>2</v>
      </c>
      <c r="Y2116" t="b">
        <f>IF(MOD(X2116,9)=0,N2116,IF(MOD(X2116,6)=0,N2116,IF(MOD(X2116,3)=0,N2116)))</f>
        <v>0</v>
      </c>
      <c r="Z2116" t="b">
        <f>IF(MOD(X2116,9)=0,O2116,IF(MOD(X2116,6)=0,O2116,IF(MOD(X2116,3)=0,O2116)))</f>
        <v>0</v>
      </c>
    </row>
    <row r="2117" spans="1:26">
      <c r="A2117" s="4" t="s">
        <v>2268</v>
      </c>
      <c r="B2117" s="3">
        <f>主线辅助!B2113</f>
        <v>68880082</v>
      </c>
      <c r="C2117" s="3">
        <v>8</v>
      </c>
      <c r="D2117" s="3">
        <v>104</v>
      </c>
      <c r="E2117" s="3">
        <v>3</v>
      </c>
      <c r="F2117" s="25">
        <f t="shared" si="96"/>
        <v>4807077</v>
      </c>
      <c r="G2117" s="25">
        <v>4371235</v>
      </c>
      <c r="H2117" s="26">
        <f>ROUND((F2117/4*5.5+F2117*2.7+F2117/4*10*1)*2,0)*C2117</f>
        <v>505704504</v>
      </c>
      <c r="I2117" s="26">
        <f t="shared" si="97"/>
        <v>459853920</v>
      </c>
      <c r="J2117" s="26"/>
      <c r="K2117" s="35">
        <f>MAX(G2117-MAX(G$5:G2116),0)</f>
        <v>6178</v>
      </c>
      <c r="L2117" s="35">
        <f>MAX(G$5:G2117)</f>
        <v>4371235</v>
      </c>
      <c r="M2117" s="3">
        <v>0.75</v>
      </c>
      <c r="N2117" s="38">
        <f>INT(B2117*0.2)</f>
        <v>13776016</v>
      </c>
      <c r="O2117" s="38">
        <f t="shared" si="98"/>
        <v>1821347</v>
      </c>
      <c r="P2117">
        <f>INT(L2117*2.5)</f>
        <v>10928087</v>
      </c>
      <c r="Q2117">
        <f>INT(L2117/4)</f>
        <v>1092808</v>
      </c>
      <c r="W2117" s="4" t="s">
        <v>8323</v>
      </c>
      <c r="X2117">
        <v>3</v>
      </c>
      <c r="Y2117">
        <f>IF(MOD(X2117,9)=0,N2117,IF(MOD(X2117,6)=0,N2117,IF(MOD(X2117,3)=0,N2117)))</f>
        <v>13776016</v>
      </c>
      <c r="Z2117">
        <f>IF(MOD(X2117,9)=0,O2117,IF(MOD(X2117,6)=0,O2117,IF(MOD(X2117,3)=0,O2117)))</f>
        <v>1821347</v>
      </c>
    </row>
    <row r="2118" spans="1:26">
      <c r="A2118" s="4" t="s">
        <v>2269</v>
      </c>
      <c r="B2118" s="3">
        <f>主线辅助!B2114</f>
        <v>68930830</v>
      </c>
      <c r="C2118" s="3">
        <v>8</v>
      </c>
      <c r="D2118" s="3">
        <v>104</v>
      </c>
      <c r="E2118" s="3">
        <v>3</v>
      </c>
      <c r="F2118" s="25">
        <f t="shared" ref="F2118:F2181" si="99">INT(B2118/(5-1.9)/C2118/(D2118/2.7)*100/1.5)</f>
        <v>4810619</v>
      </c>
      <c r="G2118" s="25">
        <v>4374456</v>
      </c>
      <c r="H2118" s="26">
        <f>ROUND((F2118/4*5.5+F2118*2.7+F2118/4*10*1)*2,0)*C2118</f>
        <v>506077120</v>
      </c>
      <c r="I2118" s="26">
        <f t="shared" ref="I2118:I2181" si="100">ROUND((G2118/4*5.5+G2118*2.7+G2118/4*10*1)*2,0)*C2118</f>
        <v>460192768</v>
      </c>
      <c r="J2118" s="26"/>
      <c r="K2118" s="35">
        <f>MAX(G2118-MAX(G$5:G2117),0)</f>
        <v>3221</v>
      </c>
      <c r="L2118" s="35">
        <f>MAX(G$5:G2118)</f>
        <v>4374456</v>
      </c>
      <c r="M2118" s="3">
        <v>0.75</v>
      </c>
      <c r="N2118" s="38">
        <f>INT(B2118*0.2)</f>
        <v>13786166</v>
      </c>
      <c r="O2118" s="38">
        <f t="shared" ref="O2118:O2181" si="101">INT((P2118/15)+Q2118)</f>
        <v>1822690</v>
      </c>
      <c r="P2118">
        <f>INT(L2118*2.5)</f>
        <v>10936140</v>
      </c>
      <c r="Q2118">
        <f>INT(L2118/4)</f>
        <v>1093614</v>
      </c>
      <c r="W2118" s="4" t="s">
        <v>8323</v>
      </c>
      <c r="X2118">
        <v>4</v>
      </c>
      <c r="Y2118" t="b">
        <f>IF(MOD(X2118,9)=0,N2118,IF(MOD(X2118,6)=0,N2118,IF(MOD(X2118,3)=0,N2118)))</f>
        <v>0</v>
      </c>
      <c r="Z2118" t="b">
        <f>IF(MOD(X2118,9)=0,O2118,IF(MOD(X2118,6)=0,O2118,IF(MOD(X2118,3)=0,O2118)))</f>
        <v>0</v>
      </c>
    </row>
    <row r="2119" spans="1:26">
      <c r="A2119" s="4" t="s">
        <v>2270</v>
      </c>
      <c r="B2119" s="3">
        <f>主线辅助!B2115</f>
        <v>68981585</v>
      </c>
      <c r="C2119" s="3">
        <v>8</v>
      </c>
      <c r="D2119" s="3">
        <v>104</v>
      </c>
      <c r="E2119" s="3">
        <v>3</v>
      </c>
      <c r="F2119" s="25">
        <f t="shared" si="99"/>
        <v>4814161</v>
      </c>
      <c r="G2119" s="25">
        <v>4377677</v>
      </c>
      <c r="H2119" s="26">
        <f>ROUND((F2119/4*5.5+F2119*2.7+F2119/4*10*1)*2,0)*C2119</f>
        <v>506449736</v>
      </c>
      <c r="I2119" s="26">
        <f t="shared" si="100"/>
        <v>460531624</v>
      </c>
      <c r="J2119" s="26"/>
      <c r="K2119" s="35">
        <f>MAX(G2119-MAX(G$5:G2118),0)</f>
        <v>3221</v>
      </c>
      <c r="L2119" s="35">
        <f>MAX(G$5:G2119)</f>
        <v>4377677</v>
      </c>
      <c r="M2119" s="3">
        <v>0.75</v>
      </c>
      <c r="N2119" s="38">
        <f>INT(B2119*0.2)</f>
        <v>13796317</v>
      </c>
      <c r="O2119" s="38">
        <f t="shared" si="101"/>
        <v>1824031</v>
      </c>
      <c r="P2119">
        <f>INT(L2119*2.5)</f>
        <v>10944192</v>
      </c>
      <c r="Q2119">
        <f>INT(L2119/4)</f>
        <v>1094419</v>
      </c>
      <c r="W2119" s="4" t="s">
        <v>8323</v>
      </c>
      <c r="X2119">
        <v>5</v>
      </c>
      <c r="Y2119" t="b">
        <f>IF(MOD(X2119,9)=0,N2119,IF(MOD(X2119,6)=0,N2119,IF(MOD(X2119,3)=0,N2119)))</f>
        <v>0</v>
      </c>
      <c r="Z2119" t="b">
        <f>IF(MOD(X2119,9)=0,O2119,IF(MOD(X2119,6)=0,O2119,IF(MOD(X2119,3)=0,O2119)))</f>
        <v>0</v>
      </c>
    </row>
    <row r="2120" spans="1:26">
      <c r="A2120" s="4" t="s">
        <v>2271</v>
      </c>
      <c r="B2120" s="3">
        <f>主线辅助!B2116</f>
        <v>69079144</v>
      </c>
      <c r="C2120" s="3">
        <v>8</v>
      </c>
      <c r="D2120" s="3">
        <v>104</v>
      </c>
      <c r="E2120" s="3">
        <v>3</v>
      </c>
      <c r="F2120" s="25">
        <f t="shared" si="99"/>
        <v>4820970</v>
      </c>
      <c r="G2120" s="25">
        <v>4383868</v>
      </c>
      <c r="H2120" s="26">
        <f>ROUND((F2120/4*5.5+F2120*2.7+F2120/4*10*1)*2,0)*C2120</f>
        <v>507166048</v>
      </c>
      <c r="I2120" s="26">
        <f t="shared" si="100"/>
        <v>461182912</v>
      </c>
      <c r="J2120" s="26"/>
      <c r="K2120" s="35">
        <f>MAX(G2120-MAX(G$5:G2119),0)</f>
        <v>6191</v>
      </c>
      <c r="L2120" s="35">
        <f>MAX(G$5:G2120)</f>
        <v>4383868</v>
      </c>
      <c r="M2120" s="3">
        <v>0.75</v>
      </c>
      <c r="N2120" s="38">
        <f>INT(B2120*0.2)</f>
        <v>13815828</v>
      </c>
      <c r="O2120" s="38">
        <f t="shared" si="101"/>
        <v>1826611</v>
      </c>
      <c r="P2120">
        <f>INT(L2120*2.5)</f>
        <v>10959670</v>
      </c>
      <c r="Q2120">
        <f>INT(L2120/4)</f>
        <v>1095967</v>
      </c>
      <c r="W2120" s="4" t="s">
        <v>8323</v>
      </c>
      <c r="X2120">
        <v>6</v>
      </c>
      <c r="Y2120">
        <f>IF(MOD(X2120,9)=0,N2120,IF(MOD(X2120,6)=0,N2120,IF(MOD(X2120,3)=0,N2120)))</f>
        <v>13815828</v>
      </c>
      <c r="Z2120">
        <f>IF(MOD(X2120,9)=0,O2120,IF(MOD(X2120,6)=0,O2120,IF(MOD(X2120,3)=0,O2120)))</f>
        <v>1826611</v>
      </c>
    </row>
    <row r="2121" spans="1:26">
      <c r="A2121" s="4" t="s">
        <v>2272</v>
      </c>
      <c r="B2121" s="3">
        <f>主线辅助!B2117</f>
        <v>69129957</v>
      </c>
      <c r="C2121" s="3">
        <v>8</v>
      </c>
      <c r="D2121" s="3">
        <v>104</v>
      </c>
      <c r="E2121" s="3">
        <v>3</v>
      </c>
      <c r="F2121" s="25">
        <f t="shared" si="99"/>
        <v>4824516</v>
      </c>
      <c r="G2121" s="25">
        <v>4387093</v>
      </c>
      <c r="H2121" s="26">
        <f>ROUND((F2121/4*5.5+F2121*2.7+F2121/4*10*1)*2,0)*C2121</f>
        <v>507539080</v>
      </c>
      <c r="I2121" s="26">
        <f t="shared" si="100"/>
        <v>461522184</v>
      </c>
      <c r="J2121" s="26"/>
      <c r="K2121" s="35">
        <f>MAX(G2121-MAX(G$5:G2120),0)</f>
        <v>3225</v>
      </c>
      <c r="L2121" s="35">
        <f>MAX(G$5:G2121)</f>
        <v>4387093</v>
      </c>
      <c r="M2121" s="3">
        <v>0.75</v>
      </c>
      <c r="N2121" s="38">
        <f>INT(B2121*0.2)</f>
        <v>13825991</v>
      </c>
      <c r="O2121" s="38">
        <f t="shared" si="101"/>
        <v>1827955</v>
      </c>
      <c r="P2121">
        <f>INT(L2121*2.5)</f>
        <v>10967732</v>
      </c>
      <c r="Q2121">
        <f>INT(L2121/4)</f>
        <v>1096773</v>
      </c>
      <c r="W2121" s="4" t="s">
        <v>8323</v>
      </c>
      <c r="X2121">
        <v>7</v>
      </c>
      <c r="Y2121" t="b">
        <f>IF(MOD(X2121,9)=0,N2121,IF(MOD(X2121,6)=0,N2121,IF(MOD(X2121,3)=0,N2121)))</f>
        <v>0</v>
      </c>
      <c r="Z2121" t="b">
        <f>IF(MOD(X2121,9)=0,O2121,IF(MOD(X2121,6)=0,O2121,IF(MOD(X2121,3)=0,O2121)))</f>
        <v>0</v>
      </c>
    </row>
    <row r="2122" spans="1:26">
      <c r="A2122" s="4" t="s">
        <v>2273</v>
      </c>
      <c r="B2122" s="3">
        <f>主线辅助!B2118</f>
        <v>69180779</v>
      </c>
      <c r="C2122" s="3">
        <v>8</v>
      </c>
      <c r="D2122" s="3">
        <v>104</v>
      </c>
      <c r="E2122" s="3">
        <v>3</v>
      </c>
      <c r="F2122" s="25">
        <f t="shared" si="99"/>
        <v>4828063</v>
      </c>
      <c r="G2122" s="25">
        <v>4390318</v>
      </c>
      <c r="H2122" s="26">
        <f>ROUND((F2122/4*5.5+F2122*2.7+F2122/4*10*1)*2,0)*C2122</f>
        <v>507912224</v>
      </c>
      <c r="I2122" s="26">
        <f t="shared" si="100"/>
        <v>461861456</v>
      </c>
      <c r="J2122" s="26"/>
      <c r="K2122" s="35">
        <f>MAX(G2122-MAX(G$5:G2121),0)</f>
        <v>3225</v>
      </c>
      <c r="L2122" s="35">
        <f>MAX(G$5:G2122)</f>
        <v>4390318</v>
      </c>
      <c r="M2122" s="3">
        <v>0.75</v>
      </c>
      <c r="N2122" s="38">
        <f>INT(B2122*0.2)</f>
        <v>13836155</v>
      </c>
      <c r="O2122" s="38">
        <f t="shared" si="101"/>
        <v>1829298</v>
      </c>
      <c r="P2122">
        <f>INT(L2122*2.5)</f>
        <v>10975795</v>
      </c>
      <c r="Q2122">
        <f>INT(L2122/4)</f>
        <v>1097579</v>
      </c>
      <c r="W2122" s="4" t="s">
        <v>8323</v>
      </c>
      <c r="X2122">
        <v>8</v>
      </c>
      <c r="Y2122" t="b">
        <f>IF(MOD(X2122,9)=0,N2122,IF(MOD(X2122,6)=0,N2122,IF(MOD(X2122,3)=0,N2122)))</f>
        <v>0</v>
      </c>
      <c r="Z2122" t="b">
        <f>IF(MOD(X2122,9)=0,O2122,IF(MOD(X2122,6)=0,O2122,IF(MOD(X2122,3)=0,O2122)))</f>
        <v>0</v>
      </c>
    </row>
    <row r="2123" spans="1:26">
      <c r="A2123" s="4" t="s">
        <v>2274</v>
      </c>
      <c r="B2123" s="3">
        <f>主线辅助!B2119</f>
        <v>69278545</v>
      </c>
      <c r="C2123" s="3">
        <v>8</v>
      </c>
      <c r="D2123" s="3">
        <v>104</v>
      </c>
      <c r="E2123" s="3">
        <v>3</v>
      </c>
      <c r="F2123" s="25">
        <f t="shared" si="99"/>
        <v>4834886</v>
      </c>
      <c r="G2123" s="25">
        <v>4396523</v>
      </c>
      <c r="H2123" s="26">
        <f>ROUND((F2123/4*5.5+F2123*2.7+F2123/4*10*1)*2,0)*C2123</f>
        <v>508630008</v>
      </c>
      <c r="I2123" s="26">
        <f t="shared" si="100"/>
        <v>462514216</v>
      </c>
      <c r="J2123" s="26"/>
      <c r="K2123" s="35">
        <f>MAX(G2123-MAX(G$5:G2122),0)</f>
        <v>6205</v>
      </c>
      <c r="L2123" s="35">
        <f>MAX(G$5:G2123)</f>
        <v>4396523</v>
      </c>
      <c r="M2123" s="3">
        <v>0.75</v>
      </c>
      <c r="N2123" s="38">
        <f>INT(B2123*0.2)</f>
        <v>13855709</v>
      </c>
      <c r="O2123" s="38">
        <f t="shared" si="101"/>
        <v>1831883</v>
      </c>
      <c r="P2123">
        <f>INT(L2123*2.5)</f>
        <v>10991307</v>
      </c>
      <c r="Q2123">
        <f>INT(L2123/4)</f>
        <v>1099130</v>
      </c>
      <c r="W2123" s="4" t="s">
        <v>8323</v>
      </c>
      <c r="X2123">
        <v>9</v>
      </c>
      <c r="Y2123">
        <f>IF(MOD(X2123,9)=0,N2123,IF(MOD(X2123,6)=0,N2123,IF(MOD(X2123,3)=0,N2123)))</f>
        <v>13855709</v>
      </c>
      <c r="Z2123">
        <f>IF(MOD(X2123,9)=0,O2123,IF(MOD(X2123,6)=0,O2123,IF(MOD(X2123,3)=0,O2123)))</f>
        <v>1831883</v>
      </c>
    </row>
    <row r="2124" spans="1:26">
      <c r="A2124" s="4" t="s">
        <v>435</v>
      </c>
      <c r="B2124" s="3">
        <f>主线辅助!B2120</f>
        <v>69329425</v>
      </c>
      <c r="C2124" s="3">
        <v>8</v>
      </c>
      <c r="D2124" s="3">
        <v>104</v>
      </c>
      <c r="E2124" s="3">
        <v>3</v>
      </c>
      <c r="F2124" s="25">
        <f t="shared" si="99"/>
        <v>4838436</v>
      </c>
      <c r="G2124" s="25">
        <v>4399751</v>
      </c>
      <c r="H2124" s="26">
        <f>ROUND((F2124/4*5.5+F2124*2.7+F2124/4*10*1)*2,0)*C2124</f>
        <v>509003464</v>
      </c>
      <c r="I2124" s="26">
        <f t="shared" si="100"/>
        <v>462853808</v>
      </c>
      <c r="J2124" s="26"/>
      <c r="K2124" s="35">
        <f>MAX(G2124-MAX(G$5:G2123),0)</f>
        <v>3228</v>
      </c>
      <c r="L2124" s="35">
        <f>MAX(G$5:G2124)</f>
        <v>4399751</v>
      </c>
      <c r="M2124" s="3">
        <v>0.75</v>
      </c>
      <c r="N2124" s="38">
        <f>INT(B2124*0.2)</f>
        <v>13865885</v>
      </c>
      <c r="O2124" s="38">
        <f t="shared" si="101"/>
        <v>1833228</v>
      </c>
      <c r="P2124">
        <f>INT(L2124*2.5)</f>
        <v>10999377</v>
      </c>
      <c r="Q2124">
        <f>INT(L2124/4)</f>
        <v>1099937</v>
      </c>
      <c r="W2124" s="4" t="s">
        <v>8323</v>
      </c>
      <c r="X2124">
        <v>10</v>
      </c>
      <c r="Y2124" t="b">
        <f>IF(MOD(X2124,9)=0,N2124,IF(MOD(X2124,6)=0,N2124,IF(MOD(X2124,3)=0,N2124)))</f>
        <v>0</v>
      </c>
      <c r="Z2124" t="b">
        <f>IF(MOD(X2124,9)=0,O2124,IF(MOD(X2124,6)=0,O2124,IF(MOD(X2124,3)=0,O2124)))</f>
        <v>0</v>
      </c>
    </row>
    <row r="2125" spans="1:26">
      <c r="A2125" s="4" t="s">
        <v>2275</v>
      </c>
      <c r="B2125" s="3">
        <f>主线辅助!B2121</f>
        <v>69635722</v>
      </c>
      <c r="C2125" s="3">
        <v>8</v>
      </c>
      <c r="D2125" s="3">
        <v>104</v>
      </c>
      <c r="E2125" s="3">
        <v>3</v>
      </c>
      <c r="F2125" s="25">
        <f t="shared" si="99"/>
        <v>4859813</v>
      </c>
      <c r="G2125" s="25">
        <v>4419190</v>
      </c>
      <c r="H2125" s="26">
        <f>ROUND((F2125/4*5.5+F2125*2.7+F2125/4*10*1)*2,0)*C2125</f>
        <v>511252328</v>
      </c>
      <c r="I2125" s="26">
        <f t="shared" si="100"/>
        <v>464898792</v>
      </c>
      <c r="J2125" s="26"/>
      <c r="K2125" s="35">
        <f>MAX(G2125-MAX(G$5:G2124),0)</f>
        <v>19439</v>
      </c>
      <c r="L2125" s="35">
        <f>MAX(G$5:G2125)</f>
        <v>4419190</v>
      </c>
      <c r="M2125" s="3">
        <v>0.75</v>
      </c>
      <c r="N2125" s="38">
        <f>INT(B2125*0.2)</f>
        <v>13927144</v>
      </c>
      <c r="O2125" s="38">
        <f t="shared" si="101"/>
        <v>1841328</v>
      </c>
      <c r="P2125">
        <f>INT(L2125*2.5)</f>
        <v>11047975</v>
      </c>
      <c r="Q2125">
        <f>INT(L2125/4)</f>
        <v>1104797</v>
      </c>
      <c r="W2125" s="4" t="s">
        <v>8324</v>
      </c>
      <c r="X2125">
        <v>1</v>
      </c>
      <c r="Y2125" t="b">
        <f>IF(MOD(X2125,9)=0,N2125,IF(MOD(X2125,6)=0,N2125,IF(MOD(X2125,3)=0,N2125)))</f>
        <v>0</v>
      </c>
      <c r="Z2125" t="b">
        <f>IF(MOD(X2125,9)=0,O2125,IF(MOD(X2125,6)=0,O2125,IF(MOD(X2125,3)=0,O2125)))</f>
        <v>0</v>
      </c>
    </row>
    <row r="2126" spans="1:26">
      <c r="A2126" s="4" t="s">
        <v>2276</v>
      </c>
      <c r="B2126" s="3">
        <f>主线辅助!B2122</f>
        <v>69686660</v>
      </c>
      <c r="C2126" s="3">
        <v>8</v>
      </c>
      <c r="D2126" s="3">
        <v>104</v>
      </c>
      <c r="E2126" s="3">
        <v>3</v>
      </c>
      <c r="F2126" s="25">
        <f t="shared" si="99"/>
        <v>4863368</v>
      </c>
      <c r="G2126" s="25">
        <v>4422422</v>
      </c>
      <c r="H2126" s="26">
        <f>ROUND((F2126/4*5.5+F2126*2.7+F2126/4*10*1)*2,0)*C2126</f>
        <v>511626312</v>
      </c>
      <c r="I2126" s="26">
        <f t="shared" si="100"/>
        <v>465238792</v>
      </c>
      <c r="J2126" s="26"/>
      <c r="K2126" s="35">
        <f>MAX(G2126-MAX(G$5:G2125),0)</f>
        <v>3232</v>
      </c>
      <c r="L2126" s="35">
        <f>MAX(G$5:G2126)</f>
        <v>4422422</v>
      </c>
      <c r="M2126" s="3">
        <v>0.75</v>
      </c>
      <c r="N2126" s="38">
        <f>INT(B2126*0.2)</f>
        <v>13937332</v>
      </c>
      <c r="O2126" s="38">
        <f t="shared" si="101"/>
        <v>1842675</v>
      </c>
      <c r="P2126">
        <f>INT(L2126*2.5)</f>
        <v>11056055</v>
      </c>
      <c r="Q2126">
        <f>INT(L2126/4)</f>
        <v>1105605</v>
      </c>
      <c r="W2126" s="4" t="s">
        <v>8324</v>
      </c>
      <c r="X2126">
        <v>2</v>
      </c>
      <c r="Y2126" t="b">
        <f>IF(MOD(X2126,9)=0,N2126,IF(MOD(X2126,6)=0,N2126,IF(MOD(X2126,3)=0,N2126)))</f>
        <v>0</v>
      </c>
      <c r="Z2126" t="b">
        <f>IF(MOD(X2126,9)=0,O2126,IF(MOD(X2126,6)=0,O2126,IF(MOD(X2126,3)=0,O2126)))</f>
        <v>0</v>
      </c>
    </row>
    <row r="2127" spans="1:26">
      <c r="A2127" s="4" t="s">
        <v>2277</v>
      </c>
      <c r="B2127" s="3">
        <f>主线辅助!B2123</f>
        <v>69784735</v>
      </c>
      <c r="C2127" s="3">
        <v>8</v>
      </c>
      <c r="D2127" s="3">
        <v>104</v>
      </c>
      <c r="E2127" s="3">
        <v>3</v>
      </c>
      <c r="F2127" s="25">
        <f t="shared" si="99"/>
        <v>4870212</v>
      </c>
      <c r="G2127" s="25">
        <v>4428646</v>
      </c>
      <c r="H2127" s="26">
        <f>ROUND((F2127/4*5.5+F2127*2.7+F2127/4*10*1)*2,0)*C2127</f>
        <v>512346304</v>
      </c>
      <c r="I2127" s="26">
        <f t="shared" si="100"/>
        <v>465893560</v>
      </c>
      <c r="J2127" s="26"/>
      <c r="K2127" s="35">
        <f>MAX(G2127-MAX(G$5:G2126),0)</f>
        <v>6224</v>
      </c>
      <c r="L2127" s="35">
        <f>MAX(G$5:G2127)</f>
        <v>4428646</v>
      </c>
      <c r="M2127" s="3">
        <v>0.75</v>
      </c>
      <c r="N2127" s="38">
        <f>INT(B2127*0.2)</f>
        <v>13956947</v>
      </c>
      <c r="O2127" s="38">
        <f t="shared" si="101"/>
        <v>1845268</v>
      </c>
      <c r="P2127">
        <f>INT(L2127*2.5)</f>
        <v>11071615</v>
      </c>
      <c r="Q2127">
        <f>INT(L2127/4)</f>
        <v>1107161</v>
      </c>
      <c r="W2127" s="4" t="s">
        <v>8324</v>
      </c>
      <c r="X2127">
        <v>3</v>
      </c>
      <c r="Y2127">
        <f>IF(MOD(X2127,9)=0,N2127,IF(MOD(X2127,6)=0,N2127,IF(MOD(X2127,3)=0,N2127)))</f>
        <v>13956947</v>
      </c>
      <c r="Z2127">
        <f>IF(MOD(X2127,9)=0,O2127,IF(MOD(X2127,6)=0,O2127,IF(MOD(X2127,3)=0,O2127)))</f>
        <v>1845268</v>
      </c>
    </row>
    <row r="2128" spans="1:26">
      <c r="A2128" s="4" t="s">
        <v>2278</v>
      </c>
      <c r="B2128" s="3">
        <f>主线辅助!B2124</f>
        <v>69835733</v>
      </c>
      <c r="C2128" s="3">
        <v>8</v>
      </c>
      <c r="D2128" s="3">
        <v>104</v>
      </c>
      <c r="E2128" s="3">
        <v>3</v>
      </c>
      <c r="F2128" s="25">
        <f t="shared" si="99"/>
        <v>4873771</v>
      </c>
      <c r="G2128" s="25">
        <v>4431882</v>
      </c>
      <c r="H2128" s="26">
        <f>ROUND((F2128/4*5.5+F2128*2.7+F2128/4*10*1)*2,0)*C2128</f>
        <v>512720712</v>
      </c>
      <c r="I2128" s="26">
        <f t="shared" si="100"/>
        <v>466233984</v>
      </c>
      <c r="J2128" s="26"/>
      <c r="K2128" s="35">
        <f>MAX(G2128-MAX(G$5:G2127),0)</f>
        <v>3236</v>
      </c>
      <c r="L2128" s="35">
        <f>MAX(G$5:G2128)</f>
        <v>4431882</v>
      </c>
      <c r="M2128" s="3">
        <v>0.75</v>
      </c>
      <c r="N2128" s="38">
        <f>INT(B2128*0.2)</f>
        <v>13967146</v>
      </c>
      <c r="O2128" s="38">
        <f t="shared" si="101"/>
        <v>1846617</v>
      </c>
      <c r="P2128">
        <f>INT(L2128*2.5)</f>
        <v>11079705</v>
      </c>
      <c r="Q2128">
        <f>INT(L2128/4)</f>
        <v>1107970</v>
      </c>
      <c r="W2128" s="4" t="s">
        <v>8324</v>
      </c>
      <c r="X2128">
        <v>4</v>
      </c>
      <c r="Y2128" t="b">
        <f>IF(MOD(X2128,9)=0,N2128,IF(MOD(X2128,6)=0,N2128,IF(MOD(X2128,3)=0,N2128)))</f>
        <v>0</v>
      </c>
      <c r="Z2128" t="b">
        <f>IF(MOD(X2128,9)=0,O2128,IF(MOD(X2128,6)=0,O2128,IF(MOD(X2128,3)=0,O2128)))</f>
        <v>0</v>
      </c>
    </row>
    <row r="2129" spans="1:26">
      <c r="A2129" s="4" t="s">
        <v>2279</v>
      </c>
      <c r="B2129" s="3">
        <f>主线辅助!B2125</f>
        <v>69886737</v>
      </c>
      <c r="C2129" s="3">
        <v>8</v>
      </c>
      <c r="D2129" s="3">
        <v>104</v>
      </c>
      <c r="E2129" s="3">
        <v>3</v>
      </c>
      <c r="F2129" s="25">
        <f t="shared" si="99"/>
        <v>4877331</v>
      </c>
      <c r="G2129" s="25">
        <v>4435119</v>
      </c>
      <c r="H2129" s="26">
        <f>ROUND((F2129/4*5.5+F2129*2.7+F2129/4*10*1)*2,0)*C2129</f>
        <v>513095224</v>
      </c>
      <c r="I2129" s="26">
        <f t="shared" si="100"/>
        <v>466574520</v>
      </c>
      <c r="J2129" s="26"/>
      <c r="K2129" s="35">
        <f>MAX(G2129-MAX(G$5:G2128),0)</f>
        <v>3237</v>
      </c>
      <c r="L2129" s="35">
        <f>MAX(G$5:G2129)</f>
        <v>4435119</v>
      </c>
      <c r="M2129" s="3">
        <v>0.75</v>
      </c>
      <c r="N2129" s="38">
        <f>INT(B2129*0.2)</f>
        <v>13977347</v>
      </c>
      <c r="O2129" s="38">
        <f t="shared" si="101"/>
        <v>1847965</v>
      </c>
      <c r="P2129">
        <f>INT(L2129*2.5)</f>
        <v>11087797</v>
      </c>
      <c r="Q2129">
        <f>INT(L2129/4)</f>
        <v>1108779</v>
      </c>
      <c r="W2129" s="4" t="s">
        <v>8324</v>
      </c>
      <c r="X2129">
        <v>5</v>
      </c>
      <c r="Y2129" t="b">
        <f>IF(MOD(X2129,9)=0,N2129,IF(MOD(X2129,6)=0,N2129,IF(MOD(X2129,3)=0,N2129)))</f>
        <v>0</v>
      </c>
      <c r="Z2129" t="b">
        <f>IF(MOD(X2129,9)=0,O2129,IF(MOD(X2129,6)=0,O2129,IF(MOD(X2129,3)=0,O2129)))</f>
        <v>0</v>
      </c>
    </row>
    <row r="2130" spans="1:26">
      <c r="A2130" s="4" t="s">
        <v>2280</v>
      </c>
      <c r="B2130" s="3">
        <f>主线辅助!B2126</f>
        <v>69985020</v>
      </c>
      <c r="C2130" s="3">
        <v>8</v>
      </c>
      <c r="D2130" s="3">
        <v>104</v>
      </c>
      <c r="E2130" s="3">
        <v>3</v>
      </c>
      <c r="F2130" s="25">
        <f t="shared" si="99"/>
        <v>4884190</v>
      </c>
      <c r="G2130" s="25">
        <v>4441357</v>
      </c>
      <c r="H2130" s="26">
        <f>ROUND((F2130/4*5.5+F2130*2.7+F2130/4*10*1)*2,0)*C2130</f>
        <v>513816792</v>
      </c>
      <c r="I2130" s="26">
        <f t="shared" si="100"/>
        <v>467230760</v>
      </c>
      <c r="J2130" s="26"/>
      <c r="K2130" s="35">
        <f>MAX(G2130-MAX(G$5:G2129),0)</f>
        <v>6238</v>
      </c>
      <c r="L2130" s="35">
        <f>MAX(G$5:G2130)</f>
        <v>4441357</v>
      </c>
      <c r="M2130" s="3">
        <v>0.75</v>
      </c>
      <c r="N2130" s="38">
        <f>INT(B2130*0.2)</f>
        <v>13997004</v>
      </c>
      <c r="O2130" s="38">
        <f t="shared" si="101"/>
        <v>1850565</v>
      </c>
      <c r="P2130">
        <f>INT(L2130*2.5)</f>
        <v>11103392</v>
      </c>
      <c r="Q2130">
        <f>INT(L2130/4)</f>
        <v>1110339</v>
      </c>
      <c r="W2130" s="4" t="s">
        <v>8324</v>
      </c>
      <c r="X2130">
        <v>6</v>
      </c>
      <c r="Y2130">
        <f>IF(MOD(X2130,9)=0,N2130,IF(MOD(X2130,6)=0,N2130,IF(MOD(X2130,3)=0,N2130)))</f>
        <v>13997004</v>
      </c>
      <c r="Z2130">
        <f>IF(MOD(X2130,9)=0,O2130,IF(MOD(X2130,6)=0,O2130,IF(MOD(X2130,3)=0,O2130)))</f>
        <v>1850565</v>
      </c>
    </row>
    <row r="2131" spans="1:26">
      <c r="A2131" s="4" t="s">
        <v>2281</v>
      </c>
      <c r="B2131" s="3">
        <f>主线辅助!B2127</f>
        <v>70036085</v>
      </c>
      <c r="C2131" s="3">
        <v>8</v>
      </c>
      <c r="D2131" s="3">
        <v>104</v>
      </c>
      <c r="E2131" s="3">
        <v>3</v>
      </c>
      <c r="F2131" s="25">
        <f t="shared" si="99"/>
        <v>4887754</v>
      </c>
      <c r="G2131" s="25">
        <v>4444597</v>
      </c>
      <c r="H2131" s="26">
        <f>ROUND((F2131/4*5.5+F2131*2.7+F2131/4*10*1)*2,0)*C2131</f>
        <v>514191720</v>
      </c>
      <c r="I2131" s="26">
        <f t="shared" si="100"/>
        <v>467571608</v>
      </c>
      <c r="J2131" s="26"/>
      <c r="K2131" s="35">
        <f>MAX(G2131-MAX(G$5:G2130),0)</f>
        <v>3240</v>
      </c>
      <c r="L2131" s="35">
        <f>MAX(G$5:G2131)</f>
        <v>4444597</v>
      </c>
      <c r="M2131" s="3">
        <v>0.75</v>
      </c>
      <c r="N2131" s="38">
        <f>INT(B2131*0.2)</f>
        <v>14007217</v>
      </c>
      <c r="O2131" s="38">
        <f t="shared" si="101"/>
        <v>1851915</v>
      </c>
      <c r="P2131">
        <f>INT(L2131*2.5)</f>
        <v>11111492</v>
      </c>
      <c r="Q2131">
        <f>INT(L2131/4)</f>
        <v>1111149</v>
      </c>
      <c r="W2131" s="4" t="s">
        <v>8324</v>
      </c>
      <c r="X2131">
        <v>7</v>
      </c>
      <c r="Y2131" t="b">
        <f>IF(MOD(X2131,9)=0,N2131,IF(MOD(X2131,6)=0,N2131,IF(MOD(X2131,3)=0,N2131)))</f>
        <v>0</v>
      </c>
      <c r="Z2131" t="b">
        <f>IF(MOD(X2131,9)=0,O2131,IF(MOD(X2131,6)=0,O2131,IF(MOD(X2131,3)=0,O2131)))</f>
        <v>0</v>
      </c>
    </row>
    <row r="2132" spans="1:26">
      <c r="A2132" s="4" t="s">
        <v>2282</v>
      </c>
      <c r="B2132" s="3">
        <f>主线辅助!B2128</f>
        <v>70087153</v>
      </c>
      <c r="C2132" s="3">
        <v>8</v>
      </c>
      <c r="D2132" s="3">
        <v>104</v>
      </c>
      <c r="E2132" s="3">
        <v>3</v>
      </c>
      <c r="F2132" s="25">
        <f t="shared" si="99"/>
        <v>4891318</v>
      </c>
      <c r="G2132" s="25">
        <v>4447838</v>
      </c>
      <c r="H2132" s="26">
        <f>ROUND((F2132/4*5.5+F2132*2.7+F2132/4*10*1)*2,0)*C2132</f>
        <v>514566656</v>
      </c>
      <c r="I2132" s="26">
        <f t="shared" si="100"/>
        <v>467912560</v>
      </c>
      <c r="J2132" s="26"/>
      <c r="K2132" s="35">
        <f>MAX(G2132-MAX(G$5:G2131),0)</f>
        <v>3241</v>
      </c>
      <c r="L2132" s="35">
        <f>MAX(G$5:G2132)</f>
        <v>4447838</v>
      </c>
      <c r="M2132" s="3">
        <v>0.75</v>
      </c>
      <c r="N2132" s="38">
        <f>INT(B2132*0.2)</f>
        <v>14017430</v>
      </c>
      <c r="O2132" s="38">
        <f t="shared" si="101"/>
        <v>1853265</v>
      </c>
      <c r="P2132">
        <f>INT(L2132*2.5)</f>
        <v>11119595</v>
      </c>
      <c r="Q2132">
        <f>INT(L2132/4)</f>
        <v>1111959</v>
      </c>
      <c r="W2132" s="4" t="s">
        <v>8324</v>
      </c>
      <c r="X2132">
        <v>8</v>
      </c>
      <c r="Y2132" t="b">
        <f>IF(MOD(X2132,9)=0,N2132,IF(MOD(X2132,6)=0,N2132,IF(MOD(X2132,3)=0,N2132)))</f>
        <v>0</v>
      </c>
      <c r="Z2132" t="b">
        <f>IF(MOD(X2132,9)=0,O2132,IF(MOD(X2132,6)=0,O2132,IF(MOD(X2132,3)=0,O2132)))</f>
        <v>0</v>
      </c>
    </row>
    <row r="2133" spans="1:26">
      <c r="A2133" s="4" t="s">
        <v>2283</v>
      </c>
      <c r="B2133" s="3">
        <f>主线辅助!B2129</f>
        <v>70185644</v>
      </c>
      <c r="C2133" s="3">
        <v>8</v>
      </c>
      <c r="D2133" s="3">
        <v>104</v>
      </c>
      <c r="E2133" s="3">
        <v>3</v>
      </c>
      <c r="F2133" s="25">
        <f t="shared" si="99"/>
        <v>4898191</v>
      </c>
      <c r="G2133" s="25">
        <v>4454088</v>
      </c>
      <c r="H2133" s="26">
        <f>ROUND((F2133/4*5.5+F2133*2.7+F2133/4*10*1)*2,0)*C2133</f>
        <v>515289696</v>
      </c>
      <c r="I2133" s="26">
        <f t="shared" si="100"/>
        <v>468570056</v>
      </c>
      <c r="J2133" s="26"/>
      <c r="K2133" s="35">
        <f>MAX(G2133-MAX(G$5:G2132),0)</f>
        <v>6250</v>
      </c>
      <c r="L2133" s="35">
        <f>MAX(G$5:G2133)</f>
        <v>4454088</v>
      </c>
      <c r="M2133" s="3">
        <v>0.75</v>
      </c>
      <c r="N2133" s="38">
        <f>INT(B2133*0.2)</f>
        <v>14037128</v>
      </c>
      <c r="O2133" s="38">
        <f t="shared" si="101"/>
        <v>1855870</v>
      </c>
      <c r="P2133">
        <f>INT(L2133*2.5)</f>
        <v>11135220</v>
      </c>
      <c r="Q2133">
        <f>INT(L2133/4)</f>
        <v>1113522</v>
      </c>
      <c r="W2133" s="4" t="s">
        <v>8324</v>
      </c>
      <c r="X2133">
        <v>9</v>
      </c>
      <c r="Y2133">
        <f>IF(MOD(X2133,9)=0,N2133,IF(MOD(X2133,6)=0,N2133,IF(MOD(X2133,3)=0,N2133)))</f>
        <v>14037128</v>
      </c>
      <c r="Z2133">
        <f>IF(MOD(X2133,9)=0,O2133,IF(MOD(X2133,6)=0,O2133,IF(MOD(X2133,3)=0,O2133)))</f>
        <v>1855870</v>
      </c>
    </row>
    <row r="2134" spans="1:26">
      <c r="A2134" s="4" t="s">
        <v>436</v>
      </c>
      <c r="B2134" s="3">
        <f>主线辅助!B2130</f>
        <v>70236773</v>
      </c>
      <c r="C2134" s="3">
        <v>8</v>
      </c>
      <c r="D2134" s="3">
        <v>104</v>
      </c>
      <c r="E2134" s="3">
        <v>3</v>
      </c>
      <c r="F2134" s="25">
        <f t="shared" si="99"/>
        <v>4901759</v>
      </c>
      <c r="G2134" s="25">
        <v>4457333</v>
      </c>
      <c r="H2134" s="26">
        <f>ROUND((F2134/4*5.5+F2134*2.7+F2134/4*10*1)*2,0)*C2134</f>
        <v>515665048</v>
      </c>
      <c r="I2134" s="26">
        <f t="shared" si="100"/>
        <v>468911432</v>
      </c>
      <c r="J2134" s="26"/>
      <c r="K2134" s="35">
        <f>MAX(G2134-MAX(G$5:G2133),0)</f>
        <v>3245</v>
      </c>
      <c r="L2134" s="35">
        <f>MAX(G$5:G2134)</f>
        <v>4457333</v>
      </c>
      <c r="M2134" s="3">
        <v>0.75</v>
      </c>
      <c r="N2134" s="38">
        <f>INT(B2134*0.2)</f>
        <v>14047354</v>
      </c>
      <c r="O2134" s="38">
        <f t="shared" si="101"/>
        <v>1857221</v>
      </c>
      <c r="P2134">
        <f>INT(L2134*2.5)</f>
        <v>11143332</v>
      </c>
      <c r="Q2134">
        <f>INT(L2134/4)</f>
        <v>1114333</v>
      </c>
      <c r="W2134" s="4" t="s">
        <v>8324</v>
      </c>
      <c r="X2134">
        <v>10</v>
      </c>
      <c r="Y2134" t="b">
        <f>IF(MOD(X2134,9)=0,N2134,IF(MOD(X2134,6)=0,N2134,IF(MOD(X2134,3)=0,N2134)))</f>
        <v>0</v>
      </c>
      <c r="Z2134" t="b">
        <f>IF(MOD(X2134,9)=0,O2134,IF(MOD(X2134,6)=0,O2134,IF(MOD(X2134,3)=0,O2134)))</f>
        <v>0</v>
      </c>
    </row>
    <row r="2135" spans="1:26">
      <c r="A2135" s="4" t="s">
        <v>2284</v>
      </c>
      <c r="B2135" s="3">
        <f>主线辅助!B2131</f>
        <v>70545112</v>
      </c>
      <c r="C2135" s="3">
        <v>8</v>
      </c>
      <c r="D2135" s="3">
        <v>104</v>
      </c>
      <c r="E2135" s="3">
        <v>3</v>
      </c>
      <c r="F2135" s="25">
        <f t="shared" si="99"/>
        <v>4923278</v>
      </c>
      <c r="G2135" s="25">
        <v>4476901</v>
      </c>
      <c r="H2135" s="26">
        <f>ROUND((F2135/4*5.5+F2135*2.7+F2135/4*10*1)*2,0)*C2135</f>
        <v>517928848</v>
      </c>
      <c r="I2135" s="26">
        <f t="shared" si="100"/>
        <v>470969984</v>
      </c>
      <c r="J2135" s="26"/>
      <c r="K2135" s="35">
        <f>MAX(G2135-MAX(G$5:G2134),0)</f>
        <v>19568</v>
      </c>
      <c r="L2135" s="35">
        <f>MAX(G$5:G2135)</f>
        <v>4476901</v>
      </c>
      <c r="M2135" s="3">
        <v>0.75</v>
      </c>
      <c r="N2135" s="38">
        <f>INT(B2135*0.2)</f>
        <v>14109022</v>
      </c>
      <c r="O2135" s="38">
        <f t="shared" si="101"/>
        <v>1865375</v>
      </c>
      <c r="P2135">
        <f>INT(L2135*2.5)</f>
        <v>11192252</v>
      </c>
      <c r="Q2135">
        <f>INT(L2135/4)</f>
        <v>1119225</v>
      </c>
      <c r="W2135" s="4" t="s">
        <v>8325</v>
      </c>
      <c r="X2135">
        <v>1</v>
      </c>
      <c r="Y2135" t="b">
        <f>IF(MOD(X2135,9)=0,N2135,IF(MOD(X2135,6)=0,N2135,IF(MOD(X2135,3)=0,N2135)))</f>
        <v>0</v>
      </c>
      <c r="Z2135" t="b">
        <f>IF(MOD(X2135,9)=0,O2135,IF(MOD(X2135,6)=0,O2135,IF(MOD(X2135,3)=0,O2135)))</f>
        <v>0</v>
      </c>
    </row>
    <row r="2136" spans="1:26">
      <c r="A2136" s="4" t="s">
        <v>2285</v>
      </c>
      <c r="B2136" s="3">
        <f>主线辅助!B2132</f>
        <v>70596298</v>
      </c>
      <c r="C2136" s="3">
        <v>8</v>
      </c>
      <c r="D2136" s="3">
        <v>104</v>
      </c>
      <c r="E2136" s="3">
        <v>3</v>
      </c>
      <c r="F2136" s="25">
        <f t="shared" si="99"/>
        <v>4926850</v>
      </c>
      <c r="G2136" s="25">
        <v>4480149</v>
      </c>
      <c r="H2136" s="26">
        <f>ROUND((F2136/4*5.5+F2136*2.7+F2136/4*10*1)*2,0)*C2136</f>
        <v>518304624</v>
      </c>
      <c r="I2136" s="26">
        <f t="shared" si="100"/>
        <v>471311672</v>
      </c>
      <c r="J2136" s="26"/>
      <c r="K2136" s="35">
        <f>MAX(G2136-MAX(G$5:G2135),0)</f>
        <v>3248</v>
      </c>
      <c r="L2136" s="35">
        <f>MAX(G$5:G2136)</f>
        <v>4480149</v>
      </c>
      <c r="M2136" s="3">
        <v>0.75</v>
      </c>
      <c r="N2136" s="38">
        <f>INT(B2136*0.2)</f>
        <v>14119259</v>
      </c>
      <c r="O2136" s="38">
        <f t="shared" si="101"/>
        <v>1866728</v>
      </c>
      <c r="P2136">
        <f>INT(L2136*2.5)</f>
        <v>11200372</v>
      </c>
      <c r="Q2136">
        <f>INT(L2136/4)</f>
        <v>1120037</v>
      </c>
      <c r="W2136" s="4" t="s">
        <v>8325</v>
      </c>
      <c r="X2136">
        <v>2</v>
      </c>
      <c r="Y2136" t="b">
        <f>IF(MOD(X2136,9)=0,N2136,IF(MOD(X2136,6)=0,N2136,IF(MOD(X2136,3)=0,N2136)))</f>
        <v>0</v>
      </c>
      <c r="Z2136" t="b">
        <f>IF(MOD(X2136,9)=0,O2136,IF(MOD(X2136,6)=0,O2136,IF(MOD(X2136,3)=0,O2136)))</f>
        <v>0</v>
      </c>
    </row>
    <row r="2137" spans="1:26">
      <c r="A2137" s="4" t="s">
        <v>2286</v>
      </c>
      <c r="B2137" s="3">
        <f>主线辅助!B2133</f>
        <v>70695098</v>
      </c>
      <c r="C2137" s="3">
        <v>8</v>
      </c>
      <c r="D2137" s="3">
        <v>104</v>
      </c>
      <c r="E2137" s="3">
        <v>3</v>
      </c>
      <c r="F2137" s="25">
        <f t="shared" si="99"/>
        <v>4933745</v>
      </c>
      <c r="G2137" s="25">
        <v>4486419</v>
      </c>
      <c r="H2137" s="26">
        <f>ROUND((F2137/4*5.5+F2137*2.7+F2137/4*10*1)*2,0)*C2137</f>
        <v>519029976</v>
      </c>
      <c r="I2137" s="26">
        <f t="shared" si="100"/>
        <v>471971280</v>
      </c>
      <c r="J2137" s="26"/>
      <c r="K2137" s="35">
        <f>MAX(G2137-MAX(G$5:G2136),0)</f>
        <v>6270</v>
      </c>
      <c r="L2137" s="35">
        <f>MAX(G$5:G2137)</f>
        <v>4486419</v>
      </c>
      <c r="M2137" s="3">
        <v>0.75</v>
      </c>
      <c r="N2137" s="38">
        <f>INT(B2137*0.2)</f>
        <v>14139019</v>
      </c>
      <c r="O2137" s="38">
        <f t="shared" si="101"/>
        <v>1869340</v>
      </c>
      <c r="P2137">
        <f>INT(L2137*2.5)</f>
        <v>11216047</v>
      </c>
      <c r="Q2137">
        <f>INT(L2137/4)</f>
        <v>1121604</v>
      </c>
      <c r="W2137" s="4" t="s">
        <v>8325</v>
      </c>
      <c r="X2137">
        <v>3</v>
      </c>
      <c r="Y2137">
        <f>IF(MOD(X2137,9)=0,N2137,IF(MOD(X2137,6)=0,N2137,IF(MOD(X2137,3)=0,N2137)))</f>
        <v>14139019</v>
      </c>
      <c r="Z2137">
        <f>IF(MOD(X2137,9)=0,O2137,IF(MOD(X2137,6)=0,O2137,IF(MOD(X2137,3)=0,O2137)))</f>
        <v>1869340</v>
      </c>
    </row>
    <row r="2138" spans="1:26">
      <c r="A2138" s="4" t="s">
        <v>2287</v>
      </c>
      <c r="B2138" s="3">
        <f>主线辅助!B2134</f>
        <v>70746346</v>
      </c>
      <c r="C2138" s="3">
        <v>8</v>
      </c>
      <c r="D2138" s="3">
        <v>104</v>
      </c>
      <c r="E2138" s="3">
        <v>3</v>
      </c>
      <c r="F2138" s="25">
        <f t="shared" si="99"/>
        <v>4937322</v>
      </c>
      <c r="G2138" s="25">
        <v>4489671</v>
      </c>
      <c r="H2138" s="26">
        <f>ROUND((F2138/4*5.5+F2138*2.7+F2138/4*10*1)*2,0)*C2138</f>
        <v>519406272</v>
      </c>
      <c r="I2138" s="26">
        <f t="shared" si="100"/>
        <v>472313392</v>
      </c>
      <c r="J2138" s="26"/>
      <c r="K2138" s="35">
        <f>MAX(G2138-MAX(G$5:G2137),0)</f>
        <v>3252</v>
      </c>
      <c r="L2138" s="35">
        <f>MAX(G$5:G2138)</f>
        <v>4489671</v>
      </c>
      <c r="M2138" s="3">
        <v>0.75</v>
      </c>
      <c r="N2138" s="38">
        <f>INT(B2138*0.2)</f>
        <v>14149269</v>
      </c>
      <c r="O2138" s="38">
        <f t="shared" si="101"/>
        <v>1870695</v>
      </c>
      <c r="P2138">
        <f>INT(L2138*2.5)</f>
        <v>11224177</v>
      </c>
      <c r="Q2138">
        <f>INT(L2138/4)</f>
        <v>1122417</v>
      </c>
      <c r="W2138" s="4" t="s">
        <v>8325</v>
      </c>
      <c r="X2138">
        <v>4</v>
      </c>
      <c r="Y2138" t="b">
        <f>IF(MOD(X2138,9)=0,N2138,IF(MOD(X2138,6)=0,N2138,IF(MOD(X2138,3)=0,N2138)))</f>
        <v>0</v>
      </c>
      <c r="Z2138" t="b">
        <f>IF(MOD(X2138,9)=0,O2138,IF(MOD(X2138,6)=0,O2138,IF(MOD(X2138,3)=0,O2138)))</f>
        <v>0</v>
      </c>
    </row>
    <row r="2139" spans="1:26">
      <c r="A2139" s="4" t="s">
        <v>2288</v>
      </c>
      <c r="B2139" s="3">
        <f>主线辅助!B2135</f>
        <v>70797601</v>
      </c>
      <c r="C2139" s="3">
        <v>8</v>
      </c>
      <c r="D2139" s="3">
        <v>104</v>
      </c>
      <c r="E2139" s="3">
        <v>3</v>
      </c>
      <c r="F2139" s="25">
        <f t="shared" si="99"/>
        <v>4940899</v>
      </c>
      <c r="G2139" s="25">
        <v>4492924</v>
      </c>
      <c r="H2139" s="26">
        <f>ROUND((F2139/4*5.5+F2139*2.7+F2139/4*10*1)*2,0)*C2139</f>
        <v>519782576</v>
      </c>
      <c r="I2139" s="26">
        <f t="shared" si="100"/>
        <v>472655608</v>
      </c>
      <c r="J2139" s="26"/>
      <c r="K2139" s="35">
        <f>MAX(G2139-MAX(G$5:G2138),0)</f>
        <v>3253</v>
      </c>
      <c r="L2139" s="35">
        <f>MAX(G$5:G2139)</f>
        <v>4492924</v>
      </c>
      <c r="M2139" s="3">
        <v>0.75</v>
      </c>
      <c r="N2139" s="38">
        <f>INT(B2139*0.2)</f>
        <v>14159520</v>
      </c>
      <c r="O2139" s="38">
        <f t="shared" si="101"/>
        <v>1872051</v>
      </c>
      <c r="P2139">
        <f>INT(L2139*2.5)</f>
        <v>11232310</v>
      </c>
      <c r="Q2139">
        <f>INT(L2139/4)</f>
        <v>1123231</v>
      </c>
      <c r="W2139" s="4" t="s">
        <v>8325</v>
      </c>
      <c r="X2139">
        <v>5</v>
      </c>
      <c r="Y2139" t="b">
        <f>IF(MOD(X2139,9)=0,N2139,IF(MOD(X2139,6)=0,N2139,IF(MOD(X2139,3)=0,N2139)))</f>
        <v>0</v>
      </c>
      <c r="Z2139" t="b">
        <f>IF(MOD(X2139,9)=0,O2139,IF(MOD(X2139,6)=0,O2139,IF(MOD(X2139,3)=0,O2139)))</f>
        <v>0</v>
      </c>
    </row>
    <row r="2140" spans="1:26">
      <c r="A2140" s="4" t="s">
        <v>2289</v>
      </c>
      <c r="B2140" s="3">
        <f>主线辅助!B2136</f>
        <v>70896607</v>
      </c>
      <c r="C2140" s="3">
        <v>8</v>
      </c>
      <c r="D2140" s="3">
        <v>104</v>
      </c>
      <c r="E2140" s="3">
        <v>3</v>
      </c>
      <c r="F2140" s="25">
        <f t="shared" si="99"/>
        <v>4947809</v>
      </c>
      <c r="G2140" s="25">
        <v>4499207</v>
      </c>
      <c r="H2140" s="26">
        <f>ROUND((F2140/4*5.5+F2140*2.7+F2140/4*10*1)*2,0)*C2140</f>
        <v>520509504</v>
      </c>
      <c r="I2140" s="26">
        <f t="shared" si="100"/>
        <v>473316576</v>
      </c>
      <c r="J2140" s="26"/>
      <c r="K2140" s="35">
        <f>MAX(G2140-MAX(G$5:G2139),0)</f>
        <v>6283</v>
      </c>
      <c r="L2140" s="35">
        <f>MAX(G$5:G2140)</f>
        <v>4499207</v>
      </c>
      <c r="M2140" s="3">
        <v>0.75</v>
      </c>
      <c r="N2140" s="38">
        <f>INT(B2140*0.2)</f>
        <v>14179321</v>
      </c>
      <c r="O2140" s="38">
        <f t="shared" si="101"/>
        <v>1874668</v>
      </c>
      <c r="P2140">
        <f>INT(L2140*2.5)</f>
        <v>11248017</v>
      </c>
      <c r="Q2140">
        <f>INT(L2140/4)</f>
        <v>1124801</v>
      </c>
      <c r="W2140" s="4" t="s">
        <v>8325</v>
      </c>
      <c r="X2140">
        <v>6</v>
      </c>
      <c r="Y2140">
        <f>IF(MOD(X2140,9)=0,N2140,IF(MOD(X2140,6)=0,N2140,IF(MOD(X2140,3)=0,N2140)))</f>
        <v>14179321</v>
      </c>
      <c r="Z2140">
        <f>IF(MOD(X2140,9)=0,O2140,IF(MOD(X2140,6)=0,O2140,IF(MOD(X2140,3)=0,O2140)))</f>
        <v>1874668</v>
      </c>
    </row>
    <row r="2141" spans="1:26">
      <c r="A2141" s="4" t="s">
        <v>2290</v>
      </c>
      <c r="B2141" s="3">
        <f>主线辅助!B2137</f>
        <v>70947921</v>
      </c>
      <c r="C2141" s="3">
        <v>8</v>
      </c>
      <c r="D2141" s="3">
        <v>104</v>
      </c>
      <c r="E2141" s="3">
        <v>3</v>
      </c>
      <c r="F2141" s="25">
        <f t="shared" si="99"/>
        <v>4951390</v>
      </c>
      <c r="G2141" s="25">
        <v>4502464</v>
      </c>
      <c r="H2141" s="26">
        <f>ROUND((F2141/4*5.5+F2141*2.7+F2141/4*10*1)*2,0)*C2141</f>
        <v>520886232</v>
      </c>
      <c r="I2141" s="26">
        <f t="shared" si="100"/>
        <v>473659216</v>
      </c>
      <c r="J2141" s="26"/>
      <c r="K2141" s="35">
        <f>MAX(G2141-MAX(G$5:G2140),0)</f>
        <v>3257</v>
      </c>
      <c r="L2141" s="35">
        <f>MAX(G$5:G2141)</f>
        <v>4502464</v>
      </c>
      <c r="M2141" s="3">
        <v>0.75</v>
      </c>
      <c r="N2141" s="38">
        <f>INT(B2141*0.2)</f>
        <v>14189584</v>
      </c>
      <c r="O2141" s="38">
        <f t="shared" si="101"/>
        <v>1876026</v>
      </c>
      <c r="P2141">
        <f>INT(L2141*2.5)</f>
        <v>11256160</v>
      </c>
      <c r="Q2141">
        <f>INT(L2141/4)</f>
        <v>1125616</v>
      </c>
      <c r="W2141" s="4" t="s">
        <v>8325</v>
      </c>
      <c r="X2141">
        <v>7</v>
      </c>
      <c r="Y2141" t="b">
        <f>IF(MOD(X2141,9)=0,N2141,IF(MOD(X2141,6)=0,N2141,IF(MOD(X2141,3)=0,N2141)))</f>
        <v>0</v>
      </c>
      <c r="Z2141" t="b">
        <f>IF(MOD(X2141,9)=0,O2141,IF(MOD(X2141,6)=0,O2141,IF(MOD(X2141,3)=0,O2141)))</f>
        <v>0</v>
      </c>
    </row>
    <row r="2142" spans="1:26">
      <c r="A2142" s="4" t="s">
        <v>2291</v>
      </c>
      <c r="B2142" s="3">
        <f>主线辅助!B2138</f>
        <v>70999240</v>
      </c>
      <c r="C2142" s="3">
        <v>8</v>
      </c>
      <c r="D2142" s="3">
        <v>104</v>
      </c>
      <c r="E2142" s="3">
        <v>3</v>
      </c>
      <c r="F2142" s="25">
        <f t="shared" si="99"/>
        <v>4954971</v>
      </c>
      <c r="G2142" s="25">
        <v>4505721</v>
      </c>
      <c r="H2142" s="26">
        <f>ROUND((F2142/4*5.5+F2142*2.7+F2142/4*10*1)*2,0)*C2142</f>
        <v>521262952</v>
      </c>
      <c r="I2142" s="26">
        <f t="shared" si="100"/>
        <v>474001848</v>
      </c>
      <c r="J2142" s="26"/>
      <c r="K2142" s="35">
        <f>MAX(G2142-MAX(G$5:G2141),0)</f>
        <v>3257</v>
      </c>
      <c r="L2142" s="35">
        <f>MAX(G$5:G2142)</f>
        <v>4505721</v>
      </c>
      <c r="M2142" s="3">
        <v>0.75</v>
      </c>
      <c r="N2142" s="38">
        <f>INT(B2142*0.2)</f>
        <v>14199848</v>
      </c>
      <c r="O2142" s="38">
        <f t="shared" si="101"/>
        <v>1877383</v>
      </c>
      <c r="P2142">
        <f>INT(L2142*2.5)</f>
        <v>11264302</v>
      </c>
      <c r="Q2142">
        <f>INT(L2142/4)</f>
        <v>1126430</v>
      </c>
      <c r="W2142" s="4" t="s">
        <v>8325</v>
      </c>
      <c r="X2142">
        <v>8</v>
      </c>
      <c r="Y2142" t="b">
        <f>IF(MOD(X2142,9)=0,N2142,IF(MOD(X2142,6)=0,N2142,IF(MOD(X2142,3)=0,N2142)))</f>
        <v>0</v>
      </c>
      <c r="Z2142" t="b">
        <f>IF(MOD(X2142,9)=0,O2142,IF(MOD(X2142,6)=0,O2142,IF(MOD(X2142,3)=0,O2142)))</f>
        <v>0</v>
      </c>
    </row>
    <row r="2143" spans="1:26">
      <c r="A2143" s="4" t="s">
        <v>2292</v>
      </c>
      <c r="B2143" s="3">
        <f>主线辅助!B2139</f>
        <v>71098457</v>
      </c>
      <c r="C2143" s="3">
        <v>8</v>
      </c>
      <c r="D2143" s="3">
        <v>104</v>
      </c>
      <c r="E2143" s="3">
        <v>3</v>
      </c>
      <c r="F2143" s="25">
        <f t="shared" si="99"/>
        <v>4961896</v>
      </c>
      <c r="G2143" s="25">
        <v>4512017</v>
      </c>
      <c r="H2143" s="26">
        <f>ROUND((F2143/4*5.5+F2143*2.7+F2143/4*10*1)*2,0)*C2143</f>
        <v>521991456</v>
      </c>
      <c r="I2143" s="26">
        <f t="shared" si="100"/>
        <v>474664192</v>
      </c>
      <c r="J2143" s="26"/>
      <c r="K2143" s="35">
        <f>MAX(G2143-MAX(G$5:G2142),0)</f>
        <v>6296</v>
      </c>
      <c r="L2143" s="35">
        <f>MAX(G$5:G2143)</f>
        <v>4512017</v>
      </c>
      <c r="M2143" s="3">
        <v>0.75</v>
      </c>
      <c r="N2143" s="38">
        <f>INT(B2143*0.2)</f>
        <v>14219691</v>
      </c>
      <c r="O2143" s="38">
        <f t="shared" si="101"/>
        <v>1880006</v>
      </c>
      <c r="P2143">
        <f>INT(L2143*2.5)</f>
        <v>11280042</v>
      </c>
      <c r="Q2143">
        <f>INT(L2143/4)</f>
        <v>1128004</v>
      </c>
      <c r="W2143" s="4" t="s">
        <v>8325</v>
      </c>
      <c r="X2143">
        <v>9</v>
      </c>
      <c r="Y2143">
        <f>IF(MOD(X2143,9)=0,N2143,IF(MOD(X2143,6)=0,N2143,IF(MOD(X2143,3)=0,N2143)))</f>
        <v>14219691</v>
      </c>
      <c r="Z2143">
        <f>IF(MOD(X2143,9)=0,O2143,IF(MOD(X2143,6)=0,O2143,IF(MOD(X2143,3)=0,O2143)))</f>
        <v>1880006</v>
      </c>
    </row>
    <row r="2144" spans="1:26">
      <c r="A2144" s="4" t="s">
        <v>438</v>
      </c>
      <c r="B2144" s="3">
        <f>主线辅助!B2140</f>
        <v>71149835</v>
      </c>
      <c r="C2144" s="3">
        <v>8</v>
      </c>
      <c r="D2144" s="3">
        <v>104</v>
      </c>
      <c r="E2144" s="3">
        <v>3</v>
      </c>
      <c r="F2144" s="25">
        <f t="shared" si="99"/>
        <v>4965481</v>
      </c>
      <c r="G2144" s="25">
        <v>4515277</v>
      </c>
      <c r="H2144" s="26">
        <f>ROUND((F2144/4*5.5+F2144*2.7+F2144/4*10*1)*2,0)*C2144</f>
        <v>522368600</v>
      </c>
      <c r="I2144" s="26">
        <f t="shared" si="100"/>
        <v>475007144</v>
      </c>
      <c r="J2144" s="26"/>
      <c r="K2144" s="35">
        <f>MAX(G2144-MAX(G$5:G2143),0)</f>
        <v>3260</v>
      </c>
      <c r="L2144" s="35">
        <f>MAX(G$5:G2144)</f>
        <v>4515277</v>
      </c>
      <c r="M2144" s="3">
        <v>0.75</v>
      </c>
      <c r="N2144" s="38">
        <f>INT(B2144*0.2)</f>
        <v>14229967</v>
      </c>
      <c r="O2144" s="38">
        <f t="shared" si="101"/>
        <v>1881365</v>
      </c>
      <c r="P2144">
        <f>INT(L2144*2.5)</f>
        <v>11288192</v>
      </c>
      <c r="Q2144">
        <f>INT(L2144/4)</f>
        <v>1128819</v>
      </c>
      <c r="W2144" s="4" t="s">
        <v>8325</v>
      </c>
      <c r="X2144">
        <v>10</v>
      </c>
      <c r="Y2144" t="b">
        <f>IF(MOD(X2144,9)=0,N2144,IF(MOD(X2144,6)=0,N2144,IF(MOD(X2144,3)=0,N2144)))</f>
        <v>0</v>
      </c>
      <c r="Z2144" t="b">
        <f>IF(MOD(X2144,9)=0,O2144,IF(MOD(X2144,6)=0,O2144,IF(MOD(X2144,3)=0,O2144)))</f>
        <v>0</v>
      </c>
    </row>
    <row r="2145" spans="1:26">
      <c r="A2145" s="4" t="s">
        <v>2293</v>
      </c>
      <c r="B2145" s="3">
        <f>主线辅助!B2141</f>
        <v>71460216</v>
      </c>
      <c r="C2145" s="3">
        <v>8</v>
      </c>
      <c r="D2145" s="3">
        <v>104</v>
      </c>
      <c r="E2145" s="3">
        <v>3</v>
      </c>
      <c r="F2145" s="25">
        <f t="shared" si="99"/>
        <v>4987142</v>
      </c>
      <c r="G2145" s="25">
        <v>4534975</v>
      </c>
      <c r="H2145" s="26">
        <f>ROUND((F2145/4*5.5+F2145*2.7+F2145/4*10*1)*2,0)*C2145</f>
        <v>524647336</v>
      </c>
      <c r="I2145" s="26">
        <f t="shared" si="100"/>
        <v>477079368</v>
      </c>
      <c r="J2145" s="26"/>
      <c r="K2145" s="35">
        <f>MAX(G2145-MAX(G$5:G2144),0)</f>
        <v>19698</v>
      </c>
      <c r="L2145" s="35">
        <f>MAX(G$5:G2145)</f>
        <v>4534975</v>
      </c>
      <c r="M2145" s="3">
        <v>0.75</v>
      </c>
      <c r="N2145" s="38">
        <f>INT(B2145*0.2)</f>
        <v>14292043</v>
      </c>
      <c r="O2145" s="38">
        <f t="shared" si="101"/>
        <v>1889572</v>
      </c>
      <c r="P2145">
        <f>INT(L2145*2.5)</f>
        <v>11337437</v>
      </c>
      <c r="Q2145">
        <f>INT(L2145/4)</f>
        <v>1133743</v>
      </c>
      <c r="W2145" s="4" t="s">
        <v>8326</v>
      </c>
      <c r="X2145">
        <v>1</v>
      </c>
      <c r="Y2145" t="b">
        <f>IF(MOD(X2145,9)=0,N2145,IF(MOD(X2145,6)=0,N2145,IF(MOD(X2145,3)=0,N2145)))</f>
        <v>0</v>
      </c>
      <c r="Z2145" t="b">
        <f>IF(MOD(X2145,9)=0,O2145,IF(MOD(X2145,6)=0,O2145,IF(MOD(X2145,3)=0,O2145)))</f>
        <v>0</v>
      </c>
    </row>
    <row r="2146" spans="1:26">
      <c r="A2146" s="4" t="s">
        <v>2294</v>
      </c>
      <c r="B2146" s="3">
        <f>主线辅助!B2142</f>
        <v>71511655</v>
      </c>
      <c r="C2146" s="3">
        <v>8</v>
      </c>
      <c r="D2146" s="3">
        <v>104</v>
      </c>
      <c r="E2146" s="3">
        <v>3</v>
      </c>
      <c r="F2146" s="25">
        <f t="shared" si="99"/>
        <v>4990732</v>
      </c>
      <c r="G2146" s="25">
        <v>4538239</v>
      </c>
      <c r="H2146" s="26">
        <f>ROUND((F2146/4*5.5+F2146*2.7+F2146/4*10*1)*2,0)*C2146</f>
        <v>525025008</v>
      </c>
      <c r="I2146" s="26">
        <f t="shared" si="100"/>
        <v>477422744</v>
      </c>
      <c r="J2146" s="26"/>
      <c r="K2146" s="35">
        <f>MAX(G2146-MAX(G$5:G2145),0)</f>
        <v>3264</v>
      </c>
      <c r="L2146" s="35">
        <f>MAX(G$5:G2146)</f>
        <v>4538239</v>
      </c>
      <c r="M2146" s="3">
        <v>0.75</v>
      </c>
      <c r="N2146" s="38">
        <f>INT(B2146*0.2)</f>
        <v>14302331</v>
      </c>
      <c r="O2146" s="38">
        <f t="shared" si="101"/>
        <v>1890932</v>
      </c>
      <c r="P2146">
        <f>INT(L2146*2.5)</f>
        <v>11345597</v>
      </c>
      <c r="Q2146">
        <f>INT(L2146/4)</f>
        <v>1134559</v>
      </c>
      <c r="W2146" s="4" t="s">
        <v>8326</v>
      </c>
      <c r="X2146">
        <v>2</v>
      </c>
      <c r="Y2146" t="b">
        <f>IF(MOD(X2146,9)=0,N2146,IF(MOD(X2146,6)=0,N2146,IF(MOD(X2146,3)=0,N2146)))</f>
        <v>0</v>
      </c>
      <c r="Z2146" t="b">
        <f>IF(MOD(X2146,9)=0,O2146,IF(MOD(X2146,6)=0,O2146,IF(MOD(X2146,3)=0,O2146)))</f>
        <v>0</v>
      </c>
    </row>
    <row r="2147" spans="1:26">
      <c r="A2147" s="4" t="s">
        <v>2295</v>
      </c>
      <c r="B2147" s="3">
        <f>主线辅助!B2143</f>
        <v>71611178</v>
      </c>
      <c r="C2147" s="3">
        <v>8</v>
      </c>
      <c r="D2147" s="3">
        <v>104</v>
      </c>
      <c r="E2147" s="3">
        <v>3</v>
      </c>
      <c r="F2147" s="25">
        <f t="shared" si="99"/>
        <v>4997678</v>
      </c>
      <c r="G2147" s="25">
        <v>4544555</v>
      </c>
      <c r="H2147" s="26">
        <f>ROUND((F2147/4*5.5+F2147*2.7+F2147/4*10*1)*2,0)*C2147</f>
        <v>525755728</v>
      </c>
      <c r="I2147" s="26">
        <f t="shared" si="100"/>
        <v>478087184</v>
      </c>
      <c r="J2147" s="26"/>
      <c r="K2147" s="35">
        <f>MAX(G2147-MAX(G$5:G2146),0)</f>
        <v>6316</v>
      </c>
      <c r="L2147" s="35">
        <f>MAX(G$5:G2147)</f>
        <v>4544555</v>
      </c>
      <c r="M2147" s="3">
        <v>0.75</v>
      </c>
      <c r="N2147" s="38">
        <f>INT(B2147*0.2)</f>
        <v>14322235</v>
      </c>
      <c r="O2147" s="38">
        <f t="shared" si="101"/>
        <v>1893563</v>
      </c>
      <c r="P2147">
        <f>INT(L2147*2.5)</f>
        <v>11361387</v>
      </c>
      <c r="Q2147">
        <f>INT(L2147/4)</f>
        <v>1136138</v>
      </c>
      <c r="W2147" s="4" t="s">
        <v>8326</v>
      </c>
      <c r="X2147">
        <v>3</v>
      </c>
      <c r="Y2147">
        <f>IF(MOD(X2147,9)=0,N2147,IF(MOD(X2147,6)=0,N2147,IF(MOD(X2147,3)=0,N2147)))</f>
        <v>14322235</v>
      </c>
      <c r="Z2147">
        <f>IF(MOD(X2147,9)=0,O2147,IF(MOD(X2147,6)=0,O2147,IF(MOD(X2147,3)=0,O2147)))</f>
        <v>1893563</v>
      </c>
    </row>
    <row r="2148" spans="1:26">
      <c r="A2148" s="4" t="s">
        <v>2296</v>
      </c>
      <c r="B2148" s="3">
        <f>主线辅助!B2144</f>
        <v>71662678</v>
      </c>
      <c r="C2148" s="3">
        <v>8</v>
      </c>
      <c r="D2148" s="3">
        <v>104</v>
      </c>
      <c r="E2148" s="3">
        <v>3</v>
      </c>
      <c r="F2148" s="25">
        <f t="shared" si="99"/>
        <v>5001272</v>
      </c>
      <c r="G2148" s="25">
        <v>4547823</v>
      </c>
      <c r="H2148" s="26">
        <f>ROUND((F2148/4*5.5+F2148*2.7+F2148/4*10*1)*2,0)*C2148</f>
        <v>526133816</v>
      </c>
      <c r="I2148" s="26">
        <f t="shared" si="100"/>
        <v>478430976</v>
      </c>
      <c r="J2148" s="26"/>
      <c r="K2148" s="35">
        <f>MAX(G2148-MAX(G$5:G2147),0)</f>
        <v>3268</v>
      </c>
      <c r="L2148" s="35">
        <f>MAX(G$5:G2148)</f>
        <v>4547823</v>
      </c>
      <c r="M2148" s="3">
        <v>0.75</v>
      </c>
      <c r="N2148" s="38">
        <f>INT(B2148*0.2)</f>
        <v>14332535</v>
      </c>
      <c r="O2148" s="38">
        <f t="shared" si="101"/>
        <v>1894925</v>
      </c>
      <c r="P2148">
        <f>INT(L2148*2.5)</f>
        <v>11369557</v>
      </c>
      <c r="Q2148">
        <f>INT(L2148/4)</f>
        <v>1136955</v>
      </c>
      <c r="W2148" s="4" t="s">
        <v>8326</v>
      </c>
      <c r="X2148">
        <v>4</v>
      </c>
      <c r="Y2148" t="b">
        <f>IF(MOD(X2148,9)=0,N2148,IF(MOD(X2148,6)=0,N2148,IF(MOD(X2148,3)=0,N2148)))</f>
        <v>0</v>
      </c>
      <c r="Z2148" t="b">
        <f>IF(MOD(X2148,9)=0,O2148,IF(MOD(X2148,6)=0,O2148,IF(MOD(X2148,3)=0,O2148)))</f>
        <v>0</v>
      </c>
    </row>
    <row r="2149" spans="1:26">
      <c r="A2149" s="4" t="s">
        <v>2297</v>
      </c>
      <c r="B2149" s="3">
        <f>主线辅助!B2145</f>
        <v>71714183</v>
      </c>
      <c r="C2149" s="3">
        <v>8</v>
      </c>
      <c r="D2149" s="3">
        <v>104</v>
      </c>
      <c r="E2149" s="3">
        <v>3</v>
      </c>
      <c r="F2149" s="25">
        <f t="shared" si="99"/>
        <v>5004866</v>
      </c>
      <c r="G2149" s="25">
        <v>4551092</v>
      </c>
      <c r="H2149" s="26">
        <f>ROUND((F2149/4*5.5+F2149*2.7+F2149/4*10*1)*2,0)*C2149</f>
        <v>526511904</v>
      </c>
      <c r="I2149" s="26">
        <f t="shared" si="100"/>
        <v>478774880</v>
      </c>
      <c r="J2149" s="26"/>
      <c r="K2149" s="35">
        <f>MAX(G2149-MAX(G$5:G2148),0)</f>
        <v>3269</v>
      </c>
      <c r="L2149" s="35">
        <f>MAX(G$5:G2149)</f>
        <v>4551092</v>
      </c>
      <c r="M2149" s="3">
        <v>0.75</v>
      </c>
      <c r="N2149" s="38">
        <f>INT(B2149*0.2)</f>
        <v>14342836</v>
      </c>
      <c r="O2149" s="38">
        <f t="shared" si="101"/>
        <v>1896288</v>
      </c>
      <c r="P2149">
        <f>INT(L2149*2.5)</f>
        <v>11377730</v>
      </c>
      <c r="Q2149">
        <f>INT(L2149/4)</f>
        <v>1137773</v>
      </c>
      <c r="W2149" s="4" t="s">
        <v>8326</v>
      </c>
      <c r="X2149">
        <v>5</v>
      </c>
      <c r="Y2149" t="b">
        <f>IF(MOD(X2149,9)=0,N2149,IF(MOD(X2149,6)=0,N2149,IF(MOD(X2149,3)=0,N2149)))</f>
        <v>0</v>
      </c>
      <c r="Z2149" t="b">
        <f>IF(MOD(X2149,9)=0,O2149,IF(MOD(X2149,6)=0,O2149,IF(MOD(X2149,3)=0,O2149)))</f>
        <v>0</v>
      </c>
    </row>
    <row r="2150" spans="1:26">
      <c r="A2150" s="4" t="s">
        <v>2298</v>
      </c>
      <c r="B2150" s="3">
        <f>主线辅助!B2146</f>
        <v>71813915</v>
      </c>
      <c r="C2150" s="3">
        <v>8</v>
      </c>
      <c r="D2150" s="3">
        <v>104</v>
      </c>
      <c r="E2150" s="3">
        <v>3</v>
      </c>
      <c r="F2150" s="25">
        <f t="shared" si="99"/>
        <v>5011827</v>
      </c>
      <c r="G2150" s="25">
        <v>4557421</v>
      </c>
      <c r="H2150" s="26">
        <f>ROUND((F2150/4*5.5+F2150*2.7+F2150/4*10*1)*2,0)*C2150</f>
        <v>527244200</v>
      </c>
      <c r="I2150" s="26">
        <f t="shared" si="100"/>
        <v>479440688</v>
      </c>
      <c r="J2150" s="26"/>
      <c r="K2150" s="35">
        <f>MAX(G2150-MAX(G$5:G2149),0)</f>
        <v>6329</v>
      </c>
      <c r="L2150" s="35">
        <f>MAX(G$5:G2150)</f>
        <v>4557421</v>
      </c>
      <c r="M2150" s="3">
        <v>0.75</v>
      </c>
      <c r="N2150" s="38">
        <f>INT(B2150*0.2)</f>
        <v>14362783</v>
      </c>
      <c r="O2150" s="38">
        <f t="shared" si="101"/>
        <v>1898925</v>
      </c>
      <c r="P2150">
        <f>INT(L2150*2.5)</f>
        <v>11393552</v>
      </c>
      <c r="Q2150">
        <f>INT(L2150/4)</f>
        <v>1139355</v>
      </c>
      <c r="W2150" s="4" t="s">
        <v>8326</v>
      </c>
      <c r="X2150">
        <v>6</v>
      </c>
      <c r="Y2150">
        <f>IF(MOD(X2150,9)=0,N2150,IF(MOD(X2150,6)=0,N2150,IF(MOD(X2150,3)=0,N2150)))</f>
        <v>14362783</v>
      </c>
      <c r="Z2150">
        <f>IF(MOD(X2150,9)=0,O2150,IF(MOD(X2150,6)=0,O2150,IF(MOD(X2150,3)=0,O2150)))</f>
        <v>1898925</v>
      </c>
    </row>
    <row r="2151" spans="1:26">
      <c r="A2151" s="4" t="s">
        <v>2299</v>
      </c>
      <c r="B2151" s="3">
        <f>主线辅助!B2147</f>
        <v>71865478</v>
      </c>
      <c r="C2151" s="3">
        <v>8</v>
      </c>
      <c r="D2151" s="3">
        <v>104</v>
      </c>
      <c r="E2151" s="3">
        <v>3</v>
      </c>
      <c r="F2151" s="25">
        <f t="shared" si="99"/>
        <v>5015425</v>
      </c>
      <c r="G2151" s="25">
        <v>4560693</v>
      </c>
      <c r="H2151" s="26">
        <f>ROUND((F2151/4*5.5+F2151*2.7+F2151/4*10*1)*2,0)*C2151</f>
        <v>527622712</v>
      </c>
      <c r="I2151" s="26">
        <f t="shared" si="100"/>
        <v>479784904</v>
      </c>
      <c r="J2151" s="26"/>
      <c r="K2151" s="35">
        <f>MAX(G2151-MAX(G$5:G2150),0)</f>
        <v>3272</v>
      </c>
      <c r="L2151" s="35">
        <f>MAX(G$5:G2151)</f>
        <v>4560693</v>
      </c>
      <c r="M2151" s="3">
        <v>0.75</v>
      </c>
      <c r="N2151" s="38">
        <f>INT(B2151*0.2)</f>
        <v>14373095</v>
      </c>
      <c r="O2151" s="38">
        <f t="shared" si="101"/>
        <v>1900288</v>
      </c>
      <c r="P2151">
        <f>INT(L2151*2.5)</f>
        <v>11401732</v>
      </c>
      <c r="Q2151">
        <f>INT(L2151/4)</f>
        <v>1140173</v>
      </c>
      <c r="W2151" s="4" t="s">
        <v>8326</v>
      </c>
      <c r="X2151">
        <v>7</v>
      </c>
      <c r="Y2151" t="b">
        <f>IF(MOD(X2151,9)=0,N2151,IF(MOD(X2151,6)=0,N2151,IF(MOD(X2151,3)=0,N2151)))</f>
        <v>0</v>
      </c>
      <c r="Z2151" t="b">
        <f>IF(MOD(X2151,9)=0,O2151,IF(MOD(X2151,6)=0,O2151,IF(MOD(X2151,3)=0,O2151)))</f>
        <v>0</v>
      </c>
    </row>
    <row r="2152" spans="1:26">
      <c r="A2152" s="4" t="s">
        <v>2300</v>
      </c>
      <c r="B2152" s="3">
        <f>主线辅助!B2148</f>
        <v>71917050</v>
      </c>
      <c r="C2152" s="3">
        <v>8</v>
      </c>
      <c r="D2152" s="3">
        <v>104</v>
      </c>
      <c r="E2152" s="3">
        <v>3</v>
      </c>
      <c r="F2152" s="25">
        <f t="shared" si="99"/>
        <v>5019024</v>
      </c>
      <c r="G2152" s="25">
        <v>4563966</v>
      </c>
      <c r="H2152" s="26">
        <f>ROUND((F2152/4*5.5+F2152*2.7+F2152/4*10*1)*2,0)*C2152</f>
        <v>528001328</v>
      </c>
      <c r="I2152" s="26">
        <f t="shared" si="100"/>
        <v>480129224</v>
      </c>
      <c r="J2152" s="26"/>
      <c r="K2152" s="35">
        <f>MAX(G2152-MAX(G$5:G2151),0)</f>
        <v>3273</v>
      </c>
      <c r="L2152" s="35">
        <f>MAX(G$5:G2152)</f>
        <v>4563966</v>
      </c>
      <c r="M2152" s="3">
        <v>0.75</v>
      </c>
      <c r="N2152" s="38">
        <f>INT(B2152*0.2)</f>
        <v>14383410</v>
      </c>
      <c r="O2152" s="38">
        <f t="shared" si="101"/>
        <v>1901652</v>
      </c>
      <c r="P2152">
        <f>INT(L2152*2.5)</f>
        <v>11409915</v>
      </c>
      <c r="Q2152">
        <f>INT(L2152/4)</f>
        <v>1140991</v>
      </c>
      <c r="W2152" s="4" t="s">
        <v>8326</v>
      </c>
      <c r="X2152">
        <v>8</v>
      </c>
      <c r="Y2152" t="b">
        <f>IF(MOD(X2152,9)=0,N2152,IF(MOD(X2152,6)=0,N2152,IF(MOD(X2152,3)=0,N2152)))</f>
        <v>0</v>
      </c>
      <c r="Z2152" t="b">
        <f>IF(MOD(X2152,9)=0,O2152,IF(MOD(X2152,6)=0,O2152,IF(MOD(X2152,3)=0,O2152)))</f>
        <v>0</v>
      </c>
    </row>
    <row r="2153" spans="1:26">
      <c r="A2153" s="4" t="s">
        <v>2301</v>
      </c>
      <c r="B2153" s="3">
        <f>主线辅助!B2149</f>
        <v>72016988</v>
      </c>
      <c r="C2153" s="3">
        <v>8</v>
      </c>
      <c r="D2153" s="3">
        <v>104</v>
      </c>
      <c r="E2153" s="3">
        <v>3</v>
      </c>
      <c r="F2153" s="25">
        <f t="shared" si="99"/>
        <v>5025999</v>
      </c>
      <c r="G2153" s="25">
        <v>4570308</v>
      </c>
      <c r="H2153" s="26">
        <f>ROUND((F2153/4*5.5+F2153*2.7+F2153/4*10*1)*2,0)*C2153</f>
        <v>528735096</v>
      </c>
      <c r="I2153" s="26">
        <f t="shared" si="100"/>
        <v>480796400</v>
      </c>
      <c r="J2153" s="26"/>
      <c r="K2153" s="35">
        <f>MAX(G2153-MAX(G$5:G2152),0)</f>
        <v>6342</v>
      </c>
      <c r="L2153" s="35">
        <f>MAX(G$5:G2153)</f>
        <v>4570308</v>
      </c>
      <c r="M2153" s="3">
        <v>0.75</v>
      </c>
      <c r="N2153" s="38">
        <f>INT(B2153*0.2)</f>
        <v>14403397</v>
      </c>
      <c r="O2153" s="38">
        <f t="shared" si="101"/>
        <v>1904295</v>
      </c>
      <c r="P2153">
        <f>INT(L2153*2.5)</f>
        <v>11425770</v>
      </c>
      <c r="Q2153">
        <f>INT(L2153/4)</f>
        <v>1142577</v>
      </c>
      <c r="W2153" s="4" t="s">
        <v>8326</v>
      </c>
      <c r="X2153">
        <v>9</v>
      </c>
      <c r="Y2153">
        <f>IF(MOD(X2153,9)=0,N2153,IF(MOD(X2153,6)=0,N2153,IF(MOD(X2153,3)=0,N2153)))</f>
        <v>14403397</v>
      </c>
      <c r="Z2153">
        <f>IF(MOD(X2153,9)=0,O2153,IF(MOD(X2153,6)=0,O2153,IF(MOD(X2153,3)=0,O2153)))</f>
        <v>1904295</v>
      </c>
    </row>
    <row r="2154" spans="1:26">
      <c r="A2154" s="4" t="s">
        <v>440</v>
      </c>
      <c r="B2154" s="3">
        <f>主线辅助!B2150</f>
        <v>72068618</v>
      </c>
      <c r="C2154" s="3">
        <v>8</v>
      </c>
      <c r="D2154" s="3">
        <v>104</v>
      </c>
      <c r="E2154" s="3">
        <v>3</v>
      </c>
      <c r="F2154" s="25">
        <f t="shared" si="99"/>
        <v>5029602</v>
      </c>
      <c r="G2154" s="25">
        <v>4573585</v>
      </c>
      <c r="H2154" s="26">
        <f>ROUND((F2154/4*5.5+F2154*2.7+F2154/4*10*1)*2,0)*C2154</f>
        <v>529114128</v>
      </c>
      <c r="I2154" s="26">
        <f t="shared" si="100"/>
        <v>481141144</v>
      </c>
      <c r="J2154" s="26"/>
      <c r="K2154" s="35">
        <f>MAX(G2154-MAX(G$5:G2153),0)</f>
        <v>3277</v>
      </c>
      <c r="L2154" s="35">
        <f>MAX(G$5:G2154)</f>
        <v>4573585</v>
      </c>
      <c r="M2154" s="3">
        <v>0.75</v>
      </c>
      <c r="N2154" s="38">
        <f>INT(B2154*0.2)</f>
        <v>14413723</v>
      </c>
      <c r="O2154" s="38">
        <f t="shared" si="101"/>
        <v>1905660</v>
      </c>
      <c r="P2154">
        <f>INT(L2154*2.5)</f>
        <v>11433962</v>
      </c>
      <c r="Q2154">
        <f>INT(L2154/4)</f>
        <v>1143396</v>
      </c>
      <c r="W2154" s="4" t="s">
        <v>8326</v>
      </c>
      <c r="X2154">
        <v>10</v>
      </c>
      <c r="Y2154" t="b">
        <f>IF(MOD(X2154,9)=0,N2154,IF(MOD(X2154,6)=0,N2154,IF(MOD(X2154,3)=0,N2154)))</f>
        <v>0</v>
      </c>
      <c r="Z2154" t="b">
        <f>IF(MOD(X2154,9)=0,O2154,IF(MOD(X2154,6)=0,O2154,IF(MOD(X2154,3)=0,O2154)))</f>
        <v>0</v>
      </c>
    </row>
    <row r="2155" spans="1:26">
      <c r="A2155" s="4" t="s">
        <v>2302</v>
      </c>
      <c r="B2155" s="3">
        <f>主线辅助!B2151</f>
        <v>72381048</v>
      </c>
      <c r="C2155" s="3">
        <v>8</v>
      </c>
      <c r="D2155" s="3">
        <v>106</v>
      </c>
      <c r="E2155" s="3">
        <v>3</v>
      </c>
      <c r="F2155" s="25">
        <f t="shared" si="99"/>
        <v>4956097</v>
      </c>
      <c r="G2155" s="25">
        <v>4506744</v>
      </c>
      <c r="H2155" s="26">
        <f>ROUND((F2155/4*5.5+F2155*2.7+F2155/4*10*1)*2,0)*C2155</f>
        <v>521381408</v>
      </c>
      <c r="I2155" s="26">
        <f t="shared" si="100"/>
        <v>474109472</v>
      </c>
      <c r="J2155" s="26"/>
      <c r="K2155" s="35">
        <f>MAX(G2155-MAX(G$5:G2154),0)</f>
        <v>0</v>
      </c>
      <c r="L2155" s="35">
        <f>MAX(G$5:G2155)</f>
        <v>4573585</v>
      </c>
      <c r="M2155" s="3">
        <v>0.75</v>
      </c>
      <c r="N2155" s="38">
        <f>INT(B2155*0.2)</f>
        <v>14476209</v>
      </c>
      <c r="O2155" s="38">
        <f t="shared" si="101"/>
        <v>1905660</v>
      </c>
      <c r="P2155">
        <f>INT(L2155*2.5)</f>
        <v>11433962</v>
      </c>
      <c r="Q2155">
        <f>INT(L2155/4)</f>
        <v>1143396</v>
      </c>
      <c r="W2155" s="4" t="s">
        <v>8327</v>
      </c>
      <c r="X2155">
        <v>1</v>
      </c>
      <c r="Y2155" t="b">
        <f>IF(MOD(X2155,9)=0,N2155,IF(MOD(X2155,6)=0,N2155,IF(MOD(X2155,3)=0,N2155)))</f>
        <v>0</v>
      </c>
      <c r="Z2155" t="b">
        <f>IF(MOD(X2155,9)=0,O2155,IF(MOD(X2155,6)=0,O2155,IF(MOD(X2155,3)=0,O2155)))</f>
        <v>0</v>
      </c>
    </row>
    <row r="2156" spans="1:26">
      <c r="A2156" s="4" t="s">
        <v>2303</v>
      </c>
      <c r="B2156" s="3">
        <f>主线辅助!B2152</f>
        <v>72432736</v>
      </c>
      <c r="C2156" s="3">
        <v>8</v>
      </c>
      <c r="D2156" s="3">
        <v>106</v>
      </c>
      <c r="E2156" s="3">
        <v>3</v>
      </c>
      <c r="F2156" s="25">
        <f t="shared" si="99"/>
        <v>4959636</v>
      </c>
      <c r="G2156" s="25">
        <v>4509962</v>
      </c>
      <c r="H2156" s="26">
        <f>ROUND((F2156/4*5.5+F2156*2.7+F2156/4*10*1)*2,0)*C2156</f>
        <v>521753704</v>
      </c>
      <c r="I2156" s="26">
        <f t="shared" si="100"/>
        <v>474448000</v>
      </c>
      <c r="J2156" s="26"/>
      <c r="K2156" s="35">
        <f>MAX(G2156-MAX(G$5:G2155),0)</f>
        <v>0</v>
      </c>
      <c r="L2156" s="35">
        <f>MAX(G$5:G2156)</f>
        <v>4573585</v>
      </c>
      <c r="M2156" s="3">
        <v>0.75</v>
      </c>
      <c r="N2156" s="38">
        <f>INT(B2156*0.2)</f>
        <v>14486547</v>
      </c>
      <c r="O2156" s="38">
        <f t="shared" si="101"/>
        <v>1905660</v>
      </c>
      <c r="P2156">
        <f>INT(L2156*2.5)</f>
        <v>11433962</v>
      </c>
      <c r="Q2156">
        <f>INT(L2156/4)</f>
        <v>1143396</v>
      </c>
      <c r="W2156" s="4" t="s">
        <v>8327</v>
      </c>
      <c r="X2156">
        <v>2</v>
      </c>
      <c r="Y2156" t="b">
        <f>IF(MOD(X2156,9)=0,N2156,IF(MOD(X2156,6)=0,N2156,IF(MOD(X2156,3)=0,N2156)))</f>
        <v>0</v>
      </c>
      <c r="Z2156" t="b">
        <f>IF(MOD(X2156,9)=0,O2156,IF(MOD(X2156,6)=0,O2156,IF(MOD(X2156,3)=0,O2156)))</f>
        <v>0</v>
      </c>
    </row>
    <row r="2157" spans="1:26">
      <c r="A2157" s="4" t="s">
        <v>2304</v>
      </c>
      <c r="B2157" s="3">
        <f>主线辅助!B2153</f>
        <v>72532987</v>
      </c>
      <c r="C2157" s="3">
        <v>8</v>
      </c>
      <c r="D2157" s="3">
        <v>106</v>
      </c>
      <c r="E2157" s="3">
        <v>3</v>
      </c>
      <c r="F2157" s="25">
        <f t="shared" si="99"/>
        <v>4966500</v>
      </c>
      <c r="G2157" s="25">
        <v>4516204</v>
      </c>
      <c r="H2157" s="26">
        <f>ROUND((F2157/4*5.5+F2157*2.7+F2157/4*10*1)*2,0)*C2157</f>
        <v>522475800</v>
      </c>
      <c r="I2157" s="26">
        <f t="shared" si="100"/>
        <v>475104664</v>
      </c>
      <c r="J2157" s="26"/>
      <c r="K2157" s="35">
        <f>MAX(G2157-MAX(G$5:G2156),0)</f>
        <v>0</v>
      </c>
      <c r="L2157" s="35">
        <f>MAX(G$5:G2157)</f>
        <v>4573585</v>
      </c>
      <c r="M2157" s="3">
        <v>0.75</v>
      </c>
      <c r="N2157" s="38">
        <f>INT(B2157*0.2)</f>
        <v>14506597</v>
      </c>
      <c r="O2157" s="38">
        <f t="shared" si="101"/>
        <v>1905660</v>
      </c>
      <c r="P2157">
        <f>INT(L2157*2.5)</f>
        <v>11433962</v>
      </c>
      <c r="Q2157">
        <f>INT(L2157/4)</f>
        <v>1143396</v>
      </c>
      <c r="W2157" s="4" t="s">
        <v>8327</v>
      </c>
      <c r="X2157">
        <v>3</v>
      </c>
      <c r="Y2157">
        <f>IF(MOD(X2157,9)=0,N2157,IF(MOD(X2157,6)=0,N2157,IF(MOD(X2157,3)=0,N2157)))</f>
        <v>14506597</v>
      </c>
      <c r="Z2157">
        <f>IF(MOD(X2157,9)=0,O2157,IF(MOD(X2157,6)=0,O2157,IF(MOD(X2157,3)=0,O2157)))</f>
        <v>1905660</v>
      </c>
    </row>
    <row r="2158" spans="1:26">
      <c r="A2158" s="4" t="s">
        <v>2305</v>
      </c>
      <c r="B2158" s="3">
        <f>主线辅助!B2154</f>
        <v>72584736</v>
      </c>
      <c r="C2158" s="3">
        <v>8</v>
      </c>
      <c r="D2158" s="3">
        <v>106</v>
      </c>
      <c r="E2158" s="3">
        <v>3</v>
      </c>
      <c r="F2158" s="25">
        <f t="shared" si="99"/>
        <v>4970044</v>
      </c>
      <c r="G2158" s="25">
        <v>4519426</v>
      </c>
      <c r="H2158" s="26">
        <f>ROUND((F2158/4*5.5+F2158*2.7+F2158/4*10*1)*2,0)*C2158</f>
        <v>522848632</v>
      </c>
      <c r="I2158" s="26">
        <f t="shared" si="100"/>
        <v>475443616</v>
      </c>
      <c r="J2158" s="26"/>
      <c r="K2158" s="35">
        <f>MAX(G2158-MAX(G$5:G2157),0)</f>
        <v>0</v>
      </c>
      <c r="L2158" s="35">
        <f>MAX(G$5:G2158)</f>
        <v>4573585</v>
      </c>
      <c r="M2158" s="3">
        <v>0.75</v>
      </c>
      <c r="N2158" s="38">
        <f>INT(B2158*0.2)</f>
        <v>14516947</v>
      </c>
      <c r="O2158" s="38">
        <f t="shared" si="101"/>
        <v>1905660</v>
      </c>
      <c r="P2158">
        <f>INT(L2158*2.5)</f>
        <v>11433962</v>
      </c>
      <c r="Q2158">
        <f>INT(L2158/4)</f>
        <v>1143396</v>
      </c>
      <c r="W2158" s="4" t="s">
        <v>8327</v>
      </c>
      <c r="X2158">
        <v>4</v>
      </c>
      <c r="Y2158" t="b">
        <f>IF(MOD(X2158,9)=0,N2158,IF(MOD(X2158,6)=0,N2158,IF(MOD(X2158,3)=0,N2158)))</f>
        <v>0</v>
      </c>
      <c r="Z2158" t="b">
        <f>IF(MOD(X2158,9)=0,O2158,IF(MOD(X2158,6)=0,O2158,IF(MOD(X2158,3)=0,O2158)))</f>
        <v>0</v>
      </c>
    </row>
    <row r="2159" spans="1:26">
      <c r="A2159" s="4" t="s">
        <v>2306</v>
      </c>
      <c r="B2159" s="3">
        <f>主线辅助!B2155</f>
        <v>72636491</v>
      </c>
      <c r="C2159" s="3">
        <v>8</v>
      </c>
      <c r="D2159" s="3">
        <v>106</v>
      </c>
      <c r="E2159" s="3">
        <v>3</v>
      </c>
      <c r="F2159" s="25">
        <f t="shared" si="99"/>
        <v>4973588</v>
      </c>
      <c r="G2159" s="25">
        <v>4522649</v>
      </c>
      <c r="H2159" s="26">
        <f>ROUND((F2159/4*5.5+F2159*2.7+F2159/4*10*1)*2,0)*C2159</f>
        <v>523221456</v>
      </c>
      <c r="I2159" s="26">
        <f t="shared" si="100"/>
        <v>475782672</v>
      </c>
      <c r="J2159" s="26"/>
      <c r="K2159" s="35">
        <f>MAX(G2159-MAX(G$5:G2158),0)</f>
        <v>0</v>
      </c>
      <c r="L2159" s="35">
        <f>MAX(G$5:G2159)</f>
        <v>4573585</v>
      </c>
      <c r="M2159" s="3">
        <v>0.75</v>
      </c>
      <c r="N2159" s="38">
        <f>INT(B2159*0.2)</f>
        <v>14527298</v>
      </c>
      <c r="O2159" s="38">
        <f t="shared" si="101"/>
        <v>1905660</v>
      </c>
      <c r="P2159">
        <f>INT(L2159*2.5)</f>
        <v>11433962</v>
      </c>
      <c r="Q2159">
        <f>INT(L2159/4)</f>
        <v>1143396</v>
      </c>
      <c r="W2159" s="4" t="s">
        <v>8327</v>
      </c>
      <c r="X2159">
        <v>5</v>
      </c>
      <c r="Y2159" t="b">
        <f>IF(MOD(X2159,9)=0,N2159,IF(MOD(X2159,6)=0,N2159,IF(MOD(X2159,3)=0,N2159)))</f>
        <v>0</v>
      </c>
      <c r="Z2159" t="b">
        <f>IF(MOD(X2159,9)=0,O2159,IF(MOD(X2159,6)=0,O2159,IF(MOD(X2159,3)=0,O2159)))</f>
        <v>0</v>
      </c>
    </row>
    <row r="2160" spans="1:26">
      <c r="A2160" s="4" t="s">
        <v>2307</v>
      </c>
      <c r="B2160" s="3">
        <f>主线辅助!B2156</f>
        <v>72736948</v>
      </c>
      <c r="C2160" s="3">
        <v>8</v>
      </c>
      <c r="D2160" s="3">
        <v>106</v>
      </c>
      <c r="E2160" s="3">
        <v>3</v>
      </c>
      <c r="F2160" s="25">
        <f t="shared" si="99"/>
        <v>4980466</v>
      </c>
      <c r="G2160" s="25">
        <v>4528904</v>
      </c>
      <c r="H2160" s="26">
        <f>ROUND((F2160/4*5.5+F2160*2.7+F2160/4*10*1)*2,0)*C2160</f>
        <v>523945024</v>
      </c>
      <c r="I2160" s="26">
        <f t="shared" si="100"/>
        <v>476440704</v>
      </c>
      <c r="J2160" s="26"/>
      <c r="K2160" s="35">
        <f>MAX(G2160-MAX(G$5:G2159),0)</f>
        <v>0</v>
      </c>
      <c r="L2160" s="35">
        <f>MAX(G$5:G2160)</f>
        <v>4573585</v>
      </c>
      <c r="M2160" s="3">
        <v>0.75</v>
      </c>
      <c r="N2160" s="38">
        <f>INT(B2160*0.2)</f>
        <v>14547389</v>
      </c>
      <c r="O2160" s="38">
        <f t="shared" si="101"/>
        <v>1905660</v>
      </c>
      <c r="P2160">
        <f>INT(L2160*2.5)</f>
        <v>11433962</v>
      </c>
      <c r="Q2160">
        <f>INT(L2160/4)</f>
        <v>1143396</v>
      </c>
      <c r="W2160" s="4" t="s">
        <v>8327</v>
      </c>
      <c r="X2160">
        <v>6</v>
      </c>
      <c r="Y2160">
        <f>IF(MOD(X2160,9)=0,N2160,IF(MOD(X2160,6)=0,N2160,IF(MOD(X2160,3)=0,N2160)))</f>
        <v>14547389</v>
      </c>
      <c r="Z2160">
        <f>IF(MOD(X2160,9)=0,O2160,IF(MOD(X2160,6)=0,O2160,IF(MOD(X2160,3)=0,O2160)))</f>
        <v>1905660</v>
      </c>
    </row>
    <row r="2161" spans="1:26">
      <c r="A2161" s="4" t="s">
        <v>2308</v>
      </c>
      <c r="B2161" s="3">
        <f>主线辅助!B2157</f>
        <v>72788764</v>
      </c>
      <c r="C2161" s="3">
        <v>8</v>
      </c>
      <c r="D2161" s="3">
        <v>106</v>
      </c>
      <c r="E2161" s="3">
        <v>3</v>
      </c>
      <c r="F2161" s="25">
        <f t="shared" si="99"/>
        <v>4984014</v>
      </c>
      <c r="G2161" s="25">
        <v>4532130</v>
      </c>
      <c r="H2161" s="26">
        <f>ROUND((F2161/4*5.5+F2161*2.7+F2161/4*10*1)*2,0)*C2161</f>
        <v>524318272</v>
      </c>
      <c r="I2161" s="26">
        <f t="shared" si="100"/>
        <v>476780080</v>
      </c>
      <c r="J2161" s="26"/>
      <c r="K2161" s="35">
        <f>MAX(G2161-MAX(G$5:G2160),0)</f>
        <v>0</v>
      </c>
      <c r="L2161" s="35">
        <f>MAX(G$5:G2161)</f>
        <v>4573585</v>
      </c>
      <c r="M2161" s="3">
        <v>0.75</v>
      </c>
      <c r="N2161" s="38">
        <f>INT(B2161*0.2)</f>
        <v>14557752</v>
      </c>
      <c r="O2161" s="38">
        <f t="shared" si="101"/>
        <v>1905660</v>
      </c>
      <c r="P2161">
        <f>INT(L2161*2.5)</f>
        <v>11433962</v>
      </c>
      <c r="Q2161">
        <f>INT(L2161/4)</f>
        <v>1143396</v>
      </c>
      <c r="W2161" s="4" t="s">
        <v>8327</v>
      </c>
      <c r="X2161">
        <v>7</v>
      </c>
      <c r="Y2161" t="b">
        <f>IF(MOD(X2161,9)=0,N2161,IF(MOD(X2161,6)=0,N2161,IF(MOD(X2161,3)=0,N2161)))</f>
        <v>0</v>
      </c>
      <c r="Z2161" t="b">
        <f>IF(MOD(X2161,9)=0,O2161,IF(MOD(X2161,6)=0,O2161,IF(MOD(X2161,3)=0,O2161)))</f>
        <v>0</v>
      </c>
    </row>
    <row r="2162" spans="1:26">
      <c r="A2162" s="4" t="s">
        <v>2309</v>
      </c>
      <c r="B2162" s="3">
        <f>主线辅助!B2158</f>
        <v>72840585</v>
      </c>
      <c r="C2162" s="3">
        <v>8</v>
      </c>
      <c r="D2162" s="3">
        <v>106</v>
      </c>
      <c r="E2162" s="3">
        <v>3</v>
      </c>
      <c r="F2162" s="25">
        <f t="shared" si="99"/>
        <v>4987562</v>
      </c>
      <c r="G2162" s="25">
        <v>4535357</v>
      </c>
      <c r="H2162" s="26">
        <f>ROUND((F2162/4*5.5+F2162*2.7+F2162/4*10*1)*2,0)*C2162</f>
        <v>524691520</v>
      </c>
      <c r="I2162" s="26">
        <f t="shared" si="100"/>
        <v>477119560</v>
      </c>
      <c r="J2162" s="26"/>
      <c r="K2162" s="35">
        <f>MAX(G2162-MAX(G$5:G2161),0)</f>
        <v>0</v>
      </c>
      <c r="L2162" s="35">
        <f>MAX(G$5:G2162)</f>
        <v>4573585</v>
      </c>
      <c r="M2162" s="3">
        <v>0.75</v>
      </c>
      <c r="N2162" s="38">
        <f>INT(B2162*0.2)</f>
        <v>14568117</v>
      </c>
      <c r="O2162" s="38">
        <f t="shared" si="101"/>
        <v>1905660</v>
      </c>
      <c r="P2162">
        <f>INT(L2162*2.5)</f>
        <v>11433962</v>
      </c>
      <c r="Q2162">
        <f>INT(L2162/4)</f>
        <v>1143396</v>
      </c>
      <c r="W2162" s="4" t="s">
        <v>8327</v>
      </c>
      <c r="X2162">
        <v>8</v>
      </c>
      <c r="Y2162" t="b">
        <f>IF(MOD(X2162,9)=0,N2162,IF(MOD(X2162,6)=0,N2162,IF(MOD(X2162,3)=0,N2162)))</f>
        <v>0</v>
      </c>
      <c r="Z2162" t="b">
        <f>IF(MOD(X2162,9)=0,O2162,IF(MOD(X2162,6)=0,O2162,IF(MOD(X2162,3)=0,O2162)))</f>
        <v>0</v>
      </c>
    </row>
    <row r="2163" spans="1:26">
      <c r="A2163" s="4" t="s">
        <v>2310</v>
      </c>
      <c r="B2163" s="3">
        <f>主线辅助!B2159</f>
        <v>72941251</v>
      </c>
      <c r="C2163" s="3">
        <v>8</v>
      </c>
      <c r="D2163" s="3">
        <v>106</v>
      </c>
      <c r="E2163" s="3">
        <v>3</v>
      </c>
      <c r="F2163" s="25">
        <f t="shared" si="99"/>
        <v>4994455</v>
      </c>
      <c r="G2163" s="25">
        <v>4541625</v>
      </c>
      <c r="H2163" s="26">
        <f>ROUND((F2163/4*5.5+F2163*2.7+F2163/4*10*1)*2,0)*C2163</f>
        <v>525416664</v>
      </c>
      <c r="I2163" s="26">
        <f t="shared" si="100"/>
        <v>477778952</v>
      </c>
      <c r="J2163" s="26"/>
      <c r="K2163" s="35">
        <f>MAX(G2163-MAX(G$5:G2162),0)</f>
        <v>0</v>
      </c>
      <c r="L2163" s="35">
        <f>MAX(G$5:G2163)</f>
        <v>4573585</v>
      </c>
      <c r="M2163" s="3">
        <v>0.75</v>
      </c>
      <c r="N2163" s="38">
        <f>INT(B2163*0.2)</f>
        <v>14588250</v>
      </c>
      <c r="O2163" s="38">
        <f t="shared" si="101"/>
        <v>1905660</v>
      </c>
      <c r="P2163">
        <f>INT(L2163*2.5)</f>
        <v>11433962</v>
      </c>
      <c r="Q2163">
        <f>INT(L2163/4)</f>
        <v>1143396</v>
      </c>
      <c r="W2163" s="4" t="s">
        <v>8327</v>
      </c>
      <c r="X2163">
        <v>9</v>
      </c>
      <c r="Y2163">
        <f>IF(MOD(X2163,9)=0,N2163,IF(MOD(X2163,6)=0,N2163,IF(MOD(X2163,3)=0,N2163)))</f>
        <v>14588250</v>
      </c>
      <c r="Z2163">
        <f>IF(MOD(X2163,9)=0,O2163,IF(MOD(X2163,6)=0,O2163,IF(MOD(X2163,3)=0,O2163)))</f>
        <v>1905660</v>
      </c>
    </row>
    <row r="2164" spans="1:26">
      <c r="A2164" s="4" t="s">
        <v>442</v>
      </c>
      <c r="B2164" s="3">
        <f>主线辅助!B2160</f>
        <v>72993134</v>
      </c>
      <c r="C2164" s="3">
        <v>8</v>
      </c>
      <c r="D2164" s="3">
        <v>106</v>
      </c>
      <c r="E2164" s="3">
        <v>3</v>
      </c>
      <c r="F2164" s="25">
        <f t="shared" si="99"/>
        <v>4998008</v>
      </c>
      <c r="G2164" s="25">
        <v>4544855</v>
      </c>
      <c r="H2164" s="26">
        <f>ROUND((F2164/4*5.5+F2164*2.7+F2164/4*10*1)*2,0)*C2164</f>
        <v>525790440</v>
      </c>
      <c r="I2164" s="26">
        <f t="shared" si="100"/>
        <v>478118744</v>
      </c>
      <c r="J2164" s="26"/>
      <c r="K2164" s="35">
        <f>MAX(G2164-MAX(G$5:G2163),0)</f>
        <v>0</v>
      </c>
      <c r="L2164" s="35">
        <f>MAX(G$5:G2164)</f>
        <v>4573585</v>
      </c>
      <c r="M2164" s="3">
        <v>0.75</v>
      </c>
      <c r="N2164" s="38">
        <f>INT(B2164*0.2)</f>
        <v>14598626</v>
      </c>
      <c r="O2164" s="38">
        <f t="shared" si="101"/>
        <v>1905660</v>
      </c>
      <c r="P2164">
        <f>INT(L2164*2.5)</f>
        <v>11433962</v>
      </c>
      <c r="Q2164">
        <f>INT(L2164/4)</f>
        <v>1143396</v>
      </c>
      <c r="W2164" s="4" t="s">
        <v>8327</v>
      </c>
      <c r="X2164">
        <v>10</v>
      </c>
      <c r="Y2164" t="b">
        <f>IF(MOD(X2164,9)=0,N2164,IF(MOD(X2164,6)=0,N2164,IF(MOD(X2164,3)=0,N2164)))</f>
        <v>0</v>
      </c>
      <c r="Z2164" t="b">
        <f>IF(MOD(X2164,9)=0,O2164,IF(MOD(X2164,6)=0,O2164,IF(MOD(X2164,3)=0,O2164)))</f>
        <v>0</v>
      </c>
    </row>
    <row r="2165" spans="1:26">
      <c r="A2165" s="4" t="s">
        <v>2311</v>
      </c>
      <c r="B2165" s="3">
        <f>主线辅助!B2161</f>
        <v>73307609</v>
      </c>
      <c r="C2165" s="3">
        <v>8</v>
      </c>
      <c r="D2165" s="3">
        <v>106</v>
      </c>
      <c r="E2165" s="3">
        <v>3</v>
      </c>
      <c r="F2165" s="25">
        <f t="shared" si="99"/>
        <v>5019541</v>
      </c>
      <c r="G2165" s="25">
        <v>4564435</v>
      </c>
      <c r="H2165" s="26">
        <f>ROUND((F2165/4*5.5+F2165*2.7+F2165/4*10*1)*2,0)*C2165</f>
        <v>528055712</v>
      </c>
      <c r="I2165" s="26">
        <f t="shared" si="100"/>
        <v>480178560</v>
      </c>
      <c r="J2165" s="26"/>
      <c r="K2165" s="35">
        <f>MAX(G2165-MAX(G$5:G2164),0)</f>
        <v>0</v>
      </c>
      <c r="L2165" s="35">
        <f>MAX(G$5:G2165)</f>
        <v>4573585</v>
      </c>
      <c r="M2165" s="3">
        <v>0.75</v>
      </c>
      <c r="N2165" s="38">
        <f>INT(B2165*0.2)</f>
        <v>14661521</v>
      </c>
      <c r="O2165" s="38">
        <f t="shared" si="101"/>
        <v>1905660</v>
      </c>
      <c r="P2165">
        <f>INT(L2165*2.5)</f>
        <v>11433962</v>
      </c>
      <c r="Q2165">
        <f>INT(L2165/4)</f>
        <v>1143396</v>
      </c>
      <c r="W2165" s="4" t="s">
        <v>8328</v>
      </c>
      <c r="X2165">
        <v>1</v>
      </c>
      <c r="Y2165" t="b">
        <f>IF(MOD(X2165,9)=0,N2165,IF(MOD(X2165,6)=0,N2165,IF(MOD(X2165,3)=0,N2165)))</f>
        <v>0</v>
      </c>
      <c r="Z2165" t="b">
        <f>IF(MOD(X2165,9)=0,O2165,IF(MOD(X2165,6)=0,O2165,IF(MOD(X2165,3)=0,O2165)))</f>
        <v>0</v>
      </c>
    </row>
    <row r="2166" spans="1:26">
      <c r="A2166" s="4" t="s">
        <v>2312</v>
      </c>
      <c r="B2166" s="3">
        <f>主线辅助!B2162</f>
        <v>73359550</v>
      </c>
      <c r="C2166" s="3">
        <v>8</v>
      </c>
      <c r="D2166" s="3">
        <v>106</v>
      </c>
      <c r="E2166" s="3">
        <v>3</v>
      </c>
      <c r="F2166" s="25">
        <f t="shared" si="99"/>
        <v>5023097</v>
      </c>
      <c r="G2166" s="25">
        <v>4567670</v>
      </c>
      <c r="H2166" s="26">
        <f>ROUND((F2166/4*5.5+F2166*2.7+F2166/4*10*1)*2,0)*C2166</f>
        <v>528429808</v>
      </c>
      <c r="I2166" s="26">
        <f t="shared" si="100"/>
        <v>480518888</v>
      </c>
      <c r="J2166" s="26"/>
      <c r="K2166" s="35">
        <f>MAX(G2166-MAX(G$5:G2165),0)</f>
        <v>0</v>
      </c>
      <c r="L2166" s="35">
        <f>MAX(G$5:G2166)</f>
        <v>4573585</v>
      </c>
      <c r="M2166" s="3">
        <v>0.75</v>
      </c>
      <c r="N2166" s="38">
        <f>INT(B2166*0.2)</f>
        <v>14671910</v>
      </c>
      <c r="O2166" s="38">
        <f t="shared" si="101"/>
        <v>1905660</v>
      </c>
      <c r="P2166">
        <f>INT(L2166*2.5)</f>
        <v>11433962</v>
      </c>
      <c r="Q2166">
        <f>INT(L2166/4)</f>
        <v>1143396</v>
      </c>
      <c r="W2166" s="4" t="s">
        <v>8328</v>
      </c>
      <c r="X2166">
        <v>2</v>
      </c>
      <c r="Y2166" t="b">
        <f>IF(MOD(X2166,9)=0,N2166,IF(MOD(X2166,6)=0,N2166,IF(MOD(X2166,3)=0,N2166)))</f>
        <v>0</v>
      </c>
      <c r="Z2166" t="b">
        <f>IF(MOD(X2166,9)=0,O2166,IF(MOD(X2166,6)=0,O2166,IF(MOD(X2166,3)=0,O2166)))</f>
        <v>0</v>
      </c>
    </row>
    <row r="2167" spans="1:26">
      <c r="A2167" s="4" t="s">
        <v>2313</v>
      </c>
      <c r="B2167" s="3">
        <f>主线辅助!B2163</f>
        <v>73460526</v>
      </c>
      <c r="C2167" s="3">
        <v>8</v>
      </c>
      <c r="D2167" s="3">
        <v>106</v>
      </c>
      <c r="E2167" s="3">
        <v>3</v>
      </c>
      <c r="F2167" s="25">
        <f t="shared" si="99"/>
        <v>5030011</v>
      </c>
      <c r="G2167" s="25">
        <v>4573957</v>
      </c>
      <c r="H2167" s="26">
        <f>ROUND((F2167/4*5.5+F2167*2.7+F2167/4*10*1)*2,0)*C2167</f>
        <v>529157160</v>
      </c>
      <c r="I2167" s="26">
        <f t="shared" si="100"/>
        <v>481180280</v>
      </c>
      <c r="J2167" s="26"/>
      <c r="K2167" s="35">
        <f>MAX(G2167-MAX(G$5:G2166),0)</f>
        <v>372</v>
      </c>
      <c r="L2167" s="35">
        <f>MAX(G$5:G2167)</f>
        <v>4573957</v>
      </c>
      <c r="M2167" s="3">
        <v>0.75</v>
      </c>
      <c r="N2167" s="38">
        <f>INT(B2167*0.2)</f>
        <v>14692105</v>
      </c>
      <c r="O2167" s="38">
        <f t="shared" si="101"/>
        <v>1905815</v>
      </c>
      <c r="P2167">
        <f>INT(L2167*2.5)</f>
        <v>11434892</v>
      </c>
      <c r="Q2167">
        <f>INT(L2167/4)</f>
        <v>1143489</v>
      </c>
      <c r="W2167" s="4" t="s">
        <v>8328</v>
      </c>
      <c r="X2167">
        <v>3</v>
      </c>
      <c r="Y2167">
        <f>IF(MOD(X2167,9)=0,N2167,IF(MOD(X2167,6)=0,N2167,IF(MOD(X2167,3)=0,N2167)))</f>
        <v>14692105</v>
      </c>
      <c r="Z2167">
        <f>IF(MOD(X2167,9)=0,O2167,IF(MOD(X2167,6)=0,O2167,IF(MOD(X2167,3)=0,O2167)))</f>
        <v>1905815</v>
      </c>
    </row>
    <row r="2168" spans="1:26">
      <c r="A2168" s="4" t="s">
        <v>2314</v>
      </c>
      <c r="B2168" s="3">
        <f>主线辅助!B2164</f>
        <v>73512529</v>
      </c>
      <c r="C2168" s="3">
        <v>8</v>
      </c>
      <c r="D2168" s="3">
        <v>106</v>
      </c>
      <c r="E2168" s="3">
        <v>3</v>
      </c>
      <c r="F2168" s="25">
        <f t="shared" si="99"/>
        <v>5033572</v>
      </c>
      <c r="G2168" s="25">
        <v>4577195</v>
      </c>
      <c r="H2168" s="26">
        <f>ROUND((F2168/4*5.5+F2168*2.7+F2168/4*10*1)*2,0)*C2168</f>
        <v>529531776</v>
      </c>
      <c r="I2168" s="26">
        <f t="shared" si="100"/>
        <v>481520912</v>
      </c>
      <c r="J2168" s="26"/>
      <c r="K2168" s="35">
        <f>MAX(G2168-MAX(G$5:G2167),0)</f>
        <v>3238</v>
      </c>
      <c r="L2168" s="35">
        <f>MAX(G$5:G2168)</f>
        <v>4577195</v>
      </c>
      <c r="M2168" s="3">
        <v>0.75</v>
      </c>
      <c r="N2168" s="38">
        <f>INT(B2168*0.2)</f>
        <v>14702505</v>
      </c>
      <c r="O2168" s="38">
        <f t="shared" si="101"/>
        <v>1907163</v>
      </c>
      <c r="P2168">
        <f>INT(L2168*2.5)</f>
        <v>11442987</v>
      </c>
      <c r="Q2168">
        <f>INT(L2168/4)</f>
        <v>1144298</v>
      </c>
      <c r="W2168" s="4" t="s">
        <v>8328</v>
      </c>
      <c r="X2168">
        <v>4</v>
      </c>
      <c r="Y2168" t="b">
        <f>IF(MOD(X2168,9)=0,N2168,IF(MOD(X2168,6)=0,N2168,IF(MOD(X2168,3)=0,N2168)))</f>
        <v>0</v>
      </c>
      <c r="Z2168" t="b">
        <f>IF(MOD(X2168,9)=0,O2168,IF(MOD(X2168,6)=0,O2168,IF(MOD(X2168,3)=0,O2168)))</f>
        <v>0</v>
      </c>
    </row>
    <row r="2169" spans="1:26">
      <c r="A2169" s="4" t="s">
        <v>2315</v>
      </c>
      <c r="B2169" s="3">
        <f>主线辅助!B2165</f>
        <v>73564534</v>
      </c>
      <c r="C2169" s="3">
        <v>8</v>
      </c>
      <c r="D2169" s="3">
        <v>106</v>
      </c>
      <c r="E2169" s="3">
        <v>3</v>
      </c>
      <c r="F2169" s="25">
        <f t="shared" si="99"/>
        <v>5037133</v>
      </c>
      <c r="G2169" s="25">
        <v>4580433</v>
      </c>
      <c r="H2169" s="26">
        <f>ROUND((F2169/4*5.5+F2169*2.7+F2169/4*10*1)*2,0)*C2169</f>
        <v>529906392</v>
      </c>
      <c r="I2169" s="26">
        <f t="shared" si="100"/>
        <v>481861552</v>
      </c>
      <c r="J2169" s="26"/>
      <c r="K2169" s="35">
        <f>MAX(G2169-MAX(G$5:G2168),0)</f>
        <v>3238</v>
      </c>
      <c r="L2169" s="35">
        <f>MAX(G$5:G2169)</f>
        <v>4580433</v>
      </c>
      <c r="M2169" s="3">
        <v>0.75</v>
      </c>
      <c r="N2169" s="38">
        <f>INT(B2169*0.2)</f>
        <v>14712906</v>
      </c>
      <c r="O2169" s="38">
        <f t="shared" si="101"/>
        <v>1908513</v>
      </c>
      <c r="P2169">
        <f>INT(L2169*2.5)</f>
        <v>11451082</v>
      </c>
      <c r="Q2169">
        <f>INT(L2169/4)</f>
        <v>1145108</v>
      </c>
      <c r="W2169" s="4" t="s">
        <v>8328</v>
      </c>
      <c r="X2169">
        <v>5</v>
      </c>
      <c r="Y2169" t="b">
        <f>IF(MOD(X2169,9)=0,N2169,IF(MOD(X2169,6)=0,N2169,IF(MOD(X2169,3)=0,N2169)))</f>
        <v>0</v>
      </c>
      <c r="Z2169" t="b">
        <f>IF(MOD(X2169,9)=0,O2169,IF(MOD(X2169,6)=0,O2169,IF(MOD(X2169,3)=0,O2169)))</f>
        <v>0</v>
      </c>
    </row>
    <row r="2170" spans="1:26">
      <c r="A2170" s="4" t="s">
        <v>2316</v>
      </c>
      <c r="B2170" s="3">
        <f>主线辅助!B2166</f>
        <v>73665719</v>
      </c>
      <c r="C2170" s="3">
        <v>8</v>
      </c>
      <c r="D2170" s="3">
        <v>106</v>
      </c>
      <c r="E2170" s="3">
        <v>3</v>
      </c>
      <c r="F2170" s="25">
        <f t="shared" si="99"/>
        <v>5044061</v>
      </c>
      <c r="G2170" s="25">
        <v>4586733</v>
      </c>
      <c r="H2170" s="26">
        <f>ROUND((F2170/4*5.5+F2170*2.7+F2170/4*10*1)*2,0)*C2170</f>
        <v>530635216</v>
      </c>
      <c r="I2170" s="26">
        <f t="shared" si="100"/>
        <v>482524312</v>
      </c>
      <c r="J2170" s="26"/>
      <c r="K2170" s="35">
        <f>MAX(G2170-MAX(G$5:G2169),0)</f>
        <v>6300</v>
      </c>
      <c r="L2170" s="35">
        <f>MAX(G$5:G2170)</f>
        <v>4586733</v>
      </c>
      <c r="M2170" s="3">
        <v>0.75</v>
      </c>
      <c r="N2170" s="38">
        <f>INT(B2170*0.2)</f>
        <v>14733143</v>
      </c>
      <c r="O2170" s="38">
        <f t="shared" si="101"/>
        <v>1911138</v>
      </c>
      <c r="P2170">
        <f>INT(L2170*2.5)</f>
        <v>11466832</v>
      </c>
      <c r="Q2170">
        <f>INT(L2170/4)</f>
        <v>1146683</v>
      </c>
      <c r="W2170" s="4" t="s">
        <v>8328</v>
      </c>
      <c r="X2170">
        <v>6</v>
      </c>
      <c r="Y2170">
        <f>IF(MOD(X2170,9)=0,N2170,IF(MOD(X2170,6)=0,N2170,IF(MOD(X2170,3)=0,N2170)))</f>
        <v>14733143</v>
      </c>
      <c r="Z2170">
        <f>IF(MOD(X2170,9)=0,O2170,IF(MOD(X2170,6)=0,O2170,IF(MOD(X2170,3)=0,O2170)))</f>
        <v>1911138</v>
      </c>
    </row>
    <row r="2171" spans="1:26">
      <c r="A2171" s="4" t="s">
        <v>2317</v>
      </c>
      <c r="B2171" s="3">
        <f>主线辅助!B2167</f>
        <v>73717786</v>
      </c>
      <c r="C2171" s="3">
        <v>8</v>
      </c>
      <c r="D2171" s="3">
        <v>106</v>
      </c>
      <c r="E2171" s="3">
        <v>3</v>
      </c>
      <c r="F2171" s="25">
        <f t="shared" si="99"/>
        <v>5047626</v>
      </c>
      <c r="G2171" s="25">
        <v>4589975</v>
      </c>
      <c r="H2171" s="26">
        <f>ROUND((F2171/4*5.5+F2171*2.7+F2171/4*10*1)*2,0)*C2171</f>
        <v>531010256</v>
      </c>
      <c r="I2171" s="26">
        <f t="shared" si="100"/>
        <v>482865368</v>
      </c>
      <c r="J2171" s="26"/>
      <c r="K2171" s="35">
        <f>MAX(G2171-MAX(G$5:G2170),0)</f>
        <v>3242</v>
      </c>
      <c r="L2171" s="35">
        <f>MAX(G$5:G2171)</f>
        <v>4589975</v>
      </c>
      <c r="M2171" s="3">
        <v>0.75</v>
      </c>
      <c r="N2171" s="38">
        <f>INT(B2171*0.2)</f>
        <v>14743557</v>
      </c>
      <c r="O2171" s="38">
        <f t="shared" si="101"/>
        <v>1912488</v>
      </c>
      <c r="P2171">
        <f>INT(L2171*2.5)</f>
        <v>11474937</v>
      </c>
      <c r="Q2171">
        <f>INT(L2171/4)</f>
        <v>1147493</v>
      </c>
      <c r="W2171" s="4" t="s">
        <v>8328</v>
      </c>
      <c r="X2171">
        <v>7</v>
      </c>
      <c r="Y2171" t="b">
        <f>IF(MOD(X2171,9)=0,N2171,IF(MOD(X2171,6)=0,N2171,IF(MOD(X2171,3)=0,N2171)))</f>
        <v>0</v>
      </c>
      <c r="Z2171" t="b">
        <f>IF(MOD(X2171,9)=0,O2171,IF(MOD(X2171,6)=0,O2171,IF(MOD(X2171,3)=0,O2171)))</f>
        <v>0</v>
      </c>
    </row>
    <row r="2172" spans="1:26">
      <c r="A2172" s="4" t="s">
        <v>2318</v>
      </c>
      <c r="B2172" s="3">
        <f>主线辅助!B2168</f>
        <v>73769860</v>
      </c>
      <c r="C2172" s="3">
        <v>8</v>
      </c>
      <c r="D2172" s="3">
        <v>106</v>
      </c>
      <c r="E2172" s="3">
        <v>3</v>
      </c>
      <c r="F2172" s="25">
        <f t="shared" si="99"/>
        <v>5051192</v>
      </c>
      <c r="G2172" s="25">
        <v>4593217</v>
      </c>
      <c r="H2172" s="26">
        <f>ROUND((F2172/4*5.5+F2172*2.7+F2172/4*10*1)*2,0)*C2172</f>
        <v>531385400</v>
      </c>
      <c r="I2172" s="26">
        <f t="shared" si="100"/>
        <v>483206432</v>
      </c>
      <c r="J2172" s="26"/>
      <c r="K2172" s="35">
        <f>MAX(G2172-MAX(G$5:G2171),0)</f>
        <v>3242</v>
      </c>
      <c r="L2172" s="35">
        <f>MAX(G$5:G2172)</f>
        <v>4593217</v>
      </c>
      <c r="M2172" s="3">
        <v>0.75</v>
      </c>
      <c r="N2172" s="38">
        <f>INT(B2172*0.2)</f>
        <v>14753972</v>
      </c>
      <c r="O2172" s="38">
        <f t="shared" si="101"/>
        <v>1913840</v>
      </c>
      <c r="P2172">
        <f>INT(L2172*2.5)</f>
        <v>11483042</v>
      </c>
      <c r="Q2172">
        <f>INT(L2172/4)</f>
        <v>1148304</v>
      </c>
      <c r="W2172" s="4" t="s">
        <v>8328</v>
      </c>
      <c r="X2172">
        <v>8</v>
      </c>
      <c r="Y2172" t="b">
        <f>IF(MOD(X2172,9)=0,N2172,IF(MOD(X2172,6)=0,N2172,IF(MOD(X2172,3)=0,N2172)))</f>
        <v>0</v>
      </c>
      <c r="Z2172" t="b">
        <f>IF(MOD(X2172,9)=0,O2172,IF(MOD(X2172,6)=0,O2172,IF(MOD(X2172,3)=0,O2172)))</f>
        <v>0</v>
      </c>
    </row>
    <row r="2173" spans="1:26">
      <c r="A2173" s="4" t="s">
        <v>2319</v>
      </c>
      <c r="B2173" s="3">
        <f>主线辅助!B2169</f>
        <v>73871253</v>
      </c>
      <c r="C2173" s="3">
        <v>8</v>
      </c>
      <c r="D2173" s="3">
        <v>106</v>
      </c>
      <c r="E2173" s="3">
        <v>3</v>
      </c>
      <c r="F2173" s="25">
        <f t="shared" si="99"/>
        <v>5058135</v>
      </c>
      <c r="G2173" s="25">
        <v>4599530</v>
      </c>
      <c r="H2173" s="26">
        <f>ROUND((F2173/4*5.5+F2173*2.7+F2173/4*10*1)*2,0)*C2173</f>
        <v>532115800</v>
      </c>
      <c r="I2173" s="26">
        <f t="shared" si="100"/>
        <v>483870560</v>
      </c>
      <c r="J2173" s="26"/>
      <c r="K2173" s="35">
        <f>MAX(G2173-MAX(G$5:G2172),0)</f>
        <v>6313</v>
      </c>
      <c r="L2173" s="35">
        <f>MAX(G$5:G2173)</f>
        <v>4599530</v>
      </c>
      <c r="M2173" s="3">
        <v>0.75</v>
      </c>
      <c r="N2173" s="38">
        <f>INT(B2173*0.2)</f>
        <v>14774250</v>
      </c>
      <c r="O2173" s="38">
        <f t="shared" si="101"/>
        <v>1916470</v>
      </c>
      <c r="P2173">
        <f>INT(L2173*2.5)</f>
        <v>11498825</v>
      </c>
      <c r="Q2173">
        <f>INT(L2173/4)</f>
        <v>1149882</v>
      </c>
      <c r="W2173" s="4" t="s">
        <v>8328</v>
      </c>
      <c r="X2173">
        <v>9</v>
      </c>
      <c r="Y2173">
        <f>IF(MOD(X2173,9)=0,N2173,IF(MOD(X2173,6)=0,N2173,IF(MOD(X2173,3)=0,N2173)))</f>
        <v>14774250</v>
      </c>
      <c r="Z2173">
        <f>IF(MOD(X2173,9)=0,O2173,IF(MOD(X2173,6)=0,O2173,IF(MOD(X2173,3)=0,O2173)))</f>
        <v>1916470</v>
      </c>
    </row>
    <row r="2174" spans="1:26">
      <c r="A2174" s="4" t="s">
        <v>444</v>
      </c>
      <c r="B2174" s="3">
        <f>主线辅助!B2170</f>
        <v>73923386</v>
      </c>
      <c r="C2174" s="3">
        <v>8</v>
      </c>
      <c r="D2174" s="3">
        <v>106</v>
      </c>
      <c r="E2174" s="3">
        <v>3</v>
      </c>
      <c r="F2174" s="25">
        <f t="shared" si="99"/>
        <v>5061704</v>
      </c>
      <c r="G2174" s="25">
        <v>4602776</v>
      </c>
      <c r="H2174" s="26">
        <f>ROUND((F2174/4*5.5+F2174*2.7+F2174/4*10*1)*2,0)*C2174</f>
        <v>532491264</v>
      </c>
      <c r="I2174" s="26">
        <f t="shared" si="100"/>
        <v>484212032</v>
      </c>
      <c r="J2174" s="26"/>
      <c r="K2174" s="35">
        <f>MAX(G2174-MAX(G$5:G2173),0)</f>
        <v>3246</v>
      </c>
      <c r="L2174" s="35">
        <f>MAX(G$5:G2174)</f>
        <v>4602776</v>
      </c>
      <c r="M2174" s="3">
        <v>0.75</v>
      </c>
      <c r="N2174" s="38">
        <f>INT(B2174*0.2)</f>
        <v>14784677</v>
      </c>
      <c r="O2174" s="38">
        <f t="shared" si="101"/>
        <v>1917823</v>
      </c>
      <c r="P2174">
        <f>INT(L2174*2.5)</f>
        <v>11506940</v>
      </c>
      <c r="Q2174">
        <f>INT(L2174/4)</f>
        <v>1150694</v>
      </c>
      <c r="W2174" s="4" t="s">
        <v>8328</v>
      </c>
      <c r="X2174">
        <v>10</v>
      </c>
      <c r="Y2174" t="b">
        <f>IF(MOD(X2174,9)=0,N2174,IF(MOD(X2174,6)=0,N2174,IF(MOD(X2174,3)=0,N2174)))</f>
        <v>0</v>
      </c>
      <c r="Z2174" t="b">
        <f>IF(MOD(X2174,9)=0,O2174,IF(MOD(X2174,6)=0,O2174,IF(MOD(X2174,3)=0,O2174)))</f>
        <v>0</v>
      </c>
    </row>
    <row r="2175" spans="1:26">
      <c r="A2175" s="4" t="s">
        <v>2320</v>
      </c>
      <c r="B2175" s="3">
        <f>主线辅助!B2171</f>
        <v>74239914</v>
      </c>
      <c r="C2175" s="3">
        <v>8</v>
      </c>
      <c r="D2175" s="3">
        <v>106</v>
      </c>
      <c r="E2175" s="3">
        <v>3</v>
      </c>
      <c r="F2175" s="25">
        <f t="shared" si="99"/>
        <v>5083378</v>
      </c>
      <c r="G2175" s="25">
        <v>4622485</v>
      </c>
      <c r="H2175" s="26">
        <f>ROUND((F2175/4*5.5+F2175*2.7+F2175/4*10*1)*2,0)*C2175</f>
        <v>534771368</v>
      </c>
      <c r="I2175" s="26">
        <f t="shared" si="100"/>
        <v>486285424</v>
      </c>
      <c r="J2175" s="26"/>
      <c r="K2175" s="35">
        <f>MAX(G2175-MAX(G$5:G2174),0)</f>
        <v>19709</v>
      </c>
      <c r="L2175" s="35">
        <f>MAX(G$5:G2175)</f>
        <v>4622485</v>
      </c>
      <c r="M2175" s="3">
        <v>0.75</v>
      </c>
      <c r="N2175" s="38">
        <f>INT(B2175*0.2)</f>
        <v>14847982</v>
      </c>
      <c r="O2175" s="38">
        <f t="shared" si="101"/>
        <v>1926035</v>
      </c>
      <c r="P2175">
        <f>INT(L2175*2.5)</f>
        <v>11556212</v>
      </c>
      <c r="Q2175">
        <f>INT(L2175/4)</f>
        <v>1155621</v>
      </c>
      <c r="W2175" s="4" t="s">
        <v>8329</v>
      </c>
      <c r="X2175">
        <v>1</v>
      </c>
      <c r="Y2175" t="b">
        <f>IF(MOD(X2175,9)=0,N2175,IF(MOD(X2175,6)=0,N2175,IF(MOD(X2175,3)=0,N2175)))</f>
        <v>0</v>
      </c>
      <c r="Z2175" t="b">
        <f>IF(MOD(X2175,9)=0,O2175,IF(MOD(X2175,6)=0,O2175,IF(MOD(X2175,3)=0,O2175)))</f>
        <v>0</v>
      </c>
    </row>
    <row r="2176" spans="1:26">
      <c r="A2176" s="4" t="s">
        <v>2321</v>
      </c>
      <c r="B2176" s="3">
        <f>主线辅助!B2172</f>
        <v>74292108</v>
      </c>
      <c r="C2176" s="3">
        <v>8</v>
      </c>
      <c r="D2176" s="3">
        <v>106</v>
      </c>
      <c r="E2176" s="3">
        <v>3</v>
      </c>
      <c r="F2176" s="25">
        <f t="shared" si="99"/>
        <v>5086952</v>
      </c>
      <c r="G2176" s="25">
        <v>4625734</v>
      </c>
      <c r="H2176" s="26">
        <f>ROUND((F2176/4*5.5+F2176*2.7+F2176/4*10*1)*2,0)*C2176</f>
        <v>535147352</v>
      </c>
      <c r="I2176" s="26">
        <f t="shared" si="100"/>
        <v>486627216</v>
      </c>
      <c r="J2176" s="26"/>
      <c r="K2176" s="35">
        <f>MAX(G2176-MAX(G$5:G2175),0)</f>
        <v>3249</v>
      </c>
      <c r="L2176" s="35">
        <f>MAX(G$5:G2176)</f>
        <v>4625734</v>
      </c>
      <c r="M2176" s="3">
        <v>0.75</v>
      </c>
      <c r="N2176" s="38">
        <f>INT(B2176*0.2)</f>
        <v>14858421</v>
      </c>
      <c r="O2176" s="38">
        <f t="shared" si="101"/>
        <v>1927388</v>
      </c>
      <c r="P2176">
        <f>INT(L2176*2.5)</f>
        <v>11564335</v>
      </c>
      <c r="Q2176">
        <f>INT(L2176/4)</f>
        <v>1156433</v>
      </c>
      <c r="W2176" s="4" t="s">
        <v>8329</v>
      </c>
      <c r="X2176">
        <v>2</v>
      </c>
      <c r="Y2176" t="b">
        <f>IF(MOD(X2176,9)=0,N2176,IF(MOD(X2176,6)=0,N2176,IF(MOD(X2176,3)=0,N2176)))</f>
        <v>0</v>
      </c>
      <c r="Z2176" t="b">
        <f>IF(MOD(X2176,9)=0,O2176,IF(MOD(X2176,6)=0,O2176,IF(MOD(X2176,3)=0,O2176)))</f>
        <v>0</v>
      </c>
    </row>
    <row r="2177" spans="1:26">
      <c r="A2177" s="4" t="s">
        <v>2322</v>
      </c>
      <c r="B2177" s="3">
        <f>主线辅助!B2173</f>
        <v>74393811</v>
      </c>
      <c r="C2177" s="3">
        <v>8</v>
      </c>
      <c r="D2177" s="3">
        <v>106</v>
      </c>
      <c r="E2177" s="3">
        <v>3</v>
      </c>
      <c r="F2177" s="25">
        <f t="shared" si="99"/>
        <v>5093915</v>
      </c>
      <c r="G2177" s="25">
        <v>4632067</v>
      </c>
      <c r="H2177" s="26">
        <f>ROUND((F2177/4*5.5+F2177*2.7+F2177/4*10*1)*2,0)*C2177</f>
        <v>535879856</v>
      </c>
      <c r="I2177" s="26">
        <f t="shared" si="100"/>
        <v>487293448</v>
      </c>
      <c r="J2177" s="26"/>
      <c r="K2177" s="35">
        <f>MAX(G2177-MAX(G$5:G2176),0)</f>
        <v>6333</v>
      </c>
      <c r="L2177" s="35">
        <f>MAX(G$5:G2177)</f>
        <v>4632067</v>
      </c>
      <c r="M2177" s="3">
        <v>0.75</v>
      </c>
      <c r="N2177" s="38">
        <f>INT(B2177*0.2)</f>
        <v>14878762</v>
      </c>
      <c r="O2177" s="38">
        <f t="shared" si="101"/>
        <v>1930027</v>
      </c>
      <c r="P2177">
        <f>INT(L2177*2.5)</f>
        <v>11580167</v>
      </c>
      <c r="Q2177">
        <f>INT(L2177/4)</f>
        <v>1158016</v>
      </c>
      <c r="W2177" s="4" t="s">
        <v>8329</v>
      </c>
      <c r="X2177">
        <v>3</v>
      </c>
      <c r="Y2177">
        <f>IF(MOD(X2177,9)=0,N2177,IF(MOD(X2177,6)=0,N2177,IF(MOD(X2177,3)=0,N2177)))</f>
        <v>14878762</v>
      </c>
      <c r="Z2177">
        <f>IF(MOD(X2177,9)=0,O2177,IF(MOD(X2177,6)=0,O2177,IF(MOD(X2177,3)=0,O2177)))</f>
        <v>1930027</v>
      </c>
    </row>
    <row r="2178" spans="1:26">
      <c r="A2178" s="4" t="s">
        <v>2323</v>
      </c>
      <c r="B2178" s="3">
        <f>主线辅助!B2174</f>
        <v>74446064</v>
      </c>
      <c r="C2178" s="3">
        <v>8</v>
      </c>
      <c r="D2178" s="3">
        <v>106</v>
      </c>
      <c r="E2178" s="3">
        <v>3</v>
      </c>
      <c r="F2178" s="25">
        <f t="shared" si="99"/>
        <v>5097493</v>
      </c>
      <c r="G2178" s="25">
        <v>4635320</v>
      </c>
      <c r="H2178" s="26">
        <f>ROUND((F2178/4*5.5+F2178*2.7+F2178/4*10*1)*2,0)*C2178</f>
        <v>536256264</v>
      </c>
      <c r="I2178" s="26">
        <f t="shared" si="100"/>
        <v>487635664</v>
      </c>
      <c r="J2178" s="26"/>
      <c r="K2178" s="35">
        <f>MAX(G2178-MAX(G$5:G2177),0)</f>
        <v>3253</v>
      </c>
      <c r="L2178" s="35">
        <f>MAX(G$5:G2178)</f>
        <v>4635320</v>
      </c>
      <c r="M2178" s="3">
        <v>0.75</v>
      </c>
      <c r="N2178" s="38">
        <f>INT(B2178*0.2)</f>
        <v>14889212</v>
      </c>
      <c r="O2178" s="38">
        <f t="shared" si="101"/>
        <v>1931383</v>
      </c>
      <c r="P2178">
        <f>INT(L2178*2.5)</f>
        <v>11588300</v>
      </c>
      <c r="Q2178">
        <f>INT(L2178/4)</f>
        <v>1158830</v>
      </c>
      <c r="W2178" s="4" t="s">
        <v>8329</v>
      </c>
      <c r="X2178">
        <v>4</v>
      </c>
      <c r="Y2178" t="b">
        <f>IF(MOD(X2178,9)=0,N2178,IF(MOD(X2178,6)=0,N2178,IF(MOD(X2178,3)=0,N2178)))</f>
        <v>0</v>
      </c>
      <c r="Z2178" t="b">
        <f>IF(MOD(X2178,9)=0,O2178,IF(MOD(X2178,6)=0,O2178,IF(MOD(X2178,3)=0,O2178)))</f>
        <v>0</v>
      </c>
    </row>
    <row r="2179" spans="1:26">
      <c r="A2179" s="4" t="s">
        <v>2324</v>
      </c>
      <c r="B2179" s="3">
        <f>主线辅助!B2175</f>
        <v>74498322</v>
      </c>
      <c r="C2179" s="3">
        <v>8</v>
      </c>
      <c r="D2179" s="3">
        <v>106</v>
      </c>
      <c r="E2179" s="3">
        <v>3</v>
      </c>
      <c r="F2179" s="25">
        <f t="shared" si="99"/>
        <v>5101071</v>
      </c>
      <c r="G2179" s="25">
        <v>4638574</v>
      </c>
      <c r="H2179" s="26">
        <f>ROUND((F2179/4*5.5+F2179*2.7+F2179/4*10*1)*2,0)*C2179</f>
        <v>536632672</v>
      </c>
      <c r="I2179" s="26">
        <f t="shared" si="100"/>
        <v>487977984</v>
      </c>
      <c r="J2179" s="26"/>
      <c r="K2179" s="35">
        <f>MAX(G2179-MAX(G$5:G2178),0)</f>
        <v>3254</v>
      </c>
      <c r="L2179" s="35">
        <f>MAX(G$5:G2179)</f>
        <v>4638574</v>
      </c>
      <c r="M2179" s="3">
        <v>0.75</v>
      </c>
      <c r="N2179" s="38">
        <f>INT(B2179*0.2)</f>
        <v>14899664</v>
      </c>
      <c r="O2179" s="38">
        <f t="shared" si="101"/>
        <v>1932738</v>
      </c>
      <c r="P2179">
        <f>INT(L2179*2.5)</f>
        <v>11596435</v>
      </c>
      <c r="Q2179">
        <f>INT(L2179/4)</f>
        <v>1159643</v>
      </c>
      <c r="W2179" s="4" t="s">
        <v>8329</v>
      </c>
      <c r="X2179">
        <v>5</v>
      </c>
      <c r="Y2179" t="b">
        <f>IF(MOD(X2179,9)=0,N2179,IF(MOD(X2179,6)=0,N2179,IF(MOD(X2179,3)=0,N2179)))</f>
        <v>0</v>
      </c>
      <c r="Z2179" t="b">
        <f>IF(MOD(X2179,9)=0,O2179,IF(MOD(X2179,6)=0,O2179,IF(MOD(X2179,3)=0,O2179)))</f>
        <v>0</v>
      </c>
    </row>
    <row r="2180" spans="1:26">
      <c r="A2180" s="4" t="s">
        <v>2325</v>
      </c>
      <c r="B2180" s="3">
        <f>主线辅助!B2176</f>
        <v>74600238</v>
      </c>
      <c r="C2180" s="3">
        <v>8</v>
      </c>
      <c r="D2180" s="3">
        <v>106</v>
      </c>
      <c r="E2180" s="3">
        <v>3</v>
      </c>
      <c r="F2180" s="25">
        <f t="shared" si="99"/>
        <v>5108050</v>
      </c>
      <c r="G2180" s="25">
        <v>4644920</v>
      </c>
      <c r="H2180" s="26">
        <f>ROUND((F2180/4*5.5+F2180*2.7+F2180/4*10*1)*2,0)*C2180</f>
        <v>537366864</v>
      </c>
      <c r="I2180" s="26">
        <f t="shared" si="100"/>
        <v>488645584</v>
      </c>
      <c r="J2180" s="26"/>
      <c r="K2180" s="35">
        <f>MAX(G2180-MAX(G$5:G2179),0)</f>
        <v>6346</v>
      </c>
      <c r="L2180" s="35">
        <f>MAX(G$5:G2180)</f>
        <v>4644920</v>
      </c>
      <c r="M2180" s="3">
        <v>0.75</v>
      </c>
      <c r="N2180" s="38">
        <f>INT(B2180*0.2)</f>
        <v>14920047</v>
      </c>
      <c r="O2180" s="38">
        <f t="shared" si="101"/>
        <v>1935383</v>
      </c>
      <c r="P2180">
        <f>INT(L2180*2.5)</f>
        <v>11612300</v>
      </c>
      <c r="Q2180">
        <f>INT(L2180/4)</f>
        <v>1161230</v>
      </c>
      <c r="W2180" s="4" t="s">
        <v>8329</v>
      </c>
      <c r="X2180">
        <v>6</v>
      </c>
      <c r="Y2180">
        <f>IF(MOD(X2180,9)=0,N2180,IF(MOD(X2180,6)=0,N2180,IF(MOD(X2180,3)=0,N2180)))</f>
        <v>14920047</v>
      </c>
      <c r="Z2180">
        <f>IF(MOD(X2180,9)=0,O2180,IF(MOD(X2180,6)=0,O2180,IF(MOD(X2180,3)=0,O2180)))</f>
        <v>1935383</v>
      </c>
    </row>
    <row r="2181" spans="1:26">
      <c r="A2181" s="4" t="s">
        <v>2326</v>
      </c>
      <c r="B2181" s="3">
        <f>主线辅助!B2177</f>
        <v>74652554</v>
      </c>
      <c r="C2181" s="3">
        <v>8</v>
      </c>
      <c r="D2181" s="3">
        <v>106</v>
      </c>
      <c r="E2181" s="3">
        <v>3</v>
      </c>
      <c r="F2181" s="25">
        <f t="shared" si="99"/>
        <v>5111632</v>
      </c>
      <c r="G2181" s="25">
        <v>4648177</v>
      </c>
      <c r="H2181" s="26">
        <f>ROUND((F2181/4*5.5+F2181*2.7+F2181/4*10*1)*2,0)*C2181</f>
        <v>537743688</v>
      </c>
      <c r="I2181" s="26">
        <f t="shared" si="100"/>
        <v>488988224</v>
      </c>
      <c r="J2181" s="26"/>
      <c r="K2181" s="35">
        <f>MAX(G2181-MAX(G$5:G2180),0)</f>
        <v>3257</v>
      </c>
      <c r="L2181" s="35">
        <f>MAX(G$5:G2181)</f>
        <v>4648177</v>
      </c>
      <c r="M2181" s="3">
        <v>0.75</v>
      </c>
      <c r="N2181" s="38">
        <f>INT(B2181*0.2)</f>
        <v>14930510</v>
      </c>
      <c r="O2181" s="38">
        <f t="shared" si="101"/>
        <v>1936740</v>
      </c>
      <c r="P2181">
        <f>INT(L2181*2.5)</f>
        <v>11620442</v>
      </c>
      <c r="Q2181">
        <f>INT(L2181/4)</f>
        <v>1162044</v>
      </c>
      <c r="W2181" s="4" t="s">
        <v>8329</v>
      </c>
      <c r="X2181">
        <v>7</v>
      </c>
      <c r="Y2181" t="b">
        <f>IF(MOD(X2181,9)=0,N2181,IF(MOD(X2181,6)=0,N2181,IF(MOD(X2181,3)=0,N2181)))</f>
        <v>0</v>
      </c>
      <c r="Z2181" t="b">
        <f>IF(MOD(X2181,9)=0,O2181,IF(MOD(X2181,6)=0,O2181,IF(MOD(X2181,3)=0,O2181)))</f>
        <v>0</v>
      </c>
    </row>
    <row r="2182" spans="1:26">
      <c r="A2182" s="4" t="s">
        <v>2327</v>
      </c>
      <c r="B2182" s="3">
        <f>主线辅助!B2178</f>
        <v>74704880</v>
      </c>
      <c r="C2182" s="3">
        <v>8</v>
      </c>
      <c r="D2182" s="3">
        <v>106</v>
      </c>
      <c r="E2182" s="3">
        <v>3</v>
      </c>
      <c r="F2182" s="25">
        <f t="shared" ref="F2182:F2245" si="102">INT(B2182/(5-1.9)/C2182/(D2182/2.7)*100/1.5)</f>
        <v>5115215</v>
      </c>
      <c r="G2182" s="25">
        <v>4651435</v>
      </c>
      <c r="H2182" s="26">
        <f>ROUND((F2182/4*5.5+F2182*2.7+F2182/4*10*1)*2,0)*C2182</f>
        <v>538120616</v>
      </c>
      <c r="I2182" s="26">
        <f t="shared" ref="I2182:I2245" si="103">ROUND((G2182/4*5.5+G2182*2.7+G2182/4*10*1)*2,0)*C2182</f>
        <v>489330960</v>
      </c>
      <c r="J2182" s="26"/>
      <c r="K2182" s="35">
        <f>MAX(G2182-MAX(G$5:G2181),0)</f>
        <v>3258</v>
      </c>
      <c r="L2182" s="35">
        <f>MAX(G$5:G2182)</f>
        <v>4651435</v>
      </c>
      <c r="M2182" s="3">
        <v>0.75</v>
      </c>
      <c r="N2182" s="38">
        <f>INT(B2182*0.2)</f>
        <v>14940976</v>
      </c>
      <c r="O2182" s="38">
        <f t="shared" ref="O2182:O2245" si="104">INT((P2182/15)+Q2182)</f>
        <v>1938097</v>
      </c>
      <c r="P2182">
        <f>INT(L2182*2.5)</f>
        <v>11628587</v>
      </c>
      <c r="Q2182">
        <f>INT(L2182/4)</f>
        <v>1162858</v>
      </c>
      <c r="W2182" s="4" t="s">
        <v>8329</v>
      </c>
      <c r="X2182">
        <v>8</v>
      </c>
      <c r="Y2182" t="b">
        <f>IF(MOD(X2182,9)=0,N2182,IF(MOD(X2182,6)=0,N2182,IF(MOD(X2182,3)=0,N2182)))</f>
        <v>0</v>
      </c>
      <c r="Z2182" t="b">
        <f>IF(MOD(X2182,9)=0,O2182,IF(MOD(X2182,6)=0,O2182,IF(MOD(X2182,3)=0,O2182)))</f>
        <v>0</v>
      </c>
    </row>
    <row r="2183" spans="1:26">
      <c r="A2183" s="4" t="s">
        <v>2328</v>
      </c>
      <c r="B2183" s="3">
        <f>主线辅助!B2179</f>
        <v>74807002</v>
      </c>
      <c r="C2183" s="3">
        <v>8</v>
      </c>
      <c r="D2183" s="3">
        <v>106</v>
      </c>
      <c r="E2183" s="3">
        <v>3</v>
      </c>
      <c r="F2183" s="25">
        <f t="shared" si="102"/>
        <v>5122207</v>
      </c>
      <c r="G2183" s="25">
        <v>4657794</v>
      </c>
      <c r="H2183" s="26">
        <f>ROUND((F2183/4*5.5+F2183*2.7+F2183/4*10*1)*2,0)*C2183</f>
        <v>538856176</v>
      </c>
      <c r="I2183" s="26">
        <f t="shared" si="103"/>
        <v>489999928</v>
      </c>
      <c r="J2183" s="26"/>
      <c r="K2183" s="35">
        <f>MAX(G2183-MAX(G$5:G2182),0)</f>
        <v>6359</v>
      </c>
      <c r="L2183" s="35">
        <f>MAX(G$5:G2183)</f>
        <v>4657794</v>
      </c>
      <c r="M2183" s="3">
        <v>0.75</v>
      </c>
      <c r="N2183" s="38">
        <f>INT(B2183*0.2)</f>
        <v>14961400</v>
      </c>
      <c r="O2183" s="38">
        <f t="shared" si="104"/>
        <v>1940747</v>
      </c>
      <c r="P2183">
        <f>INT(L2183*2.5)</f>
        <v>11644485</v>
      </c>
      <c r="Q2183">
        <f>INT(L2183/4)</f>
        <v>1164448</v>
      </c>
      <c r="W2183" s="4" t="s">
        <v>8329</v>
      </c>
      <c r="X2183">
        <v>9</v>
      </c>
      <c r="Y2183">
        <f>IF(MOD(X2183,9)=0,N2183,IF(MOD(X2183,6)=0,N2183,IF(MOD(X2183,3)=0,N2183)))</f>
        <v>14961400</v>
      </c>
      <c r="Z2183">
        <f>IF(MOD(X2183,9)=0,O2183,IF(MOD(X2183,6)=0,O2183,IF(MOD(X2183,3)=0,O2183)))</f>
        <v>1940747</v>
      </c>
    </row>
    <row r="2184" spans="1:26">
      <c r="A2184" s="4" t="s">
        <v>446</v>
      </c>
      <c r="B2184" s="3">
        <f>主线辅助!B2180</f>
        <v>74859386</v>
      </c>
      <c r="C2184" s="3">
        <v>8</v>
      </c>
      <c r="D2184" s="3">
        <v>106</v>
      </c>
      <c r="E2184" s="3">
        <v>3</v>
      </c>
      <c r="F2184" s="25">
        <f t="shared" si="102"/>
        <v>5125794</v>
      </c>
      <c r="G2184" s="25">
        <v>4661056</v>
      </c>
      <c r="H2184" s="26">
        <f>ROUND((F2184/4*5.5+F2184*2.7+F2184/4*10*1)*2,0)*C2184</f>
        <v>539233528</v>
      </c>
      <c r="I2184" s="26">
        <f t="shared" si="103"/>
        <v>490343088</v>
      </c>
      <c r="J2184" s="26"/>
      <c r="K2184" s="35">
        <f>MAX(G2184-MAX(G$5:G2183),0)</f>
        <v>3262</v>
      </c>
      <c r="L2184" s="35">
        <f>MAX(G$5:G2184)</f>
        <v>4661056</v>
      </c>
      <c r="M2184" s="3">
        <v>0.75</v>
      </c>
      <c r="N2184" s="38">
        <f>INT(B2184*0.2)</f>
        <v>14971877</v>
      </c>
      <c r="O2184" s="38">
        <f t="shared" si="104"/>
        <v>1942106</v>
      </c>
      <c r="P2184">
        <f>INT(L2184*2.5)</f>
        <v>11652640</v>
      </c>
      <c r="Q2184">
        <f>INT(L2184/4)</f>
        <v>1165264</v>
      </c>
      <c r="W2184" s="4" t="s">
        <v>8329</v>
      </c>
      <c r="X2184">
        <v>10</v>
      </c>
      <c r="Y2184" t="b">
        <f>IF(MOD(X2184,9)=0,N2184,IF(MOD(X2184,6)=0,N2184,IF(MOD(X2184,3)=0,N2184)))</f>
        <v>0</v>
      </c>
      <c r="Z2184" t="b">
        <f>IF(MOD(X2184,9)=0,O2184,IF(MOD(X2184,6)=0,O2184,IF(MOD(X2184,3)=0,O2184)))</f>
        <v>0</v>
      </c>
    </row>
    <row r="2185" spans="1:26">
      <c r="A2185" s="4" t="s">
        <v>2329</v>
      </c>
      <c r="B2185" s="3">
        <f>主线辅助!B2181</f>
        <v>75177972</v>
      </c>
      <c r="C2185" s="3">
        <v>8</v>
      </c>
      <c r="D2185" s="3">
        <v>106</v>
      </c>
      <c r="E2185" s="3">
        <v>3</v>
      </c>
      <c r="F2185" s="25">
        <f t="shared" si="102"/>
        <v>5147609</v>
      </c>
      <c r="G2185" s="25">
        <v>4680892</v>
      </c>
      <c r="H2185" s="26">
        <f>ROUND((F2185/4*5.5+F2185*2.7+F2185/4*10*1)*2,0)*C2185</f>
        <v>541528464</v>
      </c>
      <c r="I2185" s="26">
        <f t="shared" si="103"/>
        <v>492429840</v>
      </c>
      <c r="J2185" s="26"/>
      <c r="K2185" s="35">
        <f>MAX(G2185-MAX(G$5:G2184),0)</f>
        <v>19836</v>
      </c>
      <c r="L2185" s="35">
        <f>MAX(G$5:G2185)</f>
        <v>4680892</v>
      </c>
      <c r="M2185" s="3">
        <v>0.75</v>
      </c>
      <c r="N2185" s="38">
        <f>INT(B2185*0.2)</f>
        <v>15035594</v>
      </c>
      <c r="O2185" s="38">
        <f t="shared" si="104"/>
        <v>1950371</v>
      </c>
      <c r="P2185">
        <f>INT(L2185*2.5)</f>
        <v>11702230</v>
      </c>
      <c r="Q2185">
        <f>INT(L2185/4)</f>
        <v>1170223</v>
      </c>
      <c r="W2185" s="4" t="s">
        <v>8330</v>
      </c>
      <c r="X2185">
        <v>1</v>
      </c>
      <c r="Y2185" t="b">
        <f>IF(MOD(X2185,9)=0,N2185,IF(MOD(X2185,6)=0,N2185,IF(MOD(X2185,3)=0,N2185)))</f>
        <v>0</v>
      </c>
      <c r="Z2185" t="b">
        <f>IF(MOD(X2185,9)=0,O2185,IF(MOD(X2185,6)=0,O2185,IF(MOD(X2185,3)=0,O2185)))</f>
        <v>0</v>
      </c>
    </row>
    <row r="2186" spans="1:26">
      <c r="A2186" s="4" t="s">
        <v>2330</v>
      </c>
      <c r="B2186" s="3">
        <f>主线辅助!B2182</f>
        <v>75230415</v>
      </c>
      <c r="C2186" s="3">
        <v>8</v>
      </c>
      <c r="D2186" s="3">
        <v>106</v>
      </c>
      <c r="E2186" s="3">
        <v>3</v>
      </c>
      <c r="F2186" s="25">
        <f t="shared" si="102"/>
        <v>5151200</v>
      </c>
      <c r="G2186" s="25">
        <v>4684157</v>
      </c>
      <c r="H2186" s="26">
        <f>ROUND((F2186/4*5.5+F2186*2.7+F2186/4*10*1)*2,0)*C2186</f>
        <v>541906240</v>
      </c>
      <c r="I2186" s="26">
        <f t="shared" si="103"/>
        <v>492773320</v>
      </c>
      <c r="J2186" s="26"/>
      <c r="K2186" s="35">
        <f>MAX(G2186-MAX(G$5:G2185),0)</f>
        <v>3265</v>
      </c>
      <c r="L2186" s="35">
        <f>MAX(G$5:G2186)</f>
        <v>4684157</v>
      </c>
      <c r="M2186" s="3">
        <v>0.75</v>
      </c>
      <c r="N2186" s="38">
        <f>INT(B2186*0.2)</f>
        <v>15046083</v>
      </c>
      <c r="O2186" s="38">
        <f t="shared" si="104"/>
        <v>1951731</v>
      </c>
      <c r="P2186">
        <f>INT(L2186*2.5)</f>
        <v>11710392</v>
      </c>
      <c r="Q2186">
        <f>INT(L2186/4)</f>
        <v>1171039</v>
      </c>
      <c r="W2186" s="4" t="s">
        <v>8330</v>
      </c>
      <c r="X2186">
        <v>2</v>
      </c>
      <c r="Y2186" t="b">
        <f>IF(MOD(X2186,9)=0,N2186,IF(MOD(X2186,6)=0,N2186,IF(MOD(X2186,3)=0,N2186)))</f>
        <v>0</v>
      </c>
      <c r="Z2186" t="b">
        <f>IF(MOD(X2186,9)=0,O2186,IF(MOD(X2186,6)=0,O2186,IF(MOD(X2186,3)=0,O2186)))</f>
        <v>0</v>
      </c>
    </row>
    <row r="2187" spans="1:26">
      <c r="A2187" s="4" t="s">
        <v>2331</v>
      </c>
      <c r="B2187" s="3">
        <f>主线辅助!B2183</f>
        <v>75332848</v>
      </c>
      <c r="C2187" s="3">
        <v>8</v>
      </c>
      <c r="D2187" s="3">
        <v>106</v>
      </c>
      <c r="E2187" s="3">
        <v>3</v>
      </c>
      <c r="F2187" s="25">
        <f t="shared" si="102"/>
        <v>5158213</v>
      </c>
      <c r="G2187" s="25">
        <v>4690535</v>
      </c>
      <c r="H2187" s="26">
        <f>ROUND((F2187/4*5.5+F2187*2.7+F2187/4*10*1)*2,0)*C2187</f>
        <v>542644008</v>
      </c>
      <c r="I2187" s="26">
        <f t="shared" si="103"/>
        <v>493444280</v>
      </c>
      <c r="J2187" s="26"/>
      <c r="K2187" s="35">
        <f>MAX(G2187-MAX(G$5:G2186),0)</f>
        <v>6378</v>
      </c>
      <c r="L2187" s="35">
        <f>MAX(G$5:G2187)</f>
        <v>4690535</v>
      </c>
      <c r="M2187" s="3">
        <v>0.75</v>
      </c>
      <c r="N2187" s="38">
        <f>INT(B2187*0.2)</f>
        <v>15066569</v>
      </c>
      <c r="O2187" s="38">
        <f t="shared" si="104"/>
        <v>1954388</v>
      </c>
      <c r="P2187">
        <f>INT(L2187*2.5)</f>
        <v>11726337</v>
      </c>
      <c r="Q2187">
        <f>INT(L2187/4)</f>
        <v>1172633</v>
      </c>
      <c r="W2187" s="4" t="s">
        <v>8330</v>
      </c>
      <c r="X2187">
        <v>3</v>
      </c>
      <c r="Y2187">
        <f>IF(MOD(X2187,9)=0,N2187,IF(MOD(X2187,6)=0,N2187,IF(MOD(X2187,3)=0,N2187)))</f>
        <v>15066569</v>
      </c>
      <c r="Z2187">
        <f>IF(MOD(X2187,9)=0,O2187,IF(MOD(X2187,6)=0,O2187,IF(MOD(X2187,3)=0,O2187)))</f>
        <v>1954388</v>
      </c>
    </row>
    <row r="2188" spans="1:26">
      <c r="A2188" s="4" t="s">
        <v>2332</v>
      </c>
      <c r="B2188" s="3">
        <f>主线辅助!B2184</f>
        <v>75385355</v>
      </c>
      <c r="C2188" s="3">
        <v>8</v>
      </c>
      <c r="D2188" s="3">
        <v>106</v>
      </c>
      <c r="E2188" s="3">
        <v>3</v>
      </c>
      <c r="F2188" s="25">
        <f t="shared" si="102"/>
        <v>5161809</v>
      </c>
      <c r="G2188" s="25">
        <v>4693805</v>
      </c>
      <c r="H2188" s="26">
        <f>ROUND((F2188/4*5.5+F2188*2.7+F2188/4*10*1)*2,0)*C2188</f>
        <v>543022304</v>
      </c>
      <c r="I2188" s="26">
        <f t="shared" si="103"/>
        <v>493788288</v>
      </c>
      <c r="J2188" s="26"/>
      <c r="K2188" s="35">
        <f>MAX(G2188-MAX(G$5:G2187),0)</f>
        <v>3270</v>
      </c>
      <c r="L2188" s="35">
        <f>MAX(G$5:G2188)</f>
        <v>4693805</v>
      </c>
      <c r="M2188" s="3">
        <v>0.75</v>
      </c>
      <c r="N2188" s="38">
        <f>INT(B2188*0.2)</f>
        <v>15077071</v>
      </c>
      <c r="O2188" s="38">
        <f t="shared" si="104"/>
        <v>1955751</v>
      </c>
      <c r="P2188">
        <f>INT(L2188*2.5)</f>
        <v>11734512</v>
      </c>
      <c r="Q2188">
        <f>INT(L2188/4)</f>
        <v>1173451</v>
      </c>
      <c r="W2188" s="4" t="s">
        <v>8330</v>
      </c>
      <c r="X2188">
        <v>4</v>
      </c>
      <c r="Y2188" t="b">
        <f>IF(MOD(X2188,9)=0,N2188,IF(MOD(X2188,6)=0,N2188,IF(MOD(X2188,3)=0,N2188)))</f>
        <v>0</v>
      </c>
      <c r="Z2188" t="b">
        <f>IF(MOD(X2188,9)=0,O2188,IF(MOD(X2188,6)=0,O2188,IF(MOD(X2188,3)=0,O2188)))</f>
        <v>0</v>
      </c>
    </row>
    <row r="2189" spans="1:26">
      <c r="A2189" s="4" t="s">
        <v>2333</v>
      </c>
      <c r="B2189" s="3">
        <f>主线辅助!B2185</f>
        <v>75437864</v>
      </c>
      <c r="C2189" s="3">
        <v>8</v>
      </c>
      <c r="D2189" s="3">
        <v>106</v>
      </c>
      <c r="E2189" s="3">
        <v>3</v>
      </c>
      <c r="F2189" s="25">
        <f t="shared" si="102"/>
        <v>5165404</v>
      </c>
      <c r="G2189" s="25">
        <v>4697074</v>
      </c>
      <c r="H2189" s="26">
        <f>ROUND((F2189/4*5.5+F2189*2.7+F2189/4*10*1)*2,0)*C2189</f>
        <v>543400504</v>
      </c>
      <c r="I2189" s="26">
        <f t="shared" si="103"/>
        <v>494132184</v>
      </c>
      <c r="J2189" s="26"/>
      <c r="K2189" s="35">
        <f>MAX(G2189-MAX(G$5:G2188),0)</f>
        <v>3269</v>
      </c>
      <c r="L2189" s="35">
        <f>MAX(G$5:G2189)</f>
        <v>4697074</v>
      </c>
      <c r="M2189" s="3">
        <v>0.75</v>
      </c>
      <c r="N2189" s="38">
        <f>INT(B2189*0.2)</f>
        <v>15087572</v>
      </c>
      <c r="O2189" s="38">
        <f t="shared" si="104"/>
        <v>1957113</v>
      </c>
      <c r="P2189">
        <f>INT(L2189*2.5)</f>
        <v>11742685</v>
      </c>
      <c r="Q2189">
        <f>INT(L2189/4)</f>
        <v>1174268</v>
      </c>
      <c r="W2189" s="4" t="s">
        <v>8330</v>
      </c>
      <c r="X2189">
        <v>5</v>
      </c>
      <c r="Y2189" t="b">
        <f>IF(MOD(X2189,9)=0,N2189,IF(MOD(X2189,6)=0,N2189,IF(MOD(X2189,3)=0,N2189)))</f>
        <v>0</v>
      </c>
      <c r="Z2189" t="b">
        <f>IF(MOD(X2189,9)=0,O2189,IF(MOD(X2189,6)=0,O2189,IF(MOD(X2189,3)=0,O2189)))</f>
        <v>0</v>
      </c>
    </row>
    <row r="2190" spans="1:26">
      <c r="A2190" s="4" t="s">
        <v>2334</v>
      </c>
      <c r="B2190" s="3">
        <f>主线辅助!B2186</f>
        <v>75540507</v>
      </c>
      <c r="C2190" s="3">
        <v>8</v>
      </c>
      <c r="D2190" s="3">
        <v>106</v>
      </c>
      <c r="E2190" s="3">
        <v>3</v>
      </c>
      <c r="F2190" s="25">
        <f t="shared" si="102"/>
        <v>5172432</v>
      </c>
      <c r="G2190" s="25">
        <v>4703465</v>
      </c>
      <c r="H2190" s="26">
        <f>ROUND((F2190/4*5.5+F2190*2.7+F2190/4*10*1)*2,0)*C2190</f>
        <v>544139848</v>
      </c>
      <c r="I2190" s="26">
        <f t="shared" si="103"/>
        <v>494804520</v>
      </c>
      <c r="J2190" s="26"/>
      <c r="K2190" s="35">
        <f>MAX(G2190-MAX(G$5:G2189),0)</f>
        <v>6391</v>
      </c>
      <c r="L2190" s="35">
        <f>MAX(G$5:G2190)</f>
        <v>4703465</v>
      </c>
      <c r="M2190" s="3">
        <v>0.75</v>
      </c>
      <c r="N2190" s="38">
        <f>INT(B2190*0.2)</f>
        <v>15108101</v>
      </c>
      <c r="O2190" s="38">
        <f t="shared" si="104"/>
        <v>1959776</v>
      </c>
      <c r="P2190">
        <f>INT(L2190*2.5)</f>
        <v>11758662</v>
      </c>
      <c r="Q2190">
        <f>INT(L2190/4)</f>
        <v>1175866</v>
      </c>
      <c r="W2190" s="4" t="s">
        <v>8330</v>
      </c>
      <c r="X2190">
        <v>6</v>
      </c>
      <c r="Y2190">
        <f>IF(MOD(X2190,9)=0,N2190,IF(MOD(X2190,6)=0,N2190,IF(MOD(X2190,3)=0,N2190)))</f>
        <v>15108101</v>
      </c>
      <c r="Z2190">
        <f>IF(MOD(X2190,9)=0,O2190,IF(MOD(X2190,6)=0,O2190,IF(MOD(X2190,3)=0,O2190)))</f>
        <v>1959776</v>
      </c>
    </row>
    <row r="2191" spans="1:26">
      <c r="A2191" s="4" t="s">
        <v>2335</v>
      </c>
      <c r="B2191" s="3">
        <f>主线辅助!B2187</f>
        <v>75593078</v>
      </c>
      <c r="C2191" s="3">
        <v>8</v>
      </c>
      <c r="D2191" s="3">
        <v>106</v>
      </c>
      <c r="E2191" s="3">
        <v>3</v>
      </c>
      <c r="F2191" s="25">
        <f t="shared" si="102"/>
        <v>5176032</v>
      </c>
      <c r="G2191" s="25">
        <v>4706738</v>
      </c>
      <c r="H2191" s="26">
        <f>ROUND((F2191/4*5.5+F2191*2.7+F2191/4*10*1)*2,0)*C2191</f>
        <v>544518568</v>
      </c>
      <c r="I2191" s="26">
        <f t="shared" si="103"/>
        <v>495148840</v>
      </c>
      <c r="J2191" s="26"/>
      <c r="K2191" s="35">
        <f>MAX(G2191-MAX(G$5:G2190),0)</f>
        <v>3273</v>
      </c>
      <c r="L2191" s="35">
        <f>MAX(G$5:G2191)</f>
        <v>4706738</v>
      </c>
      <c r="M2191" s="3">
        <v>0.75</v>
      </c>
      <c r="N2191" s="38">
        <f>INT(B2191*0.2)</f>
        <v>15118615</v>
      </c>
      <c r="O2191" s="38">
        <f t="shared" si="104"/>
        <v>1961140</v>
      </c>
      <c r="P2191">
        <f>INT(L2191*2.5)</f>
        <v>11766845</v>
      </c>
      <c r="Q2191">
        <f>INT(L2191/4)</f>
        <v>1176684</v>
      </c>
      <c r="W2191" s="4" t="s">
        <v>8330</v>
      </c>
      <c r="X2191">
        <v>7</v>
      </c>
      <c r="Y2191" t="b">
        <f>IF(MOD(X2191,9)=0,N2191,IF(MOD(X2191,6)=0,N2191,IF(MOD(X2191,3)=0,N2191)))</f>
        <v>0</v>
      </c>
      <c r="Z2191" t="b">
        <f>IF(MOD(X2191,9)=0,O2191,IF(MOD(X2191,6)=0,O2191,IF(MOD(X2191,3)=0,O2191)))</f>
        <v>0</v>
      </c>
    </row>
    <row r="2192" spans="1:26">
      <c r="A2192" s="4" t="s">
        <v>2336</v>
      </c>
      <c r="B2192" s="3">
        <f>主线辅助!B2188</f>
        <v>75645655</v>
      </c>
      <c r="C2192" s="3">
        <v>8</v>
      </c>
      <c r="D2192" s="3">
        <v>106</v>
      </c>
      <c r="E2192" s="3">
        <v>3</v>
      </c>
      <c r="F2192" s="25">
        <f t="shared" si="102"/>
        <v>5179632</v>
      </c>
      <c r="G2192" s="25">
        <v>4710012</v>
      </c>
      <c r="H2192" s="26">
        <f>ROUND((F2192/4*5.5+F2192*2.7+F2192/4*10*1)*2,0)*C2192</f>
        <v>544897288</v>
      </c>
      <c r="I2192" s="26">
        <f t="shared" si="103"/>
        <v>495493264</v>
      </c>
      <c r="J2192" s="26"/>
      <c r="K2192" s="35">
        <f>MAX(G2192-MAX(G$5:G2191),0)</f>
        <v>3274</v>
      </c>
      <c r="L2192" s="35">
        <f>MAX(G$5:G2192)</f>
        <v>4710012</v>
      </c>
      <c r="M2192" s="3">
        <v>0.75</v>
      </c>
      <c r="N2192" s="38">
        <f>INT(B2192*0.2)</f>
        <v>15129131</v>
      </c>
      <c r="O2192" s="38">
        <f t="shared" si="104"/>
        <v>1962505</v>
      </c>
      <c r="P2192">
        <f>INT(L2192*2.5)</f>
        <v>11775030</v>
      </c>
      <c r="Q2192">
        <f>INT(L2192/4)</f>
        <v>1177503</v>
      </c>
      <c r="W2192" s="4" t="s">
        <v>8330</v>
      </c>
      <c r="X2192">
        <v>8</v>
      </c>
      <c r="Y2192" t="b">
        <f>IF(MOD(X2192,9)=0,N2192,IF(MOD(X2192,6)=0,N2192,IF(MOD(X2192,3)=0,N2192)))</f>
        <v>0</v>
      </c>
      <c r="Z2192" t="b">
        <f>IF(MOD(X2192,9)=0,O2192,IF(MOD(X2192,6)=0,O2192,IF(MOD(X2192,3)=0,O2192)))</f>
        <v>0</v>
      </c>
    </row>
    <row r="2193" spans="1:26">
      <c r="A2193" s="4" t="s">
        <v>2337</v>
      </c>
      <c r="B2193" s="3">
        <f>主线辅助!B2189</f>
        <v>75748508</v>
      </c>
      <c r="C2193" s="3">
        <v>8</v>
      </c>
      <c r="D2193" s="3">
        <v>106</v>
      </c>
      <c r="E2193" s="3">
        <v>3</v>
      </c>
      <c r="F2193" s="25">
        <f t="shared" si="102"/>
        <v>5186675</v>
      </c>
      <c r="G2193" s="25">
        <v>4716416</v>
      </c>
      <c r="H2193" s="26">
        <f>ROUND((F2193/4*5.5+F2193*2.7+F2193/4*10*1)*2,0)*C2193</f>
        <v>545638208</v>
      </c>
      <c r="I2193" s="26">
        <f t="shared" si="103"/>
        <v>496166960</v>
      </c>
      <c r="J2193" s="26"/>
      <c r="K2193" s="35">
        <f>MAX(G2193-MAX(G$5:G2192),0)</f>
        <v>6404</v>
      </c>
      <c r="L2193" s="35">
        <f>MAX(G$5:G2193)</f>
        <v>4716416</v>
      </c>
      <c r="M2193" s="3">
        <v>0.75</v>
      </c>
      <c r="N2193" s="38">
        <f>INT(B2193*0.2)</f>
        <v>15149701</v>
      </c>
      <c r="O2193" s="38">
        <f t="shared" si="104"/>
        <v>1965173</v>
      </c>
      <c r="P2193">
        <f>INT(L2193*2.5)</f>
        <v>11791040</v>
      </c>
      <c r="Q2193">
        <f>INT(L2193/4)</f>
        <v>1179104</v>
      </c>
      <c r="W2193" s="4" t="s">
        <v>8330</v>
      </c>
      <c r="X2193">
        <v>9</v>
      </c>
      <c r="Y2193">
        <f>IF(MOD(X2193,9)=0,N2193,IF(MOD(X2193,6)=0,N2193,IF(MOD(X2193,3)=0,N2193)))</f>
        <v>15149701</v>
      </c>
      <c r="Z2193">
        <f>IF(MOD(X2193,9)=0,O2193,IF(MOD(X2193,6)=0,O2193,IF(MOD(X2193,3)=0,O2193)))</f>
        <v>1965173</v>
      </c>
    </row>
    <row r="2194" spans="1:26">
      <c r="A2194" s="4" t="s">
        <v>448</v>
      </c>
      <c r="B2194" s="3">
        <f>主线辅助!B2190</f>
        <v>75801143</v>
      </c>
      <c r="C2194" s="3">
        <v>8</v>
      </c>
      <c r="D2194" s="3">
        <v>106</v>
      </c>
      <c r="E2194" s="3">
        <v>3</v>
      </c>
      <c r="F2194" s="25">
        <f t="shared" si="102"/>
        <v>5190279</v>
      </c>
      <c r="G2194" s="25">
        <v>4719693</v>
      </c>
      <c r="H2194" s="26">
        <f>ROUND((F2194/4*5.5+F2194*2.7+F2194/4*10*1)*2,0)*C2194</f>
        <v>546017352</v>
      </c>
      <c r="I2194" s="26">
        <f t="shared" si="103"/>
        <v>496511704</v>
      </c>
      <c r="J2194" s="26"/>
      <c r="K2194" s="35">
        <f>MAX(G2194-MAX(G$5:G2193),0)</f>
        <v>3277</v>
      </c>
      <c r="L2194" s="35">
        <f>MAX(G$5:G2194)</f>
        <v>4719693</v>
      </c>
      <c r="M2194" s="3">
        <v>0.75</v>
      </c>
      <c r="N2194" s="38">
        <f>INT(B2194*0.2)</f>
        <v>15160228</v>
      </c>
      <c r="O2194" s="38">
        <f t="shared" si="104"/>
        <v>1966538</v>
      </c>
      <c r="P2194">
        <f>INT(L2194*2.5)</f>
        <v>11799232</v>
      </c>
      <c r="Q2194">
        <f>INT(L2194/4)</f>
        <v>1179923</v>
      </c>
      <c r="W2194" s="4" t="s">
        <v>8330</v>
      </c>
      <c r="X2194">
        <v>10</v>
      </c>
      <c r="Y2194" t="b">
        <f>IF(MOD(X2194,9)=0,N2194,IF(MOD(X2194,6)=0,N2194,IF(MOD(X2194,3)=0,N2194)))</f>
        <v>0</v>
      </c>
      <c r="Z2194" t="b">
        <f>IF(MOD(X2194,9)=0,O2194,IF(MOD(X2194,6)=0,O2194,IF(MOD(X2194,3)=0,O2194)))</f>
        <v>0</v>
      </c>
    </row>
    <row r="2195" spans="1:26">
      <c r="A2195" s="4" t="s">
        <v>2338</v>
      </c>
      <c r="B2195" s="3">
        <f>主线辅助!B2191</f>
        <v>76121786</v>
      </c>
      <c r="C2195" s="3">
        <v>8</v>
      </c>
      <c r="D2195" s="3">
        <v>106</v>
      </c>
      <c r="E2195" s="3">
        <v>3</v>
      </c>
      <c r="F2195" s="25">
        <f t="shared" si="102"/>
        <v>5212234</v>
      </c>
      <c r="G2195" s="25">
        <v>4739658</v>
      </c>
      <c r="H2195" s="26">
        <f>ROUND((F2195/4*5.5+F2195*2.7+F2195/4*10*1)*2,0)*C2195</f>
        <v>548327016</v>
      </c>
      <c r="I2195" s="26">
        <f t="shared" si="103"/>
        <v>498612024</v>
      </c>
      <c r="J2195" s="26"/>
      <c r="K2195" s="35">
        <f>MAX(G2195-MAX(G$5:G2194),0)</f>
        <v>19965</v>
      </c>
      <c r="L2195" s="35">
        <f>MAX(G$5:G2195)</f>
        <v>4739658</v>
      </c>
      <c r="M2195" s="3">
        <v>0.75</v>
      </c>
      <c r="N2195" s="38">
        <f>INT(B2195*0.2)</f>
        <v>15224357</v>
      </c>
      <c r="O2195" s="38">
        <f t="shared" si="104"/>
        <v>1974857</v>
      </c>
      <c r="P2195">
        <f>INT(L2195*2.5)</f>
        <v>11849145</v>
      </c>
      <c r="Q2195">
        <f>INT(L2195/4)</f>
        <v>1184914</v>
      </c>
      <c r="W2195" s="4" t="s">
        <v>8331</v>
      </c>
      <c r="X2195">
        <v>1</v>
      </c>
      <c r="Y2195" t="b">
        <f>IF(MOD(X2195,9)=0,N2195,IF(MOD(X2195,6)=0,N2195,IF(MOD(X2195,3)=0,N2195)))</f>
        <v>0</v>
      </c>
      <c r="Z2195" t="b">
        <f>IF(MOD(X2195,9)=0,O2195,IF(MOD(X2195,6)=0,O2195,IF(MOD(X2195,3)=0,O2195)))</f>
        <v>0</v>
      </c>
    </row>
    <row r="2196" spans="1:26">
      <c r="A2196" s="4" t="s">
        <v>2339</v>
      </c>
      <c r="B2196" s="3">
        <f>主线辅助!B2192</f>
        <v>76174483</v>
      </c>
      <c r="C2196" s="3">
        <v>8</v>
      </c>
      <c r="D2196" s="3">
        <v>106</v>
      </c>
      <c r="E2196" s="3">
        <v>3</v>
      </c>
      <c r="F2196" s="25">
        <f t="shared" si="102"/>
        <v>5215842</v>
      </c>
      <c r="G2196" s="25">
        <v>4742939</v>
      </c>
      <c r="H2196" s="26">
        <f>ROUND((F2196/4*5.5+F2196*2.7+F2196/4*10*1)*2,0)*C2196</f>
        <v>548706576</v>
      </c>
      <c r="I2196" s="26">
        <f t="shared" si="103"/>
        <v>498957184</v>
      </c>
      <c r="J2196" s="26"/>
      <c r="K2196" s="35">
        <f>MAX(G2196-MAX(G$5:G2195),0)</f>
        <v>3281</v>
      </c>
      <c r="L2196" s="35">
        <f>MAX(G$5:G2196)</f>
        <v>4742939</v>
      </c>
      <c r="M2196" s="3">
        <v>0.75</v>
      </c>
      <c r="N2196" s="38">
        <f>INT(B2196*0.2)</f>
        <v>15234896</v>
      </c>
      <c r="O2196" s="38">
        <f t="shared" si="104"/>
        <v>1976223</v>
      </c>
      <c r="P2196">
        <f>INT(L2196*2.5)</f>
        <v>11857347</v>
      </c>
      <c r="Q2196">
        <f>INT(L2196/4)</f>
        <v>1185734</v>
      </c>
      <c r="W2196" s="4" t="s">
        <v>8331</v>
      </c>
      <c r="X2196">
        <v>2</v>
      </c>
      <c r="Y2196" t="b">
        <f>IF(MOD(X2196,9)=0,N2196,IF(MOD(X2196,6)=0,N2196,IF(MOD(X2196,3)=0,N2196)))</f>
        <v>0</v>
      </c>
      <c r="Z2196" t="b">
        <f>IF(MOD(X2196,9)=0,O2196,IF(MOD(X2196,6)=0,O2196,IF(MOD(X2196,3)=0,O2196)))</f>
        <v>0</v>
      </c>
    </row>
    <row r="2197" spans="1:26">
      <c r="A2197" s="4" t="s">
        <v>2340</v>
      </c>
      <c r="B2197" s="3">
        <f>主线辅助!B2193</f>
        <v>76277647</v>
      </c>
      <c r="C2197" s="3">
        <v>8</v>
      </c>
      <c r="D2197" s="3">
        <v>106</v>
      </c>
      <c r="E2197" s="3">
        <v>3</v>
      </c>
      <c r="F2197" s="25">
        <f t="shared" si="102"/>
        <v>5222906</v>
      </c>
      <c r="G2197" s="25">
        <v>4749362</v>
      </c>
      <c r="H2197" s="26">
        <f>ROUND((F2197/4*5.5+F2197*2.7+F2197/4*10*1)*2,0)*C2197</f>
        <v>549449712</v>
      </c>
      <c r="I2197" s="26">
        <f t="shared" si="103"/>
        <v>499632880</v>
      </c>
      <c r="J2197" s="26"/>
      <c r="K2197" s="35">
        <f>MAX(G2197-MAX(G$5:G2196),0)</f>
        <v>6423</v>
      </c>
      <c r="L2197" s="35">
        <f>MAX(G$5:G2197)</f>
        <v>4749362</v>
      </c>
      <c r="M2197" s="3">
        <v>0.75</v>
      </c>
      <c r="N2197" s="38">
        <f>INT(B2197*0.2)</f>
        <v>15255529</v>
      </c>
      <c r="O2197" s="38">
        <f t="shared" si="104"/>
        <v>1978900</v>
      </c>
      <c r="P2197">
        <f>INT(L2197*2.5)</f>
        <v>11873405</v>
      </c>
      <c r="Q2197">
        <f>INT(L2197/4)</f>
        <v>1187340</v>
      </c>
      <c r="W2197" s="4" t="s">
        <v>8331</v>
      </c>
      <c r="X2197">
        <v>3</v>
      </c>
      <c r="Y2197">
        <f>IF(MOD(X2197,9)=0,N2197,IF(MOD(X2197,6)=0,N2197,IF(MOD(X2197,3)=0,N2197)))</f>
        <v>15255529</v>
      </c>
      <c r="Z2197">
        <f>IF(MOD(X2197,9)=0,O2197,IF(MOD(X2197,6)=0,O2197,IF(MOD(X2197,3)=0,O2197)))</f>
        <v>1978900</v>
      </c>
    </row>
    <row r="2198" spans="1:26">
      <c r="A2198" s="4" t="s">
        <v>2341</v>
      </c>
      <c r="B2198" s="3">
        <f>主线辅助!B2194</f>
        <v>76330406</v>
      </c>
      <c r="C2198" s="3">
        <v>8</v>
      </c>
      <c r="D2198" s="3">
        <v>106</v>
      </c>
      <c r="E2198" s="3">
        <v>3</v>
      </c>
      <c r="F2198" s="25">
        <f t="shared" si="102"/>
        <v>5226518</v>
      </c>
      <c r="G2198" s="25">
        <v>4752647</v>
      </c>
      <c r="H2198" s="26">
        <f>ROUND((F2198/4*5.5+F2198*2.7+F2198/4*10*1)*2,0)*C2198</f>
        <v>549829696</v>
      </c>
      <c r="I2198" s="26">
        <f t="shared" si="103"/>
        <v>499978464</v>
      </c>
      <c r="J2198" s="26"/>
      <c r="K2198" s="35">
        <f>MAX(G2198-MAX(G$5:G2197),0)</f>
        <v>3285</v>
      </c>
      <c r="L2198" s="35">
        <f>MAX(G$5:G2198)</f>
        <v>4752647</v>
      </c>
      <c r="M2198" s="3">
        <v>0.75</v>
      </c>
      <c r="N2198" s="38">
        <f>INT(B2198*0.2)</f>
        <v>15266081</v>
      </c>
      <c r="O2198" s="38">
        <f t="shared" si="104"/>
        <v>1980268</v>
      </c>
      <c r="P2198">
        <f>INT(L2198*2.5)</f>
        <v>11881617</v>
      </c>
      <c r="Q2198">
        <f>INT(L2198/4)</f>
        <v>1188161</v>
      </c>
      <c r="W2198" s="4" t="s">
        <v>8331</v>
      </c>
      <c r="X2198">
        <v>4</v>
      </c>
      <c r="Y2198" t="b">
        <f>IF(MOD(X2198,9)=0,N2198,IF(MOD(X2198,6)=0,N2198,IF(MOD(X2198,3)=0,N2198)))</f>
        <v>0</v>
      </c>
      <c r="Z2198" t="b">
        <f>IF(MOD(X2198,9)=0,O2198,IF(MOD(X2198,6)=0,O2198,IF(MOD(X2198,3)=0,O2198)))</f>
        <v>0</v>
      </c>
    </row>
    <row r="2199" spans="1:26">
      <c r="A2199" s="4" t="s">
        <v>2342</v>
      </c>
      <c r="B2199" s="3">
        <f>主线辅助!B2195</f>
        <v>76383167</v>
      </c>
      <c r="C2199" s="3">
        <v>8</v>
      </c>
      <c r="D2199" s="3">
        <v>106</v>
      </c>
      <c r="E2199" s="3">
        <v>3</v>
      </c>
      <c r="F2199" s="25">
        <f t="shared" si="102"/>
        <v>5230131</v>
      </c>
      <c r="G2199" s="25">
        <v>4755933</v>
      </c>
      <c r="H2199" s="26">
        <f>ROUND((F2199/4*5.5+F2199*2.7+F2199/4*10*1)*2,0)*C2199</f>
        <v>550209784</v>
      </c>
      <c r="I2199" s="26">
        <f t="shared" si="103"/>
        <v>500324152</v>
      </c>
      <c r="J2199" s="26"/>
      <c r="K2199" s="35">
        <f>MAX(G2199-MAX(G$5:G2198),0)</f>
        <v>3286</v>
      </c>
      <c r="L2199" s="35">
        <f>MAX(G$5:G2199)</f>
        <v>4755933</v>
      </c>
      <c r="M2199" s="3">
        <v>0.75</v>
      </c>
      <c r="N2199" s="38">
        <f>INT(B2199*0.2)</f>
        <v>15276633</v>
      </c>
      <c r="O2199" s="38">
        <f t="shared" si="104"/>
        <v>1981638</v>
      </c>
      <c r="P2199">
        <f>INT(L2199*2.5)</f>
        <v>11889832</v>
      </c>
      <c r="Q2199">
        <f>INT(L2199/4)</f>
        <v>1188983</v>
      </c>
      <c r="W2199" s="4" t="s">
        <v>8331</v>
      </c>
      <c r="X2199">
        <v>5</v>
      </c>
      <c r="Y2199" t="b">
        <f>IF(MOD(X2199,9)=0,N2199,IF(MOD(X2199,6)=0,N2199,IF(MOD(X2199,3)=0,N2199)))</f>
        <v>0</v>
      </c>
      <c r="Z2199" t="b">
        <f>IF(MOD(X2199,9)=0,O2199,IF(MOD(X2199,6)=0,O2199,IF(MOD(X2199,3)=0,O2199)))</f>
        <v>0</v>
      </c>
    </row>
    <row r="2200" spans="1:26">
      <c r="A2200" s="4" t="s">
        <v>2343</v>
      </c>
      <c r="B2200" s="3">
        <f>主线辅助!B2196</f>
        <v>76486541</v>
      </c>
      <c r="C2200" s="3">
        <v>8</v>
      </c>
      <c r="D2200" s="3">
        <v>106</v>
      </c>
      <c r="E2200" s="3">
        <v>3</v>
      </c>
      <c r="F2200" s="25">
        <f t="shared" si="102"/>
        <v>5237209</v>
      </c>
      <c r="G2200" s="25">
        <v>4762369</v>
      </c>
      <c r="H2200" s="26">
        <f>ROUND((F2200/4*5.5+F2200*2.7+F2200/4*10*1)*2,0)*C2200</f>
        <v>550954384</v>
      </c>
      <c r="I2200" s="26">
        <f t="shared" si="103"/>
        <v>501001216</v>
      </c>
      <c r="J2200" s="26"/>
      <c r="K2200" s="35">
        <f>MAX(G2200-MAX(G$5:G2199),0)</f>
        <v>6436</v>
      </c>
      <c r="L2200" s="35">
        <f>MAX(G$5:G2200)</f>
        <v>4762369</v>
      </c>
      <c r="M2200" s="3">
        <v>0.75</v>
      </c>
      <c r="N2200" s="38">
        <f>INT(B2200*0.2)</f>
        <v>15297308</v>
      </c>
      <c r="O2200" s="38">
        <f t="shared" si="104"/>
        <v>1984320</v>
      </c>
      <c r="P2200">
        <f>INT(L2200*2.5)</f>
        <v>11905922</v>
      </c>
      <c r="Q2200">
        <f>INT(L2200/4)</f>
        <v>1190592</v>
      </c>
      <c r="W2200" s="4" t="s">
        <v>8331</v>
      </c>
      <c r="X2200">
        <v>6</v>
      </c>
      <c r="Y2200">
        <f>IF(MOD(X2200,9)=0,N2200,IF(MOD(X2200,6)=0,N2200,IF(MOD(X2200,3)=0,N2200)))</f>
        <v>15297308</v>
      </c>
      <c r="Z2200">
        <f>IF(MOD(X2200,9)=0,O2200,IF(MOD(X2200,6)=0,O2200,IF(MOD(X2200,3)=0,O2200)))</f>
        <v>1984320</v>
      </c>
    </row>
    <row r="2201" spans="1:26">
      <c r="A2201" s="4" t="s">
        <v>2344</v>
      </c>
      <c r="B2201" s="3">
        <f>主线辅助!B2197</f>
        <v>76539364</v>
      </c>
      <c r="C2201" s="3">
        <v>8</v>
      </c>
      <c r="D2201" s="3">
        <v>106</v>
      </c>
      <c r="E2201" s="3">
        <v>3</v>
      </c>
      <c r="F2201" s="25">
        <f t="shared" si="102"/>
        <v>5240826</v>
      </c>
      <c r="G2201" s="25">
        <v>4765658</v>
      </c>
      <c r="H2201" s="26">
        <f>ROUND((F2201/4*5.5+F2201*2.7+F2201/4*10*1)*2,0)*C2201</f>
        <v>551334896</v>
      </c>
      <c r="I2201" s="26">
        <f t="shared" si="103"/>
        <v>501347224</v>
      </c>
      <c r="J2201" s="26"/>
      <c r="K2201" s="35">
        <f>MAX(G2201-MAX(G$5:G2200),0)</f>
        <v>3289</v>
      </c>
      <c r="L2201" s="35">
        <f>MAX(G$5:G2201)</f>
        <v>4765658</v>
      </c>
      <c r="M2201" s="3">
        <v>0.75</v>
      </c>
      <c r="N2201" s="38">
        <f>INT(B2201*0.2)</f>
        <v>15307872</v>
      </c>
      <c r="O2201" s="38">
        <f t="shared" si="104"/>
        <v>1985690</v>
      </c>
      <c r="P2201">
        <f>INT(L2201*2.5)</f>
        <v>11914145</v>
      </c>
      <c r="Q2201">
        <f>INT(L2201/4)</f>
        <v>1191414</v>
      </c>
      <c r="W2201" s="4" t="s">
        <v>8331</v>
      </c>
      <c r="X2201">
        <v>7</v>
      </c>
      <c r="Y2201" t="b">
        <f>IF(MOD(X2201,9)=0,N2201,IF(MOD(X2201,6)=0,N2201,IF(MOD(X2201,3)=0,N2201)))</f>
        <v>0</v>
      </c>
      <c r="Z2201" t="b">
        <f>IF(MOD(X2201,9)=0,O2201,IF(MOD(X2201,6)=0,O2201,IF(MOD(X2201,3)=0,O2201)))</f>
        <v>0</v>
      </c>
    </row>
    <row r="2202" spans="1:26">
      <c r="A2202" s="4" t="s">
        <v>2345</v>
      </c>
      <c r="B2202" s="3">
        <f>主线辅助!B2198</f>
        <v>76592195</v>
      </c>
      <c r="C2202" s="3">
        <v>8</v>
      </c>
      <c r="D2202" s="3">
        <v>106</v>
      </c>
      <c r="E2202" s="3">
        <v>3</v>
      </c>
      <c r="F2202" s="25">
        <f t="shared" si="102"/>
        <v>5244444</v>
      </c>
      <c r="G2202" s="25">
        <v>4768947</v>
      </c>
      <c r="H2202" s="26">
        <f>ROUND((F2202/4*5.5+F2202*2.7+F2202/4*10*1)*2,0)*C2202</f>
        <v>551715512</v>
      </c>
      <c r="I2202" s="26">
        <f t="shared" si="103"/>
        <v>501693224</v>
      </c>
      <c r="J2202" s="26"/>
      <c r="K2202" s="35">
        <f>MAX(G2202-MAX(G$5:G2201),0)</f>
        <v>3289</v>
      </c>
      <c r="L2202" s="35">
        <f>MAX(G$5:G2202)</f>
        <v>4768947</v>
      </c>
      <c r="M2202" s="3">
        <v>0.75</v>
      </c>
      <c r="N2202" s="38">
        <f>INT(B2202*0.2)</f>
        <v>15318439</v>
      </c>
      <c r="O2202" s="38">
        <f t="shared" si="104"/>
        <v>1987060</v>
      </c>
      <c r="P2202">
        <f>INT(L2202*2.5)</f>
        <v>11922367</v>
      </c>
      <c r="Q2202">
        <f>INT(L2202/4)</f>
        <v>1192236</v>
      </c>
      <c r="W2202" s="4" t="s">
        <v>8331</v>
      </c>
      <c r="X2202">
        <v>8</v>
      </c>
      <c r="Y2202" t="b">
        <f>IF(MOD(X2202,9)=0,N2202,IF(MOD(X2202,6)=0,N2202,IF(MOD(X2202,3)=0,N2202)))</f>
        <v>0</v>
      </c>
      <c r="Z2202" t="b">
        <f>IF(MOD(X2202,9)=0,O2202,IF(MOD(X2202,6)=0,O2202,IF(MOD(X2202,3)=0,O2202)))</f>
        <v>0</v>
      </c>
    </row>
    <row r="2203" spans="1:26">
      <c r="A2203" s="4" t="s">
        <v>2346</v>
      </c>
      <c r="B2203" s="3">
        <f>主线辅助!B2199</f>
        <v>76695778</v>
      </c>
      <c r="C2203" s="3">
        <v>8</v>
      </c>
      <c r="D2203" s="3">
        <v>106</v>
      </c>
      <c r="E2203" s="3">
        <v>3</v>
      </c>
      <c r="F2203" s="25">
        <f t="shared" si="102"/>
        <v>5251536</v>
      </c>
      <c r="G2203" s="25">
        <v>4775397</v>
      </c>
      <c r="H2203" s="26">
        <f>ROUND((F2203/4*5.5+F2203*2.7+F2203/4*10*1)*2,0)*C2203</f>
        <v>552461584</v>
      </c>
      <c r="I2203" s="26">
        <f t="shared" si="103"/>
        <v>502371768</v>
      </c>
      <c r="J2203" s="26"/>
      <c r="K2203" s="35">
        <f>MAX(G2203-MAX(G$5:G2202),0)</f>
        <v>6450</v>
      </c>
      <c r="L2203" s="35">
        <f>MAX(G$5:G2203)</f>
        <v>4775397</v>
      </c>
      <c r="M2203" s="3">
        <v>0.75</v>
      </c>
      <c r="N2203" s="38">
        <f>INT(B2203*0.2)</f>
        <v>15339155</v>
      </c>
      <c r="O2203" s="38">
        <f t="shared" si="104"/>
        <v>1989748</v>
      </c>
      <c r="P2203">
        <f>INT(L2203*2.5)</f>
        <v>11938492</v>
      </c>
      <c r="Q2203">
        <f>INT(L2203/4)</f>
        <v>1193849</v>
      </c>
      <c r="W2203" s="4" t="s">
        <v>8331</v>
      </c>
      <c r="X2203">
        <v>9</v>
      </c>
      <c r="Y2203">
        <f>IF(MOD(X2203,9)=0,N2203,IF(MOD(X2203,6)=0,N2203,IF(MOD(X2203,3)=0,N2203)))</f>
        <v>15339155</v>
      </c>
      <c r="Z2203">
        <f>IF(MOD(X2203,9)=0,O2203,IF(MOD(X2203,6)=0,O2203,IF(MOD(X2203,3)=0,O2203)))</f>
        <v>1989748</v>
      </c>
    </row>
    <row r="2204" spans="1:26">
      <c r="A2204" s="4" t="s">
        <v>450</v>
      </c>
      <c r="B2204" s="3">
        <f>主线辅助!B2200</f>
        <v>76748667</v>
      </c>
      <c r="C2204" s="3">
        <v>8</v>
      </c>
      <c r="D2204" s="3">
        <v>106</v>
      </c>
      <c r="E2204" s="3">
        <v>3</v>
      </c>
      <c r="F2204" s="25">
        <f t="shared" si="102"/>
        <v>5255158</v>
      </c>
      <c r="G2204" s="25">
        <v>4778690</v>
      </c>
      <c r="H2204" s="26">
        <f>ROUND((F2204/4*5.5+F2204*2.7+F2204/4*10*1)*2,0)*C2204</f>
        <v>552842624</v>
      </c>
      <c r="I2204" s="26">
        <f t="shared" si="103"/>
        <v>502718192</v>
      </c>
      <c r="J2204" s="26"/>
      <c r="K2204" s="35">
        <f>MAX(G2204-MAX(G$5:G2203),0)</f>
        <v>3293</v>
      </c>
      <c r="L2204" s="35">
        <f>MAX(G$5:G2204)</f>
        <v>4778690</v>
      </c>
      <c r="M2204" s="3">
        <v>0.75</v>
      </c>
      <c r="N2204" s="38">
        <f>INT(B2204*0.2)</f>
        <v>15349733</v>
      </c>
      <c r="O2204" s="38">
        <f t="shared" si="104"/>
        <v>1991120</v>
      </c>
      <c r="P2204">
        <f>INT(L2204*2.5)</f>
        <v>11946725</v>
      </c>
      <c r="Q2204">
        <f>INT(L2204/4)</f>
        <v>1194672</v>
      </c>
      <c r="W2204" s="4" t="s">
        <v>8331</v>
      </c>
      <c r="X2204">
        <v>10</v>
      </c>
      <c r="Y2204" t="b">
        <f>IF(MOD(X2204,9)=0,N2204,IF(MOD(X2204,6)=0,N2204,IF(MOD(X2204,3)=0,N2204)))</f>
        <v>0</v>
      </c>
      <c r="Z2204" t="b">
        <f>IF(MOD(X2204,9)=0,O2204,IF(MOD(X2204,6)=0,O2204,IF(MOD(X2204,3)=0,O2204)))</f>
        <v>0</v>
      </c>
    </row>
    <row r="2205" spans="1:26">
      <c r="A2205" s="4" t="s">
        <v>2347</v>
      </c>
      <c r="B2205" s="3">
        <f>主线辅助!B2201</f>
        <v>77071370</v>
      </c>
      <c r="C2205" s="3">
        <v>8</v>
      </c>
      <c r="D2205" s="3">
        <v>106</v>
      </c>
      <c r="E2205" s="3">
        <v>3</v>
      </c>
      <c r="F2205" s="25">
        <f t="shared" si="102"/>
        <v>5277254</v>
      </c>
      <c r="G2205" s="25">
        <v>4798783</v>
      </c>
      <c r="H2205" s="26">
        <f>ROUND((F2205/4*5.5+F2205*2.7+F2205/4*10*1)*2,0)*C2205</f>
        <v>555167120</v>
      </c>
      <c r="I2205" s="26">
        <f t="shared" si="103"/>
        <v>504831968</v>
      </c>
      <c r="J2205" s="26"/>
      <c r="K2205" s="35">
        <f>MAX(G2205-MAX(G$5:G2204),0)</f>
        <v>20093</v>
      </c>
      <c r="L2205" s="35">
        <f>MAX(G$5:G2205)</f>
        <v>4798783</v>
      </c>
      <c r="M2205" s="3">
        <v>0.75</v>
      </c>
      <c r="N2205" s="38">
        <f>INT(B2205*0.2)</f>
        <v>15414274</v>
      </c>
      <c r="O2205" s="38">
        <f t="shared" si="104"/>
        <v>1999492</v>
      </c>
      <c r="P2205">
        <f>INT(L2205*2.5)</f>
        <v>11996957</v>
      </c>
      <c r="Q2205">
        <f>INT(L2205/4)</f>
        <v>1199695</v>
      </c>
      <c r="W2205" s="4" t="s">
        <v>8332</v>
      </c>
      <c r="X2205">
        <v>1</v>
      </c>
      <c r="Y2205" t="b">
        <f>IF(MOD(X2205,9)=0,N2205,IF(MOD(X2205,6)=0,N2205,IF(MOD(X2205,3)=0,N2205)))</f>
        <v>0</v>
      </c>
      <c r="Z2205" t="b">
        <f>IF(MOD(X2205,9)=0,O2205,IF(MOD(X2205,6)=0,O2205,IF(MOD(X2205,3)=0,O2205)))</f>
        <v>0</v>
      </c>
    </row>
    <row r="2206" spans="1:26">
      <c r="A2206" s="4" t="s">
        <v>2348</v>
      </c>
      <c r="B2206" s="3">
        <f>主线辅助!B2202</f>
        <v>77124322</v>
      </c>
      <c r="C2206" s="3">
        <v>8</v>
      </c>
      <c r="D2206" s="3">
        <v>106</v>
      </c>
      <c r="E2206" s="3">
        <v>3</v>
      </c>
      <c r="F2206" s="25">
        <f t="shared" si="102"/>
        <v>5280880</v>
      </c>
      <c r="G2206" s="25">
        <v>4802080</v>
      </c>
      <c r="H2206" s="26">
        <f>ROUND((F2206/4*5.5+F2206*2.7+F2206/4*10*1)*2,0)*C2206</f>
        <v>555548576</v>
      </c>
      <c r="I2206" s="26">
        <f t="shared" si="103"/>
        <v>505178816</v>
      </c>
      <c r="J2206" s="26"/>
      <c r="K2206" s="35">
        <f>MAX(G2206-MAX(G$5:G2205),0)</f>
        <v>3297</v>
      </c>
      <c r="L2206" s="35">
        <f>MAX(G$5:G2206)</f>
        <v>4802080</v>
      </c>
      <c r="M2206" s="3">
        <v>0.75</v>
      </c>
      <c r="N2206" s="38">
        <f>INT(B2206*0.2)</f>
        <v>15424864</v>
      </c>
      <c r="O2206" s="38">
        <f t="shared" si="104"/>
        <v>2000866</v>
      </c>
      <c r="P2206">
        <f>INT(L2206*2.5)</f>
        <v>12005200</v>
      </c>
      <c r="Q2206">
        <f>INT(L2206/4)</f>
        <v>1200520</v>
      </c>
      <c r="W2206" s="4" t="s">
        <v>8332</v>
      </c>
      <c r="X2206">
        <v>2</v>
      </c>
      <c r="Y2206" t="b">
        <f>IF(MOD(X2206,9)=0,N2206,IF(MOD(X2206,6)=0,N2206,IF(MOD(X2206,3)=0,N2206)))</f>
        <v>0</v>
      </c>
      <c r="Z2206" t="b">
        <f>IF(MOD(X2206,9)=0,O2206,IF(MOD(X2206,6)=0,O2206,IF(MOD(X2206,3)=0,O2206)))</f>
        <v>0</v>
      </c>
    </row>
    <row r="2207" spans="1:26">
      <c r="A2207" s="4" t="s">
        <v>2349</v>
      </c>
      <c r="B2207" s="3">
        <f>主线辅助!B2203</f>
        <v>77228216</v>
      </c>
      <c r="C2207" s="3">
        <v>8</v>
      </c>
      <c r="D2207" s="3">
        <v>106</v>
      </c>
      <c r="E2207" s="3">
        <v>3</v>
      </c>
      <c r="F2207" s="25">
        <f t="shared" si="102"/>
        <v>5287994</v>
      </c>
      <c r="G2207" s="25">
        <v>4808549</v>
      </c>
      <c r="H2207" s="26">
        <f>ROUND((F2207/4*5.5+F2207*2.7+F2207/4*10*1)*2,0)*C2207</f>
        <v>556296968</v>
      </c>
      <c r="I2207" s="26">
        <f t="shared" si="103"/>
        <v>505859352</v>
      </c>
      <c r="J2207" s="26"/>
      <c r="K2207" s="35">
        <f>MAX(G2207-MAX(G$5:G2206),0)</f>
        <v>6469</v>
      </c>
      <c r="L2207" s="35">
        <f>MAX(G$5:G2207)</f>
        <v>4808549</v>
      </c>
      <c r="M2207" s="3">
        <v>0.75</v>
      </c>
      <c r="N2207" s="38">
        <f>INT(B2207*0.2)</f>
        <v>15445643</v>
      </c>
      <c r="O2207" s="38">
        <f t="shared" si="104"/>
        <v>2003561</v>
      </c>
      <c r="P2207">
        <f>INT(L2207*2.5)</f>
        <v>12021372</v>
      </c>
      <c r="Q2207">
        <f>INT(L2207/4)</f>
        <v>1202137</v>
      </c>
      <c r="W2207" s="4" t="s">
        <v>8332</v>
      </c>
      <c r="X2207">
        <v>3</v>
      </c>
      <c r="Y2207">
        <f>IF(MOD(X2207,9)=0,N2207,IF(MOD(X2207,6)=0,N2207,IF(MOD(X2207,3)=0,N2207)))</f>
        <v>15445643</v>
      </c>
      <c r="Z2207">
        <f>IF(MOD(X2207,9)=0,O2207,IF(MOD(X2207,6)=0,O2207,IF(MOD(X2207,3)=0,O2207)))</f>
        <v>2003561</v>
      </c>
    </row>
    <row r="2208" spans="1:26">
      <c r="A2208" s="4" t="s">
        <v>2350</v>
      </c>
      <c r="B2208" s="3">
        <f>主线辅助!B2204</f>
        <v>77281226</v>
      </c>
      <c r="C2208" s="3">
        <v>8</v>
      </c>
      <c r="D2208" s="3">
        <v>106</v>
      </c>
      <c r="E2208" s="3">
        <v>3</v>
      </c>
      <c r="F2208" s="25">
        <f t="shared" si="102"/>
        <v>5291623</v>
      </c>
      <c r="G2208" s="25">
        <v>4811849</v>
      </c>
      <c r="H2208" s="26">
        <f>ROUND((F2208/4*5.5+F2208*2.7+F2208/4*10*1)*2,0)*C2208</f>
        <v>556678736</v>
      </c>
      <c r="I2208" s="26">
        <f t="shared" si="103"/>
        <v>506206512</v>
      </c>
      <c r="J2208" s="26"/>
      <c r="K2208" s="35">
        <f>MAX(G2208-MAX(G$5:G2207),0)</f>
        <v>3300</v>
      </c>
      <c r="L2208" s="35">
        <f>MAX(G$5:G2208)</f>
        <v>4811849</v>
      </c>
      <c r="M2208" s="3">
        <v>0.75</v>
      </c>
      <c r="N2208" s="38">
        <f>INT(B2208*0.2)</f>
        <v>15456245</v>
      </c>
      <c r="O2208" s="38">
        <f t="shared" si="104"/>
        <v>2004936</v>
      </c>
      <c r="P2208">
        <f>INT(L2208*2.5)</f>
        <v>12029622</v>
      </c>
      <c r="Q2208">
        <f>INT(L2208/4)</f>
        <v>1202962</v>
      </c>
      <c r="W2208" s="4" t="s">
        <v>8332</v>
      </c>
      <c r="X2208">
        <v>4</v>
      </c>
      <c r="Y2208" t="b">
        <f>IF(MOD(X2208,9)=0,N2208,IF(MOD(X2208,6)=0,N2208,IF(MOD(X2208,3)=0,N2208)))</f>
        <v>0</v>
      </c>
      <c r="Z2208" t="b">
        <f>IF(MOD(X2208,9)=0,O2208,IF(MOD(X2208,6)=0,O2208,IF(MOD(X2208,3)=0,O2208)))</f>
        <v>0</v>
      </c>
    </row>
    <row r="2209" spans="1:26">
      <c r="A2209" s="4" t="s">
        <v>2351</v>
      </c>
      <c r="B2209" s="3">
        <f>主线辅助!B2205</f>
        <v>77334242</v>
      </c>
      <c r="C2209" s="3">
        <v>8</v>
      </c>
      <c r="D2209" s="3">
        <v>106</v>
      </c>
      <c r="E2209" s="3">
        <v>3</v>
      </c>
      <c r="F2209" s="25">
        <f t="shared" si="102"/>
        <v>5295253</v>
      </c>
      <c r="G2209" s="25">
        <v>4815150</v>
      </c>
      <c r="H2209" s="26">
        <f>ROUND((F2209/4*5.5+F2209*2.7+F2209/4*10*1)*2,0)*C2209</f>
        <v>557060616</v>
      </c>
      <c r="I2209" s="26">
        <f t="shared" si="103"/>
        <v>506553784</v>
      </c>
      <c r="J2209" s="26"/>
      <c r="K2209" s="35">
        <f>MAX(G2209-MAX(G$5:G2208),0)</f>
        <v>3301</v>
      </c>
      <c r="L2209" s="35">
        <f>MAX(G$5:G2209)</f>
        <v>4815150</v>
      </c>
      <c r="M2209" s="3">
        <v>0.75</v>
      </c>
      <c r="N2209" s="38">
        <f>INT(B2209*0.2)</f>
        <v>15466848</v>
      </c>
      <c r="O2209" s="38">
        <f t="shared" si="104"/>
        <v>2006312</v>
      </c>
      <c r="P2209">
        <f>INT(L2209*2.5)</f>
        <v>12037875</v>
      </c>
      <c r="Q2209">
        <f>INT(L2209/4)</f>
        <v>1203787</v>
      </c>
      <c r="W2209" s="4" t="s">
        <v>8332</v>
      </c>
      <c r="X2209">
        <v>5</v>
      </c>
      <c r="Y2209" t="b">
        <f>IF(MOD(X2209,9)=0,N2209,IF(MOD(X2209,6)=0,N2209,IF(MOD(X2209,3)=0,N2209)))</f>
        <v>0</v>
      </c>
      <c r="Z2209" t="b">
        <f>IF(MOD(X2209,9)=0,O2209,IF(MOD(X2209,6)=0,O2209,IF(MOD(X2209,3)=0,O2209)))</f>
        <v>0</v>
      </c>
    </row>
    <row r="2210" spans="1:26">
      <c r="A2210" s="4" t="s">
        <v>2352</v>
      </c>
      <c r="B2210" s="3">
        <f>主线辅助!B2206</f>
        <v>77438347</v>
      </c>
      <c r="C2210" s="3">
        <v>8</v>
      </c>
      <c r="D2210" s="3">
        <v>106</v>
      </c>
      <c r="E2210" s="3">
        <v>3</v>
      </c>
      <c r="F2210" s="25">
        <f t="shared" si="102"/>
        <v>5302382</v>
      </c>
      <c r="G2210" s="25">
        <v>4821632</v>
      </c>
      <c r="H2210" s="26">
        <f>ROUND((F2210/4*5.5+F2210*2.7+F2210/4*10*1)*2,0)*C2210</f>
        <v>557810584</v>
      </c>
      <c r="I2210" s="26">
        <f t="shared" si="103"/>
        <v>507235688</v>
      </c>
      <c r="J2210" s="26"/>
      <c r="K2210" s="35">
        <f>MAX(G2210-MAX(G$5:G2209),0)</f>
        <v>6482</v>
      </c>
      <c r="L2210" s="35">
        <f>MAX(G$5:G2210)</f>
        <v>4821632</v>
      </c>
      <c r="M2210" s="3">
        <v>0.75</v>
      </c>
      <c r="N2210" s="38">
        <f>INT(B2210*0.2)</f>
        <v>15487669</v>
      </c>
      <c r="O2210" s="38">
        <f t="shared" si="104"/>
        <v>2009013</v>
      </c>
      <c r="P2210">
        <f>INT(L2210*2.5)</f>
        <v>12054080</v>
      </c>
      <c r="Q2210">
        <f>INT(L2210/4)</f>
        <v>1205408</v>
      </c>
      <c r="W2210" s="4" t="s">
        <v>8332</v>
      </c>
      <c r="X2210">
        <v>6</v>
      </c>
      <c r="Y2210">
        <f>IF(MOD(X2210,9)=0,N2210,IF(MOD(X2210,6)=0,N2210,IF(MOD(X2210,3)=0,N2210)))</f>
        <v>15487669</v>
      </c>
      <c r="Z2210">
        <f>IF(MOD(X2210,9)=0,O2210,IF(MOD(X2210,6)=0,O2210,IF(MOD(X2210,3)=0,O2210)))</f>
        <v>2009013</v>
      </c>
    </row>
    <row r="2211" spans="1:26">
      <c r="A2211" s="4" t="s">
        <v>2353</v>
      </c>
      <c r="B2211" s="3">
        <f>主线辅助!B2207</f>
        <v>77491421</v>
      </c>
      <c r="C2211" s="3">
        <v>8</v>
      </c>
      <c r="D2211" s="3">
        <v>106</v>
      </c>
      <c r="E2211" s="3">
        <v>3</v>
      </c>
      <c r="F2211" s="25">
        <f t="shared" si="102"/>
        <v>5306016</v>
      </c>
      <c r="G2211" s="25">
        <v>4824937</v>
      </c>
      <c r="H2211" s="26">
        <f>ROUND((F2211/4*5.5+F2211*2.7+F2211/4*10*1)*2,0)*C2211</f>
        <v>558192880</v>
      </c>
      <c r="I2211" s="26">
        <f t="shared" si="103"/>
        <v>507583376</v>
      </c>
      <c r="J2211" s="26"/>
      <c r="K2211" s="35">
        <f>MAX(G2211-MAX(G$5:G2210),0)</f>
        <v>3305</v>
      </c>
      <c r="L2211" s="35">
        <f>MAX(G$5:G2211)</f>
        <v>4824937</v>
      </c>
      <c r="M2211" s="3">
        <v>0.75</v>
      </c>
      <c r="N2211" s="38">
        <f>INT(B2211*0.2)</f>
        <v>15498284</v>
      </c>
      <c r="O2211" s="38">
        <f t="shared" si="104"/>
        <v>2010390</v>
      </c>
      <c r="P2211">
        <f>INT(L2211*2.5)</f>
        <v>12062342</v>
      </c>
      <c r="Q2211">
        <f>INT(L2211/4)</f>
        <v>1206234</v>
      </c>
      <c r="W2211" s="4" t="s">
        <v>8332</v>
      </c>
      <c r="X2211">
        <v>7</v>
      </c>
      <c r="Y2211" t="b">
        <f>IF(MOD(X2211,9)=0,N2211,IF(MOD(X2211,6)=0,N2211,IF(MOD(X2211,3)=0,N2211)))</f>
        <v>0</v>
      </c>
      <c r="Z2211" t="b">
        <f>IF(MOD(X2211,9)=0,O2211,IF(MOD(X2211,6)=0,O2211,IF(MOD(X2211,3)=0,O2211)))</f>
        <v>0</v>
      </c>
    </row>
    <row r="2212" spans="1:26">
      <c r="A2212" s="4" t="s">
        <v>2354</v>
      </c>
      <c r="B2212" s="3">
        <f>主线辅助!B2208</f>
        <v>77544504</v>
      </c>
      <c r="C2212" s="3">
        <v>8</v>
      </c>
      <c r="D2212" s="3">
        <v>106</v>
      </c>
      <c r="E2212" s="3">
        <v>3</v>
      </c>
      <c r="F2212" s="25">
        <f t="shared" si="102"/>
        <v>5309651</v>
      </c>
      <c r="G2212" s="25">
        <v>4828242</v>
      </c>
      <c r="H2212" s="26">
        <f>ROUND((F2212/4*5.5+F2212*2.7+F2212/4*10*1)*2,0)*C2212</f>
        <v>558575288</v>
      </c>
      <c r="I2212" s="26">
        <f t="shared" si="103"/>
        <v>507931056</v>
      </c>
      <c r="J2212" s="26"/>
      <c r="K2212" s="35">
        <f>MAX(G2212-MAX(G$5:G2211),0)</f>
        <v>3305</v>
      </c>
      <c r="L2212" s="35">
        <f>MAX(G$5:G2212)</f>
        <v>4828242</v>
      </c>
      <c r="M2212" s="3">
        <v>0.75</v>
      </c>
      <c r="N2212" s="38">
        <f>INT(B2212*0.2)</f>
        <v>15508900</v>
      </c>
      <c r="O2212" s="38">
        <f t="shared" si="104"/>
        <v>2011767</v>
      </c>
      <c r="P2212">
        <f>INT(L2212*2.5)</f>
        <v>12070605</v>
      </c>
      <c r="Q2212">
        <f>INT(L2212/4)</f>
        <v>1207060</v>
      </c>
      <c r="W2212" s="4" t="s">
        <v>8332</v>
      </c>
      <c r="X2212">
        <v>8</v>
      </c>
      <c r="Y2212" t="b">
        <f>IF(MOD(X2212,9)=0,N2212,IF(MOD(X2212,6)=0,N2212,IF(MOD(X2212,3)=0,N2212)))</f>
        <v>0</v>
      </c>
      <c r="Z2212" t="b">
        <f>IF(MOD(X2212,9)=0,O2212,IF(MOD(X2212,6)=0,O2212,IF(MOD(X2212,3)=0,O2212)))</f>
        <v>0</v>
      </c>
    </row>
    <row r="2213" spans="1:26">
      <c r="A2213" s="4" t="s">
        <v>2355</v>
      </c>
      <c r="B2213" s="3">
        <f>主线辅助!B2209</f>
        <v>77648820</v>
      </c>
      <c r="C2213" s="3">
        <v>8</v>
      </c>
      <c r="D2213" s="3">
        <v>106</v>
      </c>
      <c r="E2213" s="3">
        <v>3</v>
      </c>
      <c r="F2213" s="25">
        <f t="shared" si="102"/>
        <v>5316793</v>
      </c>
      <c r="G2213" s="25">
        <v>4834737</v>
      </c>
      <c r="H2213" s="26">
        <f>ROUND((F2213/4*5.5+F2213*2.7+F2213/4*10*1)*2,0)*C2213</f>
        <v>559326624</v>
      </c>
      <c r="I2213" s="26">
        <f t="shared" si="103"/>
        <v>508614336</v>
      </c>
      <c r="J2213" s="26"/>
      <c r="K2213" s="35">
        <f>MAX(G2213-MAX(G$5:G2212),0)</f>
        <v>6495</v>
      </c>
      <c r="L2213" s="35">
        <f>MAX(G$5:G2213)</f>
        <v>4834737</v>
      </c>
      <c r="M2213" s="3">
        <v>0.75</v>
      </c>
      <c r="N2213" s="38">
        <f>INT(B2213*0.2)</f>
        <v>15529764</v>
      </c>
      <c r="O2213" s="38">
        <f t="shared" si="104"/>
        <v>2014473</v>
      </c>
      <c r="P2213">
        <f>INT(L2213*2.5)</f>
        <v>12086842</v>
      </c>
      <c r="Q2213">
        <f>INT(L2213/4)</f>
        <v>1208684</v>
      </c>
      <c r="W2213" s="4" t="s">
        <v>8332</v>
      </c>
      <c r="X2213">
        <v>9</v>
      </c>
      <c r="Y2213">
        <f>IF(MOD(X2213,9)=0,N2213,IF(MOD(X2213,6)=0,N2213,IF(MOD(X2213,3)=0,N2213)))</f>
        <v>15529764</v>
      </c>
      <c r="Z2213">
        <f>IF(MOD(X2213,9)=0,O2213,IF(MOD(X2213,6)=0,O2213,IF(MOD(X2213,3)=0,O2213)))</f>
        <v>2014473</v>
      </c>
    </row>
    <row r="2214" spans="1:26">
      <c r="A2214" s="4" t="s">
        <v>452</v>
      </c>
      <c r="B2214" s="3">
        <f>主线辅助!B2210</f>
        <v>77701962</v>
      </c>
      <c r="C2214" s="3">
        <v>8</v>
      </c>
      <c r="D2214" s="3">
        <v>106</v>
      </c>
      <c r="E2214" s="3">
        <v>3</v>
      </c>
      <c r="F2214" s="25">
        <f t="shared" si="102"/>
        <v>5320432</v>
      </c>
      <c r="G2214" s="25">
        <v>4838046</v>
      </c>
      <c r="H2214" s="26">
        <f>ROUND((F2214/4*5.5+F2214*2.7+F2214/4*10*1)*2,0)*C2214</f>
        <v>559709448</v>
      </c>
      <c r="I2214" s="26">
        <f t="shared" si="103"/>
        <v>508962440</v>
      </c>
      <c r="J2214" s="26"/>
      <c r="K2214" s="35">
        <f>MAX(G2214-MAX(G$5:G2213),0)</f>
        <v>3309</v>
      </c>
      <c r="L2214" s="35">
        <f>MAX(G$5:G2214)</f>
        <v>4838046</v>
      </c>
      <c r="M2214" s="3">
        <v>0.75</v>
      </c>
      <c r="N2214" s="38">
        <f>INT(B2214*0.2)</f>
        <v>15540392</v>
      </c>
      <c r="O2214" s="38">
        <f t="shared" si="104"/>
        <v>2015852</v>
      </c>
      <c r="P2214">
        <f>INT(L2214*2.5)</f>
        <v>12095115</v>
      </c>
      <c r="Q2214">
        <f>INT(L2214/4)</f>
        <v>1209511</v>
      </c>
      <c r="W2214" s="4" t="s">
        <v>8332</v>
      </c>
      <c r="X2214">
        <v>10</v>
      </c>
      <c r="Y2214" t="b">
        <f>IF(MOD(X2214,9)=0,N2214,IF(MOD(X2214,6)=0,N2214,IF(MOD(X2214,3)=0,N2214)))</f>
        <v>0</v>
      </c>
      <c r="Z2214" t="b">
        <f>IF(MOD(X2214,9)=0,O2214,IF(MOD(X2214,6)=0,O2214,IF(MOD(X2214,3)=0,O2214)))</f>
        <v>0</v>
      </c>
    </row>
    <row r="2215" spans="1:26">
      <c r="A2215" s="4" t="s">
        <v>2356</v>
      </c>
      <c r="B2215" s="3">
        <f>主线辅助!B2211</f>
        <v>78026731</v>
      </c>
      <c r="C2215" s="3">
        <v>8</v>
      </c>
      <c r="D2215" s="3">
        <v>106</v>
      </c>
      <c r="E2215" s="3">
        <v>3</v>
      </c>
      <c r="F2215" s="25">
        <f t="shared" si="102"/>
        <v>5342670</v>
      </c>
      <c r="G2215" s="25">
        <v>4858268</v>
      </c>
      <c r="H2215" s="26">
        <f>ROUND((F2215/4*5.5+F2215*2.7+F2215/4*10*1)*2,0)*C2215</f>
        <v>562048888</v>
      </c>
      <c r="I2215" s="26">
        <f t="shared" si="103"/>
        <v>511089792</v>
      </c>
      <c r="J2215" s="26"/>
      <c r="K2215" s="35">
        <f>MAX(G2215-MAX(G$5:G2214),0)</f>
        <v>20222</v>
      </c>
      <c r="L2215" s="35">
        <f>MAX(G$5:G2215)</f>
        <v>4858268</v>
      </c>
      <c r="M2215" s="3">
        <v>0.75</v>
      </c>
      <c r="N2215" s="38">
        <f>INT(B2215*0.2)</f>
        <v>15605346</v>
      </c>
      <c r="O2215" s="38">
        <f t="shared" si="104"/>
        <v>2024278</v>
      </c>
      <c r="P2215">
        <f>INT(L2215*2.5)</f>
        <v>12145670</v>
      </c>
      <c r="Q2215">
        <f>INT(L2215/4)</f>
        <v>1214567</v>
      </c>
      <c r="W2215" s="4" t="s">
        <v>8333</v>
      </c>
      <c r="X2215">
        <v>1</v>
      </c>
      <c r="Y2215" t="b">
        <f>IF(MOD(X2215,9)=0,N2215,IF(MOD(X2215,6)=0,N2215,IF(MOD(X2215,3)=0,N2215)))</f>
        <v>0</v>
      </c>
      <c r="Z2215" t="b">
        <f>IF(MOD(X2215,9)=0,O2215,IF(MOD(X2215,6)=0,O2215,IF(MOD(X2215,3)=0,O2215)))</f>
        <v>0</v>
      </c>
    </row>
    <row r="2216" spans="1:26">
      <c r="A2216" s="4" t="s">
        <v>2357</v>
      </c>
      <c r="B2216" s="3">
        <f>主线辅助!B2212</f>
        <v>78079934</v>
      </c>
      <c r="C2216" s="3">
        <v>8</v>
      </c>
      <c r="D2216" s="3">
        <v>106</v>
      </c>
      <c r="E2216" s="3">
        <v>3</v>
      </c>
      <c r="F2216" s="25">
        <f t="shared" si="102"/>
        <v>5346313</v>
      </c>
      <c r="G2216" s="25">
        <v>4861580</v>
      </c>
      <c r="H2216" s="26">
        <f>ROUND((F2216/4*5.5+F2216*2.7+F2216/4*10*1)*2,0)*C2216</f>
        <v>562432128</v>
      </c>
      <c r="I2216" s="26">
        <f t="shared" si="103"/>
        <v>511438216</v>
      </c>
      <c r="J2216" s="26"/>
      <c r="K2216" s="35">
        <f>MAX(G2216-MAX(G$5:G2215),0)</f>
        <v>3312</v>
      </c>
      <c r="L2216" s="35">
        <f>MAX(G$5:G2216)</f>
        <v>4861580</v>
      </c>
      <c r="M2216" s="3">
        <v>0.75</v>
      </c>
      <c r="N2216" s="38">
        <f>INT(B2216*0.2)</f>
        <v>15615986</v>
      </c>
      <c r="O2216" s="38">
        <f t="shared" si="104"/>
        <v>2025658</v>
      </c>
      <c r="P2216">
        <f>INT(L2216*2.5)</f>
        <v>12153950</v>
      </c>
      <c r="Q2216">
        <f>INT(L2216/4)</f>
        <v>1215395</v>
      </c>
      <c r="W2216" s="4" t="s">
        <v>8333</v>
      </c>
      <c r="X2216">
        <v>2</v>
      </c>
      <c r="Y2216" t="b">
        <f>IF(MOD(X2216,9)=0,N2216,IF(MOD(X2216,6)=0,N2216,IF(MOD(X2216,3)=0,N2216)))</f>
        <v>0</v>
      </c>
      <c r="Z2216" t="b">
        <f>IF(MOD(X2216,9)=0,O2216,IF(MOD(X2216,6)=0,O2216,IF(MOD(X2216,3)=0,O2216)))</f>
        <v>0</v>
      </c>
    </row>
    <row r="2217" spans="1:26">
      <c r="A2217" s="4" t="s">
        <v>2358</v>
      </c>
      <c r="B2217" s="3">
        <f>主线辅助!B2213</f>
        <v>78184559</v>
      </c>
      <c r="C2217" s="3">
        <v>8</v>
      </c>
      <c r="D2217" s="3">
        <v>106</v>
      </c>
      <c r="E2217" s="3">
        <v>3</v>
      </c>
      <c r="F2217" s="25">
        <f t="shared" si="102"/>
        <v>5353477</v>
      </c>
      <c r="G2217" s="25">
        <v>4868095</v>
      </c>
      <c r="H2217" s="26">
        <f>ROUND((F2217/4*5.5+F2217*2.7+F2217/4*10*1)*2,0)*C2217</f>
        <v>563185784</v>
      </c>
      <c r="I2217" s="26">
        <f t="shared" si="103"/>
        <v>512123592</v>
      </c>
      <c r="J2217" s="26"/>
      <c r="K2217" s="35">
        <f>MAX(G2217-MAX(G$5:G2216),0)</f>
        <v>6515</v>
      </c>
      <c r="L2217" s="35">
        <f>MAX(G$5:G2217)</f>
        <v>4868095</v>
      </c>
      <c r="M2217" s="3">
        <v>0.75</v>
      </c>
      <c r="N2217" s="38">
        <f>INT(B2217*0.2)</f>
        <v>15636911</v>
      </c>
      <c r="O2217" s="38">
        <f t="shared" si="104"/>
        <v>2028372</v>
      </c>
      <c r="P2217">
        <f>INT(L2217*2.5)</f>
        <v>12170237</v>
      </c>
      <c r="Q2217">
        <f>INT(L2217/4)</f>
        <v>1217023</v>
      </c>
      <c r="W2217" s="4" t="s">
        <v>8333</v>
      </c>
      <c r="X2217">
        <v>3</v>
      </c>
      <c r="Y2217">
        <f>IF(MOD(X2217,9)=0,N2217,IF(MOD(X2217,6)=0,N2217,IF(MOD(X2217,3)=0,N2217)))</f>
        <v>15636911</v>
      </c>
      <c r="Z2217">
        <f>IF(MOD(X2217,9)=0,O2217,IF(MOD(X2217,6)=0,O2217,IF(MOD(X2217,3)=0,O2217)))</f>
        <v>2028372</v>
      </c>
    </row>
    <row r="2218" spans="1:26">
      <c r="A2218" s="4" t="s">
        <v>2359</v>
      </c>
      <c r="B2218" s="3">
        <f>主线辅助!B2214</f>
        <v>78237825</v>
      </c>
      <c r="C2218" s="3">
        <v>8</v>
      </c>
      <c r="D2218" s="3">
        <v>106</v>
      </c>
      <c r="E2218" s="3">
        <v>3</v>
      </c>
      <c r="F2218" s="25">
        <f t="shared" si="102"/>
        <v>5357124</v>
      </c>
      <c r="G2218" s="25">
        <v>4871411</v>
      </c>
      <c r="H2218" s="26">
        <f>ROUND((F2218/4*5.5+F2218*2.7+F2218/4*10*1)*2,0)*C2218</f>
        <v>563569448</v>
      </c>
      <c r="I2218" s="26">
        <f t="shared" si="103"/>
        <v>512472440</v>
      </c>
      <c r="J2218" s="26"/>
      <c r="K2218" s="35">
        <f>MAX(G2218-MAX(G$5:G2217),0)</f>
        <v>3316</v>
      </c>
      <c r="L2218" s="35">
        <f>MAX(G$5:G2218)</f>
        <v>4871411</v>
      </c>
      <c r="M2218" s="3">
        <v>0.75</v>
      </c>
      <c r="N2218" s="38">
        <f>INT(B2218*0.2)</f>
        <v>15647565</v>
      </c>
      <c r="O2218" s="38">
        <f t="shared" si="104"/>
        <v>2029753</v>
      </c>
      <c r="P2218">
        <f>INT(L2218*2.5)</f>
        <v>12178527</v>
      </c>
      <c r="Q2218">
        <f>INT(L2218/4)</f>
        <v>1217852</v>
      </c>
      <c r="W2218" s="4" t="s">
        <v>8333</v>
      </c>
      <c r="X2218">
        <v>4</v>
      </c>
      <c r="Y2218" t="b">
        <f>IF(MOD(X2218,9)=0,N2218,IF(MOD(X2218,6)=0,N2218,IF(MOD(X2218,3)=0,N2218)))</f>
        <v>0</v>
      </c>
      <c r="Z2218" t="b">
        <f>IF(MOD(X2218,9)=0,O2218,IF(MOD(X2218,6)=0,O2218,IF(MOD(X2218,3)=0,O2218)))</f>
        <v>0</v>
      </c>
    </row>
    <row r="2219" spans="1:26">
      <c r="A2219" s="4" t="s">
        <v>2360</v>
      </c>
      <c r="B2219" s="3">
        <f>主线辅助!B2215</f>
        <v>78291096</v>
      </c>
      <c r="C2219" s="3">
        <v>8</v>
      </c>
      <c r="D2219" s="3">
        <v>106</v>
      </c>
      <c r="E2219" s="3">
        <v>3</v>
      </c>
      <c r="F2219" s="25">
        <f t="shared" si="102"/>
        <v>5360771</v>
      </c>
      <c r="G2219" s="25">
        <v>4874728</v>
      </c>
      <c r="H2219" s="26">
        <f>ROUND((F2219/4*5.5+F2219*2.7+F2219/4*10*1)*2,0)*C2219</f>
        <v>563953112</v>
      </c>
      <c r="I2219" s="26">
        <f t="shared" si="103"/>
        <v>512821384</v>
      </c>
      <c r="J2219" s="26"/>
      <c r="K2219" s="35">
        <f>MAX(G2219-MAX(G$5:G2218),0)</f>
        <v>3317</v>
      </c>
      <c r="L2219" s="35">
        <f>MAX(G$5:G2219)</f>
        <v>4874728</v>
      </c>
      <c r="M2219" s="3">
        <v>0.75</v>
      </c>
      <c r="N2219" s="38">
        <f>INT(B2219*0.2)</f>
        <v>15658219</v>
      </c>
      <c r="O2219" s="38">
        <f t="shared" si="104"/>
        <v>2031136</v>
      </c>
      <c r="P2219">
        <f>INT(L2219*2.5)</f>
        <v>12186820</v>
      </c>
      <c r="Q2219">
        <f>INT(L2219/4)</f>
        <v>1218682</v>
      </c>
      <c r="W2219" s="4" t="s">
        <v>8333</v>
      </c>
      <c r="X2219">
        <v>5</v>
      </c>
      <c r="Y2219" t="b">
        <f>IF(MOD(X2219,9)=0,N2219,IF(MOD(X2219,6)=0,N2219,IF(MOD(X2219,3)=0,N2219)))</f>
        <v>0</v>
      </c>
      <c r="Z2219" t="b">
        <f>IF(MOD(X2219,9)=0,O2219,IF(MOD(X2219,6)=0,O2219,IF(MOD(X2219,3)=0,O2219)))</f>
        <v>0</v>
      </c>
    </row>
    <row r="2220" spans="1:26">
      <c r="A2220" s="4" t="s">
        <v>2361</v>
      </c>
      <c r="B2220" s="3">
        <f>主线辅助!B2216</f>
        <v>78395931</v>
      </c>
      <c r="C2220" s="3">
        <v>8</v>
      </c>
      <c r="D2220" s="3">
        <v>106</v>
      </c>
      <c r="E2220" s="3">
        <v>3</v>
      </c>
      <c r="F2220" s="25">
        <f t="shared" si="102"/>
        <v>5367950</v>
      </c>
      <c r="G2220" s="25">
        <v>4881256</v>
      </c>
      <c r="H2220" s="26">
        <f>ROUND((F2220/4*5.5+F2220*2.7+F2220/4*10*1)*2,0)*C2220</f>
        <v>564708344</v>
      </c>
      <c r="I2220" s="26">
        <f t="shared" si="103"/>
        <v>513508128</v>
      </c>
      <c r="J2220" s="26"/>
      <c r="K2220" s="35">
        <f>MAX(G2220-MAX(G$5:G2219),0)</f>
        <v>6528</v>
      </c>
      <c r="L2220" s="35">
        <f>MAX(G$5:G2220)</f>
        <v>4881256</v>
      </c>
      <c r="M2220" s="3">
        <v>0.75</v>
      </c>
      <c r="N2220" s="38">
        <f>INT(B2220*0.2)</f>
        <v>15679186</v>
      </c>
      <c r="O2220" s="38">
        <f t="shared" si="104"/>
        <v>2033856</v>
      </c>
      <c r="P2220">
        <f>INT(L2220*2.5)</f>
        <v>12203140</v>
      </c>
      <c r="Q2220">
        <f>INT(L2220/4)</f>
        <v>1220314</v>
      </c>
      <c r="W2220" s="4" t="s">
        <v>8333</v>
      </c>
      <c r="X2220">
        <v>6</v>
      </c>
      <c r="Y2220">
        <f>IF(MOD(X2220,9)=0,N2220,IF(MOD(X2220,6)=0,N2220,IF(MOD(X2220,3)=0,N2220)))</f>
        <v>15679186</v>
      </c>
      <c r="Z2220">
        <f>IF(MOD(X2220,9)=0,O2220,IF(MOD(X2220,6)=0,O2220,IF(MOD(X2220,3)=0,O2220)))</f>
        <v>2033856</v>
      </c>
    </row>
    <row r="2221" spans="1:26">
      <c r="A2221" s="4" t="s">
        <v>2362</v>
      </c>
      <c r="B2221" s="3">
        <f>主线辅助!B2217</f>
        <v>78449261</v>
      </c>
      <c r="C2221" s="3">
        <v>8</v>
      </c>
      <c r="D2221" s="3">
        <v>106</v>
      </c>
      <c r="E2221" s="3">
        <v>3</v>
      </c>
      <c r="F2221" s="25">
        <f t="shared" si="102"/>
        <v>5371601</v>
      </c>
      <c r="G2221" s="25">
        <v>4884576</v>
      </c>
      <c r="H2221" s="26">
        <f>ROUND((F2221/4*5.5+F2221*2.7+F2221/4*10*1)*2,0)*C2221</f>
        <v>565092424</v>
      </c>
      <c r="I2221" s="26">
        <f t="shared" si="103"/>
        <v>513857392</v>
      </c>
      <c r="J2221" s="26"/>
      <c r="K2221" s="35">
        <f>MAX(G2221-MAX(G$5:G2220),0)</f>
        <v>3320</v>
      </c>
      <c r="L2221" s="35">
        <f>MAX(G$5:G2221)</f>
        <v>4884576</v>
      </c>
      <c r="M2221" s="3">
        <v>0.75</v>
      </c>
      <c r="N2221" s="38">
        <f>INT(B2221*0.2)</f>
        <v>15689852</v>
      </c>
      <c r="O2221" s="38">
        <f t="shared" si="104"/>
        <v>2035240</v>
      </c>
      <c r="P2221">
        <f>INT(L2221*2.5)</f>
        <v>12211440</v>
      </c>
      <c r="Q2221">
        <f>INT(L2221/4)</f>
        <v>1221144</v>
      </c>
      <c r="W2221" s="4" t="s">
        <v>8333</v>
      </c>
      <c r="X2221">
        <v>7</v>
      </c>
      <c r="Y2221" t="b">
        <f>IF(MOD(X2221,9)=0,N2221,IF(MOD(X2221,6)=0,N2221,IF(MOD(X2221,3)=0,N2221)))</f>
        <v>0</v>
      </c>
      <c r="Z2221" t="b">
        <f>IF(MOD(X2221,9)=0,O2221,IF(MOD(X2221,6)=0,O2221,IF(MOD(X2221,3)=0,O2221)))</f>
        <v>0</v>
      </c>
    </row>
    <row r="2222" spans="1:26">
      <c r="A2222" s="4" t="s">
        <v>2363</v>
      </c>
      <c r="B2222" s="3">
        <f>主线辅助!B2218</f>
        <v>78502600</v>
      </c>
      <c r="C2222" s="3">
        <v>8</v>
      </c>
      <c r="D2222" s="3">
        <v>106</v>
      </c>
      <c r="E2222" s="3">
        <v>3</v>
      </c>
      <c r="F2222" s="25">
        <f t="shared" si="102"/>
        <v>5375254</v>
      </c>
      <c r="G2222" s="25">
        <v>4887897</v>
      </c>
      <c r="H2222" s="26">
        <f>ROUND((F2222/4*5.5+F2222*2.7+F2222/4*10*1)*2,0)*C2222</f>
        <v>565476720</v>
      </c>
      <c r="I2222" s="26">
        <f t="shared" si="103"/>
        <v>514206768</v>
      </c>
      <c r="J2222" s="26"/>
      <c r="K2222" s="35">
        <f>MAX(G2222-MAX(G$5:G2221),0)</f>
        <v>3321</v>
      </c>
      <c r="L2222" s="35">
        <f>MAX(G$5:G2222)</f>
        <v>4887897</v>
      </c>
      <c r="M2222" s="3">
        <v>0.75</v>
      </c>
      <c r="N2222" s="38">
        <f>INT(B2222*0.2)</f>
        <v>15700520</v>
      </c>
      <c r="O2222" s="38">
        <f t="shared" si="104"/>
        <v>2036623</v>
      </c>
      <c r="P2222">
        <f>INT(L2222*2.5)</f>
        <v>12219742</v>
      </c>
      <c r="Q2222">
        <f>INT(L2222/4)</f>
        <v>1221974</v>
      </c>
      <c r="W2222" s="4" t="s">
        <v>8333</v>
      </c>
      <c r="X2222">
        <v>8</v>
      </c>
      <c r="Y2222" t="b">
        <f>IF(MOD(X2222,9)=0,N2222,IF(MOD(X2222,6)=0,N2222,IF(MOD(X2222,3)=0,N2222)))</f>
        <v>0</v>
      </c>
      <c r="Z2222" t="b">
        <f>IF(MOD(X2222,9)=0,O2222,IF(MOD(X2222,6)=0,O2222,IF(MOD(X2222,3)=0,O2222)))</f>
        <v>0</v>
      </c>
    </row>
    <row r="2223" spans="1:26">
      <c r="A2223" s="4" t="s">
        <v>2364</v>
      </c>
      <c r="B2223" s="3">
        <f>主线辅助!B2219</f>
        <v>78607644</v>
      </c>
      <c r="C2223" s="3">
        <v>8</v>
      </c>
      <c r="D2223" s="3">
        <v>106</v>
      </c>
      <c r="E2223" s="3">
        <v>3</v>
      </c>
      <c r="F2223" s="25">
        <f t="shared" si="102"/>
        <v>5382446</v>
      </c>
      <c r="G2223" s="25">
        <v>4894438</v>
      </c>
      <c r="H2223" s="26">
        <f>ROUND((F2223/4*5.5+F2223*2.7+F2223/4*10*1)*2,0)*C2223</f>
        <v>566233320</v>
      </c>
      <c r="I2223" s="26">
        <f t="shared" si="103"/>
        <v>514894880</v>
      </c>
      <c r="J2223" s="26"/>
      <c r="K2223" s="35">
        <f>MAX(G2223-MAX(G$5:G2222),0)</f>
        <v>6541</v>
      </c>
      <c r="L2223" s="35">
        <f>MAX(G$5:G2223)</f>
        <v>4894438</v>
      </c>
      <c r="M2223" s="3">
        <v>0.75</v>
      </c>
      <c r="N2223" s="38">
        <f>INT(B2223*0.2)</f>
        <v>15721528</v>
      </c>
      <c r="O2223" s="38">
        <f t="shared" si="104"/>
        <v>2039348</v>
      </c>
      <c r="P2223">
        <f>INT(L2223*2.5)</f>
        <v>12236095</v>
      </c>
      <c r="Q2223">
        <f>INT(L2223/4)</f>
        <v>1223609</v>
      </c>
      <c r="W2223" s="4" t="s">
        <v>8333</v>
      </c>
      <c r="X2223">
        <v>9</v>
      </c>
      <c r="Y2223">
        <f>IF(MOD(X2223,9)=0,N2223,IF(MOD(X2223,6)=0,N2223,IF(MOD(X2223,3)=0,N2223)))</f>
        <v>15721528</v>
      </c>
      <c r="Z2223">
        <f>IF(MOD(X2223,9)=0,O2223,IF(MOD(X2223,6)=0,O2223,IF(MOD(X2223,3)=0,O2223)))</f>
        <v>2039348</v>
      </c>
    </row>
    <row r="2224" spans="1:26">
      <c r="A2224" s="4" t="s">
        <v>454</v>
      </c>
      <c r="B2224" s="3">
        <f>主线辅助!B2220</f>
        <v>78661041</v>
      </c>
      <c r="C2224" s="3">
        <v>8</v>
      </c>
      <c r="D2224" s="3">
        <v>106</v>
      </c>
      <c r="E2224" s="3">
        <v>3</v>
      </c>
      <c r="F2224" s="25">
        <f t="shared" si="102"/>
        <v>5386102</v>
      </c>
      <c r="G2224" s="25">
        <v>4897762</v>
      </c>
      <c r="H2224" s="26">
        <f>ROUND((F2224/4*5.5+F2224*2.7+F2224/4*10*1)*2,0)*C2224</f>
        <v>566617928</v>
      </c>
      <c r="I2224" s="26">
        <f t="shared" si="103"/>
        <v>515244560</v>
      </c>
      <c r="J2224" s="26"/>
      <c r="K2224" s="35">
        <f>MAX(G2224-MAX(G$5:G2223),0)</f>
        <v>3324</v>
      </c>
      <c r="L2224" s="35">
        <f>MAX(G$5:G2224)</f>
        <v>4897762</v>
      </c>
      <c r="M2224" s="3">
        <v>0.75</v>
      </c>
      <c r="N2224" s="38">
        <f>INT(B2224*0.2)</f>
        <v>15732208</v>
      </c>
      <c r="O2224" s="38">
        <f t="shared" si="104"/>
        <v>2040733</v>
      </c>
      <c r="P2224">
        <f>INT(L2224*2.5)</f>
        <v>12244405</v>
      </c>
      <c r="Q2224">
        <f>INT(L2224/4)</f>
        <v>1224440</v>
      </c>
      <c r="W2224" s="4" t="s">
        <v>8333</v>
      </c>
      <c r="X2224">
        <v>10</v>
      </c>
      <c r="Y2224" t="b">
        <f>IF(MOD(X2224,9)=0,N2224,IF(MOD(X2224,6)=0,N2224,IF(MOD(X2224,3)=0,N2224)))</f>
        <v>0</v>
      </c>
      <c r="Z2224" t="b">
        <f>IF(MOD(X2224,9)=0,O2224,IF(MOD(X2224,6)=0,O2224,IF(MOD(X2224,3)=0,O2224)))</f>
        <v>0</v>
      </c>
    </row>
    <row r="2225" spans="1:26">
      <c r="A2225" s="4" t="s">
        <v>2365</v>
      </c>
      <c r="B2225" s="3">
        <f>主线辅助!B2221</f>
        <v>78987876</v>
      </c>
      <c r="C2225" s="3">
        <v>8</v>
      </c>
      <c r="D2225" s="3">
        <v>106</v>
      </c>
      <c r="E2225" s="3">
        <v>3</v>
      </c>
      <c r="F2225" s="25">
        <f t="shared" si="102"/>
        <v>5408482</v>
      </c>
      <c r="G2225" s="25">
        <v>4918113</v>
      </c>
      <c r="H2225" s="26">
        <f>ROUND((F2225/4*5.5+F2225*2.7+F2225/4*10*1)*2,0)*C2225</f>
        <v>568972304</v>
      </c>
      <c r="I2225" s="26">
        <f t="shared" si="103"/>
        <v>517385488</v>
      </c>
      <c r="J2225" s="26"/>
      <c r="K2225" s="35">
        <f>MAX(G2225-MAX(G$5:G2224),0)</f>
        <v>20351</v>
      </c>
      <c r="L2225" s="35">
        <f>MAX(G$5:G2225)</f>
        <v>4918113</v>
      </c>
      <c r="M2225" s="3">
        <v>0.75</v>
      </c>
      <c r="N2225" s="38">
        <f>INT(B2225*0.2)</f>
        <v>15797575</v>
      </c>
      <c r="O2225" s="38">
        <f t="shared" si="104"/>
        <v>2049213</v>
      </c>
      <c r="P2225">
        <f>INT(L2225*2.5)</f>
        <v>12295282</v>
      </c>
      <c r="Q2225">
        <f>INT(L2225/4)</f>
        <v>1229528</v>
      </c>
      <c r="W2225" s="4" t="s">
        <v>8334</v>
      </c>
      <c r="X2225">
        <v>1</v>
      </c>
      <c r="Y2225" t="b">
        <f>IF(MOD(X2225,9)=0,N2225,IF(MOD(X2225,6)=0,N2225,IF(MOD(X2225,3)=0,N2225)))</f>
        <v>0</v>
      </c>
      <c r="Z2225" t="b">
        <f>IF(MOD(X2225,9)=0,O2225,IF(MOD(X2225,6)=0,O2225,IF(MOD(X2225,3)=0,O2225)))</f>
        <v>0</v>
      </c>
    </row>
    <row r="2226" spans="1:26">
      <c r="A2226" s="4" t="s">
        <v>2366</v>
      </c>
      <c r="B2226" s="3">
        <f>主线辅助!B2222</f>
        <v>79041336</v>
      </c>
      <c r="C2226" s="3">
        <v>8</v>
      </c>
      <c r="D2226" s="3">
        <v>106</v>
      </c>
      <c r="E2226" s="3">
        <v>3</v>
      </c>
      <c r="F2226" s="25">
        <f t="shared" si="102"/>
        <v>5412142</v>
      </c>
      <c r="G2226" s="25">
        <v>4921441</v>
      </c>
      <c r="H2226" s="26">
        <f>ROUND((F2226/4*5.5+F2226*2.7+F2226/4*10*1)*2,0)*C2226</f>
        <v>569357336</v>
      </c>
      <c r="I2226" s="26">
        <f t="shared" si="103"/>
        <v>517735592</v>
      </c>
      <c r="J2226" s="26"/>
      <c r="K2226" s="35">
        <f>MAX(G2226-MAX(G$5:G2225),0)</f>
        <v>3328</v>
      </c>
      <c r="L2226" s="35">
        <f>MAX(G$5:G2226)</f>
        <v>4921441</v>
      </c>
      <c r="M2226" s="3">
        <v>0.75</v>
      </c>
      <c r="N2226" s="38">
        <f>INT(B2226*0.2)</f>
        <v>15808267</v>
      </c>
      <c r="O2226" s="38">
        <f t="shared" si="104"/>
        <v>2050600</v>
      </c>
      <c r="P2226">
        <f>INT(L2226*2.5)</f>
        <v>12303602</v>
      </c>
      <c r="Q2226">
        <f>INT(L2226/4)</f>
        <v>1230360</v>
      </c>
      <c r="W2226" s="4" t="s">
        <v>8334</v>
      </c>
      <c r="X2226">
        <v>2</v>
      </c>
      <c r="Y2226" t="b">
        <f>IF(MOD(X2226,9)=0,N2226,IF(MOD(X2226,6)=0,N2226,IF(MOD(X2226,3)=0,N2226)))</f>
        <v>0</v>
      </c>
      <c r="Z2226" t="b">
        <f>IF(MOD(X2226,9)=0,O2226,IF(MOD(X2226,6)=0,O2226,IF(MOD(X2226,3)=0,O2226)))</f>
        <v>0</v>
      </c>
    </row>
    <row r="2227" spans="1:26">
      <c r="A2227" s="4" t="s">
        <v>2367</v>
      </c>
      <c r="B2227" s="3">
        <f>主线辅助!B2223</f>
        <v>79146695</v>
      </c>
      <c r="C2227" s="3">
        <v>8</v>
      </c>
      <c r="D2227" s="3">
        <v>106</v>
      </c>
      <c r="E2227" s="3">
        <v>3</v>
      </c>
      <c r="F2227" s="25">
        <f t="shared" si="102"/>
        <v>5419356</v>
      </c>
      <c r="G2227" s="25">
        <v>4928001</v>
      </c>
      <c r="H2227" s="26">
        <f>ROUND((F2227/4*5.5+F2227*2.7+F2227/4*10*1)*2,0)*C2227</f>
        <v>570116248</v>
      </c>
      <c r="I2227" s="26">
        <f t="shared" si="103"/>
        <v>518425704</v>
      </c>
      <c r="J2227" s="26"/>
      <c r="K2227" s="35">
        <f>MAX(G2227-MAX(G$5:G2226),0)</f>
        <v>6560</v>
      </c>
      <c r="L2227" s="35">
        <f>MAX(G$5:G2227)</f>
        <v>4928001</v>
      </c>
      <c r="M2227" s="3">
        <v>0.75</v>
      </c>
      <c r="N2227" s="38">
        <f>INT(B2227*0.2)</f>
        <v>15829339</v>
      </c>
      <c r="O2227" s="38">
        <f t="shared" si="104"/>
        <v>2053333</v>
      </c>
      <c r="P2227">
        <f>INT(L2227*2.5)</f>
        <v>12320002</v>
      </c>
      <c r="Q2227">
        <f>INT(L2227/4)</f>
        <v>1232000</v>
      </c>
      <c r="W2227" s="4" t="s">
        <v>8334</v>
      </c>
      <c r="X2227">
        <v>3</v>
      </c>
      <c r="Y2227">
        <f>IF(MOD(X2227,9)=0,N2227,IF(MOD(X2227,6)=0,N2227,IF(MOD(X2227,3)=0,N2227)))</f>
        <v>15829339</v>
      </c>
      <c r="Z2227">
        <f>IF(MOD(X2227,9)=0,O2227,IF(MOD(X2227,6)=0,O2227,IF(MOD(X2227,3)=0,O2227)))</f>
        <v>2053333</v>
      </c>
    </row>
    <row r="2228" spans="1:26">
      <c r="A2228" s="4" t="s">
        <v>2368</v>
      </c>
      <c r="B2228" s="3">
        <f>主线辅助!B2224</f>
        <v>79200213</v>
      </c>
      <c r="C2228" s="3">
        <v>8</v>
      </c>
      <c r="D2228" s="3">
        <v>106</v>
      </c>
      <c r="E2228" s="3">
        <v>3</v>
      </c>
      <c r="F2228" s="25">
        <f t="shared" si="102"/>
        <v>5423021</v>
      </c>
      <c r="G2228" s="25">
        <v>4931333</v>
      </c>
      <c r="H2228" s="26">
        <f>ROUND((F2228/4*5.5+F2228*2.7+F2228/4*10*1)*2,0)*C2228</f>
        <v>570501808</v>
      </c>
      <c r="I2228" s="26">
        <f t="shared" si="103"/>
        <v>518776232</v>
      </c>
      <c r="J2228" s="26"/>
      <c r="K2228" s="35">
        <f>MAX(G2228-MAX(G$5:G2227),0)</f>
        <v>3332</v>
      </c>
      <c r="L2228" s="35">
        <f>MAX(G$5:G2228)</f>
        <v>4931333</v>
      </c>
      <c r="M2228" s="3">
        <v>0.75</v>
      </c>
      <c r="N2228" s="38">
        <f>INT(B2228*0.2)</f>
        <v>15840042</v>
      </c>
      <c r="O2228" s="38">
        <f t="shared" si="104"/>
        <v>2054721</v>
      </c>
      <c r="P2228">
        <f>INT(L2228*2.5)</f>
        <v>12328332</v>
      </c>
      <c r="Q2228">
        <f>INT(L2228/4)</f>
        <v>1232833</v>
      </c>
      <c r="W2228" s="4" t="s">
        <v>8334</v>
      </c>
      <c r="X2228">
        <v>4</v>
      </c>
      <c r="Y2228" t="b">
        <f>IF(MOD(X2228,9)=0,N2228,IF(MOD(X2228,6)=0,N2228,IF(MOD(X2228,3)=0,N2228)))</f>
        <v>0</v>
      </c>
      <c r="Z2228" t="b">
        <f>IF(MOD(X2228,9)=0,O2228,IF(MOD(X2228,6)=0,O2228,IF(MOD(X2228,3)=0,O2228)))</f>
        <v>0</v>
      </c>
    </row>
    <row r="2229" spans="1:26">
      <c r="A2229" s="4" t="s">
        <v>2369</v>
      </c>
      <c r="B2229" s="3">
        <f>主线辅助!B2225</f>
        <v>79253737</v>
      </c>
      <c r="C2229" s="3">
        <v>8</v>
      </c>
      <c r="D2229" s="3">
        <v>106</v>
      </c>
      <c r="E2229" s="3">
        <v>3</v>
      </c>
      <c r="F2229" s="25">
        <f t="shared" si="102"/>
        <v>5426686</v>
      </c>
      <c r="G2229" s="25">
        <v>4934666</v>
      </c>
      <c r="H2229" s="26">
        <f>ROUND((F2229/4*5.5+F2229*2.7+F2229/4*10*1)*2,0)*C2229</f>
        <v>570887368</v>
      </c>
      <c r="I2229" s="26">
        <f t="shared" si="103"/>
        <v>519126864</v>
      </c>
      <c r="J2229" s="26"/>
      <c r="K2229" s="35">
        <f>MAX(G2229-MAX(G$5:G2228),0)</f>
        <v>3333</v>
      </c>
      <c r="L2229" s="35">
        <f>MAX(G$5:G2229)</f>
        <v>4934666</v>
      </c>
      <c r="M2229" s="3">
        <v>0.75</v>
      </c>
      <c r="N2229" s="38">
        <f>INT(B2229*0.2)</f>
        <v>15850747</v>
      </c>
      <c r="O2229" s="38">
        <f t="shared" si="104"/>
        <v>2056110</v>
      </c>
      <c r="P2229">
        <f>INT(L2229*2.5)</f>
        <v>12336665</v>
      </c>
      <c r="Q2229">
        <f>INT(L2229/4)</f>
        <v>1233666</v>
      </c>
      <c r="W2229" s="4" t="s">
        <v>8334</v>
      </c>
      <c r="X2229">
        <v>5</v>
      </c>
      <c r="Y2229" t="b">
        <f>IF(MOD(X2229,9)=0,N2229,IF(MOD(X2229,6)=0,N2229,IF(MOD(X2229,3)=0,N2229)))</f>
        <v>0</v>
      </c>
      <c r="Z2229" t="b">
        <f>IF(MOD(X2229,9)=0,O2229,IF(MOD(X2229,6)=0,O2229,IF(MOD(X2229,3)=0,O2229)))</f>
        <v>0</v>
      </c>
    </row>
    <row r="2230" spans="1:26">
      <c r="A2230" s="4" t="s">
        <v>2370</v>
      </c>
      <c r="B2230" s="3">
        <f>主线辅助!B2226</f>
        <v>79359305</v>
      </c>
      <c r="C2230" s="3">
        <v>8</v>
      </c>
      <c r="D2230" s="3">
        <v>106</v>
      </c>
      <c r="E2230" s="3">
        <v>3</v>
      </c>
      <c r="F2230" s="25">
        <f t="shared" si="102"/>
        <v>5433914</v>
      </c>
      <c r="G2230" s="25">
        <v>4941239</v>
      </c>
      <c r="H2230" s="26">
        <f>ROUND((F2230/4*5.5+F2230*2.7+F2230/4*10*1)*2,0)*C2230</f>
        <v>571647752</v>
      </c>
      <c r="I2230" s="26">
        <f t="shared" si="103"/>
        <v>519818344</v>
      </c>
      <c r="J2230" s="26"/>
      <c r="K2230" s="35">
        <f>MAX(G2230-MAX(G$5:G2229),0)</f>
        <v>6573</v>
      </c>
      <c r="L2230" s="35">
        <f>MAX(G$5:G2230)</f>
        <v>4941239</v>
      </c>
      <c r="M2230" s="3">
        <v>0.75</v>
      </c>
      <c r="N2230" s="38">
        <f>INT(B2230*0.2)</f>
        <v>15871861</v>
      </c>
      <c r="O2230" s="38">
        <f t="shared" si="104"/>
        <v>2058848</v>
      </c>
      <c r="P2230">
        <f>INT(L2230*2.5)</f>
        <v>12353097</v>
      </c>
      <c r="Q2230">
        <f>INT(L2230/4)</f>
        <v>1235309</v>
      </c>
      <c r="W2230" s="4" t="s">
        <v>8334</v>
      </c>
      <c r="X2230">
        <v>6</v>
      </c>
      <c r="Y2230">
        <f>IF(MOD(X2230,9)=0,N2230,IF(MOD(X2230,6)=0,N2230,IF(MOD(X2230,3)=0,N2230)))</f>
        <v>15871861</v>
      </c>
      <c r="Z2230">
        <f>IF(MOD(X2230,9)=0,O2230,IF(MOD(X2230,6)=0,O2230,IF(MOD(X2230,3)=0,O2230)))</f>
        <v>2058848</v>
      </c>
    </row>
    <row r="2231" spans="1:26">
      <c r="A2231" s="4" t="s">
        <v>2371</v>
      </c>
      <c r="B2231" s="3">
        <f>主线辅助!B2227</f>
        <v>79412890</v>
      </c>
      <c r="C2231" s="3">
        <v>8</v>
      </c>
      <c r="D2231" s="3">
        <v>106</v>
      </c>
      <c r="E2231" s="3">
        <v>3</v>
      </c>
      <c r="F2231" s="25">
        <f t="shared" si="102"/>
        <v>5437583</v>
      </c>
      <c r="G2231" s="25">
        <v>4944576</v>
      </c>
      <c r="H2231" s="26">
        <f>ROUND((F2231/4*5.5+F2231*2.7+F2231/4*10*1)*2,0)*C2231</f>
        <v>572033728</v>
      </c>
      <c r="I2231" s="26">
        <f t="shared" si="103"/>
        <v>520169392</v>
      </c>
      <c r="J2231" s="26"/>
      <c r="K2231" s="35">
        <f>MAX(G2231-MAX(G$5:G2230),0)</f>
        <v>3337</v>
      </c>
      <c r="L2231" s="35">
        <f>MAX(G$5:G2231)</f>
        <v>4944576</v>
      </c>
      <c r="M2231" s="3">
        <v>0.75</v>
      </c>
      <c r="N2231" s="38">
        <f>INT(B2231*0.2)</f>
        <v>15882578</v>
      </c>
      <c r="O2231" s="38">
        <f t="shared" si="104"/>
        <v>2060240</v>
      </c>
      <c r="P2231">
        <f>INT(L2231*2.5)</f>
        <v>12361440</v>
      </c>
      <c r="Q2231">
        <f>INT(L2231/4)</f>
        <v>1236144</v>
      </c>
      <c r="W2231" s="4" t="s">
        <v>8334</v>
      </c>
      <c r="X2231">
        <v>7</v>
      </c>
      <c r="Y2231" t="b">
        <f>IF(MOD(X2231,9)=0,N2231,IF(MOD(X2231,6)=0,N2231,IF(MOD(X2231,3)=0,N2231)))</f>
        <v>0</v>
      </c>
      <c r="Z2231" t="b">
        <f>IF(MOD(X2231,9)=0,O2231,IF(MOD(X2231,6)=0,O2231,IF(MOD(X2231,3)=0,O2231)))</f>
        <v>0</v>
      </c>
    </row>
    <row r="2232" spans="1:26">
      <c r="A2232" s="4" t="s">
        <v>2372</v>
      </c>
      <c r="B2232" s="3">
        <f>主线辅助!B2228</f>
        <v>79466482</v>
      </c>
      <c r="C2232" s="3">
        <v>8</v>
      </c>
      <c r="D2232" s="3">
        <v>106</v>
      </c>
      <c r="E2232" s="3">
        <v>3</v>
      </c>
      <c r="F2232" s="25">
        <f t="shared" si="102"/>
        <v>5441253</v>
      </c>
      <c r="G2232" s="25">
        <v>4947912</v>
      </c>
      <c r="H2232" s="26">
        <f>ROUND((F2232/4*5.5+F2232*2.7+F2232/4*10*1)*2,0)*C2232</f>
        <v>572419816</v>
      </c>
      <c r="I2232" s="26">
        <f t="shared" si="103"/>
        <v>520520344</v>
      </c>
      <c r="J2232" s="26"/>
      <c r="K2232" s="35">
        <f>MAX(G2232-MAX(G$5:G2231),0)</f>
        <v>3336</v>
      </c>
      <c r="L2232" s="35">
        <f>MAX(G$5:G2232)</f>
        <v>4947912</v>
      </c>
      <c r="M2232" s="3">
        <v>0.75</v>
      </c>
      <c r="N2232" s="38">
        <f>INT(B2232*0.2)</f>
        <v>15893296</v>
      </c>
      <c r="O2232" s="38">
        <f t="shared" si="104"/>
        <v>2061630</v>
      </c>
      <c r="P2232">
        <f>INT(L2232*2.5)</f>
        <v>12369780</v>
      </c>
      <c r="Q2232">
        <f>INT(L2232/4)</f>
        <v>1236978</v>
      </c>
      <c r="W2232" s="4" t="s">
        <v>8334</v>
      </c>
      <c r="X2232">
        <v>8</v>
      </c>
      <c r="Y2232" t="b">
        <f>IF(MOD(X2232,9)=0,N2232,IF(MOD(X2232,6)=0,N2232,IF(MOD(X2232,3)=0,N2232)))</f>
        <v>0</v>
      </c>
      <c r="Z2232" t="b">
        <f>IF(MOD(X2232,9)=0,O2232,IF(MOD(X2232,6)=0,O2232,IF(MOD(X2232,3)=0,O2232)))</f>
        <v>0</v>
      </c>
    </row>
    <row r="2233" spans="1:26">
      <c r="A2233" s="4" t="s">
        <v>2373</v>
      </c>
      <c r="B2233" s="3">
        <f>主线辅助!B2229</f>
        <v>79572261</v>
      </c>
      <c r="C2233" s="3">
        <v>8</v>
      </c>
      <c r="D2233" s="3">
        <v>106</v>
      </c>
      <c r="E2233" s="3">
        <v>3</v>
      </c>
      <c r="F2233" s="25">
        <f t="shared" si="102"/>
        <v>5448496</v>
      </c>
      <c r="G2233" s="25">
        <v>4954499</v>
      </c>
      <c r="H2233" s="26">
        <f>ROUND((F2233/4*5.5+F2233*2.7+F2233/4*10*1)*2,0)*C2233</f>
        <v>573181776</v>
      </c>
      <c r="I2233" s="26">
        <f t="shared" si="103"/>
        <v>521213296</v>
      </c>
      <c r="J2233" s="26"/>
      <c r="K2233" s="35">
        <f>MAX(G2233-MAX(G$5:G2232),0)</f>
        <v>6587</v>
      </c>
      <c r="L2233" s="35">
        <f>MAX(G$5:G2233)</f>
        <v>4954499</v>
      </c>
      <c r="M2233" s="3">
        <v>0.75</v>
      </c>
      <c r="N2233" s="38">
        <f>INT(B2233*0.2)</f>
        <v>15914452</v>
      </c>
      <c r="O2233" s="38">
        <f t="shared" si="104"/>
        <v>2064373</v>
      </c>
      <c r="P2233">
        <f>INT(L2233*2.5)</f>
        <v>12386247</v>
      </c>
      <c r="Q2233">
        <f>INT(L2233/4)</f>
        <v>1238624</v>
      </c>
      <c r="W2233" s="4" t="s">
        <v>8334</v>
      </c>
      <c r="X2233">
        <v>9</v>
      </c>
      <c r="Y2233">
        <f>IF(MOD(X2233,9)=0,N2233,IF(MOD(X2233,6)=0,N2233,IF(MOD(X2233,3)=0,N2233)))</f>
        <v>15914452</v>
      </c>
      <c r="Z2233">
        <f>IF(MOD(X2233,9)=0,O2233,IF(MOD(X2233,6)=0,O2233,IF(MOD(X2233,3)=0,O2233)))</f>
        <v>2064373</v>
      </c>
    </row>
    <row r="2234" spans="1:26">
      <c r="A2234" s="4" t="s">
        <v>455</v>
      </c>
      <c r="B2234" s="3">
        <f>主线辅助!B2230</f>
        <v>79625911</v>
      </c>
      <c r="C2234" s="3">
        <v>8</v>
      </c>
      <c r="D2234" s="3">
        <v>106</v>
      </c>
      <c r="E2234" s="3">
        <v>3</v>
      </c>
      <c r="F2234" s="25">
        <f t="shared" si="102"/>
        <v>5452169</v>
      </c>
      <c r="G2234" s="25">
        <v>4957839</v>
      </c>
      <c r="H2234" s="26">
        <f>ROUND((F2234/4*5.5+F2234*2.7+F2234/4*10*1)*2,0)*C2234</f>
        <v>573568176</v>
      </c>
      <c r="I2234" s="26">
        <f t="shared" si="103"/>
        <v>521564664</v>
      </c>
      <c r="J2234" s="26"/>
      <c r="K2234" s="35">
        <f>MAX(G2234-MAX(G$5:G2233),0)</f>
        <v>3340</v>
      </c>
      <c r="L2234" s="35">
        <f>MAX(G$5:G2234)</f>
        <v>4957839</v>
      </c>
      <c r="M2234" s="3">
        <v>0.75</v>
      </c>
      <c r="N2234" s="38">
        <f>INT(B2234*0.2)</f>
        <v>15925182</v>
      </c>
      <c r="O2234" s="38">
        <f t="shared" si="104"/>
        <v>2065765</v>
      </c>
      <c r="P2234">
        <f>INT(L2234*2.5)</f>
        <v>12394597</v>
      </c>
      <c r="Q2234">
        <f>INT(L2234/4)</f>
        <v>1239459</v>
      </c>
      <c r="W2234" s="4" t="s">
        <v>8334</v>
      </c>
      <c r="X2234">
        <v>10</v>
      </c>
      <c r="Y2234" t="b">
        <f>IF(MOD(X2234,9)=0,N2234,IF(MOD(X2234,6)=0,N2234,IF(MOD(X2234,3)=0,N2234)))</f>
        <v>0</v>
      </c>
      <c r="Z2234" t="b">
        <f>IF(MOD(X2234,9)=0,O2234,IF(MOD(X2234,6)=0,O2234,IF(MOD(X2234,3)=0,O2234)))</f>
        <v>0</v>
      </c>
    </row>
    <row r="2235" spans="1:26">
      <c r="A2235" s="4" t="s">
        <v>2374</v>
      </c>
      <c r="B2235" s="3">
        <f>主线辅助!B2231</f>
        <v>79954819</v>
      </c>
      <c r="C2235" s="3">
        <v>8</v>
      </c>
      <c r="D2235" s="3">
        <v>106</v>
      </c>
      <c r="E2235" s="3">
        <v>3</v>
      </c>
      <c r="F2235" s="25">
        <f t="shared" si="102"/>
        <v>5474690</v>
      </c>
      <c r="G2235" s="25">
        <v>4978318</v>
      </c>
      <c r="H2235" s="26">
        <f>ROUND((F2235/4*5.5+F2235*2.7+F2235/4*10*1)*2,0)*C2235</f>
        <v>575937392</v>
      </c>
      <c r="I2235" s="26">
        <f t="shared" si="103"/>
        <v>523719056</v>
      </c>
      <c r="J2235" s="26"/>
      <c r="K2235" s="35">
        <f>MAX(G2235-MAX(G$5:G2234),0)</f>
        <v>20479</v>
      </c>
      <c r="L2235" s="35">
        <f>MAX(G$5:G2235)</f>
        <v>4978318</v>
      </c>
      <c r="M2235" s="3">
        <v>0.75</v>
      </c>
      <c r="N2235" s="38">
        <f>INT(B2235*0.2)</f>
        <v>15990963</v>
      </c>
      <c r="O2235" s="38">
        <f t="shared" si="104"/>
        <v>2074298</v>
      </c>
      <c r="P2235">
        <f>INT(L2235*2.5)</f>
        <v>12445795</v>
      </c>
      <c r="Q2235">
        <f>INT(L2235/4)</f>
        <v>1244579</v>
      </c>
      <c r="W2235" s="4" t="s">
        <v>8335</v>
      </c>
      <c r="X2235">
        <v>1</v>
      </c>
      <c r="Y2235" t="b">
        <f>IF(MOD(X2235,9)=0,N2235,IF(MOD(X2235,6)=0,N2235,IF(MOD(X2235,3)=0,N2235)))</f>
        <v>0</v>
      </c>
      <c r="Z2235" t="b">
        <f>IF(MOD(X2235,9)=0,O2235,IF(MOD(X2235,6)=0,O2235,IF(MOD(X2235,3)=0,O2235)))</f>
        <v>0</v>
      </c>
    </row>
    <row r="2236" spans="1:26">
      <c r="A2236" s="4" t="s">
        <v>2375</v>
      </c>
      <c r="B2236" s="3">
        <f>主线辅助!B2232</f>
        <v>80008531</v>
      </c>
      <c r="C2236" s="3">
        <v>8</v>
      </c>
      <c r="D2236" s="3">
        <v>106</v>
      </c>
      <c r="E2236" s="3">
        <v>3</v>
      </c>
      <c r="F2236" s="25">
        <f t="shared" si="102"/>
        <v>5478368</v>
      </c>
      <c r="G2236" s="25">
        <v>4981663</v>
      </c>
      <c r="H2236" s="26">
        <f>ROUND((F2236/4*5.5+F2236*2.7+F2236/4*10*1)*2,0)*C2236</f>
        <v>576324312</v>
      </c>
      <c r="I2236" s="26">
        <f t="shared" si="103"/>
        <v>524070944</v>
      </c>
      <c r="J2236" s="26"/>
      <c r="K2236" s="35">
        <f>MAX(G2236-MAX(G$5:G2235),0)</f>
        <v>3345</v>
      </c>
      <c r="L2236" s="35">
        <f>MAX(G$5:G2236)</f>
        <v>4981663</v>
      </c>
      <c r="M2236" s="3">
        <v>0.75</v>
      </c>
      <c r="N2236" s="38">
        <f>INT(B2236*0.2)</f>
        <v>16001706</v>
      </c>
      <c r="O2236" s="38">
        <f t="shared" si="104"/>
        <v>2075692</v>
      </c>
      <c r="P2236">
        <f>INT(L2236*2.5)</f>
        <v>12454157</v>
      </c>
      <c r="Q2236">
        <f>INT(L2236/4)</f>
        <v>1245415</v>
      </c>
      <c r="W2236" s="4" t="s">
        <v>8335</v>
      </c>
      <c r="X2236">
        <v>2</v>
      </c>
      <c r="Y2236" t="b">
        <f>IF(MOD(X2236,9)=0,N2236,IF(MOD(X2236,6)=0,N2236,IF(MOD(X2236,3)=0,N2236)))</f>
        <v>0</v>
      </c>
      <c r="Z2236" t="b">
        <f>IF(MOD(X2236,9)=0,O2236,IF(MOD(X2236,6)=0,O2236,IF(MOD(X2236,3)=0,O2236)))</f>
        <v>0</v>
      </c>
    </row>
    <row r="2237" spans="1:26">
      <c r="A2237" s="4" t="s">
        <v>2376</v>
      </c>
      <c r="B2237" s="3">
        <f>主线辅助!B2233</f>
        <v>80114623</v>
      </c>
      <c r="C2237" s="3">
        <v>8</v>
      </c>
      <c r="D2237" s="3">
        <v>106</v>
      </c>
      <c r="E2237" s="3">
        <v>3</v>
      </c>
      <c r="F2237" s="25">
        <f t="shared" si="102"/>
        <v>5485633</v>
      </c>
      <c r="G2237" s="25">
        <v>4988268</v>
      </c>
      <c r="H2237" s="26">
        <f>ROUND((F2237/4*5.5+F2237*2.7+F2237/4*10*1)*2,0)*C2237</f>
        <v>577088592</v>
      </c>
      <c r="I2237" s="26">
        <f t="shared" si="103"/>
        <v>524765792</v>
      </c>
      <c r="J2237" s="26"/>
      <c r="K2237" s="35">
        <f>MAX(G2237-MAX(G$5:G2236),0)</f>
        <v>6605</v>
      </c>
      <c r="L2237" s="35">
        <f>MAX(G$5:G2237)</f>
        <v>4988268</v>
      </c>
      <c r="M2237" s="3">
        <v>0.75</v>
      </c>
      <c r="N2237" s="38">
        <f>INT(B2237*0.2)</f>
        <v>16022924</v>
      </c>
      <c r="O2237" s="38">
        <f t="shared" si="104"/>
        <v>2078445</v>
      </c>
      <c r="P2237">
        <f>INT(L2237*2.5)</f>
        <v>12470670</v>
      </c>
      <c r="Q2237">
        <f>INT(L2237/4)</f>
        <v>1247067</v>
      </c>
      <c r="W2237" s="4" t="s">
        <v>8335</v>
      </c>
      <c r="X2237">
        <v>3</v>
      </c>
      <c r="Y2237">
        <f>IF(MOD(X2237,9)=0,N2237,IF(MOD(X2237,6)=0,N2237,IF(MOD(X2237,3)=0,N2237)))</f>
        <v>16022924</v>
      </c>
      <c r="Z2237">
        <f>IF(MOD(X2237,9)=0,O2237,IF(MOD(X2237,6)=0,O2237,IF(MOD(X2237,3)=0,O2237)))</f>
        <v>2078445</v>
      </c>
    </row>
    <row r="2238" spans="1:26">
      <c r="A2238" s="4" t="s">
        <v>2377</v>
      </c>
      <c r="B2238" s="3">
        <f>主线辅助!B2234</f>
        <v>80168394</v>
      </c>
      <c r="C2238" s="3">
        <v>8</v>
      </c>
      <c r="D2238" s="3">
        <v>106</v>
      </c>
      <c r="E2238" s="3">
        <v>3</v>
      </c>
      <c r="F2238" s="25">
        <f t="shared" si="102"/>
        <v>5489314</v>
      </c>
      <c r="G2238" s="25">
        <v>4991616</v>
      </c>
      <c r="H2238" s="26">
        <f>ROUND((F2238/4*5.5+F2238*2.7+F2238/4*10*1)*2,0)*C2238</f>
        <v>577475832</v>
      </c>
      <c r="I2238" s="26">
        <f t="shared" si="103"/>
        <v>525118000</v>
      </c>
      <c r="J2238" s="26"/>
      <c r="K2238" s="35">
        <f>MAX(G2238-MAX(G$5:G2237),0)</f>
        <v>3348</v>
      </c>
      <c r="L2238" s="35">
        <f>MAX(G$5:G2238)</f>
        <v>4991616</v>
      </c>
      <c r="M2238" s="3">
        <v>0.75</v>
      </c>
      <c r="N2238" s="38">
        <f>INT(B2238*0.2)</f>
        <v>16033678</v>
      </c>
      <c r="O2238" s="38">
        <f t="shared" si="104"/>
        <v>2079840</v>
      </c>
      <c r="P2238">
        <f>INT(L2238*2.5)</f>
        <v>12479040</v>
      </c>
      <c r="Q2238">
        <f>INT(L2238/4)</f>
        <v>1247904</v>
      </c>
      <c r="W2238" s="4" t="s">
        <v>8335</v>
      </c>
      <c r="X2238">
        <v>4</v>
      </c>
      <c r="Y2238" t="b">
        <f>IF(MOD(X2238,9)=0,N2238,IF(MOD(X2238,6)=0,N2238,IF(MOD(X2238,3)=0,N2238)))</f>
        <v>0</v>
      </c>
      <c r="Z2238" t="b">
        <f>IF(MOD(X2238,9)=0,O2238,IF(MOD(X2238,6)=0,O2238,IF(MOD(X2238,3)=0,O2238)))</f>
        <v>0</v>
      </c>
    </row>
    <row r="2239" spans="1:26">
      <c r="A2239" s="4" t="s">
        <v>2378</v>
      </c>
      <c r="B2239" s="3">
        <f>主线辅助!B2235</f>
        <v>80222174</v>
      </c>
      <c r="C2239" s="3">
        <v>8</v>
      </c>
      <c r="D2239" s="3">
        <v>106</v>
      </c>
      <c r="E2239" s="3">
        <v>3</v>
      </c>
      <c r="F2239" s="25">
        <f t="shared" si="102"/>
        <v>5492997</v>
      </c>
      <c r="G2239" s="25">
        <v>4994965</v>
      </c>
      <c r="H2239" s="26">
        <f>ROUND((F2239/4*5.5+F2239*2.7+F2239/4*10*1)*2,0)*C2239</f>
        <v>577863288</v>
      </c>
      <c r="I2239" s="26">
        <f t="shared" si="103"/>
        <v>525470320</v>
      </c>
      <c r="J2239" s="26"/>
      <c r="K2239" s="35">
        <f>MAX(G2239-MAX(G$5:G2238),0)</f>
        <v>3349</v>
      </c>
      <c r="L2239" s="35">
        <f>MAX(G$5:G2239)</f>
        <v>4994965</v>
      </c>
      <c r="M2239" s="3">
        <v>0.75</v>
      </c>
      <c r="N2239" s="38">
        <f>INT(B2239*0.2)</f>
        <v>16044434</v>
      </c>
      <c r="O2239" s="38">
        <f t="shared" si="104"/>
        <v>2081235</v>
      </c>
      <c r="P2239">
        <f>INT(L2239*2.5)</f>
        <v>12487412</v>
      </c>
      <c r="Q2239">
        <f>INT(L2239/4)</f>
        <v>1248741</v>
      </c>
      <c r="W2239" s="4" t="s">
        <v>8335</v>
      </c>
      <c r="X2239">
        <v>5</v>
      </c>
      <c r="Y2239" t="b">
        <f>IF(MOD(X2239,9)=0,N2239,IF(MOD(X2239,6)=0,N2239,IF(MOD(X2239,3)=0,N2239)))</f>
        <v>0</v>
      </c>
      <c r="Z2239" t="b">
        <f>IF(MOD(X2239,9)=0,O2239,IF(MOD(X2239,6)=0,O2239,IF(MOD(X2239,3)=0,O2239)))</f>
        <v>0</v>
      </c>
    </row>
    <row r="2240" spans="1:26">
      <c r="A2240" s="4" t="s">
        <v>2379</v>
      </c>
      <c r="B2240" s="3">
        <f>主线辅助!B2236</f>
        <v>80328478</v>
      </c>
      <c r="C2240" s="3">
        <v>8</v>
      </c>
      <c r="D2240" s="3">
        <v>106</v>
      </c>
      <c r="E2240" s="3">
        <v>3</v>
      </c>
      <c r="F2240" s="25">
        <f t="shared" si="102"/>
        <v>5500276</v>
      </c>
      <c r="G2240" s="25">
        <v>5001584</v>
      </c>
      <c r="H2240" s="26">
        <f>ROUND((F2240/4*5.5+F2240*2.7+F2240/4*10*1)*2,0)*C2240</f>
        <v>578629032</v>
      </c>
      <c r="I2240" s="26">
        <f t="shared" si="103"/>
        <v>526166640</v>
      </c>
      <c r="J2240" s="26"/>
      <c r="K2240" s="35">
        <f>MAX(G2240-MAX(G$5:G2239),0)</f>
        <v>6619</v>
      </c>
      <c r="L2240" s="35">
        <f>MAX(G$5:G2240)</f>
        <v>5001584</v>
      </c>
      <c r="M2240" s="3">
        <v>0.75</v>
      </c>
      <c r="N2240" s="38">
        <f>INT(B2240*0.2)</f>
        <v>16065695</v>
      </c>
      <c r="O2240" s="38">
        <f t="shared" si="104"/>
        <v>2083993</v>
      </c>
      <c r="P2240">
        <f>INT(L2240*2.5)</f>
        <v>12503960</v>
      </c>
      <c r="Q2240">
        <f>INT(L2240/4)</f>
        <v>1250396</v>
      </c>
      <c r="W2240" s="4" t="s">
        <v>8335</v>
      </c>
      <c r="X2240">
        <v>6</v>
      </c>
      <c r="Y2240">
        <f>IF(MOD(X2240,9)=0,N2240,IF(MOD(X2240,6)=0,N2240,IF(MOD(X2240,3)=0,N2240)))</f>
        <v>16065695</v>
      </c>
      <c r="Z2240">
        <f>IF(MOD(X2240,9)=0,O2240,IF(MOD(X2240,6)=0,O2240,IF(MOD(X2240,3)=0,O2240)))</f>
        <v>2083993</v>
      </c>
    </row>
    <row r="2241" spans="1:26">
      <c r="A2241" s="4" t="s">
        <v>2380</v>
      </c>
      <c r="B2241" s="3">
        <f>主线辅助!B2237</f>
        <v>80382317</v>
      </c>
      <c r="C2241" s="3">
        <v>8</v>
      </c>
      <c r="D2241" s="3">
        <v>106</v>
      </c>
      <c r="E2241" s="3">
        <v>3</v>
      </c>
      <c r="F2241" s="25">
        <f t="shared" si="102"/>
        <v>5503962</v>
      </c>
      <c r="G2241" s="25">
        <v>5004936</v>
      </c>
      <c r="H2241" s="26">
        <f>ROUND((F2241/4*5.5+F2241*2.7+F2241/4*10*1)*2,0)*C2241</f>
        <v>579016800</v>
      </c>
      <c r="I2241" s="26">
        <f t="shared" si="103"/>
        <v>526519264</v>
      </c>
      <c r="J2241" s="26"/>
      <c r="K2241" s="35">
        <f>MAX(G2241-MAX(G$5:G2240),0)</f>
        <v>3352</v>
      </c>
      <c r="L2241" s="35">
        <f>MAX(G$5:G2241)</f>
        <v>5004936</v>
      </c>
      <c r="M2241" s="3">
        <v>0.75</v>
      </c>
      <c r="N2241" s="38">
        <f>INT(B2241*0.2)</f>
        <v>16076463</v>
      </c>
      <c r="O2241" s="38">
        <f t="shared" si="104"/>
        <v>2085390</v>
      </c>
      <c r="P2241">
        <f>INT(L2241*2.5)</f>
        <v>12512340</v>
      </c>
      <c r="Q2241">
        <f>INT(L2241/4)</f>
        <v>1251234</v>
      </c>
      <c r="W2241" s="4" t="s">
        <v>8335</v>
      </c>
      <c r="X2241">
        <v>7</v>
      </c>
      <c r="Y2241" t="b">
        <f>IF(MOD(X2241,9)=0,N2241,IF(MOD(X2241,6)=0,N2241,IF(MOD(X2241,3)=0,N2241)))</f>
        <v>0</v>
      </c>
      <c r="Z2241" t="b">
        <f>IF(MOD(X2241,9)=0,O2241,IF(MOD(X2241,6)=0,O2241,IF(MOD(X2241,3)=0,O2241)))</f>
        <v>0</v>
      </c>
    </row>
    <row r="2242" spans="1:26">
      <c r="A2242" s="4" t="s">
        <v>2381</v>
      </c>
      <c r="B2242" s="3">
        <f>主线辅助!B2238</f>
        <v>80436162</v>
      </c>
      <c r="C2242" s="3">
        <v>8</v>
      </c>
      <c r="D2242" s="3">
        <v>106</v>
      </c>
      <c r="E2242" s="3">
        <v>3</v>
      </c>
      <c r="F2242" s="25">
        <f t="shared" si="102"/>
        <v>5507649</v>
      </c>
      <c r="G2242" s="25">
        <v>5008289</v>
      </c>
      <c r="H2242" s="26">
        <f>ROUND((F2242/4*5.5+F2242*2.7+F2242/4*10*1)*2,0)*C2242</f>
        <v>579404672</v>
      </c>
      <c r="I2242" s="26">
        <f t="shared" si="103"/>
        <v>526872000</v>
      </c>
      <c r="J2242" s="26"/>
      <c r="K2242" s="35">
        <f>MAX(G2242-MAX(G$5:G2241),0)</f>
        <v>3353</v>
      </c>
      <c r="L2242" s="35">
        <f>MAX(G$5:G2242)</f>
        <v>5008289</v>
      </c>
      <c r="M2242" s="3">
        <v>0.75</v>
      </c>
      <c r="N2242" s="38">
        <f>INT(B2242*0.2)</f>
        <v>16087232</v>
      </c>
      <c r="O2242" s="38">
        <f t="shared" si="104"/>
        <v>2086786</v>
      </c>
      <c r="P2242">
        <f>INT(L2242*2.5)</f>
        <v>12520722</v>
      </c>
      <c r="Q2242">
        <f>INT(L2242/4)</f>
        <v>1252072</v>
      </c>
      <c r="W2242" s="4" t="s">
        <v>8335</v>
      </c>
      <c r="X2242">
        <v>8</v>
      </c>
      <c r="Y2242" t="b">
        <f>IF(MOD(X2242,9)=0,N2242,IF(MOD(X2242,6)=0,N2242,IF(MOD(X2242,3)=0,N2242)))</f>
        <v>0</v>
      </c>
      <c r="Z2242" t="b">
        <f>IF(MOD(X2242,9)=0,O2242,IF(MOD(X2242,6)=0,O2242,IF(MOD(X2242,3)=0,O2242)))</f>
        <v>0</v>
      </c>
    </row>
    <row r="2243" spans="1:26">
      <c r="A2243" s="4" t="s">
        <v>2382</v>
      </c>
      <c r="B2243" s="3">
        <f>主线辅助!B2239</f>
        <v>80542677</v>
      </c>
      <c r="C2243" s="3">
        <v>8</v>
      </c>
      <c r="D2243" s="3">
        <v>106</v>
      </c>
      <c r="E2243" s="3">
        <v>3</v>
      </c>
      <c r="F2243" s="25">
        <f t="shared" si="102"/>
        <v>5514942</v>
      </c>
      <c r="G2243" s="25">
        <v>5014921</v>
      </c>
      <c r="H2243" s="26">
        <f>ROUND((F2243/4*5.5+F2243*2.7+F2243/4*10*1)*2,0)*C2243</f>
        <v>580171896</v>
      </c>
      <c r="I2243" s="26">
        <f t="shared" si="103"/>
        <v>527569688</v>
      </c>
      <c r="J2243" s="26"/>
      <c r="K2243" s="35">
        <f>MAX(G2243-MAX(G$5:G2242),0)</f>
        <v>6632</v>
      </c>
      <c r="L2243" s="35">
        <f>MAX(G$5:G2243)</f>
        <v>5014921</v>
      </c>
      <c r="M2243" s="3">
        <v>0.75</v>
      </c>
      <c r="N2243" s="38">
        <f>INT(B2243*0.2)</f>
        <v>16108535</v>
      </c>
      <c r="O2243" s="38">
        <f t="shared" si="104"/>
        <v>2089550</v>
      </c>
      <c r="P2243">
        <f>INT(L2243*2.5)</f>
        <v>12537302</v>
      </c>
      <c r="Q2243">
        <f>INT(L2243/4)</f>
        <v>1253730</v>
      </c>
      <c r="W2243" s="4" t="s">
        <v>8335</v>
      </c>
      <c r="X2243">
        <v>9</v>
      </c>
      <c r="Y2243">
        <f>IF(MOD(X2243,9)=0,N2243,IF(MOD(X2243,6)=0,N2243,IF(MOD(X2243,3)=0,N2243)))</f>
        <v>16108535</v>
      </c>
      <c r="Z2243">
        <f>IF(MOD(X2243,9)=0,O2243,IF(MOD(X2243,6)=0,O2243,IF(MOD(X2243,3)=0,O2243)))</f>
        <v>2089550</v>
      </c>
    </row>
    <row r="2244" spans="1:26">
      <c r="A2244" s="4" t="s">
        <v>457</v>
      </c>
      <c r="B2244" s="3">
        <f>主线辅助!B2240</f>
        <v>80596583</v>
      </c>
      <c r="C2244" s="3">
        <v>8</v>
      </c>
      <c r="D2244" s="3">
        <v>106</v>
      </c>
      <c r="E2244" s="3">
        <v>3</v>
      </c>
      <c r="F2244" s="25">
        <f t="shared" si="102"/>
        <v>5518633</v>
      </c>
      <c r="G2244" s="25">
        <v>5018277</v>
      </c>
      <c r="H2244" s="26">
        <f>ROUND((F2244/4*5.5+F2244*2.7+F2244/4*10*1)*2,0)*C2244</f>
        <v>580560192</v>
      </c>
      <c r="I2244" s="26">
        <f t="shared" si="103"/>
        <v>527922744</v>
      </c>
      <c r="J2244" s="26"/>
      <c r="K2244" s="35">
        <f>MAX(G2244-MAX(G$5:G2243),0)</f>
        <v>3356</v>
      </c>
      <c r="L2244" s="35">
        <f>MAX(G$5:G2244)</f>
        <v>5018277</v>
      </c>
      <c r="M2244" s="3">
        <v>0.75</v>
      </c>
      <c r="N2244" s="38">
        <f>INT(B2244*0.2)</f>
        <v>16119316</v>
      </c>
      <c r="O2244" s="38">
        <f t="shared" si="104"/>
        <v>2090948</v>
      </c>
      <c r="P2244">
        <f>INT(L2244*2.5)</f>
        <v>12545692</v>
      </c>
      <c r="Q2244">
        <f>INT(L2244/4)</f>
        <v>1254569</v>
      </c>
      <c r="W2244" s="4" t="s">
        <v>8335</v>
      </c>
      <c r="X2244">
        <v>10</v>
      </c>
      <c r="Y2244" t="b">
        <f>IF(MOD(X2244,9)=0,N2244,IF(MOD(X2244,6)=0,N2244,IF(MOD(X2244,3)=0,N2244)))</f>
        <v>0</v>
      </c>
      <c r="Z2244" t="b">
        <f>IF(MOD(X2244,9)=0,O2244,IF(MOD(X2244,6)=0,O2244,IF(MOD(X2244,3)=0,O2244)))</f>
        <v>0</v>
      </c>
    </row>
    <row r="2245" spans="1:26">
      <c r="A2245" s="4" t="s">
        <v>2383</v>
      </c>
      <c r="B2245" s="3">
        <f>主线辅助!B2241</f>
        <v>80927564</v>
      </c>
      <c r="C2245" s="3">
        <v>8</v>
      </c>
      <c r="D2245" s="3">
        <v>106</v>
      </c>
      <c r="E2245" s="3">
        <v>3</v>
      </c>
      <c r="F2245" s="25">
        <f t="shared" si="102"/>
        <v>5541296</v>
      </c>
      <c r="G2245" s="25">
        <v>5038885</v>
      </c>
      <c r="H2245" s="26">
        <f>ROUND((F2245/4*5.5+F2245*2.7+F2245/4*10*1)*2,0)*C2245</f>
        <v>582944336</v>
      </c>
      <c r="I2245" s="26">
        <f t="shared" si="103"/>
        <v>530090704</v>
      </c>
      <c r="J2245" s="26"/>
      <c r="K2245" s="35">
        <f>MAX(G2245-MAX(G$5:G2244),0)</f>
        <v>20608</v>
      </c>
      <c r="L2245" s="35">
        <f>MAX(G$5:G2245)</f>
        <v>5038885</v>
      </c>
      <c r="M2245" s="3">
        <v>0.75</v>
      </c>
      <c r="N2245" s="38">
        <f>INT(B2245*0.2)</f>
        <v>16185512</v>
      </c>
      <c r="O2245" s="38">
        <f t="shared" si="104"/>
        <v>2099535</v>
      </c>
      <c r="P2245">
        <f>INT(L2245*2.5)</f>
        <v>12597212</v>
      </c>
      <c r="Q2245">
        <f>INT(L2245/4)</f>
        <v>1259721</v>
      </c>
      <c r="W2245" s="4" t="s">
        <v>8336</v>
      </c>
      <c r="X2245">
        <v>1</v>
      </c>
      <c r="Y2245" t="b">
        <f>IF(MOD(X2245,9)=0,N2245,IF(MOD(X2245,6)=0,N2245,IF(MOD(X2245,3)=0,N2245)))</f>
        <v>0</v>
      </c>
      <c r="Z2245" t="b">
        <f>IF(MOD(X2245,9)=0,O2245,IF(MOD(X2245,6)=0,O2245,IF(MOD(X2245,3)=0,O2245)))</f>
        <v>0</v>
      </c>
    </row>
    <row r="2246" spans="1:26">
      <c r="A2246" s="4" t="s">
        <v>2384</v>
      </c>
      <c r="B2246" s="3">
        <f>主线辅助!B2242</f>
        <v>80981530</v>
      </c>
      <c r="C2246" s="3">
        <v>8</v>
      </c>
      <c r="D2246" s="3">
        <v>106</v>
      </c>
      <c r="E2246" s="3">
        <v>3</v>
      </c>
      <c r="F2246" s="25">
        <f t="shared" ref="F2246:F2309" si="105">INT(B2246/(5-1.9)/C2246/(D2246/2.7)*100/1.5)</f>
        <v>5544992</v>
      </c>
      <c r="G2246" s="25">
        <v>5042246</v>
      </c>
      <c r="H2246" s="26">
        <f>ROUND((F2246/4*5.5+F2246*2.7+F2246/4*10*1)*2,0)*C2246</f>
        <v>583333160</v>
      </c>
      <c r="I2246" s="26">
        <f t="shared" ref="I2246:I2309" si="106">ROUND((G2246/4*5.5+G2246*2.7+G2246/4*10*1)*2,0)*C2246</f>
        <v>530444280</v>
      </c>
      <c r="J2246" s="26"/>
      <c r="K2246" s="35">
        <f>MAX(G2246-MAX(G$5:G2245),0)</f>
        <v>3361</v>
      </c>
      <c r="L2246" s="35">
        <f>MAX(G$5:G2246)</f>
        <v>5042246</v>
      </c>
      <c r="M2246" s="3">
        <v>0.75</v>
      </c>
      <c r="N2246" s="38">
        <f>INT(B2246*0.2)</f>
        <v>16196306</v>
      </c>
      <c r="O2246" s="38">
        <f t="shared" ref="O2246:O2309" si="107">INT((P2246/15)+Q2246)</f>
        <v>2100935</v>
      </c>
      <c r="P2246">
        <f>INT(L2246*2.5)</f>
        <v>12605615</v>
      </c>
      <c r="Q2246">
        <f>INT(L2246/4)</f>
        <v>1260561</v>
      </c>
      <c r="W2246" s="4" t="s">
        <v>8336</v>
      </c>
      <c r="X2246">
        <v>2</v>
      </c>
      <c r="Y2246" t="b">
        <f>IF(MOD(X2246,9)=0,N2246,IF(MOD(X2246,6)=0,N2246,IF(MOD(X2246,3)=0,N2246)))</f>
        <v>0</v>
      </c>
      <c r="Z2246" t="b">
        <f>IF(MOD(X2246,9)=0,O2246,IF(MOD(X2246,6)=0,O2246,IF(MOD(X2246,3)=0,O2246)))</f>
        <v>0</v>
      </c>
    </row>
    <row r="2247" spans="1:26">
      <c r="A2247" s="4" t="s">
        <v>2385</v>
      </c>
      <c r="B2247" s="3">
        <f>主线辅助!B2243</f>
        <v>81088358</v>
      </c>
      <c r="C2247" s="3">
        <v>8</v>
      </c>
      <c r="D2247" s="3">
        <v>106</v>
      </c>
      <c r="E2247" s="3">
        <v>3</v>
      </c>
      <c r="F2247" s="25">
        <f t="shared" si="105"/>
        <v>5552306</v>
      </c>
      <c r="G2247" s="25">
        <v>5048897</v>
      </c>
      <c r="H2247" s="26">
        <f>ROUND((F2247/4*5.5+F2247*2.7+F2247/4*10*1)*2,0)*C2247</f>
        <v>584102592</v>
      </c>
      <c r="I2247" s="26">
        <f t="shared" si="106"/>
        <v>531143968</v>
      </c>
      <c r="J2247" s="26"/>
      <c r="K2247" s="35">
        <f>MAX(G2247-MAX(G$5:G2246),0)</f>
        <v>6651</v>
      </c>
      <c r="L2247" s="35">
        <f>MAX(G$5:G2247)</f>
        <v>5048897</v>
      </c>
      <c r="M2247" s="3">
        <v>0.75</v>
      </c>
      <c r="N2247" s="38">
        <f>INT(B2247*0.2)</f>
        <v>16217671</v>
      </c>
      <c r="O2247" s="38">
        <f t="shared" si="107"/>
        <v>2103706</v>
      </c>
      <c r="P2247">
        <f>INT(L2247*2.5)</f>
        <v>12622242</v>
      </c>
      <c r="Q2247">
        <f>INT(L2247/4)</f>
        <v>1262224</v>
      </c>
      <c r="W2247" s="4" t="s">
        <v>8336</v>
      </c>
      <c r="X2247">
        <v>3</v>
      </c>
      <c r="Y2247">
        <f>IF(MOD(X2247,9)=0,N2247,IF(MOD(X2247,6)=0,N2247,IF(MOD(X2247,3)=0,N2247)))</f>
        <v>16217671</v>
      </c>
      <c r="Z2247">
        <f>IF(MOD(X2247,9)=0,O2247,IF(MOD(X2247,6)=0,O2247,IF(MOD(X2247,3)=0,O2247)))</f>
        <v>2103706</v>
      </c>
    </row>
    <row r="2248" spans="1:26">
      <c r="A2248" s="4" t="s">
        <v>2386</v>
      </c>
      <c r="B2248" s="3">
        <f>主线辅助!B2244</f>
        <v>81142386</v>
      </c>
      <c r="C2248" s="3">
        <v>8</v>
      </c>
      <c r="D2248" s="3">
        <v>106</v>
      </c>
      <c r="E2248" s="3">
        <v>3</v>
      </c>
      <c r="F2248" s="25">
        <f t="shared" si="105"/>
        <v>5556006</v>
      </c>
      <c r="G2248" s="25">
        <v>5052261</v>
      </c>
      <c r="H2248" s="26">
        <f>ROUND((F2248/4*5.5+F2248*2.7+F2248/4*10*1)*2,0)*C2248</f>
        <v>584491832</v>
      </c>
      <c r="I2248" s="26">
        <f t="shared" si="106"/>
        <v>531497856</v>
      </c>
      <c r="J2248" s="26"/>
      <c r="K2248" s="35">
        <f>MAX(G2248-MAX(G$5:G2247),0)</f>
        <v>3364</v>
      </c>
      <c r="L2248" s="35">
        <f>MAX(G$5:G2248)</f>
        <v>5052261</v>
      </c>
      <c r="M2248" s="3">
        <v>0.75</v>
      </c>
      <c r="N2248" s="38">
        <f>INT(B2248*0.2)</f>
        <v>16228477</v>
      </c>
      <c r="O2248" s="38">
        <f t="shared" si="107"/>
        <v>2105108</v>
      </c>
      <c r="P2248">
        <f>INT(L2248*2.5)</f>
        <v>12630652</v>
      </c>
      <c r="Q2248">
        <f>INT(L2248/4)</f>
        <v>1263065</v>
      </c>
      <c r="W2248" s="4" t="s">
        <v>8336</v>
      </c>
      <c r="X2248">
        <v>4</v>
      </c>
      <c r="Y2248" t="b">
        <f>IF(MOD(X2248,9)=0,N2248,IF(MOD(X2248,6)=0,N2248,IF(MOD(X2248,3)=0,N2248)))</f>
        <v>0</v>
      </c>
      <c r="Z2248" t="b">
        <f>IF(MOD(X2248,9)=0,O2248,IF(MOD(X2248,6)=0,O2248,IF(MOD(X2248,3)=0,O2248)))</f>
        <v>0</v>
      </c>
    </row>
    <row r="2249" spans="1:26">
      <c r="A2249" s="4" t="s">
        <v>2387</v>
      </c>
      <c r="B2249" s="3">
        <f>主线辅助!B2245</f>
        <v>81196420</v>
      </c>
      <c r="C2249" s="3">
        <v>8</v>
      </c>
      <c r="D2249" s="3">
        <v>106</v>
      </c>
      <c r="E2249" s="3">
        <v>3</v>
      </c>
      <c r="F2249" s="25">
        <f t="shared" si="105"/>
        <v>5559706</v>
      </c>
      <c r="G2249" s="25">
        <v>5055626</v>
      </c>
      <c r="H2249" s="26">
        <f>ROUND((F2249/4*5.5+F2249*2.7+F2249/4*10*1)*2,0)*C2249</f>
        <v>584881072</v>
      </c>
      <c r="I2249" s="26">
        <f t="shared" si="106"/>
        <v>531851856</v>
      </c>
      <c r="J2249" s="26"/>
      <c r="K2249" s="35">
        <f>MAX(G2249-MAX(G$5:G2248),0)</f>
        <v>3365</v>
      </c>
      <c r="L2249" s="35">
        <f>MAX(G$5:G2249)</f>
        <v>5055626</v>
      </c>
      <c r="M2249" s="3">
        <v>0.75</v>
      </c>
      <c r="N2249" s="38">
        <f>INT(B2249*0.2)</f>
        <v>16239284</v>
      </c>
      <c r="O2249" s="38">
        <f t="shared" si="107"/>
        <v>2106510</v>
      </c>
      <c r="P2249">
        <f>INT(L2249*2.5)</f>
        <v>12639065</v>
      </c>
      <c r="Q2249">
        <f>INT(L2249/4)</f>
        <v>1263906</v>
      </c>
      <c r="W2249" s="4" t="s">
        <v>8336</v>
      </c>
      <c r="X2249">
        <v>5</v>
      </c>
      <c r="Y2249" t="b">
        <f>IF(MOD(X2249,9)=0,N2249,IF(MOD(X2249,6)=0,N2249,IF(MOD(X2249,3)=0,N2249)))</f>
        <v>0</v>
      </c>
      <c r="Z2249" t="b">
        <f>IF(MOD(X2249,9)=0,O2249,IF(MOD(X2249,6)=0,O2249,IF(MOD(X2249,3)=0,O2249)))</f>
        <v>0</v>
      </c>
    </row>
    <row r="2250" spans="1:26">
      <c r="A2250" s="4" t="s">
        <v>2388</v>
      </c>
      <c r="B2250" s="3">
        <f>主线辅助!B2246</f>
        <v>81303457</v>
      </c>
      <c r="C2250" s="3">
        <v>8</v>
      </c>
      <c r="D2250" s="3">
        <v>106</v>
      </c>
      <c r="E2250" s="3">
        <v>3</v>
      </c>
      <c r="F2250" s="25">
        <f t="shared" si="105"/>
        <v>5567035</v>
      </c>
      <c r="G2250" s="25">
        <v>5062290</v>
      </c>
      <c r="H2250" s="26">
        <f>ROUND((F2250/4*5.5+F2250*2.7+F2250/4*10*1)*2,0)*C2250</f>
        <v>585652080</v>
      </c>
      <c r="I2250" s="26">
        <f t="shared" si="106"/>
        <v>532552912</v>
      </c>
      <c r="J2250" s="26"/>
      <c r="K2250" s="35">
        <f>MAX(G2250-MAX(G$5:G2249),0)</f>
        <v>6664</v>
      </c>
      <c r="L2250" s="35">
        <f>MAX(G$5:G2250)</f>
        <v>5062290</v>
      </c>
      <c r="M2250" s="3">
        <v>0.75</v>
      </c>
      <c r="N2250" s="38">
        <f>INT(B2250*0.2)</f>
        <v>16260691</v>
      </c>
      <c r="O2250" s="38">
        <f t="shared" si="107"/>
        <v>2109287</v>
      </c>
      <c r="P2250">
        <f>INT(L2250*2.5)</f>
        <v>12655725</v>
      </c>
      <c r="Q2250">
        <f>INT(L2250/4)</f>
        <v>1265572</v>
      </c>
      <c r="W2250" s="4" t="s">
        <v>8336</v>
      </c>
      <c r="X2250">
        <v>6</v>
      </c>
      <c r="Y2250">
        <f>IF(MOD(X2250,9)=0,N2250,IF(MOD(X2250,6)=0,N2250,IF(MOD(X2250,3)=0,N2250)))</f>
        <v>16260691</v>
      </c>
      <c r="Z2250">
        <f>IF(MOD(X2250,9)=0,O2250,IF(MOD(X2250,6)=0,O2250,IF(MOD(X2250,3)=0,O2250)))</f>
        <v>2109287</v>
      </c>
    </row>
    <row r="2251" spans="1:26">
      <c r="A2251" s="4" t="s">
        <v>2389</v>
      </c>
      <c r="B2251" s="3">
        <f>主线辅助!B2247</f>
        <v>81357550</v>
      </c>
      <c r="C2251" s="3">
        <v>8</v>
      </c>
      <c r="D2251" s="3">
        <v>106</v>
      </c>
      <c r="E2251" s="3">
        <v>3</v>
      </c>
      <c r="F2251" s="25">
        <f t="shared" si="105"/>
        <v>5570739</v>
      </c>
      <c r="G2251" s="25">
        <v>5065658</v>
      </c>
      <c r="H2251" s="26">
        <f>ROUND((F2251/4*5.5+F2251*2.7+F2251/4*10*1)*2,0)*C2251</f>
        <v>586041744</v>
      </c>
      <c r="I2251" s="26">
        <f t="shared" si="106"/>
        <v>532907224</v>
      </c>
      <c r="J2251" s="26"/>
      <c r="K2251" s="35">
        <f>MAX(G2251-MAX(G$5:G2250),0)</f>
        <v>3368</v>
      </c>
      <c r="L2251" s="35">
        <f>MAX(G$5:G2251)</f>
        <v>5065658</v>
      </c>
      <c r="M2251" s="3">
        <v>0.75</v>
      </c>
      <c r="N2251" s="38">
        <f>INT(B2251*0.2)</f>
        <v>16271510</v>
      </c>
      <c r="O2251" s="38">
        <f t="shared" si="107"/>
        <v>2110690</v>
      </c>
      <c r="P2251">
        <f>INT(L2251*2.5)</f>
        <v>12664145</v>
      </c>
      <c r="Q2251">
        <f>INT(L2251/4)</f>
        <v>1266414</v>
      </c>
      <c r="W2251" s="4" t="s">
        <v>8336</v>
      </c>
      <c r="X2251">
        <v>7</v>
      </c>
      <c r="Y2251" t="b">
        <f>IF(MOD(X2251,9)=0,N2251,IF(MOD(X2251,6)=0,N2251,IF(MOD(X2251,3)=0,N2251)))</f>
        <v>0</v>
      </c>
      <c r="Z2251" t="b">
        <f>IF(MOD(X2251,9)=0,O2251,IF(MOD(X2251,6)=0,O2251,IF(MOD(X2251,3)=0,O2251)))</f>
        <v>0</v>
      </c>
    </row>
    <row r="2252" spans="1:26">
      <c r="A2252" s="4" t="s">
        <v>2390</v>
      </c>
      <c r="B2252" s="3">
        <f>主线辅助!B2248</f>
        <v>81411651</v>
      </c>
      <c r="C2252" s="3">
        <v>8</v>
      </c>
      <c r="D2252" s="3">
        <v>106</v>
      </c>
      <c r="E2252" s="3">
        <v>3</v>
      </c>
      <c r="F2252" s="25">
        <f t="shared" si="105"/>
        <v>5574443</v>
      </c>
      <c r="G2252" s="25">
        <v>5069027</v>
      </c>
      <c r="H2252" s="26">
        <f>ROUND((F2252/4*5.5+F2252*2.7+F2252/4*10*1)*2,0)*C2252</f>
        <v>586431400</v>
      </c>
      <c r="I2252" s="26">
        <f t="shared" si="106"/>
        <v>533261640</v>
      </c>
      <c r="J2252" s="26"/>
      <c r="K2252" s="35">
        <f>MAX(G2252-MAX(G$5:G2251),0)</f>
        <v>3369</v>
      </c>
      <c r="L2252" s="35">
        <f>MAX(G$5:G2252)</f>
        <v>5069027</v>
      </c>
      <c r="M2252" s="3">
        <v>0.75</v>
      </c>
      <c r="N2252" s="38">
        <f>INT(B2252*0.2)</f>
        <v>16282330</v>
      </c>
      <c r="O2252" s="38">
        <f t="shared" si="107"/>
        <v>2112093</v>
      </c>
      <c r="P2252">
        <f>INT(L2252*2.5)</f>
        <v>12672567</v>
      </c>
      <c r="Q2252">
        <f>INT(L2252/4)</f>
        <v>1267256</v>
      </c>
      <c r="W2252" s="4" t="s">
        <v>8336</v>
      </c>
      <c r="X2252">
        <v>8</v>
      </c>
      <c r="Y2252" t="b">
        <f>IF(MOD(X2252,9)=0,N2252,IF(MOD(X2252,6)=0,N2252,IF(MOD(X2252,3)=0,N2252)))</f>
        <v>0</v>
      </c>
      <c r="Z2252" t="b">
        <f>IF(MOD(X2252,9)=0,O2252,IF(MOD(X2252,6)=0,O2252,IF(MOD(X2252,3)=0,O2252)))</f>
        <v>0</v>
      </c>
    </row>
    <row r="2253" spans="1:26">
      <c r="A2253" s="4" t="s">
        <v>2391</v>
      </c>
      <c r="B2253" s="3">
        <f>主线辅助!B2249</f>
        <v>81518901</v>
      </c>
      <c r="C2253" s="3">
        <v>8</v>
      </c>
      <c r="D2253" s="3">
        <v>106</v>
      </c>
      <c r="E2253" s="3">
        <v>3</v>
      </c>
      <c r="F2253" s="25">
        <f t="shared" si="105"/>
        <v>5581787</v>
      </c>
      <c r="G2253" s="25">
        <v>5075705</v>
      </c>
      <c r="H2253" s="26">
        <f>ROUND((F2253/4*5.5+F2253*2.7+F2253/4*10*1)*2,0)*C2253</f>
        <v>587203992</v>
      </c>
      <c r="I2253" s="26">
        <f t="shared" si="106"/>
        <v>533964168</v>
      </c>
      <c r="J2253" s="26"/>
      <c r="K2253" s="35">
        <f>MAX(G2253-MAX(G$5:G2252),0)</f>
        <v>6678</v>
      </c>
      <c r="L2253" s="35">
        <f>MAX(G$5:G2253)</f>
        <v>5075705</v>
      </c>
      <c r="M2253" s="3">
        <v>0.75</v>
      </c>
      <c r="N2253" s="38">
        <f>INT(B2253*0.2)</f>
        <v>16303780</v>
      </c>
      <c r="O2253" s="38">
        <f t="shared" si="107"/>
        <v>2114876</v>
      </c>
      <c r="P2253">
        <f>INT(L2253*2.5)</f>
        <v>12689262</v>
      </c>
      <c r="Q2253">
        <f>INT(L2253/4)</f>
        <v>1268926</v>
      </c>
      <c r="W2253" s="4" t="s">
        <v>8336</v>
      </c>
      <c r="X2253">
        <v>9</v>
      </c>
      <c r="Y2253">
        <f>IF(MOD(X2253,9)=0,N2253,IF(MOD(X2253,6)=0,N2253,IF(MOD(X2253,3)=0,N2253)))</f>
        <v>16303780</v>
      </c>
      <c r="Z2253">
        <f>IF(MOD(X2253,9)=0,O2253,IF(MOD(X2253,6)=0,O2253,IF(MOD(X2253,3)=0,O2253)))</f>
        <v>2114876</v>
      </c>
    </row>
    <row r="2254" spans="1:26">
      <c r="A2254" s="4" t="s">
        <v>459</v>
      </c>
      <c r="B2254" s="3">
        <f>主线辅助!B2250</f>
        <v>81573061</v>
      </c>
      <c r="C2254" s="3">
        <v>8</v>
      </c>
      <c r="D2254" s="3">
        <v>106</v>
      </c>
      <c r="E2254" s="3">
        <v>3</v>
      </c>
      <c r="F2254" s="25">
        <f t="shared" si="105"/>
        <v>5585495</v>
      </c>
      <c r="G2254" s="25">
        <v>5079077</v>
      </c>
      <c r="H2254" s="26">
        <f>ROUND((F2254/4*5.5+F2254*2.7+F2254/4*10*1)*2,0)*C2254</f>
        <v>587594072</v>
      </c>
      <c r="I2254" s="26">
        <f t="shared" si="106"/>
        <v>534318904</v>
      </c>
      <c r="J2254" s="26"/>
      <c r="K2254" s="35">
        <f>MAX(G2254-MAX(G$5:G2253),0)</f>
        <v>3372</v>
      </c>
      <c r="L2254" s="35">
        <f>MAX(G$5:G2254)</f>
        <v>5079077</v>
      </c>
      <c r="M2254" s="3">
        <v>0.75</v>
      </c>
      <c r="N2254" s="38">
        <f>INT(B2254*0.2)</f>
        <v>16314612</v>
      </c>
      <c r="O2254" s="38">
        <f t="shared" si="107"/>
        <v>2116281</v>
      </c>
      <c r="P2254">
        <f>INT(L2254*2.5)</f>
        <v>12697692</v>
      </c>
      <c r="Q2254">
        <f>INT(L2254/4)</f>
        <v>1269769</v>
      </c>
      <c r="W2254" s="4" t="s">
        <v>8336</v>
      </c>
      <c r="X2254">
        <v>10</v>
      </c>
      <c r="Y2254" t="b">
        <f>IF(MOD(X2254,9)=0,N2254,IF(MOD(X2254,6)=0,N2254,IF(MOD(X2254,3)=0,N2254)))</f>
        <v>0</v>
      </c>
      <c r="Z2254" t="b">
        <f>IF(MOD(X2254,9)=0,O2254,IF(MOD(X2254,6)=0,O2254,IF(MOD(X2254,3)=0,O2254)))</f>
        <v>0</v>
      </c>
    </row>
    <row r="2255" spans="1:26">
      <c r="A2255" s="4" t="s">
        <v>2392</v>
      </c>
      <c r="B2255" s="3">
        <f>主线辅助!B2251</f>
        <v>81906119</v>
      </c>
      <c r="C2255" s="3">
        <v>8</v>
      </c>
      <c r="D2255" s="3">
        <v>108</v>
      </c>
      <c r="E2255" s="3">
        <v>3</v>
      </c>
      <c r="F2255" s="25">
        <f t="shared" si="105"/>
        <v>5504443</v>
      </c>
      <c r="G2255" s="25">
        <v>5005373</v>
      </c>
      <c r="H2255" s="26">
        <f>ROUND((F2255/4*5.5+F2255*2.7+F2255/4*10*1)*2,0)*C2255</f>
        <v>579067400</v>
      </c>
      <c r="I2255" s="26">
        <f t="shared" si="106"/>
        <v>526565240</v>
      </c>
      <c r="J2255" s="26"/>
      <c r="K2255" s="35">
        <f>MAX(G2255-MAX(G$5:G2254),0)</f>
        <v>0</v>
      </c>
      <c r="L2255" s="35">
        <f>MAX(G$5:G2255)</f>
        <v>5079077</v>
      </c>
      <c r="M2255" s="3">
        <v>0.75</v>
      </c>
      <c r="N2255" s="38">
        <f>INT(B2255*0.2)</f>
        <v>16381223</v>
      </c>
      <c r="O2255" s="38">
        <f t="shared" si="107"/>
        <v>2116281</v>
      </c>
      <c r="P2255">
        <f>INT(L2255*2.5)</f>
        <v>12697692</v>
      </c>
      <c r="Q2255">
        <f>INT(L2255/4)</f>
        <v>1269769</v>
      </c>
      <c r="W2255" s="4" t="s">
        <v>8337</v>
      </c>
      <c r="X2255">
        <v>1</v>
      </c>
      <c r="Y2255" t="b">
        <f>IF(MOD(X2255,9)=0,N2255,IF(MOD(X2255,6)=0,N2255,IF(MOD(X2255,3)=0,N2255)))</f>
        <v>0</v>
      </c>
      <c r="Z2255" t="b">
        <f>IF(MOD(X2255,9)=0,O2255,IF(MOD(X2255,6)=0,O2255,IF(MOD(X2255,3)=0,O2255)))</f>
        <v>0</v>
      </c>
    </row>
    <row r="2256" spans="1:26">
      <c r="A2256" s="4" t="s">
        <v>2393</v>
      </c>
      <c r="B2256" s="3">
        <f>主线辅助!B2252</f>
        <v>81960342</v>
      </c>
      <c r="C2256" s="3">
        <v>8</v>
      </c>
      <c r="D2256" s="3">
        <v>108</v>
      </c>
      <c r="E2256" s="3">
        <v>3</v>
      </c>
      <c r="F2256" s="25">
        <f t="shared" si="105"/>
        <v>5508087</v>
      </c>
      <c r="G2256" s="25">
        <v>5008687</v>
      </c>
      <c r="H2256" s="26">
        <f>ROUND((F2256/4*5.5+F2256*2.7+F2256/4*10*1)*2,0)*C2256</f>
        <v>579450752</v>
      </c>
      <c r="I2256" s="26">
        <f t="shared" si="106"/>
        <v>526913872</v>
      </c>
      <c r="J2256" s="26"/>
      <c r="K2256" s="35">
        <f>MAX(G2256-MAX(G$5:G2255),0)</f>
        <v>0</v>
      </c>
      <c r="L2256" s="35">
        <f>MAX(G$5:G2256)</f>
        <v>5079077</v>
      </c>
      <c r="M2256" s="3">
        <v>0.75</v>
      </c>
      <c r="N2256" s="38">
        <f>INT(B2256*0.2)</f>
        <v>16392068</v>
      </c>
      <c r="O2256" s="38">
        <f t="shared" si="107"/>
        <v>2116281</v>
      </c>
      <c r="P2256">
        <f>INT(L2256*2.5)</f>
        <v>12697692</v>
      </c>
      <c r="Q2256">
        <f>INT(L2256/4)</f>
        <v>1269769</v>
      </c>
      <c r="W2256" s="4" t="s">
        <v>8337</v>
      </c>
      <c r="X2256">
        <v>2</v>
      </c>
      <c r="Y2256" t="b">
        <f>IF(MOD(X2256,9)=0,N2256,IF(MOD(X2256,6)=0,N2256,IF(MOD(X2256,3)=0,N2256)))</f>
        <v>0</v>
      </c>
      <c r="Z2256" t="b">
        <f>IF(MOD(X2256,9)=0,O2256,IF(MOD(X2256,6)=0,O2256,IF(MOD(X2256,3)=0,O2256)))</f>
        <v>0</v>
      </c>
    </row>
    <row r="2257" spans="1:26">
      <c r="A2257" s="4" t="s">
        <v>2394</v>
      </c>
      <c r="B2257" s="3">
        <f>主线辅助!B2253</f>
        <v>82067904</v>
      </c>
      <c r="C2257" s="3">
        <v>8</v>
      </c>
      <c r="D2257" s="3">
        <v>108</v>
      </c>
      <c r="E2257" s="3">
        <v>3</v>
      </c>
      <c r="F2257" s="25">
        <f t="shared" si="105"/>
        <v>5515316</v>
      </c>
      <c r="G2257" s="25">
        <v>5015260</v>
      </c>
      <c r="H2257" s="26">
        <f>ROUND((F2257/4*5.5+F2257*2.7+F2257/4*10*1)*2,0)*C2257</f>
        <v>580211240</v>
      </c>
      <c r="I2257" s="26">
        <f t="shared" si="106"/>
        <v>527605352</v>
      </c>
      <c r="J2257" s="26"/>
      <c r="K2257" s="35">
        <f>MAX(G2257-MAX(G$5:G2256),0)</f>
        <v>0</v>
      </c>
      <c r="L2257" s="35">
        <f>MAX(G$5:G2257)</f>
        <v>5079077</v>
      </c>
      <c r="M2257" s="3">
        <v>0.75</v>
      </c>
      <c r="N2257" s="38">
        <f>INT(B2257*0.2)</f>
        <v>16413580</v>
      </c>
      <c r="O2257" s="38">
        <f t="shared" si="107"/>
        <v>2116281</v>
      </c>
      <c r="P2257">
        <f>INT(L2257*2.5)</f>
        <v>12697692</v>
      </c>
      <c r="Q2257">
        <f>INT(L2257/4)</f>
        <v>1269769</v>
      </c>
      <c r="W2257" s="4" t="s">
        <v>8337</v>
      </c>
      <c r="X2257">
        <v>3</v>
      </c>
      <c r="Y2257">
        <f>IF(MOD(X2257,9)=0,N2257,IF(MOD(X2257,6)=0,N2257,IF(MOD(X2257,3)=0,N2257)))</f>
        <v>16413580</v>
      </c>
      <c r="Z2257">
        <f>IF(MOD(X2257,9)=0,O2257,IF(MOD(X2257,6)=0,O2257,IF(MOD(X2257,3)=0,O2257)))</f>
        <v>2116281</v>
      </c>
    </row>
    <row r="2258" spans="1:26">
      <c r="A2258" s="4" t="s">
        <v>2395</v>
      </c>
      <c r="B2258" s="3">
        <f>主线辅助!B2254</f>
        <v>82122187</v>
      </c>
      <c r="C2258" s="3">
        <v>8</v>
      </c>
      <c r="D2258" s="3">
        <v>108</v>
      </c>
      <c r="E2258" s="3">
        <v>3</v>
      </c>
      <c r="F2258" s="25">
        <f t="shared" si="105"/>
        <v>5518964</v>
      </c>
      <c r="G2258" s="25">
        <v>5018578</v>
      </c>
      <c r="H2258" s="26">
        <f>ROUND((F2258/4*5.5+F2258*2.7+F2258/4*10*1)*2,0)*C2258</f>
        <v>580595016</v>
      </c>
      <c r="I2258" s="26">
        <f t="shared" si="106"/>
        <v>527954408</v>
      </c>
      <c r="J2258" s="26"/>
      <c r="K2258" s="35">
        <f>MAX(G2258-MAX(G$5:G2257),0)</f>
        <v>0</v>
      </c>
      <c r="L2258" s="35">
        <f>MAX(G$5:G2258)</f>
        <v>5079077</v>
      </c>
      <c r="M2258" s="3">
        <v>0.75</v>
      </c>
      <c r="N2258" s="38">
        <f>INT(B2258*0.2)</f>
        <v>16424437</v>
      </c>
      <c r="O2258" s="38">
        <f t="shared" si="107"/>
        <v>2116281</v>
      </c>
      <c r="P2258">
        <f>INT(L2258*2.5)</f>
        <v>12697692</v>
      </c>
      <c r="Q2258">
        <f>INT(L2258/4)</f>
        <v>1269769</v>
      </c>
      <c r="W2258" s="4" t="s">
        <v>8337</v>
      </c>
      <c r="X2258">
        <v>4</v>
      </c>
      <c r="Y2258" t="b">
        <f>IF(MOD(X2258,9)=0,N2258,IF(MOD(X2258,6)=0,N2258,IF(MOD(X2258,3)=0,N2258)))</f>
        <v>0</v>
      </c>
      <c r="Z2258" t="b">
        <f>IF(MOD(X2258,9)=0,O2258,IF(MOD(X2258,6)=0,O2258,IF(MOD(X2258,3)=0,O2258)))</f>
        <v>0</v>
      </c>
    </row>
    <row r="2259" spans="1:26">
      <c r="A2259" s="4" t="s">
        <v>2396</v>
      </c>
      <c r="B2259" s="3">
        <f>主线辅助!B2255</f>
        <v>82176475</v>
      </c>
      <c r="C2259" s="3">
        <v>8</v>
      </c>
      <c r="D2259" s="3">
        <v>108</v>
      </c>
      <c r="E2259" s="3">
        <v>3</v>
      </c>
      <c r="F2259" s="25">
        <f t="shared" si="105"/>
        <v>5522612</v>
      </c>
      <c r="G2259" s="25">
        <v>5021895</v>
      </c>
      <c r="H2259" s="26">
        <f>ROUND((F2259/4*5.5+F2259*2.7+F2259/4*10*1)*2,0)*C2259</f>
        <v>580978784</v>
      </c>
      <c r="I2259" s="26">
        <f t="shared" si="106"/>
        <v>528303352</v>
      </c>
      <c r="J2259" s="26"/>
      <c r="K2259" s="35">
        <f>MAX(G2259-MAX(G$5:G2258),0)</f>
        <v>0</v>
      </c>
      <c r="L2259" s="35">
        <f>MAX(G$5:G2259)</f>
        <v>5079077</v>
      </c>
      <c r="M2259" s="3">
        <v>0.75</v>
      </c>
      <c r="N2259" s="38">
        <f>INT(B2259*0.2)</f>
        <v>16435295</v>
      </c>
      <c r="O2259" s="38">
        <f t="shared" si="107"/>
        <v>2116281</v>
      </c>
      <c r="P2259">
        <f>INT(L2259*2.5)</f>
        <v>12697692</v>
      </c>
      <c r="Q2259">
        <f>INT(L2259/4)</f>
        <v>1269769</v>
      </c>
      <c r="W2259" s="4" t="s">
        <v>8337</v>
      </c>
      <c r="X2259">
        <v>5</v>
      </c>
      <c r="Y2259" t="b">
        <f>IF(MOD(X2259,9)=0,N2259,IF(MOD(X2259,6)=0,N2259,IF(MOD(X2259,3)=0,N2259)))</f>
        <v>0</v>
      </c>
      <c r="Z2259" t="b">
        <f>IF(MOD(X2259,9)=0,O2259,IF(MOD(X2259,6)=0,O2259,IF(MOD(X2259,3)=0,O2259)))</f>
        <v>0</v>
      </c>
    </row>
    <row r="2260" spans="1:26">
      <c r="A2260" s="4" t="s">
        <v>2397</v>
      </c>
      <c r="B2260" s="3">
        <f>主线辅助!B2256</f>
        <v>82284250</v>
      </c>
      <c r="C2260" s="3">
        <v>8</v>
      </c>
      <c r="D2260" s="3">
        <v>108</v>
      </c>
      <c r="E2260" s="3">
        <v>3</v>
      </c>
      <c r="F2260" s="25">
        <f t="shared" si="105"/>
        <v>5529855</v>
      </c>
      <c r="G2260" s="25">
        <v>5028481</v>
      </c>
      <c r="H2260" s="26">
        <f>ROUND((F2260/4*5.5+F2260*2.7+F2260/4*10*1)*2,0)*C2260</f>
        <v>581740744</v>
      </c>
      <c r="I2260" s="26">
        <f t="shared" si="106"/>
        <v>528996200</v>
      </c>
      <c r="J2260" s="26"/>
      <c r="K2260" s="35">
        <f>MAX(G2260-MAX(G$5:G2259),0)</f>
        <v>0</v>
      </c>
      <c r="L2260" s="35">
        <f>MAX(G$5:G2260)</f>
        <v>5079077</v>
      </c>
      <c r="M2260" s="3">
        <v>0.75</v>
      </c>
      <c r="N2260" s="38">
        <f>INT(B2260*0.2)</f>
        <v>16456850</v>
      </c>
      <c r="O2260" s="38">
        <f t="shared" si="107"/>
        <v>2116281</v>
      </c>
      <c r="P2260">
        <f>INT(L2260*2.5)</f>
        <v>12697692</v>
      </c>
      <c r="Q2260">
        <f>INT(L2260/4)</f>
        <v>1269769</v>
      </c>
      <c r="W2260" s="4" t="s">
        <v>8337</v>
      </c>
      <c r="X2260">
        <v>6</v>
      </c>
      <c r="Y2260">
        <f>IF(MOD(X2260,9)=0,N2260,IF(MOD(X2260,6)=0,N2260,IF(MOD(X2260,3)=0,N2260)))</f>
        <v>16456850</v>
      </c>
      <c r="Z2260">
        <f>IF(MOD(X2260,9)=0,O2260,IF(MOD(X2260,6)=0,O2260,IF(MOD(X2260,3)=0,O2260)))</f>
        <v>2116281</v>
      </c>
    </row>
    <row r="2261" spans="1:26">
      <c r="A2261" s="4" t="s">
        <v>2398</v>
      </c>
      <c r="B2261" s="3">
        <f>主线辅助!B2257</f>
        <v>82338600</v>
      </c>
      <c r="C2261" s="3">
        <v>8</v>
      </c>
      <c r="D2261" s="3">
        <v>108</v>
      </c>
      <c r="E2261" s="3">
        <v>3</v>
      </c>
      <c r="F2261" s="25">
        <f t="shared" si="105"/>
        <v>5533508</v>
      </c>
      <c r="G2261" s="25">
        <v>5031803</v>
      </c>
      <c r="H2261" s="26">
        <f>ROUND((F2261/4*5.5+F2261*2.7+F2261/4*10*1)*2,0)*C2261</f>
        <v>582125040</v>
      </c>
      <c r="I2261" s="26">
        <f t="shared" si="106"/>
        <v>529345672</v>
      </c>
      <c r="J2261" s="26"/>
      <c r="K2261" s="35">
        <f>MAX(G2261-MAX(G$5:G2260),0)</f>
        <v>0</v>
      </c>
      <c r="L2261" s="35">
        <f>MAX(G$5:G2261)</f>
        <v>5079077</v>
      </c>
      <c r="M2261" s="3">
        <v>0.75</v>
      </c>
      <c r="N2261" s="38">
        <f>INT(B2261*0.2)</f>
        <v>16467720</v>
      </c>
      <c r="O2261" s="38">
        <f t="shared" si="107"/>
        <v>2116281</v>
      </c>
      <c r="P2261">
        <f>INT(L2261*2.5)</f>
        <v>12697692</v>
      </c>
      <c r="Q2261">
        <f>INT(L2261/4)</f>
        <v>1269769</v>
      </c>
      <c r="W2261" s="4" t="s">
        <v>8337</v>
      </c>
      <c r="X2261">
        <v>7</v>
      </c>
      <c r="Y2261" t="b">
        <f>IF(MOD(X2261,9)=0,N2261,IF(MOD(X2261,6)=0,N2261,IF(MOD(X2261,3)=0,N2261)))</f>
        <v>0</v>
      </c>
      <c r="Z2261" t="b">
        <f>IF(MOD(X2261,9)=0,O2261,IF(MOD(X2261,6)=0,O2261,IF(MOD(X2261,3)=0,O2261)))</f>
        <v>0</v>
      </c>
    </row>
    <row r="2262" spans="1:26">
      <c r="A2262" s="4" t="s">
        <v>2399</v>
      </c>
      <c r="B2262" s="3">
        <f>主线辅助!B2258</f>
        <v>82392956</v>
      </c>
      <c r="C2262" s="3">
        <v>8</v>
      </c>
      <c r="D2262" s="3">
        <v>108</v>
      </c>
      <c r="E2262" s="3">
        <v>3</v>
      </c>
      <c r="F2262" s="25">
        <f t="shared" si="105"/>
        <v>5537161</v>
      </c>
      <c r="G2262" s="25">
        <v>5035125</v>
      </c>
      <c r="H2262" s="26">
        <f>ROUND((F2262/4*5.5+F2262*2.7+F2262/4*10*1)*2,0)*C2262</f>
        <v>582509336</v>
      </c>
      <c r="I2262" s="26">
        <f t="shared" si="106"/>
        <v>529695152</v>
      </c>
      <c r="J2262" s="26"/>
      <c r="K2262" s="35">
        <f>MAX(G2262-MAX(G$5:G2261),0)</f>
        <v>0</v>
      </c>
      <c r="L2262" s="35">
        <f>MAX(G$5:G2262)</f>
        <v>5079077</v>
      </c>
      <c r="M2262" s="3">
        <v>0.75</v>
      </c>
      <c r="N2262" s="38">
        <f>INT(B2262*0.2)</f>
        <v>16478591</v>
      </c>
      <c r="O2262" s="38">
        <f t="shared" si="107"/>
        <v>2116281</v>
      </c>
      <c r="P2262">
        <f>INT(L2262*2.5)</f>
        <v>12697692</v>
      </c>
      <c r="Q2262">
        <f>INT(L2262/4)</f>
        <v>1269769</v>
      </c>
      <c r="W2262" s="4" t="s">
        <v>8337</v>
      </c>
      <c r="X2262">
        <v>8</v>
      </c>
      <c r="Y2262" t="b">
        <f>IF(MOD(X2262,9)=0,N2262,IF(MOD(X2262,6)=0,N2262,IF(MOD(X2262,3)=0,N2262)))</f>
        <v>0</v>
      </c>
      <c r="Z2262" t="b">
        <f>IF(MOD(X2262,9)=0,O2262,IF(MOD(X2262,6)=0,O2262,IF(MOD(X2262,3)=0,O2262)))</f>
        <v>0</v>
      </c>
    </row>
    <row r="2263" spans="1:26">
      <c r="A2263" s="4" t="s">
        <v>2400</v>
      </c>
      <c r="B2263" s="3">
        <f>主线辅助!B2259</f>
        <v>82500943</v>
      </c>
      <c r="C2263" s="3">
        <v>8</v>
      </c>
      <c r="D2263" s="3">
        <v>108</v>
      </c>
      <c r="E2263" s="3">
        <v>3</v>
      </c>
      <c r="F2263" s="25">
        <f t="shared" si="105"/>
        <v>5544418</v>
      </c>
      <c r="G2263" s="25">
        <v>5041724</v>
      </c>
      <c r="H2263" s="26">
        <f>ROUND((F2263/4*5.5+F2263*2.7+F2263/4*10*1)*2,0)*C2263</f>
        <v>583272776</v>
      </c>
      <c r="I2263" s="26">
        <f t="shared" si="106"/>
        <v>530389368</v>
      </c>
      <c r="J2263" s="26"/>
      <c r="K2263" s="35">
        <f>MAX(G2263-MAX(G$5:G2262),0)</f>
        <v>0</v>
      </c>
      <c r="L2263" s="35">
        <f>MAX(G$5:G2263)</f>
        <v>5079077</v>
      </c>
      <c r="M2263" s="3">
        <v>0.75</v>
      </c>
      <c r="N2263" s="38">
        <f>INT(B2263*0.2)</f>
        <v>16500188</v>
      </c>
      <c r="O2263" s="38">
        <f t="shared" si="107"/>
        <v>2116281</v>
      </c>
      <c r="P2263">
        <f>INT(L2263*2.5)</f>
        <v>12697692</v>
      </c>
      <c r="Q2263">
        <f>INT(L2263/4)</f>
        <v>1269769</v>
      </c>
      <c r="W2263" s="4" t="s">
        <v>8337</v>
      </c>
      <c r="X2263">
        <v>9</v>
      </c>
      <c r="Y2263">
        <f>IF(MOD(X2263,9)=0,N2263,IF(MOD(X2263,6)=0,N2263,IF(MOD(X2263,3)=0,N2263)))</f>
        <v>16500188</v>
      </c>
      <c r="Z2263">
        <f>IF(MOD(X2263,9)=0,O2263,IF(MOD(X2263,6)=0,O2263,IF(MOD(X2263,3)=0,O2263)))</f>
        <v>2116281</v>
      </c>
    </row>
    <row r="2264" spans="1:26">
      <c r="A2264" s="4" t="s">
        <v>461</v>
      </c>
      <c r="B2264" s="3">
        <f>主线辅助!B2260</f>
        <v>82555358</v>
      </c>
      <c r="C2264" s="3">
        <v>8</v>
      </c>
      <c r="D2264" s="3">
        <v>108</v>
      </c>
      <c r="E2264" s="3">
        <v>3</v>
      </c>
      <c r="F2264" s="25">
        <f t="shared" si="105"/>
        <v>5548075</v>
      </c>
      <c r="G2264" s="25">
        <v>5045049</v>
      </c>
      <c r="H2264" s="26">
        <f>ROUND((F2264/4*5.5+F2264*2.7+F2264/4*10*1)*2,0)*C2264</f>
        <v>583657488</v>
      </c>
      <c r="I2264" s="26">
        <f t="shared" si="106"/>
        <v>530739152</v>
      </c>
      <c r="J2264" s="26"/>
      <c r="K2264" s="35">
        <f>MAX(G2264-MAX(G$5:G2263),0)</f>
        <v>0</v>
      </c>
      <c r="L2264" s="35">
        <f>MAX(G$5:G2264)</f>
        <v>5079077</v>
      </c>
      <c r="M2264" s="3">
        <v>0.75</v>
      </c>
      <c r="N2264" s="38">
        <f>INT(B2264*0.2)</f>
        <v>16511071</v>
      </c>
      <c r="O2264" s="38">
        <f t="shared" si="107"/>
        <v>2116281</v>
      </c>
      <c r="P2264">
        <f>INT(L2264*2.5)</f>
        <v>12697692</v>
      </c>
      <c r="Q2264">
        <f>INT(L2264/4)</f>
        <v>1269769</v>
      </c>
      <c r="W2264" s="4" t="s">
        <v>8337</v>
      </c>
      <c r="X2264">
        <v>10</v>
      </c>
      <c r="Y2264" t="b">
        <f>IF(MOD(X2264,9)=0,N2264,IF(MOD(X2264,6)=0,N2264,IF(MOD(X2264,3)=0,N2264)))</f>
        <v>0</v>
      </c>
      <c r="Z2264" t="b">
        <f>IF(MOD(X2264,9)=0,O2264,IF(MOD(X2264,6)=0,O2264,IF(MOD(X2264,3)=0,O2264)))</f>
        <v>0</v>
      </c>
    </row>
    <row r="2265" spans="1:26">
      <c r="A2265" s="4" t="s">
        <v>2401</v>
      </c>
      <c r="B2265" s="3">
        <f>主线辅助!B2261</f>
        <v>82890496</v>
      </c>
      <c r="C2265" s="3">
        <v>8</v>
      </c>
      <c r="D2265" s="3">
        <v>108</v>
      </c>
      <c r="E2265" s="3">
        <v>3</v>
      </c>
      <c r="F2265" s="25">
        <f t="shared" si="105"/>
        <v>5570597</v>
      </c>
      <c r="G2265" s="25">
        <v>5065530</v>
      </c>
      <c r="H2265" s="26">
        <f>ROUND((F2265/4*5.5+F2265*2.7+F2265/4*10*1)*2,0)*C2265</f>
        <v>586026808</v>
      </c>
      <c r="I2265" s="26">
        <f t="shared" si="106"/>
        <v>532893760</v>
      </c>
      <c r="J2265" s="26"/>
      <c r="K2265" s="35">
        <f>MAX(G2265-MAX(G$5:G2264),0)</f>
        <v>0</v>
      </c>
      <c r="L2265" s="35">
        <f>MAX(G$5:G2265)</f>
        <v>5079077</v>
      </c>
      <c r="M2265" s="3">
        <v>0.75</v>
      </c>
      <c r="N2265" s="38">
        <f>INT(B2265*0.2)</f>
        <v>16578099</v>
      </c>
      <c r="O2265" s="38">
        <f t="shared" si="107"/>
        <v>2116281</v>
      </c>
      <c r="P2265">
        <f>INT(L2265*2.5)</f>
        <v>12697692</v>
      </c>
      <c r="Q2265">
        <f>INT(L2265/4)</f>
        <v>1269769</v>
      </c>
      <c r="W2265" s="4" t="s">
        <v>8338</v>
      </c>
      <c r="X2265">
        <v>1</v>
      </c>
      <c r="Y2265" t="b">
        <f>IF(MOD(X2265,9)=0,N2265,IF(MOD(X2265,6)=0,N2265,IF(MOD(X2265,3)=0,N2265)))</f>
        <v>0</v>
      </c>
      <c r="Z2265" t="b">
        <f>IF(MOD(X2265,9)=0,O2265,IF(MOD(X2265,6)=0,O2265,IF(MOD(X2265,3)=0,O2265)))</f>
        <v>0</v>
      </c>
    </row>
    <row r="2266" spans="1:26">
      <c r="A2266" s="4" t="s">
        <v>2402</v>
      </c>
      <c r="B2266" s="3">
        <f>主线辅助!B2262</f>
        <v>82944973</v>
      </c>
      <c r="C2266" s="3">
        <v>8</v>
      </c>
      <c r="D2266" s="3">
        <v>108</v>
      </c>
      <c r="E2266" s="3">
        <v>3</v>
      </c>
      <c r="F2266" s="25">
        <f t="shared" si="105"/>
        <v>5574258</v>
      </c>
      <c r="G2266" s="25">
        <v>5068859</v>
      </c>
      <c r="H2266" s="26">
        <f>ROUND((F2266/4*5.5+F2266*2.7+F2266/4*10*1)*2,0)*C2266</f>
        <v>586411944</v>
      </c>
      <c r="I2266" s="26">
        <f t="shared" si="106"/>
        <v>533243968</v>
      </c>
      <c r="J2266" s="26"/>
      <c r="K2266" s="35">
        <f>MAX(G2266-MAX(G$5:G2265),0)</f>
        <v>0</v>
      </c>
      <c r="L2266" s="35">
        <f>MAX(G$5:G2266)</f>
        <v>5079077</v>
      </c>
      <c r="M2266" s="3">
        <v>0.75</v>
      </c>
      <c r="N2266" s="38">
        <f>INT(B2266*0.2)</f>
        <v>16588994</v>
      </c>
      <c r="O2266" s="38">
        <f t="shared" si="107"/>
        <v>2116281</v>
      </c>
      <c r="P2266">
        <f>INT(L2266*2.5)</f>
        <v>12697692</v>
      </c>
      <c r="Q2266">
        <f>INT(L2266/4)</f>
        <v>1269769</v>
      </c>
      <c r="W2266" s="4" t="s">
        <v>8338</v>
      </c>
      <c r="X2266">
        <v>2</v>
      </c>
      <c r="Y2266" t="b">
        <f>IF(MOD(X2266,9)=0,N2266,IF(MOD(X2266,6)=0,N2266,IF(MOD(X2266,3)=0,N2266)))</f>
        <v>0</v>
      </c>
      <c r="Z2266" t="b">
        <f>IF(MOD(X2266,9)=0,O2266,IF(MOD(X2266,6)=0,O2266,IF(MOD(X2266,3)=0,O2266)))</f>
        <v>0</v>
      </c>
    </row>
    <row r="2267" spans="1:26">
      <c r="A2267" s="4" t="s">
        <v>2403</v>
      </c>
      <c r="B2267" s="3">
        <f>主线辅助!B2263</f>
        <v>83053275</v>
      </c>
      <c r="C2267" s="3">
        <v>8</v>
      </c>
      <c r="D2267" s="3">
        <v>108</v>
      </c>
      <c r="E2267" s="3">
        <v>3</v>
      </c>
      <c r="F2267" s="25">
        <f t="shared" si="105"/>
        <v>5581537</v>
      </c>
      <c r="G2267" s="25">
        <v>5075477</v>
      </c>
      <c r="H2267" s="26">
        <f>ROUND((F2267/4*5.5+F2267*2.7+F2267/4*10*1)*2,0)*C2267</f>
        <v>587177696</v>
      </c>
      <c r="I2267" s="26">
        <f t="shared" si="106"/>
        <v>533940184</v>
      </c>
      <c r="J2267" s="26"/>
      <c r="K2267" s="35">
        <f>MAX(G2267-MAX(G$5:G2266),0)</f>
        <v>0</v>
      </c>
      <c r="L2267" s="35">
        <f>MAX(G$5:G2267)</f>
        <v>5079077</v>
      </c>
      <c r="M2267" s="3">
        <v>0.75</v>
      </c>
      <c r="N2267" s="38">
        <f>INT(B2267*0.2)</f>
        <v>16610655</v>
      </c>
      <c r="O2267" s="38">
        <f t="shared" si="107"/>
        <v>2116281</v>
      </c>
      <c r="P2267">
        <f>INT(L2267*2.5)</f>
        <v>12697692</v>
      </c>
      <c r="Q2267">
        <f>INT(L2267/4)</f>
        <v>1269769</v>
      </c>
      <c r="W2267" s="4" t="s">
        <v>8338</v>
      </c>
      <c r="X2267">
        <v>3</v>
      </c>
      <c r="Y2267">
        <f>IF(MOD(X2267,9)=0,N2267,IF(MOD(X2267,6)=0,N2267,IF(MOD(X2267,3)=0,N2267)))</f>
        <v>16610655</v>
      </c>
      <c r="Z2267">
        <f>IF(MOD(X2267,9)=0,O2267,IF(MOD(X2267,6)=0,O2267,IF(MOD(X2267,3)=0,O2267)))</f>
        <v>2116281</v>
      </c>
    </row>
    <row r="2268" spans="1:26">
      <c r="A2268" s="4" t="s">
        <v>2404</v>
      </c>
      <c r="B2268" s="3">
        <f>主线辅助!B2264</f>
        <v>83107814</v>
      </c>
      <c r="C2268" s="3">
        <v>8</v>
      </c>
      <c r="D2268" s="3">
        <v>108</v>
      </c>
      <c r="E2268" s="3">
        <v>3</v>
      </c>
      <c r="F2268" s="25">
        <f t="shared" si="105"/>
        <v>5585202</v>
      </c>
      <c r="G2268" s="25">
        <v>5078810</v>
      </c>
      <c r="H2268" s="26">
        <f>ROUND((F2268/4*5.5+F2268*2.7+F2268/4*10*1)*2,0)*C2268</f>
        <v>587563248</v>
      </c>
      <c r="I2268" s="26">
        <f t="shared" si="106"/>
        <v>534290816</v>
      </c>
      <c r="J2268" s="26"/>
      <c r="K2268" s="35">
        <f>MAX(G2268-MAX(G$5:G2267),0)</f>
        <v>0</v>
      </c>
      <c r="L2268" s="35">
        <f>MAX(G$5:G2268)</f>
        <v>5079077</v>
      </c>
      <c r="M2268" s="3">
        <v>0.75</v>
      </c>
      <c r="N2268" s="38">
        <f>INT(B2268*0.2)</f>
        <v>16621562</v>
      </c>
      <c r="O2268" s="38">
        <f t="shared" si="107"/>
        <v>2116281</v>
      </c>
      <c r="P2268">
        <f>INT(L2268*2.5)</f>
        <v>12697692</v>
      </c>
      <c r="Q2268">
        <f>INT(L2268/4)</f>
        <v>1269769</v>
      </c>
      <c r="W2268" s="4" t="s">
        <v>8338</v>
      </c>
      <c r="X2268">
        <v>4</v>
      </c>
      <c r="Y2268" t="b">
        <f>IF(MOD(X2268,9)=0,N2268,IF(MOD(X2268,6)=0,N2268,IF(MOD(X2268,3)=0,N2268)))</f>
        <v>0</v>
      </c>
      <c r="Z2268" t="b">
        <f>IF(MOD(X2268,9)=0,O2268,IF(MOD(X2268,6)=0,O2268,IF(MOD(X2268,3)=0,O2268)))</f>
        <v>0</v>
      </c>
    </row>
    <row r="2269" spans="1:26">
      <c r="A2269" s="4" t="s">
        <v>2405</v>
      </c>
      <c r="B2269" s="3">
        <f>主线辅助!B2265</f>
        <v>83162357</v>
      </c>
      <c r="C2269" s="3">
        <v>8</v>
      </c>
      <c r="D2269" s="3">
        <v>108</v>
      </c>
      <c r="E2269" s="3">
        <v>3</v>
      </c>
      <c r="F2269" s="25">
        <f t="shared" si="105"/>
        <v>5588868</v>
      </c>
      <c r="G2269" s="25">
        <v>5082144</v>
      </c>
      <c r="H2269" s="26">
        <f>ROUND((F2269/4*5.5+F2269*2.7+F2269/4*10*1)*2,0)*C2269</f>
        <v>587948912</v>
      </c>
      <c r="I2269" s="26">
        <f t="shared" si="106"/>
        <v>534641552</v>
      </c>
      <c r="J2269" s="26"/>
      <c r="K2269" s="35">
        <f>MAX(G2269-MAX(G$5:G2268),0)</f>
        <v>3067</v>
      </c>
      <c r="L2269" s="35">
        <f>MAX(G$5:G2269)</f>
        <v>5082144</v>
      </c>
      <c r="M2269" s="3">
        <v>0.75</v>
      </c>
      <c r="N2269" s="38">
        <f>INT(B2269*0.2)</f>
        <v>16632471</v>
      </c>
      <c r="O2269" s="38">
        <f t="shared" si="107"/>
        <v>2117560</v>
      </c>
      <c r="P2269">
        <f>INT(L2269*2.5)</f>
        <v>12705360</v>
      </c>
      <c r="Q2269">
        <f>INT(L2269/4)</f>
        <v>1270536</v>
      </c>
      <c r="W2269" s="4" t="s">
        <v>8338</v>
      </c>
      <c r="X2269">
        <v>5</v>
      </c>
      <c r="Y2269" t="b">
        <f>IF(MOD(X2269,9)=0,N2269,IF(MOD(X2269,6)=0,N2269,IF(MOD(X2269,3)=0,N2269)))</f>
        <v>0</v>
      </c>
      <c r="Z2269" t="b">
        <f>IF(MOD(X2269,9)=0,O2269,IF(MOD(X2269,6)=0,O2269,IF(MOD(X2269,3)=0,O2269)))</f>
        <v>0</v>
      </c>
    </row>
    <row r="2270" spans="1:26">
      <c r="A2270" s="4" t="s">
        <v>2406</v>
      </c>
      <c r="B2270" s="3">
        <f>主线辅助!B2266</f>
        <v>83270871</v>
      </c>
      <c r="C2270" s="3">
        <v>8</v>
      </c>
      <c r="D2270" s="3">
        <v>108</v>
      </c>
      <c r="E2270" s="3">
        <v>3</v>
      </c>
      <c r="F2270" s="25">
        <f t="shared" si="105"/>
        <v>5596160</v>
      </c>
      <c r="G2270" s="25">
        <v>5088775</v>
      </c>
      <c r="H2270" s="26">
        <f>ROUND((F2270/4*5.5+F2270*2.7+F2270/4*10*1)*2,0)*C2270</f>
        <v>588716032</v>
      </c>
      <c r="I2270" s="26">
        <f t="shared" si="106"/>
        <v>535339128</v>
      </c>
      <c r="J2270" s="26"/>
      <c r="K2270" s="35">
        <f>MAX(G2270-MAX(G$5:G2269),0)</f>
        <v>6631</v>
      </c>
      <c r="L2270" s="35">
        <f>MAX(G$5:G2270)</f>
        <v>5088775</v>
      </c>
      <c r="M2270" s="3">
        <v>0.75</v>
      </c>
      <c r="N2270" s="38">
        <f>INT(B2270*0.2)</f>
        <v>16654174</v>
      </c>
      <c r="O2270" s="38">
        <f t="shared" si="107"/>
        <v>2120322</v>
      </c>
      <c r="P2270">
        <f>INT(L2270*2.5)</f>
        <v>12721937</v>
      </c>
      <c r="Q2270">
        <f>INT(L2270/4)</f>
        <v>1272193</v>
      </c>
      <c r="W2270" s="4" t="s">
        <v>8338</v>
      </c>
      <c r="X2270">
        <v>6</v>
      </c>
      <c r="Y2270">
        <f>IF(MOD(X2270,9)=0,N2270,IF(MOD(X2270,6)=0,N2270,IF(MOD(X2270,3)=0,N2270)))</f>
        <v>16654174</v>
      </c>
      <c r="Z2270">
        <f>IF(MOD(X2270,9)=0,O2270,IF(MOD(X2270,6)=0,O2270,IF(MOD(X2270,3)=0,O2270)))</f>
        <v>2120322</v>
      </c>
    </row>
    <row r="2271" spans="1:26">
      <c r="A2271" s="4" t="s">
        <v>2407</v>
      </c>
      <c r="B2271" s="3">
        <f>主线辅助!B2267</f>
        <v>83325476</v>
      </c>
      <c r="C2271" s="3">
        <v>8</v>
      </c>
      <c r="D2271" s="3">
        <v>108</v>
      </c>
      <c r="E2271" s="3">
        <v>3</v>
      </c>
      <c r="F2271" s="25">
        <f t="shared" si="105"/>
        <v>5599830</v>
      </c>
      <c r="G2271" s="25">
        <v>5092112</v>
      </c>
      <c r="H2271" s="26">
        <f>ROUND((F2271/4*5.5+F2271*2.7+F2271/4*10*1)*2,0)*C2271</f>
        <v>589102120</v>
      </c>
      <c r="I2271" s="26">
        <f t="shared" si="106"/>
        <v>535690184</v>
      </c>
      <c r="J2271" s="26"/>
      <c r="K2271" s="35">
        <f>MAX(G2271-MAX(G$5:G2270),0)</f>
        <v>3337</v>
      </c>
      <c r="L2271" s="35">
        <f>MAX(G$5:G2271)</f>
        <v>5092112</v>
      </c>
      <c r="M2271" s="3">
        <v>0.75</v>
      </c>
      <c r="N2271" s="38">
        <f>INT(B2271*0.2)</f>
        <v>16665095</v>
      </c>
      <c r="O2271" s="38">
        <f t="shared" si="107"/>
        <v>2121713</v>
      </c>
      <c r="P2271">
        <f>INT(L2271*2.5)</f>
        <v>12730280</v>
      </c>
      <c r="Q2271">
        <f>INT(L2271/4)</f>
        <v>1273028</v>
      </c>
      <c r="W2271" s="4" t="s">
        <v>8338</v>
      </c>
      <c r="X2271">
        <v>7</v>
      </c>
      <c r="Y2271" t="b">
        <f>IF(MOD(X2271,9)=0,N2271,IF(MOD(X2271,6)=0,N2271,IF(MOD(X2271,3)=0,N2271)))</f>
        <v>0</v>
      </c>
      <c r="Z2271" t="b">
        <f>IF(MOD(X2271,9)=0,O2271,IF(MOD(X2271,6)=0,O2271,IF(MOD(X2271,3)=0,O2271)))</f>
        <v>0</v>
      </c>
    </row>
    <row r="2272" spans="1:26">
      <c r="A2272" s="4" t="s">
        <v>2408</v>
      </c>
      <c r="B2272" s="3">
        <f>主线辅助!B2268</f>
        <v>83380089</v>
      </c>
      <c r="C2272" s="3">
        <v>8</v>
      </c>
      <c r="D2272" s="3">
        <v>108</v>
      </c>
      <c r="E2272" s="3">
        <v>3</v>
      </c>
      <c r="F2272" s="25">
        <f t="shared" si="105"/>
        <v>5603500</v>
      </c>
      <c r="G2272" s="25">
        <v>5095449</v>
      </c>
      <c r="H2272" s="26">
        <f>ROUND((F2272/4*5.5+F2272*2.7+F2272/4*10*1)*2,0)*C2272</f>
        <v>589488200</v>
      </c>
      <c r="I2272" s="26">
        <f t="shared" si="106"/>
        <v>536041232</v>
      </c>
      <c r="J2272" s="26"/>
      <c r="K2272" s="35">
        <f>MAX(G2272-MAX(G$5:G2271),0)</f>
        <v>3337</v>
      </c>
      <c r="L2272" s="35">
        <f>MAX(G$5:G2272)</f>
        <v>5095449</v>
      </c>
      <c r="M2272" s="3">
        <v>0.75</v>
      </c>
      <c r="N2272" s="38">
        <f>INT(B2272*0.2)</f>
        <v>16676017</v>
      </c>
      <c r="O2272" s="38">
        <f t="shared" si="107"/>
        <v>2123103</v>
      </c>
      <c r="P2272">
        <f>INT(L2272*2.5)</f>
        <v>12738622</v>
      </c>
      <c r="Q2272">
        <f>INT(L2272/4)</f>
        <v>1273862</v>
      </c>
      <c r="W2272" s="4" t="s">
        <v>8338</v>
      </c>
      <c r="X2272">
        <v>8</v>
      </c>
      <c r="Y2272" t="b">
        <f>IF(MOD(X2272,9)=0,N2272,IF(MOD(X2272,6)=0,N2272,IF(MOD(X2272,3)=0,N2272)))</f>
        <v>0</v>
      </c>
      <c r="Z2272" t="b">
        <f>IF(MOD(X2272,9)=0,O2272,IF(MOD(X2272,6)=0,O2272,IF(MOD(X2272,3)=0,O2272)))</f>
        <v>0</v>
      </c>
    </row>
    <row r="2273" spans="1:26">
      <c r="A2273" s="4" t="s">
        <v>2409</v>
      </c>
      <c r="B2273" s="3">
        <f>主线辅助!B2269</f>
        <v>83488810</v>
      </c>
      <c r="C2273" s="3">
        <v>8</v>
      </c>
      <c r="D2273" s="3">
        <v>108</v>
      </c>
      <c r="E2273" s="3">
        <v>3</v>
      </c>
      <c r="F2273" s="25">
        <f t="shared" si="105"/>
        <v>5610807</v>
      </c>
      <c r="G2273" s="25">
        <v>5102093</v>
      </c>
      <c r="H2273" s="26">
        <f>ROUND((F2273/4*5.5+F2273*2.7+F2273/4*10*1)*2,0)*C2273</f>
        <v>590256896</v>
      </c>
      <c r="I2273" s="26">
        <f t="shared" si="106"/>
        <v>536740184</v>
      </c>
      <c r="J2273" s="26"/>
      <c r="K2273" s="35">
        <f>MAX(G2273-MAX(G$5:G2272),0)</f>
        <v>6644</v>
      </c>
      <c r="L2273" s="35">
        <f>MAX(G$5:G2273)</f>
        <v>5102093</v>
      </c>
      <c r="M2273" s="3">
        <v>0.75</v>
      </c>
      <c r="N2273" s="38">
        <f>INT(B2273*0.2)</f>
        <v>16697762</v>
      </c>
      <c r="O2273" s="38">
        <f t="shared" si="107"/>
        <v>2125871</v>
      </c>
      <c r="P2273">
        <f>INT(L2273*2.5)</f>
        <v>12755232</v>
      </c>
      <c r="Q2273">
        <f>INT(L2273/4)</f>
        <v>1275523</v>
      </c>
      <c r="W2273" s="4" t="s">
        <v>8338</v>
      </c>
      <c r="X2273">
        <v>9</v>
      </c>
      <c r="Y2273">
        <f>IF(MOD(X2273,9)=0,N2273,IF(MOD(X2273,6)=0,N2273,IF(MOD(X2273,3)=0,N2273)))</f>
        <v>16697762</v>
      </c>
      <c r="Z2273">
        <f>IF(MOD(X2273,9)=0,O2273,IF(MOD(X2273,6)=0,O2273,IF(MOD(X2273,3)=0,O2273)))</f>
        <v>2125871</v>
      </c>
    </row>
    <row r="2274" spans="1:26">
      <c r="A2274" s="4" t="s">
        <v>463</v>
      </c>
      <c r="B2274" s="3">
        <f>主线辅助!B2270</f>
        <v>83543485</v>
      </c>
      <c r="C2274" s="3">
        <v>8</v>
      </c>
      <c r="D2274" s="3">
        <v>108</v>
      </c>
      <c r="E2274" s="3">
        <v>3</v>
      </c>
      <c r="F2274" s="25">
        <f t="shared" si="105"/>
        <v>5614481</v>
      </c>
      <c r="G2274" s="25">
        <v>5105435</v>
      </c>
      <c r="H2274" s="26">
        <f>ROUND((F2274/4*5.5+F2274*2.7+F2274/4*10*1)*2,0)*C2274</f>
        <v>590643400</v>
      </c>
      <c r="I2274" s="26">
        <f t="shared" si="106"/>
        <v>537091760</v>
      </c>
      <c r="J2274" s="26"/>
      <c r="K2274" s="35">
        <f>MAX(G2274-MAX(G$5:G2273),0)</f>
        <v>3342</v>
      </c>
      <c r="L2274" s="35">
        <f>MAX(G$5:G2274)</f>
        <v>5105435</v>
      </c>
      <c r="M2274" s="3">
        <v>0.75</v>
      </c>
      <c r="N2274" s="38">
        <f>INT(B2274*0.2)</f>
        <v>16708697</v>
      </c>
      <c r="O2274" s="38">
        <f t="shared" si="107"/>
        <v>2127263</v>
      </c>
      <c r="P2274">
        <f>INT(L2274*2.5)</f>
        <v>12763587</v>
      </c>
      <c r="Q2274">
        <f>INT(L2274/4)</f>
        <v>1276358</v>
      </c>
      <c r="W2274" s="4" t="s">
        <v>8338</v>
      </c>
      <c r="X2274">
        <v>10</v>
      </c>
      <c r="Y2274" t="b">
        <f>IF(MOD(X2274,9)=0,N2274,IF(MOD(X2274,6)=0,N2274,IF(MOD(X2274,3)=0,N2274)))</f>
        <v>0</v>
      </c>
      <c r="Z2274" t="b">
        <f>IF(MOD(X2274,9)=0,O2274,IF(MOD(X2274,6)=0,O2274,IF(MOD(X2274,3)=0,O2274)))</f>
        <v>0</v>
      </c>
    </row>
    <row r="2275" spans="1:26">
      <c r="A2275" s="4" t="s">
        <v>2410</v>
      </c>
      <c r="B2275" s="3">
        <f>主线辅助!B2271</f>
        <v>83880703</v>
      </c>
      <c r="C2275" s="3">
        <v>8</v>
      </c>
      <c r="D2275" s="3">
        <v>108</v>
      </c>
      <c r="E2275" s="3">
        <v>3</v>
      </c>
      <c r="F2275" s="25">
        <f t="shared" si="105"/>
        <v>5637144</v>
      </c>
      <c r="G2275" s="25">
        <v>5126042</v>
      </c>
      <c r="H2275" s="26">
        <f>ROUND((F2275/4*5.5+F2275*2.7+F2275/4*10*1)*2,0)*C2275</f>
        <v>593027552</v>
      </c>
      <c r="I2275" s="26">
        <f t="shared" si="106"/>
        <v>539259616</v>
      </c>
      <c r="J2275" s="26"/>
      <c r="K2275" s="35">
        <f>MAX(G2275-MAX(G$5:G2274),0)</f>
        <v>20607</v>
      </c>
      <c r="L2275" s="35">
        <f>MAX(G$5:G2275)</f>
        <v>5126042</v>
      </c>
      <c r="M2275" s="3">
        <v>0.75</v>
      </c>
      <c r="N2275" s="38">
        <f>INT(B2275*0.2)</f>
        <v>16776140</v>
      </c>
      <c r="O2275" s="38">
        <f t="shared" si="107"/>
        <v>2135850</v>
      </c>
      <c r="P2275">
        <f>INT(L2275*2.5)</f>
        <v>12815105</v>
      </c>
      <c r="Q2275">
        <f>INT(L2275/4)</f>
        <v>1281510</v>
      </c>
      <c r="W2275" s="4" t="s">
        <v>8339</v>
      </c>
      <c r="X2275">
        <v>1</v>
      </c>
      <c r="Y2275" t="b">
        <f>IF(MOD(X2275,9)=0,N2275,IF(MOD(X2275,6)=0,N2275,IF(MOD(X2275,3)=0,N2275)))</f>
        <v>0</v>
      </c>
      <c r="Z2275" t="b">
        <f>IF(MOD(X2275,9)=0,O2275,IF(MOD(X2275,6)=0,O2275,IF(MOD(X2275,3)=0,O2275)))</f>
        <v>0</v>
      </c>
    </row>
    <row r="2276" spans="1:26">
      <c r="A2276" s="4" t="s">
        <v>2411</v>
      </c>
      <c r="B2276" s="3">
        <f>主线辅助!B2272</f>
        <v>83935433</v>
      </c>
      <c r="C2276" s="3">
        <v>8</v>
      </c>
      <c r="D2276" s="3">
        <v>108</v>
      </c>
      <c r="E2276" s="3">
        <v>3</v>
      </c>
      <c r="F2276" s="25">
        <f t="shared" si="105"/>
        <v>5640822</v>
      </c>
      <c r="G2276" s="25">
        <v>5129387</v>
      </c>
      <c r="H2276" s="26">
        <f>ROUND((F2276/4*5.5+F2276*2.7+F2276/4*10*1)*2,0)*C2276</f>
        <v>593414472</v>
      </c>
      <c r="I2276" s="26">
        <f t="shared" si="106"/>
        <v>539611512</v>
      </c>
      <c r="J2276" s="26"/>
      <c r="K2276" s="35">
        <f>MAX(G2276-MAX(G$5:G2275),0)</f>
        <v>3345</v>
      </c>
      <c r="L2276" s="35">
        <f>MAX(G$5:G2276)</f>
        <v>5129387</v>
      </c>
      <c r="M2276" s="3">
        <v>0.75</v>
      </c>
      <c r="N2276" s="38">
        <f>INT(B2276*0.2)</f>
        <v>16787086</v>
      </c>
      <c r="O2276" s="38">
        <f t="shared" si="107"/>
        <v>2137243</v>
      </c>
      <c r="P2276">
        <f>INT(L2276*2.5)</f>
        <v>12823467</v>
      </c>
      <c r="Q2276">
        <f>INT(L2276/4)</f>
        <v>1282346</v>
      </c>
      <c r="W2276" s="4" t="s">
        <v>8339</v>
      </c>
      <c r="X2276">
        <v>2</v>
      </c>
      <c r="Y2276" t="b">
        <f>IF(MOD(X2276,9)=0,N2276,IF(MOD(X2276,6)=0,N2276,IF(MOD(X2276,3)=0,N2276)))</f>
        <v>0</v>
      </c>
      <c r="Z2276" t="b">
        <f>IF(MOD(X2276,9)=0,O2276,IF(MOD(X2276,6)=0,O2276,IF(MOD(X2276,3)=0,O2276)))</f>
        <v>0</v>
      </c>
    </row>
    <row r="2277" spans="1:26">
      <c r="A2277" s="4" t="s">
        <v>2412</v>
      </c>
      <c r="B2277" s="3">
        <f>主线辅助!B2273</f>
        <v>84044462</v>
      </c>
      <c r="C2277" s="3">
        <v>8</v>
      </c>
      <c r="D2277" s="3">
        <v>108</v>
      </c>
      <c r="E2277" s="3">
        <v>3</v>
      </c>
      <c r="F2277" s="25">
        <f t="shared" si="105"/>
        <v>5648149</v>
      </c>
      <c r="G2277" s="25">
        <v>5136050</v>
      </c>
      <c r="H2277" s="26">
        <f>ROUND((F2277/4*5.5+F2277*2.7+F2277/4*10*1)*2,0)*C2277</f>
        <v>594185272</v>
      </c>
      <c r="I2277" s="26">
        <f t="shared" si="106"/>
        <v>540312464</v>
      </c>
      <c r="J2277" s="26"/>
      <c r="K2277" s="35">
        <f>MAX(G2277-MAX(G$5:G2276),0)</f>
        <v>6663</v>
      </c>
      <c r="L2277" s="35">
        <f>MAX(G$5:G2277)</f>
        <v>5136050</v>
      </c>
      <c r="M2277" s="3">
        <v>0.75</v>
      </c>
      <c r="N2277" s="38">
        <f>INT(B2277*0.2)</f>
        <v>16808892</v>
      </c>
      <c r="O2277" s="38">
        <f t="shared" si="107"/>
        <v>2140020</v>
      </c>
      <c r="P2277">
        <f>INT(L2277*2.5)</f>
        <v>12840125</v>
      </c>
      <c r="Q2277">
        <f>INT(L2277/4)</f>
        <v>1284012</v>
      </c>
      <c r="W2277" s="4" t="s">
        <v>8339</v>
      </c>
      <c r="X2277">
        <v>3</v>
      </c>
      <c r="Y2277">
        <f>IF(MOD(X2277,9)=0,N2277,IF(MOD(X2277,6)=0,N2277,IF(MOD(X2277,3)=0,N2277)))</f>
        <v>16808892</v>
      </c>
      <c r="Z2277">
        <f>IF(MOD(X2277,9)=0,O2277,IF(MOD(X2277,6)=0,O2277,IF(MOD(X2277,3)=0,O2277)))</f>
        <v>2140020</v>
      </c>
    </row>
    <row r="2278" spans="1:26">
      <c r="A2278" s="4" t="s">
        <v>2413</v>
      </c>
      <c r="B2278" s="3">
        <f>主线辅助!B2274</f>
        <v>84099249</v>
      </c>
      <c r="C2278" s="3">
        <v>8</v>
      </c>
      <c r="D2278" s="3">
        <v>108</v>
      </c>
      <c r="E2278" s="3">
        <v>3</v>
      </c>
      <c r="F2278" s="25">
        <f t="shared" si="105"/>
        <v>5651831</v>
      </c>
      <c r="G2278" s="25">
        <v>5139398</v>
      </c>
      <c r="H2278" s="26">
        <f>ROUND((F2278/4*5.5+F2278*2.7+F2278/4*10*1)*2,0)*C2278</f>
        <v>594572624</v>
      </c>
      <c r="I2278" s="26">
        <f t="shared" si="106"/>
        <v>540664672</v>
      </c>
      <c r="J2278" s="26"/>
      <c r="K2278" s="35">
        <f>MAX(G2278-MAX(G$5:G2277),0)</f>
        <v>3348</v>
      </c>
      <c r="L2278" s="35">
        <f>MAX(G$5:G2278)</f>
        <v>5139398</v>
      </c>
      <c r="M2278" s="3">
        <v>0.75</v>
      </c>
      <c r="N2278" s="38">
        <f>INT(B2278*0.2)</f>
        <v>16819849</v>
      </c>
      <c r="O2278" s="38">
        <f t="shared" si="107"/>
        <v>2141415</v>
      </c>
      <c r="P2278">
        <f>INT(L2278*2.5)</f>
        <v>12848495</v>
      </c>
      <c r="Q2278">
        <f>INT(L2278/4)</f>
        <v>1284849</v>
      </c>
      <c r="W2278" s="4" t="s">
        <v>8339</v>
      </c>
      <c r="X2278">
        <v>4</v>
      </c>
      <c r="Y2278" t="b">
        <f>IF(MOD(X2278,9)=0,N2278,IF(MOD(X2278,6)=0,N2278,IF(MOD(X2278,3)=0,N2278)))</f>
        <v>0</v>
      </c>
      <c r="Z2278" t="b">
        <f>IF(MOD(X2278,9)=0,O2278,IF(MOD(X2278,6)=0,O2278,IF(MOD(X2278,3)=0,O2278)))</f>
        <v>0</v>
      </c>
    </row>
    <row r="2279" spans="1:26">
      <c r="A2279" s="4" t="s">
        <v>2414</v>
      </c>
      <c r="B2279" s="3">
        <f>主线辅助!B2275</f>
        <v>84154041</v>
      </c>
      <c r="C2279" s="3">
        <v>8</v>
      </c>
      <c r="D2279" s="3">
        <v>108</v>
      </c>
      <c r="E2279" s="3">
        <v>3</v>
      </c>
      <c r="F2279" s="25">
        <f t="shared" si="105"/>
        <v>5655513</v>
      </c>
      <c r="G2279" s="25">
        <v>5142746</v>
      </c>
      <c r="H2279" s="26">
        <f>ROUND((F2279/4*5.5+F2279*2.7+F2279/4*10*1)*2,0)*C2279</f>
        <v>594959968</v>
      </c>
      <c r="I2279" s="26">
        <f t="shared" si="106"/>
        <v>541016880</v>
      </c>
      <c r="J2279" s="26"/>
      <c r="K2279" s="35">
        <f>MAX(G2279-MAX(G$5:G2278),0)</f>
        <v>3348</v>
      </c>
      <c r="L2279" s="35">
        <f>MAX(G$5:G2279)</f>
        <v>5142746</v>
      </c>
      <c r="M2279" s="3">
        <v>0.75</v>
      </c>
      <c r="N2279" s="38">
        <f>INT(B2279*0.2)</f>
        <v>16830808</v>
      </c>
      <c r="O2279" s="38">
        <f t="shared" si="107"/>
        <v>2142810</v>
      </c>
      <c r="P2279">
        <f>INT(L2279*2.5)</f>
        <v>12856865</v>
      </c>
      <c r="Q2279">
        <f>INT(L2279/4)</f>
        <v>1285686</v>
      </c>
      <c r="W2279" s="4" t="s">
        <v>8339</v>
      </c>
      <c r="X2279">
        <v>5</v>
      </c>
      <c r="Y2279" t="b">
        <f>IF(MOD(X2279,9)=0,N2279,IF(MOD(X2279,6)=0,N2279,IF(MOD(X2279,3)=0,N2279)))</f>
        <v>0</v>
      </c>
      <c r="Z2279" t="b">
        <f>IF(MOD(X2279,9)=0,O2279,IF(MOD(X2279,6)=0,O2279,IF(MOD(X2279,3)=0,O2279)))</f>
        <v>0</v>
      </c>
    </row>
    <row r="2280" spans="1:26">
      <c r="A2280" s="4" t="s">
        <v>2415</v>
      </c>
      <c r="B2280" s="3">
        <f>主线辅助!B2276</f>
        <v>84263280</v>
      </c>
      <c r="C2280" s="3">
        <v>8</v>
      </c>
      <c r="D2280" s="3">
        <v>108</v>
      </c>
      <c r="E2280" s="3">
        <v>3</v>
      </c>
      <c r="F2280" s="25">
        <f t="shared" si="105"/>
        <v>5662854</v>
      </c>
      <c r="G2280" s="25">
        <v>5149422</v>
      </c>
      <c r="H2280" s="26">
        <f>ROUND((F2280/4*5.5+F2280*2.7+F2280/4*10*1)*2,0)*C2280</f>
        <v>595732240</v>
      </c>
      <c r="I2280" s="26">
        <f t="shared" si="106"/>
        <v>541719192</v>
      </c>
      <c r="J2280" s="26"/>
      <c r="K2280" s="35">
        <f>MAX(G2280-MAX(G$5:G2279),0)</f>
        <v>6676</v>
      </c>
      <c r="L2280" s="35">
        <f>MAX(G$5:G2280)</f>
        <v>5149422</v>
      </c>
      <c r="M2280" s="3">
        <v>0.75</v>
      </c>
      <c r="N2280" s="38">
        <f>INT(B2280*0.2)</f>
        <v>16852656</v>
      </c>
      <c r="O2280" s="38">
        <f t="shared" si="107"/>
        <v>2145592</v>
      </c>
      <c r="P2280">
        <f>INT(L2280*2.5)</f>
        <v>12873555</v>
      </c>
      <c r="Q2280">
        <f>INT(L2280/4)</f>
        <v>1287355</v>
      </c>
      <c r="W2280" s="4" t="s">
        <v>8339</v>
      </c>
      <c r="X2280">
        <v>6</v>
      </c>
      <c r="Y2280">
        <f>IF(MOD(X2280,9)=0,N2280,IF(MOD(X2280,6)=0,N2280,IF(MOD(X2280,3)=0,N2280)))</f>
        <v>16852656</v>
      </c>
      <c r="Z2280">
        <f>IF(MOD(X2280,9)=0,O2280,IF(MOD(X2280,6)=0,O2280,IF(MOD(X2280,3)=0,O2280)))</f>
        <v>2145592</v>
      </c>
    </row>
    <row r="2281" spans="1:26">
      <c r="A2281" s="4" t="s">
        <v>2416</v>
      </c>
      <c r="B2281" s="3">
        <f>主线辅助!B2277</f>
        <v>84318129</v>
      </c>
      <c r="C2281" s="3">
        <v>8</v>
      </c>
      <c r="D2281" s="3">
        <v>108</v>
      </c>
      <c r="E2281" s="3">
        <v>3</v>
      </c>
      <c r="F2281" s="25">
        <f t="shared" si="105"/>
        <v>5666540</v>
      </c>
      <c r="G2281" s="25">
        <v>5152774</v>
      </c>
      <c r="H2281" s="26">
        <f>ROUND((F2281/4*5.5+F2281*2.7+F2281/4*10*1)*2,0)*C2281</f>
        <v>596120008</v>
      </c>
      <c r="I2281" s="26">
        <f t="shared" si="106"/>
        <v>542071824</v>
      </c>
      <c r="J2281" s="26"/>
      <c r="K2281" s="35">
        <f>MAX(G2281-MAX(G$5:G2280),0)</f>
        <v>3352</v>
      </c>
      <c r="L2281" s="35">
        <f>MAX(G$5:G2281)</f>
        <v>5152774</v>
      </c>
      <c r="M2281" s="3">
        <v>0.75</v>
      </c>
      <c r="N2281" s="38">
        <f>INT(B2281*0.2)</f>
        <v>16863625</v>
      </c>
      <c r="O2281" s="38">
        <f t="shared" si="107"/>
        <v>2146988</v>
      </c>
      <c r="P2281">
        <f>INT(L2281*2.5)</f>
        <v>12881935</v>
      </c>
      <c r="Q2281">
        <f>INT(L2281/4)</f>
        <v>1288193</v>
      </c>
      <c r="W2281" s="4" t="s">
        <v>8339</v>
      </c>
      <c r="X2281">
        <v>7</v>
      </c>
      <c r="Y2281" t="b">
        <f>IF(MOD(X2281,9)=0,N2281,IF(MOD(X2281,6)=0,N2281,IF(MOD(X2281,3)=0,N2281)))</f>
        <v>0</v>
      </c>
      <c r="Z2281" t="b">
        <f>IF(MOD(X2281,9)=0,O2281,IF(MOD(X2281,6)=0,O2281,IF(MOD(X2281,3)=0,O2281)))</f>
        <v>0</v>
      </c>
    </row>
    <row r="2282" spans="1:26">
      <c r="A2282" s="4" t="s">
        <v>2417</v>
      </c>
      <c r="B2282" s="3">
        <f>主线辅助!B2278</f>
        <v>84372983</v>
      </c>
      <c r="C2282" s="3">
        <v>8</v>
      </c>
      <c r="D2282" s="3">
        <v>108</v>
      </c>
      <c r="E2282" s="3">
        <v>3</v>
      </c>
      <c r="F2282" s="25">
        <f t="shared" si="105"/>
        <v>5670227</v>
      </c>
      <c r="G2282" s="25">
        <v>5156126</v>
      </c>
      <c r="H2282" s="26">
        <f>ROUND((F2282/4*5.5+F2282*2.7+F2282/4*10*1)*2,0)*C2282</f>
        <v>596507880</v>
      </c>
      <c r="I2282" s="26">
        <f t="shared" si="106"/>
        <v>542424456</v>
      </c>
      <c r="J2282" s="26"/>
      <c r="K2282" s="35">
        <f>MAX(G2282-MAX(G$5:G2281),0)</f>
        <v>3352</v>
      </c>
      <c r="L2282" s="35">
        <f>MAX(G$5:G2282)</f>
        <v>5156126</v>
      </c>
      <c r="M2282" s="3">
        <v>0.75</v>
      </c>
      <c r="N2282" s="38">
        <f>INT(B2282*0.2)</f>
        <v>16874596</v>
      </c>
      <c r="O2282" s="38">
        <f t="shared" si="107"/>
        <v>2148385</v>
      </c>
      <c r="P2282">
        <f>INT(L2282*2.5)</f>
        <v>12890315</v>
      </c>
      <c r="Q2282">
        <f>INT(L2282/4)</f>
        <v>1289031</v>
      </c>
      <c r="W2282" s="4" t="s">
        <v>8339</v>
      </c>
      <c r="X2282">
        <v>8</v>
      </c>
      <c r="Y2282" t="b">
        <f>IF(MOD(X2282,9)=0,N2282,IF(MOD(X2282,6)=0,N2282,IF(MOD(X2282,3)=0,N2282)))</f>
        <v>0</v>
      </c>
      <c r="Z2282" t="b">
        <f>IF(MOD(X2282,9)=0,O2282,IF(MOD(X2282,6)=0,O2282,IF(MOD(X2282,3)=0,O2282)))</f>
        <v>0</v>
      </c>
    </row>
    <row r="2283" spans="1:26">
      <c r="A2283" s="4" t="s">
        <v>2418</v>
      </c>
      <c r="B2283" s="3">
        <f>主线辅助!B2279</f>
        <v>84482432</v>
      </c>
      <c r="C2283" s="3">
        <v>8</v>
      </c>
      <c r="D2283" s="3">
        <v>108</v>
      </c>
      <c r="E2283" s="3">
        <v>3</v>
      </c>
      <c r="F2283" s="25">
        <f t="shared" si="105"/>
        <v>5677582</v>
      </c>
      <c r="G2283" s="25">
        <v>5162815</v>
      </c>
      <c r="H2283" s="26">
        <f>ROUND((F2283/4*5.5+F2283*2.7+F2283/4*10*1)*2,0)*C2283</f>
        <v>597281624</v>
      </c>
      <c r="I2283" s="26">
        <f t="shared" si="106"/>
        <v>543128136</v>
      </c>
      <c r="J2283" s="26"/>
      <c r="K2283" s="35">
        <f>MAX(G2283-MAX(G$5:G2282),0)</f>
        <v>6689</v>
      </c>
      <c r="L2283" s="35">
        <f>MAX(G$5:G2283)</f>
        <v>5162815</v>
      </c>
      <c r="M2283" s="3">
        <v>0.75</v>
      </c>
      <c r="N2283" s="38">
        <f>INT(B2283*0.2)</f>
        <v>16896486</v>
      </c>
      <c r="O2283" s="38">
        <f t="shared" si="107"/>
        <v>2151172</v>
      </c>
      <c r="P2283">
        <f>INT(L2283*2.5)</f>
        <v>12907037</v>
      </c>
      <c r="Q2283">
        <f>INT(L2283/4)</f>
        <v>1290703</v>
      </c>
      <c r="W2283" s="4" t="s">
        <v>8339</v>
      </c>
      <c r="X2283">
        <v>9</v>
      </c>
      <c r="Y2283">
        <f>IF(MOD(X2283,9)=0,N2283,IF(MOD(X2283,6)=0,N2283,IF(MOD(X2283,3)=0,N2283)))</f>
        <v>16896486</v>
      </c>
      <c r="Z2283">
        <f>IF(MOD(X2283,9)=0,O2283,IF(MOD(X2283,6)=0,O2283,IF(MOD(X2283,3)=0,O2283)))</f>
        <v>2151172</v>
      </c>
    </row>
    <row r="2284" spans="1:26">
      <c r="A2284" s="4" t="s">
        <v>465</v>
      </c>
      <c r="B2284" s="3">
        <f>主线辅助!B2280</f>
        <v>84537352</v>
      </c>
      <c r="C2284" s="3">
        <v>8</v>
      </c>
      <c r="D2284" s="3">
        <v>108</v>
      </c>
      <c r="E2284" s="3">
        <v>3</v>
      </c>
      <c r="F2284" s="25">
        <f t="shared" si="105"/>
        <v>5681273</v>
      </c>
      <c r="G2284" s="25">
        <v>5166171</v>
      </c>
      <c r="H2284" s="26">
        <f>ROUND((F2284/4*5.5+F2284*2.7+F2284/4*10*1)*2,0)*C2284</f>
        <v>597669920</v>
      </c>
      <c r="I2284" s="26">
        <f t="shared" si="106"/>
        <v>543481192</v>
      </c>
      <c r="J2284" s="26"/>
      <c r="K2284" s="35">
        <f>MAX(G2284-MAX(G$5:G2283),0)</f>
        <v>3356</v>
      </c>
      <c r="L2284" s="35">
        <f>MAX(G$5:G2284)</f>
        <v>5166171</v>
      </c>
      <c r="M2284" s="3">
        <v>0.75</v>
      </c>
      <c r="N2284" s="38">
        <f>INT(B2284*0.2)</f>
        <v>16907470</v>
      </c>
      <c r="O2284" s="38">
        <f t="shared" si="107"/>
        <v>2152570</v>
      </c>
      <c r="P2284">
        <f>INT(L2284*2.5)</f>
        <v>12915427</v>
      </c>
      <c r="Q2284">
        <f>INT(L2284/4)</f>
        <v>1291542</v>
      </c>
      <c r="W2284" s="4" t="s">
        <v>8339</v>
      </c>
      <c r="X2284">
        <v>10</v>
      </c>
      <c r="Y2284" t="b">
        <f>IF(MOD(X2284,9)=0,N2284,IF(MOD(X2284,6)=0,N2284,IF(MOD(X2284,3)=0,N2284)))</f>
        <v>0</v>
      </c>
      <c r="Z2284" t="b">
        <f>IF(MOD(X2284,9)=0,O2284,IF(MOD(X2284,6)=0,O2284,IF(MOD(X2284,3)=0,O2284)))</f>
        <v>0</v>
      </c>
    </row>
    <row r="2285" spans="1:26">
      <c r="A2285" s="4" t="s">
        <v>2419</v>
      </c>
      <c r="B2285" s="3">
        <f>主线辅助!B2281</f>
        <v>84876619</v>
      </c>
      <c r="C2285" s="3">
        <v>8</v>
      </c>
      <c r="D2285" s="3">
        <v>108</v>
      </c>
      <c r="E2285" s="3">
        <v>3</v>
      </c>
      <c r="F2285" s="25">
        <f t="shared" si="105"/>
        <v>5704073</v>
      </c>
      <c r="G2285" s="25">
        <v>5186904</v>
      </c>
      <c r="H2285" s="26">
        <f>ROUND((F2285/4*5.5+F2285*2.7+F2285/4*10*1)*2,0)*C2285</f>
        <v>600068480</v>
      </c>
      <c r="I2285" s="26">
        <f t="shared" si="106"/>
        <v>545662304</v>
      </c>
      <c r="J2285" s="26"/>
      <c r="K2285" s="35">
        <f>MAX(G2285-MAX(G$5:G2284),0)</f>
        <v>20733</v>
      </c>
      <c r="L2285" s="35">
        <f>MAX(G$5:G2285)</f>
        <v>5186904</v>
      </c>
      <c r="M2285" s="3">
        <v>0.8</v>
      </c>
      <c r="N2285" s="38">
        <f>INT(B2285*0.2)</f>
        <v>16975323</v>
      </c>
      <c r="O2285" s="38">
        <f t="shared" si="107"/>
        <v>2161210</v>
      </c>
      <c r="P2285">
        <f>INT(L2285*2.5)</f>
        <v>12967260</v>
      </c>
      <c r="Q2285">
        <f>INT(L2285/4)</f>
        <v>1296726</v>
      </c>
      <c r="W2285" s="4" t="s">
        <v>8340</v>
      </c>
      <c r="X2285">
        <v>1</v>
      </c>
      <c r="Y2285" t="b">
        <f>IF(MOD(X2285,9)=0,N2285,IF(MOD(X2285,6)=0,N2285,IF(MOD(X2285,3)=0,N2285)))</f>
        <v>0</v>
      </c>
      <c r="Z2285" t="b">
        <f>IF(MOD(X2285,9)=0,O2285,IF(MOD(X2285,6)=0,O2285,IF(MOD(X2285,3)=0,O2285)))</f>
        <v>0</v>
      </c>
    </row>
    <row r="2286" spans="1:26">
      <c r="A2286" s="4" t="s">
        <v>2420</v>
      </c>
      <c r="B2286" s="3">
        <f>主线辅助!B2282</f>
        <v>84931598</v>
      </c>
      <c r="C2286" s="3">
        <v>8</v>
      </c>
      <c r="D2286" s="3">
        <v>108</v>
      </c>
      <c r="E2286" s="3">
        <v>3</v>
      </c>
      <c r="F2286" s="25">
        <f t="shared" si="105"/>
        <v>5707768</v>
      </c>
      <c r="G2286" s="25">
        <v>5190264</v>
      </c>
      <c r="H2286" s="26">
        <f>ROUND((F2286/4*5.5+F2286*2.7+F2286/4*10*1)*2,0)*C2286</f>
        <v>600457192</v>
      </c>
      <c r="I2286" s="26">
        <f t="shared" si="106"/>
        <v>546015776</v>
      </c>
      <c r="J2286" s="26"/>
      <c r="K2286" s="35">
        <f>MAX(G2286-MAX(G$5:G2285),0)</f>
        <v>3360</v>
      </c>
      <c r="L2286" s="35">
        <f>MAX(G$5:G2286)</f>
        <v>5190264</v>
      </c>
      <c r="M2286" s="3">
        <v>0.8</v>
      </c>
      <c r="N2286" s="38">
        <f>INT(B2286*0.2)</f>
        <v>16986319</v>
      </c>
      <c r="O2286" s="38">
        <f t="shared" si="107"/>
        <v>2162610</v>
      </c>
      <c r="P2286">
        <f>INT(L2286*2.5)</f>
        <v>12975660</v>
      </c>
      <c r="Q2286">
        <f>INT(L2286/4)</f>
        <v>1297566</v>
      </c>
      <c r="W2286" s="4" t="s">
        <v>8340</v>
      </c>
      <c r="X2286">
        <v>2</v>
      </c>
      <c r="Y2286" t="b">
        <f>IF(MOD(X2286,9)=0,N2286,IF(MOD(X2286,6)=0,N2286,IF(MOD(X2286,3)=0,N2286)))</f>
        <v>0</v>
      </c>
      <c r="Z2286" t="b">
        <f>IF(MOD(X2286,9)=0,O2286,IF(MOD(X2286,6)=0,O2286,IF(MOD(X2286,3)=0,O2286)))</f>
        <v>0</v>
      </c>
    </row>
    <row r="2287" spans="1:26">
      <c r="A2287" s="4" t="s">
        <v>2421</v>
      </c>
      <c r="B2287" s="3">
        <f>主线辅助!B2283</f>
        <v>85041365</v>
      </c>
      <c r="C2287" s="3">
        <v>8</v>
      </c>
      <c r="D2287" s="3">
        <v>108</v>
      </c>
      <c r="E2287" s="3">
        <v>3</v>
      </c>
      <c r="F2287" s="25">
        <f t="shared" si="105"/>
        <v>5715145</v>
      </c>
      <c r="G2287" s="25">
        <v>5196972</v>
      </c>
      <c r="H2287" s="26">
        <f>ROUND((F2287/4*5.5+F2287*2.7+F2287/4*10*1)*2,0)*C2287</f>
        <v>601233256</v>
      </c>
      <c r="I2287" s="26">
        <f t="shared" si="106"/>
        <v>546721456</v>
      </c>
      <c r="J2287" s="26"/>
      <c r="K2287" s="35">
        <f>MAX(G2287-MAX(G$5:G2286),0)</f>
        <v>6708</v>
      </c>
      <c r="L2287" s="35">
        <f>MAX(G$5:G2287)</f>
        <v>5196972</v>
      </c>
      <c r="M2287" s="3">
        <v>0.8</v>
      </c>
      <c r="N2287" s="38">
        <f>INT(B2287*0.2)</f>
        <v>17008273</v>
      </c>
      <c r="O2287" s="38">
        <f t="shared" si="107"/>
        <v>2165405</v>
      </c>
      <c r="P2287">
        <f>INT(L2287*2.5)</f>
        <v>12992430</v>
      </c>
      <c r="Q2287">
        <f>INT(L2287/4)</f>
        <v>1299243</v>
      </c>
      <c r="W2287" s="4" t="s">
        <v>8340</v>
      </c>
      <c r="X2287">
        <v>3</v>
      </c>
      <c r="Y2287">
        <f>IF(MOD(X2287,9)=0,N2287,IF(MOD(X2287,6)=0,N2287,IF(MOD(X2287,3)=0,N2287)))</f>
        <v>17008273</v>
      </c>
      <c r="Z2287">
        <f>IF(MOD(X2287,9)=0,O2287,IF(MOD(X2287,6)=0,O2287,IF(MOD(X2287,3)=0,O2287)))</f>
        <v>2165405</v>
      </c>
    </row>
    <row r="2288" spans="1:26">
      <c r="A2288" s="4" t="s">
        <v>2422</v>
      </c>
      <c r="B2288" s="3">
        <f>主线辅助!B2284</f>
        <v>85096407</v>
      </c>
      <c r="C2288" s="3">
        <v>8</v>
      </c>
      <c r="D2288" s="3">
        <v>108</v>
      </c>
      <c r="E2288" s="3">
        <v>3</v>
      </c>
      <c r="F2288" s="25">
        <f t="shared" si="105"/>
        <v>5718844</v>
      </c>
      <c r="G2288" s="25">
        <v>5200335</v>
      </c>
      <c r="H2288" s="26">
        <f>ROUND((F2288/4*5.5+F2288*2.7+F2288/4*10*1)*2,0)*C2288</f>
        <v>601622392</v>
      </c>
      <c r="I2288" s="26">
        <f t="shared" si="106"/>
        <v>547075240</v>
      </c>
      <c r="J2288" s="26"/>
      <c r="K2288" s="35">
        <f>MAX(G2288-MAX(G$5:G2287),0)</f>
        <v>3363</v>
      </c>
      <c r="L2288" s="35">
        <f>MAX(G$5:G2288)</f>
        <v>5200335</v>
      </c>
      <c r="M2288" s="3">
        <v>0.8</v>
      </c>
      <c r="N2288" s="38">
        <f>INT(B2288*0.2)</f>
        <v>17019281</v>
      </c>
      <c r="O2288" s="38">
        <f t="shared" si="107"/>
        <v>2166805</v>
      </c>
      <c r="P2288">
        <f>INT(L2288*2.5)</f>
        <v>13000837</v>
      </c>
      <c r="Q2288">
        <f>INT(L2288/4)</f>
        <v>1300083</v>
      </c>
      <c r="W2288" s="4" t="s">
        <v>8340</v>
      </c>
      <c r="X2288">
        <v>4</v>
      </c>
      <c r="Y2288" t="b">
        <f>IF(MOD(X2288,9)=0,N2288,IF(MOD(X2288,6)=0,N2288,IF(MOD(X2288,3)=0,N2288)))</f>
        <v>0</v>
      </c>
      <c r="Z2288" t="b">
        <f>IF(MOD(X2288,9)=0,O2288,IF(MOD(X2288,6)=0,O2288,IF(MOD(X2288,3)=0,O2288)))</f>
        <v>0</v>
      </c>
    </row>
    <row r="2289" spans="1:26">
      <c r="A2289" s="4" t="s">
        <v>2423</v>
      </c>
      <c r="B2289" s="3">
        <f>主线辅助!B2285</f>
        <v>85151455</v>
      </c>
      <c r="C2289" s="3">
        <v>8</v>
      </c>
      <c r="D2289" s="3">
        <v>108</v>
      </c>
      <c r="E2289" s="3">
        <v>3</v>
      </c>
      <c r="F2289" s="25">
        <f t="shared" si="105"/>
        <v>5722544</v>
      </c>
      <c r="G2289" s="25">
        <v>5203700</v>
      </c>
      <c r="H2289" s="26">
        <f>ROUND((F2289/4*5.5+F2289*2.7+F2289/4*10*1)*2,0)*C2289</f>
        <v>602011632</v>
      </c>
      <c r="I2289" s="26">
        <f t="shared" si="106"/>
        <v>547429240</v>
      </c>
      <c r="J2289" s="26"/>
      <c r="K2289" s="35">
        <f>MAX(G2289-MAX(G$5:G2288),0)</f>
        <v>3365</v>
      </c>
      <c r="L2289" s="35">
        <f>MAX(G$5:G2289)</f>
        <v>5203700</v>
      </c>
      <c r="M2289" s="3">
        <v>0.8</v>
      </c>
      <c r="N2289" s="38">
        <f>INT(B2289*0.2)</f>
        <v>17030291</v>
      </c>
      <c r="O2289" s="38">
        <f t="shared" si="107"/>
        <v>2168208</v>
      </c>
      <c r="P2289">
        <f>INT(L2289*2.5)</f>
        <v>13009250</v>
      </c>
      <c r="Q2289">
        <f>INT(L2289/4)</f>
        <v>1300925</v>
      </c>
      <c r="W2289" s="4" t="s">
        <v>8340</v>
      </c>
      <c r="X2289">
        <v>5</v>
      </c>
      <c r="Y2289" t="b">
        <f>IF(MOD(X2289,9)=0,N2289,IF(MOD(X2289,6)=0,N2289,IF(MOD(X2289,3)=0,N2289)))</f>
        <v>0</v>
      </c>
      <c r="Z2289" t="b">
        <f>IF(MOD(X2289,9)=0,O2289,IF(MOD(X2289,6)=0,O2289,IF(MOD(X2289,3)=0,O2289)))</f>
        <v>0</v>
      </c>
    </row>
    <row r="2290" spans="1:26">
      <c r="A2290" s="4" t="s">
        <v>2424</v>
      </c>
      <c r="B2290" s="3">
        <f>主线辅助!B2286</f>
        <v>85261432</v>
      </c>
      <c r="C2290" s="3">
        <v>8</v>
      </c>
      <c r="D2290" s="3">
        <v>108</v>
      </c>
      <c r="E2290" s="3">
        <v>3</v>
      </c>
      <c r="F2290" s="25">
        <f t="shared" si="105"/>
        <v>5729934</v>
      </c>
      <c r="G2290" s="25">
        <v>5210420</v>
      </c>
      <c r="H2290" s="26">
        <f>ROUND((F2290/4*5.5+F2290*2.7+F2290/4*10*1)*2,0)*C2290</f>
        <v>602789056</v>
      </c>
      <c r="I2290" s="26">
        <f t="shared" si="106"/>
        <v>548136184</v>
      </c>
      <c r="J2290" s="26"/>
      <c r="K2290" s="35">
        <f>MAX(G2290-MAX(G$5:G2289),0)</f>
        <v>6720</v>
      </c>
      <c r="L2290" s="35">
        <f>MAX(G$5:G2290)</f>
        <v>5210420</v>
      </c>
      <c r="M2290" s="3">
        <v>0.8</v>
      </c>
      <c r="N2290" s="38">
        <f>INT(B2290*0.2)</f>
        <v>17052286</v>
      </c>
      <c r="O2290" s="38">
        <f t="shared" si="107"/>
        <v>2171008</v>
      </c>
      <c r="P2290">
        <f>INT(L2290*2.5)</f>
        <v>13026050</v>
      </c>
      <c r="Q2290">
        <f>INT(L2290/4)</f>
        <v>1302605</v>
      </c>
      <c r="W2290" s="4" t="s">
        <v>8340</v>
      </c>
      <c r="X2290">
        <v>6</v>
      </c>
      <c r="Y2290">
        <f>IF(MOD(X2290,9)=0,N2290,IF(MOD(X2290,6)=0,N2290,IF(MOD(X2290,3)=0,N2290)))</f>
        <v>17052286</v>
      </c>
      <c r="Z2290">
        <f>IF(MOD(X2290,9)=0,O2290,IF(MOD(X2290,6)=0,O2290,IF(MOD(X2290,3)=0,O2290)))</f>
        <v>2171008</v>
      </c>
    </row>
    <row r="2291" spans="1:26">
      <c r="A2291" s="4" t="s">
        <v>2425</v>
      </c>
      <c r="B2291" s="3">
        <f>主线辅助!B2287</f>
        <v>85316542</v>
      </c>
      <c r="C2291" s="3">
        <v>8</v>
      </c>
      <c r="D2291" s="3">
        <v>108</v>
      </c>
      <c r="E2291" s="3">
        <v>3</v>
      </c>
      <c r="F2291" s="25">
        <f t="shared" si="105"/>
        <v>5733638</v>
      </c>
      <c r="G2291" s="25">
        <v>5213788</v>
      </c>
      <c r="H2291" s="26">
        <f>ROUND((F2291/4*5.5+F2291*2.7+F2291/4*10*1)*2,0)*C2291</f>
        <v>603178720</v>
      </c>
      <c r="I2291" s="26">
        <f t="shared" si="106"/>
        <v>548490496</v>
      </c>
      <c r="J2291" s="26"/>
      <c r="K2291" s="35">
        <f>MAX(G2291-MAX(G$5:G2290),0)</f>
        <v>3368</v>
      </c>
      <c r="L2291" s="35">
        <f>MAX(G$5:G2291)</f>
        <v>5213788</v>
      </c>
      <c r="M2291" s="3">
        <v>0.8</v>
      </c>
      <c r="N2291" s="38">
        <f>INT(B2291*0.2)</f>
        <v>17063308</v>
      </c>
      <c r="O2291" s="38">
        <f t="shared" si="107"/>
        <v>2172411</v>
      </c>
      <c r="P2291">
        <f>INT(L2291*2.5)</f>
        <v>13034470</v>
      </c>
      <c r="Q2291">
        <f>INT(L2291/4)</f>
        <v>1303447</v>
      </c>
      <c r="W2291" s="4" t="s">
        <v>8340</v>
      </c>
      <c r="X2291">
        <v>7</v>
      </c>
      <c r="Y2291" t="b">
        <f>IF(MOD(X2291,9)=0,N2291,IF(MOD(X2291,6)=0,N2291,IF(MOD(X2291,3)=0,N2291)))</f>
        <v>0</v>
      </c>
      <c r="Z2291" t="b">
        <f>IF(MOD(X2291,9)=0,O2291,IF(MOD(X2291,6)=0,O2291,IF(MOD(X2291,3)=0,O2291)))</f>
        <v>0</v>
      </c>
    </row>
    <row r="2292" spans="1:26">
      <c r="A2292" s="4" t="s">
        <v>2426</v>
      </c>
      <c r="B2292" s="3">
        <f>主线辅助!B2288</f>
        <v>85371655</v>
      </c>
      <c r="C2292" s="3">
        <v>8</v>
      </c>
      <c r="D2292" s="3">
        <v>108</v>
      </c>
      <c r="E2292" s="3">
        <v>3</v>
      </c>
      <c r="F2292" s="25">
        <f t="shared" si="105"/>
        <v>5737342</v>
      </c>
      <c r="G2292" s="25">
        <v>5217156</v>
      </c>
      <c r="H2292" s="26">
        <f>ROUND((F2292/4*5.5+F2292*2.7+F2292/4*10*1)*2,0)*C2292</f>
        <v>603568376</v>
      </c>
      <c r="I2292" s="26">
        <f t="shared" si="106"/>
        <v>548844808</v>
      </c>
      <c r="J2292" s="26"/>
      <c r="K2292" s="35">
        <f>MAX(G2292-MAX(G$5:G2291),0)</f>
        <v>3368</v>
      </c>
      <c r="L2292" s="35">
        <f>MAX(G$5:G2292)</f>
        <v>5217156</v>
      </c>
      <c r="M2292" s="3">
        <v>0.8</v>
      </c>
      <c r="N2292" s="38">
        <f>INT(B2292*0.2)</f>
        <v>17074331</v>
      </c>
      <c r="O2292" s="38">
        <f t="shared" si="107"/>
        <v>2173815</v>
      </c>
      <c r="P2292">
        <f>INT(L2292*2.5)</f>
        <v>13042890</v>
      </c>
      <c r="Q2292">
        <f>INT(L2292/4)</f>
        <v>1304289</v>
      </c>
      <c r="W2292" s="4" t="s">
        <v>8340</v>
      </c>
      <c r="X2292">
        <v>8</v>
      </c>
      <c r="Y2292" t="b">
        <f>IF(MOD(X2292,9)=0,N2292,IF(MOD(X2292,6)=0,N2292,IF(MOD(X2292,3)=0,N2292)))</f>
        <v>0</v>
      </c>
      <c r="Z2292" t="b">
        <f>IF(MOD(X2292,9)=0,O2292,IF(MOD(X2292,6)=0,O2292,IF(MOD(X2292,3)=0,O2292)))</f>
        <v>0</v>
      </c>
    </row>
    <row r="2293" spans="1:26">
      <c r="A2293" s="4" t="s">
        <v>2427</v>
      </c>
      <c r="B2293" s="3">
        <f>主线辅助!B2289</f>
        <v>85481845</v>
      </c>
      <c r="C2293" s="3">
        <v>8</v>
      </c>
      <c r="D2293" s="3">
        <v>108</v>
      </c>
      <c r="E2293" s="3">
        <v>3</v>
      </c>
      <c r="F2293" s="25">
        <f t="shared" si="105"/>
        <v>5744747</v>
      </c>
      <c r="G2293" s="25">
        <v>5223890</v>
      </c>
      <c r="H2293" s="26">
        <f>ROUND((F2293/4*5.5+F2293*2.7+F2293/4*10*1)*2,0)*C2293</f>
        <v>604347384</v>
      </c>
      <c r="I2293" s="26">
        <f t="shared" si="106"/>
        <v>549553232</v>
      </c>
      <c r="J2293" s="26"/>
      <c r="K2293" s="35">
        <f>MAX(G2293-MAX(G$5:G2292),0)</f>
        <v>6734</v>
      </c>
      <c r="L2293" s="35">
        <f>MAX(G$5:G2293)</f>
        <v>5223890</v>
      </c>
      <c r="M2293" s="3">
        <v>0.8</v>
      </c>
      <c r="N2293" s="38">
        <f>INT(B2293*0.2)</f>
        <v>17096369</v>
      </c>
      <c r="O2293" s="38">
        <f t="shared" si="107"/>
        <v>2176620</v>
      </c>
      <c r="P2293">
        <f>INT(L2293*2.5)</f>
        <v>13059725</v>
      </c>
      <c r="Q2293">
        <f>INT(L2293/4)</f>
        <v>1305972</v>
      </c>
      <c r="W2293" s="4" t="s">
        <v>8340</v>
      </c>
      <c r="X2293">
        <v>9</v>
      </c>
      <c r="Y2293">
        <f>IF(MOD(X2293,9)=0,N2293,IF(MOD(X2293,6)=0,N2293,IF(MOD(X2293,3)=0,N2293)))</f>
        <v>17096369</v>
      </c>
      <c r="Z2293">
        <f>IF(MOD(X2293,9)=0,O2293,IF(MOD(X2293,6)=0,O2293,IF(MOD(X2293,3)=0,O2293)))</f>
        <v>2176620</v>
      </c>
    </row>
    <row r="2294" spans="1:26">
      <c r="A2294" s="4" t="s">
        <v>467</v>
      </c>
      <c r="B2294" s="3">
        <f>主线辅助!B2290</f>
        <v>85537023</v>
      </c>
      <c r="C2294" s="3">
        <v>8</v>
      </c>
      <c r="D2294" s="3">
        <v>108</v>
      </c>
      <c r="E2294" s="3">
        <v>3</v>
      </c>
      <c r="F2294" s="25">
        <f t="shared" si="105"/>
        <v>5748455</v>
      </c>
      <c r="G2294" s="25">
        <v>5227262</v>
      </c>
      <c r="H2294" s="26">
        <f>ROUND((F2294/4*5.5+F2294*2.7+F2294/4*10*1)*2,0)*C2294</f>
        <v>604737464</v>
      </c>
      <c r="I2294" s="26">
        <f t="shared" si="106"/>
        <v>549907960</v>
      </c>
      <c r="J2294" s="26"/>
      <c r="K2294" s="35">
        <f>MAX(G2294-MAX(G$5:G2293),0)</f>
        <v>3372</v>
      </c>
      <c r="L2294" s="35">
        <f>MAX(G$5:G2294)</f>
        <v>5227262</v>
      </c>
      <c r="M2294" s="3">
        <v>0.8</v>
      </c>
      <c r="N2294" s="38">
        <f>INT(B2294*0.2)</f>
        <v>17107404</v>
      </c>
      <c r="O2294" s="38">
        <f t="shared" si="107"/>
        <v>2178025</v>
      </c>
      <c r="P2294">
        <f>INT(L2294*2.5)</f>
        <v>13068155</v>
      </c>
      <c r="Q2294">
        <f>INT(L2294/4)</f>
        <v>1306815</v>
      </c>
      <c r="W2294" s="4" t="s">
        <v>8340</v>
      </c>
      <c r="X2294">
        <v>10</v>
      </c>
      <c r="Y2294" t="b">
        <f>IF(MOD(X2294,9)=0,N2294,IF(MOD(X2294,6)=0,N2294,IF(MOD(X2294,3)=0,N2294)))</f>
        <v>0</v>
      </c>
      <c r="Z2294" t="b">
        <f>IF(MOD(X2294,9)=0,O2294,IF(MOD(X2294,6)=0,O2294,IF(MOD(X2294,3)=0,O2294)))</f>
        <v>0</v>
      </c>
    </row>
    <row r="2295" spans="1:26">
      <c r="A2295" s="4" t="s">
        <v>2428</v>
      </c>
      <c r="B2295" s="3">
        <f>主线辅助!B2291</f>
        <v>85878372</v>
      </c>
      <c r="C2295" s="3">
        <v>8</v>
      </c>
      <c r="D2295" s="3">
        <v>108</v>
      </c>
      <c r="E2295" s="3">
        <v>3</v>
      </c>
      <c r="F2295" s="25">
        <f t="shared" si="105"/>
        <v>5771395</v>
      </c>
      <c r="G2295" s="25">
        <v>5248122</v>
      </c>
      <c r="H2295" s="26">
        <f>ROUND((F2295/4*5.5+F2295*2.7+F2295/4*10*1)*2,0)*C2295</f>
        <v>607150752</v>
      </c>
      <c r="I2295" s="26">
        <f t="shared" si="106"/>
        <v>552102432</v>
      </c>
      <c r="J2295" s="26"/>
      <c r="K2295" s="35">
        <f>MAX(G2295-MAX(G$5:G2294),0)</f>
        <v>20860</v>
      </c>
      <c r="L2295" s="35">
        <f>MAX(G$5:G2295)</f>
        <v>5248122</v>
      </c>
      <c r="M2295" s="3">
        <v>0.8</v>
      </c>
      <c r="N2295" s="38">
        <f>INT(B2295*0.2)</f>
        <v>17175674</v>
      </c>
      <c r="O2295" s="38">
        <f t="shared" si="107"/>
        <v>2186717</v>
      </c>
      <c r="P2295">
        <f>INT(L2295*2.5)</f>
        <v>13120305</v>
      </c>
      <c r="Q2295">
        <f>INT(L2295/4)</f>
        <v>1312030</v>
      </c>
      <c r="W2295" s="4" t="s">
        <v>8341</v>
      </c>
      <c r="X2295">
        <v>1</v>
      </c>
      <c r="Y2295" t="b">
        <f>IF(MOD(X2295,9)=0,N2295,IF(MOD(X2295,6)=0,N2295,IF(MOD(X2295,3)=0,N2295)))</f>
        <v>0</v>
      </c>
      <c r="Z2295" t="b">
        <f>IF(MOD(X2295,9)=0,O2295,IF(MOD(X2295,6)=0,O2295,IF(MOD(X2295,3)=0,O2295)))</f>
        <v>0</v>
      </c>
    </row>
    <row r="2296" spans="1:26">
      <c r="A2296" s="4" t="s">
        <v>2429</v>
      </c>
      <c r="B2296" s="3">
        <f>主线辅助!B2292</f>
        <v>85933607</v>
      </c>
      <c r="C2296" s="3">
        <v>8</v>
      </c>
      <c r="D2296" s="3">
        <v>108</v>
      </c>
      <c r="E2296" s="3">
        <v>3</v>
      </c>
      <c r="F2296" s="25">
        <f t="shared" si="105"/>
        <v>5775107</v>
      </c>
      <c r="G2296" s="25">
        <v>5251498</v>
      </c>
      <c r="H2296" s="26">
        <f>ROUND((F2296/4*5.5+F2296*2.7+F2296/4*10*1)*2,0)*C2296</f>
        <v>607541256</v>
      </c>
      <c r="I2296" s="26">
        <f t="shared" si="106"/>
        <v>552457592</v>
      </c>
      <c r="J2296" s="26"/>
      <c r="K2296" s="35">
        <f>MAX(G2296-MAX(G$5:G2295),0)</f>
        <v>3376</v>
      </c>
      <c r="L2296" s="35">
        <f>MAX(G$5:G2296)</f>
        <v>5251498</v>
      </c>
      <c r="M2296" s="3">
        <v>0.8</v>
      </c>
      <c r="N2296" s="38">
        <f>INT(B2296*0.2)</f>
        <v>17186721</v>
      </c>
      <c r="O2296" s="38">
        <f t="shared" si="107"/>
        <v>2188123</v>
      </c>
      <c r="P2296">
        <f>INT(L2296*2.5)</f>
        <v>13128745</v>
      </c>
      <c r="Q2296">
        <f>INT(L2296/4)</f>
        <v>1312874</v>
      </c>
      <c r="W2296" s="4" t="s">
        <v>8341</v>
      </c>
      <c r="X2296">
        <v>2</v>
      </c>
      <c r="Y2296" t="b">
        <f>IF(MOD(X2296,9)=0,N2296,IF(MOD(X2296,6)=0,N2296,IF(MOD(X2296,3)=0,N2296)))</f>
        <v>0</v>
      </c>
      <c r="Z2296" t="b">
        <f>IF(MOD(X2296,9)=0,O2296,IF(MOD(X2296,6)=0,O2296,IF(MOD(X2296,3)=0,O2296)))</f>
        <v>0</v>
      </c>
    </row>
    <row r="2297" spans="1:26">
      <c r="A2297" s="4" t="s">
        <v>2430</v>
      </c>
      <c r="B2297" s="3">
        <f>主线辅助!B2293</f>
        <v>86044110</v>
      </c>
      <c r="C2297" s="3">
        <v>8</v>
      </c>
      <c r="D2297" s="3">
        <v>108</v>
      </c>
      <c r="E2297" s="3">
        <v>3</v>
      </c>
      <c r="F2297" s="25">
        <f t="shared" si="105"/>
        <v>5782534</v>
      </c>
      <c r="G2297" s="25">
        <v>5258251</v>
      </c>
      <c r="H2297" s="26">
        <f>ROUND((F2297/4*5.5+F2297*2.7+F2297/4*10*1)*2,0)*C2297</f>
        <v>608322576</v>
      </c>
      <c r="I2297" s="26">
        <f t="shared" si="106"/>
        <v>553168008</v>
      </c>
      <c r="J2297" s="26"/>
      <c r="K2297" s="35">
        <f>MAX(G2297-MAX(G$5:G2296),0)</f>
        <v>6753</v>
      </c>
      <c r="L2297" s="35">
        <f>MAX(G$5:G2297)</f>
        <v>5258251</v>
      </c>
      <c r="M2297" s="3">
        <v>0.8</v>
      </c>
      <c r="N2297" s="38">
        <f>INT(B2297*0.2)</f>
        <v>17208822</v>
      </c>
      <c r="O2297" s="38">
        <f t="shared" si="107"/>
        <v>2190937</v>
      </c>
      <c r="P2297">
        <f>INT(L2297*2.5)</f>
        <v>13145627</v>
      </c>
      <c r="Q2297">
        <f>INT(L2297/4)</f>
        <v>1314562</v>
      </c>
      <c r="W2297" s="4" t="s">
        <v>8341</v>
      </c>
      <c r="X2297">
        <v>3</v>
      </c>
      <c r="Y2297">
        <f>IF(MOD(X2297,9)=0,N2297,IF(MOD(X2297,6)=0,N2297,IF(MOD(X2297,3)=0,N2297)))</f>
        <v>17208822</v>
      </c>
      <c r="Z2297">
        <f>IF(MOD(X2297,9)=0,O2297,IF(MOD(X2297,6)=0,O2297,IF(MOD(X2297,3)=0,O2297)))</f>
        <v>2190937</v>
      </c>
    </row>
    <row r="2298" spans="1:26">
      <c r="A2298" s="4" t="s">
        <v>2431</v>
      </c>
      <c r="B2298" s="3">
        <f>主线辅助!B2294</f>
        <v>86099408</v>
      </c>
      <c r="C2298" s="3">
        <v>8</v>
      </c>
      <c r="D2298" s="3">
        <v>108</v>
      </c>
      <c r="E2298" s="3">
        <v>3</v>
      </c>
      <c r="F2298" s="25">
        <f t="shared" si="105"/>
        <v>5786250</v>
      </c>
      <c r="G2298" s="25">
        <v>5261630</v>
      </c>
      <c r="H2298" s="26">
        <f>ROUND((F2298/4*5.5+F2298*2.7+F2298/4*10*1)*2,0)*C2298</f>
        <v>608713504</v>
      </c>
      <c r="I2298" s="26">
        <f t="shared" si="106"/>
        <v>553523480</v>
      </c>
      <c r="J2298" s="26"/>
      <c r="K2298" s="35">
        <f>MAX(G2298-MAX(G$5:G2297),0)</f>
        <v>3379</v>
      </c>
      <c r="L2298" s="35">
        <f>MAX(G$5:G2298)</f>
        <v>5261630</v>
      </c>
      <c r="M2298" s="3">
        <v>0.8</v>
      </c>
      <c r="N2298" s="38">
        <f>INT(B2298*0.2)</f>
        <v>17219881</v>
      </c>
      <c r="O2298" s="38">
        <f t="shared" si="107"/>
        <v>2192345</v>
      </c>
      <c r="P2298">
        <f>INT(L2298*2.5)</f>
        <v>13154075</v>
      </c>
      <c r="Q2298">
        <f>INT(L2298/4)</f>
        <v>1315407</v>
      </c>
      <c r="W2298" s="4" t="s">
        <v>8341</v>
      </c>
      <c r="X2298">
        <v>4</v>
      </c>
      <c r="Y2298" t="b">
        <f>IF(MOD(X2298,9)=0,N2298,IF(MOD(X2298,6)=0,N2298,IF(MOD(X2298,3)=0,N2298)))</f>
        <v>0</v>
      </c>
      <c r="Z2298" t="b">
        <f>IF(MOD(X2298,9)=0,O2298,IF(MOD(X2298,6)=0,O2298,IF(MOD(X2298,3)=0,O2298)))</f>
        <v>0</v>
      </c>
    </row>
    <row r="2299" spans="1:26">
      <c r="A2299" s="4" t="s">
        <v>2432</v>
      </c>
      <c r="B2299" s="3">
        <f>主线辅助!B2295</f>
        <v>86154711</v>
      </c>
      <c r="C2299" s="3">
        <v>8</v>
      </c>
      <c r="D2299" s="3">
        <v>108</v>
      </c>
      <c r="E2299" s="3">
        <v>3</v>
      </c>
      <c r="F2299" s="25">
        <f t="shared" si="105"/>
        <v>5789967</v>
      </c>
      <c r="G2299" s="25">
        <v>5265010</v>
      </c>
      <c r="H2299" s="26">
        <f>ROUND((F2299/4*5.5+F2299*2.7+F2299/4*10*1)*2,0)*C2299</f>
        <v>609104528</v>
      </c>
      <c r="I2299" s="26">
        <f t="shared" si="106"/>
        <v>553879056</v>
      </c>
      <c r="J2299" s="26"/>
      <c r="K2299" s="35">
        <f>MAX(G2299-MAX(G$5:G2298),0)</f>
        <v>3380</v>
      </c>
      <c r="L2299" s="35">
        <f>MAX(G$5:G2299)</f>
        <v>5265010</v>
      </c>
      <c r="M2299" s="3">
        <v>0.8</v>
      </c>
      <c r="N2299" s="38">
        <f>INT(B2299*0.2)</f>
        <v>17230942</v>
      </c>
      <c r="O2299" s="38">
        <f t="shared" si="107"/>
        <v>2193753</v>
      </c>
      <c r="P2299">
        <f>INT(L2299*2.5)</f>
        <v>13162525</v>
      </c>
      <c r="Q2299">
        <f>INT(L2299/4)</f>
        <v>1316252</v>
      </c>
      <c r="W2299" s="4" t="s">
        <v>8341</v>
      </c>
      <c r="X2299">
        <v>5</v>
      </c>
      <c r="Y2299" t="b">
        <f>IF(MOD(X2299,9)=0,N2299,IF(MOD(X2299,6)=0,N2299,IF(MOD(X2299,3)=0,N2299)))</f>
        <v>0</v>
      </c>
      <c r="Z2299" t="b">
        <f>IF(MOD(X2299,9)=0,O2299,IF(MOD(X2299,6)=0,O2299,IF(MOD(X2299,3)=0,O2299)))</f>
        <v>0</v>
      </c>
    </row>
    <row r="2300" spans="1:26">
      <c r="A2300" s="4" t="s">
        <v>2433</v>
      </c>
      <c r="B2300" s="3">
        <f>主线辅助!B2296</f>
        <v>86265427</v>
      </c>
      <c r="C2300" s="3">
        <v>8</v>
      </c>
      <c r="D2300" s="3">
        <v>108</v>
      </c>
      <c r="E2300" s="3">
        <v>3</v>
      </c>
      <c r="F2300" s="25">
        <f t="shared" si="105"/>
        <v>5797407</v>
      </c>
      <c r="G2300" s="25">
        <v>5271776</v>
      </c>
      <c r="H2300" s="26">
        <f>ROUND((F2300/4*5.5+F2300*2.7+F2300/4*10*1)*2,0)*C2300</f>
        <v>609887216</v>
      </c>
      <c r="I2300" s="26">
        <f t="shared" si="106"/>
        <v>554590832</v>
      </c>
      <c r="J2300" s="26"/>
      <c r="K2300" s="35">
        <f>MAX(G2300-MAX(G$5:G2299),0)</f>
        <v>6766</v>
      </c>
      <c r="L2300" s="35">
        <f>MAX(G$5:G2300)</f>
        <v>5271776</v>
      </c>
      <c r="M2300" s="3">
        <v>0.8</v>
      </c>
      <c r="N2300" s="38">
        <f>INT(B2300*0.2)</f>
        <v>17253085</v>
      </c>
      <c r="O2300" s="38">
        <f t="shared" si="107"/>
        <v>2196573</v>
      </c>
      <c r="P2300">
        <f>INT(L2300*2.5)</f>
        <v>13179440</v>
      </c>
      <c r="Q2300">
        <f>INT(L2300/4)</f>
        <v>1317944</v>
      </c>
      <c r="W2300" s="4" t="s">
        <v>8341</v>
      </c>
      <c r="X2300">
        <v>6</v>
      </c>
      <c r="Y2300">
        <f>IF(MOD(X2300,9)=0,N2300,IF(MOD(X2300,6)=0,N2300,IF(MOD(X2300,3)=0,N2300)))</f>
        <v>17253085</v>
      </c>
      <c r="Z2300">
        <f>IF(MOD(X2300,9)=0,O2300,IF(MOD(X2300,6)=0,O2300,IF(MOD(X2300,3)=0,O2300)))</f>
        <v>2196573</v>
      </c>
    </row>
    <row r="2301" spans="1:26">
      <c r="A2301" s="4" t="s">
        <v>2434</v>
      </c>
      <c r="B2301" s="3">
        <f>主线辅助!B2297</f>
        <v>86320793</v>
      </c>
      <c r="C2301" s="3">
        <v>8</v>
      </c>
      <c r="D2301" s="3">
        <v>108</v>
      </c>
      <c r="E2301" s="3">
        <v>3</v>
      </c>
      <c r="F2301" s="25">
        <f t="shared" si="105"/>
        <v>5801128</v>
      </c>
      <c r="G2301" s="25">
        <v>5275159</v>
      </c>
      <c r="H2301" s="26">
        <f>ROUND((F2301/4*5.5+F2301*2.7+F2301/4*10*1)*2,0)*C2301</f>
        <v>610278664</v>
      </c>
      <c r="I2301" s="26">
        <f t="shared" si="106"/>
        <v>554946728</v>
      </c>
      <c r="J2301" s="26"/>
      <c r="K2301" s="35">
        <f>MAX(G2301-MAX(G$5:G2300),0)</f>
        <v>3383</v>
      </c>
      <c r="L2301" s="35">
        <f>MAX(G$5:G2301)</f>
        <v>5275159</v>
      </c>
      <c r="M2301" s="3">
        <v>0.8</v>
      </c>
      <c r="N2301" s="38">
        <f>INT(B2301*0.2)</f>
        <v>17264158</v>
      </c>
      <c r="O2301" s="38">
        <f t="shared" si="107"/>
        <v>2197982</v>
      </c>
      <c r="P2301">
        <f>INT(L2301*2.5)</f>
        <v>13187897</v>
      </c>
      <c r="Q2301">
        <f>INT(L2301/4)</f>
        <v>1318789</v>
      </c>
      <c r="W2301" s="4" t="s">
        <v>8341</v>
      </c>
      <c r="X2301">
        <v>7</v>
      </c>
      <c r="Y2301" t="b">
        <f>IF(MOD(X2301,9)=0,N2301,IF(MOD(X2301,6)=0,N2301,IF(MOD(X2301,3)=0,N2301)))</f>
        <v>0</v>
      </c>
      <c r="Z2301" t="b">
        <f>IF(MOD(X2301,9)=0,O2301,IF(MOD(X2301,6)=0,O2301,IF(MOD(X2301,3)=0,O2301)))</f>
        <v>0</v>
      </c>
    </row>
    <row r="2302" spans="1:26">
      <c r="A2302" s="4" t="s">
        <v>2435</v>
      </c>
      <c r="B2302" s="3">
        <f>主线辅助!B2298</f>
        <v>86376162</v>
      </c>
      <c r="C2302" s="3">
        <v>8</v>
      </c>
      <c r="D2302" s="3">
        <v>108</v>
      </c>
      <c r="E2302" s="3">
        <v>3</v>
      </c>
      <c r="F2302" s="25">
        <f t="shared" si="105"/>
        <v>5804849</v>
      </c>
      <c r="G2302" s="25">
        <v>5278543</v>
      </c>
      <c r="H2302" s="26">
        <f>ROUND((F2302/4*5.5+F2302*2.7+F2302/4*10*1)*2,0)*C2302</f>
        <v>610670112</v>
      </c>
      <c r="I2302" s="26">
        <f t="shared" si="106"/>
        <v>555302720</v>
      </c>
      <c r="J2302" s="26"/>
      <c r="K2302" s="35">
        <f>MAX(G2302-MAX(G$5:G2301),0)</f>
        <v>3384</v>
      </c>
      <c r="L2302" s="35">
        <f>MAX(G$5:G2302)</f>
        <v>5278543</v>
      </c>
      <c r="M2302" s="3">
        <v>0.8</v>
      </c>
      <c r="N2302" s="38">
        <f>INT(B2302*0.2)</f>
        <v>17275232</v>
      </c>
      <c r="O2302" s="38">
        <f t="shared" si="107"/>
        <v>2199392</v>
      </c>
      <c r="P2302">
        <f>INT(L2302*2.5)</f>
        <v>13196357</v>
      </c>
      <c r="Q2302">
        <f>INT(L2302/4)</f>
        <v>1319635</v>
      </c>
      <c r="W2302" s="4" t="s">
        <v>8341</v>
      </c>
      <c r="X2302">
        <v>8</v>
      </c>
      <c r="Y2302" t="b">
        <f>IF(MOD(X2302,9)=0,N2302,IF(MOD(X2302,6)=0,N2302,IF(MOD(X2302,3)=0,N2302)))</f>
        <v>0</v>
      </c>
      <c r="Z2302" t="b">
        <f>IF(MOD(X2302,9)=0,O2302,IF(MOD(X2302,6)=0,O2302,IF(MOD(X2302,3)=0,O2302)))</f>
        <v>0</v>
      </c>
    </row>
    <row r="2303" spans="1:26">
      <c r="A2303" s="4" t="s">
        <v>2436</v>
      </c>
      <c r="B2303" s="3">
        <f>主线辅助!B2299</f>
        <v>86487088</v>
      </c>
      <c r="C2303" s="3">
        <v>8</v>
      </c>
      <c r="D2303" s="3">
        <v>108</v>
      </c>
      <c r="E2303" s="3">
        <v>3</v>
      </c>
      <c r="F2303" s="25">
        <f t="shared" si="105"/>
        <v>5812304</v>
      </c>
      <c r="G2303" s="25">
        <v>5285321</v>
      </c>
      <c r="H2303" s="26">
        <f>ROUND((F2303/4*5.5+F2303*2.7+F2303/4*10*1)*2,0)*C2303</f>
        <v>611454384</v>
      </c>
      <c r="I2303" s="26">
        <f t="shared" si="106"/>
        <v>556015768</v>
      </c>
      <c r="J2303" s="26"/>
      <c r="K2303" s="35">
        <f>MAX(G2303-MAX(G$5:G2302),0)</f>
        <v>6778</v>
      </c>
      <c r="L2303" s="35">
        <f>MAX(G$5:G2303)</f>
        <v>5285321</v>
      </c>
      <c r="M2303" s="3">
        <v>0.8</v>
      </c>
      <c r="N2303" s="38">
        <f>INT(B2303*0.2)</f>
        <v>17297417</v>
      </c>
      <c r="O2303" s="38">
        <f t="shared" si="107"/>
        <v>2202216</v>
      </c>
      <c r="P2303">
        <f>INT(L2303*2.5)</f>
        <v>13213302</v>
      </c>
      <c r="Q2303">
        <f>INT(L2303/4)</f>
        <v>1321330</v>
      </c>
      <c r="W2303" s="4" t="s">
        <v>8341</v>
      </c>
      <c r="X2303">
        <v>9</v>
      </c>
      <c r="Y2303">
        <f>IF(MOD(X2303,9)=0,N2303,IF(MOD(X2303,6)=0,N2303,IF(MOD(X2303,3)=0,N2303)))</f>
        <v>17297417</v>
      </c>
      <c r="Z2303">
        <f>IF(MOD(X2303,9)=0,O2303,IF(MOD(X2303,6)=0,O2303,IF(MOD(X2303,3)=0,O2303)))</f>
        <v>2202216</v>
      </c>
    </row>
    <row r="2304" spans="1:26">
      <c r="A2304" s="4" t="s">
        <v>469</v>
      </c>
      <c r="B2304" s="3">
        <f>主线辅助!B2300</f>
        <v>86542514</v>
      </c>
      <c r="C2304" s="3">
        <v>8</v>
      </c>
      <c r="D2304" s="3">
        <v>108</v>
      </c>
      <c r="E2304" s="3">
        <v>3</v>
      </c>
      <c r="F2304" s="25">
        <f t="shared" si="105"/>
        <v>5816029</v>
      </c>
      <c r="G2304" s="25">
        <v>5288709</v>
      </c>
      <c r="H2304" s="26">
        <f>ROUND((F2304/4*5.5+F2304*2.7+F2304/4*10*1)*2,0)*C2304</f>
        <v>611846248</v>
      </c>
      <c r="I2304" s="26">
        <f t="shared" si="106"/>
        <v>556372184</v>
      </c>
      <c r="J2304" s="26"/>
      <c r="K2304" s="35">
        <f>MAX(G2304-MAX(G$5:G2303),0)</f>
        <v>3388</v>
      </c>
      <c r="L2304" s="35">
        <f>MAX(G$5:G2304)</f>
        <v>5288709</v>
      </c>
      <c r="M2304" s="3">
        <v>0.8</v>
      </c>
      <c r="N2304" s="38">
        <f>INT(B2304*0.2)</f>
        <v>17308502</v>
      </c>
      <c r="O2304" s="38">
        <f t="shared" si="107"/>
        <v>2203628</v>
      </c>
      <c r="P2304">
        <f>INT(L2304*2.5)</f>
        <v>13221772</v>
      </c>
      <c r="Q2304">
        <f>INT(L2304/4)</f>
        <v>1322177</v>
      </c>
      <c r="W2304" s="4" t="s">
        <v>8341</v>
      </c>
      <c r="X2304">
        <v>10</v>
      </c>
      <c r="Y2304" t="b">
        <f>IF(MOD(X2304,9)=0,N2304,IF(MOD(X2304,6)=0,N2304,IF(MOD(X2304,3)=0,N2304)))</f>
        <v>0</v>
      </c>
      <c r="Z2304" t="b">
        <f>IF(MOD(X2304,9)=0,O2304,IF(MOD(X2304,6)=0,O2304,IF(MOD(X2304,3)=0,O2304)))</f>
        <v>0</v>
      </c>
    </row>
    <row r="2305" spans="1:26">
      <c r="A2305" s="4" t="s">
        <v>2437</v>
      </c>
      <c r="B2305" s="3">
        <f>主线辅助!B2301</f>
        <v>86885944</v>
      </c>
      <c r="C2305" s="3">
        <v>8</v>
      </c>
      <c r="D2305" s="3">
        <v>108</v>
      </c>
      <c r="E2305" s="3">
        <v>3</v>
      </c>
      <c r="F2305" s="25">
        <f t="shared" si="105"/>
        <v>5839109</v>
      </c>
      <c r="G2305" s="25">
        <v>5309696</v>
      </c>
      <c r="H2305" s="26">
        <f>ROUND((F2305/4*5.5+F2305*2.7+F2305/4*10*1)*2,0)*C2305</f>
        <v>614274264</v>
      </c>
      <c r="I2305" s="26">
        <f t="shared" si="106"/>
        <v>558580016</v>
      </c>
      <c r="J2305" s="26"/>
      <c r="K2305" s="35">
        <f>MAX(G2305-MAX(G$5:G2304),0)</f>
        <v>20987</v>
      </c>
      <c r="L2305" s="35">
        <f>MAX(G$5:G2305)</f>
        <v>5309696</v>
      </c>
      <c r="M2305" s="3">
        <v>0.8</v>
      </c>
      <c r="N2305" s="38">
        <f>INT(B2305*0.2)</f>
        <v>17377188</v>
      </c>
      <c r="O2305" s="38">
        <f t="shared" si="107"/>
        <v>2212373</v>
      </c>
      <c r="P2305">
        <f>INT(L2305*2.5)</f>
        <v>13274240</v>
      </c>
      <c r="Q2305">
        <f>INT(L2305/4)</f>
        <v>1327424</v>
      </c>
      <c r="W2305" s="4" t="s">
        <v>8342</v>
      </c>
      <c r="X2305">
        <v>1</v>
      </c>
      <c r="Y2305" t="b">
        <f>IF(MOD(X2305,9)=0,N2305,IF(MOD(X2305,6)=0,N2305,IF(MOD(X2305,3)=0,N2305)))</f>
        <v>0</v>
      </c>
      <c r="Z2305" t="b">
        <f>IF(MOD(X2305,9)=0,O2305,IF(MOD(X2305,6)=0,O2305,IF(MOD(X2305,3)=0,O2305)))</f>
        <v>0</v>
      </c>
    </row>
    <row r="2306" spans="1:26">
      <c r="A2306" s="4" t="s">
        <v>2438</v>
      </c>
      <c r="B2306" s="3">
        <f>主线辅助!B2302</f>
        <v>86941429</v>
      </c>
      <c r="C2306" s="3">
        <v>8</v>
      </c>
      <c r="D2306" s="3">
        <v>108</v>
      </c>
      <c r="E2306" s="3">
        <v>3</v>
      </c>
      <c r="F2306" s="25">
        <f t="shared" si="105"/>
        <v>5842837</v>
      </c>
      <c r="G2306" s="25">
        <v>5313087</v>
      </c>
      <c r="H2306" s="26">
        <f>ROUND((F2306/4*5.5+F2306*2.7+F2306/4*10*1)*2,0)*C2306</f>
        <v>614666456</v>
      </c>
      <c r="I2306" s="26">
        <f t="shared" si="106"/>
        <v>558936752</v>
      </c>
      <c r="J2306" s="26"/>
      <c r="K2306" s="35">
        <f>MAX(G2306-MAX(G$5:G2305),0)</f>
        <v>3391</v>
      </c>
      <c r="L2306" s="35">
        <f>MAX(G$5:G2306)</f>
        <v>5313087</v>
      </c>
      <c r="M2306" s="3">
        <v>0.8</v>
      </c>
      <c r="N2306" s="38">
        <f>INT(B2306*0.2)</f>
        <v>17388285</v>
      </c>
      <c r="O2306" s="38">
        <f t="shared" si="107"/>
        <v>2213785</v>
      </c>
      <c r="P2306">
        <f>INT(L2306*2.5)</f>
        <v>13282717</v>
      </c>
      <c r="Q2306">
        <f>INT(L2306/4)</f>
        <v>1328271</v>
      </c>
      <c r="W2306" s="4" t="s">
        <v>8342</v>
      </c>
      <c r="X2306">
        <v>2</v>
      </c>
      <c r="Y2306" t="b">
        <f>IF(MOD(X2306,9)=0,N2306,IF(MOD(X2306,6)=0,N2306,IF(MOD(X2306,3)=0,N2306)))</f>
        <v>0</v>
      </c>
      <c r="Z2306" t="b">
        <f>IF(MOD(X2306,9)=0,O2306,IF(MOD(X2306,6)=0,O2306,IF(MOD(X2306,3)=0,O2306)))</f>
        <v>0</v>
      </c>
    </row>
    <row r="2307" spans="1:26">
      <c r="A2307" s="4" t="s">
        <v>2439</v>
      </c>
      <c r="B2307" s="3">
        <f>主线辅助!B2303</f>
        <v>87052669</v>
      </c>
      <c r="C2307" s="3">
        <v>8</v>
      </c>
      <c r="D2307" s="3">
        <v>108</v>
      </c>
      <c r="E2307" s="3">
        <v>3</v>
      </c>
      <c r="F2307" s="25">
        <f t="shared" si="105"/>
        <v>5850313</v>
      </c>
      <c r="G2307" s="25">
        <v>5319885</v>
      </c>
      <c r="H2307" s="26">
        <f>ROUND((F2307/4*5.5+F2307*2.7+F2307/4*10*1)*2,0)*C2307</f>
        <v>615452928</v>
      </c>
      <c r="I2307" s="26">
        <f t="shared" si="106"/>
        <v>559651904</v>
      </c>
      <c r="J2307" s="26"/>
      <c r="K2307" s="35">
        <f>MAX(G2307-MAX(G$5:G2306),0)</f>
        <v>6798</v>
      </c>
      <c r="L2307" s="35">
        <f>MAX(G$5:G2307)</f>
        <v>5319885</v>
      </c>
      <c r="M2307" s="3">
        <v>0.8</v>
      </c>
      <c r="N2307" s="38">
        <f>INT(B2307*0.2)</f>
        <v>17410533</v>
      </c>
      <c r="O2307" s="38">
        <f t="shared" si="107"/>
        <v>2216618</v>
      </c>
      <c r="P2307">
        <f>INT(L2307*2.5)</f>
        <v>13299712</v>
      </c>
      <c r="Q2307">
        <f>INT(L2307/4)</f>
        <v>1329971</v>
      </c>
      <c r="W2307" s="4" t="s">
        <v>8342</v>
      </c>
      <c r="X2307">
        <v>3</v>
      </c>
      <c r="Y2307">
        <f>IF(MOD(X2307,9)=0,N2307,IF(MOD(X2307,6)=0,N2307,IF(MOD(X2307,3)=0,N2307)))</f>
        <v>17410533</v>
      </c>
      <c r="Z2307">
        <f>IF(MOD(X2307,9)=0,O2307,IF(MOD(X2307,6)=0,O2307,IF(MOD(X2307,3)=0,O2307)))</f>
        <v>2216618</v>
      </c>
    </row>
    <row r="2308" spans="1:26">
      <c r="A2308" s="4" t="s">
        <v>2440</v>
      </c>
      <c r="B2308" s="3">
        <f>主线辅助!B2304</f>
        <v>87108220</v>
      </c>
      <c r="C2308" s="3">
        <v>8</v>
      </c>
      <c r="D2308" s="3">
        <v>108</v>
      </c>
      <c r="E2308" s="3">
        <v>3</v>
      </c>
      <c r="F2308" s="25">
        <f t="shared" si="105"/>
        <v>5854047</v>
      </c>
      <c r="G2308" s="25">
        <v>5323280</v>
      </c>
      <c r="H2308" s="26">
        <f>ROUND((F2308/4*5.5+F2308*2.7+F2308/4*10*1)*2,0)*C2308</f>
        <v>615845744</v>
      </c>
      <c r="I2308" s="26">
        <f t="shared" si="106"/>
        <v>560009056</v>
      </c>
      <c r="J2308" s="26"/>
      <c r="K2308" s="35">
        <f>MAX(G2308-MAX(G$5:G2307),0)</f>
        <v>3395</v>
      </c>
      <c r="L2308" s="35">
        <f>MAX(G$5:G2308)</f>
        <v>5323280</v>
      </c>
      <c r="M2308" s="3">
        <v>0.8</v>
      </c>
      <c r="N2308" s="38">
        <f>INT(B2308*0.2)</f>
        <v>17421644</v>
      </c>
      <c r="O2308" s="38">
        <f t="shared" si="107"/>
        <v>2218033</v>
      </c>
      <c r="P2308">
        <f>INT(L2308*2.5)</f>
        <v>13308200</v>
      </c>
      <c r="Q2308">
        <f>INT(L2308/4)</f>
        <v>1330820</v>
      </c>
      <c r="W2308" s="4" t="s">
        <v>8342</v>
      </c>
      <c r="X2308">
        <v>4</v>
      </c>
      <c r="Y2308" t="b">
        <f>IF(MOD(X2308,9)=0,N2308,IF(MOD(X2308,6)=0,N2308,IF(MOD(X2308,3)=0,N2308)))</f>
        <v>0</v>
      </c>
      <c r="Z2308" t="b">
        <f>IF(MOD(X2308,9)=0,O2308,IF(MOD(X2308,6)=0,O2308,IF(MOD(X2308,3)=0,O2308)))</f>
        <v>0</v>
      </c>
    </row>
    <row r="2309" spans="1:26">
      <c r="A2309" s="4" t="s">
        <v>2441</v>
      </c>
      <c r="B2309" s="3">
        <f>主线辅助!B2305</f>
        <v>87163780</v>
      </c>
      <c r="C2309" s="3">
        <v>8</v>
      </c>
      <c r="D2309" s="3">
        <v>108</v>
      </c>
      <c r="E2309" s="3">
        <v>3</v>
      </c>
      <c r="F2309" s="25">
        <f t="shared" si="105"/>
        <v>5857780</v>
      </c>
      <c r="G2309" s="25">
        <v>5326675</v>
      </c>
      <c r="H2309" s="26">
        <f>ROUND((F2309/4*5.5+F2309*2.7+F2309/4*10*1)*2,0)*C2309</f>
        <v>616238456</v>
      </c>
      <c r="I2309" s="26">
        <f t="shared" si="106"/>
        <v>560366208</v>
      </c>
      <c r="J2309" s="26"/>
      <c r="K2309" s="35">
        <f>MAX(G2309-MAX(G$5:G2308),0)</f>
        <v>3395</v>
      </c>
      <c r="L2309" s="35">
        <f>MAX(G$5:G2309)</f>
        <v>5326675</v>
      </c>
      <c r="M2309" s="3">
        <v>0.8</v>
      </c>
      <c r="N2309" s="38">
        <f>INT(B2309*0.2)</f>
        <v>17432756</v>
      </c>
      <c r="O2309" s="38">
        <f t="shared" si="107"/>
        <v>2219447</v>
      </c>
      <c r="P2309">
        <f>INT(L2309*2.5)</f>
        <v>13316687</v>
      </c>
      <c r="Q2309">
        <f>INT(L2309/4)</f>
        <v>1331668</v>
      </c>
      <c r="W2309" s="4" t="s">
        <v>8342</v>
      </c>
      <c r="X2309">
        <v>5</v>
      </c>
      <c r="Y2309" t="b">
        <f>IF(MOD(X2309,9)=0,N2309,IF(MOD(X2309,6)=0,N2309,IF(MOD(X2309,3)=0,N2309)))</f>
        <v>0</v>
      </c>
      <c r="Z2309" t="b">
        <f>IF(MOD(X2309,9)=0,O2309,IF(MOD(X2309,6)=0,O2309,IF(MOD(X2309,3)=0,O2309)))</f>
        <v>0</v>
      </c>
    </row>
    <row r="2310" spans="1:26">
      <c r="A2310" s="4" t="s">
        <v>2442</v>
      </c>
      <c r="B2310" s="3">
        <f>主线辅助!B2306</f>
        <v>87275235</v>
      </c>
      <c r="C2310" s="3">
        <v>8</v>
      </c>
      <c r="D2310" s="3">
        <v>108</v>
      </c>
      <c r="E2310" s="3">
        <v>3</v>
      </c>
      <c r="F2310" s="25">
        <f t="shared" ref="F2310:F2373" si="108">INT(B2310/(5-1.9)/C2310/(D2310/2.7)*100/1.5)</f>
        <v>5865271</v>
      </c>
      <c r="G2310" s="25">
        <v>5333486</v>
      </c>
      <c r="H2310" s="26">
        <f>ROUND((F2310/4*5.5+F2310*2.7+F2310/4*10*1)*2,0)*C2310</f>
        <v>617026512</v>
      </c>
      <c r="I2310" s="26">
        <f t="shared" ref="I2310:I2373" si="109">ROUND((G2310/4*5.5+G2310*2.7+G2310/4*10*1)*2,0)*C2310</f>
        <v>561082728</v>
      </c>
      <c r="J2310" s="26"/>
      <c r="K2310" s="35">
        <f>MAX(G2310-MAX(G$5:G2309),0)</f>
        <v>6811</v>
      </c>
      <c r="L2310" s="35">
        <f>MAX(G$5:G2310)</f>
        <v>5333486</v>
      </c>
      <c r="M2310" s="3">
        <v>0.8</v>
      </c>
      <c r="N2310" s="38">
        <f>INT(B2310*0.2)</f>
        <v>17455047</v>
      </c>
      <c r="O2310" s="38">
        <f t="shared" ref="O2310:O2373" si="110">INT((P2310/15)+Q2310)</f>
        <v>2222285</v>
      </c>
      <c r="P2310">
        <f>INT(L2310*2.5)</f>
        <v>13333715</v>
      </c>
      <c r="Q2310">
        <f>INT(L2310/4)</f>
        <v>1333371</v>
      </c>
      <c r="W2310" s="4" t="s">
        <v>8342</v>
      </c>
      <c r="X2310">
        <v>6</v>
      </c>
      <c r="Y2310">
        <f>IF(MOD(X2310,9)=0,N2310,IF(MOD(X2310,6)=0,N2310,IF(MOD(X2310,3)=0,N2310)))</f>
        <v>17455047</v>
      </c>
      <c r="Z2310">
        <f>IF(MOD(X2310,9)=0,O2310,IF(MOD(X2310,6)=0,O2310,IF(MOD(X2310,3)=0,O2310)))</f>
        <v>2222285</v>
      </c>
    </row>
    <row r="2311" spans="1:26">
      <c r="A2311" s="4" t="s">
        <v>2443</v>
      </c>
      <c r="B2311" s="3">
        <f>主线辅助!B2307</f>
        <v>87330855</v>
      </c>
      <c r="C2311" s="3">
        <v>8</v>
      </c>
      <c r="D2311" s="3">
        <v>108</v>
      </c>
      <c r="E2311" s="3">
        <v>3</v>
      </c>
      <c r="F2311" s="25">
        <f t="shared" si="108"/>
        <v>5869009</v>
      </c>
      <c r="G2311" s="25">
        <v>5336885</v>
      </c>
      <c r="H2311" s="26">
        <f>ROUND((F2311/4*5.5+F2311*2.7+F2311/4*10*1)*2,0)*C2311</f>
        <v>617419744</v>
      </c>
      <c r="I2311" s="26">
        <f t="shared" si="109"/>
        <v>561440304</v>
      </c>
      <c r="J2311" s="26"/>
      <c r="K2311" s="35">
        <f>MAX(G2311-MAX(G$5:G2310),0)</f>
        <v>3399</v>
      </c>
      <c r="L2311" s="35">
        <f>MAX(G$5:G2311)</f>
        <v>5336885</v>
      </c>
      <c r="M2311" s="3">
        <v>0.8</v>
      </c>
      <c r="N2311" s="38">
        <f>INT(B2311*0.2)</f>
        <v>17466171</v>
      </c>
      <c r="O2311" s="38">
        <f t="shared" si="110"/>
        <v>2223701</v>
      </c>
      <c r="P2311">
        <f>INT(L2311*2.5)</f>
        <v>13342212</v>
      </c>
      <c r="Q2311">
        <f>INT(L2311/4)</f>
        <v>1334221</v>
      </c>
      <c r="W2311" s="4" t="s">
        <v>8342</v>
      </c>
      <c r="X2311">
        <v>7</v>
      </c>
      <c r="Y2311" t="b">
        <f>IF(MOD(X2311,9)=0,N2311,IF(MOD(X2311,6)=0,N2311,IF(MOD(X2311,3)=0,N2311)))</f>
        <v>0</v>
      </c>
      <c r="Z2311" t="b">
        <f>IF(MOD(X2311,9)=0,O2311,IF(MOD(X2311,6)=0,O2311,IF(MOD(X2311,3)=0,O2311)))</f>
        <v>0</v>
      </c>
    </row>
    <row r="2312" spans="1:26">
      <c r="A2312" s="4" t="s">
        <v>2444</v>
      </c>
      <c r="B2312" s="3">
        <f>主线辅助!B2308</f>
        <v>87386481</v>
      </c>
      <c r="C2312" s="3">
        <v>8</v>
      </c>
      <c r="D2312" s="3">
        <v>108</v>
      </c>
      <c r="E2312" s="3">
        <v>3</v>
      </c>
      <c r="F2312" s="25">
        <f t="shared" si="108"/>
        <v>5872747</v>
      </c>
      <c r="G2312" s="25">
        <v>5340284</v>
      </c>
      <c r="H2312" s="26">
        <f>ROUND((F2312/4*5.5+F2312*2.7+F2312/4*10*1)*2,0)*C2312</f>
        <v>617812984</v>
      </c>
      <c r="I2312" s="26">
        <f t="shared" si="109"/>
        <v>561797880</v>
      </c>
      <c r="J2312" s="26"/>
      <c r="K2312" s="35">
        <f>MAX(G2312-MAX(G$5:G2311),0)</f>
        <v>3399</v>
      </c>
      <c r="L2312" s="35">
        <f>MAX(G$5:G2312)</f>
        <v>5340284</v>
      </c>
      <c r="M2312" s="3">
        <v>0.8</v>
      </c>
      <c r="N2312" s="38">
        <f>INT(B2312*0.2)</f>
        <v>17477296</v>
      </c>
      <c r="O2312" s="38">
        <f t="shared" si="110"/>
        <v>2225118</v>
      </c>
      <c r="P2312">
        <f>INT(L2312*2.5)</f>
        <v>13350710</v>
      </c>
      <c r="Q2312">
        <f>INT(L2312/4)</f>
        <v>1335071</v>
      </c>
      <c r="W2312" s="4" t="s">
        <v>8342</v>
      </c>
      <c r="X2312">
        <v>8</v>
      </c>
      <c r="Y2312" t="b">
        <f>IF(MOD(X2312,9)=0,N2312,IF(MOD(X2312,6)=0,N2312,IF(MOD(X2312,3)=0,N2312)))</f>
        <v>0</v>
      </c>
      <c r="Z2312" t="b">
        <f>IF(MOD(X2312,9)=0,O2312,IF(MOD(X2312,6)=0,O2312,IF(MOD(X2312,3)=0,O2312)))</f>
        <v>0</v>
      </c>
    </row>
    <row r="2313" spans="1:26">
      <c r="A2313" s="4" t="s">
        <v>2445</v>
      </c>
      <c r="B2313" s="3">
        <f>主线辅助!B2309</f>
        <v>87498144</v>
      </c>
      <c r="C2313" s="3">
        <v>8</v>
      </c>
      <c r="D2313" s="3">
        <v>108</v>
      </c>
      <c r="E2313" s="3">
        <v>3</v>
      </c>
      <c r="F2313" s="25">
        <f t="shared" si="108"/>
        <v>5880251</v>
      </c>
      <c r="G2313" s="25">
        <v>5347108</v>
      </c>
      <c r="H2313" s="26">
        <f>ROUND((F2313/4*5.5+F2313*2.7+F2313/4*10*1)*2,0)*C2313</f>
        <v>618602408</v>
      </c>
      <c r="I2313" s="26">
        <f t="shared" si="109"/>
        <v>562515760</v>
      </c>
      <c r="J2313" s="26"/>
      <c r="K2313" s="35">
        <f>MAX(G2313-MAX(G$5:G2312),0)</f>
        <v>6824</v>
      </c>
      <c r="L2313" s="35">
        <f>MAX(G$5:G2313)</f>
        <v>5347108</v>
      </c>
      <c r="M2313" s="3">
        <v>0.8</v>
      </c>
      <c r="N2313" s="38">
        <f>INT(B2313*0.2)</f>
        <v>17499628</v>
      </c>
      <c r="O2313" s="38">
        <f t="shared" si="110"/>
        <v>2227961</v>
      </c>
      <c r="P2313">
        <f>INT(L2313*2.5)</f>
        <v>13367770</v>
      </c>
      <c r="Q2313">
        <f>INT(L2313/4)</f>
        <v>1336777</v>
      </c>
      <c r="W2313" s="4" t="s">
        <v>8342</v>
      </c>
      <c r="X2313">
        <v>9</v>
      </c>
      <c r="Y2313">
        <f>IF(MOD(X2313,9)=0,N2313,IF(MOD(X2313,6)=0,N2313,IF(MOD(X2313,3)=0,N2313)))</f>
        <v>17499628</v>
      </c>
      <c r="Z2313">
        <f>IF(MOD(X2313,9)=0,O2313,IF(MOD(X2313,6)=0,O2313,IF(MOD(X2313,3)=0,O2313)))</f>
        <v>2227961</v>
      </c>
    </row>
    <row r="2314" spans="1:26">
      <c r="A2314" s="4" t="s">
        <v>471</v>
      </c>
      <c r="B2314" s="3">
        <f>主线辅助!B2310</f>
        <v>87553829</v>
      </c>
      <c r="C2314" s="3">
        <v>8</v>
      </c>
      <c r="D2314" s="3">
        <v>108</v>
      </c>
      <c r="E2314" s="3">
        <v>3</v>
      </c>
      <c r="F2314" s="25">
        <f t="shared" si="108"/>
        <v>5883993</v>
      </c>
      <c r="G2314" s="25">
        <v>5350511</v>
      </c>
      <c r="H2314" s="26">
        <f>ROUND((F2314/4*5.5+F2314*2.7+F2314/4*10*1)*2,0)*C2314</f>
        <v>618996064</v>
      </c>
      <c r="I2314" s="26">
        <f t="shared" si="109"/>
        <v>562873760</v>
      </c>
      <c r="J2314" s="26"/>
      <c r="K2314" s="35">
        <f>MAX(G2314-MAX(G$5:G2313),0)</f>
        <v>3403</v>
      </c>
      <c r="L2314" s="35">
        <f>MAX(G$5:G2314)</f>
        <v>5350511</v>
      </c>
      <c r="M2314" s="3">
        <v>0.8</v>
      </c>
      <c r="N2314" s="38">
        <f>INT(B2314*0.2)</f>
        <v>17510765</v>
      </c>
      <c r="O2314" s="38">
        <f t="shared" si="110"/>
        <v>2229378</v>
      </c>
      <c r="P2314">
        <f>INT(L2314*2.5)</f>
        <v>13376277</v>
      </c>
      <c r="Q2314">
        <f>INT(L2314/4)</f>
        <v>1337627</v>
      </c>
      <c r="W2314" s="4" t="s">
        <v>8342</v>
      </c>
      <c r="X2314">
        <v>10</v>
      </c>
      <c r="Y2314" t="b">
        <f>IF(MOD(X2314,9)=0,N2314,IF(MOD(X2314,6)=0,N2314,IF(MOD(X2314,3)=0,N2314)))</f>
        <v>0</v>
      </c>
      <c r="Z2314" t="b">
        <f>IF(MOD(X2314,9)=0,O2314,IF(MOD(X2314,6)=0,O2314,IF(MOD(X2314,3)=0,O2314)))</f>
        <v>0</v>
      </c>
    </row>
    <row r="2315" spans="1:26">
      <c r="A2315" s="4" t="s">
        <v>2446</v>
      </c>
      <c r="B2315" s="3">
        <f>主线辅助!B2311</f>
        <v>87899339</v>
      </c>
      <c r="C2315" s="3">
        <v>8</v>
      </c>
      <c r="D2315" s="3">
        <v>108</v>
      </c>
      <c r="E2315" s="3">
        <v>3</v>
      </c>
      <c r="F2315" s="25">
        <f t="shared" si="108"/>
        <v>5907213</v>
      </c>
      <c r="G2315" s="25">
        <v>5371626</v>
      </c>
      <c r="H2315" s="26">
        <f>ROUND((F2315/4*5.5+F2315*2.7+F2315/4*10*1)*2,0)*C2315</f>
        <v>621438808</v>
      </c>
      <c r="I2315" s="26">
        <f t="shared" si="109"/>
        <v>565095056</v>
      </c>
      <c r="J2315" s="26"/>
      <c r="K2315" s="35">
        <f>MAX(G2315-MAX(G$5:G2314),0)</f>
        <v>21115</v>
      </c>
      <c r="L2315" s="35">
        <f>MAX(G$5:G2315)</f>
        <v>5371626</v>
      </c>
      <c r="M2315" s="3">
        <v>0.8</v>
      </c>
      <c r="N2315" s="38">
        <f>INT(B2315*0.2)</f>
        <v>17579867</v>
      </c>
      <c r="O2315" s="38">
        <f t="shared" si="110"/>
        <v>2238177</v>
      </c>
      <c r="P2315">
        <f>INT(L2315*2.5)</f>
        <v>13429065</v>
      </c>
      <c r="Q2315">
        <f>INT(L2315/4)</f>
        <v>1342906</v>
      </c>
      <c r="W2315" s="4" t="s">
        <v>8343</v>
      </c>
      <c r="X2315">
        <v>1</v>
      </c>
      <c r="Y2315" t="b">
        <f>IF(MOD(X2315,9)=0,N2315,IF(MOD(X2315,6)=0,N2315,IF(MOD(X2315,3)=0,N2315)))</f>
        <v>0</v>
      </c>
      <c r="Z2315" t="b">
        <f>IF(MOD(X2315,9)=0,O2315,IF(MOD(X2315,6)=0,O2315,IF(MOD(X2315,3)=0,O2315)))</f>
        <v>0</v>
      </c>
    </row>
    <row r="2316" spans="1:26">
      <c r="A2316" s="4" t="s">
        <v>2447</v>
      </c>
      <c r="B2316" s="3">
        <f>主线辅助!B2312</f>
        <v>87955079</v>
      </c>
      <c r="C2316" s="3">
        <v>8</v>
      </c>
      <c r="D2316" s="3">
        <v>108</v>
      </c>
      <c r="E2316" s="3">
        <v>3</v>
      </c>
      <c r="F2316" s="25">
        <f t="shared" si="108"/>
        <v>5910959</v>
      </c>
      <c r="G2316" s="25">
        <v>5375032</v>
      </c>
      <c r="H2316" s="26">
        <f>ROUND((F2316/4*5.5+F2316*2.7+F2316/4*10*1)*2,0)*C2316</f>
        <v>621832888</v>
      </c>
      <c r="I2316" s="26">
        <f t="shared" si="109"/>
        <v>565453368</v>
      </c>
      <c r="J2316" s="26"/>
      <c r="K2316" s="35">
        <f>MAX(G2316-MAX(G$5:G2315),0)</f>
        <v>3406</v>
      </c>
      <c r="L2316" s="35">
        <f>MAX(G$5:G2316)</f>
        <v>5375032</v>
      </c>
      <c r="M2316" s="3">
        <v>0.8</v>
      </c>
      <c r="N2316" s="38">
        <f>INT(B2316*0.2)</f>
        <v>17591015</v>
      </c>
      <c r="O2316" s="38">
        <f t="shared" si="110"/>
        <v>2239596</v>
      </c>
      <c r="P2316">
        <f>INT(L2316*2.5)</f>
        <v>13437580</v>
      </c>
      <c r="Q2316">
        <f>INT(L2316/4)</f>
        <v>1343758</v>
      </c>
      <c r="W2316" s="4" t="s">
        <v>8343</v>
      </c>
      <c r="X2316">
        <v>2</v>
      </c>
      <c r="Y2316" t="b">
        <f>IF(MOD(X2316,9)=0,N2316,IF(MOD(X2316,6)=0,N2316,IF(MOD(X2316,3)=0,N2316)))</f>
        <v>0</v>
      </c>
      <c r="Z2316" t="b">
        <f>IF(MOD(X2316,9)=0,O2316,IF(MOD(X2316,6)=0,O2316,IF(MOD(X2316,3)=0,O2316)))</f>
        <v>0</v>
      </c>
    </row>
    <row r="2317" spans="1:26">
      <c r="A2317" s="4" t="s">
        <v>2448</v>
      </c>
      <c r="B2317" s="3">
        <f>主线辅助!B2313</f>
        <v>88067055</v>
      </c>
      <c r="C2317" s="3">
        <v>8</v>
      </c>
      <c r="D2317" s="3">
        <v>108</v>
      </c>
      <c r="E2317" s="3">
        <v>3</v>
      </c>
      <c r="F2317" s="25">
        <f t="shared" si="108"/>
        <v>5918484</v>
      </c>
      <c r="G2317" s="25">
        <v>5381875</v>
      </c>
      <c r="H2317" s="26">
        <f>ROUND((F2317/4*5.5+F2317*2.7+F2317/4*10*1)*2,0)*C2317</f>
        <v>622624520</v>
      </c>
      <c r="I2317" s="26">
        <f t="shared" si="109"/>
        <v>566173248</v>
      </c>
      <c r="J2317" s="26"/>
      <c r="K2317" s="35">
        <f>MAX(G2317-MAX(G$5:G2316),0)</f>
        <v>6843</v>
      </c>
      <c r="L2317" s="35">
        <f>MAX(G$5:G2317)</f>
        <v>5381875</v>
      </c>
      <c r="M2317" s="3">
        <v>0.8</v>
      </c>
      <c r="N2317" s="38">
        <f>INT(B2317*0.2)</f>
        <v>17613411</v>
      </c>
      <c r="O2317" s="38">
        <f t="shared" si="110"/>
        <v>2242447</v>
      </c>
      <c r="P2317">
        <f>INT(L2317*2.5)</f>
        <v>13454687</v>
      </c>
      <c r="Q2317">
        <f>INT(L2317/4)</f>
        <v>1345468</v>
      </c>
      <c r="W2317" s="4" t="s">
        <v>8343</v>
      </c>
      <c r="X2317">
        <v>3</v>
      </c>
      <c r="Y2317">
        <f>IF(MOD(X2317,9)=0,N2317,IF(MOD(X2317,6)=0,N2317,IF(MOD(X2317,3)=0,N2317)))</f>
        <v>17613411</v>
      </c>
      <c r="Z2317">
        <f>IF(MOD(X2317,9)=0,O2317,IF(MOD(X2317,6)=0,O2317,IF(MOD(X2317,3)=0,O2317)))</f>
        <v>2242447</v>
      </c>
    </row>
    <row r="2318" spans="1:26">
      <c r="A2318" s="4" t="s">
        <v>2449</v>
      </c>
      <c r="B2318" s="3">
        <f>主线辅助!B2314</f>
        <v>88122855</v>
      </c>
      <c r="C2318" s="3">
        <v>8</v>
      </c>
      <c r="D2318" s="3">
        <v>108</v>
      </c>
      <c r="E2318" s="3">
        <v>3</v>
      </c>
      <c r="F2318" s="25">
        <f t="shared" si="108"/>
        <v>5922234</v>
      </c>
      <c r="G2318" s="25">
        <v>5385285</v>
      </c>
      <c r="H2318" s="26">
        <f>ROUND((F2318/4*5.5+F2318*2.7+F2318/4*10*1)*2,0)*C2318</f>
        <v>623019016</v>
      </c>
      <c r="I2318" s="26">
        <f t="shared" si="109"/>
        <v>566531984</v>
      </c>
      <c r="J2318" s="26"/>
      <c r="K2318" s="35">
        <f>MAX(G2318-MAX(G$5:G2317),0)</f>
        <v>3410</v>
      </c>
      <c r="L2318" s="35">
        <f>MAX(G$5:G2318)</f>
        <v>5385285</v>
      </c>
      <c r="M2318" s="3">
        <v>0.8</v>
      </c>
      <c r="N2318" s="38">
        <f>INT(B2318*0.2)</f>
        <v>17624571</v>
      </c>
      <c r="O2318" s="38">
        <f t="shared" si="110"/>
        <v>2243868</v>
      </c>
      <c r="P2318">
        <f>INT(L2318*2.5)</f>
        <v>13463212</v>
      </c>
      <c r="Q2318">
        <f>INT(L2318/4)</f>
        <v>1346321</v>
      </c>
      <c r="W2318" s="4" t="s">
        <v>8343</v>
      </c>
      <c r="X2318">
        <v>4</v>
      </c>
      <c r="Y2318" t="b">
        <f>IF(MOD(X2318,9)=0,N2318,IF(MOD(X2318,6)=0,N2318,IF(MOD(X2318,3)=0,N2318)))</f>
        <v>0</v>
      </c>
      <c r="Z2318" t="b">
        <f>IF(MOD(X2318,9)=0,O2318,IF(MOD(X2318,6)=0,O2318,IF(MOD(X2318,3)=0,O2318)))</f>
        <v>0</v>
      </c>
    </row>
    <row r="2319" spans="1:26">
      <c r="A2319" s="4" t="s">
        <v>2450</v>
      </c>
      <c r="B2319" s="3">
        <f>主线辅助!B2315</f>
        <v>88178663</v>
      </c>
      <c r="C2319" s="3">
        <v>8</v>
      </c>
      <c r="D2319" s="3">
        <v>108</v>
      </c>
      <c r="E2319" s="3">
        <v>3</v>
      </c>
      <c r="F2319" s="25">
        <f t="shared" si="108"/>
        <v>5925985</v>
      </c>
      <c r="G2319" s="25">
        <v>5388696</v>
      </c>
      <c r="H2319" s="26">
        <f>ROUND((F2319/4*5.5+F2319*2.7+F2319/4*10*1)*2,0)*C2319</f>
        <v>623413624</v>
      </c>
      <c r="I2319" s="26">
        <f t="shared" si="109"/>
        <v>566890816</v>
      </c>
      <c r="J2319" s="26"/>
      <c r="K2319" s="35">
        <f>MAX(G2319-MAX(G$5:G2318),0)</f>
        <v>3411</v>
      </c>
      <c r="L2319" s="35">
        <f>MAX(G$5:G2319)</f>
        <v>5388696</v>
      </c>
      <c r="M2319" s="3">
        <v>0.8</v>
      </c>
      <c r="N2319" s="38">
        <f>INT(B2319*0.2)</f>
        <v>17635732</v>
      </c>
      <c r="O2319" s="38">
        <f t="shared" si="110"/>
        <v>2245290</v>
      </c>
      <c r="P2319">
        <f>INT(L2319*2.5)</f>
        <v>13471740</v>
      </c>
      <c r="Q2319">
        <f>INT(L2319/4)</f>
        <v>1347174</v>
      </c>
      <c r="W2319" s="4" t="s">
        <v>8343</v>
      </c>
      <c r="X2319">
        <v>5</v>
      </c>
      <c r="Y2319" t="b">
        <f>IF(MOD(X2319,9)=0,N2319,IF(MOD(X2319,6)=0,N2319,IF(MOD(X2319,3)=0,N2319)))</f>
        <v>0</v>
      </c>
      <c r="Z2319" t="b">
        <f>IF(MOD(X2319,9)=0,O2319,IF(MOD(X2319,6)=0,O2319,IF(MOD(X2319,3)=0,O2319)))</f>
        <v>0</v>
      </c>
    </row>
    <row r="2320" spans="1:26">
      <c r="A2320" s="4" t="s">
        <v>2451</v>
      </c>
      <c r="B2320" s="3">
        <f>主线辅助!B2316</f>
        <v>88290853</v>
      </c>
      <c r="C2320" s="3">
        <v>8</v>
      </c>
      <c r="D2320" s="3">
        <v>108</v>
      </c>
      <c r="E2320" s="3">
        <v>3</v>
      </c>
      <c r="F2320" s="25">
        <f t="shared" si="108"/>
        <v>5933525</v>
      </c>
      <c r="G2320" s="25">
        <v>5395552</v>
      </c>
      <c r="H2320" s="26">
        <f>ROUND((F2320/4*5.5+F2320*2.7+F2320/4*10*1)*2,0)*C2320</f>
        <v>624206832</v>
      </c>
      <c r="I2320" s="26">
        <f t="shared" si="109"/>
        <v>567612072</v>
      </c>
      <c r="J2320" s="26"/>
      <c r="K2320" s="35">
        <f>MAX(G2320-MAX(G$5:G2319),0)</f>
        <v>6856</v>
      </c>
      <c r="L2320" s="35">
        <f>MAX(G$5:G2320)</f>
        <v>5395552</v>
      </c>
      <c r="M2320" s="3">
        <v>0.8</v>
      </c>
      <c r="N2320" s="38">
        <f>INT(B2320*0.2)</f>
        <v>17658170</v>
      </c>
      <c r="O2320" s="38">
        <f t="shared" si="110"/>
        <v>2248146</v>
      </c>
      <c r="P2320">
        <f>INT(L2320*2.5)</f>
        <v>13488880</v>
      </c>
      <c r="Q2320">
        <f>INT(L2320/4)</f>
        <v>1348888</v>
      </c>
      <c r="W2320" s="4" t="s">
        <v>8343</v>
      </c>
      <c r="X2320">
        <v>6</v>
      </c>
      <c r="Y2320">
        <f>IF(MOD(X2320,9)=0,N2320,IF(MOD(X2320,6)=0,N2320,IF(MOD(X2320,3)=0,N2320)))</f>
        <v>17658170</v>
      </c>
      <c r="Z2320">
        <f>IF(MOD(X2320,9)=0,O2320,IF(MOD(X2320,6)=0,O2320,IF(MOD(X2320,3)=0,O2320)))</f>
        <v>2248146</v>
      </c>
    </row>
    <row r="2321" spans="1:26">
      <c r="A2321" s="4" t="s">
        <v>2452</v>
      </c>
      <c r="B2321" s="3">
        <f>主线辅助!B2317</f>
        <v>88346727</v>
      </c>
      <c r="C2321" s="3">
        <v>8</v>
      </c>
      <c r="D2321" s="3">
        <v>108</v>
      </c>
      <c r="E2321" s="3">
        <v>3</v>
      </c>
      <c r="F2321" s="25">
        <f t="shared" si="108"/>
        <v>5937280</v>
      </c>
      <c r="G2321" s="25">
        <v>5398966</v>
      </c>
      <c r="H2321" s="26">
        <f>ROUND((F2321/4*5.5+F2321*2.7+F2321/4*10*1)*2,0)*C2321</f>
        <v>624601856</v>
      </c>
      <c r="I2321" s="26">
        <f t="shared" si="109"/>
        <v>567971224</v>
      </c>
      <c r="J2321" s="26"/>
      <c r="K2321" s="35">
        <f>MAX(G2321-MAX(G$5:G2320),0)</f>
        <v>3414</v>
      </c>
      <c r="L2321" s="35">
        <f>MAX(G$5:G2321)</f>
        <v>5398966</v>
      </c>
      <c r="M2321" s="3">
        <v>0.8</v>
      </c>
      <c r="N2321" s="38">
        <f>INT(B2321*0.2)</f>
        <v>17669345</v>
      </c>
      <c r="O2321" s="38">
        <f t="shared" si="110"/>
        <v>2249568</v>
      </c>
      <c r="P2321">
        <f>INT(L2321*2.5)</f>
        <v>13497415</v>
      </c>
      <c r="Q2321">
        <f>INT(L2321/4)</f>
        <v>1349741</v>
      </c>
      <c r="W2321" s="4" t="s">
        <v>8343</v>
      </c>
      <c r="X2321">
        <v>7</v>
      </c>
      <c r="Y2321" t="b">
        <f>IF(MOD(X2321,9)=0,N2321,IF(MOD(X2321,6)=0,N2321,IF(MOD(X2321,3)=0,N2321)))</f>
        <v>0</v>
      </c>
      <c r="Z2321" t="b">
        <f>IF(MOD(X2321,9)=0,O2321,IF(MOD(X2321,6)=0,O2321,IF(MOD(X2321,3)=0,O2321)))</f>
        <v>0</v>
      </c>
    </row>
    <row r="2322" spans="1:26">
      <c r="A2322" s="4" t="s">
        <v>2453</v>
      </c>
      <c r="B2322" s="3">
        <f>主线辅助!B2318</f>
        <v>88402607</v>
      </c>
      <c r="C2322" s="3">
        <v>8</v>
      </c>
      <c r="D2322" s="3">
        <v>108</v>
      </c>
      <c r="E2322" s="3">
        <v>3</v>
      </c>
      <c r="F2322" s="25">
        <f t="shared" si="108"/>
        <v>5941035</v>
      </c>
      <c r="G2322" s="25">
        <v>5402381</v>
      </c>
      <c r="H2322" s="26">
        <f>ROUND((F2322/4*5.5+F2322*2.7+F2322/4*10*1)*2,0)*C2322</f>
        <v>624996880</v>
      </c>
      <c r="I2322" s="26">
        <f t="shared" si="109"/>
        <v>568330480</v>
      </c>
      <c r="J2322" s="26"/>
      <c r="K2322" s="35">
        <f>MAX(G2322-MAX(G$5:G2321),0)</f>
        <v>3415</v>
      </c>
      <c r="L2322" s="35">
        <f>MAX(G$5:G2322)</f>
        <v>5402381</v>
      </c>
      <c r="M2322" s="3">
        <v>0.8</v>
      </c>
      <c r="N2322" s="38">
        <f>INT(B2322*0.2)</f>
        <v>17680521</v>
      </c>
      <c r="O2322" s="38">
        <f t="shared" si="110"/>
        <v>2250991</v>
      </c>
      <c r="P2322">
        <f>INT(L2322*2.5)</f>
        <v>13505952</v>
      </c>
      <c r="Q2322">
        <f>INT(L2322/4)</f>
        <v>1350595</v>
      </c>
      <c r="W2322" s="4" t="s">
        <v>8343</v>
      </c>
      <c r="X2322">
        <v>8</v>
      </c>
      <c r="Y2322" t="b">
        <f>IF(MOD(X2322,9)=0,N2322,IF(MOD(X2322,6)=0,N2322,IF(MOD(X2322,3)=0,N2322)))</f>
        <v>0</v>
      </c>
      <c r="Z2322" t="b">
        <f>IF(MOD(X2322,9)=0,O2322,IF(MOD(X2322,6)=0,O2322,IF(MOD(X2322,3)=0,O2322)))</f>
        <v>0</v>
      </c>
    </row>
    <row r="2323" spans="1:26">
      <c r="A2323" s="4" t="s">
        <v>2454</v>
      </c>
      <c r="B2323" s="3">
        <f>主线辅助!B2319</f>
        <v>88515008</v>
      </c>
      <c r="C2323" s="3">
        <v>8</v>
      </c>
      <c r="D2323" s="3">
        <v>108</v>
      </c>
      <c r="E2323" s="3">
        <v>3</v>
      </c>
      <c r="F2323" s="25">
        <f t="shared" si="108"/>
        <v>5948589</v>
      </c>
      <c r="G2323" s="25">
        <v>5409250</v>
      </c>
      <c r="H2323" s="26">
        <f>ROUND((F2323/4*5.5+F2323*2.7+F2323/4*10*1)*2,0)*C2323</f>
        <v>625791560</v>
      </c>
      <c r="I2323" s="26">
        <f t="shared" si="109"/>
        <v>569053104</v>
      </c>
      <c r="J2323" s="26"/>
      <c r="K2323" s="35">
        <f>MAX(G2323-MAX(G$5:G2322),0)</f>
        <v>6869</v>
      </c>
      <c r="L2323" s="35">
        <f>MAX(G$5:G2323)</f>
        <v>5409250</v>
      </c>
      <c r="M2323" s="3">
        <v>0.8</v>
      </c>
      <c r="N2323" s="38">
        <f>INT(B2323*0.2)</f>
        <v>17703001</v>
      </c>
      <c r="O2323" s="38">
        <f t="shared" si="110"/>
        <v>2253853</v>
      </c>
      <c r="P2323">
        <f>INT(L2323*2.5)</f>
        <v>13523125</v>
      </c>
      <c r="Q2323">
        <f>INT(L2323/4)</f>
        <v>1352312</v>
      </c>
      <c r="W2323" s="4" t="s">
        <v>8343</v>
      </c>
      <c r="X2323">
        <v>9</v>
      </c>
      <c r="Y2323">
        <f>IF(MOD(X2323,9)=0,N2323,IF(MOD(X2323,6)=0,N2323,IF(MOD(X2323,3)=0,N2323)))</f>
        <v>17703001</v>
      </c>
      <c r="Z2323">
        <f>IF(MOD(X2323,9)=0,O2323,IF(MOD(X2323,6)=0,O2323,IF(MOD(X2323,3)=0,O2323)))</f>
        <v>2253853</v>
      </c>
    </row>
    <row r="2324" spans="1:26">
      <c r="A2324" s="4" t="s">
        <v>473</v>
      </c>
      <c r="B2324" s="3">
        <f>主线辅助!B2320</f>
        <v>88570942</v>
      </c>
      <c r="C2324" s="3">
        <v>8</v>
      </c>
      <c r="D2324" s="3">
        <v>108</v>
      </c>
      <c r="E2324" s="3">
        <v>3</v>
      </c>
      <c r="F2324" s="25">
        <f t="shared" si="108"/>
        <v>5952348</v>
      </c>
      <c r="G2324" s="25">
        <v>5412668</v>
      </c>
      <c r="H2324" s="26">
        <f>ROUND((F2324/4*5.5+F2324*2.7+F2324/4*10*1)*2,0)*C2324</f>
        <v>626187008</v>
      </c>
      <c r="I2324" s="26">
        <f t="shared" si="109"/>
        <v>569412672</v>
      </c>
      <c r="J2324" s="26"/>
      <c r="K2324" s="35">
        <f>MAX(G2324-MAX(G$5:G2323),0)</f>
        <v>3418</v>
      </c>
      <c r="L2324" s="35">
        <f>MAX(G$5:G2324)</f>
        <v>5412668</v>
      </c>
      <c r="M2324" s="3">
        <v>0.8</v>
      </c>
      <c r="N2324" s="38">
        <f>INT(B2324*0.2)</f>
        <v>17714188</v>
      </c>
      <c r="O2324" s="38">
        <f t="shared" si="110"/>
        <v>2255278</v>
      </c>
      <c r="P2324">
        <f>INT(L2324*2.5)</f>
        <v>13531670</v>
      </c>
      <c r="Q2324">
        <f>INT(L2324/4)</f>
        <v>1353167</v>
      </c>
      <c r="W2324" s="4" t="s">
        <v>8343</v>
      </c>
      <c r="X2324">
        <v>10</v>
      </c>
      <c r="Y2324" t="b">
        <f>IF(MOD(X2324,9)=0,N2324,IF(MOD(X2324,6)=0,N2324,IF(MOD(X2324,3)=0,N2324)))</f>
        <v>0</v>
      </c>
      <c r="Z2324" t="b">
        <f>IF(MOD(X2324,9)=0,O2324,IF(MOD(X2324,6)=0,O2324,IF(MOD(X2324,3)=0,O2324)))</f>
        <v>0</v>
      </c>
    </row>
    <row r="2325" spans="1:26">
      <c r="A2325" s="4" t="s">
        <v>2455</v>
      </c>
      <c r="B2325" s="3">
        <f>主线辅助!B2321</f>
        <v>88918527</v>
      </c>
      <c r="C2325" s="3">
        <v>8</v>
      </c>
      <c r="D2325" s="3">
        <v>108</v>
      </c>
      <c r="E2325" s="3">
        <v>3</v>
      </c>
      <c r="F2325" s="25">
        <f t="shared" si="108"/>
        <v>5975707</v>
      </c>
      <c r="G2325" s="25">
        <v>5433909</v>
      </c>
      <c r="H2325" s="26">
        <f>ROUND((F2325/4*5.5+F2325*2.7+F2325/4*10*1)*2,0)*C2325</f>
        <v>628644376</v>
      </c>
      <c r="I2325" s="26">
        <f t="shared" si="109"/>
        <v>571647224</v>
      </c>
      <c r="J2325" s="26"/>
      <c r="K2325" s="35">
        <f>MAX(G2325-MAX(G$5:G2324),0)</f>
        <v>21241</v>
      </c>
      <c r="L2325" s="35">
        <f>MAX(G$5:G2325)</f>
        <v>5433909</v>
      </c>
      <c r="M2325" s="3">
        <v>0.8</v>
      </c>
      <c r="N2325" s="38">
        <f>INT(B2325*0.2)</f>
        <v>17783705</v>
      </c>
      <c r="O2325" s="38">
        <f t="shared" si="110"/>
        <v>2264128</v>
      </c>
      <c r="P2325">
        <f>INT(L2325*2.5)</f>
        <v>13584772</v>
      </c>
      <c r="Q2325">
        <f>INT(L2325/4)</f>
        <v>1358477</v>
      </c>
      <c r="W2325" s="4" t="s">
        <v>8344</v>
      </c>
      <c r="X2325">
        <v>1</v>
      </c>
      <c r="Y2325" t="b">
        <f>IF(MOD(X2325,9)=0,N2325,IF(MOD(X2325,6)=0,N2325,IF(MOD(X2325,3)=0,N2325)))</f>
        <v>0</v>
      </c>
      <c r="Z2325" t="b">
        <f>IF(MOD(X2325,9)=0,O2325,IF(MOD(X2325,6)=0,O2325,IF(MOD(X2325,3)=0,O2325)))</f>
        <v>0</v>
      </c>
    </row>
    <row r="2326" spans="1:26">
      <c r="A2326" s="4" t="s">
        <v>2456</v>
      </c>
      <c r="B2326" s="3">
        <f>主线辅助!B2322</f>
        <v>88974521</v>
      </c>
      <c r="C2326" s="3">
        <v>8</v>
      </c>
      <c r="D2326" s="3">
        <v>108</v>
      </c>
      <c r="E2326" s="3">
        <v>3</v>
      </c>
      <c r="F2326" s="25">
        <f t="shared" si="108"/>
        <v>5979470</v>
      </c>
      <c r="G2326" s="25">
        <v>5437331</v>
      </c>
      <c r="H2326" s="26">
        <f>ROUND((F2326/4*5.5+F2326*2.7+F2326/4*10*1)*2,0)*C2326</f>
        <v>629040248</v>
      </c>
      <c r="I2326" s="26">
        <f t="shared" si="109"/>
        <v>572007224</v>
      </c>
      <c r="J2326" s="26"/>
      <c r="K2326" s="35">
        <f>MAX(G2326-MAX(G$5:G2325),0)</f>
        <v>3422</v>
      </c>
      <c r="L2326" s="35">
        <f>MAX(G$5:G2326)</f>
        <v>5437331</v>
      </c>
      <c r="M2326" s="3">
        <v>0.8</v>
      </c>
      <c r="N2326" s="38">
        <f>INT(B2326*0.2)</f>
        <v>17794904</v>
      </c>
      <c r="O2326" s="38">
        <f t="shared" si="110"/>
        <v>2265553</v>
      </c>
      <c r="P2326">
        <f>INT(L2326*2.5)</f>
        <v>13593327</v>
      </c>
      <c r="Q2326">
        <f>INT(L2326/4)</f>
        <v>1359332</v>
      </c>
      <c r="W2326" s="4" t="s">
        <v>8344</v>
      </c>
      <c r="X2326">
        <v>2</v>
      </c>
      <c r="Y2326" t="b">
        <f>IF(MOD(X2326,9)=0,N2326,IF(MOD(X2326,6)=0,N2326,IF(MOD(X2326,3)=0,N2326)))</f>
        <v>0</v>
      </c>
      <c r="Z2326" t="b">
        <f>IF(MOD(X2326,9)=0,O2326,IF(MOD(X2326,6)=0,O2326,IF(MOD(X2326,3)=0,O2326)))</f>
        <v>0</v>
      </c>
    </row>
    <row r="2327" spans="1:26">
      <c r="A2327" s="4" t="s">
        <v>2457</v>
      </c>
      <c r="B2327" s="3">
        <f>主线辅助!B2323</f>
        <v>89087236</v>
      </c>
      <c r="C2327" s="3">
        <v>8</v>
      </c>
      <c r="D2327" s="3">
        <v>108</v>
      </c>
      <c r="E2327" s="3">
        <v>3</v>
      </c>
      <c r="F2327" s="25">
        <f t="shared" si="108"/>
        <v>5987045</v>
      </c>
      <c r="G2327" s="25">
        <v>5444219</v>
      </c>
      <c r="H2327" s="26">
        <f>ROUND((F2327/4*5.5+F2327*2.7+F2327/4*10*1)*2,0)*C2327</f>
        <v>629837136</v>
      </c>
      <c r="I2327" s="26">
        <f t="shared" si="109"/>
        <v>572731840</v>
      </c>
      <c r="J2327" s="26"/>
      <c r="K2327" s="35">
        <f>MAX(G2327-MAX(G$5:G2326),0)</f>
        <v>6888</v>
      </c>
      <c r="L2327" s="35">
        <f>MAX(G$5:G2327)</f>
        <v>5444219</v>
      </c>
      <c r="M2327" s="3">
        <v>0.8</v>
      </c>
      <c r="N2327" s="38">
        <f>INT(B2327*0.2)</f>
        <v>17817447</v>
      </c>
      <c r="O2327" s="38">
        <f t="shared" si="110"/>
        <v>2268423</v>
      </c>
      <c r="P2327">
        <f>INT(L2327*2.5)</f>
        <v>13610547</v>
      </c>
      <c r="Q2327">
        <f>INT(L2327/4)</f>
        <v>1361054</v>
      </c>
      <c r="W2327" s="4" t="s">
        <v>8344</v>
      </c>
      <c r="X2327">
        <v>3</v>
      </c>
      <c r="Y2327">
        <f>IF(MOD(X2327,9)=0,N2327,IF(MOD(X2327,6)=0,N2327,IF(MOD(X2327,3)=0,N2327)))</f>
        <v>17817447</v>
      </c>
      <c r="Z2327">
        <f>IF(MOD(X2327,9)=0,O2327,IF(MOD(X2327,6)=0,O2327,IF(MOD(X2327,3)=0,O2327)))</f>
        <v>2268423</v>
      </c>
    </row>
    <row r="2328" spans="1:26">
      <c r="A2328" s="4" t="s">
        <v>2458</v>
      </c>
      <c r="B2328" s="3">
        <f>主线辅助!B2324</f>
        <v>89143296</v>
      </c>
      <c r="C2328" s="3">
        <v>8</v>
      </c>
      <c r="D2328" s="3">
        <v>108</v>
      </c>
      <c r="E2328" s="3">
        <v>3</v>
      </c>
      <c r="F2328" s="25">
        <f t="shared" si="108"/>
        <v>5990812</v>
      </c>
      <c r="G2328" s="25">
        <v>5447645</v>
      </c>
      <c r="H2328" s="26">
        <f>ROUND((F2328/4*5.5+F2328*2.7+F2328/4*10*1)*2,0)*C2328</f>
        <v>630233424</v>
      </c>
      <c r="I2328" s="26">
        <f t="shared" si="109"/>
        <v>573092256</v>
      </c>
      <c r="J2328" s="26"/>
      <c r="K2328" s="35">
        <f>MAX(G2328-MAX(G$5:G2327),0)</f>
        <v>3426</v>
      </c>
      <c r="L2328" s="35">
        <f>MAX(G$5:G2328)</f>
        <v>5447645</v>
      </c>
      <c r="M2328" s="3">
        <v>0.8</v>
      </c>
      <c r="N2328" s="38">
        <f>INT(B2328*0.2)</f>
        <v>17828659</v>
      </c>
      <c r="O2328" s="38">
        <f t="shared" si="110"/>
        <v>2269851</v>
      </c>
      <c r="P2328">
        <f>INT(L2328*2.5)</f>
        <v>13619112</v>
      </c>
      <c r="Q2328">
        <f>INT(L2328/4)</f>
        <v>1361911</v>
      </c>
      <c r="W2328" s="4" t="s">
        <v>8344</v>
      </c>
      <c r="X2328">
        <v>4</v>
      </c>
      <c r="Y2328" t="b">
        <f>IF(MOD(X2328,9)=0,N2328,IF(MOD(X2328,6)=0,N2328,IF(MOD(X2328,3)=0,N2328)))</f>
        <v>0</v>
      </c>
      <c r="Z2328" t="b">
        <f>IF(MOD(X2328,9)=0,O2328,IF(MOD(X2328,6)=0,O2328,IF(MOD(X2328,3)=0,O2328)))</f>
        <v>0</v>
      </c>
    </row>
    <row r="2329" spans="1:26">
      <c r="A2329" s="4" t="s">
        <v>2459</v>
      </c>
      <c r="B2329" s="3">
        <f>主线辅助!B2325</f>
        <v>89199358</v>
      </c>
      <c r="C2329" s="3">
        <v>8</v>
      </c>
      <c r="D2329" s="3">
        <v>108</v>
      </c>
      <c r="E2329" s="3">
        <v>3</v>
      </c>
      <c r="F2329" s="25">
        <f t="shared" si="108"/>
        <v>5994580</v>
      </c>
      <c r="G2329" s="25">
        <v>5451071</v>
      </c>
      <c r="H2329" s="26">
        <f>ROUND((F2329/4*5.5+F2329*2.7+F2329/4*10*1)*2,0)*C2329</f>
        <v>630629816</v>
      </c>
      <c r="I2329" s="26">
        <f t="shared" si="109"/>
        <v>573452672</v>
      </c>
      <c r="J2329" s="26"/>
      <c r="K2329" s="35">
        <f>MAX(G2329-MAX(G$5:G2328),0)</f>
        <v>3426</v>
      </c>
      <c r="L2329" s="35">
        <f>MAX(G$5:G2329)</f>
        <v>5451071</v>
      </c>
      <c r="M2329" s="3">
        <v>0.8</v>
      </c>
      <c r="N2329" s="38">
        <f>INT(B2329*0.2)</f>
        <v>17839871</v>
      </c>
      <c r="O2329" s="38">
        <f t="shared" si="110"/>
        <v>2271278</v>
      </c>
      <c r="P2329">
        <f>INT(L2329*2.5)</f>
        <v>13627677</v>
      </c>
      <c r="Q2329">
        <f>INT(L2329/4)</f>
        <v>1362767</v>
      </c>
      <c r="W2329" s="4" t="s">
        <v>8344</v>
      </c>
      <c r="X2329">
        <v>5</v>
      </c>
      <c r="Y2329" t="b">
        <f>IF(MOD(X2329,9)=0,N2329,IF(MOD(X2329,6)=0,N2329,IF(MOD(X2329,3)=0,N2329)))</f>
        <v>0</v>
      </c>
      <c r="Z2329" t="b">
        <f>IF(MOD(X2329,9)=0,O2329,IF(MOD(X2329,6)=0,O2329,IF(MOD(X2329,3)=0,O2329)))</f>
        <v>0</v>
      </c>
    </row>
    <row r="2330" spans="1:26">
      <c r="A2330" s="4" t="s">
        <v>2460</v>
      </c>
      <c r="B2330" s="3">
        <f>主线辅助!B2326</f>
        <v>89312287</v>
      </c>
      <c r="C2330" s="3">
        <v>8</v>
      </c>
      <c r="D2330" s="3">
        <v>108</v>
      </c>
      <c r="E2330" s="3">
        <v>3</v>
      </c>
      <c r="F2330" s="25">
        <f t="shared" si="108"/>
        <v>6002169</v>
      </c>
      <c r="G2330" s="25">
        <v>5457973</v>
      </c>
      <c r="H2330" s="26">
        <f>ROUND((F2330/4*5.5+F2330*2.7+F2330/4*10*1)*2,0)*C2330</f>
        <v>631428176</v>
      </c>
      <c r="I2330" s="26">
        <f t="shared" si="109"/>
        <v>574178760</v>
      </c>
      <c r="J2330" s="26"/>
      <c r="K2330" s="35">
        <f>MAX(G2330-MAX(G$5:G2329),0)</f>
        <v>6902</v>
      </c>
      <c r="L2330" s="35">
        <f>MAX(G$5:G2330)</f>
        <v>5457973</v>
      </c>
      <c r="M2330" s="3">
        <v>0.8</v>
      </c>
      <c r="N2330" s="38">
        <f>INT(B2330*0.2)</f>
        <v>17862457</v>
      </c>
      <c r="O2330" s="38">
        <f t="shared" si="110"/>
        <v>2274155</v>
      </c>
      <c r="P2330">
        <f>INT(L2330*2.5)</f>
        <v>13644932</v>
      </c>
      <c r="Q2330">
        <f>INT(L2330/4)</f>
        <v>1364493</v>
      </c>
      <c r="W2330" s="4" t="s">
        <v>8344</v>
      </c>
      <c r="X2330">
        <v>6</v>
      </c>
      <c r="Y2330">
        <f>IF(MOD(X2330,9)=0,N2330,IF(MOD(X2330,6)=0,N2330,IF(MOD(X2330,3)=0,N2330)))</f>
        <v>17862457</v>
      </c>
      <c r="Z2330">
        <f>IF(MOD(X2330,9)=0,O2330,IF(MOD(X2330,6)=0,O2330,IF(MOD(X2330,3)=0,O2330)))</f>
        <v>2274155</v>
      </c>
    </row>
    <row r="2331" spans="1:26">
      <c r="A2331" s="4" t="s">
        <v>2461</v>
      </c>
      <c r="B2331" s="3">
        <f>主线辅助!B2327</f>
        <v>89368416</v>
      </c>
      <c r="C2331" s="3">
        <v>8</v>
      </c>
      <c r="D2331" s="3">
        <v>108</v>
      </c>
      <c r="E2331" s="3">
        <v>3</v>
      </c>
      <c r="F2331" s="25">
        <f t="shared" si="108"/>
        <v>6005941</v>
      </c>
      <c r="G2331" s="25">
        <v>5461403</v>
      </c>
      <c r="H2331" s="26">
        <f>ROUND((F2331/4*5.5+F2331*2.7+F2331/4*10*1)*2,0)*C2331</f>
        <v>631824992</v>
      </c>
      <c r="I2331" s="26">
        <f t="shared" si="109"/>
        <v>574539592</v>
      </c>
      <c r="J2331" s="26"/>
      <c r="K2331" s="35">
        <f>MAX(G2331-MAX(G$5:G2330),0)</f>
        <v>3430</v>
      </c>
      <c r="L2331" s="35">
        <f>MAX(G$5:G2331)</f>
        <v>5461403</v>
      </c>
      <c r="M2331" s="3">
        <v>0.8</v>
      </c>
      <c r="N2331" s="38">
        <f>INT(B2331*0.2)</f>
        <v>17873683</v>
      </c>
      <c r="O2331" s="38">
        <f t="shared" si="110"/>
        <v>2275583</v>
      </c>
      <c r="P2331">
        <f>INT(L2331*2.5)</f>
        <v>13653507</v>
      </c>
      <c r="Q2331">
        <f>INT(L2331/4)</f>
        <v>1365350</v>
      </c>
      <c r="W2331" s="4" t="s">
        <v>8344</v>
      </c>
      <c r="X2331">
        <v>7</v>
      </c>
      <c r="Y2331" t="b">
        <f>IF(MOD(X2331,9)=0,N2331,IF(MOD(X2331,6)=0,N2331,IF(MOD(X2331,3)=0,N2331)))</f>
        <v>0</v>
      </c>
      <c r="Z2331" t="b">
        <f>IF(MOD(X2331,9)=0,O2331,IF(MOD(X2331,6)=0,O2331,IF(MOD(X2331,3)=0,O2331)))</f>
        <v>0</v>
      </c>
    </row>
    <row r="2332" spans="1:26">
      <c r="A2332" s="4" t="s">
        <v>2462</v>
      </c>
      <c r="B2332" s="3">
        <f>主线辅助!B2328</f>
        <v>89424547</v>
      </c>
      <c r="C2332" s="3">
        <v>8</v>
      </c>
      <c r="D2332" s="3">
        <v>108</v>
      </c>
      <c r="E2332" s="3">
        <v>3</v>
      </c>
      <c r="F2332" s="25">
        <f t="shared" si="108"/>
        <v>6009714</v>
      </c>
      <c r="G2332" s="25">
        <v>5464833</v>
      </c>
      <c r="H2332" s="26">
        <f>ROUND((F2332/4*5.5+F2332*2.7+F2332/4*10*1)*2,0)*C2332</f>
        <v>632221912</v>
      </c>
      <c r="I2332" s="26">
        <f t="shared" si="109"/>
        <v>574900432</v>
      </c>
      <c r="J2332" s="26"/>
      <c r="K2332" s="35">
        <f>MAX(G2332-MAX(G$5:G2331),0)</f>
        <v>3430</v>
      </c>
      <c r="L2332" s="35">
        <f>MAX(G$5:G2332)</f>
        <v>5464833</v>
      </c>
      <c r="M2332" s="3">
        <v>0.8</v>
      </c>
      <c r="N2332" s="38">
        <f>INT(B2332*0.2)</f>
        <v>17884909</v>
      </c>
      <c r="O2332" s="38">
        <f t="shared" si="110"/>
        <v>2277013</v>
      </c>
      <c r="P2332">
        <f>INT(L2332*2.5)</f>
        <v>13662082</v>
      </c>
      <c r="Q2332">
        <f>INT(L2332/4)</f>
        <v>1366208</v>
      </c>
      <c r="W2332" s="4" t="s">
        <v>8344</v>
      </c>
      <c r="X2332">
        <v>8</v>
      </c>
      <c r="Y2332" t="b">
        <f>IF(MOD(X2332,9)=0,N2332,IF(MOD(X2332,6)=0,N2332,IF(MOD(X2332,3)=0,N2332)))</f>
        <v>0</v>
      </c>
      <c r="Z2332" t="b">
        <f>IF(MOD(X2332,9)=0,O2332,IF(MOD(X2332,6)=0,O2332,IF(MOD(X2332,3)=0,O2332)))</f>
        <v>0</v>
      </c>
    </row>
    <row r="2333" spans="1:26">
      <c r="A2333" s="4" t="s">
        <v>2463</v>
      </c>
      <c r="B2333" s="3">
        <f>主线辅助!B2329</f>
        <v>89537687</v>
      </c>
      <c r="C2333" s="3">
        <v>8</v>
      </c>
      <c r="D2333" s="3">
        <v>108</v>
      </c>
      <c r="E2333" s="3">
        <v>3</v>
      </c>
      <c r="F2333" s="25">
        <f t="shared" si="108"/>
        <v>6017317</v>
      </c>
      <c r="G2333" s="25">
        <v>5471747</v>
      </c>
      <c r="H2333" s="26">
        <f>ROUND((F2333/4*5.5+F2333*2.7+F2333/4*10*1)*2,0)*C2333</f>
        <v>633021752</v>
      </c>
      <c r="I2333" s="26">
        <f t="shared" si="109"/>
        <v>575627784</v>
      </c>
      <c r="J2333" s="26"/>
      <c r="K2333" s="35">
        <f>MAX(G2333-MAX(G$5:G2332),0)</f>
        <v>6914</v>
      </c>
      <c r="L2333" s="35">
        <f>MAX(G$5:G2333)</f>
        <v>5471747</v>
      </c>
      <c r="M2333" s="3">
        <v>0.8</v>
      </c>
      <c r="N2333" s="38">
        <f>INT(B2333*0.2)</f>
        <v>17907537</v>
      </c>
      <c r="O2333" s="38">
        <f t="shared" si="110"/>
        <v>2279893</v>
      </c>
      <c r="P2333">
        <f>INT(L2333*2.5)</f>
        <v>13679367</v>
      </c>
      <c r="Q2333">
        <f>INT(L2333/4)</f>
        <v>1367936</v>
      </c>
      <c r="W2333" s="4" t="s">
        <v>8344</v>
      </c>
      <c r="X2333">
        <v>9</v>
      </c>
      <c r="Y2333">
        <f>IF(MOD(X2333,9)=0,N2333,IF(MOD(X2333,6)=0,N2333,IF(MOD(X2333,3)=0,N2333)))</f>
        <v>17907537</v>
      </c>
      <c r="Z2333">
        <f>IF(MOD(X2333,9)=0,O2333,IF(MOD(X2333,6)=0,O2333,IF(MOD(X2333,3)=0,O2333)))</f>
        <v>2279893</v>
      </c>
    </row>
    <row r="2334" spans="1:26">
      <c r="A2334" s="4" t="s">
        <v>474</v>
      </c>
      <c r="B2334" s="3">
        <f>主线辅助!B2330</f>
        <v>89593876</v>
      </c>
      <c r="C2334" s="3">
        <v>8</v>
      </c>
      <c r="D2334" s="3">
        <v>108</v>
      </c>
      <c r="E2334" s="3">
        <v>3</v>
      </c>
      <c r="F2334" s="25">
        <f t="shared" si="108"/>
        <v>6021093</v>
      </c>
      <c r="G2334" s="25">
        <v>5475181</v>
      </c>
      <c r="H2334" s="26">
        <f>ROUND((F2334/4*5.5+F2334*2.7+F2334/4*10*1)*2,0)*C2334</f>
        <v>633418984</v>
      </c>
      <c r="I2334" s="26">
        <f t="shared" si="109"/>
        <v>575989040</v>
      </c>
      <c r="J2334" s="26"/>
      <c r="K2334" s="35">
        <f>MAX(G2334-MAX(G$5:G2333),0)</f>
        <v>3434</v>
      </c>
      <c r="L2334" s="35">
        <f>MAX(G$5:G2334)</f>
        <v>5475181</v>
      </c>
      <c r="M2334" s="3">
        <v>0.8</v>
      </c>
      <c r="N2334" s="38">
        <f>INT(B2334*0.2)</f>
        <v>17918775</v>
      </c>
      <c r="O2334" s="38">
        <f t="shared" si="110"/>
        <v>2281325</v>
      </c>
      <c r="P2334">
        <f>INT(L2334*2.5)</f>
        <v>13687952</v>
      </c>
      <c r="Q2334">
        <f>INT(L2334/4)</f>
        <v>1368795</v>
      </c>
      <c r="W2334" s="4" t="s">
        <v>8344</v>
      </c>
      <c r="X2334">
        <v>10</v>
      </c>
      <c r="Y2334" t="b">
        <f>IF(MOD(X2334,9)=0,N2334,IF(MOD(X2334,6)=0,N2334,IF(MOD(X2334,3)=0,N2334)))</f>
        <v>0</v>
      </c>
      <c r="Z2334" t="b">
        <f>IF(MOD(X2334,9)=0,O2334,IF(MOD(X2334,6)=0,O2334,IF(MOD(X2334,3)=0,O2334)))</f>
        <v>0</v>
      </c>
    </row>
    <row r="2335" spans="1:26">
      <c r="A2335" s="4" t="s">
        <v>2464</v>
      </c>
      <c r="B2335" s="3">
        <f>主线辅助!B2331</f>
        <v>89943542</v>
      </c>
      <c r="C2335" s="3">
        <v>8</v>
      </c>
      <c r="D2335" s="3">
        <v>108</v>
      </c>
      <c r="E2335" s="3">
        <v>3</v>
      </c>
      <c r="F2335" s="25">
        <f t="shared" si="108"/>
        <v>6044592</v>
      </c>
      <c r="G2335" s="25">
        <v>5496549</v>
      </c>
      <c r="H2335" s="26">
        <f>ROUND((F2335/4*5.5+F2335*2.7+F2335/4*10*1)*2,0)*C2335</f>
        <v>635891080</v>
      </c>
      <c r="I2335" s="26">
        <f t="shared" si="109"/>
        <v>578236952</v>
      </c>
      <c r="J2335" s="26"/>
      <c r="K2335" s="35">
        <f>MAX(G2335-MAX(G$5:G2334),0)</f>
        <v>21368</v>
      </c>
      <c r="L2335" s="35">
        <f>MAX(G$5:G2335)</f>
        <v>5496549</v>
      </c>
      <c r="M2335" s="3">
        <v>0.8</v>
      </c>
      <c r="N2335" s="38">
        <f>INT(B2335*0.2)</f>
        <v>17988708</v>
      </c>
      <c r="O2335" s="38">
        <f t="shared" si="110"/>
        <v>2290228</v>
      </c>
      <c r="P2335">
        <f>INT(L2335*2.5)</f>
        <v>13741372</v>
      </c>
      <c r="Q2335">
        <f>INT(L2335/4)</f>
        <v>1374137</v>
      </c>
      <c r="W2335" s="4" t="s">
        <v>8345</v>
      </c>
      <c r="X2335">
        <v>1</v>
      </c>
      <c r="Y2335" t="b">
        <f>IF(MOD(X2335,9)=0,N2335,IF(MOD(X2335,6)=0,N2335,IF(MOD(X2335,3)=0,N2335)))</f>
        <v>0</v>
      </c>
      <c r="Z2335" t="b">
        <f>IF(MOD(X2335,9)=0,O2335,IF(MOD(X2335,6)=0,O2335,IF(MOD(X2335,3)=0,O2335)))</f>
        <v>0</v>
      </c>
    </row>
    <row r="2336" spans="1:26">
      <c r="A2336" s="4" t="s">
        <v>2465</v>
      </c>
      <c r="B2336" s="3">
        <f>主线辅助!B2332</f>
        <v>89999788</v>
      </c>
      <c r="C2336" s="3">
        <v>8</v>
      </c>
      <c r="D2336" s="3">
        <v>108</v>
      </c>
      <c r="E2336" s="3">
        <v>3</v>
      </c>
      <c r="F2336" s="25">
        <f t="shared" si="108"/>
        <v>6048372</v>
      </c>
      <c r="G2336" s="25">
        <v>5499986</v>
      </c>
      <c r="H2336" s="26">
        <f>ROUND((F2336/4*5.5+F2336*2.7+F2336/4*10*1)*2,0)*C2336</f>
        <v>636288736</v>
      </c>
      <c r="I2336" s="26">
        <f t="shared" si="109"/>
        <v>578598528</v>
      </c>
      <c r="J2336" s="26"/>
      <c r="K2336" s="35">
        <f>MAX(G2336-MAX(G$5:G2335),0)</f>
        <v>3437</v>
      </c>
      <c r="L2336" s="35">
        <f>MAX(G$5:G2336)</f>
        <v>5499986</v>
      </c>
      <c r="M2336" s="3">
        <v>0.8</v>
      </c>
      <c r="N2336" s="38">
        <f>INT(B2336*0.2)</f>
        <v>17999957</v>
      </c>
      <c r="O2336" s="38">
        <f t="shared" si="110"/>
        <v>2291660</v>
      </c>
      <c r="P2336">
        <f>INT(L2336*2.5)</f>
        <v>13749965</v>
      </c>
      <c r="Q2336">
        <f>INT(L2336/4)</f>
        <v>1374996</v>
      </c>
      <c r="W2336" s="4" t="s">
        <v>8345</v>
      </c>
      <c r="X2336">
        <v>2</v>
      </c>
      <c r="Y2336" t="b">
        <f>IF(MOD(X2336,9)=0,N2336,IF(MOD(X2336,6)=0,N2336,IF(MOD(X2336,3)=0,N2336)))</f>
        <v>0</v>
      </c>
      <c r="Z2336" t="b">
        <f>IF(MOD(X2336,9)=0,O2336,IF(MOD(X2336,6)=0,O2336,IF(MOD(X2336,3)=0,O2336)))</f>
        <v>0</v>
      </c>
    </row>
    <row r="2337" spans="1:26">
      <c r="A2337" s="4" t="s">
        <v>2466</v>
      </c>
      <c r="B2337" s="3">
        <f>主线辅助!B2333</f>
        <v>90113236</v>
      </c>
      <c r="C2337" s="3">
        <v>8</v>
      </c>
      <c r="D2337" s="3">
        <v>108</v>
      </c>
      <c r="E2337" s="3">
        <v>3</v>
      </c>
      <c r="F2337" s="25">
        <f t="shared" si="108"/>
        <v>6055997</v>
      </c>
      <c r="G2337" s="25">
        <v>5506919</v>
      </c>
      <c r="H2337" s="26">
        <f>ROUND((F2337/4*5.5+F2337*2.7+F2337/4*10*1)*2,0)*C2337</f>
        <v>637090888</v>
      </c>
      <c r="I2337" s="26">
        <f t="shared" si="109"/>
        <v>579327880</v>
      </c>
      <c r="J2337" s="26"/>
      <c r="K2337" s="35">
        <f>MAX(G2337-MAX(G$5:G2336),0)</f>
        <v>6933</v>
      </c>
      <c r="L2337" s="35">
        <f>MAX(G$5:G2337)</f>
        <v>5506919</v>
      </c>
      <c r="M2337" s="3">
        <v>0.8</v>
      </c>
      <c r="N2337" s="38">
        <f>INT(B2337*0.2)</f>
        <v>18022647</v>
      </c>
      <c r="O2337" s="38">
        <f t="shared" si="110"/>
        <v>2294548</v>
      </c>
      <c r="P2337">
        <f>INT(L2337*2.5)</f>
        <v>13767297</v>
      </c>
      <c r="Q2337">
        <f>INT(L2337/4)</f>
        <v>1376729</v>
      </c>
      <c r="W2337" s="4" t="s">
        <v>8345</v>
      </c>
      <c r="X2337">
        <v>3</v>
      </c>
      <c r="Y2337">
        <f>IF(MOD(X2337,9)=0,N2337,IF(MOD(X2337,6)=0,N2337,IF(MOD(X2337,3)=0,N2337)))</f>
        <v>18022647</v>
      </c>
      <c r="Z2337">
        <f>IF(MOD(X2337,9)=0,O2337,IF(MOD(X2337,6)=0,O2337,IF(MOD(X2337,3)=0,O2337)))</f>
        <v>2294548</v>
      </c>
    </row>
    <row r="2338" spans="1:26">
      <c r="A2338" s="4" t="s">
        <v>2467</v>
      </c>
      <c r="B2338" s="3">
        <f>主线辅助!B2334</f>
        <v>90169539</v>
      </c>
      <c r="C2338" s="3">
        <v>8</v>
      </c>
      <c r="D2338" s="3">
        <v>108</v>
      </c>
      <c r="E2338" s="3">
        <v>3</v>
      </c>
      <c r="F2338" s="25">
        <f t="shared" si="108"/>
        <v>6059780</v>
      </c>
      <c r="G2338" s="25">
        <v>5510360</v>
      </c>
      <c r="H2338" s="26">
        <f>ROUND((F2338/4*5.5+F2338*2.7+F2338/4*10*1)*2,0)*C2338</f>
        <v>637488856</v>
      </c>
      <c r="I2338" s="26">
        <f t="shared" si="109"/>
        <v>579689872</v>
      </c>
      <c r="J2338" s="26"/>
      <c r="K2338" s="35">
        <f>MAX(G2338-MAX(G$5:G2337),0)</f>
        <v>3441</v>
      </c>
      <c r="L2338" s="35">
        <f>MAX(G$5:G2338)</f>
        <v>5510360</v>
      </c>
      <c r="M2338" s="3">
        <v>0.8</v>
      </c>
      <c r="N2338" s="38">
        <f>INT(B2338*0.2)</f>
        <v>18033907</v>
      </c>
      <c r="O2338" s="38">
        <f t="shared" si="110"/>
        <v>2295983</v>
      </c>
      <c r="P2338">
        <f>INT(L2338*2.5)</f>
        <v>13775900</v>
      </c>
      <c r="Q2338">
        <f>INT(L2338/4)</f>
        <v>1377590</v>
      </c>
      <c r="W2338" s="4" t="s">
        <v>8345</v>
      </c>
      <c r="X2338">
        <v>4</v>
      </c>
      <c r="Y2338" t="b">
        <f>IF(MOD(X2338,9)=0,N2338,IF(MOD(X2338,6)=0,N2338,IF(MOD(X2338,3)=0,N2338)))</f>
        <v>0</v>
      </c>
      <c r="Z2338" t="b">
        <f>IF(MOD(X2338,9)=0,O2338,IF(MOD(X2338,6)=0,O2338,IF(MOD(X2338,3)=0,O2338)))</f>
        <v>0</v>
      </c>
    </row>
    <row r="2339" spans="1:26">
      <c r="A2339" s="4" t="s">
        <v>2468</v>
      </c>
      <c r="B2339" s="3">
        <f>主线辅助!B2335</f>
        <v>90225850</v>
      </c>
      <c r="C2339" s="3">
        <v>8</v>
      </c>
      <c r="D2339" s="3">
        <v>108</v>
      </c>
      <c r="E2339" s="3">
        <v>3</v>
      </c>
      <c r="F2339" s="25">
        <f t="shared" si="108"/>
        <v>6063565</v>
      </c>
      <c r="G2339" s="25">
        <v>5513801</v>
      </c>
      <c r="H2339" s="26">
        <f>ROUND((F2339/4*5.5+F2339*2.7+F2339/4*10*1)*2,0)*C2339</f>
        <v>637887040</v>
      </c>
      <c r="I2339" s="26">
        <f t="shared" si="109"/>
        <v>580051864</v>
      </c>
      <c r="J2339" s="26"/>
      <c r="K2339" s="35">
        <f>MAX(G2339-MAX(G$5:G2338),0)</f>
        <v>3441</v>
      </c>
      <c r="L2339" s="35">
        <f>MAX(G$5:G2339)</f>
        <v>5513801</v>
      </c>
      <c r="M2339" s="3">
        <v>0.8</v>
      </c>
      <c r="N2339" s="38">
        <f>INT(B2339*0.2)</f>
        <v>18045170</v>
      </c>
      <c r="O2339" s="38">
        <f t="shared" si="110"/>
        <v>2297416</v>
      </c>
      <c r="P2339">
        <f>INT(L2339*2.5)</f>
        <v>13784502</v>
      </c>
      <c r="Q2339">
        <f>INT(L2339/4)</f>
        <v>1378450</v>
      </c>
      <c r="W2339" s="4" t="s">
        <v>8345</v>
      </c>
      <c r="X2339">
        <v>5</v>
      </c>
      <c r="Y2339" t="b">
        <f>IF(MOD(X2339,9)=0,N2339,IF(MOD(X2339,6)=0,N2339,IF(MOD(X2339,3)=0,N2339)))</f>
        <v>0</v>
      </c>
      <c r="Z2339" t="b">
        <f>IF(MOD(X2339,9)=0,O2339,IF(MOD(X2339,6)=0,O2339,IF(MOD(X2339,3)=0,O2339)))</f>
        <v>0</v>
      </c>
    </row>
    <row r="2340" spans="1:26">
      <c r="A2340" s="4" t="s">
        <v>2469</v>
      </c>
      <c r="B2340" s="3">
        <f>主线辅助!B2336</f>
        <v>90339514</v>
      </c>
      <c r="C2340" s="3">
        <v>8</v>
      </c>
      <c r="D2340" s="3">
        <v>108</v>
      </c>
      <c r="E2340" s="3">
        <v>3</v>
      </c>
      <c r="F2340" s="25">
        <f t="shared" si="108"/>
        <v>6071203</v>
      </c>
      <c r="G2340" s="25">
        <v>5520748</v>
      </c>
      <c r="H2340" s="26">
        <f>ROUND((F2340/4*5.5+F2340*2.7+F2340/4*10*1)*2,0)*C2340</f>
        <v>638690552</v>
      </c>
      <c r="I2340" s="26">
        <f t="shared" si="109"/>
        <v>580782688</v>
      </c>
      <c r="J2340" s="26"/>
      <c r="K2340" s="35">
        <f>MAX(G2340-MAX(G$5:G2339),0)</f>
        <v>6947</v>
      </c>
      <c r="L2340" s="35">
        <f>MAX(G$5:G2340)</f>
        <v>5520748</v>
      </c>
      <c r="M2340" s="3">
        <v>0.8</v>
      </c>
      <c r="N2340" s="38">
        <f>INT(B2340*0.2)</f>
        <v>18067902</v>
      </c>
      <c r="O2340" s="38">
        <f t="shared" si="110"/>
        <v>2300311</v>
      </c>
      <c r="P2340">
        <f>INT(L2340*2.5)</f>
        <v>13801870</v>
      </c>
      <c r="Q2340">
        <f>INT(L2340/4)</f>
        <v>1380187</v>
      </c>
      <c r="W2340" s="4" t="s">
        <v>8345</v>
      </c>
      <c r="X2340">
        <v>6</v>
      </c>
      <c r="Y2340">
        <f>IF(MOD(X2340,9)=0,N2340,IF(MOD(X2340,6)=0,N2340,IF(MOD(X2340,3)=0,N2340)))</f>
        <v>18067902</v>
      </c>
      <c r="Z2340">
        <f>IF(MOD(X2340,9)=0,O2340,IF(MOD(X2340,6)=0,O2340,IF(MOD(X2340,3)=0,O2340)))</f>
        <v>2300311</v>
      </c>
    </row>
    <row r="2341" spans="1:26">
      <c r="A2341" s="4" t="s">
        <v>2470</v>
      </c>
      <c r="B2341" s="3">
        <f>主线辅助!B2337</f>
        <v>90395888</v>
      </c>
      <c r="C2341" s="3">
        <v>8</v>
      </c>
      <c r="D2341" s="3">
        <v>108</v>
      </c>
      <c r="E2341" s="3">
        <v>3</v>
      </c>
      <c r="F2341" s="25">
        <f t="shared" si="108"/>
        <v>6074992</v>
      </c>
      <c r="G2341" s="25">
        <v>5524193</v>
      </c>
      <c r="H2341" s="26">
        <f>ROUND((F2341/4*5.5+F2341*2.7+F2341/4*10*1)*2,0)*C2341</f>
        <v>639089160</v>
      </c>
      <c r="I2341" s="26">
        <f t="shared" si="109"/>
        <v>581145104</v>
      </c>
      <c r="J2341" s="26"/>
      <c r="K2341" s="35">
        <f>MAX(G2341-MAX(G$5:G2340),0)</f>
        <v>3445</v>
      </c>
      <c r="L2341" s="35">
        <f>MAX(G$5:G2341)</f>
        <v>5524193</v>
      </c>
      <c r="M2341" s="3">
        <v>0.8</v>
      </c>
      <c r="N2341" s="38">
        <f>INT(B2341*0.2)</f>
        <v>18079177</v>
      </c>
      <c r="O2341" s="38">
        <f t="shared" si="110"/>
        <v>2301746</v>
      </c>
      <c r="P2341">
        <f>INT(L2341*2.5)</f>
        <v>13810482</v>
      </c>
      <c r="Q2341">
        <f>INT(L2341/4)</f>
        <v>1381048</v>
      </c>
      <c r="W2341" s="4" t="s">
        <v>8345</v>
      </c>
      <c r="X2341">
        <v>7</v>
      </c>
      <c r="Y2341" t="b">
        <f>IF(MOD(X2341,9)=0,N2341,IF(MOD(X2341,6)=0,N2341,IF(MOD(X2341,3)=0,N2341)))</f>
        <v>0</v>
      </c>
      <c r="Z2341" t="b">
        <f>IF(MOD(X2341,9)=0,O2341,IF(MOD(X2341,6)=0,O2341,IF(MOD(X2341,3)=0,O2341)))</f>
        <v>0</v>
      </c>
    </row>
    <row r="2342" spans="1:26">
      <c r="A2342" s="4" t="s">
        <v>2471</v>
      </c>
      <c r="B2342" s="3">
        <f>主线辅助!B2338</f>
        <v>90452265</v>
      </c>
      <c r="C2342" s="3">
        <v>8</v>
      </c>
      <c r="D2342" s="3">
        <v>108</v>
      </c>
      <c r="E2342" s="3">
        <v>3</v>
      </c>
      <c r="F2342" s="25">
        <f t="shared" si="108"/>
        <v>6078781</v>
      </c>
      <c r="G2342" s="25">
        <v>5527638</v>
      </c>
      <c r="H2342" s="26">
        <f>ROUND((F2342/4*5.5+F2342*2.7+F2342/4*10*1)*2,0)*C2342</f>
        <v>639487760</v>
      </c>
      <c r="I2342" s="26">
        <f t="shared" si="109"/>
        <v>581507520</v>
      </c>
      <c r="J2342" s="26"/>
      <c r="K2342" s="35">
        <f>MAX(G2342-MAX(G$5:G2341),0)</f>
        <v>3445</v>
      </c>
      <c r="L2342" s="35">
        <f>MAX(G$5:G2342)</f>
        <v>5527638</v>
      </c>
      <c r="M2342" s="3">
        <v>0.8</v>
      </c>
      <c r="N2342" s="38">
        <f>INT(B2342*0.2)</f>
        <v>18090453</v>
      </c>
      <c r="O2342" s="38">
        <f t="shared" si="110"/>
        <v>2303182</v>
      </c>
      <c r="P2342">
        <f>INT(L2342*2.5)</f>
        <v>13819095</v>
      </c>
      <c r="Q2342">
        <f>INT(L2342/4)</f>
        <v>1381909</v>
      </c>
      <c r="W2342" s="4" t="s">
        <v>8345</v>
      </c>
      <c r="X2342">
        <v>8</v>
      </c>
      <c r="Y2342" t="b">
        <f>IF(MOD(X2342,9)=0,N2342,IF(MOD(X2342,6)=0,N2342,IF(MOD(X2342,3)=0,N2342)))</f>
        <v>0</v>
      </c>
      <c r="Z2342" t="b">
        <f>IF(MOD(X2342,9)=0,O2342,IF(MOD(X2342,6)=0,O2342,IF(MOD(X2342,3)=0,O2342)))</f>
        <v>0</v>
      </c>
    </row>
    <row r="2343" spans="1:26">
      <c r="A2343" s="4" t="s">
        <v>2472</v>
      </c>
      <c r="B2343" s="3">
        <f>主线辅助!B2339</f>
        <v>90566140</v>
      </c>
      <c r="C2343" s="3">
        <v>8</v>
      </c>
      <c r="D2343" s="3">
        <v>108</v>
      </c>
      <c r="E2343" s="3">
        <v>3</v>
      </c>
      <c r="F2343" s="25">
        <f t="shared" si="108"/>
        <v>6086434</v>
      </c>
      <c r="G2343" s="25">
        <v>5534597</v>
      </c>
      <c r="H2343" s="26">
        <f>ROUND((F2343/4*5.5+F2343*2.7+F2343/4*10*1)*2,0)*C2343</f>
        <v>640292856</v>
      </c>
      <c r="I2343" s="26">
        <f t="shared" si="109"/>
        <v>582239608</v>
      </c>
      <c r="J2343" s="26"/>
      <c r="K2343" s="35">
        <f>MAX(G2343-MAX(G$5:G2342),0)</f>
        <v>6959</v>
      </c>
      <c r="L2343" s="35">
        <f>MAX(G$5:G2343)</f>
        <v>5534597</v>
      </c>
      <c r="M2343" s="3">
        <v>0.8</v>
      </c>
      <c r="N2343" s="38">
        <f>INT(B2343*0.2)</f>
        <v>18113228</v>
      </c>
      <c r="O2343" s="38">
        <f t="shared" si="110"/>
        <v>2306081</v>
      </c>
      <c r="P2343">
        <f>INT(L2343*2.5)</f>
        <v>13836492</v>
      </c>
      <c r="Q2343">
        <f>INT(L2343/4)</f>
        <v>1383649</v>
      </c>
      <c r="W2343" s="4" t="s">
        <v>8345</v>
      </c>
      <c r="X2343">
        <v>9</v>
      </c>
      <c r="Y2343">
        <f>IF(MOD(X2343,9)=0,N2343,IF(MOD(X2343,6)=0,N2343,IF(MOD(X2343,3)=0,N2343)))</f>
        <v>18113228</v>
      </c>
      <c r="Z2343">
        <f>IF(MOD(X2343,9)=0,O2343,IF(MOD(X2343,6)=0,O2343,IF(MOD(X2343,3)=0,O2343)))</f>
        <v>2306081</v>
      </c>
    </row>
    <row r="2344" spans="1:26">
      <c r="A2344" s="4" t="s">
        <v>476</v>
      </c>
      <c r="B2344" s="3">
        <f>主线辅助!B2340</f>
        <v>90622580</v>
      </c>
      <c r="C2344" s="3">
        <v>8</v>
      </c>
      <c r="D2344" s="3">
        <v>108</v>
      </c>
      <c r="E2344" s="3">
        <v>3</v>
      </c>
      <c r="F2344" s="25">
        <f t="shared" si="108"/>
        <v>6090227</v>
      </c>
      <c r="G2344" s="25">
        <v>5538046</v>
      </c>
      <c r="H2344" s="26">
        <f>ROUND((F2344/4*5.5+F2344*2.7+F2344/4*10*1)*2,0)*C2344</f>
        <v>640691880</v>
      </c>
      <c r="I2344" s="26">
        <f t="shared" si="109"/>
        <v>582602440</v>
      </c>
      <c r="J2344" s="26"/>
      <c r="K2344" s="35">
        <f>MAX(G2344-MAX(G$5:G2343),0)</f>
        <v>3449</v>
      </c>
      <c r="L2344" s="35">
        <f>MAX(G$5:G2344)</f>
        <v>5538046</v>
      </c>
      <c r="M2344" s="3">
        <v>0.8</v>
      </c>
      <c r="N2344" s="38">
        <f>INT(B2344*0.2)</f>
        <v>18124516</v>
      </c>
      <c r="O2344" s="38">
        <f t="shared" si="110"/>
        <v>2307518</v>
      </c>
      <c r="P2344">
        <f>INT(L2344*2.5)</f>
        <v>13845115</v>
      </c>
      <c r="Q2344">
        <f>INT(L2344/4)</f>
        <v>1384511</v>
      </c>
      <c r="W2344" s="4" t="s">
        <v>8345</v>
      </c>
      <c r="X2344">
        <v>10</v>
      </c>
      <c r="Y2344" t="b">
        <f>IF(MOD(X2344,9)=0,N2344,IF(MOD(X2344,6)=0,N2344,IF(MOD(X2344,3)=0,N2344)))</f>
        <v>0</v>
      </c>
      <c r="Z2344" t="b">
        <f>IF(MOD(X2344,9)=0,O2344,IF(MOD(X2344,6)=0,O2344,IF(MOD(X2344,3)=0,O2344)))</f>
        <v>0</v>
      </c>
    </row>
    <row r="2345" spans="1:26">
      <c r="A2345" s="4" t="s">
        <v>2473</v>
      </c>
      <c r="B2345" s="3">
        <f>主线辅助!B2341</f>
        <v>90974312</v>
      </c>
      <c r="C2345" s="3">
        <v>8</v>
      </c>
      <c r="D2345" s="3">
        <v>108</v>
      </c>
      <c r="E2345" s="3">
        <v>3</v>
      </c>
      <c r="F2345" s="25">
        <f t="shared" si="108"/>
        <v>6113865</v>
      </c>
      <c r="G2345" s="25">
        <v>5559541</v>
      </c>
      <c r="H2345" s="26">
        <f>ROUND((F2345/4*5.5+F2345*2.7+F2345/4*10*1)*2,0)*C2345</f>
        <v>643178600</v>
      </c>
      <c r="I2345" s="26">
        <f t="shared" si="109"/>
        <v>584863712</v>
      </c>
      <c r="J2345" s="26"/>
      <c r="K2345" s="35">
        <f>MAX(G2345-MAX(G$5:G2344),0)</f>
        <v>21495</v>
      </c>
      <c r="L2345" s="35">
        <f>MAX(G$5:G2345)</f>
        <v>5559541</v>
      </c>
      <c r="M2345" s="3">
        <v>0.8</v>
      </c>
      <c r="N2345" s="38">
        <f>INT(B2345*0.2)</f>
        <v>18194862</v>
      </c>
      <c r="O2345" s="38">
        <f t="shared" si="110"/>
        <v>2316475</v>
      </c>
      <c r="P2345">
        <f>INT(L2345*2.5)</f>
        <v>13898852</v>
      </c>
      <c r="Q2345">
        <f>INT(L2345/4)</f>
        <v>1389885</v>
      </c>
      <c r="W2345" s="4" t="s">
        <v>8346</v>
      </c>
      <c r="X2345">
        <v>1</v>
      </c>
      <c r="Y2345" t="b">
        <f>IF(MOD(X2345,9)=0,N2345,IF(MOD(X2345,6)=0,N2345,IF(MOD(X2345,3)=0,N2345)))</f>
        <v>0</v>
      </c>
      <c r="Z2345" t="b">
        <f>IF(MOD(X2345,9)=0,O2345,IF(MOD(X2345,6)=0,O2345,IF(MOD(X2345,3)=0,O2345)))</f>
        <v>0</v>
      </c>
    </row>
    <row r="2346" spans="1:26">
      <c r="A2346" s="4" t="s">
        <v>2474</v>
      </c>
      <c r="B2346" s="3">
        <f>主线辅助!B2342</f>
        <v>91030810</v>
      </c>
      <c r="C2346" s="3">
        <v>8</v>
      </c>
      <c r="D2346" s="3">
        <v>108</v>
      </c>
      <c r="E2346" s="3">
        <v>3</v>
      </c>
      <c r="F2346" s="25">
        <f t="shared" si="108"/>
        <v>6117661</v>
      </c>
      <c r="G2346" s="25">
        <v>5562993</v>
      </c>
      <c r="H2346" s="26">
        <f>ROUND((F2346/4*5.5+F2346*2.7+F2346/4*10*1)*2,0)*C2346</f>
        <v>643577936</v>
      </c>
      <c r="I2346" s="26">
        <f t="shared" si="109"/>
        <v>585226864</v>
      </c>
      <c r="J2346" s="26"/>
      <c r="K2346" s="35">
        <f>MAX(G2346-MAX(G$5:G2345),0)</f>
        <v>3452</v>
      </c>
      <c r="L2346" s="35">
        <f>MAX(G$5:G2346)</f>
        <v>5562993</v>
      </c>
      <c r="M2346" s="3">
        <v>0.8</v>
      </c>
      <c r="N2346" s="38">
        <f>INT(B2346*0.2)</f>
        <v>18206162</v>
      </c>
      <c r="O2346" s="38">
        <f t="shared" si="110"/>
        <v>2317913</v>
      </c>
      <c r="P2346">
        <f>INT(L2346*2.5)</f>
        <v>13907482</v>
      </c>
      <c r="Q2346">
        <f>INT(L2346/4)</f>
        <v>1390748</v>
      </c>
      <c r="W2346" s="4" t="s">
        <v>8346</v>
      </c>
      <c r="X2346">
        <v>2</v>
      </c>
      <c r="Y2346" t="b">
        <f>IF(MOD(X2346,9)=0,N2346,IF(MOD(X2346,6)=0,N2346,IF(MOD(X2346,3)=0,N2346)))</f>
        <v>0</v>
      </c>
      <c r="Z2346" t="b">
        <f>IF(MOD(X2346,9)=0,O2346,IF(MOD(X2346,6)=0,O2346,IF(MOD(X2346,3)=0,O2346)))</f>
        <v>0</v>
      </c>
    </row>
    <row r="2347" spans="1:26">
      <c r="A2347" s="4" t="s">
        <v>2475</v>
      </c>
      <c r="B2347" s="3">
        <f>主线辅助!B2343</f>
        <v>91144999</v>
      </c>
      <c r="C2347" s="3">
        <v>8</v>
      </c>
      <c r="D2347" s="3">
        <v>108</v>
      </c>
      <c r="E2347" s="3">
        <v>3</v>
      </c>
      <c r="F2347" s="25">
        <f t="shared" si="108"/>
        <v>6125335</v>
      </c>
      <c r="G2347" s="25">
        <v>5569972</v>
      </c>
      <c r="H2347" s="26">
        <f>ROUND((F2347/4*5.5+F2347*2.7+F2347/4*10*1)*2,0)*C2347</f>
        <v>644385240</v>
      </c>
      <c r="I2347" s="26">
        <f t="shared" si="109"/>
        <v>585961056</v>
      </c>
      <c r="J2347" s="26"/>
      <c r="K2347" s="35">
        <f>MAX(G2347-MAX(G$5:G2346),0)</f>
        <v>6979</v>
      </c>
      <c r="L2347" s="35">
        <f>MAX(G$5:G2347)</f>
        <v>5569972</v>
      </c>
      <c r="M2347" s="3">
        <v>0.8</v>
      </c>
      <c r="N2347" s="38">
        <f>INT(B2347*0.2)</f>
        <v>18228999</v>
      </c>
      <c r="O2347" s="38">
        <f t="shared" si="110"/>
        <v>2320821</v>
      </c>
      <c r="P2347">
        <f>INT(L2347*2.5)</f>
        <v>13924930</v>
      </c>
      <c r="Q2347">
        <f>INT(L2347/4)</f>
        <v>1392493</v>
      </c>
      <c r="W2347" s="4" t="s">
        <v>8346</v>
      </c>
      <c r="X2347">
        <v>3</v>
      </c>
      <c r="Y2347">
        <f>IF(MOD(X2347,9)=0,N2347,IF(MOD(X2347,6)=0,N2347,IF(MOD(X2347,3)=0,N2347)))</f>
        <v>18228999</v>
      </c>
      <c r="Z2347">
        <f>IF(MOD(X2347,9)=0,O2347,IF(MOD(X2347,6)=0,O2347,IF(MOD(X2347,3)=0,O2347)))</f>
        <v>2320821</v>
      </c>
    </row>
    <row r="2348" spans="1:26">
      <c r="A2348" s="4" t="s">
        <v>2476</v>
      </c>
      <c r="B2348" s="3">
        <f>主线辅助!B2344</f>
        <v>91201557</v>
      </c>
      <c r="C2348" s="3">
        <v>8</v>
      </c>
      <c r="D2348" s="3">
        <v>108</v>
      </c>
      <c r="E2348" s="3">
        <v>3</v>
      </c>
      <c r="F2348" s="25">
        <f t="shared" si="108"/>
        <v>6129136</v>
      </c>
      <c r="G2348" s="25">
        <v>5573428</v>
      </c>
      <c r="H2348" s="26">
        <f>ROUND((F2348/4*5.5+F2348*2.7+F2348/4*10*1)*2,0)*C2348</f>
        <v>644785104</v>
      </c>
      <c r="I2348" s="26">
        <f t="shared" si="109"/>
        <v>586324624</v>
      </c>
      <c r="J2348" s="26"/>
      <c r="K2348" s="35">
        <f>MAX(G2348-MAX(G$5:G2347),0)</f>
        <v>3456</v>
      </c>
      <c r="L2348" s="35">
        <f>MAX(G$5:G2348)</f>
        <v>5573428</v>
      </c>
      <c r="M2348" s="3">
        <v>0.8</v>
      </c>
      <c r="N2348" s="38">
        <f>INT(B2348*0.2)</f>
        <v>18240311</v>
      </c>
      <c r="O2348" s="38">
        <f t="shared" si="110"/>
        <v>2322261</v>
      </c>
      <c r="P2348">
        <f>INT(L2348*2.5)</f>
        <v>13933570</v>
      </c>
      <c r="Q2348">
        <f>INT(L2348/4)</f>
        <v>1393357</v>
      </c>
      <c r="W2348" s="4" t="s">
        <v>8346</v>
      </c>
      <c r="X2348">
        <v>4</v>
      </c>
      <c r="Y2348" t="b">
        <f>IF(MOD(X2348,9)=0,N2348,IF(MOD(X2348,6)=0,N2348,IF(MOD(X2348,3)=0,N2348)))</f>
        <v>0</v>
      </c>
      <c r="Z2348" t="b">
        <f>IF(MOD(X2348,9)=0,O2348,IF(MOD(X2348,6)=0,O2348,IF(MOD(X2348,3)=0,O2348)))</f>
        <v>0</v>
      </c>
    </row>
    <row r="2349" spans="1:26">
      <c r="A2349" s="4" t="s">
        <v>2477</v>
      </c>
      <c r="B2349" s="3">
        <f>主线辅助!B2345</f>
        <v>91258123</v>
      </c>
      <c r="C2349" s="3">
        <v>8</v>
      </c>
      <c r="D2349" s="3">
        <v>108</v>
      </c>
      <c r="E2349" s="3">
        <v>3</v>
      </c>
      <c r="F2349" s="25">
        <f t="shared" si="108"/>
        <v>6132938</v>
      </c>
      <c r="G2349" s="25">
        <v>5576885</v>
      </c>
      <c r="H2349" s="26">
        <f>ROUND((F2349/4*5.5+F2349*2.7+F2349/4*10*1)*2,0)*C2349</f>
        <v>645185080</v>
      </c>
      <c r="I2349" s="26">
        <f t="shared" si="109"/>
        <v>586688304</v>
      </c>
      <c r="J2349" s="26"/>
      <c r="K2349" s="35">
        <f>MAX(G2349-MAX(G$5:G2348),0)</f>
        <v>3457</v>
      </c>
      <c r="L2349" s="35">
        <f>MAX(G$5:G2349)</f>
        <v>5576885</v>
      </c>
      <c r="M2349" s="3">
        <v>0.8</v>
      </c>
      <c r="N2349" s="38">
        <f>INT(B2349*0.2)</f>
        <v>18251624</v>
      </c>
      <c r="O2349" s="38">
        <f t="shared" si="110"/>
        <v>2323701</v>
      </c>
      <c r="P2349">
        <f>INT(L2349*2.5)</f>
        <v>13942212</v>
      </c>
      <c r="Q2349">
        <f>INT(L2349/4)</f>
        <v>1394221</v>
      </c>
      <c r="W2349" s="4" t="s">
        <v>8346</v>
      </c>
      <c r="X2349">
        <v>5</v>
      </c>
      <c r="Y2349" t="b">
        <f>IF(MOD(X2349,9)=0,N2349,IF(MOD(X2349,6)=0,N2349,IF(MOD(X2349,3)=0,N2349)))</f>
        <v>0</v>
      </c>
      <c r="Z2349" t="b">
        <f>IF(MOD(X2349,9)=0,O2349,IF(MOD(X2349,6)=0,O2349,IF(MOD(X2349,3)=0,O2349)))</f>
        <v>0</v>
      </c>
    </row>
    <row r="2350" spans="1:26">
      <c r="A2350" s="4" t="s">
        <v>2478</v>
      </c>
      <c r="B2350" s="3">
        <f>主线辅助!B2346</f>
        <v>91372527</v>
      </c>
      <c r="C2350" s="3">
        <v>8</v>
      </c>
      <c r="D2350" s="3">
        <v>108</v>
      </c>
      <c r="E2350" s="3">
        <v>3</v>
      </c>
      <c r="F2350" s="25">
        <f t="shared" si="108"/>
        <v>6140626</v>
      </c>
      <c r="G2350" s="25">
        <v>5583876</v>
      </c>
      <c r="H2350" s="26">
        <f>ROUND((F2350/4*5.5+F2350*2.7+F2350/4*10*1)*2,0)*C2350</f>
        <v>645993856</v>
      </c>
      <c r="I2350" s="26">
        <f t="shared" si="109"/>
        <v>587423752</v>
      </c>
      <c r="J2350" s="26"/>
      <c r="K2350" s="35">
        <f>MAX(G2350-MAX(G$5:G2349),0)</f>
        <v>6991</v>
      </c>
      <c r="L2350" s="35">
        <f>MAX(G$5:G2350)</f>
        <v>5583876</v>
      </c>
      <c r="M2350" s="3">
        <v>0.8</v>
      </c>
      <c r="N2350" s="38">
        <f>INT(B2350*0.2)</f>
        <v>18274505</v>
      </c>
      <c r="O2350" s="38">
        <f t="shared" si="110"/>
        <v>2326615</v>
      </c>
      <c r="P2350">
        <f>INT(L2350*2.5)</f>
        <v>13959690</v>
      </c>
      <c r="Q2350">
        <f>INT(L2350/4)</f>
        <v>1395969</v>
      </c>
      <c r="W2350" s="4" t="s">
        <v>8346</v>
      </c>
      <c r="X2350">
        <v>6</v>
      </c>
      <c r="Y2350">
        <f>IF(MOD(X2350,9)=0,N2350,IF(MOD(X2350,6)=0,N2350,IF(MOD(X2350,3)=0,N2350)))</f>
        <v>18274505</v>
      </c>
      <c r="Z2350">
        <f>IF(MOD(X2350,9)=0,O2350,IF(MOD(X2350,6)=0,O2350,IF(MOD(X2350,3)=0,O2350)))</f>
        <v>2326615</v>
      </c>
    </row>
    <row r="2351" spans="1:26">
      <c r="A2351" s="4" t="s">
        <v>2479</v>
      </c>
      <c r="B2351" s="3">
        <f>主线辅助!B2347</f>
        <v>91429157</v>
      </c>
      <c r="C2351" s="3">
        <v>8</v>
      </c>
      <c r="D2351" s="3">
        <v>108</v>
      </c>
      <c r="E2351" s="3">
        <v>3</v>
      </c>
      <c r="F2351" s="25">
        <f t="shared" si="108"/>
        <v>6144432</v>
      </c>
      <c r="G2351" s="25">
        <v>5587337</v>
      </c>
      <c r="H2351" s="26">
        <f>ROUND((F2351/4*5.5+F2351*2.7+F2351/4*10*1)*2,0)*C2351</f>
        <v>646394248</v>
      </c>
      <c r="I2351" s="26">
        <f t="shared" si="109"/>
        <v>587787856</v>
      </c>
      <c r="J2351" s="26"/>
      <c r="K2351" s="35">
        <f>MAX(G2351-MAX(G$5:G2350),0)</f>
        <v>3461</v>
      </c>
      <c r="L2351" s="35">
        <f>MAX(G$5:G2351)</f>
        <v>5587337</v>
      </c>
      <c r="M2351" s="3">
        <v>0.8</v>
      </c>
      <c r="N2351" s="38">
        <f>INT(B2351*0.2)</f>
        <v>18285831</v>
      </c>
      <c r="O2351" s="38">
        <f t="shared" si="110"/>
        <v>2328056</v>
      </c>
      <c r="P2351">
        <f>INT(L2351*2.5)</f>
        <v>13968342</v>
      </c>
      <c r="Q2351">
        <f>INT(L2351/4)</f>
        <v>1396834</v>
      </c>
      <c r="W2351" s="4" t="s">
        <v>8346</v>
      </c>
      <c r="X2351">
        <v>7</v>
      </c>
      <c r="Y2351" t="b">
        <f>IF(MOD(X2351,9)=0,N2351,IF(MOD(X2351,6)=0,N2351,IF(MOD(X2351,3)=0,N2351)))</f>
        <v>0</v>
      </c>
      <c r="Z2351" t="b">
        <f>IF(MOD(X2351,9)=0,O2351,IF(MOD(X2351,6)=0,O2351,IF(MOD(X2351,3)=0,O2351)))</f>
        <v>0</v>
      </c>
    </row>
    <row r="2352" spans="1:26">
      <c r="A2352" s="4" t="s">
        <v>2480</v>
      </c>
      <c r="B2352" s="3">
        <f>主线辅助!B2348</f>
        <v>91485795</v>
      </c>
      <c r="C2352" s="3">
        <v>8</v>
      </c>
      <c r="D2352" s="3">
        <v>108</v>
      </c>
      <c r="E2352" s="3">
        <v>3</v>
      </c>
      <c r="F2352" s="25">
        <f t="shared" si="108"/>
        <v>6148238</v>
      </c>
      <c r="G2352" s="25">
        <v>5590798</v>
      </c>
      <c r="H2352" s="26">
        <f>ROUND((F2352/4*5.5+F2352*2.7+F2352/4*10*1)*2,0)*C2352</f>
        <v>646794640</v>
      </c>
      <c r="I2352" s="26">
        <f t="shared" si="109"/>
        <v>588151952</v>
      </c>
      <c r="J2352" s="26"/>
      <c r="K2352" s="35">
        <f>MAX(G2352-MAX(G$5:G2351),0)</f>
        <v>3461</v>
      </c>
      <c r="L2352" s="35">
        <f>MAX(G$5:G2352)</f>
        <v>5590798</v>
      </c>
      <c r="M2352" s="3">
        <v>0.8</v>
      </c>
      <c r="N2352" s="38">
        <f>INT(B2352*0.2)</f>
        <v>18297159</v>
      </c>
      <c r="O2352" s="38">
        <f t="shared" si="110"/>
        <v>2329498</v>
      </c>
      <c r="P2352">
        <f>INT(L2352*2.5)</f>
        <v>13976995</v>
      </c>
      <c r="Q2352">
        <f>INT(L2352/4)</f>
        <v>1397699</v>
      </c>
      <c r="W2352" s="4" t="s">
        <v>8346</v>
      </c>
      <c r="X2352">
        <v>8</v>
      </c>
      <c r="Y2352" t="b">
        <f>IF(MOD(X2352,9)=0,N2352,IF(MOD(X2352,6)=0,N2352,IF(MOD(X2352,3)=0,N2352)))</f>
        <v>0</v>
      </c>
      <c r="Z2352" t="b">
        <f>IF(MOD(X2352,9)=0,O2352,IF(MOD(X2352,6)=0,O2352,IF(MOD(X2352,3)=0,O2352)))</f>
        <v>0</v>
      </c>
    </row>
    <row r="2353" spans="1:26">
      <c r="A2353" s="4" t="s">
        <v>2481</v>
      </c>
      <c r="B2353" s="3">
        <f>主线辅助!B2349</f>
        <v>91600416</v>
      </c>
      <c r="C2353" s="3">
        <v>8</v>
      </c>
      <c r="D2353" s="3">
        <v>108</v>
      </c>
      <c r="E2353" s="3">
        <v>3</v>
      </c>
      <c r="F2353" s="25">
        <f t="shared" si="108"/>
        <v>6155941</v>
      </c>
      <c r="G2353" s="25">
        <v>5597803</v>
      </c>
      <c r="H2353" s="26">
        <f>ROUND((F2353/4*5.5+F2353*2.7+F2353/4*10*1)*2,0)*C2353</f>
        <v>647604992</v>
      </c>
      <c r="I2353" s="26">
        <f t="shared" si="109"/>
        <v>588888872</v>
      </c>
      <c r="J2353" s="26"/>
      <c r="K2353" s="35">
        <f>MAX(G2353-MAX(G$5:G2352),0)</f>
        <v>7005</v>
      </c>
      <c r="L2353" s="35">
        <f>MAX(G$5:G2353)</f>
        <v>5597803</v>
      </c>
      <c r="M2353" s="3">
        <v>0.8</v>
      </c>
      <c r="N2353" s="38">
        <f>INT(B2353*0.2)</f>
        <v>18320083</v>
      </c>
      <c r="O2353" s="38">
        <f t="shared" si="110"/>
        <v>2332417</v>
      </c>
      <c r="P2353">
        <f>INT(L2353*2.5)</f>
        <v>13994507</v>
      </c>
      <c r="Q2353">
        <f>INT(L2353/4)</f>
        <v>1399450</v>
      </c>
      <c r="W2353" s="4" t="s">
        <v>8346</v>
      </c>
      <c r="X2353">
        <v>9</v>
      </c>
      <c r="Y2353">
        <f>IF(MOD(X2353,9)=0,N2353,IF(MOD(X2353,6)=0,N2353,IF(MOD(X2353,3)=0,N2353)))</f>
        <v>18320083</v>
      </c>
      <c r="Z2353">
        <f>IF(MOD(X2353,9)=0,O2353,IF(MOD(X2353,6)=0,O2353,IF(MOD(X2353,3)=0,O2353)))</f>
        <v>2332417</v>
      </c>
    </row>
    <row r="2354" spans="1:26">
      <c r="A2354" s="4" t="s">
        <v>478</v>
      </c>
      <c r="B2354" s="3">
        <f>主线辅助!B2350</f>
        <v>91657121</v>
      </c>
      <c r="C2354" s="3">
        <v>8</v>
      </c>
      <c r="D2354" s="3">
        <v>108</v>
      </c>
      <c r="E2354" s="3">
        <v>3</v>
      </c>
      <c r="F2354" s="25">
        <f t="shared" si="108"/>
        <v>6159752</v>
      </c>
      <c r="G2354" s="25">
        <v>5601268</v>
      </c>
      <c r="H2354" s="26">
        <f>ROUND((F2354/4*5.5+F2354*2.7+F2354/4*10*1)*2,0)*C2354</f>
        <v>648005912</v>
      </c>
      <c r="I2354" s="26">
        <f t="shared" si="109"/>
        <v>589253392</v>
      </c>
      <c r="J2354" s="26"/>
      <c r="K2354" s="35">
        <f>MAX(G2354-MAX(G$5:G2353),0)</f>
        <v>3465</v>
      </c>
      <c r="L2354" s="35">
        <f>MAX(G$5:G2354)</f>
        <v>5601268</v>
      </c>
      <c r="M2354" s="3">
        <v>0.8</v>
      </c>
      <c r="N2354" s="38">
        <f>INT(B2354*0.2)</f>
        <v>18331424</v>
      </c>
      <c r="O2354" s="38">
        <f t="shared" si="110"/>
        <v>2333861</v>
      </c>
      <c r="P2354">
        <f>INT(L2354*2.5)</f>
        <v>14003170</v>
      </c>
      <c r="Q2354">
        <f>INT(L2354/4)</f>
        <v>1400317</v>
      </c>
      <c r="W2354" s="4" t="s">
        <v>8346</v>
      </c>
      <c r="X2354">
        <v>10</v>
      </c>
      <c r="Y2354" t="b">
        <f>IF(MOD(X2354,9)=0,N2354,IF(MOD(X2354,6)=0,N2354,IF(MOD(X2354,3)=0,N2354)))</f>
        <v>0</v>
      </c>
      <c r="Z2354" t="b">
        <f>IF(MOD(X2354,9)=0,O2354,IF(MOD(X2354,6)=0,O2354,IF(MOD(X2354,3)=0,O2354)))</f>
        <v>0</v>
      </c>
    </row>
    <row r="2355" spans="1:26">
      <c r="A2355" s="4" t="s">
        <v>2482</v>
      </c>
      <c r="B2355" s="3">
        <f>主线辅助!B2351</f>
        <v>92010954</v>
      </c>
      <c r="C2355" s="3">
        <v>8</v>
      </c>
      <c r="D2355" s="3">
        <v>110</v>
      </c>
      <c r="E2355" s="3">
        <v>3</v>
      </c>
      <c r="F2355" s="25">
        <f t="shared" si="108"/>
        <v>6071104</v>
      </c>
      <c r="G2355" s="25">
        <v>5520657</v>
      </c>
      <c r="H2355" s="26">
        <f>ROUND((F2355/4*5.5+F2355*2.7+F2355/4*10*1)*2,0)*C2355</f>
        <v>638680144</v>
      </c>
      <c r="I2355" s="26">
        <f t="shared" si="109"/>
        <v>580773120</v>
      </c>
      <c r="J2355" s="26"/>
      <c r="K2355" s="35">
        <f>MAX(G2355-MAX(G$5:G2354),0)</f>
        <v>0</v>
      </c>
      <c r="L2355" s="35">
        <f>MAX(G$5:G2355)</f>
        <v>5601268</v>
      </c>
      <c r="M2355" s="3">
        <v>0.8</v>
      </c>
      <c r="N2355" s="38">
        <f>INT(B2355*0.2)</f>
        <v>18402190</v>
      </c>
      <c r="O2355" s="38">
        <f t="shared" si="110"/>
        <v>2333861</v>
      </c>
      <c r="P2355">
        <f>INT(L2355*2.5)</f>
        <v>14003170</v>
      </c>
      <c r="Q2355">
        <f>INT(L2355/4)</f>
        <v>1400317</v>
      </c>
      <c r="W2355" s="4" t="s">
        <v>8347</v>
      </c>
      <c r="X2355">
        <v>1</v>
      </c>
      <c r="Y2355" t="b">
        <f>IF(MOD(X2355,9)=0,N2355,IF(MOD(X2355,6)=0,N2355,IF(MOD(X2355,3)=0,N2355)))</f>
        <v>0</v>
      </c>
      <c r="Z2355" t="b">
        <f>IF(MOD(X2355,9)=0,O2355,IF(MOD(X2355,6)=0,O2355,IF(MOD(X2355,3)=0,O2355)))</f>
        <v>0</v>
      </c>
    </row>
    <row r="2356" spans="1:26">
      <c r="A2356" s="4" t="s">
        <v>2483</v>
      </c>
      <c r="B2356" s="3">
        <f>主线辅助!B2352</f>
        <v>92067716</v>
      </c>
      <c r="C2356" s="3">
        <v>8</v>
      </c>
      <c r="D2356" s="3">
        <v>110</v>
      </c>
      <c r="E2356" s="3">
        <v>3</v>
      </c>
      <c r="F2356" s="25">
        <f t="shared" si="108"/>
        <v>6074849</v>
      </c>
      <c r="G2356" s="25">
        <v>5524062</v>
      </c>
      <c r="H2356" s="26">
        <f>ROUND((F2356/4*5.5+F2356*2.7+F2356/4*10*1)*2,0)*C2356</f>
        <v>639074112</v>
      </c>
      <c r="I2356" s="26">
        <f t="shared" si="109"/>
        <v>581131320</v>
      </c>
      <c r="J2356" s="26"/>
      <c r="K2356" s="35">
        <f>MAX(G2356-MAX(G$5:G2355),0)</f>
        <v>0</v>
      </c>
      <c r="L2356" s="35">
        <f>MAX(G$5:G2356)</f>
        <v>5601268</v>
      </c>
      <c r="M2356" s="3">
        <v>0.8</v>
      </c>
      <c r="N2356" s="38">
        <f>INT(B2356*0.2)</f>
        <v>18413543</v>
      </c>
      <c r="O2356" s="38">
        <f t="shared" si="110"/>
        <v>2333861</v>
      </c>
      <c r="P2356">
        <f>INT(L2356*2.5)</f>
        <v>14003170</v>
      </c>
      <c r="Q2356">
        <f>INT(L2356/4)</f>
        <v>1400317</v>
      </c>
      <c r="W2356" s="4" t="s">
        <v>8347</v>
      </c>
      <c r="X2356">
        <v>2</v>
      </c>
      <c r="Y2356" t="b">
        <f>IF(MOD(X2356,9)=0,N2356,IF(MOD(X2356,6)=0,N2356,IF(MOD(X2356,3)=0,N2356)))</f>
        <v>0</v>
      </c>
      <c r="Z2356" t="b">
        <f>IF(MOD(X2356,9)=0,O2356,IF(MOD(X2356,6)=0,O2356,IF(MOD(X2356,3)=0,O2356)))</f>
        <v>0</v>
      </c>
    </row>
    <row r="2357" spans="1:26">
      <c r="A2357" s="4" t="s">
        <v>2484</v>
      </c>
      <c r="B2357" s="3">
        <f>主线辅助!B2353</f>
        <v>92182655</v>
      </c>
      <c r="C2357" s="3">
        <v>8</v>
      </c>
      <c r="D2357" s="3">
        <v>110</v>
      </c>
      <c r="E2357" s="3">
        <v>3</v>
      </c>
      <c r="F2357" s="25">
        <f t="shared" si="108"/>
        <v>6082433</v>
      </c>
      <c r="G2357" s="25">
        <v>5530959</v>
      </c>
      <c r="H2357" s="26">
        <f>ROUND((F2357/4*5.5+F2357*2.7+F2357/4*10*1)*2,0)*C2357</f>
        <v>639871952</v>
      </c>
      <c r="I2357" s="26">
        <f t="shared" si="109"/>
        <v>581856888</v>
      </c>
      <c r="J2357" s="26"/>
      <c r="K2357" s="35">
        <f>MAX(G2357-MAX(G$5:G2356),0)</f>
        <v>0</v>
      </c>
      <c r="L2357" s="35">
        <f>MAX(G$5:G2357)</f>
        <v>5601268</v>
      </c>
      <c r="M2357" s="3">
        <v>0.8</v>
      </c>
      <c r="N2357" s="38">
        <f>INT(B2357*0.2)</f>
        <v>18436531</v>
      </c>
      <c r="O2357" s="38">
        <f t="shared" si="110"/>
        <v>2333861</v>
      </c>
      <c r="P2357">
        <f>INT(L2357*2.5)</f>
        <v>14003170</v>
      </c>
      <c r="Q2357">
        <f>INT(L2357/4)</f>
        <v>1400317</v>
      </c>
      <c r="W2357" s="4" t="s">
        <v>8347</v>
      </c>
      <c r="X2357">
        <v>3</v>
      </c>
      <c r="Y2357">
        <f>IF(MOD(X2357,9)=0,N2357,IF(MOD(X2357,6)=0,N2357,IF(MOD(X2357,3)=0,N2357)))</f>
        <v>18436531</v>
      </c>
      <c r="Z2357">
        <f>IF(MOD(X2357,9)=0,O2357,IF(MOD(X2357,6)=0,O2357,IF(MOD(X2357,3)=0,O2357)))</f>
        <v>2333861</v>
      </c>
    </row>
    <row r="2358" spans="1:26">
      <c r="A2358" s="4" t="s">
        <v>2485</v>
      </c>
      <c r="B2358" s="3">
        <f>主线辅助!B2354</f>
        <v>92239483</v>
      </c>
      <c r="C2358" s="3">
        <v>8</v>
      </c>
      <c r="D2358" s="3">
        <v>110</v>
      </c>
      <c r="E2358" s="3">
        <v>3</v>
      </c>
      <c r="F2358" s="25">
        <f t="shared" si="108"/>
        <v>6086182</v>
      </c>
      <c r="G2358" s="25">
        <v>5534368</v>
      </c>
      <c r="H2358" s="26">
        <f>ROUND((F2358/4*5.5+F2358*2.7+F2358/4*10*1)*2,0)*C2358</f>
        <v>640266344</v>
      </c>
      <c r="I2358" s="26">
        <f t="shared" si="109"/>
        <v>582215512</v>
      </c>
      <c r="J2358" s="26"/>
      <c r="K2358" s="35">
        <f>MAX(G2358-MAX(G$5:G2357),0)</f>
        <v>0</v>
      </c>
      <c r="L2358" s="35">
        <f>MAX(G$5:G2358)</f>
        <v>5601268</v>
      </c>
      <c r="M2358" s="3">
        <v>0.8</v>
      </c>
      <c r="N2358" s="38">
        <f>INT(B2358*0.2)</f>
        <v>18447896</v>
      </c>
      <c r="O2358" s="38">
        <f t="shared" si="110"/>
        <v>2333861</v>
      </c>
      <c r="P2358">
        <f>INT(L2358*2.5)</f>
        <v>14003170</v>
      </c>
      <c r="Q2358">
        <f>INT(L2358/4)</f>
        <v>1400317</v>
      </c>
      <c r="W2358" s="4" t="s">
        <v>8347</v>
      </c>
      <c r="X2358">
        <v>4</v>
      </c>
      <c r="Y2358" t="b">
        <f>IF(MOD(X2358,9)=0,N2358,IF(MOD(X2358,6)=0,N2358,IF(MOD(X2358,3)=0,N2358)))</f>
        <v>0</v>
      </c>
      <c r="Z2358" t="b">
        <f>IF(MOD(X2358,9)=0,O2358,IF(MOD(X2358,6)=0,O2358,IF(MOD(X2358,3)=0,O2358)))</f>
        <v>0</v>
      </c>
    </row>
    <row r="2359" spans="1:26">
      <c r="A2359" s="4" t="s">
        <v>2486</v>
      </c>
      <c r="B2359" s="3">
        <f>主线辅助!B2355</f>
        <v>92296317</v>
      </c>
      <c r="C2359" s="3">
        <v>8</v>
      </c>
      <c r="D2359" s="3">
        <v>110</v>
      </c>
      <c r="E2359" s="3">
        <v>3</v>
      </c>
      <c r="F2359" s="25">
        <f t="shared" si="108"/>
        <v>6089932</v>
      </c>
      <c r="G2359" s="25">
        <v>5537778</v>
      </c>
      <c r="H2359" s="26">
        <f>ROUND((F2359/4*5.5+F2359*2.7+F2359/4*10*1)*2,0)*C2359</f>
        <v>640660848</v>
      </c>
      <c r="I2359" s="26">
        <f t="shared" si="109"/>
        <v>582574248</v>
      </c>
      <c r="J2359" s="26"/>
      <c r="K2359" s="35">
        <f>MAX(G2359-MAX(G$5:G2358),0)</f>
        <v>0</v>
      </c>
      <c r="L2359" s="35">
        <f>MAX(G$5:G2359)</f>
        <v>5601268</v>
      </c>
      <c r="M2359" s="3">
        <v>0.8</v>
      </c>
      <c r="N2359" s="38">
        <f>INT(B2359*0.2)</f>
        <v>18459263</v>
      </c>
      <c r="O2359" s="38">
        <f t="shared" si="110"/>
        <v>2333861</v>
      </c>
      <c r="P2359">
        <f>INT(L2359*2.5)</f>
        <v>14003170</v>
      </c>
      <c r="Q2359">
        <f>INT(L2359/4)</f>
        <v>1400317</v>
      </c>
      <c r="W2359" s="4" t="s">
        <v>8347</v>
      </c>
      <c r="X2359">
        <v>5</v>
      </c>
      <c r="Y2359" t="b">
        <f>IF(MOD(X2359,9)=0,N2359,IF(MOD(X2359,6)=0,N2359,IF(MOD(X2359,3)=0,N2359)))</f>
        <v>0</v>
      </c>
      <c r="Z2359" t="b">
        <f>IF(MOD(X2359,9)=0,O2359,IF(MOD(X2359,6)=0,O2359,IF(MOD(X2359,3)=0,O2359)))</f>
        <v>0</v>
      </c>
    </row>
    <row r="2360" spans="1:26">
      <c r="A2360" s="4" t="s">
        <v>2487</v>
      </c>
      <c r="B2360" s="3">
        <f>主线辅助!B2356</f>
        <v>92411474</v>
      </c>
      <c r="C2360" s="3">
        <v>8</v>
      </c>
      <c r="D2360" s="3">
        <v>110</v>
      </c>
      <c r="E2360" s="3">
        <v>3</v>
      </c>
      <c r="F2360" s="25">
        <f t="shared" si="108"/>
        <v>6097531</v>
      </c>
      <c r="G2360" s="25">
        <v>5544688</v>
      </c>
      <c r="H2360" s="26">
        <f>ROUND((F2360/4*5.5+F2360*2.7+F2360/4*10*1)*2,0)*C2360</f>
        <v>641460264</v>
      </c>
      <c r="I2360" s="26">
        <f t="shared" si="109"/>
        <v>583301176</v>
      </c>
      <c r="J2360" s="26"/>
      <c r="K2360" s="35">
        <f>MAX(G2360-MAX(G$5:G2359),0)</f>
        <v>0</v>
      </c>
      <c r="L2360" s="35">
        <f>MAX(G$5:G2360)</f>
        <v>5601268</v>
      </c>
      <c r="M2360" s="3">
        <v>0.8</v>
      </c>
      <c r="N2360" s="38">
        <f>INT(B2360*0.2)</f>
        <v>18482294</v>
      </c>
      <c r="O2360" s="38">
        <f t="shared" si="110"/>
        <v>2333861</v>
      </c>
      <c r="P2360">
        <f>INT(L2360*2.5)</f>
        <v>14003170</v>
      </c>
      <c r="Q2360">
        <f>INT(L2360/4)</f>
        <v>1400317</v>
      </c>
      <c r="W2360" s="4" t="s">
        <v>8347</v>
      </c>
      <c r="X2360">
        <v>6</v>
      </c>
      <c r="Y2360">
        <f>IF(MOD(X2360,9)=0,N2360,IF(MOD(X2360,6)=0,N2360,IF(MOD(X2360,3)=0,N2360)))</f>
        <v>18482294</v>
      </c>
      <c r="Z2360">
        <f>IF(MOD(X2360,9)=0,O2360,IF(MOD(X2360,6)=0,O2360,IF(MOD(X2360,3)=0,O2360)))</f>
        <v>2333861</v>
      </c>
    </row>
    <row r="2361" spans="1:26">
      <c r="A2361" s="4" t="s">
        <v>2488</v>
      </c>
      <c r="B2361" s="3">
        <f>主线辅助!B2357</f>
        <v>92468374</v>
      </c>
      <c r="C2361" s="3">
        <v>8</v>
      </c>
      <c r="D2361" s="3">
        <v>110</v>
      </c>
      <c r="E2361" s="3">
        <v>3</v>
      </c>
      <c r="F2361" s="25">
        <f t="shared" si="108"/>
        <v>6101285</v>
      </c>
      <c r="G2361" s="25">
        <v>5548102</v>
      </c>
      <c r="H2361" s="26">
        <f>ROUND((F2361/4*5.5+F2361*2.7+F2361/4*10*1)*2,0)*C2361</f>
        <v>641855184</v>
      </c>
      <c r="I2361" s="26">
        <f t="shared" si="109"/>
        <v>583660328</v>
      </c>
      <c r="J2361" s="26"/>
      <c r="K2361" s="35">
        <f>MAX(G2361-MAX(G$5:G2360),0)</f>
        <v>0</v>
      </c>
      <c r="L2361" s="35">
        <f>MAX(G$5:G2361)</f>
        <v>5601268</v>
      </c>
      <c r="M2361" s="3">
        <v>0.8</v>
      </c>
      <c r="N2361" s="38">
        <f>INT(B2361*0.2)</f>
        <v>18493674</v>
      </c>
      <c r="O2361" s="38">
        <f t="shared" si="110"/>
        <v>2333861</v>
      </c>
      <c r="P2361">
        <f>INT(L2361*2.5)</f>
        <v>14003170</v>
      </c>
      <c r="Q2361">
        <f>INT(L2361/4)</f>
        <v>1400317</v>
      </c>
      <c r="W2361" s="4" t="s">
        <v>8347</v>
      </c>
      <c r="X2361">
        <v>7</v>
      </c>
      <c r="Y2361" t="b">
        <f>IF(MOD(X2361,9)=0,N2361,IF(MOD(X2361,6)=0,N2361,IF(MOD(X2361,3)=0,N2361)))</f>
        <v>0</v>
      </c>
      <c r="Z2361" t="b">
        <f>IF(MOD(X2361,9)=0,O2361,IF(MOD(X2361,6)=0,O2361,IF(MOD(X2361,3)=0,O2361)))</f>
        <v>0</v>
      </c>
    </row>
    <row r="2362" spans="1:26">
      <c r="A2362" s="4" t="s">
        <v>2489</v>
      </c>
      <c r="B2362" s="3">
        <f>主线辅助!B2358</f>
        <v>92525283</v>
      </c>
      <c r="C2362" s="3">
        <v>8</v>
      </c>
      <c r="D2362" s="3">
        <v>110</v>
      </c>
      <c r="E2362" s="3">
        <v>3</v>
      </c>
      <c r="F2362" s="25">
        <f t="shared" si="108"/>
        <v>6105040</v>
      </c>
      <c r="G2362" s="25">
        <v>5551516</v>
      </c>
      <c r="H2362" s="26">
        <f>ROUND((F2362/4*5.5+F2362*2.7+F2362/4*10*1)*2,0)*C2362</f>
        <v>642250208</v>
      </c>
      <c r="I2362" s="26">
        <f t="shared" si="109"/>
        <v>584019480</v>
      </c>
      <c r="J2362" s="26"/>
      <c r="K2362" s="35">
        <f>MAX(G2362-MAX(G$5:G2361),0)</f>
        <v>0</v>
      </c>
      <c r="L2362" s="35">
        <f>MAX(G$5:G2362)</f>
        <v>5601268</v>
      </c>
      <c r="M2362" s="3">
        <v>0.8</v>
      </c>
      <c r="N2362" s="38">
        <f>INT(B2362*0.2)</f>
        <v>18505056</v>
      </c>
      <c r="O2362" s="38">
        <f t="shared" si="110"/>
        <v>2333861</v>
      </c>
      <c r="P2362">
        <f>INT(L2362*2.5)</f>
        <v>14003170</v>
      </c>
      <c r="Q2362">
        <f>INT(L2362/4)</f>
        <v>1400317</v>
      </c>
      <c r="W2362" s="4" t="s">
        <v>8347</v>
      </c>
      <c r="X2362">
        <v>8</v>
      </c>
      <c r="Y2362" t="b">
        <f>IF(MOD(X2362,9)=0,N2362,IF(MOD(X2362,6)=0,N2362,IF(MOD(X2362,3)=0,N2362)))</f>
        <v>0</v>
      </c>
      <c r="Z2362" t="b">
        <f>IF(MOD(X2362,9)=0,O2362,IF(MOD(X2362,6)=0,O2362,IF(MOD(X2362,3)=0,O2362)))</f>
        <v>0</v>
      </c>
    </row>
    <row r="2363" spans="1:26">
      <c r="A2363" s="4" t="s">
        <v>2490</v>
      </c>
      <c r="B2363" s="3">
        <f>主线辅助!B2359</f>
        <v>92640658</v>
      </c>
      <c r="C2363" s="3">
        <v>8</v>
      </c>
      <c r="D2363" s="3">
        <v>110</v>
      </c>
      <c r="E2363" s="3">
        <v>3</v>
      </c>
      <c r="F2363" s="25">
        <f t="shared" si="108"/>
        <v>6112653</v>
      </c>
      <c r="G2363" s="25">
        <v>5558439</v>
      </c>
      <c r="H2363" s="26">
        <f>ROUND((F2363/4*5.5+F2363*2.7+F2363/4*10*1)*2,0)*C2363</f>
        <v>643051096</v>
      </c>
      <c r="I2363" s="26">
        <f t="shared" si="109"/>
        <v>584747784</v>
      </c>
      <c r="J2363" s="26"/>
      <c r="K2363" s="35">
        <f>MAX(G2363-MAX(G$5:G2362),0)</f>
        <v>0</v>
      </c>
      <c r="L2363" s="35">
        <f>MAX(G$5:G2363)</f>
        <v>5601268</v>
      </c>
      <c r="M2363" s="3">
        <v>0.8</v>
      </c>
      <c r="N2363" s="38">
        <f>INT(B2363*0.2)</f>
        <v>18528131</v>
      </c>
      <c r="O2363" s="38">
        <f t="shared" si="110"/>
        <v>2333861</v>
      </c>
      <c r="P2363">
        <f>INT(L2363*2.5)</f>
        <v>14003170</v>
      </c>
      <c r="Q2363">
        <f>INT(L2363/4)</f>
        <v>1400317</v>
      </c>
      <c r="W2363" s="4" t="s">
        <v>8347</v>
      </c>
      <c r="X2363">
        <v>9</v>
      </c>
      <c r="Y2363">
        <f>IF(MOD(X2363,9)=0,N2363,IF(MOD(X2363,6)=0,N2363,IF(MOD(X2363,3)=0,N2363)))</f>
        <v>18528131</v>
      </c>
      <c r="Z2363">
        <f>IF(MOD(X2363,9)=0,O2363,IF(MOD(X2363,6)=0,O2363,IF(MOD(X2363,3)=0,O2363)))</f>
        <v>2333861</v>
      </c>
    </row>
    <row r="2364" spans="1:26">
      <c r="A2364" s="4" t="s">
        <v>480</v>
      </c>
      <c r="B2364" s="3">
        <f>主线辅助!B2360</f>
        <v>92697624</v>
      </c>
      <c r="C2364" s="3">
        <v>8</v>
      </c>
      <c r="D2364" s="3">
        <v>110</v>
      </c>
      <c r="E2364" s="3">
        <v>3</v>
      </c>
      <c r="F2364" s="25">
        <f t="shared" si="108"/>
        <v>6116412</v>
      </c>
      <c r="G2364" s="25">
        <v>5561857</v>
      </c>
      <c r="H2364" s="26">
        <f>ROUND((F2364/4*5.5+F2364*2.7+F2364/4*10*1)*2,0)*C2364</f>
        <v>643446544</v>
      </c>
      <c r="I2364" s="26">
        <f t="shared" si="109"/>
        <v>585107360</v>
      </c>
      <c r="J2364" s="26"/>
      <c r="K2364" s="35">
        <f>MAX(G2364-MAX(G$5:G2363),0)</f>
        <v>0</v>
      </c>
      <c r="L2364" s="35">
        <f>MAX(G$5:G2364)</f>
        <v>5601268</v>
      </c>
      <c r="M2364" s="3">
        <v>0.8</v>
      </c>
      <c r="N2364" s="38">
        <f>INT(B2364*0.2)</f>
        <v>18539524</v>
      </c>
      <c r="O2364" s="38">
        <f t="shared" si="110"/>
        <v>2333861</v>
      </c>
      <c r="P2364">
        <f>INT(L2364*2.5)</f>
        <v>14003170</v>
      </c>
      <c r="Q2364">
        <f>INT(L2364/4)</f>
        <v>1400317</v>
      </c>
      <c r="W2364" s="4" t="s">
        <v>8347</v>
      </c>
      <c r="X2364">
        <v>10</v>
      </c>
      <c r="Y2364" t="b">
        <f>IF(MOD(X2364,9)=0,N2364,IF(MOD(X2364,6)=0,N2364,IF(MOD(X2364,3)=0,N2364)))</f>
        <v>0</v>
      </c>
      <c r="Z2364" t="b">
        <f>IF(MOD(X2364,9)=0,O2364,IF(MOD(X2364,6)=0,O2364,IF(MOD(X2364,3)=0,O2364)))</f>
        <v>0</v>
      </c>
    </row>
    <row r="2365" spans="1:26">
      <c r="A2365" s="4" t="s">
        <v>2491</v>
      </c>
      <c r="B2365" s="3">
        <f>主线辅助!B2361</f>
        <v>93053589</v>
      </c>
      <c r="C2365" s="3">
        <v>8</v>
      </c>
      <c r="D2365" s="3">
        <v>110</v>
      </c>
      <c r="E2365" s="3">
        <v>3</v>
      </c>
      <c r="F2365" s="25">
        <f t="shared" si="108"/>
        <v>6139899</v>
      </c>
      <c r="G2365" s="25">
        <v>5583215</v>
      </c>
      <c r="H2365" s="26">
        <f>ROUND((F2365/4*5.5+F2365*2.7+F2365/4*10*1)*2,0)*C2365</f>
        <v>645917376</v>
      </c>
      <c r="I2365" s="26">
        <f t="shared" si="109"/>
        <v>587354216</v>
      </c>
      <c r="J2365" s="26"/>
      <c r="K2365" s="35">
        <f>MAX(G2365-MAX(G$5:G2364),0)</f>
        <v>0</v>
      </c>
      <c r="L2365" s="35">
        <f>MAX(G$5:G2365)</f>
        <v>5601268</v>
      </c>
      <c r="M2365" s="3">
        <v>0.8</v>
      </c>
      <c r="N2365" s="38">
        <f>INT(B2365*0.2)</f>
        <v>18610717</v>
      </c>
      <c r="O2365" s="38">
        <f t="shared" si="110"/>
        <v>2333861</v>
      </c>
      <c r="P2365">
        <f>INT(L2365*2.5)</f>
        <v>14003170</v>
      </c>
      <c r="Q2365">
        <f>INT(L2365/4)</f>
        <v>1400317</v>
      </c>
      <c r="W2365" s="4" t="s">
        <v>8348</v>
      </c>
      <c r="X2365">
        <v>1</v>
      </c>
      <c r="Y2365" t="b">
        <f>IF(MOD(X2365,9)=0,N2365,IF(MOD(X2365,6)=0,N2365,IF(MOD(X2365,3)=0,N2365)))</f>
        <v>0</v>
      </c>
      <c r="Z2365" t="b">
        <f>IF(MOD(X2365,9)=0,O2365,IF(MOD(X2365,6)=0,O2365,IF(MOD(X2365,3)=0,O2365)))</f>
        <v>0</v>
      </c>
    </row>
    <row r="2366" spans="1:26">
      <c r="A2366" s="4" t="s">
        <v>2492</v>
      </c>
      <c r="B2366" s="3">
        <f>主线辅助!B2362</f>
        <v>93110618</v>
      </c>
      <c r="C2366" s="3">
        <v>8</v>
      </c>
      <c r="D2366" s="3">
        <v>110</v>
      </c>
      <c r="E2366" s="3">
        <v>3</v>
      </c>
      <c r="F2366" s="25">
        <f t="shared" si="108"/>
        <v>6143662</v>
      </c>
      <c r="G2366" s="25">
        <v>5586637</v>
      </c>
      <c r="H2366" s="26">
        <f>ROUND((F2366/4*5.5+F2366*2.7+F2366/4*10*1)*2,0)*C2366</f>
        <v>646313240</v>
      </c>
      <c r="I2366" s="26">
        <f t="shared" si="109"/>
        <v>587714216</v>
      </c>
      <c r="J2366" s="26"/>
      <c r="K2366" s="35">
        <f>MAX(G2366-MAX(G$5:G2365),0)</f>
        <v>0</v>
      </c>
      <c r="L2366" s="35">
        <f>MAX(G$5:G2366)</f>
        <v>5601268</v>
      </c>
      <c r="M2366" s="3">
        <v>0.8</v>
      </c>
      <c r="N2366" s="38">
        <f>INT(B2366*0.2)</f>
        <v>18622123</v>
      </c>
      <c r="O2366" s="38">
        <f t="shared" si="110"/>
        <v>2333861</v>
      </c>
      <c r="P2366">
        <f>INT(L2366*2.5)</f>
        <v>14003170</v>
      </c>
      <c r="Q2366">
        <f>INT(L2366/4)</f>
        <v>1400317</v>
      </c>
      <c r="W2366" s="4" t="s">
        <v>8348</v>
      </c>
      <c r="X2366">
        <v>2</v>
      </c>
      <c r="Y2366" t="b">
        <f>IF(MOD(X2366,9)=0,N2366,IF(MOD(X2366,6)=0,N2366,IF(MOD(X2366,3)=0,N2366)))</f>
        <v>0</v>
      </c>
      <c r="Z2366" t="b">
        <f>IF(MOD(X2366,9)=0,O2366,IF(MOD(X2366,6)=0,O2366,IF(MOD(X2366,3)=0,O2366)))</f>
        <v>0</v>
      </c>
    </row>
    <row r="2367" spans="1:26">
      <c r="A2367" s="4" t="s">
        <v>2493</v>
      </c>
      <c r="B2367" s="3">
        <f>主线辅助!B2363</f>
        <v>93226308</v>
      </c>
      <c r="C2367" s="3">
        <v>8</v>
      </c>
      <c r="D2367" s="3">
        <v>110</v>
      </c>
      <c r="E2367" s="3">
        <v>3</v>
      </c>
      <c r="F2367" s="25">
        <f t="shared" si="108"/>
        <v>6151295</v>
      </c>
      <c r="G2367" s="25">
        <v>5593578</v>
      </c>
      <c r="H2367" s="26">
        <f>ROUND((F2367/4*5.5+F2367*2.7+F2367/4*10*1)*2,0)*C2367</f>
        <v>647116232</v>
      </c>
      <c r="I2367" s="26">
        <f t="shared" si="109"/>
        <v>588444408</v>
      </c>
      <c r="J2367" s="26"/>
      <c r="K2367" s="35">
        <f>MAX(G2367-MAX(G$5:G2366),0)</f>
        <v>0</v>
      </c>
      <c r="L2367" s="35">
        <f>MAX(G$5:G2367)</f>
        <v>5601268</v>
      </c>
      <c r="M2367" s="3">
        <v>0.8</v>
      </c>
      <c r="N2367" s="38">
        <f>INT(B2367*0.2)</f>
        <v>18645261</v>
      </c>
      <c r="O2367" s="38">
        <f t="shared" si="110"/>
        <v>2333861</v>
      </c>
      <c r="P2367">
        <f>INT(L2367*2.5)</f>
        <v>14003170</v>
      </c>
      <c r="Q2367">
        <f>INT(L2367/4)</f>
        <v>1400317</v>
      </c>
      <c r="W2367" s="4" t="s">
        <v>8348</v>
      </c>
      <c r="X2367">
        <v>3</v>
      </c>
      <c r="Y2367">
        <f>IF(MOD(X2367,9)=0,N2367,IF(MOD(X2367,6)=0,N2367,IF(MOD(X2367,3)=0,N2367)))</f>
        <v>18645261</v>
      </c>
      <c r="Z2367">
        <f>IF(MOD(X2367,9)=0,O2367,IF(MOD(X2367,6)=0,O2367,IF(MOD(X2367,3)=0,O2367)))</f>
        <v>2333861</v>
      </c>
    </row>
    <row r="2368" spans="1:26">
      <c r="A2368" s="4" t="s">
        <v>2494</v>
      </c>
      <c r="B2368" s="3">
        <f>主线辅助!B2364</f>
        <v>93283401</v>
      </c>
      <c r="C2368" s="3">
        <v>8</v>
      </c>
      <c r="D2368" s="3">
        <v>110</v>
      </c>
      <c r="E2368" s="3">
        <v>3</v>
      </c>
      <c r="F2368" s="25">
        <f t="shared" si="108"/>
        <v>6155063</v>
      </c>
      <c r="G2368" s="25">
        <v>5597004</v>
      </c>
      <c r="H2368" s="26">
        <f>ROUND((F2368/4*5.5+F2368*2.7+F2368/4*10*1)*2,0)*C2368</f>
        <v>647512624</v>
      </c>
      <c r="I2368" s="26">
        <f t="shared" si="109"/>
        <v>588804824</v>
      </c>
      <c r="J2368" s="26"/>
      <c r="K2368" s="35">
        <f>MAX(G2368-MAX(G$5:G2367),0)</f>
        <v>0</v>
      </c>
      <c r="L2368" s="35">
        <f>MAX(G$5:G2368)</f>
        <v>5601268</v>
      </c>
      <c r="M2368" s="3">
        <v>0.8</v>
      </c>
      <c r="N2368" s="38">
        <f>INT(B2368*0.2)</f>
        <v>18656680</v>
      </c>
      <c r="O2368" s="38">
        <f t="shared" si="110"/>
        <v>2333861</v>
      </c>
      <c r="P2368">
        <f>INT(L2368*2.5)</f>
        <v>14003170</v>
      </c>
      <c r="Q2368">
        <f>INT(L2368/4)</f>
        <v>1400317</v>
      </c>
      <c r="W2368" s="4" t="s">
        <v>8348</v>
      </c>
      <c r="X2368">
        <v>4</v>
      </c>
      <c r="Y2368" t="b">
        <f>IF(MOD(X2368,9)=0,N2368,IF(MOD(X2368,6)=0,N2368,IF(MOD(X2368,3)=0,N2368)))</f>
        <v>0</v>
      </c>
      <c r="Z2368" t="b">
        <f>IF(MOD(X2368,9)=0,O2368,IF(MOD(X2368,6)=0,O2368,IF(MOD(X2368,3)=0,O2368)))</f>
        <v>0</v>
      </c>
    </row>
    <row r="2369" spans="1:26">
      <c r="A2369" s="4" t="s">
        <v>2495</v>
      </c>
      <c r="B2369" s="3">
        <f>主线辅助!B2365</f>
        <v>93340500</v>
      </c>
      <c r="C2369" s="3">
        <v>8</v>
      </c>
      <c r="D2369" s="3">
        <v>110</v>
      </c>
      <c r="E2369" s="3">
        <v>3</v>
      </c>
      <c r="F2369" s="25">
        <f t="shared" si="108"/>
        <v>6158830</v>
      </c>
      <c r="G2369" s="25">
        <v>5600430</v>
      </c>
      <c r="H2369" s="26">
        <f>ROUND((F2369/4*5.5+F2369*2.7+F2369/4*10*1)*2,0)*C2369</f>
        <v>647908920</v>
      </c>
      <c r="I2369" s="26">
        <f t="shared" si="109"/>
        <v>589165240</v>
      </c>
      <c r="J2369" s="26"/>
      <c r="K2369" s="35">
        <f>MAX(G2369-MAX(G$5:G2368),0)</f>
        <v>0</v>
      </c>
      <c r="L2369" s="35">
        <f>MAX(G$5:G2369)</f>
        <v>5601268</v>
      </c>
      <c r="M2369" s="3">
        <v>0.8</v>
      </c>
      <c r="N2369" s="38">
        <f>INT(B2369*0.2)</f>
        <v>18668100</v>
      </c>
      <c r="O2369" s="38">
        <f t="shared" si="110"/>
        <v>2333861</v>
      </c>
      <c r="P2369">
        <f>INT(L2369*2.5)</f>
        <v>14003170</v>
      </c>
      <c r="Q2369">
        <f>INT(L2369/4)</f>
        <v>1400317</v>
      </c>
      <c r="W2369" s="4" t="s">
        <v>8348</v>
      </c>
      <c r="X2369">
        <v>5</v>
      </c>
      <c r="Y2369" t="b">
        <f>IF(MOD(X2369,9)=0,N2369,IF(MOD(X2369,6)=0,N2369,IF(MOD(X2369,3)=0,N2369)))</f>
        <v>0</v>
      </c>
      <c r="Z2369" t="b">
        <f>IF(MOD(X2369,9)=0,O2369,IF(MOD(X2369,6)=0,O2369,IF(MOD(X2369,3)=0,O2369)))</f>
        <v>0</v>
      </c>
    </row>
    <row r="2370" spans="1:26">
      <c r="A2370" s="4" t="s">
        <v>2496</v>
      </c>
      <c r="B2370" s="3">
        <f>主线辅助!B2366</f>
        <v>93456403</v>
      </c>
      <c r="C2370" s="3">
        <v>8</v>
      </c>
      <c r="D2370" s="3">
        <v>110</v>
      </c>
      <c r="E2370" s="3">
        <v>3</v>
      </c>
      <c r="F2370" s="25">
        <f t="shared" si="108"/>
        <v>6166478</v>
      </c>
      <c r="G2370" s="25">
        <v>5607384</v>
      </c>
      <c r="H2370" s="26">
        <f>ROUND((F2370/4*5.5+F2370*2.7+F2370/4*10*1)*2,0)*C2370</f>
        <v>648713488</v>
      </c>
      <c r="I2370" s="26">
        <f t="shared" si="109"/>
        <v>589896800</v>
      </c>
      <c r="J2370" s="26"/>
      <c r="K2370" s="35">
        <f>MAX(G2370-MAX(G$5:G2369),0)</f>
        <v>6116</v>
      </c>
      <c r="L2370" s="35">
        <f>MAX(G$5:G2370)</f>
        <v>5607384</v>
      </c>
      <c r="M2370" s="3">
        <v>0.8</v>
      </c>
      <c r="N2370" s="38">
        <f>INT(B2370*0.2)</f>
        <v>18691280</v>
      </c>
      <c r="O2370" s="38">
        <f t="shared" si="110"/>
        <v>2336410</v>
      </c>
      <c r="P2370">
        <f>INT(L2370*2.5)</f>
        <v>14018460</v>
      </c>
      <c r="Q2370">
        <f>INT(L2370/4)</f>
        <v>1401846</v>
      </c>
      <c r="W2370" s="4" t="s">
        <v>8348</v>
      </c>
      <c r="X2370">
        <v>6</v>
      </c>
      <c r="Y2370">
        <f>IF(MOD(X2370,9)=0,N2370,IF(MOD(X2370,6)=0,N2370,IF(MOD(X2370,3)=0,N2370)))</f>
        <v>18691280</v>
      </c>
      <c r="Z2370">
        <f>IF(MOD(X2370,9)=0,O2370,IF(MOD(X2370,6)=0,O2370,IF(MOD(X2370,3)=0,O2370)))</f>
        <v>2336410</v>
      </c>
    </row>
    <row r="2371" spans="1:26">
      <c r="A2371" s="4" t="s">
        <v>2497</v>
      </c>
      <c r="B2371" s="3">
        <f>主线辅助!B2367</f>
        <v>93513562</v>
      </c>
      <c r="C2371" s="3">
        <v>8</v>
      </c>
      <c r="D2371" s="3">
        <v>110</v>
      </c>
      <c r="E2371" s="3">
        <v>3</v>
      </c>
      <c r="F2371" s="25">
        <f t="shared" si="108"/>
        <v>6170249</v>
      </c>
      <c r="G2371" s="25">
        <v>5610813</v>
      </c>
      <c r="H2371" s="26">
        <f>ROUND((F2371/4*5.5+F2371*2.7+F2371/4*10*1)*2,0)*C2371</f>
        <v>649110192</v>
      </c>
      <c r="I2371" s="26">
        <f t="shared" si="109"/>
        <v>590257528</v>
      </c>
      <c r="J2371" s="26"/>
      <c r="K2371" s="35">
        <f>MAX(G2371-MAX(G$5:G2370),0)</f>
        <v>3429</v>
      </c>
      <c r="L2371" s="35">
        <f>MAX(G$5:G2371)</f>
        <v>5610813</v>
      </c>
      <c r="M2371" s="3">
        <v>0.8</v>
      </c>
      <c r="N2371" s="38">
        <f>INT(B2371*0.2)</f>
        <v>18702712</v>
      </c>
      <c r="O2371" s="38">
        <f t="shared" si="110"/>
        <v>2337838</v>
      </c>
      <c r="P2371">
        <f>INT(L2371*2.5)</f>
        <v>14027032</v>
      </c>
      <c r="Q2371">
        <f>INT(L2371/4)</f>
        <v>1402703</v>
      </c>
      <c r="W2371" s="4" t="s">
        <v>8348</v>
      </c>
      <c r="X2371">
        <v>7</v>
      </c>
      <c r="Y2371" t="b">
        <f>IF(MOD(X2371,9)=0,N2371,IF(MOD(X2371,6)=0,N2371,IF(MOD(X2371,3)=0,N2371)))</f>
        <v>0</v>
      </c>
      <c r="Z2371" t="b">
        <f>IF(MOD(X2371,9)=0,O2371,IF(MOD(X2371,6)=0,O2371,IF(MOD(X2371,3)=0,O2371)))</f>
        <v>0</v>
      </c>
    </row>
    <row r="2372" spans="1:26">
      <c r="A2372" s="4" t="s">
        <v>2498</v>
      </c>
      <c r="B2372" s="3">
        <f>主线辅助!B2368</f>
        <v>93570724</v>
      </c>
      <c r="C2372" s="3">
        <v>8</v>
      </c>
      <c r="D2372" s="3">
        <v>110</v>
      </c>
      <c r="E2372" s="3">
        <v>3</v>
      </c>
      <c r="F2372" s="25">
        <f t="shared" si="108"/>
        <v>6174021</v>
      </c>
      <c r="G2372" s="25">
        <v>5614243</v>
      </c>
      <c r="H2372" s="26">
        <f>ROUND((F2372/4*5.5+F2372*2.7+F2372/4*10*1)*2,0)*C2372</f>
        <v>649507008</v>
      </c>
      <c r="I2372" s="26">
        <f t="shared" si="109"/>
        <v>590618360</v>
      </c>
      <c r="J2372" s="26"/>
      <c r="K2372" s="35">
        <f>MAX(G2372-MAX(G$5:G2371),0)</f>
        <v>3430</v>
      </c>
      <c r="L2372" s="35">
        <f>MAX(G$5:G2372)</f>
        <v>5614243</v>
      </c>
      <c r="M2372" s="3">
        <v>0.8</v>
      </c>
      <c r="N2372" s="38">
        <f>INT(B2372*0.2)</f>
        <v>18714144</v>
      </c>
      <c r="O2372" s="38">
        <f t="shared" si="110"/>
        <v>2339267</v>
      </c>
      <c r="P2372">
        <f>INT(L2372*2.5)</f>
        <v>14035607</v>
      </c>
      <c r="Q2372">
        <f>INT(L2372/4)</f>
        <v>1403560</v>
      </c>
      <c r="W2372" s="4" t="s">
        <v>8348</v>
      </c>
      <c r="X2372">
        <v>8</v>
      </c>
      <c r="Y2372" t="b">
        <f>IF(MOD(X2372,9)=0,N2372,IF(MOD(X2372,6)=0,N2372,IF(MOD(X2372,3)=0,N2372)))</f>
        <v>0</v>
      </c>
      <c r="Z2372" t="b">
        <f>IF(MOD(X2372,9)=0,O2372,IF(MOD(X2372,6)=0,O2372,IF(MOD(X2372,3)=0,O2372)))</f>
        <v>0</v>
      </c>
    </row>
    <row r="2373" spans="1:26">
      <c r="A2373" s="4" t="s">
        <v>2499</v>
      </c>
      <c r="B2373" s="3">
        <f>主线辅助!B2369</f>
        <v>93686839</v>
      </c>
      <c r="C2373" s="3">
        <v>8</v>
      </c>
      <c r="D2373" s="3">
        <v>110</v>
      </c>
      <c r="E2373" s="3">
        <v>3</v>
      </c>
      <c r="F2373" s="25">
        <f t="shared" si="108"/>
        <v>6181682</v>
      </c>
      <c r="G2373" s="25">
        <v>5621210</v>
      </c>
      <c r="H2373" s="26">
        <f>ROUND((F2373/4*5.5+F2373*2.7+F2373/4*10*1)*2,0)*C2373</f>
        <v>650312944</v>
      </c>
      <c r="I2373" s="26">
        <f t="shared" si="109"/>
        <v>591351296</v>
      </c>
      <c r="J2373" s="26"/>
      <c r="K2373" s="35">
        <f>MAX(G2373-MAX(G$5:G2372),0)</f>
        <v>6967</v>
      </c>
      <c r="L2373" s="35">
        <f>MAX(G$5:G2373)</f>
        <v>5621210</v>
      </c>
      <c r="M2373" s="3">
        <v>0.8</v>
      </c>
      <c r="N2373" s="38">
        <f>INT(B2373*0.2)</f>
        <v>18737367</v>
      </c>
      <c r="O2373" s="38">
        <f t="shared" si="110"/>
        <v>2342170</v>
      </c>
      <c r="P2373">
        <f>INT(L2373*2.5)</f>
        <v>14053025</v>
      </c>
      <c r="Q2373">
        <f>INT(L2373/4)</f>
        <v>1405302</v>
      </c>
      <c r="W2373" s="4" t="s">
        <v>8348</v>
      </c>
      <c r="X2373">
        <v>9</v>
      </c>
      <c r="Y2373">
        <f>IF(MOD(X2373,9)=0,N2373,IF(MOD(X2373,6)=0,N2373,IF(MOD(X2373,3)=0,N2373)))</f>
        <v>18737367</v>
      </c>
      <c r="Z2373">
        <f>IF(MOD(X2373,9)=0,O2373,IF(MOD(X2373,6)=0,O2373,IF(MOD(X2373,3)=0,O2373)))</f>
        <v>2342170</v>
      </c>
    </row>
    <row r="2374" spans="1:26">
      <c r="A2374" s="4" t="s">
        <v>482</v>
      </c>
      <c r="B2374" s="3">
        <f>主线辅助!B2370</f>
        <v>93744058</v>
      </c>
      <c r="C2374" s="3">
        <v>8</v>
      </c>
      <c r="D2374" s="3">
        <v>110</v>
      </c>
      <c r="E2374" s="3">
        <v>3</v>
      </c>
      <c r="F2374" s="25">
        <f t="shared" ref="F2374:F2437" si="111">INT(B2374/(5-1.9)/C2374/(D2374/2.7)*100/1.5)</f>
        <v>6185458</v>
      </c>
      <c r="G2374" s="25">
        <v>5624643</v>
      </c>
      <c r="H2374" s="26">
        <f>ROUND((F2374/4*5.5+F2374*2.7+F2374/4*10*1)*2,0)*C2374</f>
        <v>650710184</v>
      </c>
      <c r="I2374" s="26">
        <f t="shared" ref="I2374:I2437" si="112">ROUND((G2374/4*5.5+G2374*2.7+G2374/4*10*1)*2,0)*C2374</f>
        <v>591712440</v>
      </c>
      <c r="J2374" s="26"/>
      <c r="K2374" s="35">
        <f>MAX(G2374-MAX(G$5:G2373),0)</f>
        <v>3433</v>
      </c>
      <c r="L2374" s="35">
        <f>MAX(G$5:G2374)</f>
        <v>5624643</v>
      </c>
      <c r="M2374" s="3">
        <v>0.8</v>
      </c>
      <c r="N2374" s="38">
        <f>INT(B2374*0.2)</f>
        <v>18748811</v>
      </c>
      <c r="O2374" s="38">
        <f t="shared" ref="O2374:O2437" si="113">INT((P2374/15)+Q2374)</f>
        <v>2343600</v>
      </c>
      <c r="P2374">
        <f>INT(L2374*2.5)</f>
        <v>14061607</v>
      </c>
      <c r="Q2374">
        <f>INT(L2374/4)</f>
        <v>1406160</v>
      </c>
      <c r="W2374" s="4" t="s">
        <v>8348</v>
      </c>
      <c r="X2374">
        <v>10</v>
      </c>
      <c r="Y2374" t="b">
        <f>IF(MOD(X2374,9)=0,N2374,IF(MOD(X2374,6)=0,N2374,IF(MOD(X2374,3)=0,N2374)))</f>
        <v>0</v>
      </c>
      <c r="Z2374" t="b">
        <f>IF(MOD(X2374,9)=0,O2374,IF(MOD(X2374,6)=0,O2374,IF(MOD(X2374,3)=0,O2374)))</f>
        <v>0</v>
      </c>
    </row>
    <row r="2375" spans="1:26">
      <c r="A2375" s="4" t="s">
        <v>2500</v>
      </c>
      <c r="B2375" s="3">
        <f>主线辅助!B2371</f>
        <v>94102128</v>
      </c>
      <c r="C2375" s="3">
        <v>8</v>
      </c>
      <c r="D2375" s="3">
        <v>110</v>
      </c>
      <c r="E2375" s="3">
        <v>3</v>
      </c>
      <c r="F2375" s="25">
        <f t="shared" si="111"/>
        <v>6209084</v>
      </c>
      <c r="G2375" s="25">
        <v>5646127</v>
      </c>
      <c r="H2375" s="26">
        <f>ROUND((F2375/4*5.5+F2375*2.7+F2375/4*10*1)*2,0)*C2375</f>
        <v>653195640</v>
      </c>
      <c r="I2375" s="26">
        <f t="shared" si="112"/>
        <v>593972560</v>
      </c>
      <c r="J2375" s="26"/>
      <c r="K2375" s="35">
        <f>MAX(G2375-MAX(G$5:G2374),0)</f>
        <v>21484</v>
      </c>
      <c r="L2375" s="35">
        <f>MAX(G$5:G2375)</f>
        <v>5646127</v>
      </c>
      <c r="M2375" s="3">
        <v>0.8</v>
      </c>
      <c r="N2375" s="38">
        <f>INT(B2375*0.2)</f>
        <v>18820425</v>
      </c>
      <c r="O2375" s="38">
        <f t="shared" si="113"/>
        <v>2352552</v>
      </c>
      <c r="P2375">
        <f>INT(L2375*2.5)</f>
        <v>14115317</v>
      </c>
      <c r="Q2375">
        <f>INT(L2375/4)</f>
        <v>1411531</v>
      </c>
      <c r="W2375" s="4" t="s">
        <v>8349</v>
      </c>
      <c r="X2375">
        <v>1</v>
      </c>
      <c r="Y2375" t="b">
        <f>IF(MOD(X2375,9)=0,N2375,IF(MOD(X2375,6)=0,N2375,IF(MOD(X2375,3)=0,N2375)))</f>
        <v>0</v>
      </c>
      <c r="Z2375" t="b">
        <f>IF(MOD(X2375,9)=0,O2375,IF(MOD(X2375,6)=0,O2375,IF(MOD(X2375,3)=0,O2375)))</f>
        <v>0</v>
      </c>
    </row>
    <row r="2376" spans="1:26">
      <c r="A2376" s="4" t="s">
        <v>2501</v>
      </c>
      <c r="B2376" s="3">
        <f>主线辅助!B2372</f>
        <v>94159408</v>
      </c>
      <c r="C2376" s="3">
        <v>8</v>
      </c>
      <c r="D2376" s="3">
        <v>110</v>
      </c>
      <c r="E2376" s="3">
        <v>3</v>
      </c>
      <c r="F2376" s="25">
        <f t="shared" si="111"/>
        <v>6212864</v>
      </c>
      <c r="G2376" s="25">
        <v>5649564</v>
      </c>
      <c r="H2376" s="26">
        <f>ROUND((F2376/4*5.5+F2376*2.7+F2376/4*10*1)*2,0)*C2376</f>
        <v>653593296</v>
      </c>
      <c r="I2376" s="26">
        <f t="shared" si="112"/>
        <v>594334136</v>
      </c>
      <c r="J2376" s="26"/>
      <c r="K2376" s="35">
        <f>MAX(G2376-MAX(G$5:G2375),0)</f>
        <v>3437</v>
      </c>
      <c r="L2376" s="35">
        <f>MAX(G$5:G2376)</f>
        <v>5649564</v>
      </c>
      <c r="M2376" s="3">
        <v>0.8</v>
      </c>
      <c r="N2376" s="38">
        <f>INT(B2376*0.2)</f>
        <v>18831881</v>
      </c>
      <c r="O2376" s="38">
        <f t="shared" si="113"/>
        <v>2353985</v>
      </c>
      <c r="P2376">
        <f>INT(L2376*2.5)</f>
        <v>14123910</v>
      </c>
      <c r="Q2376">
        <f>INT(L2376/4)</f>
        <v>1412391</v>
      </c>
      <c r="W2376" s="4" t="s">
        <v>8349</v>
      </c>
      <c r="X2376">
        <v>2</v>
      </c>
      <c r="Y2376" t="b">
        <f>IF(MOD(X2376,9)=0,N2376,IF(MOD(X2376,6)=0,N2376,IF(MOD(X2376,3)=0,N2376)))</f>
        <v>0</v>
      </c>
      <c r="Z2376" t="b">
        <f>IF(MOD(X2376,9)=0,O2376,IF(MOD(X2376,6)=0,O2376,IF(MOD(X2376,3)=0,O2376)))</f>
        <v>0</v>
      </c>
    </row>
    <row r="2377" spans="1:26">
      <c r="A2377" s="4" t="s">
        <v>2502</v>
      </c>
      <c r="B2377" s="3">
        <f>主线辅助!B2373</f>
        <v>94275836</v>
      </c>
      <c r="C2377" s="3">
        <v>8</v>
      </c>
      <c r="D2377" s="3">
        <v>110</v>
      </c>
      <c r="E2377" s="3">
        <v>3</v>
      </c>
      <c r="F2377" s="25">
        <f t="shared" si="111"/>
        <v>6220546</v>
      </c>
      <c r="G2377" s="25">
        <v>5656550</v>
      </c>
      <c r="H2377" s="26">
        <f>ROUND((F2377/4*5.5+F2377*2.7+F2377/4*10*1)*2,0)*C2377</f>
        <v>654401440</v>
      </c>
      <c r="I2377" s="26">
        <f t="shared" si="112"/>
        <v>595069064</v>
      </c>
      <c r="J2377" s="26"/>
      <c r="K2377" s="35">
        <f>MAX(G2377-MAX(G$5:G2376),0)</f>
        <v>6986</v>
      </c>
      <c r="L2377" s="35">
        <f>MAX(G$5:G2377)</f>
        <v>5656550</v>
      </c>
      <c r="M2377" s="3">
        <v>0.8</v>
      </c>
      <c r="N2377" s="38">
        <f>INT(B2377*0.2)</f>
        <v>18855167</v>
      </c>
      <c r="O2377" s="38">
        <f t="shared" si="113"/>
        <v>2356895</v>
      </c>
      <c r="P2377">
        <f>INT(L2377*2.5)</f>
        <v>14141375</v>
      </c>
      <c r="Q2377">
        <f>INT(L2377/4)</f>
        <v>1414137</v>
      </c>
      <c r="W2377" s="4" t="s">
        <v>8349</v>
      </c>
      <c r="X2377">
        <v>3</v>
      </c>
      <c r="Y2377">
        <f>IF(MOD(X2377,9)=0,N2377,IF(MOD(X2377,6)=0,N2377,IF(MOD(X2377,3)=0,N2377)))</f>
        <v>18855167</v>
      </c>
      <c r="Z2377">
        <f>IF(MOD(X2377,9)=0,O2377,IF(MOD(X2377,6)=0,O2377,IF(MOD(X2377,3)=0,O2377)))</f>
        <v>2356895</v>
      </c>
    </row>
    <row r="2378" spans="1:26">
      <c r="A2378" s="4" t="s">
        <v>2503</v>
      </c>
      <c r="B2378" s="3">
        <f>主线辅助!B2374</f>
        <v>94333173</v>
      </c>
      <c r="C2378" s="3">
        <v>8</v>
      </c>
      <c r="D2378" s="3">
        <v>110</v>
      </c>
      <c r="E2378" s="3">
        <v>3</v>
      </c>
      <c r="F2378" s="25">
        <f t="shared" si="111"/>
        <v>6224329</v>
      </c>
      <c r="G2378" s="25">
        <v>5659990</v>
      </c>
      <c r="H2378" s="26">
        <f>ROUND((F2378/4*5.5+F2378*2.7+F2378/4*10*1)*2,0)*C2378</f>
        <v>654799408</v>
      </c>
      <c r="I2378" s="26">
        <f t="shared" si="112"/>
        <v>595430952</v>
      </c>
      <c r="J2378" s="26"/>
      <c r="K2378" s="35">
        <f>MAX(G2378-MAX(G$5:G2377),0)</f>
        <v>3440</v>
      </c>
      <c r="L2378" s="35">
        <f>MAX(G$5:G2378)</f>
        <v>5659990</v>
      </c>
      <c r="M2378" s="3">
        <v>0.8</v>
      </c>
      <c r="N2378" s="38">
        <f>INT(B2378*0.2)</f>
        <v>18866634</v>
      </c>
      <c r="O2378" s="38">
        <f t="shared" si="113"/>
        <v>2358328</v>
      </c>
      <c r="P2378">
        <f>INT(L2378*2.5)</f>
        <v>14149975</v>
      </c>
      <c r="Q2378">
        <f>INT(L2378/4)</f>
        <v>1414997</v>
      </c>
      <c r="W2378" s="4" t="s">
        <v>8349</v>
      </c>
      <c r="X2378">
        <v>4</v>
      </c>
      <c r="Y2378" t="b">
        <f>IF(MOD(X2378,9)=0,N2378,IF(MOD(X2378,6)=0,N2378,IF(MOD(X2378,3)=0,N2378)))</f>
        <v>0</v>
      </c>
      <c r="Z2378" t="b">
        <f>IF(MOD(X2378,9)=0,O2378,IF(MOD(X2378,6)=0,O2378,IF(MOD(X2378,3)=0,O2378)))</f>
        <v>0</v>
      </c>
    </row>
    <row r="2379" spans="1:26">
      <c r="A2379" s="4" t="s">
        <v>2504</v>
      </c>
      <c r="B2379" s="3">
        <f>主线辅助!B2375</f>
        <v>94390520</v>
      </c>
      <c r="C2379" s="3">
        <v>8</v>
      </c>
      <c r="D2379" s="3">
        <v>110</v>
      </c>
      <c r="E2379" s="3">
        <v>3</v>
      </c>
      <c r="F2379" s="25">
        <f t="shared" si="111"/>
        <v>6228113</v>
      </c>
      <c r="G2379" s="25">
        <v>5663431</v>
      </c>
      <c r="H2379" s="26">
        <f>ROUND((F2379/4*5.5+F2379*2.7+F2379/4*10*1)*2,0)*C2379</f>
        <v>655197488</v>
      </c>
      <c r="I2379" s="26">
        <f t="shared" si="112"/>
        <v>595792944</v>
      </c>
      <c r="J2379" s="26"/>
      <c r="K2379" s="35">
        <f>MAX(G2379-MAX(G$5:G2378),0)</f>
        <v>3441</v>
      </c>
      <c r="L2379" s="35">
        <f>MAX(G$5:G2379)</f>
        <v>5663431</v>
      </c>
      <c r="M2379" s="3">
        <v>0.8</v>
      </c>
      <c r="N2379" s="38">
        <f>INT(B2379*0.2)</f>
        <v>18878104</v>
      </c>
      <c r="O2379" s="38">
        <f t="shared" si="113"/>
        <v>2359762</v>
      </c>
      <c r="P2379">
        <f>INT(L2379*2.5)</f>
        <v>14158577</v>
      </c>
      <c r="Q2379">
        <f>INT(L2379/4)</f>
        <v>1415857</v>
      </c>
      <c r="W2379" s="4" t="s">
        <v>8349</v>
      </c>
      <c r="X2379">
        <v>5</v>
      </c>
      <c r="Y2379" t="b">
        <f>IF(MOD(X2379,9)=0,N2379,IF(MOD(X2379,6)=0,N2379,IF(MOD(X2379,3)=0,N2379)))</f>
        <v>0</v>
      </c>
      <c r="Z2379" t="b">
        <f>IF(MOD(X2379,9)=0,O2379,IF(MOD(X2379,6)=0,O2379,IF(MOD(X2379,3)=0,O2379)))</f>
        <v>0</v>
      </c>
    </row>
    <row r="2380" spans="1:26">
      <c r="A2380" s="4" t="s">
        <v>2505</v>
      </c>
      <c r="B2380" s="3">
        <f>主线辅助!B2376</f>
        <v>94507163</v>
      </c>
      <c r="C2380" s="3">
        <v>8</v>
      </c>
      <c r="D2380" s="3">
        <v>110</v>
      </c>
      <c r="E2380" s="3">
        <v>3</v>
      </c>
      <c r="F2380" s="25">
        <f t="shared" si="111"/>
        <v>6235809</v>
      </c>
      <c r="G2380" s="25">
        <v>5670429</v>
      </c>
      <c r="H2380" s="26">
        <f>ROUND((F2380/4*5.5+F2380*2.7+F2380/4*10*1)*2,0)*C2380</f>
        <v>656007104</v>
      </c>
      <c r="I2380" s="26">
        <f t="shared" si="112"/>
        <v>596529128</v>
      </c>
      <c r="J2380" s="26"/>
      <c r="K2380" s="35">
        <f>MAX(G2380-MAX(G$5:G2379),0)</f>
        <v>6998</v>
      </c>
      <c r="L2380" s="35">
        <f>MAX(G$5:G2380)</f>
        <v>5670429</v>
      </c>
      <c r="M2380" s="3">
        <v>0.8</v>
      </c>
      <c r="N2380" s="38">
        <f>INT(B2380*0.2)</f>
        <v>18901432</v>
      </c>
      <c r="O2380" s="38">
        <f t="shared" si="113"/>
        <v>2362678</v>
      </c>
      <c r="P2380">
        <f>INT(L2380*2.5)</f>
        <v>14176072</v>
      </c>
      <c r="Q2380">
        <f>INT(L2380/4)</f>
        <v>1417607</v>
      </c>
      <c r="W2380" s="4" t="s">
        <v>8349</v>
      </c>
      <c r="X2380">
        <v>6</v>
      </c>
      <c r="Y2380">
        <f>IF(MOD(X2380,9)=0,N2380,IF(MOD(X2380,6)=0,N2380,IF(MOD(X2380,3)=0,N2380)))</f>
        <v>18901432</v>
      </c>
      <c r="Z2380">
        <f>IF(MOD(X2380,9)=0,O2380,IF(MOD(X2380,6)=0,O2380,IF(MOD(X2380,3)=0,O2380)))</f>
        <v>2362678</v>
      </c>
    </row>
    <row r="2381" spans="1:26">
      <c r="A2381" s="4" t="s">
        <v>2506</v>
      </c>
      <c r="B2381" s="3">
        <f>主线辅助!B2377</f>
        <v>94564573</v>
      </c>
      <c r="C2381" s="3">
        <v>8</v>
      </c>
      <c r="D2381" s="3">
        <v>110</v>
      </c>
      <c r="E2381" s="3">
        <v>3</v>
      </c>
      <c r="F2381" s="25">
        <f t="shared" si="111"/>
        <v>6239597</v>
      </c>
      <c r="G2381" s="25">
        <v>5673874</v>
      </c>
      <c r="H2381" s="26">
        <f>ROUND((F2381/4*5.5+F2381*2.7+F2381/4*10*1)*2,0)*C2381</f>
        <v>656405608</v>
      </c>
      <c r="I2381" s="26">
        <f t="shared" si="112"/>
        <v>596891544</v>
      </c>
      <c r="J2381" s="26"/>
      <c r="K2381" s="35">
        <f>MAX(G2381-MAX(G$5:G2380),0)</f>
        <v>3445</v>
      </c>
      <c r="L2381" s="35">
        <f>MAX(G$5:G2381)</f>
        <v>5673874</v>
      </c>
      <c r="M2381" s="3">
        <v>0.8</v>
      </c>
      <c r="N2381" s="38">
        <f>INT(B2381*0.2)</f>
        <v>18912914</v>
      </c>
      <c r="O2381" s="38">
        <f t="shared" si="113"/>
        <v>2364113</v>
      </c>
      <c r="P2381">
        <f>INT(L2381*2.5)</f>
        <v>14184685</v>
      </c>
      <c r="Q2381">
        <f>INT(L2381/4)</f>
        <v>1418468</v>
      </c>
      <c r="W2381" s="4" t="s">
        <v>8349</v>
      </c>
      <c r="X2381">
        <v>7</v>
      </c>
      <c r="Y2381" t="b">
        <f>IF(MOD(X2381,9)=0,N2381,IF(MOD(X2381,6)=0,N2381,IF(MOD(X2381,3)=0,N2381)))</f>
        <v>0</v>
      </c>
      <c r="Z2381" t="b">
        <f>IF(MOD(X2381,9)=0,O2381,IF(MOD(X2381,6)=0,O2381,IF(MOD(X2381,3)=0,O2381)))</f>
        <v>0</v>
      </c>
    </row>
    <row r="2382" spans="1:26">
      <c r="A2382" s="4" t="s">
        <v>2507</v>
      </c>
      <c r="B2382" s="3">
        <f>主线辅助!B2378</f>
        <v>94621985</v>
      </c>
      <c r="C2382" s="3">
        <v>8</v>
      </c>
      <c r="D2382" s="3">
        <v>110</v>
      </c>
      <c r="E2382" s="3">
        <v>3</v>
      </c>
      <c r="F2382" s="25">
        <f t="shared" si="111"/>
        <v>6243386</v>
      </c>
      <c r="G2382" s="25">
        <v>5677319</v>
      </c>
      <c r="H2382" s="26">
        <f>ROUND((F2382/4*5.5+F2382*2.7+F2382/4*10*1)*2,0)*C2382</f>
        <v>656804208</v>
      </c>
      <c r="I2382" s="26">
        <f t="shared" si="112"/>
        <v>597253960</v>
      </c>
      <c r="J2382" s="26"/>
      <c r="K2382" s="35">
        <f>MAX(G2382-MAX(G$5:G2381),0)</f>
        <v>3445</v>
      </c>
      <c r="L2382" s="35">
        <f>MAX(G$5:G2382)</f>
        <v>5677319</v>
      </c>
      <c r="M2382" s="3">
        <v>0.8</v>
      </c>
      <c r="N2382" s="38">
        <f>INT(B2382*0.2)</f>
        <v>18924397</v>
      </c>
      <c r="O2382" s="38">
        <f t="shared" si="113"/>
        <v>2365548</v>
      </c>
      <c r="P2382">
        <f>INT(L2382*2.5)</f>
        <v>14193297</v>
      </c>
      <c r="Q2382">
        <f>INT(L2382/4)</f>
        <v>1419329</v>
      </c>
      <c r="W2382" s="4" t="s">
        <v>8349</v>
      </c>
      <c r="X2382">
        <v>8</v>
      </c>
      <c r="Y2382" t="b">
        <f>IF(MOD(X2382,9)=0,N2382,IF(MOD(X2382,6)=0,N2382,IF(MOD(X2382,3)=0,N2382)))</f>
        <v>0</v>
      </c>
      <c r="Z2382" t="b">
        <f>IF(MOD(X2382,9)=0,O2382,IF(MOD(X2382,6)=0,O2382,IF(MOD(X2382,3)=0,O2382)))</f>
        <v>0</v>
      </c>
    </row>
    <row r="2383" spans="1:26">
      <c r="A2383" s="4" t="s">
        <v>2508</v>
      </c>
      <c r="B2383" s="3">
        <f>主线辅助!B2379</f>
        <v>94738841</v>
      </c>
      <c r="C2383" s="3">
        <v>8</v>
      </c>
      <c r="D2383" s="3">
        <v>110</v>
      </c>
      <c r="E2383" s="3">
        <v>3</v>
      </c>
      <c r="F2383" s="25">
        <f t="shared" si="111"/>
        <v>6251096</v>
      </c>
      <c r="G2383" s="25">
        <v>5684330</v>
      </c>
      <c r="H2383" s="26">
        <f>ROUND((F2383/4*5.5+F2383*2.7+F2383/4*10*1)*2,0)*C2383</f>
        <v>657615296</v>
      </c>
      <c r="I2383" s="26">
        <f t="shared" si="112"/>
        <v>597991520</v>
      </c>
      <c r="J2383" s="26"/>
      <c r="K2383" s="35">
        <f>MAX(G2383-MAX(G$5:G2382),0)</f>
        <v>7011</v>
      </c>
      <c r="L2383" s="35">
        <f>MAX(G$5:G2383)</f>
        <v>5684330</v>
      </c>
      <c r="M2383" s="3">
        <v>0.8</v>
      </c>
      <c r="N2383" s="38">
        <f>INT(B2383*0.2)</f>
        <v>18947768</v>
      </c>
      <c r="O2383" s="38">
        <f t="shared" si="113"/>
        <v>2368470</v>
      </c>
      <c r="P2383">
        <f>INT(L2383*2.5)</f>
        <v>14210825</v>
      </c>
      <c r="Q2383">
        <f>INT(L2383/4)</f>
        <v>1421082</v>
      </c>
      <c r="W2383" s="4" t="s">
        <v>8349</v>
      </c>
      <c r="X2383">
        <v>9</v>
      </c>
      <c r="Y2383">
        <f>IF(MOD(X2383,9)=0,N2383,IF(MOD(X2383,6)=0,N2383,IF(MOD(X2383,3)=0,N2383)))</f>
        <v>18947768</v>
      </c>
      <c r="Z2383">
        <f>IF(MOD(X2383,9)=0,O2383,IF(MOD(X2383,6)=0,O2383,IF(MOD(X2383,3)=0,O2383)))</f>
        <v>2368470</v>
      </c>
    </row>
    <row r="2384" spans="1:26">
      <c r="A2384" s="4" t="s">
        <v>484</v>
      </c>
      <c r="B2384" s="3">
        <f>主线辅助!B2380</f>
        <v>94796320</v>
      </c>
      <c r="C2384" s="3">
        <v>8</v>
      </c>
      <c r="D2384" s="3">
        <v>110</v>
      </c>
      <c r="E2384" s="3">
        <v>3</v>
      </c>
      <c r="F2384" s="25">
        <f t="shared" si="111"/>
        <v>6254889</v>
      </c>
      <c r="G2384" s="25">
        <v>5687779</v>
      </c>
      <c r="H2384" s="26">
        <f>ROUND((F2384/4*5.5+F2384*2.7+F2384/4*10*1)*2,0)*C2384</f>
        <v>658014320</v>
      </c>
      <c r="I2384" s="26">
        <f t="shared" si="112"/>
        <v>598354352</v>
      </c>
      <c r="J2384" s="26"/>
      <c r="K2384" s="35">
        <f>MAX(G2384-MAX(G$5:G2383),0)</f>
        <v>3449</v>
      </c>
      <c r="L2384" s="35">
        <f>MAX(G$5:G2384)</f>
        <v>5687779</v>
      </c>
      <c r="M2384" s="3">
        <v>0.8</v>
      </c>
      <c r="N2384" s="38">
        <f>INT(B2384*0.2)</f>
        <v>18959264</v>
      </c>
      <c r="O2384" s="38">
        <f t="shared" si="113"/>
        <v>2369907</v>
      </c>
      <c r="P2384">
        <f>INT(L2384*2.5)</f>
        <v>14219447</v>
      </c>
      <c r="Q2384">
        <f>INT(L2384/4)</f>
        <v>1421944</v>
      </c>
      <c r="W2384" s="4" t="s">
        <v>8349</v>
      </c>
      <c r="X2384">
        <v>10</v>
      </c>
      <c r="Y2384" t="b">
        <f>IF(MOD(X2384,9)=0,N2384,IF(MOD(X2384,6)=0,N2384,IF(MOD(X2384,3)=0,N2384)))</f>
        <v>0</v>
      </c>
      <c r="Z2384" t="b">
        <f>IF(MOD(X2384,9)=0,O2384,IF(MOD(X2384,6)=0,O2384,IF(MOD(X2384,3)=0,O2384)))</f>
        <v>0</v>
      </c>
    </row>
    <row r="2385" spans="1:26">
      <c r="A2385" s="4" t="s">
        <v>2509</v>
      </c>
      <c r="B2385" s="3">
        <f>主线辅助!B2381</f>
        <v>95156478</v>
      </c>
      <c r="C2385" s="3">
        <v>8</v>
      </c>
      <c r="D2385" s="3">
        <v>110</v>
      </c>
      <c r="E2385" s="3">
        <v>3</v>
      </c>
      <c r="F2385" s="25">
        <f t="shared" si="111"/>
        <v>6278653</v>
      </c>
      <c r="G2385" s="25">
        <v>5709388</v>
      </c>
      <c r="H2385" s="26">
        <f>ROUND((F2385/4*5.5+F2385*2.7+F2385/4*10*1)*2,0)*C2385</f>
        <v>660514296</v>
      </c>
      <c r="I2385" s="26">
        <f t="shared" si="112"/>
        <v>600627616</v>
      </c>
      <c r="J2385" s="26"/>
      <c r="K2385" s="35">
        <f>MAX(G2385-MAX(G$5:G2384),0)</f>
        <v>21609</v>
      </c>
      <c r="L2385" s="35">
        <f>MAX(G$5:G2385)</f>
        <v>5709388</v>
      </c>
      <c r="M2385" s="3">
        <v>0.8</v>
      </c>
      <c r="N2385" s="38">
        <f>INT(B2385*0.2)</f>
        <v>19031295</v>
      </c>
      <c r="O2385" s="38">
        <f t="shared" si="113"/>
        <v>2378911</v>
      </c>
      <c r="P2385">
        <f>INT(L2385*2.5)</f>
        <v>14273470</v>
      </c>
      <c r="Q2385">
        <f>INT(L2385/4)</f>
        <v>1427347</v>
      </c>
      <c r="W2385" s="4" t="s">
        <v>8350</v>
      </c>
      <c r="X2385">
        <v>1</v>
      </c>
      <c r="Y2385" t="b">
        <f>IF(MOD(X2385,9)=0,N2385,IF(MOD(X2385,6)=0,N2385,IF(MOD(X2385,3)=0,N2385)))</f>
        <v>0</v>
      </c>
      <c r="Z2385" t="b">
        <f>IF(MOD(X2385,9)=0,O2385,IF(MOD(X2385,6)=0,O2385,IF(MOD(X2385,3)=0,O2385)))</f>
        <v>0</v>
      </c>
    </row>
    <row r="2386" spans="1:26">
      <c r="A2386" s="4" t="s">
        <v>2510</v>
      </c>
      <c r="B2386" s="3">
        <f>主线辅助!B2382</f>
        <v>95214024</v>
      </c>
      <c r="C2386" s="3">
        <v>8</v>
      </c>
      <c r="D2386" s="3">
        <v>110</v>
      </c>
      <c r="E2386" s="3">
        <v>3</v>
      </c>
      <c r="F2386" s="25">
        <f t="shared" si="111"/>
        <v>6282450</v>
      </c>
      <c r="G2386" s="25">
        <v>5712841</v>
      </c>
      <c r="H2386" s="26">
        <f>ROUND((F2386/4*5.5+F2386*2.7+F2386/4*10*1)*2,0)*C2386</f>
        <v>660913744</v>
      </c>
      <c r="I2386" s="26">
        <f t="shared" si="112"/>
        <v>600990872</v>
      </c>
      <c r="J2386" s="26"/>
      <c r="K2386" s="35">
        <f>MAX(G2386-MAX(G$5:G2385),0)</f>
        <v>3453</v>
      </c>
      <c r="L2386" s="35">
        <f>MAX(G$5:G2386)</f>
        <v>5712841</v>
      </c>
      <c r="M2386" s="3">
        <v>0.8</v>
      </c>
      <c r="N2386" s="38">
        <f>INT(B2386*0.2)</f>
        <v>19042804</v>
      </c>
      <c r="O2386" s="38">
        <f t="shared" si="113"/>
        <v>2380350</v>
      </c>
      <c r="P2386">
        <f>INT(L2386*2.5)</f>
        <v>14282102</v>
      </c>
      <c r="Q2386">
        <f>INT(L2386/4)</f>
        <v>1428210</v>
      </c>
      <c r="W2386" s="4" t="s">
        <v>8350</v>
      </c>
      <c r="X2386">
        <v>2</v>
      </c>
      <c r="Y2386" t="b">
        <f>IF(MOD(X2386,9)=0,N2386,IF(MOD(X2386,6)=0,N2386,IF(MOD(X2386,3)=0,N2386)))</f>
        <v>0</v>
      </c>
      <c r="Z2386" t="b">
        <f>IF(MOD(X2386,9)=0,O2386,IF(MOD(X2386,6)=0,O2386,IF(MOD(X2386,3)=0,O2386)))</f>
        <v>0</v>
      </c>
    </row>
    <row r="2387" spans="1:26">
      <c r="A2387" s="4" t="s">
        <v>2511</v>
      </c>
      <c r="B2387" s="3">
        <f>主线辅助!B2383</f>
        <v>95331204</v>
      </c>
      <c r="C2387" s="3">
        <v>8</v>
      </c>
      <c r="D2387" s="3">
        <v>110</v>
      </c>
      <c r="E2387" s="3">
        <v>3</v>
      </c>
      <c r="F2387" s="25">
        <f t="shared" si="111"/>
        <v>6290182</v>
      </c>
      <c r="G2387" s="25">
        <v>5719872</v>
      </c>
      <c r="H2387" s="26">
        <f>ROUND((F2387/4*5.5+F2387*2.7+F2387/4*10*1)*2,0)*C2387</f>
        <v>661727144</v>
      </c>
      <c r="I2387" s="26">
        <f t="shared" si="112"/>
        <v>601730536</v>
      </c>
      <c r="J2387" s="26"/>
      <c r="K2387" s="35">
        <f>MAX(G2387-MAX(G$5:G2386),0)</f>
        <v>7031</v>
      </c>
      <c r="L2387" s="35">
        <f>MAX(G$5:G2387)</f>
        <v>5719872</v>
      </c>
      <c r="M2387" s="3">
        <v>0.8</v>
      </c>
      <c r="N2387" s="38">
        <f>INT(B2387*0.2)</f>
        <v>19066240</v>
      </c>
      <c r="O2387" s="38">
        <f t="shared" si="113"/>
        <v>2383280</v>
      </c>
      <c r="P2387">
        <f>INT(L2387*2.5)</f>
        <v>14299680</v>
      </c>
      <c r="Q2387">
        <f>INT(L2387/4)</f>
        <v>1429968</v>
      </c>
      <c r="W2387" s="4" t="s">
        <v>8350</v>
      </c>
      <c r="X2387">
        <v>3</v>
      </c>
      <c r="Y2387">
        <f>IF(MOD(X2387,9)=0,N2387,IF(MOD(X2387,6)=0,N2387,IF(MOD(X2387,3)=0,N2387)))</f>
        <v>19066240</v>
      </c>
      <c r="Z2387">
        <f>IF(MOD(X2387,9)=0,O2387,IF(MOD(X2387,6)=0,O2387,IF(MOD(X2387,3)=0,O2387)))</f>
        <v>2383280</v>
      </c>
    </row>
    <row r="2388" spans="1:26">
      <c r="A2388" s="4" t="s">
        <v>2512</v>
      </c>
      <c r="B2388" s="3">
        <f>主线辅助!B2384</f>
        <v>95388811</v>
      </c>
      <c r="C2388" s="3">
        <v>8</v>
      </c>
      <c r="D2388" s="3">
        <v>110</v>
      </c>
      <c r="E2388" s="3">
        <v>3</v>
      </c>
      <c r="F2388" s="25">
        <f t="shared" si="111"/>
        <v>6293983</v>
      </c>
      <c r="G2388" s="25">
        <v>5723328</v>
      </c>
      <c r="H2388" s="26">
        <f>ROUND((F2388/4*5.5+F2388*2.7+F2388/4*10*1)*2,0)*C2388</f>
        <v>662127008</v>
      </c>
      <c r="I2388" s="26">
        <f t="shared" si="112"/>
        <v>602094104</v>
      </c>
      <c r="J2388" s="26"/>
      <c r="K2388" s="35">
        <f>MAX(G2388-MAX(G$5:G2387),0)</f>
        <v>3456</v>
      </c>
      <c r="L2388" s="35">
        <f>MAX(G$5:G2388)</f>
        <v>5723328</v>
      </c>
      <c r="M2388" s="3">
        <v>0.8</v>
      </c>
      <c r="N2388" s="38">
        <f>INT(B2388*0.2)</f>
        <v>19077762</v>
      </c>
      <c r="O2388" s="38">
        <f t="shared" si="113"/>
        <v>2384720</v>
      </c>
      <c r="P2388">
        <f>INT(L2388*2.5)</f>
        <v>14308320</v>
      </c>
      <c r="Q2388">
        <f>INT(L2388/4)</f>
        <v>1430832</v>
      </c>
      <c r="W2388" s="4" t="s">
        <v>8350</v>
      </c>
      <c r="X2388">
        <v>4</v>
      </c>
      <c r="Y2388" t="b">
        <f>IF(MOD(X2388,9)=0,N2388,IF(MOD(X2388,6)=0,N2388,IF(MOD(X2388,3)=0,N2388)))</f>
        <v>0</v>
      </c>
      <c r="Z2388" t="b">
        <f>IF(MOD(X2388,9)=0,O2388,IF(MOD(X2388,6)=0,O2388,IF(MOD(X2388,3)=0,O2388)))</f>
        <v>0</v>
      </c>
    </row>
    <row r="2389" spans="1:26">
      <c r="A2389" s="4" t="s">
        <v>2513</v>
      </c>
      <c r="B2389" s="3">
        <f>主线辅助!B2385</f>
        <v>95446420</v>
      </c>
      <c r="C2389" s="3">
        <v>8</v>
      </c>
      <c r="D2389" s="3">
        <v>110</v>
      </c>
      <c r="E2389" s="3">
        <v>3</v>
      </c>
      <c r="F2389" s="25">
        <f t="shared" si="111"/>
        <v>6297784</v>
      </c>
      <c r="G2389" s="25">
        <v>5726785</v>
      </c>
      <c r="H2389" s="26">
        <f>ROUND((F2389/4*5.5+F2389*2.7+F2389/4*10*1)*2,0)*C2389</f>
        <v>662526880</v>
      </c>
      <c r="I2389" s="26">
        <f t="shared" si="112"/>
        <v>602457784</v>
      </c>
      <c r="J2389" s="26"/>
      <c r="K2389" s="35">
        <f>MAX(G2389-MAX(G$5:G2388),0)</f>
        <v>3457</v>
      </c>
      <c r="L2389" s="35">
        <f>MAX(G$5:G2389)</f>
        <v>5726785</v>
      </c>
      <c r="M2389" s="3">
        <v>0.8</v>
      </c>
      <c r="N2389" s="38">
        <f>INT(B2389*0.2)</f>
        <v>19089284</v>
      </c>
      <c r="O2389" s="38">
        <f t="shared" si="113"/>
        <v>2386160</v>
      </c>
      <c r="P2389">
        <f>INT(L2389*2.5)</f>
        <v>14316962</v>
      </c>
      <c r="Q2389">
        <f>INT(L2389/4)</f>
        <v>1431696</v>
      </c>
      <c r="W2389" s="4" t="s">
        <v>8350</v>
      </c>
      <c r="X2389">
        <v>5</v>
      </c>
      <c r="Y2389" t="b">
        <f>IF(MOD(X2389,9)=0,N2389,IF(MOD(X2389,6)=0,N2389,IF(MOD(X2389,3)=0,N2389)))</f>
        <v>0</v>
      </c>
      <c r="Z2389" t="b">
        <f>IF(MOD(X2389,9)=0,O2389,IF(MOD(X2389,6)=0,O2389,IF(MOD(X2389,3)=0,O2389)))</f>
        <v>0</v>
      </c>
    </row>
    <row r="2390" spans="1:26">
      <c r="A2390" s="4" t="s">
        <v>2514</v>
      </c>
      <c r="B2390" s="3">
        <f>主线辅助!B2386</f>
        <v>95563808</v>
      </c>
      <c r="C2390" s="3">
        <v>8</v>
      </c>
      <c r="D2390" s="3">
        <v>110</v>
      </c>
      <c r="E2390" s="3">
        <v>3</v>
      </c>
      <c r="F2390" s="25">
        <f t="shared" si="111"/>
        <v>6305529</v>
      </c>
      <c r="G2390" s="25">
        <v>5733828</v>
      </c>
      <c r="H2390" s="26">
        <f>ROUND((F2390/4*5.5+F2390*2.7+F2390/4*10*1)*2,0)*C2390</f>
        <v>663341648</v>
      </c>
      <c r="I2390" s="26">
        <f t="shared" si="112"/>
        <v>603198704</v>
      </c>
      <c r="J2390" s="26"/>
      <c r="K2390" s="35">
        <f>MAX(G2390-MAX(G$5:G2389),0)</f>
        <v>7043</v>
      </c>
      <c r="L2390" s="35">
        <f>MAX(G$5:G2390)</f>
        <v>5733828</v>
      </c>
      <c r="M2390" s="3">
        <v>0.8</v>
      </c>
      <c r="N2390" s="38">
        <f>INT(B2390*0.2)</f>
        <v>19112761</v>
      </c>
      <c r="O2390" s="38">
        <f t="shared" si="113"/>
        <v>2389095</v>
      </c>
      <c r="P2390">
        <f>INT(L2390*2.5)</f>
        <v>14334570</v>
      </c>
      <c r="Q2390">
        <f>INT(L2390/4)</f>
        <v>1433457</v>
      </c>
      <c r="W2390" s="4" t="s">
        <v>8350</v>
      </c>
      <c r="X2390">
        <v>6</v>
      </c>
      <c r="Y2390">
        <f>IF(MOD(X2390,9)=0,N2390,IF(MOD(X2390,6)=0,N2390,IF(MOD(X2390,3)=0,N2390)))</f>
        <v>19112761</v>
      </c>
      <c r="Z2390">
        <f>IF(MOD(X2390,9)=0,O2390,IF(MOD(X2390,6)=0,O2390,IF(MOD(X2390,3)=0,O2390)))</f>
        <v>2389095</v>
      </c>
    </row>
    <row r="2391" spans="1:26">
      <c r="A2391" s="4" t="s">
        <v>2515</v>
      </c>
      <c r="B2391" s="3">
        <f>主线辅助!B2387</f>
        <v>95621474</v>
      </c>
      <c r="C2391" s="3">
        <v>8</v>
      </c>
      <c r="D2391" s="3">
        <v>110</v>
      </c>
      <c r="E2391" s="3">
        <v>3</v>
      </c>
      <c r="F2391" s="25">
        <f t="shared" si="111"/>
        <v>6309334</v>
      </c>
      <c r="G2391" s="25">
        <v>5737288</v>
      </c>
      <c r="H2391" s="26">
        <f>ROUND((F2391/4*5.5+F2391*2.7+F2391/4*10*1)*2,0)*C2391</f>
        <v>663741936</v>
      </c>
      <c r="I2391" s="26">
        <f t="shared" si="112"/>
        <v>603562696</v>
      </c>
      <c r="J2391" s="26"/>
      <c r="K2391" s="35">
        <f>MAX(G2391-MAX(G$5:G2390),0)</f>
        <v>3460</v>
      </c>
      <c r="L2391" s="35">
        <f>MAX(G$5:G2391)</f>
        <v>5737288</v>
      </c>
      <c r="M2391" s="3">
        <v>0.8</v>
      </c>
      <c r="N2391" s="38">
        <f>INT(B2391*0.2)</f>
        <v>19124294</v>
      </c>
      <c r="O2391" s="38">
        <f t="shared" si="113"/>
        <v>2390536</v>
      </c>
      <c r="P2391">
        <f>INT(L2391*2.5)</f>
        <v>14343220</v>
      </c>
      <c r="Q2391">
        <f>INT(L2391/4)</f>
        <v>1434322</v>
      </c>
      <c r="W2391" s="4" t="s">
        <v>8350</v>
      </c>
      <c r="X2391">
        <v>7</v>
      </c>
      <c r="Y2391" t="b">
        <f>IF(MOD(X2391,9)=0,N2391,IF(MOD(X2391,6)=0,N2391,IF(MOD(X2391,3)=0,N2391)))</f>
        <v>0</v>
      </c>
      <c r="Z2391" t="b">
        <f>IF(MOD(X2391,9)=0,O2391,IF(MOD(X2391,6)=0,O2391,IF(MOD(X2391,3)=0,O2391)))</f>
        <v>0</v>
      </c>
    </row>
    <row r="2392" spans="1:26">
      <c r="A2392" s="4" t="s">
        <v>2516</v>
      </c>
      <c r="B2392" s="3">
        <f>主线辅助!B2388</f>
        <v>95679150</v>
      </c>
      <c r="C2392" s="3">
        <v>8</v>
      </c>
      <c r="D2392" s="3">
        <v>110</v>
      </c>
      <c r="E2392" s="3">
        <v>3</v>
      </c>
      <c r="F2392" s="25">
        <f t="shared" si="111"/>
        <v>6313140</v>
      </c>
      <c r="G2392" s="25">
        <v>5740749</v>
      </c>
      <c r="H2392" s="26">
        <f>ROUND((F2392/4*5.5+F2392*2.7+F2392/4*10*1)*2,0)*C2392</f>
        <v>664142328</v>
      </c>
      <c r="I2392" s="26">
        <f t="shared" si="112"/>
        <v>603926792</v>
      </c>
      <c r="J2392" s="26"/>
      <c r="K2392" s="35">
        <f>MAX(G2392-MAX(G$5:G2391),0)</f>
        <v>3461</v>
      </c>
      <c r="L2392" s="35">
        <f>MAX(G$5:G2392)</f>
        <v>5740749</v>
      </c>
      <c r="M2392" s="3">
        <v>0.8</v>
      </c>
      <c r="N2392" s="38">
        <f>INT(B2392*0.2)</f>
        <v>19135830</v>
      </c>
      <c r="O2392" s="38">
        <f t="shared" si="113"/>
        <v>2391978</v>
      </c>
      <c r="P2392">
        <f>INT(L2392*2.5)</f>
        <v>14351872</v>
      </c>
      <c r="Q2392">
        <f>INT(L2392/4)</f>
        <v>1435187</v>
      </c>
      <c r="W2392" s="4" t="s">
        <v>8350</v>
      </c>
      <c r="X2392">
        <v>8</v>
      </c>
      <c r="Y2392" t="b">
        <f>IF(MOD(X2392,9)=0,N2392,IF(MOD(X2392,6)=0,N2392,IF(MOD(X2392,3)=0,N2392)))</f>
        <v>0</v>
      </c>
      <c r="Z2392" t="b">
        <f>IF(MOD(X2392,9)=0,O2392,IF(MOD(X2392,6)=0,O2392,IF(MOD(X2392,3)=0,O2392)))</f>
        <v>0</v>
      </c>
    </row>
    <row r="2393" spans="1:26">
      <c r="A2393" s="4" t="s">
        <v>2517</v>
      </c>
      <c r="B2393" s="3">
        <f>主线辅助!B2389</f>
        <v>95796757</v>
      </c>
      <c r="C2393" s="3">
        <v>8</v>
      </c>
      <c r="D2393" s="3">
        <v>110</v>
      </c>
      <c r="E2393" s="3">
        <v>3</v>
      </c>
      <c r="F2393" s="25">
        <f t="shared" si="111"/>
        <v>6320900</v>
      </c>
      <c r="G2393" s="25">
        <v>5747805</v>
      </c>
      <c r="H2393" s="26">
        <f>ROUND((F2393/4*5.5+F2393*2.7+F2393/4*10*1)*2,0)*C2393</f>
        <v>664958680</v>
      </c>
      <c r="I2393" s="26">
        <f t="shared" si="112"/>
        <v>604669088</v>
      </c>
      <c r="J2393" s="26"/>
      <c r="K2393" s="35">
        <f>MAX(G2393-MAX(G$5:G2392),0)</f>
        <v>7056</v>
      </c>
      <c r="L2393" s="35">
        <f>MAX(G$5:G2393)</f>
        <v>5747805</v>
      </c>
      <c r="M2393" s="3">
        <v>0.8</v>
      </c>
      <c r="N2393" s="38">
        <f>INT(B2393*0.2)</f>
        <v>19159351</v>
      </c>
      <c r="O2393" s="38">
        <f t="shared" si="113"/>
        <v>2394918</v>
      </c>
      <c r="P2393">
        <f>INT(L2393*2.5)</f>
        <v>14369512</v>
      </c>
      <c r="Q2393">
        <f>INT(L2393/4)</f>
        <v>1436951</v>
      </c>
      <c r="W2393" s="4" t="s">
        <v>8350</v>
      </c>
      <c r="X2393">
        <v>9</v>
      </c>
      <c r="Y2393">
        <f>IF(MOD(X2393,9)=0,N2393,IF(MOD(X2393,6)=0,N2393,IF(MOD(X2393,3)=0,N2393)))</f>
        <v>19159351</v>
      </c>
      <c r="Z2393">
        <f>IF(MOD(X2393,9)=0,O2393,IF(MOD(X2393,6)=0,O2393,IF(MOD(X2393,3)=0,O2393)))</f>
        <v>2394918</v>
      </c>
    </row>
    <row r="2394" spans="1:26">
      <c r="A2394" s="4" t="s">
        <v>486</v>
      </c>
      <c r="B2394" s="3">
        <f>主线辅助!B2390</f>
        <v>95854496</v>
      </c>
      <c r="C2394" s="3">
        <v>8</v>
      </c>
      <c r="D2394" s="3">
        <v>110</v>
      </c>
      <c r="E2394" s="3">
        <v>3</v>
      </c>
      <c r="F2394" s="25">
        <f t="shared" si="111"/>
        <v>6324710</v>
      </c>
      <c r="G2394" s="25">
        <v>5751269</v>
      </c>
      <c r="H2394" s="26">
        <f>ROUND((F2394/4*5.5+F2394*2.7+F2394/4*10*1)*2,0)*C2394</f>
        <v>665359496</v>
      </c>
      <c r="I2394" s="26">
        <f t="shared" si="112"/>
        <v>605033496</v>
      </c>
      <c r="J2394" s="26"/>
      <c r="K2394" s="35">
        <f>MAX(G2394-MAX(G$5:G2393),0)</f>
        <v>3464</v>
      </c>
      <c r="L2394" s="35">
        <f>MAX(G$5:G2394)</f>
        <v>5751269</v>
      </c>
      <c r="M2394" s="3">
        <v>0.8</v>
      </c>
      <c r="N2394" s="38">
        <f>INT(B2394*0.2)</f>
        <v>19170899</v>
      </c>
      <c r="O2394" s="38">
        <f t="shared" si="113"/>
        <v>2396361</v>
      </c>
      <c r="P2394">
        <f>INT(L2394*2.5)</f>
        <v>14378172</v>
      </c>
      <c r="Q2394">
        <f>INT(L2394/4)</f>
        <v>1437817</v>
      </c>
      <c r="W2394" s="4" t="s">
        <v>8350</v>
      </c>
      <c r="X2394">
        <v>10</v>
      </c>
      <c r="Y2394" t="b">
        <f>IF(MOD(X2394,9)=0,N2394,IF(MOD(X2394,6)=0,N2394,IF(MOD(X2394,3)=0,N2394)))</f>
        <v>0</v>
      </c>
      <c r="Z2394" t="b">
        <f>IF(MOD(X2394,9)=0,O2394,IF(MOD(X2394,6)=0,O2394,IF(MOD(X2394,3)=0,O2394)))</f>
        <v>0</v>
      </c>
    </row>
    <row r="2395" spans="1:26">
      <c r="A2395" s="4" t="s">
        <v>2518</v>
      </c>
      <c r="B2395" s="3">
        <f>主线辅助!B2391</f>
        <v>96216770</v>
      </c>
      <c r="C2395" s="3">
        <v>8</v>
      </c>
      <c r="D2395" s="3">
        <v>110</v>
      </c>
      <c r="E2395" s="3">
        <v>3</v>
      </c>
      <c r="F2395" s="25">
        <f t="shared" si="111"/>
        <v>6348613</v>
      </c>
      <c r="G2395" s="25">
        <v>5773006</v>
      </c>
      <c r="H2395" s="26">
        <f>ROUND((F2395/4*5.5+F2395*2.7+F2395/4*10*1)*2,0)*C2395</f>
        <v>667874088</v>
      </c>
      <c r="I2395" s="26">
        <f t="shared" si="112"/>
        <v>607320232</v>
      </c>
      <c r="J2395" s="26"/>
      <c r="K2395" s="35">
        <f>MAX(G2395-MAX(G$5:G2394),0)</f>
        <v>21737</v>
      </c>
      <c r="L2395" s="35">
        <f>MAX(G$5:G2395)</f>
        <v>5773006</v>
      </c>
      <c r="M2395" s="3">
        <v>0.8</v>
      </c>
      <c r="N2395" s="38">
        <f>INT(B2395*0.2)</f>
        <v>19243354</v>
      </c>
      <c r="O2395" s="38">
        <f t="shared" si="113"/>
        <v>2405418</v>
      </c>
      <c r="P2395">
        <f>INT(L2395*2.5)</f>
        <v>14432515</v>
      </c>
      <c r="Q2395">
        <f>INT(L2395/4)</f>
        <v>1443251</v>
      </c>
      <c r="W2395" s="4" t="s">
        <v>8351</v>
      </c>
      <c r="X2395">
        <v>1</v>
      </c>
      <c r="Y2395" t="b">
        <f>IF(MOD(X2395,9)=0,N2395,IF(MOD(X2395,6)=0,N2395,IF(MOD(X2395,3)=0,N2395)))</f>
        <v>0</v>
      </c>
      <c r="Z2395" t="b">
        <f>IF(MOD(X2395,9)=0,O2395,IF(MOD(X2395,6)=0,O2395,IF(MOD(X2395,3)=0,O2395)))</f>
        <v>0</v>
      </c>
    </row>
    <row r="2396" spans="1:26">
      <c r="A2396" s="4" t="s">
        <v>2519</v>
      </c>
      <c r="B2396" s="3">
        <f>主线辅助!B2392</f>
        <v>96274570</v>
      </c>
      <c r="C2396" s="3">
        <v>8</v>
      </c>
      <c r="D2396" s="3">
        <v>110</v>
      </c>
      <c r="E2396" s="3">
        <v>3</v>
      </c>
      <c r="F2396" s="25">
        <f t="shared" si="111"/>
        <v>6352427</v>
      </c>
      <c r="G2396" s="25">
        <v>5776474</v>
      </c>
      <c r="H2396" s="26">
        <f>ROUND((F2396/4*5.5+F2396*2.7+F2396/4*10*1)*2,0)*C2396</f>
        <v>668275320</v>
      </c>
      <c r="I2396" s="26">
        <f t="shared" si="112"/>
        <v>607685064</v>
      </c>
      <c r="J2396" s="26"/>
      <c r="K2396" s="35">
        <f>MAX(G2396-MAX(G$5:G2395),0)</f>
        <v>3468</v>
      </c>
      <c r="L2396" s="35">
        <f>MAX(G$5:G2396)</f>
        <v>5776474</v>
      </c>
      <c r="M2396" s="3">
        <v>0.8</v>
      </c>
      <c r="N2396" s="38">
        <f>INT(B2396*0.2)</f>
        <v>19254914</v>
      </c>
      <c r="O2396" s="38">
        <f t="shared" si="113"/>
        <v>2406863</v>
      </c>
      <c r="P2396">
        <f>INT(L2396*2.5)</f>
        <v>14441185</v>
      </c>
      <c r="Q2396">
        <f>INT(L2396/4)</f>
        <v>1444118</v>
      </c>
      <c r="W2396" s="4" t="s">
        <v>8351</v>
      </c>
      <c r="X2396">
        <v>2</v>
      </c>
      <c r="Y2396" t="b">
        <f>IF(MOD(X2396,9)=0,N2396,IF(MOD(X2396,6)=0,N2396,IF(MOD(X2396,3)=0,N2396)))</f>
        <v>0</v>
      </c>
      <c r="Z2396" t="b">
        <f>IF(MOD(X2396,9)=0,O2396,IF(MOD(X2396,6)=0,O2396,IF(MOD(X2396,3)=0,O2396)))</f>
        <v>0</v>
      </c>
    </row>
    <row r="2397" spans="1:26">
      <c r="A2397" s="4" t="s">
        <v>2520</v>
      </c>
      <c r="B2397" s="3">
        <f>主线辅助!B2393</f>
        <v>96392496</v>
      </c>
      <c r="C2397" s="3">
        <v>8</v>
      </c>
      <c r="D2397" s="3">
        <v>110</v>
      </c>
      <c r="E2397" s="3">
        <v>3</v>
      </c>
      <c r="F2397" s="25">
        <f t="shared" si="111"/>
        <v>6360208</v>
      </c>
      <c r="G2397" s="25">
        <v>5783549</v>
      </c>
      <c r="H2397" s="26">
        <f>ROUND((F2397/4*5.5+F2397*2.7+F2397/4*10*1)*2,0)*C2397</f>
        <v>669093880</v>
      </c>
      <c r="I2397" s="26">
        <f t="shared" si="112"/>
        <v>608429352</v>
      </c>
      <c r="J2397" s="26"/>
      <c r="K2397" s="35">
        <f>MAX(G2397-MAX(G$5:G2396),0)</f>
        <v>7075</v>
      </c>
      <c r="L2397" s="35">
        <f>MAX(G$5:G2397)</f>
        <v>5783549</v>
      </c>
      <c r="M2397" s="3">
        <v>0.8</v>
      </c>
      <c r="N2397" s="38">
        <f>INT(B2397*0.2)</f>
        <v>19278499</v>
      </c>
      <c r="O2397" s="38">
        <f t="shared" si="113"/>
        <v>2409811</v>
      </c>
      <c r="P2397">
        <f>INT(L2397*2.5)</f>
        <v>14458872</v>
      </c>
      <c r="Q2397">
        <f>INT(L2397/4)</f>
        <v>1445887</v>
      </c>
      <c r="W2397" s="4" t="s">
        <v>8351</v>
      </c>
      <c r="X2397">
        <v>3</v>
      </c>
      <c r="Y2397">
        <f>IF(MOD(X2397,9)=0,N2397,IF(MOD(X2397,6)=0,N2397,IF(MOD(X2397,3)=0,N2397)))</f>
        <v>19278499</v>
      </c>
      <c r="Z2397">
        <f>IF(MOD(X2397,9)=0,O2397,IF(MOD(X2397,6)=0,O2397,IF(MOD(X2397,3)=0,O2397)))</f>
        <v>2409811</v>
      </c>
    </row>
    <row r="2398" spans="1:26">
      <c r="A2398" s="4" t="s">
        <v>2521</v>
      </c>
      <c r="B2398" s="3">
        <f>主线辅助!B2394</f>
        <v>96450356</v>
      </c>
      <c r="C2398" s="3">
        <v>8</v>
      </c>
      <c r="D2398" s="3">
        <v>110</v>
      </c>
      <c r="E2398" s="3">
        <v>3</v>
      </c>
      <c r="F2398" s="25">
        <f t="shared" si="111"/>
        <v>6364026</v>
      </c>
      <c r="G2398" s="25">
        <v>5787021</v>
      </c>
      <c r="H2398" s="26">
        <f>ROUND((F2398/4*5.5+F2398*2.7+F2398/4*10*1)*2,0)*C2398</f>
        <v>669495536</v>
      </c>
      <c r="I2398" s="26">
        <f t="shared" si="112"/>
        <v>608794608</v>
      </c>
      <c r="J2398" s="26"/>
      <c r="K2398" s="35">
        <f>MAX(G2398-MAX(G$5:G2397),0)</f>
        <v>3472</v>
      </c>
      <c r="L2398" s="35">
        <f>MAX(G$5:G2398)</f>
        <v>5787021</v>
      </c>
      <c r="M2398" s="3">
        <v>0.8</v>
      </c>
      <c r="N2398" s="38">
        <f>INT(B2398*0.2)</f>
        <v>19290071</v>
      </c>
      <c r="O2398" s="38">
        <f t="shared" si="113"/>
        <v>2411258</v>
      </c>
      <c r="P2398">
        <f>INT(L2398*2.5)</f>
        <v>14467552</v>
      </c>
      <c r="Q2398">
        <f>INT(L2398/4)</f>
        <v>1446755</v>
      </c>
      <c r="W2398" s="4" t="s">
        <v>8351</v>
      </c>
      <c r="X2398">
        <v>4</v>
      </c>
      <c r="Y2398" t="b">
        <f>IF(MOD(X2398,9)=0,N2398,IF(MOD(X2398,6)=0,N2398,IF(MOD(X2398,3)=0,N2398)))</f>
        <v>0</v>
      </c>
      <c r="Z2398" t="b">
        <f>IF(MOD(X2398,9)=0,O2398,IF(MOD(X2398,6)=0,O2398,IF(MOD(X2398,3)=0,O2398)))</f>
        <v>0</v>
      </c>
    </row>
    <row r="2399" spans="1:26">
      <c r="A2399" s="4" t="s">
        <v>2522</v>
      </c>
      <c r="B2399" s="3">
        <f>主线辅助!B2395</f>
        <v>96508220</v>
      </c>
      <c r="C2399" s="3">
        <v>8</v>
      </c>
      <c r="D2399" s="3">
        <v>110</v>
      </c>
      <c r="E2399" s="3">
        <v>3</v>
      </c>
      <c r="F2399" s="25">
        <f t="shared" si="111"/>
        <v>6367844</v>
      </c>
      <c r="G2399" s="25">
        <v>5790493</v>
      </c>
      <c r="H2399" s="26">
        <f>ROUND((F2399/4*5.5+F2399*2.7+F2399/4*10*1)*2,0)*C2399</f>
        <v>669897192</v>
      </c>
      <c r="I2399" s="26">
        <f t="shared" si="112"/>
        <v>609159864</v>
      </c>
      <c r="J2399" s="26"/>
      <c r="K2399" s="35">
        <f>MAX(G2399-MAX(G$5:G2398),0)</f>
        <v>3472</v>
      </c>
      <c r="L2399" s="35">
        <f>MAX(G$5:G2399)</f>
        <v>5790493</v>
      </c>
      <c r="M2399" s="3">
        <v>0.8</v>
      </c>
      <c r="N2399" s="38">
        <f>INT(B2399*0.2)</f>
        <v>19301644</v>
      </c>
      <c r="O2399" s="38">
        <f t="shared" si="113"/>
        <v>2412705</v>
      </c>
      <c r="P2399">
        <f>INT(L2399*2.5)</f>
        <v>14476232</v>
      </c>
      <c r="Q2399">
        <f>INT(L2399/4)</f>
        <v>1447623</v>
      </c>
      <c r="W2399" s="4" t="s">
        <v>8351</v>
      </c>
      <c r="X2399">
        <v>5</v>
      </c>
      <c r="Y2399" t="b">
        <f>IF(MOD(X2399,9)=0,N2399,IF(MOD(X2399,6)=0,N2399,IF(MOD(X2399,3)=0,N2399)))</f>
        <v>0</v>
      </c>
      <c r="Z2399" t="b">
        <f>IF(MOD(X2399,9)=0,O2399,IF(MOD(X2399,6)=0,O2399,IF(MOD(X2399,3)=0,O2399)))</f>
        <v>0</v>
      </c>
    </row>
    <row r="2400" spans="1:26">
      <c r="A2400" s="4" t="s">
        <v>2523</v>
      </c>
      <c r="B2400" s="3">
        <f>主线辅助!B2396</f>
        <v>96626353</v>
      </c>
      <c r="C2400" s="3">
        <v>8</v>
      </c>
      <c r="D2400" s="3">
        <v>110</v>
      </c>
      <c r="E2400" s="3">
        <v>3</v>
      </c>
      <c r="F2400" s="25">
        <f t="shared" si="111"/>
        <v>6375639</v>
      </c>
      <c r="G2400" s="25">
        <v>5797581</v>
      </c>
      <c r="H2400" s="26">
        <f>ROUND((F2400/4*5.5+F2400*2.7+F2400/4*10*1)*2,0)*C2400</f>
        <v>670717224</v>
      </c>
      <c r="I2400" s="26">
        <f t="shared" si="112"/>
        <v>609905520</v>
      </c>
      <c r="J2400" s="26"/>
      <c r="K2400" s="35">
        <f>MAX(G2400-MAX(G$5:G2399),0)</f>
        <v>7088</v>
      </c>
      <c r="L2400" s="35">
        <f>MAX(G$5:G2400)</f>
        <v>5797581</v>
      </c>
      <c r="M2400" s="3">
        <v>0.8</v>
      </c>
      <c r="N2400" s="38">
        <f>INT(B2400*0.2)</f>
        <v>19325270</v>
      </c>
      <c r="O2400" s="38">
        <f t="shared" si="113"/>
        <v>2415658</v>
      </c>
      <c r="P2400">
        <f>INT(L2400*2.5)</f>
        <v>14493952</v>
      </c>
      <c r="Q2400">
        <f>INT(L2400/4)</f>
        <v>1449395</v>
      </c>
      <c r="W2400" s="4" t="s">
        <v>8351</v>
      </c>
      <c r="X2400">
        <v>6</v>
      </c>
      <c r="Y2400">
        <f>IF(MOD(X2400,9)=0,N2400,IF(MOD(X2400,6)=0,N2400,IF(MOD(X2400,3)=0,N2400)))</f>
        <v>19325270</v>
      </c>
      <c r="Z2400">
        <f>IF(MOD(X2400,9)=0,O2400,IF(MOD(X2400,6)=0,O2400,IF(MOD(X2400,3)=0,O2400)))</f>
        <v>2415658</v>
      </c>
    </row>
    <row r="2401" spans="1:26">
      <c r="A2401" s="4" t="s">
        <v>2524</v>
      </c>
      <c r="B2401" s="3">
        <f>主线辅助!B2397</f>
        <v>96684274</v>
      </c>
      <c r="C2401" s="3">
        <v>8</v>
      </c>
      <c r="D2401" s="3">
        <v>110</v>
      </c>
      <c r="E2401" s="3">
        <v>3</v>
      </c>
      <c r="F2401" s="25">
        <f t="shared" si="111"/>
        <v>6379460</v>
      </c>
      <c r="G2401" s="25">
        <v>5801056</v>
      </c>
      <c r="H2401" s="26">
        <f>ROUND((F2401/4*5.5+F2401*2.7+F2401/4*10*1)*2,0)*C2401</f>
        <v>671119192</v>
      </c>
      <c r="I2401" s="26">
        <f t="shared" si="112"/>
        <v>610271088</v>
      </c>
      <c r="J2401" s="26"/>
      <c r="K2401" s="35">
        <f>MAX(G2401-MAX(G$5:G2400),0)</f>
        <v>3475</v>
      </c>
      <c r="L2401" s="35">
        <f>MAX(G$5:G2401)</f>
        <v>5801056</v>
      </c>
      <c r="M2401" s="3">
        <v>0.8</v>
      </c>
      <c r="N2401" s="38">
        <f>INT(B2401*0.2)</f>
        <v>19336854</v>
      </c>
      <c r="O2401" s="38">
        <f t="shared" si="113"/>
        <v>2417106</v>
      </c>
      <c r="P2401">
        <f>INT(L2401*2.5)</f>
        <v>14502640</v>
      </c>
      <c r="Q2401">
        <f>INT(L2401/4)</f>
        <v>1450264</v>
      </c>
      <c r="W2401" s="4" t="s">
        <v>8351</v>
      </c>
      <c r="X2401">
        <v>7</v>
      </c>
      <c r="Y2401" t="b">
        <f>IF(MOD(X2401,9)=0,N2401,IF(MOD(X2401,6)=0,N2401,IF(MOD(X2401,3)=0,N2401)))</f>
        <v>0</v>
      </c>
      <c r="Z2401" t="b">
        <f>IF(MOD(X2401,9)=0,O2401,IF(MOD(X2401,6)=0,O2401,IF(MOD(X2401,3)=0,O2401)))</f>
        <v>0</v>
      </c>
    </row>
    <row r="2402" spans="1:26">
      <c r="A2402" s="4" t="s">
        <v>2525</v>
      </c>
      <c r="B2402" s="3">
        <f>主线辅助!B2398</f>
        <v>96742204</v>
      </c>
      <c r="C2402" s="3">
        <v>8</v>
      </c>
      <c r="D2402" s="3">
        <v>110</v>
      </c>
      <c r="E2402" s="3">
        <v>3</v>
      </c>
      <c r="F2402" s="25">
        <f t="shared" si="111"/>
        <v>6383283</v>
      </c>
      <c r="G2402" s="25">
        <v>5804532</v>
      </c>
      <c r="H2402" s="26">
        <f>ROUND((F2402/4*5.5+F2402*2.7+F2402/4*10*1)*2,0)*C2402</f>
        <v>671521368</v>
      </c>
      <c r="I2402" s="26">
        <f t="shared" si="112"/>
        <v>610636768</v>
      </c>
      <c r="J2402" s="26"/>
      <c r="K2402" s="35">
        <f>MAX(G2402-MAX(G$5:G2401),0)</f>
        <v>3476</v>
      </c>
      <c r="L2402" s="35">
        <f>MAX(G$5:G2402)</f>
        <v>5804532</v>
      </c>
      <c r="M2402" s="3">
        <v>0.8</v>
      </c>
      <c r="N2402" s="38">
        <f>INT(B2402*0.2)</f>
        <v>19348440</v>
      </c>
      <c r="O2402" s="38">
        <f t="shared" si="113"/>
        <v>2418555</v>
      </c>
      <c r="P2402">
        <f>INT(L2402*2.5)</f>
        <v>14511330</v>
      </c>
      <c r="Q2402">
        <f>INT(L2402/4)</f>
        <v>1451133</v>
      </c>
      <c r="W2402" s="4" t="s">
        <v>8351</v>
      </c>
      <c r="X2402">
        <v>8</v>
      </c>
      <c r="Y2402" t="b">
        <f>IF(MOD(X2402,9)=0,N2402,IF(MOD(X2402,6)=0,N2402,IF(MOD(X2402,3)=0,N2402)))</f>
        <v>0</v>
      </c>
      <c r="Z2402" t="b">
        <f>IF(MOD(X2402,9)=0,O2402,IF(MOD(X2402,6)=0,O2402,IF(MOD(X2402,3)=0,O2402)))</f>
        <v>0</v>
      </c>
    </row>
    <row r="2403" spans="1:26">
      <c r="A2403" s="4" t="s">
        <v>2526</v>
      </c>
      <c r="B2403" s="3">
        <f>主线辅助!B2399</f>
        <v>96860554</v>
      </c>
      <c r="C2403" s="3">
        <v>8</v>
      </c>
      <c r="D2403" s="3">
        <v>110</v>
      </c>
      <c r="E2403" s="3">
        <v>3</v>
      </c>
      <c r="F2403" s="25">
        <f t="shared" si="111"/>
        <v>6391092</v>
      </c>
      <c r="G2403" s="25">
        <v>5811633</v>
      </c>
      <c r="H2403" s="26">
        <f>ROUND((F2403/4*5.5+F2403*2.7+F2403/4*10*1)*2,0)*C2403</f>
        <v>672342880</v>
      </c>
      <c r="I2403" s="26">
        <f t="shared" si="112"/>
        <v>611383792</v>
      </c>
      <c r="J2403" s="26"/>
      <c r="K2403" s="35">
        <f>MAX(G2403-MAX(G$5:G2402),0)</f>
        <v>7101</v>
      </c>
      <c r="L2403" s="35">
        <f>MAX(G$5:G2403)</f>
        <v>5811633</v>
      </c>
      <c r="M2403" s="3">
        <v>0.8</v>
      </c>
      <c r="N2403" s="38">
        <f>INT(B2403*0.2)</f>
        <v>19372110</v>
      </c>
      <c r="O2403" s="38">
        <f t="shared" si="113"/>
        <v>2421513</v>
      </c>
      <c r="P2403">
        <f>INT(L2403*2.5)</f>
        <v>14529082</v>
      </c>
      <c r="Q2403">
        <f>INT(L2403/4)</f>
        <v>1452908</v>
      </c>
      <c r="W2403" s="4" t="s">
        <v>8351</v>
      </c>
      <c r="X2403">
        <v>9</v>
      </c>
      <c r="Y2403">
        <f>IF(MOD(X2403,9)=0,N2403,IF(MOD(X2403,6)=0,N2403,IF(MOD(X2403,3)=0,N2403)))</f>
        <v>19372110</v>
      </c>
      <c r="Z2403">
        <f>IF(MOD(X2403,9)=0,O2403,IF(MOD(X2403,6)=0,O2403,IF(MOD(X2403,3)=0,O2403)))</f>
        <v>2421513</v>
      </c>
    </row>
    <row r="2404" spans="1:26">
      <c r="A2404" s="4" t="s">
        <v>488</v>
      </c>
      <c r="B2404" s="3">
        <f>主线辅助!B2400</f>
        <v>96918547</v>
      </c>
      <c r="C2404" s="3">
        <v>8</v>
      </c>
      <c r="D2404" s="3">
        <v>110</v>
      </c>
      <c r="E2404" s="3">
        <v>3</v>
      </c>
      <c r="F2404" s="25">
        <f t="shared" si="111"/>
        <v>6394918</v>
      </c>
      <c r="G2404" s="25">
        <v>5815112</v>
      </c>
      <c r="H2404" s="26">
        <f>ROUND((F2404/4*5.5+F2404*2.7+F2404/4*10*1)*2,0)*C2404</f>
        <v>672745376</v>
      </c>
      <c r="I2404" s="26">
        <f t="shared" si="112"/>
        <v>611749784</v>
      </c>
      <c r="J2404" s="26"/>
      <c r="K2404" s="35">
        <f>MAX(G2404-MAX(G$5:G2403),0)</f>
        <v>3479</v>
      </c>
      <c r="L2404" s="35">
        <f>MAX(G$5:G2404)</f>
        <v>5815112</v>
      </c>
      <c r="M2404" s="3">
        <v>0.8</v>
      </c>
      <c r="N2404" s="38">
        <f>INT(B2404*0.2)</f>
        <v>19383709</v>
      </c>
      <c r="O2404" s="38">
        <f t="shared" si="113"/>
        <v>2422963</v>
      </c>
      <c r="P2404">
        <f>INT(L2404*2.5)</f>
        <v>14537780</v>
      </c>
      <c r="Q2404">
        <f>INT(L2404/4)</f>
        <v>1453778</v>
      </c>
      <c r="W2404" s="4" t="s">
        <v>8351</v>
      </c>
      <c r="X2404">
        <v>10</v>
      </c>
      <c r="Y2404" t="b">
        <f>IF(MOD(X2404,9)=0,N2404,IF(MOD(X2404,6)=0,N2404,IF(MOD(X2404,3)=0,N2404)))</f>
        <v>0</v>
      </c>
      <c r="Z2404" t="b">
        <f>IF(MOD(X2404,9)=0,O2404,IF(MOD(X2404,6)=0,O2404,IF(MOD(X2404,3)=0,O2404)))</f>
        <v>0</v>
      </c>
    </row>
    <row r="2405" spans="1:26">
      <c r="A2405" s="4" t="s">
        <v>2527</v>
      </c>
      <c r="B2405" s="3">
        <f>主线辅助!B2401</f>
        <v>97282917</v>
      </c>
      <c r="C2405" s="3">
        <v>8</v>
      </c>
      <c r="D2405" s="3">
        <v>110</v>
      </c>
      <c r="E2405" s="3">
        <v>3</v>
      </c>
      <c r="F2405" s="25">
        <f t="shared" si="111"/>
        <v>6418960</v>
      </c>
      <c r="G2405" s="25">
        <v>5836974</v>
      </c>
      <c r="H2405" s="26">
        <f>ROUND((F2405/4*5.5+F2405*2.7+F2405/4*10*1)*2,0)*C2405</f>
        <v>675274592</v>
      </c>
      <c r="I2405" s="26">
        <f t="shared" si="112"/>
        <v>614049664</v>
      </c>
      <c r="J2405" s="26"/>
      <c r="K2405" s="35">
        <f>MAX(G2405-MAX(G$5:G2404),0)</f>
        <v>21862</v>
      </c>
      <c r="L2405" s="35">
        <f>MAX(G$5:G2405)</f>
        <v>5836974</v>
      </c>
      <c r="M2405" s="3">
        <v>0.8</v>
      </c>
      <c r="N2405" s="38">
        <f>INT(B2405*0.2)</f>
        <v>19456583</v>
      </c>
      <c r="O2405" s="38">
        <f t="shared" si="113"/>
        <v>2432072</v>
      </c>
      <c r="P2405">
        <f>INT(L2405*2.5)</f>
        <v>14592435</v>
      </c>
      <c r="Q2405">
        <f>INT(L2405/4)</f>
        <v>1459243</v>
      </c>
      <c r="W2405" s="4" t="s">
        <v>8352</v>
      </c>
      <c r="X2405">
        <v>1</v>
      </c>
      <c r="Y2405" t="b">
        <f>IF(MOD(X2405,9)=0,N2405,IF(MOD(X2405,6)=0,N2405,IF(MOD(X2405,3)=0,N2405)))</f>
        <v>0</v>
      </c>
      <c r="Z2405" t="b">
        <f>IF(MOD(X2405,9)=0,O2405,IF(MOD(X2405,6)=0,O2405,IF(MOD(X2405,3)=0,O2405)))</f>
        <v>0</v>
      </c>
    </row>
    <row r="2406" spans="1:26">
      <c r="A2406" s="4" t="s">
        <v>2528</v>
      </c>
      <c r="B2406" s="3">
        <f>主线辅助!B2402</f>
        <v>97340969</v>
      </c>
      <c r="C2406" s="3">
        <v>8</v>
      </c>
      <c r="D2406" s="3">
        <v>110</v>
      </c>
      <c r="E2406" s="3">
        <v>3</v>
      </c>
      <c r="F2406" s="25">
        <f t="shared" si="111"/>
        <v>6422791</v>
      </c>
      <c r="G2406" s="25">
        <v>5840458</v>
      </c>
      <c r="H2406" s="26">
        <f>ROUND((F2406/4*5.5+F2406*2.7+F2406/4*10*1)*2,0)*C2406</f>
        <v>675677616</v>
      </c>
      <c r="I2406" s="26">
        <f t="shared" si="112"/>
        <v>614416184</v>
      </c>
      <c r="J2406" s="26"/>
      <c r="K2406" s="35">
        <f>MAX(G2406-MAX(G$5:G2405),0)</f>
        <v>3484</v>
      </c>
      <c r="L2406" s="35">
        <f>MAX(G$5:G2406)</f>
        <v>5840458</v>
      </c>
      <c r="M2406" s="3">
        <v>0.8</v>
      </c>
      <c r="N2406" s="38">
        <f>INT(B2406*0.2)</f>
        <v>19468193</v>
      </c>
      <c r="O2406" s="38">
        <f t="shared" si="113"/>
        <v>2433523</v>
      </c>
      <c r="P2406">
        <f>INT(L2406*2.5)</f>
        <v>14601145</v>
      </c>
      <c r="Q2406">
        <f>INT(L2406/4)</f>
        <v>1460114</v>
      </c>
      <c r="W2406" s="4" t="s">
        <v>8352</v>
      </c>
      <c r="X2406">
        <v>2</v>
      </c>
      <c r="Y2406" t="b">
        <f>IF(MOD(X2406,9)=0,N2406,IF(MOD(X2406,6)=0,N2406,IF(MOD(X2406,3)=0,N2406)))</f>
        <v>0</v>
      </c>
      <c r="Z2406" t="b">
        <f>IF(MOD(X2406,9)=0,O2406,IF(MOD(X2406,6)=0,O2406,IF(MOD(X2406,3)=0,O2406)))</f>
        <v>0</v>
      </c>
    </row>
    <row r="2407" spans="1:26">
      <c r="A2407" s="4" t="s">
        <v>2529</v>
      </c>
      <c r="B2407" s="3">
        <f>主线辅助!B2403</f>
        <v>97459635</v>
      </c>
      <c r="C2407" s="3">
        <v>8</v>
      </c>
      <c r="D2407" s="3">
        <v>110</v>
      </c>
      <c r="E2407" s="3">
        <v>3</v>
      </c>
      <c r="F2407" s="25">
        <f t="shared" si="111"/>
        <v>6430621</v>
      </c>
      <c r="G2407" s="25">
        <v>5847578</v>
      </c>
      <c r="H2407" s="26">
        <f>ROUND((F2407/4*5.5+F2407*2.7+F2407/4*10*1)*2,0)*C2407</f>
        <v>676501328</v>
      </c>
      <c r="I2407" s="26">
        <f t="shared" si="112"/>
        <v>615165208</v>
      </c>
      <c r="J2407" s="26"/>
      <c r="K2407" s="35">
        <f>MAX(G2407-MAX(G$5:G2406),0)</f>
        <v>7120</v>
      </c>
      <c r="L2407" s="35">
        <f>MAX(G$5:G2407)</f>
        <v>5847578</v>
      </c>
      <c r="M2407" s="3">
        <v>0.8</v>
      </c>
      <c r="N2407" s="38">
        <f>INT(B2407*0.2)</f>
        <v>19491927</v>
      </c>
      <c r="O2407" s="38">
        <f t="shared" si="113"/>
        <v>2436490</v>
      </c>
      <c r="P2407">
        <f>INT(L2407*2.5)</f>
        <v>14618945</v>
      </c>
      <c r="Q2407">
        <f>INT(L2407/4)</f>
        <v>1461894</v>
      </c>
      <c r="W2407" s="4" t="s">
        <v>8352</v>
      </c>
      <c r="X2407">
        <v>3</v>
      </c>
      <c r="Y2407">
        <f>IF(MOD(X2407,9)=0,N2407,IF(MOD(X2407,6)=0,N2407,IF(MOD(X2407,3)=0,N2407)))</f>
        <v>19491927</v>
      </c>
      <c r="Z2407">
        <f>IF(MOD(X2407,9)=0,O2407,IF(MOD(X2407,6)=0,O2407,IF(MOD(X2407,3)=0,O2407)))</f>
        <v>2436490</v>
      </c>
    </row>
    <row r="2408" spans="1:26">
      <c r="A2408" s="4" t="s">
        <v>2530</v>
      </c>
      <c r="B2408" s="3">
        <f>主线辅助!B2404</f>
        <v>97517753</v>
      </c>
      <c r="C2408" s="3">
        <v>8</v>
      </c>
      <c r="D2408" s="3">
        <v>110</v>
      </c>
      <c r="E2408" s="3">
        <v>3</v>
      </c>
      <c r="F2408" s="25">
        <f t="shared" si="111"/>
        <v>6434455</v>
      </c>
      <c r="G2408" s="25">
        <v>5851065</v>
      </c>
      <c r="H2408" s="26">
        <f>ROUND((F2408/4*5.5+F2408*2.7+F2408/4*10*1)*2,0)*C2408</f>
        <v>676904664</v>
      </c>
      <c r="I2408" s="26">
        <f t="shared" si="112"/>
        <v>615532040</v>
      </c>
      <c r="J2408" s="26"/>
      <c r="K2408" s="35">
        <f>MAX(G2408-MAX(G$5:G2407),0)</f>
        <v>3487</v>
      </c>
      <c r="L2408" s="35">
        <f>MAX(G$5:G2408)</f>
        <v>5851065</v>
      </c>
      <c r="M2408" s="3">
        <v>0.8</v>
      </c>
      <c r="N2408" s="38">
        <f>INT(B2408*0.2)</f>
        <v>19503550</v>
      </c>
      <c r="O2408" s="38">
        <f t="shared" si="113"/>
        <v>2437943</v>
      </c>
      <c r="P2408">
        <f>INT(L2408*2.5)</f>
        <v>14627662</v>
      </c>
      <c r="Q2408">
        <f>INT(L2408/4)</f>
        <v>1462766</v>
      </c>
      <c r="W2408" s="4" t="s">
        <v>8352</v>
      </c>
      <c r="X2408">
        <v>4</v>
      </c>
      <c r="Y2408" t="b">
        <f>IF(MOD(X2408,9)=0,N2408,IF(MOD(X2408,6)=0,N2408,IF(MOD(X2408,3)=0,N2408)))</f>
        <v>0</v>
      </c>
      <c r="Z2408" t="b">
        <f>IF(MOD(X2408,9)=0,O2408,IF(MOD(X2408,6)=0,O2408,IF(MOD(X2408,3)=0,O2408)))</f>
        <v>0</v>
      </c>
    </row>
    <row r="2409" spans="1:26">
      <c r="A2409" s="4" t="s">
        <v>2531</v>
      </c>
      <c r="B2409" s="3">
        <f>主线辅助!B2405</f>
        <v>97575878</v>
      </c>
      <c r="C2409" s="3">
        <v>8</v>
      </c>
      <c r="D2409" s="3">
        <v>110</v>
      </c>
      <c r="E2409" s="3">
        <v>3</v>
      </c>
      <c r="F2409" s="25">
        <f t="shared" si="111"/>
        <v>6438291</v>
      </c>
      <c r="G2409" s="25">
        <v>5854552</v>
      </c>
      <c r="H2409" s="26">
        <f>ROUND((F2409/4*5.5+F2409*2.7+F2409/4*10*1)*2,0)*C2409</f>
        <v>677308216</v>
      </c>
      <c r="I2409" s="26">
        <f t="shared" si="112"/>
        <v>615898872</v>
      </c>
      <c r="J2409" s="26"/>
      <c r="K2409" s="35">
        <f>MAX(G2409-MAX(G$5:G2408),0)</f>
        <v>3487</v>
      </c>
      <c r="L2409" s="35">
        <f>MAX(G$5:G2409)</f>
        <v>5854552</v>
      </c>
      <c r="M2409" s="3">
        <v>0.8</v>
      </c>
      <c r="N2409" s="38">
        <f>INT(B2409*0.2)</f>
        <v>19515175</v>
      </c>
      <c r="O2409" s="38">
        <f t="shared" si="113"/>
        <v>2439396</v>
      </c>
      <c r="P2409">
        <f>INT(L2409*2.5)</f>
        <v>14636380</v>
      </c>
      <c r="Q2409">
        <f>INT(L2409/4)</f>
        <v>1463638</v>
      </c>
      <c r="W2409" s="4" t="s">
        <v>8352</v>
      </c>
      <c r="X2409">
        <v>5</v>
      </c>
      <c r="Y2409" t="b">
        <f>IF(MOD(X2409,9)=0,N2409,IF(MOD(X2409,6)=0,N2409,IF(MOD(X2409,3)=0,N2409)))</f>
        <v>0</v>
      </c>
      <c r="Z2409" t="b">
        <f>IF(MOD(X2409,9)=0,O2409,IF(MOD(X2409,6)=0,O2409,IF(MOD(X2409,3)=0,O2409)))</f>
        <v>0</v>
      </c>
    </row>
    <row r="2410" spans="1:26">
      <c r="A2410" s="4" t="s">
        <v>2532</v>
      </c>
      <c r="B2410" s="3">
        <f>主线辅助!B2406</f>
        <v>97694757</v>
      </c>
      <c r="C2410" s="3">
        <v>8</v>
      </c>
      <c r="D2410" s="3">
        <v>110</v>
      </c>
      <c r="E2410" s="3">
        <v>3</v>
      </c>
      <c r="F2410" s="25">
        <f t="shared" si="111"/>
        <v>6446134</v>
      </c>
      <c r="G2410" s="25">
        <v>5861685</v>
      </c>
      <c r="H2410" s="26">
        <f>ROUND((F2410/4*5.5+F2410*2.7+F2410/4*10*1)*2,0)*C2410</f>
        <v>678133296</v>
      </c>
      <c r="I2410" s="26">
        <f t="shared" si="112"/>
        <v>616649264</v>
      </c>
      <c r="J2410" s="26"/>
      <c r="K2410" s="35">
        <f>MAX(G2410-MAX(G$5:G2409),0)</f>
        <v>7133</v>
      </c>
      <c r="L2410" s="35">
        <f>MAX(G$5:G2410)</f>
        <v>5861685</v>
      </c>
      <c r="M2410" s="3">
        <v>0.8</v>
      </c>
      <c r="N2410" s="38">
        <f>INT(B2410*0.2)</f>
        <v>19538951</v>
      </c>
      <c r="O2410" s="38">
        <f t="shared" si="113"/>
        <v>2442368</v>
      </c>
      <c r="P2410">
        <f>INT(L2410*2.5)</f>
        <v>14654212</v>
      </c>
      <c r="Q2410">
        <f>INT(L2410/4)</f>
        <v>1465421</v>
      </c>
      <c r="W2410" s="4" t="s">
        <v>8352</v>
      </c>
      <c r="X2410">
        <v>6</v>
      </c>
      <c r="Y2410">
        <f>IF(MOD(X2410,9)=0,N2410,IF(MOD(X2410,6)=0,N2410,IF(MOD(X2410,3)=0,N2410)))</f>
        <v>19538951</v>
      </c>
      <c r="Z2410">
        <f>IF(MOD(X2410,9)=0,O2410,IF(MOD(X2410,6)=0,O2410,IF(MOD(X2410,3)=0,O2410)))</f>
        <v>2442368</v>
      </c>
    </row>
    <row r="2411" spans="1:26">
      <c r="A2411" s="4" t="s">
        <v>2533</v>
      </c>
      <c r="B2411" s="3">
        <f>主线辅助!B2407</f>
        <v>97752936</v>
      </c>
      <c r="C2411" s="3">
        <v>8</v>
      </c>
      <c r="D2411" s="3">
        <v>110</v>
      </c>
      <c r="E2411" s="3">
        <v>3</v>
      </c>
      <c r="F2411" s="25">
        <f t="shared" si="111"/>
        <v>6449973</v>
      </c>
      <c r="G2411" s="25">
        <v>5865176</v>
      </c>
      <c r="H2411" s="26">
        <f>ROUND((F2411/4*5.5+F2411*2.7+F2411/4*10*1)*2,0)*C2411</f>
        <v>678537160</v>
      </c>
      <c r="I2411" s="26">
        <f t="shared" si="112"/>
        <v>617016512</v>
      </c>
      <c r="J2411" s="26"/>
      <c r="K2411" s="35">
        <f>MAX(G2411-MAX(G$5:G2410),0)</f>
        <v>3491</v>
      </c>
      <c r="L2411" s="35">
        <f>MAX(G$5:G2411)</f>
        <v>5865176</v>
      </c>
      <c r="M2411" s="3">
        <v>0.8</v>
      </c>
      <c r="N2411" s="38">
        <f>INT(B2411*0.2)</f>
        <v>19550587</v>
      </c>
      <c r="O2411" s="38">
        <f t="shared" si="113"/>
        <v>2443823</v>
      </c>
      <c r="P2411">
        <f>INT(L2411*2.5)</f>
        <v>14662940</v>
      </c>
      <c r="Q2411">
        <f>INT(L2411/4)</f>
        <v>1466294</v>
      </c>
      <c r="W2411" s="4" t="s">
        <v>8352</v>
      </c>
      <c r="X2411">
        <v>7</v>
      </c>
      <c r="Y2411" t="b">
        <f>IF(MOD(X2411,9)=0,N2411,IF(MOD(X2411,6)=0,N2411,IF(MOD(X2411,3)=0,N2411)))</f>
        <v>0</v>
      </c>
      <c r="Z2411" t="b">
        <f>IF(MOD(X2411,9)=0,O2411,IF(MOD(X2411,6)=0,O2411,IF(MOD(X2411,3)=0,O2411)))</f>
        <v>0</v>
      </c>
    </row>
    <row r="2412" spans="1:26">
      <c r="A2412" s="4" t="s">
        <v>2534</v>
      </c>
      <c r="B2412" s="3">
        <f>主线辅助!B2408</f>
        <v>97811118</v>
      </c>
      <c r="C2412" s="3">
        <v>8</v>
      </c>
      <c r="D2412" s="3">
        <v>110</v>
      </c>
      <c r="E2412" s="3">
        <v>3</v>
      </c>
      <c r="F2412" s="25">
        <f t="shared" si="111"/>
        <v>6453812</v>
      </c>
      <c r="G2412" s="25">
        <v>5868667</v>
      </c>
      <c r="H2412" s="26">
        <f>ROUND((F2412/4*5.5+F2412*2.7+F2412/4*10*1)*2,0)*C2412</f>
        <v>678941024</v>
      </c>
      <c r="I2412" s="26">
        <f t="shared" si="112"/>
        <v>617383768</v>
      </c>
      <c r="J2412" s="26"/>
      <c r="K2412" s="35">
        <f>MAX(G2412-MAX(G$5:G2411),0)</f>
        <v>3491</v>
      </c>
      <c r="L2412" s="35">
        <f>MAX(G$5:G2412)</f>
        <v>5868667</v>
      </c>
      <c r="M2412" s="3">
        <v>0.8</v>
      </c>
      <c r="N2412" s="38">
        <f>INT(B2412*0.2)</f>
        <v>19562223</v>
      </c>
      <c r="O2412" s="38">
        <f t="shared" si="113"/>
        <v>2445277</v>
      </c>
      <c r="P2412">
        <f>INT(L2412*2.5)</f>
        <v>14671667</v>
      </c>
      <c r="Q2412">
        <f>INT(L2412/4)</f>
        <v>1467166</v>
      </c>
      <c r="W2412" s="4" t="s">
        <v>8352</v>
      </c>
      <c r="X2412">
        <v>8</v>
      </c>
      <c r="Y2412" t="b">
        <f>IF(MOD(X2412,9)=0,N2412,IF(MOD(X2412,6)=0,N2412,IF(MOD(X2412,3)=0,N2412)))</f>
        <v>0</v>
      </c>
      <c r="Z2412" t="b">
        <f>IF(MOD(X2412,9)=0,O2412,IF(MOD(X2412,6)=0,O2412,IF(MOD(X2412,3)=0,O2412)))</f>
        <v>0</v>
      </c>
    </row>
    <row r="2413" spans="1:26">
      <c r="A2413" s="4" t="s">
        <v>2535</v>
      </c>
      <c r="B2413" s="3">
        <f>主线辅助!B2409</f>
        <v>97930205</v>
      </c>
      <c r="C2413" s="3">
        <v>8</v>
      </c>
      <c r="D2413" s="3">
        <v>110</v>
      </c>
      <c r="E2413" s="3">
        <v>3</v>
      </c>
      <c r="F2413" s="25">
        <f t="shared" si="111"/>
        <v>6461670</v>
      </c>
      <c r="G2413" s="25">
        <v>5875812</v>
      </c>
      <c r="H2413" s="26">
        <f>ROUND((F2413/4*5.5+F2413*2.7+F2413/4*10*1)*2,0)*C2413</f>
        <v>679767688</v>
      </c>
      <c r="I2413" s="26">
        <f t="shared" si="112"/>
        <v>618135424</v>
      </c>
      <c r="J2413" s="26"/>
      <c r="K2413" s="35">
        <f>MAX(G2413-MAX(G$5:G2412),0)</f>
        <v>7145</v>
      </c>
      <c r="L2413" s="35">
        <f>MAX(G$5:G2413)</f>
        <v>5875812</v>
      </c>
      <c r="M2413" s="3">
        <v>0.8</v>
      </c>
      <c r="N2413" s="38">
        <f>INT(B2413*0.2)</f>
        <v>19586041</v>
      </c>
      <c r="O2413" s="38">
        <f t="shared" si="113"/>
        <v>2448255</v>
      </c>
      <c r="P2413">
        <f>INT(L2413*2.5)</f>
        <v>14689530</v>
      </c>
      <c r="Q2413">
        <f>INT(L2413/4)</f>
        <v>1468953</v>
      </c>
      <c r="W2413" s="4" t="s">
        <v>8352</v>
      </c>
      <c r="X2413">
        <v>9</v>
      </c>
      <c r="Y2413">
        <f>IF(MOD(X2413,9)=0,N2413,IF(MOD(X2413,6)=0,N2413,IF(MOD(X2413,3)=0,N2413)))</f>
        <v>19586041</v>
      </c>
      <c r="Z2413">
        <f>IF(MOD(X2413,9)=0,O2413,IF(MOD(X2413,6)=0,O2413,IF(MOD(X2413,3)=0,O2413)))</f>
        <v>2448255</v>
      </c>
    </row>
    <row r="2414" spans="1:26">
      <c r="A2414" s="4" t="s">
        <v>490</v>
      </c>
      <c r="B2414" s="3">
        <f>主线辅助!B2410</f>
        <v>97988445</v>
      </c>
      <c r="C2414" s="3">
        <v>8</v>
      </c>
      <c r="D2414" s="3">
        <v>110</v>
      </c>
      <c r="E2414" s="3">
        <v>3</v>
      </c>
      <c r="F2414" s="25">
        <f t="shared" si="111"/>
        <v>6465513</v>
      </c>
      <c r="G2414" s="25">
        <v>5879306</v>
      </c>
      <c r="H2414" s="26">
        <f>ROUND((F2414/4*5.5+F2414*2.7+F2414/4*10*1)*2,0)*C2414</f>
        <v>680171968</v>
      </c>
      <c r="I2414" s="26">
        <f t="shared" si="112"/>
        <v>618502992</v>
      </c>
      <c r="J2414" s="26"/>
      <c r="K2414" s="35">
        <f>MAX(G2414-MAX(G$5:G2413),0)</f>
        <v>3494</v>
      </c>
      <c r="L2414" s="35">
        <f>MAX(G$5:G2414)</f>
        <v>5879306</v>
      </c>
      <c r="M2414" s="3">
        <v>0.8</v>
      </c>
      <c r="N2414" s="38">
        <f>INT(B2414*0.2)</f>
        <v>19597689</v>
      </c>
      <c r="O2414" s="38">
        <f t="shared" si="113"/>
        <v>2449710</v>
      </c>
      <c r="P2414">
        <f>INT(L2414*2.5)</f>
        <v>14698265</v>
      </c>
      <c r="Q2414">
        <f>INT(L2414/4)</f>
        <v>1469826</v>
      </c>
      <c r="W2414" s="4" t="s">
        <v>8352</v>
      </c>
      <c r="X2414">
        <v>10</v>
      </c>
      <c r="Y2414" t="b">
        <f>IF(MOD(X2414,9)=0,N2414,IF(MOD(X2414,6)=0,N2414,IF(MOD(X2414,3)=0,N2414)))</f>
        <v>0</v>
      </c>
      <c r="Z2414" t="b">
        <f>IF(MOD(X2414,9)=0,O2414,IF(MOD(X2414,6)=0,O2414,IF(MOD(X2414,3)=0,O2414)))</f>
        <v>0</v>
      </c>
    </row>
    <row r="2415" spans="1:26">
      <c r="A2415" s="4" t="s">
        <v>2536</v>
      </c>
      <c r="B2415" s="3">
        <f>主线辅助!B2411</f>
        <v>98354901</v>
      </c>
      <c r="C2415" s="3">
        <v>8</v>
      </c>
      <c r="D2415" s="3">
        <v>110</v>
      </c>
      <c r="E2415" s="3">
        <v>3</v>
      </c>
      <c r="F2415" s="25">
        <f t="shared" si="111"/>
        <v>6489692</v>
      </c>
      <c r="G2415" s="25">
        <v>5901294</v>
      </c>
      <c r="H2415" s="26">
        <f>ROUND((F2415/4*5.5+F2415*2.7+F2415/4*10*1)*2,0)*C2415</f>
        <v>682715600</v>
      </c>
      <c r="I2415" s="26">
        <f t="shared" si="112"/>
        <v>620816128</v>
      </c>
      <c r="J2415" s="26"/>
      <c r="K2415" s="35">
        <f>MAX(G2415-MAX(G$5:G2414),0)</f>
        <v>21988</v>
      </c>
      <c r="L2415" s="35">
        <f>MAX(G$5:G2415)</f>
        <v>5901294</v>
      </c>
      <c r="M2415" s="3">
        <v>0.8</v>
      </c>
      <c r="N2415" s="38">
        <f>INT(B2415*0.2)</f>
        <v>19670980</v>
      </c>
      <c r="O2415" s="38">
        <f t="shared" si="113"/>
        <v>2458872</v>
      </c>
      <c r="P2415">
        <f>INT(L2415*2.5)</f>
        <v>14753235</v>
      </c>
      <c r="Q2415">
        <f>INT(L2415/4)</f>
        <v>1475323</v>
      </c>
      <c r="W2415" s="4" t="s">
        <v>8353</v>
      </c>
      <c r="X2415">
        <v>1</v>
      </c>
      <c r="Y2415" t="b">
        <f>IF(MOD(X2415,9)=0,N2415,IF(MOD(X2415,6)=0,N2415,IF(MOD(X2415,3)=0,N2415)))</f>
        <v>0</v>
      </c>
      <c r="Z2415" t="b">
        <f>IF(MOD(X2415,9)=0,O2415,IF(MOD(X2415,6)=0,O2415,IF(MOD(X2415,3)=0,O2415)))</f>
        <v>0</v>
      </c>
    </row>
    <row r="2416" spans="1:26">
      <c r="A2416" s="4" t="s">
        <v>2537</v>
      </c>
      <c r="B2416" s="3">
        <f>主线辅助!B2412</f>
        <v>98413202</v>
      </c>
      <c r="C2416" s="3">
        <v>8</v>
      </c>
      <c r="D2416" s="3">
        <v>110</v>
      </c>
      <c r="E2416" s="3">
        <v>3</v>
      </c>
      <c r="F2416" s="25">
        <f t="shared" si="111"/>
        <v>6493539</v>
      </c>
      <c r="G2416" s="25">
        <v>5904792</v>
      </c>
      <c r="H2416" s="26">
        <f>ROUND((F2416/4*5.5+F2416*2.7+F2416/4*10*1)*2,0)*C2416</f>
        <v>683120304</v>
      </c>
      <c r="I2416" s="26">
        <f t="shared" si="112"/>
        <v>621184120</v>
      </c>
      <c r="J2416" s="26"/>
      <c r="K2416" s="35">
        <f>MAX(G2416-MAX(G$5:G2415),0)</f>
        <v>3498</v>
      </c>
      <c r="L2416" s="35">
        <f>MAX(G$5:G2416)</f>
        <v>5904792</v>
      </c>
      <c r="M2416" s="3">
        <v>0.8</v>
      </c>
      <c r="N2416" s="38">
        <f>INT(B2416*0.2)</f>
        <v>19682640</v>
      </c>
      <c r="O2416" s="38">
        <f t="shared" si="113"/>
        <v>2460330</v>
      </c>
      <c r="P2416">
        <f>INT(L2416*2.5)</f>
        <v>14761980</v>
      </c>
      <c r="Q2416">
        <f>INT(L2416/4)</f>
        <v>1476198</v>
      </c>
      <c r="W2416" s="4" t="s">
        <v>8353</v>
      </c>
      <c r="X2416">
        <v>2</v>
      </c>
      <c r="Y2416" t="b">
        <f>IF(MOD(X2416,9)=0,N2416,IF(MOD(X2416,6)=0,N2416,IF(MOD(X2416,3)=0,N2416)))</f>
        <v>0</v>
      </c>
      <c r="Z2416" t="b">
        <f>IF(MOD(X2416,9)=0,O2416,IF(MOD(X2416,6)=0,O2416,IF(MOD(X2416,3)=0,O2416)))</f>
        <v>0</v>
      </c>
    </row>
    <row r="2417" spans="1:26">
      <c r="A2417" s="4" t="s">
        <v>2538</v>
      </c>
      <c r="B2417" s="3">
        <f>主线辅助!B2413</f>
        <v>98532603</v>
      </c>
      <c r="C2417" s="3">
        <v>8</v>
      </c>
      <c r="D2417" s="3">
        <v>110</v>
      </c>
      <c r="E2417" s="3">
        <v>3</v>
      </c>
      <c r="F2417" s="25">
        <f t="shared" si="111"/>
        <v>6501418</v>
      </c>
      <c r="G2417" s="25">
        <v>5911956</v>
      </c>
      <c r="H2417" s="26">
        <f>ROUND((F2417/4*5.5+F2417*2.7+F2417/4*10*1)*2,0)*C2417</f>
        <v>683949176</v>
      </c>
      <c r="I2417" s="26">
        <f t="shared" si="112"/>
        <v>621937768</v>
      </c>
      <c r="J2417" s="26"/>
      <c r="K2417" s="35">
        <f>MAX(G2417-MAX(G$5:G2416),0)</f>
        <v>7164</v>
      </c>
      <c r="L2417" s="35">
        <f>MAX(G$5:G2417)</f>
        <v>5911956</v>
      </c>
      <c r="M2417" s="3">
        <v>0.8</v>
      </c>
      <c r="N2417" s="38">
        <f>INT(B2417*0.2)</f>
        <v>19706520</v>
      </c>
      <c r="O2417" s="38">
        <f t="shared" si="113"/>
        <v>2463315</v>
      </c>
      <c r="P2417">
        <f>INT(L2417*2.5)</f>
        <v>14779890</v>
      </c>
      <c r="Q2417">
        <f>INT(L2417/4)</f>
        <v>1477989</v>
      </c>
      <c r="W2417" s="4" t="s">
        <v>8353</v>
      </c>
      <c r="X2417">
        <v>3</v>
      </c>
      <c r="Y2417">
        <f>IF(MOD(X2417,9)=0,N2417,IF(MOD(X2417,6)=0,N2417,IF(MOD(X2417,3)=0,N2417)))</f>
        <v>19706520</v>
      </c>
      <c r="Z2417">
        <f>IF(MOD(X2417,9)=0,O2417,IF(MOD(X2417,6)=0,O2417,IF(MOD(X2417,3)=0,O2417)))</f>
        <v>2463315</v>
      </c>
    </row>
    <row r="2418" spans="1:26">
      <c r="A2418" s="4" t="s">
        <v>2539</v>
      </c>
      <c r="B2418" s="3">
        <f>主线辅助!B2414</f>
        <v>98590962</v>
      </c>
      <c r="C2418" s="3">
        <v>8</v>
      </c>
      <c r="D2418" s="3">
        <v>110</v>
      </c>
      <c r="E2418" s="3">
        <v>3</v>
      </c>
      <c r="F2418" s="25">
        <f t="shared" si="111"/>
        <v>6505268</v>
      </c>
      <c r="G2418" s="25">
        <v>5915457</v>
      </c>
      <c r="H2418" s="26">
        <f>ROUND((F2418/4*5.5+F2418*2.7+F2418/4*10*1)*2,0)*C2418</f>
        <v>684354192</v>
      </c>
      <c r="I2418" s="26">
        <f t="shared" si="112"/>
        <v>622306080</v>
      </c>
      <c r="J2418" s="26"/>
      <c r="K2418" s="35">
        <f>MAX(G2418-MAX(G$5:G2417),0)</f>
        <v>3501</v>
      </c>
      <c r="L2418" s="35">
        <f>MAX(G$5:G2418)</f>
        <v>5915457</v>
      </c>
      <c r="M2418" s="3">
        <v>0.8</v>
      </c>
      <c r="N2418" s="38">
        <f>INT(B2418*0.2)</f>
        <v>19718192</v>
      </c>
      <c r="O2418" s="38">
        <f t="shared" si="113"/>
        <v>2464773</v>
      </c>
      <c r="P2418">
        <f>INT(L2418*2.5)</f>
        <v>14788642</v>
      </c>
      <c r="Q2418">
        <f>INT(L2418/4)</f>
        <v>1478864</v>
      </c>
      <c r="W2418" s="4" t="s">
        <v>8353</v>
      </c>
      <c r="X2418">
        <v>4</v>
      </c>
      <c r="Y2418" t="b">
        <f>IF(MOD(X2418,9)=0,N2418,IF(MOD(X2418,6)=0,N2418,IF(MOD(X2418,3)=0,N2418)))</f>
        <v>0</v>
      </c>
      <c r="Z2418" t="b">
        <f>IF(MOD(X2418,9)=0,O2418,IF(MOD(X2418,6)=0,O2418,IF(MOD(X2418,3)=0,O2418)))</f>
        <v>0</v>
      </c>
    </row>
    <row r="2419" spans="1:26">
      <c r="A2419" s="4" t="s">
        <v>2540</v>
      </c>
      <c r="B2419" s="3">
        <f>主线辅助!B2415</f>
        <v>98649323</v>
      </c>
      <c r="C2419" s="3">
        <v>8</v>
      </c>
      <c r="D2419" s="3">
        <v>110</v>
      </c>
      <c r="E2419" s="3">
        <v>3</v>
      </c>
      <c r="F2419" s="25">
        <f t="shared" si="111"/>
        <v>6509119</v>
      </c>
      <c r="G2419" s="25">
        <v>5918959</v>
      </c>
      <c r="H2419" s="26">
        <f>ROUND((F2419/4*5.5+F2419*2.7+F2419/4*10*1)*2,0)*C2419</f>
        <v>684759320</v>
      </c>
      <c r="I2419" s="26">
        <f t="shared" si="112"/>
        <v>622674488</v>
      </c>
      <c r="J2419" s="26"/>
      <c r="K2419" s="35">
        <f>MAX(G2419-MAX(G$5:G2418),0)</f>
        <v>3502</v>
      </c>
      <c r="L2419" s="35">
        <f>MAX(G$5:G2419)</f>
        <v>5918959</v>
      </c>
      <c r="M2419" s="3">
        <v>0.8</v>
      </c>
      <c r="N2419" s="38">
        <f>INT(B2419*0.2)</f>
        <v>19729864</v>
      </c>
      <c r="O2419" s="38">
        <f t="shared" si="113"/>
        <v>2466232</v>
      </c>
      <c r="P2419">
        <f>INT(L2419*2.5)</f>
        <v>14797397</v>
      </c>
      <c r="Q2419">
        <f>INT(L2419/4)</f>
        <v>1479739</v>
      </c>
      <c r="W2419" s="4" t="s">
        <v>8353</v>
      </c>
      <c r="X2419">
        <v>5</v>
      </c>
      <c r="Y2419" t="b">
        <f>IF(MOD(X2419,9)=0,N2419,IF(MOD(X2419,6)=0,N2419,IF(MOD(X2419,3)=0,N2419)))</f>
        <v>0</v>
      </c>
      <c r="Z2419" t="b">
        <f>IF(MOD(X2419,9)=0,O2419,IF(MOD(X2419,6)=0,O2419,IF(MOD(X2419,3)=0,O2419)))</f>
        <v>0</v>
      </c>
    </row>
    <row r="2420" spans="1:26">
      <c r="A2420" s="4" t="s">
        <v>2541</v>
      </c>
      <c r="B2420" s="3">
        <f>主线辅助!B2416</f>
        <v>98768935</v>
      </c>
      <c r="C2420" s="3">
        <v>8</v>
      </c>
      <c r="D2420" s="3">
        <v>110</v>
      </c>
      <c r="E2420" s="3">
        <v>3</v>
      </c>
      <c r="F2420" s="25">
        <f t="shared" si="111"/>
        <v>6517011</v>
      </c>
      <c r="G2420" s="25">
        <v>5926136</v>
      </c>
      <c r="H2420" s="26">
        <f>ROUND((F2420/4*5.5+F2420*2.7+F2420/4*10*1)*2,0)*C2420</f>
        <v>685589560</v>
      </c>
      <c r="I2420" s="26">
        <f t="shared" si="112"/>
        <v>623429504</v>
      </c>
      <c r="J2420" s="26"/>
      <c r="K2420" s="35">
        <f>MAX(G2420-MAX(G$5:G2419),0)</f>
        <v>7177</v>
      </c>
      <c r="L2420" s="35">
        <f>MAX(G$5:G2420)</f>
        <v>5926136</v>
      </c>
      <c r="M2420" s="3">
        <v>0.8</v>
      </c>
      <c r="N2420" s="38">
        <f>INT(B2420*0.2)</f>
        <v>19753787</v>
      </c>
      <c r="O2420" s="38">
        <f t="shared" si="113"/>
        <v>2469223</v>
      </c>
      <c r="P2420">
        <f>INT(L2420*2.5)</f>
        <v>14815340</v>
      </c>
      <c r="Q2420">
        <f>INT(L2420/4)</f>
        <v>1481534</v>
      </c>
      <c r="W2420" s="4" t="s">
        <v>8353</v>
      </c>
      <c r="X2420">
        <v>6</v>
      </c>
      <c r="Y2420">
        <f>IF(MOD(X2420,9)=0,N2420,IF(MOD(X2420,6)=0,N2420,IF(MOD(X2420,3)=0,N2420)))</f>
        <v>19753787</v>
      </c>
      <c r="Z2420">
        <f>IF(MOD(X2420,9)=0,O2420,IF(MOD(X2420,6)=0,O2420,IF(MOD(X2420,3)=0,O2420)))</f>
        <v>2469223</v>
      </c>
    </row>
    <row r="2421" spans="1:26">
      <c r="A2421" s="4" t="s">
        <v>2542</v>
      </c>
      <c r="B2421" s="3">
        <f>主线辅助!B2417</f>
        <v>98827363</v>
      </c>
      <c r="C2421" s="3">
        <v>8</v>
      </c>
      <c r="D2421" s="3">
        <v>110</v>
      </c>
      <c r="E2421" s="3">
        <v>3</v>
      </c>
      <c r="F2421" s="25">
        <f t="shared" si="111"/>
        <v>6520867</v>
      </c>
      <c r="G2421" s="25">
        <v>5929641</v>
      </c>
      <c r="H2421" s="26">
        <f>ROUND((F2421/4*5.5+F2421*2.7+F2421/4*10*1)*2,0)*C2421</f>
        <v>685995208</v>
      </c>
      <c r="I2421" s="26">
        <f t="shared" si="112"/>
        <v>623798232</v>
      </c>
      <c r="J2421" s="26"/>
      <c r="K2421" s="35">
        <f>MAX(G2421-MAX(G$5:G2420),0)</f>
        <v>3505</v>
      </c>
      <c r="L2421" s="35">
        <f>MAX(G$5:G2421)</f>
        <v>5929641</v>
      </c>
      <c r="M2421" s="3">
        <v>0.8</v>
      </c>
      <c r="N2421" s="38">
        <f>INT(B2421*0.2)</f>
        <v>19765472</v>
      </c>
      <c r="O2421" s="38">
        <f t="shared" si="113"/>
        <v>2470683</v>
      </c>
      <c r="P2421">
        <f>INT(L2421*2.5)</f>
        <v>14824102</v>
      </c>
      <c r="Q2421">
        <f>INT(L2421/4)</f>
        <v>1482410</v>
      </c>
      <c r="W2421" s="4" t="s">
        <v>8353</v>
      </c>
      <c r="X2421">
        <v>7</v>
      </c>
      <c r="Y2421" t="b">
        <f>IF(MOD(X2421,9)=0,N2421,IF(MOD(X2421,6)=0,N2421,IF(MOD(X2421,3)=0,N2421)))</f>
        <v>0</v>
      </c>
      <c r="Z2421" t="b">
        <f>IF(MOD(X2421,9)=0,O2421,IF(MOD(X2421,6)=0,O2421,IF(MOD(X2421,3)=0,O2421)))</f>
        <v>0</v>
      </c>
    </row>
    <row r="2422" spans="1:26">
      <c r="A2422" s="4" t="s">
        <v>2543</v>
      </c>
      <c r="B2422" s="3">
        <f>主线辅助!B2418</f>
        <v>98885798</v>
      </c>
      <c r="C2422" s="3">
        <v>8</v>
      </c>
      <c r="D2422" s="3">
        <v>110</v>
      </c>
      <c r="E2422" s="3">
        <v>3</v>
      </c>
      <c r="F2422" s="25">
        <f t="shared" si="111"/>
        <v>6524722</v>
      </c>
      <c r="G2422" s="25">
        <v>5933147</v>
      </c>
      <c r="H2422" s="26">
        <f>ROUND((F2422/4*5.5+F2422*2.7+F2422/4*10*1)*2,0)*C2422</f>
        <v>686400752</v>
      </c>
      <c r="I2422" s="26">
        <f t="shared" si="112"/>
        <v>624167064</v>
      </c>
      <c r="J2422" s="26"/>
      <c r="K2422" s="35">
        <f>MAX(G2422-MAX(G$5:G2421),0)</f>
        <v>3506</v>
      </c>
      <c r="L2422" s="35">
        <f>MAX(G$5:G2422)</f>
        <v>5933147</v>
      </c>
      <c r="M2422" s="3">
        <v>0.8</v>
      </c>
      <c r="N2422" s="38">
        <f>INT(B2422*0.2)</f>
        <v>19777159</v>
      </c>
      <c r="O2422" s="38">
        <f t="shared" si="113"/>
        <v>2472143</v>
      </c>
      <c r="P2422">
        <f>INT(L2422*2.5)</f>
        <v>14832867</v>
      </c>
      <c r="Q2422">
        <f>INT(L2422/4)</f>
        <v>1483286</v>
      </c>
      <c r="W2422" s="4" t="s">
        <v>8353</v>
      </c>
      <c r="X2422">
        <v>8</v>
      </c>
      <c r="Y2422" t="b">
        <f>IF(MOD(X2422,9)=0,N2422,IF(MOD(X2422,6)=0,N2422,IF(MOD(X2422,3)=0,N2422)))</f>
        <v>0</v>
      </c>
      <c r="Z2422" t="b">
        <f>IF(MOD(X2422,9)=0,O2422,IF(MOD(X2422,6)=0,O2422,IF(MOD(X2422,3)=0,O2422)))</f>
        <v>0</v>
      </c>
    </row>
    <row r="2423" spans="1:26">
      <c r="A2423" s="4" t="s">
        <v>2544</v>
      </c>
      <c r="B2423" s="3">
        <f>主线辅助!B2419</f>
        <v>99005626</v>
      </c>
      <c r="C2423" s="3">
        <v>8</v>
      </c>
      <c r="D2423" s="3">
        <v>110</v>
      </c>
      <c r="E2423" s="3">
        <v>3</v>
      </c>
      <c r="F2423" s="25">
        <f t="shared" si="111"/>
        <v>6532629</v>
      </c>
      <c r="G2423" s="25">
        <v>5940337</v>
      </c>
      <c r="H2423" s="26">
        <f>ROUND((F2423/4*5.5+F2423*2.7+F2423/4*10*1)*2,0)*C2423</f>
        <v>687232568</v>
      </c>
      <c r="I2423" s="26">
        <f t="shared" si="112"/>
        <v>624923456</v>
      </c>
      <c r="J2423" s="26"/>
      <c r="K2423" s="35">
        <f>MAX(G2423-MAX(G$5:G2422),0)</f>
        <v>7190</v>
      </c>
      <c r="L2423" s="35">
        <f>MAX(G$5:G2423)</f>
        <v>5940337</v>
      </c>
      <c r="M2423" s="3">
        <v>0.8</v>
      </c>
      <c r="N2423" s="38">
        <f>INT(B2423*0.2)</f>
        <v>19801125</v>
      </c>
      <c r="O2423" s="38">
        <f t="shared" si="113"/>
        <v>2475140</v>
      </c>
      <c r="P2423">
        <f>INT(L2423*2.5)</f>
        <v>14850842</v>
      </c>
      <c r="Q2423">
        <f>INT(L2423/4)</f>
        <v>1485084</v>
      </c>
      <c r="W2423" s="4" t="s">
        <v>8353</v>
      </c>
      <c r="X2423">
        <v>9</v>
      </c>
      <c r="Y2423">
        <f>IF(MOD(X2423,9)=0,N2423,IF(MOD(X2423,6)=0,N2423,IF(MOD(X2423,3)=0,N2423)))</f>
        <v>19801125</v>
      </c>
      <c r="Z2423">
        <f>IF(MOD(X2423,9)=0,O2423,IF(MOD(X2423,6)=0,O2423,IF(MOD(X2423,3)=0,O2423)))</f>
        <v>2475140</v>
      </c>
    </row>
    <row r="2424" spans="1:26">
      <c r="A2424" s="4" t="s">
        <v>492</v>
      </c>
      <c r="B2424" s="3">
        <f>主线辅助!B2420</f>
        <v>99064122</v>
      </c>
      <c r="C2424" s="3">
        <v>8</v>
      </c>
      <c r="D2424" s="3">
        <v>110</v>
      </c>
      <c r="E2424" s="3">
        <v>3</v>
      </c>
      <c r="F2424" s="25">
        <f t="shared" si="111"/>
        <v>6536488</v>
      </c>
      <c r="G2424" s="25">
        <v>5943847</v>
      </c>
      <c r="H2424" s="26">
        <f>ROUND((F2424/4*5.5+F2424*2.7+F2424/4*10*1)*2,0)*C2424</f>
        <v>687638536</v>
      </c>
      <c r="I2424" s="26">
        <f t="shared" si="112"/>
        <v>625292704</v>
      </c>
      <c r="J2424" s="26"/>
      <c r="K2424" s="35">
        <f>MAX(G2424-MAX(G$5:G2423),0)</f>
        <v>3510</v>
      </c>
      <c r="L2424" s="35">
        <f>MAX(G$5:G2424)</f>
        <v>5943847</v>
      </c>
      <c r="M2424" s="3">
        <v>0.8</v>
      </c>
      <c r="N2424" s="38">
        <f>INT(B2424*0.2)</f>
        <v>19812824</v>
      </c>
      <c r="O2424" s="38">
        <f t="shared" si="113"/>
        <v>2476602</v>
      </c>
      <c r="P2424">
        <f>INT(L2424*2.5)</f>
        <v>14859617</v>
      </c>
      <c r="Q2424">
        <f>INT(L2424/4)</f>
        <v>1485961</v>
      </c>
      <c r="W2424" s="4" t="s">
        <v>8353</v>
      </c>
      <c r="X2424">
        <v>10</v>
      </c>
      <c r="Y2424" t="b">
        <f>IF(MOD(X2424,9)=0,N2424,IF(MOD(X2424,6)=0,N2424,IF(MOD(X2424,3)=0,N2424)))</f>
        <v>0</v>
      </c>
      <c r="Z2424" t="b">
        <f>IF(MOD(X2424,9)=0,O2424,IF(MOD(X2424,6)=0,O2424,IF(MOD(X2424,3)=0,O2424)))</f>
        <v>0</v>
      </c>
    </row>
    <row r="2425" spans="1:26">
      <c r="A2425" s="4" t="s">
        <v>2545</v>
      </c>
      <c r="B2425" s="3">
        <f>主线辅助!B2421</f>
        <v>99432652</v>
      </c>
      <c r="C2425" s="3">
        <v>8</v>
      </c>
      <c r="D2425" s="3">
        <v>110</v>
      </c>
      <c r="E2425" s="3">
        <v>3</v>
      </c>
      <c r="F2425" s="25">
        <f t="shared" si="111"/>
        <v>6560805</v>
      </c>
      <c r="G2425" s="25">
        <v>5965959</v>
      </c>
      <c r="H2425" s="26">
        <f>ROUND((F2425/4*5.5+F2425*2.7+F2425/4*10*1)*2,0)*C2425</f>
        <v>690196688</v>
      </c>
      <c r="I2425" s="26">
        <f t="shared" si="112"/>
        <v>627618888</v>
      </c>
      <c r="J2425" s="26"/>
      <c r="K2425" s="35">
        <f>MAX(G2425-MAX(G$5:G2424),0)</f>
        <v>22112</v>
      </c>
      <c r="L2425" s="35">
        <f>MAX(G$5:G2425)</f>
        <v>5965959</v>
      </c>
      <c r="M2425" s="3">
        <v>0.8</v>
      </c>
      <c r="N2425" s="38">
        <f>INT(B2425*0.2)</f>
        <v>19886530</v>
      </c>
      <c r="O2425" s="38">
        <f t="shared" si="113"/>
        <v>2485815</v>
      </c>
      <c r="P2425">
        <f>INT(L2425*2.5)</f>
        <v>14914897</v>
      </c>
      <c r="Q2425">
        <f>INT(L2425/4)</f>
        <v>1491489</v>
      </c>
      <c r="W2425" s="4" t="s">
        <v>8354</v>
      </c>
      <c r="X2425">
        <v>1</v>
      </c>
      <c r="Y2425" t="b">
        <f>IF(MOD(X2425,9)=0,N2425,IF(MOD(X2425,6)=0,N2425,IF(MOD(X2425,3)=0,N2425)))</f>
        <v>0</v>
      </c>
      <c r="Z2425" t="b">
        <f>IF(MOD(X2425,9)=0,O2425,IF(MOD(X2425,6)=0,O2425,IF(MOD(X2425,3)=0,O2425)))</f>
        <v>0</v>
      </c>
    </row>
    <row r="2426" spans="1:26">
      <c r="A2426" s="4" t="s">
        <v>2546</v>
      </c>
      <c r="B2426" s="3">
        <f>主线辅助!B2422</f>
        <v>99491214</v>
      </c>
      <c r="C2426" s="3">
        <v>8</v>
      </c>
      <c r="D2426" s="3">
        <v>110</v>
      </c>
      <c r="E2426" s="3">
        <v>3</v>
      </c>
      <c r="F2426" s="25">
        <f t="shared" si="111"/>
        <v>6564669</v>
      </c>
      <c r="G2426" s="25">
        <v>5969472</v>
      </c>
      <c r="H2426" s="26">
        <f>ROUND((F2426/4*5.5+F2426*2.7+F2426/4*10*1)*2,0)*C2426</f>
        <v>690603176</v>
      </c>
      <c r="I2426" s="26">
        <f t="shared" si="112"/>
        <v>627988456</v>
      </c>
      <c r="J2426" s="26"/>
      <c r="K2426" s="35">
        <f>MAX(G2426-MAX(G$5:G2425),0)</f>
        <v>3513</v>
      </c>
      <c r="L2426" s="35">
        <f>MAX(G$5:G2426)</f>
        <v>5969472</v>
      </c>
      <c r="M2426" s="3">
        <v>0.8</v>
      </c>
      <c r="N2426" s="38">
        <f>INT(B2426*0.2)</f>
        <v>19898242</v>
      </c>
      <c r="O2426" s="38">
        <f t="shared" si="113"/>
        <v>2487280</v>
      </c>
      <c r="P2426">
        <f>INT(L2426*2.5)</f>
        <v>14923680</v>
      </c>
      <c r="Q2426">
        <f>INT(L2426/4)</f>
        <v>1492368</v>
      </c>
      <c r="W2426" s="4" t="s">
        <v>8354</v>
      </c>
      <c r="X2426">
        <v>2</v>
      </c>
      <c r="Y2426" t="b">
        <f>IF(MOD(X2426,9)=0,N2426,IF(MOD(X2426,6)=0,N2426,IF(MOD(X2426,3)=0,N2426)))</f>
        <v>0</v>
      </c>
      <c r="Z2426" t="b">
        <f>IF(MOD(X2426,9)=0,O2426,IF(MOD(X2426,6)=0,O2426,IF(MOD(X2426,3)=0,O2426)))</f>
        <v>0</v>
      </c>
    </row>
    <row r="2427" spans="1:26">
      <c r="A2427" s="4" t="s">
        <v>2547</v>
      </c>
      <c r="B2427" s="3">
        <f>主线辅助!B2423</f>
        <v>99611363</v>
      </c>
      <c r="C2427" s="3">
        <v>8</v>
      </c>
      <c r="D2427" s="3">
        <v>110</v>
      </c>
      <c r="E2427" s="3">
        <v>3</v>
      </c>
      <c r="F2427" s="25">
        <f t="shared" si="111"/>
        <v>6572597</v>
      </c>
      <c r="G2427" s="25">
        <v>5976681</v>
      </c>
      <c r="H2427" s="26">
        <f>ROUND((F2427/4*5.5+F2427*2.7+F2427/4*10*1)*2,0)*C2427</f>
        <v>691437208</v>
      </c>
      <c r="I2427" s="26">
        <f t="shared" si="112"/>
        <v>628746840</v>
      </c>
      <c r="J2427" s="26"/>
      <c r="K2427" s="35">
        <f>MAX(G2427-MAX(G$5:G2426),0)</f>
        <v>7209</v>
      </c>
      <c r="L2427" s="35">
        <f>MAX(G$5:G2427)</f>
        <v>5976681</v>
      </c>
      <c r="M2427" s="3">
        <v>0.8</v>
      </c>
      <c r="N2427" s="38">
        <f>INT(B2427*0.2)</f>
        <v>19922272</v>
      </c>
      <c r="O2427" s="38">
        <f t="shared" si="113"/>
        <v>2490283</v>
      </c>
      <c r="P2427">
        <f>INT(L2427*2.5)</f>
        <v>14941702</v>
      </c>
      <c r="Q2427">
        <f>INT(L2427/4)</f>
        <v>1494170</v>
      </c>
      <c r="W2427" s="4" t="s">
        <v>8354</v>
      </c>
      <c r="X2427">
        <v>3</v>
      </c>
      <c r="Y2427">
        <f>IF(MOD(X2427,9)=0,N2427,IF(MOD(X2427,6)=0,N2427,IF(MOD(X2427,3)=0,N2427)))</f>
        <v>19922272</v>
      </c>
      <c r="Z2427">
        <f>IF(MOD(X2427,9)=0,O2427,IF(MOD(X2427,6)=0,O2427,IF(MOD(X2427,3)=0,O2427)))</f>
        <v>2490283</v>
      </c>
    </row>
    <row r="2428" spans="1:26">
      <c r="A2428" s="4" t="s">
        <v>2548</v>
      </c>
      <c r="B2428" s="3">
        <f>主线辅助!B2424</f>
        <v>99669983</v>
      </c>
      <c r="C2428" s="3">
        <v>8</v>
      </c>
      <c r="D2428" s="3">
        <v>110</v>
      </c>
      <c r="E2428" s="3">
        <v>3</v>
      </c>
      <c r="F2428" s="25">
        <f t="shared" si="111"/>
        <v>6576465</v>
      </c>
      <c r="G2428" s="25">
        <v>5980198</v>
      </c>
      <c r="H2428" s="26">
        <f>ROUND((F2428/4*5.5+F2428*2.7+F2428/4*10*1)*2,0)*C2428</f>
        <v>691844120</v>
      </c>
      <c r="I2428" s="26">
        <f t="shared" si="112"/>
        <v>629116832</v>
      </c>
      <c r="J2428" s="26"/>
      <c r="K2428" s="35">
        <f>MAX(G2428-MAX(G$5:G2427),0)</f>
        <v>3517</v>
      </c>
      <c r="L2428" s="35">
        <f>MAX(G$5:G2428)</f>
        <v>5980198</v>
      </c>
      <c r="M2428" s="3">
        <v>0.8</v>
      </c>
      <c r="N2428" s="38">
        <f>INT(B2428*0.2)</f>
        <v>19933996</v>
      </c>
      <c r="O2428" s="38">
        <f t="shared" si="113"/>
        <v>2491748</v>
      </c>
      <c r="P2428">
        <f>INT(L2428*2.5)</f>
        <v>14950495</v>
      </c>
      <c r="Q2428">
        <f>INT(L2428/4)</f>
        <v>1495049</v>
      </c>
      <c r="W2428" s="4" t="s">
        <v>8354</v>
      </c>
      <c r="X2428">
        <v>4</v>
      </c>
      <c r="Y2428" t="b">
        <f>IF(MOD(X2428,9)=0,N2428,IF(MOD(X2428,6)=0,N2428,IF(MOD(X2428,3)=0,N2428)))</f>
        <v>0</v>
      </c>
      <c r="Z2428" t="b">
        <f>IF(MOD(X2428,9)=0,O2428,IF(MOD(X2428,6)=0,O2428,IF(MOD(X2428,3)=0,O2428)))</f>
        <v>0</v>
      </c>
    </row>
    <row r="2429" spans="1:26">
      <c r="A2429" s="4" t="s">
        <v>2549</v>
      </c>
      <c r="B2429" s="3">
        <f>主线辅助!B2425</f>
        <v>99728606</v>
      </c>
      <c r="C2429" s="3">
        <v>8</v>
      </c>
      <c r="D2429" s="3">
        <v>110</v>
      </c>
      <c r="E2429" s="3">
        <v>3</v>
      </c>
      <c r="F2429" s="25">
        <f t="shared" si="111"/>
        <v>6580333</v>
      </c>
      <c r="G2429" s="25">
        <v>5983716</v>
      </c>
      <c r="H2429" s="26">
        <f>ROUND((F2429/4*5.5+F2429*2.7+F2429/4*10*1)*2,0)*C2429</f>
        <v>692251032</v>
      </c>
      <c r="I2429" s="26">
        <f t="shared" si="112"/>
        <v>629486920</v>
      </c>
      <c r="J2429" s="26"/>
      <c r="K2429" s="35">
        <f>MAX(G2429-MAX(G$5:G2428),0)</f>
        <v>3518</v>
      </c>
      <c r="L2429" s="35">
        <f>MAX(G$5:G2429)</f>
        <v>5983716</v>
      </c>
      <c r="M2429" s="3">
        <v>0.8</v>
      </c>
      <c r="N2429" s="38">
        <f>INT(B2429*0.2)</f>
        <v>19945721</v>
      </c>
      <c r="O2429" s="38">
        <f t="shared" si="113"/>
        <v>2493215</v>
      </c>
      <c r="P2429">
        <f>INT(L2429*2.5)</f>
        <v>14959290</v>
      </c>
      <c r="Q2429">
        <f>INT(L2429/4)</f>
        <v>1495929</v>
      </c>
      <c r="W2429" s="4" t="s">
        <v>8354</v>
      </c>
      <c r="X2429">
        <v>5</v>
      </c>
      <c r="Y2429" t="b">
        <f>IF(MOD(X2429,9)=0,N2429,IF(MOD(X2429,6)=0,N2429,IF(MOD(X2429,3)=0,N2429)))</f>
        <v>0</v>
      </c>
      <c r="Z2429" t="b">
        <f>IF(MOD(X2429,9)=0,O2429,IF(MOD(X2429,6)=0,O2429,IF(MOD(X2429,3)=0,O2429)))</f>
        <v>0</v>
      </c>
    </row>
    <row r="2430" spans="1:26">
      <c r="A2430" s="4" t="s">
        <v>2550</v>
      </c>
      <c r="B2430" s="3">
        <f>主线辅助!B2426</f>
        <v>99848967</v>
      </c>
      <c r="C2430" s="3">
        <v>8</v>
      </c>
      <c r="D2430" s="3">
        <v>110</v>
      </c>
      <c r="E2430" s="3">
        <v>3</v>
      </c>
      <c r="F2430" s="25">
        <f t="shared" si="111"/>
        <v>6588274</v>
      </c>
      <c r="G2430" s="25">
        <v>5990937</v>
      </c>
      <c r="H2430" s="26">
        <f>ROUND((F2430/4*5.5+F2430*2.7+F2430/4*10*1)*2,0)*C2430</f>
        <v>693086424</v>
      </c>
      <c r="I2430" s="26">
        <f t="shared" si="112"/>
        <v>630246576</v>
      </c>
      <c r="J2430" s="26"/>
      <c r="K2430" s="35">
        <f>MAX(G2430-MAX(G$5:G2429),0)</f>
        <v>7221</v>
      </c>
      <c r="L2430" s="35">
        <f>MAX(G$5:G2430)</f>
        <v>5990937</v>
      </c>
      <c r="M2430" s="3">
        <v>0.8</v>
      </c>
      <c r="N2430" s="38">
        <f>INT(B2430*0.2)</f>
        <v>19969793</v>
      </c>
      <c r="O2430" s="38">
        <f t="shared" si="113"/>
        <v>2496223</v>
      </c>
      <c r="P2430">
        <f>INT(L2430*2.5)</f>
        <v>14977342</v>
      </c>
      <c r="Q2430">
        <f>INT(L2430/4)</f>
        <v>1497734</v>
      </c>
      <c r="W2430" s="4" t="s">
        <v>8354</v>
      </c>
      <c r="X2430">
        <v>6</v>
      </c>
      <c r="Y2430">
        <f>IF(MOD(X2430,9)=0,N2430,IF(MOD(X2430,6)=0,N2430,IF(MOD(X2430,3)=0,N2430)))</f>
        <v>19969793</v>
      </c>
      <c r="Z2430">
        <f>IF(MOD(X2430,9)=0,O2430,IF(MOD(X2430,6)=0,O2430,IF(MOD(X2430,3)=0,O2430)))</f>
        <v>2496223</v>
      </c>
    </row>
    <row r="2431" spans="1:26">
      <c r="A2431" s="4" t="s">
        <v>2551</v>
      </c>
      <c r="B2431" s="3">
        <f>主线辅助!B2427</f>
        <v>99907651</v>
      </c>
      <c r="C2431" s="3">
        <v>8</v>
      </c>
      <c r="D2431" s="3">
        <v>110</v>
      </c>
      <c r="E2431" s="3">
        <v>3</v>
      </c>
      <c r="F2431" s="25">
        <f t="shared" si="111"/>
        <v>6592147</v>
      </c>
      <c r="G2431" s="25">
        <v>5994459</v>
      </c>
      <c r="H2431" s="26">
        <f>ROUND((F2431/4*5.5+F2431*2.7+F2431/4*10*1)*2,0)*C2431</f>
        <v>693493864</v>
      </c>
      <c r="I2431" s="26">
        <f t="shared" si="112"/>
        <v>630617088</v>
      </c>
      <c r="J2431" s="26"/>
      <c r="K2431" s="35">
        <f>MAX(G2431-MAX(G$5:G2430),0)</f>
        <v>3522</v>
      </c>
      <c r="L2431" s="35">
        <f>MAX(G$5:G2431)</f>
        <v>5994459</v>
      </c>
      <c r="M2431" s="3">
        <v>0.8</v>
      </c>
      <c r="N2431" s="38">
        <f>INT(B2431*0.2)</f>
        <v>19981530</v>
      </c>
      <c r="O2431" s="38">
        <f t="shared" si="113"/>
        <v>2497690</v>
      </c>
      <c r="P2431">
        <f>INT(L2431*2.5)</f>
        <v>14986147</v>
      </c>
      <c r="Q2431">
        <f>INT(L2431/4)</f>
        <v>1498614</v>
      </c>
      <c r="W2431" s="4" t="s">
        <v>8354</v>
      </c>
      <c r="X2431">
        <v>7</v>
      </c>
      <c r="Y2431" t="b">
        <f>IF(MOD(X2431,9)=0,N2431,IF(MOD(X2431,6)=0,N2431,IF(MOD(X2431,3)=0,N2431)))</f>
        <v>0</v>
      </c>
      <c r="Z2431" t="b">
        <f>IF(MOD(X2431,9)=0,O2431,IF(MOD(X2431,6)=0,O2431,IF(MOD(X2431,3)=0,O2431)))</f>
        <v>0</v>
      </c>
    </row>
    <row r="2432" spans="1:26">
      <c r="A2432" s="4" t="s">
        <v>2552</v>
      </c>
      <c r="B2432" s="3">
        <f>主线辅助!B2428</f>
        <v>99966344</v>
      </c>
      <c r="C2432" s="3">
        <v>8</v>
      </c>
      <c r="D2432" s="3">
        <v>110</v>
      </c>
      <c r="E2432" s="3">
        <v>3</v>
      </c>
      <c r="F2432" s="25">
        <f t="shared" si="111"/>
        <v>6596019</v>
      </c>
      <c r="G2432" s="25">
        <v>5997980</v>
      </c>
      <c r="H2432" s="26">
        <f>ROUND((F2432/4*5.5+F2432*2.7+F2432/4*10*1)*2,0)*C2432</f>
        <v>693901200</v>
      </c>
      <c r="I2432" s="26">
        <f t="shared" si="112"/>
        <v>630987496</v>
      </c>
      <c r="J2432" s="26"/>
      <c r="K2432" s="35">
        <f>MAX(G2432-MAX(G$5:G2431),0)</f>
        <v>3521</v>
      </c>
      <c r="L2432" s="35">
        <f>MAX(G$5:G2432)</f>
        <v>5997980</v>
      </c>
      <c r="M2432" s="3">
        <v>0.8</v>
      </c>
      <c r="N2432" s="38">
        <f>INT(B2432*0.2)</f>
        <v>19993268</v>
      </c>
      <c r="O2432" s="38">
        <f t="shared" si="113"/>
        <v>2499158</v>
      </c>
      <c r="P2432">
        <f>INT(L2432*2.5)</f>
        <v>14994950</v>
      </c>
      <c r="Q2432">
        <f>INT(L2432/4)</f>
        <v>1499495</v>
      </c>
      <c r="W2432" s="4" t="s">
        <v>8354</v>
      </c>
      <c r="X2432">
        <v>8</v>
      </c>
      <c r="Y2432" t="b">
        <f>IF(MOD(X2432,9)=0,N2432,IF(MOD(X2432,6)=0,N2432,IF(MOD(X2432,3)=0,N2432)))</f>
        <v>0</v>
      </c>
      <c r="Z2432" t="b">
        <f>IF(MOD(X2432,9)=0,O2432,IF(MOD(X2432,6)=0,O2432,IF(MOD(X2432,3)=0,O2432)))</f>
        <v>0</v>
      </c>
    </row>
    <row r="2433" spans="1:26">
      <c r="A2433" s="4" t="s">
        <v>2553</v>
      </c>
      <c r="B2433" s="3">
        <f>主线辅助!B2429</f>
        <v>100086921</v>
      </c>
      <c r="C2433" s="3">
        <v>8</v>
      </c>
      <c r="D2433" s="3">
        <v>110</v>
      </c>
      <c r="E2433" s="3">
        <v>3</v>
      </c>
      <c r="F2433" s="25">
        <f t="shared" si="111"/>
        <v>6603975</v>
      </c>
      <c r="G2433" s="25">
        <v>6005215</v>
      </c>
      <c r="H2433" s="26">
        <f>ROUND((F2433/4*5.5+F2433*2.7+F2433/4*10*1)*2,0)*C2433</f>
        <v>694738168</v>
      </c>
      <c r="I2433" s="26">
        <f t="shared" si="112"/>
        <v>631748616</v>
      </c>
      <c r="J2433" s="26"/>
      <c r="K2433" s="35">
        <f>MAX(G2433-MAX(G$5:G2432),0)</f>
        <v>7235</v>
      </c>
      <c r="L2433" s="35">
        <f>MAX(G$5:G2433)</f>
        <v>6005215</v>
      </c>
      <c r="M2433" s="3">
        <v>0.8</v>
      </c>
      <c r="N2433" s="38">
        <f>INT(B2433*0.2)</f>
        <v>20017384</v>
      </c>
      <c r="O2433" s="38">
        <f t="shared" si="113"/>
        <v>2502172</v>
      </c>
      <c r="P2433">
        <f>INT(L2433*2.5)</f>
        <v>15013037</v>
      </c>
      <c r="Q2433">
        <f>INT(L2433/4)</f>
        <v>1501303</v>
      </c>
      <c r="W2433" s="4" t="s">
        <v>8354</v>
      </c>
      <c r="X2433">
        <v>9</v>
      </c>
      <c r="Y2433">
        <f>IF(MOD(X2433,9)=0,N2433,IF(MOD(X2433,6)=0,N2433,IF(MOD(X2433,3)=0,N2433)))</f>
        <v>20017384</v>
      </c>
      <c r="Z2433">
        <f>IF(MOD(X2433,9)=0,O2433,IF(MOD(X2433,6)=0,O2433,IF(MOD(X2433,3)=0,O2433)))</f>
        <v>2502172</v>
      </c>
    </row>
    <row r="2434" spans="1:26">
      <c r="A2434" s="4" t="s">
        <v>493</v>
      </c>
      <c r="B2434" s="3">
        <f>主线辅助!B2430</f>
        <v>100145678</v>
      </c>
      <c r="C2434" s="3">
        <v>8</v>
      </c>
      <c r="D2434" s="3">
        <v>110</v>
      </c>
      <c r="E2434" s="3">
        <v>3</v>
      </c>
      <c r="F2434" s="25">
        <f t="shared" si="111"/>
        <v>6607852</v>
      </c>
      <c r="G2434" s="25">
        <v>6008740</v>
      </c>
      <c r="H2434" s="26">
        <f>ROUND((F2434/4*5.5+F2434*2.7+F2434/4*10*1)*2,0)*C2434</f>
        <v>695146032</v>
      </c>
      <c r="I2434" s="26">
        <f t="shared" si="112"/>
        <v>632119448</v>
      </c>
      <c r="J2434" s="26"/>
      <c r="K2434" s="35">
        <f>MAX(G2434-MAX(G$5:G2433),0)</f>
        <v>3525</v>
      </c>
      <c r="L2434" s="35">
        <f>MAX(G$5:G2434)</f>
        <v>6008740</v>
      </c>
      <c r="M2434" s="3">
        <v>0.8</v>
      </c>
      <c r="N2434" s="38">
        <f>INT(B2434*0.2)</f>
        <v>20029135</v>
      </c>
      <c r="O2434" s="38">
        <f t="shared" si="113"/>
        <v>2503641</v>
      </c>
      <c r="P2434">
        <f>INT(L2434*2.5)</f>
        <v>15021850</v>
      </c>
      <c r="Q2434">
        <f>INT(L2434/4)</f>
        <v>1502185</v>
      </c>
      <c r="W2434" s="4" t="s">
        <v>8354</v>
      </c>
      <c r="X2434">
        <v>10</v>
      </c>
      <c r="Y2434" t="b">
        <f>IF(MOD(X2434,9)=0,N2434,IF(MOD(X2434,6)=0,N2434,IF(MOD(X2434,3)=0,N2434)))</f>
        <v>0</v>
      </c>
      <c r="Z2434" t="b">
        <f>IF(MOD(X2434,9)=0,O2434,IF(MOD(X2434,6)=0,O2434,IF(MOD(X2434,3)=0,O2434)))</f>
        <v>0</v>
      </c>
    </row>
    <row r="2435" spans="1:26">
      <c r="A2435" s="4" t="s">
        <v>2554</v>
      </c>
      <c r="B2435" s="3">
        <f>主线辅助!B2431</f>
        <v>100516325</v>
      </c>
      <c r="C2435" s="3">
        <v>8</v>
      </c>
      <c r="D2435" s="3">
        <v>110</v>
      </c>
      <c r="E2435" s="3">
        <v>3</v>
      </c>
      <c r="F2435" s="25">
        <f t="shared" si="111"/>
        <v>6632308</v>
      </c>
      <c r="G2435" s="25">
        <v>6030979</v>
      </c>
      <c r="H2435" s="26">
        <f>ROUND((F2435/4*5.5+F2435*2.7+F2435/4*10*1)*2,0)*C2435</f>
        <v>697718800</v>
      </c>
      <c r="I2435" s="26">
        <f t="shared" si="112"/>
        <v>634458992</v>
      </c>
      <c r="J2435" s="26"/>
      <c r="K2435" s="35">
        <f>MAX(G2435-MAX(G$5:G2434),0)</f>
        <v>22239</v>
      </c>
      <c r="L2435" s="35">
        <f>MAX(G$5:G2435)</f>
        <v>6030979</v>
      </c>
      <c r="M2435" s="3">
        <v>0.8</v>
      </c>
      <c r="N2435" s="38">
        <f>INT(B2435*0.2)</f>
        <v>20103265</v>
      </c>
      <c r="O2435" s="38">
        <f t="shared" si="113"/>
        <v>2512907</v>
      </c>
      <c r="P2435">
        <f>INT(L2435*2.5)</f>
        <v>15077447</v>
      </c>
      <c r="Q2435">
        <f>INT(L2435/4)</f>
        <v>1507744</v>
      </c>
      <c r="W2435" s="4" t="s">
        <v>8355</v>
      </c>
      <c r="X2435">
        <v>1</v>
      </c>
      <c r="Y2435" t="b">
        <f>IF(MOD(X2435,9)=0,N2435,IF(MOD(X2435,6)=0,N2435,IF(MOD(X2435,3)=0,N2435)))</f>
        <v>0</v>
      </c>
      <c r="Z2435" t="b">
        <f>IF(MOD(X2435,9)=0,O2435,IF(MOD(X2435,6)=0,O2435,IF(MOD(X2435,3)=0,O2435)))</f>
        <v>0</v>
      </c>
    </row>
    <row r="2436" spans="1:26">
      <c r="A2436" s="4" t="s">
        <v>2555</v>
      </c>
      <c r="B2436" s="3">
        <f>主线辅助!B2432</f>
        <v>100575146</v>
      </c>
      <c r="C2436" s="3">
        <v>8</v>
      </c>
      <c r="D2436" s="3">
        <v>110</v>
      </c>
      <c r="E2436" s="3">
        <v>3</v>
      </c>
      <c r="F2436" s="25">
        <f t="shared" si="111"/>
        <v>6636189</v>
      </c>
      <c r="G2436" s="25">
        <v>6034508</v>
      </c>
      <c r="H2436" s="26">
        <f>ROUND((F2436/4*5.5+F2436*2.7+F2436/4*10*1)*2,0)*C2436</f>
        <v>698127080</v>
      </c>
      <c r="I2436" s="26">
        <f t="shared" si="112"/>
        <v>634830240</v>
      </c>
      <c r="J2436" s="26"/>
      <c r="K2436" s="35">
        <f>MAX(G2436-MAX(G$5:G2435),0)</f>
        <v>3529</v>
      </c>
      <c r="L2436" s="35">
        <f>MAX(G$5:G2436)</f>
        <v>6034508</v>
      </c>
      <c r="M2436" s="3">
        <v>0.8</v>
      </c>
      <c r="N2436" s="38">
        <f>INT(B2436*0.2)</f>
        <v>20115029</v>
      </c>
      <c r="O2436" s="38">
        <f t="shared" si="113"/>
        <v>2514378</v>
      </c>
      <c r="P2436">
        <f>INT(L2436*2.5)</f>
        <v>15086270</v>
      </c>
      <c r="Q2436">
        <f>INT(L2436/4)</f>
        <v>1508627</v>
      </c>
      <c r="W2436" s="4" t="s">
        <v>8355</v>
      </c>
      <c r="X2436">
        <v>2</v>
      </c>
      <c r="Y2436" t="b">
        <f>IF(MOD(X2436,9)=0,N2436,IF(MOD(X2436,6)=0,N2436,IF(MOD(X2436,3)=0,N2436)))</f>
        <v>0</v>
      </c>
      <c r="Z2436" t="b">
        <f>IF(MOD(X2436,9)=0,O2436,IF(MOD(X2436,6)=0,O2436,IF(MOD(X2436,3)=0,O2436)))</f>
        <v>0</v>
      </c>
    </row>
    <row r="2437" spans="1:26">
      <c r="A2437" s="4" t="s">
        <v>2556</v>
      </c>
      <c r="B2437" s="3">
        <f>主线辅助!B2433</f>
        <v>100696047</v>
      </c>
      <c r="C2437" s="3">
        <v>8</v>
      </c>
      <c r="D2437" s="3">
        <v>110</v>
      </c>
      <c r="E2437" s="3">
        <v>3</v>
      </c>
      <c r="F2437" s="25">
        <f t="shared" si="111"/>
        <v>6644167</v>
      </c>
      <c r="G2437" s="25">
        <v>6041762</v>
      </c>
      <c r="H2437" s="26">
        <f>ROUND((F2437/4*5.5+F2437*2.7+F2437/4*10*1)*2,0)*C2437</f>
        <v>698966368</v>
      </c>
      <c r="I2437" s="26">
        <f t="shared" si="112"/>
        <v>635593360</v>
      </c>
      <c r="J2437" s="26"/>
      <c r="K2437" s="35">
        <f>MAX(G2437-MAX(G$5:G2436),0)</f>
        <v>7254</v>
      </c>
      <c r="L2437" s="35">
        <f>MAX(G$5:G2437)</f>
        <v>6041762</v>
      </c>
      <c r="M2437" s="3">
        <v>0.8</v>
      </c>
      <c r="N2437" s="38">
        <f>INT(B2437*0.2)</f>
        <v>20139209</v>
      </c>
      <c r="O2437" s="38">
        <f t="shared" si="113"/>
        <v>2517400</v>
      </c>
      <c r="P2437">
        <f>INT(L2437*2.5)</f>
        <v>15104405</v>
      </c>
      <c r="Q2437">
        <f>INT(L2437/4)</f>
        <v>1510440</v>
      </c>
      <c r="W2437" s="4" t="s">
        <v>8355</v>
      </c>
      <c r="X2437">
        <v>3</v>
      </c>
      <c r="Y2437">
        <f>IF(MOD(X2437,9)=0,N2437,IF(MOD(X2437,6)=0,N2437,IF(MOD(X2437,3)=0,N2437)))</f>
        <v>20139209</v>
      </c>
      <c r="Z2437">
        <f>IF(MOD(X2437,9)=0,O2437,IF(MOD(X2437,6)=0,O2437,IF(MOD(X2437,3)=0,O2437)))</f>
        <v>2517400</v>
      </c>
    </row>
    <row r="2438" spans="1:26">
      <c r="A2438" s="4" t="s">
        <v>2557</v>
      </c>
      <c r="B2438" s="3">
        <f>主线辅助!B2434</f>
        <v>100754929</v>
      </c>
      <c r="C2438" s="3">
        <v>8</v>
      </c>
      <c r="D2438" s="3">
        <v>110</v>
      </c>
      <c r="E2438" s="3">
        <v>3</v>
      </c>
      <c r="F2438" s="25">
        <f t="shared" ref="F2438:F2501" si="114">INT(B2438/(5-1.9)/C2438/(D2438/2.7)*100/1.5)</f>
        <v>6648052</v>
      </c>
      <c r="G2438" s="25">
        <v>6045295</v>
      </c>
      <c r="H2438" s="26">
        <f>ROUND((F2438/4*5.5+F2438*2.7+F2438/4*10*1)*2,0)*C2438</f>
        <v>699375072</v>
      </c>
      <c r="I2438" s="26">
        <f t="shared" ref="I2438:I2501" si="115">ROUND((G2438/4*5.5+G2438*2.7+G2438/4*10*1)*2,0)*C2438</f>
        <v>635965032</v>
      </c>
      <c r="J2438" s="26"/>
      <c r="K2438" s="35">
        <f>MAX(G2438-MAX(G$5:G2437),0)</f>
        <v>3533</v>
      </c>
      <c r="L2438" s="35">
        <f>MAX(G$5:G2438)</f>
        <v>6045295</v>
      </c>
      <c r="M2438" s="3">
        <v>0.8</v>
      </c>
      <c r="N2438" s="38">
        <f>INT(B2438*0.2)</f>
        <v>20150985</v>
      </c>
      <c r="O2438" s="38">
        <f t="shared" ref="O2438:O2501" si="116">INT((P2438/15)+Q2438)</f>
        <v>2518872</v>
      </c>
      <c r="P2438">
        <f>INT(L2438*2.5)</f>
        <v>15113237</v>
      </c>
      <c r="Q2438">
        <f>INT(L2438/4)</f>
        <v>1511323</v>
      </c>
      <c r="W2438" s="4" t="s">
        <v>8355</v>
      </c>
      <c r="X2438">
        <v>4</v>
      </c>
      <c r="Y2438" t="b">
        <f>IF(MOD(X2438,9)=0,N2438,IF(MOD(X2438,6)=0,N2438,IF(MOD(X2438,3)=0,N2438)))</f>
        <v>0</v>
      </c>
      <c r="Z2438" t="b">
        <f>IF(MOD(X2438,9)=0,O2438,IF(MOD(X2438,6)=0,O2438,IF(MOD(X2438,3)=0,O2438)))</f>
        <v>0</v>
      </c>
    </row>
    <row r="2439" spans="1:26">
      <c r="A2439" s="4" t="s">
        <v>2558</v>
      </c>
      <c r="B2439" s="3">
        <f>主线辅助!B2435</f>
        <v>100813817</v>
      </c>
      <c r="C2439" s="3">
        <v>8</v>
      </c>
      <c r="D2439" s="3">
        <v>110</v>
      </c>
      <c r="E2439" s="3">
        <v>3</v>
      </c>
      <c r="F2439" s="25">
        <f t="shared" si="114"/>
        <v>6651938</v>
      </c>
      <c r="G2439" s="25">
        <v>6048828</v>
      </c>
      <c r="H2439" s="26">
        <f>ROUND((F2439/4*5.5+F2439*2.7+F2439/4*10*1)*2,0)*C2439</f>
        <v>699783880</v>
      </c>
      <c r="I2439" s="26">
        <f t="shared" si="115"/>
        <v>636336704</v>
      </c>
      <c r="J2439" s="26"/>
      <c r="K2439" s="35">
        <f>MAX(G2439-MAX(G$5:G2438),0)</f>
        <v>3533</v>
      </c>
      <c r="L2439" s="35">
        <f>MAX(G$5:G2439)</f>
        <v>6048828</v>
      </c>
      <c r="M2439" s="3">
        <v>0.8</v>
      </c>
      <c r="N2439" s="38">
        <f>INT(B2439*0.2)</f>
        <v>20162763</v>
      </c>
      <c r="O2439" s="38">
        <f t="shared" si="116"/>
        <v>2520345</v>
      </c>
      <c r="P2439">
        <f>INT(L2439*2.5)</f>
        <v>15122070</v>
      </c>
      <c r="Q2439">
        <f>INT(L2439/4)</f>
        <v>1512207</v>
      </c>
      <c r="W2439" s="4" t="s">
        <v>8355</v>
      </c>
      <c r="X2439">
        <v>5</v>
      </c>
      <c r="Y2439" t="b">
        <f>IF(MOD(X2439,9)=0,N2439,IF(MOD(X2439,6)=0,N2439,IF(MOD(X2439,3)=0,N2439)))</f>
        <v>0</v>
      </c>
      <c r="Z2439" t="b">
        <f>IF(MOD(X2439,9)=0,O2439,IF(MOD(X2439,6)=0,O2439,IF(MOD(X2439,3)=0,O2439)))</f>
        <v>0</v>
      </c>
    </row>
    <row r="2440" spans="1:26">
      <c r="A2440" s="4" t="s">
        <v>2559</v>
      </c>
      <c r="B2440" s="3">
        <f>主线辅助!B2436</f>
        <v>100934929</v>
      </c>
      <c r="C2440" s="3">
        <v>8</v>
      </c>
      <c r="D2440" s="3">
        <v>110</v>
      </c>
      <c r="E2440" s="3">
        <v>3</v>
      </c>
      <c r="F2440" s="25">
        <f t="shared" si="114"/>
        <v>6659929</v>
      </c>
      <c r="G2440" s="25">
        <v>6056095</v>
      </c>
      <c r="H2440" s="26">
        <f>ROUND((F2440/4*5.5+F2440*2.7+F2440/4*10*1)*2,0)*C2440</f>
        <v>700624528</v>
      </c>
      <c r="I2440" s="26">
        <f t="shared" si="115"/>
        <v>637101192</v>
      </c>
      <c r="J2440" s="26"/>
      <c r="K2440" s="35">
        <f>MAX(G2440-MAX(G$5:G2439),0)</f>
        <v>7267</v>
      </c>
      <c r="L2440" s="35">
        <f>MAX(G$5:G2440)</f>
        <v>6056095</v>
      </c>
      <c r="M2440" s="3">
        <v>0.8</v>
      </c>
      <c r="N2440" s="38">
        <f>INT(B2440*0.2)</f>
        <v>20186985</v>
      </c>
      <c r="O2440" s="38">
        <f t="shared" si="116"/>
        <v>2523372</v>
      </c>
      <c r="P2440">
        <f>INT(L2440*2.5)</f>
        <v>15140237</v>
      </c>
      <c r="Q2440">
        <f>INT(L2440/4)</f>
        <v>1514023</v>
      </c>
      <c r="W2440" s="4" t="s">
        <v>8355</v>
      </c>
      <c r="X2440">
        <v>6</v>
      </c>
      <c r="Y2440">
        <f>IF(MOD(X2440,9)=0,N2440,IF(MOD(X2440,6)=0,N2440,IF(MOD(X2440,3)=0,N2440)))</f>
        <v>20186985</v>
      </c>
      <c r="Z2440">
        <f>IF(MOD(X2440,9)=0,O2440,IF(MOD(X2440,6)=0,O2440,IF(MOD(X2440,3)=0,O2440)))</f>
        <v>2523372</v>
      </c>
    </row>
    <row r="2441" spans="1:26">
      <c r="A2441" s="4" t="s">
        <v>2560</v>
      </c>
      <c r="B2441" s="3">
        <f>主线辅助!B2437</f>
        <v>100993875</v>
      </c>
      <c r="C2441" s="3">
        <v>8</v>
      </c>
      <c r="D2441" s="3">
        <v>110</v>
      </c>
      <c r="E2441" s="3">
        <v>3</v>
      </c>
      <c r="F2441" s="25">
        <f t="shared" si="114"/>
        <v>6663818</v>
      </c>
      <c r="G2441" s="25">
        <v>6059632</v>
      </c>
      <c r="H2441" s="26">
        <f>ROUND((F2441/4*5.5+F2441*2.7+F2441/4*10*1)*2,0)*C2441</f>
        <v>701033656</v>
      </c>
      <c r="I2441" s="26">
        <f t="shared" si="115"/>
        <v>637473288</v>
      </c>
      <c r="J2441" s="26"/>
      <c r="K2441" s="35">
        <f>MAX(G2441-MAX(G$5:G2440),0)</f>
        <v>3537</v>
      </c>
      <c r="L2441" s="35">
        <f>MAX(G$5:G2441)</f>
        <v>6059632</v>
      </c>
      <c r="M2441" s="3">
        <v>0.8</v>
      </c>
      <c r="N2441" s="38">
        <f>INT(B2441*0.2)</f>
        <v>20198775</v>
      </c>
      <c r="O2441" s="38">
        <f t="shared" si="116"/>
        <v>2524846</v>
      </c>
      <c r="P2441">
        <f>INT(L2441*2.5)</f>
        <v>15149080</v>
      </c>
      <c r="Q2441">
        <f>INT(L2441/4)</f>
        <v>1514908</v>
      </c>
      <c r="W2441" s="4" t="s">
        <v>8355</v>
      </c>
      <c r="X2441">
        <v>7</v>
      </c>
      <c r="Y2441" t="b">
        <f>IF(MOD(X2441,9)=0,N2441,IF(MOD(X2441,6)=0,N2441,IF(MOD(X2441,3)=0,N2441)))</f>
        <v>0</v>
      </c>
      <c r="Z2441" t="b">
        <f>IF(MOD(X2441,9)=0,O2441,IF(MOD(X2441,6)=0,O2441,IF(MOD(X2441,3)=0,O2441)))</f>
        <v>0</v>
      </c>
    </row>
    <row r="2442" spans="1:26">
      <c r="A2442" s="4" t="s">
        <v>2561</v>
      </c>
      <c r="B2442" s="3">
        <f>主线辅助!B2438</f>
        <v>101052830</v>
      </c>
      <c r="C2442" s="3">
        <v>8</v>
      </c>
      <c r="D2442" s="3">
        <v>110</v>
      </c>
      <c r="E2442" s="3">
        <v>3</v>
      </c>
      <c r="F2442" s="25">
        <f t="shared" si="114"/>
        <v>6667708</v>
      </c>
      <c r="G2442" s="25">
        <v>6063169</v>
      </c>
      <c r="H2442" s="26">
        <f>ROUND((F2442/4*5.5+F2442*2.7+F2442/4*10*1)*2,0)*C2442</f>
        <v>701442880</v>
      </c>
      <c r="I2442" s="26">
        <f t="shared" si="115"/>
        <v>637845376</v>
      </c>
      <c r="J2442" s="26"/>
      <c r="K2442" s="35">
        <f>MAX(G2442-MAX(G$5:G2441),0)</f>
        <v>3537</v>
      </c>
      <c r="L2442" s="35">
        <f>MAX(G$5:G2442)</f>
        <v>6063169</v>
      </c>
      <c r="M2442" s="3">
        <v>0.8</v>
      </c>
      <c r="N2442" s="38">
        <f>INT(B2442*0.2)</f>
        <v>20210566</v>
      </c>
      <c r="O2442" s="38">
        <f t="shared" si="116"/>
        <v>2526320</v>
      </c>
      <c r="P2442">
        <f>INT(L2442*2.5)</f>
        <v>15157922</v>
      </c>
      <c r="Q2442">
        <f>INT(L2442/4)</f>
        <v>1515792</v>
      </c>
      <c r="W2442" s="4" t="s">
        <v>8355</v>
      </c>
      <c r="X2442">
        <v>8</v>
      </c>
      <c r="Y2442" t="b">
        <f>IF(MOD(X2442,9)=0,N2442,IF(MOD(X2442,6)=0,N2442,IF(MOD(X2442,3)=0,N2442)))</f>
        <v>0</v>
      </c>
      <c r="Z2442" t="b">
        <f>IF(MOD(X2442,9)=0,O2442,IF(MOD(X2442,6)=0,O2442,IF(MOD(X2442,3)=0,O2442)))</f>
        <v>0</v>
      </c>
    </row>
    <row r="2443" spans="1:26">
      <c r="A2443" s="4" t="s">
        <v>2562</v>
      </c>
      <c r="B2443" s="3">
        <f>主线辅助!B2439</f>
        <v>101174156</v>
      </c>
      <c r="C2443" s="3">
        <v>8</v>
      </c>
      <c r="D2443" s="3">
        <v>110</v>
      </c>
      <c r="E2443" s="3">
        <v>3</v>
      </c>
      <c r="F2443" s="25">
        <f t="shared" si="114"/>
        <v>6675714</v>
      </c>
      <c r="G2443" s="25">
        <v>6070449</v>
      </c>
      <c r="H2443" s="26">
        <f>ROUND((F2443/4*5.5+F2443*2.7+F2443/4*10*1)*2,0)*C2443</f>
        <v>702285112</v>
      </c>
      <c r="I2443" s="26">
        <f t="shared" si="115"/>
        <v>638611232</v>
      </c>
      <c r="J2443" s="26"/>
      <c r="K2443" s="35">
        <f>MAX(G2443-MAX(G$5:G2442),0)</f>
        <v>7280</v>
      </c>
      <c r="L2443" s="35">
        <f>MAX(G$5:G2443)</f>
        <v>6070449</v>
      </c>
      <c r="M2443" s="3">
        <v>0.8</v>
      </c>
      <c r="N2443" s="38">
        <f>INT(B2443*0.2)</f>
        <v>20234831</v>
      </c>
      <c r="O2443" s="38">
        <f t="shared" si="116"/>
        <v>2529353</v>
      </c>
      <c r="P2443">
        <f>INT(L2443*2.5)</f>
        <v>15176122</v>
      </c>
      <c r="Q2443">
        <f>INT(L2443/4)</f>
        <v>1517612</v>
      </c>
      <c r="W2443" s="4" t="s">
        <v>8355</v>
      </c>
      <c r="X2443">
        <v>9</v>
      </c>
      <c r="Y2443">
        <f>IF(MOD(X2443,9)=0,N2443,IF(MOD(X2443,6)=0,N2443,IF(MOD(X2443,3)=0,N2443)))</f>
        <v>20234831</v>
      </c>
      <c r="Z2443">
        <f>IF(MOD(X2443,9)=0,O2443,IF(MOD(X2443,6)=0,O2443,IF(MOD(X2443,3)=0,O2443)))</f>
        <v>2529353</v>
      </c>
    </row>
    <row r="2444" spans="1:26">
      <c r="A2444" s="4" t="s">
        <v>495</v>
      </c>
      <c r="B2444" s="3">
        <f>主线辅助!B2440</f>
        <v>101233169</v>
      </c>
      <c r="C2444" s="3">
        <v>8</v>
      </c>
      <c r="D2444" s="3">
        <v>110</v>
      </c>
      <c r="E2444" s="3">
        <v>3</v>
      </c>
      <c r="F2444" s="25">
        <f t="shared" si="114"/>
        <v>6679607</v>
      </c>
      <c r="G2444" s="25">
        <v>6073990</v>
      </c>
      <c r="H2444" s="26">
        <f>ROUND((F2444/4*5.5+F2444*2.7+F2444/4*10*1)*2,0)*C2444</f>
        <v>702694656</v>
      </c>
      <c r="I2444" s="26">
        <f t="shared" si="115"/>
        <v>638983752</v>
      </c>
      <c r="J2444" s="26"/>
      <c r="K2444" s="35">
        <f>MAX(G2444-MAX(G$5:G2443),0)</f>
        <v>3541</v>
      </c>
      <c r="L2444" s="35">
        <f>MAX(G$5:G2444)</f>
        <v>6073990</v>
      </c>
      <c r="M2444" s="3">
        <v>0.8</v>
      </c>
      <c r="N2444" s="38">
        <f>INT(B2444*0.2)</f>
        <v>20246633</v>
      </c>
      <c r="O2444" s="38">
        <f t="shared" si="116"/>
        <v>2530828</v>
      </c>
      <c r="P2444">
        <f>INT(L2444*2.5)</f>
        <v>15184975</v>
      </c>
      <c r="Q2444">
        <f>INT(L2444/4)</f>
        <v>1518497</v>
      </c>
      <c r="W2444" s="4" t="s">
        <v>8355</v>
      </c>
      <c r="X2444">
        <v>10</v>
      </c>
      <c r="Y2444" t="b">
        <f>IF(MOD(X2444,9)=0,N2444,IF(MOD(X2444,6)=0,N2444,IF(MOD(X2444,3)=0,N2444)))</f>
        <v>0</v>
      </c>
      <c r="Z2444" t="b">
        <f>IF(MOD(X2444,9)=0,O2444,IF(MOD(X2444,6)=0,O2444,IF(MOD(X2444,3)=0,O2444)))</f>
        <v>0</v>
      </c>
    </row>
    <row r="2445" spans="1:26">
      <c r="A2445" s="4" t="s">
        <v>2563</v>
      </c>
      <c r="B2445" s="3">
        <f>主线辅助!B2441</f>
        <v>101605934</v>
      </c>
      <c r="C2445" s="3">
        <v>8</v>
      </c>
      <c r="D2445" s="3">
        <v>110</v>
      </c>
      <c r="E2445" s="3">
        <v>3</v>
      </c>
      <c r="F2445" s="25">
        <f t="shared" si="114"/>
        <v>6704203</v>
      </c>
      <c r="G2445" s="25">
        <v>6096355</v>
      </c>
      <c r="H2445" s="26">
        <f>ROUND((F2445/4*5.5+F2445*2.7+F2445/4*10*1)*2,0)*C2445</f>
        <v>705282152</v>
      </c>
      <c r="I2445" s="26">
        <f t="shared" si="115"/>
        <v>641336544</v>
      </c>
      <c r="J2445" s="26"/>
      <c r="K2445" s="35">
        <f>MAX(G2445-MAX(G$5:G2444),0)</f>
        <v>22365</v>
      </c>
      <c r="L2445" s="35">
        <f>MAX(G$5:G2445)</f>
        <v>6096355</v>
      </c>
      <c r="M2445" s="3">
        <v>0.8</v>
      </c>
      <c r="N2445" s="38">
        <f>INT(B2445*0.2)</f>
        <v>20321186</v>
      </c>
      <c r="O2445" s="38">
        <f t="shared" si="116"/>
        <v>2540147</v>
      </c>
      <c r="P2445">
        <f>INT(L2445*2.5)</f>
        <v>15240887</v>
      </c>
      <c r="Q2445">
        <f>INT(L2445/4)</f>
        <v>1524088</v>
      </c>
      <c r="W2445" s="4" t="s">
        <v>8356</v>
      </c>
      <c r="X2445">
        <v>1</v>
      </c>
      <c r="Y2445" t="b">
        <f>IF(MOD(X2445,9)=0,N2445,IF(MOD(X2445,6)=0,N2445,IF(MOD(X2445,3)=0,N2445)))</f>
        <v>0</v>
      </c>
      <c r="Z2445" t="b">
        <f>IF(MOD(X2445,9)=0,O2445,IF(MOD(X2445,6)=0,O2445,IF(MOD(X2445,3)=0,O2445)))</f>
        <v>0</v>
      </c>
    </row>
    <row r="2446" spans="1:26">
      <c r="A2446" s="4" t="s">
        <v>2564</v>
      </c>
      <c r="B2446" s="3">
        <f>主线辅助!B2442</f>
        <v>101665008</v>
      </c>
      <c r="C2446" s="3">
        <v>8</v>
      </c>
      <c r="D2446" s="3">
        <v>110</v>
      </c>
      <c r="E2446" s="3">
        <v>3</v>
      </c>
      <c r="F2446" s="25">
        <f t="shared" si="114"/>
        <v>6708101</v>
      </c>
      <c r="G2446" s="25">
        <v>6099900</v>
      </c>
      <c r="H2446" s="26">
        <f>ROUND((F2446/4*5.5+F2446*2.7+F2446/4*10*1)*2,0)*C2446</f>
        <v>705692224</v>
      </c>
      <c r="I2446" s="26">
        <f t="shared" si="115"/>
        <v>641709480</v>
      </c>
      <c r="J2446" s="26"/>
      <c r="K2446" s="35">
        <f>MAX(G2446-MAX(G$5:G2445),0)</f>
        <v>3545</v>
      </c>
      <c r="L2446" s="35">
        <f>MAX(G$5:G2446)</f>
        <v>6099900</v>
      </c>
      <c r="M2446" s="3">
        <v>0.8</v>
      </c>
      <c r="N2446" s="38">
        <f>INT(B2446*0.2)</f>
        <v>20333001</v>
      </c>
      <c r="O2446" s="38">
        <f t="shared" si="116"/>
        <v>2541625</v>
      </c>
      <c r="P2446">
        <f>INT(L2446*2.5)</f>
        <v>15249750</v>
      </c>
      <c r="Q2446">
        <f>INT(L2446/4)</f>
        <v>1524975</v>
      </c>
      <c r="W2446" s="4" t="s">
        <v>8356</v>
      </c>
      <c r="X2446">
        <v>2</v>
      </c>
      <c r="Y2446" t="b">
        <f>IF(MOD(X2446,9)=0,N2446,IF(MOD(X2446,6)=0,N2446,IF(MOD(X2446,3)=0,N2446)))</f>
        <v>0</v>
      </c>
      <c r="Z2446" t="b">
        <f>IF(MOD(X2446,9)=0,O2446,IF(MOD(X2446,6)=0,O2446,IF(MOD(X2446,3)=0,O2446)))</f>
        <v>0</v>
      </c>
    </row>
    <row r="2447" spans="1:26">
      <c r="A2447" s="4" t="s">
        <v>2565</v>
      </c>
      <c r="B2447" s="3">
        <f>主线辅助!B2443</f>
        <v>101786653</v>
      </c>
      <c r="C2447" s="3">
        <v>8</v>
      </c>
      <c r="D2447" s="3">
        <v>110</v>
      </c>
      <c r="E2447" s="3">
        <v>3</v>
      </c>
      <c r="F2447" s="25">
        <f t="shared" si="114"/>
        <v>6716128</v>
      </c>
      <c r="G2447" s="25">
        <v>6107199</v>
      </c>
      <c r="H2447" s="26">
        <f>ROUND((F2447/4*5.5+F2447*2.7+F2447/4*10*1)*2,0)*C2447</f>
        <v>706536664</v>
      </c>
      <c r="I2447" s="26">
        <f t="shared" si="115"/>
        <v>642477336</v>
      </c>
      <c r="J2447" s="26"/>
      <c r="K2447" s="35">
        <f>MAX(G2447-MAX(G$5:G2446),0)</f>
        <v>7299</v>
      </c>
      <c r="L2447" s="35">
        <f>MAX(G$5:G2447)</f>
        <v>6107199</v>
      </c>
      <c r="M2447" s="3">
        <v>0.8</v>
      </c>
      <c r="N2447" s="38">
        <f>INT(B2447*0.2)</f>
        <v>20357330</v>
      </c>
      <c r="O2447" s="38">
        <f t="shared" si="116"/>
        <v>2544665</v>
      </c>
      <c r="P2447">
        <f>INT(L2447*2.5)</f>
        <v>15267997</v>
      </c>
      <c r="Q2447">
        <f>INT(L2447/4)</f>
        <v>1526799</v>
      </c>
      <c r="W2447" s="4" t="s">
        <v>8356</v>
      </c>
      <c r="X2447">
        <v>3</v>
      </c>
      <c r="Y2447">
        <f>IF(MOD(X2447,9)=0,N2447,IF(MOD(X2447,6)=0,N2447,IF(MOD(X2447,3)=0,N2447)))</f>
        <v>20357330</v>
      </c>
      <c r="Z2447">
        <f>IF(MOD(X2447,9)=0,O2447,IF(MOD(X2447,6)=0,O2447,IF(MOD(X2447,3)=0,O2447)))</f>
        <v>2544665</v>
      </c>
    </row>
    <row r="2448" spans="1:26">
      <c r="A2448" s="4" t="s">
        <v>2566</v>
      </c>
      <c r="B2448" s="3">
        <f>主线辅助!B2444</f>
        <v>101845788</v>
      </c>
      <c r="C2448" s="3">
        <v>8</v>
      </c>
      <c r="D2448" s="3">
        <v>110</v>
      </c>
      <c r="E2448" s="3">
        <v>3</v>
      </c>
      <c r="F2448" s="25">
        <f t="shared" si="114"/>
        <v>6720030</v>
      </c>
      <c r="G2448" s="25">
        <v>6110747</v>
      </c>
      <c r="H2448" s="26">
        <f>ROUND((F2448/4*5.5+F2448*2.7+F2448/4*10*1)*2,0)*C2448</f>
        <v>706947160</v>
      </c>
      <c r="I2448" s="26">
        <f t="shared" si="115"/>
        <v>642850584</v>
      </c>
      <c r="J2448" s="26"/>
      <c r="K2448" s="35">
        <f>MAX(G2448-MAX(G$5:G2447),0)</f>
        <v>3548</v>
      </c>
      <c r="L2448" s="35">
        <f>MAX(G$5:G2448)</f>
        <v>6110747</v>
      </c>
      <c r="M2448" s="3">
        <v>0.8</v>
      </c>
      <c r="N2448" s="38">
        <f>INT(B2448*0.2)</f>
        <v>20369157</v>
      </c>
      <c r="O2448" s="38">
        <f t="shared" si="116"/>
        <v>2546143</v>
      </c>
      <c r="P2448">
        <f>INT(L2448*2.5)</f>
        <v>15276867</v>
      </c>
      <c r="Q2448">
        <f>INT(L2448/4)</f>
        <v>1527686</v>
      </c>
      <c r="W2448" s="4" t="s">
        <v>8356</v>
      </c>
      <c r="X2448">
        <v>4</v>
      </c>
      <c r="Y2448" t="b">
        <f>IF(MOD(X2448,9)=0,N2448,IF(MOD(X2448,6)=0,N2448,IF(MOD(X2448,3)=0,N2448)))</f>
        <v>0</v>
      </c>
      <c r="Z2448" t="b">
        <f>IF(MOD(X2448,9)=0,O2448,IF(MOD(X2448,6)=0,O2448,IF(MOD(X2448,3)=0,O2448)))</f>
        <v>0</v>
      </c>
    </row>
    <row r="2449" spans="1:26">
      <c r="A2449" s="4" t="s">
        <v>2567</v>
      </c>
      <c r="B2449" s="3">
        <f>主线辅助!B2445</f>
        <v>101904930</v>
      </c>
      <c r="C2449" s="3">
        <v>8</v>
      </c>
      <c r="D2449" s="3">
        <v>110</v>
      </c>
      <c r="E2449" s="3">
        <v>3</v>
      </c>
      <c r="F2449" s="25">
        <f t="shared" si="114"/>
        <v>6723932</v>
      </c>
      <c r="G2449" s="25">
        <v>6114295</v>
      </c>
      <c r="H2449" s="26">
        <f>ROUND((F2449/4*5.5+F2449*2.7+F2449/4*10*1)*2,0)*C2449</f>
        <v>707357648</v>
      </c>
      <c r="I2449" s="26">
        <f t="shared" si="115"/>
        <v>643223832</v>
      </c>
      <c r="J2449" s="26"/>
      <c r="K2449" s="35">
        <f>MAX(G2449-MAX(G$5:G2448),0)</f>
        <v>3548</v>
      </c>
      <c r="L2449" s="35">
        <f>MAX(G$5:G2449)</f>
        <v>6114295</v>
      </c>
      <c r="M2449" s="3">
        <v>0.8</v>
      </c>
      <c r="N2449" s="38">
        <f>INT(B2449*0.2)</f>
        <v>20380986</v>
      </c>
      <c r="O2449" s="38">
        <f t="shared" si="116"/>
        <v>2547622</v>
      </c>
      <c r="P2449">
        <f>INT(L2449*2.5)</f>
        <v>15285737</v>
      </c>
      <c r="Q2449">
        <f>INT(L2449/4)</f>
        <v>1528573</v>
      </c>
      <c r="W2449" s="4" t="s">
        <v>8356</v>
      </c>
      <c r="X2449">
        <v>5</v>
      </c>
      <c r="Y2449" t="b">
        <f>IF(MOD(X2449,9)=0,N2449,IF(MOD(X2449,6)=0,N2449,IF(MOD(X2449,3)=0,N2449)))</f>
        <v>0</v>
      </c>
      <c r="Z2449" t="b">
        <f>IF(MOD(X2449,9)=0,O2449,IF(MOD(X2449,6)=0,O2449,IF(MOD(X2449,3)=0,O2449)))</f>
        <v>0</v>
      </c>
    </row>
    <row r="2450" spans="1:26">
      <c r="A2450" s="4" t="s">
        <v>2568</v>
      </c>
      <c r="B2450" s="3">
        <f>主线辅助!B2446</f>
        <v>102026789</v>
      </c>
      <c r="C2450" s="3">
        <v>8</v>
      </c>
      <c r="D2450" s="3">
        <v>110</v>
      </c>
      <c r="E2450" s="3">
        <v>3</v>
      </c>
      <c r="F2450" s="25">
        <f t="shared" si="114"/>
        <v>6731972</v>
      </c>
      <c r="G2450" s="25">
        <v>6121607</v>
      </c>
      <c r="H2450" s="26">
        <f>ROUND((F2450/4*5.5+F2450*2.7+F2450/4*10*1)*2,0)*C2450</f>
        <v>708203456</v>
      </c>
      <c r="I2450" s="26">
        <f t="shared" si="115"/>
        <v>643993056</v>
      </c>
      <c r="J2450" s="26"/>
      <c r="K2450" s="35">
        <f>MAX(G2450-MAX(G$5:G2449),0)</f>
        <v>7312</v>
      </c>
      <c r="L2450" s="35">
        <f>MAX(G$5:G2450)</f>
        <v>6121607</v>
      </c>
      <c r="M2450" s="3">
        <v>0.8</v>
      </c>
      <c r="N2450" s="38">
        <f>INT(B2450*0.2)</f>
        <v>20405357</v>
      </c>
      <c r="O2450" s="38">
        <f t="shared" si="116"/>
        <v>2550668</v>
      </c>
      <c r="P2450">
        <f>INT(L2450*2.5)</f>
        <v>15304017</v>
      </c>
      <c r="Q2450">
        <f>INT(L2450/4)</f>
        <v>1530401</v>
      </c>
      <c r="W2450" s="4" t="s">
        <v>8356</v>
      </c>
      <c r="X2450">
        <v>6</v>
      </c>
      <c r="Y2450">
        <f>IF(MOD(X2450,9)=0,N2450,IF(MOD(X2450,6)=0,N2450,IF(MOD(X2450,3)=0,N2450)))</f>
        <v>20405357</v>
      </c>
      <c r="Z2450">
        <f>IF(MOD(X2450,9)=0,O2450,IF(MOD(X2450,6)=0,O2450,IF(MOD(X2450,3)=0,O2450)))</f>
        <v>2550668</v>
      </c>
    </row>
    <row r="2451" spans="1:26">
      <c r="A2451" s="4" t="s">
        <v>2569</v>
      </c>
      <c r="B2451" s="3">
        <f>主线辅助!B2447</f>
        <v>102085989</v>
      </c>
      <c r="C2451" s="3">
        <v>8</v>
      </c>
      <c r="D2451" s="3">
        <v>110</v>
      </c>
      <c r="E2451" s="3">
        <v>3</v>
      </c>
      <c r="F2451" s="25">
        <f t="shared" si="114"/>
        <v>6735879</v>
      </c>
      <c r="G2451" s="25">
        <v>6125159</v>
      </c>
      <c r="H2451" s="26">
        <f>ROUND((F2451/4*5.5+F2451*2.7+F2451/4*10*1)*2,0)*C2451</f>
        <v>708614472</v>
      </c>
      <c r="I2451" s="26">
        <f t="shared" si="115"/>
        <v>644366728</v>
      </c>
      <c r="J2451" s="26"/>
      <c r="K2451" s="35">
        <f>MAX(G2451-MAX(G$5:G2450),0)</f>
        <v>3552</v>
      </c>
      <c r="L2451" s="35">
        <f>MAX(G$5:G2451)</f>
        <v>6125159</v>
      </c>
      <c r="M2451" s="3">
        <v>0.8</v>
      </c>
      <c r="N2451" s="38">
        <f>INT(B2451*0.2)</f>
        <v>20417197</v>
      </c>
      <c r="O2451" s="38">
        <f t="shared" si="116"/>
        <v>2552148</v>
      </c>
      <c r="P2451">
        <f>INT(L2451*2.5)</f>
        <v>15312897</v>
      </c>
      <c r="Q2451">
        <f>INT(L2451/4)</f>
        <v>1531289</v>
      </c>
      <c r="W2451" s="4" t="s">
        <v>8356</v>
      </c>
      <c r="X2451">
        <v>7</v>
      </c>
      <c r="Y2451" t="b">
        <f>IF(MOD(X2451,9)=0,N2451,IF(MOD(X2451,6)=0,N2451,IF(MOD(X2451,3)=0,N2451)))</f>
        <v>0</v>
      </c>
      <c r="Z2451" t="b">
        <f>IF(MOD(X2451,9)=0,O2451,IF(MOD(X2451,6)=0,O2451,IF(MOD(X2451,3)=0,O2451)))</f>
        <v>0</v>
      </c>
    </row>
    <row r="2452" spans="1:26">
      <c r="A2452" s="4" t="s">
        <v>2570</v>
      </c>
      <c r="B2452" s="3">
        <f>主线辅助!B2448</f>
        <v>102145191</v>
      </c>
      <c r="C2452" s="3">
        <v>8</v>
      </c>
      <c r="D2452" s="3">
        <v>110</v>
      </c>
      <c r="E2452" s="3">
        <v>3</v>
      </c>
      <c r="F2452" s="25">
        <f t="shared" si="114"/>
        <v>6739785</v>
      </c>
      <c r="G2452" s="25">
        <v>6128711</v>
      </c>
      <c r="H2452" s="26">
        <f>ROUND((F2452/4*5.5+F2452*2.7+F2452/4*10*1)*2,0)*C2452</f>
        <v>709025384</v>
      </c>
      <c r="I2452" s="26">
        <f t="shared" si="115"/>
        <v>644740400</v>
      </c>
      <c r="J2452" s="26"/>
      <c r="K2452" s="35">
        <f>MAX(G2452-MAX(G$5:G2451),0)</f>
        <v>3552</v>
      </c>
      <c r="L2452" s="35">
        <f>MAX(G$5:G2452)</f>
        <v>6128711</v>
      </c>
      <c r="M2452" s="3">
        <v>0.8</v>
      </c>
      <c r="N2452" s="38">
        <f>INT(B2452*0.2)</f>
        <v>20429038</v>
      </c>
      <c r="O2452" s="38">
        <f t="shared" si="116"/>
        <v>2553628</v>
      </c>
      <c r="P2452">
        <f>INT(L2452*2.5)</f>
        <v>15321777</v>
      </c>
      <c r="Q2452">
        <f>INT(L2452/4)</f>
        <v>1532177</v>
      </c>
      <c r="W2452" s="4" t="s">
        <v>8356</v>
      </c>
      <c r="X2452">
        <v>8</v>
      </c>
      <c r="Y2452" t="b">
        <f>IF(MOD(X2452,9)=0,N2452,IF(MOD(X2452,6)=0,N2452,IF(MOD(X2452,3)=0,N2452)))</f>
        <v>0</v>
      </c>
      <c r="Z2452" t="b">
        <f>IF(MOD(X2452,9)=0,O2452,IF(MOD(X2452,6)=0,O2452,IF(MOD(X2452,3)=0,O2452)))</f>
        <v>0</v>
      </c>
    </row>
    <row r="2453" spans="1:26">
      <c r="A2453" s="4" t="s">
        <v>2571</v>
      </c>
      <c r="B2453" s="3">
        <f>主线辅助!B2449</f>
        <v>102267259</v>
      </c>
      <c r="C2453" s="3">
        <v>8</v>
      </c>
      <c r="D2453" s="3">
        <v>110</v>
      </c>
      <c r="E2453" s="3">
        <v>3</v>
      </c>
      <c r="F2453" s="25">
        <f t="shared" si="114"/>
        <v>6747839</v>
      </c>
      <c r="G2453" s="25">
        <v>6136035</v>
      </c>
      <c r="H2453" s="26">
        <f>ROUND((F2453/4*5.5+F2453*2.7+F2453/4*10*1)*2,0)*C2453</f>
        <v>709872664</v>
      </c>
      <c r="I2453" s="26">
        <f t="shared" si="115"/>
        <v>645510880</v>
      </c>
      <c r="J2453" s="26"/>
      <c r="K2453" s="35">
        <f>MAX(G2453-MAX(G$5:G2452),0)</f>
        <v>7324</v>
      </c>
      <c r="L2453" s="35">
        <f>MAX(G$5:G2453)</f>
        <v>6136035</v>
      </c>
      <c r="M2453" s="3">
        <v>0.8</v>
      </c>
      <c r="N2453" s="38">
        <f>INT(B2453*0.2)</f>
        <v>20453451</v>
      </c>
      <c r="O2453" s="38">
        <f t="shared" si="116"/>
        <v>2556680</v>
      </c>
      <c r="P2453">
        <f>INT(L2453*2.5)</f>
        <v>15340087</v>
      </c>
      <c r="Q2453">
        <f>INT(L2453/4)</f>
        <v>1534008</v>
      </c>
      <c r="W2453" s="4" t="s">
        <v>8356</v>
      </c>
      <c r="X2453">
        <v>9</v>
      </c>
      <c r="Y2453">
        <f>IF(MOD(X2453,9)=0,N2453,IF(MOD(X2453,6)=0,N2453,IF(MOD(X2453,3)=0,N2453)))</f>
        <v>20453451</v>
      </c>
      <c r="Z2453">
        <f>IF(MOD(X2453,9)=0,O2453,IF(MOD(X2453,6)=0,O2453,IF(MOD(X2453,3)=0,O2453)))</f>
        <v>2556680</v>
      </c>
    </row>
    <row r="2454" spans="1:26">
      <c r="A2454" s="4" t="s">
        <v>497</v>
      </c>
      <c r="B2454" s="3">
        <f>主线辅助!B2450</f>
        <v>102326525</v>
      </c>
      <c r="C2454" s="3">
        <v>8</v>
      </c>
      <c r="D2454" s="3">
        <v>110</v>
      </c>
      <c r="E2454" s="3">
        <v>3</v>
      </c>
      <c r="F2454" s="25">
        <f t="shared" si="114"/>
        <v>6751750</v>
      </c>
      <c r="G2454" s="25">
        <v>6139591</v>
      </c>
      <c r="H2454" s="26">
        <f>ROUND((F2454/4*5.5+F2454*2.7+F2454/4*10*1)*2,0)*C2454</f>
        <v>710284104</v>
      </c>
      <c r="I2454" s="26">
        <f t="shared" si="115"/>
        <v>645884976</v>
      </c>
      <c r="J2454" s="26"/>
      <c r="K2454" s="35">
        <f>MAX(G2454-MAX(G$5:G2453),0)</f>
        <v>3556</v>
      </c>
      <c r="L2454" s="35">
        <f>MAX(G$5:G2454)</f>
        <v>6139591</v>
      </c>
      <c r="M2454" s="3">
        <v>0.8</v>
      </c>
      <c r="N2454" s="38">
        <f>INT(B2454*0.2)</f>
        <v>20465305</v>
      </c>
      <c r="O2454" s="38">
        <f t="shared" si="116"/>
        <v>2558162</v>
      </c>
      <c r="P2454">
        <f>INT(L2454*2.5)</f>
        <v>15348977</v>
      </c>
      <c r="Q2454">
        <f>INT(L2454/4)</f>
        <v>1534897</v>
      </c>
      <c r="W2454" s="4" t="s">
        <v>8356</v>
      </c>
      <c r="X2454">
        <v>10</v>
      </c>
      <c r="Y2454" t="b">
        <f>IF(MOD(X2454,9)=0,N2454,IF(MOD(X2454,6)=0,N2454,IF(MOD(X2454,3)=0,N2454)))</f>
        <v>0</v>
      </c>
      <c r="Z2454" t="b">
        <f>IF(MOD(X2454,9)=0,O2454,IF(MOD(X2454,6)=0,O2454,IF(MOD(X2454,3)=0,O2454)))</f>
        <v>0</v>
      </c>
    </row>
    <row r="2455" spans="1:26">
      <c r="A2455" s="4" t="s">
        <v>2572</v>
      </c>
      <c r="B2455" s="3">
        <f>主线辅助!B2451</f>
        <v>102701379</v>
      </c>
      <c r="C2455" s="3">
        <v>8</v>
      </c>
      <c r="D2455" s="3">
        <v>112</v>
      </c>
      <c r="E2455" s="3">
        <v>3</v>
      </c>
      <c r="F2455" s="25">
        <f t="shared" si="114"/>
        <v>6655475</v>
      </c>
      <c r="G2455" s="25">
        <v>6052045</v>
      </c>
      <c r="H2455" s="26">
        <f>ROUND((F2455/4*5.5+F2455*2.7+F2455/4*10*1)*2,0)*C2455</f>
        <v>700155968</v>
      </c>
      <c r="I2455" s="26">
        <f t="shared" si="115"/>
        <v>636675136</v>
      </c>
      <c r="J2455" s="26"/>
      <c r="K2455" s="35">
        <f>MAX(G2455-MAX(G$5:G2454),0)</f>
        <v>0</v>
      </c>
      <c r="L2455" s="35">
        <f>MAX(G$5:G2455)</f>
        <v>6139591</v>
      </c>
      <c r="M2455" s="3">
        <v>0.8</v>
      </c>
      <c r="N2455" s="38">
        <f>INT(B2455*0.2)</f>
        <v>20540275</v>
      </c>
      <c r="O2455" s="38">
        <f t="shared" si="116"/>
        <v>2558162</v>
      </c>
      <c r="P2455">
        <f>INT(L2455*2.5)</f>
        <v>15348977</v>
      </c>
      <c r="Q2455">
        <f>INT(L2455/4)</f>
        <v>1534897</v>
      </c>
      <c r="W2455" s="4" t="s">
        <v>8357</v>
      </c>
      <c r="X2455">
        <v>1</v>
      </c>
      <c r="Y2455" t="b">
        <f>IF(MOD(X2455,9)=0,N2455,IF(MOD(X2455,6)=0,N2455,IF(MOD(X2455,3)=0,N2455)))</f>
        <v>0</v>
      </c>
      <c r="Z2455" t="b">
        <f>IF(MOD(X2455,9)=0,O2455,IF(MOD(X2455,6)=0,O2455,IF(MOD(X2455,3)=0,O2455)))</f>
        <v>0</v>
      </c>
    </row>
    <row r="2456" spans="1:26">
      <c r="A2456" s="4" t="s">
        <v>2573</v>
      </c>
      <c r="B2456" s="3">
        <f>主线辅助!B2452</f>
        <v>102760707</v>
      </c>
      <c r="C2456" s="3">
        <v>8</v>
      </c>
      <c r="D2456" s="3">
        <v>112</v>
      </c>
      <c r="E2456" s="3">
        <v>3</v>
      </c>
      <c r="F2456" s="25">
        <f t="shared" si="114"/>
        <v>6659320</v>
      </c>
      <c r="G2456" s="25">
        <v>6055541</v>
      </c>
      <c r="H2456" s="26">
        <f>ROUND((F2456/4*5.5+F2456*2.7+F2456/4*10*1)*2,0)*C2456</f>
        <v>700560464</v>
      </c>
      <c r="I2456" s="26">
        <f t="shared" si="115"/>
        <v>637042912</v>
      </c>
      <c r="J2456" s="26"/>
      <c r="K2456" s="35">
        <f>MAX(G2456-MAX(G$5:G2455),0)</f>
        <v>0</v>
      </c>
      <c r="L2456" s="35">
        <f>MAX(G$5:G2456)</f>
        <v>6139591</v>
      </c>
      <c r="M2456" s="3">
        <v>0.8</v>
      </c>
      <c r="N2456" s="38">
        <f>INT(B2456*0.2)</f>
        <v>20552141</v>
      </c>
      <c r="O2456" s="38">
        <f t="shared" si="116"/>
        <v>2558162</v>
      </c>
      <c r="P2456">
        <f>INT(L2456*2.5)</f>
        <v>15348977</v>
      </c>
      <c r="Q2456">
        <f>INT(L2456/4)</f>
        <v>1534897</v>
      </c>
      <c r="W2456" s="4" t="s">
        <v>8357</v>
      </c>
      <c r="X2456">
        <v>2</v>
      </c>
      <c r="Y2456" t="b">
        <f>IF(MOD(X2456,9)=0,N2456,IF(MOD(X2456,6)=0,N2456,IF(MOD(X2456,3)=0,N2456)))</f>
        <v>0</v>
      </c>
      <c r="Z2456" t="b">
        <f>IF(MOD(X2456,9)=0,O2456,IF(MOD(X2456,6)=0,O2456,IF(MOD(X2456,3)=0,O2456)))</f>
        <v>0</v>
      </c>
    </row>
    <row r="2457" spans="1:26">
      <c r="A2457" s="4" t="s">
        <v>2574</v>
      </c>
      <c r="B2457" s="3">
        <f>主线辅助!B2453</f>
        <v>102883097</v>
      </c>
      <c r="C2457" s="3">
        <v>8</v>
      </c>
      <c r="D2457" s="3">
        <v>112</v>
      </c>
      <c r="E2457" s="3">
        <v>3</v>
      </c>
      <c r="F2457" s="25">
        <f t="shared" si="114"/>
        <v>6667251</v>
      </c>
      <c r="G2457" s="25">
        <v>6062753</v>
      </c>
      <c r="H2457" s="26">
        <f>ROUND((F2457/4*5.5+F2457*2.7+F2457/4*10*1)*2,0)*C2457</f>
        <v>701394808</v>
      </c>
      <c r="I2457" s="26">
        <f t="shared" si="115"/>
        <v>637801616</v>
      </c>
      <c r="J2457" s="26"/>
      <c r="K2457" s="35">
        <f>MAX(G2457-MAX(G$5:G2456),0)</f>
        <v>0</v>
      </c>
      <c r="L2457" s="35">
        <f>MAX(G$5:G2457)</f>
        <v>6139591</v>
      </c>
      <c r="M2457" s="3">
        <v>0.8</v>
      </c>
      <c r="N2457" s="38">
        <f>INT(B2457*0.2)</f>
        <v>20576619</v>
      </c>
      <c r="O2457" s="38">
        <f t="shared" si="116"/>
        <v>2558162</v>
      </c>
      <c r="P2457">
        <f>INT(L2457*2.5)</f>
        <v>15348977</v>
      </c>
      <c r="Q2457">
        <f>INT(L2457/4)</f>
        <v>1534897</v>
      </c>
      <c r="W2457" s="4" t="s">
        <v>8357</v>
      </c>
      <c r="X2457">
        <v>3</v>
      </c>
      <c r="Y2457">
        <f>IF(MOD(X2457,9)=0,N2457,IF(MOD(X2457,6)=0,N2457,IF(MOD(X2457,3)=0,N2457)))</f>
        <v>20576619</v>
      </c>
      <c r="Z2457">
        <f>IF(MOD(X2457,9)=0,O2457,IF(MOD(X2457,6)=0,O2457,IF(MOD(X2457,3)=0,O2457)))</f>
        <v>2558162</v>
      </c>
    </row>
    <row r="2458" spans="1:26">
      <c r="A2458" s="4" t="s">
        <v>2575</v>
      </c>
      <c r="B2458" s="3">
        <f>主线辅助!B2454</f>
        <v>102942489</v>
      </c>
      <c r="C2458" s="3">
        <v>8</v>
      </c>
      <c r="D2458" s="3">
        <v>112</v>
      </c>
      <c r="E2458" s="3">
        <v>3</v>
      </c>
      <c r="F2458" s="25">
        <f t="shared" si="114"/>
        <v>6671100</v>
      </c>
      <c r="G2458" s="25">
        <v>6066253</v>
      </c>
      <c r="H2458" s="26">
        <f>ROUND((F2458/4*5.5+F2458*2.7+F2458/4*10*1)*2,0)*C2458</f>
        <v>701799720</v>
      </c>
      <c r="I2458" s="26">
        <f t="shared" si="115"/>
        <v>638169816</v>
      </c>
      <c r="J2458" s="26"/>
      <c r="K2458" s="35">
        <f>MAX(G2458-MAX(G$5:G2457),0)</f>
        <v>0</v>
      </c>
      <c r="L2458" s="35">
        <f>MAX(G$5:G2458)</f>
        <v>6139591</v>
      </c>
      <c r="M2458" s="3">
        <v>0.8</v>
      </c>
      <c r="N2458" s="38">
        <f>INT(B2458*0.2)</f>
        <v>20588497</v>
      </c>
      <c r="O2458" s="38">
        <f t="shared" si="116"/>
        <v>2558162</v>
      </c>
      <c r="P2458">
        <f>INT(L2458*2.5)</f>
        <v>15348977</v>
      </c>
      <c r="Q2458">
        <f>INT(L2458/4)</f>
        <v>1534897</v>
      </c>
      <c r="W2458" s="4" t="s">
        <v>8357</v>
      </c>
      <c r="X2458">
        <v>4</v>
      </c>
      <c r="Y2458" t="b">
        <f>IF(MOD(X2458,9)=0,N2458,IF(MOD(X2458,6)=0,N2458,IF(MOD(X2458,3)=0,N2458)))</f>
        <v>0</v>
      </c>
      <c r="Z2458" t="b">
        <f>IF(MOD(X2458,9)=0,O2458,IF(MOD(X2458,6)=0,O2458,IF(MOD(X2458,3)=0,O2458)))</f>
        <v>0</v>
      </c>
    </row>
    <row r="2459" spans="1:26">
      <c r="A2459" s="4" t="s">
        <v>2576</v>
      </c>
      <c r="B2459" s="3">
        <f>主线辅助!B2455</f>
        <v>103001890</v>
      </c>
      <c r="C2459" s="3">
        <v>8</v>
      </c>
      <c r="D2459" s="3">
        <v>112</v>
      </c>
      <c r="E2459" s="3">
        <v>3</v>
      </c>
      <c r="F2459" s="25">
        <f t="shared" si="114"/>
        <v>6674949</v>
      </c>
      <c r="G2459" s="25">
        <v>6069754</v>
      </c>
      <c r="H2459" s="26">
        <f>ROUND((F2459/4*5.5+F2459*2.7+F2459/4*10*1)*2,0)*C2459</f>
        <v>702204632</v>
      </c>
      <c r="I2459" s="26">
        <f t="shared" si="115"/>
        <v>638538120</v>
      </c>
      <c r="J2459" s="26"/>
      <c r="K2459" s="35">
        <f>MAX(G2459-MAX(G$5:G2458),0)</f>
        <v>0</v>
      </c>
      <c r="L2459" s="35">
        <f>MAX(G$5:G2459)</f>
        <v>6139591</v>
      </c>
      <c r="M2459" s="3">
        <v>0.8</v>
      </c>
      <c r="N2459" s="38">
        <f>INT(B2459*0.2)</f>
        <v>20600378</v>
      </c>
      <c r="O2459" s="38">
        <f t="shared" si="116"/>
        <v>2558162</v>
      </c>
      <c r="P2459">
        <f>INT(L2459*2.5)</f>
        <v>15348977</v>
      </c>
      <c r="Q2459">
        <f>INT(L2459/4)</f>
        <v>1534897</v>
      </c>
      <c r="W2459" s="4" t="s">
        <v>8357</v>
      </c>
      <c r="X2459">
        <v>5</v>
      </c>
      <c r="Y2459" t="b">
        <f>IF(MOD(X2459,9)=0,N2459,IF(MOD(X2459,6)=0,N2459,IF(MOD(X2459,3)=0,N2459)))</f>
        <v>0</v>
      </c>
      <c r="Z2459" t="b">
        <f>IF(MOD(X2459,9)=0,O2459,IF(MOD(X2459,6)=0,O2459,IF(MOD(X2459,3)=0,O2459)))</f>
        <v>0</v>
      </c>
    </row>
    <row r="2460" spans="1:26">
      <c r="A2460" s="4" t="s">
        <v>2577</v>
      </c>
      <c r="B2460" s="3">
        <f>主线辅助!B2456</f>
        <v>103124500</v>
      </c>
      <c r="C2460" s="3">
        <v>8</v>
      </c>
      <c r="D2460" s="3">
        <v>112</v>
      </c>
      <c r="E2460" s="3">
        <v>3</v>
      </c>
      <c r="F2460" s="25">
        <f t="shared" si="114"/>
        <v>6682895</v>
      </c>
      <c r="G2460" s="25">
        <v>6076979</v>
      </c>
      <c r="H2460" s="26">
        <f>ROUND((F2460/4*5.5+F2460*2.7+F2460/4*10*1)*2,0)*C2460</f>
        <v>703040552</v>
      </c>
      <c r="I2460" s="26">
        <f t="shared" si="115"/>
        <v>639298192</v>
      </c>
      <c r="J2460" s="26"/>
      <c r="K2460" s="35">
        <f>MAX(G2460-MAX(G$5:G2459),0)</f>
        <v>0</v>
      </c>
      <c r="L2460" s="35">
        <f>MAX(G$5:G2460)</f>
        <v>6139591</v>
      </c>
      <c r="M2460" s="3">
        <v>0.8</v>
      </c>
      <c r="N2460" s="38">
        <f>INT(B2460*0.2)</f>
        <v>20624900</v>
      </c>
      <c r="O2460" s="38">
        <f t="shared" si="116"/>
        <v>2558162</v>
      </c>
      <c r="P2460">
        <f>INT(L2460*2.5)</f>
        <v>15348977</v>
      </c>
      <c r="Q2460">
        <f>INT(L2460/4)</f>
        <v>1534897</v>
      </c>
      <c r="W2460" s="4" t="s">
        <v>8357</v>
      </c>
      <c r="X2460">
        <v>6</v>
      </c>
      <c r="Y2460">
        <f>IF(MOD(X2460,9)=0,N2460,IF(MOD(X2460,6)=0,N2460,IF(MOD(X2460,3)=0,N2460)))</f>
        <v>20624900</v>
      </c>
      <c r="Z2460">
        <f>IF(MOD(X2460,9)=0,O2460,IF(MOD(X2460,6)=0,O2460,IF(MOD(X2460,3)=0,O2460)))</f>
        <v>2558162</v>
      </c>
    </row>
    <row r="2461" spans="1:26">
      <c r="A2461" s="4" t="s">
        <v>2578</v>
      </c>
      <c r="B2461" s="3">
        <f>主线辅助!B2457</f>
        <v>103183960</v>
      </c>
      <c r="C2461" s="3">
        <v>8</v>
      </c>
      <c r="D2461" s="3">
        <v>112</v>
      </c>
      <c r="E2461" s="3">
        <v>3</v>
      </c>
      <c r="F2461" s="25">
        <f t="shared" si="114"/>
        <v>6686748</v>
      </c>
      <c r="G2461" s="25">
        <v>6080483</v>
      </c>
      <c r="H2461" s="26">
        <f>ROUND((F2461/4*5.5+F2461*2.7+F2461/4*10*1)*2,0)*C2461</f>
        <v>703445888</v>
      </c>
      <c r="I2461" s="26">
        <f t="shared" si="115"/>
        <v>639666808</v>
      </c>
      <c r="J2461" s="26"/>
      <c r="K2461" s="35">
        <f>MAX(G2461-MAX(G$5:G2460),0)</f>
        <v>0</v>
      </c>
      <c r="L2461" s="35">
        <f>MAX(G$5:G2461)</f>
        <v>6139591</v>
      </c>
      <c r="M2461" s="3">
        <v>0.8</v>
      </c>
      <c r="N2461" s="38">
        <f>INT(B2461*0.2)</f>
        <v>20636792</v>
      </c>
      <c r="O2461" s="38">
        <f t="shared" si="116"/>
        <v>2558162</v>
      </c>
      <c r="P2461">
        <f>INT(L2461*2.5)</f>
        <v>15348977</v>
      </c>
      <c r="Q2461">
        <f>INT(L2461/4)</f>
        <v>1534897</v>
      </c>
      <c r="W2461" s="4" t="s">
        <v>8357</v>
      </c>
      <c r="X2461">
        <v>7</v>
      </c>
      <c r="Y2461" t="b">
        <f>IF(MOD(X2461,9)=0,N2461,IF(MOD(X2461,6)=0,N2461,IF(MOD(X2461,3)=0,N2461)))</f>
        <v>0</v>
      </c>
      <c r="Z2461" t="b">
        <f>IF(MOD(X2461,9)=0,O2461,IF(MOD(X2461,6)=0,O2461,IF(MOD(X2461,3)=0,O2461)))</f>
        <v>0</v>
      </c>
    </row>
    <row r="2462" spans="1:26">
      <c r="A2462" s="4" t="s">
        <v>2579</v>
      </c>
      <c r="B2462" s="3">
        <f>主线辅助!B2458</f>
        <v>103243425</v>
      </c>
      <c r="C2462" s="3">
        <v>8</v>
      </c>
      <c r="D2462" s="3">
        <v>112</v>
      </c>
      <c r="E2462" s="3">
        <v>3</v>
      </c>
      <c r="F2462" s="25">
        <f t="shared" si="114"/>
        <v>6690602</v>
      </c>
      <c r="G2462" s="25">
        <v>6083987</v>
      </c>
      <c r="H2462" s="26">
        <f>ROUND((F2462/4*5.5+F2462*2.7+F2462/4*10*1)*2,0)*C2462</f>
        <v>703851328</v>
      </c>
      <c r="I2462" s="26">
        <f t="shared" si="115"/>
        <v>640035432</v>
      </c>
      <c r="J2462" s="26"/>
      <c r="K2462" s="35">
        <f>MAX(G2462-MAX(G$5:G2461),0)</f>
        <v>0</v>
      </c>
      <c r="L2462" s="35">
        <f>MAX(G$5:G2462)</f>
        <v>6139591</v>
      </c>
      <c r="M2462" s="3">
        <v>0.8</v>
      </c>
      <c r="N2462" s="38">
        <f>INT(B2462*0.2)</f>
        <v>20648685</v>
      </c>
      <c r="O2462" s="38">
        <f t="shared" si="116"/>
        <v>2558162</v>
      </c>
      <c r="P2462">
        <f>INT(L2462*2.5)</f>
        <v>15348977</v>
      </c>
      <c r="Q2462">
        <f>INT(L2462/4)</f>
        <v>1534897</v>
      </c>
      <c r="W2462" s="4" t="s">
        <v>8357</v>
      </c>
      <c r="X2462">
        <v>8</v>
      </c>
      <c r="Y2462" t="b">
        <f>IF(MOD(X2462,9)=0,N2462,IF(MOD(X2462,6)=0,N2462,IF(MOD(X2462,3)=0,N2462)))</f>
        <v>0</v>
      </c>
      <c r="Z2462" t="b">
        <f>IF(MOD(X2462,9)=0,O2462,IF(MOD(X2462,6)=0,O2462,IF(MOD(X2462,3)=0,O2462)))</f>
        <v>0</v>
      </c>
    </row>
    <row r="2463" spans="1:26">
      <c r="A2463" s="4" t="s">
        <v>2580</v>
      </c>
      <c r="B2463" s="3">
        <f>主线辅助!B2459</f>
        <v>103366244</v>
      </c>
      <c r="C2463" s="3">
        <v>8</v>
      </c>
      <c r="D2463" s="3">
        <v>112</v>
      </c>
      <c r="E2463" s="3">
        <v>3</v>
      </c>
      <c r="F2463" s="25">
        <f t="shared" si="114"/>
        <v>6698561</v>
      </c>
      <c r="G2463" s="25">
        <v>6091225</v>
      </c>
      <c r="H2463" s="26">
        <f>ROUND((F2463/4*5.5+F2463*2.7+F2463/4*10*1)*2,0)*C2463</f>
        <v>704688616</v>
      </c>
      <c r="I2463" s="26">
        <f t="shared" si="115"/>
        <v>640796872</v>
      </c>
      <c r="J2463" s="26"/>
      <c r="K2463" s="35">
        <f>MAX(G2463-MAX(G$5:G2462),0)</f>
        <v>0</v>
      </c>
      <c r="L2463" s="35">
        <f>MAX(G$5:G2463)</f>
        <v>6139591</v>
      </c>
      <c r="M2463" s="3">
        <v>0.8</v>
      </c>
      <c r="N2463" s="38">
        <f>INT(B2463*0.2)</f>
        <v>20673248</v>
      </c>
      <c r="O2463" s="38">
        <f t="shared" si="116"/>
        <v>2558162</v>
      </c>
      <c r="P2463">
        <f>INT(L2463*2.5)</f>
        <v>15348977</v>
      </c>
      <c r="Q2463">
        <f>INT(L2463/4)</f>
        <v>1534897</v>
      </c>
      <c r="W2463" s="4" t="s">
        <v>8357</v>
      </c>
      <c r="X2463">
        <v>9</v>
      </c>
      <c r="Y2463">
        <f>IF(MOD(X2463,9)=0,N2463,IF(MOD(X2463,6)=0,N2463,IF(MOD(X2463,3)=0,N2463)))</f>
        <v>20673248</v>
      </c>
      <c r="Z2463">
        <f>IF(MOD(X2463,9)=0,O2463,IF(MOD(X2463,6)=0,O2463,IF(MOD(X2463,3)=0,O2463)))</f>
        <v>2558162</v>
      </c>
    </row>
    <row r="2464" spans="1:26">
      <c r="A2464" s="4" t="s">
        <v>499</v>
      </c>
      <c r="B2464" s="3">
        <f>主线辅助!B2460</f>
        <v>103425764</v>
      </c>
      <c r="C2464" s="3">
        <v>8</v>
      </c>
      <c r="D2464" s="3">
        <v>112</v>
      </c>
      <c r="E2464" s="3">
        <v>3</v>
      </c>
      <c r="F2464" s="25">
        <f t="shared" si="114"/>
        <v>6702418</v>
      </c>
      <c r="G2464" s="25">
        <v>6094732</v>
      </c>
      <c r="H2464" s="26">
        <f>ROUND((F2464/4*5.5+F2464*2.7+F2464/4*10*1)*2,0)*C2464</f>
        <v>705094376</v>
      </c>
      <c r="I2464" s="26">
        <f t="shared" si="115"/>
        <v>641165808</v>
      </c>
      <c r="J2464" s="26"/>
      <c r="K2464" s="35">
        <f>MAX(G2464-MAX(G$5:G2463),0)</f>
        <v>0</v>
      </c>
      <c r="L2464" s="35">
        <f>MAX(G$5:G2464)</f>
        <v>6139591</v>
      </c>
      <c r="M2464" s="3">
        <v>0.8</v>
      </c>
      <c r="N2464" s="38">
        <f>INT(B2464*0.2)</f>
        <v>20685152</v>
      </c>
      <c r="O2464" s="38">
        <f t="shared" si="116"/>
        <v>2558162</v>
      </c>
      <c r="P2464">
        <f>INT(L2464*2.5)</f>
        <v>15348977</v>
      </c>
      <c r="Q2464">
        <f>INT(L2464/4)</f>
        <v>1534897</v>
      </c>
      <c r="W2464" s="4" t="s">
        <v>8357</v>
      </c>
      <c r="X2464">
        <v>10</v>
      </c>
      <c r="Y2464" t="b">
        <f>IF(MOD(X2464,9)=0,N2464,IF(MOD(X2464,6)=0,N2464,IF(MOD(X2464,3)=0,N2464)))</f>
        <v>0</v>
      </c>
      <c r="Z2464" t="b">
        <f>IF(MOD(X2464,9)=0,O2464,IF(MOD(X2464,6)=0,O2464,IF(MOD(X2464,3)=0,O2464)))</f>
        <v>0</v>
      </c>
    </row>
    <row r="2465" spans="1:26">
      <c r="A2465" s="4" t="s">
        <v>2581</v>
      </c>
      <c r="B2465" s="3">
        <f>主线辅助!B2461</f>
        <v>103802728</v>
      </c>
      <c r="C2465" s="3">
        <v>8</v>
      </c>
      <c r="D2465" s="3">
        <v>112</v>
      </c>
      <c r="E2465" s="3">
        <v>3</v>
      </c>
      <c r="F2465" s="25">
        <f t="shared" si="114"/>
        <v>6726847</v>
      </c>
      <c r="G2465" s="25">
        <v>6116946</v>
      </c>
      <c r="H2465" s="26">
        <f>ROUND((F2465/4*5.5+F2465*2.7+F2465/4*10*1)*2,0)*C2465</f>
        <v>707664304</v>
      </c>
      <c r="I2465" s="26">
        <f t="shared" si="115"/>
        <v>643502720</v>
      </c>
      <c r="J2465" s="26"/>
      <c r="K2465" s="35">
        <f>MAX(G2465-MAX(G$5:G2464),0)</f>
        <v>0</v>
      </c>
      <c r="L2465" s="35">
        <f>MAX(G$5:G2465)</f>
        <v>6139591</v>
      </c>
      <c r="M2465" s="3">
        <v>0.8</v>
      </c>
      <c r="N2465" s="38">
        <f>INT(B2465*0.2)</f>
        <v>20760545</v>
      </c>
      <c r="O2465" s="38">
        <f t="shared" si="116"/>
        <v>2558162</v>
      </c>
      <c r="P2465">
        <f>INT(L2465*2.5)</f>
        <v>15348977</v>
      </c>
      <c r="Q2465">
        <f>INT(L2465/4)</f>
        <v>1534897</v>
      </c>
      <c r="W2465" s="4" t="s">
        <v>8358</v>
      </c>
      <c r="X2465">
        <v>1</v>
      </c>
      <c r="Y2465" t="b">
        <f>IF(MOD(X2465,9)=0,N2465,IF(MOD(X2465,6)=0,N2465,IF(MOD(X2465,3)=0,N2465)))</f>
        <v>0</v>
      </c>
      <c r="Z2465" t="b">
        <f>IF(MOD(X2465,9)=0,O2465,IF(MOD(X2465,6)=0,O2465,IF(MOD(X2465,3)=0,O2465)))</f>
        <v>0</v>
      </c>
    </row>
    <row r="2466" spans="1:26">
      <c r="A2466" s="4" t="s">
        <v>2582</v>
      </c>
      <c r="B2466" s="3">
        <f>主线辅助!B2462</f>
        <v>103862316</v>
      </c>
      <c r="C2466" s="3">
        <v>8</v>
      </c>
      <c r="D2466" s="3">
        <v>112</v>
      </c>
      <c r="E2466" s="3">
        <v>3</v>
      </c>
      <c r="F2466" s="25">
        <f t="shared" si="114"/>
        <v>6730708</v>
      </c>
      <c r="G2466" s="25">
        <v>6120457</v>
      </c>
      <c r="H2466" s="26">
        <f>ROUND((F2466/4*5.5+F2466*2.7+F2466/4*10*1)*2,0)*C2466</f>
        <v>708070480</v>
      </c>
      <c r="I2466" s="26">
        <f t="shared" si="115"/>
        <v>643872080</v>
      </c>
      <c r="J2466" s="26"/>
      <c r="K2466" s="35">
        <f>MAX(G2466-MAX(G$5:G2465),0)</f>
        <v>0</v>
      </c>
      <c r="L2466" s="35">
        <f>MAX(G$5:G2466)</f>
        <v>6139591</v>
      </c>
      <c r="M2466" s="3">
        <v>0.8</v>
      </c>
      <c r="N2466" s="38">
        <f>INT(B2466*0.2)</f>
        <v>20772463</v>
      </c>
      <c r="O2466" s="38">
        <f t="shared" si="116"/>
        <v>2558162</v>
      </c>
      <c r="P2466">
        <f>INT(L2466*2.5)</f>
        <v>15348977</v>
      </c>
      <c r="Q2466">
        <f>INT(L2466/4)</f>
        <v>1534897</v>
      </c>
      <c r="W2466" s="4" t="s">
        <v>8358</v>
      </c>
      <c r="X2466">
        <v>2</v>
      </c>
      <c r="Y2466" t="b">
        <f>IF(MOD(X2466,9)=0,N2466,IF(MOD(X2466,6)=0,N2466,IF(MOD(X2466,3)=0,N2466)))</f>
        <v>0</v>
      </c>
      <c r="Z2466" t="b">
        <f>IF(MOD(X2466,9)=0,O2466,IF(MOD(X2466,6)=0,O2466,IF(MOD(X2466,3)=0,O2466)))</f>
        <v>0</v>
      </c>
    </row>
    <row r="2467" spans="1:26">
      <c r="A2467" s="4" t="s">
        <v>2583</v>
      </c>
      <c r="B2467" s="3">
        <f>主线辅助!B2463</f>
        <v>103985454</v>
      </c>
      <c r="C2467" s="3">
        <v>8</v>
      </c>
      <c r="D2467" s="3">
        <v>112</v>
      </c>
      <c r="E2467" s="3">
        <v>3</v>
      </c>
      <c r="F2467" s="25">
        <f t="shared" si="114"/>
        <v>6738688</v>
      </c>
      <c r="G2467" s="25">
        <v>6127714</v>
      </c>
      <c r="H2467" s="26">
        <f>ROUND((F2467/4*5.5+F2467*2.7+F2467/4*10*1)*2,0)*C2467</f>
        <v>708909976</v>
      </c>
      <c r="I2467" s="26">
        <f t="shared" si="115"/>
        <v>644635512</v>
      </c>
      <c r="J2467" s="26"/>
      <c r="K2467" s="35">
        <f>MAX(G2467-MAX(G$5:G2466),0)</f>
        <v>0</v>
      </c>
      <c r="L2467" s="35">
        <f>MAX(G$5:G2467)</f>
        <v>6139591</v>
      </c>
      <c r="M2467" s="3">
        <v>0.8</v>
      </c>
      <c r="N2467" s="38">
        <f>INT(B2467*0.2)</f>
        <v>20797090</v>
      </c>
      <c r="O2467" s="38">
        <f t="shared" si="116"/>
        <v>2558162</v>
      </c>
      <c r="P2467">
        <f>INT(L2467*2.5)</f>
        <v>15348977</v>
      </c>
      <c r="Q2467">
        <f>INT(L2467/4)</f>
        <v>1534897</v>
      </c>
      <c r="W2467" s="4" t="s">
        <v>8358</v>
      </c>
      <c r="X2467">
        <v>3</v>
      </c>
      <c r="Y2467">
        <f>IF(MOD(X2467,9)=0,N2467,IF(MOD(X2467,6)=0,N2467,IF(MOD(X2467,3)=0,N2467)))</f>
        <v>20797090</v>
      </c>
      <c r="Z2467">
        <f>IF(MOD(X2467,9)=0,O2467,IF(MOD(X2467,6)=0,O2467,IF(MOD(X2467,3)=0,O2467)))</f>
        <v>2558162</v>
      </c>
    </row>
    <row r="2468" spans="1:26">
      <c r="A2468" s="4" t="s">
        <v>2584</v>
      </c>
      <c r="B2468" s="3">
        <f>主线辅助!B2464</f>
        <v>104045100</v>
      </c>
      <c r="C2468" s="3">
        <v>8</v>
      </c>
      <c r="D2468" s="3">
        <v>112</v>
      </c>
      <c r="E2468" s="3">
        <v>3</v>
      </c>
      <c r="F2468" s="25">
        <f t="shared" si="114"/>
        <v>6742554</v>
      </c>
      <c r="G2468" s="25">
        <v>6131229</v>
      </c>
      <c r="H2468" s="26">
        <f>ROUND((F2468/4*5.5+F2468*2.7+F2468/4*10*1)*2,0)*C2468</f>
        <v>709316680</v>
      </c>
      <c r="I2468" s="26">
        <f t="shared" si="115"/>
        <v>645005288</v>
      </c>
      <c r="J2468" s="26"/>
      <c r="K2468" s="35">
        <f>MAX(G2468-MAX(G$5:G2467),0)</f>
        <v>0</v>
      </c>
      <c r="L2468" s="35">
        <f>MAX(G$5:G2468)</f>
        <v>6139591</v>
      </c>
      <c r="M2468" s="3">
        <v>0.8</v>
      </c>
      <c r="N2468" s="38">
        <f>INT(B2468*0.2)</f>
        <v>20809020</v>
      </c>
      <c r="O2468" s="38">
        <f t="shared" si="116"/>
        <v>2558162</v>
      </c>
      <c r="P2468">
        <f>INT(L2468*2.5)</f>
        <v>15348977</v>
      </c>
      <c r="Q2468">
        <f>INT(L2468/4)</f>
        <v>1534897</v>
      </c>
      <c r="W2468" s="4" t="s">
        <v>8358</v>
      </c>
      <c r="X2468">
        <v>4</v>
      </c>
      <c r="Y2468" t="b">
        <f>IF(MOD(X2468,9)=0,N2468,IF(MOD(X2468,6)=0,N2468,IF(MOD(X2468,3)=0,N2468)))</f>
        <v>0</v>
      </c>
      <c r="Z2468" t="b">
        <f>IF(MOD(X2468,9)=0,O2468,IF(MOD(X2468,6)=0,O2468,IF(MOD(X2468,3)=0,O2468)))</f>
        <v>0</v>
      </c>
    </row>
    <row r="2469" spans="1:26">
      <c r="A2469" s="4" t="s">
        <v>2585</v>
      </c>
      <c r="B2469" s="3">
        <f>主线辅助!B2465</f>
        <v>104104755</v>
      </c>
      <c r="C2469" s="3">
        <v>8</v>
      </c>
      <c r="D2469" s="3">
        <v>112</v>
      </c>
      <c r="E2469" s="3">
        <v>3</v>
      </c>
      <c r="F2469" s="25">
        <f t="shared" si="114"/>
        <v>6746419</v>
      </c>
      <c r="G2469" s="25">
        <v>6134744</v>
      </c>
      <c r="H2469" s="26">
        <f>ROUND((F2469/4*5.5+F2469*2.7+F2469/4*10*1)*2,0)*C2469</f>
        <v>709723280</v>
      </c>
      <c r="I2469" s="26">
        <f t="shared" si="115"/>
        <v>645375072</v>
      </c>
      <c r="J2469" s="26"/>
      <c r="K2469" s="35">
        <f>MAX(G2469-MAX(G$5:G2468),0)</f>
        <v>0</v>
      </c>
      <c r="L2469" s="35">
        <f>MAX(G$5:G2469)</f>
        <v>6139591</v>
      </c>
      <c r="M2469" s="3">
        <v>0.8</v>
      </c>
      <c r="N2469" s="38">
        <f>INT(B2469*0.2)</f>
        <v>20820951</v>
      </c>
      <c r="O2469" s="38">
        <f t="shared" si="116"/>
        <v>2558162</v>
      </c>
      <c r="P2469">
        <f>INT(L2469*2.5)</f>
        <v>15348977</v>
      </c>
      <c r="Q2469">
        <f>INT(L2469/4)</f>
        <v>1534897</v>
      </c>
      <c r="W2469" s="4" t="s">
        <v>8358</v>
      </c>
      <c r="X2469">
        <v>5</v>
      </c>
      <c r="Y2469" t="b">
        <f>IF(MOD(X2469,9)=0,N2469,IF(MOD(X2469,6)=0,N2469,IF(MOD(X2469,3)=0,N2469)))</f>
        <v>0</v>
      </c>
      <c r="Z2469" t="b">
        <f>IF(MOD(X2469,9)=0,O2469,IF(MOD(X2469,6)=0,O2469,IF(MOD(X2469,3)=0,O2469)))</f>
        <v>0</v>
      </c>
    </row>
    <row r="2470" spans="1:26">
      <c r="A2470" s="4" t="s">
        <v>2586</v>
      </c>
      <c r="B2470" s="3">
        <f>主线辅助!B2466</f>
        <v>104228114</v>
      </c>
      <c r="C2470" s="3">
        <v>8</v>
      </c>
      <c r="D2470" s="3">
        <v>112</v>
      </c>
      <c r="E2470" s="3">
        <v>3</v>
      </c>
      <c r="F2470" s="25">
        <f t="shared" si="114"/>
        <v>6754414</v>
      </c>
      <c r="G2470" s="25">
        <v>6142013</v>
      </c>
      <c r="H2470" s="26">
        <f>ROUND((F2470/4*5.5+F2470*2.7+F2470/4*10*1)*2,0)*C2470</f>
        <v>710564352</v>
      </c>
      <c r="I2470" s="26">
        <f t="shared" si="115"/>
        <v>646139768</v>
      </c>
      <c r="J2470" s="26"/>
      <c r="K2470" s="35">
        <f>MAX(G2470-MAX(G$5:G2469),0)</f>
        <v>2422</v>
      </c>
      <c r="L2470" s="35">
        <f>MAX(G$5:G2470)</f>
        <v>6142013</v>
      </c>
      <c r="M2470" s="3">
        <v>0.8</v>
      </c>
      <c r="N2470" s="38">
        <f>INT(B2470*0.2)</f>
        <v>20845622</v>
      </c>
      <c r="O2470" s="38">
        <f t="shared" si="116"/>
        <v>2559171</v>
      </c>
      <c r="P2470">
        <f>INT(L2470*2.5)</f>
        <v>15355032</v>
      </c>
      <c r="Q2470">
        <f>INT(L2470/4)</f>
        <v>1535503</v>
      </c>
      <c r="W2470" s="4" t="s">
        <v>8358</v>
      </c>
      <c r="X2470">
        <v>6</v>
      </c>
      <c r="Y2470">
        <f>IF(MOD(X2470,9)=0,N2470,IF(MOD(X2470,6)=0,N2470,IF(MOD(X2470,3)=0,N2470)))</f>
        <v>20845622</v>
      </c>
      <c r="Z2470">
        <f>IF(MOD(X2470,9)=0,O2470,IF(MOD(X2470,6)=0,O2470,IF(MOD(X2470,3)=0,O2470)))</f>
        <v>2559171</v>
      </c>
    </row>
    <row r="2471" spans="1:26">
      <c r="A2471" s="4" t="s">
        <v>2587</v>
      </c>
      <c r="B2471" s="3">
        <f>主线辅助!B2467</f>
        <v>104287837</v>
      </c>
      <c r="C2471" s="3">
        <v>8</v>
      </c>
      <c r="D2471" s="3">
        <v>112</v>
      </c>
      <c r="E2471" s="3">
        <v>3</v>
      </c>
      <c r="F2471" s="25">
        <f t="shared" si="114"/>
        <v>6758284</v>
      </c>
      <c r="G2471" s="25">
        <v>6145533</v>
      </c>
      <c r="H2471" s="26">
        <f>ROUND((F2471/4*5.5+F2471*2.7+F2471/4*10*1)*2,0)*C2471</f>
        <v>710971480</v>
      </c>
      <c r="I2471" s="26">
        <f t="shared" si="115"/>
        <v>646510072</v>
      </c>
      <c r="J2471" s="26"/>
      <c r="K2471" s="35">
        <f>MAX(G2471-MAX(G$5:G2470),0)</f>
        <v>3520</v>
      </c>
      <c r="L2471" s="35">
        <f>MAX(G$5:G2471)</f>
        <v>6145533</v>
      </c>
      <c r="M2471" s="3">
        <v>0.8</v>
      </c>
      <c r="N2471" s="38">
        <f>INT(B2471*0.2)</f>
        <v>20857567</v>
      </c>
      <c r="O2471" s="38">
        <f t="shared" si="116"/>
        <v>2560638</v>
      </c>
      <c r="P2471">
        <f>INT(L2471*2.5)</f>
        <v>15363832</v>
      </c>
      <c r="Q2471">
        <f>INT(L2471/4)</f>
        <v>1536383</v>
      </c>
      <c r="W2471" s="4" t="s">
        <v>8358</v>
      </c>
      <c r="X2471">
        <v>7</v>
      </c>
      <c r="Y2471" t="b">
        <f>IF(MOD(X2471,9)=0,N2471,IF(MOD(X2471,6)=0,N2471,IF(MOD(X2471,3)=0,N2471)))</f>
        <v>0</v>
      </c>
      <c r="Z2471" t="b">
        <f>IF(MOD(X2471,9)=0,O2471,IF(MOD(X2471,6)=0,O2471,IF(MOD(X2471,3)=0,O2471)))</f>
        <v>0</v>
      </c>
    </row>
    <row r="2472" spans="1:26">
      <c r="A2472" s="4" t="s">
        <v>2588</v>
      </c>
      <c r="B2472" s="3">
        <f>主线辅助!B2468</f>
        <v>104347566</v>
      </c>
      <c r="C2472" s="3">
        <v>8</v>
      </c>
      <c r="D2472" s="3">
        <v>112</v>
      </c>
      <c r="E2472" s="3">
        <v>3</v>
      </c>
      <c r="F2472" s="25">
        <f t="shared" si="114"/>
        <v>6762155</v>
      </c>
      <c r="G2472" s="25">
        <v>6149052</v>
      </c>
      <c r="H2472" s="26">
        <f>ROUND((F2472/4*5.5+F2472*2.7+F2472/4*10*1)*2,0)*C2472</f>
        <v>711378704</v>
      </c>
      <c r="I2472" s="26">
        <f t="shared" si="115"/>
        <v>646880272</v>
      </c>
      <c r="J2472" s="26"/>
      <c r="K2472" s="35">
        <f>MAX(G2472-MAX(G$5:G2471),0)</f>
        <v>3519</v>
      </c>
      <c r="L2472" s="35">
        <f>MAX(G$5:G2472)</f>
        <v>6149052</v>
      </c>
      <c r="M2472" s="3">
        <v>0.8</v>
      </c>
      <c r="N2472" s="38">
        <f>INT(B2472*0.2)</f>
        <v>20869513</v>
      </c>
      <c r="O2472" s="38">
        <f t="shared" si="116"/>
        <v>2562105</v>
      </c>
      <c r="P2472">
        <f>INT(L2472*2.5)</f>
        <v>15372630</v>
      </c>
      <c r="Q2472">
        <f>INT(L2472/4)</f>
        <v>1537263</v>
      </c>
      <c r="W2472" s="4" t="s">
        <v>8358</v>
      </c>
      <c r="X2472">
        <v>8</v>
      </c>
      <c r="Y2472" t="b">
        <f>IF(MOD(X2472,9)=0,N2472,IF(MOD(X2472,6)=0,N2472,IF(MOD(X2472,3)=0,N2472)))</f>
        <v>0</v>
      </c>
      <c r="Z2472" t="b">
        <f>IF(MOD(X2472,9)=0,O2472,IF(MOD(X2472,6)=0,O2472,IF(MOD(X2472,3)=0,O2472)))</f>
        <v>0</v>
      </c>
    </row>
    <row r="2473" spans="1:26">
      <c r="A2473" s="4" t="s">
        <v>2589</v>
      </c>
      <c r="B2473" s="3">
        <f>主线辅助!B2469</f>
        <v>104471140</v>
      </c>
      <c r="C2473" s="3">
        <v>8</v>
      </c>
      <c r="D2473" s="3">
        <v>112</v>
      </c>
      <c r="E2473" s="3">
        <v>3</v>
      </c>
      <c r="F2473" s="25">
        <f t="shared" si="114"/>
        <v>6770163</v>
      </c>
      <c r="G2473" s="25">
        <v>6156335</v>
      </c>
      <c r="H2473" s="26">
        <f>ROUND((F2473/4*5.5+F2473*2.7+F2473/4*10*1)*2,0)*C2473</f>
        <v>712221144</v>
      </c>
      <c r="I2473" s="26">
        <f t="shared" si="115"/>
        <v>647646440</v>
      </c>
      <c r="J2473" s="26"/>
      <c r="K2473" s="35">
        <f>MAX(G2473-MAX(G$5:G2472),0)</f>
        <v>7283</v>
      </c>
      <c r="L2473" s="35">
        <f>MAX(G$5:G2473)</f>
        <v>6156335</v>
      </c>
      <c r="M2473" s="3">
        <v>0.8</v>
      </c>
      <c r="N2473" s="38">
        <f>INT(B2473*0.2)</f>
        <v>20894228</v>
      </c>
      <c r="O2473" s="38">
        <f t="shared" si="116"/>
        <v>2565138</v>
      </c>
      <c r="P2473">
        <f>INT(L2473*2.5)</f>
        <v>15390837</v>
      </c>
      <c r="Q2473">
        <f>INT(L2473/4)</f>
        <v>1539083</v>
      </c>
      <c r="W2473" s="4" t="s">
        <v>8358</v>
      </c>
      <c r="X2473">
        <v>9</v>
      </c>
      <c r="Y2473">
        <f>IF(MOD(X2473,9)=0,N2473,IF(MOD(X2473,6)=0,N2473,IF(MOD(X2473,3)=0,N2473)))</f>
        <v>20894228</v>
      </c>
      <c r="Z2473">
        <f>IF(MOD(X2473,9)=0,O2473,IF(MOD(X2473,6)=0,O2473,IF(MOD(X2473,3)=0,O2473)))</f>
        <v>2565138</v>
      </c>
    </row>
    <row r="2474" spans="1:26">
      <c r="A2474" s="4" t="s">
        <v>501</v>
      </c>
      <c r="B2474" s="3">
        <f>主线辅助!B2470</f>
        <v>104530924</v>
      </c>
      <c r="C2474" s="3">
        <v>8</v>
      </c>
      <c r="D2474" s="3">
        <v>112</v>
      </c>
      <c r="E2474" s="3">
        <v>3</v>
      </c>
      <c r="F2474" s="25">
        <f t="shared" si="114"/>
        <v>6774037</v>
      </c>
      <c r="G2474" s="25">
        <v>6159857</v>
      </c>
      <c r="H2474" s="26">
        <f>ROUND((F2474/4*5.5+F2474*2.7+F2474/4*10*1)*2,0)*C2474</f>
        <v>712628696</v>
      </c>
      <c r="I2474" s="26">
        <f t="shared" si="115"/>
        <v>648016960</v>
      </c>
      <c r="J2474" s="26"/>
      <c r="K2474" s="35">
        <f>MAX(G2474-MAX(G$5:G2473),0)</f>
        <v>3522</v>
      </c>
      <c r="L2474" s="35">
        <f>MAX(G$5:G2474)</f>
        <v>6159857</v>
      </c>
      <c r="M2474" s="3">
        <v>0.8</v>
      </c>
      <c r="N2474" s="38">
        <f>INT(B2474*0.2)</f>
        <v>20906184</v>
      </c>
      <c r="O2474" s="38">
        <f t="shared" si="116"/>
        <v>2566606</v>
      </c>
      <c r="P2474">
        <f>INT(L2474*2.5)</f>
        <v>15399642</v>
      </c>
      <c r="Q2474">
        <f>INT(L2474/4)</f>
        <v>1539964</v>
      </c>
      <c r="W2474" s="4" t="s">
        <v>8358</v>
      </c>
      <c r="X2474">
        <v>10</v>
      </c>
      <c r="Y2474" t="b">
        <f>IF(MOD(X2474,9)=0,N2474,IF(MOD(X2474,6)=0,N2474,IF(MOD(X2474,3)=0,N2474)))</f>
        <v>0</v>
      </c>
      <c r="Z2474" t="b">
        <f>IF(MOD(X2474,9)=0,O2474,IF(MOD(X2474,6)=0,O2474,IF(MOD(X2474,3)=0,O2474)))</f>
        <v>0</v>
      </c>
    </row>
    <row r="2475" spans="1:26">
      <c r="A2475" s="4" t="s">
        <v>2590</v>
      </c>
      <c r="B2475" s="3">
        <f>主线辅助!B2471</f>
        <v>104910006</v>
      </c>
      <c r="C2475" s="3">
        <v>8</v>
      </c>
      <c r="D2475" s="3">
        <v>112</v>
      </c>
      <c r="E2475" s="3">
        <v>3</v>
      </c>
      <c r="F2475" s="25">
        <f t="shared" si="114"/>
        <v>6798603</v>
      </c>
      <c r="G2475" s="25">
        <v>6182196</v>
      </c>
      <c r="H2475" s="26">
        <f>ROUND((F2475/4*5.5+F2475*2.7+F2475/4*10*1)*2,0)*C2475</f>
        <v>715213032</v>
      </c>
      <c r="I2475" s="26">
        <f t="shared" si="115"/>
        <v>650367016</v>
      </c>
      <c r="J2475" s="26"/>
      <c r="K2475" s="35">
        <f>MAX(G2475-MAX(G$5:G2474),0)</f>
        <v>22339</v>
      </c>
      <c r="L2475" s="35">
        <f>MAX(G$5:G2475)</f>
        <v>6182196</v>
      </c>
      <c r="M2475" s="3">
        <v>0.8</v>
      </c>
      <c r="N2475" s="38">
        <f>INT(B2475*0.2)</f>
        <v>20982001</v>
      </c>
      <c r="O2475" s="38">
        <f t="shared" si="116"/>
        <v>2575915</v>
      </c>
      <c r="P2475">
        <f>INT(L2475*2.5)</f>
        <v>15455490</v>
      </c>
      <c r="Q2475">
        <f>INT(L2475/4)</f>
        <v>1545549</v>
      </c>
      <c r="W2475" s="4" t="s">
        <v>8359</v>
      </c>
      <c r="X2475">
        <v>1</v>
      </c>
      <c r="Y2475" t="b">
        <f>IF(MOD(X2475,9)=0,N2475,IF(MOD(X2475,6)=0,N2475,IF(MOD(X2475,3)=0,N2475)))</f>
        <v>0</v>
      </c>
      <c r="Z2475" t="b">
        <f>IF(MOD(X2475,9)=0,O2475,IF(MOD(X2475,6)=0,O2475,IF(MOD(X2475,3)=0,O2475)))</f>
        <v>0</v>
      </c>
    </row>
    <row r="2476" spans="1:26">
      <c r="A2476" s="4" t="s">
        <v>2591</v>
      </c>
      <c r="B2476" s="3">
        <f>主线辅助!B2472</f>
        <v>104969852</v>
      </c>
      <c r="C2476" s="3">
        <v>8</v>
      </c>
      <c r="D2476" s="3">
        <v>112</v>
      </c>
      <c r="E2476" s="3">
        <v>3</v>
      </c>
      <c r="F2476" s="25">
        <f t="shared" si="114"/>
        <v>6802481</v>
      </c>
      <c r="G2476" s="25">
        <v>6185723</v>
      </c>
      <c r="H2476" s="26">
        <f>ROUND((F2476/4*5.5+F2476*2.7+F2476/4*10*1)*2,0)*C2476</f>
        <v>715621000</v>
      </c>
      <c r="I2476" s="26">
        <f t="shared" si="115"/>
        <v>650738056</v>
      </c>
      <c r="J2476" s="26"/>
      <c r="K2476" s="35">
        <f>MAX(G2476-MAX(G$5:G2475),0)</f>
        <v>3527</v>
      </c>
      <c r="L2476" s="35">
        <f>MAX(G$5:G2476)</f>
        <v>6185723</v>
      </c>
      <c r="M2476" s="3">
        <v>0.8</v>
      </c>
      <c r="N2476" s="38">
        <f>INT(B2476*0.2)</f>
        <v>20993970</v>
      </c>
      <c r="O2476" s="38">
        <f t="shared" si="116"/>
        <v>2577383</v>
      </c>
      <c r="P2476">
        <f>INT(L2476*2.5)</f>
        <v>15464307</v>
      </c>
      <c r="Q2476">
        <f>INT(L2476/4)</f>
        <v>1546430</v>
      </c>
      <c r="W2476" s="4" t="s">
        <v>8359</v>
      </c>
      <c r="X2476">
        <v>2</v>
      </c>
      <c r="Y2476" t="b">
        <f>IF(MOD(X2476,9)=0,N2476,IF(MOD(X2476,6)=0,N2476,IF(MOD(X2476,3)=0,N2476)))</f>
        <v>0</v>
      </c>
      <c r="Z2476" t="b">
        <f>IF(MOD(X2476,9)=0,O2476,IF(MOD(X2476,6)=0,O2476,IF(MOD(X2476,3)=0,O2476)))</f>
        <v>0</v>
      </c>
    </row>
    <row r="2477" spans="1:26">
      <c r="A2477" s="4" t="s">
        <v>2592</v>
      </c>
      <c r="B2477" s="3">
        <f>主线辅助!B2473</f>
        <v>105093742</v>
      </c>
      <c r="C2477" s="3">
        <v>8</v>
      </c>
      <c r="D2477" s="3">
        <v>112</v>
      </c>
      <c r="E2477" s="3">
        <v>3</v>
      </c>
      <c r="F2477" s="25">
        <f t="shared" si="114"/>
        <v>6810510</v>
      </c>
      <c r="G2477" s="25">
        <v>6193024</v>
      </c>
      <c r="H2477" s="26">
        <f>ROUND((F2477/4*5.5+F2477*2.7+F2477/4*10*1)*2,0)*C2477</f>
        <v>716465656</v>
      </c>
      <c r="I2477" s="26">
        <f t="shared" si="115"/>
        <v>651506128</v>
      </c>
      <c r="J2477" s="26"/>
      <c r="K2477" s="35">
        <f>MAX(G2477-MAX(G$5:G2476),0)</f>
        <v>7301</v>
      </c>
      <c r="L2477" s="35">
        <f>MAX(G$5:G2477)</f>
        <v>6193024</v>
      </c>
      <c r="M2477" s="3">
        <v>0.8</v>
      </c>
      <c r="N2477" s="38">
        <f>INT(B2477*0.2)</f>
        <v>21018748</v>
      </c>
      <c r="O2477" s="38">
        <f t="shared" si="116"/>
        <v>2580426</v>
      </c>
      <c r="P2477">
        <f>INT(L2477*2.5)</f>
        <v>15482560</v>
      </c>
      <c r="Q2477">
        <f>INT(L2477/4)</f>
        <v>1548256</v>
      </c>
      <c r="W2477" s="4" t="s">
        <v>8359</v>
      </c>
      <c r="X2477">
        <v>3</v>
      </c>
      <c r="Y2477">
        <f>IF(MOD(X2477,9)=0,N2477,IF(MOD(X2477,6)=0,N2477,IF(MOD(X2477,3)=0,N2477)))</f>
        <v>21018748</v>
      </c>
      <c r="Z2477">
        <f>IF(MOD(X2477,9)=0,O2477,IF(MOD(X2477,6)=0,O2477,IF(MOD(X2477,3)=0,O2477)))</f>
        <v>2580426</v>
      </c>
    </row>
    <row r="2478" spans="1:26">
      <c r="A2478" s="4" t="s">
        <v>2593</v>
      </c>
      <c r="B2478" s="3">
        <f>主线辅助!B2474</f>
        <v>105153649</v>
      </c>
      <c r="C2478" s="3">
        <v>8</v>
      </c>
      <c r="D2478" s="3">
        <v>112</v>
      </c>
      <c r="E2478" s="3">
        <v>3</v>
      </c>
      <c r="F2478" s="25">
        <f t="shared" si="114"/>
        <v>6814392</v>
      </c>
      <c r="G2478" s="25">
        <v>6196554</v>
      </c>
      <c r="H2478" s="26">
        <f>ROUND((F2478/4*5.5+F2478*2.7+F2478/4*10*1)*2,0)*C2478</f>
        <v>716874040</v>
      </c>
      <c r="I2478" s="26">
        <f t="shared" si="115"/>
        <v>651877480</v>
      </c>
      <c r="J2478" s="26"/>
      <c r="K2478" s="35">
        <f>MAX(G2478-MAX(G$5:G2477),0)</f>
        <v>3530</v>
      </c>
      <c r="L2478" s="35">
        <f>MAX(G$5:G2478)</f>
        <v>6196554</v>
      </c>
      <c r="M2478" s="3">
        <v>0.8</v>
      </c>
      <c r="N2478" s="38">
        <f>INT(B2478*0.2)</f>
        <v>21030729</v>
      </c>
      <c r="O2478" s="38">
        <f t="shared" si="116"/>
        <v>2581897</v>
      </c>
      <c r="P2478">
        <f>INT(L2478*2.5)</f>
        <v>15491385</v>
      </c>
      <c r="Q2478">
        <f>INT(L2478/4)</f>
        <v>1549138</v>
      </c>
      <c r="W2478" s="4" t="s">
        <v>8359</v>
      </c>
      <c r="X2478">
        <v>4</v>
      </c>
      <c r="Y2478" t="b">
        <f>IF(MOD(X2478,9)=0,N2478,IF(MOD(X2478,6)=0,N2478,IF(MOD(X2478,3)=0,N2478)))</f>
        <v>0</v>
      </c>
      <c r="Z2478" t="b">
        <f>IF(MOD(X2478,9)=0,O2478,IF(MOD(X2478,6)=0,O2478,IF(MOD(X2478,3)=0,O2478)))</f>
        <v>0</v>
      </c>
    </row>
    <row r="2479" spans="1:26">
      <c r="A2479" s="4" t="s">
        <v>2594</v>
      </c>
      <c r="B2479" s="3">
        <f>主线辅助!B2475</f>
        <v>105213562</v>
      </c>
      <c r="C2479" s="3">
        <v>8</v>
      </c>
      <c r="D2479" s="3">
        <v>112</v>
      </c>
      <c r="E2479" s="3">
        <v>3</v>
      </c>
      <c r="F2479" s="25">
        <f t="shared" si="114"/>
        <v>6818275</v>
      </c>
      <c r="G2479" s="25">
        <v>6200084</v>
      </c>
      <c r="H2479" s="26">
        <f>ROUND((F2479/4*5.5+F2479*2.7+F2479/4*10*1)*2,0)*C2479</f>
        <v>717282528</v>
      </c>
      <c r="I2479" s="26">
        <f t="shared" si="115"/>
        <v>652248840</v>
      </c>
      <c r="J2479" s="26"/>
      <c r="K2479" s="35">
        <f>MAX(G2479-MAX(G$5:G2478),0)</f>
        <v>3530</v>
      </c>
      <c r="L2479" s="35">
        <f>MAX(G$5:G2479)</f>
        <v>6200084</v>
      </c>
      <c r="M2479" s="3">
        <v>0.8</v>
      </c>
      <c r="N2479" s="38">
        <f>INT(B2479*0.2)</f>
        <v>21042712</v>
      </c>
      <c r="O2479" s="38">
        <f t="shared" si="116"/>
        <v>2583368</v>
      </c>
      <c r="P2479">
        <f>INT(L2479*2.5)</f>
        <v>15500210</v>
      </c>
      <c r="Q2479">
        <f>INT(L2479/4)</f>
        <v>1550021</v>
      </c>
      <c r="W2479" s="4" t="s">
        <v>8359</v>
      </c>
      <c r="X2479">
        <v>5</v>
      </c>
      <c r="Y2479" t="b">
        <f>IF(MOD(X2479,9)=0,N2479,IF(MOD(X2479,6)=0,N2479,IF(MOD(X2479,3)=0,N2479)))</f>
        <v>0</v>
      </c>
      <c r="Z2479" t="b">
        <f>IF(MOD(X2479,9)=0,O2479,IF(MOD(X2479,6)=0,O2479,IF(MOD(X2479,3)=0,O2479)))</f>
        <v>0</v>
      </c>
    </row>
    <row r="2480" spans="1:26">
      <c r="A2480" s="4" t="s">
        <v>2595</v>
      </c>
      <c r="B2480" s="3">
        <f>主线辅助!B2476</f>
        <v>105337668</v>
      </c>
      <c r="C2480" s="3">
        <v>8</v>
      </c>
      <c r="D2480" s="3">
        <v>112</v>
      </c>
      <c r="E2480" s="3">
        <v>3</v>
      </c>
      <c r="F2480" s="25">
        <f t="shared" si="114"/>
        <v>6826317</v>
      </c>
      <c r="G2480" s="25">
        <v>6207398</v>
      </c>
      <c r="H2480" s="26">
        <f>ROUND((F2480/4*5.5+F2480*2.7+F2480/4*10*1)*2,0)*C2480</f>
        <v>718128552</v>
      </c>
      <c r="I2480" s="26">
        <f t="shared" si="115"/>
        <v>653018272</v>
      </c>
      <c r="J2480" s="26"/>
      <c r="K2480" s="35">
        <f>MAX(G2480-MAX(G$5:G2479),0)</f>
        <v>7314</v>
      </c>
      <c r="L2480" s="35">
        <f>MAX(G$5:G2480)</f>
        <v>6207398</v>
      </c>
      <c r="M2480" s="3">
        <v>0.8</v>
      </c>
      <c r="N2480" s="38">
        <f>INT(B2480*0.2)</f>
        <v>21067533</v>
      </c>
      <c r="O2480" s="38">
        <f t="shared" si="116"/>
        <v>2586415</v>
      </c>
      <c r="P2480">
        <f>INT(L2480*2.5)</f>
        <v>15518495</v>
      </c>
      <c r="Q2480">
        <f>INT(L2480/4)</f>
        <v>1551849</v>
      </c>
      <c r="W2480" s="4" t="s">
        <v>8359</v>
      </c>
      <c r="X2480">
        <v>6</v>
      </c>
      <c r="Y2480">
        <f>IF(MOD(X2480,9)=0,N2480,IF(MOD(X2480,6)=0,N2480,IF(MOD(X2480,3)=0,N2480)))</f>
        <v>21067533</v>
      </c>
      <c r="Z2480">
        <f>IF(MOD(X2480,9)=0,O2480,IF(MOD(X2480,6)=0,O2480,IF(MOD(X2480,3)=0,O2480)))</f>
        <v>2586415</v>
      </c>
    </row>
    <row r="2481" spans="1:26">
      <c r="A2481" s="4" t="s">
        <v>2596</v>
      </c>
      <c r="B2481" s="3">
        <f>主线辅助!B2477</f>
        <v>105397639</v>
      </c>
      <c r="C2481" s="3">
        <v>8</v>
      </c>
      <c r="D2481" s="3">
        <v>112</v>
      </c>
      <c r="E2481" s="3">
        <v>3</v>
      </c>
      <c r="F2481" s="25">
        <f t="shared" si="114"/>
        <v>6830204</v>
      </c>
      <c r="G2481" s="25">
        <v>6210932</v>
      </c>
      <c r="H2481" s="26">
        <f>ROUND((F2481/4*5.5+F2481*2.7+F2481/4*10*1)*2,0)*C2481</f>
        <v>718537464</v>
      </c>
      <c r="I2481" s="26">
        <f t="shared" si="115"/>
        <v>653390048</v>
      </c>
      <c r="J2481" s="26"/>
      <c r="K2481" s="35">
        <f>MAX(G2481-MAX(G$5:G2480),0)</f>
        <v>3534</v>
      </c>
      <c r="L2481" s="35">
        <f>MAX(G$5:G2481)</f>
        <v>6210932</v>
      </c>
      <c r="M2481" s="3">
        <v>0.8</v>
      </c>
      <c r="N2481" s="38">
        <f>INT(B2481*0.2)</f>
        <v>21079527</v>
      </c>
      <c r="O2481" s="38">
        <f t="shared" si="116"/>
        <v>2587888</v>
      </c>
      <c r="P2481">
        <f>INT(L2481*2.5)</f>
        <v>15527330</v>
      </c>
      <c r="Q2481">
        <f>INT(L2481/4)</f>
        <v>1552733</v>
      </c>
      <c r="W2481" s="4" t="s">
        <v>8359</v>
      </c>
      <c r="X2481">
        <v>7</v>
      </c>
      <c r="Y2481" t="b">
        <f>IF(MOD(X2481,9)=0,N2481,IF(MOD(X2481,6)=0,N2481,IF(MOD(X2481,3)=0,N2481)))</f>
        <v>0</v>
      </c>
      <c r="Z2481" t="b">
        <f>IF(MOD(X2481,9)=0,O2481,IF(MOD(X2481,6)=0,O2481,IF(MOD(X2481,3)=0,O2481)))</f>
        <v>0</v>
      </c>
    </row>
    <row r="2482" spans="1:26">
      <c r="A2482" s="4" t="s">
        <v>2597</v>
      </c>
      <c r="B2482" s="3">
        <f>主线辅助!B2478</f>
        <v>105457616</v>
      </c>
      <c r="C2482" s="3">
        <v>8</v>
      </c>
      <c r="D2482" s="3">
        <v>112</v>
      </c>
      <c r="E2482" s="3">
        <v>3</v>
      </c>
      <c r="F2482" s="25">
        <f t="shared" si="114"/>
        <v>6834090</v>
      </c>
      <c r="G2482" s="25">
        <v>6214466</v>
      </c>
      <c r="H2482" s="26">
        <f>ROUND((F2482/4*5.5+F2482*2.7+F2482/4*10*1)*2,0)*C2482</f>
        <v>718946272</v>
      </c>
      <c r="I2482" s="26">
        <f t="shared" si="115"/>
        <v>653761824</v>
      </c>
      <c r="J2482" s="26"/>
      <c r="K2482" s="35">
        <f>MAX(G2482-MAX(G$5:G2481),0)</f>
        <v>3534</v>
      </c>
      <c r="L2482" s="35">
        <f>MAX(G$5:G2482)</f>
        <v>6214466</v>
      </c>
      <c r="M2482" s="3">
        <v>0.8</v>
      </c>
      <c r="N2482" s="38">
        <f>INT(B2482*0.2)</f>
        <v>21091523</v>
      </c>
      <c r="O2482" s="38">
        <f t="shared" si="116"/>
        <v>2589360</v>
      </c>
      <c r="P2482">
        <f>INT(L2482*2.5)</f>
        <v>15536165</v>
      </c>
      <c r="Q2482">
        <f>INT(L2482/4)</f>
        <v>1553616</v>
      </c>
      <c r="W2482" s="4" t="s">
        <v>8359</v>
      </c>
      <c r="X2482">
        <v>8</v>
      </c>
      <c r="Y2482" t="b">
        <f>IF(MOD(X2482,9)=0,N2482,IF(MOD(X2482,6)=0,N2482,IF(MOD(X2482,3)=0,N2482)))</f>
        <v>0</v>
      </c>
      <c r="Z2482" t="b">
        <f>IF(MOD(X2482,9)=0,O2482,IF(MOD(X2482,6)=0,O2482,IF(MOD(X2482,3)=0,O2482)))</f>
        <v>0</v>
      </c>
    </row>
    <row r="2483" spans="1:26">
      <c r="A2483" s="4" t="s">
        <v>2598</v>
      </c>
      <c r="B2483" s="3">
        <f>主线辅助!B2479</f>
        <v>105581937</v>
      </c>
      <c r="C2483" s="3">
        <v>8</v>
      </c>
      <c r="D2483" s="3">
        <v>112</v>
      </c>
      <c r="E2483" s="3">
        <v>3</v>
      </c>
      <c r="F2483" s="25">
        <f t="shared" si="114"/>
        <v>6842147</v>
      </c>
      <c r="G2483" s="25">
        <v>6221792</v>
      </c>
      <c r="H2483" s="26">
        <f>ROUND((F2483/4*5.5+F2483*2.7+F2483/4*10*1)*2,0)*C2483</f>
        <v>719793864</v>
      </c>
      <c r="I2483" s="26">
        <f t="shared" si="115"/>
        <v>654532520</v>
      </c>
      <c r="J2483" s="26"/>
      <c r="K2483" s="35">
        <f>MAX(G2483-MAX(G$5:G2482),0)</f>
        <v>7326</v>
      </c>
      <c r="L2483" s="35">
        <f>MAX(G$5:G2483)</f>
        <v>6221792</v>
      </c>
      <c r="M2483" s="3">
        <v>0.8</v>
      </c>
      <c r="N2483" s="38">
        <f>INT(B2483*0.2)</f>
        <v>21116387</v>
      </c>
      <c r="O2483" s="38">
        <f t="shared" si="116"/>
        <v>2592413</v>
      </c>
      <c r="P2483">
        <f>INT(L2483*2.5)</f>
        <v>15554480</v>
      </c>
      <c r="Q2483">
        <f>INT(L2483/4)</f>
        <v>1555448</v>
      </c>
      <c r="W2483" s="4" t="s">
        <v>8359</v>
      </c>
      <c r="X2483">
        <v>9</v>
      </c>
      <c r="Y2483">
        <f>IF(MOD(X2483,9)=0,N2483,IF(MOD(X2483,6)=0,N2483,IF(MOD(X2483,3)=0,N2483)))</f>
        <v>21116387</v>
      </c>
      <c r="Z2483">
        <f>IF(MOD(X2483,9)=0,O2483,IF(MOD(X2483,6)=0,O2483,IF(MOD(X2483,3)=0,O2483)))</f>
        <v>2592413</v>
      </c>
    </row>
    <row r="2484" spans="1:26">
      <c r="A2484" s="4" t="s">
        <v>503</v>
      </c>
      <c r="B2484" s="3">
        <f>主线辅助!B2480</f>
        <v>105641979</v>
      </c>
      <c r="C2484" s="3">
        <v>8</v>
      </c>
      <c r="D2484" s="3">
        <v>112</v>
      </c>
      <c r="E2484" s="3">
        <v>3</v>
      </c>
      <c r="F2484" s="25">
        <f t="shared" si="114"/>
        <v>6846038</v>
      </c>
      <c r="G2484" s="25">
        <v>6225330</v>
      </c>
      <c r="H2484" s="26">
        <f>ROUND((F2484/4*5.5+F2484*2.7+F2484/4*10*1)*2,0)*C2484</f>
        <v>720203200</v>
      </c>
      <c r="I2484" s="26">
        <f t="shared" si="115"/>
        <v>654904720</v>
      </c>
      <c r="J2484" s="26"/>
      <c r="K2484" s="35">
        <f>MAX(G2484-MAX(G$5:G2483),0)</f>
        <v>3538</v>
      </c>
      <c r="L2484" s="35">
        <f>MAX(G$5:G2484)</f>
        <v>6225330</v>
      </c>
      <c r="M2484" s="3">
        <v>0.8</v>
      </c>
      <c r="N2484" s="38">
        <f>INT(B2484*0.2)</f>
        <v>21128395</v>
      </c>
      <c r="O2484" s="38">
        <f t="shared" si="116"/>
        <v>2593887</v>
      </c>
      <c r="P2484">
        <f>INT(L2484*2.5)</f>
        <v>15563325</v>
      </c>
      <c r="Q2484">
        <f>INT(L2484/4)</f>
        <v>1556332</v>
      </c>
      <c r="W2484" s="4" t="s">
        <v>8359</v>
      </c>
      <c r="X2484">
        <v>10</v>
      </c>
      <c r="Y2484" t="b">
        <f>IF(MOD(X2484,9)=0,N2484,IF(MOD(X2484,6)=0,N2484,IF(MOD(X2484,3)=0,N2484)))</f>
        <v>0</v>
      </c>
      <c r="Z2484" t="b">
        <f>IF(MOD(X2484,9)=0,O2484,IF(MOD(X2484,6)=0,O2484,IF(MOD(X2484,3)=0,O2484)))</f>
        <v>0</v>
      </c>
    </row>
    <row r="2485" spans="1:26">
      <c r="A2485" s="4" t="s">
        <v>2599</v>
      </c>
      <c r="B2485" s="3">
        <f>主线辅助!B2481</f>
        <v>106023168</v>
      </c>
      <c r="C2485" s="3">
        <v>8</v>
      </c>
      <c r="D2485" s="3">
        <v>112</v>
      </c>
      <c r="E2485" s="3">
        <v>3</v>
      </c>
      <c r="F2485" s="25">
        <f t="shared" si="114"/>
        <v>6870741</v>
      </c>
      <c r="G2485" s="25">
        <v>6247793</v>
      </c>
      <c r="H2485" s="26">
        <f>ROUND((F2485/4*5.5+F2485*2.7+F2485/4*10*1)*2,0)*C2485</f>
        <v>722801952</v>
      </c>
      <c r="I2485" s="26">
        <f t="shared" si="115"/>
        <v>657267824</v>
      </c>
      <c r="J2485" s="26"/>
      <c r="K2485" s="35">
        <f>MAX(G2485-MAX(G$5:G2484),0)</f>
        <v>22463</v>
      </c>
      <c r="L2485" s="35">
        <f>MAX(G$5:G2485)</f>
        <v>6247793</v>
      </c>
      <c r="M2485" s="3">
        <v>0.8</v>
      </c>
      <c r="N2485" s="38">
        <f>INT(B2485*0.2)</f>
        <v>21204633</v>
      </c>
      <c r="O2485" s="38">
        <f t="shared" si="116"/>
        <v>2603246</v>
      </c>
      <c r="P2485">
        <f>INT(L2485*2.5)</f>
        <v>15619482</v>
      </c>
      <c r="Q2485">
        <f>INT(L2485/4)</f>
        <v>1561948</v>
      </c>
      <c r="W2485" s="4" t="s">
        <v>8360</v>
      </c>
      <c r="X2485">
        <v>1</v>
      </c>
      <c r="Y2485" t="b">
        <f>IF(MOD(X2485,9)=0,N2485,IF(MOD(X2485,6)=0,N2485,IF(MOD(X2485,3)=0,N2485)))</f>
        <v>0</v>
      </c>
      <c r="Z2485" t="b">
        <f>IF(MOD(X2485,9)=0,O2485,IF(MOD(X2485,6)=0,O2485,IF(MOD(X2485,3)=0,O2485)))</f>
        <v>0</v>
      </c>
    </row>
    <row r="2486" spans="1:26">
      <c r="A2486" s="4" t="s">
        <v>2600</v>
      </c>
      <c r="B2486" s="3">
        <f>主线辅助!B2482</f>
        <v>106083268</v>
      </c>
      <c r="C2486" s="3">
        <v>8</v>
      </c>
      <c r="D2486" s="3">
        <v>112</v>
      </c>
      <c r="E2486" s="3">
        <v>3</v>
      </c>
      <c r="F2486" s="25">
        <f t="shared" si="114"/>
        <v>6874635</v>
      </c>
      <c r="G2486" s="25">
        <v>6251335</v>
      </c>
      <c r="H2486" s="26">
        <f>ROUND((F2486/4*5.5+F2486*2.7+F2486/4*10*1)*2,0)*C2486</f>
        <v>723211600</v>
      </c>
      <c r="I2486" s="26">
        <f t="shared" si="115"/>
        <v>657640440</v>
      </c>
      <c r="J2486" s="26"/>
      <c r="K2486" s="35">
        <f>MAX(G2486-MAX(G$5:G2485),0)</f>
        <v>3542</v>
      </c>
      <c r="L2486" s="35">
        <f>MAX(G$5:G2486)</f>
        <v>6251335</v>
      </c>
      <c r="M2486" s="3">
        <v>0.8</v>
      </c>
      <c r="N2486" s="38">
        <f>INT(B2486*0.2)</f>
        <v>21216653</v>
      </c>
      <c r="O2486" s="38">
        <f t="shared" si="116"/>
        <v>2604722</v>
      </c>
      <c r="P2486">
        <f>INT(L2486*2.5)</f>
        <v>15628337</v>
      </c>
      <c r="Q2486">
        <f>INT(L2486/4)</f>
        <v>1562833</v>
      </c>
      <c r="W2486" s="4" t="s">
        <v>8360</v>
      </c>
      <c r="X2486">
        <v>2</v>
      </c>
      <c r="Y2486" t="b">
        <f>IF(MOD(X2486,9)=0,N2486,IF(MOD(X2486,6)=0,N2486,IF(MOD(X2486,3)=0,N2486)))</f>
        <v>0</v>
      </c>
      <c r="Z2486" t="b">
        <f>IF(MOD(X2486,9)=0,O2486,IF(MOD(X2486,6)=0,O2486,IF(MOD(X2486,3)=0,O2486)))</f>
        <v>0</v>
      </c>
    </row>
    <row r="2487" spans="1:26">
      <c r="A2487" s="4" t="s">
        <v>2601</v>
      </c>
      <c r="B2487" s="3">
        <f>主线辅助!B2483</f>
        <v>106207906</v>
      </c>
      <c r="C2487" s="3">
        <v>8</v>
      </c>
      <c r="D2487" s="3">
        <v>112</v>
      </c>
      <c r="E2487" s="3">
        <v>3</v>
      </c>
      <c r="F2487" s="25">
        <f t="shared" si="114"/>
        <v>6882712</v>
      </c>
      <c r="G2487" s="25">
        <v>6258680</v>
      </c>
      <c r="H2487" s="26">
        <f>ROUND((F2487/4*5.5+F2487*2.7+F2487/4*10*1)*2,0)*C2487</f>
        <v>724061304</v>
      </c>
      <c r="I2487" s="26">
        <f t="shared" si="115"/>
        <v>658413136</v>
      </c>
      <c r="J2487" s="26"/>
      <c r="K2487" s="35">
        <f>MAX(G2487-MAX(G$5:G2486),0)</f>
        <v>7345</v>
      </c>
      <c r="L2487" s="35">
        <f>MAX(G$5:G2487)</f>
        <v>6258680</v>
      </c>
      <c r="M2487" s="3">
        <v>0.8</v>
      </c>
      <c r="N2487" s="38">
        <f>INT(B2487*0.2)</f>
        <v>21241581</v>
      </c>
      <c r="O2487" s="38">
        <f t="shared" si="116"/>
        <v>2607783</v>
      </c>
      <c r="P2487">
        <f>INT(L2487*2.5)</f>
        <v>15646700</v>
      </c>
      <c r="Q2487">
        <f>INT(L2487/4)</f>
        <v>1564670</v>
      </c>
      <c r="W2487" s="4" t="s">
        <v>8360</v>
      </c>
      <c r="X2487">
        <v>3</v>
      </c>
      <c r="Y2487">
        <f>IF(MOD(X2487,9)=0,N2487,IF(MOD(X2487,6)=0,N2487,IF(MOD(X2487,3)=0,N2487)))</f>
        <v>21241581</v>
      </c>
      <c r="Z2487">
        <f>IF(MOD(X2487,9)=0,O2487,IF(MOD(X2487,6)=0,O2487,IF(MOD(X2487,3)=0,O2487)))</f>
        <v>2607783</v>
      </c>
    </row>
    <row r="2488" spans="1:26">
      <c r="A2488" s="4" t="s">
        <v>2602</v>
      </c>
      <c r="B2488" s="3">
        <f>主线辅助!B2484</f>
        <v>106268067</v>
      </c>
      <c r="C2488" s="3">
        <v>8</v>
      </c>
      <c r="D2488" s="3">
        <v>112</v>
      </c>
      <c r="E2488" s="3">
        <v>3</v>
      </c>
      <c r="F2488" s="25">
        <f t="shared" si="114"/>
        <v>6886611</v>
      </c>
      <c r="G2488" s="25">
        <v>6262225</v>
      </c>
      <c r="H2488" s="26">
        <f>ROUND((F2488/4*5.5+F2488*2.7+F2488/4*10*1)*2,0)*C2488</f>
        <v>724471480</v>
      </c>
      <c r="I2488" s="26">
        <f t="shared" si="115"/>
        <v>658786072</v>
      </c>
      <c r="J2488" s="26"/>
      <c r="K2488" s="35">
        <f>MAX(G2488-MAX(G$5:G2487),0)</f>
        <v>3545</v>
      </c>
      <c r="L2488" s="35">
        <f>MAX(G$5:G2488)</f>
        <v>6262225</v>
      </c>
      <c r="M2488" s="3">
        <v>0.8</v>
      </c>
      <c r="N2488" s="38">
        <f>INT(B2488*0.2)</f>
        <v>21253613</v>
      </c>
      <c r="O2488" s="38">
        <f t="shared" si="116"/>
        <v>2609260</v>
      </c>
      <c r="P2488">
        <f>INT(L2488*2.5)</f>
        <v>15655562</v>
      </c>
      <c r="Q2488">
        <f>INT(L2488/4)</f>
        <v>1565556</v>
      </c>
      <c r="W2488" s="4" t="s">
        <v>8360</v>
      </c>
      <c r="X2488">
        <v>4</v>
      </c>
      <c r="Y2488" t="b">
        <f>IF(MOD(X2488,9)=0,N2488,IF(MOD(X2488,6)=0,N2488,IF(MOD(X2488,3)=0,N2488)))</f>
        <v>0</v>
      </c>
      <c r="Z2488" t="b">
        <f>IF(MOD(X2488,9)=0,O2488,IF(MOD(X2488,6)=0,O2488,IF(MOD(X2488,3)=0,O2488)))</f>
        <v>0</v>
      </c>
    </row>
    <row r="2489" spans="1:26">
      <c r="A2489" s="4" t="s">
        <v>2603</v>
      </c>
      <c r="B2489" s="3">
        <f>主线辅助!B2485</f>
        <v>106328235</v>
      </c>
      <c r="C2489" s="3">
        <v>8</v>
      </c>
      <c r="D2489" s="3">
        <v>112</v>
      </c>
      <c r="E2489" s="3">
        <v>3</v>
      </c>
      <c r="F2489" s="25">
        <f t="shared" si="114"/>
        <v>6890510</v>
      </c>
      <c r="G2489" s="25">
        <v>6265770</v>
      </c>
      <c r="H2489" s="26">
        <f>ROUND((F2489/4*5.5+F2489*2.7+F2489/4*10*1)*2,0)*C2489</f>
        <v>724881656</v>
      </c>
      <c r="I2489" s="26">
        <f t="shared" si="115"/>
        <v>659159008</v>
      </c>
      <c r="J2489" s="26"/>
      <c r="K2489" s="35">
        <f>MAX(G2489-MAX(G$5:G2488),0)</f>
        <v>3545</v>
      </c>
      <c r="L2489" s="35">
        <f>MAX(G$5:G2489)</f>
        <v>6265770</v>
      </c>
      <c r="M2489" s="3">
        <v>0.8</v>
      </c>
      <c r="N2489" s="38">
        <f>INT(B2489*0.2)</f>
        <v>21265647</v>
      </c>
      <c r="O2489" s="38">
        <f t="shared" si="116"/>
        <v>2610737</v>
      </c>
      <c r="P2489">
        <f>INT(L2489*2.5)</f>
        <v>15664425</v>
      </c>
      <c r="Q2489">
        <f>INT(L2489/4)</f>
        <v>1566442</v>
      </c>
      <c r="W2489" s="4" t="s">
        <v>8360</v>
      </c>
      <c r="X2489">
        <v>5</v>
      </c>
      <c r="Y2489" t="b">
        <f>IF(MOD(X2489,9)=0,N2489,IF(MOD(X2489,6)=0,N2489,IF(MOD(X2489,3)=0,N2489)))</f>
        <v>0</v>
      </c>
      <c r="Z2489" t="b">
        <f>IF(MOD(X2489,9)=0,O2489,IF(MOD(X2489,6)=0,O2489,IF(MOD(X2489,3)=0,O2489)))</f>
        <v>0</v>
      </c>
    </row>
    <row r="2490" spans="1:26">
      <c r="A2490" s="4" t="s">
        <v>2604</v>
      </c>
      <c r="B2490" s="3">
        <f>主线辅助!B2486</f>
        <v>106453085</v>
      </c>
      <c r="C2490" s="3">
        <v>8</v>
      </c>
      <c r="D2490" s="3">
        <v>112</v>
      </c>
      <c r="E2490" s="3">
        <v>3</v>
      </c>
      <c r="F2490" s="25">
        <f t="shared" si="114"/>
        <v>6898601</v>
      </c>
      <c r="G2490" s="25">
        <v>6273128</v>
      </c>
      <c r="H2490" s="26">
        <f>ROUND((F2490/4*5.5+F2490*2.7+F2490/4*10*1)*2,0)*C2490</f>
        <v>725732824</v>
      </c>
      <c r="I2490" s="26">
        <f t="shared" si="115"/>
        <v>659933064</v>
      </c>
      <c r="J2490" s="26"/>
      <c r="K2490" s="35">
        <f>MAX(G2490-MAX(G$5:G2489),0)</f>
        <v>7358</v>
      </c>
      <c r="L2490" s="35">
        <f>MAX(G$5:G2490)</f>
        <v>6273128</v>
      </c>
      <c r="M2490" s="3">
        <v>0.8</v>
      </c>
      <c r="N2490" s="38">
        <f>INT(B2490*0.2)</f>
        <v>21290617</v>
      </c>
      <c r="O2490" s="38">
        <f t="shared" si="116"/>
        <v>2613803</v>
      </c>
      <c r="P2490">
        <f>INT(L2490*2.5)</f>
        <v>15682820</v>
      </c>
      <c r="Q2490">
        <f>INT(L2490/4)</f>
        <v>1568282</v>
      </c>
      <c r="W2490" s="4" t="s">
        <v>8360</v>
      </c>
      <c r="X2490">
        <v>6</v>
      </c>
      <c r="Y2490">
        <f>IF(MOD(X2490,9)=0,N2490,IF(MOD(X2490,6)=0,N2490,IF(MOD(X2490,3)=0,N2490)))</f>
        <v>21290617</v>
      </c>
      <c r="Z2490">
        <f>IF(MOD(X2490,9)=0,O2490,IF(MOD(X2490,6)=0,O2490,IF(MOD(X2490,3)=0,O2490)))</f>
        <v>2613803</v>
      </c>
    </row>
    <row r="2491" spans="1:26">
      <c r="A2491" s="4" t="s">
        <v>2605</v>
      </c>
      <c r="B2491" s="3">
        <f>主线辅助!B2487</f>
        <v>106513309</v>
      </c>
      <c r="C2491" s="3">
        <v>8</v>
      </c>
      <c r="D2491" s="3">
        <v>112</v>
      </c>
      <c r="E2491" s="3">
        <v>3</v>
      </c>
      <c r="F2491" s="25">
        <f t="shared" si="114"/>
        <v>6902504</v>
      </c>
      <c r="G2491" s="25">
        <v>6276677</v>
      </c>
      <c r="H2491" s="26">
        <f>ROUND((F2491/4*5.5+F2491*2.7+F2491/4*10*1)*2,0)*C2491</f>
        <v>726143424</v>
      </c>
      <c r="I2491" s="26">
        <f t="shared" si="115"/>
        <v>660306424</v>
      </c>
      <c r="J2491" s="26"/>
      <c r="K2491" s="35">
        <f>MAX(G2491-MAX(G$5:G2490),0)</f>
        <v>3549</v>
      </c>
      <c r="L2491" s="35">
        <f>MAX(G$5:G2491)</f>
        <v>6276677</v>
      </c>
      <c r="M2491" s="3">
        <v>0.8</v>
      </c>
      <c r="N2491" s="38">
        <f>INT(B2491*0.2)</f>
        <v>21302661</v>
      </c>
      <c r="O2491" s="38">
        <f t="shared" si="116"/>
        <v>2615281</v>
      </c>
      <c r="P2491">
        <f>INT(L2491*2.5)</f>
        <v>15691692</v>
      </c>
      <c r="Q2491">
        <f>INT(L2491/4)</f>
        <v>1569169</v>
      </c>
      <c r="W2491" s="4" t="s">
        <v>8360</v>
      </c>
      <c r="X2491">
        <v>7</v>
      </c>
      <c r="Y2491" t="b">
        <f>IF(MOD(X2491,9)=0,N2491,IF(MOD(X2491,6)=0,N2491,IF(MOD(X2491,3)=0,N2491)))</f>
        <v>0</v>
      </c>
      <c r="Z2491" t="b">
        <f>IF(MOD(X2491,9)=0,O2491,IF(MOD(X2491,6)=0,O2491,IF(MOD(X2491,3)=0,O2491)))</f>
        <v>0</v>
      </c>
    </row>
    <row r="2492" spans="1:26">
      <c r="A2492" s="4" t="s">
        <v>2606</v>
      </c>
      <c r="B2492" s="3">
        <f>主线辅助!B2488</f>
        <v>106573535</v>
      </c>
      <c r="C2492" s="3">
        <v>8</v>
      </c>
      <c r="D2492" s="3">
        <v>112</v>
      </c>
      <c r="E2492" s="3">
        <v>3</v>
      </c>
      <c r="F2492" s="25">
        <f t="shared" si="114"/>
        <v>6906407</v>
      </c>
      <c r="G2492" s="25">
        <v>6280226</v>
      </c>
      <c r="H2492" s="26">
        <f>ROUND((F2492/4*5.5+F2492*2.7+F2492/4*10*1)*2,0)*C2492</f>
        <v>726554016</v>
      </c>
      <c r="I2492" s="26">
        <f t="shared" si="115"/>
        <v>660679776</v>
      </c>
      <c r="J2492" s="26"/>
      <c r="K2492" s="35">
        <f>MAX(G2492-MAX(G$5:G2491),0)</f>
        <v>3549</v>
      </c>
      <c r="L2492" s="35">
        <f>MAX(G$5:G2492)</f>
        <v>6280226</v>
      </c>
      <c r="M2492" s="3">
        <v>0.8</v>
      </c>
      <c r="N2492" s="38">
        <f>INT(B2492*0.2)</f>
        <v>21314707</v>
      </c>
      <c r="O2492" s="38">
        <f t="shared" si="116"/>
        <v>2616760</v>
      </c>
      <c r="P2492">
        <f>INT(L2492*2.5)</f>
        <v>15700565</v>
      </c>
      <c r="Q2492">
        <f>INT(L2492/4)</f>
        <v>1570056</v>
      </c>
      <c r="W2492" s="4" t="s">
        <v>8360</v>
      </c>
      <c r="X2492">
        <v>8</v>
      </c>
      <c r="Y2492" t="b">
        <f>IF(MOD(X2492,9)=0,N2492,IF(MOD(X2492,6)=0,N2492,IF(MOD(X2492,3)=0,N2492)))</f>
        <v>0</v>
      </c>
      <c r="Z2492" t="b">
        <f>IF(MOD(X2492,9)=0,O2492,IF(MOD(X2492,6)=0,O2492,IF(MOD(X2492,3)=0,O2492)))</f>
        <v>0</v>
      </c>
    </row>
    <row r="2493" spans="1:26">
      <c r="A2493" s="4" t="s">
        <v>2607</v>
      </c>
      <c r="B2493" s="3">
        <f>主线辅助!B2489</f>
        <v>106698597</v>
      </c>
      <c r="C2493" s="3">
        <v>8</v>
      </c>
      <c r="D2493" s="3">
        <v>112</v>
      </c>
      <c r="E2493" s="3">
        <v>3</v>
      </c>
      <c r="F2493" s="25">
        <f t="shared" si="114"/>
        <v>6914511</v>
      </c>
      <c r="G2493" s="25">
        <v>6287595</v>
      </c>
      <c r="H2493" s="26">
        <f>ROUND((F2493/4*5.5+F2493*2.7+F2493/4*10*1)*2,0)*C2493</f>
        <v>727406560</v>
      </c>
      <c r="I2493" s="26">
        <f t="shared" si="115"/>
        <v>661454992</v>
      </c>
      <c r="J2493" s="26"/>
      <c r="K2493" s="35">
        <f>MAX(G2493-MAX(G$5:G2492),0)</f>
        <v>7369</v>
      </c>
      <c r="L2493" s="35">
        <f>MAX(G$5:G2493)</f>
        <v>6287595</v>
      </c>
      <c r="M2493" s="3">
        <v>0.8</v>
      </c>
      <c r="N2493" s="38">
        <f>INT(B2493*0.2)</f>
        <v>21339719</v>
      </c>
      <c r="O2493" s="38">
        <f t="shared" si="116"/>
        <v>2619830</v>
      </c>
      <c r="P2493">
        <f>INT(L2493*2.5)</f>
        <v>15718987</v>
      </c>
      <c r="Q2493">
        <f>INT(L2493/4)</f>
        <v>1571898</v>
      </c>
      <c r="W2493" s="4" t="s">
        <v>8360</v>
      </c>
      <c r="X2493">
        <v>9</v>
      </c>
      <c r="Y2493">
        <f>IF(MOD(X2493,9)=0,N2493,IF(MOD(X2493,6)=0,N2493,IF(MOD(X2493,3)=0,N2493)))</f>
        <v>21339719</v>
      </c>
      <c r="Z2493">
        <f>IF(MOD(X2493,9)=0,O2493,IF(MOD(X2493,6)=0,O2493,IF(MOD(X2493,3)=0,O2493)))</f>
        <v>2619830</v>
      </c>
    </row>
    <row r="2494" spans="1:26">
      <c r="A2494" s="4" t="s">
        <v>505</v>
      </c>
      <c r="B2494" s="3">
        <f>主线辅助!B2490</f>
        <v>106758888</v>
      </c>
      <c r="C2494" s="3">
        <v>8</v>
      </c>
      <c r="D2494" s="3">
        <v>112</v>
      </c>
      <c r="E2494" s="3">
        <v>3</v>
      </c>
      <c r="F2494" s="25">
        <f t="shared" si="114"/>
        <v>6918418</v>
      </c>
      <c r="G2494" s="25">
        <v>6291148</v>
      </c>
      <c r="H2494" s="26">
        <f>ROUND((F2494/4*5.5+F2494*2.7+F2494/4*10*1)*2,0)*C2494</f>
        <v>727817576</v>
      </c>
      <c r="I2494" s="26">
        <f t="shared" si="115"/>
        <v>661828768</v>
      </c>
      <c r="J2494" s="26"/>
      <c r="K2494" s="35">
        <f>MAX(G2494-MAX(G$5:G2493),0)</f>
        <v>3553</v>
      </c>
      <c r="L2494" s="35">
        <f>MAX(G$5:G2494)</f>
        <v>6291148</v>
      </c>
      <c r="M2494" s="3">
        <v>0.8</v>
      </c>
      <c r="N2494" s="38">
        <f>INT(B2494*0.2)</f>
        <v>21351777</v>
      </c>
      <c r="O2494" s="38">
        <f t="shared" si="116"/>
        <v>2621311</v>
      </c>
      <c r="P2494">
        <f>INT(L2494*2.5)</f>
        <v>15727870</v>
      </c>
      <c r="Q2494">
        <f>INT(L2494/4)</f>
        <v>1572787</v>
      </c>
      <c r="W2494" s="4" t="s">
        <v>8360</v>
      </c>
      <c r="X2494">
        <v>10</v>
      </c>
      <c r="Y2494" t="b">
        <f>IF(MOD(X2494,9)=0,N2494,IF(MOD(X2494,6)=0,N2494,IF(MOD(X2494,3)=0,N2494)))</f>
        <v>0</v>
      </c>
      <c r="Z2494" t="b">
        <f>IF(MOD(X2494,9)=0,O2494,IF(MOD(X2494,6)=0,O2494,IF(MOD(X2494,3)=0,O2494)))</f>
        <v>0</v>
      </c>
    </row>
    <row r="2495" spans="1:26">
      <c r="A2495" s="4" t="s">
        <v>2608</v>
      </c>
      <c r="B2495" s="3">
        <f>主线辅助!B2491</f>
        <v>107142173</v>
      </c>
      <c r="C2495" s="3">
        <v>8</v>
      </c>
      <c r="D2495" s="3">
        <v>112</v>
      </c>
      <c r="E2495" s="3">
        <v>3</v>
      </c>
      <c r="F2495" s="25">
        <f t="shared" si="114"/>
        <v>6943257</v>
      </c>
      <c r="G2495" s="25">
        <v>6313735</v>
      </c>
      <c r="H2495" s="26">
        <f>ROUND((F2495/4*5.5+F2495*2.7+F2495/4*10*1)*2,0)*C2495</f>
        <v>730430640</v>
      </c>
      <c r="I2495" s="26">
        <f t="shared" si="115"/>
        <v>664204920</v>
      </c>
      <c r="J2495" s="26"/>
      <c r="K2495" s="35">
        <f>MAX(G2495-MAX(G$5:G2494),0)</f>
        <v>22587</v>
      </c>
      <c r="L2495" s="35">
        <f>MAX(G$5:G2495)</f>
        <v>6313735</v>
      </c>
      <c r="M2495" s="3">
        <v>0.8</v>
      </c>
      <c r="N2495" s="38">
        <f>INT(B2495*0.2)</f>
        <v>21428434</v>
      </c>
      <c r="O2495" s="38">
        <f t="shared" si="116"/>
        <v>2630722</v>
      </c>
      <c r="P2495">
        <f>INT(L2495*2.5)</f>
        <v>15784337</v>
      </c>
      <c r="Q2495">
        <f>INT(L2495/4)</f>
        <v>1578433</v>
      </c>
      <c r="W2495" s="4" t="s">
        <v>8361</v>
      </c>
      <c r="X2495">
        <v>1</v>
      </c>
      <c r="Y2495" t="b">
        <f>IF(MOD(X2495,9)=0,N2495,IF(MOD(X2495,6)=0,N2495,IF(MOD(X2495,3)=0,N2495)))</f>
        <v>0</v>
      </c>
      <c r="Z2495" t="b">
        <f>IF(MOD(X2495,9)=0,O2495,IF(MOD(X2495,6)=0,O2495,IF(MOD(X2495,3)=0,O2495)))</f>
        <v>0</v>
      </c>
    </row>
    <row r="2496" spans="1:26">
      <c r="A2496" s="4" t="s">
        <v>2609</v>
      </c>
      <c r="B2496" s="3">
        <f>主线辅助!B2492</f>
        <v>107202528</v>
      </c>
      <c r="C2496" s="3">
        <v>8</v>
      </c>
      <c r="D2496" s="3">
        <v>112</v>
      </c>
      <c r="E2496" s="3">
        <v>3</v>
      </c>
      <c r="F2496" s="25">
        <f t="shared" si="114"/>
        <v>6947168</v>
      </c>
      <c r="G2496" s="25">
        <v>6317291</v>
      </c>
      <c r="H2496" s="26">
        <f>ROUND((F2496/4*5.5+F2496*2.7+F2496/4*10*1)*2,0)*C2496</f>
        <v>730842072</v>
      </c>
      <c r="I2496" s="26">
        <f t="shared" si="115"/>
        <v>664579016</v>
      </c>
      <c r="J2496" s="26"/>
      <c r="K2496" s="35">
        <f>MAX(G2496-MAX(G$5:G2495),0)</f>
        <v>3556</v>
      </c>
      <c r="L2496" s="35">
        <f>MAX(G$5:G2496)</f>
        <v>6317291</v>
      </c>
      <c r="M2496" s="3">
        <v>0.8</v>
      </c>
      <c r="N2496" s="38">
        <f>INT(B2496*0.2)</f>
        <v>21440505</v>
      </c>
      <c r="O2496" s="38">
        <f t="shared" si="116"/>
        <v>2632203</v>
      </c>
      <c r="P2496">
        <f>INT(L2496*2.5)</f>
        <v>15793227</v>
      </c>
      <c r="Q2496">
        <f>INT(L2496/4)</f>
        <v>1579322</v>
      </c>
      <c r="W2496" s="4" t="s">
        <v>8361</v>
      </c>
      <c r="X2496">
        <v>2</v>
      </c>
      <c r="Y2496" t="b">
        <f>IF(MOD(X2496,9)=0,N2496,IF(MOD(X2496,6)=0,N2496,IF(MOD(X2496,3)=0,N2496)))</f>
        <v>0</v>
      </c>
      <c r="Z2496" t="b">
        <f>IF(MOD(X2496,9)=0,O2496,IF(MOD(X2496,6)=0,O2496,IF(MOD(X2496,3)=0,O2496)))</f>
        <v>0</v>
      </c>
    </row>
    <row r="2497" spans="1:26">
      <c r="A2497" s="4" t="s">
        <v>2610</v>
      </c>
      <c r="B2497" s="3">
        <f>主线辅助!B2493</f>
        <v>107327914</v>
      </c>
      <c r="C2497" s="3">
        <v>8</v>
      </c>
      <c r="D2497" s="3">
        <v>112</v>
      </c>
      <c r="E2497" s="3">
        <v>3</v>
      </c>
      <c r="F2497" s="25">
        <f t="shared" si="114"/>
        <v>6955293</v>
      </c>
      <c r="G2497" s="25">
        <v>6324680</v>
      </c>
      <c r="H2497" s="26">
        <f>ROUND((F2497/4*5.5+F2497*2.7+F2497/4*10*1)*2,0)*C2497</f>
        <v>731696824</v>
      </c>
      <c r="I2497" s="26">
        <f t="shared" si="115"/>
        <v>665356336</v>
      </c>
      <c r="J2497" s="26"/>
      <c r="K2497" s="35">
        <f>MAX(G2497-MAX(G$5:G2496),0)</f>
        <v>7389</v>
      </c>
      <c r="L2497" s="35">
        <f>MAX(G$5:G2497)</f>
        <v>6324680</v>
      </c>
      <c r="M2497" s="3">
        <v>0.8</v>
      </c>
      <c r="N2497" s="38">
        <f>INT(B2497*0.2)</f>
        <v>21465582</v>
      </c>
      <c r="O2497" s="38">
        <f t="shared" si="116"/>
        <v>2635283</v>
      </c>
      <c r="P2497">
        <f>INT(L2497*2.5)</f>
        <v>15811700</v>
      </c>
      <c r="Q2497">
        <f>INT(L2497/4)</f>
        <v>1581170</v>
      </c>
      <c r="W2497" s="4" t="s">
        <v>8361</v>
      </c>
      <c r="X2497">
        <v>3</v>
      </c>
      <c r="Y2497">
        <f>IF(MOD(X2497,9)=0,N2497,IF(MOD(X2497,6)=0,N2497,IF(MOD(X2497,3)=0,N2497)))</f>
        <v>21465582</v>
      </c>
      <c r="Z2497">
        <f>IF(MOD(X2497,9)=0,O2497,IF(MOD(X2497,6)=0,O2497,IF(MOD(X2497,3)=0,O2497)))</f>
        <v>2635283</v>
      </c>
    </row>
    <row r="2498" spans="1:26">
      <c r="A2498" s="4" t="s">
        <v>2611</v>
      </c>
      <c r="B2498" s="3">
        <f>主线辅助!B2494</f>
        <v>107388334</v>
      </c>
      <c r="C2498" s="3">
        <v>8</v>
      </c>
      <c r="D2498" s="3">
        <v>112</v>
      </c>
      <c r="E2498" s="3">
        <v>3</v>
      </c>
      <c r="F2498" s="25">
        <f t="shared" si="114"/>
        <v>6959209</v>
      </c>
      <c r="G2498" s="25">
        <v>6328241</v>
      </c>
      <c r="H2498" s="26">
        <f>ROUND((F2498/4*5.5+F2498*2.7+F2498/4*10*1)*2,0)*C2498</f>
        <v>732108784</v>
      </c>
      <c r="I2498" s="26">
        <f t="shared" si="115"/>
        <v>665730952</v>
      </c>
      <c r="J2498" s="26"/>
      <c r="K2498" s="35">
        <f>MAX(G2498-MAX(G$5:G2497),0)</f>
        <v>3561</v>
      </c>
      <c r="L2498" s="35">
        <f>MAX(G$5:G2498)</f>
        <v>6328241</v>
      </c>
      <c r="M2498" s="3">
        <v>0.8</v>
      </c>
      <c r="N2498" s="38">
        <f>INT(B2498*0.2)</f>
        <v>21477666</v>
      </c>
      <c r="O2498" s="38">
        <f t="shared" si="116"/>
        <v>2636766</v>
      </c>
      <c r="P2498">
        <f>INT(L2498*2.5)</f>
        <v>15820602</v>
      </c>
      <c r="Q2498">
        <f>INT(L2498/4)</f>
        <v>1582060</v>
      </c>
      <c r="W2498" s="4" t="s">
        <v>8361</v>
      </c>
      <c r="X2498">
        <v>4</v>
      </c>
      <c r="Y2498" t="b">
        <f>IF(MOD(X2498,9)=0,N2498,IF(MOD(X2498,6)=0,N2498,IF(MOD(X2498,3)=0,N2498)))</f>
        <v>0</v>
      </c>
      <c r="Z2498" t="b">
        <f>IF(MOD(X2498,9)=0,O2498,IF(MOD(X2498,6)=0,O2498,IF(MOD(X2498,3)=0,O2498)))</f>
        <v>0</v>
      </c>
    </row>
    <row r="2499" spans="1:26">
      <c r="A2499" s="4" t="s">
        <v>2612</v>
      </c>
      <c r="B2499" s="3">
        <f>主线辅助!B2495</f>
        <v>107448763</v>
      </c>
      <c r="C2499" s="3">
        <v>8</v>
      </c>
      <c r="D2499" s="3">
        <v>112</v>
      </c>
      <c r="E2499" s="3">
        <v>3</v>
      </c>
      <c r="F2499" s="25">
        <f t="shared" si="114"/>
        <v>6963125</v>
      </c>
      <c r="G2499" s="25">
        <v>6331802</v>
      </c>
      <c r="H2499" s="26">
        <f>ROUND((F2499/4*5.5+F2499*2.7+F2499/4*10*1)*2,0)*C2499</f>
        <v>732520752</v>
      </c>
      <c r="I2499" s="26">
        <f t="shared" si="115"/>
        <v>666105568</v>
      </c>
      <c r="J2499" s="26"/>
      <c r="K2499" s="35">
        <f>MAX(G2499-MAX(G$5:G2498),0)</f>
        <v>3561</v>
      </c>
      <c r="L2499" s="35">
        <f>MAX(G$5:G2499)</f>
        <v>6331802</v>
      </c>
      <c r="M2499" s="3">
        <v>0.8</v>
      </c>
      <c r="N2499" s="38">
        <f>INT(B2499*0.2)</f>
        <v>21489752</v>
      </c>
      <c r="O2499" s="38">
        <f t="shared" si="116"/>
        <v>2638250</v>
      </c>
      <c r="P2499">
        <f>INT(L2499*2.5)</f>
        <v>15829505</v>
      </c>
      <c r="Q2499">
        <f>INT(L2499/4)</f>
        <v>1582950</v>
      </c>
      <c r="W2499" s="4" t="s">
        <v>8361</v>
      </c>
      <c r="X2499">
        <v>5</v>
      </c>
      <c r="Y2499" t="b">
        <f>IF(MOD(X2499,9)=0,N2499,IF(MOD(X2499,6)=0,N2499,IF(MOD(X2499,3)=0,N2499)))</f>
        <v>0</v>
      </c>
      <c r="Z2499" t="b">
        <f>IF(MOD(X2499,9)=0,O2499,IF(MOD(X2499,6)=0,O2499,IF(MOD(X2499,3)=0,O2499)))</f>
        <v>0</v>
      </c>
    </row>
    <row r="2500" spans="1:26">
      <c r="A2500" s="4" t="s">
        <v>2613</v>
      </c>
      <c r="B2500" s="3">
        <f>主线辅助!B2496</f>
        <v>107574374</v>
      </c>
      <c r="C2500" s="3">
        <v>8</v>
      </c>
      <c r="D2500" s="3">
        <v>112</v>
      </c>
      <c r="E2500" s="3">
        <v>3</v>
      </c>
      <c r="F2500" s="25">
        <f t="shared" si="114"/>
        <v>6971265</v>
      </c>
      <c r="G2500" s="25">
        <v>6339204</v>
      </c>
      <c r="H2500" s="26">
        <f>ROUND((F2500/4*5.5+F2500*2.7+F2500/4*10*1)*2,0)*C2500</f>
        <v>733377080</v>
      </c>
      <c r="I2500" s="26">
        <f t="shared" si="115"/>
        <v>666884264</v>
      </c>
      <c r="J2500" s="26"/>
      <c r="K2500" s="35">
        <f>MAX(G2500-MAX(G$5:G2499),0)</f>
        <v>7402</v>
      </c>
      <c r="L2500" s="35">
        <f>MAX(G$5:G2500)</f>
        <v>6339204</v>
      </c>
      <c r="M2500" s="3">
        <v>0.8</v>
      </c>
      <c r="N2500" s="38">
        <f>INT(B2500*0.2)</f>
        <v>21514874</v>
      </c>
      <c r="O2500" s="38">
        <f t="shared" si="116"/>
        <v>2641335</v>
      </c>
      <c r="P2500">
        <f>INT(L2500*2.5)</f>
        <v>15848010</v>
      </c>
      <c r="Q2500">
        <f>INT(L2500/4)</f>
        <v>1584801</v>
      </c>
      <c r="W2500" s="4" t="s">
        <v>8361</v>
      </c>
      <c r="X2500">
        <v>6</v>
      </c>
      <c r="Y2500">
        <f>IF(MOD(X2500,9)=0,N2500,IF(MOD(X2500,6)=0,N2500,IF(MOD(X2500,3)=0,N2500)))</f>
        <v>21514874</v>
      </c>
      <c r="Z2500">
        <f>IF(MOD(X2500,9)=0,O2500,IF(MOD(X2500,6)=0,O2500,IF(MOD(X2500,3)=0,O2500)))</f>
        <v>2641335</v>
      </c>
    </row>
    <row r="2501" spans="1:26">
      <c r="A2501" s="4" t="s">
        <v>2614</v>
      </c>
      <c r="B2501" s="3">
        <f>主线辅助!B2497</f>
        <v>107634865</v>
      </c>
      <c r="C2501" s="3">
        <v>8</v>
      </c>
      <c r="D2501" s="3">
        <v>112</v>
      </c>
      <c r="E2501" s="3">
        <v>3</v>
      </c>
      <c r="F2501" s="25">
        <f t="shared" si="114"/>
        <v>6975185</v>
      </c>
      <c r="G2501" s="25">
        <v>6342768</v>
      </c>
      <c r="H2501" s="26">
        <f>ROUND((F2501/4*5.5+F2501*2.7+F2501/4*10*1)*2,0)*C2501</f>
        <v>733789464</v>
      </c>
      <c r="I2501" s="26">
        <f t="shared" si="115"/>
        <v>667259192</v>
      </c>
      <c r="J2501" s="26"/>
      <c r="K2501" s="35">
        <f>MAX(G2501-MAX(G$5:G2500),0)</f>
        <v>3564</v>
      </c>
      <c r="L2501" s="35">
        <f>MAX(G$5:G2501)</f>
        <v>6342768</v>
      </c>
      <c r="M2501" s="3">
        <v>0.8</v>
      </c>
      <c r="N2501" s="38">
        <f>INT(B2501*0.2)</f>
        <v>21526973</v>
      </c>
      <c r="O2501" s="38">
        <f t="shared" si="116"/>
        <v>2642820</v>
      </c>
      <c r="P2501">
        <f>INT(L2501*2.5)</f>
        <v>15856920</v>
      </c>
      <c r="Q2501">
        <f>INT(L2501/4)</f>
        <v>1585692</v>
      </c>
      <c r="W2501" s="4" t="s">
        <v>8361</v>
      </c>
      <c r="X2501">
        <v>7</v>
      </c>
      <c r="Y2501" t="b">
        <f>IF(MOD(X2501,9)=0,N2501,IF(MOD(X2501,6)=0,N2501,IF(MOD(X2501,3)=0,N2501)))</f>
        <v>0</v>
      </c>
      <c r="Z2501" t="b">
        <f>IF(MOD(X2501,9)=0,O2501,IF(MOD(X2501,6)=0,O2501,IF(MOD(X2501,3)=0,O2501)))</f>
        <v>0</v>
      </c>
    </row>
    <row r="2502" spans="1:26">
      <c r="A2502" s="4" t="s">
        <v>2615</v>
      </c>
      <c r="B2502" s="3">
        <f>主线辅助!B2498</f>
        <v>107695362</v>
      </c>
      <c r="C2502" s="3">
        <v>8</v>
      </c>
      <c r="D2502" s="3">
        <v>112</v>
      </c>
      <c r="E2502" s="3">
        <v>3</v>
      </c>
      <c r="F2502" s="25">
        <f t="shared" ref="F2502:F2565" si="117">INT(B2502/(5-1.9)/C2502/(D2502/2.7)*100/1.5)</f>
        <v>6979106</v>
      </c>
      <c r="G2502" s="25">
        <v>6346333</v>
      </c>
      <c r="H2502" s="26">
        <f>ROUND((F2502/4*5.5+F2502*2.7+F2502/4*10*1)*2,0)*C2502</f>
        <v>734201952</v>
      </c>
      <c r="I2502" s="26">
        <f t="shared" ref="I2502:I2565" si="118">ROUND((G2502/4*5.5+G2502*2.7+G2502/4*10*1)*2,0)*C2502</f>
        <v>667634232</v>
      </c>
      <c r="J2502" s="26"/>
      <c r="K2502" s="35">
        <f>MAX(G2502-MAX(G$5:G2501),0)</f>
        <v>3565</v>
      </c>
      <c r="L2502" s="35">
        <f>MAX(G$5:G2502)</f>
        <v>6346333</v>
      </c>
      <c r="M2502" s="3">
        <v>0.8</v>
      </c>
      <c r="N2502" s="38">
        <f>INT(B2502*0.2)</f>
        <v>21539072</v>
      </c>
      <c r="O2502" s="38">
        <f t="shared" ref="O2502:O2565" si="119">INT((P2502/15)+Q2502)</f>
        <v>2644305</v>
      </c>
      <c r="P2502">
        <f>INT(L2502*2.5)</f>
        <v>15865832</v>
      </c>
      <c r="Q2502">
        <f>INT(L2502/4)</f>
        <v>1586583</v>
      </c>
      <c r="W2502" s="4" t="s">
        <v>8361</v>
      </c>
      <c r="X2502">
        <v>8</v>
      </c>
      <c r="Y2502" t="b">
        <f>IF(MOD(X2502,9)=0,N2502,IF(MOD(X2502,6)=0,N2502,IF(MOD(X2502,3)=0,N2502)))</f>
        <v>0</v>
      </c>
      <c r="Z2502" t="b">
        <f>IF(MOD(X2502,9)=0,O2502,IF(MOD(X2502,6)=0,O2502,IF(MOD(X2502,3)=0,O2502)))</f>
        <v>0</v>
      </c>
    </row>
    <row r="2503" spans="1:26">
      <c r="A2503" s="4" t="s">
        <v>2616</v>
      </c>
      <c r="B2503" s="3">
        <f>主线辅助!B2499</f>
        <v>107821185</v>
      </c>
      <c r="C2503" s="3">
        <v>8</v>
      </c>
      <c r="D2503" s="3">
        <v>112</v>
      </c>
      <c r="E2503" s="3">
        <v>3</v>
      </c>
      <c r="F2503" s="25">
        <f t="shared" si="117"/>
        <v>6987259</v>
      </c>
      <c r="G2503" s="25">
        <v>6353748</v>
      </c>
      <c r="H2503" s="26">
        <f>ROUND((F2503/4*5.5+F2503*2.7+F2503/4*10*1)*2,0)*C2503</f>
        <v>735059648</v>
      </c>
      <c r="I2503" s="26">
        <f t="shared" si="118"/>
        <v>668414288</v>
      </c>
      <c r="J2503" s="26"/>
      <c r="K2503" s="35">
        <f>MAX(G2503-MAX(G$5:G2502),0)</f>
        <v>7415</v>
      </c>
      <c r="L2503" s="35">
        <f>MAX(G$5:G2503)</f>
        <v>6353748</v>
      </c>
      <c r="M2503" s="3">
        <v>0.8</v>
      </c>
      <c r="N2503" s="38">
        <f>INT(B2503*0.2)</f>
        <v>21564237</v>
      </c>
      <c r="O2503" s="38">
        <f t="shared" si="119"/>
        <v>2647395</v>
      </c>
      <c r="P2503">
        <f>INT(L2503*2.5)</f>
        <v>15884370</v>
      </c>
      <c r="Q2503">
        <f>INT(L2503/4)</f>
        <v>1588437</v>
      </c>
      <c r="W2503" s="4" t="s">
        <v>8361</v>
      </c>
      <c r="X2503">
        <v>9</v>
      </c>
      <c r="Y2503">
        <f>IF(MOD(X2503,9)=0,N2503,IF(MOD(X2503,6)=0,N2503,IF(MOD(X2503,3)=0,N2503)))</f>
        <v>21564237</v>
      </c>
      <c r="Z2503">
        <f>IF(MOD(X2503,9)=0,O2503,IF(MOD(X2503,6)=0,O2503,IF(MOD(X2503,3)=0,O2503)))</f>
        <v>2647395</v>
      </c>
    </row>
    <row r="2504" spans="1:26">
      <c r="A2504" s="4" t="s">
        <v>507</v>
      </c>
      <c r="B2504" s="3">
        <f>主线辅助!B2500</f>
        <v>107881747</v>
      </c>
      <c r="C2504" s="3">
        <v>8</v>
      </c>
      <c r="D2504" s="3">
        <v>112</v>
      </c>
      <c r="E2504" s="3">
        <v>3</v>
      </c>
      <c r="F2504" s="25">
        <f t="shared" si="117"/>
        <v>6991184</v>
      </c>
      <c r="G2504" s="25">
        <v>6357317</v>
      </c>
      <c r="H2504" s="26">
        <f>ROUND((F2504/4*5.5+F2504*2.7+F2504/4*10*1)*2,0)*C2504</f>
        <v>735472560</v>
      </c>
      <c r="I2504" s="26">
        <f t="shared" si="118"/>
        <v>668789752</v>
      </c>
      <c r="J2504" s="26"/>
      <c r="K2504" s="35">
        <f>MAX(G2504-MAX(G$5:G2503),0)</f>
        <v>3569</v>
      </c>
      <c r="L2504" s="35">
        <f>MAX(G$5:G2504)</f>
        <v>6357317</v>
      </c>
      <c r="M2504" s="3">
        <v>0.8</v>
      </c>
      <c r="N2504" s="38">
        <f>INT(B2504*0.2)</f>
        <v>21576349</v>
      </c>
      <c r="O2504" s="38">
        <f t="shared" si="119"/>
        <v>2648881</v>
      </c>
      <c r="P2504">
        <f>INT(L2504*2.5)</f>
        <v>15893292</v>
      </c>
      <c r="Q2504">
        <f>INT(L2504/4)</f>
        <v>1589329</v>
      </c>
      <c r="W2504" s="4" t="s">
        <v>8361</v>
      </c>
      <c r="X2504">
        <v>10</v>
      </c>
      <c r="Y2504" t="b">
        <f>IF(MOD(X2504,9)=0,N2504,IF(MOD(X2504,6)=0,N2504,IF(MOD(X2504,3)=0,N2504)))</f>
        <v>0</v>
      </c>
      <c r="Z2504" t="b">
        <f>IF(MOD(X2504,9)=0,O2504,IF(MOD(X2504,6)=0,O2504,IF(MOD(X2504,3)=0,O2504)))</f>
        <v>0</v>
      </c>
    </row>
    <row r="2505" spans="1:26">
      <c r="A2505" s="4" t="s">
        <v>2617</v>
      </c>
      <c r="B2505" s="3">
        <f>主线辅助!B2501</f>
        <v>108267174</v>
      </c>
      <c r="C2505" s="3">
        <v>8</v>
      </c>
      <c r="D2505" s="3">
        <v>112</v>
      </c>
      <c r="E2505" s="3">
        <v>3</v>
      </c>
      <c r="F2505" s="25">
        <f t="shared" si="117"/>
        <v>7016161</v>
      </c>
      <c r="G2505" s="25">
        <v>6380029</v>
      </c>
      <c r="H2505" s="26">
        <f>ROUND((F2505/4*5.5+F2505*2.7+F2505/4*10*1)*2,0)*C2505</f>
        <v>738100136</v>
      </c>
      <c r="I2505" s="26">
        <f t="shared" si="118"/>
        <v>671179048</v>
      </c>
      <c r="J2505" s="26"/>
      <c r="K2505" s="35">
        <f>MAX(G2505-MAX(G$5:G2504),0)</f>
        <v>22712</v>
      </c>
      <c r="L2505" s="35">
        <f>MAX(G$5:G2505)</f>
        <v>6380029</v>
      </c>
      <c r="M2505" s="3">
        <v>0.8</v>
      </c>
      <c r="N2505" s="38">
        <f>INT(B2505*0.2)</f>
        <v>21653434</v>
      </c>
      <c r="O2505" s="38">
        <f t="shared" si="119"/>
        <v>2658345</v>
      </c>
      <c r="P2505">
        <f>INT(L2505*2.5)</f>
        <v>15950072</v>
      </c>
      <c r="Q2505">
        <f>INT(L2505/4)</f>
        <v>1595007</v>
      </c>
      <c r="W2505" s="4" t="s">
        <v>8362</v>
      </c>
      <c r="X2505">
        <v>1</v>
      </c>
      <c r="Y2505" t="b">
        <f>IF(MOD(X2505,9)=0,N2505,IF(MOD(X2505,6)=0,N2505,IF(MOD(X2505,3)=0,N2505)))</f>
        <v>0</v>
      </c>
      <c r="Z2505" t="b">
        <f>IF(MOD(X2505,9)=0,O2505,IF(MOD(X2505,6)=0,O2505,IF(MOD(X2505,3)=0,O2505)))</f>
        <v>0</v>
      </c>
    </row>
    <row r="2506" spans="1:26">
      <c r="A2506" s="4" t="s">
        <v>2618</v>
      </c>
      <c r="B2506" s="3">
        <f>主线辅助!B2502</f>
        <v>108327800</v>
      </c>
      <c r="C2506" s="3">
        <v>8</v>
      </c>
      <c r="D2506" s="3">
        <v>112</v>
      </c>
      <c r="E2506" s="3">
        <v>3</v>
      </c>
      <c r="F2506" s="25">
        <f t="shared" si="117"/>
        <v>7020090</v>
      </c>
      <c r="G2506" s="25">
        <v>6383602</v>
      </c>
      <c r="H2506" s="26">
        <f>ROUND((F2506/4*5.5+F2506*2.7+F2506/4*10*1)*2,0)*C2506</f>
        <v>738513472</v>
      </c>
      <c r="I2506" s="26">
        <f t="shared" si="118"/>
        <v>671554928</v>
      </c>
      <c r="J2506" s="26"/>
      <c r="K2506" s="35">
        <f>MAX(G2506-MAX(G$5:G2505),0)</f>
        <v>3573</v>
      </c>
      <c r="L2506" s="35">
        <f>MAX(G$5:G2506)</f>
        <v>6383602</v>
      </c>
      <c r="M2506" s="3">
        <v>0.8</v>
      </c>
      <c r="N2506" s="38">
        <f>INT(B2506*0.2)</f>
        <v>21665560</v>
      </c>
      <c r="O2506" s="38">
        <f t="shared" si="119"/>
        <v>2659833</v>
      </c>
      <c r="P2506">
        <f>INT(L2506*2.5)</f>
        <v>15959005</v>
      </c>
      <c r="Q2506">
        <f>INT(L2506/4)</f>
        <v>1595900</v>
      </c>
      <c r="W2506" s="4" t="s">
        <v>8362</v>
      </c>
      <c r="X2506">
        <v>2</v>
      </c>
      <c r="Y2506" t="b">
        <f>IF(MOD(X2506,9)=0,N2506,IF(MOD(X2506,6)=0,N2506,IF(MOD(X2506,3)=0,N2506)))</f>
        <v>0</v>
      </c>
      <c r="Z2506" t="b">
        <f>IF(MOD(X2506,9)=0,O2506,IF(MOD(X2506,6)=0,O2506,IF(MOD(X2506,3)=0,O2506)))</f>
        <v>0</v>
      </c>
    </row>
    <row r="2507" spans="1:26">
      <c r="A2507" s="4" t="s">
        <v>2619</v>
      </c>
      <c r="B2507" s="3">
        <f>主线辅助!B2503</f>
        <v>108453951</v>
      </c>
      <c r="C2507" s="3">
        <v>8</v>
      </c>
      <c r="D2507" s="3">
        <v>112</v>
      </c>
      <c r="E2507" s="3">
        <v>3</v>
      </c>
      <c r="F2507" s="25">
        <f t="shared" si="117"/>
        <v>7028265</v>
      </c>
      <c r="G2507" s="25">
        <v>6391036</v>
      </c>
      <c r="H2507" s="26">
        <f>ROUND((F2507/4*5.5+F2507*2.7+F2507/4*10*1)*2,0)*C2507</f>
        <v>739373480</v>
      </c>
      <c r="I2507" s="26">
        <f t="shared" si="118"/>
        <v>672336984</v>
      </c>
      <c r="J2507" s="26"/>
      <c r="K2507" s="35">
        <f>MAX(G2507-MAX(G$5:G2506),0)</f>
        <v>7434</v>
      </c>
      <c r="L2507" s="35">
        <f>MAX(G$5:G2507)</f>
        <v>6391036</v>
      </c>
      <c r="M2507" s="3">
        <v>0.8</v>
      </c>
      <c r="N2507" s="38">
        <f>INT(B2507*0.2)</f>
        <v>21690790</v>
      </c>
      <c r="O2507" s="38">
        <f t="shared" si="119"/>
        <v>2662931</v>
      </c>
      <c r="P2507">
        <f>INT(L2507*2.5)</f>
        <v>15977590</v>
      </c>
      <c r="Q2507">
        <f>INT(L2507/4)</f>
        <v>1597759</v>
      </c>
      <c r="W2507" s="4" t="s">
        <v>8362</v>
      </c>
      <c r="X2507">
        <v>3</v>
      </c>
      <c r="Y2507">
        <f>IF(MOD(X2507,9)=0,N2507,IF(MOD(X2507,6)=0,N2507,IF(MOD(X2507,3)=0,N2507)))</f>
        <v>21690790</v>
      </c>
      <c r="Z2507">
        <f>IF(MOD(X2507,9)=0,O2507,IF(MOD(X2507,6)=0,O2507,IF(MOD(X2507,3)=0,O2507)))</f>
        <v>2662931</v>
      </c>
    </row>
    <row r="2508" spans="1:26">
      <c r="A2508" s="4" t="s">
        <v>2620</v>
      </c>
      <c r="B2508" s="3">
        <f>主线辅助!B2504</f>
        <v>108514642</v>
      </c>
      <c r="C2508" s="3">
        <v>8</v>
      </c>
      <c r="D2508" s="3">
        <v>112</v>
      </c>
      <c r="E2508" s="3">
        <v>3</v>
      </c>
      <c r="F2508" s="25">
        <f t="shared" si="117"/>
        <v>7032198</v>
      </c>
      <c r="G2508" s="25">
        <v>6394612</v>
      </c>
      <c r="H2508" s="26">
        <f>ROUND((F2508/4*5.5+F2508*2.7+F2508/4*10*1)*2,0)*C2508</f>
        <v>739787232</v>
      </c>
      <c r="I2508" s="26">
        <f t="shared" si="118"/>
        <v>672713184</v>
      </c>
      <c r="J2508" s="26"/>
      <c r="K2508" s="35">
        <f>MAX(G2508-MAX(G$5:G2507),0)</f>
        <v>3576</v>
      </c>
      <c r="L2508" s="35">
        <f>MAX(G$5:G2508)</f>
        <v>6394612</v>
      </c>
      <c r="M2508" s="3">
        <v>0.8</v>
      </c>
      <c r="N2508" s="38">
        <f>INT(B2508*0.2)</f>
        <v>21702928</v>
      </c>
      <c r="O2508" s="38">
        <f t="shared" si="119"/>
        <v>2664421</v>
      </c>
      <c r="P2508">
        <f>INT(L2508*2.5)</f>
        <v>15986530</v>
      </c>
      <c r="Q2508">
        <f>INT(L2508/4)</f>
        <v>1598653</v>
      </c>
      <c r="W2508" s="4" t="s">
        <v>8362</v>
      </c>
      <c r="X2508">
        <v>4</v>
      </c>
      <c r="Y2508" t="b">
        <f>IF(MOD(X2508,9)=0,N2508,IF(MOD(X2508,6)=0,N2508,IF(MOD(X2508,3)=0,N2508)))</f>
        <v>0</v>
      </c>
      <c r="Z2508" t="b">
        <f>IF(MOD(X2508,9)=0,O2508,IF(MOD(X2508,6)=0,O2508,IF(MOD(X2508,3)=0,O2508)))</f>
        <v>0</v>
      </c>
    </row>
    <row r="2509" spans="1:26">
      <c r="A2509" s="4" t="s">
        <v>2621</v>
      </c>
      <c r="B2509" s="3">
        <f>主线辅助!B2505</f>
        <v>108575339</v>
      </c>
      <c r="C2509" s="3">
        <v>8</v>
      </c>
      <c r="D2509" s="3">
        <v>112</v>
      </c>
      <c r="E2509" s="3">
        <v>3</v>
      </c>
      <c r="F2509" s="25">
        <f t="shared" si="117"/>
        <v>7036132</v>
      </c>
      <c r="G2509" s="25">
        <v>6398189</v>
      </c>
      <c r="H2509" s="26">
        <f>ROUND((F2509/4*5.5+F2509*2.7+F2509/4*10*1)*2,0)*C2509</f>
        <v>740201088</v>
      </c>
      <c r="I2509" s="26">
        <f t="shared" si="118"/>
        <v>673089480</v>
      </c>
      <c r="J2509" s="26"/>
      <c r="K2509" s="35">
        <f>MAX(G2509-MAX(G$5:G2508),0)</f>
        <v>3577</v>
      </c>
      <c r="L2509" s="35">
        <f>MAX(G$5:G2509)</f>
        <v>6398189</v>
      </c>
      <c r="M2509" s="3">
        <v>0.8</v>
      </c>
      <c r="N2509" s="38">
        <f>INT(B2509*0.2)</f>
        <v>21715067</v>
      </c>
      <c r="O2509" s="38">
        <f t="shared" si="119"/>
        <v>2665911</v>
      </c>
      <c r="P2509">
        <f>INT(L2509*2.5)</f>
        <v>15995472</v>
      </c>
      <c r="Q2509">
        <f>INT(L2509/4)</f>
        <v>1599547</v>
      </c>
      <c r="W2509" s="4" t="s">
        <v>8362</v>
      </c>
      <c r="X2509">
        <v>5</v>
      </c>
      <c r="Y2509" t="b">
        <f>IF(MOD(X2509,9)=0,N2509,IF(MOD(X2509,6)=0,N2509,IF(MOD(X2509,3)=0,N2509)))</f>
        <v>0</v>
      </c>
      <c r="Z2509" t="b">
        <f>IF(MOD(X2509,9)=0,O2509,IF(MOD(X2509,6)=0,O2509,IF(MOD(X2509,3)=0,O2509)))</f>
        <v>0</v>
      </c>
    </row>
    <row r="2510" spans="1:26">
      <c r="A2510" s="4" t="s">
        <v>2622</v>
      </c>
      <c r="B2510" s="3">
        <f>主线辅助!B2506</f>
        <v>108701705</v>
      </c>
      <c r="C2510" s="3">
        <v>8</v>
      </c>
      <c r="D2510" s="3">
        <v>112</v>
      </c>
      <c r="E2510" s="3">
        <v>3</v>
      </c>
      <c r="F2510" s="25">
        <f t="shared" si="117"/>
        <v>7044321</v>
      </c>
      <c r="G2510" s="25">
        <v>6405636</v>
      </c>
      <c r="H2510" s="26">
        <f>ROUND((F2510/4*5.5+F2510*2.7+F2510/4*10*1)*2,0)*C2510</f>
        <v>741062568</v>
      </c>
      <c r="I2510" s="26">
        <f t="shared" si="118"/>
        <v>673872904</v>
      </c>
      <c r="J2510" s="26"/>
      <c r="K2510" s="35">
        <f>MAX(G2510-MAX(G$5:G2509),0)</f>
        <v>7447</v>
      </c>
      <c r="L2510" s="35">
        <f>MAX(G$5:G2510)</f>
        <v>6405636</v>
      </c>
      <c r="M2510" s="3">
        <v>0.8</v>
      </c>
      <c r="N2510" s="38">
        <f>INT(B2510*0.2)</f>
        <v>21740341</v>
      </c>
      <c r="O2510" s="38">
        <f t="shared" si="119"/>
        <v>2669015</v>
      </c>
      <c r="P2510">
        <f>INT(L2510*2.5)</f>
        <v>16014090</v>
      </c>
      <c r="Q2510">
        <f>INT(L2510/4)</f>
        <v>1601409</v>
      </c>
      <c r="W2510" s="4" t="s">
        <v>8362</v>
      </c>
      <c r="X2510">
        <v>6</v>
      </c>
      <c r="Y2510">
        <f>IF(MOD(X2510,9)=0,N2510,IF(MOD(X2510,6)=0,N2510,IF(MOD(X2510,3)=0,N2510)))</f>
        <v>21740341</v>
      </c>
      <c r="Z2510">
        <f>IF(MOD(X2510,9)=0,O2510,IF(MOD(X2510,6)=0,O2510,IF(MOD(X2510,3)=0,O2510)))</f>
        <v>2669015</v>
      </c>
    </row>
    <row r="2511" spans="1:26">
      <c r="A2511" s="4" t="s">
        <v>2623</v>
      </c>
      <c r="B2511" s="3">
        <f>主线辅助!B2507</f>
        <v>108762458</v>
      </c>
      <c r="C2511" s="3">
        <v>8</v>
      </c>
      <c r="D2511" s="3">
        <v>112</v>
      </c>
      <c r="E2511" s="3">
        <v>3</v>
      </c>
      <c r="F2511" s="25">
        <f t="shared" si="117"/>
        <v>7048258</v>
      </c>
      <c r="G2511" s="25">
        <v>6409216</v>
      </c>
      <c r="H2511" s="26">
        <f>ROUND((F2511/4*5.5+F2511*2.7+F2511/4*10*1)*2,0)*C2511</f>
        <v>741476744</v>
      </c>
      <c r="I2511" s="26">
        <f t="shared" si="118"/>
        <v>674249520</v>
      </c>
      <c r="J2511" s="26"/>
      <c r="K2511" s="35">
        <f>MAX(G2511-MAX(G$5:G2510),0)</f>
        <v>3580</v>
      </c>
      <c r="L2511" s="35">
        <f>MAX(G$5:G2511)</f>
        <v>6409216</v>
      </c>
      <c r="M2511" s="3">
        <v>0.8</v>
      </c>
      <c r="N2511" s="38">
        <f>INT(B2511*0.2)</f>
        <v>21752491</v>
      </c>
      <c r="O2511" s="38">
        <f t="shared" si="119"/>
        <v>2670506</v>
      </c>
      <c r="P2511">
        <f>INT(L2511*2.5)</f>
        <v>16023040</v>
      </c>
      <c r="Q2511">
        <f>INT(L2511/4)</f>
        <v>1602304</v>
      </c>
      <c r="W2511" s="4" t="s">
        <v>8362</v>
      </c>
      <c r="X2511">
        <v>7</v>
      </c>
      <c r="Y2511" t="b">
        <f>IF(MOD(X2511,9)=0,N2511,IF(MOD(X2511,6)=0,N2511,IF(MOD(X2511,3)=0,N2511)))</f>
        <v>0</v>
      </c>
      <c r="Z2511" t="b">
        <f>IF(MOD(X2511,9)=0,O2511,IF(MOD(X2511,6)=0,O2511,IF(MOD(X2511,3)=0,O2511)))</f>
        <v>0</v>
      </c>
    </row>
    <row r="2512" spans="1:26">
      <c r="A2512" s="4" t="s">
        <v>2624</v>
      </c>
      <c r="B2512" s="3">
        <f>主线辅助!B2508</f>
        <v>108823220</v>
      </c>
      <c r="C2512" s="3">
        <v>8</v>
      </c>
      <c r="D2512" s="3">
        <v>112</v>
      </c>
      <c r="E2512" s="3">
        <v>3</v>
      </c>
      <c r="F2512" s="25">
        <f t="shared" si="117"/>
        <v>7052195</v>
      </c>
      <c r="G2512" s="25">
        <v>6412796</v>
      </c>
      <c r="H2512" s="26">
        <f>ROUND((F2512/4*5.5+F2512*2.7+F2512/4*10*1)*2,0)*C2512</f>
        <v>741890912</v>
      </c>
      <c r="I2512" s="26">
        <f t="shared" si="118"/>
        <v>674626136</v>
      </c>
      <c r="J2512" s="26"/>
      <c r="K2512" s="35">
        <f>MAX(G2512-MAX(G$5:G2511),0)</f>
        <v>3580</v>
      </c>
      <c r="L2512" s="35">
        <f>MAX(G$5:G2512)</f>
        <v>6412796</v>
      </c>
      <c r="M2512" s="3">
        <v>0.8</v>
      </c>
      <c r="N2512" s="38">
        <f>INT(B2512*0.2)</f>
        <v>21764644</v>
      </c>
      <c r="O2512" s="38">
        <f t="shared" si="119"/>
        <v>2671998</v>
      </c>
      <c r="P2512">
        <f>INT(L2512*2.5)</f>
        <v>16031990</v>
      </c>
      <c r="Q2512">
        <f>INT(L2512/4)</f>
        <v>1603199</v>
      </c>
      <c r="W2512" s="4" t="s">
        <v>8362</v>
      </c>
      <c r="X2512">
        <v>8</v>
      </c>
      <c r="Y2512" t="b">
        <f>IF(MOD(X2512,9)=0,N2512,IF(MOD(X2512,6)=0,N2512,IF(MOD(X2512,3)=0,N2512)))</f>
        <v>0</v>
      </c>
      <c r="Z2512" t="b">
        <f>IF(MOD(X2512,9)=0,O2512,IF(MOD(X2512,6)=0,O2512,IF(MOD(X2512,3)=0,O2512)))</f>
        <v>0</v>
      </c>
    </row>
    <row r="2513" spans="1:26">
      <c r="A2513" s="4" t="s">
        <v>2625</v>
      </c>
      <c r="B2513" s="3">
        <f>主线辅助!B2509</f>
        <v>108949805</v>
      </c>
      <c r="C2513" s="3">
        <v>8</v>
      </c>
      <c r="D2513" s="3">
        <v>112</v>
      </c>
      <c r="E2513" s="3">
        <v>3</v>
      </c>
      <c r="F2513" s="25">
        <f t="shared" si="117"/>
        <v>7060399</v>
      </c>
      <c r="G2513" s="25">
        <v>6420256</v>
      </c>
      <c r="H2513" s="26">
        <f>ROUND((F2513/4*5.5+F2513*2.7+F2513/4*10*1)*2,0)*C2513</f>
        <v>742753976</v>
      </c>
      <c r="I2513" s="26">
        <f t="shared" si="118"/>
        <v>675410928</v>
      </c>
      <c r="J2513" s="26"/>
      <c r="K2513" s="35">
        <f>MAX(G2513-MAX(G$5:G2512),0)</f>
        <v>7460</v>
      </c>
      <c r="L2513" s="35">
        <f>MAX(G$5:G2513)</f>
        <v>6420256</v>
      </c>
      <c r="M2513" s="3">
        <v>0.8</v>
      </c>
      <c r="N2513" s="38">
        <f>INT(B2513*0.2)</f>
        <v>21789961</v>
      </c>
      <c r="O2513" s="38">
        <f t="shared" si="119"/>
        <v>2675106</v>
      </c>
      <c r="P2513">
        <f>INT(L2513*2.5)</f>
        <v>16050640</v>
      </c>
      <c r="Q2513">
        <f>INT(L2513/4)</f>
        <v>1605064</v>
      </c>
      <c r="W2513" s="4" t="s">
        <v>8362</v>
      </c>
      <c r="X2513">
        <v>9</v>
      </c>
      <c r="Y2513">
        <f>IF(MOD(X2513,9)=0,N2513,IF(MOD(X2513,6)=0,N2513,IF(MOD(X2513,3)=0,N2513)))</f>
        <v>21789961</v>
      </c>
      <c r="Z2513">
        <f>IF(MOD(X2513,9)=0,O2513,IF(MOD(X2513,6)=0,O2513,IF(MOD(X2513,3)=0,O2513)))</f>
        <v>2675106</v>
      </c>
    </row>
    <row r="2514" spans="1:26">
      <c r="A2514" s="4" t="s">
        <v>509</v>
      </c>
      <c r="B2514" s="3">
        <f>主线辅助!B2510</f>
        <v>109010629</v>
      </c>
      <c r="C2514" s="3">
        <v>8</v>
      </c>
      <c r="D2514" s="3">
        <v>112</v>
      </c>
      <c r="E2514" s="3">
        <v>3</v>
      </c>
      <c r="F2514" s="25">
        <f t="shared" si="117"/>
        <v>7064340</v>
      </c>
      <c r="G2514" s="25">
        <v>6423840</v>
      </c>
      <c r="H2514" s="26">
        <f>ROUND((F2514/4*5.5+F2514*2.7+F2514/4*10*1)*2,0)*C2514</f>
        <v>743168568</v>
      </c>
      <c r="I2514" s="26">
        <f t="shared" si="118"/>
        <v>675787968</v>
      </c>
      <c r="J2514" s="26"/>
      <c r="K2514" s="35">
        <f>MAX(G2514-MAX(G$5:G2513),0)</f>
        <v>3584</v>
      </c>
      <c r="L2514" s="35">
        <f>MAX(G$5:G2514)</f>
        <v>6423840</v>
      </c>
      <c r="M2514" s="3">
        <v>0.8</v>
      </c>
      <c r="N2514" s="38">
        <f>INT(B2514*0.2)</f>
        <v>21802125</v>
      </c>
      <c r="O2514" s="38">
        <f t="shared" si="119"/>
        <v>2676600</v>
      </c>
      <c r="P2514">
        <f>INT(L2514*2.5)</f>
        <v>16059600</v>
      </c>
      <c r="Q2514">
        <f>INT(L2514/4)</f>
        <v>1605960</v>
      </c>
      <c r="W2514" s="4" t="s">
        <v>8362</v>
      </c>
      <c r="X2514">
        <v>10</v>
      </c>
      <c r="Y2514" t="b">
        <f>IF(MOD(X2514,9)=0,N2514,IF(MOD(X2514,6)=0,N2514,IF(MOD(X2514,3)=0,N2514)))</f>
        <v>0</v>
      </c>
      <c r="Z2514" t="b">
        <f>IF(MOD(X2514,9)=0,O2514,IF(MOD(X2514,6)=0,O2514,IF(MOD(X2514,3)=0,O2514)))</f>
        <v>0</v>
      </c>
    </row>
    <row r="2515" spans="1:26">
      <c r="A2515" s="4" t="s">
        <v>2626</v>
      </c>
      <c r="B2515" s="3">
        <f>主线辅助!B2511</f>
        <v>109398202</v>
      </c>
      <c r="C2515" s="3">
        <v>8</v>
      </c>
      <c r="D2515" s="3">
        <v>112</v>
      </c>
      <c r="E2515" s="3">
        <v>3</v>
      </c>
      <c r="F2515" s="25">
        <f t="shared" si="117"/>
        <v>7089457</v>
      </c>
      <c r="G2515" s="25">
        <v>6446679</v>
      </c>
      <c r="H2515" s="26">
        <f>ROUND((F2515/4*5.5+F2515*2.7+F2515/4*10*1)*2,0)*C2515</f>
        <v>745810880</v>
      </c>
      <c r="I2515" s="26">
        <f t="shared" si="118"/>
        <v>678190632</v>
      </c>
      <c r="J2515" s="26"/>
      <c r="K2515" s="35">
        <f>MAX(G2515-MAX(G$5:G2514),0)</f>
        <v>22839</v>
      </c>
      <c r="L2515" s="35">
        <f>MAX(G$5:G2515)</f>
        <v>6446679</v>
      </c>
      <c r="M2515" s="3">
        <v>0.8</v>
      </c>
      <c r="N2515" s="38">
        <f>INT(B2515*0.2)</f>
        <v>21879640</v>
      </c>
      <c r="O2515" s="38">
        <f t="shared" si="119"/>
        <v>2686115</v>
      </c>
      <c r="P2515">
        <f>INT(L2515*2.5)</f>
        <v>16116697</v>
      </c>
      <c r="Q2515">
        <f>INT(L2515/4)</f>
        <v>1611669</v>
      </c>
      <c r="W2515" s="4" t="s">
        <v>8363</v>
      </c>
      <c r="X2515">
        <v>1</v>
      </c>
      <c r="Y2515" t="b">
        <f>IF(MOD(X2515,9)=0,N2515,IF(MOD(X2515,6)=0,N2515,IF(MOD(X2515,3)=0,N2515)))</f>
        <v>0</v>
      </c>
      <c r="Z2515" t="b">
        <f>IF(MOD(X2515,9)=0,O2515,IF(MOD(X2515,6)=0,O2515,IF(MOD(X2515,3)=0,O2515)))</f>
        <v>0</v>
      </c>
    </row>
    <row r="2516" spans="1:26">
      <c r="A2516" s="4" t="s">
        <v>2627</v>
      </c>
      <c r="B2516" s="3">
        <f>主线辅助!B2512</f>
        <v>109459084</v>
      </c>
      <c r="C2516" s="3">
        <v>8</v>
      </c>
      <c r="D2516" s="3">
        <v>112</v>
      </c>
      <c r="E2516" s="3">
        <v>3</v>
      </c>
      <c r="F2516" s="25">
        <f t="shared" si="117"/>
        <v>7093402</v>
      </c>
      <c r="G2516" s="25">
        <v>6450267</v>
      </c>
      <c r="H2516" s="26">
        <f>ROUND((F2516/4*5.5+F2516*2.7+F2516/4*10*1)*2,0)*C2516</f>
        <v>746225888</v>
      </c>
      <c r="I2516" s="26">
        <f t="shared" si="118"/>
        <v>678568088</v>
      </c>
      <c r="J2516" s="26"/>
      <c r="K2516" s="35">
        <f>MAX(G2516-MAX(G$5:G2515),0)</f>
        <v>3588</v>
      </c>
      <c r="L2516" s="35">
        <f>MAX(G$5:G2516)</f>
        <v>6450267</v>
      </c>
      <c r="M2516" s="3">
        <v>0.8</v>
      </c>
      <c r="N2516" s="38">
        <f>INT(B2516*0.2)</f>
        <v>21891816</v>
      </c>
      <c r="O2516" s="38">
        <f t="shared" si="119"/>
        <v>2687610</v>
      </c>
      <c r="P2516">
        <f>INT(L2516*2.5)</f>
        <v>16125667</v>
      </c>
      <c r="Q2516">
        <f>INT(L2516/4)</f>
        <v>1612566</v>
      </c>
      <c r="W2516" s="4" t="s">
        <v>8363</v>
      </c>
      <c r="X2516">
        <v>2</v>
      </c>
      <c r="Y2516" t="b">
        <f>IF(MOD(X2516,9)=0,N2516,IF(MOD(X2516,6)=0,N2516,IF(MOD(X2516,3)=0,N2516)))</f>
        <v>0</v>
      </c>
      <c r="Z2516" t="b">
        <f>IF(MOD(X2516,9)=0,O2516,IF(MOD(X2516,6)=0,O2516,IF(MOD(X2516,3)=0,O2516)))</f>
        <v>0</v>
      </c>
    </row>
    <row r="2517" spans="1:26">
      <c r="A2517" s="4" t="s">
        <v>2628</v>
      </c>
      <c r="B2517" s="3">
        <f>主线辅助!B2513</f>
        <v>109585981</v>
      </c>
      <c r="C2517" s="3">
        <v>8</v>
      </c>
      <c r="D2517" s="3">
        <v>112</v>
      </c>
      <c r="E2517" s="3">
        <v>3</v>
      </c>
      <c r="F2517" s="25">
        <f t="shared" si="117"/>
        <v>7101626</v>
      </c>
      <c r="G2517" s="25">
        <v>6457745</v>
      </c>
      <c r="H2517" s="26">
        <f>ROUND((F2517/4*5.5+F2517*2.7+F2517/4*10*1)*2,0)*C2517</f>
        <v>747091056</v>
      </c>
      <c r="I2517" s="26">
        <f t="shared" si="118"/>
        <v>679354776</v>
      </c>
      <c r="J2517" s="26"/>
      <c r="K2517" s="35">
        <f>MAX(G2517-MAX(G$5:G2516),0)</f>
        <v>7478</v>
      </c>
      <c r="L2517" s="35">
        <f>MAX(G$5:G2517)</f>
        <v>6457745</v>
      </c>
      <c r="M2517" s="3">
        <v>0.8</v>
      </c>
      <c r="N2517" s="38">
        <f>INT(B2517*0.2)</f>
        <v>21917196</v>
      </c>
      <c r="O2517" s="38">
        <f t="shared" si="119"/>
        <v>2690726</v>
      </c>
      <c r="P2517">
        <f>INT(L2517*2.5)</f>
        <v>16144362</v>
      </c>
      <c r="Q2517">
        <f>INT(L2517/4)</f>
        <v>1614436</v>
      </c>
      <c r="W2517" s="4" t="s">
        <v>8363</v>
      </c>
      <c r="X2517">
        <v>3</v>
      </c>
      <c r="Y2517">
        <f>IF(MOD(X2517,9)=0,N2517,IF(MOD(X2517,6)=0,N2517,IF(MOD(X2517,3)=0,N2517)))</f>
        <v>21917196</v>
      </c>
      <c r="Z2517">
        <f>IF(MOD(X2517,9)=0,O2517,IF(MOD(X2517,6)=0,O2517,IF(MOD(X2517,3)=0,O2517)))</f>
        <v>2690726</v>
      </c>
    </row>
    <row r="2518" spans="1:26">
      <c r="A2518" s="4" t="s">
        <v>2629</v>
      </c>
      <c r="B2518" s="3">
        <f>主线辅助!B2514</f>
        <v>109646926</v>
      </c>
      <c r="C2518" s="3">
        <v>8</v>
      </c>
      <c r="D2518" s="3">
        <v>112</v>
      </c>
      <c r="E2518" s="3">
        <v>3</v>
      </c>
      <c r="F2518" s="25">
        <f t="shared" si="117"/>
        <v>7105575</v>
      </c>
      <c r="G2518" s="25">
        <v>6461336</v>
      </c>
      <c r="H2518" s="26">
        <f>ROUND((F2518/4*5.5+F2518*2.7+F2518/4*10*1)*2,0)*C2518</f>
        <v>747506488</v>
      </c>
      <c r="I2518" s="26">
        <f t="shared" si="118"/>
        <v>679732544</v>
      </c>
      <c r="J2518" s="26"/>
      <c r="K2518" s="35">
        <f>MAX(G2518-MAX(G$5:G2517),0)</f>
        <v>3591</v>
      </c>
      <c r="L2518" s="35">
        <f>MAX(G$5:G2518)</f>
        <v>6461336</v>
      </c>
      <c r="M2518" s="3">
        <v>0.8</v>
      </c>
      <c r="N2518" s="38">
        <f>INT(B2518*0.2)</f>
        <v>21929385</v>
      </c>
      <c r="O2518" s="38">
        <f t="shared" si="119"/>
        <v>2692223</v>
      </c>
      <c r="P2518">
        <f>INT(L2518*2.5)</f>
        <v>16153340</v>
      </c>
      <c r="Q2518">
        <f>INT(L2518/4)</f>
        <v>1615334</v>
      </c>
      <c r="W2518" s="4" t="s">
        <v>8363</v>
      </c>
      <c r="X2518">
        <v>4</v>
      </c>
      <c r="Y2518" t="b">
        <f>IF(MOD(X2518,9)=0,N2518,IF(MOD(X2518,6)=0,N2518,IF(MOD(X2518,3)=0,N2518)))</f>
        <v>0</v>
      </c>
      <c r="Z2518" t="b">
        <f>IF(MOD(X2518,9)=0,O2518,IF(MOD(X2518,6)=0,O2518,IF(MOD(X2518,3)=0,O2518)))</f>
        <v>0</v>
      </c>
    </row>
    <row r="2519" spans="1:26">
      <c r="A2519" s="4" t="s">
        <v>2630</v>
      </c>
      <c r="B2519" s="3">
        <f>主线辅助!B2515</f>
        <v>109707876</v>
      </c>
      <c r="C2519" s="3">
        <v>8</v>
      </c>
      <c r="D2519" s="3">
        <v>112</v>
      </c>
      <c r="E2519" s="3">
        <v>3</v>
      </c>
      <c r="F2519" s="25">
        <f t="shared" si="117"/>
        <v>7109525</v>
      </c>
      <c r="G2519" s="25">
        <v>6464928</v>
      </c>
      <c r="H2519" s="26">
        <f>ROUND((F2519/4*5.5+F2519*2.7+F2519/4*10*1)*2,0)*C2519</f>
        <v>747922032</v>
      </c>
      <c r="I2519" s="26">
        <f t="shared" si="118"/>
        <v>680110424</v>
      </c>
      <c r="J2519" s="26"/>
      <c r="K2519" s="35">
        <f>MAX(G2519-MAX(G$5:G2518),0)</f>
        <v>3592</v>
      </c>
      <c r="L2519" s="35">
        <f>MAX(G$5:G2519)</f>
        <v>6464928</v>
      </c>
      <c r="M2519" s="3">
        <v>0.8</v>
      </c>
      <c r="N2519" s="38">
        <f>INT(B2519*0.2)</f>
        <v>21941575</v>
      </c>
      <c r="O2519" s="38">
        <f t="shared" si="119"/>
        <v>2693720</v>
      </c>
      <c r="P2519">
        <f>INT(L2519*2.5)</f>
        <v>16162320</v>
      </c>
      <c r="Q2519">
        <f>INT(L2519/4)</f>
        <v>1616232</v>
      </c>
      <c r="W2519" s="4" t="s">
        <v>8363</v>
      </c>
      <c r="X2519">
        <v>5</v>
      </c>
      <c r="Y2519" t="b">
        <f>IF(MOD(X2519,9)=0,N2519,IF(MOD(X2519,6)=0,N2519,IF(MOD(X2519,3)=0,N2519)))</f>
        <v>0</v>
      </c>
      <c r="Z2519" t="b">
        <f>IF(MOD(X2519,9)=0,O2519,IF(MOD(X2519,6)=0,O2519,IF(MOD(X2519,3)=0,O2519)))</f>
        <v>0</v>
      </c>
    </row>
    <row r="2520" spans="1:26">
      <c r="A2520" s="4" t="s">
        <v>2631</v>
      </c>
      <c r="B2520" s="3">
        <f>主线辅助!B2516</f>
        <v>109834989</v>
      </c>
      <c r="C2520" s="3">
        <v>8</v>
      </c>
      <c r="D2520" s="3">
        <v>112</v>
      </c>
      <c r="E2520" s="3">
        <v>3</v>
      </c>
      <c r="F2520" s="25">
        <f t="shared" si="117"/>
        <v>7117762</v>
      </c>
      <c r="G2520" s="25">
        <v>6472418</v>
      </c>
      <c r="H2520" s="26">
        <f>ROUND((F2520/4*5.5+F2520*2.7+F2520/4*10*1)*2,0)*C2520</f>
        <v>748788560</v>
      </c>
      <c r="I2520" s="26">
        <f t="shared" si="118"/>
        <v>680898376</v>
      </c>
      <c r="J2520" s="26"/>
      <c r="K2520" s="35">
        <f>MAX(G2520-MAX(G$5:G2519),0)</f>
        <v>7490</v>
      </c>
      <c r="L2520" s="35">
        <f>MAX(G$5:G2520)</f>
        <v>6472418</v>
      </c>
      <c r="M2520" s="3">
        <v>0.8</v>
      </c>
      <c r="N2520" s="38">
        <f>INT(B2520*0.2)</f>
        <v>21966997</v>
      </c>
      <c r="O2520" s="38">
        <f t="shared" si="119"/>
        <v>2696840</v>
      </c>
      <c r="P2520">
        <f>INT(L2520*2.5)</f>
        <v>16181045</v>
      </c>
      <c r="Q2520">
        <f>INT(L2520/4)</f>
        <v>1618104</v>
      </c>
      <c r="W2520" s="4" t="s">
        <v>8363</v>
      </c>
      <c r="X2520">
        <v>6</v>
      </c>
      <c r="Y2520">
        <f>IF(MOD(X2520,9)=0,N2520,IF(MOD(X2520,6)=0,N2520,IF(MOD(X2520,3)=0,N2520)))</f>
        <v>21966997</v>
      </c>
      <c r="Z2520">
        <f>IF(MOD(X2520,9)=0,O2520,IF(MOD(X2520,6)=0,O2520,IF(MOD(X2520,3)=0,O2520)))</f>
        <v>2696840</v>
      </c>
    </row>
    <row r="2521" spans="1:26">
      <c r="A2521" s="4" t="s">
        <v>2632</v>
      </c>
      <c r="B2521" s="3">
        <f>主线辅助!B2517</f>
        <v>109895998</v>
      </c>
      <c r="C2521" s="3">
        <v>8</v>
      </c>
      <c r="D2521" s="3">
        <v>112</v>
      </c>
      <c r="E2521" s="3">
        <v>3</v>
      </c>
      <c r="F2521" s="25">
        <f t="shared" si="117"/>
        <v>7121716</v>
      </c>
      <c r="G2521" s="25">
        <v>6476014</v>
      </c>
      <c r="H2521" s="26">
        <f>ROUND((F2521/4*5.5+F2521*2.7+F2521/4*10*1)*2,0)*C2521</f>
        <v>749204520</v>
      </c>
      <c r="I2521" s="26">
        <f t="shared" si="118"/>
        <v>681276672</v>
      </c>
      <c r="J2521" s="26"/>
      <c r="K2521" s="35">
        <f>MAX(G2521-MAX(G$5:G2520),0)</f>
        <v>3596</v>
      </c>
      <c r="L2521" s="35">
        <f>MAX(G$5:G2521)</f>
        <v>6476014</v>
      </c>
      <c r="M2521" s="3">
        <v>0.8</v>
      </c>
      <c r="N2521" s="38">
        <f>INT(B2521*0.2)</f>
        <v>21979199</v>
      </c>
      <c r="O2521" s="38">
        <f t="shared" si="119"/>
        <v>2698338</v>
      </c>
      <c r="P2521">
        <f>INT(L2521*2.5)</f>
        <v>16190035</v>
      </c>
      <c r="Q2521">
        <f>INT(L2521/4)</f>
        <v>1619003</v>
      </c>
      <c r="W2521" s="4" t="s">
        <v>8363</v>
      </c>
      <c r="X2521">
        <v>7</v>
      </c>
      <c r="Y2521" t="b">
        <f>IF(MOD(X2521,9)=0,N2521,IF(MOD(X2521,6)=0,N2521,IF(MOD(X2521,3)=0,N2521)))</f>
        <v>0</v>
      </c>
      <c r="Z2521" t="b">
        <f>IF(MOD(X2521,9)=0,O2521,IF(MOD(X2521,6)=0,O2521,IF(MOD(X2521,3)=0,O2521)))</f>
        <v>0</v>
      </c>
    </row>
    <row r="2522" spans="1:26">
      <c r="A2522" s="4" t="s">
        <v>2633</v>
      </c>
      <c r="B2522" s="3">
        <f>主线辅助!B2518</f>
        <v>109957010</v>
      </c>
      <c r="C2522" s="3">
        <v>8</v>
      </c>
      <c r="D2522" s="3">
        <v>112</v>
      </c>
      <c r="E2522" s="3">
        <v>3</v>
      </c>
      <c r="F2522" s="25">
        <f t="shared" si="117"/>
        <v>7125670</v>
      </c>
      <c r="G2522" s="25">
        <v>6479609</v>
      </c>
      <c r="H2522" s="26">
        <f>ROUND((F2522/4*5.5+F2522*2.7+F2522/4*10*1)*2,0)*C2522</f>
        <v>749620488</v>
      </c>
      <c r="I2522" s="26">
        <f t="shared" si="118"/>
        <v>681654864</v>
      </c>
      <c r="J2522" s="26"/>
      <c r="K2522" s="35">
        <f>MAX(G2522-MAX(G$5:G2521),0)</f>
        <v>3595</v>
      </c>
      <c r="L2522" s="35">
        <f>MAX(G$5:G2522)</f>
        <v>6479609</v>
      </c>
      <c r="M2522" s="3">
        <v>0.8</v>
      </c>
      <c r="N2522" s="38">
        <f>INT(B2522*0.2)</f>
        <v>21991402</v>
      </c>
      <c r="O2522" s="38">
        <f t="shared" si="119"/>
        <v>2699836</v>
      </c>
      <c r="P2522">
        <f>INT(L2522*2.5)</f>
        <v>16199022</v>
      </c>
      <c r="Q2522">
        <f>INT(L2522/4)</f>
        <v>1619902</v>
      </c>
      <c r="W2522" s="4" t="s">
        <v>8363</v>
      </c>
      <c r="X2522">
        <v>8</v>
      </c>
      <c r="Y2522" t="b">
        <f>IF(MOD(X2522,9)=0,N2522,IF(MOD(X2522,6)=0,N2522,IF(MOD(X2522,3)=0,N2522)))</f>
        <v>0</v>
      </c>
      <c r="Z2522" t="b">
        <f>IF(MOD(X2522,9)=0,O2522,IF(MOD(X2522,6)=0,O2522,IF(MOD(X2522,3)=0,O2522)))</f>
        <v>0</v>
      </c>
    </row>
    <row r="2523" spans="1:26">
      <c r="A2523" s="4" t="s">
        <v>2634</v>
      </c>
      <c r="B2523" s="3">
        <f>主线辅助!B2519</f>
        <v>110084334</v>
      </c>
      <c r="C2523" s="3">
        <v>8</v>
      </c>
      <c r="D2523" s="3">
        <v>112</v>
      </c>
      <c r="E2523" s="3">
        <v>3</v>
      </c>
      <c r="F2523" s="25">
        <f t="shared" si="117"/>
        <v>7133921</v>
      </c>
      <c r="G2523" s="25">
        <v>6487112</v>
      </c>
      <c r="H2523" s="26">
        <f>ROUND((F2523/4*5.5+F2523*2.7+F2523/4*10*1)*2,0)*C2523</f>
        <v>750488488</v>
      </c>
      <c r="I2523" s="26">
        <f t="shared" si="118"/>
        <v>682444184</v>
      </c>
      <c r="J2523" s="26"/>
      <c r="K2523" s="35">
        <f>MAX(G2523-MAX(G$5:G2522),0)</f>
        <v>7503</v>
      </c>
      <c r="L2523" s="35">
        <f>MAX(G$5:G2523)</f>
        <v>6487112</v>
      </c>
      <c r="M2523" s="3">
        <v>0.8</v>
      </c>
      <c r="N2523" s="38">
        <f>INT(B2523*0.2)</f>
        <v>22016866</v>
      </c>
      <c r="O2523" s="38">
        <f t="shared" si="119"/>
        <v>2702963</v>
      </c>
      <c r="P2523">
        <f>INT(L2523*2.5)</f>
        <v>16217780</v>
      </c>
      <c r="Q2523">
        <f>INT(L2523/4)</f>
        <v>1621778</v>
      </c>
      <c r="W2523" s="4" t="s">
        <v>8363</v>
      </c>
      <c r="X2523">
        <v>9</v>
      </c>
      <c r="Y2523">
        <f>IF(MOD(X2523,9)=0,N2523,IF(MOD(X2523,6)=0,N2523,IF(MOD(X2523,3)=0,N2523)))</f>
        <v>22016866</v>
      </c>
      <c r="Z2523">
        <f>IF(MOD(X2523,9)=0,O2523,IF(MOD(X2523,6)=0,O2523,IF(MOD(X2523,3)=0,O2523)))</f>
        <v>2702963</v>
      </c>
    </row>
    <row r="2524" spans="1:26">
      <c r="A2524" s="4" t="s">
        <v>511</v>
      </c>
      <c r="B2524" s="3">
        <f>主线辅助!B2520</f>
        <v>110145401</v>
      </c>
      <c r="C2524" s="3">
        <v>8</v>
      </c>
      <c r="D2524" s="3">
        <v>112</v>
      </c>
      <c r="E2524" s="3">
        <v>3</v>
      </c>
      <c r="F2524" s="25">
        <f t="shared" si="117"/>
        <v>7137878</v>
      </c>
      <c r="G2524" s="25">
        <v>6490711</v>
      </c>
      <c r="H2524" s="26">
        <f>ROUND((F2524/4*5.5+F2524*2.7+F2524/4*10*1)*2,0)*C2524</f>
        <v>750904768</v>
      </c>
      <c r="I2524" s="26">
        <f t="shared" si="118"/>
        <v>682822800</v>
      </c>
      <c r="J2524" s="26"/>
      <c r="K2524" s="35">
        <f>MAX(G2524-MAX(G$5:G2523),0)</f>
        <v>3599</v>
      </c>
      <c r="L2524" s="35">
        <f>MAX(G$5:G2524)</f>
        <v>6490711</v>
      </c>
      <c r="M2524" s="3">
        <v>0.8</v>
      </c>
      <c r="N2524" s="38">
        <f>INT(B2524*0.2)</f>
        <v>22029080</v>
      </c>
      <c r="O2524" s="38">
        <f t="shared" si="119"/>
        <v>2704462</v>
      </c>
      <c r="P2524">
        <f>INT(L2524*2.5)</f>
        <v>16226777</v>
      </c>
      <c r="Q2524">
        <f>INT(L2524/4)</f>
        <v>1622677</v>
      </c>
      <c r="W2524" s="4" t="s">
        <v>8363</v>
      </c>
      <c r="X2524">
        <v>10</v>
      </c>
      <c r="Y2524" t="b">
        <f>IF(MOD(X2524,9)=0,N2524,IF(MOD(X2524,6)=0,N2524,IF(MOD(X2524,3)=0,N2524)))</f>
        <v>0</v>
      </c>
      <c r="Z2524" t="b">
        <f>IF(MOD(X2524,9)=0,O2524,IF(MOD(X2524,6)=0,O2524,IF(MOD(X2524,3)=0,O2524)))</f>
        <v>0</v>
      </c>
    </row>
    <row r="2525" spans="1:26">
      <c r="A2525" s="4" t="s">
        <v>2635</v>
      </c>
      <c r="B2525" s="3">
        <f>主线辅助!B2521</f>
        <v>110535068</v>
      </c>
      <c r="C2525" s="3">
        <v>8</v>
      </c>
      <c r="D2525" s="3">
        <v>112</v>
      </c>
      <c r="E2525" s="3">
        <v>3</v>
      </c>
      <c r="F2525" s="25">
        <f t="shared" si="117"/>
        <v>7163130</v>
      </c>
      <c r="G2525" s="25">
        <v>6513673</v>
      </c>
      <c r="H2525" s="26">
        <f>ROUND((F2525/4*5.5+F2525*2.7+F2525/4*10*1)*2,0)*C2525</f>
        <v>753561280</v>
      </c>
      <c r="I2525" s="26">
        <f t="shared" si="118"/>
        <v>685238400</v>
      </c>
      <c r="J2525" s="26"/>
      <c r="K2525" s="35">
        <f>MAX(G2525-MAX(G$5:G2524),0)</f>
        <v>22962</v>
      </c>
      <c r="L2525" s="35">
        <f>MAX(G$5:G2525)</f>
        <v>6513673</v>
      </c>
      <c r="M2525" s="3">
        <v>0.8</v>
      </c>
      <c r="N2525" s="38">
        <f>INT(B2525*0.2)</f>
        <v>22107013</v>
      </c>
      <c r="O2525" s="38">
        <f t="shared" si="119"/>
        <v>2714030</v>
      </c>
      <c r="P2525">
        <f>INT(L2525*2.5)</f>
        <v>16284182</v>
      </c>
      <c r="Q2525">
        <f>INT(L2525/4)</f>
        <v>1628418</v>
      </c>
      <c r="W2525" s="4" t="s">
        <v>8364</v>
      </c>
      <c r="X2525">
        <v>1</v>
      </c>
      <c r="Y2525" t="b">
        <f>IF(MOD(X2525,9)=0,N2525,IF(MOD(X2525,6)=0,N2525,IF(MOD(X2525,3)=0,N2525)))</f>
        <v>0</v>
      </c>
      <c r="Z2525" t="b">
        <f>IF(MOD(X2525,9)=0,O2525,IF(MOD(X2525,6)=0,O2525,IF(MOD(X2525,3)=0,O2525)))</f>
        <v>0</v>
      </c>
    </row>
    <row r="2526" spans="1:26">
      <c r="A2526" s="4" t="s">
        <v>2636</v>
      </c>
      <c r="B2526" s="3">
        <f>主线辅助!B2522</f>
        <v>110596197</v>
      </c>
      <c r="C2526" s="3">
        <v>8</v>
      </c>
      <c r="D2526" s="3">
        <v>112</v>
      </c>
      <c r="E2526" s="3">
        <v>3</v>
      </c>
      <c r="F2526" s="25">
        <f t="shared" si="117"/>
        <v>7167092</v>
      </c>
      <c r="G2526" s="25">
        <v>6517275</v>
      </c>
      <c r="H2526" s="26">
        <f>ROUND((F2526/4*5.5+F2526*2.7+F2526/4*10*1)*2,0)*C2526</f>
        <v>753978080</v>
      </c>
      <c r="I2526" s="26">
        <f t="shared" si="118"/>
        <v>685617328</v>
      </c>
      <c r="J2526" s="26"/>
      <c r="K2526" s="35">
        <f>MAX(G2526-MAX(G$5:G2525),0)</f>
        <v>3602</v>
      </c>
      <c r="L2526" s="35">
        <f>MAX(G$5:G2526)</f>
        <v>6517275</v>
      </c>
      <c r="M2526" s="3">
        <v>0.8</v>
      </c>
      <c r="N2526" s="38">
        <f>INT(B2526*0.2)</f>
        <v>22119239</v>
      </c>
      <c r="O2526" s="38">
        <f t="shared" si="119"/>
        <v>2715530</v>
      </c>
      <c r="P2526">
        <f>INT(L2526*2.5)</f>
        <v>16293187</v>
      </c>
      <c r="Q2526">
        <f>INT(L2526/4)</f>
        <v>1629318</v>
      </c>
      <c r="W2526" s="4" t="s">
        <v>8364</v>
      </c>
      <c r="X2526">
        <v>2</v>
      </c>
      <c r="Y2526" t="b">
        <f>IF(MOD(X2526,9)=0,N2526,IF(MOD(X2526,6)=0,N2526,IF(MOD(X2526,3)=0,N2526)))</f>
        <v>0</v>
      </c>
      <c r="Z2526" t="b">
        <f>IF(MOD(X2526,9)=0,O2526,IF(MOD(X2526,6)=0,O2526,IF(MOD(X2526,3)=0,O2526)))</f>
        <v>0</v>
      </c>
    </row>
    <row r="2527" spans="1:26">
      <c r="A2527" s="4" t="s">
        <v>2637</v>
      </c>
      <c r="B2527" s="3">
        <f>主线辅助!B2523</f>
        <v>110723842</v>
      </c>
      <c r="C2527" s="3">
        <v>8</v>
      </c>
      <c r="D2527" s="3">
        <v>112</v>
      </c>
      <c r="E2527" s="3">
        <v>3</v>
      </c>
      <c r="F2527" s="25">
        <f t="shared" si="117"/>
        <v>7175364</v>
      </c>
      <c r="G2527" s="25">
        <v>6524797</v>
      </c>
      <c r="H2527" s="26">
        <f>ROUND((F2527/4*5.5+F2527*2.7+F2527/4*10*1)*2,0)*C2527</f>
        <v>754848296</v>
      </c>
      <c r="I2527" s="26">
        <f t="shared" si="118"/>
        <v>686408648</v>
      </c>
      <c r="J2527" s="26"/>
      <c r="K2527" s="35">
        <f>MAX(G2527-MAX(G$5:G2526),0)</f>
        <v>7522</v>
      </c>
      <c r="L2527" s="35">
        <f>MAX(G$5:G2527)</f>
        <v>6524797</v>
      </c>
      <c r="M2527" s="3">
        <v>0.8</v>
      </c>
      <c r="N2527" s="38">
        <f>INT(B2527*0.2)</f>
        <v>22144768</v>
      </c>
      <c r="O2527" s="38">
        <f t="shared" si="119"/>
        <v>2718665</v>
      </c>
      <c r="P2527">
        <f>INT(L2527*2.5)</f>
        <v>16311992</v>
      </c>
      <c r="Q2527">
        <f>INT(L2527/4)</f>
        <v>1631199</v>
      </c>
      <c r="W2527" s="4" t="s">
        <v>8364</v>
      </c>
      <c r="X2527">
        <v>3</v>
      </c>
      <c r="Y2527">
        <f>IF(MOD(X2527,9)=0,N2527,IF(MOD(X2527,6)=0,N2527,IF(MOD(X2527,3)=0,N2527)))</f>
        <v>22144768</v>
      </c>
      <c r="Z2527">
        <f>IF(MOD(X2527,9)=0,O2527,IF(MOD(X2527,6)=0,O2527,IF(MOD(X2527,3)=0,O2527)))</f>
        <v>2718665</v>
      </c>
    </row>
    <row r="2528" spans="1:26">
      <c r="A2528" s="4" t="s">
        <v>2638</v>
      </c>
      <c r="B2528" s="3">
        <f>主线辅助!B2524</f>
        <v>110785040</v>
      </c>
      <c r="C2528" s="3">
        <v>8</v>
      </c>
      <c r="D2528" s="3">
        <v>112</v>
      </c>
      <c r="E2528" s="3">
        <v>3</v>
      </c>
      <c r="F2528" s="25">
        <f t="shared" si="117"/>
        <v>7179330</v>
      </c>
      <c r="G2528" s="25">
        <v>6528404</v>
      </c>
      <c r="H2528" s="26">
        <f>ROUND((F2528/4*5.5+F2528*2.7+F2528/4*10*1)*2,0)*C2528</f>
        <v>755265520</v>
      </c>
      <c r="I2528" s="26">
        <f t="shared" si="118"/>
        <v>686788104</v>
      </c>
      <c r="J2528" s="26"/>
      <c r="K2528" s="35">
        <f>MAX(G2528-MAX(G$5:G2527),0)</f>
        <v>3607</v>
      </c>
      <c r="L2528" s="35">
        <f>MAX(G$5:G2528)</f>
        <v>6528404</v>
      </c>
      <c r="M2528" s="3">
        <v>0.8</v>
      </c>
      <c r="N2528" s="38">
        <f>INT(B2528*0.2)</f>
        <v>22157008</v>
      </c>
      <c r="O2528" s="38">
        <f t="shared" si="119"/>
        <v>2720168</v>
      </c>
      <c r="P2528">
        <f>INT(L2528*2.5)</f>
        <v>16321010</v>
      </c>
      <c r="Q2528">
        <f>INT(L2528/4)</f>
        <v>1632101</v>
      </c>
      <c r="W2528" s="4" t="s">
        <v>8364</v>
      </c>
      <c r="X2528">
        <v>4</v>
      </c>
      <c r="Y2528" t="b">
        <f>IF(MOD(X2528,9)=0,N2528,IF(MOD(X2528,6)=0,N2528,IF(MOD(X2528,3)=0,N2528)))</f>
        <v>0</v>
      </c>
      <c r="Z2528" t="b">
        <f>IF(MOD(X2528,9)=0,O2528,IF(MOD(X2528,6)=0,O2528,IF(MOD(X2528,3)=0,O2528)))</f>
        <v>0</v>
      </c>
    </row>
    <row r="2529" spans="1:26">
      <c r="A2529" s="4" t="s">
        <v>2639</v>
      </c>
      <c r="B2529" s="3">
        <f>主线辅助!B2525</f>
        <v>110846240</v>
      </c>
      <c r="C2529" s="3">
        <v>8</v>
      </c>
      <c r="D2529" s="3">
        <v>112</v>
      </c>
      <c r="E2529" s="3">
        <v>3</v>
      </c>
      <c r="F2529" s="25">
        <f t="shared" si="117"/>
        <v>7183296</v>
      </c>
      <c r="G2529" s="25">
        <v>6532010</v>
      </c>
      <c r="H2529" s="26">
        <f>ROUND((F2529/4*5.5+F2529*2.7+F2529/4*10*1)*2,0)*C2529</f>
        <v>755682736</v>
      </c>
      <c r="I2529" s="26">
        <f t="shared" si="118"/>
        <v>687167456</v>
      </c>
      <c r="J2529" s="26"/>
      <c r="K2529" s="35">
        <f>MAX(G2529-MAX(G$5:G2528),0)</f>
        <v>3606</v>
      </c>
      <c r="L2529" s="35">
        <f>MAX(G$5:G2529)</f>
        <v>6532010</v>
      </c>
      <c r="M2529" s="3">
        <v>0.8</v>
      </c>
      <c r="N2529" s="38">
        <f>INT(B2529*0.2)</f>
        <v>22169248</v>
      </c>
      <c r="O2529" s="38">
        <f t="shared" si="119"/>
        <v>2721670</v>
      </c>
      <c r="P2529">
        <f>INT(L2529*2.5)</f>
        <v>16330025</v>
      </c>
      <c r="Q2529">
        <f>INT(L2529/4)</f>
        <v>1633002</v>
      </c>
      <c r="W2529" s="4" t="s">
        <v>8364</v>
      </c>
      <c r="X2529">
        <v>5</v>
      </c>
      <c r="Y2529" t="b">
        <f>IF(MOD(X2529,9)=0,N2529,IF(MOD(X2529,6)=0,N2529,IF(MOD(X2529,3)=0,N2529)))</f>
        <v>0</v>
      </c>
      <c r="Z2529" t="b">
        <f>IF(MOD(X2529,9)=0,O2529,IF(MOD(X2529,6)=0,O2529,IF(MOD(X2529,3)=0,O2529)))</f>
        <v>0</v>
      </c>
    </row>
    <row r="2530" spans="1:26">
      <c r="A2530" s="4" t="s">
        <v>2640</v>
      </c>
      <c r="B2530" s="3">
        <f>主线辅助!B2526</f>
        <v>110974105</v>
      </c>
      <c r="C2530" s="3">
        <v>8</v>
      </c>
      <c r="D2530" s="3">
        <v>112</v>
      </c>
      <c r="E2530" s="3">
        <v>3</v>
      </c>
      <c r="F2530" s="25">
        <f t="shared" si="117"/>
        <v>7191582</v>
      </c>
      <c r="G2530" s="25">
        <v>6539545</v>
      </c>
      <c r="H2530" s="26">
        <f>ROUND((F2530/4*5.5+F2530*2.7+F2530/4*10*1)*2,0)*C2530</f>
        <v>756554424</v>
      </c>
      <c r="I2530" s="26">
        <f t="shared" si="118"/>
        <v>687960136</v>
      </c>
      <c r="J2530" s="26"/>
      <c r="K2530" s="35">
        <f>MAX(G2530-MAX(G$5:G2529),0)</f>
        <v>7535</v>
      </c>
      <c r="L2530" s="35">
        <f>MAX(G$5:G2530)</f>
        <v>6539545</v>
      </c>
      <c r="M2530" s="3">
        <v>0.8</v>
      </c>
      <c r="N2530" s="38">
        <f>INT(B2530*0.2)</f>
        <v>22194821</v>
      </c>
      <c r="O2530" s="38">
        <f t="shared" si="119"/>
        <v>2724810</v>
      </c>
      <c r="P2530">
        <f>INT(L2530*2.5)</f>
        <v>16348862</v>
      </c>
      <c r="Q2530">
        <f>INT(L2530/4)</f>
        <v>1634886</v>
      </c>
      <c r="W2530" s="4" t="s">
        <v>8364</v>
      </c>
      <c r="X2530">
        <v>6</v>
      </c>
      <c r="Y2530">
        <f>IF(MOD(X2530,9)=0,N2530,IF(MOD(X2530,6)=0,N2530,IF(MOD(X2530,3)=0,N2530)))</f>
        <v>22194821</v>
      </c>
      <c r="Z2530">
        <f>IF(MOD(X2530,9)=0,O2530,IF(MOD(X2530,6)=0,O2530,IF(MOD(X2530,3)=0,O2530)))</f>
        <v>2724810</v>
      </c>
    </row>
    <row r="2531" spans="1:26">
      <c r="A2531" s="4" t="s">
        <v>2641</v>
      </c>
      <c r="B2531" s="3">
        <f>主线辅助!B2527</f>
        <v>111035373</v>
      </c>
      <c r="C2531" s="3">
        <v>8</v>
      </c>
      <c r="D2531" s="3">
        <v>112</v>
      </c>
      <c r="E2531" s="3">
        <v>3</v>
      </c>
      <c r="F2531" s="25">
        <f t="shared" si="117"/>
        <v>7195552</v>
      </c>
      <c r="G2531" s="25">
        <v>6543155</v>
      </c>
      <c r="H2531" s="26">
        <f>ROUND((F2531/4*5.5+F2531*2.7+F2531/4*10*1)*2,0)*C2531</f>
        <v>756972072</v>
      </c>
      <c r="I2531" s="26">
        <f t="shared" si="118"/>
        <v>688339904</v>
      </c>
      <c r="J2531" s="26"/>
      <c r="K2531" s="35">
        <f>MAX(G2531-MAX(G$5:G2530),0)</f>
        <v>3610</v>
      </c>
      <c r="L2531" s="35">
        <f>MAX(G$5:G2531)</f>
        <v>6543155</v>
      </c>
      <c r="M2531" s="3">
        <v>0.8</v>
      </c>
      <c r="N2531" s="38">
        <f>INT(B2531*0.2)</f>
        <v>22207074</v>
      </c>
      <c r="O2531" s="38">
        <f t="shared" si="119"/>
        <v>2726313</v>
      </c>
      <c r="P2531">
        <f>INT(L2531*2.5)</f>
        <v>16357887</v>
      </c>
      <c r="Q2531">
        <f>INT(L2531/4)</f>
        <v>1635788</v>
      </c>
      <c r="W2531" s="4" t="s">
        <v>8364</v>
      </c>
      <c r="X2531">
        <v>7</v>
      </c>
      <c r="Y2531" t="b">
        <f>IF(MOD(X2531,9)=0,N2531,IF(MOD(X2531,6)=0,N2531,IF(MOD(X2531,3)=0,N2531)))</f>
        <v>0</v>
      </c>
      <c r="Z2531" t="b">
        <f>IF(MOD(X2531,9)=0,O2531,IF(MOD(X2531,6)=0,O2531,IF(MOD(X2531,3)=0,O2531)))</f>
        <v>0</v>
      </c>
    </row>
    <row r="2532" spans="1:26">
      <c r="A2532" s="4" t="s">
        <v>2642</v>
      </c>
      <c r="B2532" s="3">
        <f>主线辅助!B2528</f>
        <v>111096648</v>
      </c>
      <c r="C2532" s="3">
        <v>8</v>
      </c>
      <c r="D2532" s="3">
        <v>112</v>
      </c>
      <c r="E2532" s="3">
        <v>3</v>
      </c>
      <c r="F2532" s="25">
        <f t="shared" si="117"/>
        <v>7199523</v>
      </c>
      <c r="G2532" s="25">
        <v>6546766</v>
      </c>
      <c r="H2532" s="26">
        <f>ROUND((F2532/4*5.5+F2532*2.7+F2532/4*10*1)*2,0)*C2532</f>
        <v>757389816</v>
      </c>
      <c r="I2532" s="26">
        <f t="shared" si="118"/>
        <v>688719784</v>
      </c>
      <c r="J2532" s="26"/>
      <c r="K2532" s="35">
        <f>MAX(G2532-MAX(G$5:G2531),0)</f>
        <v>3611</v>
      </c>
      <c r="L2532" s="35">
        <f>MAX(G$5:G2532)</f>
        <v>6546766</v>
      </c>
      <c r="M2532" s="3">
        <v>0.8</v>
      </c>
      <c r="N2532" s="38">
        <f>INT(B2532*0.2)</f>
        <v>22219329</v>
      </c>
      <c r="O2532" s="38">
        <f t="shared" si="119"/>
        <v>2727818</v>
      </c>
      <c r="P2532">
        <f>INT(L2532*2.5)</f>
        <v>16366915</v>
      </c>
      <c r="Q2532">
        <f>INT(L2532/4)</f>
        <v>1636691</v>
      </c>
      <c r="W2532" s="4" t="s">
        <v>8364</v>
      </c>
      <c r="X2532">
        <v>8</v>
      </c>
      <c r="Y2532" t="b">
        <f>IF(MOD(X2532,9)=0,N2532,IF(MOD(X2532,6)=0,N2532,IF(MOD(X2532,3)=0,N2532)))</f>
        <v>0</v>
      </c>
      <c r="Z2532" t="b">
        <f>IF(MOD(X2532,9)=0,O2532,IF(MOD(X2532,6)=0,O2532,IF(MOD(X2532,3)=0,O2532)))</f>
        <v>0</v>
      </c>
    </row>
    <row r="2533" spans="1:26">
      <c r="A2533" s="4" t="s">
        <v>2643</v>
      </c>
      <c r="B2533" s="3">
        <f>主线辅助!B2529</f>
        <v>111224736</v>
      </c>
      <c r="C2533" s="3">
        <v>8</v>
      </c>
      <c r="D2533" s="3">
        <v>112</v>
      </c>
      <c r="E2533" s="3">
        <v>3</v>
      </c>
      <c r="F2533" s="25">
        <f t="shared" si="117"/>
        <v>7207824</v>
      </c>
      <c r="G2533" s="25">
        <v>6554314</v>
      </c>
      <c r="H2533" s="26">
        <f>ROUND((F2533/4*5.5+F2533*2.7+F2533/4*10*1)*2,0)*C2533</f>
        <v>758263088</v>
      </c>
      <c r="I2533" s="26">
        <f t="shared" si="118"/>
        <v>689513832</v>
      </c>
      <c r="J2533" s="26"/>
      <c r="K2533" s="35">
        <f>MAX(G2533-MAX(G$5:G2532),0)</f>
        <v>7548</v>
      </c>
      <c r="L2533" s="35">
        <f>MAX(G$5:G2533)</f>
        <v>6554314</v>
      </c>
      <c r="M2533" s="3">
        <v>0.8</v>
      </c>
      <c r="N2533" s="38">
        <f>INT(B2533*0.2)</f>
        <v>22244947</v>
      </c>
      <c r="O2533" s="38">
        <f t="shared" si="119"/>
        <v>2730963</v>
      </c>
      <c r="P2533">
        <f>INT(L2533*2.5)</f>
        <v>16385785</v>
      </c>
      <c r="Q2533">
        <f>INT(L2533/4)</f>
        <v>1638578</v>
      </c>
      <c r="W2533" s="4" t="s">
        <v>8364</v>
      </c>
      <c r="X2533">
        <v>9</v>
      </c>
      <c r="Y2533">
        <f>IF(MOD(X2533,9)=0,N2533,IF(MOD(X2533,6)=0,N2533,IF(MOD(X2533,3)=0,N2533)))</f>
        <v>22244947</v>
      </c>
      <c r="Z2533">
        <f>IF(MOD(X2533,9)=0,O2533,IF(MOD(X2533,6)=0,O2533,IF(MOD(X2533,3)=0,O2533)))</f>
        <v>2730963</v>
      </c>
    </row>
    <row r="2534" spans="1:26">
      <c r="A2534" s="4" t="s">
        <v>512</v>
      </c>
      <c r="B2534" s="3">
        <f>主线辅助!B2530</f>
        <v>111286072</v>
      </c>
      <c r="C2534" s="3">
        <v>8</v>
      </c>
      <c r="D2534" s="3">
        <v>112</v>
      </c>
      <c r="E2534" s="3">
        <v>3</v>
      </c>
      <c r="F2534" s="25">
        <f t="shared" si="117"/>
        <v>7211799</v>
      </c>
      <c r="G2534" s="25">
        <v>6557929</v>
      </c>
      <c r="H2534" s="26">
        <f>ROUND((F2534/4*5.5+F2534*2.7+F2534/4*10*1)*2,0)*C2534</f>
        <v>758681256</v>
      </c>
      <c r="I2534" s="26">
        <f t="shared" si="118"/>
        <v>689894128</v>
      </c>
      <c r="J2534" s="26"/>
      <c r="K2534" s="35">
        <f>MAX(G2534-MAX(G$5:G2533),0)</f>
        <v>3615</v>
      </c>
      <c r="L2534" s="35">
        <f>MAX(G$5:G2534)</f>
        <v>6557929</v>
      </c>
      <c r="M2534" s="3">
        <v>0.8</v>
      </c>
      <c r="N2534" s="38">
        <f>INT(B2534*0.2)</f>
        <v>22257214</v>
      </c>
      <c r="O2534" s="38">
        <f t="shared" si="119"/>
        <v>2732470</v>
      </c>
      <c r="P2534">
        <f>INT(L2534*2.5)</f>
        <v>16394822</v>
      </c>
      <c r="Q2534">
        <f>INT(L2534/4)</f>
        <v>1639482</v>
      </c>
      <c r="W2534" s="4" t="s">
        <v>8364</v>
      </c>
      <c r="X2534">
        <v>10</v>
      </c>
      <c r="Y2534" t="b">
        <f>IF(MOD(X2534,9)=0,N2534,IF(MOD(X2534,6)=0,N2534,IF(MOD(X2534,3)=0,N2534)))</f>
        <v>0</v>
      </c>
      <c r="Z2534" t="b">
        <f>IF(MOD(X2534,9)=0,O2534,IF(MOD(X2534,6)=0,O2534,IF(MOD(X2534,3)=0,O2534)))</f>
        <v>0</v>
      </c>
    </row>
    <row r="2535" spans="1:26">
      <c r="A2535" s="4" t="s">
        <v>2644</v>
      </c>
      <c r="B2535" s="3">
        <f>主线辅助!B2531</f>
        <v>111677860</v>
      </c>
      <c r="C2535" s="3">
        <v>8</v>
      </c>
      <c r="D2535" s="3">
        <v>112</v>
      </c>
      <c r="E2535" s="3">
        <v>3</v>
      </c>
      <c r="F2535" s="25">
        <f t="shared" si="117"/>
        <v>7237188</v>
      </c>
      <c r="G2535" s="25">
        <v>6581016</v>
      </c>
      <c r="H2535" s="26">
        <f>ROUND((F2535/4*5.5+F2535*2.7+F2535/4*10*1)*2,0)*C2535</f>
        <v>761352176</v>
      </c>
      <c r="I2535" s="26">
        <f t="shared" si="118"/>
        <v>692322880</v>
      </c>
      <c r="J2535" s="26"/>
      <c r="K2535" s="35">
        <f>MAX(G2535-MAX(G$5:G2534),0)</f>
        <v>23087</v>
      </c>
      <c r="L2535" s="35">
        <f>MAX(G$5:G2535)</f>
        <v>6581016</v>
      </c>
      <c r="M2535" s="3">
        <v>0.8</v>
      </c>
      <c r="N2535" s="38">
        <f>INT(B2535*0.2)</f>
        <v>22335572</v>
      </c>
      <c r="O2535" s="38">
        <f t="shared" si="119"/>
        <v>2742090</v>
      </c>
      <c r="P2535">
        <f>INT(L2535*2.5)</f>
        <v>16452540</v>
      </c>
      <c r="Q2535">
        <f>INT(L2535/4)</f>
        <v>1645254</v>
      </c>
      <c r="W2535" s="4" t="s">
        <v>8365</v>
      </c>
      <c r="X2535">
        <v>1</v>
      </c>
      <c r="Y2535" t="b">
        <f>IF(MOD(X2535,9)=0,N2535,IF(MOD(X2535,6)=0,N2535,IF(MOD(X2535,3)=0,N2535)))</f>
        <v>0</v>
      </c>
      <c r="Z2535" t="b">
        <f>IF(MOD(X2535,9)=0,O2535,IF(MOD(X2535,6)=0,O2535,IF(MOD(X2535,3)=0,O2535)))</f>
        <v>0</v>
      </c>
    </row>
    <row r="2536" spans="1:26">
      <c r="A2536" s="4" t="s">
        <v>2645</v>
      </c>
      <c r="B2536" s="3">
        <f>主线辅助!B2532</f>
        <v>111739253</v>
      </c>
      <c r="C2536" s="3">
        <v>8</v>
      </c>
      <c r="D2536" s="3">
        <v>112</v>
      </c>
      <c r="E2536" s="3">
        <v>3</v>
      </c>
      <c r="F2536" s="25">
        <f t="shared" si="117"/>
        <v>7241167</v>
      </c>
      <c r="G2536" s="25">
        <v>6584634</v>
      </c>
      <c r="H2536" s="26">
        <f>ROUND((F2536/4*5.5+F2536*2.7+F2536/4*10*1)*2,0)*C2536</f>
        <v>761770768</v>
      </c>
      <c r="I2536" s="26">
        <f t="shared" si="118"/>
        <v>692703496</v>
      </c>
      <c r="J2536" s="26"/>
      <c r="K2536" s="35">
        <f>MAX(G2536-MAX(G$5:G2535),0)</f>
        <v>3618</v>
      </c>
      <c r="L2536" s="35">
        <f>MAX(G$5:G2536)</f>
        <v>6584634</v>
      </c>
      <c r="M2536" s="3">
        <v>0.8</v>
      </c>
      <c r="N2536" s="38">
        <f>INT(B2536*0.2)</f>
        <v>22347850</v>
      </c>
      <c r="O2536" s="38">
        <f t="shared" si="119"/>
        <v>2743597</v>
      </c>
      <c r="P2536">
        <f>INT(L2536*2.5)</f>
        <v>16461585</v>
      </c>
      <c r="Q2536">
        <f>INT(L2536/4)</f>
        <v>1646158</v>
      </c>
      <c r="W2536" s="4" t="s">
        <v>8365</v>
      </c>
      <c r="X2536">
        <v>2</v>
      </c>
      <c r="Y2536" t="b">
        <f>IF(MOD(X2536,9)=0,N2536,IF(MOD(X2536,6)=0,N2536,IF(MOD(X2536,3)=0,N2536)))</f>
        <v>0</v>
      </c>
      <c r="Z2536" t="b">
        <f>IF(MOD(X2536,9)=0,O2536,IF(MOD(X2536,6)=0,O2536,IF(MOD(X2536,3)=0,O2536)))</f>
        <v>0</v>
      </c>
    </row>
    <row r="2537" spans="1:26">
      <c r="A2537" s="4" t="s">
        <v>2646</v>
      </c>
      <c r="B2537" s="3">
        <f>主线辅助!B2533</f>
        <v>111867652</v>
      </c>
      <c r="C2537" s="3">
        <v>8</v>
      </c>
      <c r="D2537" s="3">
        <v>112</v>
      </c>
      <c r="E2537" s="3">
        <v>3</v>
      </c>
      <c r="F2537" s="25">
        <f t="shared" si="117"/>
        <v>7249487</v>
      </c>
      <c r="G2537" s="25">
        <v>6592200</v>
      </c>
      <c r="H2537" s="26">
        <f>ROUND((F2537/4*5.5+F2537*2.7+F2537/4*10*1)*2,0)*C2537</f>
        <v>762646032</v>
      </c>
      <c r="I2537" s="26">
        <f t="shared" si="118"/>
        <v>693499440</v>
      </c>
      <c r="J2537" s="26"/>
      <c r="K2537" s="35">
        <f>MAX(G2537-MAX(G$5:G2536),0)</f>
        <v>7566</v>
      </c>
      <c r="L2537" s="35">
        <f>MAX(G$5:G2537)</f>
        <v>6592200</v>
      </c>
      <c r="M2537" s="3">
        <v>0.8</v>
      </c>
      <c r="N2537" s="38">
        <f>INT(B2537*0.2)</f>
        <v>22373530</v>
      </c>
      <c r="O2537" s="38">
        <f t="shared" si="119"/>
        <v>2746750</v>
      </c>
      <c r="P2537">
        <f>INT(L2537*2.5)</f>
        <v>16480500</v>
      </c>
      <c r="Q2537">
        <f>INT(L2537/4)</f>
        <v>1648050</v>
      </c>
      <c r="W2537" s="4" t="s">
        <v>8365</v>
      </c>
      <c r="X2537">
        <v>3</v>
      </c>
      <c r="Y2537">
        <f>IF(MOD(X2537,9)=0,N2537,IF(MOD(X2537,6)=0,N2537,IF(MOD(X2537,3)=0,N2537)))</f>
        <v>22373530</v>
      </c>
      <c r="Z2537">
        <f>IF(MOD(X2537,9)=0,O2537,IF(MOD(X2537,6)=0,O2537,IF(MOD(X2537,3)=0,O2537)))</f>
        <v>2746750</v>
      </c>
    </row>
    <row r="2538" spans="1:26">
      <c r="A2538" s="4" t="s">
        <v>2647</v>
      </c>
      <c r="B2538" s="3">
        <f>主线辅助!B2534</f>
        <v>111929110</v>
      </c>
      <c r="C2538" s="3">
        <v>8</v>
      </c>
      <c r="D2538" s="3">
        <v>112</v>
      </c>
      <c r="E2538" s="3">
        <v>3</v>
      </c>
      <c r="F2538" s="25">
        <f t="shared" si="117"/>
        <v>7253470</v>
      </c>
      <c r="G2538" s="25">
        <v>6595822</v>
      </c>
      <c r="H2538" s="26">
        <f>ROUND((F2538/4*5.5+F2538*2.7+F2538/4*10*1)*2,0)*C2538</f>
        <v>763065048</v>
      </c>
      <c r="I2538" s="26">
        <f t="shared" si="118"/>
        <v>693880472</v>
      </c>
      <c r="J2538" s="26"/>
      <c r="K2538" s="35">
        <f>MAX(G2538-MAX(G$5:G2537),0)</f>
        <v>3622</v>
      </c>
      <c r="L2538" s="35">
        <f>MAX(G$5:G2538)</f>
        <v>6595822</v>
      </c>
      <c r="M2538" s="3">
        <v>0.8</v>
      </c>
      <c r="N2538" s="38">
        <f>INT(B2538*0.2)</f>
        <v>22385822</v>
      </c>
      <c r="O2538" s="38">
        <f t="shared" si="119"/>
        <v>2748258</v>
      </c>
      <c r="P2538">
        <f>INT(L2538*2.5)</f>
        <v>16489555</v>
      </c>
      <c r="Q2538">
        <f>INT(L2538/4)</f>
        <v>1648955</v>
      </c>
      <c r="W2538" s="4" t="s">
        <v>8365</v>
      </c>
      <c r="X2538">
        <v>4</v>
      </c>
      <c r="Y2538" t="b">
        <f>IF(MOD(X2538,9)=0,N2538,IF(MOD(X2538,6)=0,N2538,IF(MOD(X2538,3)=0,N2538)))</f>
        <v>0</v>
      </c>
      <c r="Z2538" t="b">
        <f>IF(MOD(X2538,9)=0,O2538,IF(MOD(X2538,6)=0,O2538,IF(MOD(X2538,3)=0,O2538)))</f>
        <v>0</v>
      </c>
    </row>
    <row r="2539" spans="1:26">
      <c r="A2539" s="4" t="s">
        <v>2648</v>
      </c>
      <c r="B2539" s="3">
        <f>主线辅助!B2535</f>
        <v>111990577</v>
      </c>
      <c r="C2539" s="3">
        <v>8</v>
      </c>
      <c r="D2539" s="3">
        <v>112</v>
      </c>
      <c r="E2539" s="3">
        <v>3</v>
      </c>
      <c r="F2539" s="25">
        <f t="shared" si="117"/>
        <v>7257453</v>
      </c>
      <c r="G2539" s="25">
        <v>6599444</v>
      </c>
      <c r="H2539" s="26">
        <f>ROUND((F2539/4*5.5+F2539*2.7+F2539/4*10*1)*2,0)*C2539</f>
        <v>763484056</v>
      </c>
      <c r="I2539" s="26">
        <f t="shared" si="118"/>
        <v>694261512</v>
      </c>
      <c r="J2539" s="26"/>
      <c r="K2539" s="35">
        <f>MAX(G2539-MAX(G$5:G2538),0)</f>
        <v>3622</v>
      </c>
      <c r="L2539" s="35">
        <f>MAX(G$5:G2539)</f>
        <v>6599444</v>
      </c>
      <c r="M2539" s="3">
        <v>0.8</v>
      </c>
      <c r="N2539" s="38">
        <f>INT(B2539*0.2)</f>
        <v>22398115</v>
      </c>
      <c r="O2539" s="38">
        <f t="shared" si="119"/>
        <v>2749768</v>
      </c>
      <c r="P2539">
        <f>INT(L2539*2.5)</f>
        <v>16498610</v>
      </c>
      <c r="Q2539">
        <f>INT(L2539/4)</f>
        <v>1649861</v>
      </c>
      <c r="W2539" s="4" t="s">
        <v>8365</v>
      </c>
      <c r="X2539">
        <v>5</v>
      </c>
      <c r="Y2539" t="b">
        <f>IF(MOD(X2539,9)=0,N2539,IF(MOD(X2539,6)=0,N2539,IF(MOD(X2539,3)=0,N2539)))</f>
        <v>0</v>
      </c>
      <c r="Z2539" t="b">
        <f>IF(MOD(X2539,9)=0,O2539,IF(MOD(X2539,6)=0,O2539,IF(MOD(X2539,3)=0,O2539)))</f>
        <v>0</v>
      </c>
    </row>
    <row r="2540" spans="1:26">
      <c r="A2540" s="4" t="s">
        <v>2649</v>
      </c>
      <c r="B2540" s="3">
        <f>主线辅助!B2536</f>
        <v>112119202</v>
      </c>
      <c r="C2540" s="3">
        <v>8</v>
      </c>
      <c r="D2540" s="3">
        <v>112</v>
      </c>
      <c r="E2540" s="3">
        <v>3</v>
      </c>
      <c r="F2540" s="25">
        <f t="shared" si="117"/>
        <v>7265789</v>
      </c>
      <c r="G2540" s="25">
        <v>6607024</v>
      </c>
      <c r="H2540" s="26">
        <f>ROUND((F2540/4*5.5+F2540*2.7+F2540/4*10*1)*2,0)*C2540</f>
        <v>764361000</v>
      </c>
      <c r="I2540" s="26">
        <f t="shared" si="118"/>
        <v>695058928</v>
      </c>
      <c r="J2540" s="26"/>
      <c r="K2540" s="35">
        <f>MAX(G2540-MAX(G$5:G2539),0)</f>
        <v>7580</v>
      </c>
      <c r="L2540" s="35">
        <f>MAX(G$5:G2540)</f>
        <v>6607024</v>
      </c>
      <c r="M2540" s="3">
        <v>0.8</v>
      </c>
      <c r="N2540" s="38">
        <f>INT(B2540*0.2)</f>
        <v>22423840</v>
      </c>
      <c r="O2540" s="38">
        <f t="shared" si="119"/>
        <v>2752926</v>
      </c>
      <c r="P2540">
        <f>INT(L2540*2.5)</f>
        <v>16517560</v>
      </c>
      <c r="Q2540">
        <f>INT(L2540/4)</f>
        <v>1651756</v>
      </c>
      <c r="W2540" s="4" t="s">
        <v>8365</v>
      </c>
      <c r="X2540">
        <v>6</v>
      </c>
      <c r="Y2540">
        <f>IF(MOD(X2540,9)=0,N2540,IF(MOD(X2540,6)=0,N2540,IF(MOD(X2540,3)=0,N2540)))</f>
        <v>22423840</v>
      </c>
      <c r="Z2540">
        <f>IF(MOD(X2540,9)=0,O2540,IF(MOD(X2540,6)=0,O2540,IF(MOD(X2540,3)=0,O2540)))</f>
        <v>2752926</v>
      </c>
    </row>
    <row r="2541" spans="1:26">
      <c r="A2541" s="4" t="s">
        <v>2650</v>
      </c>
      <c r="B2541" s="3">
        <f>主线辅助!B2537</f>
        <v>112180731</v>
      </c>
      <c r="C2541" s="3">
        <v>8</v>
      </c>
      <c r="D2541" s="3">
        <v>112</v>
      </c>
      <c r="E2541" s="3">
        <v>3</v>
      </c>
      <c r="F2541" s="25">
        <f t="shared" si="117"/>
        <v>7269776</v>
      </c>
      <c r="G2541" s="25">
        <v>6610650</v>
      </c>
      <c r="H2541" s="26">
        <f>ROUND((F2541/4*5.5+F2541*2.7+F2541/4*10*1)*2,0)*C2541</f>
        <v>764780432</v>
      </c>
      <c r="I2541" s="26">
        <f t="shared" si="118"/>
        <v>695440384</v>
      </c>
      <c r="J2541" s="26"/>
      <c r="K2541" s="35">
        <f>MAX(G2541-MAX(G$5:G2540),0)</f>
        <v>3626</v>
      </c>
      <c r="L2541" s="35">
        <f>MAX(G$5:G2541)</f>
        <v>6610650</v>
      </c>
      <c r="M2541" s="3">
        <v>0.8</v>
      </c>
      <c r="N2541" s="38">
        <f>INT(B2541*0.2)</f>
        <v>22436146</v>
      </c>
      <c r="O2541" s="38">
        <f t="shared" si="119"/>
        <v>2754437</v>
      </c>
      <c r="P2541">
        <f>INT(L2541*2.5)</f>
        <v>16526625</v>
      </c>
      <c r="Q2541">
        <f>INT(L2541/4)</f>
        <v>1652662</v>
      </c>
      <c r="W2541" s="4" t="s">
        <v>8365</v>
      </c>
      <c r="X2541">
        <v>7</v>
      </c>
      <c r="Y2541" t="b">
        <f>IF(MOD(X2541,9)=0,N2541,IF(MOD(X2541,6)=0,N2541,IF(MOD(X2541,3)=0,N2541)))</f>
        <v>0</v>
      </c>
      <c r="Z2541" t="b">
        <f>IF(MOD(X2541,9)=0,O2541,IF(MOD(X2541,6)=0,O2541,IF(MOD(X2541,3)=0,O2541)))</f>
        <v>0</v>
      </c>
    </row>
    <row r="2542" spans="1:26">
      <c r="A2542" s="4" t="s">
        <v>2651</v>
      </c>
      <c r="B2542" s="3">
        <f>主线辅助!B2538</f>
        <v>112242269</v>
      </c>
      <c r="C2542" s="3">
        <v>8</v>
      </c>
      <c r="D2542" s="3">
        <v>112</v>
      </c>
      <c r="E2542" s="3">
        <v>3</v>
      </c>
      <c r="F2542" s="25">
        <f t="shared" si="117"/>
        <v>7273764</v>
      </c>
      <c r="G2542" s="25">
        <v>6614276</v>
      </c>
      <c r="H2542" s="26">
        <f>ROUND((F2542/4*5.5+F2542*2.7+F2542/4*10*1)*2,0)*C2542</f>
        <v>765199976</v>
      </c>
      <c r="I2542" s="26">
        <f t="shared" si="118"/>
        <v>695821832</v>
      </c>
      <c r="J2542" s="26"/>
      <c r="K2542" s="35">
        <f>MAX(G2542-MAX(G$5:G2541),0)</f>
        <v>3626</v>
      </c>
      <c r="L2542" s="35">
        <f>MAX(G$5:G2542)</f>
        <v>6614276</v>
      </c>
      <c r="M2542" s="3">
        <v>0.8</v>
      </c>
      <c r="N2542" s="38">
        <f>INT(B2542*0.2)</f>
        <v>22448453</v>
      </c>
      <c r="O2542" s="38">
        <f t="shared" si="119"/>
        <v>2755948</v>
      </c>
      <c r="P2542">
        <f>INT(L2542*2.5)</f>
        <v>16535690</v>
      </c>
      <c r="Q2542">
        <f>INT(L2542/4)</f>
        <v>1653569</v>
      </c>
      <c r="W2542" s="4" t="s">
        <v>8365</v>
      </c>
      <c r="X2542">
        <v>8</v>
      </c>
      <c r="Y2542" t="b">
        <f>IF(MOD(X2542,9)=0,N2542,IF(MOD(X2542,6)=0,N2542,IF(MOD(X2542,3)=0,N2542)))</f>
        <v>0</v>
      </c>
      <c r="Z2542" t="b">
        <f>IF(MOD(X2542,9)=0,O2542,IF(MOD(X2542,6)=0,O2542,IF(MOD(X2542,3)=0,O2542)))</f>
        <v>0</v>
      </c>
    </row>
    <row r="2543" spans="1:26">
      <c r="A2543" s="4" t="s">
        <v>2652</v>
      </c>
      <c r="B2543" s="3">
        <f>主线辅助!B2539</f>
        <v>112371112</v>
      </c>
      <c r="C2543" s="3">
        <v>8</v>
      </c>
      <c r="D2543" s="3">
        <v>112</v>
      </c>
      <c r="E2543" s="3">
        <v>3</v>
      </c>
      <c r="F2543" s="25">
        <f t="shared" si="117"/>
        <v>7282114</v>
      </c>
      <c r="G2543" s="25">
        <v>6621869</v>
      </c>
      <c r="H2543" s="26">
        <f>ROUND((F2543/4*5.5+F2543*2.7+F2543/4*10*1)*2,0)*C2543</f>
        <v>766078392</v>
      </c>
      <c r="I2543" s="26">
        <f t="shared" si="118"/>
        <v>696620616</v>
      </c>
      <c r="J2543" s="26"/>
      <c r="K2543" s="35">
        <f>MAX(G2543-MAX(G$5:G2542),0)</f>
        <v>7593</v>
      </c>
      <c r="L2543" s="35">
        <f>MAX(G$5:G2543)</f>
        <v>6621869</v>
      </c>
      <c r="M2543" s="3">
        <v>0.8</v>
      </c>
      <c r="N2543" s="38">
        <f>INT(B2543*0.2)</f>
        <v>22474222</v>
      </c>
      <c r="O2543" s="38">
        <f t="shared" si="119"/>
        <v>2759111</v>
      </c>
      <c r="P2543">
        <f>INT(L2543*2.5)</f>
        <v>16554672</v>
      </c>
      <c r="Q2543">
        <f>INT(L2543/4)</f>
        <v>1655467</v>
      </c>
      <c r="W2543" s="4" t="s">
        <v>8365</v>
      </c>
      <c r="X2543">
        <v>9</v>
      </c>
      <c r="Y2543">
        <f>IF(MOD(X2543,9)=0,N2543,IF(MOD(X2543,6)=0,N2543,IF(MOD(X2543,3)=0,N2543)))</f>
        <v>22474222</v>
      </c>
      <c r="Z2543">
        <f>IF(MOD(X2543,9)=0,O2543,IF(MOD(X2543,6)=0,O2543,IF(MOD(X2543,3)=0,O2543)))</f>
        <v>2759111</v>
      </c>
    </row>
    <row r="2544" spans="1:26">
      <c r="A2544" s="4" t="s">
        <v>514</v>
      </c>
      <c r="B2544" s="3">
        <f>主线辅助!B2540</f>
        <v>112432712</v>
      </c>
      <c r="C2544" s="3">
        <v>8</v>
      </c>
      <c r="D2544" s="3">
        <v>112</v>
      </c>
      <c r="E2544" s="3">
        <v>3</v>
      </c>
      <c r="F2544" s="25">
        <f t="shared" si="117"/>
        <v>7286106</v>
      </c>
      <c r="G2544" s="25">
        <v>6625499</v>
      </c>
      <c r="H2544" s="26">
        <f>ROUND((F2544/4*5.5+F2544*2.7+F2544/4*10*1)*2,0)*C2544</f>
        <v>766498352</v>
      </c>
      <c r="I2544" s="26">
        <f t="shared" si="118"/>
        <v>697002496</v>
      </c>
      <c r="J2544" s="26"/>
      <c r="K2544" s="35">
        <f>MAX(G2544-MAX(G$5:G2543),0)</f>
        <v>3630</v>
      </c>
      <c r="L2544" s="35">
        <f>MAX(G$5:G2544)</f>
        <v>6625499</v>
      </c>
      <c r="M2544" s="3">
        <v>0.8</v>
      </c>
      <c r="N2544" s="38">
        <f>INT(B2544*0.2)</f>
        <v>22486542</v>
      </c>
      <c r="O2544" s="38">
        <f t="shared" si="119"/>
        <v>2760623</v>
      </c>
      <c r="P2544">
        <f>INT(L2544*2.5)</f>
        <v>16563747</v>
      </c>
      <c r="Q2544">
        <f>INT(L2544/4)</f>
        <v>1656374</v>
      </c>
      <c r="W2544" s="4" t="s">
        <v>8365</v>
      </c>
      <c r="X2544">
        <v>10</v>
      </c>
      <c r="Y2544" t="b">
        <f>IF(MOD(X2544,9)=0,N2544,IF(MOD(X2544,6)=0,N2544,IF(MOD(X2544,3)=0,N2544)))</f>
        <v>0</v>
      </c>
      <c r="Z2544" t="b">
        <f>IF(MOD(X2544,9)=0,O2544,IF(MOD(X2544,6)=0,O2544,IF(MOD(X2544,3)=0,O2544)))</f>
        <v>0</v>
      </c>
    </row>
    <row r="2545" spans="1:26">
      <c r="A2545" s="4" t="s">
        <v>2653</v>
      </c>
      <c r="B2545" s="3">
        <f>主线辅助!B2541</f>
        <v>112826641</v>
      </c>
      <c r="C2545" s="3">
        <v>8</v>
      </c>
      <c r="D2545" s="3">
        <v>112</v>
      </c>
      <c r="E2545" s="3">
        <v>3</v>
      </c>
      <c r="F2545" s="25">
        <f t="shared" si="117"/>
        <v>7311634</v>
      </c>
      <c r="G2545" s="25">
        <v>6648712</v>
      </c>
      <c r="H2545" s="26">
        <f>ROUND((F2545/4*5.5+F2545*2.7+F2545/4*10*1)*2,0)*C2545</f>
        <v>769183896</v>
      </c>
      <c r="I2545" s="26">
        <f t="shared" si="118"/>
        <v>699444504</v>
      </c>
      <c r="J2545" s="26"/>
      <c r="K2545" s="35">
        <f>MAX(G2545-MAX(G$5:G2544),0)</f>
        <v>23213</v>
      </c>
      <c r="L2545" s="35">
        <f>MAX(G$5:G2545)</f>
        <v>6648712</v>
      </c>
      <c r="M2545" s="3">
        <v>0.8</v>
      </c>
      <c r="N2545" s="38">
        <f>INT(B2545*0.2)</f>
        <v>22565328</v>
      </c>
      <c r="O2545" s="38">
        <f t="shared" si="119"/>
        <v>2770296</v>
      </c>
      <c r="P2545">
        <f>INT(L2545*2.5)</f>
        <v>16621780</v>
      </c>
      <c r="Q2545">
        <f>INT(L2545/4)</f>
        <v>1662178</v>
      </c>
      <c r="W2545" s="4" t="s">
        <v>8366</v>
      </c>
      <c r="X2545">
        <v>1</v>
      </c>
      <c r="Y2545" t="b">
        <f>IF(MOD(X2545,9)=0,N2545,IF(MOD(X2545,6)=0,N2545,IF(MOD(X2545,3)=0,N2545)))</f>
        <v>0</v>
      </c>
      <c r="Z2545" t="b">
        <f>IF(MOD(X2545,9)=0,O2545,IF(MOD(X2545,6)=0,O2545,IF(MOD(X2545,3)=0,O2545)))</f>
        <v>0</v>
      </c>
    </row>
    <row r="2546" spans="1:26">
      <c r="A2546" s="4" t="s">
        <v>2654</v>
      </c>
      <c r="B2546" s="3">
        <f>主线辅助!B2542</f>
        <v>112888303</v>
      </c>
      <c r="C2546" s="3">
        <v>8</v>
      </c>
      <c r="D2546" s="3">
        <v>112</v>
      </c>
      <c r="E2546" s="3">
        <v>3</v>
      </c>
      <c r="F2546" s="25">
        <f t="shared" si="117"/>
        <v>7315630</v>
      </c>
      <c r="G2546" s="25">
        <v>6652346</v>
      </c>
      <c r="H2546" s="26">
        <f>ROUND((F2546/4*5.5+F2546*2.7+F2546/4*10*1)*2,0)*C2546</f>
        <v>769604280</v>
      </c>
      <c r="I2546" s="26">
        <f t="shared" si="118"/>
        <v>699826800</v>
      </c>
      <c r="J2546" s="26"/>
      <c r="K2546" s="35">
        <f>MAX(G2546-MAX(G$5:G2545),0)</f>
        <v>3634</v>
      </c>
      <c r="L2546" s="35">
        <f>MAX(G$5:G2546)</f>
        <v>6652346</v>
      </c>
      <c r="M2546" s="3">
        <v>0.8</v>
      </c>
      <c r="N2546" s="38">
        <f>INT(B2546*0.2)</f>
        <v>22577660</v>
      </c>
      <c r="O2546" s="38">
        <f t="shared" si="119"/>
        <v>2771810</v>
      </c>
      <c r="P2546">
        <f>INT(L2546*2.5)</f>
        <v>16630865</v>
      </c>
      <c r="Q2546">
        <f>INT(L2546/4)</f>
        <v>1663086</v>
      </c>
      <c r="W2546" s="4" t="s">
        <v>8366</v>
      </c>
      <c r="X2546">
        <v>2</v>
      </c>
      <c r="Y2546" t="b">
        <f>IF(MOD(X2546,9)=0,N2546,IF(MOD(X2546,6)=0,N2546,IF(MOD(X2546,3)=0,N2546)))</f>
        <v>0</v>
      </c>
      <c r="Z2546" t="b">
        <f>IF(MOD(X2546,9)=0,O2546,IF(MOD(X2546,6)=0,O2546,IF(MOD(X2546,3)=0,O2546)))</f>
        <v>0</v>
      </c>
    </row>
    <row r="2547" spans="1:26">
      <c r="A2547" s="4" t="s">
        <v>2655</v>
      </c>
      <c r="B2547" s="3">
        <f>主线辅助!B2543</f>
        <v>113017465</v>
      </c>
      <c r="C2547" s="3">
        <v>8</v>
      </c>
      <c r="D2547" s="3">
        <v>112</v>
      </c>
      <c r="E2547" s="3">
        <v>3</v>
      </c>
      <c r="F2547" s="25">
        <f t="shared" si="117"/>
        <v>7324000</v>
      </c>
      <c r="G2547" s="25">
        <v>6659957</v>
      </c>
      <c r="H2547" s="26">
        <f>ROUND((F2547/4*5.5+F2547*2.7+F2547/4*10*1)*2,0)*C2547</f>
        <v>770484800</v>
      </c>
      <c r="I2547" s="26">
        <f t="shared" si="118"/>
        <v>700627480</v>
      </c>
      <c r="J2547" s="26"/>
      <c r="K2547" s="35">
        <f>MAX(G2547-MAX(G$5:G2546),0)</f>
        <v>7611</v>
      </c>
      <c r="L2547" s="35">
        <f>MAX(G$5:G2547)</f>
        <v>6659957</v>
      </c>
      <c r="M2547" s="3">
        <v>0.8</v>
      </c>
      <c r="N2547" s="38">
        <f>INT(B2547*0.2)</f>
        <v>22603493</v>
      </c>
      <c r="O2547" s="38">
        <f t="shared" si="119"/>
        <v>2774981</v>
      </c>
      <c r="P2547">
        <f>INT(L2547*2.5)</f>
        <v>16649892</v>
      </c>
      <c r="Q2547">
        <f>INT(L2547/4)</f>
        <v>1664989</v>
      </c>
      <c r="W2547" s="4" t="s">
        <v>8366</v>
      </c>
      <c r="X2547">
        <v>3</v>
      </c>
      <c r="Y2547">
        <f>IF(MOD(X2547,9)=0,N2547,IF(MOD(X2547,6)=0,N2547,IF(MOD(X2547,3)=0,N2547)))</f>
        <v>22603493</v>
      </c>
      <c r="Z2547">
        <f>IF(MOD(X2547,9)=0,O2547,IF(MOD(X2547,6)=0,O2547,IF(MOD(X2547,3)=0,O2547)))</f>
        <v>2774981</v>
      </c>
    </row>
    <row r="2548" spans="1:26">
      <c r="A2548" s="4" t="s">
        <v>2656</v>
      </c>
      <c r="B2548" s="3">
        <f>主线辅助!B2544</f>
        <v>113079186</v>
      </c>
      <c r="C2548" s="3">
        <v>8</v>
      </c>
      <c r="D2548" s="3">
        <v>112</v>
      </c>
      <c r="E2548" s="3">
        <v>3</v>
      </c>
      <c r="F2548" s="25">
        <f t="shared" si="117"/>
        <v>7328000</v>
      </c>
      <c r="G2548" s="25">
        <v>6663594</v>
      </c>
      <c r="H2548" s="26">
        <f>ROUND((F2548/4*5.5+F2548*2.7+F2548/4*10*1)*2,0)*C2548</f>
        <v>770905600</v>
      </c>
      <c r="I2548" s="26">
        <f t="shared" si="118"/>
        <v>701010088</v>
      </c>
      <c r="J2548" s="26"/>
      <c r="K2548" s="35">
        <f>MAX(G2548-MAX(G$5:G2547),0)</f>
        <v>3637</v>
      </c>
      <c r="L2548" s="35">
        <f>MAX(G$5:G2548)</f>
        <v>6663594</v>
      </c>
      <c r="M2548" s="3">
        <v>0.8</v>
      </c>
      <c r="N2548" s="38">
        <f>INT(B2548*0.2)</f>
        <v>22615837</v>
      </c>
      <c r="O2548" s="38">
        <f t="shared" si="119"/>
        <v>2776497</v>
      </c>
      <c r="P2548">
        <f>INT(L2548*2.5)</f>
        <v>16658985</v>
      </c>
      <c r="Q2548">
        <f>INT(L2548/4)</f>
        <v>1665898</v>
      </c>
      <c r="W2548" s="4" t="s">
        <v>8366</v>
      </c>
      <c r="X2548">
        <v>4</v>
      </c>
      <c r="Y2548" t="b">
        <f>IF(MOD(X2548,9)=0,N2548,IF(MOD(X2548,6)=0,N2548,IF(MOD(X2548,3)=0,N2548)))</f>
        <v>0</v>
      </c>
      <c r="Z2548" t="b">
        <f>IF(MOD(X2548,9)=0,O2548,IF(MOD(X2548,6)=0,O2548,IF(MOD(X2548,3)=0,O2548)))</f>
        <v>0</v>
      </c>
    </row>
    <row r="2549" spans="1:26">
      <c r="A2549" s="4" t="s">
        <v>2657</v>
      </c>
      <c r="B2549" s="3">
        <f>主线辅助!B2545</f>
        <v>113140910</v>
      </c>
      <c r="C2549" s="3">
        <v>8</v>
      </c>
      <c r="D2549" s="3">
        <v>112</v>
      </c>
      <c r="E2549" s="3">
        <v>3</v>
      </c>
      <c r="F2549" s="25">
        <f t="shared" si="117"/>
        <v>7332000</v>
      </c>
      <c r="G2549" s="25">
        <v>6667232</v>
      </c>
      <c r="H2549" s="26">
        <f>ROUND((F2549/4*5.5+F2549*2.7+F2549/4*10*1)*2,0)*C2549</f>
        <v>771326400</v>
      </c>
      <c r="I2549" s="26">
        <f t="shared" si="118"/>
        <v>701392808</v>
      </c>
      <c r="J2549" s="26"/>
      <c r="K2549" s="35">
        <f>MAX(G2549-MAX(G$5:G2548),0)</f>
        <v>3638</v>
      </c>
      <c r="L2549" s="35">
        <f>MAX(G$5:G2549)</f>
        <v>6667232</v>
      </c>
      <c r="M2549" s="3">
        <v>0.8</v>
      </c>
      <c r="N2549" s="38">
        <f>INT(B2549*0.2)</f>
        <v>22628182</v>
      </c>
      <c r="O2549" s="38">
        <f t="shared" si="119"/>
        <v>2778013</v>
      </c>
      <c r="P2549">
        <f>INT(L2549*2.5)</f>
        <v>16668080</v>
      </c>
      <c r="Q2549">
        <f>INT(L2549/4)</f>
        <v>1666808</v>
      </c>
      <c r="W2549" s="4" t="s">
        <v>8366</v>
      </c>
      <c r="X2549">
        <v>5</v>
      </c>
      <c r="Y2549" t="b">
        <f>IF(MOD(X2549,9)=0,N2549,IF(MOD(X2549,6)=0,N2549,IF(MOD(X2549,3)=0,N2549)))</f>
        <v>0</v>
      </c>
      <c r="Z2549" t="b">
        <f>IF(MOD(X2549,9)=0,O2549,IF(MOD(X2549,6)=0,O2549,IF(MOD(X2549,3)=0,O2549)))</f>
        <v>0</v>
      </c>
    </row>
    <row r="2550" spans="1:26">
      <c r="A2550" s="4" t="s">
        <v>2658</v>
      </c>
      <c r="B2550" s="3">
        <f>主线辅助!B2546</f>
        <v>113270289</v>
      </c>
      <c r="C2550" s="3">
        <v>8</v>
      </c>
      <c r="D2550" s="3">
        <v>112</v>
      </c>
      <c r="E2550" s="3">
        <v>3</v>
      </c>
      <c r="F2550" s="25">
        <f t="shared" si="117"/>
        <v>7340384</v>
      </c>
      <c r="G2550" s="25">
        <v>6674856</v>
      </c>
      <c r="H2550" s="26">
        <f>ROUND((F2550/4*5.5+F2550*2.7+F2550/4*10*1)*2,0)*C2550</f>
        <v>772208400</v>
      </c>
      <c r="I2550" s="26">
        <f t="shared" si="118"/>
        <v>702194848</v>
      </c>
      <c r="J2550" s="26"/>
      <c r="K2550" s="35">
        <f>MAX(G2550-MAX(G$5:G2549),0)</f>
        <v>7624</v>
      </c>
      <c r="L2550" s="35">
        <f>MAX(G$5:G2550)</f>
        <v>6674856</v>
      </c>
      <c r="M2550" s="3">
        <v>0.8</v>
      </c>
      <c r="N2550" s="38">
        <f>INT(B2550*0.2)</f>
        <v>22654057</v>
      </c>
      <c r="O2550" s="38">
        <f t="shared" si="119"/>
        <v>2781190</v>
      </c>
      <c r="P2550">
        <f>INT(L2550*2.5)</f>
        <v>16687140</v>
      </c>
      <c r="Q2550">
        <f>INT(L2550/4)</f>
        <v>1668714</v>
      </c>
      <c r="W2550" s="4" t="s">
        <v>8366</v>
      </c>
      <c r="X2550">
        <v>6</v>
      </c>
      <c r="Y2550">
        <f>IF(MOD(X2550,9)=0,N2550,IF(MOD(X2550,6)=0,N2550,IF(MOD(X2550,3)=0,N2550)))</f>
        <v>22654057</v>
      </c>
      <c r="Z2550">
        <f>IF(MOD(X2550,9)=0,O2550,IF(MOD(X2550,6)=0,O2550,IF(MOD(X2550,3)=0,O2550)))</f>
        <v>2781190</v>
      </c>
    </row>
    <row r="2551" spans="1:26">
      <c r="A2551" s="4" t="s">
        <v>2659</v>
      </c>
      <c r="B2551" s="3">
        <f>主线辅助!B2547</f>
        <v>113332075</v>
      </c>
      <c r="C2551" s="3">
        <v>8</v>
      </c>
      <c r="D2551" s="3">
        <v>112</v>
      </c>
      <c r="E2551" s="3">
        <v>3</v>
      </c>
      <c r="F2551" s="25">
        <f t="shared" si="117"/>
        <v>7344388</v>
      </c>
      <c r="G2551" s="25">
        <v>6678497</v>
      </c>
      <c r="H2551" s="26">
        <f>ROUND((F2551/4*5.5+F2551*2.7+F2551/4*10*1)*2,0)*C2551</f>
        <v>772629616</v>
      </c>
      <c r="I2551" s="26">
        <f t="shared" si="118"/>
        <v>702577888</v>
      </c>
      <c r="J2551" s="26"/>
      <c r="K2551" s="35">
        <f>MAX(G2551-MAX(G$5:G2550),0)</f>
        <v>3641</v>
      </c>
      <c r="L2551" s="35">
        <f>MAX(G$5:G2551)</f>
        <v>6678497</v>
      </c>
      <c r="M2551" s="3">
        <v>0.8</v>
      </c>
      <c r="N2551" s="38">
        <f>INT(B2551*0.2)</f>
        <v>22666415</v>
      </c>
      <c r="O2551" s="38">
        <f t="shared" si="119"/>
        <v>2782706</v>
      </c>
      <c r="P2551">
        <f>INT(L2551*2.5)</f>
        <v>16696242</v>
      </c>
      <c r="Q2551">
        <f>INT(L2551/4)</f>
        <v>1669624</v>
      </c>
      <c r="W2551" s="4" t="s">
        <v>8366</v>
      </c>
      <c r="X2551">
        <v>7</v>
      </c>
      <c r="Y2551" t="b">
        <f>IF(MOD(X2551,9)=0,N2551,IF(MOD(X2551,6)=0,N2551,IF(MOD(X2551,3)=0,N2551)))</f>
        <v>0</v>
      </c>
      <c r="Z2551" t="b">
        <f>IF(MOD(X2551,9)=0,O2551,IF(MOD(X2551,6)=0,O2551,IF(MOD(X2551,3)=0,O2551)))</f>
        <v>0</v>
      </c>
    </row>
    <row r="2552" spans="1:26">
      <c r="A2552" s="4" t="s">
        <v>2660</v>
      </c>
      <c r="B2552" s="3">
        <f>主线辅助!B2548</f>
        <v>113393864</v>
      </c>
      <c r="C2552" s="3">
        <v>8</v>
      </c>
      <c r="D2552" s="3">
        <v>112</v>
      </c>
      <c r="E2552" s="3">
        <v>3</v>
      </c>
      <c r="F2552" s="25">
        <f t="shared" si="117"/>
        <v>7348392</v>
      </c>
      <c r="G2552" s="25">
        <v>6682138</v>
      </c>
      <c r="H2552" s="26">
        <f>ROUND((F2552/4*5.5+F2552*2.7+F2552/4*10*1)*2,0)*C2552</f>
        <v>773050840</v>
      </c>
      <c r="I2552" s="26">
        <f t="shared" si="118"/>
        <v>702960920</v>
      </c>
      <c r="J2552" s="26"/>
      <c r="K2552" s="35">
        <f>MAX(G2552-MAX(G$5:G2551),0)</f>
        <v>3641</v>
      </c>
      <c r="L2552" s="35">
        <f>MAX(G$5:G2552)</f>
        <v>6682138</v>
      </c>
      <c r="M2552" s="3">
        <v>0.8</v>
      </c>
      <c r="N2552" s="38">
        <f>INT(B2552*0.2)</f>
        <v>22678772</v>
      </c>
      <c r="O2552" s="38">
        <f t="shared" si="119"/>
        <v>2784223</v>
      </c>
      <c r="P2552">
        <f>INT(L2552*2.5)</f>
        <v>16705345</v>
      </c>
      <c r="Q2552">
        <f>INT(L2552/4)</f>
        <v>1670534</v>
      </c>
      <c r="W2552" s="4" t="s">
        <v>8366</v>
      </c>
      <c r="X2552">
        <v>8</v>
      </c>
      <c r="Y2552" t="b">
        <f>IF(MOD(X2552,9)=0,N2552,IF(MOD(X2552,6)=0,N2552,IF(MOD(X2552,3)=0,N2552)))</f>
        <v>0</v>
      </c>
      <c r="Z2552" t="b">
        <f>IF(MOD(X2552,9)=0,O2552,IF(MOD(X2552,6)=0,O2552,IF(MOD(X2552,3)=0,O2552)))</f>
        <v>0</v>
      </c>
    </row>
    <row r="2553" spans="1:26">
      <c r="A2553" s="4" t="s">
        <v>2661</v>
      </c>
      <c r="B2553" s="3">
        <f>主线辅助!B2549</f>
        <v>113523453</v>
      </c>
      <c r="C2553" s="3">
        <v>8</v>
      </c>
      <c r="D2553" s="3">
        <v>112</v>
      </c>
      <c r="E2553" s="3">
        <v>3</v>
      </c>
      <c r="F2553" s="25">
        <f t="shared" si="117"/>
        <v>7356790</v>
      </c>
      <c r="G2553" s="25">
        <v>6689774</v>
      </c>
      <c r="H2553" s="26">
        <f>ROUND((F2553/4*5.5+F2553*2.7+F2553/4*10*1)*2,0)*C2553</f>
        <v>773934312</v>
      </c>
      <c r="I2553" s="26">
        <f t="shared" si="118"/>
        <v>703764224</v>
      </c>
      <c r="J2553" s="26"/>
      <c r="K2553" s="35">
        <f>MAX(G2553-MAX(G$5:G2552),0)</f>
        <v>7636</v>
      </c>
      <c r="L2553" s="35">
        <f>MAX(G$5:G2553)</f>
        <v>6689774</v>
      </c>
      <c r="M2553" s="3">
        <v>0.8</v>
      </c>
      <c r="N2553" s="38">
        <f>INT(B2553*0.2)</f>
        <v>22704690</v>
      </c>
      <c r="O2553" s="38">
        <f t="shared" si="119"/>
        <v>2787405</v>
      </c>
      <c r="P2553">
        <f>INT(L2553*2.5)</f>
        <v>16724435</v>
      </c>
      <c r="Q2553">
        <f>INT(L2553/4)</f>
        <v>1672443</v>
      </c>
      <c r="W2553" s="4" t="s">
        <v>8366</v>
      </c>
      <c r="X2553">
        <v>9</v>
      </c>
      <c r="Y2553">
        <f>IF(MOD(X2553,9)=0,N2553,IF(MOD(X2553,6)=0,N2553,IF(MOD(X2553,3)=0,N2553)))</f>
        <v>22704690</v>
      </c>
      <c r="Z2553">
        <f>IF(MOD(X2553,9)=0,O2553,IF(MOD(X2553,6)=0,O2553,IF(MOD(X2553,3)=0,O2553)))</f>
        <v>2787405</v>
      </c>
    </row>
    <row r="2554" spans="1:26">
      <c r="A2554" s="4" t="s">
        <v>516</v>
      </c>
      <c r="B2554" s="3">
        <f>主线辅助!B2550</f>
        <v>113585305</v>
      </c>
      <c r="C2554" s="3">
        <v>8</v>
      </c>
      <c r="D2554" s="3">
        <v>112</v>
      </c>
      <c r="E2554" s="3">
        <v>3</v>
      </c>
      <c r="F2554" s="25">
        <f t="shared" si="117"/>
        <v>7360798</v>
      </c>
      <c r="G2554" s="25">
        <v>6693419</v>
      </c>
      <c r="H2554" s="26">
        <f>ROUND((F2554/4*5.5+F2554*2.7+F2554/4*10*1)*2,0)*C2554</f>
        <v>774355952</v>
      </c>
      <c r="I2554" s="26">
        <f t="shared" si="118"/>
        <v>704147680</v>
      </c>
      <c r="J2554" s="26"/>
      <c r="K2554" s="35">
        <f>MAX(G2554-MAX(G$5:G2553),0)</f>
        <v>3645</v>
      </c>
      <c r="L2554" s="35">
        <f>MAX(G$5:G2554)</f>
        <v>6693419</v>
      </c>
      <c r="M2554" s="3">
        <v>0.8</v>
      </c>
      <c r="N2554" s="38">
        <f>INT(B2554*0.2)</f>
        <v>22717061</v>
      </c>
      <c r="O2554" s="38">
        <f t="shared" si="119"/>
        <v>2788923</v>
      </c>
      <c r="P2554">
        <f>INT(L2554*2.5)</f>
        <v>16733547</v>
      </c>
      <c r="Q2554">
        <f>INT(L2554/4)</f>
        <v>1673354</v>
      </c>
      <c r="W2554" s="4" t="s">
        <v>8366</v>
      </c>
      <c r="X2554">
        <v>10</v>
      </c>
      <c r="Y2554" t="b">
        <f>IF(MOD(X2554,9)=0,N2554,IF(MOD(X2554,6)=0,N2554,IF(MOD(X2554,3)=0,N2554)))</f>
        <v>0</v>
      </c>
      <c r="Z2554" t="b">
        <f>IF(MOD(X2554,9)=0,O2554,IF(MOD(X2554,6)=0,O2554,IF(MOD(X2554,3)=0,O2554)))</f>
        <v>0</v>
      </c>
    </row>
    <row r="2555" spans="1:26">
      <c r="A2555" s="4" t="s">
        <v>2662</v>
      </c>
      <c r="B2555" s="3">
        <f>主线辅助!B2551</f>
        <v>113981355</v>
      </c>
      <c r="C2555" s="3">
        <v>8</v>
      </c>
      <c r="D2555" s="3">
        <v>114</v>
      </c>
      <c r="E2555" s="3">
        <v>3</v>
      </c>
      <c r="F2555" s="25">
        <f t="shared" si="117"/>
        <v>7256877</v>
      </c>
      <c r="G2555" s="25">
        <v>6598920</v>
      </c>
      <c r="H2555" s="26">
        <f>ROUND((F2555/4*5.5+F2555*2.7+F2555/4*10*1)*2,0)*C2555</f>
        <v>763423464</v>
      </c>
      <c r="I2555" s="26">
        <f t="shared" si="118"/>
        <v>694206384</v>
      </c>
      <c r="J2555" s="26"/>
      <c r="K2555" s="35">
        <f>MAX(G2555-MAX(G$5:G2554),0)</f>
        <v>0</v>
      </c>
      <c r="L2555" s="35">
        <f>MAX(G$5:G2555)</f>
        <v>6693419</v>
      </c>
      <c r="M2555" s="3">
        <v>0.8</v>
      </c>
      <c r="N2555" s="38">
        <f>INT(B2555*0.2)</f>
        <v>22796271</v>
      </c>
      <c r="O2555" s="38">
        <f t="shared" si="119"/>
        <v>2788923</v>
      </c>
      <c r="P2555">
        <f>INT(L2555*2.5)</f>
        <v>16733547</v>
      </c>
      <c r="Q2555">
        <f>INT(L2555/4)</f>
        <v>1673354</v>
      </c>
      <c r="W2555" s="4" t="s">
        <v>8367</v>
      </c>
      <c r="X2555">
        <v>1</v>
      </c>
      <c r="Y2555" t="b">
        <f>IF(MOD(X2555,9)=0,N2555,IF(MOD(X2555,6)=0,N2555,IF(MOD(X2555,3)=0,N2555)))</f>
        <v>0</v>
      </c>
      <c r="Z2555" t="b">
        <f>IF(MOD(X2555,9)=0,O2555,IF(MOD(X2555,6)=0,O2555,IF(MOD(X2555,3)=0,O2555)))</f>
        <v>0</v>
      </c>
    </row>
    <row r="2556" spans="1:26">
      <c r="A2556" s="4" t="s">
        <v>2663</v>
      </c>
      <c r="B2556" s="3">
        <f>主线辅助!B2552</f>
        <v>114043271</v>
      </c>
      <c r="C2556" s="3">
        <v>8</v>
      </c>
      <c r="D2556" s="3">
        <v>114</v>
      </c>
      <c r="E2556" s="3">
        <v>3</v>
      </c>
      <c r="F2556" s="25">
        <f t="shared" si="117"/>
        <v>7260819</v>
      </c>
      <c r="G2556" s="25">
        <v>6602505</v>
      </c>
      <c r="H2556" s="26">
        <f>ROUND((F2556/4*5.5+F2556*2.7+F2556/4*10*1)*2,0)*C2556</f>
        <v>763838160</v>
      </c>
      <c r="I2556" s="26">
        <f t="shared" si="118"/>
        <v>694583528</v>
      </c>
      <c r="J2556" s="26"/>
      <c r="K2556" s="35">
        <f>MAX(G2556-MAX(G$5:G2555),0)</f>
        <v>0</v>
      </c>
      <c r="L2556" s="35">
        <f>MAX(G$5:G2556)</f>
        <v>6693419</v>
      </c>
      <c r="M2556" s="3">
        <v>0.8</v>
      </c>
      <c r="N2556" s="38">
        <f>INT(B2556*0.2)</f>
        <v>22808654</v>
      </c>
      <c r="O2556" s="38">
        <f t="shared" si="119"/>
        <v>2788923</v>
      </c>
      <c r="P2556">
        <f>INT(L2556*2.5)</f>
        <v>16733547</v>
      </c>
      <c r="Q2556">
        <f>INT(L2556/4)</f>
        <v>1673354</v>
      </c>
      <c r="W2556" s="4" t="s">
        <v>8367</v>
      </c>
      <c r="X2556">
        <v>2</v>
      </c>
      <c r="Y2556" t="b">
        <f>IF(MOD(X2556,9)=0,N2556,IF(MOD(X2556,6)=0,N2556,IF(MOD(X2556,3)=0,N2556)))</f>
        <v>0</v>
      </c>
      <c r="Z2556" t="b">
        <f>IF(MOD(X2556,9)=0,O2556,IF(MOD(X2556,6)=0,O2556,IF(MOD(X2556,3)=0,O2556)))</f>
        <v>0</v>
      </c>
    </row>
    <row r="2557" spans="1:26">
      <c r="A2557" s="4" t="s">
        <v>2664</v>
      </c>
      <c r="B2557" s="3">
        <f>主线辅助!B2553</f>
        <v>114173189</v>
      </c>
      <c r="C2557" s="3">
        <v>8</v>
      </c>
      <c r="D2557" s="3">
        <v>114</v>
      </c>
      <c r="E2557" s="3">
        <v>3</v>
      </c>
      <c r="F2557" s="25">
        <f t="shared" si="117"/>
        <v>7269090</v>
      </c>
      <c r="G2557" s="25">
        <v>6610026</v>
      </c>
      <c r="H2557" s="26">
        <f>ROUND((F2557/4*5.5+F2557*2.7+F2557/4*10*1)*2,0)*C2557</f>
        <v>764708272</v>
      </c>
      <c r="I2557" s="26">
        <f t="shared" si="118"/>
        <v>695374736</v>
      </c>
      <c r="J2557" s="26"/>
      <c r="K2557" s="35">
        <f>MAX(G2557-MAX(G$5:G2556),0)</f>
        <v>0</v>
      </c>
      <c r="L2557" s="35">
        <f>MAX(G$5:G2557)</f>
        <v>6693419</v>
      </c>
      <c r="M2557" s="3">
        <v>0.8</v>
      </c>
      <c r="N2557" s="38">
        <f>INT(B2557*0.2)</f>
        <v>22834637</v>
      </c>
      <c r="O2557" s="38">
        <f t="shared" si="119"/>
        <v>2788923</v>
      </c>
      <c r="P2557">
        <f>INT(L2557*2.5)</f>
        <v>16733547</v>
      </c>
      <c r="Q2557">
        <f>INT(L2557/4)</f>
        <v>1673354</v>
      </c>
      <c r="W2557" s="4" t="s">
        <v>8367</v>
      </c>
      <c r="X2557">
        <v>3</v>
      </c>
      <c r="Y2557">
        <f>IF(MOD(X2557,9)=0,N2557,IF(MOD(X2557,6)=0,N2557,IF(MOD(X2557,3)=0,N2557)))</f>
        <v>22834637</v>
      </c>
      <c r="Z2557">
        <f>IF(MOD(X2557,9)=0,O2557,IF(MOD(X2557,6)=0,O2557,IF(MOD(X2557,3)=0,O2557)))</f>
        <v>2788923</v>
      </c>
    </row>
    <row r="2558" spans="1:26">
      <c r="A2558" s="4" t="s">
        <v>2665</v>
      </c>
      <c r="B2558" s="3">
        <f>主线辅助!B2554</f>
        <v>114235174</v>
      </c>
      <c r="C2558" s="3">
        <v>8</v>
      </c>
      <c r="D2558" s="3">
        <v>114</v>
      </c>
      <c r="E2558" s="3">
        <v>3</v>
      </c>
      <c r="F2558" s="25">
        <f t="shared" si="117"/>
        <v>7273037</v>
      </c>
      <c r="G2558" s="25">
        <v>6613615</v>
      </c>
      <c r="H2558" s="26">
        <f>ROUND((F2558/4*5.5+F2558*2.7+F2558/4*10*1)*2,0)*C2558</f>
        <v>765123496</v>
      </c>
      <c r="I2558" s="26">
        <f t="shared" si="118"/>
        <v>695752296</v>
      </c>
      <c r="J2558" s="26"/>
      <c r="K2558" s="35">
        <f>MAX(G2558-MAX(G$5:G2557),0)</f>
        <v>0</v>
      </c>
      <c r="L2558" s="35">
        <f>MAX(G$5:G2558)</f>
        <v>6693419</v>
      </c>
      <c r="M2558" s="3">
        <v>0.8</v>
      </c>
      <c r="N2558" s="38">
        <f>INT(B2558*0.2)</f>
        <v>22847034</v>
      </c>
      <c r="O2558" s="38">
        <f t="shared" si="119"/>
        <v>2788923</v>
      </c>
      <c r="P2558">
        <f>INT(L2558*2.5)</f>
        <v>16733547</v>
      </c>
      <c r="Q2558">
        <f>INT(L2558/4)</f>
        <v>1673354</v>
      </c>
      <c r="W2558" s="4" t="s">
        <v>8367</v>
      </c>
      <c r="X2558">
        <v>4</v>
      </c>
      <c r="Y2558" t="b">
        <f>IF(MOD(X2558,9)=0,N2558,IF(MOD(X2558,6)=0,N2558,IF(MOD(X2558,3)=0,N2558)))</f>
        <v>0</v>
      </c>
      <c r="Z2558" t="b">
        <f>IF(MOD(X2558,9)=0,O2558,IF(MOD(X2558,6)=0,O2558,IF(MOD(X2558,3)=0,O2558)))</f>
        <v>0</v>
      </c>
    </row>
    <row r="2559" spans="1:26">
      <c r="A2559" s="4" t="s">
        <v>2666</v>
      </c>
      <c r="B2559" s="3">
        <f>主线辅助!B2555</f>
        <v>114297165</v>
      </c>
      <c r="C2559" s="3">
        <v>8</v>
      </c>
      <c r="D2559" s="3">
        <v>114</v>
      </c>
      <c r="E2559" s="3">
        <v>3</v>
      </c>
      <c r="F2559" s="25">
        <f t="shared" si="117"/>
        <v>7276984</v>
      </c>
      <c r="G2559" s="25">
        <v>6617204</v>
      </c>
      <c r="H2559" s="26">
        <f>ROUND((F2559/4*5.5+F2559*2.7+F2559/4*10*1)*2,0)*C2559</f>
        <v>765538720</v>
      </c>
      <c r="I2559" s="26">
        <f t="shared" si="118"/>
        <v>696129864</v>
      </c>
      <c r="J2559" s="26"/>
      <c r="K2559" s="35">
        <f>MAX(G2559-MAX(G$5:G2558),0)</f>
        <v>0</v>
      </c>
      <c r="L2559" s="35">
        <f>MAX(G$5:G2559)</f>
        <v>6693419</v>
      </c>
      <c r="M2559" s="3">
        <v>0.8</v>
      </c>
      <c r="N2559" s="38">
        <f>INT(B2559*0.2)</f>
        <v>22859433</v>
      </c>
      <c r="O2559" s="38">
        <f t="shared" si="119"/>
        <v>2788923</v>
      </c>
      <c r="P2559">
        <f>INT(L2559*2.5)</f>
        <v>16733547</v>
      </c>
      <c r="Q2559">
        <f>INT(L2559/4)</f>
        <v>1673354</v>
      </c>
      <c r="W2559" s="4" t="s">
        <v>8367</v>
      </c>
      <c r="X2559">
        <v>5</v>
      </c>
      <c r="Y2559" t="b">
        <f>IF(MOD(X2559,9)=0,N2559,IF(MOD(X2559,6)=0,N2559,IF(MOD(X2559,3)=0,N2559)))</f>
        <v>0</v>
      </c>
      <c r="Z2559" t="b">
        <f>IF(MOD(X2559,9)=0,O2559,IF(MOD(X2559,6)=0,O2559,IF(MOD(X2559,3)=0,O2559)))</f>
        <v>0</v>
      </c>
    </row>
    <row r="2560" spans="1:26">
      <c r="A2560" s="4" t="s">
        <v>2667</v>
      </c>
      <c r="B2560" s="3">
        <f>主线辅助!B2556</f>
        <v>114427304</v>
      </c>
      <c r="C2560" s="3">
        <v>8</v>
      </c>
      <c r="D2560" s="3">
        <v>114</v>
      </c>
      <c r="E2560" s="3">
        <v>3</v>
      </c>
      <c r="F2560" s="25">
        <f t="shared" si="117"/>
        <v>7285269</v>
      </c>
      <c r="G2560" s="25">
        <v>6624738</v>
      </c>
      <c r="H2560" s="26">
        <f>ROUND((F2560/4*5.5+F2560*2.7+F2560/4*10*1)*2,0)*C2560</f>
        <v>766410296</v>
      </c>
      <c r="I2560" s="26">
        <f t="shared" si="118"/>
        <v>696922440</v>
      </c>
      <c r="J2560" s="26"/>
      <c r="K2560" s="35">
        <f>MAX(G2560-MAX(G$5:G2559),0)</f>
        <v>0</v>
      </c>
      <c r="L2560" s="35">
        <f>MAX(G$5:G2560)</f>
        <v>6693419</v>
      </c>
      <c r="M2560" s="3">
        <v>0.8</v>
      </c>
      <c r="N2560" s="38">
        <f>INT(B2560*0.2)</f>
        <v>22885460</v>
      </c>
      <c r="O2560" s="38">
        <f t="shared" si="119"/>
        <v>2788923</v>
      </c>
      <c r="P2560">
        <f>INT(L2560*2.5)</f>
        <v>16733547</v>
      </c>
      <c r="Q2560">
        <f>INT(L2560/4)</f>
        <v>1673354</v>
      </c>
      <c r="W2560" s="4" t="s">
        <v>8367</v>
      </c>
      <c r="X2560">
        <v>6</v>
      </c>
      <c r="Y2560">
        <f>IF(MOD(X2560,9)=0,N2560,IF(MOD(X2560,6)=0,N2560,IF(MOD(X2560,3)=0,N2560)))</f>
        <v>22885460</v>
      </c>
      <c r="Z2560">
        <f>IF(MOD(X2560,9)=0,O2560,IF(MOD(X2560,6)=0,O2560,IF(MOD(X2560,3)=0,O2560)))</f>
        <v>2788923</v>
      </c>
    </row>
    <row r="2561" spans="1:26">
      <c r="A2561" s="4" t="s">
        <v>2668</v>
      </c>
      <c r="B2561" s="3">
        <f>主线辅助!B2557</f>
        <v>114489354</v>
      </c>
      <c r="C2561" s="3">
        <v>8</v>
      </c>
      <c r="D2561" s="3">
        <v>114</v>
      </c>
      <c r="E2561" s="3">
        <v>3</v>
      </c>
      <c r="F2561" s="25">
        <f t="shared" si="117"/>
        <v>7289220</v>
      </c>
      <c r="G2561" s="25">
        <v>6628330</v>
      </c>
      <c r="H2561" s="26">
        <f>ROUND((F2561/4*5.5+F2561*2.7+F2561/4*10*1)*2,0)*C2561</f>
        <v>766825944</v>
      </c>
      <c r="I2561" s="26">
        <f t="shared" si="118"/>
        <v>697300320</v>
      </c>
      <c r="J2561" s="26"/>
      <c r="K2561" s="35">
        <f>MAX(G2561-MAX(G$5:G2560),0)</f>
        <v>0</v>
      </c>
      <c r="L2561" s="35">
        <f>MAX(G$5:G2561)</f>
        <v>6693419</v>
      </c>
      <c r="M2561" s="3">
        <v>0.8</v>
      </c>
      <c r="N2561" s="38">
        <f>INT(B2561*0.2)</f>
        <v>22897870</v>
      </c>
      <c r="O2561" s="38">
        <f t="shared" si="119"/>
        <v>2788923</v>
      </c>
      <c r="P2561">
        <f>INT(L2561*2.5)</f>
        <v>16733547</v>
      </c>
      <c r="Q2561">
        <f>INT(L2561/4)</f>
        <v>1673354</v>
      </c>
      <c r="W2561" s="4" t="s">
        <v>8367</v>
      </c>
      <c r="X2561">
        <v>7</v>
      </c>
      <c r="Y2561" t="b">
        <f>IF(MOD(X2561,9)=0,N2561,IF(MOD(X2561,6)=0,N2561,IF(MOD(X2561,3)=0,N2561)))</f>
        <v>0</v>
      </c>
      <c r="Z2561" t="b">
        <f>IF(MOD(X2561,9)=0,O2561,IF(MOD(X2561,6)=0,O2561,IF(MOD(X2561,3)=0,O2561)))</f>
        <v>0</v>
      </c>
    </row>
    <row r="2562" spans="1:26">
      <c r="A2562" s="4" t="s">
        <v>2669</v>
      </c>
      <c r="B2562" s="3">
        <f>主线辅助!B2558</f>
        <v>114551407</v>
      </c>
      <c r="C2562" s="3">
        <v>8</v>
      </c>
      <c r="D2562" s="3">
        <v>114</v>
      </c>
      <c r="E2562" s="3">
        <v>3</v>
      </c>
      <c r="F2562" s="25">
        <f t="shared" si="117"/>
        <v>7293171</v>
      </c>
      <c r="G2562" s="25">
        <v>6631923</v>
      </c>
      <c r="H2562" s="26">
        <f>ROUND((F2562/4*5.5+F2562*2.7+F2562/4*10*1)*2,0)*C2562</f>
        <v>767241592</v>
      </c>
      <c r="I2562" s="26">
        <f t="shared" si="118"/>
        <v>697678296</v>
      </c>
      <c r="J2562" s="26"/>
      <c r="K2562" s="35">
        <f>MAX(G2562-MAX(G$5:G2561),0)</f>
        <v>0</v>
      </c>
      <c r="L2562" s="35">
        <f>MAX(G$5:G2562)</f>
        <v>6693419</v>
      </c>
      <c r="M2562" s="3">
        <v>0.8</v>
      </c>
      <c r="N2562" s="38">
        <f>INT(B2562*0.2)</f>
        <v>22910281</v>
      </c>
      <c r="O2562" s="38">
        <f t="shared" si="119"/>
        <v>2788923</v>
      </c>
      <c r="P2562">
        <f>INT(L2562*2.5)</f>
        <v>16733547</v>
      </c>
      <c r="Q2562">
        <f>INT(L2562/4)</f>
        <v>1673354</v>
      </c>
      <c r="W2562" s="4" t="s">
        <v>8367</v>
      </c>
      <c r="X2562">
        <v>8</v>
      </c>
      <c r="Y2562" t="b">
        <f>IF(MOD(X2562,9)=0,N2562,IF(MOD(X2562,6)=0,N2562,IF(MOD(X2562,3)=0,N2562)))</f>
        <v>0</v>
      </c>
      <c r="Z2562" t="b">
        <f>IF(MOD(X2562,9)=0,O2562,IF(MOD(X2562,6)=0,O2562,IF(MOD(X2562,3)=0,O2562)))</f>
        <v>0</v>
      </c>
    </row>
    <row r="2563" spans="1:26">
      <c r="A2563" s="4" t="s">
        <v>2670</v>
      </c>
      <c r="B2563" s="3">
        <f>主线辅助!B2559</f>
        <v>114681760</v>
      </c>
      <c r="C2563" s="3">
        <v>8</v>
      </c>
      <c r="D2563" s="3">
        <v>114</v>
      </c>
      <c r="E2563" s="3">
        <v>3</v>
      </c>
      <c r="F2563" s="25">
        <f t="shared" si="117"/>
        <v>7301470</v>
      </c>
      <c r="G2563" s="25">
        <v>6639470</v>
      </c>
      <c r="H2563" s="26">
        <f>ROUND((F2563/4*5.5+F2563*2.7+F2563/4*10*1)*2,0)*C2563</f>
        <v>768114648</v>
      </c>
      <c r="I2563" s="26">
        <f t="shared" si="118"/>
        <v>698472248</v>
      </c>
      <c r="J2563" s="26"/>
      <c r="K2563" s="35">
        <f>MAX(G2563-MAX(G$5:G2562),0)</f>
        <v>0</v>
      </c>
      <c r="L2563" s="35">
        <f>MAX(G$5:G2563)</f>
        <v>6693419</v>
      </c>
      <c r="M2563" s="3">
        <v>0.8</v>
      </c>
      <c r="N2563" s="38">
        <f>INT(B2563*0.2)</f>
        <v>22936352</v>
      </c>
      <c r="O2563" s="38">
        <f t="shared" si="119"/>
        <v>2788923</v>
      </c>
      <c r="P2563">
        <f>INT(L2563*2.5)</f>
        <v>16733547</v>
      </c>
      <c r="Q2563">
        <f>INT(L2563/4)</f>
        <v>1673354</v>
      </c>
      <c r="W2563" s="4" t="s">
        <v>8367</v>
      </c>
      <c r="X2563">
        <v>9</v>
      </c>
      <c r="Y2563">
        <f>IF(MOD(X2563,9)=0,N2563,IF(MOD(X2563,6)=0,N2563,IF(MOD(X2563,3)=0,N2563)))</f>
        <v>22936352</v>
      </c>
      <c r="Z2563">
        <f>IF(MOD(X2563,9)=0,O2563,IF(MOD(X2563,6)=0,O2563,IF(MOD(X2563,3)=0,O2563)))</f>
        <v>2788923</v>
      </c>
    </row>
    <row r="2564" spans="1:26">
      <c r="A2564" s="4" t="s">
        <v>518</v>
      </c>
      <c r="B2564" s="3">
        <f>主线辅助!B2560</f>
        <v>114743875</v>
      </c>
      <c r="C2564" s="3">
        <v>8</v>
      </c>
      <c r="D2564" s="3">
        <v>114</v>
      </c>
      <c r="E2564" s="3">
        <v>3</v>
      </c>
      <c r="F2564" s="25">
        <f t="shared" si="117"/>
        <v>7305424</v>
      </c>
      <c r="G2564" s="25">
        <v>6643066</v>
      </c>
      <c r="H2564" s="26">
        <f>ROUND((F2564/4*5.5+F2564*2.7+F2564/4*10*1)*2,0)*C2564</f>
        <v>768530608</v>
      </c>
      <c r="I2564" s="26">
        <f t="shared" si="118"/>
        <v>698850544</v>
      </c>
      <c r="J2564" s="26"/>
      <c r="K2564" s="35">
        <f>MAX(G2564-MAX(G$5:G2563),0)</f>
        <v>0</v>
      </c>
      <c r="L2564" s="35">
        <f>MAX(G$5:G2564)</f>
        <v>6693419</v>
      </c>
      <c r="M2564" s="3">
        <v>0.8</v>
      </c>
      <c r="N2564" s="38">
        <f>INT(B2564*0.2)</f>
        <v>22948775</v>
      </c>
      <c r="O2564" s="38">
        <f t="shared" si="119"/>
        <v>2788923</v>
      </c>
      <c r="P2564">
        <f>INT(L2564*2.5)</f>
        <v>16733547</v>
      </c>
      <c r="Q2564">
        <f>INT(L2564/4)</f>
        <v>1673354</v>
      </c>
      <c r="W2564" s="4" t="s">
        <v>8367</v>
      </c>
      <c r="X2564">
        <v>10</v>
      </c>
      <c r="Y2564" t="b">
        <f>IF(MOD(X2564,9)=0,N2564,IF(MOD(X2564,6)=0,N2564,IF(MOD(X2564,3)=0,N2564)))</f>
        <v>0</v>
      </c>
      <c r="Z2564" t="b">
        <f>IF(MOD(X2564,9)=0,O2564,IF(MOD(X2564,6)=0,O2564,IF(MOD(X2564,3)=0,O2564)))</f>
        <v>0</v>
      </c>
    </row>
    <row r="2565" spans="1:26">
      <c r="A2565" s="4" t="s">
        <v>2671</v>
      </c>
      <c r="B2565" s="3">
        <f>主线辅助!B2561</f>
        <v>115142071</v>
      </c>
      <c r="C2565" s="3">
        <v>8</v>
      </c>
      <c r="D2565" s="3">
        <v>114</v>
      </c>
      <c r="E2565" s="3">
        <v>3</v>
      </c>
      <c r="F2565" s="25">
        <f t="shared" si="117"/>
        <v>7330777</v>
      </c>
      <c r="G2565" s="25">
        <v>6666119</v>
      </c>
      <c r="H2565" s="26">
        <f>ROUND((F2565/4*5.5+F2565*2.7+F2565/4*10*1)*2,0)*C2565</f>
        <v>771197744</v>
      </c>
      <c r="I2565" s="26">
        <f t="shared" si="118"/>
        <v>701275720</v>
      </c>
      <c r="J2565" s="26"/>
      <c r="K2565" s="35">
        <f>MAX(G2565-MAX(G$5:G2564),0)</f>
        <v>0</v>
      </c>
      <c r="L2565" s="35">
        <f>MAX(G$5:G2565)</f>
        <v>6693419</v>
      </c>
      <c r="M2565" s="3">
        <v>0.8</v>
      </c>
      <c r="N2565" s="38">
        <f>INT(B2565*0.2)</f>
        <v>23028414</v>
      </c>
      <c r="O2565" s="38">
        <f t="shared" si="119"/>
        <v>2788923</v>
      </c>
      <c r="P2565">
        <f>INT(L2565*2.5)</f>
        <v>16733547</v>
      </c>
      <c r="Q2565">
        <f>INT(L2565/4)</f>
        <v>1673354</v>
      </c>
      <c r="W2565" s="4" t="s">
        <v>8368</v>
      </c>
      <c r="X2565">
        <v>1</v>
      </c>
      <c r="Y2565" t="b">
        <f>IF(MOD(X2565,9)=0,N2565,IF(MOD(X2565,6)=0,N2565,IF(MOD(X2565,3)=0,N2565)))</f>
        <v>0</v>
      </c>
      <c r="Z2565" t="b">
        <f>IF(MOD(X2565,9)=0,O2565,IF(MOD(X2565,6)=0,O2565,IF(MOD(X2565,3)=0,O2565)))</f>
        <v>0</v>
      </c>
    </row>
    <row r="2566" spans="1:26">
      <c r="A2566" s="4" t="s">
        <v>2672</v>
      </c>
      <c r="B2566" s="3">
        <f>主线辅助!B2562</f>
        <v>115204251</v>
      </c>
      <c r="C2566" s="3">
        <v>8</v>
      </c>
      <c r="D2566" s="3">
        <v>114</v>
      </c>
      <c r="E2566" s="3">
        <v>3</v>
      </c>
      <c r="F2566" s="25">
        <f t="shared" ref="F2566:F2629" si="120">INT(B2566/(5-1.9)/C2566/(D2566/2.7)*100/1.5)</f>
        <v>7334735</v>
      </c>
      <c r="G2566" s="25">
        <v>6669719</v>
      </c>
      <c r="H2566" s="26">
        <f>ROUND((F2566/4*5.5+F2566*2.7+F2566/4*10*1)*2,0)*C2566</f>
        <v>771614120</v>
      </c>
      <c r="I2566" s="26">
        <f t="shared" ref="I2566:I2629" si="121">ROUND((G2566/4*5.5+G2566*2.7+G2566/4*10*1)*2,0)*C2566</f>
        <v>701654440</v>
      </c>
      <c r="J2566" s="26"/>
      <c r="K2566" s="35">
        <f>MAX(G2566-MAX(G$5:G2565),0)</f>
        <v>0</v>
      </c>
      <c r="L2566" s="35">
        <f>MAX(G$5:G2566)</f>
        <v>6693419</v>
      </c>
      <c r="M2566" s="3">
        <v>0.8</v>
      </c>
      <c r="N2566" s="38">
        <f>INT(B2566*0.2)</f>
        <v>23040850</v>
      </c>
      <c r="O2566" s="38">
        <f t="shared" ref="O2566:O2629" si="122">INT((P2566/15)+Q2566)</f>
        <v>2788923</v>
      </c>
      <c r="P2566">
        <f>INT(L2566*2.5)</f>
        <v>16733547</v>
      </c>
      <c r="Q2566">
        <f>INT(L2566/4)</f>
        <v>1673354</v>
      </c>
      <c r="W2566" s="4" t="s">
        <v>8368</v>
      </c>
      <c r="X2566">
        <v>2</v>
      </c>
      <c r="Y2566" t="b">
        <f>IF(MOD(X2566,9)=0,N2566,IF(MOD(X2566,6)=0,N2566,IF(MOD(X2566,3)=0,N2566)))</f>
        <v>0</v>
      </c>
      <c r="Z2566" t="b">
        <f>IF(MOD(X2566,9)=0,O2566,IF(MOD(X2566,6)=0,O2566,IF(MOD(X2566,3)=0,O2566)))</f>
        <v>0</v>
      </c>
    </row>
    <row r="2567" spans="1:26">
      <c r="A2567" s="4" t="s">
        <v>2673</v>
      </c>
      <c r="B2567" s="3">
        <f>主线辅助!B2563</f>
        <v>115334924</v>
      </c>
      <c r="C2567" s="3">
        <v>8</v>
      </c>
      <c r="D2567" s="3">
        <v>114</v>
      </c>
      <c r="E2567" s="3">
        <v>3</v>
      </c>
      <c r="F2567" s="25">
        <f t="shared" si="120"/>
        <v>7343055</v>
      </c>
      <c r="G2567" s="25">
        <v>6677285</v>
      </c>
      <c r="H2567" s="26">
        <f>ROUND((F2567/4*5.5+F2567*2.7+F2567/4*10*1)*2,0)*C2567</f>
        <v>772489384</v>
      </c>
      <c r="I2567" s="26">
        <f t="shared" si="121"/>
        <v>702450384</v>
      </c>
      <c r="J2567" s="26"/>
      <c r="K2567" s="35">
        <f>MAX(G2567-MAX(G$5:G2566),0)</f>
        <v>0</v>
      </c>
      <c r="L2567" s="35">
        <f>MAX(G$5:G2567)</f>
        <v>6693419</v>
      </c>
      <c r="M2567" s="3">
        <v>0.8</v>
      </c>
      <c r="N2567" s="38">
        <f>INT(B2567*0.2)</f>
        <v>23066984</v>
      </c>
      <c r="O2567" s="38">
        <f t="shared" si="122"/>
        <v>2788923</v>
      </c>
      <c r="P2567">
        <f>INT(L2567*2.5)</f>
        <v>16733547</v>
      </c>
      <c r="Q2567">
        <f>INT(L2567/4)</f>
        <v>1673354</v>
      </c>
      <c r="W2567" s="4" t="s">
        <v>8368</v>
      </c>
      <c r="X2567">
        <v>3</v>
      </c>
      <c r="Y2567">
        <f>IF(MOD(X2567,9)=0,N2567,IF(MOD(X2567,6)=0,N2567,IF(MOD(X2567,3)=0,N2567)))</f>
        <v>23066984</v>
      </c>
      <c r="Z2567">
        <f>IF(MOD(X2567,9)=0,O2567,IF(MOD(X2567,6)=0,O2567,IF(MOD(X2567,3)=0,O2567)))</f>
        <v>2788923</v>
      </c>
    </row>
    <row r="2568" spans="1:26">
      <c r="A2568" s="4" t="s">
        <v>2674</v>
      </c>
      <c r="B2568" s="3">
        <f>主线辅助!B2564</f>
        <v>115397167</v>
      </c>
      <c r="C2568" s="3">
        <v>8</v>
      </c>
      <c r="D2568" s="3">
        <v>114</v>
      </c>
      <c r="E2568" s="3">
        <v>3</v>
      </c>
      <c r="F2568" s="25">
        <f t="shared" si="120"/>
        <v>7347018</v>
      </c>
      <c r="G2568" s="25">
        <v>6680888</v>
      </c>
      <c r="H2568" s="26">
        <f>ROUND((F2568/4*5.5+F2568*2.7+F2568/4*10*1)*2,0)*C2568</f>
        <v>772906296</v>
      </c>
      <c r="I2568" s="26">
        <f t="shared" si="121"/>
        <v>702829416</v>
      </c>
      <c r="J2568" s="26"/>
      <c r="K2568" s="35">
        <f>MAX(G2568-MAX(G$5:G2567),0)</f>
        <v>0</v>
      </c>
      <c r="L2568" s="35">
        <f>MAX(G$5:G2568)</f>
        <v>6693419</v>
      </c>
      <c r="M2568" s="3">
        <v>0.8</v>
      </c>
      <c r="N2568" s="38">
        <f>INT(B2568*0.2)</f>
        <v>23079433</v>
      </c>
      <c r="O2568" s="38">
        <f t="shared" si="122"/>
        <v>2788923</v>
      </c>
      <c r="P2568">
        <f>INT(L2568*2.5)</f>
        <v>16733547</v>
      </c>
      <c r="Q2568">
        <f>INT(L2568/4)</f>
        <v>1673354</v>
      </c>
      <c r="W2568" s="4" t="s">
        <v>8368</v>
      </c>
      <c r="X2568">
        <v>4</v>
      </c>
      <c r="Y2568" t="b">
        <f>IF(MOD(X2568,9)=0,N2568,IF(MOD(X2568,6)=0,N2568,IF(MOD(X2568,3)=0,N2568)))</f>
        <v>0</v>
      </c>
      <c r="Z2568" t="b">
        <f>IF(MOD(X2568,9)=0,O2568,IF(MOD(X2568,6)=0,O2568,IF(MOD(X2568,3)=0,O2568)))</f>
        <v>0</v>
      </c>
    </row>
    <row r="2569" spans="1:26">
      <c r="A2569" s="4" t="s">
        <v>2675</v>
      </c>
      <c r="B2569" s="3">
        <f>主线辅助!B2565</f>
        <v>115459416</v>
      </c>
      <c r="C2569" s="3">
        <v>8</v>
      </c>
      <c r="D2569" s="3">
        <v>114</v>
      </c>
      <c r="E2569" s="3">
        <v>3</v>
      </c>
      <c r="F2569" s="25">
        <f t="shared" si="120"/>
        <v>7350981</v>
      </c>
      <c r="G2569" s="25">
        <v>6684492</v>
      </c>
      <c r="H2569" s="26">
        <f>ROUND((F2569/4*5.5+F2569*2.7+F2569/4*10*1)*2,0)*C2569</f>
        <v>773323200</v>
      </c>
      <c r="I2569" s="26">
        <f t="shared" si="121"/>
        <v>703208560</v>
      </c>
      <c r="J2569" s="26"/>
      <c r="K2569" s="35">
        <f>MAX(G2569-MAX(G$5:G2568),0)</f>
        <v>0</v>
      </c>
      <c r="L2569" s="35">
        <f>MAX(G$5:G2569)</f>
        <v>6693419</v>
      </c>
      <c r="M2569" s="3">
        <v>0.8</v>
      </c>
      <c r="N2569" s="38">
        <f>INT(B2569*0.2)</f>
        <v>23091883</v>
      </c>
      <c r="O2569" s="38">
        <f t="shared" si="122"/>
        <v>2788923</v>
      </c>
      <c r="P2569">
        <f>INT(L2569*2.5)</f>
        <v>16733547</v>
      </c>
      <c r="Q2569">
        <f>INT(L2569/4)</f>
        <v>1673354</v>
      </c>
      <c r="W2569" s="4" t="s">
        <v>8368</v>
      </c>
      <c r="X2569">
        <v>5</v>
      </c>
      <c r="Y2569" t="b">
        <f>IF(MOD(X2569,9)=0,N2569,IF(MOD(X2569,6)=0,N2569,IF(MOD(X2569,3)=0,N2569)))</f>
        <v>0</v>
      </c>
      <c r="Z2569" t="b">
        <f>IF(MOD(X2569,9)=0,O2569,IF(MOD(X2569,6)=0,O2569,IF(MOD(X2569,3)=0,O2569)))</f>
        <v>0</v>
      </c>
    </row>
    <row r="2570" spans="1:26">
      <c r="A2570" s="4" t="s">
        <v>2676</v>
      </c>
      <c r="B2570" s="3">
        <f>主线辅助!B2566</f>
        <v>115590309</v>
      </c>
      <c r="C2570" s="3">
        <v>8</v>
      </c>
      <c r="D2570" s="3">
        <v>114</v>
      </c>
      <c r="E2570" s="3">
        <v>3</v>
      </c>
      <c r="F2570" s="25">
        <f t="shared" si="120"/>
        <v>7359315</v>
      </c>
      <c r="G2570" s="25">
        <v>6692070</v>
      </c>
      <c r="H2570" s="26">
        <f>ROUND((F2570/4*5.5+F2570*2.7+F2570/4*10*1)*2,0)*C2570</f>
        <v>774199936</v>
      </c>
      <c r="I2570" s="26">
        <f t="shared" si="121"/>
        <v>704005768</v>
      </c>
      <c r="J2570" s="26"/>
      <c r="K2570" s="35">
        <f>MAX(G2570-MAX(G$5:G2569),0)</f>
        <v>0</v>
      </c>
      <c r="L2570" s="35">
        <f>MAX(G$5:G2570)</f>
        <v>6693419</v>
      </c>
      <c r="M2570" s="3">
        <v>0.8</v>
      </c>
      <c r="N2570" s="38">
        <f>INT(B2570*0.2)</f>
        <v>23118061</v>
      </c>
      <c r="O2570" s="38">
        <f t="shared" si="122"/>
        <v>2788923</v>
      </c>
      <c r="P2570">
        <f>INT(L2570*2.5)</f>
        <v>16733547</v>
      </c>
      <c r="Q2570">
        <f>INT(L2570/4)</f>
        <v>1673354</v>
      </c>
      <c r="W2570" s="4" t="s">
        <v>8368</v>
      </c>
      <c r="X2570">
        <v>6</v>
      </c>
      <c r="Y2570">
        <f>IF(MOD(X2570,9)=0,N2570,IF(MOD(X2570,6)=0,N2570,IF(MOD(X2570,3)=0,N2570)))</f>
        <v>23118061</v>
      </c>
      <c r="Z2570">
        <f>IF(MOD(X2570,9)=0,O2570,IF(MOD(X2570,6)=0,O2570,IF(MOD(X2570,3)=0,O2570)))</f>
        <v>2788923</v>
      </c>
    </row>
    <row r="2571" spans="1:26">
      <c r="A2571" s="4" t="s">
        <v>2677</v>
      </c>
      <c r="B2571" s="3">
        <f>主线辅助!B2567</f>
        <v>115652618</v>
      </c>
      <c r="C2571" s="3">
        <v>8</v>
      </c>
      <c r="D2571" s="3">
        <v>114</v>
      </c>
      <c r="E2571" s="3">
        <v>3</v>
      </c>
      <c r="F2571" s="25">
        <f t="shared" si="120"/>
        <v>7363282</v>
      </c>
      <c r="G2571" s="25">
        <v>6695677</v>
      </c>
      <c r="H2571" s="26">
        <f>ROUND((F2571/4*5.5+F2571*2.7+F2571/4*10*1)*2,0)*C2571</f>
        <v>774617264</v>
      </c>
      <c r="I2571" s="26">
        <f t="shared" si="121"/>
        <v>704385224</v>
      </c>
      <c r="J2571" s="26"/>
      <c r="K2571" s="35">
        <f>MAX(G2571-MAX(G$5:G2570),0)</f>
        <v>2258</v>
      </c>
      <c r="L2571" s="35">
        <f>MAX(G$5:G2571)</f>
        <v>6695677</v>
      </c>
      <c r="M2571" s="3">
        <v>0.8</v>
      </c>
      <c r="N2571" s="38">
        <f>INT(B2571*0.2)</f>
        <v>23130523</v>
      </c>
      <c r="O2571" s="38">
        <f t="shared" si="122"/>
        <v>2789865</v>
      </c>
      <c r="P2571">
        <f>INT(L2571*2.5)</f>
        <v>16739192</v>
      </c>
      <c r="Q2571">
        <f>INT(L2571/4)</f>
        <v>1673919</v>
      </c>
      <c r="W2571" s="4" t="s">
        <v>8368</v>
      </c>
      <c r="X2571">
        <v>7</v>
      </c>
      <c r="Y2571" t="b">
        <f>IF(MOD(X2571,9)=0,N2571,IF(MOD(X2571,6)=0,N2571,IF(MOD(X2571,3)=0,N2571)))</f>
        <v>0</v>
      </c>
      <c r="Z2571" t="b">
        <f>IF(MOD(X2571,9)=0,O2571,IF(MOD(X2571,6)=0,O2571,IF(MOD(X2571,3)=0,O2571)))</f>
        <v>0</v>
      </c>
    </row>
    <row r="2572" spans="1:26">
      <c r="A2572" s="4" t="s">
        <v>2678</v>
      </c>
      <c r="B2572" s="3">
        <f>主线辅助!B2568</f>
        <v>115714929</v>
      </c>
      <c r="C2572" s="3">
        <v>8</v>
      </c>
      <c r="D2572" s="3">
        <v>114</v>
      </c>
      <c r="E2572" s="3">
        <v>3</v>
      </c>
      <c r="F2572" s="25">
        <f t="shared" si="120"/>
        <v>7367249</v>
      </c>
      <c r="G2572" s="25">
        <v>6699285</v>
      </c>
      <c r="H2572" s="26">
        <f>ROUND((F2572/4*5.5+F2572*2.7+F2572/4*10*1)*2,0)*C2572</f>
        <v>775034592</v>
      </c>
      <c r="I2572" s="26">
        <f t="shared" si="121"/>
        <v>704764784</v>
      </c>
      <c r="J2572" s="26"/>
      <c r="K2572" s="35">
        <f>MAX(G2572-MAX(G$5:G2571),0)</f>
        <v>3608</v>
      </c>
      <c r="L2572" s="35">
        <f>MAX(G$5:G2572)</f>
        <v>6699285</v>
      </c>
      <c r="M2572" s="3">
        <v>0.8</v>
      </c>
      <c r="N2572" s="38">
        <f>INT(B2572*0.2)</f>
        <v>23142985</v>
      </c>
      <c r="O2572" s="38">
        <f t="shared" si="122"/>
        <v>2791368</v>
      </c>
      <c r="P2572">
        <f>INT(L2572*2.5)</f>
        <v>16748212</v>
      </c>
      <c r="Q2572">
        <f>INT(L2572/4)</f>
        <v>1674821</v>
      </c>
      <c r="W2572" s="4" t="s">
        <v>8368</v>
      </c>
      <c r="X2572">
        <v>8</v>
      </c>
      <c r="Y2572" t="b">
        <f>IF(MOD(X2572,9)=0,N2572,IF(MOD(X2572,6)=0,N2572,IF(MOD(X2572,3)=0,N2572)))</f>
        <v>0</v>
      </c>
      <c r="Z2572" t="b">
        <f>IF(MOD(X2572,9)=0,O2572,IF(MOD(X2572,6)=0,O2572,IF(MOD(X2572,3)=0,O2572)))</f>
        <v>0</v>
      </c>
    </row>
    <row r="2573" spans="1:26">
      <c r="A2573" s="4" t="s">
        <v>2679</v>
      </c>
      <c r="B2573" s="3">
        <f>主线辅助!B2569</f>
        <v>115846030</v>
      </c>
      <c r="C2573" s="3">
        <v>8</v>
      </c>
      <c r="D2573" s="3">
        <v>114</v>
      </c>
      <c r="E2573" s="3">
        <v>3</v>
      </c>
      <c r="F2573" s="25">
        <f t="shared" si="120"/>
        <v>7375596</v>
      </c>
      <c r="G2573" s="25">
        <v>6706875</v>
      </c>
      <c r="H2573" s="26">
        <f>ROUND((F2573/4*5.5+F2573*2.7+F2573/4*10*1)*2,0)*C2573</f>
        <v>775912696</v>
      </c>
      <c r="I2573" s="26">
        <f t="shared" si="121"/>
        <v>705563248</v>
      </c>
      <c r="J2573" s="26"/>
      <c r="K2573" s="35">
        <f>MAX(G2573-MAX(G$5:G2572),0)</f>
        <v>7590</v>
      </c>
      <c r="L2573" s="35">
        <f>MAX(G$5:G2573)</f>
        <v>6706875</v>
      </c>
      <c r="M2573" s="3">
        <v>0.8</v>
      </c>
      <c r="N2573" s="38">
        <f>INT(B2573*0.2)</f>
        <v>23169206</v>
      </c>
      <c r="O2573" s="38">
        <f t="shared" si="122"/>
        <v>2794530</v>
      </c>
      <c r="P2573">
        <f>INT(L2573*2.5)</f>
        <v>16767187</v>
      </c>
      <c r="Q2573">
        <f>INT(L2573/4)</f>
        <v>1676718</v>
      </c>
      <c r="W2573" s="4" t="s">
        <v>8368</v>
      </c>
      <c r="X2573">
        <v>9</v>
      </c>
      <c r="Y2573">
        <f>IF(MOD(X2573,9)=0,N2573,IF(MOD(X2573,6)=0,N2573,IF(MOD(X2573,3)=0,N2573)))</f>
        <v>23169206</v>
      </c>
      <c r="Z2573">
        <f>IF(MOD(X2573,9)=0,O2573,IF(MOD(X2573,6)=0,O2573,IF(MOD(X2573,3)=0,O2573)))</f>
        <v>2794530</v>
      </c>
    </row>
    <row r="2574" spans="1:26">
      <c r="A2574" s="4" t="s">
        <v>520</v>
      </c>
      <c r="B2574" s="3">
        <f>主线辅助!B2570</f>
        <v>115908401</v>
      </c>
      <c r="C2574" s="3">
        <v>8</v>
      </c>
      <c r="D2574" s="3">
        <v>114</v>
      </c>
      <c r="E2574" s="3">
        <v>3</v>
      </c>
      <c r="F2574" s="25">
        <f t="shared" si="120"/>
        <v>7379567</v>
      </c>
      <c r="G2574" s="25">
        <v>6710486</v>
      </c>
      <c r="H2574" s="26">
        <f>ROUND((F2574/4*5.5+F2574*2.7+F2574/4*10*1)*2,0)*C2574</f>
        <v>776330448</v>
      </c>
      <c r="I2574" s="26">
        <f t="shared" si="121"/>
        <v>705943128</v>
      </c>
      <c r="J2574" s="26"/>
      <c r="K2574" s="35">
        <f>MAX(G2574-MAX(G$5:G2573),0)</f>
        <v>3611</v>
      </c>
      <c r="L2574" s="35">
        <f>MAX(G$5:G2574)</f>
        <v>6710486</v>
      </c>
      <c r="M2574" s="3">
        <v>0.8</v>
      </c>
      <c r="N2574" s="38">
        <f>INT(B2574*0.2)</f>
        <v>23181680</v>
      </c>
      <c r="O2574" s="38">
        <f t="shared" si="122"/>
        <v>2796035</v>
      </c>
      <c r="P2574">
        <f>INT(L2574*2.5)</f>
        <v>16776215</v>
      </c>
      <c r="Q2574">
        <f>INT(L2574/4)</f>
        <v>1677621</v>
      </c>
      <c r="W2574" s="4" t="s">
        <v>8368</v>
      </c>
      <c r="X2574">
        <v>10</v>
      </c>
      <c r="Y2574" t="b">
        <f>IF(MOD(X2574,9)=0,N2574,IF(MOD(X2574,6)=0,N2574,IF(MOD(X2574,3)=0,N2574)))</f>
        <v>0</v>
      </c>
      <c r="Z2574" t="b">
        <f>IF(MOD(X2574,9)=0,O2574,IF(MOD(X2574,6)=0,O2574,IF(MOD(X2574,3)=0,O2574)))</f>
        <v>0</v>
      </c>
    </row>
    <row r="2575" spans="1:26">
      <c r="A2575" s="4" t="s">
        <v>2680</v>
      </c>
      <c r="B2575" s="3">
        <f>主线辅助!B2571</f>
        <v>116308715</v>
      </c>
      <c r="C2575" s="3">
        <v>8</v>
      </c>
      <c r="D2575" s="3">
        <v>114</v>
      </c>
      <c r="E2575" s="3">
        <v>3</v>
      </c>
      <c r="F2575" s="25">
        <f t="shared" si="120"/>
        <v>7405054</v>
      </c>
      <c r="G2575" s="25">
        <v>6733662</v>
      </c>
      <c r="H2575" s="26">
        <f>ROUND((F2575/4*5.5+F2575*2.7+F2575/4*10*1)*2,0)*C2575</f>
        <v>779011680</v>
      </c>
      <c r="I2575" s="26">
        <f t="shared" si="121"/>
        <v>708381240</v>
      </c>
      <c r="J2575" s="26"/>
      <c r="K2575" s="35">
        <f>MAX(G2575-MAX(G$5:G2574),0)</f>
        <v>23176</v>
      </c>
      <c r="L2575" s="35">
        <f>MAX(G$5:G2575)</f>
        <v>6733662</v>
      </c>
      <c r="M2575" s="3">
        <v>0.8</v>
      </c>
      <c r="N2575" s="38">
        <f>INT(B2575*0.2)</f>
        <v>23261743</v>
      </c>
      <c r="O2575" s="38">
        <f t="shared" si="122"/>
        <v>2805692</v>
      </c>
      <c r="P2575">
        <f>INT(L2575*2.5)</f>
        <v>16834155</v>
      </c>
      <c r="Q2575">
        <f>INT(L2575/4)</f>
        <v>1683415</v>
      </c>
      <c r="W2575" s="4" t="s">
        <v>8369</v>
      </c>
      <c r="X2575">
        <v>1</v>
      </c>
      <c r="Y2575" t="b">
        <f>IF(MOD(X2575,9)=0,N2575,IF(MOD(X2575,6)=0,N2575,IF(MOD(X2575,3)=0,N2575)))</f>
        <v>0</v>
      </c>
      <c r="Z2575" t="b">
        <f>IF(MOD(X2575,9)=0,O2575,IF(MOD(X2575,6)=0,O2575,IF(MOD(X2575,3)=0,O2575)))</f>
        <v>0</v>
      </c>
    </row>
    <row r="2576" spans="1:26">
      <c r="A2576" s="4" t="s">
        <v>2681</v>
      </c>
      <c r="B2576" s="3">
        <f>主线辅助!B2572</f>
        <v>116371144</v>
      </c>
      <c r="C2576" s="3">
        <v>8</v>
      </c>
      <c r="D2576" s="3">
        <v>114</v>
      </c>
      <c r="E2576" s="3">
        <v>3</v>
      </c>
      <c r="F2576" s="25">
        <f t="shared" si="120"/>
        <v>7409028</v>
      </c>
      <c r="G2576" s="25">
        <v>6737276</v>
      </c>
      <c r="H2576" s="26">
        <f>ROUND((F2576/4*5.5+F2576*2.7+F2576/4*10*1)*2,0)*C2576</f>
        <v>779429744</v>
      </c>
      <c r="I2576" s="26">
        <f t="shared" si="121"/>
        <v>708761432</v>
      </c>
      <c r="J2576" s="26"/>
      <c r="K2576" s="35">
        <f>MAX(G2576-MAX(G$5:G2575),0)</f>
        <v>3614</v>
      </c>
      <c r="L2576" s="35">
        <f>MAX(G$5:G2576)</f>
        <v>6737276</v>
      </c>
      <c r="M2576" s="3">
        <v>0.8</v>
      </c>
      <c r="N2576" s="38">
        <f>INT(B2576*0.2)</f>
        <v>23274228</v>
      </c>
      <c r="O2576" s="38">
        <f t="shared" si="122"/>
        <v>2807198</v>
      </c>
      <c r="P2576">
        <f>INT(L2576*2.5)</f>
        <v>16843190</v>
      </c>
      <c r="Q2576">
        <f>INT(L2576/4)</f>
        <v>1684319</v>
      </c>
      <c r="W2576" s="4" t="s">
        <v>8369</v>
      </c>
      <c r="X2576">
        <v>2</v>
      </c>
      <c r="Y2576" t="b">
        <f>IF(MOD(X2576,9)=0,N2576,IF(MOD(X2576,6)=0,N2576,IF(MOD(X2576,3)=0,N2576)))</f>
        <v>0</v>
      </c>
      <c r="Z2576" t="b">
        <f>IF(MOD(X2576,9)=0,O2576,IF(MOD(X2576,6)=0,O2576,IF(MOD(X2576,3)=0,O2576)))</f>
        <v>0</v>
      </c>
    </row>
    <row r="2577" spans="1:26">
      <c r="A2577" s="4" t="s">
        <v>2682</v>
      </c>
      <c r="B2577" s="3">
        <f>主线辅助!B2573</f>
        <v>116502566</v>
      </c>
      <c r="C2577" s="3">
        <v>8</v>
      </c>
      <c r="D2577" s="3">
        <v>114</v>
      </c>
      <c r="E2577" s="3">
        <v>3</v>
      </c>
      <c r="F2577" s="25">
        <f t="shared" si="120"/>
        <v>7417395</v>
      </c>
      <c r="G2577" s="25">
        <v>6744885</v>
      </c>
      <c r="H2577" s="26">
        <f>ROUND((F2577/4*5.5+F2577*2.7+F2577/4*10*1)*2,0)*C2577</f>
        <v>780309952</v>
      </c>
      <c r="I2577" s="26">
        <f t="shared" si="121"/>
        <v>709561904</v>
      </c>
      <c r="J2577" s="26"/>
      <c r="K2577" s="35">
        <f>MAX(G2577-MAX(G$5:G2576),0)</f>
        <v>7609</v>
      </c>
      <c r="L2577" s="35">
        <f>MAX(G$5:G2577)</f>
        <v>6744885</v>
      </c>
      <c r="M2577" s="3">
        <v>0.8</v>
      </c>
      <c r="N2577" s="38">
        <f>INT(B2577*0.2)</f>
        <v>23300513</v>
      </c>
      <c r="O2577" s="38">
        <f t="shared" si="122"/>
        <v>2810368</v>
      </c>
      <c r="P2577">
        <f>INT(L2577*2.5)</f>
        <v>16862212</v>
      </c>
      <c r="Q2577">
        <f>INT(L2577/4)</f>
        <v>1686221</v>
      </c>
      <c r="W2577" s="4" t="s">
        <v>8369</v>
      </c>
      <c r="X2577">
        <v>3</v>
      </c>
      <c r="Y2577">
        <f>IF(MOD(X2577,9)=0,N2577,IF(MOD(X2577,6)=0,N2577,IF(MOD(X2577,3)=0,N2577)))</f>
        <v>23300513</v>
      </c>
      <c r="Z2577">
        <f>IF(MOD(X2577,9)=0,O2577,IF(MOD(X2577,6)=0,O2577,IF(MOD(X2577,3)=0,O2577)))</f>
        <v>2810368</v>
      </c>
    </row>
    <row r="2578" spans="1:26">
      <c r="A2578" s="4" t="s">
        <v>2683</v>
      </c>
      <c r="B2578" s="3">
        <f>主线辅助!B2574</f>
        <v>116565061</v>
      </c>
      <c r="C2578" s="3">
        <v>8</v>
      </c>
      <c r="D2578" s="3">
        <v>114</v>
      </c>
      <c r="E2578" s="3">
        <v>3</v>
      </c>
      <c r="F2578" s="25">
        <f t="shared" si="120"/>
        <v>7421374</v>
      </c>
      <c r="G2578" s="25">
        <v>6748503</v>
      </c>
      <c r="H2578" s="26">
        <f>ROUND((F2578/4*5.5+F2578*2.7+F2578/4*10*1)*2,0)*C2578</f>
        <v>780728544</v>
      </c>
      <c r="I2578" s="26">
        <f t="shared" si="121"/>
        <v>709942512</v>
      </c>
      <c r="J2578" s="26"/>
      <c r="K2578" s="35">
        <f>MAX(G2578-MAX(G$5:G2577),0)</f>
        <v>3618</v>
      </c>
      <c r="L2578" s="35">
        <f>MAX(G$5:G2578)</f>
        <v>6748503</v>
      </c>
      <c r="M2578" s="3">
        <v>0.8</v>
      </c>
      <c r="N2578" s="38">
        <f>INT(B2578*0.2)</f>
        <v>23313012</v>
      </c>
      <c r="O2578" s="38">
        <f t="shared" si="122"/>
        <v>2811875</v>
      </c>
      <c r="P2578">
        <f>INT(L2578*2.5)</f>
        <v>16871257</v>
      </c>
      <c r="Q2578">
        <f>INT(L2578/4)</f>
        <v>1687125</v>
      </c>
      <c r="W2578" s="4" t="s">
        <v>8369</v>
      </c>
      <c r="X2578">
        <v>4</v>
      </c>
      <c r="Y2578" t="b">
        <f>IF(MOD(X2578,9)=0,N2578,IF(MOD(X2578,6)=0,N2578,IF(MOD(X2578,3)=0,N2578)))</f>
        <v>0</v>
      </c>
      <c r="Z2578" t="b">
        <f>IF(MOD(X2578,9)=0,O2578,IF(MOD(X2578,6)=0,O2578,IF(MOD(X2578,3)=0,O2578)))</f>
        <v>0</v>
      </c>
    </row>
    <row r="2579" spans="1:26">
      <c r="A2579" s="4" t="s">
        <v>2684</v>
      </c>
      <c r="B2579" s="3">
        <f>主线辅助!B2575</f>
        <v>116627562</v>
      </c>
      <c r="C2579" s="3">
        <v>8</v>
      </c>
      <c r="D2579" s="3">
        <v>114</v>
      </c>
      <c r="E2579" s="3">
        <v>3</v>
      </c>
      <c r="F2579" s="25">
        <f t="shared" si="120"/>
        <v>7425354</v>
      </c>
      <c r="G2579" s="25">
        <v>6752121</v>
      </c>
      <c r="H2579" s="26">
        <f>ROUND((F2579/4*5.5+F2579*2.7+F2579/4*10*1)*2,0)*C2579</f>
        <v>781147240</v>
      </c>
      <c r="I2579" s="26">
        <f t="shared" si="121"/>
        <v>710323128</v>
      </c>
      <c r="J2579" s="26"/>
      <c r="K2579" s="35">
        <f>MAX(G2579-MAX(G$5:G2578),0)</f>
        <v>3618</v>
      </c>
      <c r="L2579" s="35">
        <f>MAX(G$5:G2579)</f>
        <v>6752121</v>
      </c>
      <c r="M2579" s="3">
        <v>0.8</v>
      </c>
      <c r="N2579" s="38">
        <f>INT(B2579*0.2)</f>
        <v>23325512</v>
      </c>
      <c r="O2579" s="38">
        <f t="shared" si="122"/>
        <v>2813383</v>
      </c>
      <c r="P2579">
        <f>INT(L2579*2.5)</f>
        <v>16880302</v>
      </c>
      <c r="Q2579">
        <f>INT(L2579/4)</f>
        <v>1688030</v>
      </c>
      <c r="W2579" s="4" t="s">
        <v>8369</v>
      </c>
      <c r="X2579">
        <v>5</v>
      </c>
      <c r="Y2579" t="b">
        <f>IF(MOD(X2579,9)=0,N2579,IF(MOD(X2579,6)=0,N2579,IF(MOD(X2579,3)=0,N2579)))</f>
        <v>0</v>
      </c>
      <c r="Z2579" t="b">
        <f>IF(MOD(X2579,9)=0,O2579,IF(MOD(X2579,6)=0,O2579,IF(MOD(X2579,3)=0,O2579)))</f>
        <v>0</v>
      </c>
    </row>
    <row r="2580" spans="1:26">
      <c r="A2580" s="4" t="s">
        <v>2685</v>
      </c>
      <c r="B2580" s="3">
        <f>主线辅助!B2576</f>
        <v>116759208</v>
      </c>
      <c r="C2580" s="3">
        <v>8</v>
      </c>
      <c r="D2580" s="3">
        <v>114</v>
      </c>
      <c r="E2580" s="3">
        <v>3</v>
      </c>
      <c r="F2580" s="25">
        <f t="shared" si="120"/>
        <v>7433735</v>
      </c>
      <c r="G2580" s="25">
        <v>6759743</v>
      </c>
      <c r="H2580" s="26">
        <f>ROUND((F2580/4*5.5+F2580*2.7+F2580/4*10*1)*2,0)*C2580</f>
        <v>782028920</v>
      </c>
      <c r="I2580" s="26">
        <f t="shared" si="121"/>
        <v>711124960</v>
      </c>
      <c r="J2580" s="26"/>
      <c r="K2580" s="35">
        <f>MAX(G2580-MAX(G$5:G2579),0)</f>
        <v>7622</v>
      </c>
      <c r="L2580" s="35">
        <f>MAX(G$5:G2580)</f>
        <v>6759743</v>
      </c>
      <c r="M2580" s="3">
        <v>0.8</v>
      </c>
      <c r="N2580" s="38">
        <f>INT(B2580*0.2)</f>
        <v>23351841</v>
      </c>
      <c r="O2580" s="38">
        <f t="shared" si="122"/>
        <v>2816558</v>
      </c>
      <c r="P2580">
        <f>INT(L2580*2.5)</f>
        <v>16899357</v>
      </c>
      <c r="Q2580">
        <f>INT(L2580/4)</f>
        <v>1689935</v>
      </c>
      <c r="W2580" s="4" t="s">
        <v>8369</v>
      </c>
      <c r="X2580">
        <v>6</v>
      </c>
      <c r="Y2580">
        <f>IF(MOD(X2580,9)=0,N2580,IF(MOD(X2580,6)=0,N2580,IF(MOD(X2580,3)=0,N2580)))</f>
        <v>23351841</v>
      </c>
      <c r="Z2580">
        <f>IF(MOD(X2580,9)=0,O2580,IF(MOD(X2580,6)=0,O2580,IF(MOD(X2580,3)=0,O2580)))</f>
        <v>2816558</v>
      </c>
    </row>
    <row r="2581" spans="1:26">
      <c r="A2581" s="4" t="s">
        <v>2686</v>
      </c>
      <c r="B2581" s="3">
        <f>主线辅助!B2577</f>
        <v>116821772</v>
      </c>
      <c r="C2581" s="3">
        <v>8</v>
      </c>
      <c r="D2581" s="3">
        <v>114</v>
      </c>
      <c r="E2581" s="3">
        <v>3</v>
      </c>
      <c r="F2581" s="25">
        <f t="shared" si="120"/>
        <v>7437718</v>
      </c>
      <c r="G2581" s="25">
        <v>6763365</v>
      </c>
      <c r="H2581" s="26">
        <f>ROUND((F2581/4*5.5+F2581*2.7+F2581/4*10*1)*2,0)*C2581</f>
        <v>782447936</v>
      </c>
      <c r="I2581" s="26">
        <f t="shared" si="121"/>
        <v>711506000</v>
      </c>
      <c r="J2581" s="26"/>
      <c r="K2581" s="35">
        <f>MAX(G2581-MAX(G$5:G2580),0)</f>
        <v>3622</v>
      </c>
      <c r="L2581" s="35">
        <f>MAX(G$5:G2581)</f>
        <v>6763365</v>
      </c>
      <c r="M2581" s="3">
        <v>0.8</v>
      </c>
      <c r="N2581" s="38">
        <f>INT(B2581*0.2)</f>
        <v>23364354</v>
      </c>
      <c r="O2581" s="38">
        <f t="shared" si="122"/>
        <v>2818068</v>
      </c>
      <c r="P2581">
        <f>INT(L2581*2.5)</f>
        <v>16908412</v>
      </c>
      <c r="Q2581">
        <f>INT(L2581/4)</f>
        <v>1690841</v>
      </c>
      <c r="W2581" s="4" t="s">
        <v>8369</v>
      </c>
      <c r="X2581">
        <v>7</v>
      </c>
      <c r="Y2581" t="b">
        <f>IF(MOD(X2581,9)=0,N2581,IF(MOD(X2581,6)=0,N2581,IF(MOD(X2581,3)=0,N2581)))</f>
        <v>0</v>
      </c>
      <c r="Z2581" t="b">
        <f>IF(MOD(X2581,9)=0,O2581,IF(MOD(X2581,6)=0,O2581,IF(MOD(X2581,3)=0,O2581)))</f>
        <v>0</v>
      </c>
    </row>
    <row r="2582" spans="1:26">
      <c r="A2582" s="4" t="s">
        <v>2687</v>
      </c>
      <c r="B2582" s="3">
        <f>主线辅助!B2578</f>
        <v>116884341</v>
      </c>
      <c r="C2582" s="3">
        <v>8</v>
      </c>
      <c r="D2582" s="3">
        <v>114</v>
      </c>
      <c r="E2582" s="3">
        <v>3</v>
      </c>
      <c r="F2582" s="25">
        <f t="shared" si="120"/>
        <v>7441702</v>
      </c>
      <c r="G2582" s="25">
        <v>6766988</v>
      </c>
      <c r="H2582" s="26">
        <f>ROUND((F2582/4*5.5+F2582*2.7+F2582/4*10*1)*2,0)*C2582</f>
        <v>782867048</v>
      </c>
      <c r="I2582" s="26">
        <f t="shared" si="121"/>
        <v>711887136</v>
      </c>
      <c r="J2582" s="26"/>
      <c r="K2582" s="35">
        <f>MAX(G2582-MAX(G$5:G2581),0)</f>
        <v>3623</v>
      </c>
      <c r="L2582" s="35">
        <f>MAX(G$5:G2582)</f>
        <v>6766988</v>
      </c>
      <c r="M2582" s="3">
        <v>0.8</v>
      </c>
      <c r="N2582" s="38">
        <f>INT(B2582*0.2)</f>
        <v>23376868</v>
      </c>
      <c r="O2582" s="38">
        <f t="shared" si="122"/>
        <v>2819578</v>
      </c>
      <c r="P2582">
        <f>INT(L2582*2.5)</f>
        <v>16917470</v>
      </c>
      <c r="Q2582">
        <f>INT(L2582/4)</f>
        <v>1691747</v>
      </c>
      <c r="W2582" s="4" t="s">
        <v>8369</v>
      </c>
      <c r="X2582">
        <v>8</v>
      </c>
      <c r="Y2582" t="b">
        <f>IF(MOD(X2582,9)=0,N2582,IF(MOD(X2582,6)=0,N2582,IF(MOD(X2582,3)=0,N2582)))</f>
        <v>0</v>
      </c>
      <c r="Z2582" t="b">
        <f>IF(MOD(X2582,9)=0,O2582,IF(MOD(X2582,6)=0,O2582,IF(MOD(X2582,3)=0,O2582)))</f>
        <v>0</v>
      </c>
    </row>
    <row r="2583" spans="1:26">
      <c r="A2583" s="4" t="s">
        <v>2688</v>
      </c>
      <c r="B2583" s="3">
        <f>主线辅助!B2579</f>
        <v>117016205</v>
      </c>
      <c r="C2583" s="3">
        <v>8</v>
      </c>
      <c r="D2583" s="3">
        <v>114</v>
      </c>
      <c r="E2583" s="3">
        <v>3</v>
      </c>
      <c r="F2583" s="25">
        <f t="shared" si="120"/>
        <v>7450097</v>
      </c>
      <c r="G2583" s="25">
        <v>6774622</v>
      </c>
      <c r="H2583" s="26">
        <f>ROUND((F2583/4*5.5+F2583*2.7+F2583/4*10*1)*2,0)*C2583</f>
        <v>783750208</v>
      </c>
      <c r="I2583" s="26">
        <f t="shared" si="121"/>
        <v>712690232</v>
      </c>
      <c r="J2583" s="26"/>
      <c r="K2583" s="35">
        <f>MAX(G2583-MAX(G$5:G2582),0)</f>
        <v>7634</v>
      </c>
      <c r="L2583" s="35">
        <f>MAX(G$5:G2583)</f>
        <v>6774622</v>
      </c>
      <c r="M2583" s="3">
        <v>0.8</v>
      </c>
      <c r="N2583" s="38">
        <f>INT(B2583*0.2)</f>
        <v>23403241</v>
      </c>
      <c r="O2583" s="38">
        <f t="shared" si="122"/>
        <v>2822758</v>
      </c>
      <c r="P2583">
        <f>INT(L2583*2.5)</f>
        <v>16936555</v>
      </c>
      <c r="Q2583">
        <f>INT(L2583/4)</f>
        <v>1693655</v>
      </c>
      <c r="W2583" s="4" t="s">
        <v>8369</v>
      </c>
      <c r="X2583">
        <v>9</v>
      </c>
      <c r="Y2583">
        <f>IF(MOD(X2583,9)=0,N2583,IF(MOD(X2583,6)=0,N2583,IF(MOD(X2583,3)=0,N2583)))</f>
        <v>23403241</v>
      </c>
      <c r="Z2583">
        <f>IF(MOD(X2583,9)=0,O2583,IF(MOD(X2583,6)=0,O2583,IF(MOD(X2583,3)=0,O2583)))</f>
        <v>2822758</v>
      </c>
    </row>
    <row r="2584" spans="1:26">
      <c r="A2584" s="4" t="s">
        <v>522</v>
      </c>
      <c r="B2584" s="3">
        <f>主线辅助!B2580</f>
        <v>117078840</v>
      </c>
      <c r="C2584" s="3">
        <v>8</v>
      </c>
      <c r="D2584" s="3">
        <v>114</v>
      </c>
      <c r="E2584" s="3">
        <v>3</v>
      </c>
      <c r="F2584" s="25">
        <f t="shared" si="120"/>
        <v>7454085</v>
      </c>
      <c r="G2584" s="25">
        <v>6778248</v>
      </c>
      <c r="H2584" s="26">
        <f>ROUND((F2584/4*5.5+F2584*2.7+F2584/4*10*1)*2,0)*C2584</f>
        <v>784169744</v>
      </c>
      <c r="I2584" s="26">
        <f t="shared" si="121"/>
        <v>713071688</v>
      </c>
      <c r="J2584" s="26"/>
      <c r="K2584" s="35">
        <f>MAX(G2584-MAX(G$5:G2583),0)</f>
        <v>3626</v>
      </c>
      <c r="L2584" s="35">
        <f>MAX(G$5:G2584)</f>
        <v>6778248</v>
      </c>
      <c r="M2584" s="3">
        <v>0.8</v>
      </c>
      <c r="N2584" s="38">
        <f>INT(B2584*0.2)</f>
        <v>23415768</v>
      </c>
      <c r="O2584" s="38">
        <f t="shared" si="122"/>
        <v>2824270</v>
      </c>
      <c r="P2584">
        <f>INT(L2584*2.5)</f>
        <v>16945620</v>
      </c>
      <c r="Q2584">
        <f>INT(L2584/4)</f>
        <v>1694562</v>
      </c>
      <c r="W2584" s="4" t="s">
        <v>8369</v>
      </c>
      <c r="X2584">
        <v>10</v>
      </c>
      <c r="Y2584" t="b">
        <f>IF(MOD(X2584,9)=0,N2584,IF(MOD(X2584,6)=0,N2584,IF(MOD(X2584,3)=0,N2584)))</f>
        <v>0</v>
      </c>
      <c r="Z2584" t="b">
        <f>IF(MOD(X2584,9)=0,O2584,IF(MOD(X2584,6)=0,O2584,IF(MOD(X2584,3)=0,O2584)))</f>
        <v>0</v>
      </c>
    </row>
    <row r="2585" spans="1:26">
      <c r="A2585" s="4" t="s">
        <v>2689</v>
      </c>
      <c r="B2585" s="3">
        <f>主线辅助!B2581</f>
        <v>117481284</v>
      </c>
      <c r="C2585" s="3">
        <v>8</v>
      </c>
      <c r="D2585" s="3">
        <v>114</v>
      </c>
      <c r="E2585" s="3">
        <v>3</v>
      </c>
      <c r="F2585" s="25">
        <f t="shared" si="120"/>
        <v>7479708</v>
      </c>
      <c r="G2585" s="25">
        <v>6801547</v>
      </c>
      <c r="H2585" s="26">
        <f>ROUND((F2585/4*5.5+F2585*2.7+F2585/4*10*1)*2,0)*C2585</f>
        <v>786865280</v>
      </c>
      <c r="I2585" s="26">
        <f t="shared" si="121"/>
        <v>715522744</v>
      </c>
      <c r="J2585" s="26"/>
      <c r="K2585" s="35">
        <f>MAX(G2585-MAX(G$5:G2584),0)</f>
        <v>23299</v>
      </c>
      <c r="L2585" s="35">
        <f>MAX(G$5:G2585)</f>
        <v>6801547</v>
      </c>
      <c r="M2585" s="3">
        <v>0.8</v>
      </c>
      <c r="N2585" s="38">
        <f>INT(B2585*0.2)</f>
        <v>23496256</v>
      </c>
      <c r="O2585" s="38">
        <f t="shared" si="122"/>
        <v>2833977</v>
      </c>
      <c r="P2585">
        <f>INT(L2585*2.5)</f>
        <v>17003867</v>
      </c>
      <c r="Q2585">
        <f>INT(L2585/4)</f>
        <v>1700386</v>
      </c>
      <c r="W2585" s="4" t="s">
        <v>8370</v>
      </c>
      <c r="X2585">
        <v>1</v>
      </c>
      <c r="Y2585" t="b">
        <f>IF(MOD(X2585,9)=0,N2585,IF(MOD(X2585,6)=0,N2585,IF(MOD(X2585,3)=0,N2585)))</f>
        <v>0</v>
      </c>
      <c r="Z2585" t="b">
        <f>IF(MOD(X2585,9)=0,O2585,IF(MOD(X2585,6)=0,O2585,IF(MOD(X2585,3)=0,O2585)))</f>
        <v>0</v>
      </c>
    </row>
    <row r="2586" spans="1:26">
      <c r="A2586" s="4" t="s">
        <v>2690</v>
      </c>
      <c r="B2586" s="3">
        <f>主线辅助!B2582</f>
        <v>117543988</v>
      </c>
      <c r="C2586" s="3">
        <v>8</v>
      </c>
      <c r="D2586" s="3">
        <v>114</v>
      </c>
      <c r="E2586" s="3">
        <v>3</v>
      </c>
      <c r="F2586" s="25">
        <f t="shared" si="120"/>
        <v>7483700</v>
      </c>
      <c r="G2586" s="25">
        <v>6805178</v>
      </c>
      <c r="H2586" s="26">
        <f>ROUND((F2586/4*5.5+F2586*2.7+F2586/4*10*1)*2,0)*C2586</f>
        <v>787285240</v>
      </c>
      <c r="I2586" s="26">
        <f t="shared" si="121"/>
        <v>715904728</v>
      </c>
      <c r="J2586" s="26"/>
      <c r="K2586" s="35">
        <f>MAX(G2586-MAX(G$5:G2585),0)</f>
        <v>3631</v>
      </c>
      <c r="L2586" s="35">
        <f>MAX(G$5:G2586)</f>
        <v>6805178</v>
      </c>
      <c r="M2586" s="3">
        <v>0.8</v>
      </c>
      <c r="N2586" s="38">
        <f>INT(B2586*0.2)</f>
        <v>23508797</v>
      </c>
      <c r="O2586" s="38">
        <f t="shared" si="122"/>
        <v>2835490</v>
      </c>
      <c r="P2586">
        <f>INT(L2586*2.5)</f>
        <v>17012945</v>
      </c>
      <c r="Q2586">
        <f>INT(L2586/4)</f>
        <v>1701294</v>
      </c>
      <c r="W2586" s="4" t="s">
        <v>8370</v>
      </c>
      <c r="X2586">
        <v>2</v>
      </c>
      <c r="Y2586" t="b">
        <f>IF(MOD(X2586,9)=0,N2586,IF(MOD(X2586,6)=0,N2586,IF(MOD(X2586,3)=0,N2586)))</f>
        <v>0</v>
      </c>
      <c r="Z2586" t="b">
        <f>IF(MOD(X2586,9)=0,O2586,IF(MOD(X2586,6)=0,O2586,IF(MOD(X2586,3)=0,O2586)))</f>
        <v>0</v>
      </c>
    </row>
    <row r="2587" spans="1:26">
      <c r="A2587" s="4" t="s">
        <v>2691</v>
      </c>
      <c r="B2587" s="3">
        <f>主线辅助!B2583</f>
        <v>117676185</v>
      </c>
      <c r="C2587" s="3">
        <v>8</v>
      </c>
      <c r="D2587" s="3">
        <v>114</v>
      </c>
      <c r="E2587" s="3">
        <v>3</v>
      </c>
      <c r="F2587" s="25">
        <f t="shared" si="120"/>
        <v>7492117</v>
      </c>
      <c r="G2587" s="25">
        <v>6812831</v>
      </c>
      <c r="H2587" s="26">
        <f>ROUND((F2587/4*5.5+F2587*2.7+F2587/4*10*1)*2,0)*C2587</f>
        <v>788170712</v>
      </c>
      <c r="I2587" s="26">
        <f t="shared" si="121"/>
        <v>716709824</v>
      </c>
      <c r="J2587" s="26"/>
      <c r="K2587" s="35">
        <f>MAX(G2587-MAX(G$5:G2586),0)</f>
        <v>7653</v>
      </c>
      <c r="L2587" s="35">
        <f>MAX(G$5:G2587)</f>
        <v>6812831</v>
      </c>
      <c r="M2587" s="3">
        <v>0.8</v>
      </c>
      <c r="N2587" s="38">
        <f>INT(B2587*0.2)</f>
        <v>23535237</v>
      </c>
      <c r="O2587" s="38">
        <f t="shared" si="122"/>
        <v>2838678</v>
      </c>
      <c r="P2587">
        <f>INT(L2587*2.5)</f>
        <v>17032077</v>
      </c>
      <c r="Q2587">
        <f>INT(L2587/4)</f>
        <v>1703207</v>
      </c>
      <c r="W2587" s="4" t="s">
        <v>8370</v>
      </c>
      <c r="X2587">
        <v>3</v>
      </c>
      <c r="Y2587">
        <f>IF(MOD(X2587,9)=0,N2587,IF(MOD(X2587,6)=0,N2587,IF(MOD(X2587,3)=0,N2587)))</f>
        <v>23535237</v>
      </c>
      <c r="Z2587">
        <f>IF(MOD(X2587,9)=0,O2587,IF(MOD(X2587,6)=0,O2587,IF(MOD(X2587,3)=0,O2587)))</f>
        <v>2838678</v>
      </c>
    </row>
    <row r="2588" spans="1:26">
      <c r="A2588" s="4" t="s">
        <v>2692</v>
      </c>
      <c r="B2588" s="3">
        <f>主线辅助!B2584</f>
        <v>117738957</v>
      </c>
      <c r="C2588" s="3">
        <v>8</v>
      </c>
      <c r="D2588" s="3">
        <v>114</v>
      </c>
      <c r="E2588" s="3">
        <v>3</v>
      </c>
      <c r="F2588" s="25">
        <f t="shared" si="120"/>
        <v>7496113</v>
      </c>
      <c r="G2588" s="25">
        <v>6816465</v>
      </c>
      <c r="H2588" s="26">
        <f>ROUND((F2588/4*5.5+F2588*2.7+F2588/4*10*1)*2,0)*C2588</f>
        <v>788591088</v>
      </c>
      <c r="I2588" s="26">
        <f t="shared" si="121"/>
        <v>717092120</v>
      </c>
      <c r="J2588" s="26"/>
      <c r="K2588" s="35">
        <f>MAX(G2588-MAX(G$5:G2587),0)</f>
        <v>3634</v>
      </c>
      <c r="L2588" s="35">
        <f>MAX(G$5:G2588)</f>
        <v>6816465</v>
      </c>
      <c r="M2588" s="3">
        <v>0.8</v>
      </c>
      <c r="N2588" s="38">
        <f>INT(B2588*0.2)</f>
        <v>23547791</v>
      </c>
      <c r="O2588" s="38">
        <f t="shared" si="122"/>
        <v>2840193</v>
      </c>
      <c r="P2588">
        <f>INT(L2588*2.5)</f>
        <v>17041162</v>
      </c>
      <c r="Q2588">
        <f>INT(L2588/4)</f>
        <v>1704116</v>
      </c>
      <c r="W2588" s="4" t="s">
        <v>8370</v>
      </c>
      <c r="X2588">
        <v>4</v>
      </c>
      <c r="Y2588" t="b">
        <f>IF(MOD(X2588,9)=0,N2588,IF(MOD(X2588,6)=0,N2588,IF(MOD(X2588,3)=0,N2588)))</f>
        <v>0</v>
      </c>
      <c r="Z2588" t="b">
        <f>IF(MOD(X2588,9)=0,O2588,IF(MOD(X2588,6)=0,O2588,IF(MOD(X2588,3)=0,O2588)))</f>
        <v>0</v>
      </c>
    </row>
    <row r="2589" spans="1:26">
      <c r="A2589" s="4" t="s">
        <v>2693</v>
      </c>
      <c r="B2589" s="3">
        <f>主线辅助!B2585</f>
        <v>117801739</v>
      </c>
      <c r="C2589" s="3">
        <v>8</v>
      </c>
      <c r="D2589" s="3">
        <v>114</v>
      </c>
      <c r="E2589" s="3">
        <v>3</v>
      </c>
      <c r="F2589" s="25">
        <f t="shared" si="120"/>
        <v>7500110</v>
      </c>
      <c r="G2589" s="25">
        <v>6820100</v>
      </c>
      <c r="H2589" s="26">
        <f>ROUND((F2589/4*5.5+F2589*2.7+F2589/4*10*1)*2,0)*C2589</f>
        <v>789011576</v>
      </c>
      <c r="I2589" s="26">
        <f t="shared" si="121"/>
        <v>717474520</v>
      </c>
      <c r="J2589" s="26"/>
      <c r="K2589" s="35">
        <f>MAX(G2589-MAX(G$5:G2588),0)</f>
        <v>3635</v>
      </c>
      <c r="L2589" s="35">
        <f>MAX(G$5:G2589)</f>
        <v>6820100</v>
      </c>
      <c r="M2589" s="3">
        <v>0.8</v>
      </c>
      <c r="N2589" s="38">
        <f>INT(B2589*0.2)</f>
        <v>23560347</v>
      </c>
      <c r="O2589" s="38">
        <f t="shared" si="122"/>
        <v>2841708</v>
      </c>
      <c r="P2589">
        <f>INT(L2589*2.5)</f>
        <v>17050250</v>
      </c>
      <c r="Q2589">
        <f>INT(L2589/4)</f>
        <v>1705025</v>
      </c>
      <c r="W2589" s="4" t="s">
        <v>8370</v>
      </c>
      <c r="X2589">
        <v>5</v>
      </c>
      <c r="Y2589" t="b">
        <f>IF(MOD(X2589,9)=0,N2589,IF(MOD(X2589,6)=0,N2589,IF(MOD(X2589,3)=0,N2589)))</f>
        <v>0</v>
      </c>
      <c r="Z2589" t="b">
        <f>IF(MOD(X2589,9)=0,O2589,IF(MOD(X2589,6)=0,O2589,IF(MOD(X2589,3)=0,O2589)))</f>
        <v>0</v>
      </c>
    </row>
    <row r="2590" spans="1:26">
      <c r="A2590" s="4" t="s">
        <v>2694</v>
      </c>
      <c r="B2590" s="3">
        <f>主线辅助!B2586</f>
        <v>117934160</v>
      </c>
      <c r="C2590" s="3">
        <v>8</v>
      </c>
      <c r="D2590" s="3">
        <v>114</v>
      </c>
      <c r="E2590" s="3">
        <v>3</v>
      </c>
      <c r="F2590" s="25">
        <f t="shared" si="120"/>
        <v>7508541</v>
      </c>
      <c r="G2590" s="25">
        <v>6827767</v>
      </c>
      <c r="H2590" s="26">
        <f>ROUND((F2590/4*5.5+F2590*2.7+F2590/4*10*1)*2,0)*C2590</f>
        <v>789898512</v>
      </c>
      <c r="I2590" s="26">
        <f t="shared" si="121"/>
        <v>718281088</v>
      </c>
      <c r="J2590" s="26"/>
      <c r="K2590" s="35">
        <f>MAX(G2590-MAX(G$5:G2589),0)</f>
        <v>7667</v>
      </c>
      <c r="L2590" s="35">
        <f>MAX(G$5:G2590)</f>
        <v>6827767</v>
      </c>
      <c r="M2590" s="3">
        <v>0.8</v>
      </c>
      <c r="N2590" s="38">
        <f>INT(B2590*0.2)</f>
        <v>23586832</v>
      </c>
      <c r="O2590" s="38">
        <f t="shared" si="122"/>
        <v>2844902</v>
      </c>
      <c r="P2590">
        <f>INT(L2590*2.5)</f>
        <v>17069417</v>
      </c>
      <c r="Q2590">
        <f>INT(L2590/4)</f>
        <v>1706941</v>
      </c>
      <c r="W2590" s="4" t="s">
        <v>8370</v>
      </c>
      <c r="X2590">
        <v>6</v>
      </c>
      <c r="Y2590">
        <f>IF(MOD(X2590,9)=0,N2590,IF(MOD(X2590,6)=0,N2590,IF(MOD(X2590,3)=0,N2590)))</f>
        <v>23586832</v>
      </c>
      <c r="Z2590">
        <f>IF(MOD(X2590,9)=0,O2590,IF(MOD(X2590,6)=0,O2590,IF(MOD(X2590,3)=0,O2590)))</f>
        <v>2844902</v>
      </c>
    </row>
    <row r="2591" spans="1:26">
      <c r="A2591" s="4" t="s">
        <v>2695</v>
      </c>
      <c r="B2591" s="3">
        <f>主线辅助!B2587</f>
        <v>117997005</v>
      </c>
      <c r="C2591" s="3">
        <v>8</v>
      </c>
      <c r="D2591" s="3">
        <v>114</v>
      </c>
      <c r="E2591" s="3">
        <v>3</v>
      </c>
      <c r="F2591" s="25">
        <f t="shared" si="120"/>
        <v>7512542</v>
      </c>
      <c r="G2591" s="25">
        <v>6831405</v>
      </c>
      <c r="H2591" s="26">
        <f>ROUND((F2591/4*5.5+F2591*2.7+F2591/4*10*1)*2,0)*C2591</f>
        <v>790319416</v>
      </c>
      <c r="I2591" s="26">
        <f t="shared" si="121"/>
        <v>718663808</v>
      </c>
      <c r="J2591" s="26"/>
      <c r="K2591" s="35">
        <f>MAX(G2591-MAX(G$5:G2590),0)</f>
        <v>3638</v>
      </c>
      <c r="L2591" s="35">
        <f>MAX(G$5:G2591)</f>
        <v>6831405</v>
      </c>
      <c r="M2591" s="3">
        <v>0.8</v>
      </c>
      <c r="N2591" s="38">
        <f>INT(B2591*0.2)</f>
        <v>23599401</v>
      </c>
      <c r="O2591" s="38">
        <f t="shared" si="122"/>
        <v>2846418</v>
      </c>
      <c r="P2591">
        <f>INT(L2591*2.5)</f>
        <v>17078512</v>
      </c>
      <c r="Q2591">
        <f>INT(L2591/4)</f>
        <v>1707851</v>
      </c>
      <c r="W2591" s="4" t="s">
        <v>8370</v>
      </c>
      <c r="X2591">
        <v>7</v>
      </c>
      <c r="Y2591" t="b">
        <f>IF(MOD(X2591,9)=0,N2591,IF(MOD(X2591,6)=0,N2591,IF(MOD(X2591,3)=0,N2591)))</f>
        <v>0</v>
      </c>
      <c r="Z2591" t="b">
        <f>IF(MOD(X2591,9)=0,O2591,IF(MOD(X2591,6)=0,O2591,IF(MOD(X2591,3)=0,O2591)))</f>
        <v>0</v>
      </c>
    </row>
    <row r="2592" spans="1:26">
      <c r="A2592" s="4" t="s">
        <v>2696</v>
      </c>
      <c r="B2592" s="3">
        <f>主线辅助!B2588</f>
        <v>118059856</v>
      </c>
      <c r="C2592" s="3">
        <v>8</v>
      </c>
      <c r="D2592" s="3">
        <v>114</v>
      </c>
      <c r="E2592" s="3">
        <v>3</v>
      </c>
      <c r="F2592" s="25">
        <f t="shared" si="120"/>
        <v>7516544</v>
      </c>
      <c r="G2592" s="25">
        <v>6835044</v>
      </c>
      <c r="H2592" s="26">
        <f>ROUND((F2592/4*5.5+F2592*2.7+F2592/4*10*1)*2,0)*C2592</f>
        <v>790740432</v>
      </c>
      <c r="I2592" s="26">
        <f t="shared" si="121"/>
        <v>719046632</v>
      </c>
      <c r="J2592" s="26"/>
      <c r="K2592" s="35">
        <f>MAX(G2592-MAX(G$5:G2591),0)</f>
        <v>3639</v>
      </c>
      <c r="L2592" s="35">
        <f>MAX(G$5:G2592)</f>
        <v>6835044</v>
      </c>
      <c r="M2592" s="3">
        <v>0.8</v>
      </c>
      <c r="N2592" s="38">
        <f>INT(B2592*0.2)</f>
        <v>23611971</v>
      </c>
      <c r="O2592" s="38">
        <f t="shared" si="122"/>
        <v>2847935</v>
      </c>
      <c r="P2592">
        <f>INT(L2592*2.5)</f>
        <v>17087610</v>
      </c>
      <c r="Q2592">
        <f>INT(L2592/4)</f>
        <v>1708761</v>
      </c>
      <c r="W2592" s="4" t="s">
        <v>8370</v>
      </c>
      <c r="X2592">
        <v>8</v>
      </c>
      <c r="Y2592" t="b">
        <f>IF(MOD(X2592,9)=0,N2592,IF(MOD(X2592,6)=0,N2592,IF(MOD(X2592,3)=0,N2592)))</f>
        <v>0</v>
      </c>
      <c r="Z2592" t="b">
        <f>IF(MOD(X2592,9)=0,O2592,IF(MOD(X2592,6)=0,O2592,IF(MOD(X2592,3)=0,O2592)))</f>
        <v>0</v>
      </c>
    </row>
    <row r="2593" spans="1:26">
      <c r="A2593" s="4" t="s">
        <v>2697</v>
      </c>
      <c r="B2593" s="3">
        <f>主线辅助!B2589</f>
        <v>118192495</v>
      </c>
      <c r="C2593" s="3">
        <v>8</v>
      </c>
      <c r="D2593" s="3">
        <v>114</v>
      </c>
      <c r="E2593" s="3">
        <v>3</v>
      </c>
      <c r="F2593" s="25">
        <f t="shared" si="120"/>
        <v>7524989</v>
      </c>
      <c r="G2593" s="25">
        <v>6842723</v>
      </c>
      <c r="H2593" s="26">
        <f>ROUND((F2593/4*5.5+F2593*2.7+F2593/4*10*1)*2,0)*C2593</f>
        <v>791628840</v>
      </c>
      <c r="I2593" s="26">
        <f t="shared" si="121"/>
        <v>719854456</v>
      </c>
      <c r="J2593" s="26"/>
      <c r="K2593" s="35">
        <f>MAX(G2593-MAX(G$5:G2592),0)</f>
        <v>7679</v>
      </c>
      <c r="L2593" s="35">
        <f>MAX(G$5:G2593)</f>
        <v>6842723</v>
      </c>
      <c r="M2593" s="3">
        <v>0.8</v>
      </c>
      <c r="N2593" s="38">
        <f>INT(B2593*0.2)</f>
        <v>23638499</v>
      </c>
      <c r="O2593" s="38">
        <f t="shared" si="122"/>
        <v>2851133</v>
      </c>
      <c r="P2593">
        <f>INT(L2593*2.5)</f>
        <v>17106807</v>
      </c>
      <c r="Q2593">
        <f>INT(L2593/4)</f>
        <v>1710680</v>
      </c>
      <c r="W2593" s="4" t="s">
        <v>8370</v>
      </c>
      <c r="X2593">
        <v>9</v>
      </c>
      <c r="Y2593">
        <f>IF(MOD(X2593,9)=0,N2593,IF(MOD(X2593,6)=0,N2593,IF(MOD(X2593,3)=0,N2593)))</f>
        <v>23638499</v>
      </c>
      <c r="Z2593">
        <f>IF(MOD(X2593,9)=0,O2593,IF(MOD(X2593,6)=0,O2593,IF(MOD(X2593,3)=0,O2593)))</f>
        <v>2851133</v>
      </c>
    </row>
    <row r="2594" spans="1:26">
      <c r="A2594" s="4" t="s">
        <v>524</v>
      </c>
      <c r="B2594" s="3">
        <f>主线辅助!B2590</f>
        <v>118255405</v>
      </c>
      <c r="C2594" s="3">
        <v>8</v>
      </c>
      <c r="D2594" s="3">
        <v>114</v>
      </c>
      <c r="E2594" s="3">
        <v>3</v>
      </c>
      <c r="F2594" s="25">
        <f t="shared" si="120"/>
        <v>7528994</v>
      </c>
      <c r="G2594" s="25">
        <v>6846365</v>
      </c>
      <c r="H2594" s="26">
        <f>ROUND((F2594/4*5.5+F2594*2.7+F2594/4*10*1)*2,0)*C2594</f>
        <v>792050168</v>
      </c>
      <c r="I2594" s="26">
        <f t="shared" si="121"/>
        <v>720237600</v>
      </c>
      <c r="J2594" s="26"/>
      <c r="K2594" s="35">
        <f>MAX(G2594-MAX(G$5:G2593),0)</f>
        <v>3642</v>
      </c>
      <c r="L2594" s="35">
        <f>MAX(G$5:G2594)</f>
        <v>6846365</v>
      </c>
      <c r="M2594" s="3">
        <v>0.8</v>
      </c>
      <c r="N2594" s="38">
        <f>INT(B2594*0.2)</f>
        <v>23651081</v>
      </c>
      <c r="O2594" s="38">
        <f t="shared" si="122"/>
        <v>2852651</v>
      </c>
      <c r="P2594">
        <f>INT(L2594*2.5)</f>
        <v>17115912</v>
      </c>
      <c r="Q2594">
        <f>INT(L2594/4)</f>
        <v>1711591</v>
      </c>
      <c r="W2594" s="4" t="s">
        <v>8370</v>
      </c>
      <c r="X2594">
        <v>10</v>
      </c>
      <c r="Y2594" t="b">
        <f>IF(MOD(X2594,9)=0,N2594,IF(MOD(X2594,6)=0,N2594,IF(MOD(X2594,3)=0,N2594)))</f>
        <v>0</v>
      </c>
      <c r="Z2594" t="b">
        <f>IF(MOD(X2594,9)=0,O2594,IF(MOD(X2594,6)=0,O2594,IF(MOD(X2594,3)=0,O2594)))</f>
        <v>0</v>
      </c>
    </row>
    <row r="2595" spans="1:26">
      <c r="A2595" s="4" t="s">
        <v>2698</v>
      </c>
      <c r="B2595" s="3">
        <f>主线辅助!B2591</f>
        <v>118660051</v>
      </c>
      <c r="C2595" s="3">
        <v>8</v>
      </c>
      <c r="D2595" s="3">
        <v>114</v>
      </c>
      <c r="E2595" s="3">
        <v>3</v>
      </c>
      <c r="F2595" s="25">
        <f t="shared" si="120"/>
        <v>7554757</v>
      </c>
      <c r="G2595" s="25">
        <v>6869792</v>
      </c>
      <c r="H2595" s="26">
        <f>ROUND((F2595/4*5.5+F2595*2.7+F2595/4*10*1)*2,0)*C2595</f>
        <v>794760440</v>
      </c>
      <c r="I2595" s="26">
        <f t="shared" si="121"/>
        <v>722702120</v>
      </c>
      <c r="J2595" s="26"/>
      <c r="K2595" s="35">
        <f>MAX(G2595-MAX(G$5:G2594),0)</f>
        <v>23427</v>
      </c>
      <c r="L2595" s="35">
        <f>MAX(G$5:G2595)</f>
        <v>6869792</v>
      </c>
      <c r="M2595" s="3">
        <v>0.8</v>
      </c>
      <c r="N2595" s="38">
        <f>INT(B2595*0.2)</f>
        <v>23732010</v>
      </c>
      <c r="O2595" s="38">
        <f t="shared" si="122"/>
        <v>2862413</v>
      </c>
      <c r="P2595">
        <f>INT(L2595*2.5)</f>
        <v>17174480</v>
      </c>
      <c r="Q2595">
        <f>INT(L2595/4)</f>
        <v>1717448</v>
      </c>
      <c r="W2595" s="4" t="s">
        <v>8371</v>
      </c>
      <c r="X2595">
        <v>1</v>
      </c>
      <c r="Y2595" t="b">
        <f>IF(MOD(X2595,9)=0,N2595,IF(MOD(X2595,6)=0,N2595,IF(MOD(X2595,3)=0,N2595)))</f>
        <v>0</v>
      </c>
      <c r="Z2595" t="b">
        <f>IF(MOD(X2595,9)=0,O2595,IF(MOD(X2595,6)=0,O2595,IF(MOD(X2595,3)=0,O2595)))</f>
        <v>0</v>
      </c>
    </row>
    <row r="2596" spans="1:26">
      <c r="A2596" s="4" t="s">
        <v>2699</v>
      </c>
      <c r="B2596" s="3">
        <f>主线辅助!B2592</f>
        <v>118723024</v>
      </c>
      <c r="C2596" s="3">
        <v>8</v>
      </c>
      <c r="D2596" s="3">
        <v>114</v>
      </c>
      <c r="E2596" s="3">
        <v>3</v>
      </c>
      <c r="F2596" s="25">
        <f t="shared" si="120"/>
        <v>7558766</v>
      </c>
      <c r="G2596" s="25">
        <v>6873438</v>
      </c>
      <c r="H2596" s="26">
        <f>ROUND((F2596/4*5.5+F2596*2.7+F2596/4*10*1)*2,0)*C2596</f>
        <v>795182184</v>
      </c>
      <c r="I2596" s="26">
        <f t="shared" si="121"/>
        <v>723085680</v>
      </c>
      <c r="J2596" s="26"/>
      <c r="K2596" s="35">
        <f>MAX(G2596-MAX(G$5:G2595),0)</f>
        <v>3646</v>
      </c>
      <c r="L2596" s="35">
        <f>MAX(G$5:G2596)</f>
        <v>6873438</v>
      </c>
      <c r="M2596" s="3">
        <v>0.8</v>
      </c>
      <c r="N2596" s="38">
        <f>INT(B2596*0.2)</f>
        <v>23744604</v>
      </c>
      <c r="O2596" s="38">
        <f t="shared" si="122"/>
        <v>2863932</v>
      </c>
      <c r="P2596">
        <f>INT(L2596*2.5)</f>
        <v>17183595</v>
      </c>
      <c r="Q2596">
        <f>INT(L2596/4)</f>
        <v>1718359</v>
      </c>
      <c r="W2596" s="4" t="s">
        <v>8371</v>
      </c>
      <c r="X2596">
        <v>2</v>
      </c>
      <c r="Y2596" t="b">
        <f>IF(MOD(X2596,9)=0,N2596,IF(MOD(X2596,6)=0,N2596,IF(MOD(X2596,3)=0,N2596)))</f>
        <v>0</v>
      </c>
      <c r="Z2596" t="b">
        <f>IF(MOD(X2596,9)=0,O2596,IF(MOD(X2596,6)=0,O2596,IF(MOD(X2596,3)=0,O2596)))</f>
        <v>0</v>
      </c>
    </row>
    <row r="2597" spans="1:26">
      <c r="A2597" s="4" t="s">
        <v>2700</v>
      </c>
      <c r="B2597" s="3">
        <f>主线辅助!B2593</f>
        <v>118855987</v>
      </c>
      <c r="C2597" s="3">
        <v>8</v>
      </c>
      <c r="D2597" s="3">
        <v>114</v>
      </c>
      <c r="E2597" s="3">
        <v>3</v>
      </c>
      <c r="F2597" s="25">
        <f t="shared" si="120"/>
        <v>7567231</v>
      </c>
      <c r="G2597" s="25">
        <v>6881136</v>
      </c>
      <c r="H2597" s="26">
        <f>ROUND((F2597/4*5.5+F2597*2.7+F2597/4*10*1)*2,0)*C2597</f>
        <v>796072704</v>
      </c>
      <c r="I2597" s="26">
        <f t="shared" si="121"/>
        <v>723895504</v>
      </c>
      <c r="J2597" s="26"/>
      <c r="K2597" s="35">
        <f>MAX(G2597-MAX(G$5:G2596),0)</f>
        <v>7698</v>
      </c>
      <c r="L2597" s="35">
        <f>MAX(G$5:G2597)</f>
        <v>6881136</v>
      </c>
      <c r="M2597" s="3">
        <v>0.8</v>
      </c>
      <c r="N2597" s="38">
        <f>INT(B2597*0.2)</f>
        <v>23771197</v>
      </c>
      <c r="O2597" s="38">
        <f t="shared" si="122"/>
        <v>2867140</v>
      </c>
      <c r="P2597">
        <f>INT(L2597*2.5)</f>
        <v>17202840</v>
      </c>
      <c r="Q2597">
        <f>INT(L2597/4)</f>
        <v>1720284</v>
      </c>
      <c r="W2597" s="4" t="s">
        <v>8371</v>
      </c>
      <c r="X2597">
        <v>3</v>
      </c>
      <c r="Y2597">
        <f>IF(MOD(X2597,9)=0,N2597,IF(MOD(X2597,6)=0,N2597,IF(MOD(X2597,3)=0,N2597)))</f>
        <v>23771197</v>
      </c>
      <c r="Z2597">
        <f>IF(MOD(X2597,9)=0,O2597,IF(MOD(X2597,6)=0,O2597,IF(MOD(X2597,3)=0,O2597)))</f>
        <v>2867140</v>
      </c>
    </row>
    <row r="2598" spans="1:26">
      <c r="A2598" s="4" t="s">
        <v>2701</v>
      </c>
      <c r="B2598" s="3">
        <f>主线辅助!B2594</f>
        <v>118919029</v>
      </c>
      <c r="C2598" s="3">
        <v>8</v>
      </c>
      <c r="D2598" s="3">
        <v>114</v>
      </c>
      <c r="E2598" s="3">
        <v>3</v>
      </c>
      <c r="F2598" s="25">
        <f t="shared" si="120"/>
        <v>7571245</v>
      </c>
      <c r="G2598" s="25">
        <v>6884785</v>
      </c>
      <c r="H2598" s="26">
        <f>ROUND((F2598/4*5.5+F2598*2.7+F2598/4*10*1)*2,0)*C2598</f>
        <v>796494976</v>
      </c>
      <c r="I2598" s="26">
        <f t="shared" si="121"/>
        <v>724279384</v>
      </c>
      <c r="J2598" s="26"/>
      <c r="K2598" s="35">
        <f>MAX(G2598-MAX(G$5:G2597),0)</f>
        <v>3649</v>
      </c>
      <c r="L2598" s="35">
        <f>MAX(G$5:G2598)</f>
        <v>6884785</v>
      </c>
      <c r="M2598" s="3">
        <v>0.8</v>
      </c>
      <c r="N2598" s="38">
        <f>INT(B2598*0.2)</f>
        <v>23783805</v>
      </c>
      <c r="O2598" s="38">
        <f t="shared" si="122"/>
        <v>2868660</v>
      </c>
      <c r="P2598">
        <f>INT(L2598*2.5)</f>
        <v>17211962</v>
      </c>
      <c r="Q2598">
        <f>INT(L2598/4)</f>
        <v>1721196</v>
      </c>
      <c r="W2598" s="4" t="s">
        <v>8371</v>
      </c>
      <c r="X2598">
        <v>4</v>
      </c>
      <c r="Y2598" t="b">
        <f>IF(MOD(X2598,9)=0,N2598,IF(MOD(X2598,6)=0,N2598,IF(MOD(X2598,3)=0,N2598)))</f>
        <v>0</v>
      </c>
      <c r="Z2598" t="b">
        <f>IF(MOD(X2598,9)=0,O2598,IF(MOD(X2598,6)=0,O2598,IF(MOD(X2598,3)=0,O2598)))</f>
        <v>0</v>
      </c>
    </row>
    <row r="2599" spans="1:26">
      <c r="A2599" s="4" t="s">
        <v>2702</v>
      </c>
      <c r="B2599" s="3">
        <f>主线辅助!B2595</f>
        <v>118982079</v>
      </c>
      <c r="C2599" s="3">
        <v>8</v>
      </c>
      <c r="D2599" s="3">
        <v>114</v>
      </c>
      <c r="E2599" s="3">
        <v>3</v>
      </c>
      <c r="F2599" s="25">
        <f t="shared" si="120"/>
        <v>7575259</v>
      </c>
      <c r="G2599" s="25">
        <v>6888436</v>
      </c>
      <c r="H2599" s="26">
        <f>ROUND((F2599/4*5.5+F2599*2.7+F2599/4*10*1)*2,0)*C2599</f>
        <v>796917248</v>
      </c>
      <c r="I2599" s="26">
        <f t="shared" si="121"/>
        <v>724663464</v>
      </c>
      <c r="J2599" s="26"/>
      <c r="K2599" s="35">
        <f>MAX(G2599-MAX(G$5:G2598),0)</f>
        <v>3651</v>
      </c>
      <c r="L2599" s="35">
        <f>MAX(G$5:G2599)</f>
        <v>6888436</v>
      </c>
      <c r="M2599" s="3">
        <v>0.8</v>
      </c>
      <c r="N2599" s="38">
        <f>INT(B2599*0.2)</f>
        <v>23796415</v>
      </c>
      <c r="O2599" s="38">
        <f t="shared" si="122"/>
        <v>2870181</v>
      </c>
      <c r="P2599">
        <f>INT(L2599*2.5)</f>
        <v>17221090</v>
      </c>
      <c r="Q2599">
        <f>INT(L2599/4)</f>
        <v>1722109</v>
      </c>
      <c r="W2599" s="4" t="s">
        <v>8371</v>
      </c>
      <c r="X2599">
        <v>5</v>
      </c>
      <c r="Y2599" t="b">
        <f>IF(MOD(X2599,9)=0,N2599,IF(MOD(X2599,6)=0,N2599,IF(MOD(X2599,3)=0,N2599)))</f>
        <v>0</v>
      </c>
      <c r="Z2599" t="b">
        <f>IF(MOD(X2599,9)=0,O2599,IF(MOD(X2599,6)=0,O2599,IF(MOD(X2599,3)=0,O2599)))</f>
        <v>0</v>
      </c>
    </row>
    <row r="2600" spans="1:26">
      <c r="A2600" s="4" t="s">
        <v>2703</v>
      </c>
      <c r="B2600" s="3">
        <f>主线辅助!B2596</f>
        <v>119115267</v>
      </c>
      <c r="C2600" s="3">
        <v>8</v>
      </c>
      <c r="D2600" s="3">
        <v>114</v>
      </c>
      <c r="E2600" s="3">
        <v>3</v>
      </c>
      <c r="F2600" s="25">
        <f t="shared" si="120"/>
        <v>7583739</v>
      </c>
      <c r="G2600" s="25">
        <v>6896147</v>
      </c>
      <c r="H2600" s="26">
        <f>ROUND((F2600/4*5.5+F2600*2.7+F2600/4*10*1)*2,0)*C2600</f>
        <v>797809344</v>
      </c>
      <c r="I2600" s="26">
        <f t="shared" si="121"/>
        <v>725474664</v>
      </c>
      <c r="J2600" s="26"/>
      <c r="K2600" s="35">
        <f>MAX(G2600-MAX(G$5:G2599),0)</f>
        <v>7711</v>
      </c>
      <c r="L2600" s="35">
        <f>MAX(G$5:G2600)</f>
        <v>6896147</v>
      </c>
      <c r="M2600" s="3">
        <v>0.8</v>
      </c>
      <c r="N2600" s="38">
        <f>INT(B2600*0.2)</f>
        <v>23823053</v>
      </c>
      <c r="O2600" s="38">
        <f t="shared" si="122"/>
        <v>2873393</v>
      </c>
      <c r="P2600">
        <f>INT(L2600*2.5)</f>
        <v>17240367</v>
      </c>
      <c r="Q2600">
        <f>INT(L2600/4)</f>
        <v>1724036</v>
      </c>
      <c r="W2600" s="4" t="s">
        <v>8371</v>
      </c>
      <c r="X2600">
        <v>6</v>
      </c>
      <c r="Y2600">
        <f>IF(MOD(X2600,9)=0,N2600,IF(MOD(X2600,6)=0,N2600,IF(MOD(X2600,3)=0,N2600)))</f>
        <v>23823053</v>
      </c>
      <c r="Z2600">
        <f>IF(MOD(X2600,9)=0,O2600,IF(MOD(X2600,6)=0,O2600,IF(MOD(X2600,3)=0,O2600)))</f>
        <v>2873393</v>
      </c>
    </row>
    <row r="2601" spans="1:26">
      <c r="A2601" s="4" t="s">
        <v>2704</v>
      </c>
      <c r="B2601" s="3">
        <f>主线辅助!B2597</f>
        <v>119178384</v>
      </c>
      <c r="C2601" s="3">
        <v>8</v>
      </c>
      <c r="D2601" s="3">
        <v>114</v>
      </c>
      <c r="E2601" s="3">
        <v>3</v>
      </c>
      <c r="F2601" s="25">
        <f t="shared" si="120"/>
        <v>7587757</v>
      </c>
      <c r="G2601" s="25">
        <v>6899801</v>
      </c>
      <c r="H2601" s="26">
        <f>ROUND((F2601/4*5.5+F2601*2.7+F2601/4*10*1)*2,0)*C2601</f>
        <v>798232040</v>
      </c>
      <c r="I2601" s="26">
        <f t="shared" si="121"/>
        <v>725859064</v>
      </c>
      <c r="J2601" s="26"/>
      <c r="K2601" s="35">
        <f>MAX(G2601-MAX(G$5:G2600),0)</f>
        <v>3654</v>
      </c>
      <c r="L2601" s="35">
        <f>MAX(G$5:G2601)</f>
        <v>6899801</v>
      </c>
      <c r="M2601" s="3">
        <v>0.8</v>
      </c>
      <c r="N2601" s="38">
        <f>INT(B2601*0.2)</f>
        <v>23835676</v>
      </c>
      <c r="O2601" s="38">
        <f t="shared" si="122"/>
        <v>2874916</v>
      </c>
      <c r="P2601">
        <f>INT(L2601*2.5)</f>
        <v>17249502</v>
      </c>
      <c r="Q2601">
        <f>INT(L2601/4)</f>
        <v>1724950</v>
      </c>
      <c r="W2601" s="4" t="s">
        <v>8371</v>
      </c>
      <c r="X2601">
        <v>7</v>
      </c>
      <c r="Y2601" t="b">
        <f>IF(MOD(X2601,9)=0,N2601,IF(MOD(X2601,6)=0,N2601,IF(MOD(X2601,3)=0,N2601)))</f>
        <v>0</v>
      </c>
      <c r="Z2601" t="b">
        <f>IF(MOD(X2601,9)=0,O2601,IF(MOD(X2601,6)=0,O2601,IF(MOD(X2601,3)=0,O2601)))</f>
        <v>0</v>
      </c>
    </row>
    <row r="2602" spans="1:26">
      <c r="A2602" s="4" t="s">
        <v>2705</v>
      </c>
      <c r="B2602" s="3">
        <f>主线辅助!B2598</f>
        <v>119241510</v>
      </c>
      <c r="C2602" s="3">
        <v>8</v>
      </c>
      <c r="D2602" s="3">
        <v>114</v>
      </c>
      <c r="E2602" s="3">
        <v>3</v>
      </c>
      <c r="F2602" s="25">
        <f t="shared" si="120"/>
        <v>7591776</v>
      </c>
      <c r="G2602" s="25">
        <v>6903455</v>
      </c>
      <c r="H2602" s="26">
        <f>ROUND((F2602/4*5.5+F2602*2.7+F2602/4*10*1)*2,0)*C2602</f>
        <v>798654832</v>
      </c>
      <c r="I2602" s="26">
        <f t="shared" si="121"/>
        <v>726243464</v>
      </c>
      <c r="J2602" s="26"/>
      <c r="K2602" s="35">
        <f>MAX(G2602-MAX(G$5:G2601),0)</f>
        <v>3654</v>
      </c>
      <c r="L2602" s="35">
        <f>MAX(G$5:G2602)</f>
        <v>6903455</v>
      </c>
      <c r="M2602" s="3">
        <v>0.8</v>
      </c>
      <c r="N2602" s="38">
        <f>INT(B2602*0.2)</f>
        <v>23848302</v>
      </c>
      <c r="O2602" s="38">
        <f t="shared" si="122"/>
        <v>2876438</v>
      </c>
      <c r="P2602">
        <f>INT(L2602*2.5)</f>
        <v>17258637</v>
      </c>
      <c r="Q2602">
        <f>INT(L2602/4)</f>
        <v>1725863</v>
      </c>
      <c r="W2602" s="4" t="s">
        <v>8371</v>
      </c>
      <c r="X2602">
        <v>8</v>
      </c>
      <c r="Y2602" t="b">
        <f>IF(MOD(X2602,9)=0,N2602,IF(MOD(X2602,6)=0,N2602,IF(MOD(X2602,3)=0,N2602)))</f>
        <v>0</v>
      </c>
      <c r="Z2602" t="b">
        <f>IF(MOD(X2602,9)=0,O2602,IF(MOD(X2602,6)=0,O2602,IF(MOD(X2602,3)=0,O2602)))</f>
        <v>0</v>
      </c>
    </row>
    <row r="2603" spans="1:26">
      <c r="A2603" s="4" t="s">
        <v>2706</v>
      </c>
      <c r="B2603" s="3">
        <f>主线辅助!B2599</f>
        <v>119374926</v>
      </c>
      <c r="C2603" s="3">
        <v>8</v>
      </c>
      <c r="D2603" s="3">
        <v>114</v>
      </c>
      <c r="E2603" s="3">
        <v>3</v>
      </c>
      <c r="F2603" s="25">
        <f t="shared" si="120"/>
        <v>7600271</v>
      </c>
      <c r="G2603" s="25">
        <v>6911179</v>
      </c>
      <c r="H2603" s="26">
        <f>ROUND((F2603/4*5.5+F2603*2.7+F2603/4*10*1)*2,0)*C2603</f>
        <v>799548512</v>
      </c>
      <c r="I2603" s="26">
        <f t="shared" si="121"/>
        <v>727056032</v>
      </c>
      <c r="J2603" s="26"/>
      <c r="K2603" s="35">
        <f>MAX(G2603-MAX(G$5:G2602),0)</f>
        <v>7724</v>
      </c>
      <c r="L2603" s="35">
        <f>MAX(G$5:G2603)</f>
        <v>6911179</v>
      </c>
      <c r="M2603" s="3">
        <v>0.8</v>
      </c>
      <c r="N2603" s="38">
        <f>INT(B2603*0.2)</f>
        <v>23874985</v>
      </c>
      <c r="O2603" s="38">
        <f t="shared" si="122"/>
        <v>2879657</v>
      </c>
      <c r="P2603">
        <f>INT(L2603*2.5)</f>
        <v>17277947</v>
      </c>
      <c r="Q2603">
        <f>INT(L2603/4)</f>
        <v>1727794</v>
      </c>
      <c r="W2603" s="4" t="s">
        <v>8371</v>
      </c>
      <c r="X2603">
        <v>9</v>
      </c>
      <c r="Y2603">
        <f>IF(MOD(X2603,9)=0,N2603,IF(MOD(X2603,6)=0,N2603,IF(MOD(X2603,3)=0,N2603)))</f>
        <v>23874985</v>
      </c>
      <c r="Z2603">
        <f>IF(MOD(X2603,9)=0,O2603,IF(MOD(X2603,6)=0,O2603,IF(MOD(X2603,3)=0,O2603)))</f>
        <v>2879657</v>
      </c>
    </row>
    <row r="2604" spans="1:26">
      <c r="A2604" s="4" t="s">
        <v>526</v>
      </c>
      <c r="B2604" s="3">
        <f>主线辅助!B2600</f>
        <v>119438114</v>
      </c>
      <c r="C2604" s="3">
        <v>8</v>
      </c>
      <c r="D2604" s="3">
        <v>114</v>
      </c>
      <c r="E2604" s="3">
        <v>3</v>
      </c>
      <c r="F2604" s="25">
        <f t="shared" si="120"/>
        <v>7604294</v>
      </c>
      <c r="G2604" s="25">
        <v>6914838</v>
      </c>
      <c r="H2604" s="26">
        <f>ROUND((F2604/4*5.5+F2604*2.7+F2604/4*10*1)*2,0)*C2604</f>
        <v>799971728</v>
      </c>
      <c r="I2604" s="26">
        <f t="shared" si="121"/>
        <v>727440960</v>
      </c>
      <c r="J2604" s="26"/>
      <c r="K2604" s="35">
        <f>MAX(G2604-MAX(G$5:G2603),0)</f>
        <v>3659</v>
      </c>
      <c r="L2604" s="35">
        <f>MAX(G$5:G2604)</f>
        <v>6914838</v>
      </c>
      <c r="M2604" s="3">
        <v>0.8</v>
      </c>
      <c r="N2604" s="38">
        <f>INT(B2604*0.2)</f>
        <v>23887622</v>
      </c>
      <c r="O2604" s="38">
        <f t="shared" si="122"/>
        <v>2881182</v>
      </c>
      <c r="P2604">
        <f>INT(L2604*2.5)</f>
        <v>17287095</v>
      </c>
      <c r="Q2604">
        <f>INT(L2604/4)</f>
        <v>1728709</v>
      </c>
      <c r="W2604" s="4" t="s">
        <v>8371</v>
      </c>
      <c r="X2604">
        <v>10</v>
      </c>
      <c r="Y2604" t="b">
        <f>IF(MOD(X2604,9)=0,N2604,IF(MOD(X2604,6)=0,N2604,IF(MOD(X2604,3)=0,N2604)))</f>
        <v>0</v>
      </c>
      <c r="Z2604" t="b">
        <f>IF(MOD(X2604,9)=0,O2604,IF(MOD(X2604,6)=0,O2604,IF(MOD(X2604,3)=0,O2604)))</f>
        <v>0</v>
      </c>
    </row>
    <row r="2605" spans="1:26">
      <c r="A2605" s="4" t="s">
        <v>2707</v>
      </c>
      <c r="B2605" s="3">
        <f>主线辅助!B2601</f>
        <v>119844952</v>
      </c>
      <c r="C2605" s="3">
        <v>8</v>
      </c>
      <c r="D2605" s="3">
        <v>114</v>
      </c>
      <c r="E2605" s="3">
        <v>3</v>
      </c>
      <c r="F2605" s="25">
        <f t="shared" si="120"/>
        <v>7630196</v>
      </c>
      <c r="G2605" s="25">
        <v>6938391</v>
      </c>
      <c r="H2605" s="26">
        <f>ROUND((F2605/4*5.5+F2605*2.7+F2605/4*10*1)*2,0)*C2605</f>
        <v>802696616</v>
      </c>
      <c r="I2605" s="26">
        <f t="shared" si="121"/>
        <v>729918736</v>
      </c>
      <c r="J2605" s="26"/>
      <c r="K2605" s="35">
        <f>MAX(G2605-MAX(G$5:G2604),0)</f>
        <v>23553</v>
      </c>
      <c r="L2605" s="35">
        <f>MAX(G$5:G2605)</f>
        <v>6938391</v>
      </c>
      <c r="M2605" s="3">
        <v>0.8</v>
      </c>
      <c r="N2605" s="38">
        <f>INT(B2605*0.2)</f>
        <v>23968990</v>
      </c>
      <c r="O2605" s="38">
        <f t="shared" si="122"/>
        <v>2890995</v>
      </c>
      <c r="P2605">
        <f>INT(L2605*2.5)</f>
        <v>17345977</v>
      </c>
      <c r="Q2605">
        <f>INT(L2605/4)</f>
        <v>1734597</v>
      </c>
      <c r="W2605" s="4" t="s">
        <v>8372</v>
      </c>
      <c r="X2605">
        <v>1</v>
      </c>
      <c r="Y2605" t="b">
        <f>IF(MOD(X2605,9)=0,N2605,IF(MOD(X2605,6)=0,N2605,IF(MOD(X2605,3)=0,N2605)))</f>
        <v>0</v>
      </c>
      <c r="Z2605" t="b">
        <f>IF(MOD(X2605,9)=0,O2605,IF(MOD(X2605,6)=0,O2605,IF(MOD(X2605,3)=0,O2605)))</f>
        <v>0</v>
      </c>
    </row>
    <row r="2606" spans="1:26">
      <c r="A2606" s="4" t="s">
        <v>2708</v>
      </c>
      <c r="B2606" s="3">
        <f>主线辅助!B2602</f>
        <v>119908206</v>
      </c>
      <c r="C2606" s="3">
        <v>8</v>
      </c>
      <c r="D2606" s="3">
        <v>114</v>
      </c>
      <c r="E2606" s="3">
        <v>3</v>
      </c>
      <c r="F2606" s="25">
        <f t="shared" si="120"/>
        <v>7634223</v>
      </c>
      <c r="G2606" s="25">
        <v>6942054</v>
      </c>
      <c r="H2606" s="26">
        <f>ROUND((F2606/4*5.5+F2606*2.7+F2606/4*10*1)*2,0)*C2606</f>
        <v>803120256</v>
      </c>
      <c r="I2606" s="26">
        <f t="shared" si="121"/>
        <v>730304080</v>
      </c>
      <c r="J2606" s="26"/>
      <c r="K2606" s="35">
        <f>MAX(G2606-MAX(G$5:G2605),0)</f>
        <v>3663</v>
      </c>
      <c r="L2606" s="35">
        <f>MAX(G$5:G2606)</f>
        <v>6942054</v>
      </c>
      <c r="M2606" s="3">
        <v>0.8</v>
      </c>
      <c r="N2606" s="38">
        <f>INT(B2606*0.2)</f>
        <v>23981641</v>
      </c>
      <c r="O2606" s="38">
        <f t="shared" si="122"/>
        <v>2892522</v>
      </c>
      <c r="P2606">
        <f>INT(L2606*2.5)</f>
        <v>17355135</v>
      </c>
      <c r="Q2606">
        <f>INT(L2606/4)</f>
        <v>1735513</v>
      </c>
      <c r="W2606" s="4" t="s">
        <v>8372</v>
      </c>
      <c r="X2606">
        <v>2</v>
      </c>
      <c r="Y2606" t="b">
        <f>IF(MOD(X2606,9)=0,N2606,IF(MOD(X2606,6)=0,N2606,IF(MOD(X2606,3)=0,N2606)))</f>
        <v>0</v>
      </c>
      <c r="Z2606" t="b">
        <f>IF(MOD(X2606,9)=0,O2606,IF(MOD(X2606,6)=0,O2606,IF(MOD(X2606,3)=0,O2606)))</f>
        <v>0</v>
      </c>
    </row>
    <row r="2607" spans="1:26">
      <c r="A2607" s="4" t="s">
        <v>2709</v>
      </c>
      <c r="B2607" s="3">
        <f>主线辅助!B2603</f>
        <v>120041950</v>
      </c>
      <c r="C2607" s="3">
        <v>8</v>
      </c>
      <c r="D2607" s="3">
        <v>114</v>
      </c>
      <c r="E2607" s="3">
        <v>3</v>
      </c>
      <c r="F2607" s="25">
        <f t="shared" si="120"/>
        <v>7642738</v>
      </c>
      <c r="G2607" s="25">
        <v>6949797</v>
      </c>
      <c r="H2607" s="26">
        <f>ROUND((F2607/4*5.5+F2607*2.7+F2607/4*10*1)*2,0)*C2607</f>
        <v>804016040</v>
      </c>
      <c r="I2607" s="26">
        <f t="shared" si="121"/>
        <v>731118648</v>
      </c>
      <c r="J2607" s="26"/>
      <c r="K2607" s="35">
        <f>MAX(G2607-MAX(G$5:G2606),0)</f>
        <v>7743</v>
      </c>
      <c r="L2607" s="35">
        <f>MAX(G$5:G2607)</f>
        <v>6949797</v>
      </c>
      <c r="M2607" s="3">
        <v>0.8</v>
      </c>
      <c r="N2607" s="38">
        <f>INT(B2607*0.2)</f>
        <v>24008390</v>
      </c>
      <c r="O2607" s="38">
        <f t="shared" si="122"/>
        <v>2895748</v>
      </c>
      <c r="P2607">
        <f>INT(L2607*2.5)</f>
        <v>17374492</v>
      </c>
      <c r="Q2607">
        <f>INT(L2607/4)</f>
        <v>1737449</v>
      </c>
      <c r="W2607" s="4" t="s">
        <v>8372</v>
      </c>
      <c r="X2607">
        <v>3</v>
      </c>
      <c r="Y2607">
        <f>IF(MOD(X2607,9)=0,N2607,IF(MOD(X2607,6)=0,N2607,IF(MOD(X2607,3)=0,N2607)))</f>
        <v>24008390</v>
      </c>
      <c r="Z2607">
        <f>IF(MOD(X2607,9)=0,O2607,IF(MOD(X2607,6)=0,O2607,IF(MOD(X2607,3)=0,O2607)))</f>
        <v>2895748</v>
      </c>
    </row>
    <row r="2608" spans="1:26">
      <c r="A2608" s="4" t="s">
        <v>2710</v>
      </c>
      <c r="B2608" s="3">
        <f>主线辅助!B2604</f>
        <v>120105273</v>
      </c>
      <c r="C2608" s="3">
        <v>8</v>
      </c>
      <c r="D2608" s="3">
        <v>114</v>
      </c>
      <c r="E2608" s="3">
        <v>3</v>
      </c>
      <c r="F2608" s="25">
        <f t="shared" si="120"/>
        <v>7646770</v>
      </c>
      <c r="G2608" s="25">
        <v>6953463</v>
      </c>
      <c r="H2608" s="26">
        <f>ROUND((F2608/4*5.5+F2608*2.7+F2608/4*10*1)*2,0)*C2608</f>
        <v>804440208</v>
      </c>
      <c r="I2608" s="26">
        <f t="shared" si="121"/>
        <v>731504304</v>
      </c>
      <c r="J2608" s="26"/>
      <c r="K2608" s="35">
        <f>MAX(G2608-MAX(G$5:G2607),0)</f>
        <v>3666</v>
      </c>
      <c r="L2608" s="35">
        <f>MAX(G$5:G2608)</f>
        <v>6953463</v>
      </c>
      <c r="M2608" s="3">
        <v>0.8</v>
      </c>
      <c r="N2608" s="38">
        <f>INT(B2608*0.2)</f>
        <v>24021054</v>
      </c>
      <c r="O2608" s="38">
        <f t="shared" si="122"/>
        <v>2897275</v>
      </c>
      <c r="P2608">
        <f>INT(L2608*2.5)</f>
        <v>17383657</v>
      </c>
      <c r="Q2608">
        <f>INT(L2608/4)</f>
        <v>1738365</v>
      </c>
      <c r="W2608" s="4" t="s">
        <v>8372</v>
      </c>
      <c r="X2608">
        <v>4</v>
      </c>
      <c r="Y2608" t="b">
        <f>IF(MOD(X2608,9)=0,N2608,IF(MOD(X2608,6)=0,N2608,IF(MOD(X2608,3)=0,N2608)))</f>
        <v>0</v>
      </c>
      <c r="Z2608" t="b">
        <f>IF(MOD(X2608,9)=0,O2608,IF(MOD(X2608,6)=0,O2608,IF(MOD(X2608,3)=0,O2608)))</f>
        <v>0</v>
      </c>
    </row>
    <row r="2609" spans="1:26">
      <c r="A2609" s="4" t="s">
        <v>2711</v>
      </c>
      <c r="B2609" s="3">
        <f>主线辅助!B2605</f>
        <v>120168602</v>
      </c>
      <c r="C2609" s="3">
        <v>8</v>
      </c>
      <c r="D2609" s="3">
        <v>114</v>
      </c>
      <c r="E2609" s="3">
        <v>3</v>
      </c>
      <c r="F2609" s="25">
        <f t="shared" si="120"/>
        <v>7650802</v>
      </c>
      <c r="G2609" s="25">
        <v>6957129</v>
      </c>
      <c r="H2609" s="26">
        <f>ROUND((F2609/4*5.5+F2609*2.7+F2609/4*10*1)*2,0)*C2609</f>
        <v>804864368</v>
      </c>
      <c r="I2609" s="26">
        <f t="shared" si="121"/>
        <v>731889968</v>
      </c>
      <c r="J2609" s="26"/>
      <c r="K2609" s="35">
        <f>MAX(G2609-MAX(G$5:G2608),0)</f>
        <v>3666</v>
      </c>
      <c r="L2609" s="35">
        <f>MAX(G$5:G2609)</f>
        <v>6957129</v>
      </c>
      <c r="M2609" s="3">
        <v>0.8</v>
      </c>
      <c r="N2609" s="38">
        <f>INT(B2609*0.2)</f>
        <v>24033720</v>
      </c>
      <c r="O2609" s="38">
        <f t="shared" si="122"/>
        <v>2898803</v>
      </c>
      <c r="P2609">
        <f>INT(L2609*2.5)</f>
        <v>17392822</v>
      </c>
      <c r="Q2609">
        <f>INT(L2609/4)</f>
        <v>1739282</v>
      </c>
      <c r="W2609" s="4" t="s">
        <v>8372</v>
      </c>
      <c r="X2609">
        <v>5</v>
      </c>
      <c r="Y2609" t="b">
        <f>IF(MOD(X2609,9)=0,N2609,IF(MOD(X2609,6)=0,N2609,IF(MOD(X2609,3)=0,N2609)))</f>
        <v>0</v>
      </c>
      <c r="Z2609" t="b">
        <f>IF(MOD(X2609,9)=0,O2609,IF(MOD(X2609,6)=0,O2609,IF(MOD(X2609,3)=0,O2609)))</f>
        <v>0</v>
      </c>
    </row>
    <row r="2610" spans="1:26">
      <c r="A2610" s="4" t="s">
        <v>2712</v>
      </c>
      <c r="B2610" s="3">
        <f>主线辅助!B2606</f>
        <v>120302571</v>
      </c>
      <c r="C2610" s="3">
        <v>8</v>
      </c>
      <c r="D2610" s="3">
        <v>114</v>
      </c>
      <c r="E2610" s="3">
        <v>3</v>
      </c>
      <c r="F2610" s="25">
        <f t="shared" si="120"/>
        <v>7659331</v>
      </c>
      <c r="G2610" s="25">
        <v>6964885</v>
      </c>
      <c r="H2610" s="26">
        <f>ROUND((F2610/4*5.5+F2610*2.7+F2610/4*10*1)*2,0)*C2610</f>
        <v>805761624</v>
      </c>
      <c r="I2610" s="26">
        <f t="shared" si="121"/>
        <v>732705904</v>
      </c>
      <c r="J2610" s="26"/>
      <c r="K2610" s="35">
        <f>MAX(G2610-MAX(G$5:G2609),0)</f>
        <v>7756</v>
      </c>
      <c r="L2610" s="35">
        <f>MAX(G$5:G2610)</f>
        <v>6964885</v>
      </c>
      <c r="M2610" s="3">
        <v>0.8</v>
      </c>
      <c r="N2610" s="38">
        <f>INT(B2610*0.2)</f>
        <v>24060514</v>
      </c>
      <c r="O2610" s="38">
        <f t="shared" si="122"/>
        <v>2902035</v>
      </c>
      <c r="P2610">
        <f>INT(L2610*2.5)</f>
        <v>17412212</v>
      </c>
      <c r="Q2610">
        <f>INT(L2610/4)</f>
        <v>1741221</v>
      </c>
      <c r="W2610" s="4" t="s">
        <v>8372</v>
      </c>
      <c r="X2610">
        <v>6</v>
      </c>
      <c r="Y2610">
        <f>IF(MOD(X2610,9)=0,N2610,IF(MOD(X2610,6)=0,N2610,IF(MOD(X2610,3)=0,N2610)))</f>
        <v>24060514</v>
      </c>
      <c r="Z2610">
        <f>IF(MOD(X2610,9)=0,O2610,IF(MOD(X2610,6)=0,O2610,IF(MOD(X2610,3)=0,O2610)))</f>
        <v>2902035</v>
      </c>
    </row>
    <row r="2611" spans="1:26">
      <c r="A2611" s="4" t="s">
        <v>2713</v>
      </c>
      <c r="B2611" s="3">
        <f>主线辅助!B2607</f>
        <v>120365966</v>
      </c>
      <c r="C2611" s="3">
        <v>8</v>
      </c>
      <c r="D2611" s="3">
        <v>114</v>
      </c>
      <c r="E2611" s="3">
        <v>3</v>
      </c>
      <c r="F2611" s="25">
        <f t="shared" si="120"/>
        <v>7663367</v>
      </c>
      <c r="G2611" s="25">
        <v>6968555</v>
      </c>
      <c r="H2611" s="26">
        <f>ROUND((F2611/4*5.5+F2611*2.7+F2611/4*10*1)*2,0)*C2611</f>
        <v>806186208</v>
      </c>
      <c r="I2611" s="26">
        <f t="shared" si="121"/>
        <v>733091984</v>
      </c>
      <c r="J2611" s="26"/>
      <c r="K2611" s="35">
        <f>MAX(G2611-MAX(G$5:G2610),0)</f>
        <v>3670</v>
      </c>
      <c r="L2611" s="35">
        <f>MAX(G$5:G2611)</f>
        <v>6968555</v>
      </c>
      <c r="M2611" s="3">
        <v>0.8</v>
      </c>
      <c r="N2611" s="38">
        <f>INT(B2611*0.2)</f>
        <v>24073193</v>
      </c>
      <c r="O2611" s="38">
        <f t="shared" si="122"/>
        <v>2903563</v>
      </c>
      <c r="P2611">
        <f>INT(L2611*2.5)</f>
        <v>17421387</v>
      </c>
      <c r="Q2611">
        <f>INT(L2611/4)</f>
        <v>1742138</v>
      </c>
      <c r="W2611" s="4" t="s">
        <v>8372</v>
      </c>
      <c r="X2611">
        <v>7</v>
      </c>
      <c r="Y2611" t="b">
        <f>IF(MOD(X2611,9)=0,N2611,IF(MOD(X2611,6)=0,N2611,IF(MOD(X2611,3)=0,N2611)))</f>
        <v>0</v>
      </c>
      <c r="Z2611" t="b">
        <f>IF(MOD(X2611,9)=0,O2611,IF(MOD(X2611,6)=0,O2611,IF(MOD(X2611,3)=0,O2611)))</f>
        <v>0</v>
      </c>
    </row>
    <row r="2612" spans="1:26">
      <c r="A2612" s="4" t="s">
        <v>2714</v>
      </c>
      <c r="B2612" s="3">
        <f>主线辅助!B2608</f>
        <v>120429371</v>
      </c>
      <c r="C2612" s="3">
        <v>8</v>
      </c>
      <c r="D2612" s="3">
        <v>114</v>
      </c>
      <c r="E2612" s="3">
        <v>3</v>
      </c>
      <c r="F2612" s="25">
        <f t="shared" si="120"/>
        <v>7667404</v>
      </c>
      <c r="G2612" s="25">
        <v>6972226</v>
      </c>
      <c r="H2612" s="26">
        <f>ROUND((F2612/4*5.5+F2612*2.7+F2612/4*10*1)*2,0)*C2612</f>
        <v>806610904</v>
      </c>
      <c r="I2612" s="26">
        <f t="shared" si="121"/>
        <v>733478176</v>
      </c>
      <c r="J2612" s="26"/>
      <c r="K2612" s="35">
        <f>MAX(G2612-MAX(G$5:G2611),0)</f>
        <v>3671</v>
      </c>
      <c r="L2612" s="35">
        <f>MAX(G$5:G2612)</f>
        <v>6972226</v>
      </c>
      <c r="M2612" s="3">
        <v>0.8</v>
      </c>
      <c r="N2612" s="38">
        <f>INT(B2612*0.2)</f>
        <v>24085874</v>
      </c>
      <c r="O2612" s="38">
        <f t="shared" si="122"/>
        <v>2905093</v>
      </c>
      <c r="P2612">
        <f>INT(L2612*2.5)</f>
        <v>17430565</v>
      </c>
      <c r="Q2612">
        <f>INT(L2612/4)</f>
        <v>1743056</v>
      </c>
      <c r="W2612" s="4" t="s">
        <v>8372</v>
      </c>
      <c r="X2612">
        <v>8</v>
      </c>
      <c r="Y2612" t="b">
        <f>IF(MOD(X2612,9)=0,N2612,IF(MOD(X2612,6)=0,N2612,IF(MOD(X2612,3)=0,N2612)))</f>
        <v>0</v>
      </c>
      <c r="Z2612" t="b">
        <f>IF(MOD(X2612,9)=0,O2612,IF(MOD(X2612,6)=0,O2612,IF(MOD(X2612,3)=0,O2612)))</f>
        <v>0</v>
      </c>
    </row>
    <row r="2613" spans="1:26">
      <c r="A2613" s="4" t="s">
        <v>2715</v>
      </c>
      <c r="B2613" s="3">
        <f>主线辅助!B2609</f>
        <v>120563565</v>
      </c>
      <c r="C2613" s="3">
        <v>8</v>
      </c>
      <c r="D2613" s="3">
        <v>114</v>
      </c>
      <c r="E2613" s="3">
        <v>3</v>
      </c>
      <c r="F2613" s="25">
        <f t="shared" si="120"/>
        <v>7675948</v>
      </c>
      <c r="G2613" s="25">
        <v>6979995</v>
      </c>
      <c r="H2613" s="26">
        <f>ROUND((F2613/4*5.5+F2613*2.7+F2613/4*10*1)*2,0)*C2613</f>
        <v>807509728</v>
      </c>
      <c r="I2613" s="26">
        <f t="shared" si="121"/>
        <v>734295472</v>
      </c>
      <c r="J2613" s="26"/>
      <c r="K2613" s="35">
        <f>MAX(G2613-MAX(G$5:G2612),0)</f>
        <v>7769</v>
      </c>
      <c r="L2613" s="35">
        <f>MAX(G$5:G2613)</f>
        <v>6979995</v>
      </c>
      <c r="M2613" s="3">
        <v>0.8</v>
      </c>
      <c r="N2613" s="38">
        <f>INT(B2613*0.2)</f>
        <v>24112713</v>
      </c>
      <c r="O2613" s="38">
        <f t="shared" si="122"/>
        <v>2908330</v>
      </c>
      <c r="P2613">
        <f>INT(L2613*2.5)</f>
        <v>17449987</v>
      </c>
      <c r="Q2613">
        <f>INT(L2613/4)</f>
        <v>1744998</v>
      </c>
      <c r="W2613" s="4" t="s">
        <v>8372</v>
      </c>
      <c r="X2613">
        <v>9</v>
      </c>
      <c r="Y2613">
        <f>IF(MOD(X2613,9)=0,N2613,IF(MOD(X2613,6)=0,N2613,IF(MOD(X2613,3)=0,N2613)))</f>
        <v>24112713</v>
      </c>
      <c r="Z2613">
        <f>IF(MOD(X2613,9)=0,O2613,IF(MOD(X2613,6)=0,O2613,IF(MOD(X2613,3)=0,O2613)))</f>
        <v>2908330</v>
      </c>
    </row>
    <row r="2614" spans="1:26">
      <c r="A2614" s="4" t="s">
        <v>528</v>
      </c>
      <c r="B2614" s="3">
        <f>主线辅助!B2610</f>
        <v>120627036</v>
      </c>
      <c r="C2614" s="3">
        <v>8</v>
      </c>
      <c r="D2614" s="3">
        <v>114</v>
      </c>
      <c r="E2614" s="3">
        <v>3</v>
      </c>
      <c r="F2614" s="25">
        <f t="shared" si="120"/>
        <v>7679989</v>
      </c>
      <c r="G2614" s="25">
        <v>6983670</v>
      </c>
      <c r="H2614" s="26">
        <f>ROUND((F2614/4*5.5+F2614*2.7+F2614/4*10*1)*2,0)*C2614</f>
        <v>807934840</v>
      </c>
      <c r="I2614" s="26">
        <f t="shared" si="121"/>
        <v>734682088</v>
      </c>
      <c r="J2614" s="26"/>
      <c r="K2614" s="35">
        <f>MAX(G2614-MAX(G$5:G2613),0)</f>
        <v>3675</v>
      </c>
      <c r="L2614" s="35">
        <f>MAX(G$5:G2614)</f>
        <v>6983670</v>
      </c>
      <c r="M2614" s="3">
        <v>0.8</v>
      </c>
      <c r="N2614" s="38">
        <f>INT(B2614*0.2)</f>
        <v>24125407</v>
      </c>
      <c r="O2614" s="38">
        <f t="shared" si="122"/>
        <v>2909862</v>
      </c>
      <c r="P2614">
        <f>INT(L2614*2.5)</f>
        <v>17459175</v>
      </c>
      <c r="Q2614">
        <f>INT(L2614/4)</f>
        <v>1745917</v>
      </c>
      <c r="W2614" s="4" t="s">
        <v>8372</v>
      </c>
      <c r="X2614">
        <v>10</v>
      </c>
      <c r="Y2614" t="b">
        <f>IF(MOD(X2614,9)=0,N2614,IF(MOD(X2614,6)=0,N2614,IF(MOD(X2614,3)=0,N2614)))</f>
        <v>0</v>
      </c>
      <c r="Z2614" t="b">
        <f>IF(MOD(X2614,9)=0,O2614,IF(MOD(X2614,6)=0,O2614,IF(MOD(X2614,3)=0,O2614)))</f>
        <v>0</v>
      </c>
    </row>
    <row r="2615" spans="1:26">
      <c r="A2615" s="4" t="s">
        <v>2716</v>
      </c>
      <c r="B2615" s="3">
        <f>主线辅助!B2611</f>
        <v>121036091</v>
      </c>
      <c r="C2615" s="3">
        <v>8</v>
      </c>
      <c r="D2615" s="3">
        <v>114</v>
      </c>
      <c r="E2615" s="3">
        <v>3</v>
      </c>
      <c r="F2615" s="25">
        <f t="shared" si="120"/>
        <v>7706032</v>
      </c>
      <c r="G2615" s="25">
        <v>7007352</v>
      </c>
      <c r="H2615" s="26">
        <f>ROUND((F2615/4*5.5+F2615*2.7+F2615/4*10*1)*2,0)*C2615</f>
        <v>810674568</v>
      </c>
      <c r="I2615" s="26">
        <f t="shared" si="121"/>
        <v>737173432</v>
      </c>
      <c r="J2615" s="26"/>
      <c r="K2615" s="35">
        <f>MAX(G2615-MAX(G$5:G2614),0)</f>
        <v>23682</v>
      </c>
      <c r="L2615" s="35">
        <f>MAX(G$5:G2615)</f>
        <v>7007352</v>
      </c>
      <c r="M2615" s="3">
        <v>0.8</v>
      </c>
      <c r="N2615" s="38">
        <f>INT(B2615*0.2)</f>
        <v>24207218</v>
      </c>
      <c r="O2615" s="38">
        <f t="shared" si="122"/>
        <v>2919730</v>
      </c>
      <c r="P2615">
        <f>INT(L2615*2.5)</f>
        <v>17518380</v>
      </c>
      <c r="Q2615">
        <f>INT(L2615/4)</f>
        <v>1751838</v>
      </c>
      <c r="W2615" s="4" t="s">
        <v>8373</v>
      </c>
      <c r="X2615">
        <v>1</v>
      </c>
      <c r="Y2615" t="b">
        <f>IF(MOD(X2615,9)=0,N2615,IF(MOD(X2615,6)=0,N2615,IF(MOD(X2615,3)=0,N2615)))</f>
        <v>0</v>
      </c>
      <c r="Z2615" t="b">
        <f>IF(MOD(X2615,9)=0,O2615,IF(MOD(X2615,6)=0,O2615,IF(MOD(X2615,3)=0,O2615)))</f>
        <v>0</v>
      </c>
    </row>
    <row r="2616" spans="1:26">
      <c r="A2616" s="4" t="s">
        <v>2717</v>
      </c>
      <c r="B2616" s="3">
        <f>主线辅助!B2612</f>
        <v>121099624</v>
      </c>
      <c r="C2616" s="3">
        <v>8</v>
      </c>
      <c r="D2616" s="3">
        <v>114</v>
      </c>
      <c r="E2616" s="3">
        <v>3</v>
      </c>
      <c r="F2616" s="25">
        <f t="shared" si="120"/>
        <v>7710077</v>
      </c>
      <c r="G2616" s="25">
        <v>7011030</v>
      </c>
      <c r="H2616" s="26">
        <f>ROUND((F2616/4*5.5+F2616*2.7+F2616/4*10*1)*2,0)*C2616</f>
        <v>811100104</v>
      </c>
      <c r="I2616" s="26">
        <f t="shared" si="121"/>
        <v>737560360</v>
      </c>
      <c r="J2616" s="26"/>
      <c r="K2616" s="35">
        <f>MAX(G2616-MAX(G$5:G2615),0)</f>
        <v>3678</v>
      </c>
      <c r="L2616" s="35">
        <f>MAX(G$5:G2616)</f>
        <v>7011030</v>
      </c>
      <c r="M2616" s="3">
        <v>0.8</v>
      </c>
      <c r="N2616" s="38">
        <f>INT(B2616*0.2)</f>
        <v>24219924</v>
      </c>
      <c r="O2616" s="38">
        <f t="shared" si="122"/>
        <v>2921262</v>
      </c>
      <c r="P2616">
        <f>INT(L2616*2.5)</f>
        <v>17527575</v>
      </c>
      <c r="Q2616">
        <f>INT(L2616/4)</f>
        <v>1752757</v>
      </c>
      <c r="W2616" s="4" t="s">
        <v>8373</v>
      </c>
      <c r="X2616">
        <v>2</v>
      </c>
      <c r="Y2616" t="b">
        <f>IF(MOD(X2616,9)=0,N2616,IF(MOD(X2616,6)=0,N2616,IF(MOD(X2616,3)=0,N2616)))</f>
        <v>0</v>
      </c>
      <c r="Z2616" t="b">
        <f>IF(MOD(X2616,9)=0,O2616,IF(MOD(X2616,6)=0,O2616,IF(MOD(X2616,3)=0,O2616)))</f>
        <v>0</v>
      </c>
    </row>
    <row r="2617" spans="1:26">
      <c r="A2617" s="4" t="s">
        <v>2718</v>
      </c>
      <c r="B2617" s="3">
        <f>主线辅助!B2613</f>
        <v>121234146</v>
      </c>
      <c r="C2617" s="3">
        <v>8</v>
      </c>
      <c r="D2617" s="3">
        <v>114</v>
      </c>
      <c r="E2617" s="3">
        <v>3</v>
      </c>
      <c r="F2617" s="25">
        <f t="shared" si="120"/>
        <v>7718642</v>
      </c>
      <c r="G2617" s="25">
        <v>7018818</v>
      </c>
      <c r="H2617" s="26">
        <f>ROUND((F2617/4*5.5+F2617*2.7+F2617/4*10*1)*2,0)*C2617</f>
        <v>812001136</v>
      </c>
      <c r="I2617" s="26">
        <f t="shared" si="121"/>
        <v>738379656</v>
      </c>
      <c r="J2617" s="26"/>
      <c r="K2617" s="35">
        <f>MAX(G2617-MAX(G$5:G2616),0)</f>
        <v>7788</v>
      </c>
      <c r="L2617" s="35">
        <f>MAX(G$5:G2617)</f>
        <v>7018818</v>
      </c>
      <c r="M2617" s="3">
        <v>0.8</v>
      </c>
      <c r="N2617" s="38">
        <f>INT(B2617*0.2)</f>
        <v>24246829</v>
      </c>
      <c r="O2617" s="38">
        <f t="shared" si="122"/>
        <v>2924507</v>
      </c>
      <c r="P2617">
        <f>INT(L2617*2.5)</f>
        <v>17547045</v>
      </c>
      <c r="Q2617">
        <f>INT(L2617/4)</f>
        <v>1754704</v>
      </c>
      <c r="W2617" s="4" t="s">
        <v>8373</v>
      </c>
      <c r="X2617">
        <v>3</v>
      </c>
      <c r="Y2617">
        <f>IF(MOD(X2617,9)=0,N2617,IF(MOD(X2617,6)=0,N2617,IF(MOD(X2617,3)=0,N2617)))</f>
        <v>24246829</v>
      </c>
      <c r="Z2617">
        <f>IF(MOD(X2617,9)=0,O2617,IF(MOD(X2617,6)=0,O2617,IF(MOD(X2617,3)=0,O2617)))</f>
        <v>2924507</v>
      </c>
    </row>
    <row r="2618" spans="1:26">
      <c r="A2618" s="4" t="s">
        <v>2719</v>
      </c>
      <c r="B2618" s="3">
        <f>主线辅助!B2614</f>
        <v>121297749</v>
      </c>
      <c r="C2618" s="3">
        <v>8</v>
      </c>
      <c r="D2618" s="3">
        <v>114</v>
      </c>
      <c r="E2618" s="3">
        <v>3</v>
      </c>
      <c r="F2618" s="25">
        <f t="shared" si="120"/>
        <v>7722691</v>
      </c>
      <c r="G2618" s="25">
        <v>7022501</v>
      </c>
      <c r="H2618" s="26">
        <f>ROUND((F2618/4*5.5+F2618*2.7+F2618/4*10*1)*2,0)*C2618</f>
        <v>812427096</v>
      </c>
      <c r="I2618" s="26">
        <f t="shared" si="121"/>
        <v>738767104</v>
      </c>
      <c r="J2618" s="26"/>
      <c r="K2618" s="35">
        <f>MAX(G2618-MAX(G$5:G2617),0)</f>
        <v>3683</v>
      </c>
      <c r="L2618" s="35">
        <f>MAX(G$5:G2618)</f>
        <v>7022501</v>
      </c>
      <c r="M2618" s="3">
        <v>0.8</v>
      </c>
      <c r="N2618" s="38">
        <f>INT(B2618*0.2)</f>
        <v>24259549</v>
      </c>
      <c r="O2618" s="38">
        <f t="shared" si="122"/>
        <v>2926041</v>
      </c>
      <c r="P2618">
        <f>INT(L2618*2.5)</f>
        <v>17556252</v>
      </c>
      <c r="Q2618">
        <f>INT(L2618/4)</f>
        <v>1755625</v>
      </c>
      <c r="W2618" s="4" t="s">
        <v>8373</v>
      </c>
      <c r="X2618">
        <v>4</v>
      </c>
      <c r="Y2618" t="b">
        <f>IF(MOD(X2618,9)=0,N2618,IF(MOD(X2618,6)=0,N2618,IF(MOD(X2618,3)=0,N2618)))</f>
        <v>0</v>
      </c>
      <c r="Z2618" t="b">
        <f>IF(MOD(X2618,9)=0,O2618,IF(MOD(X2618,6)=0,O2618,IF(MOD(X2618,3)=0,O2618)))</f>
        <v>0</v>
      </c>
    </row>
    <row r="2619" spans="1:26">
      <c r="A2619" s="4" t="s">
        <v>2720</v>
      </c>
      <c r="B2619" s="3">
        <f>主线辅助!B2615</f>
        <v>121361354</v>
      </c>
      <c r="C2619" s="3">
        <v>8</v>
      </c>
      <c r="D2619" s="3">
        <v>114</v>
      </c>
      <c r="E2619" s="3">
        <v>3</v>
      </c>
      <c r="F2619" s="25">
        <f t="shared" si="120"/>
        <v>7726741</v>
      </c>
      <c r="G2619" s="25">
        <v>7026183</v>
      </c>
      <c r="H2619" s="26">
        <f>ROUND((F2619/4*5.5+F2619*2.7+F2619/4*10*1)*2,0)*C2619</f>
        <v>812853152</v>
      </c>
      <c r="I2619" s="26">
        <f t="shared" si="121"/>
        <v>739154448</v>
      </c>
      <c r="J2619" s="26"/>
      <c r="K2619" s="35">
        <f>MAX(G2619-MAX(G$5:G2618),0)</f>
        <v>3682</v>
      </c>
      <c r="L2619" s="35">
        <f>MAX(G$5:G2619)</f>
        <v>7026183</v>
      </c>
      <c r="M2619" s="3">
        <v>0.8</v>
      </c>
      <c r="N2619" s="38">
        <f>INT(B2619*0.2)</f>
        <v>24272270</v>
      </c>
      <c r="O2619" s="38">
        <f t="shared" si="122"/>
        <v>2927575</v>
      </c>
      <c r="P2619">
        <f>INT(L2619*2.5)</f>
        <v>17565457</v>
      </c>
      <c r="Q2619">
        <f>INT(L2619/4)</f>
        <v>1756545</v>
      </c>
      <c r="W2619" s="4" t="s">
        <v>8373</v>
      </c>
      <c r="X2619">
        <v>5</v>
      </c>
      <c r="Y2619" t="b">
        <f>IF(MOD(X2619,9)=0,N2619,IF(MOD(X2619,6)=0,N2619,IF(MOD(X2619,3)=0,N2619)))</f>
        <v>0</v>
      </c>
      <c r="Z2619" t="b">
        <f>IF(MOD(X2619,9)=0,O2619,IF(MOD(X2619,6)=0,O2619,IF(MOD(X2619,3)=0,O2619)))</f>
        <v>0</v>
      </c>
    </row>
    <row r="2620" spans="1:26">
      <c r="A2620" s="4" t="s">
        <v>2721</v>
      </c>
      <c r="B2620" s="3">
        <f>主线辅助!B2616</f>
        <v>121496092</v>
      </c>
      <c r="C2620" s="3">
        <v>8</v>
      </c>
      <c r="D2620" s="3">
        <v>114</v>
      </c>
      <c r="E2620" s="3">
        <v>3</v>
      </c>
      <c r="F2620" s="25">
        <f t="shared" si="120"/>
        <v>7735319</v>
      </c>
      <c r="G2620" s="25">
        <v>7033984</v>
      </c>
      <c r="H2620" s="26">
        <f>ROUND((F2620/4*5.5+F2620*2.7+F2620/4*10*1)*2,0)*C2620</f>
        <v>813755560</v>
      </c>
      <c r="I2620" s="26">
        <f t="shared" si="121"/>
        <v>739975120</v>
      </c>
      <c r="J2620" s="26"/>
      <c r="K2620" s="35">
        <f>MAX(G2620-MAX(G$5:G2619),0)</f>
        <v>7801</v>
      </c>
      <c r="L2620" s="35">
        <f>MAX(G$5:G2620)</f>
        <v>7033984</v>
      </c>
      <c r="M2620" s="3">
        <v>0.8</v>
      </c>
      <c r="N2620" s="38">
        <f>INT(B2620*0.2)</f>
        <v>24299218</v>
      </c>
      <c r="O2620" s="38">
        <f t="shared" si="122"/>
        <v>2930826</v>
      </c>
      <c r="P2620">
        <f>INT(L2620*2.5)</f>
        <v>17584960</v>
      </c>
      <c r="Q2620">
        <f>INT(L2620/4)</f>
        <v>1758496</v>
      </c>
      <c r="W2620" s="4" t="s">
        <v>8373</v>
      </c>
      <c r="X2620">
        <v>6</v>
      </c>
      <c r="Y2620">
        <f>IF(MOD(X2620,9)=0,N2620,IF(MOD(X2620,6)=0,N2620,IF(MOD(X2620,3)=0,N2620)))</f>
        <v>24299218</v>
      </c>
      <c r="Z2620">
        <f>IF(MOD(X2620,9)=0,O2620,IF(MOD(X2620,6)=0,O2620,IF(MOD(X2620,3)=0,O2620)))</f>
        <v>2930826</v>
      </c>
    </row>
    <row r="2621" spans="1:26">
      <c r="A2621" s="4" t="s">
        <v>2722</v>
      </c>
      <c r="B2621" s="3">
        <f>主线辅助!B2617</f>
        <v>121559754</v>
      </c>
      <c r="C2621" s="3">
        <v>8</v>
      </c>
      <c r="D2621" s="3">
        <v>114</v>
      </c>
      <c r="E2621" s="3">
        <v>3</v>
      </c>
      <c r="F2621" s="25">
        <f t="shared" si="120"/>
        <v>7739373</v>
      </c>
      <c r="G2621" s="25">
        <v>7037669</v>
      </c>
      <c r="H2621" s="26">
        <f>ROUND((F2621/4*5.5+F2621*2.7+F2621/4*10*1)*2,0)*C2621</f>
        <v>814182040</v>
      </c>
      <c r="I2621" s="26">
        <f t="shared" si="121"/>
        <v>740362776</v>
      </c>
      <c r="J2621" s="26"/>
      <c r="K2621" s="35">
        <f>MAX(G2621-MAX(G$5:G2620),0)</f>
        <v>3685</v>
      </c>
      <c r="L2621" s="35">
        <f>MAX(G$5:G2621)</f>
        <v>7037669</v>
      </c>
      <c r="M2621" s="3">
        <v>0.8</v>
      </c>
      <c r="N2621" s="38">
        <f>INT(B2621*0.2)</f>
        <v>24311950</v>
      </c>
      <c r="O2621" s="38">
        <f t="shared" si="122"/>
        <v>2932361</v>
      </c>
      <c r="P2621">
        <f>INT(L2621*2.5)</f>
        <v>17594172</v>
      </c>
      <c r="Q2621">
        <f>INT(L2621/4)</f>
        <v>1759417</v>
      </c>
      <c r="W2621" s="4" t="s">
        <v>8373</v>
      </c>
      <c r="X2621">
        <v>7</v>
      </c>
      <c r="Y2621" t="b">
        <f>IF(MOD(X2621,9)=0,N2621,IF(MOD(X2621,6)=0,N2621,IF(MOD(X2621,3)=0,N2621)))</f>
        <v>0</v>
      </c>
      <c r="Z2621" t="b">
        <f>IF(MOD(X2621,9)=0,O2621,IF(MOD(X2621,6)=0,O2621,IF(MOD(X2621,3)=0,O2621)))</f>
        <v>0</v>
      </c>
    </row>
    <row r="2622" spans="1:26">
      <c r="A2622" s="4" t="s">
        <v>2723</v>
      </c>
      <c r="B2622" s="3">
        <f>主线辅助!B2618</f>
        <v>121623419</v>
      </c>
      <c r="C2622" s="3">
        <v>8</v>
      </c>
      <c r="D2622" s="3">
        <v>114</v>
      </c>
      <c r="E2622" s="3">
        <v>3</v>
      </c>
      <c r="F2622" s="25">
        <f t="shared" si="120"/>
        <v>7743426</v>
      </c>
      <c r="G2622" s="25">
        <v>7041355</v>
      </c>
      <c r="H2622" s="26">
        <f>ROUND((F2622/4*5.5+F2622*2.7+F2622/4*10*1)*2,0)*C2622</f>
        <v>814608416</v>
      </c>
      <c r="I2622" s="26">
        <f t="shared" si="121"/>
        <v>740750544</v>
      </c>
      <c r="J2622" s="26"/>
      <c r="K2622" s="35">
        <f>MAX(G2622-MAX(G$5:G2621),0)</f>
        <v>3686</v>
      </c>
      <c r="L2622" s="35">
        <f>MAX(G$5:G2622)</f>
        <v>7041355</v>
      </c>
      <c r="M2622" s="3">
        <v>0.8</v>
      </c>
      <c r="N2622" s="38">
        <f>INT(B2622*0.2)</f>
        <v>24324683</v>
      </c>
      <c r="O2622" s="38">
        <f t="shared" si="122"/>
        <v>2933897</v>
      </c>
      <c r="P2622">
        <f>INT(L2622*2.5)</f>
        <v>17603387</v>
      </c>
      <c r="Q2622">
        <f>INT(L2622/4)</f>
        <v>1760338</v>
      </c>
      <c r="W2622" s="4" t="s">
        <v>8373</v>
      </c>
      <c r="X2622">
        <v>8</v>
      </c>
      <c r="Y2622" t="b">
        <f>IF(MOD(X2622,9)=0,N2622,IF(MOD(X2622,6)=0,N2622,IF(MOD(X2622,3)=0,N2622)))</f>
        <v>0</v>
      </c>
      <c r="Z2622" t="b">
        <f>IF(MOD(X2622,9)=0,O2622,IF(MOD(X2622,6)=0,O2622,IF(MOD(X2622,3)=0,O2622)))</f>
        <v>0</v>
      </c>
    </row>
    <row r="2623" spans="1:26">
      <c r="A2623" s="4" t="s">
        <v>2724</v>
      </c>
      <c r="B2623" s="3">
        <f>主线辅助!B2619</f>
        <v>121758373</v>
      </c>
      <c r="C2623" s="3">
        <v>8</v>
      </c>
      <c r="D2623" s="3">
        <v>114</v>
      </c>
      <c r="E2623" s="3">
        <v>3</v>
      </c>
      <c r="F2623" s="25">
        <f t="shared" si="120"/>
        <v>7752018</v>
      </c>
      <c r="G2623" s="25">
        <v>7049168</v>
      </c>
      <c r="H2623" s="26">
        <f>ROUND((F2623/4*5.5+F2623*2.7+F2623/4*10*1)*2,0)*C2623</f>
        <v>815512296</v>
      </c>
      <c r="I2623" s="26">
        <f t="shared" si="121"/>
        <v>741572472</v>
      </c>
      <c r="J2623" s="26"/>
      <c r="K2623" s="35">
        <f>MAX(G2623-MAX(G$5:G2622),0)</f>
        <v>7813</v>
      </c>
      <c r="L2623" s="35">
        <f>MAX(G$5:G2623)</f>
        <v>7049168</v>
      </c>
      <c r="M2623" s="3">
        <v>0.8</v>
      </c>
      <c r="N2623" s="38">
        <f>INT(B2623*0.2)</f>
        <v>24351674</v>
      </c>
      <c r="O2623" s="38">
        <f t="shared" si="122"/>
        <v>2937153</v>
      </c>
      <c r="P2623">
        <f>INT(L2623*2.5)</f>
        <v>17622920</v>
      </c>
      <c r="Q2623">
        <f>INT(L2623/4)</f>
        <v>1762292</v>
      </c>
      <c r="W2623" s="4" t="s">
        <v>8373</v>
      </c>
      <c r="X2623">
        <v>9</v>
      </c>
      <c r="Y2623">
        <f>IF(MOD(X2623,9)=0,N2623,IF(MOD(X2623,6)=0,N2623,IF(MOD(X2623,3)=0,N2623)))</f>
        <v>24351674</v>
      </c>
      <c r="Z2623">
        <f>IF(MOD(X2623,9)=0,O2623,IF(MOD(X2623,6)=0,O2623,IF(MOD(X2623,3)=0,O2623)))</f>
        <v>2937153</v>
      </c>
    </row>
    <row r="2624" spans="1:26">
      <c r="A2624" s="4" t="s">
        <v>530</v>
      </c>
      <c r="B2624" s="3">
        <f>主线辅助!B2620</f>
        <v>121822107</v>
      </c>
      <c r="C2624" s="3">
        <v>8</v>
      </c>
      <c r="D2624" s="3">
        <v>114</v>
      </c>
      <c r="E2624" s="3">
        <v>3</v>
      </c>
      <c r="F2624" s="25">
        <f t="shared" si="120"/>
        <v>7756076</v>
      </c>
      <c r="G2624" s="25">
        <v>7052858</v>
      </c>
      <c r="H2624" s="26">
        <f>ROUND((F2624/4*5.5+F2624*2.7+F2624/4*10*1)*2,0)*C2624</f>
        <v>815939192</v>
      </c>
      <c r="I2624" s="26">
        <f t="shared" si="121"/>
        <v>741960664</v>
      </c>
      <c r="J2624" s="26"/>
      <c r="K2624" s="35">
        <f>MAX(G2624-MAX(G$5:G2623),0)</f>
        <v>3690</v>
      </c>
      <c r="L2624" s="35">
        <f>MAX(G$5:G2624)</f>
        <v>7052858</v>
      </c>
      <c r="M2624" s="3">
        <v>0.8</v>
      </c>
      <c r="N2624" s="38">
        <f>INT(B2624*0.2)</f>
        <v>24364421</v>
      </c>
      <c r="O2624" s="38">
        <f t="shared" si="122"/>
        <v>2938690</v>
      </c>
      <c r="P2624">
        <f>INT(L2624*2.5)</f>
        <v>17632145</v>
      </c>
      <c r="Q2624">
        <f>INT(L2624/4)</f>
        <v>1763214</v>
      </c>
      <c r="W2624" s="4" t="s">
        <v>8373</v>
      </c>
      <c r="X2624">
        <v>10</v>
      </c>
      <c r="Y2624" t="b">
        <f>IF(MOD(X2624,9)=0,N2624,IF(MOD(X2624,6)=0,N2624,IF(MOD(X2624,3)=0,N2624)))</f>
        <v>0</v>
      </c>
      <c r="Z2624" t="b">
        <f>IF(MOD(X2624,9)=0,O2624,IF(MOD(X2624,6)=0,O2624,IF(MOD(X2624,3)=0,O2624)))</f>
        <v>0</v>
      </c>
    </row>
    <row r="2625" spans="1:26">
      <c r="A2625" s="4" t="s">
        <v>2725</v>
      </c>
      <c r="B2625" s="3">
        <f>主线辅助!B2621</f>
        <v>122233335</v>
      </c>
      <c r="C2625" s="3">
        <v>8</v>
      </c>
      <c r="D2625" s="3">
        <v>114</v>
      </c>
      <c r="E2625" s="3">
        <v>3</v>
      </c>
      <c r="F2625" s="25">
        <f t="shared" si="120"/>
        <v>7782258</v>
      </c>
      <c r="G2625" s="25">
        <v>7076666</v>
      </c>
      <c r="H2625" s="26">
        <f>ROUND((F2625/4*5.5+F2625*2.7+F2625/4*10*1)*2,0)*C2625</f>
        <v>818693544</v>
      </c>
      <c r="I2625" s="26">
        <f t="shared" si="121"/>
        <v>744465264</v>
      </c>
      <c r="J2625" s="26"/>
      <c r="K2625" s="35">
        <f>MAX(G2625-MAX(G$5:G2624),0)</f>
        <v>23808</v>
      </c>
      <c r="L2625" s="35">
        <f>MAX(G$5:G2625)</f>
        <v>7076666</v>
      </c>
      <c r="M2625" s="3">
        <v>0.8</v>
      </c>
      <c r="N2625" s="38">
        <f>INT(B2625*0.2)</f>
        <v>24446667</v>
      </c>
      <c r="O2625" s="38">
        <f t="shared" si="122"/>
        <v>2948610</v>
      </c>
      <c r="P2625">
        <f>INT(L2625*2.5)</f>
        <v>17691665</v>
      </c>
      <c r="Q2625">
        <f>INT(L2625/4)</f>
        <v>1769166</v>
      </c>
      <c r="W2625" s="4" t="s">
        <v>8374</v>
      </c>
      <c r="X2625">
        <v>1</v>
      </c>
      <c r="Y2625" t="b">
        <f>IF(MOD(X2625,9)=0,N2625,IF(MOD(X2625,6)=0,N2625,IF(MOD(X2625,3)=0,N2625)))</f>
        <v>0</v>
      </c>
      <c r="Z2625" t="b">
        <f>IF(MOD(X2625,9)=0,O2625,IF(MOD(X2625,6)=0,O2625,IF(MOD(X2625,3)=0,O2625)))</f>
        <v>0</v>
      </c>
    </row>
    <row r="2626" spans="1:26">
      <c r="A2626" s="4" t="s">
        <v>2726</v>
      </c>
      <c r="B2626" s="3">
        <f>主线辅助!B2622</f>
        <v>122297129</v>
      </c>
      <c r="C2626" s="3">
        <v>8</v>
      </c>
      <c r="D2626" s="3">
        <v>114</v>
      </c>
      <c r="E2626" s="3">
        <v>3</v>
      </c>
      <c r="F2626" s="25">
        <f t="shared" si="120"/>
        <v>7786319</v>
      </c>
      <c r="G2626" s="25">
        <v>7080360</v>
      </c>
      <c r="H2626" s="26">
        <f>ROUND((F2626/4*5.5+F2626*2.7+F2626/4*10*1)*2,0)*C2626</f>
        <v>819120760</v>
      </c>
      <c r="I2626" s="26">
        <f t="shared" si="121"/>
        <v>744853872</v>
      </c>
      <c r="J2626" s="26"/>
      <c r="K2626" s="35">
        <f>MAX(G2626-MAX(G$5:G2625),0)</f>
        <v>3694</v>
      </c>
      <c r="L2626" s="35">
        <f>MAX(G$5:G2626)</f>
        <v>7080360</v>
      </c>
      <c r="M2626" s="3">
        <v>0.8</v>
      </c>
      <c r="N2626" s="38">
        <f>INT(B2626*0.2)</f>
        <v>24459425</v>
      </c>
      <c r="O2626" s="38">
        <f t="shared" si="122"/>
        <v>2950150</v>
      </c>
      <c r="P2626">
        <f>INT(L2626*2.5)</f>
        <v>17700900</v>
      </c>
      <c r="Q2626">
        <f>INT(L2626/4)</f>
        <v>1770090</v>
      </c>
      <c r="W2626" s="4" t="s">
        <v>8374</v>
      </c>
      <c r="X2626">
        <v>2</v>
      </c>
      <c r="Y2626" t="b">
        <f>IF(MOD(X2626,9)=0,N2626,IF(MOD(X2626,6)=0,N2626,IF(MOD(X2626,3)=0,N2626)))</f>
        <v>0</v>
      </c>
      <c r="Z2626" t="b">
        <f>IF(MOD(X2626,9)=0,O2626,IF(MOD(X2626,6)=0,O2626,IF(MOD(X2626,3)=0,O2626)))</f>
        <v>0</v>
      </c>
    </row>
    <row r="2627" spans="1:26">
      <c r="A2627" s="4" t="s">
        <v>2727</v>
      </c>
      <c r="B2627" s="3">
        <f>主线辅助!B2623</f>
        <v>122432405</v>
      </c>
      <c r="C2627" s="3">
        <v>8</v>
      </c>
      <c r="D2627" s="3">
        <v>114</v>
      </c>
      <c r="E2627" s="3">
        <v>3</v>
      </c>
      <c r="F2627" s="25">
        <f t="shared" si="120"/>
        <v>7794932</v>
      </c>
      <c r="G2627" s="25">
        <v>7088191</v>
      </c>
      <c r="H2627" s="26">
        <f>ROUND((F2627/4*5.5+F2627*2.7+F2627/4*10*1)*2,0)*C2627</f>
        <v>820026848</v>
      </c>
      <c r="I2627" s="26">
        <f t="shared" si="121"/>
        <v>745677696</v>
      </c>
      <c r="J2627" s="26"/>
      <c r="K2627" s="35">
        <f>MAX(G2627-MAX(G$5:G2626),0)</f>
        <v>7831</v>
      </c>
      <c r="L2627" s="35">
        <f>MAX(G$5:G2627)</f>
        <v>7088191</v>
      </c>
      <c r="M2627" s="3">
        <v>0.8</v>
      </c>
      <c r="N2627" s="38">
        <f>INT(B2627*0.2)</f>
        <v>24486481</v>
      </c>
      <c r="O2627" s="38">
        <f t="shared" si="122"/>
        <v>2953412</v>
      </c>
      <c r="P2627">
        <f>INT(L2627*2.5)</f>
        <v>17720477</v>
      </c>
      <c r="Q2627">
        <f>INT(L2627/4)</f>
        <v>1772047</v>
      </c>
      <c r="W2627" s="4" t="s">
        <v>8374</v>
      </c>
      <c r="X2627">
        <v>3</v>
      </c>
      <c r="Y2627">
        <f>IF(MOD(X2627,9)=0,N2627,IF(MOD(X2627,6)=0,N2627,IF(MOD(X2627,3)=0,N2627)))</f>
        <v>24486481</v>
      </c>
      <c r="Z2627">
        <f>IF(MOD(X2627,9)=0,O2627,IF(MOD(X2627,6)=0,O2627,IF(MOD(X2627,3)=0,O2627)))</f>
        <v>2953412</v>
      </c>
    </row>
    <row r="2628" spans="1:26">
      <c r="A2628" s="4" t="s">
        <v>2728</v>
      </c>
      <c r="B2628" s="3">
        <f>主线辅助!B2624</f>
        <v>122496258</v>
      </c>
      <c r="C2628" s="3">
        <v>8</v>
      </c>
      <c r="D2628" s="3">
        <v>114</v>
      </c>
      <c r="E2628" s="3">
        <v>3</v>
      </c>
      <c r="F2628" s="25">
        <f t="shared" si="120"/>
        <v>7798997</v>
      </c>
      <c r="G2628" s="25">
        <v>7091888</v>
      </c>
      <c r="H2628" s="26">
        <f>ROUND((F2628/4*5.5+F2628*2.7+F2628/4*10*1)*2,0)*C2628</f>
        <v>820454488</v>
      </c>
      <c r="I2628" s="26">
        <f t="shared" si="121"/>
        <v>746066616</v>
      </c>
      <c r="J2628" s="26"/>
      <c r="K2628" s="35">
        <f>MAX(G2628-MAX(G$5:G2627),0)</f>
        <v>3697</v>
      </c>
      <c r="L2628" s="35">
        <f>MAX(G$5:G2628)</f>
        <v>7091888</v>
      </c>
      <c r="M2628" s="3">
        <v>0.8</v>
      </c>
      <c r="N2628" s="38">
        <f>INT(B2628*0.2)</f>
        <v>24499251</v>
      </c>
      <c r="O2628" s="38">
        <f t="shared" si="122"/>
        <v>2954953</v>
      </c>
      <c r="P2628">
        <f>INT(L2628*2.5)</f>
        <v>17729720</v>
      </c>
      <c r="Q2628">
        <f>INT(L2628/4)</f>
        <v>1772972</v>
      </c>
      <c r="W2628" s="4" t="s">
        <v>8374</v>
      </c>
      <c r="X2628">
        <v>4</v>
      </c>
      <c r="Y2628" t="b">
        <f>IF(MOD(X2628,9)=0,N2628,IF(MOD(X2628,6)=0,N2628,IF(MOD(X2628,3)=0,N2628)))</f>
        <v>0</v>
      </c>
      <c r="Z2628" t="b">
        <f>IF(MOD(X2628,9)=0,O2628,IF(MOD(X2628,6)=0,O2628,IF(MOD(X2628,3)=0,O2628)))</f>
        <v>0</v>
      </c>
    </row>
    <row r="2629" spans="1:26">
      <c r="A2629" s="4" t="s">
        <v>2729</v>
      </c>
      <c r="B2629" s="3">
        <f>主线辅助!B2625</f>
        <v>122560114</v>
      </c>
      <c r="C2629" s="3">
        <v>8</v>
      </c>
      <c r="D2629" s="3">
        <v>114</v>
      </c>
      <c r="E2629" s="3">
        <v>3</v>
      </c>
      <c r="F2629" s="25">
        <f t="shared" si="120"/>
        <v>7803063</v>
      </c>
      <c r="G2629" s="25">
        <v>7095585</v>
      </c>
      <c r="H2629" s="26">
        <f>ROUND((F2629/4*5.5+F2629*2.7+F2629/4*10*1)*2,0)*C2629</f>
        <v>820882224</v>
      </c>
      <c r="I2629" s="26">
        <f t="shared" si="121"/>
        <v>746455544</v>
      </c>
      <c r="J2629" s="26"/>
      <c r="K2629" s="35">
        <f>MAX(G2629-MAX(G$5:G2628),0)</f>
        <v>3697</v>
      </c>
      <c r="L2629" s="35">
        <f>MAX(G$5:G2629)</f>
        <v>7095585</v>
      </c>
      <c r="M2629" s="3">
        <v>0.8</v>
      </c>
      <c r="N2629" s="38">
        <f>INT(B2629*0.2)</f>
        <v>24512022</v>
      </c>
      <c r="O2629" s="38">
        <f t="shared" si="122"/>
        <v>2956493</v>
      </c>
      <c r="P2629">
        <f>INT(L2629*2.5)</f>
        <v>17738962</v>
      </c>
      <c r="Q2629">
        <f>INT(L2629/4)</f>
        <v>1773896</v>
      </c>
      <c r="W2629" s="4" t="s">
        <v>8374</v>
      </c>
      <c r="X2629">
        <v>5</v>
      </c>
      <c r="Y2629" t="b">
        <f>IF(MOD(X2629,9)=0,N2629,IF(MOD(X2629,6)=0,N2629,IF(MOD(X2629,3)=0,N2629)))</f>
        <v>0</v>
      </c>
      <c r="Z2629" t="b">
        <f>IF(MOD(X2629,9)=0,O2629,IF(MOD(X2629,6)=0,O2629,IF(MOD(X2629,3)=0,O2629)))</f>
        <v>0</v>
      </c>
    </row>
    <row r="2630" spans="1:26">
      <c r="A2630" s="4" t="s">
        <v>2730</v>
      </c>
      <c r="B2630" s="3">
        <f>主线辅助!B2626</f>
        <v>122695606</v>
      </c>
      <c r="C2630" s="3">
        <v>8</v>
      </c>
      <c r="D2630" s="3">
        <v>114</v>
      </c>
      <c r="E2630" s="3">
        <v>3</v>
      </c>
      <c r="F2630" s="25">
        <f t="shared" ref="F2630:F2693" si="123">INT(B2630/(5-1.9)/C2630/(D2630/2.7)*100/1.5)</f>
        <v>7811689</v>
      </c>
      <c r="G2630" s="25">
        <v>7103429</v>
      </c>
      <c r="H2630" s="26">
        <f>ROUND((F2630/4*5.5+F2630*2.7+F2630/4*10*1)*2,0)*C2630</f>
        <v>821789680</v>
      </c>
      <c r="I2630" s="26">
        <f t="shared" ref="I2630:I2693" si="124">ROUND((G2630/4*5.5+G2630*2.7+G2630/4*10*1)*2,0)*C2630</f>
        <v>747280728</v>
      </c>
      <c r="J2630" s="26"/>
      <c r="K2630" s="35">
        <f>MAX(G2630-MAX(G$5:G2629),0)</f>
        <v>7844</v>
      </c>
      <c r="L2630" s="35">
        <f>MAX(G$5:G2630)</f>
        <v>7103429</v>
      </c>
      <c r="M2630" s="3">
        <v>0.8</v>
      </c>
      <c r="N2630" s="38">
        <f>INT(B2630*0.2)</f>
        <v>24539121</v>
      </c>
      <c r="O2630" s="38">
        <f t="shared" ref="O2630:O2693" si="125">INT((P2630/15)+Q2630)</f>
        <v>2959761</v>
      </c>
      <c r="P2630">
        <f>INT(L2630*2.5)</f>
        <v>17758572</v>
      </c>
      <c r="Q2630">
        <f>INT(L2630/4)</f>
        <v>1775857</v>
      </c>
      <c r="W2630" s="4" t="s">
        <v>8374</v>
      </c>
      <c r="X2630">
        <v>6</v>
      </c>
      <c r="Y2630">
        <f>IF(MOD(X2630,9)=0,N2630,IF(MOD(X2630,6)=0,N2630,IF(MOD(X2630,3)=0,N2630)))</f>
        <v>24539121</v>
      </c>
      <c r="Z2630">
        <f>IF(MOD(X2630,9)=0,O2630,IF(MOD(X2630,6)=0,O2630,IF(MOD(X2630,3)=0,O2630)))</f>
        <v>2959761</v>
      </c>
    </row>
    <row r="2631" spans="1:26">
      <c r="A2631" s="4" t="s">
        <v>2731</v>
      </c>
      <c r="B2631" s="3">
        <f>主线辅助!B2627</f>
        <v>122759522</v>
      </c>
      <c r="C2631" s="3">
        <v>8</v>
      </c>
      <c r="D2631" s="3">
        <v>114</v>
      </c>
      <c r="E2631" s="3">
        <v>3</v>
      </c>
      <c r="F2631" s="25">
        <f t="shared" si="123"/>
        <v>7815759</v>
      </c>
      <c r="G2631" s="25">
        <v>7107130</v>
      </c>
      <c r="H2631" s="26">
        <f>ROUND((F2631/4*5.5+F2631*2.7+F2631/4*10*1)*2,0)*C2631</f>
        <v>822217848</v>
      </c>
      <c r="I2631" s="26">
        <f t="shared" si="124"/>
        <v>747670080</v>
      </c>
      <c r="J2631" s="26"/>
      <c r="K2631" s="35">
        <f>MAX(G2631-MAX(G$5:G2630),0)</f>
        <v>3701</v>
      </c>
      <c r="L2631" s="35">
        <f>MAX(G$5:G2631)</f>
        <v>7107130</v>
      </c>
      <c r="M2631" s="3">
        <v>0.8</v>
      </c>
      <c r="N2631" s="38">
        <f>INT(B2631*0.2)</f>
        <v>24551904</v>
      </c>
      <c r="O2631" s="38">
        <f t="shared" si="125"/>
        <v>2961303</v>
      </c>
      <c r="P2631">
        <f>INT(L2631*2.5)</f>
        <v>17767825</v>
      </c>
      <c r="Q2631">
        <f>INT(L2631/4)</f>
        <v>1776782</v>
      </c>
      <c r="W2631" s="4" t="s">
        <v>8374</v>
      </c>
      <c r="X2631">
        <v>7</v>
      </c>
      <c r="Y2631" t="b">
        <f>IF(MOD(X2631,9)=0,N2631,IF(MOD(X2631,6)=0,N2631,IF(MOD(X2631,3)=0,N2631)))</f>
        <v>0</v>
      </c>
      <c r="Z2631" t="b">
        <f>IF(MOD(X2631,9)=0,O2631,IF(MOD(X2631,6)=0,O2631,IF(MOD(X2631,3)=0,O2631)))</f>
        <v>0</v>
      </c>
    </row>
    <row r="2632" spans="1:26">
      <c r="A2632" s="4" t="s">
        <v>2732</v>
      </c>
      <c r="B2632" s="3">
        <f>主线辅助!B2628</f>
        <v>122823448</v>
      </c>
      <c r="C2632" s="3">
        <v>8</v>
      </c>
      <c r="D2632" s="3">
        <v>114</v>
      </c>
      <c r="E2632" s="3">
        <v>3</v>
      </c>
      <c r="F2632" s="25">
        <f t="shared" si="123"/>
        <v>7819829</v>
      </c>
      <c r="G2632" s="25">
        <v>7110831</v>
      </c>
      <c r="H2632" s="26">
        <f>ROUND((F2632/4*5.5+F2632*2.7+F2632/4*10*1)*2,0)*C2632</f>
        <v>822646008</v>
      </c>
      <c r="I2632" s="26">
        <f t="shared" si="124"/>
        <v>748059424</v>
      </c>
      <c r="J2632" s="26"/>
      <c r="K2632" s="35">
        <f>MAX(G2632-MAX(G$5:G2631),0)</f>
        <v>3701</v>
      </c>
      <c r="L2632" s="35">
        <f>MAX(G$5:G2632)</f>
        <v>7110831</v>
      </c>
      <c r="M2632" s="3">
        <v>0.8</v>
      </c>
      <c r="N2632" s="38">
        <f>INT(B2632*0.2)</f>
        <v>24564689</v>
      </c>
      <c r="O2632" s="38">
        <f t="shared" si="125"/>
        <v>2962845</v>
      </c>
      <c r="P2632">
        <f>INT(L2632*2.5)</f>
        <v>17777077</v>
      </c>
      <c r="Q2632">
        <f>INT(L2632/4)</f>
        <v>1777707</v>
      </c>
      <c r="W2632" s="4" t="s">
        <v>8374</v>
      </c>
      <c r="X2632">
        <v>8</v>
      </c>
      <c r="Y2632" t="b">
        <f>IF(MOD(X2632,9)=0,N2632,IF(MOD(X2632,6)=0,N2632,IF(MOD(X2632,3)=0,N2632)))</f>
        <v>0</v>
      </c>
      <c r="Z2632" t="b">
        <f>IF(MOD(X2632,9)=0,O2632,IF(MOD(X2632,6)=0,O2632,IF(MOD(X2632,3)=0,O2632)))</f>
        <v>0</v>
      </c>
    </row>
    <row r="2633" spans="1:26">
      <c r="A2633" s="4" t="s">
        <v>2733</v>
      </c>
      <c r="B2633" s="3">
        <f>主线辅助!B2629</f>
        <v>122959156</v>
      </c>
      <c r="C2633" s="3">
        <v>8</v>
      </c>
      <c r="D2633" s="3">
        <v>114</v>
      </c>
      <c r="E2633" s="3">
        <v>3</v>
      </c>
      <c r="F2633" s="25">
        <f t="shared" si="123"/>
        <v>7828469</v>
      </c>
      <c r="G2633" s="25">
        <v>7118687</v>
      </c>
      <c r="H2633" s="26">
        <f>ROUND((F2633/4*5.5+F2633*2.7+F2633/4*10*1)*2,0)*C2633</f>
        <v>823554936</v>
      </c>
      <c r="I2633" s="26">
        <f t="shared" si="124"/>
        <v>748885872</v>
      </c>
      <c r="J2633" s="26"/>
      <c r="K2633" s="35">
        <f>MAX(G2633-MAX(G$5:G2632),0)</f>
        <v>7856</v>
      </c>
      <c r="L2633" s="35">
        <f>MAX(G$5:G2633)</f>
        <v>7118687</v>
      </c>
      <c r="M2633" s="3">
        <v>0.8</v>
      </c>
      <c r="N2633" s="38">
        <f>INT(B2633*0.2)</f>
        <v>24591831</v>
      </c>
      <c r="O2633" s="38">
        <f t="shared" si="125"/>
        <v>2966118</v>
      </c>
      <c r="P2633">
        <f>INT(L2633*2.5)</f>
        <v>17796717</v>
      </c>
      <c r="Q2633">
        <f>INT(L2633/4)</f>
        <v>1779671</v>
      </c>
      <c r="W2633" s="4" t="s">
        <v>8374</v>
      </c>
      <c r="X2633">
        <v>9</v>
      </c>
      <c r="Y2633">
        <f>IF(MOD(X2633,9)=0,N2633,IF(MOD(X2633,6)=0,N2633,IF(MOD(X2633,3)=0,N2633)))</f>
        <v>24591831</v>
      </c>
      <c r="Z2633">
        <f>IF(MOD(X2633,9)=0,O2633,IF(MOD(X2633,6)=0,O2633,IF(MOD(X2633,3)=0,O2633)))</f>
        <v>2966118</v>
      </c>
    </row>
    <row r="2634" spans="1:26">
      <c r="A2634" s="4" t="s">
        <v>531</v>
      </c>
      <c r="B2634" s="3">
        <f>主线辅助!B2630</f>
        <v>123023138</v>
      </c>
      <c r="C2634" s="3">
        <v>8</v>
      </c>
      <c r="D2634" s="3">
        <v>114</v>
      </c>
      <c r="E2634" s="3">
        <v>3</v>
      </c>
      <c r="F2634" s="25">
        <f t="shared" si="123"/>
        <v>7832542</v>
      </c>
      <c r="G2634" s="25">
        <v>7122392</v>
      </c>
      <c r="H2634" s="26">
        <f>ROUND((F2634/4*5.5+F2634*2.7+F2634/4*10*1)*2,0)*C2634</f>
        <v>823983416</v>
      </c>
      <c r="I2634" s="26">
        <f t="shared" si="124"/>
        <v>749275640</v>
      </c>
      <c r="J2634" s="26"/>
      <c r="K2634" s="35">
        <f>MAX(G2634-MAX(G$5:G2633),0)</f>
        <v>3705</v>
      </c>
      <c r="L2634" s="35">
        <f>MAX(G$5:G2634)</f>
        <v>7122392</v>
      </c>
      <c r="M2634" s="3">
        <v>0.8</v>
      </c>
      <c r="N2634" s="38">
        <f>INT(B2634*0.2)</f>
        <v>24604627</v>
      </c>
      <c r="O2634" s="38">
        <f t="shared" si="125"/>
        <v>2967663</v>
      </c>
      <c r="P2634">
        <f>INT(L2634*2.5)</f>
        <v>17805980</v>
      </c>
      <c r="Q2634">
        <f>INT(L2634/4)</f>
        <v>1780598</v>
      </c>
      <c r="W2634" s="4" t="s">
        <v>8374</v>
      </c>
      <c r="X2634">
        <v>10</v>
      </c>
      <c r="Y2634" t="b">
        <f>IF(MOD(X2634,9)=0,N2634,IF(MOD(X2634,6)=0,N2634,IF(MOD(X2634,3)=0,N2634)))</f>
        <v>0</v>
      </c>
      <c r="Z2634" t="b">
        <f>IF(MOD(X2634,9)=0,O2634,IF(MOD(X2634,6)=0,O2634,IF(MOD(X2634,3)=0,O2634)))</f>
        <v>0</v>
      </c>
    </row>
    <row r="2635" spans="1:26">
      <c r="A2635" s="4" t="s">
        <v>2734</v>
      </c>
      <c r="B2635" s="3">
        <f>主线辅助!B2631</f>
        <v>123436484</v>
      </c>
      <c r="C2635" s="3">
        <v>8</v>
      </c>
      <c r="D2635" s="3">
        <v>114</v>
      </c>
      <c r="E2635" s="3">
        <v>3</v>
      </c>
      <c r="F2635" s="25">
        <f t="shared" si="123"/>
        <v>7858859</v>
      </c>
      <c r="G2635" s="25">
        <v>7146322</v>
      </c>
      <c r="H2635" s="26">
        <f>ROUND((F2635/4*5.5+F2635*2.7+F2635/4*10*1)*2,0)*C2635</f>
        <v>826751968</v>
      </c>
      <c r="I2635" s="26">
        <f t="shared" si="124"/>
        <v>751793072</v>
      </c>
      <c r="J2635" s="26"/>
      <c r="K2635" s="35">
        <f>MAX(G2635-MAX(G$5:G2634),0)</f>
        <v>23930</v>
      </c>
      <c r="L2635" s="35">
        <f>MAX(G$5:G2635)</f>
        <v>7146322</v>
      </c>
      <c r="M2635" s="3">
        <v>0.8</v>
      </c>
      <c r="N2635" s="38">
        <f>INT(B2635*0.2)</f>
        <v>24687296</v>
      </c>
      <c r="O2635" s="38">
        <f t="shared" si="125"/>
        <v>2977633</v>
      </c>
      <c r="P2635">
        <f>INT(L2635*2.5)</f>
        <v>17865805</v>
      </c>
      <c r="Q2635">
        <f>INT(L2635/4)</f>
        <v>1786580</v>
      </c>
      <c r="W2635" s="4" t="s">
        <v>8375</v>
      </c>
      <c r="X2635">
        <v>1</v>
      </c>
      <c r="Y2635" t="b">
        <f>IF(MOD(X2635,9)=0,N2635,IF(MOD(X2635,6)=0,N2635,IF(MOD(X2635,3)=0,N2635)))</f>
        <v>0</v>
      </c>
      <c r="Z2635" t="b">
        <f>IF(MOD(X2635,9)=0,O2635,IF(MOD(X2635,6)=0,O2635,IF(MOD(X2635,3)=0,O2635)))</f>
        <v>0</v>
      </c>
    </row>
    <row r="2636" spans="1:26">
      <c r="A2636" s="4" t="s">
        <v>2735</v>
      </c>
      <c r="B2636" s="3">
        <f>主线辅助!B2632</f>
        <v>123500532</v>
      </c>
      <c r="C2636" s="3">
        <v>8</v>
      </c>
      <c r="D2636" s="3">
        <v>114</v>
      </c>
      <c r="E2636" s="3">
        <v>3</v>
      </c>
      <c r="F2636" s="25">
        <f t="shared" si="123"/>
        <v>7862937</v>
      </c>
      <c r="G2636" s="25">
        <v>7150030</v>
      </c>
      <c r="H2636" s="26">
        <f>ROUND((F2636/4*5.5+F2636*2.7+F2636/4*10*1)*2,0)*C2636</f>
        <v>827180976</v>
      </c>
      <c r="I2636" s="26">
        <f t="shared" si="124"/>
        <v>752183160</v>
      </c>
      <c r="J2636" s="26"/>
      <c r="K2636" s="35">
        <f>MAX(G2636-MAX(G$5:G2635),0)</f>
        <v>3708</v>
      </c>
      <c r="L2636" s="35">
        <f>MAX(G$5:G2636)</f>
        <v>7150030</v>
      </c>
      <c r="M2636" s="3">
        <v>0.8</v>
      </c>
      <c r="N2636" s="38">
        <f>INT(B2636*0.2)</f>
        <v>24700106</v>
      </c>
      <c r="O2636" s="38">
        <f t="shared" si="125"/>
        <v>2979178</v>
      </c>
      <c r="P2636">
        <f>INT(L2636*2.5)</f>
        <v>17875075</v>
      </c>
      <c r="Q2636">
        <f>INT(L2636/4)</f>
        <v>1787507</v>
      </c>
      <c r="W2636" s="4" t="s">
        <v>8375</v>
      </c>
      <c r="X2636">
        <v>2</v>
      </c>
      <c r="Y2636" t="b">
        <f>IF(MOD(X2636,9)=0,N2636,IF(MOD(X2636,6)=0,N2636,IF(MOD(X2636,3)=0,N2636)))</f>
        <v>0</v>
      </c>
      <c r="Z2636" t="b">
        <f>IF(MOD(X2636,9)=0,O2636,IF(MOD(X2636,6)=0,O2636,IF(MOD(X2636,3)=0,O2636)))</f>
        <v>0</v>
      </c>
    </row>
    <row r="2637" spans="1:26">
      <c r="A2637" s="4" t="s">
        <v>2736</v>
      </c>
      <c r="B2637" s="3">
        <f>主线辅助!B2633</f>
        <v>123636563</v>
      </c>
      <c r="C2637" s="3">
        <v>8</v>
      </c>
      <c r="D2637" s="3">
        <v>114</v>
      </c>
      <c r="E2637" s="3">
        <v>3</v>
      </c>
      <c r="F2637" s="25">
        <f t="shared" si="123"/>
        <v>7871597</v>
      </c>
      <c r="G2637" s="25">
        <v>7157906</v>
      </c>
      <c r="H2637" s="26">
        <f>ROUND((F2637/4*5.5+F2637*2.7+F2637/4*10*1)*2,0)*C2637</f>
        <v>828092008</v>
      </c>
      <c r="I2637" s="26">
        <f t="shared" si="124"/>
        <v>753011712</v>
      </c>
      <c r="J2637" s="26"/>
      <c r="K2637" s="35">
        <f>MAX(G2637-MAX(G$5:G2636),0)</f>
        <v>7876</v>
      </c>
      <c r="L2637" s="35">
        <f>MAX(G$5:G2637)</f>
        <v>7157906</v>
      </c>
      <c r="M2637" s="3">
        <v>0.8</v>
      </c>
      <c r="N2637" s="38">
        <f>INT(B2637*0.2)</f>
        <v>24727312</v>
      </c>
      <c r="O2637" s="38">
        <f t="shared" si="125"/>
        <v>2982460</v>
      </c>
      <c r="P2637">
        <f>INT(L2637*2.5)</f>
        <v>17894765</v>
      </c>
      <c r="Q2637">
        <f>INT(L2637/4)</f>
        <v>1789476</v>
      </c>
      <c r="W2637" s="4" t="s">
        <v>8375</v>
      </c>
      <c r="X2637">
        <v>3</v>
      </c>
      <c r="Y2637">
        <f>IF(MOD(X2637,9)=0,N2637,IF(MOD(X2637,6)=0,N2637,IF(MOD(X2637,3)=0,N2637)))</f>
        <v>24727312</v>
      </c>
      <c r="Z2637">
        <f>IF(MOD(X2637,9)=0,O2637,IF(MOD(X2637,6)=0,O2637,IF(MOD(X2637,3)=0,O2637)))</f>
        <v>2982460</v>
      </c>
    </row>
    <row r="2638" spans="1:26">
      <c r="A2638" s="4" t="s">
        <v>2737</v>
      </c>
      <c r="B2638" s="3">
        <f>主线辅助!B2634</f>
        <v>123700673</v>
      </c>
      <c r="C2638" s="3">
        <v>8</v>
      </c>
      <c r="D2638" s="3">
        <v>114</v>
      </c>
      <c r="E2638" s="3">
        <v>3</v>
      </c>
      <c r="F2638" s="25">
        <f t="shared" si="123"/>
        <v>7875679</v>
      </c>
      <c r="G2638" s="25">
        <v>7161617</v>
      </c>
      <c r="H2638" s="26">
        <f>ROUND((F2638/4*5.5+F2638*2.7+F2638/4*10*1)*2,0)*C2638</f>
        <v>828521432</v>
      </c>
      <c r="I2638" s="26">
        <f t="shared" si="124"/>
        <v>753402112</v>
      </c>
      <c r="J2638" s="26"/>
      <c r="K2638" s="35">
        <f>MAX(G2638-MAX(G$5:G2637),0)</f>
        <v>3711</v>
      </c>
      <c r="L2638" s="35">
        <f>MAX(G$5:G2638)</f>
        <v>7161617</v>
      </c>
      <c r="M2638" s="3">
        <v>0.8</v>
      </c>
      <c r="N2638" s="38">
        <f>INT(B2638*0.2)</f>
        <v>24740134</v>
      </c>
      <c r="O2638" s="38">
        <f t="shared" si="125"/>
        <v>2984006</v>
      </c>
      <c r="P2638">
        <f>INT(L2638*2.5)</f>
        <v>17904042</v>
      </c>
      <c r="Q2638">
        <f>INT(L2638/4)</f>
        <v>1790404</v>
      </c>
      <c r="W2638" s="4" t="s">
        <v>8375</v>
      </c>
      <c r="X2638">
        <v>4</v>
      </c>
      <c r="Y2638" t="b">
        <f>IF(MOD(X2638,9)=0,N2638,IF(MOD(X2638,6)=0,N2638,IF(MOD(X2638,3)=0,N2638)))</f>
        <v>0</v>
      </c>
      <c r="Z2638" t="b">
        <f>IF(MOD(X2638,9)=0,O2638,IF(MOD(X2638,6)=0,O2638,IF(MOD(X2638,3)=0,O2638)))</f>
        <v>0</v>
      </c>
    </row>
    <row r="2639" spans="1:26">
      <c r="A2639" s="4" t="s">
        <v>2738</v>
      </c>
      <c r="B2639" s="3">
        <f>主线辅助!B2635</f>
        <v>123764794</v>
      </c>
      <c r="C2639" s="3">
        <v>8</v>
      </c>
      <c r="D2639" s="3">
        <v>114</v>
      </c>
      <c r="E2639" s="3">
        <v>3</v>
      </c>
      <c r="F2639" s="25">
        <f t="shared" si="123"/>
        <v>7879761</v>
      </c>
      <c r="G2639" s="25">
        <v>7165330</v>
      </c>
      <c r="H2639" s="26">
        <f>ROUND((F2639/4*5.5+F2639*2.7+F2639/4*10*1)*2,0)*C2639</f>
        <v>828950856</v>
      </c>
      <c r="I2639" s="26">
        <f t="shared" si="124"/>
        <v>753792720</v>
      </c>
      <c r="J2639" s="26"/>
      <c r="K2639" s="35">
        <f>MAX(G2639-MAX(G$5:G2638),0)</f>
        <v>3713</v>
      </c>
      <c r="L2639" s="35">
        <f>MAX(G$5:G2639)</f>
        <v>7165330</v>
      </c>
      <c r="M2639" s="3">
        <v>0.8</v>
      </c>
      <c r="N2639" s="38">
        <f>INT(B2639*0.2)</f>
        <v>24752958</v>
      </c>
      <c r="O2639" s="38">
        <f t="shared" si="125"/>
        <v>2985553</v>
      </c>
      <c r="P2639">
        <f>INT(L2639*2.5)</f>
        <v>17913325</v>
      </c>
      <c r="Q2639">
        <f>INT(L2639/4)</f>
        <v>1791332</v>
      </c>
      <c r="W2639" s="4" t="s">
        <v>8375</v>
      </c>
      <c r="X2639">
        <v>5</v>
      </c>
      <c r="Y2639" t="b">
        <f>IF(MOD(X2639,9)=0,N2639,IF(MOD(X2639,6)=0,N2639,IF(MOD(X2639,3)=0,N2639)))</f>
        <v>0</v>
      </c>
      <c r="Z2639" t="b">
        <f>IF(MOD(X2639,9)=0,O2639,IF(MOD(X2639,6)=0,O2639,IF(MOD(X2639,3)=0,O2639)))</f>
        <v>0</v>
      </c>
    </row>
    <row r="2640" spans="1:26">
      <c r="A2640" s="4" t="s">
        <v>2739</v>
      </c>
      <c r="B2640" s="3">
        <f>主线辅助!B2636</f>
        <v>123901050</v>
      </c>
      <c r="C2640" s="3">
        <v>8</v>
      </c>
      <c r="D2640" s="3">
        <v>114</v>
      </c>
      <c r="E2640" s="3">
        <v>3</v>
      </c>
      <c r="F2640" s="25">
        <f t="shared" si="123"/>
        <v>7888436</v>
      </c>
      <c r="G2640" s="25">
        <v>7173218</v>
      </c>
      <c r="H2640" s="26">
        <f>ROUND((F2640/4*5.5+F2640*2.7+F2640/4*10*1)*2,0)*C2640</f>
        <v>829863464</v>
      </c>
      <c r="I2640" s="26">
        <f t="shared" si="124"/>
        <v>754622536</v>
      </c>
      <c r="J2640" s="26"/>
      <c r="K2640" s="35">
        <f>MAX(G2640-MAX(G$5:G2639),0)</f>
        <v>7888</v>
      </c>
      <c r="L2640" s="35">
        <f>MAX(G$5:G2640)</f>
        <v>7173218</v>
      </c>
      <c r="M2640" s="3">
        <v>0.8</v>
      </c>
      <c r="N2640" s="38">
        <f>INT(B2640*0.2)</f>
        <v>24780210</v>
      </c>
      <c r="O2640" s="38">
        <f t="shared" si="125"/>
        <v>2988840</v>
      </c>
      <c r="P2640">
        <f>INT(L2640*2.5)</f>
        <v>17933045</v>
      </c>
      <c r="Q2640">
        <f>INT(L2640/4)</f>
        <v>1793304</v>
      </c>
      <c r="W2640" s="4" t="s">
        <v>8375</v>
      </c>
      <c r="X2640">
        <v>6</v>
      </c>
      <c r="Y2640">
        <f>IF(MOD(X2640,9)=0,N2640,IF(MOD(X2640,6)=0,N2640,IF(MOD(X2640,3)=0,N2640)))</f>
        <v>24780210</v>
      </c>
      <c r="Z2640">
        <f>IF(MOD(X2640,9)=0,O2640,IF(MOD(X2640,6)=0,O2640,IF(MOD(X2640,3)=0,O2640)))</f>
        <v>2988840</v>
      </c>
    </row>
    <row r="2641" spans="1:26">
      <c r="A2641" s="4" t="s">
        <v>2740</v>
      </c>
      <c r="B2641" s="3">
        <f>主线辅助!B2637</f>
        <v>123965234</v>
      </c>
      <c r="C2641" s="3">
        <v>8</v>
      </c>
      <c r="D2641" s="3">
        <v>114</v>
      </c>
      <c r="E2641" s="3">
        <v>3</v>
      </c>
      <c r="F2641" s="25">
        <f t="shared" si="123"/>
        <v>7892523</v>
      </c>
      <c r="G2641" s="25">
        <v>7176934</v>
      </c>
      <c r="H2641" s="26">
        <f>ROUND((F2641/4*5.5+F2641*2.7+F2641/4*10*1)*2,0)*C2641</f>
        <v>830293416</v>
      </c>
      <c r="I2641" s="26">
        <f t="shared" si="124"/>
        <v>755013456</v>
      </c>
      <c r="J2641" s="26"/>
      <c r="K2641" s="35">
        <f>MAX(G2641-MAX(G$5:G2640),0)</f>
        <v>3716</v>
      </c>
      <c r="L2641" s="35">
        <f>MAX(G$5:G2641)</f>
        <v>7176934</v>
      </c>
      <c r="M2641" s="3">
        <v>0.8</v>
      </c>
      <c r="N2641" s="38">
        <f>INT(B2641*0.2)</f>
        <v>24793046</v>
      </c>
      <c r="O2641" s="38">
        <f t="shared" si="125"/>
        <v>2990388</v>
      </c>
      <c r="P2641">
        <f>INT(L2641*2.5)</f>
        <v>17942335</v>
      </c>
      <c r="Q2641">
        <f>INT(L2641/4)</f>
        <v>1794233</v>
      </c>
      <c r="W2641" s="4" t="s">
        <v>8375</v>
      </c>
      <c r="X2641">
        <v>7</v>
      </c>
      <c r="Y2641" t="b">
        <f>IF(MOD(X2641,9)=0,N2641,IF(MOD(X2641,6)=0,N2641,IF(MOD(X2641,3)=0,N2641)))</f>
        <v>0</v>
      </c>
      <c r="Z2641" t="b">
        <f>IF(MOD(X2641,9)=0,O2641,IF(MOD(X2641,6)=0,O2641,IF(MOD(X2641,3)=0,O2641)))</f>
        <v>0</v>
      </c>
    </row>
    <row r="2642" spans="1:26">
      <c r="A2642" s="4" t="s">
        <v>2741</v>
      </c>
      <c r="B2642" s="3">
        <f>主线辅助!B2638</f>
        <v>124029427</v>
      </c>
      <c r="C2642" s="3">
        <v>8</v>
      </c>
      <c r="D2642" s="3">
        <v>114</v>
      </c>
      <c r="E2642" s="3">
        <v>3</v>
      </c>
      <c r="F2642" s="25">
        <f t="shared" si="123"/>
        <v>7896610</v>
      </c>
      <c r="G2642" s="25">
        <v>7180651</v>
      </c>
      <c r="H2642" s="26">
        <f>ROUND((F2642/4*5.5+F2642*2.7+F2642/4*10*1)*2,0)*C2642</f>
        <v>830723376</v>
      </c>
      <c r="I2642" s="26">
        <f t="shared" si="124"/>
        <v>755404488</v>
      </c>
      <c r="J2642" s="26"/>
      <c r="K2642" s="35">
        <f>MAX(G2642-MAX(G$5:G2641),0)</f>
        <v>3717</v>
      </c>
      <c r="L2642" s="35">
        <f>MAX(G$5:G2642)</f>
        <v>7180651</v>
      </c>
      <c r="M2642" s="3">
        <v>0.8</v>
      </c>
      <c r="N2642" s="38">
        <f>INT(B2642*0.2)</f>
        <v>24805885</v>
      </c>
      <c r="O2642" s="38">
        <f t="shared" si="125"/>
        <v>2991937</v>
      </c>
      <c r="P2642">
        <f>INT(L2642*2.5)</f>
        <v>17951627</v>
      </c>
      <c r="Q2642">
        <f>INT(L2642/4)</f>
        <v>1795162</v>
      </c>
      <c r="W2642" s="4" t="s">
        <v>8375</v>
      </c>
      <c r="X2642">
        <v>8</v>
      </c>
      <c r="Y2642" t="b">
        <f>IF(MOD(X2642,9)=0,N2642,IF(MOD(X2642,6)=0,N2642,IF(MOD(X2642,3)=0,N2642)))</f>
        <v>0</v>
      </c>
      <c r="Z2642" t="b">
        <f>IF(MOD(X2642,9)=0,O2642,IF(MOD(X2642,6)=0,O2642,IF(MOD(X2642,3)=0,O2642)))</f>
        <v>0</v>
      </c>
    </row>
    <row r="2643" spans="1:26">
      <c r="A2643" s="4" t="s">
        <v>2742</v>
      </c>
      <c r="B2643" s="3">
        <f>主线辅助!B2639</f>
        <v>124165909</v>
      </c>
      <c r="C2643" s="3">
        <v>8</v>
      </c>
      <c r="D2643" s="3">
        <v>114</v>
      </c>
      <c r="E2643" s="3">
        <v>3</v>
      </c>
      <c r="F2643" s="25">
        <f t="shared" si="123"/>
        <v>7905299</v>
      </c>
      <c r="G2643" s="25">
        <v>7188552</v>
      </c>
      <c r="H2643" s="26">
        <f>ROUND((F2643/4*5.5+F2643*2.7+F2643/4*10*1)*2,0)*C2643</f>
        <v>831637456</v>
      </c>
      <c r="I2643" s="26">
        <f t="shared" si="124"/>
        <v>756235672</v>
      </c>
      <c r="J2643" s="26"/>
      <c r="K2643" s="35">
        <f>MAX(G2643-MAX(G$5:G2642),0)</f>
        <v>7901</v>
      </c>
      <c r="L2643" s="35">
        <f>MAX(G$5:G2643)</f>
        <v>7188552</v>
      </c>
      <c r="M2643" s="3">
        <v>0.8</v>
      </c>
      <c r="N2643" s="38">
        <f>INT(B2643*0.2)</f>
        <v>24833181</v>
      </c>
      <c r="O2643" s="38">
        <f t="shared" si="125"/>
        <v>2995230</v>
      </c>
      <c r="P2643">
        <f>INT(L2643*2.5)</f>
        <v>17971380</v>
      </c>
      <c r="Q2643">
        <f>INT(L2643/4)</f>
        <v>1797138</v>
      </c>
      <c r="W2643" s="4" t="s">
        <v>8375</v>
      </c>
      <c r="X2643">
        <v>9</v>
      </c>
      <c r="Y2643">
        <f>IF(MOD(X2643,9)=0,N2643,IF(MOD(X2643,6)=0,N2643,IF(MOD(X2643,3)=0,N2643)))</f>
        <v>24833181</v>
      </c>
      <c r="Z2643">
        <f>IF(MOD(X2643,9)=0,O2643,IF(MOD(X2643,6)=0,O2643,IF(MOD(X2643,3)=0,O2643)))</f>
        <v>2995230</v>
      </c>
    </row>
    <row r="2644" spans="1:26">
      <c r="A2644" s="4" t="s">
        <v>533</v>
      </c>
      <c r="B2644" s="3">
        <f>主线辅助!B2640</f>
        <v>124230165</v>
      </c>
      <c r="C2644" s="3">
        <v>8</v>
      </c>
      <c r="D2644" s="3">
        <v>114</v>
      </c>
      <c r="E2644" s="3">
        <v>3</v>
      </c>
      <c r="F2644" s="25">
        <f t="shared" si="123"/>
        <v>7909390</v>
      </c>
      <c r="G2644" s="25">
        <v>7192272</v>
      </c>
      <c r="H2644" s="26">
        <f>ROUND((F2644/4*5.5+F2644*2.7+F2644/4*10*1)*2,0)*C2644</f>
        <v>832067832</v>
      </c>
      <c r="I2644" s="26">
        <f t="shared" si="124"/>
        <v>756627016</v>
      </c>
      <c r="J2644" s="26"/>
      <c r="K2644" s="35">
        <f>MAX(G2644-MAX(G$5:G2643),0)</f>
        <v>3720</v>
      </c>
      <c r="L2644" s="35">
        <f>MAX(G$5:G2644)</f>
        <v>7192272</v>
      </c>
      <c r="M2644" s="3">
        <v>0.8</v>
      </c>
      <c r="N2644" s="38">
        <f>INT(B2644*0.2)</f>
        <v>24846033</v>
      </c>
      <c r="O2644" s="38">
        <f t="shared" si="125"/>
        <v>2996780</v>
      </c>
      <c r="P2644">
        <f>INT(L2644*2.5)</f>
        <v>17980680</v>
      </c>
      <c r="Q2644">
        <f>INT(L2644/4)</f>
        <v>1798068</v>
      </c>
      <c r="W2644" s="4" t="s">
        <v>8375</v>
      </c>
      <c r="X2644">
        <v>10</v>
      </c>
      <c r="Y2644" t="b">
        <f>IF(MOD(X2644,9)=0,N2644,IF(MOD(X2644,6)=0,N2644,IF(MOD(X2644,3)=0,N2644)))</f>
        <v>0</v>
      </c>
      <c r="Z2644" t="b">
        <f>IF(MOD(X2644,9)=0,O2644,IF(MOD(X2644,6)=0,O2644,IF(MOD(X2644,3)=0,O2644)))</f>
        <v>0</v>
      </c>
    </row>
    <row r="2645" spans="1:26">
      <c r="A2645" s="4" t="s">
        <v>2743</v>
      </c>
      <c r="B2645" s="3">
        <f>主线辅助!B2641</f>
        <v>124645673</v>
      </c>
      <c r="C2645" s="3">
        <v>8</v>
      </c>
      <c r="D2645" s="3">
        <v>114</v>
      </c>
      <c r="E2645" s="3">
        <v>3</v>
      </c>
      <c r="F2645" s="25">
        <f t="shared" si="123"/>
        <v>7935845</v>
      </c>
      <c r="G2645" s="25">
        <v>7216328</v>
      </c>
      <c r="H2645" s="26">
        <f>ROUND((F2645/4*5.5+F2645*2.7+F2645/4*10*1)*2,0)*C2645</f>
        <v>834850896</v>
      </c>
      <c r="I2645" s="26">
        <f t="shared" si="124"/>
        <v>759157704</v>
      </c>
      <c r="J2645" s="26"/>
      <c r="K2645" s="35">
        <f>MAX(G2645-MAX(G$5:G2644),0)</f>
        <v>24056</v>
      </c>
      <c r="L2645" s="35">
        <f>MAX(G$5:G2645)</f>
        <v>7216328</v>
      </c>
      <c r="M2645" s="3">
        <v>0.8</v>
      </c>
      <c r="N2645" s="38">
        <f>INT(B2645*0.2)</f>
        <v>24929134</v>
      </c>
      <c r="O2645" s="38">
        <f t="shared" si="125"/>
        <v>3006803</v>
      </c>
      <c r="P2645">
        <f>INT(L2645*2.5)</f>
        <v>18040820</v>
      </c>
      <c r="Q2645">
        <f>INT(L2645/4)</f>
        <v>1804082</v>
      </c>
      <c r="W2645" s="4" t="s">
        <v>8376</v>
      </c>
      <c r="X2645">
        <v>1</v>
      </c>
      <c r="Y2645" t="b">
        <f>IF(MOD(X2645,9)=0,N2645,IF(MOD(X2645,6)=0,N2645,IF(MOD(X2645,3)=0,N2645)))</f>
        <v>0</v>
      </c>
      <c r="Z2645" t="b">
        <f>IF(MOD(X2645,9)=0,O2645,IF(MOD(X2645,6)=0,O2645,IF(MOD(X2645,3)=0,O2645)))</f>
        <v>0</v>
      </c>
    </row>
    <row r="2646" spans="1:26">
      <c r="A2646" s="4" t="s">
        <v>2744</v>
      </c>
      <c r="B2646" s="3">
        <f>主线辅助!B2642</f>
        <v>124709992</v>
      </c>
      <c r="C2646" s="3">
        <v>8</v>
      </c>
      <c r="D2646" s="3">
        <v>114</v>
      </c>
      <c r="E2646" s="3">
        <v>3</v>
      </c>
      <c r="F2646" s="25">
        <f t="shared" si="123"/>
        <v>7939940</v>
      </c>
      <c r="G2646" s="25">
        <v>7220052</v>
      </c>
      <c r="H2646" s="26">
        <f>ROUND((F2646/4*5.5+F2646*2.7+F2646/4*10*1)*2,0)*C2646</f>
        <v>835281688</v>
      </c>
      <c r="I2646" s="26">
        <f t="shared" si="124"/>
        <v>759549472</v>
      </c>
      <c r="J2646" s="26"/>
      <c r="K2646" s="35">
        <f>MAX(G2646-MAX(G$5:G2645),0)</f>
        <v>3724</v>
      </c>
      <c r="L2646" s="35">
        <f>MAX(G$5:G2646)</f>
        <v>7220052</v>
      </c>
      <c r="M2646" s="3">
        <v>0.8</v>
      </c>
      <c r="N2646" s="38">
        <f>INT(B2646*0.2)</f>
        <v>24941998</v>
      </c>
      <c r="O2646" s="38">
        <f t="shared" si="125"/>
        <v>3008355</v>
      </c>
      <c r="P2646">
        <f>INT(L2646*2.5)</f>
        <v>18050130</v>
      </c>
      <c r="Q2646">
        <f>INT(L2646/4)</f>
        <v>1805013</v>
      </c>
      <c r="W2646" s="4" t="s">
        <v>8376</v>
      </c>
      <c r="X2646">
        <v>2</v>
      </c>
      <c r="Y2646" t="b">
        <f>IF(MOD(X2646,9)=0,N2646,IF(MOD(X2646,6)=0,N2646,IF(MOD(X2646,3)=0,N2646)))</f>
        <v>0</v>
      </c>
      <c r="Z2646" t="b">
        <f>IF(MOD(X2646,9)=0,O2646,IF(MOD(X2646,6)=0,O2646,IF(MOD(X2646,3)=0,O2646)))</f>
        <v>0</v>
      </c>
    </row>
    <row r="2647" spans="1:26">
      <c r="A2647" s="4" t="s">
        <v>2745</v>
      </c>
      <c r="B2647" s="3">
        <f>主线辅助!B2643</f>
        <v>124846794</v>
      </c>
      <c r="C2647" s="3">
        <v>8</v>
      </c>
      <c r="D2647" s="3">
        <v>114</v>
      </c>
      <c r="E2647" s="3">
        <v>3</v>
      </c>
      <c r="F2647" s="25">
        <f t="shared" si="123"/>
        <v>7948649</v>
      </c>
      <c r="G2647" s="25">
        <v>7227972</v>
      </c>
      <c r="H2647" s="26">
        <f>ROUND((F2647/4*5.5+F2647*2.7+F2647/4*10*1)*2,0)*C2647</f>
        <v>836197872</v>
      </c>
      <c r="I2647" s="26">
        <f t="shared" si="124"/>
        <v>760382656</v>
      </c>
      <c r="J2647" s="26"/>
      <c r="K2647" s="35">
        <f>MAX(G2647-MAX(G$5:G2646),0)</f>
        <v>7920</v>
      </c>
      <c r="L2647" s="35">
        <f>MAX(G$5:G2647)</f>
        <v>7227972</v>
      </c>
      <c r="M2647" s="3">
        <v>0.8</v>
      </c>
      <c r="N2647" s="38">
        <f>INT(B2647*0.2)</f>
        <v>24969358</v>
      </c>
      <c r="O2647" s="38">
        <f t="shared" si="125"/>
        <v>3011655</v>
      </c>
      <c r="P2647">
        <f>INT(L2647*2.5)</f>
        <v>18069930</v>
      </c>
      <c r="Q2647">
        <f>INT(L2647/4)</f>
        <v>1806993</v>
      </c>
      <c r="W2647" s="4" t="s">
        <v>8376</v>
      </c>
      <c r="X2647">
        <v>3</v>
      </c>
      <c r="Y2647">
        <f>IF(MOD(X2647,9)=0,N2647,IF(MOD(X2647,6)=0,N2647,IF(MOD(X2647,3)=0,N2647)))</f>
        <v>24969358</v>
      </c>
      <c r="Z2647">
        <f>IF(MOD(X2647,9)=0,O2647,IF(MOD(X2647,6)=0,O2647,IF(MOD(X2647,3)=0,O2647)))</f>
        <v>3011655</v>
      </c>
    </row>
    <row r="2648" spans="1:26">
      <c r="A2648" s="4" t="s">
        <v>2746</v>
      </c>
      <c r="B2648" s="3">
        <f>主线辅助!B2644</f>
        <v>124911169</v>
      </c>
      <c r="C2648" s="3">
        <v>8</v>
      </c>
      <c r="D2648" s="3">
        <v>114</v>
      </c>
      <c r="E2648" s="3">
        <v>3</v>
      </c>
      <c r="F2648" s="25">
        <f t="shared" si="123"/>
        <v>7952748</v>
      </c>
      <c r="G2648" s="25">
        <v>7231699</v>
      </c>
      <c r="H2648" s="26">
        <f>ROUND((F2648/4*5.5+F2648*2.7+F2648/4*10*1)*2,0)*C2648</f>
        <v>836629088</v>
      </c>
      <c r="I2648" s="26">
        <f t="shared" si="124"/>
        <v>760774736</v>
      </c>
      <c r="J2648" s="26"/>
      <c r="K2648" s="35">
        <f>MAX(G2648-MAX(G$5:G2647),0)</f>
        <v>3727</v>
      </c>
      <c r="L2648" s="35">
        <f>MAX(G$5:G2648)</f>
        <v>7231699</v>
      </c>
      <c r="M2648" s="3">
        <v>0.8</v>
      </c>
      <c r="N2648" s="38">
        <f>INT(B2648*0.2)</f>
        <v>24982233</v>
      </c>
      <c r="O2648" s="38">
        <f t="shared" si="125"/>
        <v>3013207</v>
      </c>
      <c r="P2648">
        <f>INT(L2648*2.5)</f>
        <v>18079247</v>
      </c>
      <c r="Q2648">
        <f>INT(L2648/4)</f>
        <v>1807924</v>
      </c>
      <c r="W2648" s="4" t="s">
        <v>8376</v>
      </c>
      <c r="X2648">
        <v>4</v>
      </c>
      <c r="Y2648" t="b">
        <f>IF(MOD(X2648,9)=0,N2648,IF(MOD(X2648,6)=0,N2648,IF(MOD(X2648,3)=0,N2648)))</f>
        <v>0</v>
      </c>
      <c r="Z2648" t="b">
        <f>IF(MOD(X2648,9)=0,O2648,IF(MOD(X2648,6)=0,O2648,IF(MOD(X2648,3)=0,O2648)))</f>
        <v>0</v>
      </c>
    </row>
    <row r="2649" spans="1:26">
      <c r="A2649" s="4" t="s">
        <v>2747</v>
      </c>
      <c r="B2649" s="3">
        <f>主线辅助!B2645</f>
        <v>124975554</v>
      </c>
      <c r="C2649" s="3">
        <v>8</v>
      </c>
      <c r="D2649" s="3">
        <v>114</v>
      </c>
      <c r="E2649" s="3">
        <v>3</v>
      </c>
      <c r="F2649" s="25">
        <f t="shared" si="123"/>
        <v>7956847</v>
      </c>
      <c r="G2649" s="25">
        <v>7235426</v>
      </c>
      <c r="H2649" s="26">
        <f>ROUND((F2649/4*5.5+F2649*2.7+F2649/4*10*1)*2,0)*C2649</f>
        <v>837060304</v>
      </c>
      <c r="I2649" s="26">
        <f t="shared" si="124"/>
        <v>761166816</v>
      </c>
      <c r="J2649" s="26"/>
      <c r="K2649" s="35">
        <f>MAX(G2649-MAX(G$5:G2648),0)</f>
        <v>3727</v>
      </c>
      <c r="L2649" s="35">
        <f>MAX(G$5:G2649)</f>
        <v>7235426</v>
      </c>
      <c r="M2649" s="3">
        <v>0.8</v>
      </c>
      <c r="N2649" s="38">
        <f>INT(B2649*0.2)</f>
        <v>24995110</v>
      </c>
      <c r="O2649" s="38">
        <f t="shared" si="125"/>
        <v>3014760</v>
      </c>
      <c r="P2649">
        <f>INT(L2649*2.5)</f>
        <v>18088565</v>
      </c>
      <c r="Q2649">
        <f>INT(L2649/4)</f>
        <v>1808856</v>
      </c>
      <c r="W2649" s="4" t="s">
        <v>8376</v>
      </c>
      <c r="X2649">
        <v>5</v>
      </c>
      <c r="Y2649" t="b">
        <f>IF(MOD(X2649,9)=0,N2649,IF(MOD(X2649,6)=0,N2649,IF(MOD(X2649,3)=0,N2649)))</f>
        <v>0</v>
      </c>
      <c r="Z2649" t="b">
        <f>IF(MOD(X2649,9)=0,O2649,IF(MOD(X2649,6)=0,O2649,IF(MOD(X2649,3)=0,O2649)))</f>
        <v>0</v>
      </c>
    </row>
    <row r="2650" spans="1:26">
      <c r="A2650" s="4" t="s">
        <v>2748</v>
      </c>
      <c r="B2650" s="3">
        <f>主线辅助!B2646</f>
        <v>125112573</v>
      </c>
      <c r="C2650" s="3">
        <v>8</v>
      </c>
      <c r="D2650" s="3">
        <v>114</v>
      </c>
      <c r="E2650" s="3">
        <v>3</v>
      </c>
      <c r="F2650" s="25">
        <f t="shared" si="123"/>
        <v>7965571</v>
      </c>
      <c r="G2650" s="25">
        <v>7243359</v>
      </c>
      <c r="H2650" s="26">
        <f>ROUND((F2650/4*5.5+F2650*2.7+F2650/4*10*1)*2,0)*C2650</f>
        <v>837978072</v>
      </c>
      <c r="I2650" s="26">
        <f t="shared" si="124"/>
        <v>762001368</v>
      </c>
      <c r="J2650" s="26"/>
      <c r="K2650" s="35">
        <f>MAX(G2650-MAX(G$5:G2649),0)</f>
        <v>7933</v>
      </c>
      <c r="L2650" s="35">
        <f>MAX(G$5:G2650)</f>
        <v>7243359</v>
      </c>
      <c r="M2650" s="3">
        <v>0.8</v>
      </c>
      <c r="N2650" s="38">
        <f>INT(B2650*0.2)</f>
        <v>25022514</v>
      </c>
      <c r="O2650" s="38">
        <f t="shared" si="125"/>
        <v>3018065</v>
      </c>
      <c r="P2650">
        <f>INT(L2650*2.5)</f>
        <v>18108397</v>
      </c>
      <c r="Q2650">
        <f>INT(L2650/4)</f>
        <v>1810839</v>
      </c>
      <c r="W2650" s="4" t="s">
        <v>8376</v>
      </c>
      <c r="X2650">
        <v>6</v>
      </c>
      <c r="Y2650">
        <f>IF(MOD(X2650,9)=0,N2650,IF(MOD(X2650,6)=0,N2650,IF(MOD(X2650,3)=0,N2650)))</f>
        <v>25022514</v>
      </c>
      <c r="Z2650">
        <f>IF(MOD(X2650,9)=0,O2650,IF(MOD(X2650,6)=0,O2650,IF(MOD(X2650,3)=0,O2650)))</f>
        <v>3018065</v>
      </c>
    </row>
    <row r="2651" spans="1:26">
      <c r="A2651" s="4" t="s">
        <v>2749</v>
      </c>
      <c r="B2651" s="3">
        <f>主线辅助!B2647</f>
        <v>125177014</v>
      </c>
      <c r="C2651" s="3">
        <v>8</v>
      </c>
      <c r="D2651" s="3">
        <v>114</v>
      </c>
      <c r="E2651" s="3">
        <v>3</v>
      </c>
      <c r="F2651" s="25">
        <f t="shared" si="123"/>
        <v>7969674</v>
      </c>
      <c r="G2651" s="25">
        <v>7247090</v>
      </c>
      <c r="H2651" s="26">
        <f>ROUND((F2651/4*5.5+F2651*2.7+F2651/4*10*1)*2,0)*C2651</f>
        <v>838409704</v>
      </c>
      <c r="I2651" s="26">
        <f t="shared" si="124"/>
        <v>762393872</v>
      </c>
      <c r="J2651" s="26"/>
      <c r="K2651" s="35">
        <f>MAX(G2651-MAX(G$5:G2650),0)</f>
        <v>3731</v>
      </c>
      <c r="L2651" s="35">
        <f>MAX(G$5:G2651)</f>
        <v>7247090</v>
      </c>
      <c r="M2651" s="3">
        <v>0.8</v>
      </c>
      <c r="N2651" s="38">
        <f>INT(B2651*0.2)</f>
        <v>25035402</v>
      </c>
      <c r="O2651" s="38">
        <f t="shared" si="125"/>
        <v>3019620</v>
      </c>
      <c r="P2651">
        <f>INT(L2651*2.5)</f>
        <v>18117725</v>
      </c>
      <c r="Q2651">
        <f>INT(L2651/4)</f>
        <v>1811772</v>
      </c>
      <c r="W2651" s="4" t="s">
        <v>8376</v>
      </c>
      <c r="X2651">
        <v>7</v>
      </c>
      <c r="Y2651" t="b">
        <f>IF(MOD(X2651,9)=0,N2651,IF(MOD(X2651,6)=0,N2651,IF(MOD(X2651,3)=0,N2651)))</f>
        <v>0</v>
      </c>
      <c r="Z2651" t="b">
        <f>IF(MOD(X2651,9)=0,O2651,IF(MOD(X2651,6)=0,O2651,IF(MOD(X2651,3)=0,O2651)))</f>
        <v>0</v>
      </c>
    </row>
    <row r="2652" spans="1:26">
      <c r="A2652" s="4" t="s">
        <v>2750</v>
      </c>
      <c r="B2652" s="3">
        <f>主线辅助!B2648</f>
        <v>125241465</v>
      </c>
      <c r="C2652" s="3">
        <v>8</v>
      </c>
      <c r="D2652" s="3">
        <v>114</v>
      </c>
      <c r="E2652" s="3">
        <v>3</v>
      </c>
      <c r="F2652" s="25">
        <f t="shared" si="123"/>
        <v>7973777</v>
      </c>
      <c r="G2652" s="25">
        <v>7250821</v>
      </c>
      <c r="H2652" s="26">
        <f>ROUND((F2652/4*5.5+F2652*2.7+F2652/4*10*1)*2,0)*C2652</f>
        <v>838841344</v>
      </c>
      <c r="I2652" s="26">
        <f t="shared" si="124"/>
        <v>762786368</v>
      </c>
      <c r="J2652" s="26"/>
      <c r="K2652" s="35">
        <f>MAX(G2652-MAX(G$5:G2651),0)</f>
        <v>3731</v>
      </c>
      <c r="L2652" s="35">
        <f>MAX(G$5:G2652)</f>
        <v>7250821</v>
      </c>
      <c r="M2652" s="3">
        <v>0.8</v>
      </c>
      <c r="N2652" s="38">
        <f>INT(B2652*0.2)</f>
        <v>25048293</v>
      </c>
      <c r="O2652" s="38">
        <f t="shared" si="125"/>
        <v>3021175</v>
      </c>
      <c r="P2652">
        <f>INT(L2652*2.5)</f>
        <v>18127052</v>
      </c>
      <c r="Q2652">
        <f>INT(L2652/4)</f>
        <v>1812705</v>
      </c>
      <c r="W2652" s="4" t="s">
        <v>8376</v>
      </c>
      <c r="X2652">
        <v>8</v>
      </c>
      <c r="Y2652" t="b">
        <f>IF(MOD(X2652,9)=0,N2652,IF(MOD(X2652,6)=0,N2652,IF(MOD(X2652,3)=0,N2652)))</f>
        <v>0</v>
      </c>
      <c r="Z2652" t="b">
        <f>IF(MOD(X2652,9)=0,O2652,IF(MOD(X2652,6)=0,O2652,IF(MOD(X2652,3)=0,O2652)))</f>
        <v>0</v>
      </c>
    </row>
    <row r="2653" spans="1:26">
      <c r="A2653" s="4" t="s">
        <v>2751</v>
      </c>
      <c r="B2653" s="3">
        <f>主线辅助!B2649</f>
        <v>125378704</v>
      </c>
      <c r="C2653" s="3">
        <v>8</v>
      </c>
      <c r="D2653" s="3">
        <v>114</v>
      </c>
      <c r="E2653" s="3">
        <v>3</v>
      </c>
      <c r="F2653" s="25">
        <f t="shared" si="123"/>
        <v>7982515</v>
      </c>
      <c r="G2653" s="25">
        <v>7258767</v>
      </c>
      <c r="H2653" s="26">
        <f>ROUND((F2653/4*5.5+F2653*2.7+F2653/4*10*1)*2,0)*C2653</f>
        <v>839760576</v>
      </c>
      <c r="I2653" s="26">
        <f t="shared" si="124"/>
        <v>763622288</v>
      </c>
      <c r="J2653" s="26"/>
      <c r="K2653" s="35">
        <f>MAX(G2653-MAX(G$5:G2652),0)</f>
        <v>7946</v>
      </c>
      <c r="L2653" s="35">
        <f>MAX(G$5:G2653)</f>
        <v>7258767</v>
      </c>
      <c r="M2653" s="3">
        <v>0.8</v>
      </c>
      <c r="N2653" s="38">
        <f>INT(B2653*0.2)</f>
        <v>25075740</v>
      </c>
      <c r="O2653" s="38">
        <f t="shared" si="125"/>
        <v>3024485</v>
      </c>
      <c r="P2653">
        <f>INT(L2653*2.5)</f>
        <v>18146917</v>
      </c>
      <c r="Q2653">
        <f>INT(L2653/4)</f>
        <v>1814691</v>
      </c>
      <c r="W2653" s="4" t="s">
        <v>8376</v>
      </c>
      <c r="X2653">
        <v>9</v>
      </c>
      <c r="Y2653">
        <f>IF(MOD(X2653,9)=0,N2653,IF(MOD(X2653,6)=0,N2653,IF(MOD(X2653,3)=0,N2653)))</f>
        <v>25075740</v>
      </c>
      <c r="Z2653">
        <f>IF(MOD(X2653,9)=0,O2653,IF(MOD(X2653,6)=0,O2653,IF(MOD(X2653,3)=0,O2653)))</f>
        <v>3024485</v>
      </c>
    </row>
    <row r="2654" spans="1:26">
      <c r="A2654" s="4" t="s">
        <v>535</v>
      </c>
      <c r="B2654" s="3">
        <f>主线辅助!B2650</f>
        <v>125443215</v>
      </c>
      <c r="C2654" s="3">
        <v>8</v>
      </c>
      <c r="D2654" s="3">
        <v>114</v>
      </c>
      <c r="E2654" s="3">
        <v>3</v>
      </c>
      <c r="F2654" s="25">
        <f t="shared" si="123"/>
        <v>7986622</v>
      </c>
      <c r="G2654" s="25">
        <v>7262501</v>
      </c>
      <c r="H2654" s="26">
        <f>ROUND((F2654/4*5.5+F2654*2.7+F2654/4*10*1)*2,0)*C2654</f>
        <v>840192632</v>
      </c>
      <c r="I2654" s="26">
        <f t="shared" si="124"/>
        <v>764015104</v>
      </c>
      <c r="J2654" s="26"/>
      <c r="K2654" s="35">
        <f>MAX(G2654-MAX(G$5:G2653),0)</f>
        <v>3734</v>
      </c>
      <c r="L2654" s="35">
        <f>MAX(G$5:G2654)</f>
        <v>7262501</v>
      </c>
      <c r="M2654" s="3">
        <v>0.8</v>
      </c>
      <c r="N2654" s="38">
        <f>INT(B2654*0.2)</f>
        <v>25088643</v>
      </c>
      <c r="O2654" s="38">
        <f t="shared" si="125"/>
        <v>3026041</v>
      </c>
      <c r="P2654">
        <f>INT(L2654*2.5)</f>
        <v>18156252</v>
      </c>
      <c r="Q2654">
        <f>INT(L2654/4)</f>
        <v>1815625</v>
      </c>
      <c r="W2654" s="4" t="s">
        <v>8376</v>
      </c>
      <c r="X2654">
        <v>10</v>
      </c>
      <c r="Y2654" t="b">
        <f>IF(MOD(X2654,9)=0,N2654,IF(MOD(X2654,6)=0,N2654,IF(MOD(X2654,3)=0,N2654)))</f>
        <v>0</v>
      </c>
      <c r="Z2654" t="b">
        <f>IF(MOD(X2654,9)=0,O2654,IF(MOD(X2654,6)=0,O2654,IF(MOD(X2654,3)=0,O2654)))</f>
        <v>0</v>
      </c>
    </row>
    <row r="2655" spans="1:26">
      <c r="A2655" s="4" t="s">
        <v>2752</v>
      </c>
      <c r="B2655" s="3">
        <f>主线辅助!B2651</f>
        <v>125860871</v>
      </c>
      <c r="C2655" s="3">
        <v>8</v>
      </c>
      <c r="D2655" s="3">
        <v>116</v>
      </c>
      <c r="E2655" s="3">
        <v>3</v>
      </c>
      <c r="F2655" s="25">
        <f t="shared" si="123"/>
        <v>7875054</v>
      </c>
      <c r="G2655" s="25">
        <v>7161049</v>
      </c>
      <c r="H2655" s="26">
        <f>ROUND((F2655/4*5.5+F2655*2.7+F2655/4*10*1)*2,0)*C2655</f>
        <v>828455680</v>
      </c>
      <c r="I2655" s="26">
        <f t="shared" si="124"/>
        <v>753342352</v>
      </c>
      <c r="J2655" s="26"/>
      <c r="K2655" s="35">
        <f>MAX(G2655-MAX(G$5:G2654),0)</f>
        <v>0</v>
      </c>
      <c r="L2655" s="35">
        <f>MAX(G$5:G2655)</f>
        <v>7262501</v>
      </c>
      <c r="M2655" s="3">
        <v>0.8</v>
      </c>
      <c r="N2655" s="38">
        <f>INT(B2655*0.2)</f>
        <v>25172174</v>
      </c>
      <c r="O2655" s="38">
        <f t="shared" si="125"/>
        <v>3026041</v>
      </c>
      <c r="P2655">
        <f>INT(L2655*2.5)</f>
        <v>18156252</v>
      </c>
      <c r="Q2655">
        <f>INT(L2655/4)</f>
        <v>1815625</v>
      </c>
      <c r="W2655" s="4" t="s">
        <v>8377</v>
      </c>
      <c r="X2655">
        <v>1</v>
      </c>
      <c r="Y2655" t="b">
        <f>IF(MOD(X2655,9)=0,N2655,IF(MOD(X2655,6)=0,N2655,IF(MOD(X2655,3)=0,N2655)))</f>
        <v>0</v>
      </c>
      <c r="Z2655" t="b">
        <f>IF(MOD(X2655,9)=0,O2655,IF(MOD(X2655,6)=0,O2655,IF(MOD(X2655,3)=0,O2655)))</f>
        <v>0</v>
      </c>
    </row>
    <row r="2656" spans="1:26">
      <c r="A2656" s="4" t="s">
        <v>2753</v>
      </c>
      <c r="B2656" s="3">
        <f>主线辅助!B2652</f>
        <v>125925448</v>
      </c>
      <c r="C2656" s="3">
        <v>8</v>
      </c>
      <c r="D2656" s="3">
        <v>116</v>
      </c>
      <c r="E2656" s="3">
        <v>3</v>
      </c>
      <c r="F2656" s="25">
        <f t="shared" si="123"/>
        <v>7879095</v>
      </c>
      <c r="G2656" s="25">
        <v>7164723</v>
      </c>
      <c r="H2656" s="26">
        <f>ROUND((F2656/4*5.5+F2656*2.7+F2656/4*10*1)*2,0)*C2656</f>
        <v>828880792</v>
      </c>
      <c r="I2656" s="26">
        <f t="shared" si="124"/>
        <v>753728856</v>
      </c>
      <c r="J2656" s="26"/>
      <c r="K2656" s="35">
        <f>MAX(G2656-MAX(G$5:G2655),0)</f>
        <v>0</v>
      </c>
      <c r="L2656" s="35">
        <f>MAX(G$5:G2656)</f>
        <v>7262501</v>
      </c>
      <c r="M2656" s="3">
        <v>0.8</v>
      </c>
      <c r="N2656" s="38">
        <f>INT(B2656*0.2)</f>
        <v>25185089</v>
      </c>
      <c r="O2656" s="38">
        <f t="shared" si="125"/>
        <v>3026041</v>
      </c>
      <c r="P2656">
        <f>INT(L2656*2.5)</f>
        <v>18156252</v>
      </c>
      <c r="Q2656">
        <f>INT(L2656/4)</f>
        <v>1815625</v>
      </c>
      <c r="W2656" s="4" t="s">
        <v>8377</v>
      </c>
      <c r="X2656">
        <v>2</v>
      </c>
      <c r="Y2656" t="b">
        <f>IF(MOD(X2656,9)=0,N2656,IF(MOD(X2656,6)=0,N2656,IF(MOD(X2656,3)=0,N2656)))</f>
        <v>0</v>
      </c>
      <c r="Z2656" t="b">
        <f>IF(MOD(X2656,9)=0,O2656,IF(MOD(X2656,6)=0,O2656,IF(MOD(X2656,3)=0,O2656)))</f>
        <v>0</v>
      </c>
    </row>
    <row r="2657" spans="1:26">
      <c r="A2657" s="4" t="s">
        <v>2754</v>
      </c>
      <c r="B2657" s="3">
        <f>主线辅助!B2653</f>
        <v>126063010</v>
      </c>
      <c r="C2657" s="3">
        <v>8</v>
      </c>
      <c r="D2657" s="3">
        <v>116</v>
      </c>
      <c r="E2657" s="3">
        <v>3</v>
      </c>
      <c r="F2657" s="25">
        <f t="shared" si="123"/>
        <v>7887702</v>
      </c>
      <c r="G2657" s="25">
        <v>7172550</v>
      </c>
      <c r="H2657" s="26">
        <f>ROUND((F2657/4*5.5+F2657*2.7+F2657/4*10*1)*2,0)*C2657</f>
        <v>829786248</v>
      </c>
      <c r="I2657" s="26">
        <f t="shared" si="124"/>
        <v>754552264</v>
      </c>
      <c r="J2657" s="26"/>
      <c r="K2657" s="35">
        <f>MAX(G2657-MAX(G$5:G2656),0)</f>
        <v>0</v>
      </c>
      <c r="L2657" s="35">
        <f>MAX(G$5:G2657)</f>
        <v>7262501</v>
      </c>
      <c r="M2657" s="3">
        <v>0.8</v>
      </c>
      <c r="N2657" s="38">
        <f>INT(B2657*0.2)</f>
        <v>25212602</v>
      </c>
      <c r="O2657" s="38">
        <f t="shared" si="125"/>
        <v>3026041</v>
      </c>
      <c r="P2657">
        <f>INT(L2657*2.5)</f>
        <v>18156252</v>
      </c>
      <c r="Q2657">
        <f>INT(L2657/4)</f>
        <v>1815625</v>
      </c>
      <c r="W2657" s="4" t="s">
        <v>8377</v>
      </c>
      <c r="X2657">
        <v>3</v>
      </c>
      <c r="Y2657">
        <f>IF(MOD(X2657,9)=0,N2657,IF(MOD(X2657,6)=0,N2657,IF(MOD(X2657,3)=0,N2657)))</f>
        <v>25212602</v>
      </c>
      <c r="Z2657">
        <f>IF(MOD(X2657,9)=0,O2657,IF(MOD(X2657,6)=0,O2657,IF(MOD(X2657,3)=0,O2657)))</f>
        <v>3026041</v>
      </c>
    </row>
    <row r="2658" spans="1:26">
      <c r="A2658" s="4" t="s">
        <v>2755</v>
      </c>
      <c r="B2658" s="3">
        <f>主线辅助!B2654</f>
        <v>126127650</v>
      </c>
      <c r="C2658" s="3">
        <v>8</v>
      </c>
      <c r="D2658" s="3">
        <v>116</v>
      </c>
      <c r="E2658" s="3">
        <v>3</v>
      </c>
      <c r="F2658" s="25">
        <f t="shared" si="123"/>
        <v>7891746</v>
      </c>
      <c r="G2658" s="25">
        <v>7176228</v>
      </c>
      <c r="H2658" s="26">
        <f>ROUND((F2658/4*5.5+F2658*2.7+F2658/4*10*1)*2,0)*C2658</f>
        <v>830211680</v>
      </c>
      <c r="I2658" s="26">
        <f t="shared" si="124"/>
        <v>754939184</v>
      </c>
      <c r="J2658" s="26"/>
      <c r="K2658" s="35">
        <f>MAX(G2658-MAX(G$5:G2657),0)</f>
        <v>0</v>
      </c>
      <c r="L2658" s="35">
        <f>MAX(G$5:G2658)</f>
        <v>7262501</v>
      </c>
      <c r="M2658" s="3">
        <v>0.8</v>
      </c>
      <c r="N2658" s="38">
        <f>INT(B2658*0.2)</f>
        <v>25225530</v>
      </c>
      <c r="O2658" s="38">
        <f t="shared" si="125"/>
        <v>3026041</v>
      </c>
      <c r="P2658">
        <f>INT(L2658*2.5)</f>
        <v>18156252</v>
      </c>
      <c r="Q2658">
        <f>INT(L2658/4)</f>
        <v>1815625</v>
      </c>
      <c r="W2658" s="4" t="s">
        <v>8377</v>
      </c>
      <c r="X2658">
        <v>4</v>
      </c>
      <c r="Y2658" t="b">
        <f>IF(MOD(X2658,9)=0,N2658,IF(MOD(X2658,6)=0,N2658,IF(MOD(X2658,3)=0,N2658)))</f>
        <v>0</v>
      </c>
      <c r="Z2658" t="b">
        <f>IF(MOD(X2658,9)=0,O2658,IF(MOD(X2658,6)=0,O2658,IF(MOD(X2658,3)=0,O2658)))</f>
        <v>0</v>
      </c>
    </row>
    <row r="2659" spans="1:26">
      <c r="A2659" s="4" t="s">
        <v>2756</v>
      </c>
      <c r="B2659" s="3">
        <f>主线辅助!B2655</f>
        <v>126192293</v>
      </c>
      <c r="C2659" s="3">
        <v>8</v>
      </c>
      <c r="D2659" s="3">
        <v>116</v>
      </c>
      <c r="E2659" s="3">
        <v>3</v>
      </c>
      <c r="F2659" s="25">
        <f t="shared" si="123"/>
        <v>7895791</v>
      </c>
      <c r="G2659" s="25">
        <v>7179906</v>
      </c>
      <c r="H2659" s="26">
        <f>ROUND((F2659/4*5.5+F2659*2.7+F2659/4*10*1)*2,0)*C2659</f>
        <v>830637216</v>
      </c>
      <c r="I2659" s="26">
        <f t="shared" si="124"/>
        <v>755326112</v>
      </c>
      <c r="J2659" s="26"/>
      <c r="K2659" s="35">
        <f>MAX(G2659-MAX(G$5:G2658),0)</f>
        <v>0</v>
      </c>
      <c r="L2659" s="35">
        <f>MAX(G$5:G2659)</f>
        <v>7262501</v>
      </c>
      <c r="M2659" s="3">
        <v>0.8</v>
      </c>
      <c r="N2659" s="38">
        <f>INT(B2659*0.2)</f>
        <v>25238458</v>
      </c>
      <c r="O2659" s="38">
        <f t="shared" si="125"/>
        <v>3026041</v>
      </c>
      <c r="P2659">
        <f>INT(L2659*2.5)</f>
        <v>18156252</v>
      </c>
      <c r="Q2659">
        <f>INT(L2659/4)</f>
        <v>1815625</v>
      </c>
      <c r="W2659" s="4" t="s">
        <v>8377</v>
      </c>
      <c r="X2659">
        <v>5</v>
      </c>
      <c r="Y2659" t="b">
        <f>IF(MOD(X2659,9)=0,N2659,IF(MOD(X2659,6)=0,N2659,IF(MOD(X2659,3)=0,N2659)))</f>
        <v>0</v>
      </c>
      <c r="Z2659" t="b">
        <f>IF(MOD(X2659,9)=0,O2659,IF(MOD(X2659,6)=0,O2659,IF(MOD(X2659,3)=0,O2659)))</f>
        <v>0</v>
      </c>
    </row>
    <row r="2660" spans="1:26">
      <c r="A2660" s="4" t="s">
        <v>2757</v>
      </c>
      <c r="B2660" s="3">
        <f>主线辅助!B2656</f>
        <v>126330078</v>
      </c>
      <c r="C2660" s="3">
        <v>8</v>
      </c>
      <c r="D2660" s="3">
        <v>116</v>
      </c>
      <c r="E2660" s="3">
        <v>3</v>
      </c>
      <c r="F2660" s="25">
        <f t="shared" si="123"/>
        <v>7904412</v>
      </c>
      <c r="G2660" s="25">
        <v>7187745</v>
      </c>
      <c r="H2660" s="26">
        <f>ROUND((F2660/4*5.5+F2660*2.7+F2660/4*10*1)*2,0)*C2660</f>
        <v>831544144</v>
      </c>
      <c r="I2660" s="26">
        <f t="shared" si="124"/>
        <v>756150776</v>
      </c>
      <c r="J2660" s="26"/>
      <c r="K2660" s="35">
        <f>MAX(G2660-MAX(G$5:G2659),0)</f>
        <v>0</v>
      </c>
      <c r="L2660" s="35">
        <f>MAX(G$5:G2660)</f>
        <v>7262501</v>
      </c>
      <c r="M2660" s="3">
        <v>0.8</v>
      </c>
      <c r="N2660" s="38">
        <f>INT(B2660*0.2)</f>
        <v>25266015</v>
      </c>
      <c r="O2660" s="38">
        <f t="shared" si="125"/>
        <v>3026041</v>
      </c>
      <c r="P2660">
        <f>INT(L2660*2.5)</f>
        <v>18156252</v>
      </c>
      <c r="Q2660">
        <f>INT(L2660/4)</f>
        <v>1815625</v>
      </c>
      <c r="W2660" s="4" t="s">
        <v>8377</v>
      </c>
      <c r="X2660">
        <v>6</v>
      </c>
      <c r="Y2660">
        <f>IF(MOD(X2660,9)=0,N2660,IF(MOD(X2660,6)=0,N2660,IF(MOD(X2660,3)=0,N2660)))</f>
        <v>25266015</v>
      </c>
      <c r="Z2660">
        <f>IF(MOD(X2660,9)=0,O2660,IF(MOD(X2660,6)=0,O2660,IF(MOD(X2660,3)=0,O2660)))</f>
        <v>3026041</v>
      </c>
    </row>
    <row r="2661" spans="1:26">
      <c r="A2661" s="4" t="s">
        <v>2758</v>
      </c>
      <c r="B2661" s="3">
        <f>主线辅助!B2657</f>
        <v>126394785</v>
      </c>
      <c r="C2661" s="3">
        <v>8</v>
      </c>
      <c r="D2661" s="3">
        <v>116</v>
      </c>
      <c r="E2661" s="3">
        <v>3</v>
      </c>
      <c r="F2661" s="25">
        <f t="shared" si="123"/>
        <v>7908461</v>
      </c>
      <c r="G2661" s="25">
        <v>7191427</v>
      </c>
      <c r="H2661" s="26">
        <f>ROUND((F2661/4*5.5+F2661*2.7+F2661/4*10*1)*2,0)*C2661</f>
        <v>831970096</v>
      </c>
      <c r="I2661" s="26">
        <f t="shared" si="124"/>
        <v>756538120</v>
      </c>
      <c r="J2661" s="26"/>
      <c r="K2661" s="35">
        <f>MAX(G2661-MAX(G$5:G2660),0)</f>
        <v>0</v>
      </c>
      <c r="L2661" s="35">
        <f>MAX(G$5:G2661)</f>
        <v>7262501</v>
      </c>
      <c r="M2661" s="3">
        <v>0.8</v>
      </c>
      <c r="N2661" s="38">
        <f>INT(B2661*0.2)</f>
        <v>25278957</v>
      </c>
      <c r="O2661" s="38">
        <f t="shared" si="125"/>
        <v>3026041</v>
      </c>
      <c r="P2661">
        <f>INT(L2661*2.5)</f>
        <v>18156252</v>
      </c>
      <c r="Q2661">
        <f>INT(L2661/4)</f>
        <v>1815625</v>
      </c>
      <c r="W2661" s="4" t="s">
        <v>8377</v>
      </c>
      <c r="X2661">
        <v>7</v>
      </c>
      <c r="Y2661" t="b">
        <f>IF(MOD(X2661,9)=0,N2661,IF(MOD(X2661,6)=0,N2661,IF(MOD(X2661,3)=0,N2661)))</f>
        <v>0</v>
      </c>
      <c r="Z2661" t="b">
        <f>IF(MOD(X2661,9)=0,O2661,IF(MOD(X2661,6)=0,O2661,IF(MOD(X2661,3)=0,O2661)))</f>
        <v>0</v>
      </c>
    </row>
    <row r="2662" spans="1:26">
      <c r="A2662" s="4" t="s">
        <v>2759</v>
      </c>
      <c r="B2662" s="3">
        <f>主线辅助!B2658</f>
        <v>126459498</v>
      </c>
      <c r="C2662" s="3">
        <v>8</v>
      </c>
      <c r="D2662" s="3">
        <v>116</v>
      </c>
      <c r="E2662" s="3">
        <v>3</v>
      </c>
      <c r="F2662" s="25">
        <f t="shared" si="123"/>
        <v>7912510</v>
      </c>
      <c r="G2662" s="25">
        <v>7195109</v>
      </c>
      <c r="H2662" s="26">
        <f>ROUND((F2662/4*5.5+F2662*2.7+F2662/4*10*1)*2,0)*C2662</f>
        <v>832396056</v>
      </c>
      <c r="I2662" s="26">
        <f t="shared" si="124"/>
        <v>756925464</v>
      </c>
      <c r="J2662" s="26"/>
      <c r="K2662" s="35">
        <f>MAX(G2662-MAX(G$5:G2661),0)</f>
        <v>0</v>
      </c>
      <c r="L2662" s="35">
        <f>MAX(G$5:G2662)</f>
        <v>7262501</v>
      </c>
      <c r="M2662" s="3">
        <v>0.8</v>
      </c>
      <c r="N2662" s="38">
        <f>INT(B2662*0.2)</f>
        <v>25291899</v>
      </c>
      <c r="O2662" s="38">
        <f t="shared" si="125"/>
        <v>3026041</v>
      </c>
      <c r="P2662">
        <f>INT(L2662*2.5)</f>
        <v>18156252</v>
      </c>
      <c r="Q2662">
        <f>INT(L2662/4)</f>
        <v>1815625</v>
      </c>
      <c r="W2662" s="4" t="s">
        <v>8377</v>
      </c>
      <c r="X2662">
        <v>8</v>
      </c>
      <c r="Y2662" t="b">
        <f>IF(MOD(X2662,9)=0,N2662,IF(MOD(X2662,6)=0,N2662,IF(MOD(X2662,3)=0,N2662)))</f>
        <v>0</v>
      </c>
      <c r="Z2662" t="b">
        <f>IF(MOD(X2662,9)=0,O2662,IF(MOD(X2662,6)=0,O2662,IF(MOD(X2662,3)=0,O2662)))</f>
        <v>0</v>
      </c>
    </row>
    <row r="2663" spans="1:26">
      <c r="A2663" s="4" t="s">
        <v>2760</v>
      </c>
      <c r="B2663" s="3">
        <f>主线辅助!B2659</f>
        <v>126597502</v>
      </c>
      <c r="C2663" s="3">
        <v>8</v>
      </c>
      <c r="D2663" s="3">
        <v>116</v>
      </c>
      <c r="E2663" s="3">
        <v>3</v>
      </c>
      <c r="F2663" s="25">
        <f t="shared" si="123"/>
        <v>7921145</v>
      </c>
      <c r="G2663" s="25">
        <v>7202961</v>
      </c>
      <c r="H2663" s="26">
        <f>ROUND((F2663/4*5.5+F2663*2.7+F2663/4*10*1)*2,0)*C2663</f>
        <v>833304456</v>
      </c>
      <c r="I2663" s="26">
        <f t="shared" si="124"/>
        <v>757751496</v>
      </c>
      <c r="J2663" s="26"/>
      <c r="K2663" s="35">
        <f>MAX(G2663-MAX(G$5:G2662),0)</f>
        <v>0</v>
      </c>
      <c r="L2663" s="35">
        <f>MAX(G$5:G2663)</f>
        <v>7262501</v>
      </c>
      <c r="M2663" s="3">
        <v>0.8</v>
      </c>
      <c r="N2663" s="38">
        <f>INT(B2663*0.2)</f>
        <v>25319500</v>
      </c>
      <c r="O2663" s="38">
        <f t="shared" si="125"/>
        <v>3026041</v>
      </c>
      <c r="P2663">
        <f>INT(L2663*2.5)</f>
        <v>18156252</v>
      </c>
      <c r="Q2663">
        <f>INT(L2663/4)</f>
        <v>1815625</v>
      </c>
      <c r="W2663" s="4" t="s">
        <v>8377</v>
      </c>
      <c r="X2663">
        <v>9</v>
      </c>
      <c r="Y2663">
        <f>IF(MOD(X2663,9)=0,N2663,IF(MOD(X2663,6)=0,N2663,IF(MOD(X2663,3)=0,N2663)))</f>
        <v>25319500</v>
      </c>
      <c r="Z2663">
        <f>IF(MOD(X2663,9)=0,O2663,IF(MOD(X2663,6)=0,O2663,IF(MOD(X2663,3)=0,O2663)))</f>
        <v>3026041</v>
      </c>
    </row>
    <row r="2664" spans="1:26">
      <c r="A2664" s="4" t="s">
        <v>537</v>
      </c>
      <c r="B2664" s="3">
        <f>主线辅助!B2660</f>
        <v>126662285</v>
      </c>
      <c r="C2664" s="3">
        <v>8</v>
      </c>
      <c r="D2664" s="3">
        <v>116</v>
      </c>
      <c r="E2664" s="3">
        <v>3</v>
      </c>
      <c r="F2664" s="25">
        <f t="shared" si="123"/>
        <v>7925198</v>
      </c>
      <c r="G2664" s="25">
        <v>7206647</v>
      </c>
      <c r="H2664" s="26">
        <f>ROUND((F2664/4*5.5+F2664*2.7+F2664/4*10*1)*2,0)*C2664</f>
        <v>833730832</v>
      </c>
      <c r="I2664" s="26">
        <f t="shared" si="124"/>
        <v>758139264</v>
      </c>
      <c r="J2664" s="26"/>
      <c r="K2664" s="35">
        <f>MAX(G2664-MAX(G$5:G2663),0)</f>
        <v>0</v>
      </c>
      <c r="L2664" s="35">
        <f>MAX(G$5:G2664)</f>
        <v>7262501</v>
      </c>
      <c r="M2664" s="3">
        <v>0.8</v>
      </c>
      <c r="N2664" s="38">
        <f>INT(B2664*0.2)</f>
        <v>25332457</v>
      </c>
      <c r="O2664" s="38">
        <f t="shared" si="125"/>
        <v>3026041</v>
      </c>
      <c r="P2664">
        <f>INT(L2664*2.5)</f>
        <v>18156252</v>
      </c>
      <c r="Q2664">
        <f>INT(L2664/4)</f>
        <v>1815625</v>
      </c>
      <c r="W2664" s="4" t="s">
        <v>8377</v>
      </c>
      <c r="X2664">
        <v>10</v>
      </c>
      <c r="Y2664" t="b">
        <f>IF(MOD(X2664,9)=0,N2664,IF(MOD(X2664,6)=0,N2664,IF(MOD(X2664,3)=0,N2664)))</f>
        <v>0</v>
      </c>
      <c r="Z2664" t="b">
        <f>IF(MOD(X2664,9)=0,O2664,IF(MOD(X2664,6)=0,O2664,IF(MOD(X2664,3)=0,O2664)))</f>
        <v>0</v>
      </c>
    </row>
    <row r="2665" spans="1:26">
      <c r="A2665" s="4" t="s">
        <v>2761</v>
      </c>
      <c r="B2665" s="3">
        <f>主线辅助!B2661</f>
        <v>127082098</v>
      </c>
      <c r="C2665" s="3">
        <v>8</v>
      </c>
      <c r="D2665" s="3">
        <v>116</v>
      </c>
      <c r="E2665" s="3">
        <v>3</v>
      </c>
      <c r="F2665" s="25">
        <f t="shared" si="123"/>
        <v>7951466</v>
      </c>
      <c r="G2665" s="25">
        <v>7230533</v>
      </c>
      <c r="H2665" s="26">
        <f>ROUND((F2665/4*5.5+F2665*2.7+F2665/4*10*1)*2,0)*C2665</f>
        <v>836494224</v>
      </c>
      <c r="I2665" s="26">
        <f t="shared" si="124"/>
        <v>760652072</v>
      </c>
      <c r="J2665" s="26"/>
      <c r="K2665" s="35">
        <f>MAX(G2665-MAX(G$5:G2664),0)</f>
        <v>0</v>
      </c>
      <c r="L2665" s="35">
        <f>MAX(G$5:G2665)</f>
        <v>7262501</v>
      </c>
      <c r="M2665" s="3">
        <v>0.8</v>
      </c>
      <c r="N2665" s="38">
        <f>INT(B2665*0.2)</f>
        <v>25416419</v>
      </c>
      <c r="O2665" s="38">
        <f t="shared" si="125"/>
        <v>3026041</v>
      </c>
      <c r="P2665">
        <f>INT(L2665*2.5)</f>
        <v>18156252</v>
      </c>
      <c r="Q2665">
        <f>INT(L2665/4)</f>
        <v>1815625</v>
      </c>
      <c r="W2665" s="4" t="s">
        <v>8378</v>
      </c>
      <c r="X2665">
        <v>1</v>
      </c>
      <c r="Y2665" t="b">
        <f>IF(MOD(X2665,9)=0,N2665,IF(MOD(X2665,6)=0,N2665,IF(MOD(X2665,3)=0,N2665)))</f>
        <v>0</v>
      </c>
      <c r="Z2665" t="b">
        <f>IF(MOD(X2665,9)=0,O2665,IF(MOD(X2665,6)=0,O2665,IF(MOD(X2665,3)=0,O2665)))</f>
        <v>0</v>
      </c>
    </row>
    <row r="2666" spans="1:26">
      <c r="A2666" s="4" t="s">
        <v>2762</v>
      </c>
      <c r="B2666" s="3">
        <f>主线辅助!B2662</f>
        <v>127146940</v>
      </c>
      <c r="C2666" s="3">
        <v>8</v>
      </c>
      <c r="D2666" s="3">
        <v>116</v>
      </c>
      <c r="E2666" s="3">
        <v>3</v>
      </c>
      <c r="F2666" s="25">
        <f t="shared" si="123"/>
        <v>7955523</v>
      </c>
      <c r="G2666" s="25">
        <v>7234222</v>
      </c>
      <c r="H2666" s="26">
        <f>ROUND((F2666/4*5.5+F2666*2.7+F2666/4*10*1)*2,0)*C2666</f>
        <v>836921016</v>
      </c>
      <c r="I2666" s="26">
        <f t="shared" si="124"/>
        <v>761040152</v>
      </c>
      <c r="J2666" s="26"/>
      <c r="K2666" s="35">
        <f>MAX(G2666-MAX(G$5:G2665),0)</f>
        <v>0</v>
      </c>
      <c r="L2666" s="35">
        <f>MAX(G$5:G2666)</f>
        <v>7262501</v>
      </c>
      <c r="M2666" s="3">
        <v>0.8</v>
      </c>
      <c r="N2666" s="38">
        <f>INT(B2666*0.2)</f>
        <v>25429388</v>
      </c>
      <c r="O2666" s="38">
        <f t="shared" si="125"/>
        <v>3026041</v>
      </c>
      <c r="P2666">
        <f>INT(L2666*2.5)</f>
        <v>18156252</v>
      </c>
      <c r="Q2666">
        <f>INT(L2666/4)</f>
        <v>1815625</v>
      </c>
      <c r="W2666" s="4" t="s">
        <v>8378</v>
      </c>
      <c r="X2666">
        <v>2</v>
      </c>
      <c r="Y2666" t="b">
        <f>IF(MOD(X2666,9)=0,N2666,IF(MOD(X2666,6)=0,N2666,IF(MOD(X2666,3)=0,N2666)))</f>
        <v>0</v>
      </c>
      <c r="Z2666" t="b">
        <f>IF(MOD(X2666,9)=0,O2666,IF(MOD(X2666,6)=0,O2666,IF(MOD(X2666,3)=0,O2666)))</f>
        <v>0</v>
      </c>
    </row>
    <row r="2667" spans="1:26">
      <c r="A2667" s="4" t="s">
        <v>2763</v>
      </c>
      <c r="B2667" s="3">
        <f>主线辅助!B2663</f>
        <v>127285269</v>
      </c>
      <c r="C2667" s="3">
        <v>8</v>
      </c>
      <c r="D2667" s="3">
        <v>116</v>
      </c>
      <c r="E2667" s="3">
        <v>3</v>
      </c>
      <c r="F2667" s="25">
        <f t="shared" si="123"/>
        <v>7964178</v>
      </c>
      <c r="G2667" s="25">
        <v>7242092</v>
      </c>
      <c r="H2667" s="26">
        <f>ROUND((F2667/4*5.5+F2667*2.7+F2667/4*10*1)*2,0)*C2667</f>
        <v>837831528</v>
      </c>
      <c r="I2667" s="26">
        <f t="shared" si="124"/>
        <v>761868080</v>
      </c>
      <c r="J2667" s="26"/>
      <c r="K2667" s="35">
        <f>MAX(G2667-MAX(G$5:G2666),0)</f>
        <v>0</v>
      </c>
      <c r="L2667" s="35">
        <f>MAX(G$5:G2667)</f>
        <v>7262501</v>
      </c>
      <c r="M2667" s="3">
        <v>0.8</v>
      </c>
      <c r="N2667" s="38">
        <f>INT(B2667*0.2)</f>
        <v>25457053</v>
      </c>
      <c r="O2667" s="38">
        <f t="shared" si="125"/>
        <v>3026041</v>
      </c>
      <c r="P2667">
        <f>INT(L2667*2.5)</f>
        <v>18156252</v>
      </c>
      <c r="Q2667">
        <f>INT(L2667/4)</f>
        <v>1815625</v>
      </c>
      <c r="W2667" s="4" t="s">
        <v>8378</v>
      </c>
      <c r="X2667">
        <v>3</v>
      </c>
      <c r="Y2667">
        <f>IF(MOD(X2667,9)=0,N2667,IF(MOD(X2667,6)=0,N2667,IF(MOD(X2667,3)=0,N2667)))</f>
        <v>25457053</v>
      </c>
      <c r="Z2667">
        <f>IF(MOD(X2667,9)=0,O2667,IF(MOD(X2667,6)=0,O2667,IF(MOD(X2667,3)=0,O2667)))</f>
        <v>3026041</v>
      </c>
    </row>
    <row r="2668" spans="1:26">
      <c r="A2668" s="4" t="s">
        <v>2764</v>
      </c>
      <c r="B2668" s="3">
        <f>主线辅助!B2664</f>
        <v>127350174</v>
      </c>
      <c r="C2668" s="3">
        <v>8</v>
      </c>
      <c r="D2668" s="3">
        <v>116</v>
      </c>
      <c r="E2668" s="3">
        <v>3</v>
      </c>
      <c r="F2668" s="25">
        <f t="shared" si="123"/>
        <v>7968239</v>
      </c>
      <c r="G2668" s="25">
        <v>7245785</v>
      </c>
      <c r="H2668" s="26">
        <f>ROUND((F2668/4*5.5+F2668*2.7+F2668/4*10*1)*2,0)*C2668</f>
        <v>838258744</v>
      </c>
      <c r="I2668" s="26">
        <f t="shared" si="124"/>
        <v>762256584</v>
      </c>
      <c r="J2668" s="26"/>
      <c r="K2668" s="35">
        <f>MAX(G2668-MAX(G$5:G2667),0)</f>
        <v>0</v>
      </c>
      <c r="L2668" s="35">
        <f>MAX(G$5:G2668)</f>
        <v>7262501</v>
      </c>
      <c r="M2668" s="3">
        <v>0.8</v>
      </c>
      <c r="N2668" s="38">
        <f>INT(B2668*0.2)</f>
        <v>25470034</v>
      </c>
      <c r="O2668" s="38">
        <f t="shared" si="125"/>
        <v>3026041</v>
      </c>
      <c r="P2668">
        <f>INT(L2668*2.5)</f>
        <v>18156252</v>
      </c>
      <c r="Q2668">
        <f>INT(L2668/4)</f>
        <v>1815625</v>
      </c>
      <c r="W2668" s="4" t="s">
        <v>8378</v>
      </c>
      <c r="X2668">
        <v>4</v>
      </c>
      <c r="Y2668" t="b">
        <f>IF(MOD(X2668,9)=0,N2668,IF(MOD(X2668,6)=0,N2668,IF(MOD(X2668,3)=0,N2668)))</f>
        <v>0</v>
      </c>
      <c r="Z2668" t="b">
        <f>IF(MOD(X2668,9)=0,O2668,IF(MOD(X2668,6)=0,O2668,IF(MOD(X2668,3)=0,O2668)))</f>
        <v>0</v>
      </c>
    </row>
    <row r="2669" spans="1:26">
      <c r="A2669" s="4" t="s">
        <v>2765</v>
      </c>
      <c r="B2669" s="3">
        <f>主线辅助!B2665</f>
        <v>127415083</v>
      </c>
      <c r="C2669" s="3">
        <v>8</v>
      </c>
      <c r="D2669" s="3">
        <v>116</v>
      </c>
      <c r="E2669" s="3">
        <v>3</v>
      </c>
      <c r="F2669" s="25">
        <f t="shared" si="123"/>
        <v>7972300</v>
      </c>
      <c r="G2669" s="25">
        <v>7249478</v>
      </c>
      <c r="H2669" s="26">
        <f>ROUND((F2669/4*5.5+F2669*2.7+F2669/4*10*1)*2,0)*C2669</f>
        <v>838685960</v>
      </c>
      <c r="I2669" s="26">
        <f t="shared" si="124"/>
        <v>762645088</v>
      </c>
      <c r="J2669" s="26"/>
      <c r="K2669" s="35">
        <f>MAX(G2669-MAX(G$5:G2668),0)</f>
        <v>0</v>
      </c>
      <c r="L2669" s="35">
        <f>MAX(G$5:G2669)</f>
        <v>7262501</v>
      </c>
      <c r="M2669" s="3">
        <v>0.8</v>
      </c>
      <c r="N2669" s="38">
        <f>INT(B2669*0.2)</f>
        <v>25483016</v>
      </c>
      <c r="O2669" s="38">
        <f t="shared" si="125"/>
        <v>3026041</v>
      </c>
      <c r="P2669">
        <f>INT(L2669*2.5)</f>
        <v>18156252</v>
      </c>
      <c r="Q2669">
        <f>INT(L2669/4)</f>
        <v>1815625</v>
      </c>
      <c r="W2669" s="4" t="s">
        <v>8378</v>
      </c>
      <c r="X2669">
        <v>5</v>
      </c>
      <c r="Y2669" t="b">
        <f>IF(MOD(X2669,9)=0,N2669,IF(MOD(X2669,6)=0,N2669,IF(MOD(X2669,3)=0,N2669)))</f>
        <v>0</v>
      </c>
      <c r="Z2669" t="b">
        <f>IF(MOD(X2669,9)=0,O2669,IF(MOD(X2669,6)=0,O2669,IF(MOD(X2669,3)=0,O2669)))</f>
        <v>0</v>
      </c>
    </row>
    <row r="2670" spans="1:26">
      <c r="A2670" s="4" t="s">
        <v>2766</v>
      </c>
      <c r="B2670" s="3">
        <f>主线辅助!B2666</f>
        <v>127553628</v>
      </c>
      <c r="C2670" s="3">
        <v>8</v>
      </c>
      <c r="D2670" s="3">
        <v>116</v>
      </c>
      <c r="E2670" s="3">
        <v>3</v>
      </c>
      <c r="F2670" s="25">
        <f t="shared" si="123"/>
        <v>7980969</v>
      </c>
      <c r="G2670" s="25">
        <v>7257361</v>
      </c>
      <c r="H2670" s="26">
        <f>ROUND((F2670/4*5.5+F2670*2.7+F2670/4*10*1)*2,0)*C2670</f>
        <v>839597936</v>
      </c>
      <c r="I2670" s="26">
        <f t="shared" si="124"/>
        <v>763474376</v>
      </c>
      <c r="J2670" s="26"/>
      <c r="K2670" s="35">
        <f>MAX(G2670-MAX(G$5:G2669),0)</f>
        <v>0</v>
      </c>
      <c r="L2670" s="35">
        <f>MAX(G$5:G2670)</f>
        <v>7262501</v>
      </c>
      <c r="M2670" s="3">
        <v>0.8</v>
      </c>
      <c r="N2670" s="38">
        <f>INT(B2670*0.2)</f>
        <v>25510725</v>
      </c>
      <c r="O2670" s="38">
        <f t="shared" si="125"/>
        <v>3026041</v>
      </c>
      <c r="P2670">
        <f>INT(L2670*2.5)</f>
        <v>18156252</v>
      </c>
      <c r="Q2670">
        <f>INT(L2670/4)</f>
        <v>1815625</v>
      </c>
      <c r="W2670" s="4" t="s">
        <v>8378</v>
      </c>
      <c r="X2670">
        <v>6</v>
      </c>
      <c r="Y2670">
        <f>IF(MOD(X2670,9)=0,N2670,IF(MOD(X2670,6)=0,N2670,IF(MOD(X2670,3)=0,N2670)))</f>
        <v>25510725</v>
      </c>
      <c r="Z2670">
        <f>IF(MOD(X2670,9)=0,O2670,IF(MOD(X2670,6)=0,O2670,IF(MOD(X2670,3)=0,O2670)))</f>
        <v>3026041</v>
      </c>
    </row>
    <row r="2671" spans="1:26">
      <c r="A2671" s="4" t="s">
        <v>2767</v>
      </c>
      <c r="B2671" s="3">
        <f>主线辅助!B2667</f>
        <v>127618600</v>
      </c>
      <c r="C2671" s="3">
        <v>8</v>
      </c>
      <c r="D2671" s="3">
        <v>116</v>
      </c>
      <c r="E2671" s="3">
        <v>3</v>
      </c>
      <c r="F2671" s="25">
        <f t="shared" si="123"/>
        <v>7985034</v>
      </c>
      <c r="G2671" s="25">
        <v>7261058</v>
      </c>
      <c r="H2671" s="26">
        <f>ROUND((F2671/4*5.5+F2671*2.7+F2671/4*10*1)*2,0)*C2671</f>
        <v>840025576</v>
      </c>
      <c r="I2671" s="26">
        <f t="shared" si="124"/>
        <v>763863304</v>
      </c>
      <c r="J2671" s="26"/>
      <c r="K2671" s="35">
        <f>MAX(G2671-MAX(G$5:G2670),0)</f>
        <v>0</v>
      </c>
      <c r="L2671" s="35">
        <f>MAX(G$5:G2671)</f>
        <v>7262501</v>
      </c>
      <c r="M2671" s="3">
        <v>0.8</v>
      </c>
      <c r="N2671" s="38">
        <f>INT(B2671*0.2)</f>
        <v>25523720</v>
      </c>
      <c r="O2671" s="38">
        <f t="shared" si="125"/>
        <v>3026041</v>
      </c>
      <c r="P2671">
        <f>INT(L2671*2.5)</f>
        <v>18156252</v>
      </c>
      <c r="Q2671">
        <f>INT(L2671/4)</f>
        <v>1815625</v>
      </c>
      <c r="W2671" s="4" t="s">
        <v>8378</v>
      </c>
      <c r="X2671">
        <v>7</v>
      </c>
      <c r="Y2671" t="b">
        <f>IF(MOD(X2671,9)=0,N2671,IF(MOD(X2671,6)=0,N2671,IF(MOD(X2671,3)=0,N2671)))</f>
        <v>0</v>
      </c>
      <c r="Z2671" t="b">
        <f>IF(MOD(X2671,9)=0,O2671,IF(MOD(X2671,6)=0,O2671,IF(MOD(X2671,3)=0,O2671)))</f>
        <v>0</v>
      </c>
    </row>
    <row r="2672" spans="1:26">
      <c r="A2672" s="4" t="s">
        <v>2768</v>
      </c>
      <c r="B2672" s="3">
        <f>主线辅助!B2668</f>
        <v>127683575</v>
      </c>
      <c r="C2672" s="3">
        <v>8</v>
      </c>
      <c r="D2672" s="3">
        <v>116</v>
      </c>
      <c r="E2672" s="3">
        <v>3</v>
      </c>
      <c r="F2672" s="25">
        <f t="shared" si="123"/>
        <v>7989100</v>
      </c>
      <c r="G2672" s="25">
        <v>7264755</v>
      </c>
      <c r="H2672" s="26">
        <f>ROUND((F2672/4*5.5+F2672*2.7+F2672/4*10*1)*2,0)*C2672</f>
        <v>840453320</v>
      </c>
      <c r="I2672" s="26">
        <f t="shared" si="124"/>
        <v>764252224</v>
      </c>
      <c r="J2672" s="26"/>
      <c r="K2672" s="35">
        <f>MAX(G2672-MAX(G$5:G2671),0)</f>
        <v>2254</v>
      </c>
      <c r="L2672" s="35">
        <f>MAX(G$5:G2672)</f>
        <v>7264755</v>
      </c>
      <c r="M2672" s="3">
        <v>0.8</v>
      </c>
      <c r="N2672" s="38">
        <f>INT(B2672*0.2)</f>
        <v>25536715</v>
      </c>
      <c r="O2672" s="38">
        <f t="shared" si="125"/>
        <v>3026980</v>
      </c>
      <c r="P2672">
        <f>INT(L2672*2.5)</f>
        <v>18161887</v>
      </c>
      <c r="Q2672">
        <f>INT(L2672/4)</f>
        <v>1816188</v>
      </c>
      <c r="W2672" s="4" t="s">
        <v>8378</v>
      </c>
      <c r="X2672">
        <v>8</v>
      </c>
      <c r="Y2672" t="b">
        <f>IF(MOD(X2672,9)=0,N2672,IF(MOD(X2672,6)=0,N2672,IF(MOD(X2672,3)=0,N2672)))</f>
        <v>0</v>
      </c>
      <c r="Z2672" t="b">
        <f>IF(MOD(X2672,9)=0,O2672,IF(MOD(X2672,6)=0,O2672,IF(MOD(X2672,3)=0,O2672)))</f>
        <v>0</v>
      </c>
    </row>
    <row r="2673" spans="1:26">
      <c r="A2673" s="4" t="s">
        <v>2769</v>
      </c>
      <c r="B2673" s="3">
        <f>主线辅助!B2669</f>
        <v>127822344</v>
      </c>
      <c r="C2673" s="3">
        <v>8</v>
      </c>
      <c r="D2673" s="3">
        <v>116</v>
      </c>
      <c r="E2673" s="3">
        <v>3</v>
      </c>
      <c r="F2673" s="25">
        <f t="shared" si="123"/>
        <v>7997782</v>
      </c>
      <c r="G2673" s="25">
        <v>7272650</v>
      </c>
      <c r="H2673" s="26">
        <f>ROUND((F2673/4*5.5+F2673*2.7+F2673/4*10*1)*2,0)*C2673</f>
        <v>841366664</v>
      </c>
      <c r="I2673" s="26">
        <f t="shared" si="124"/>
        <v>765082784</v>
      </c>
      <c r="J2673" s="26"/>
      <c r="K2673" s="35">
        <f>MAX(G2673-MAX(G$5:G2672),0)</f>
        <v>7895</v>
      </c>
      <c r="L2673" s="35">
        <f>MAX(G$5:G2673)</f>
        <v>7272650</v>
      </c>
      <c r="M2673" s="3">
        <v>0.8</v>
      </c>
      <c r="N2673" s="38">
        <f>INT(B2673*0.2)</f>
        <v>25564468</v>
      </c>
      <c r="O2673" s="38">
        <f t="shared" si="125"/>
        <v>3030270</v>
      </c>
      <c r="P2673">
        <f>INT(L2673*2.5)</f>
        <v>18181625</v>
      </c>
      <c r="Q2673">
        <f>INT(L2673/4)</f>
        <v>1818162</v>
      </c>
      <c r="W2673" s="4" t="s">
        <v>8378</v>
      </c>
      <c r="X2673">
        <v>9</v>
      </c>
      <c r="Y2673">
        <f>IF(MOD(X2673,9)=0,N2673,IF(MOD(X2673,6)=0,N2673,IF(MOD(X2673,3)=0,N2673)))</f>
        <v>25564468</v>
      </c>
      <c r="Z2673">
        <f>IF(MOD(X2673,9)=0,O2673,IF(MOD(X2673,6)=0,O2673,IF(MOD(X2673,3)=0,O2673)))</f>
        <v>3030270</v>
      </c>
    </row>
    <row r="2674" spans="1:26">
      <c r="A2674" s="4" t="s">
        <v>539</v>
      </c>
      <c r="B2674" s="3">
        <f>主线辅助!B2670</f>
        <v>127887389</v>
      </c>
      <c r="C2674" s="3">
        <v>8</v>
      </c>
      <c r="D2674" s="3">
        <v>116</v>
      </c>
      <c r="E2674" s="3">
        <v>3</v>
      </c>
      <c r="F2674" s="25">
        <f t="shared" si="123"/>
        <v>8001852</v>
      </c>
      <c r="G2674" s="25">
        <v>7276351</v>
      </c>
      <c r="H2674" s="26">
        <f>ROUND((F2674/4*5.5+F2674*2.7+F2674/4*10*1)*2,0)*C2674</f>
        <v>841794832</v>
      </c>
      <c r="I2674" s="26">
        <f t="shared" si="124"/>
        <v>765472128</v>
      </c>
      <c r="J2674" s="26"/>
      <c r="K2674" s="35">
        <f>MAX(G2674-MAX(G$5:G2673),0)</f>
        <v>3701</v>
      </c>
      <c r="L2674" s="35">
        <f>MAX(G$5:G2674)</f>
        <v>7276351</v>
      </c>
      <c r="M2674" s="3">
        <v>0.8</v>
      </c>
      <c r="N2674" s="38">
        <f>INT(B2674*0.2)</f>
        <v>25577477</v>
      </c>
      <c r="O2674" s="38">
        <f t="shared" si="125"/>
        <v>3031812</v>
      </c>
      <c r="P2674">
        <f>INT(L2674*2.5)</f>
        <v>18190877</v>
      </c>
      <c r="Q2674">
        <f>INT(L2674/4)</f>
        <v>1819087</v>
      </c>
      <c r="W2674" s="4" t="s">
        <v>8378</v>
      </c>
      <c r="X2674">
        <v>10</v>
      </c>
      <c r="Y2674" t="b">
        <f>IF(MOD(X2674,9)=0,N2674,IF(MOD(X2674,6)=0,N2674,IF(MOD(X2674,3)=0,N2674)))</f>
        <v>0</v>
      </c>
      <c r="Z2674" t="b">
        <f>IF(MOD(X2674,9)=0,O2674,IF(MOD(X2674,6)=0,O2674,IF(MOD(X2674,3)=0,O2674)))</f>
        <v>0</v>
      </c>
    </row>
    <row r="2675" spans="1:26">
      <c r="A2675" s="4" t="s">
        <v>2770</v>
      </c>
      <c r="B2675" s="3">
        <f>主线辅助!B2671</f>
        <v>128309365</v>
      </c>
      <c r="C2675" s="3">
        <v>8</v>
      </c>
      <c r="D2675" s="3">
        <v>116</v>
      </c>
      <c r="E2675" s="3">
        <v>3</v>
      </c>
      <c r="F2675" s="25">
        <f t="shared" si="123"/>
        <v>8028255</v>
      </c>
      <c r="G2675" s="25">
        <v>7300360</v>
      </c>
      <c r="H2675" s="26">
        <f>ROUND((F2675/4*5.5+F2675*2.7+F2675/4*10*1)*2,0)*C2675</f>
        <v>844572424</v>
      </c>
      <c r="I2675" s="26">
        <f t="shared" si="124"/>
        <v>767997872</v>
      </c>
      <c r="J2675" s="26"/>
      <c r="K2675" s="35">
        <f>MAX(G2675-MAX(G$5:G2674),0)</f>
        <v>24009</v>
      </c>
      <c r="L2675" s="35">
        <f>MAX(G$5:G2675)</f>
        <v>7300360</v>
      </c>
      <c r="M2675" s="3">
        <v>0.8</v>
      </c>
      <c r="N2675" s="38">
        <f>INT(B2675*0.2)</f>
        <v>25661873</v>
      </c>
      <c r="O2675" s="38">
        <f t="shared" si="125"/>
        <v>3041816</v>
      </c>
      <c r="P2675">
        <f>INT(L2675*2.5)</f>
        <v>18250900</v>
      </c>
      <c r="Q2675">
        <f>INT(L2675/4)</f>
        <v>1825090</v>
      </c>
      <c r="W2675" s="4" t="s">
        <v>8379</v>
      </c>
      <c r="X2675">
        <v>1</v>
      </c>
      <c r="Y2675" t="b">
        <f>IF(MOD(X2675,9)=0,N2675,IF(MOD(X2675,6)=0,N2675,IF(MOD(X2675,3)=0,N2675)))</f>
        <v>0</v>
      </c>
      <c r="Z2675" t="b">
        <f>IF(MOD(X2675,9)=0,O2675,IF(MOD(X2675,6)=0,O2675,IF(MOD(X2675,3)=0,O2675)))</f>
        <v>0</v>
      </c>
    </row>
    <row r="2676" spans="1:26">
      <c r="A2676" s="4" t="s">
        <v>2771</v>
      </c>
      <c r="B2676" s="3">
        <f>主线辅助!B2672</f>
        <v>128374479</v>
      </c>
      <c r="C2676" s="3">
        <v>8</v>
      </c>
      <c r="D2676" s="3">
        <v>116</v>
      </c>
      <c r="E2676" s="3">
        <v>3</v>
      </c>
      <c r="F2676" s="25">
        <f t="shared" si="123"/>
        <v>8032329</v>
      </c>
      <c r="G2676" s="25">
        <v>7304065</v>
      </c>
      <c r="H2676" s="26">
        <f>ROUND((F2676/4*5.5+F2676*2.7+F2676/4*10*1)*2,0)*C2676</f>
        <v>845001008</v>
      </c>
      <c r="I2676" s="26">
        <f t="shared" si="124"/>
        <v>768387640</v>
      </c>
      <c r="J2676" s="26"/>
      <c r="K2676" s="35">
        <f>MAX(G2676-MAX(G$5:G2675),0)</f>
        <v>3705</v>
      </c>
      <c r="L2676" s="35">
        <f>MAX(G$5:G2676)</f>
        <v>7304065</v>
      </c>
      <c r="M2676" s="3">
        <v>0.8</v>
      </c>
      <c r="N2676" s="38">
        <f>INT(B2676*0.2)</f>
        <v>25674895</v>
      </c>
      <c r="O2676" s="38">
        <f t="shared" si="125"/>
        <v>3043360</v>
      </c>
      <c r="P2676">
        <f>INT(L2676*2.5)</f>
        <v>18260162</v>
      </c>
      <c r="Q2676">
        <f>INT(L2676/4)</f>
        <v>1826016</v>
      </c>
      <c r="W2676" s="4" t="s">
        <v>8379</v>
      </c>
      <c r="X2676">
        <v>2</v>
      </c>
      <c r="Y2676" t="b">
        <f>IF(MOD(X2676,9)=0,N2676,IF(MOD(X2676,6)=0,N2676,IF(MOD(X2676,3)=0,N2676)))</f>
        <v>0</v>
      </c>
      <c r="Z2676" t="b">
        <f>IF(MOD(X2676,9)=0,O2676,IF(MOD(X2676,6)=0,O2676,IF(MOD(X2676,3)=0,O2676)))</f>
        <v>0</v>
      </c>
    </row>
    <row r="2677" spans="1:26">
      <c r="A2677" s="4" t="s">
        <v>2772</v>
      </c>
      <c r="B2677" s="3">
        <f>主线辅助!B2673</f>
        <v>128513582</v>
      </c>
      <c r="C2677" s="3">
        <v>8</v>
      </c>
      <c r="D2677" s="3">
        <v>116</v>
      </c>
      <c r="E2677" s="3">
        <v>3</v>
      </c>
      <c r="F2677" s="25">
        <f t="shared" si="123"/>
        <v>8041033</v>
      </c>
      <c r="G2677" s="25">
        <v>7311979</v>
      </c>
      <c r="H2677" s="26">
        <f>ROUND((F2677/4*5.5+F2677*2.7+F2677/4*10*1)*2,0)*C2677</f>
        <v>845916672</v>
      </c>
      <c r="I2677" s="26">
        <f t="shared" si="124"/>
        <v>769220192</v>
      </c>
      <c r="J2677" s="26"/>
      <c r="K2677" s="35">
        <f>MAX(G2677-MAX(G$5:G2676),0)</f>
        <v>7914</v>
      </c>
      <c r="L2677" s="35">
        <f>MAX(G$5:G2677)</f>
        <v>7311979</v>
      </c>
      <c r="M2677" s="3">
        <v>0.8</v>
      </c>
      <c r="N2677" s="38">
        <f>INT(B2677*0.2)</f>
        <v>25702716</v>
      </c>
      <c r="O2677" s="38">
        <f t="shared" si="125"/>
        <v>3046657</v>
      </c>
      <c r="P2677">
        <f>INT(L2677*2.5)</f>
        <v>18279947</v>
      </c>
      <c r="Q2677">
        <f>INT(L2677/4)</f>
        <v>1827994</v>
      </c>
      <c r="W2677" s="4" t="s">
        <v>8379</v>
      </c>
      <c r="X2677">
        <v>3</v>
      </c>
      <c r="Y2677">
        <f>IF(MOD(X2677,9)=0,N2677,IF(MOD(X2677,6)=0,N2677,IF(MOD(X2677,3)=0,N2677)))</f>
        <v>25702716</v>
      </c>
      <c r="Z2677">
        <f>IF(MOD(X2677,9)=0,O2677,IF(MOD(X2677,6)=0,O2677,IF(MOD(X2677,3)=0,O2677)))</f>
        <v>3046657</v>
      </c>
    </row>
    <row r="2678" spans="1:26">
      <c r="A2678" s="4" t="s">
        <v>2773</v>
      </c>
      <c r="B2678" s="3">
        <f>主线辅助!B2674</f>
        <v>128578753</v>
      </c>
      <c r="C2678" s="3">
        <v>8</v>
      </c>
      <c r="D2678" s="3">
        <v>116</v>
      </c>
      <c r="E2678" s="3">
        <v>3</v>
      </c>
      <c r="F2678" s="25">
        <f t="shared" si="123"/>
        <v>8045111</v>
      </c>
      <c r="G2678" s="25">
        <v>7315687</v>
      </c>
      <c r="H2678" s="26">
        <f>ROUND((F2678/4*5.5+F2678*2.7+F2678/4*10*1)*2,0)*C2678</f>
        <v>846345680</v>
      </c>
      <c r="I2678" s="26">
        <f t="shared" si="124"/>
        <v>769610272</v>
      </c>
      <c r="J2678" s="26"/>
      <c r="K2678" s="35">
        <f>MAX(G2678-MAX(G$5:G2677),0)</f>
        <v>3708</v>
      </c>
      <c r="L2678" s="35">
        <f>MAX(G$5:G2678)</f>
        <v>7315687</v>
      </c>
      <c r="M2678" s="3">
        <v>0.8</v>
      </c>
      <c r="N2678" s="38">
        <f>INT(B2678*0.2)</f>
        <v>25715750</v>
      </c>
      <c r="O2678" s="38">
        <f t="shared" si="125"/>
        <v>3048202</v>
      </c>
      <c r="P2678">
        <f>INT(L2678*2.5)</f>
        <v>18289217</v>
      </c>
      <c r="Q2678">
        <f>INT(L2678/4)</f>
        <v>1828921</v>
      </c>
      <c r="W2678" s="4" t="s">
        <v>8379</v>
      </c>
      <c r="X2678">
        <v>4</v>
      </c>
      <c r="Y2678" t="b">
        <f>IF(MOD(X2678,9)=0,N2678,IF(MOD(X2678,6)=0,N2678,IF(MOD(X2678,3)=0,N2678)))</f>
        <v>0</v>
      </c>
      <c r="Z2678" t="b">
        <f>IF(MOD(X2678,9)=0,O2678,IF(MOD(X2678,6)=0,O2678,IF(MOD(X2678,3)=0,O2678)))</f>
        <v>0</v>
      </c>
    </row>
    <row r="2679" spans="1:26">
      <c r="A2679" s="4" t="s">
        <v>2774</v>
      </c>
      <c r="B2679" s="3">
        <f>主线辅助!B2675</f>
        <v>128643933</v>
      </c>
      <c r="C2679" s="3">
        <v>8</v>
      </c>
      <c r="D2679" s="3">
        <v>116</v>
      </c>
      <c r="E2679" s="3">
        <v>3</v>
      </c>
      <c r="F2679" s="25">
        <f t="shared" si="123"/>
        <v>8049189</v>
      </c>
      <c r="G2679" s="25">
        <v>7319396</v>
      </c>
      <c r="H2679" s="26">
        <f>ROUND((F2679/4*5.5+F2679*2.7+F2679/4*10*1)*2,0)*C2679</f>
        <v>846774680</v>
      </c>
      <c r="I2679" s="26">
        <f t="shared" si="124"/>
        <v>770000456</v>
      </c>
      <c r="J2679" s="26"/>
      <c r="K2679" s="35">
        <f>MAX(G2679-MAX(G$5:G2678),0)</f>
        <v>3709</v>
      </c>
      <c r="L2679" s="35">
        <f>MAX(G$5:G2679)</f>
        <v>7319396</v>
      </c>
      <c r="M2679" s="3">
        <v>0.8</v>
      </c>
      <c r="N2679" s="38">
        <f>INT(B2679*0.2)</f>
        <v>25728786</v>
      </c>
      <c r="O2679" s="38">
        <f t="shared" si="125"/>
        <v>3049748</v>
      </c>
      <c r="P2679">
        <f>INT(L2679*2.5)</f>
        <v>18298490</v>
      </c>
      <c r="Q2679">
        <f>INT(L2679/4)</f>
        <v>1829849</v>
      </c>
      <c r="W2679" s="4" t="s">
        <v>8379</v>
      </c>
      <c r="X2679">
        <v>5</v>
      </c>
      <c r="Y2679" t="b">
        <f>IF(MOD(X2679,9)=0,N2679,IF(MOD(X2679,6)=0,N2679,IF(MOD(X2679,3)=0,N2679)))</f>
        <v>0</v>
      </c>
      <c r="Z2679" t="b">
        <f>IF(MOD(X2679,9)=0,O2679,IF(MOD(X2679,6)=0,O2679,IF(MOD(X2679,3)=0,O2679)))</f>
        <v>0</v>
      </c>
    </row>
    <row r="2680" spans="1:26">
      <c r="A2680" s="4" t="s">
        <v>2775</v>
      </c>
      <c r="B2680" s="3">
        <f>主线辅助!B2676</f>
        <v>128783257</v>
      </c>
      <c r="C2680" s="3">
        <v>8</v>
      </c>
      <c r="D2680" s="3">
        <v>116</v>
      </c>
      <c r="E2680" s="3">
        <v>3</v>
      </c>
      <c r="F2680" s="25">
        <f t="shared" si="123"/>
        <v>8057906</v>
      </c>
      <c r="G2680" s="25">
        <v>7327323</v>
      </c>
      <c r="H2680" s="26">
        <f>ROUND((F2680/4*5.5+F2680*2.7+F2680/4*10*1)*2,0)*C2680</f>
        <v>847691712</v>
      </c>
      <c r="I2680" s="26">
        <f t="shared" si="124"/>
        <v>770834376</v>
      </c>
      <c r="J2680" s="26"/>
      <c r="K2680" s="35">
        <f>MAX(G2680-MAX(G$5:G2679),0)</f>
        <v>7927</v>
      </c>
      <c r="L2680" s="35">
        <f>MAX(G$5:G2680)</f>
        <v>7327323</v>
      </c>
      <c r="M2680" s="3">
        <v>0.8</v>
      </c>
      <c r="N2680" s="38">
        <f>INT(B2680*0.2)</f>
        <v>25756651</v>
      </c>
      <c r="O2680" s="38">
        <f t="shared" si="125"/>
        <v>3053050</v>
      </c>
      <c r="P2680">
        <f>INT(L2680*2.5)</f>
        <v>18318307</v>
      </c>
      <c r="Q2680">
        <f>INT(L2680/4)</f>
        <v>1831830</v>
      </c>
      <c r="W2680" s="4" t="s">
        <v>8379</v>
      </c>
      <c r="X2680">
        <v>6</v>
      </c>
      <c r="Y2680">
        <f>IF(MOD(X2680,9)=0,N2680,IF(MOD(X2680,6)=0,N2680,IF(MOD(X2680,3)=0,N2680)))</f>
        <v>25756651</v>
      </c>
      <c r="Z2680">
        <f>IF(MOD(X2680,9)=0,O2680,IF(MOD(X2680,6)=0,O2680,IF(MOD(X2680,3)=0,O2680)))</f>
        <v>3053050</v>
      </c>
    </row>
    <row r="2681" spans="1:26">
      <c r="A2681" s="4" t="s">
        <v>2776</v>
      </c>
      <c r="B2681" s="3">
        <f>主线辅助!B2677</f>
        <v>128848504</v>
      </c>
      <c r="C2681" s="3">
        <v>8</v>
      </c>
      <c r="D2681" s="3">
        <v>116</v>
      </c>
      <c r="E2681" s="3">
        <v>3</v>
      </c>
      <c r="F2681" s="25">
        <f t="shared" si="123"/>
        <v>8061989</v>
      </c>
      <c r="G2681" s="25">
        <v>7331035</v>
      </c>
      <c r="H2681" s="26">
        <f>ROUND((F2681/4*5.5+F2681*2.7+F2681/4*10*1)*2,0)*C2681</f>
        <v>848121240</v>
      </c>
      <c r="I2681" s="26">
        <f t="shared" si="124"/>
        <v>771224880</v>
      </c>
      <c r="J2681" s="26"/>
      <c r="K2681" s="35">
        <f>MAX(G2681-MAX(G$5:G2680),0)</f>
        <v>3712</v>
      </c>
      <c r="L2681" s="35">
        <f>MAX(G$5:G2681)</f>
        <v>7331035</v>
      </c>
      <c r="M2681" s="3">
        <v>0.8</v>
      </c>
      <c r="N2681" s="38">
        <f>INT(B2681*0.2)</f>
        <v>25769700</v>
      </c>
      <c r="O2681" s="38">
        <f t="shared" si="125"/>
        <v>3054597</v>
      </c>
      <c r="P2681">
        <f>INT(L2681*2.5)</f>
        <v>18327587</v>
      </c>
      <c r="Q2681">
        <f>INT(L2681/4)</f>
        <v>1832758</v>
      </c>
      <c r="W2681" s="4" t="s">
        <v>8379</v>
      </c>
      <c r="X2681">
        <v>7</v>
      </c>
      <c r="Y2681" t="b">
        <f>IF(MOD(X2681,9)=0,N2681,IF(MOD(X2681,6)=0,N2681,IF(MOD(X2681,3)=0,N2681)))</f>
        <v>0</v>
      </c>
      <c r="Z2681" t="b">
        <f>IF(MOD(X2681,9)=0,O2681,IF(MOD(X2681,6)=0,O2681,IF(MOD(X2681,3)=0,O2681)))</f>
        <v>0</v>
      </c>
    </row>
    <row r="2682" spans="1:26">
      <c r="A2682" s="4" t="s">
        <v>2777</v>
      </c>
      <c r="B2682" s="3">
        <f>主线辅助!B2678</f>
        <v>128913758</v>
      </c>
      <c r="C2682" s="3">
        <v>8</v>
      </c>
      <c r="D2682" s="3">
        <v>116</v>
      </c>
      <c r="E2682" s="3">
        <v>3</v>
      </c>
      <c r="F2682" s="25">
        <f t="shared" si="123"/>
        <v>8066072</v>
      </c>
      <c r="G2682" s="25">
        <v>7334748</v>
      </c>
      <c r="H2682" s="26">
        <f>ROUND((F2682/4*5.5+F2682*2.7+F2682/4*10*1)*2,0)*C2682</f>
        <v>848550776</v>
      </c>
      <c r="I2682" s="26">
        <f t="shared" si="124"/>
        <v>771615488</v>
      </c>
      <c r="J2682" s="26"/>
      <c r="K2682" s="35">
        <f>MAX(G2682-MAX(G$5:G2681),0)</f>
        <v>3713</v>
      </c>
      <c r="L2682" s="35">
        <f>MAX(G$5:G2682)</f>
        <v>7334748</v>
      </c>
      <c r="M2682" s="3">
        <v>0.8</v>
      </c>
      <c r="N2682" s="38">
        <f>INT(B2682*0.2)</f>
        <v>25782751</v>
      </c>
      <c r="O2682" s="38">
        <f t="shared" si="125"/>
        <v>3056145</v>
      </c>
      <c r="P2682">
        <f>INT(L2682*2.5)</f>
        <v>18336870</v>
      </c>
      <c r="Q2682">
        <f>INT(L2682/4)</f>
        <v>1833687</v>
      </c>
      <c r="W2682" s="4" t="s">
        <v>8379</v>
      </c>
      <c r="X2682">
        <v>8</v>
      </c>
      <c r="Y2682" t="b">
        <f>IF(MOD(X2682,9)=0,N2682,IF(MOD(X2682,6)=0,N2682,IF(MOD(X2682,3)=0,N2682)))</f>
        <v>0</v>
      </c>
      <c r="Z2682" t="b">
        <f>IF(MOD(X2682,9)=0,O2682,IF(MOD(X2682,6)=0,O2682,IF(MOD(X2682,3)=0,O2682)))</f>
        <v>0</v>
      </c>
    </row>
    <row r="2683" spans="1:26">
      <c r="A2683" s="4" t="s">
        <v>2778</v>
      </c>
      <c r="B2683" s="3">
        <f>主线辅助!B2679</f>
        <v>129053305</v>
      </c>
      <c r="C2683" s="3">
        <v>8</v>
      </c>
      <c r="D2683" s="3">
        <v>116</v>
      </c>
      <c r="E2683" s="3">
        <v>3</v>
      </c>
      <c r="F2683" s="25">
        <f t="shared" si="123"/>
        <v>8074803</v>
      </c>
      <c r="G2683" s="25">
        <v>7342688</v>
      </c>
      <c r="H2683" s="26">
        <f>ROUND((F2683/4*5.5+F2683*2.7+F2683/4*10*1)*2,0)*C2683</f>
        <v>849469272</v>
      </c>
      <c r="I2683" s="26">
        <f t="shared" si="124"/>
        <v>772450776</v>
      </c>
      <c r="J2683" s="26"/>
      <c r="K2683" s="35">
        <f>MAX(G2683-MAX(G$5:G2682),0)</f>
        <v>7940</v>
      </c>
      <c r="L2683" s="35">
        <f>MAX(G$5:G2683)</f>
        <v>7342688</v>
      </c>
      <c r="M2683" s="3">
        <v>0.8</v>
      </c>
      <c r="N2683" s="38">
        <f>INT(B2683*0.2)</f>
        <v>25810661</v>
      </c>
      <c r="O2683" s="38">
        <f t="shared" si="125"/>
        <v>3059453</v>
      </c>
      <c r="P2683">
        <f>INT(L2683*2.5)</f>
        <v>18356720</v>
      </c>
      <c r="Q2683">
        <f>INT(L2683/4)</f>
        <v>1835672</v>
      </c>
      <c r="W2683" s="4" t="s">
        <v>8379</v>
      </c>
      <c r="X2683">
        <v>9</v>
      </c>
      <c r="Y2683">
        <f>IF(MOD(X2683,9)=0,N2683,IF(MOD(X2683,6)=0,N2683,IF(MOD(X2683,3)=0,N2683)))</f>
        <v>25810661</v>
      </c>
      <c r="Z2683">
        <f>IF(MOD(X2683,9)=0,O2683,IF(MOD(X2683,6)=0,O2683,IF(MOD(X2683,3)=0,O2683)))</f>
        <v>3059453</v>
      </c>
    </row>
    <row r="2684" spans="1:26">
      <c r="A2684" s="4" t="s">
        <v>541</v>
      </c>
      <c r="B2684" s="3">
        <f>主线辅助!B2680</f>
        <v>129118618</v>
      </c>
      <c r="C2684" s="3">
        <v>8</v>
      </c>
      <c r="D2684" s="3">
        <v>116</v>
      </c>
      <c r="E2684" s="3">
        <v>3</v>
      </c>
      <c r="F2684" s="25">
        <f t="shared" si="123"/>
        <v>8078890</v>
      </c>
      <c r="G2684" s="25">
        <v>7346404</v>
      </c>
      <c r="H2684" s="26">
        <f>ROUND((F2684/4*5.5+F2684*2.7+F2684/4*10*1)*2,0)*C2684</f>
        <v>849899232</v>
      </c>
      <c r="I2684" s="26">
        <f t="shared" si="124"/>
        <v>772841704</v>
      </c>
      <c r="J2684" s="26"/>
      <c r="K2684" s="35">
        <f>MAX(G2684-MAX(G$5:G2683),0)</f>
        <v>3716</v>
      </c>
      <c r="L2684" s="35">
        <f>MAX(G$5:G2684)</f>
        <v>7346404</v>
      </c>
      <c r="M2684" s="3">
        <v>0.8</v>
      </c>
      <c r="N2684" s="38">
        <f>INT(B2684*0.2)</f>
        <v>25823723</v>
      </c>
      <c r="O2684" s="38">
        <f t="shared" si="125"/>
        <v>3061001</v>
      </c>
      <c r="P2684">
        <f>INT(L2684*2.5)</f>
        <v>18366010</v>
      </c>
      <c r="Q2684">
        <f>INT(L2684/4)</f>
        <v>1836601</v>
      </c>
      <c r="W2684" s="4" t="s">
        <v>8379</v>
      </c>
      <c r="X2684">
        <v>10</v>
      </c>
      <c r="Y2684" t="b">
        <f>IF(MOD(X2684,9)=0,N2684,IF(MOD(X2684,6)=0,N2684,IF(MOD(X2684,3)=0,N2684)))</f>
        <v>0</v>
      </c>
      <c r="Z2684" t="b">
        <f>IF(MOD(X2684,9)=0,O2684,IF(MOD(X2684,6)=0,O2684,IF(MOD(X2684,3)=0,O2684)))</f>
        <v>0</v>
      </c>
    </row>
    <row r="2685" spans="1:26">
      <c r="A2685" s="4" t="s">
        <v>2779</v>
      </c>
      <c r="B2685" s="3">
        <f>主线辅助!B2681</f>
        <v>129542781</v>
      </c>
      <c r="C2685" s="3">
        <v>8</v>
      </c>
      <c r="D2685" s="3">
        <v>116</v>
      </c>
      <c r="E2685" s="3">
        <v>3</v>
      </c>
      <c r="F2685" s="25">
        <f t="shared" si="123"/>
        <v>8105429</v>
      </c>
      <c r="G2685" s="25">
        <v>7370537</v>
      </c>
      <c r="H2685" s="26">
        <f>ROUND((F2685/4*5.5+F2685*2.7+F2685/4*10*1)*2,0)*C2685</f>
        <v>852691128</v>
      </c>
      <c r="I2685" s="26">
        <f t="shared" si="124"/>
        <v>775380496</v>
      </c>
      <c r="J2685" s="26"/>
      <c r="K2685" s="35">
        <f>MAX(G2685-MAX(G$5:G2684),0)</f>
        <v>24133</v>
      </c>
      <c r="L2685" s="35">
        <f>MAX(G$5:G2685)</f>
        <v>7370537</v>
      </c>
      <c r="M2685" s="3">
        <v>0.8</v>
      </c>
      <c r="N2685" s="38">
        <f>INT(B2685*0.2)</f>
        <v>25908556</v>
      </c>
      <c r="O2685" s="38">
        <f t="shared" si="125"/>
        <v>3071056</v>
      </c>
      <c r="P2685">
        <f>INT(L2685*2.5)</f>
        <v>18426342</v>
      </c>
      <c r="Q2685">
        <f>INT(L2685/4)</f>
        <v>1842634</v>
      </c>
      <c r="W2685" s="4" t="s">
        <v>8380</v>
      </c>
      <c r="X2685">
        <v>1</v>
      </c>
      <c r="Y2685" t="b">
        <f>IF(MOD(X2685,9)=0,N2685,IF(MOD(X2685,6)=0,N2685,IF(MOD(X2685,3)=0,N2685)))</f>
        <v>0</v>
      </c>
      <c r="Z2685" t="b">
        <f>IF(MOD(X2685,9)=0,O2685,IF(MOD(X2685,6)=0,O2685,IF(MOD(X2685,3)=0,O2685)))</f>
        <v>0</v>
      </c>
    </row>
    <row r="2686" spans="1:26">
      <c r="A2686" s="4" t="s">
        <v>2780</v>
      </c>
      <c r="B2686" s="3">
        <f>主线辅助!B2682</f>
        <v>129608155</v>
      </c>
      <c r="C2686" s="3">
        <v>8</v>
      </c>
      <c r="D2686" s="3">
        <v>116</v>
      </c>
      <c r="E2686" s="3">
        <v>3</v>
      </c>
      <c r="F2686" s="25">
        <f t="shared" si="123"/>
        <v>8109520</v>
      </c>
      <c r="G2686" s="25">
        <v>7374257</v>
      </c>
      <c r="H2686" s="26">
        <f>ROUND((F2686/4*5.5+F2686*2.7+F2686/4*10*1)*2,0)*C2686</f>
        <v>853121504</v>
      </c>
      <c r="I2686" s="26">
        <f t="shared" si="124"/>
        <v>775771840</v>
      </c>
      <c r="J2686" s="26"/>
      <c r="K2686" s="35">
        <f>MAX(G2686-MAX(G$5:G2685),0)</f>
        <v>3720</v>
      </c>
      <c r="L2686" s="35">
        <f>MAX(G$5:G2686)</f>
        <v>7374257</v>
      </c>
      <c r="M2686" s="3">
        <v>0.8</v>
      </c>
      <c r="N2686" s="38">
        <f>INT(B2686*0.2)</f>
        <v>25921631</v>
      </c>
      <c r="O2686" s="38">
        <f t="shared" si="125"/>
        <v>3072606</v>
      </c>
      <c r="P2686">
        <f>INT(L2686*2.5)</f>
        <v>18435642</v>
      </c>
      <c r="Q2686">
        <f>INT(L2686/4)</f>
        <v>1843564</v>
      </c>
      <c r="W2686" s="4" t="s">
        <v>8380</v>
      </c>
      <c r="X2686">
        <v>2</v>
      </c>
      <c r="Y2686" t="b">
        <f>IF(MOD(X2686,9)=0,N2686,IF(MOD(X2686,6)=0,N2686,IF(MOD(X2686,3)=0,N2686)))</f>
        <v>0</v>
      </c>
      <c r="Z2686" t="b">
        <f>IF(MOD(X2686,9)=0,O2686,IF(MOD(X2686,6)=0,O2686,IF(MOD(X2686,3)=0,O2686)))</f>
        <v>0</v>
      </c>
    </row>
    <row r="2687" spans="1:26">
      <c r="A2687" s="4" t="s">
        <v>2781</v>
      </c>
      <c r="B2687" s="3">
        <f>主线辅助!B2683</f>
        <v>129748026</v>
      </c>
      <c r="C2687" s="3">
        <v>8</v>
      </c>
      <c r="D2687" s="3">
        <v>116</v>
      </c>
      <c r="E2687" s="3">
        <v>3</v>
      </c>
      <c r="F2687" s="25">
        <f t="shared" si="123"/>
        <v>8118271</v>
      </c>
      <c r="G2687" s="25">
        <v>7382215</v>
      </c>
      <c r="H2687" s="26">
        <f>ROUND((F2687/4*5.5+F2687*2.7+F2687/4*10*1)*2,0)*C2687</f>
        <v>854042112</v>
      </c>
      <c r="I2687" s="26">
        <f t="shared" si="124"/>
        <v>776609016</v>
      </c>
      <c r="J2687" s="26"/>
      <c r="K2687" s="35">
        <f>MAX(G2687-MAX(G$5:G2686),0)</f>
        <v>7958</v>
      </c>
      <c r="L2687" s="35">
        <f>MAX(G$5:G2687)</f>
        <v>7382215</v>
      </c>
      <c r="M2687" s="3">
        <v>0.8</v>
      </c>
      <c r="N2687" s="38">
        <f>INT(B2687*0.2)</f>
        <v>25949605</v>
      </c>
      <c r="O2687" s="38">
        <f t="shared" si="125"/>
        <v>3075922</v>
      </c>
      <c r="P2687">
        <f>INT(L2687*2.5)</f>
        <v>18455537</v>
      </c>
      <c r="Q2687">
        <f>INT(L2687/4)</f>
        <v>1845553</v>
      </c>
      <c r="W2687" s="4" t="s">
        <v>8380</v>
      </c>
      <c r="X2687">
        <v>3</v>
      </c>
      <c r="Y2687">
        <f>IF(MOD(X2687,9)=0,N2687,IF(MOD(X2687,6)=0,N2687,IF(MOD(X2687,3)=0,N2687)))</f>
        <v>25949605</v>
      </c>
      <c r="Z2687">
        <f>IF(MOD(X2687,9)=0,O2687,IF(MOD(X2687,6)=0,O2687,IF(MOD(X2687,3)=0,O2687)))</f>
        <v>3075922</v>
      </c>
    </row>
    <row r="2688" spans="1:26">
      <c r="A2688" s="4" t="s">
        <v>2782</v>
      </c>
      <c r="B2688" s="3">
        <f>主线辅助!B2684</f>
        <v>129813466</v>
      </c>
      <c r="C2688" s="3">
        <v>8</v>
      </c>
      <c r="D2688" s="3">
        <v>116</v>
      </c>
      <c r="E2688" s="3">
        <v>3</v>
      </c>
      <c r="F2688" s="25">
        <f t="shared" si="123"/>
        <v>8122366</v>
      </c>
      <c r="G2688" s="25">
        <v>7385938</v>
      </c>
      <c r="H2688" s="26">
        <f>ROUND((F2688/4*5.5+F2688*2.7+F2688/4*10*1)*2,0)*C2688</f>
        <v>854472904</v>
      </c>
      <c r="I2688" s="26">
        <f t="shared" si="124"/>
        <v>777000680</v>
      </c>
      <c r="J2688" s="26"/>
      <c r="K2688" s="35">
        <f>MAX(G2688-MAX(G$5:G2687),0)</f>
        <v>3723</v>
      </c>
      <c r="L2688" s="35">
        <f>MAX(G$5:G2688)</f>
        <v>7385938</v>
      </c>
      <c r="M2688" s="3">
        <v>0.8</v>
      </c>
      <c r="N2688" s="38">
        <f>INT(B2688*0.2)</f>
        <v>25962693</v>
      </c>
      <c r="O2688" s="38">
        <f t="shared" si="125"/>
        <v>3077473</v>
      </c>
      <c r="P2688">
        <f>INT(L2688*2.5)</f>
        <v>18464845</v>
      </c>
      <c r="Q2688">
        <f>INT(L2688/4)</f>
        <v>1846484</v>
      </c>
      <c r="W2688" s="4" t="s">
        <v>8380</v>
      </c>
      <c r="X2688">
        <v>4</v>
      </c>
      <c r="Y2688" t="b">
        <f>IF(MOD(X2688,9)=0,N2688,IF(MOD(X2688,6)=0,N2688,IF(MOD(X2688,3)=0,N2688)))</f>
        <v>0</v>
      </c>
      <c r="Z2688" t="b">
        <f>IF(MOD(X2688,9)=0,O2688,IF(MOD(X2688,6)=0,O2688,IF(MOD(X2688,3)=0,O2688)))</f>
        <v>0</v>
      </c>
    </row>
    <row r="2689" spans="1:26">
      <c r="A2689" s="4" t="s">
        <v>2783</v>
      </c>
      <c r="B2689" s="3">
        <f>主线辅助!B2685</f>
        <v>129878913</v>
      </c>
      <c r="C2689" s="3">
        <v>8</v>
      </c>
      <c r="D2689" s="3">
        <v>116</v>
      </c>
      <c r="E2689" s="3">
        <v>3</v>
      </c>
      <c r="F2689" s="25">
        <f t="shared" si="123"/>
        <v>8126461</v>
      </c>
      <c r="G2689" s="25">
        <v>7389662</v>
      </c>
      <c r="H2689" s="26">
        <f>ROUND((F2689/4*5.5+F2689*2.7+F2689/4*10*1)*2,0)*C2689</f>
        <v>854903696</v>
      </c>
      <c r="I2689" s="26">
        <f t="shared" si="124"/>
        <v>777392440</v>
      </c>
      <c r="J2689" s="26"/>
      <c r="K2689" s="35">
        <f>MAX(G2689-MAX(G$5:G2688),0)</f>
        <v>3724</v>
      </c>
      <c r="L2689" s="35">
        <f>MAX(G$5:G2689)</f>
        <v>7389662</v>
      </c>
      <c r="M2689" s="3">
        <v>0.8</v>
      </c>
      <c r="N2689" s="38">
        <f>INT(B2689*0.2)</f>
        <v>25975782</v>
      </c>
      <c r="O2689" s="38">
        <f t="shared" si="125"/>
        <v>3079025</v>
      </c>
      <c r="P2689">
        <f>INT(L2689*2.5)</f>
        <v>18474155</v>
      </c>
      <c r="Q2689">
        <f>INT(L2689/4)</f>
        <v>1847415</v>
      </c>
      <c r="W2689" s="4" t="s">
        <v>8380</v>
      </c>
      <c r="X2689">
        <v>5</v>
      </c>
      <c r="Y2689" t="b">
        <f>IF(MOD(X2689,9)=0,N2689,IF(MOD(X2689,6)=0,N2689,IF(MOD(X2689,3)=0,N2689)))</f>
        <v>0</v>
      </c>
      <c r="Z2689" t="b">
        <f>IF(MOD(X2689,9)=0,O2689,IF(MOD(X2689,6)=0,O2689,IF(MOD(X2689,3)=0,O2689)))</f>
        <v>0</v>
      </c>
    </row>
    <row r="2690" spans="1:26">
      <c r="A2690" s="4" t="s">
        <v>2784</v>
      </c>
      <c r="B2690" s="3">
        <f>主线辅助!B2686</f>
        <v>130019009</v>
      </c>
      <c r="C2690" s="3">
        <v>8</v>
      </c>
      <c r="D2690" s="3">
        <v>116</v>
      </c>
      <c r="E2690" s="3">
        <v>3</v>
      </c>
      <c r="F2690" s="25">
        <f t="shared" si="123"/>
        <v>8135227</v>
      </c>
      <c r="G2690" s="25">
        <v>7397633</v>
      </c>
      <c r="H2690" s="26">
        <f>ROUND((F2690/4*5.5+F2690*2.7+F2690/4*10*1)*2,0)*C2690</f>
        <v>855825880</v>
      </c>
      <c r="I2690" s="26">
        <f t="shared" si="124"/>
        <v>778230992</v>
      </c>
      <c r="J2690" s="26"/>
      <c r="K2690" s="35">
        <f>MAX(G2690-MAX(G$5:G2689),0)</f>
        <v>7971</v>
      </c>
      <c r="L2690" s="35">
        <f>MAX(G$5:G2690)</f>
        <v>7397633</v>
      </c>
      <c r="M2690" s="3">
        <v>0.8</v>
      </c>
      <c r="N2690" s="38">
        <f>INT(B2690*0.2)</f>
        <v>26003801</v>
      </c>
      <c r="O2690" s="38">
        <f t="shared" si="125"/>
        <v>3082346</v>
      </c>
      <c r="P2690">
        <f>INT(L2690*2.5)</f>
        <v>18494082</v>
      </c>
      <c r="Q2690">
        <f>INT(L2690/4)</f>
        <v>1849408</v>
      </c>
      <c r="W2690" s="4" t="s">
        <v>8380</v>
      </c>
      <c r="X2690">
        <v>6</v>
      </c>
      <c r="Y2690">
        <f>IF(MOD(X2690,9)=0,N2690,IF(MOD(X2690,6)=0,N2690,IF(MOD(X2690,3)=0,N2690)))</f>
        <v>26003801</v>
      </c>
      <c r="Z2690">
        <f>IF(MOD(X2690,9)=0,O2690,IF(MOD(X2690,6)=0,O2690,IF(MOD(X2690,3)=0,O2690)))</f>
        <v>3082346</v>
      </c>
    </row>
    <row r="2691" spans="1:26">
      <c r="A2691" s="4" t="s">
        <v>2785</v>
      </c>
      <c r="B2691" s="3">
        <f>主线辅助!B2687</f>
        <v>130084519</v>
      </c>
      <c r="C2691" s="3">
        <v>8</v>
      </c>
      <c r="D2691" s="3">
        <v>116</v>
      </c>
      <c r="E2691" s="3">
        <v>3</v>
      </c>
      <c r="F2691" s="25">
        <f t="shared" si="123"/>
        <v>8139326</v>
      </c>
      <c r="G2691" s="25">
        <v>7401360</v>
      </c>
      <c r="H2691" s="26">
        <f>ROUND((F2691/4*5.5+F2691*2.7+F2691/4*10*1)*2,0)*C2691</f>
        <v>856257096</v>
      </c>
      <c r="I2691" s="26">
        <f t="shared" si="124"/>
        <v>778623072</v>
      </c>
      <c r="J2691" s="26"/>
      <c r="K2691" s="35">
        <f>MAX(G2691-MAX(G$5:G2690),0)</f>
        <v>3727</v>
      </c>
      <c r="L2691" s="35">
        <f>MAX(G$5:G2691)</f>
        <v>7401360</v>
      </c>
      <c r="M2691" s="3">
        <v>0.8</v>
      </c>
      <c r="N2691" s="38">
        <f>INT(B2691*0.2)</f>
        <v>26016903</v>
      </c>
      <c r="O2691" s="38">
        <f t="shared" si="125"/>
        <v>3083900</v>
      </c>
      <c r="P2691">
        <f>INT(L2691*2.5)</f>
        <v>18503400</v>
      </c>
      <c r="Q2691">
        <f>INT(L2691/4)</f>
        <v>1850340</v>
      </c>
      <c r="W2691" s="4" t="s">
        <v>8380</v>
      </c>
      <c r="X2691">
        <v>7</v>
      </c>
      <c r="Y2691" t="b">
        <f>IF(MOD(X2691,9)=0,N2691,IF(MOD(X2691,6)=0,N2691,IF(MOD(X2691,3)=0,N2691)))</f>
        <v>0</v>
      </c>
      <c r="Z2691" t="b">
        <f>IF(MOD(X2691,9)=0,O2691,IF(MOD(X2691,6)=0,O2691,IF(MOD(X2691,3)=0,O2691)))</f>
        <v>0</v>
      </c>
    </row>
    <row r="2692" spans="1:26">
      <c r="A2692" s="4" t="s">
        <v>2786</v>
      </c>
      <c r="B2692" s="3">
        <f>主线辅助!B2688</f>
        <v>130150032</v>
      </c>
      <c r="C2692" s="3">
        <v>8</v>
      </c>
      <c r="D2692" s="3">
        <v>116</v>
      </c>
      <c r="E2692" s="3">
        <v>3</v>
      </c>
      <c r="F2692" s="25">
        <f t="shared" si="123"/>
        <v>8143425</v>
      </c>
      <c r="G2692" s="25">
        <v>7405087</v>
      </c>
      <c r="H2692" s="26">
        <f>ROUND((F2692/4*5.5+F2692*2.7+F2692/4*10*1)*2,0)*C2692</f>
        <v>856688312</v>
      </c>
      <c r="I2692" s="26">
        <f t="shared" si="124"/>
        <v>779015152</v>
      </c>
      <c r="J2692" s="26"/>
      <c r="K2692" s="35">
        <f>MAX(G2692-MAX(G$5:G2691),0)</f>
        <v>3727</v>
      </c>
      <c r="L2692" s="35">
        <f>MAX(G$5:G2692)</f>
        <v>7405087</v>
      </c>
      <c r="M2692" s="3">
        <v>0.8</v>
      </c>
      <c r="N2692" s="38">
        <f>INT(B2692*0.2)</f>
        <v>26030006</v>
      </c>
      <c r="O2692" s="38">
        <f t="shared" si="125"/>
        <v>3085452</v>
      </c>
      <c r="P2692">
        <f>INT(L2692*2.5)</f>
        <v>18512717</v>
      </c>
      <c r="Q2692">
        <f>INT(L2692/4)</f>
        <v>1851271</v>
      </c>
      <c r="W2692" s="4" t="s">
        <v>8380</v>
      </c>
      <c r="X2692">
        <v>8</v>
      </c>
      <c r="Y2692" t="b">
        <f>IF(MOD(X2692,9)=0,N2692,IF(MOD(X2692,6)=0,N2692,IF(MOD(X2692,3)=0,N2692)))</f>
        <v>0</v>
      </c>
      <c r="Z2692" t="b">
        <f>IF(MOD(X2692,9)=0,O2692,IF(MOD(X2692,6)=0,O2692,IF(MOD(X2692,3)=0,O2692)))</f>
        <v>0</v>
      </c>
    </row>
    <row r="2693" spans="1:26">
      <c r="A2693" s="4" t="s">
        <v>2787</v>
      </c>
      <c r="B2693" s="3">
        <f>主线辅助!B2689</f>
        <v>130290339</v>
      </c>
      <c r="C2693" s="3">
        <v>8</v>
      </c>
      <c r="D2693" s="3">
        <v>116</v>
      </c>
      <c r="E2693" s="3">
        <v>3</v>
      </c>
      <c r="F2693" s="25">
        <f t="shared" si="123"/>
        <v>8152204</v>
      </c>
      <c r="G2693" s="25">
        <v>7413070</v>
      </c>
      <c r="H2693" s="26">
        <f>ROUND((F2693/4*5.5+F2693*2.7+F2693/4*10*1)*2,0)*C2693</f>
        <v>857611864</v>
      </c>
      <c r="I2693" s="26">
        <f t="shared" si="124"/>
        <v>779854968</v>
      </c>
      <c r="J2693" s="26"/>
      <c r="K2693" s="35">
        <f>MAX(G2693-MAX(G$5:G2692),0)</f>
        <v>7983</v>
      </c>
      <c r="L2693" s="35">
        <f>MAX(G$5:G2693)</f>
        <v>7413070</v>
      </c>
      <c r="M2693" s="3">
        <v>0.8</v>
      </c>
      <c r="N2693" s="38">
        <f>INT(B2693*0.2)</f>
        <v>26058067</v>
      </c>
      <c r="O2693" s="38">
        <f t="shared" si="125"/>
        <v>3088778</v>
      </c>
      <c r="P2693">
        <f>INT(L2693*2.5)</f>
        <v>18532675</v>
      </c>
      <c r="Q2693">
        <f>INT(L2693/4)</f>
        <v>1853267</v>
      </c>
      <c r="W2693" s="4" t="s">
        <v>8380</v>
      </c>
      <c r="X2693">
        <v>9</v>
      </c>
      <c r="Y2693">
        <f>IF(MOD(X2693,9)=0,N2693,IF(MOD(X2693,6)=0,N2693,IF(MOD(X2693,3)=0,N2693)))</f>
        <v>26058067</v>
      </c>
      <c r="Z2693">
        <f>IF(MOD(X2693,9)=0,O2693,IF(MOD(X2693,6)=0,O2693,IF(MOD(X2693,3)=0,O2693)))</f>
        <v>3088778</v>
      </c>
    </row>
    <row r="2694" spans="1:26">
      <c r="A2694" s="4" t="s">
        <v>543</v>
      </c>
      <c r="B2694" s="3">
        <f>主线辅助!B2690</f>
        <v>130355915</v>
      </c>
      <c r="C2694" s="3">
        <v>8</v>
      </c>
      <c r="D2694" s="3">
        <v>116</v>
      </c>
      <c r="E2694" s="3">
        <v>3</v>
      </c>
      <c r="F2694" s="25">
        <f t="shared" ref="F2694:F2757" si="126">INT(B2694/(5-1.9)/C2694/(D2694/2.7)*100/1.5)</f>
        <v>8156307</v>
      </c>
      <c r="G2694" s="25">
        <v>7416802</v>
      </c>
      <c r="H2694" s="26">
        <f>ROUND((F2694/4*5.5+F2694*2.7+F2694/4*10*1)*2,0)*C2694</f>
        <v>858043496</v>
      </c>
      <c r="I2694" s="26">
        <f t="shared" ref="I2694:I2757" si="127">ROUND((G2694/4*5.5+G2694*2.7+G2694/4*10*1)*2,0)*C2694</f>
        <v>780247568</v>
      </c>
      <c r="J2694" s="26"/>
      <c r="K2694" s="35">
        <f>MAX(G2694-MAX(G$5:G2693),0)</f>
        <v>3732</v>
      </c>
      <c r="L2694" s="35">
        <f>MAX(G$5:G2694)</f>
        <v>7416802</v>
      </c>
      <c r="M2694" s="3">
        <v>0.8</v>
      </c>
      <c r="N2694" s="38">
        <f>INT(B2694*0.2)</f>
        <v>26071183</v>
      </c>
      <c r="O2694" s="38">
        <f t="shared" ref="O2694:O2757" si="128">INT((P2694/15)+Q2694)</f>
        <v>3090333</v>
      </c>
      <c r="P2694">
        <f>INT(L2694*2.5)</f>
        <v>18542005</v>
      </c>
      <c r="Q2694">
        <f>INT(L2694/4)</f>
        <v>1854200</v>
      </c>
      <c r="W2694" s="4" t="s">
        <v>8380</v>
      </c>
      <c r="X2694">
        <v>10</v>
      </c>
      <c r="Y2694" t="b">
        <f>IF(MOD(X2694,9)=0,N2694,IF(MOD(X2694,6)=0,N2694,IF(MOD(X2694,3)=0,N2694)))</f>
        <v>0</v>
      </c>
      <c r="Z2694" t="b">
        <f>IF(MOD(X2694,9)=0,O2694,IF(MOD(X2694,6)=0,O2694,IF(MOD(X2694,3)=0,O2694)))</f>
        <v>0</v>
      </c>
    </row>
    <row r="2695" spans="1:26">
      <c r="A2695" s="4" t="s">
        <v>2788</v>
      </c>
      <c r="B2695" s="3">
        <f>主线辅助!B2691</f>
        <v>130782244</v>
      </c>
      <c r="C2695" s="3">
        <v>8</v>
      </c>
      <c r="D2695" s="3">
        <v>116</v>
      </c>
      <c r="E2695" s="3">
        <v>3</v>
      </c>
      <c r="F2695" s="25">
        <f t="shared" si="126"/>
        <v>8182982</v>
      </c>
      <c r="G2695" s="25">
        <v>7441058</v>
      </c>
      <c r="H2695" s="26">
        <f>ROUND((F2695/4*5.5+F2695*2.7+F2695/4*10*1)*2,0)*C2695</f>
        <v>860849704</v>
      </c>
      <c r="I2695" s="26">
        <f t="shared" si="127"/>
        <v>782799304</v>
      </c>
      <c r="J2695" s="26"/>
      <c r="K2695" s="35">
        <f>MAX(G2695-MAX(G$5:G2694),0)</f>
        <v>24256</v>
      </c>
      <c r="L2695" s="35">
        <f>MAX(G$5:G2695)</f>
        <v>7441058</v>
      </c>
      <c r="M2695" s="3">
        <v>0.8</v>
      </c>
      <c r="N2695" s="38">
        <f>INT(B2695*0.2)</f>
        <v>26156448</v>
      </c>
      <c r="O2695" s="38">
        <f t="shared" si="128"/>
        <v>3100440</v>
      </c>
      <c r="P2695">
        <f>INT(L2695*2.5)</f>
        <v>18602645</v>
      </c>
      <c r="Q2695">
        <f>INT(L2695/4)</f>
        <v>1860264</v>
      </c>
      <c r="W2695" s="4" t="s">
        <v>8381</v>
      </c>
      <c r="X2695">
        <v>1</v>
      </c>
      <c r="Y2695" t="b">
        <f>IF(MOD(X2695,9)=0,N2695,IF(MOD(X2695,6)=0,N2695,IF(MOD(X2695,3)=0,N2695)))</f>
        <v>0</v>
      </c>
      <c r="Z2695" t="b">
        <f>IF(MOD(X2695,9)=0,O2695,IF(MOD(X2695,6)=0,O2695,IF(MOD(X2695,3)=0,O2695)))</f>
        <v>0</v>
      </c>
    </row>
    <row r="2696" spans="1:26">
      <c r="A2696" s="4" t="s">
        <v>2789</v>
      </c>
      <c r="B2696" s="3">
        <f>主线辅助!B2692</f>
        <v>130847888</v>
      </c>
      <c r="C2696" s="3">
        <v>8</v>
      </c>
      <c r="D2696" s="3">
        <v>116</v>
      </c>
      <c r="E2696" s="3">
        <v>3</v>
      </c>
      <c r="F2696" s="25">
        <f t="shared" si="126"/>
        <v>8187089</v>
      </c>
      <c r="G2696" s="25">
        <v>7444793</v>
      </c>
      <c r="H2696" s="26">
        <f>ROUND((F2696/4*5.5+F2696*2.7+F2696/4*10*1)*2,0)*C2696</f>
        <v>861281760</v>
      </c>
      <c r="I2696" s="26">
        <f t="shared" si="127"/>
        <v>783192224</v>
      </c>
      <c r="J2696" s="26"/>
      <c r="K2696" s="35">
        <f>MAX(G2696-MAX(G$5:G2695),0)</f>
        <v>3735</v>
      </c>
      <c r="L2696" s="35">
        <f>MAX(G$5:G2696)</f>
        <v>7444793</v>
      </c>
      <c r="M2696" s="3">
        <v>0.8</v>
      </c>
      <c r="N2696" s="38">
        <f>INT(B2696*0.2)</f>
        <v>26169577</v>
      </c>
      <c r="O2696" s="38">
        <f t="shared" si="128"/>
        <v>3101996</v>
      </c>
      <c r="P2696">
        <f>INT(L2696*2.5)</f>
        <v>18611982</v>
      </c>
      <c r="Q2696">
        <f>INT(L2696/4)</f>
        <v>1861198</v>
      </c>
      <c r="W2696" s="4" t="s">
        <v>8381</v>
      </c>
      <c r="X2696">
        <v>2</v>
      </c>
      <c r="Y2696" t="b">
        <f>IF(MOD(X2696,9)=0,N2696,IF(MOD(X2696,6)=0,N2696,IF(MOD(X2696,3)=0,N2696)))</f>
        <v>0</v>
      </c>
      <c r="Z2696" t="b">
        <f>IF(MOD(X2696,9)=0,O2696,IF(MOD(X2696,6)=0,O2696,IF(MOD(X2696,3)=0,O2696)))</f>
        <v>0</v>
      </c>
    </row>
    <row r="2697" spans="1:26">
      <c r="A2697" s="4" t="s">
        <v>2790</v>
      </c>
      <c r="B2697" s="3">
        <f>主线辅助!B2693</f>
        <v>130988532</v>
      </c>
      <c r="C2697" s="3">
        <v>8</v>
      </c>
      <c r="D2697" s="3">
        <v>116</v>
      </c>
      <c r="E2697" s="3">
        <v>3</v>
      </c>
      <c r="F2697" s="25">
        <f t="shared" si="126"/>
        <v>8195889</v>
      </c>
      <c r="G2697" s="25">
        <v>7452795</v>
      </c>
      <c r="H2697" s="26">
        <f>ROUND((F2697/4*5.5+F2697*2.7+F2697/4*10*1)*2,0)*C2697</f>
        <v>862207520</v>
      </c>
      <c r="I2697" s="26">
        <f t="shared" si="127"/>
        <v>784034032</v>
      </c>
      <c r="J2697" s="26"/>
      <c r="K2697" s="35">
        <f>MAX(G2697-MAX(G$5:G2696),0)</f>
        <v>8002</v>
      </c>
      <c r="L2697" s="35">
        <f>MAX(G$5:G2697)</f>
        <v>7452795</v>
      </c>
      <c r="M2697" s="3">
        <v>0.8</v>
      </c>
      <c r="N2697" s="38">
        <f>INT(B2697*0.2)</f>
        <v>26197706</v>
      </c>
      <c r="O2697" s="38">
        <f t="shared" si="128"/>
        <v>3105330</v>
      </c>
      <c r="P2697">
        <f>INT(L2697*2.5)</f>
        <v>18631987</v>
      </c>
      <c r="Q2697">
        <f>INT(L2697/4)</f>
        <v>1863198</v>
      </c>
      <c r="W2697" s="4" t="s">
        <v>8381</v>
      </c>
      <c r="X2697">
        <v>3</v>
      </c>
      <c r="Y2697">
        <f>IF(MOD(X2697,9)=0,N2697,IF(MOD(X2697,6)=0,N2697,IF(MOD(X2697,3)=0,N2697)))</f>
        <v>26197706</v>
      </c>
      <c r="Z2697">
        <f>IF(MOD(X2697,9)=0,O2697,IF(MOD(X2697,6)=0,O2697,IF(MOD(X2697,3)=0,O2697)))</f>
        <v>3105330</v>
      </c>
    </row>
    <row r="2698" spans="1:26">
      <c r="A2698" s="4" t="s">
        <v>2791</v>
      </c>
      <c r="B2698" s="3">
        <f>主线辅助!B2694</f>
        <v>131054239</v>
      </c>
      <c r="C2698" s="3">
        <v>8</v>
      </c>
      <c r="D2698" s="3">
        <v>116</v>
      </c>
      <c r="E2698" s="3">
        <v>3</v>
      </c>
      <c r="F2698" s="25">
        <f t="shared" si="126"/>
        <v>8200001</v>
      </c>
      <c r="G2698" s="25">
        <v>7456534</v>
      </c>
      <c r="H2698" s="26">
        <f>ROUND((F2698/4*5.5+F2698*2.7+F2698/4*10*1)*2,0)*C2698</f>
        <v>862640104</v>
      </c>
      <c r="I2698" s="26">
        <f t="shared" si="127"/>
        <v>784427376</v>
      </c>
      <c r="J2698" s="26"/>
      <c r="K2698" s="35">
        <f>MAX(G2698-MAX(G$5:G2697),0)</f>
        <v>3739</v>
      </c>
      <c r="L2698" s="35">
        <f>MAX(G$5:G2698)</f>
        <v>7456534</v>
      </c>
      <c r="M2698" s="3">
        <v>0.8</v>
      </c>
      <c r="N2698" s="38">
        <f>INT(B2698*0.2)</f>
        <v>26210847</v>
      </c>
      <c r="O2698" s="38">
        <f t="shared" si="128"/>
        <v>3106888</v>
      </c>
      <c r="P2698">
        <f>INT(L2698*2.5)</f>
        <v>18641335</v>
      </c>
      <c r="Q2698">
        <f>INT(L2698/4)</f>
        <v>1864133</v>
      </c>
      <c r="W2698" s="4" t="s">
        <v>8381</v>
      </c>
      <c r="X2698">
        <v>4</v>
      </c>
      <c r="Y2698" t="b">
        <f>IF(MOD(X2698,9)=0,N2698,IF(MOD(X2698,6)=0,N2698,IF(MOD(X2698,3)=0,N2698)))</f>
        <v>0</v>
      </c>
      <c r="Z2698" t="b">
        <f>IF(MOD(X2698,9)=0,O2698,IF(MOD(X2698,6)=0,O2698,IF(MOD(X2698,3)=0,O2698)))</f>
        <v>0</v>
      </c>
    </row>
    <row r="2699" spans="1:26">
      <c r="A2699" s="4" t="s">
        <v>2792</v>
      </c>
      <c r="B2699" s="3">
        <f>主线辅助!B2695</f>
        <v>131119952</v>
      </c>
      <c r="C2699" s="3">
        <v>8</v>
      </c>
      <c r="D2699" s="3">
        <v>116</v>
      </c>
      <c r="E2699" s="3">
        <v>3</v>
      </c>
      <c r="F2699" s="25">
        <f t="shared" si="126"/>
        <v>8204112</v>
      </c>
      <c r="G2699" s="25">
        <v>7460273</v>
      </c>
      <c r="H2699" s="26">
        <f>ROUND((F2699/4*5.5+F2699*2.7+F2699/4*10*1)*2,0)*C2699</f>
        <v>863072584</v>
      </c>
      <c r="I2699" s="26">
        <f t="shared" si="127"/>
        <v>784820720</v>
      </c>
      <c r="J2699" s="26"/>
      <c r="K2699" s="35">
        <f>MAX(G2699-MAX(G$5:G2698),0)</f>
        <v>3739</v>
      </c>
      <c r="L2699" s="35">
        <f>MAX(G$5:G2699)</f>
        <v>7460273</v>
      </c>
      <c r="M2699" s="3">
        <v>0.8</v>
      </c>
      <c r="N2699" s="38">
        <f>INT(B2699*0.2)</f>
        <v>26223990</v>
      </c>
      <c r="O2699" s="38">
        <f t="shared" si="128"/>
        <v>3108446</v>
      </c>
      <c r="P2699">
        <f>INT(L2699*2.5)</f>
        <v>18650682</v>
      </c>
      <c r="Q2699">
        <f>INT(L2699/4)</f>
        <v>1865068</v>
      </c>
      <c r="W2699" s="4" t="s">
        <v>8381</v>
      </c>
      <c r="X2699">
        <v>5</v>
      </c>
      <c r="Y2699" t="b">
        <f>IF(MOD(X2699,9)=0,N2699,IF(MOD(X2699,6)=0,N2699,IF(MOD(X2699,3)=0,N2699)))</f>
        <v>0</v>
      </c>
      <c r="Z2699" t="b">
        <f>IF(MOD(X2699,9)=0,O2699,IF(MOD(X2699,6)=0,O2699,IF(MOD(X2699,3)=0,O2699)))</f>
        <v>0</v>
      </c>
    </row>
    <row r="2700" spans="1:26">
      <c r="A2700" s="4" t="s">
        <v>2793</v>
      </c>
      <c r="B2700" s="3">
        <f>主线辅助!B2696</f>
        <v>131260814</v>
      </c>
      <c r="C2700" s="3">
        <v>8</v>
      </c>
      <c r="D2700" s="3">
        <v>116</v>
      </c>
      <c r="E2700" s="3">
        <v>3</v>
      </c>
      <c r="F2700" s="25">
        <f t="shared" si="126"/>
        <v>8212926</v>
      </c>
      <c r="G2700" s="25">
        <v>7468287</v>
      </c>
      <c r="H2700" s="26">
        <f>ROUND((F2700/4*5.5+F2700*2.7+F2700/4*10*1)*2,0)*C2700</f>
        <v>863999816</v>
      </c>
      <c r="I2700" s="26">
        <f t="shared" si="127"/>
        <v>785663792</v>
      </c>
      <c r="J2700" s="26"/>
      <c r="K2700" s="35">
        <f>MAX(G2700-MAX(G$5:G2699),0)</f>
        <v>8014</v>
      </c>
      <c r="L2700" s="35">
        <f>MAX(G$5:G2700)</f>
        <v>7468287</v>
      </c>
      <c r="M2700" s="3">
        <v>0.8</v>
      </c>
      <c r="N2700" s="38">
        <f>INT(B2700*0.2)</f>
        <v>26252162</v>
      </c>
      <c r="O2700" s="38">
        <f t="shared" si="128"/>
        <v>3111785</v>
      </c>
      <c r="P2700">
        <f>INT(L2700*2.5)</f>
        <v>18670717</v>
      </c>
      <c r="Q2700">
        <f>INT(L2700/4)</f>
        <v>1867071</v>
      </c>
      <c r="W2700" s="4" t="s">
        <v>8381</v>
      </c>
      <c r="X2700">
        <v>6</v>
      </c>
      <c r="Y2700">
        <f>IF(MOD(X2700,9)=0,N2700,IF(MOD(X2700,6)=0,N2700,IF(MOD(X2700,3)=0,N2700)))</f>
        <v>26252162</v>
      </c>
      <c r="Z2700">
        <f>IF(MOD(X2700,9)=0,O2700,IF(MOD(X2700,6)=0,O2700,IF(MOD(X2700,3)=0,O2700)))</f>
        <v>3111785</v>
      </c>
    </row>
    <row r="2701" spans="1:26">
      <c r="A2701" s="4" t="s">
        <v>2794</v>
      </c>
      <c r="B2701" s="3">
        <f>主线辅助!B2697</f>
        <v>131326587</v>
      </c>
      <c r="C2701" s="3">
        <v>8</v>
      </c>
      <c r="D2701" s="3">
        <v>116</v>
      </c>
      <c r="E2701" s="3">
        <v>3</v>
      </c>
      <c r="F2701" s="25">
        <f t="shared" si="126"/>
        <v>8217041</v>
      </c>
      <c r="G2701" s="25">
        <v>7472029</v>
      </c>
      <c r="H2701" s="26">
        <f>ROUND((F2701/4*5.5+F2701*2.7+F2701/4*10*1)*2,0)*C2701</f>
        <v>864432712</v>
      </c>
      <c r="I2701" s="26">
        <f t="shared" si="127"/>
        <v>786057448</v>
      </c>
      <c r="J2701" s="26"/>
      <c r="K2701" s="35">
        <f>MAX(G2701-MAX(G$5:G2700),0)</f>
        <v>3742</v>
      </c>
      <c r="L2701" s="35">
        <f>MAX(G$5:G2701)</f>
        <v>7472029</v>
      </c>
      <c r="M2701" s="3">
        <v>0.8</v>
      </c>
      <c r="N2701" s="38">
        <f>INT(B2701*0.2)</f>
        <v>26265317</v>
      </c>
      <c r="O2701" s="38">
        <f t="shared" si="128"/>
        <v>3113345</v>
      </c>
      <c r="P2701">
        <f>INT(L2701*2.5)</f>
        <v>18680072</v>
      </c>
      <c r="Q2701">
        <f>INT(L2701/4)</f>
        <v>1868007</v>
      </c>
      <c r="W2701" s="4" t="s">
        <v>8381</v>
      </c>
      <c r="X2701">
        <v>7</v>
      </c>
      <c r="Y2701" t="b">
        <f>IF(MOD(X2701,9)=0,N2701,IF(MOD(X2701,6)=0,N2701,IF(MOD(X2701,3)=0,N2701)))</f>
        <v>0</v>
      </c>
      <c r="Z2701" t="b">
        <f>IF(MOD(X2701,9)=0,O2701,IF(MOD(X2701,6)=0,O2701,IF(MOD(X2701,3)=0,O2701)))</f>
        <v>0</v>
      </c>
    </row>
    <row r="2702" spans="1:26">
      <c r="A2702" s="4" t="s">
        <v>2795</v>
      </c>
      <c r="B2702" s="3">
        <f>主线辅助!B2698</f>
        <v>131392367</v>
      </c>
      <c r="C2702" s="3">
        <v>8</v>
      </c>
      <c r="D2702" s="3">
        <v>116</v>
      </c>
      <c r="E2702" s="3">
        <v>3</v>
      </c>
      <c r="F2702" s="25">
        <f t="shared" si="126"/>
        <v>8221157</v>
      </c>
      <c r="G2702" s="25">
        <v>7475772</v>
      </c>
      <c r="H2702" s="26">
        <f>ROUND((F2702/4*5.5+F2702*2.7+F2702/4*10*1)*2,0)*C2702</f>
        <v>864865720</v>
      </c>
      <c r="I2702" s="26">
        <f t="shared" si="127"/>
        <v>786451216</v>
      </c>
      <c r="J2702" s="26"/>
      <c r="K2702" s="35">
        <f>MAX(G2702-MAX(G$5:G2701),0)</f>
        <v>3743</v>
      </c>
      <c r="L2702" s="35">
        <f>MAX(G$5:G2702)</f>
        <v>7475772</v>
      </c>
      <c r="M2702" s="3">
        <v>0.8</v>
      </c>
      <c r="N2702" s="38">
        <f>INT(B2702*0.2)</f>
        <v>26278473</v>
      </c>
      <c r="O2702" s="38">
        <f t="shared" si="128"/>
        <v>3114905</v>
      </c>
      <c r="P2702">
        <f>INT(L2702*2.5)</f>
        <v>18689430</v>
      </c>
      <c r="Q2702">
        <f>INT(L2702/4)</f>
        <v>1868943</v>
      </c>
      <c r="W2702" s="4" t="s">
        <v>8381</v>
      </c>
      <c r="X2702">
        <v>8</v>
      </c>
      <c r="Y2702" t="b">
        <f>IF(MOD(X2702,9)=0,N2702,IF(MOD(X2702,6)=0,N2702,IF(MOD(X2702,3)=0,N2702)))</f>
        <v>0</v>
      </c>
      <c r="Z2702" t="b">
        <f>IF(MOD(X2702,9)=0,O2702,IF(MOD(X2702,6)=0,O2702,IF(MOD(X2702,3)=0,O2702)))</f>
        <v>0</v>
      </c>
    </row>
    <row r="2703" spans="1:26">
      <c r="A2703" s="4" t="s">
        <v>2796</v>
      </c>
      <c r="B2703" s="3">
        <f>主线辅助!B2699</f>
        <v>131533447</v>
      </c>
      <c r="C2703" s="3">
        <v>8</v>
      </c>
      <c r="D2703" s="3">
        <v>116</v>
      </c>
      <c r="E2703" s="3">
        <v>3</v>
      </c>
      <c r="F2703" s="25">
        <f t="shared" si="126"/>
        <v>8229984</v>
      </c>
      <c r="G2703" s="25">
        <v>7483799</v>
      </c>
      <c r="H2703" s="26">
        <f>ROUND((F2703/4*5.5+F2703*2.7+F2703/4*10*1)*2,0)*C2703</f>
        <v>865794320</v>
      </c>
      <c r="I2703" s="26">
        <f t="shared" si="127"/>
        <v>787295656</v>
      </c>
      <c r="J2703" s="26"/>
      <c r="K2703" s="35">
        <f>MAX(G2703-MAX(G$5:G2702),0)</f>
        <v>8027</v>
      </c>
      <c r="L2703" s="35">
        <f>MAX(G$5:G2703)</f>
        <v>7483799</v>
      </c>
      <c r="M2703" s="3">
        <v>0.8</v>
      </c>
      <c r="N2703" s="38">
        <f>INT(B2703*0.2)</f>
        <v>26306689</v>
      </c>
      <c r="O2703" s="38">
        <f t="shared" si="128"/>
        <v>3118248</v>
      </c>
      <c r="P2703">
        <f>INT(L2703*2.5)</f>
        <v>18709497</v>
      </c>
      <c r="Q2703">
        <f>INT(L2703/4)</f>
        <v>1870949</v>
      </c>
      <c r="W2703" s="4" t="s">
        <v>8381</v>
      </c>
      <c r="X2703">
        <v>9</v>
      </c>
      <c r="Y2703">
        <f>IF(MOD(X2703,9)=0,N2703,IF(MOD(X2703,6)=0,N2703,IF(MOD(X2703,3)=0,N2703)))</f>
        <v>26306689</v>
      </c>
      <c r="Z2703">
        <f>IF(MOD(X2703,9)=0,O2703,IF(MOD(X2703,6)=0,O2703,IF(MOD(X2703,3)=0,O2703)))</f>
        <v>3118248</v>
      </c>
    </row>
    <row r="2704" spans="1:26">
      <c r="A2704" s="4" t="s">
        <v>545</v>
      </c>
      <c r="B2704" s="3">
        <f>主线辅助!B2700</f>
        <v>131599287</v>
      </c>
      <c r="C2704" s="3">
        <v>8</v>
      </c>
      <c r="D2704" s="3">
        <v>116</v>
      </c>
      <c r="E2704" s="3">
        <v>3</v>
      </c>
      <c r="F2704" s="25">
        <f t="shared" si="126"/>
        <v>8234104</v>
      </c>
      <c r="G2704" s="25">
        <v>7487545</v>
      </c>
      <c r="H2704" s="26">
        <f>ROUND((F2704/4*5.5+F2704*2.7+F2704/4*10*1)*2,0)*C2704</f>
        <v>866227744</v>
      </c>
      <c r="I2704" s="26">
        <f t="shared" si="127"/>
        <v>787689736</v>
      </c>
      <c r="J2704" s="26"/>
      <c r="K2704" s="35">
        <f>MAX(G2704-MAX(G$5:G2703),0)</f>
        <v>3746</v>
      </c>
      <c r="L2704" s="35">
        <f>MAX(G$5:G2704)</f>
        <v>7487545</v>
      </c>
      <c r="M2704" s="3">
        <v>0.8</v>
      </c>
      <c r="N2704" s="38">
        <f>INT(B2704*0.2)</f>
        <v>26319857</v>
      </c>
      <c r="O2704" s="38">
        <f t="shared" si="128"/>
        <v>3119810</v>
      </c>
      <c r="P2704">
        <f>INT(L2704*2.5)</f>
        <v>18718862</v>
      </c>
      <c r="Q2704">
        <f>INT(L2704/4)</f>
        <v>1871886</v>
      </c>
      <c r="W2704" s="4" t="s">
        <v>8381</v>
      </c>
      <c r="X2704">
        <v>10</v>
      </c>
      <c r="Y2704" t="b">
        <f>IF(MOD(X2704,9)=0,N2704,IF(MOD(X2704,6)=0,N2704,IF(MOD(X2704,3)=0,N2704)))</f>
        <v>0</v>
      </c>
      <c r="Z2704" t="b">
        <f>IF(MOD(X2704,9)=0,O2704,IF(MOD(X2704,6)=0,O2704,IF(MOD(X2704,3)=0,O2704)))</f>
        <v>0</v>
      </c>
    </row>
    <row r="2705" spans="1:26">
      <c r="A2705" s="4" t="s">
        <v>2797</v>
      </c>
      <c r="B2705" s="3">
        <f>主线辅助!B2701</f>
        <v>132027781</v>
      </c>
      <c r="C2705" s="3">
        <v>8</v>
      </c>
      <c r="D2705" s="3">
        <v>116</v>
      </c>
      <c r="E2705" s="3">
        <v>3</v>
      </c>
      <c r="F2705" s="25">
        <f t="shared" si="126"/>
        <v>8260915</v>
      </c>
      <c r="G2705" s="25">
        <v>7511925</v>
      </c>
      <c r="H2705" s="26">
        <f>ROUND((F2705/4*5.5+F2705*2.7+F2705/4*10*1)*2,0)*C2705</f>
        <v>869048256</v>
      </c>
      <c r="I2705" s="26">
        <f t="shared" si="127"/>
        <v>790254512</v>
      </c>
      <c r="J2705" s="26"/>
      <c r="K2705" s="35">
        <f>MAX(G2705-MAX(G$5:G2704),0)</f>
        <v>24380</v>
      </c>
      <c r="L2705" s="35">
        <f>MAX(G$5:G2705)</f>
        <v>7511925</v>
      </c>
      <c r="M2705" s="3">
        <v>0.8</v>
      </c>
      <c r="N2705" s="38">
        <f>INT(B2705*0.2)</f>
        <v>26405556</v>
      </c>
      <c r="O2705" s="38">
        <f t="shared" si="128"/>
        <v>3129968</v>
      </c>
      <c r="P2705">
        <f>INT(L2705*2.5)</f>
        <v>18779812</v>
      </c>
      <c r="Q2705">
        <f>INT(L2705/4)</f>
        <v>1877981</v>
      </c>
      <c r="W2705" s="4" t="s">
        <v>8382</v>
      </c>
      <c r="X2705">
        <v>1</v>
      </c>
      <c r="Y2705" t="b">
        <f>IF(MOD(X2705,9)=0,N2705,IF(MOD(X2705,6)=0,N2705,IF(MOD(X2705,3)=0,N2705)))</f>
        <v>0</v>
      </c>
      <c r="Z2705" t="b">
        <f>IF(MOD(X2705,9)=0,O2705,IF(MOD(X2705,6)=0,O2705,IF(MOD(X2705,3)=0,O2705)))</f>
        <v>0</v>
      </c>
    </row>
    <row r="2706" spans="1:26">
      <c r="A2706" s="4" t="s">
        <v>2798</v>
      </c>
      <c r="B2706" s="3">
        <f>主线辅助!B2702</f>
        <v>132093681</v>
      </c>
      <c r="C2706" s="3">
        <v>8</v>
      </c>
      <c r="D2706" s="3">
        <v>116</v>
      </c>
      <c r="E2706" s="3">
        <v>3</v>
      </c>
      <c r="F2706" s="25">
        <f t="shared" si="126"/>
        <v>8265038</v>
      </c>
      <c r="G2706" s="25">
        <v>7515674</v>
      </c>
      <c r="H2706" s="26">
        <f>ROUND((F2706/4*5.5+F2706*2.7+F2706/4*10*1)*2,0)*C2706</f>
        <v>869482000</v>
      </c>
      <c r="I2706" s="26">
        <f t="shared" si="127"/>
        <v>790648904</v>
      </c>
      <c r="J2706" s="26"/>
      <c r="K2706" s="35">
        <f>MAX(G2706-MAX(G$5:G2705),0)</f>
        <v>3749</v>
      </c>
      <c r="L2706" s="35">
        <f>MAX(G$5:G2706)</f>
        <v>7515674</v>
      </c>
      <c r="M2706" s="3">
        <v>0.8</v>
      </c>
      <c r="N2706" s="38">
        <f>INT(B2706*0.2)</f>
        <v>26418736</v>
      </c>
      <c r="O2706" s="38">
        <f t="shared" si="128"/>
        <v>3131530</v>
      </c>
      <c r="P2706">
        <f>INT(L2706*2.5)</f>
        <v>18789185</v>
      </c>
      <c r="Q2706">
        <f>INT(L2706/4)</f>
        <v>1878918</v>
      </c>
      <c r="W2706" s="4" t="s">
        <v>8382</v>
      </c>
      <c r="X2706">
        <v>2</v>
      </c>
      <c r="Y2706" t="b">
        <f>IF(MOD(X2706,9)=0,N2706,IF(MOD(X2706,6)=0,N2706,IF(MOD(X2706,3)=0,N2706)))</f>
        <v>0</v>
      </c>
      <c r="Z2706" t="b">
        <f>IF(MOD(X2706,9)=0,O2706,IF(MOD(X2706,6)=0,O2706,IF(MOD(X2706,3)=0,O2706)))</f>
        <v>0</v>
      </c>
    </row>
    <row r="2707" spans="1:26">
      <c r="A2707" s="4" t="s">
        <v>2799</v>
      </c>
      <c r="B2707" s="3">
        <f>主线辅助!B2703</f>
        <v>132235080</v>
      </c>
      <c r="C2707" s="3">
        <v>8</v>
      </c>
      <c r="D2707" s="3">
        <v>116</v>
      </c>
      <c r="E2707" s="3">
        <v>3</v>
      </c>
      <c r="F2707" s="25">
        <f t="shared" si="126"/>
        <v>8273885</v>
      </c>
      <c r="G2707" s="25">
        <v>7523720</v>
      </c>
      <c r="H2707" s="26">
        <f>ROUND((F2707/4*5.5+F2707*2.7+F2707/4*10*1)*2,0)*C2707</f>
        <v>870412704</v>
      </c>
      <c r="I2707" s="26">
        <f t="shared" si="127"/>
        <v>791495344</v>
      </c>
      <c r="J2707" s="26"/>
      <c r="K2707" s="35">
        <f>MAX(G2707-MAX(G$5:G2706),0)</f>
        <v>8046</v>
      </c>
      <c r="L2707" s="35">
        <f>MAX(G$5:G2707)</f>
        <v>7523720</v>
      </c>
      <c r="M2707" s="3">
        <v>0.8</v>
      </c>
      <c r="N2707" s="38">
        <f>INT(B2707*0.2)</f>
        <v>26447016</v>
      </c>
      <c r="O2707" s="38">
        <f t="shared" si="128"/>
        <v>3134883</v>
      </c>
      <c r="P2707">
        <f>INT(L2707*2.5)</f>
        <v>18809300</v>
      </c>
      <c r="Q2707">
        <f>INT(L2707/4)</f>
        <v>1880930</v>
      </c>
      <c r="W2707" s="4" t="s">
        <v>8382</v>
      </c>
      <c r="X2707">
        <v>3</v>
      </c>
      <c r="Y2707">
        <f>IF(MOD(X2707,9)=0,N2707,IF(MOD(X2707,6)=0,N2707,IF(MOD(X2707,3)=0,N2707)))</f>
        <v>26447016</v>
      </c>
      <c r="Z2707">
        <f>IF(MOD(X2707,9)=0,O2707,IF(MOD(X2707,6)=0,O2707,IF(MOD(X2707,3)=0,O2707)))</f>
        <v>3134883</v>
      </c>
    </row>
    <row r="2708" spans="1:26">
      <c r="A2708" s="4" t="s">
        <v>2800</v>
      </c>
      <c r="B2708" s="3">
        <f>主线辅助!B2704</f>
        <v>132301037</v>
      </c>
      <c r="C2708" s="3">
        <v>8</v>
      </c>
      <c r="D2708" s="3">
        <v>116</v>
      </c>
      <c r="E2708" s="3">
        <v>3</v>
      </c>
      <c r="F2708" s="25">
        <f t="shared" si="126"/>
        <v>8278012</v>
      </c>
      <c r="G2708" s="25">
        <v>7527472</v>
      </c>
      <c r="H2708" s="26">
        <f>ROUND((F2708/4*5.5+F2708*2.7+F2708/4*10*1)*2,0)*C2708</f>
        <v>870846864</v>
      </c>
      <c r="I2708" s="26">
        <f t="shared" si="127"/>
        <v>791890056</v>
      </c>
      <c r="J2708" s="26"/>
      <c r="K2708" s="35">
        <f>MAX(G2708-MAX(G$5:G2707),0)</f>
        <v>3752</v>
      </c>
      <c r="L2708" s="35">
        <f>MAX(G$5:G2708)</f>
        <v>7527472</v>
      </c>
      <c r="M2708" s="3">
        <v>0.8</v>
      </c>
      <c r="N2708" s="38">
        <f>INT(B2708*0.2)</f>
        <v>26460207</v>
      </c>
      <c r="O2708" s="38">
        <f t="shared" si="128"/>
        <v>3136446</v>
      </c>
      <c r="P2708">
        <f>INT(L2708*2.5)</f>
        <v>18818680</v>
      </c>
      <c r="Q2708">
        <f>INT(L2708/4)</f>
        <v>1881868</v>
      </c>
      <c r="W2708" s="4" t="s">
        <v>8382</v>
      </c>
      <c r="X2708">
        <v>4</v>
      </c>
      <c r="Y2708" t="b">
        <f>IF(MOD(X2708,9)=0,N2708,IF(MOD(X2708,6)=0,N2708,IF(MOD(X2708,3)=0,N2708)))</f>
        <v>0</v>
      </c>
      <c r="Z2708" t="b">
        <f>IF(MOD(X2708,9)=0,O2708,IF(MOD(X2708,6)=0,O2708,IF(MOD(X2708,3)=0,O2708)))</f>
        <v>0</v>
      </c>
    </row>
    <row r="2709" spans="1:26">
      <c r="A2709" s="4" t="s">
        <v>2801</v>
      </c>
      <c r="B2709" s="3">
        <f>主线辅助!B2705</f>
        <v>132367001</v>
      </c>
      <c r="C2709" s="3">
        <v>8</v>
      </c>
      <c r="D2709" s="3">
        <v>116</v>
      </c>
      <c r="E2709" s="3">
        <v>3</v>
      </c>
      <c r="F2709" s="25">
        <f t="shared" si="126"/>
        <v>8282139</v>
      </c>
      <c r="G2709" s="25">
        <v>7531225</v>
      </c>
      <c r="H2709" s="26">
        <f>ROUND((F2709/4*5.5+F2709*2.7+F2709/4*10*1)*2,0)*C2709</f>
        <v>871281024</v>
      </c>
      <c r="I2709" s="26">
        <f t="shared" si="127"/>
        <v>792284872</v>
      </c>
      <c r="J2709" s="26"/>
      <c r="K2709" s="35">
        <f>MAX(G2709-MAX(G$5:G2708),0)</f>
        <v>3753</v>
      </c>
      <c r="L2709" s="35">
        <f>MAX(G$5:G2709)</f>
        <v>7531225</v>
      </c>
      <c r="M2709" s="3">
        <v>0.8</v>
      </c>
      <c r="N2709" s="38">
        <f>INT(B2709*0.2)</f>
        <v>26473400</v>
      </c>
      <c r="O2709" s="38">
        <f t="shared" si="128"/>
        <v>3138010</v>
      </c>
      <c r="P2709">
        <f>INT(L2709*2.5)</f>
        <v>18828062</v>
      </c>
      <c r="Q2709">
        <f>INT(L2709/4)</f>
        <v>1882806</v>
      </c>
      <c r="W2709" s="4" t="s">
        <v>8382</v>
      </c>
      <c r="X2709">
        <v>5</v>
      </c>
      <c r="Y2709" t="b">
        <f>IF(MOD(X2709,9)=0,N2709,IF(MOD(X2709,6)=0,N2709,IF(MOD(X2709,3)=0,N2709)))</f>
        <v>0</v>
      </c>
      <c r="Z2709" t="b">
        <f>IF(MOD(X2709,9)=0,O2709,IF(MOD(X2709,6)=0,O2709,IF(MOD(X2709,3)=0,O2709)))</f>
        <v>0</v>
      </c>
    </row>
    <row r="2710" spans="1:26">
      <c r="A2710" s="4" t="s">
        <v>2802</v>
      </c>
      <c r="B2710" s="3">
        <f>主线辅助!B2706</f>
        <v>132508614</v>
      </c>
      <c r="C2710" s="3">
        <v>8</v>
      </c>
      <c r="D2710" s="3">
        <v>116</v>
      </c>
      <c r="E2710" s="3">
        <v>3</v>
      </c>
      <c r="F2710" s="25">
        <f t="shared" si="126"/>
        <v>8291000</v>
      </c>
      <c r="G2710" s="25">
        <v>7539283</v>
      </c>
      <c r="H2710" s="26">
        <f>ROUND((F2710/4*5.5+F2710*2.7+F2710/4*10*1)*2,0)*C2710</f>
        <v>872213200</v>
      </c>
      <c r="I2710" s="26">
        <f t="shared" si="127"/>
        <v>793132568</v>
      </c>
      <c r="J2710" s="26"/>
      <c r="K2710" s="35">
        <f>MAX(G2710-MAX(G$5:G2709),0)</f>
        <v>8058</v>
      </c>
      <c r="L2710" s="35">
        <f>MAX(G$5:G2710)</f>
        <v>7539283</v>
      </c>
      <c r="M2710" s="3">
        <v>0.8</v>
      </c>
      <c r="N2710" s="38">
        <f>INT(B2710*0.2)</f>
        <v>26501722</v>
      </c>
      <c r="O2710" s="38">
        <f t="shared" si="128"/>
        <v>3141367</v>
      </c>
      <c r="P2710">
        <f>INT(L2710*2.5)</f>
        <v>18848207</v>
      </c>
      <c r="Q2710">
        <f>INT(L2710/4)</f>
        <v>1884820</v>
      </c>
      <c r="W2710" s="4" t="s">
        <v>8382</v>
      </c>
      <c r="X2710">
        <v>6</v>
      </c>
      <c r="Y2710">
        <f>IF(MOD(X2710,9)=0,N2710,IF(MOD(X2710,6)=0,N2710,IF(MOD(X2710,3)=0,N2710)))</f>
        <v>26501722</v>
      </c>
      <c r="Z2710">
        <f>IF(MOD(X2710,9)=0,O2710,IF(MOD(X2710,6)=0,O2710,IF(MOD(X2710,3)=0,O2710)))</f>
        <v>3141367</v>
      </c>
    </row>
    <row r="2711" spans="1:26">
      <c r="A2711" s="4" t="s">
        <v>2803</v>
      </c>
      <c r="B2711" s="3">
        <f>主线辅助!B2707</f>
        <v>132574635</v>
      </c>
      <c r="C2711" s="3">
        <v>8</v>
      </c>
      <c r="D2711" s="3">
        <v>116</v>
      </c>
      <c r="E2711" s="3">
        <v>3</v>
      </c>
      <c r="F2711" s="25">
        <f t="shared" si="126"/>
        <v>8295131</v>
      </c>
      <c r="G2711" s="25">
        <v>7543039</v>
      </c>
      <c r="H2711" s="26">
        <f>ROUND((F2711/4*5.5+F2711*2.7+F2711/4*10*1)*2,0)*C2711</f>
        <v>872647784</v>
      </c>
      <c r="I2711" s="26">
        <f t="shared" si="127"/>
        <v>793527704</v>
      </c>
      <c r="J2711" s="26"/>
      <c r="K2711" s="35">
        <f>MAX(G2711-MAX(G$5:G2710),0)</f>
        <v>3756</v>
      </c>
      <c r="L2711" s="35">
        <f>MAX(G$5:G2711)</f>
        <v>7543039</v>
      </c>
      <c r="M2711" s="3">
        <v>0.8</v>
      </c>
      <c r="N2711" s="38">
        <f>INT(B2711*0.2)</f>
        <v>26514927</v>
      </c>
      <c r="O2711" s="38">
        <f t="shared" si="128"/>
        <v>3142932</v>
      </c>
      <c r="P2711">
        <f>INT(L2711*2.5)</f>
        <v>18857597</v>
      </c>
      <c r="Q2711">
        <f>INT(L2711/4)</f>
        <v>1885759</v>
      </c>
      <c r="W2711" s="4" t="s">
        <v>8382</v>
      </c>
      <c r="X2711">
        <v>7</v>
      </c>
      <c r="Y2711" t="b">
        <f>IF(MOD(X2711,9)=0,N2711,IF(MOD(X2711,6)=0,N2711,IF(MOD(X2711,3)=0,N2711)))</f>
        <v>0</v>
      </c>
      <c r="Z2711" t="b">
        <f>IF(MOD(X2711,9)=0,O2711,IF(MOD(X2711,6)=0,O2711,IF(MOD(X2711,3)=0,O2711)))</f>
        <v>0</v>
      </c>
    </row>
    <row r="2712" spans="1:26">
      <c r="A2712" s="4" t="s">
        <v>2804</v>
      </c>
      <c r="B2712" s="3">
        <f>主线辅助!B2708</f>
        <v>132640665</v>
      </c>
      <c r="C2712" s="3">
        <v>8</v>
      </c>
      <c r="D2712" s="3">
        <v>116</v>
      </c>
      <c r="E2712" s="3">
        <v>3</v>
      </c>
      <c r="F2712" s="25">
        <f t="shared" si="126"/>
        <v>8299262</v>
      </c>
      <c r="G2712" s="25">
        <v>7546796</v>
      </c>
      <c r="H2712" s="26">
        <f>ROUND((F2712/4*5.5+F2712*2.7+F2712/4*10*1)*2,0)*C2712</f>
        <v>873082360</v>
      </c>
      <c r="I2712" s="26">
        <f t="shared" si="127"/>
        <v>793922936</v>
      </c>
      <c r="J2712" s="26"/>
      <c r="K2712" s="35">
        <f>MAX(G2712-MAX(G$5:G2711),0)</f>
        <v>3757</v>
      </c>
      <c r="L2712" s="35">
        <f>MAX(G$5:G2712)</f>
        <v>7546796</v>
      </c>
      <c r="M2712" s="3">
        <v>0.8</v>
      </c>
      <c r="N2712" s="38">
        <f>INT(B2712*0.2)</f>
        <v>26528133</v>
      </c>
      <c r="O2712" s="38">
        <f t="shared" si="128"/>
        <v>3144498</v>
      </c>
      <c r="P2712">
        <f>INT(L2712*2.5)</f>
        <v>18866990</v>
      </c>
      <c r="Q2712">
        <f>INT(L2712/4)</f>
        <v>1886699</v>
      </c>
      <c r="W2712" s="4" t="s">
        <v>8382</v>
      </c>
      <c r="X2712">
        <v>8</v>
      </c>
      <c r="Y2712" t="b">
        <f>IF(MOD(X2712,9)=0,N2712,IF(MOD(X2712,6)=0,N2712,IF(MOD(X2712,3)=0,N2712)))</f>
        <v>0</v>
      </c>
      <c r="Z2712" t="b">
        <f>IF(MOD(X2712,9)=0,O2712,IF(MOD(X2712,6)=0,O2712,IF(MOD(X2712,3)=0,O2712)))</f>
        <v>0</v>
      </c>
    </row>
    <row r="2713" spans="1:26">
      <c r="A2713" s="4" t="s">
        <v>2805</v>
      </c>
      <c r="B2713" s="3">
        <f>主线辅助!B2709</f>
        <v>132782503</v>
      </c>
      <c r="C2713" s="3">
        <v>8</v>
      </c>
      <c r="D2713" s="3">
        <v>116</v>
      </c>
      <c r="E2713" s="3">
        <v>3</v>
      </c>
      <c r="F2713" s="25">
        <f t="shared" si="126"/>
        <v>8308137</v>
      </c>
      <c r="G2713" s="25">
        <v>7554866</v>
      </c>
      <c r="H2713" s="26">
        <f>ROUND((F2713/4*5.5+F2713*2.7+F2713/4*10*1)*2,0)*C2713</f>
        <v>874016016</v>
      </c>
      <c r="I2713" s="26">
        <f t="shared" si="127"/>
        <v>794771904</v>
      </c>
      <c r="J2713" s="26"/>
      <c r="K2713" s="35">
        <f>MAX(G2713-MAX(G$5:G2712),0)</f>
        <v>8070</v>
      </c>
      <c r="L2713" s="35">
        <f>MAX(G$5:G2713)</f>
        <v>7554866</v>
      </c>
      <c r="M2713" s="3">
        <v>0.8</v>
      </c>
      <c r="N2713" s="38">
        <f>INT(B2713*0.2)</f>
        <v>26556500</v>
      </c>
      <c r="O2713" s="38">
        <f t="shared" si="128"/>
        <v>3147860</v>
      </c>
      <c r="P2713">
        <f>INT(L2713*2.5)</f>
        <v>18887165</v>
      </c>
      <c r="Q2713">
        <f>INT(L2713/4)</f>
        <v>1888716</v>
      </c>
      <c r="W2713" s="4" t="s">
        <v>8382</v>
      </c>
      <c r="X2713">
        <v>9</v>
      </c>
      <c r="Y2713">
        <f>IF(MOD(X2713,9)=0,N2713,IF(MOD(X2713,6)=0,N2713,IF(MOD(X2713,3)=0,N2713)))</f>
        <v>26556500</v>
      </c>
      <c r="Z2713">
        <f>IF(MOD(X2713,9)=0,O2713,IF(MOD(X2713,6)=0,O2713,IF(MOD(X2713,3)=0,O2713)))</f>
        <v>3147860</v>
      </c>
    </row>
    <row r="2714" spans="1:26">
      <c r="A2714" s="4" t="s">
        <v>547</v>
      </c>
      <c r="B2714" s="3">
        <f>主线辅助!B2710</f>
        <v>132848600</v>
      </c>
      <c r="C2714" s="3">
        <v>8</v>
      </c>
      <c r="D2714" s="3">
        <v>116</v>
      </c>
      <c r="E2714" s="3">
        <v>3</v>
      </c>
      <c r="F2714" s="25">
        <f t="shared" si="126"/>
        <v>8312273</v>
      </c>
      <c r="G2714" s="25">
        <v>7558627</v>
      </c>
      <c r="H2714" s="26">
        <f>ROUND((F2714/4*5.5+F2714*2.7+F2714/4*10*1)*2,0)*C2714</f>
        <v>874451120</v>
      </c>
      <c r="I2714" s="26">
        <f t="shared" si="127"/>
        <v>795167560</v>
      </c>
      <c r="J2714" s="26"/>
      <c r="K2714" s="35">
        <f>MAX(G2714-MAX(G$5:G2713),0)</f>
        <v>3761</v>
      </c>
      <c r="L2714" s="35">
        <f>MAX(G$5:G2714)</f>
        <v>7558627</v>
      </c>
      <c r="M2714" s="3">
        <v>0.8</v>
      </c>
      <c r="N2714" s="38">
        <f>INT(B2714*0.2)</f>
        <v>26569720</v>
      </c>
      <c r="O2714" s="38">
        <f t="shared" si="128"/>
        <v>3149427</v>
      </c>
      <c r="P2714">
        <f>INT(L2714*2.5)</f>
        <v>18896567</v>
      </c>
      <c r="Q2714">
        <f>INT(L2714/4)</f>
        <v>1889656</v>
      </c>
      <c r="W2714" s="4" t="s">
        <v>8382</v>
      </c>
      <c r="X2714">
        <v>10</v>
      </c>
      <c r="Y2714" t="b">
        <f>IF(MOD(X2714,9)=0,N2714,IF(MOD(X2714,6)=0,N2714,IF(MOD(X2714,3)=0,N2714)))</f>
        <v>0</v>
      </c>
      <c r="Z2714" t="b">
        <f>IF(MOD(X2714,9)=0,O2714,IF(MOD(X2714,6)=0,O2714,IF(MOD(X2714,3)=0,O2714)))</f>
        <v>0</v>
      </c>
    </row>
    <row r="2715" spans="1:26">
      <c r="A2715" s="4" t="s">
        <v>2806</v>
      </c>
      <c r="B2715" s="3">
        <f>主线辅助!B2711</f>
        <v>133279219</v>
      </c>
      <c r="C2715" s="3">
        <v>8</v>
      </c>
      <c r="D2715" s="3">
        <v>116</v>
      </c>
      <c r="E2715" s="3">
        <v>3</v>
      </c>
      <c r="F2715" s="25">
        <f t="shared" si="126"/>
        <v>8339216</v>
      </c>
      <c r="G2715" s="25">
        <v>7583127</v>
      </c>
      <c r="H2715" s="26">
        <f>ROUND((F2715/4*5.5+F2715*2.7+F2715/4*10*1)*2,0)*C2715</f>
        <v>877285520</v>
      </c>
      <c r="I2715" s="26">
        <f t="shared" si="127"/>
        <v>797744960</v>
      </c>
      <c r="J2715" s="26"/>
      <c r="K2715" s="35">
        <f>MAX(G2715-MAX(G$5:G2714),0)</f>
        <v>24500</v>
      </c>
      <c r="L2715" s="35">
        <f>MAX(G$5:G2715)</f>
        <v>7583127</v>
      </c>
      <c r="M2715" s="3">
        <v>0.8</v>
      </c>
      <c r="N2715" s="38">
        <f>INT(B2715*0.2)</f>
        <v>26655843</v>
      </c>
      <c r="O2715" s="38">
        <f t="shared" si="128"/>
        <v>3159635</v>
      </c>
      <c r="P2715">
        <f>INT(L2715*2.5)</f>
        <v>18957817</v>
      </c>
      <c r="Q2715">
        <f>INT(L2715/4)</f>
        <v>1895781</v>
      </c>
      <c r="W2715" s="4" t="s">
        <v>8383</v>
      </c>
      <c r="X2715">
        <v>1</v>
      </c>
      <c r="Y2715" t="b">
        <f>IF(MOD(X2715,9)=0,N2715,IF(MOD(X2715,6)=0,N2715,IF(MOD(X2715,3)=0,N2715)))</f>
        <v>0</v>
      </c>
      <c r="Z2715" t="b">
        <f>IF(MOD(X2715,9)=0,O2715,IF(MOD(X2715,6)=0,O2715,IF(MOD(X2715,3)=0,O2715)))</f>
        <v>0</v>
      </c>
    </row>
    <row r="2716" spans="1:26">
      <c r="A2716" s="4" t="s">
        <v>2807</v>
      </c>
      <c r="B2716" s="3">
        <f>主线辅助!B2712</f>
        <v>133345380</v>
      </c>
      <c r="C2716" s="3">
        <v>8</v>
      </c>
      <c r="D2716" s="3">
        <v>116</v>
      </c>
      <c r="E2716" s="3">
        <v>3</v>
      </c>
      <c r="F2716" s="25">
        <f t="shared" si="126"/>
        <v>8343356</v>
      </c>
      <c r="G2716" s="25">
        <v>7586892</v>
      </c>
      <c r="H2716" s="26">
        <f>ROUND((F2716/4*5.5+F2716*2.7+F2716/4*10*1)*2,0)*C2716</f>
        <v>877721048</v>
      </c>
      <c r="I2716" s="26">
        <f t="shared" si="127"/>
        <v>798141040</v>
      </c>
      <c r="J2716" s="26"/>
      <c r="K2716" s="35">
        <f>MAX(G2716-MAX(G$5:G2715),0)</f>
        <v>3765</v>
      </c>
      <c r="L2716" s="35">
        <f>MAX(G$5:G2716)</f>
        <v>7586892</v>
      </c>
      <c r="M2716" s="3">
        <v>0.8</v>
      </c>
      <c r="N2716" s="38">
        <f>INT(B2716*0.2)</f>
        <v>26669076</v>
      </c>
      <c r="O2716" s="38">
        <f t="shared" si="128"/>
        <v>3161205</v>
      </c>
      <c r="P2716">
        <f>INT(L2716*2.5)</f>
        <v>18967230</v>
      </c>
      <c r="Q2716">
        <f>INT(L2716/4)</f>
        <v>1896723</v>
      </c>
      <c r="W2716" s="4" t="s">
        <v>8383</v>
      </c>
      <c r="X2716">
        <v>2</v>
      </c>
      <c r="Y2716" t="b">
        <f>IF(MOD(X2716,9)=0,N2716,IF(MOD(X2716,6)=0,N2716,IF(MOD(X2716,3)=0,N2716)))</f>
        <v>0</v>
      </c>
      <c r="Z2716" t="b">
        <f>IF(MOD(X2716,9)=0,O2716,IF(MOD(X2716,6)=0,O2716,IF(MOD(X2716,3)=0,O2716)))</f>
        <v>0</v>
      </c>
    </row>
    <row r="2717" spans="1:26">
      <c r="A2717" s="4" t="s">
        <v>2808</v>
      </c>
      <c r="B2717" s="3">
        <f>主线辅助!B2713</f>
        <v>133487550</v>
      </c>
      <c r="C2717" s="3">
        <v>8</v>
      </c>
      <c r="D2717" s="3">
        <v>116</v>
      </c>
      <c r="E2717" s="3">
        <v>3</v>
      </c>
      <c r="F2717" s="25">
        <f t="shared" si="126"/>
        <v>8352252</v>
      </c>
      <c r="G2717" s="25">
        <v>7594981</v>
      </c>
      <c r="H2717" s="26">
        <f>ROUND((F2717/4*5.5+F2717*2.7+F2717/4*10*1)*2,0)*C2717</f>
        <v>878656912</v>
      </c>
      <c r="I2717" s="26">
        <f t="shared" si="127"/>
        <v>798992000</v>
      </c>
      <c r="J2717" s="26"/>
      <c r="K2717" s="35">
        <f>MAX(G2717-MAX(G$5:G2716),0)</f>
        <v>8089</v>
      </c>
      <c r="L2717" s="35">
        <f>MAX(G$5:G2717)</f>
        <v>7594981</v>
      </c>
      <c r="M2717" s="3">
        <v>0.8</v>
      </c>
      <c r="N2717" s="38">
        <f>INT(B2717*0.2)</f>
        <v>26697510</v>
      </c>
      <c r="O2717" s="38">
        <f t="shared" si="128"/>
        <v>3164575</v>
      </c>
      <c r="P2717">
        <f>INT(L2717*2.5)</f>
        <v>18987452</v>
      </c>
      <c r="Q2717">
        <f>INT(L2717/4)</f>
        <v>1898745</v>
      </c>
      <c r="W2717" s="4" t="s">
        <v>8383</v>
      </c>
      <c r="X2717">
        <v>3</v>
      </c>
      <c r="Y2717">
        <f>IF(MOD(X2717,9)=0,N2717,IF(MOD(X2717,6)=0,N2717,IF(MOD(X2717,3)=0,N2717)))</f>
        <v>26697510</v>
      </c>
      <c r="Z2717">
        <f>IF(MOD(X2717,9)=0,O2717,IF(MOD(X2717,6)=0,O2717,IF(MOD(X2717,3)=0,O2717)))</f>
        <v>3164575</v>
      </c>
    </row>
    <row r="2718" spans="1:26">
      <c r="A2718" s="4" t="s">
        <v>2809</v>
      </c>
      <c r="B2718" s="3">
        <f>主线辅助!B2714</f>
        <v>133553774</v>
      </c>
      <c r="C2718" s="3">
        <v>8</v>
      </c>
      <c r="D2718" s="3">
        <v>116</v>
      </c>
      <c r="E2718" s="3">
        <v>3</v>
      </c>
      <c r="F2718" s="25">
        <f t="shared" si="126"/>
        <v>8356395</v>
      </c>
      <c r="G2718" s="25">
        <v>7598749</v>
      </c>
      <c r="H2718" s="26">
        <f>ROUND((F2718/4*5.5+F2718*2.7+F2718/4*10*1)*2,0)*C2718</f>
        <v>879092752</v>
      </c>
      <c r="I2718" s="26">
        <f t="shared" si="127"/>
        <v>799388392</v>
      </c>
      <c r="J2718" s="26"/>
      <c r="K2718" s="35">
        <f>MAX(G2718-MAX(G$5:G2717),0)</f>
        <v>3768</v>
      </c>
      <c r="L2718" s="35">
        <f>MAX(G$5:G2718)</f>
        <v>7598749</v>
      </c>
      <c r="M2718" s="3">
        <v>0.8</v>
      </c>
      <c r="N2718" s="38">
        <f>INT(B2718*0.2)</f>
        <v>26710754</v>
      </c>
      <c r="O2718" s="38">
        <f t="shared" si="128"/>
        <v>3166145</v>
      </c>
      <c r="P2718">
        <f>INT(L2718*2.5)</f>
        <v>18996872</v>
      </c>
      <c r="Q2718">
        <f>INT(L2718/4)</f>
        <v>1899687</v>
      </c>
      <c r="W2718" s="4" t="s">
        <v>8383</v>
      </c>
      <c r="X2718">
        <v>4</v>
      </c>
      <c r="Y2718" t="b">
        <f>IF(MOD(X2718,9)=0,N2718,IF(MOD(X2718,6)=0,N2718,IF(MOD(X2718,3)=0,N2718)))</f>
        <v>0</v>
      </c>
      <c r="Z2718" t="b">
        <f>IF(MOD(X2718,9)=0,O2718,IF(MOD(X2718,6)=0,O2718,IF(MOD(X2718,3)=0,O2718)))</f>
        <v>0</v>
      </c>
    </row>
    <row r="2719" spans="1:26">
      <c r="A2719" s="4" t="s">
        <v>2810</v>
      </c>
      <c r="B2719" s="3">
        <f>主线辅助!B2715</f>
        <v>133620005</v>
      </c>
      <c r="C2719" s="3">
        <v>8</v>
      </c>
      <c r="D2719" s="3">
        <v>116</v>
      </c>
      <c r="E2719" s="3">
        <v>3</v>
      </c>
      <c r="F2719" s="25">
        <f t="shared" si="126"/>
        <v>8360539</v>
      </c>
      <c r="G2719" s="25">
        <v>7602517</v>
      </c>
      <c r="H2719" s="26">
        <f>ROUND((F2719/4*5.5+F2719*2.7+F2719/4*10*1)*2,0)*C2719</f>
        <v>879528704</v>
      </c>
      <c r="I2719" s="26">
        <f t="shared" si="127"/>
        <v>799784792</v>
      </c>
      <c r="J2719" s="26"/>
      <c r="K2719" s="35">
        <f>MAX(G2719-MAX(G$5:G2718),0)</f>
        <v>3768</v>
      </c>
      <c r="L2719" s="35">
        <f>MAX(G$5:G2719)</f>
        <v>7602517</v>
      </c>
      <c r="M2719" s="3">
        <v>0.8</v>
      </c>
      <c r="N2719" s="38">
        <f>INT(B2719*0.2)</f>
        <v>26724001</v>
      </c>
      <c r="O2719" s="38">
        <f t="shared" si="128"/>
        <v>3167715</v>
      </c>
      <c r="P2719">
        <f>INT(L2719*2.5)</f>
        <v>19006292</v>
      </c>
      <c r="Q2719">
        <f>INT(L2719/4)</f>
        <v>1900629</v>
      </c>
      <c r="W2719" s="4" t="s">
        <v>8383</v>
      </c>
      <c r="X2719">
        <v>5</v>
      </c>
      <c r="Y2719" t="b">
        <f>IF(MOD(X2719,9)=0,N2719,IF(MOD(X2719,6)=0,N2719,IF(MOD(X2719,3)=0,N2719)))</f>
        <v>0</v>
      </c>
      <c r="Z2719" t="b">
        <f>IF(MOD(X2719,9)=0,O2719,IF(MOD(X2719,6)=0,O2719,IF(MOD(X2719,3)=0,O2719)))</f>
        <v>0</v>
      </c>
    </row>
    <row r="2720" spans="1:26">
      <c r="A2720" s="4" t="s">
        <v>2811</v>
      </c>
      <c r="B2720" s="3">
        <f>主线辅助!B2716</f>
        <v>133762396</v>
      </c>
      <c r="C2720" s="3">
        <v>8</v>
      </c>
      <c r="D2720" s="3">
        <v>116</v>
      </c>
      <c r="E2720" s="3">
        <v>3</v>
      </c>
      <c r="F2720" s="25">
        <f t="shared" si="126"/>
        <v>8369449</v>
      </c>
      <c r="G2720" s="25">
        <v>7610619</v>
      </c>
      <c r="H2720" s="26">
        <f>ROUND((F2720/4*5.5+F2720*2.7+F2720/4*10*1)*2,0)*C2720</f>
        <v>880466032</v>
      </c>
      <c r="I2720" s="26">
        <f t="shared" si="127"/>
        <v>800637120</v>
      </c>
      <c r="J2720" s="26"/>
      <c r="K2720" s="35">
        <f>MAX(G2720-MAX(G$5:G2719),0)</f>
        <v>8102</v>
      </c>
      <c r="L2720" s="35">
        <f>MAX(G$5:G2720)</f>
        <v>7610619</v>
      </c>
      <c r="M2720" s="3">
        <v>0.8</v>
      </c>
      <c r="N2720" s="38">
        <f>INT(B2720*0.2)</f>
        <v>26752479</v>
      </c>
      <c r="O2720" s="38">
        <f t="shared" si="128"/>
        <v>3171090</v>
      </c>
      <c r="P2720">
        <f>INT(L2720*2.5)</f>
        <v>19026547</v>
      </c>
      <c r="Q2720">
        <f>INT(L2720/4)</f>
        <v>1902654</v>
      </c>
      <c r="W2720" s="4" t="s">
        <v>8383</v>
      </c>
      <c r="X2720">
        <v>6</v>
      </c>
      <c r="Y2720">
        <f>IF(MOD(X2720,9)=0,N2720,IF(MOD(X2720,6)=0,N2720,IF(MOD(X2720,3)=0,N2720)))</f>
        <v>26752479</v>
      </c>
      <c r="Z2720">
        <f>IF(MOD(X2720,9)=0,O2720,IF(MOD(X2720,6)=0,O2720,IF(MOD(X2720,3)=0,O2720)))</f>
        <v>3171090</v>
      </c>
    </row>
    <row r="2721" spans="1:26">
      <c r="A2721" s="4" t="s">
        <v>2812</v>
      </c>
      <c r="B2721" s="3">
        <f>主线辅助!B2717</f>
        <v>133828694</v>
      </c>
      <c r="C2721" s="3">
        <v>8</v>
      </c>
      <c r="D2721" s="3">
        <v>116</v>
      </c>
      <c r="E2721" s="3">
        <v>3</v>
      </c>
      <c r="F2721" s="25">
        <f t="shared" si="126"/>
        <v>8373597</v>
      </c>
      <c r="G2721" s="25">
        <v>7614391</v>
      </c>
      <c r="H2721" s="26">
        <f>ROUND((F2721/4*5.5+F2721*2.7+F2721/4*10*1)*2,0)*C2721</f>
        <v>880902408</v>
      </c>
      <c r="I2721" s="26">
        <f t="shared" si="127"/>
        <v>801033936</v>
      </c>
      <c r="J2721" s="26"/>
      <c r="K2721" s="35">
        <f>MAX(G2721-MAX(G$5:G2720),0)</f>
        <v>3772</v>
      </c>
      <c r="L2721" s="35">
        <f>MAX(G$5:G2721)</f>
        <v>7614391</v>
      </c>
      <c r="M2721" s="3">
        <v>0.8</v>
      </c>
      <c r="N2721" s="38">
        <f>INT(B2721*0.2)</f>
        <v>26765738</v>
      </c>
      <c r="O2721" s="38">
        <f t="shared" si="128"/>
        <v>3172662</v>
      </c>
      <c r="P2721">
        <f>INT(L2721*2.5)</f>
        <v>19035977</v>
      </c>
      <c r="Q2721">
        <f>INT(L2721/4)</f>
        <v>1903597</v>
      </c>
      <c r="W2721" s="4" t="s">
        <v>8383</v>
      </c>
      <c r="X2721">
        <v>7</v>
      </c>
      <c r="Y2721" t="b">
        <f>IF(MOD(X2721,9)=0,N2721,IF(MOD(X2721,6)=0,N2721,IF(MOD(X2721,3)=0,N2721)))</f>
        <v>0</v>
      </c>
      <c r="Z2721" t="b">
        <f>IF(MOD(X2721,9)=0,O2721,IF(MOD(X2721,6)=0,O2721,IF(MOD(X2721,3)=0,O2721)))</f>
        <v>0</v>
      </c>
    </row>
    <row r="2722" spans="1:26">
      <c r="A2722" s="4" t="s">
        <v>2813</v>
      </c>
      <c r="B2722" s="3">
        <f>主线辅助!B2718</f>
        <v>133895002</v>
      </c>
      <c r="C2722" s="3">
        <v>8</v>
      </c>
      <c r="D2722" s="3">
        <v>116</v>
      </c>
      <c r="E2722" s="3">
        <v>3</v>
      </c>
      <c r="F2722" s="25">
        <f t="shared" si="126"/>
        <v>8377746</v>
      </c>
      <c r="G2722" s="25">
        <v>7618163</v>
      </c>
      <c r="H2722" s="26">
        <f>ROUND((F2722/4*5.5+F2722*2.7+F2722/4*10*1)*2,0)*C2722</f>
        <v>881338880</v>
      </c>
      <c r="I2722" s="26">
        <f t="shared" si="127"/>
        <v>801430744</v>
      </c>
      <c r="J2722" s="26"/>
      <c r="K2722" s="35">
        <f>MAX(G2722-MAX(G$5:G2721),0)</f>
        <v>3772</v>
      </c>
      <c r="L2722" s="35">
        <f>MAX(G$5:G2722)</f>
        <v>7618163</v>
      </c>
      <c r="M2722" s="3">
        <v>0.8</v>
      </c>
      <c r="N2722" s="38">
        <f>INT(B2722*0.2)</f>
        <v>26779000</v>
      </c>
      <c r="O2722" s="38">
        <f t="shared" si="128"/>
        <v>3174233</v>
      </c>
      <c r="P2722">
        <f>INT(L2722*2.5)</f>
        <v>19045407</v>
      </c>
      <c r="Q2722">
        <f>INT(L2722/4)</f>
        <v>1904540</v>
      </c>
      <c r="W2722" s="4" t="s">
        <v>8383</v>
      </c>
      <c r="X2722">
        <v>8</v>
      </c>
      <c r="Y2722" t="b">
        <f>IF(MOD(X2722,9)=0,N2722,IF(MOD(X2722,6)=0,N2722,IF(MOD(X2722,3)=0,N2722)))</f>
        <v>0</v>
      </c>
      <c r="Z2722" t="b">
        <f>IF(MOD(X2722,9)=0,O2722,IF(MOD(X2722,6)=0,O2722,IF(MOD(X2722,3)=0,O2722)))</f>
        <v>0</v>
      </c>
    </row>
    <row r="2723" spans="1:26">
      <c r="A2723" s="4" t="s">
        <v>2814</v>
      </c>
      <c r="B2723" s="3">
        <f>主线辅助!B2719</f>
        <v>134037621</v>
      </c>
      <c r="C2723" s="3">
        <v>8</v>
      </c>
      <c r="D2723" s="3">
        <v>116</v>
      </c>
      <c r="E2723" s="3">
        <v>3</v>
      </c>
      <c r="F2723" s="25">
        <f t="shared" si="126"/>
        <v>8386669</v>
      </c>
      <c r="G2723" s="25">
        <v>7626278</v>
      </c>
      <c r="H2723" s="26">
        <f>ROUND((F2723/4*5.5+F2723*2.7+F2723/4*10*1)*2,0)*C2723</f>
        <v>882277576</v>
      </c>
      <c r="I2723" s="26">
        <f t="shared" si="127"/>
        <v>802284448</v>
      </c>
      <c r="J2723" s="26"/>
      <c r="K2723" s="35">
        <f>MAX(G2723-MAX(G$5:G2722),0)</f>
        <v>8115</v>
      </c>
      <c r="L2723" s="35">
        <f>MAX(G$5:G2723)</f>
        <v>7626278</v>
      </c>
      <c r="M2723" s="3">
        <v>0.8</v>
      </c>
      <c r="N2723" s="38">
        <f>INT(B2723*0.2)</f>
        <v>26807524</v>
      </c>
      <c r="O2723" s="38">
        <f t="shared" si="128"/>
        <v>3177615</v>
      </c>
      <c r="P2723">
        <f>INT(L2723*2.5)</f>
        <v>19065695</v>
      </c>
      <c r="Q2723">
        <f>INT(L2723/4)</f>
        <v>1906569</v>
      </c>
      <c r="W2723" s="4" t="s">
        <v>8383</v>
      </c>
      <c r="X2723">
        <v>9</v>
      </c>
      <c r="Y2723">
        <f>IF(MOD(X2723,9)=0,N2723,IF(MOD(X2723,6)=0,N2723,IF(MOD(X2723,3)=0,N2723)))</f>
        <v>26807524</v>
      </c>
      <c r="Z2723">
        <f>IF(MOD(X2723,9)=0,O2723,IF(MOD(X2723,6)=0,O2723,IF(MOD(X2723,3)=0,O2723)))</f>
        <v>3177615</v>
      </c>
    </row>
    <row r="2724" spans="1:26">
      <c r="A2724" s="4" t="s">
        <v>549</v>
      </c>
      <c r="B2724" s="3">
        <f>主线辅助!B2720</f>
        <v>134103996</v>
      </c>
      <c r="C2724" s="3">
        <v>8</v>
      </c>
      <c r="D2724" s="3">
        <v>116</v>
      </c>
      <c r="E2724" s="3">
        <v>3</v>
      </c>
      <c r="F2724" s="25">
        <f t="shared" si="126"/>
        <v>8390822</v>
      </c>
      <c r="G2724" s="25">
        <v>7630054</v>
      </c>
      <c r="H2724" s="26">
        <f>ROUND((F2724/4*5.5+F2724*2.7+F2724/4*10*1)*2,0)*C2724</f>
        <v>882714472</v>
      </c>
      <c r="I2724" s="26">
        <f t="shared" si="127"/>
        <v>802681680</v>
      </c>
      <c r="J2724" s="26"/>
      <c r="K2724" s="35">
        <f>MAX(G2724-MAX(G$5:G2723),0)</f>
        <v>3776</v>
      </c>
      <c r="L2724" s="35">
        <f>MAX(G$5:G2724)</f>
        <v>7630054</v>
      </c>
      <c r="M2724" s="3">
        <v>0.8</v>
      </c>
      <c r="N2724" s="38">
        <f>INT(B2724*0.2)</f>
        <v>26820799</v>
      </c>
      <c r="O2724" s="38">
        <f t="shared" si="128"/>
        <v>3179188</v>
      </c>
      <c r="P2724">
        <f>INT(L2724*2.5)</f>
        <v>19075135</v>
      </c>
      <c r="Q2724">
        <f>INT(L2724/4)</f>
        <v>1907513</v>
      </c>
      <c r="W2724" s="4" t="s">
        <v>8383</v>
      </c>
      <c r="X2724">
        <v>10</v>
      </c>
      <c r="Y2724" t="b">
        <f>IF(MOD(X2724,9)=0,N2724,IF(MOD(X2724,6)=0,N2724,IF(MOD(X2724,3)=0,N2724)))</f>
        <v>0</v>
      </c>
      <c r="Z2724" t="b">
        <f>IF(MOD(X2724,9)=0,O2724,IF(MOD(X2724,6)=0,O2724,IF(MOD(X2724,3)=0,O2724)))</f>
        <v>0</v>
      </c>
    </row>
    <row r="2725" spans="1:26">
      <c r="A2725" s="4" t="s">
        <v>2815</v>
      </c>
      <c r="B2725" s="3">
        <f>主线辅助!B2721</f>
        <v>134536814</v>
      </c>
      <c r="C2725" s="3">
        <v>8</v>
      </c>
      <c r="D2725" s="3">
        <v>116</v>
      </c>
      <c r="E2725" s="3">
        <v>3</v>
      </c>
      <c r="F2725" s="25">
        <f t="shared" si="126"/>
        <v>8417904</v>
      </c>
      <c r="G2725" s="25">
        <v>7654680</v>
      </c>
      <c r="H2725" s="26">
        <f>ROUND((F2725/4*5.5+F2725*2.7+F2725/4*10*1)*2,0)*C2725</f>
        <v>885563504</v>
      </c>
      <c r="I2725" s="26">
        <f t="shared" si="127"/>
        <v>805272336</v>
      </c>
      <c r="J2725" s="26"/>
      <c r="K2725" s="35">
        <f>MAX(G2725-MAX(G$5:G2724),0)</f>
        <v>24626</v>
      </c>
      <c r="L2725" s="35">
        <f>MAX(G$5:G2725)</f>
        <v>7654680</v>
      </c>
      <c r="M2725" s="3">
        <v>0.8</v>
      </c>
      <c r="N2725" s="38">
        <f>INT(B2725*0.2)</f>
        <v>26907362</v>
      </c>
      <c r="O2725" s="38">
        <f t="shared" si="128"/>
        <v>3189450</v>
      </c>
      <c r="P2725">
        <f>INT(L2725*2.5)</f>
        <v>19136700</v>
      </c>
      <c r="Q2725">
        <f>INT(L2725/4)</f>
        <v>1913670</v>
      </c>
      <c r="W2725" s="4" t="s">
        <v>8384</v>
      </c>
      <c r="X2725">
        <v>1</v>
      </c>
      <c r="Y2725" t="b">
        <f>IF(MOD(X2725,9)=0,N2725,IF(MOD(X2725,6)=0,N2725,IF(MOD(X2725,3)=0,N2725)))</f>
        <v>0</v>
      </c>
      <c r="Z2725" t="b">
        <f>IF(MOD(X2725,9)=0,O2725,IF(MOD(X2725,6)=0,O2725,IF(MOD(X2725,3)=0,O2725)))</f>
        <v>0</v>
      </c>
    </row>
    <row r="2726" spans="1:26">
      <c r="A2726" s="4" t="s">
        <v>2816</v>
      </c>
      <c r="B2726" s="3">
        <f>主线辅助!B2722</f>
        <v>134603252</v>
      </c>
      <c r="C2726" s="3">
        <v>8</v>
      </c>
      <c r="D2726" s="3">
        <v>116</v>
      </c>
      <c r="E2726" s="3">
        <v>3</v>
      </c>
      <c r="F2726" s="25">
        <f t="shared" si="126"/>
        <v>8422061</v>
      </c>
      <c r="G2726" s="25">
        <v>7658460</v>
      </c>
      <c r="H2726" s="26">
        <f>ROUND((F2726/4*5.5+F2726*2.7+F2726/4*10*1)*2,0)*C2726</f>
        <v>886000816</v>
      </c>
      <c r="I2726" s="26">
        <f t="shared" si="127"/>
        <v>805669992</v>
      </c>
      <c r="J2726" s="26"/>
      <c r="K2726" s="35">
        <f>MAX(G2726-MAX(G$5:G2725),0)</f>
        <v>3780</v>
      </c>
      <c r="L2726" s="35">
        <f>MAX(G$5:G2726)</f>
        <v>7658460</v>
      </c>
      <c r="M2726" s="3">
        <v>0.8</v>
      </c>
      <c r="N2726" s="38">
        <f>INT(B2726*0.2)</f>
        <v>26920650</v>
      </c>
      <c r="O2726" s="38">
        <f t="shared" si="128"/>
        <v>3191025</v>
      </c>
      <c r="P2726">
        <f>INT(L2726*2.5)</f>
        <v>19146150</v>
      </c>
      <c r="Q2726">
        <f>INT(L2726/4)</f>
        <v>1914615</v>
      </c>
      <c r="W2726" s="4" t="s">
        <v>8384</v>
      </c>
      <c r="X2726">
        <v>2</v>
      </c>
      <c r="Y2726" t="b">
        <f>IF(MOD(X2726,9)=0,N2726,IF(MOD(X2726,6)=0,N2726,IF(MOD(X2726,3)=0,N2726)))</f>
        <v>0</v>
      </c>
      <c r="Z2726" t="b">
        <f>IF(MOD(X2726,9)=0,O2726,IF(MOD(X2726,6)=0,O2726,IF(MOD(X2726,3)=0,O2726)))</f>
        <v>0</v>
      </c>
    </row>
    <row r="2727" spans="1:26">
      <c r="A2727" s="4" t="s">
        <v>2817</v>
      </c>
      <c r="B2727" s="3">
        <f>主线辅助!B2723</f>
        <v>134746197</v>
      </c>
      <c r="C2727" s="3">
        <v>8</v>
      </c>
      <c r="D2727" s="3">
        <v>116</v>
      </c>
      <c r="E2727" s="3">
        <v>3</v>
      </c>
      <c r="F2727" s="25">
        <f t="shared" si="126"/>
        <v>8431005</v>
      </c>
      <c r="G2727" s="25">
        <v>7666593</v>
      </c>
      <c r="H2727" s="26">
        <f>ROUND((F2727/4*5.5+F2727*2.7+F2727/4*10*1)*2,0)*C2727</f>
        <v>886941728</v>
      </c>
      <c r="I2727" s="26">
        <f t="shared" si="127"/>
        <v>806525584</v>
      </c>
      <c r="J2727" s="26"/>
      <c r="K2727" s="35">
        <f>MAX(G2727-MAX(G$5:G2726),0)</f>
        <v>8133</v>
      </c>
      <c r="L2727" s="35">
        <f>MAX(G$5:G2727)</f>
        <v>7666593</v>
      </c>
      <c r="M2727" s="3">
        <v>0.8</v>
      </c>
      <c r="N2727" s="38">
        <f>INT(B2727*0.2)</f>
        <v>26949239</v>
      </c>
      <c r="O2727" s="38">
        <f t="shared" si="128"/>
        <v>3194413</v>
      </c>
      <c r="P2727">
        <f>INT(L2727*2.5)</f>
        <v>19166482</v>
      </c>
      <c r="Q2727">
        <f>INT(L2727/4)</f>
        <v>1916648</v>
      </c>
      <c r="W2727" s="4" t="s">
        <v>8384</v>
      </c>
      <c r="X2727">
        <v>3</v>
      </c>
      <c r="Y2727">
        <f>IF(MOD(X2727,9)=0,N2727,IF(MOD(X2727,6)=0,N2727,IF(MOD(X2727,3)=0,N2727)))</f>
        <v>26949239</v>
      </c>
      <c r="Z2727">
        <f>IF(MOD(X2727,9)=0,O2727,IF(MOD(X2727,6)=0,O2727,IF(MOD(X2727,3)=0,O2727)))</f>
        <v>3194413</v>
      </c>
    </row>
    <row r="2728" spans="1:26">
      <c r="A2728" s="4" t="s">
        <v>2818</v>
      </c>
      <c r="B2728" s="3">
        <f>主线辅助!B2724</f>
        <v>134812692</v>
      </c>
      <c r="C2728" s="3">
        <v>8</v>
      </c>
      <c r="D2728" s="3">
        <v>116</v>
      </c>
      <c r="E2728" s="3">
        <v>3</v>
      </c>
      <c r="F2728" s="25">
        <f t="shared" si="126"/>
        <v>8435165</v>
      </c>
      <c r="G2728" s="25">
        <v>7670377</v>
      </c>
      <c r="H2728" s="26">
        <f>ROUND((F2728/4*5.5+F2728*2.7+F2728/4*10*1)*2,0)*C2728</f>
        <v>887379360</v>
      </c>
      <c r="I2728" s="26">
        <f t="shared" si="127"/>
        <v>806923664</v>
      </c>
      <c r="J2728" s="26"/>
      <c r="K2728" s="35">
        <f>MAX(G2728-MAX(G$5:G2727),0)</f>
        <v>3784</v>
      </c>
      <c r="L2728" s="35">
        <f>MAX(G$5:G2728)</f>
        <v>7670377</v>
      </c>
      <c r="M2728" s="3">
        <v>0.8</v>
      </c>
      <c r="N2728" s="38">
        <f>INT(B2728*0.2)</f>
        <v>26962538</v>
      </c>
      <c r="O2728" s="38">
        <f t="shared" si="128"/>
        <v>3195990</v>
      </c>
      <c r="P2728">
        <f>INT(L2728*2.5)</f>
        <v>19175942</v>
      </c>
      <c r="Q2728">
        <f>INT(L2728/4)</f>
        <v>1917594</v>
      </c>
      <c r="W2728" s="4" t="s">
        <v>8384</v>
      </c>
      <c r="X2728">
        <v>4</v>
      </c>
      <c r="Y2728" t="b">
        <f>IF(MOD(X2728,9)=0,N2728,IF(MOD(X2728,6)=0,N2728,IF(MOD(X2728,3)=0,N2728)))</f>
        <v>0</v>
      </c>
      <c r="Z2728" t="b">
        <f>IF(MOD(X2728,9)=0,O2728,IF(MOD(X2728,6)=0,O2728,IF(MOD(X2728,3)=0,O2728)))</f>
        <v>0</v>
      </c>
    </row>
    <row r="2729" spans="1:26">
      <c r="A2729" s="4" t="s">
        <v>2819</v>
      </c>
      <c r="B2729" s="3">
        <f>主线辅助!B2725</f>
        <v>134879198</v>
      </c>
      <c r="C2729" s="3">
        <v>8</v>
      </c>
      <c r="D2729" s="3">
        <v>116</v>
      </c>
      <c r="E2729" s="3">
        <v>3</v>
      </c>
      <c r="F2729" s="25">
        <f t="shared" si="126"/>
        <v>8439326</v>
      </c>
      <c r="G2729" s="25">
        <v>7674161</v>
      </c>
      <c r="H2729" s="26">
        <f>ROUND((F2729/4*5.5+F2729*2.7+F2729/4*10*1)*2,0)*C2729</f>
        <v>887817096</v>
      </c>
      <c r="I2729" s="26">
        <f t="shared" si="127"/>
        <v>807321736</v>
      </c>
      <c r="J2729" s="26"/>
      <c r="K2729" s="35">
        <f>MAX(G2729-MAX(G$5:G2728),0)</f>
        <v>3784</v>
      </c>
      <c r="L2729" s="35">
        <f>MAX(G$5:G2729)</f>
        <v>7674161</v>
      </c>
      <c r="M2729" s="3">
        <v>0.8</v>
      </c>
      <c r="N2729" s="38">
        <f>INT(B2729*0.2)</f>
        <v>26975839</v>
      </c>
      <c r="O2729" s="38">
        <f t="shared" si="128"/>
        <v>3197566</v>
      </c>
      <c r="P2729">
        <f>INT(L2729*2.5)</f>
        <v>19185402</v>
      </c>
      <c r="Q2729">
        <f>INT(L2729/4)</f>
        <v>1918540</v>
      </c>
      <c r="W2729" s="4" t="s">
        <v>8384</v>
      </c>
      <c r="X2729">
        <v>5</v>
      </c>
      <c r="Y2729" t="b">
        <f>IF(MOD(X2729,9)=0,N2729,IF(MOD(X2729,6)=0,N2729,IF(MOD(X2729,3)=0,N2729)))</f>
        <v>0</v>
      </c>
      <c r="Z2729" t="b">
        <f>IF(MOD(X2729,9)=0,O2729,IF(MOD(X2729,6)=0,O2729,IF(MOD(X2729,3)=0,O2729)))</f>
        <v>0</v>
      </c>
    </row>
    <row r="2730" spans="1:26">
      <c r="A2730" s="4" t="s">
        <v>2820</v>
      </c>
      <c r="B2730" s="3">
        <f>主线辅助!B2726</f>
        <v>135022368</v>
      </c>
      <c r="C2730" s="3">
        <v>8</v>
      </c>
      <c r="D2730" s="3">
        <v>116</v>
      </c>
      <c r="E2730" s="3">
        <v>3</v>
      </c>
      <c r="F2730" s="25">
        <f t="shared" si="126"/>
        <v>8448284</v>
      </c>
      <c r="G2730" s="25">
        <v>7682307</v>
      </c>
      <c r="H2730" s="26">
        <f>ROUND((F2730/4*5.5+F2730*2.7+F2730/4*10*1)*2,0)*C2730</f>
        <v>888759480</v>
      </c>
      <c r="I2730" s="26">
        <f t="shared" si="127"/>
        <v>808178696</v>
      </c>
      <c r="J2730" s="26"/>
      <c r="K2730" s="35">
        <f>MAX(G2730-MAX(G$5:G2729),0)</f>
        <v>8146</v>
      </c>
      <c r="L2730" s="35">
        <f>MAX(G$5:G2730)</f>
        <v>7682307</v>
      </c>
      <c r="M2730" s="3">
        <v>0.8</v>
      </c>
      <c r="N2730" s="38">
        <f>INT(B2730*0.2)</f>
        <v>27004473</v>
      </c>
      <c r="O2730" s="38">
        <f t="shared" si="128"/>
        <v>3200960</v>
      </c>
      <c r="P2730">
        <f>INT(L2730*2.5)</f>
        <v>19205767</v>
      </c>
      <c r="Q2730">
        <f>INT(L2730/4)</f>
        <v>1920576</v>
      </c>
      <c r="W2730" s="4" t="s">
        <v>8384</v>
      </c>
      <c r="X2730">
        <v>6</v>
      </c>
      <c r="Y2730">
        <f>IF(MOD(X2730,9)=0,N2730,IF(MOD(X2730,6)=0,N2730,IF(MOD(X2730,3)=0,N2730)))</f>
        <v>27004473</v>
      </c>
      <c r="Z2730">
        <f>IF(MOD(X2730,9)=0,O2730,IF(MOD(X2730,6)=0,O2730,IF(MOD(X2730,3)=0,O2730)))</f>
        <v>3200960</v>
      </c>
    </row>
    <row r="2731" spans="1:26">
      <c r="A2731" s="4" t="s">
        <v>2821</v>
      </c>
      <c r="B2731" s="3">
        <f>主线辅助!B2727</f>
        <v>135088940</v>
      </c>
      <c r="C2731" s="3">
        <v>8</v>
      </c>
      <c r="D2731" s="3">
        <v>116</v>
      </c>
      <c r="E2731" s="3">
        <v>3</v>
      </c>
      <c r="F2731" s="25">
        <f t="shared" si="126"/>
        <v>8452450</v>
      </c>
      <c r="G2731" s="25">
        <v>7686094</v>
      </c>
      <c r="H2731" s="26">
        <f>ROUND((F2731/4*5.5+F2731*2.7+F2731/4*10*1)*2,0)*C2731</f>
        <v>889197744</v>
      </c>
      <c r="I2731" s="26">
        <f t="shared" si="127"/>
        <v>808577088</v>
      </c>
      <c r="J2731" s="26"/>
      <c r="K2731" s="35">
        <f>MAX(G2731-MAX(G$5:G2730),0)</f>
        <v>3787</v>
      </c>
      <c r="L2731" s="35">
        <f>MAX(G$5:G2731)</f>
        <v>7686094</v>
      </c>
      <c r="M2731" s="3">
        <v>0.8</v>
      </c>
      <c r="N2731" s="38">
        <f>INT(B2731*0.2)</f>
        <v>27017788</v>
      </c>
      <c r="O2731" s="38">
        <f t="shared" si="128"/>
        <v>3202538</v>
      </c>
      <c r="P2731">
        <f>INT(L2731*2.5)</f>
        <v>19215235</v>
      </c>
      <c r="Q2731">
        <f>INT(L2731/4)</f>
        <v>1921523</v>
      </c>
      <c r="W2731" s="4" t="s">
        <v>8384</v>
      </c>
      <c r="X2731">
        <v>7</v>
      </c>
      <c r="Y2731" t="b">
        <f>IF(MOD(X2731,9)=0,N2731,IF(MOD(X2731,6)=0,N2731,IF(MOD(X2731,3)=0,N2731)))</f>
        <v>0</v>
      </c>
      <c r="Z2731" t="b">
        <f>IF(MOD(X2731,9)=0,O2731,IF(MOD(X2731,6)=0,O2731,IF(MOD(X2731,3)=0,O2731)))</f>
        <v>0</v>
      </c>
    </row>
    <row r="2732" spans="1:26">
      <c r="A2732" s="4" t="s">
        <v>2822</v>
      </c>
      <c r="B2732" s="3">
        <f>主线辅助!B2728</f>
        <v>135155519</v>
      </c>
      <c r="C2732" s="3">
        <v>8</v>
      </c>
      <c r="D2732" s="3">
        <v>116</v>
      </c>
      <c r="E2732" s="3">
        <v>3</v>
      </c>
      <c r="F2732" s="25">
        <f t="shared" si="126"/>
        <v>8456616</v>
      </c>
      <c r="G2732" s="25">
        <v>7689882</v>
      </c>
      <c r="H2732" s="26">
        <f>ROUND((F2732/4*5.5+F2732*2.7+F2732/4*10*1)*2,0)*C2732</f>
        <v>889636000</v>
      </c>
      <c r="I2732" s="26">
        <f t="shared" si="127"/>
        <v>808975584</v>
      </c>
      <c r="J2732" s="26"/>
      <c r="K2732" s="35">
        <f>MAX(G2732-MAX(G$5:G2731),0)</f>
        <v>3788</v>
      </c>
      <c r="L2732" s="35">
        <f>MAX(G$5:G2732)</f>
        <v>7689882</v>
      </c>
      <c r="M2732" s="3">
        <v>0.8</v>
      </c>
      <c r="N2732" s="38">
        <f>INT(B2732*0.2)</f>
        <v>27031103</v>
      </c>
      <c r="O2732" s="38">
        <f t="shared" si="128"/>
        <v>3204117</v>
      </c>
      <c r="P2732">
        <f>INT(L2732*2.5)</f>
        <v>19224705</v>
      </c>
      <c r="Q2732">
        <f>INT(L2732/4)</f>
        <v>1922470</v>
      </c>
      <c r="W2732" s="4" t="s">
        <v>8384</v>
      </c>
      <c r="X2732">
        <v>8</v>
      </c>
      <c r="Y2732" t="b">
        <f>IF(MOD(X2732,9)=0,N2732,IF(MOD(X2732,6)=0,N2732,IF(MOD(X2732,3)=0,N2732)))</f>
        <v>0</v>
      </c>
      <c r="Z2732" t="b">
        <f>IF(MOD(X2732,9)=0,O2732,IF(MOD(X2732,6)=0,O2732,IF(MOD(X2732,3)=0,O2732)))</f>
        <v>0</v>
      </c>
    </row>
    <row r="2733" spans="1:26">
      <c r="A2733" s="4" t="s">
        <v>2823</v>
      </c>
      <c r="B2733" s="3">
        <f>主线辅助!B2729</f>
        <v>135298907</v>
      </c>
      <c r="C2733" s="3">
        <v>8</v>
      </c>
      <c r="D2733" s="3">
        <v>116</v>
      </c>
      <c r="E2733" s="3">
        <v>3</v>
      </c>
      <c r="F2733" s="25">
        <f t="shared" si="126"/>
        <v>8465587</v>
      </c>
      <c r="G2733" s="25">
        <v>7698041</v>
      </c>
      <c r="H2733" s="26">
        <f>ROUND((F2733/4*5.5+F2733*2.7+F2733/4*10*1)*2,0)*C2733</f>
        <v>890579752</v>
      </c>
      <c r="I2733" s="26">
        <f t="shared" si="127"/>
        <v>809833912</v>
      </c>
      <c r="J2733" s="26"/>
      <c r="K2733" s="35">
        <f>MAX(G2733-MAX(G$5:G2732),0)</f>
        <v>8159</v>
      </c>
      <c r="L2733" s="35">
        <f>MAX(G$5:G2733)</f>
        <v>7698041</v>
      </c>
      <c r="M2733" s="3">
        <v>0.8</v>
      </c>
      <c r="N2733" s="38">
        <f>INT(B2733*0.2)</f>
        <v>27059781</v>
      </c>
      <c r="O2733" s="38">
        <f t="shared" si="128"/>
        <v>3207516</v>
      </c>
      <c r="P2733">
        <f>INT(L2733*2.5)</f>
        <v>19245102</v>
      </c>
      <c r="Q2733">
        <f>INT(L2733/4)</f>
        <v>1924510</v>
      </c>
      <c r="W2733" s="4" t="s">
        <v>8384</v>
      </c>
      <c r="X2733">
        <v>9</v>
      </c>
      <c r="Y2733">
        <f>IF(MOD(X2733,9)=0,N2733,IF(MOD(X2733,6)=0,N2733,IF(MOD(X2733,3)=0,N2733)))</f>
        <v>27059781</v>
      </c>
      <c r="Z2733">
        <f>IF(MOD(X2733,9)=0,O2733,IF(MOD(X2733,6)=0,O2733,IF(MOD(X2733,3)=0,O2733)))</f>
        <v>3207516</v>
      </c>
    </row>
    <row r="2734" spans="1:26">
      <c r="A2734" s="4" t="s">
        <v>550</v>
      </c>
      <c r="B2734" s="3">
        <f>主线辅助!B2730</f>
        <v>135365547</v>
      </c>
      <c r="C2734" s="3">
        <v>8</v>
      </c>
      <c r="D2734" s="3">
        <v>116</v>
      </c>
      <c r="E2734" s="3">
        <v>3</v>
      </c>
      <c r="F2734" s="25">
        <f t="shared" si="126"/>
        <v>8469757</v>
      </c>
      <c r="G2734" s="25">
        <v>7701832</v>
      </c>
      <c r="H2734" s="26">
        <f>ROUND((F2734/4*5.5+F2734*2.7+F2734/4*10*1)*2,0)*C2734</f>
        <v>891018440</v>
      </c>
      <c r="I2734" s="26">
        <f t="shared" si="127"/>
        <v>810232728</v>
      </c>
      <c r="J2734" s="26"/>
      <c r="K2734" s="35">
        <f>MAX(G2734-MAX(G$5:G2733),0)</f>
        <v>3791</v>
      </c>
      <c r="L2734" s="35">
        <f>MAX(G$5:G2734)</f>
        <v>7701832</v>
      </c>
      <c r="M2734" s="3">
        <v>0.8</v>
      </c>
      <c r="N2734" s="38">
        <f>INT(B2734*0.2)</f>
        <v>27073109</v>
      </c>
      <c r="O2734" s="38">
        <f t="shared" si="128"/>
        <v>3209096</v>
      </c>
      <c r="P2734">
        <f>INT(L2734*2.5)</f>
        <v>19254580</v>
      </c>
      <c r="Q2734">
        <f>INT(L2734/4)</f>
        <v>1925458</v>
      </c>
      <c r="W2734" s="4" t="s">
        <v>8384</v>
      </c>
      <c r="X2734">
        <v>10</v>
      </c>
      <c r="Y2734" t="b">
        <f>IF(MOD(X2734,9)=0,N2734,IF(MOD(X2734,6)=0,N2734,IF(MOD(X2734,3)=0,N2734)))</f>
        <v>0</v>
      </c>
      <c r="Z2734" t="b">
        <f>IF(MOD(X2734,9)=0,O2734,IF(MOD(X2734,6)=0,O2734,IF(MOD(X2734,3)=0,O2734)))</f>
        <v>0</v>
      </c>
    </row>
    <row r="2735" spans="1:26">
      <c r="A2735" s="4" t="s">
        <v>2824</v>
      </c>
      <c r="B2735" s="3">
        <f>主线辅助!B2731</f>
        <v>135800555</v>
      </c>
      <c r="C2735" s="3">
        <v>8</v>
      </c>
      <c r="D2735" s="3">
        <v>116</v>
      </c>
      <c r="E2735" s="3">
        <v>3</v>
      </c>
      <c r="F2735" s="25">
        <f t="shared" si="126"/>
        <v>8496975</v>
      </c>
      <c r="G2735" s="25">
        <v>7726583</v>
      </c>
      <c r="H2735" s="26">
        <f>ROUND((F2735/4*5.5+F2735*2.7+F2735/4*10*1)*2,0)*C2735</f>
        <v>893881768</v>
      </c>
      <c r="I2735" s="26">
        <f t="shared" si="127"/>
        <v>812836528</v>
      </c>
      <c r="J2735" s="26"/>
      <c r="K2735" s="35">
        <f>MAX(G2735-MAX(G$5:G2734),0)</f>
        <v>24751</v>
      </c>
      <c r="L2735" s="35">
        <f>MAX(G$5:G2735)</f>
        <v>7726583</v>
      </c>
      <c r="M2735" s="3">
        <v>0.8</v>
      </c>
      <c r="N2735" s="38">
        <f>INT(B2735*0.2)</f>
        <v>27160111</v>
      </c>
      <c r="O2735" s="38">
        <f t="shared" si="128"/>
        <v>3219408</v>
      </c>
      <c r="P2735">
        <f>INT(L2735*2.5)</f>
        <v>19316457</v>
      </c>
      <c r="Q2735">
        <f>INT(L2735/4)</f>
        <v>1931645</v>
      </c>
      <c r="W2735" s="4" t="s">
        <v>8385</v>
      </c>
      <c r="X2735">
        <v>1</v>
      </c>
      <c r="Y2735" t="b">
        <f>IF(MOD(X2735,9)=0,N2735,IF(MOD(X2735,6)=0,N2735,IF(MOD(X2735,3)=0,N2735)))</f>
        <v>0</v>
      </c>
      <c r="Z2735" t="b">
        <f>IF(MOD(X2735,9)=0,O2735,IF(MOD(X2735,6)=0,O2735,IF(MOD(X2735,3)=0,O2735)))</f>
        <v>0</v>
      </c>
    </row>
    <row r="2736" spans="1:26">
      <c r="A2736" s="4" t="s">
        <v>2825</v>
      </c>
      <c r="B2736" s="3">
        <f>主线辅助!B2732</f>
        <v>135867258</v>
      </c>
      <c r="C2736" s="3">
        <v>8</v>
      </c>
      <c r="D2736" s="3">
        <v>116</v>
      </c>
      <c r="E2736" s="3">
        <v>3</v>
      </c>
      <c r="F2736" s="25">
        <f t="shared" si="126"/>
        <v>8501149</v>
      </c>
      <c r="G2736" s="25">
        <v>7730378</v>
      </c>
      <c r="H2736" s="26">
        <f>ROUND((F2736/4*5.5+F2736*2.7+F2736/4*10*1)*2,0)*C2736</f>
        <v>894320872</v>
      </c>
      <c r="I2736" s="26">
        <f t="shared" si="127"/>
        <v>813235768</v>
      </c>
      <c r="J2736" s="26"/>
      <c r="K2736" s="35">
        <f>MAX(G2736-MAX(G$5:G2735),0)</f>
        <v>3795</v>
      </c>
      <c r="L2736" s="35">
        <f>MAX(G$5:G2736)</f>
        <v>7730378</v>
      </c>
      <c r="M2736" s="3">
        <v>0.8</v>
      </c>
      <c r="N2736" s="38">
        <f>INT(B2736*0.2)</f>
        <v>27173451</v>
      </c>
      <c r="O2736" s="38">
        <f t="shared" si="128"/>
        <v>3220990</v>
      </c>
      <c r="P2736">
        <f>INT(L2736*2.5)</f>
        <v>19325945</v>
      </c>
      <c r="Q2736">
        <f>INT(L2736/4)</f>
        <v>1932594</v>
      </c>
      <c r="W2736" s="4" t="s">
        <v>8385</v>
      </c>
      <c r="X2736">
        <v>2</v>
      </c>
      <c r="Y2736" t="b">
        <f>IF(MOD(X2736,9)=0,N2736,IF(MOD(X2736,6)=0,N2736,IF(MOD(X2736,3)=0,N2736)))</f>
        <v>0</v>
      </c>
      <c r="Z2736" t="b">
        <f>IF(MOD(X2736,9)=0,O2736,IF(MOD(X2736,6)=0,O2736,IF(MOD(X2736,3)=0,O2736)))</f>
        <v>0</v>
      </c>
    </row>
    <row r="2737" spans="1:26">
      <c r="A2737" s="4" t="s">
        <v>2826</v>
      </c>
      <c r="B2737" s="3">
        <f>主线辅助!B2733</f>
        <v>136010973</v>
      </c>
      <c r="C2737" s="3">
        <v>8</v>
      </c>
      <c r="D2737" s="3">
        <v>116</v>
      </c>
      <c r="E2737" s="3">
        <v>3</v>
      </c>
      <c r="F2737" s="25">
        <f t="shared" si="126"/>
        <v>8510141</v>
      </c>
      <c r="G2737" s="25">
        <v>7738555</v>
      </c>
      <c r="H2737" s="26">
        <f>ROUND((F2737/4*5.5+F2737*2.7+F2737/4*10*1)*2,0)*C2737</f>
        <v>895266832</v>
      </c>
      <c r="I2737" s="26">
        <f t="shared" si="127"/>
        <v>814095984</v>
      </c>
      <c r="J2737" s="26"/>
      <c r="K2737" s="35">
        <f>MAX(G2737-MAX(G$5:G2736),0)</f>
        <v>8177</v>
      </c>
      <c r="L2737" s="35">
        <f>MAX(G$5:G2737)</f>
        <v>7738555</v>
      </c>
      <c r="M2737" s="3">
        <v>0.8</v>
      </c>
      <c r="N2737" s="38">
        <f>INT(B2737*0.2)</f>
        <v>27202194</v>
      </c>
      <c r="O2737" s="38">
        <f t="shared" si="128"/>
        <v>3224397</v>
      </c>
      <c r="P2737">
        <f>INT(L2737*2.5)</f>
        <v>19346387</v>
      </c>
      <c r="Q2737">
        <f>INT(L2737/4)</f>
        <v>1934638</v>
      </c>
      <c r="W2737" s="4" t="s">
        <v>8385</v>
      </c>
      <c r="X2737">
        <v>3</v>
      </c>
      <c r="Y2737">
        <f>IF(MOD(X2737,9)=0,N2737,IF(MOD(X2737,6)=0,N2737,IF(MOD(X2737,3)=0,N2737)))</f>
        <v>27202194</v>
      </c>
      <c r="Z2737">
        <f>IF(MOD(X2737,9)=0,O2737,IF(MOD(X2737,6)=0,O2737,IF(MOD(X2737,3)=0,O2737)))</f>
        <v>3224397</v>
      </c>
    </row>
    <row r="2738" spans="1:26">
      <c r="A2738" s="4" t="s">
        <v>2827</v>
      </c>
      <c r="B2738" s="3">
        <f>主线辅助!B2734</f>
        <v>136077740</v>
      </c>
      <c r="C2738" s="3">
        <v>8</v>
      </c>
      <c r="D2738" s="3">
        <v>116</v>
      </c>
      <c r="E2738" s="3">
        <v>3</v>
      </c>
      <c r="F2738" s="25">
        <f t="shared" si="126"/>
        <v>8514319</v>
      </c>
      <c r="G2738" s="25">
        <v>7742354</v>
      </c>
      <c r="H2738" s="26">
        <f>ROUND((F2738/4*5.5+F2738*2.7+F2738/4*10*1)*2,0)*C2738</f>
        <v>895706360</v>
      </c>
      <c r="I2738" s="26">
        <f t="shared" si="127"/>
        <v>814495640</v>
      </c>
      <c r="J2738" s="26"/>
      <c r="K2738" s="35">
        <f>MAX(G2738-MAX(G$5:G2737),0)</f>
        <v>3799</v>
      </c>
      <c r="L2738" s="35">
        <f>MAX(G$5:G2738)</f>
        <v>7742354</v>
      </c>
      <c r="M2738" s="3">
        <v>0.8</v>
      </c>
      <c r="N2738" s="38">
        <f>INT(B2738*0.2)</f>
        <v>27215548</v>
      </c>
      <c r="O2738" s="38">
        <f t="shared" si="128"/>
        <v>3225980</v>
      </c>
      <c r="P2738">
        <f>INT(L2738*2.5)</f>
        <v>19355885</v>
      </c>
      <c r="Q2738">
        <f>INT(L2738/4)</f>
        <v>1935588</v>
      </c>
      <c r="W2738" s="4" t="s">
        <v>8385</v>
      </c>
      <c r="X2738">
        <v>4</v>
      </c>
      <c r="Y2738" t="b">
        <f>IF(MOD(X2738,9)=0,N2738,IF(MOD(X2738,6)=0,N2738,IF(MOD(X2738,3)=0,N2738)))</f>
        <v>0</v>
      </c>
      <c r="Z2738" t="b">
        <f>IF(MOD(X2738,9)=0,O2738,IF(MOD(X2738,6)=0,O2738,IF(MOD(X2738,3)=0,O2738)))</f>
        <v>0</v>
      </c>
    </row>
    <row r="2739" spans="1:26">
      <c r="A2739" s="4" t="s">
        <v>2828</v>
      </c>
      <c r="B2739" s="3">
        <f>主线辅助!B2735</f>
        <v>136144510</v>
      </c>
      <c r="C2739" s="3">
        <v>8</v>
      </c>
      <c r="D2739" s="3">
        <v>116</v>
      </c>
      <c r="E2739" s="3">
        <v>3</v>
      </c>
      <c r="F2739" s="25">
        <f t="shared" si="126"/>
        <v>8518496</v>
      </c>
      <c r="G2739" s="25">
        <v>7746153</v>
      </c>
      <c r="H2739" s="26">
        <f>ROUND((F2739/4*5.5+F2739*2.7+F2739/4*10*1)*2,0)*C2739</f>
        <v>896145776</v>
      </c>
      <c r="I2739" s="26">
        <f t="shared" si="127"/>
        <v>814895296</v>
      </c>
      <c r="J2739" s="26"/>
      <c r="K2739" s="35">
        <f>MAX(G2739-MAX(G$5:G2738),0)</f>
        <v>3799</v>
      </c>
      <c r="L2739" s="35">
        <f>MAX(G$5:G2739)</f>
        <v>7746153</v>
      </c>
      <c r="M2739" s="3">
        <v>0.8</v>
      </c>
      <c r="N2739" s="38">
        <f>INT(B2739*0.2)</f>
        <v>27228902</v>
      </c>
      <c r="O2739" s="38">
        <f t="shared" si="128"/>
        <v>3227563</v>
      </c>
      <c r="P2739">
        <f>INT(L2739*2.5)</f>
        <v>19365382</v>
      </c>
      <c r="Q2739">
        <f>INT(L2739/4)</f>
        <v>1936538</v>
      </c>
      <c r="W2739" s="4" t="s">
        <v>8385</v>
      </c>
      <c r="X2739">
        <v>5</v>
      </c>
      <c r="Y2739" t="b">
        <f>IF(MOD(X2739,9)=0,N2739,IF(MOD(X2739,6)=0,N2739,IF(MOD(X2739,3)=0,N2739)))</f>
        <v>0</v>
      </c>
      <c r="Z2739" t="b">
        <f>IF(MOD(X2739,9)=0,O2739,IF(MOD(X2739,6)=0,O2739,IF(MOD(X2739,3)=0,O2739)))</f>
        <v>0</v>
      </c>
    </row>
    <row r="2740" spans="1:26">
      <c r="A2740" s="4" t="s">
        <v>2829</v>
      </c>
      <c r="B2740" s="3">
        <f>主线辅助!B2736</f>
        <v>136288443</v>
      </c>
      <c r="C2740" s="3">
        <v>8</v>
      </c>
      <c r="D2740" s="3">
        <v>116</v>
      </c>
      <c r="E2740" s="3">
        <v>3</v>
      </c>
      <c r="F2740" s="25">
        <f t="shared" si="126"/>
        <v>8527502</v>
      </c>
      <c r="G2740" s="25">
        <v>7754342</v>
      </c>
      <c r="H2740" s="26">
        <f>ROUND((F2740/4*5.5+F2740*2.7+F2740/4*10*1)*2,0)*C2740</f>
        <v>897093208</v>
      </c>
      <c r="I2740" s="26">
        <f t="shared" si="127"/>
        <v>815756776</v>
      </c>
      <c r="J2740" s="26"/>
      <c r="K2740" s="35">
        <f>MAX(G2740-MAX(G$5:G2739),0)</f>
        <v>8189</v>
      </c>
      <c r="L2740" s="35">
        <f>MAX(G$5:G2740)</f>
        <v>7754342</v>
      </c>
      <c r="M2740" s="3">
        <v>0.8</v>
      </c>
      <c r="N2740" s="38">
        <f>INT(B2740*0.2)</f>
        <v>27257688</v>
      </c>
      <c r="O2740" s="38">
        <f t="shared" si="128"/>
        <v>3230975</v>
      </c>
      <c r="P2740">
        <f>INT(L2740*2.5)</f>
        <v>19385855</v>
      </c>
      <c r="Q2740">
        <f>INT(L2740/4)</f>
        <v>1938585</v>
      </c>
      <c r="W2740" s="4" t="s">
        <v>8385</v>
      </c>
      <c r="X2740">
        <v>6</v>
      </c>
      <c r="Y2740">
        <f>IF(MOD(X2740,9)=0,N2740,IF(MOD(X2740,6)=0,N2740,IF(MOD(X2740,3)=0,N2740)))</f>
        <v>27257688</v>
      </c>
      <c r="Z2740">
        <f>IF(MOD(X2740,9)=0,O2740,IF(MOD(X2740,6)=0,O2740,IF(MOD(X2740,3)=0,O2740)))</f>
        <v>3230975</v>
      </c>
    </row>
    <row r="2741" spans="1:26">
      <c r="A2741" s="4" t="s">
        <v>2830</v>
      </c>
      <c r="B2741" s="3">
        <f>主线辅助!B2737</f>
        <v>136355274</v>
      </c>
      <c r="C2741" s="3">
        <v>8</v>
      </c>
      <c r="D2741" s="3">
        <v>116</v>
      </c>
      <c r="E2741" s="3">
        <v>3</v>
      </c>
      <c r="F2741" s="25">
        <f t="shared" si="126"/>
        <v>8531684</v>
      </c>
      <c r="G2741" s="25">
        <v>7758144</v>
      </c>
      <c r="H2741" s="26">
        <f>ROUND((F2741/4*5.5+F2741*2.7+F2741/4*10*1)*2,0)*C2741</f>
        <v>897533160</v>
      </c>
      <c r="I2741" s="26">
        <f t="shared" si="127"/>
        <v>816156752</v>
      </c>
      <c r="J2741" s="26"/>
      <c r="K2741" s="35">
        <f>MAX(G2741-MAX(G$5:G2740),0)</f>
        <v>3802</v>
      </c>
      <c r="L2741" s="35">
        <f>MAX(G$5:G2741)</f>
        <v>7758144</v>
      </c>
      <c r="M2741" s="3">
        <v>0.8</v>
      </c>
      <c r="N2741" s="38">
        <f>INT(B2741*0.2)</f>
        <v>27271054</v>
      </c>
      <c r="O2741" s="38">
        <f t="shared" si="128"/>
        <v>3232560</v>
      </c>
      <c r="P2741">
        <f>INT(L2741*2.5)</f>
        <v>19395360</v>
      </c>
      <c r="Q2741">
        <f>INT(L2741/4)</f>
        <v>1939536</v>
      </c>
      <c r="W2741" s="4" t="s">
        <v>8385</v>
      </c>
      <c r="X2741">
        <v>7</v>
      </c>
      <c r="Y2741" t="b">
        <f>IF(MOD(X2741,9)=0,N2741,IF(MOD(X2741,6)=0,N2741,IF(MOD(X2741,3)=0,N2741)))</f>
        <v>0</v>
      </c>
      <c r="Z2741" t="b">
        <f>IF(MOD(X2741,9)=0,O2741,IF(MOD(X2741,6)=0,O2741,IF(MOD(X2741,3)=0,O2741)))</f>
        <v>0</v>
      </c>
    </row>
    <row r="2742" spans="1:26">
      <c r="A2742" s="4" t="s">
        <v>2831</v>
      </c>
      <c r="B2742" s="3">
        <f>主线辅助!B2738</f>
        <v>136422111</v>
      </c>
      <c r="C2742" s="3">
        <v>8</v>
      </c>
      <c r="D2742" s="3">
        <v>116</v>
      </c>
      <c r="E2742" s="3">
        <v>3</v>
      </c>
      <c r="F2742" s="25">
        <f t="shared" si="126"/>
        <v>8535866</v>
      </c>
      <c r="G2742" s="25">
        <v>7761947</v>
      </c>
      <c r="H2742" s="26">
        <f>ROUND((F2742/4*5.5+F2742*2.7+F2742/4*10*1)*2,0)*C2742</f>
        <v>897973104</v>
      </c>
      <c r="I2742" s="26">
        <f t="shared" si="127"/>
        <v>816556824</v>
      </c>
      <c r="J2742" s="26"/>
      <c r="K2742" s="35">
        <f>MAX(G2742-MAX(G$5:G2741),0)</f>
        <v>3803</v>
      </c>
      <c r="L2742" s="35">
        <f>MAX(G$5:G2742)</f>
        <v>7761947</v>
      </c>
      <c r="M2742" s="3">
        <v>0.8</v>
      </c>
      <c r="N2742" s="38">
        <f>INT(B2742*0.2)</f>
        <v>27284422</v>
      </c>
      <c r="O2742" s="38">
        <f t="shared" si="128"/>
        <v>3234143</v>
      </c>
      <c r="P2742">
        <f>INT(L2742*2.5)</f>
        <v>19404867</v>
      </c>
      <c r="Q2742">
        <f>INT(L2742/4)</f>
        <v>1940486</v>
      </c>
      <c r="W2742" s="4" t="s">
        <v>8385</v>
      </c>
      <c r="X2742">
        <v>8</v>
      </c>
      <c r="Y2742" t="b">
        <f>IF(MOD(X2742,9)=0,N2742,IF(MOD(X2742,6)=0,N2742,IF(MOD(X2742,3)=0,N2742)))</f>
        <v>0</v>
      </c>
      <c r="Z2742" t="b">
        <f>IF(MOD(X2742,9)=0,O2742,IF(MOD(X2742,6)=0,O2742,IF(MOD(X2742,3)=0,O2742)))</f>
        <v>0</v>
      </c>
    </row>
    <row r="2743" spans="1:26">
      <c r="A2743" s="4" t="s">
        <v>2832</v>
      </c>
      <c r="B2743" s="3">
        <f>主线辅助!B2739</f>
        <v>136566263</v>
      </c>
      <c r="C2743" s="3">
        <v>8</v>
      </c>
      <c r="D2743" s="3">
        <v>116</v>
      </c>
      <c r="E2743" s="3">
        <v>3</v>
      </c>
      <c r="F2743" s="25">
        <f t="shared" si="126"/>
        <v>8544885</v>
      </c>
      <c r="G2743" s="25">
        <v>7770149</v>
      </c>
      <c r="H2743" s="26">
        <f>ROUND((F2743/4*5.5+F2743*2.7+F2743/4*10*1)*2,0)*C2743</f>
        <v>898921904</v>
      </c>
      <c r="I2743" s="26">
        <f t="shared" si="127"/>
        <v>817419672</v>
      </c>
      <c r="J2743" s="26"/>
      <c r="K2743" s="35">
        <f>MAX(G2743-MAX(G$5:G2742),0)</f>
        <v>8202</v>
      </c>
      <c r="L2743" s="35">
        <f>MAX(G$5:G2743)</f>
        <v>7770149</v>
      </c>
      <c r="M2743" s="3">
        <v>0.8</v>
      </c>
      <c r="N2743" s="38">
        <f>INT(B2743*0.2)</f>
        <v>27313252</v>
      </c>
      <c r="O2743" s="38">
        <f t="shared" si="128"/>
        <v>3237561</v>
      </c>
      <c r="P2743">
        <f>INT(L2743*2.5)</f>
        <v>19425372</v>
      </c>
      <c r="Q2743">
        <f>INT(L2743/4)</f>
        <v>1942537</v>
      </c>
      <c r="W2743" s="4" t="s">
        <v>8385</v>
      </c>
      <c r="X2743">
        <v>9</v>
      </c>
      <c r="Y2743">
        <f>IF(MOD(X2743,9)=0,N2743,IF(MOD(X2743,6)=0,N2743,IF(MOD(X2743,3)=0,N2743)))</f>
        <v>27313252</v>
      </c>
      <c r="Z2743">
        <f>IF(MOD(X2743,9)=0,O2743,IF(MOD(X2743,6)=0,O2743,IF(MOD(X2743,3)=0,O2743)))</f>
        <v>3237561</v>
      </c>
    </row>
    <row r="2744" spans="1:26">
      <c r="A2744" s="4" t="s">
        <v>552</v>
      </c>
      <c r="B2744" s="3">
        <f>主线辅助!B2740</f>
        <v>136633161</v>
      </c>
      <c r="C2744" s="3">
        <v>8</v>
      </c>
      <c r="D2744" s="3">
        <v>116</v>
      </c>
      <c r="E2744" s="3">
        <v>3</v>
      </c>
      <c r="F2744" s="25">
        <f t="shared" si="126"/>
        <v>8549071</v>
      </c>
      <c r="G2744" s="25">
        <v>7773955</v>
      </c>
      <c r="H2744" s="26">
        <f>ROUND((F2744/4*5.5+F2744*2.7+F2744/4*10*1)*2,0)*C2744</f>
        <v>899362272</v>
      </c>
      <c r="I2744" s="26">
        <f t="shared" si="127"/>
        <v>817820064</v>
      </c>
      <c r="J2744" s="26"/>
      <c r="K2744" s="35">
        <f>MAX(G2744-MAX(G$5:G2743),0)</f>
        <v>3806</v>
      </c>
      <c r="L2744" s="35">
        <f>MAX(G$5:G2744)</f>
        <v>7773955</v>
      </c>
      <c r="M2744" s="3">
        <v>0.8</v>
      </c>
      <c r="N2744" s="38">
        <f>INT(B2744*0.2)</f>
        <v>27326632</v>
      </c>
      <c r="O2744" s="38">
        <f t="shared" si="128"/>
        <v>3239147</v>
      </c>
      <c r="P2744">
        <f>INT(L2744*2.5)</f>
        <v>19434887</v>
      </c>
      <c r="Q2744">
        <f>INT(L2744/4)</f>
        <v>1943488</v>
      </c>
      <c r="W2744" s="4" t="s">
        <v>8385</v>
      </c>
      <c r="X2744">
        <v>10</v>
      </c>
      <c r="Y2744" t="b">
        <f>IF(MOD(X2744,9)=0,N2744,IF(MOD(X2744,6)=0,N2744,IF(MOD(X2744,3)=0,N2744)))</f>
        <v>0</v>
      </c>
      <c r="Z2744" t="b">
        <f>IF(MOD(X2744,9)=0,O2744,IF(MOD(X2744,6)=0,O2744,IF(MOD(X2744,3)=0,O2744)))</f>
        <v>0</v>
      </c>
    </row>
    <row r="2745" spans="1:26">
      <c r="A2745" s="4" t="s">
        <v>2833</v>
      </c>
      <c r="B2745" s="3">
        <f>主线辅助!B2741</f>
        <v>137070325</v>
      </c>
      <c r="C2745" s="3">
        <v>8</v>
      </c>
      <c r="D2745" s="3">
        <v>116</v>
      </c>
      <c r="E2745" s="3">
        <v>3</v>
      </c>
      <c r="F2745" s="25">
        <f t="shared" si="126"/>
        <v>8576424</v>
      </c>
      <c r="G2745" s="25">
        <v>7798828</v>
      </c>
      <c r="H2745" s="26">
        <f>ROUND((F2745/4*5.5+F2745*2.7+F2745/4*10*1)*2,0)*C2745</f>
        <v>902239808</v>
      </c>
      <c r="I2745" s="26">
        <f t="shared" si="127"/>
        <v>820436704</v>
      </c>
      <c r="J2745" s="26"/>
      <c r="K2745" s="35">
        <f>MAX(G2745-MAX(G$5:G2744),0)</f>
        <v>24873</v>
      </c>
      <c r="L2745" s="35">
        <f>MAX(G$5:G2745)</f>
        <v>7798828</v>
      </c>
      <c r="M2745" s="3">
        <v>0.8</v>
      </c>
      <c r="N2745" s="38">
        <f>INT(B2745*0.2)</f>
        <v>27414065</v>
      </c>
      <c r="O2745" s="38">
        <f t="shared" si="128"/>
        <v>3249511</v>
      </c>
      <c r="P2745">
        <f>INT(L2745*2.5)</f>
        <v>19497070</v>
      </c>
      <c r="Q2745">
        <f>INT(L2745/4)</f>
        <v>1949707</v>
      </c>
      <c r="W2745" s="4" t="s">
        <v>8386</v>
      </c>
      <c r="X2745">
        <v>1</v>
      </c>
      <c r="Y2745" t="b">
        <f>IF(MOD(X2745,9)=0,N2745,IF(MOD(X2745,6)=0,N2745,IF(MOD(X2745,3)=0,N2745)))</f>
        <v>0</v>
      </c>
      <c r="Z2745" t="b">
        <f>IF(MOD(X2745,9)=0,O2745,IF(MOD(X2745,6)=0,O2745,IF(MOD(X2745,3)=0,O2745)))</f>
        <v>0</v>
      </c>
    </row>
    <row r="2746" spans="1:26">
      <c r="A2746" s="4" t="s">
        <v>2834</v>
      </c>
      <c r="B2746" s="3">
        <f>主线辅助!B2742</f>
        <v>137137289</v>
      </c>
      <c r="C2746" s="3">
        <v>8</v>
      </c>
      <c r="D2746" s="3">
        <v>116</v>
      </c>
      <c r="E2746" s="3">
        <v>3</v>
      </c>
      <c r="F2746" s="25">
        <f t="shared" si="126"/>
        <v>8580614</v>
      </c>
      <c r="G2746" s="25">
        <v>7802638</v>
      </c>
      <c r="H2746" s="26">
        <f>ROUND((F2746/4*5.5+F2746*2.7+F2746/4*10*1)*2,0)*C2746</f>
        <v>902680592</v>
      </c>
      <c r="I2746" s="26">
        <f t="shared" si="127"/>
        <v>820837520</v>
      </c>
      <c r="J2746" s="26"/>
      <c r="K2746" s="35">
        <f>MAX(G2746-MAX(G$5:G2745),0)</f>
        <v>3810</v>
      </c>
      <c r="L2746" s="35">
        <f>MAX(G$5:G2746)</f>
        <v>7802638</v>
      </c>
      <c r="M2746" s="3">
        <v>0.8</v>
      </c>
      <c r="N2746" s="38">
        <f>INT(B2746*0.2)</f>
        <v>27427457</v>
      </c>
      <c r="O2746" s="38">
        <f t="shared" si="128"/>
        <v>3251098</v>
      </c>
      <c r="P2746">
        <f>INT(L2746*2.5)</f>
        <v>19506595</v>
      </c>
      <c r="Q2746">
        <f>INT(L2746/4)</f>
        <v>1950659</v>
      </c>
      <c r="W2746" s="4" t="s">
        <v>8386</v>
      </c>
      <c r="X2746">
        <v>2</v>
      </c>
      <c r="Y2746" t="b">
        <f>IF(MOD(X2746,9)=0,N2746,IF(MOD(X2746,6)=0,N2746,IF(MOD(X2746,3)=0,N2746)))</f>
        <v>0</v>
      </c>
      <c r="Z2746" t="b">
        <f>IF(MOD(X2746,9)=0,O2746,IF(MOD(X2746,6)=0,O2746,IF(MOD(X2746,3)=0,O2746)))</f>
        <v>0</v>
      </c>
    </row>
    <row r="2747" spans="1:26">
      <c r="A2747" s="4" t="s">
        <v>2835</v>
      </c>
      <c r="B2747" s="3">
        <f>主线辅助!B2743</f>
        <v>137281772</v>
      </c>
      <c r="C2747" s="3">
        <v>8</v>
      </c>
      <c r="D2747" s="3">
        <v>116</v>
      </c>
      <c r="E2747" s="3">
        <v>3</v>
      </c>
      <c r="F2747" s="25">
        <f t="shared" si="126"/>
        <v>8589654</v>
      </c>
      <c r="G2747" s="25">
        <v>7810859</v>
      </c>
      <c r="H2747" s="26">
        <f>ROUND((F2747/4*5.5+F2747*2.7+F2747/4*10*1)*2,0)*C2747</f>
        <v>903631600</v>
      </c>
      <c r="I2747" s="26">
        <f t="shared" si="127"/>
        <v>821702368</v>
      </c>
      <c r="J2747" s="26"/>
      <c r="K2747" s="35">
        <f>MAX(G2747-MAX(G$5:G2746),0)</f>
        <v>8221</v>
      </c>
      <c r="L2747" s="35">
        <f>MAX(G$5:G2747)</f>
        <v>7810859</v>
      </c>
      <c r="M2747" s="3">
        <v>0.8</v>
      </c>
      <c r="N2747" s="38">
        <f>INT(B2747*0.2)</f>
        <v>27456354</v>
      </c>
      <c r="O2747" s="38">
        <f t="shared" si="128"/>
        <v>3254523</v>
      </c>
      <c r="P2747">
        <f>INT(L2747*2.5)</f>
        <v>19527147</v>
      </c>
      <c r="Q2747">
        <f>INT(L2747/4)</f>
        <v>1952714</v>
      </c>
      <c r="W2747" s="4" t="s">
        <v>8386</v>
      </c>
      <c r="X2747">
        <v>3</v>
      </c>
      <c r="Y2747">
        <f>IF(MOD(X2747,9)=0,N2747,IF(MOD(X2747,6)=0,N2747,IF(MOD(X2747,3)=0,N2747)))</f>
        <v>27456354</v>
      </c>
      <c r="Z2747">
        <f>IF(MOD(X2747,9)=0,O2747,IF(MOD(X2747,6)=0,O2747,IF(MOD(X2747,3)=0,O2747)))</f>
        <v>3254523</v>
      </c>
    </row>
    <row r="2748" spans="1:26">
      <c r="A2748" s="4" t="s">
        <v>2836</v>
      </c>
      <c r="B2748" s="3">
        <f>主线辅助!B2744</f>
        <v>137348794</v>
      </c>
      <c r="C2748" s="3">
        <v>8</v>
      </c>
      <c r="D2748" s="3">
        <v>116</v>
      </c>
      <c r="E2748" s="3">
        <v>3</v>
      </c>
      <c r="F2748" s="25">
        <f t="shared" si="126"/>
        <v>8593848</v>
      </c>
      <c r="G2748" s="25">
        <v>7814672</v>
      </c>
      <c r="H2748" s="26">
        <f>ROUND((F2748/4*5.5+F2748*2.7+F2748/4*10*1)*2,0)*C2748</f>
        <v>904072808</v>
      </c>
      <c r="I2748" s="26">
        <f t="shared" si="127"/>
        <v>822103496</v>
      </c>
      <c r="J2748" s="26"/>
      <c r="K2748" s="35">
        <f>MAX(G2748-MAX(G$5:G2747),0)</f>
        <v>3813</v>
      </c>
      <c r="L2748" s="35">
        <f>MAX(G$5:G2748)</f>
        <v>7814672</v>
      </c>
      <c r="M2748" s="3">
        <v>0.8</v>
      </c>
      <c r="N2748" s="38">
        <f>INT(B2748*0.2)</f>
        <v>27469758</v>
      </c>
      <c r="O2748" s="38">
        <f t="shared" si="128"/>
        <v>3256113</v>
      </c>
      <c r="P2748">
        <f>INT(L2748*2.5)</f>
        <v>19536680</v>
      </c>
      <c r="Q2748">
        <f>INT(L2748/4)</f>
        <v>1953668</v>
      </c>
      <c r="W2748" s="4" t="s">
        <v>8386</v>
      </c>
      <c r="X2748">
        <v>4</v>
      </c>
      <c r="Y2748" t="b">
        <f>IF(MOD(X2748,9)=0,N2748,IF(MOD(X2748,6)=0,N2748,IF(MOD(X2748,3)=0,N2748)))</f>
        <v>0</v>
      </c>
      <c r="Z2748" t="b">
        <f>IF(MOD(X2748,9)=0,O2748,IF(MOD(X2748,6)=0,O2748,IF(MOD(X2748,3)=0,O2748)))</f>
        <v>0</v>
      </c>
    </row>
    <row r="2749" spans="1:26">
      <c r="A2749" s="4" t="s">
        <v>2837</v>
      </c>
      <c r="B2749" s="3">
        <f>主线辅助!B2745</f>
        <v>137415825</v>
      </c>
      <c r="C2749" s="3">
        <v>8</v>
      </c>
      <c r="D2749" s="3">
        <v>116</v>
      </c>
      <c r="E2749" s="3">
        <v>3</v>
      </c>
      <c r="F2749" s="25">
        <f t="shared" si="126"/>
        <v>8598042</v>
      </c>
      <c r="G2749" s="25">
        <v>7818486</v>
      </c>
      <c r="H2749" s="26">
        <f>ROUND((F2749/4*5.5+F2749*2.7+F2749/4*10*1)*2,0)*C2749</f>
        <v>904514016</v>
      </c>
      <c r="I2749" s="26">
        <f t="shared" si="127"/>
        <v>822504728</v>
      </c>
      <c r="J2749" s="26"/>
      <c r="K2749" s="35">
        <f>MAX(G2749-MAX(G$5:G2748),0)</f>
        <v>3814</v>
      </c>
      <c r="L2749" s="35">
        <f>MAX(G$5:G2749)</f>
        <v>7818486</v>
      </c>
      <c r="M2749" s="3">
        <v>0.8</v>
      </c>
      <c r="N2749" s="38">
        <f>INT(B2749*0.2)</f>
        <v>27483165</v>
      </c>
      <c r="O2749" s="38">
        <f t="shared" si="128"/>
        <v>3257702</v>
      </c>
      <c r="P2749">
        <f>INT(L2749*2.5)</f>
        <v>19546215</v>
      </c>
      <c r="Q2749">
        <f>INT(L2749/4)</f>
        <v>1954621</v>
      </c>
      <c r="W2749" s="4" t="s">
        <v>8386</v>
      </c>
      <c r="X2749">
        <v>5</v>
      </c>
      <c r="Y2749" t="b">
        <f>IF(MOD(X2749,9)=0,N2749,IF(MOD(X2749,6)=0,N2749,IF(MOD(X2749,3)=0,N2749)))</f>
        <v>0</v>
      </c>
      <c r="Z2749" t="b">
        <f>IF(MOD(X2749,9)=0,O2749,IF(MOD(X2749,6)=0,O2749,IF(MOD(X2749,3)=0,O2749)))</f>
        <v>0</v>
      </c>
    </row>
    <row r="2750" spans="1:26">
      <c r="A2750" s="4" t="s">
        <v>2838</v>
      </c>
      <c r="B2750" s="3">
        <f>主线辅助!B2746</f>
        <v>137560533</v>
      </c>
      <c r="C2750" s="3">
        <v>8</v>
      </c>
      <c r="D2750" s="3">
        <v>116</v>
      </c>
      <c r="E2750" s="3">
        <v>3</v>
      </c>
      <c r="F2750" s="25">
        <f t="shared" si="126"/>
        <v>8607096</v>
      </c>
      <c r="G2750" s="25">
        <v>7826719</v>
      </c>
      <c r="H2750" s="26">
        <f>ROUND((F2750/4*5.5+F2750*2.7+F2750/4*10*1)*2,0)*C2750</f>
        <v>905466496</v>
      </c>
      <c r="I2750" s="26">
        <f t="shared" si="127"/>
        <v>823370840</v>
      </c>
      <c r="J2750" s="26"/>
      <c r="K2750" s="35">
        <f>MAX(G2750-MAX(G$5:G2749),0)</f>
        <v>8233</v>
      </c>
      <c r="L2750" s="35">
        <f>MAX(G$5:G2750)</f>
        <v>7826719</v>
      </c>
      <c r="M2750" s="3">
        <v>0.8</v>
      </c>
      <c r="N2750" s="38">
        <f>INT(B2750*0.2)</f>
        <v>27512106</v>
      </c>
      <c r="O2750" s="38">
        <f t="shared" si="128"/>
        <v>3261132</v>
      </c>
      <c r="P2750">
        <f>INT(L2750*2.5)</f>
        <v>19566797</v>
      </c>
      <c r="Q2750">
        <f>INT(L2750/4)</f>
        <v>1956679</v>
      </c>
      <c r="W2750" s="4" t="s">
        <v>8386</v>
      </c>
      <c r="X2750">
        <v>6</v>
      </c>
      <c r="Y2750">
        <f>IF(MOD(X2750,9)=0,N2750,IF(MOD(X2750,6)=0,N2750,IF(MOD(X2750,3)=0,N2750)))</f>
        <v>27512106</v>
      </c>
      <c r="Z2750">
        <f>IF(MOD(X2750,9)=0,O2750,IF(MOD(X2750,6)=0,O2750,IF(MOD(X2750,3)=0,O2750)))</f>
        <v>3261132</v>
      </c>
    </row>
    <row r="2751" spans="1:26">
      <c r="A2751" s="4" t="s">
        <v>2839</v>
      </c>
      <c r="B2751" s="3">
        <f>主线辅助!B2747</f>
        <v>137627629</v>
      </c>
      <c r="C2751" s="3">
        <v>8</v>
      </c>
      <c r="D2751" s="3">
        <v>116</v>
      </c>
      <c r="E2751" s="3">
        <v>3</v>
      </c>
      <c r="F2751" s="25">
        <f t="shared" si="126"/>
        <v>8611294</v>
      </c>
      <c r="G2751" s="25">
        <v>7830537</v>
      </c>
      <c r="H2751" s="26">
        <f>ROUND((F2751/4*5.5+F2751*2.7+F2751/4*10*1)*2,0)*C2751</f>
        <v>905908128</v>
      </c>
      <c r="I2751" s="26">
        <f t="shared" si="127"/>
        <v>823772496</v>
      </c>
      <c r="J2751" s="26"/>
      <c r="K2751" s="35">
        <f>MAX(G2751-MAX(G$5:G2750),0)</f>
        <v>3818</v>
      </c>
      <c r="L2751" s="35">
        <f>MAX(G$5:G2751)</f>
        <v>7830537</v>
      </c>
      <c r="M2751" s="3">
        <v>0.8</v>
      </c>
      <c r="N2751" s="38">
        <f>INT(B2751*0.2)</f>
        <v>27525525</v>
      </c>
      <c r="O2751" s="38">
        <f t="shared" si="128"/>
        <v>3262723</v>
      </c>
      <c r="P2751">
        <f>INT(L2751*2.5)</f>
        <v>19576342</v>
      </c>
      <c r="Q2751">
        <f>INT(L2751/4)</f>
        <v>1957634</v>
      </c>
      <c r="W2751" s="4" t="s">
        <v>8386</v>
      </c>
      <c r="X2751">
        <v>7</v>
      </c>
      <c r="Y2751" t="b">
        <f>IF(MOD(X2751,9)=0,N2751,IF(MOD(X2751,6)=0,N2751,IF(MOD(X2751,3)=0,N2751)))</f>
        <v>0</v>
      </c>
      <c r="Z2751" t="b">
        <f>IF(MOD(X2751,9)=0,O2751,IF(MOD(X2751,6)=0,O2751,IF(MOD(X2751,3)=0,O2751)))</f>
        <v>0</v>
      </c>
    </row>
    <row r="2752" spans="1:26">
      <c r="A2752" s="4" t="s">
        <v>2840</v>
      </c>
      <c r="B2752" s="3">
        <f>主线辅助!B2748</f>
        <v>137694731</v>
      </c>
      <c r="C2752" s="3">
        <v>8</v>
      </c>
      <c r="D2752" s="3">
        <v>116</v>
      </c>
      <c r="E2752" s="3">
        <v>3</v>
      </c>
      <c r="F2752" s="25">
        <f t="shared" si="126"/>
        <v>8615493</v>
      </c>
      <c r="G2752" s="25">
        <v>7834355</v>
      </c>
      <c r="H2752" s="26">
        <f>ROUND((F2752/4*5.5+F2752*2.7+F2752/4*10*1)*2,0)*C2752</f>
        <v>906349864</v>
      </c>
      <c r="I2752" s="26">
        <f t="shared" si="127"/>
        <v>824174144</v>
      </c>
      <c r="J2752" s="26"/>
      <c r="K2752" s="35">
        <f>MAX(G2752-MAX(G$5:G2751),0)</f>
        <v>3818</v>
      </c>
      <c r="L2752" s="35">
        <f>MAX(G$5:G2752)</f>
        <v>7834355</v>
      </c>
      <c r="M2752" s="3">
        <v>0.8</v>
      </c>
      <c r="N2752" s="38">
        <f>INT(B2752*0.2)</f>
        <v>27538946</v>
      </c>
      <c r="O2752" s="38">
        <f t="shared" si="128"/>
        <v>3264313</v>
      </c>
      <c r="P2752">
        <f>INT(L2752*2.5)</f>
        <v>19585887</v>
      </c>
      <c r="Q2752">
        <f>INT(L2752/4)</f>
        <v>1958588</v>
      </c>
      <c r="W2752" s="4" t="s">
        <v>8386</v>
      </c>
      <c r="X2752">
        <v>8</v>
      </c>
      <c r="Y2752" t="b">
        <f>IF(MOD(X2752,9)=0,N2752,IF(MOD(X2752,6)=0,N2752,IF(MOD(X2752,3)=0,N2752)))</f>
        <v>0</v>
      </c>
      <c r="Z2752" t="b">
        <f>IF(MOD(X2752,9)=0,O2752,IF(MOD(X2752,6)=0,O2752,IF(MOD(X2752,3)=0,O2752)))</f>
        <v>0</v>
      </c>
    </row>
    <row r="2753" spans="1:26">
      <c r="A2753" s="4" t="s">
        <v>2841</v>
      </c>
      <c r="B2753" s="3">
        <f>主线辅助!B2749</f>
        <v>137839661</v>
      </c>
      <c r="C2753" s="3">
        <v>8</v>
      </c>
      <c r="D2753" s="3">
        <v>116</v>
      </c>
      <c r="E2753" s="3">
        <v>3</v>
      </c>
      <c r="F2753" s="25">
        <f t="shared" si="126"/>
        <v>8624561</v>
      </c>
      <c r="G2753" s="25">
        <v>7842601</v>
      </c>
      <c r="H2753" s="26">
        <f>ROUND((F2753/4*5.5+F2753*2.7+F2753/4*10*1)*2,0)*C2753</f>
        <v>907303816</v>
      </c>
      <c r="I2753" s="26">
        <f t="shared" si="127"/>
        <v>825041624</v>
      </c>
      <c r="J2753" s="26"/>
      <c r="K2753" s="35">
        <f>MAX(G2753-MAX(G$5:G2752),0)</f>
        <v>8246</v>
      </c>
      <c r="L2753" s="35">
        <f>MAX(G$5:G2753)</f>
        <v>7842601</v>
      </c>
      <c r="M2753" s="3">
        <v>0.8</v>
      </c>
      <c r="N2753" s="38">
        <f>INT(B2753*0.2)</f>
        <v>27567932</v>
      </c>
      <c r="O2753" s="38">
        <f t="shared" si="128"/>
        <v>3267750</v>
      </c>
      <c r="P2753">
        <f>INT(L2753*2.5)</f>
        <v>19606502</v>
      </c>
      <c r="Q2753">
        <f>INT(L2753/4)</f>
        <v>1960650</v>
      </c>
      <c r="W2753" s="4" t="s">
        <v>8386</v>
      </c>
      <c r="X2753">
        <v>9</v>
      </c>
      <c r="Y2753">
        <f>IF(MOD(X2753,9)=0,N2753,IF(MOD(X2753,6)=0,N2753,IF(MOD(X2753,3)=0,N2753)))</f>
        <v>27567932</v>
      </c>
      <c r="Z2753">
        <f>IF(MOD(X2753,9)=0,O2753,IF(MOD(X2753,6)=0,O2753,IF(MOD(X2753,3)=0,O2753)))</f>
        <v>3267750</v>
      </c>
    </row>
    <row r="2754" spans="1:26">
      <c r="A2754" s="4" t="s">
        <v>554</v>
      </c>
      <c r="B2754" s="3">
        <f>主线辅助!B2750</f>
        <v>137906834</v>
      </c>
      <c r="C2754" s="3">
        <v>8</v>
      </c>
      <c r="D2754" s="3">
        <v>116</v>
      </c>
      <c r="E2754" s="3">
        <v>3</v>
      </c>
      <c r="F2754" s="25">
        <f t="shared" si="126"/>
        <v>8628764</v>
      </c>
      <c r="G2754" s="25">
        <v>7846423</v>
      </c>
      <c r="H2754" s="26">
        <f>ROUND((F2754/4*5.5+F2754*2.7+F2754/4*10*1)*2,0)*C2754</f>
        <v>907745976</v>
      </c>
      <c r="I2754" s="26">
        <f t="shared" si="127"/>
        <v>825443696</v>
      </c>
      <c r="J2754" s="26"/>
      <c r="K2754" s="35">
        <f>MAX(G2754-MAX(G$5:G2753),0)</f>
        <v>3822</v>
      </c>
      <c r="L2754" s="35">
        <f>MAX(G$5:G2754)</f>
        <v>7846423</v>
      </c>
      <c r="M2754" s="3">
        <v>0.8</v>
      </c>
      <c r="N2754" s="38">
        <f>INT(B2754*0.2)</f>
        <v>27581366</v>
      </c>
      <c r="O2754" s="38">
        <f t="shared" si="128"/>
        <v>3269342</v>
      </c>
      <c r="P2754">
        <f>INT(L2754*2.5)</f>
        <v>19616057</v>
      </c>
      <c r="Q2754">
        <f>INT(L2754/4)</f>
        <v>1961605</v>
      </c>
      <c r="W2754" s="4" t="s">
        <v>8386</v>
      </c>
      <c r="X2754">
        <v>10</v>
      </c>
      <c r="Y2754" t="b">
        <f>IF(MOD(X2754,9)=0,N2754,IF(MOD(X2754,6)=0,N2754,IF(MOD(X2754,3)=0,N2754)))</f>
        <v>0</v>
      </c>
      <c r="Z2754" t="b">
        <f>IF(MOD(X2754,9)=0,O2754,IF(MOD(X2754,6)=0,O2754,IF(MOD(X2754,3)=0,O2754)))</f>
        <v>0</v>
      </c>
    </row>
    <row r="2755" spans="1:26">
      <c r="A2755" s="4" t="s">
        <v>2842</v>
      </c>
      <c r="B2755" s="3">
        <f>主线辅助!B2751</f>
        <v>138346184</v>
      </c>
      <c r="C2755" s="3">
        <v>8</v>
      </c>
      <c r="D2755" s="3">
        <v>118</v>
      </c>
      <c r="E2755" s="3">
        <v>3</v>
      </c>
      <c r="F2755" s="25">
        <f t="shared" si="126"/>
        <v>8509538</v>
      </c>
      <c r="G2755" s="25">
        <v>7738006</v>
      </c>
      <c r="H2755" s="26">
        <f>ROUND((F2755/4*5.5+F2755*2.7+F2755/4*10*1)*2,0)*C2755</f>
        <v>895203400</v>
      </c>
      <c r="I2755" s="26">
        <f t="shared" si="127"/>
        <v>814038232</v>
      </c>
      <c r="J2755" s="26"/>
      <c r="K2755" s="35">
        <f>MAX(G2755-MAX(G$5:G2754),0)</f>
        <v>0</v>
      </c>
      <c r="L2755" s="35">
        <f>MAX(G$5:G2755)</f>
        <v>7846423</v>
      </c>
      <c r="M2755" s="3">
        <v>0.8</v>
      </c>
      <c r="N2755" s="38">
        <f>INT(B2755*0.2)</f>
        <v>27669236</v>
      </c>
      <c r="O2755" s="38">
        <f t="shared" si="128"/>
        <v>3269342</v>
      </c>
      <c r="P2755">
        <f>INT(L2755*2.5)</f>
        <v>19616057</v>
      </c>
      <c r="Q2755">
        <f>INT(L2755/4)</f>
        <v>1961605</v>
      </c>
      <c r="W2755" s="4" t="s">
        <v>8387</v>
      </c>
      <c r="X2755">
        <v>1</v>
      </c>
      <c r="Y2755" t="b">
        <f>IF(MOD(X2755,9)=0,N2755,IF(MOD(X2755,6)=0,N2755,IF(MOD(X2755,3)=0,N2755)))</f>
        <v>0</v>
      </c>
      <c r="Z2755" t="b">
        <f>IF(MOD(X2755,9)=0,O2755,IF(MOD(X2755,6)=0,O2755,IF(MOD(X2755,3)=0,O2755)))</f>
        <v>0</v>
      </c>
    </row>
    <row r="2756" spans="1:26">
      <c r="A2756" s="4" t="s">
        <v>2843</v>
      </c>
      <c r="B2756" s="3">
        <f>主线辅助!B2752</f>
        <v>138413427</v>
      </c>
      <c r="C2756" s="3">
        <v>8</v>
      </c>
      <c r="D2756" s="3">
        <v>118</v>
      </c>
      <c r="E2756" s="3">
        <v>3</v>
      </c>
      <c r="F2756" s="25">
        <f t="shared" si="126"/>
        <v>8513674</v>
      </c>
      <c r="G2756" s="25">
        <v>7741767</v>
      </c>
      <c r="H2756" s="26">
        <f>ROUND((F2756/4*5.5+F2756*2.7+F2756/4*10*1)*2,0)*C2756</f>
        <v>895638504</v>
      </c>
      <c r="I2756" s="26">
        <f t="shared" si="127"/>
        <v>814433888</v>
      </c>
      <c r="J2756" s="26"/>
      <c r="K2756" s="35">
        <f>MAX(G2756-MAX(G$5:G2755),0)</f>
        <v>0</v>
      </c>
      <c r="L2756" s="35">
        <f>MAX(G$5:G2756)</f>
        <v>7846423</v>
      </c>
      <c r="M2756" s="3">
        <v>0.8</v>
      </c>
      <c r="N2756" s="38">
        <f>INT(B2756*0.2)</f>
        <v>27682685</v>
      </c>
      <c r="O2756" s="38">
        <f t="shared" si="128"/>
        <v>3269342</v>
      </c>
      <c r="P2756">
        <f>INT(L2756*2.5)</f>
        <v>19616057</v>
      </c>
      <c r="Q2756">
        <f>INT(L2756/4)</f>
        <v>1961605</v>
      </c>
      <c r="W2756" s="4" t="s">
        <v>8387</v>
      </c>
      <c r="X2756">
        <v>2</v>
      </c>
      <c r="Y2756" t="b">
        <f>IF(MOD(X2756,9)=0,N2756,IF(MOD(X2756,6)=0,N2756,IF(MOD(X2756,3)=0,N2756)))</f>
        <v>0</v>
      </c>
      <c r="Z2756" t="b">
        <f>IF(MOD(X2756,9)=0,O2756,IF(MOD(X2756,6)=0,O2756,IF(MOD(X2756,3)=0,O2756)))</f>
        <v>0</v>
      </c>
    </row>
    <row r="2757" spans="1:26">
      <c r="A2757" s="4" t="s">
        <v>2844</v>
      </c>
      <c r="B2757" s="3">
        <f>主线辅助!B2753</f>
        <v>138558701</v>
      </c>
      <c r="C2757" s="3">
        <v>8</v>
      </c>
      <c r="D2757" s="3">
        <v>118</v>
      </c>
      <c r="E2757" s="3">
        <v>3</v>
      </c>
      <c r="F2757" s="25">
        <f t="shared" si="126"/>
        <v>8522610</v>
      </c>
      <c r="G2757" s="25">
        <v>7749893</v>
      </c>
      <c r="H2757" s="26">
        <f>ROUND((F2757/4*5.5+F2757*2.7+F2757/4*10*1)*2,0)*C2757</f>
        <v>896578576</v>
      </c>
      <c r="I2757" s="26">
        <f t="shared" si="127"/>
        <v>815288744</v>
      </c>
      <c r="J2757" s="26"/>
      <c r="K2757" s="35">
        <f>MAX(G2757-MAX(G$5:G2756),0)</f>
        <v>0</v>
      </c>
      <c r="L2757" s="35">
        <f>MAX(G$5:G2757)</f>
        <v>7846423</v>
      </c>
      <c r="M2757" s="3">
        <v>0.8</v>
      </c>
      <c r="N2757" s="38">
        <f>INT(B2757*0.2)</f>
        <v>27711740</v>
      </c>
      <c r="O2757" s="38">
        <f t="shared" si="128"/>
        <v>3269342</v>
      </c>
      <c r="P2757">
        <f>INT(L2757*2.5)</f>
        <v>19616057</v>
      </c>
      <c r="Q2757">
        <f>INT(L2757/4)</f>
        <v>1961605</v>
      </c>
      <c r="W2757" s="4" t="s">
        <v>8387</v>
      </c>
      <c r="X2757">
        <v>3</v>
      </c>
      <c r="Y2757">
        <f>IF(MOD(X2757,9)=0,N2757,IF(MOD(X2757,6)=0,N2757,IF(MOD(X2757,3)=0,N2757)))</f>
        <v>27711740</v>
      </c>
      <c r="Z2757">
        <f>IF(MOD(X2757,9)=0,O2757,IF(MOD(X2757,6)=0,O2757,IF(MOD(X2757,3)=0,O2757)))</f>
        <v>3269342</v>
      </c>
    </row>
    <row r="2758" spans="1:26">
      <c r="A2758" s="4" t="s">
        <v>2845</v>
      </c>
      <c r="B2758" s="3">
        <f>主线辅助!B2754</f>
        <v>138626008</v>
      </c>
      <c r="C2758" s="3">
        <v>8</v>
      </c>
      <c r="D2758" s="3">
        <v>118</v>
      </c>
      <c r="E2758" s="3">
        <v>3</v>
      </c>
      <c r="F2758" s="25">
        <f t="shared" ref="F2758:F2821" si="129">INT(B2758/(5-1.9)/C2758/(D2758/2.7)*100/1.5)</f>
        <v>8526750</v>
      </c>
      <c r="G2758" s="25">
        <v>7753658</v>
      </c>
      <c r="H2758" s="26">
        <f>ROUND((F2758/4*5.5+F2758*2.7+F2758/4*10*1)*2,0)*C2758</f>
        <v>897014104</v>
      </c>
      <c r="I2758" s="26">
        <f t="shared" ref="I2758:I2821" si="130">ROUND((G2758/4*5.5+G2758*2.7+G2758/4*10*1)*2,0)*C2758</f>
        <v>815684824</v>
      </c>
      <c r="J2758" s="26"/>
      <c r="K2758" s="35">
        <f>MAX(G2758-MAX(G$5:G2757),0)</f>
        <v>0</v>
      </c>
      <c r="L2758" s="35">
        <f>MAX(G$5:G2758)</f>
        <v>7846423</v>
      </c>
      <c r="M2758" s="3">
        <v>0.8</v>
      </c>
      <c r="N2758" s="38">
        <f>INT(B2758*0.2)</f>
        <v>27725201</v>
      </c>
      <c r="O2758" s="38">
        <f t="shared" ref="O2758:O2821" si="131">INT((P2758/15)+Q2758)</f>
        <v>3269342</v>
      </c>
      <c r="P2758">
        <f>INT(L2758*2.5)</f>
        <v>19616057</v>
      </c>
      <c r="Q2758">
        <f>INT(L2758/4)</f>
        <v>1961605</v>
      </c>
      <c r="W2758" s="4" t="s">
        <v>8387</v>
      </c>
      <c r="X2758">
        <v>4</v>
      </c>
      <c r="Y2758" t="b">
        <f>IF(MOD(X2758,9)=0,N2758,IF(MOD(X2758,6)=0,N2758,IF(MOD(X2758,3)=0,N2758)))</f>
        <v>0</v>
      </c>
      <c r="Z2758" t="b">
        <f>IF(MOD(X2758,9)=0,O2758,IF(MOD(X2758,6)=0,O2758,IF(MOD(X2758,3)=0,O2758)))</f>
        <v>0</v>
      </c>
    </row>
    <row r="2759" spans="1:26">
      <c r="A2759" s="4" t="s">
        <v>2846</v>
      </c>
      <c r="B2759" s="3">
        <f>主线辅助!B2755</f>
        <v>138693318</v>
      </c>
      <c r="C2759" s="3">
        <v>8</v>
      </c>
      <c r="D2759" s="3">
        <v>118</v>
      </c>
      <c r="E2759" s="3">
        <v>3</v>
      </c>
      <c r="F2759" s="25">
        <f t="shared" si="129"/>
        <v>8530890</v>
      </c>
      <c r="G2759" s="25">
        <v>7757422</v>
      </c>
      <c r="H2759" s="26">
        <f>ROUND((F2759/4*5.5+F2759*2.7+F2759/4*10*1)*2,0)*C2759</f>
        <v>897449632</v>
      </c>
      <c r="I2759" s="26">
        <f t="shared" si="130"/>
        <v>816080792</v>
      </c>
      <c r="J2759" s="26"/>
      <c r="K2759" s="35">
        <f>MAX(G2759-MAX(G$5:G2758),0)</f>
        <v>0</v>
      </c>
      <c r="L2759" s="35">
        <f>MAX(G$5:G2759)</f>
        <v>7846423</v>
      </c>
      <c r="M2759" s="3">
        <v>0.8</v>
      </c>
      <c r="N2759" s="38">
        <f>INT(B2759*0.2)</f>
        <v>27738663</v>
      </c>
      <c r="O2759" s="38">
        <f t="shared" si="131"/>
        <v>3269342</v>
      </c>
      <c r="P2759">
        <f>INT(L2759*2.5)</f>
        <v>19616057</v>
      </c>
      <c r="Q2759">
        <f>INT(L2759/4)</f>
        <v>1961605</v>
      </c>
      <c r="W2759" s="4" t="s">
        <v>8387</v>
      </c>
      <c r="X2759">
        <v>5</v>
      </c>
      <c r="Y2759" t="b">
        <f>IF(MOD(X2759,9)=0,N2759,IF(MOD(X2759,6)=0,N2759,IF(MOD(X2759,3)=0,N2759)))</f>
        <v>0</v>
      </c>
      <c r="Z2759" t="b">
        <f>IF(MOD(X2759,9)=0,O2759,IF(MOD(X2759,6)=0,O2759,IF(MOD(X2759,3)=0,O2759)))</f>
        <v>0</v>
      </c>
    </row>
    <row r="2760" spans="1:26">
      <c r="A2760" s="4" t="s">
        <v>2847</v>
      </c>
      <c r="B2760" s="3">
        <f>主线辅助!B2756</f>
        <v>138838811</v>
      </c>
      <c r="C2760" s="3">
        <v>8</v>
      </c>
      <c r="D2760" s="3">
        <v>118</v>
      </c>
      <c r="E2760" s="3">
        <v>3</v>
      </c>
      <c r="F2760" s="25">
        <f t="shared" si="129"/>
        <v>8539839</v>
      </c>
      <c r="G2760" s="25">
        <v>7765560</v>
      </c>
      <c r="H2760" s="26">
        <f>ROUND((F2760/4*5.5+F2760*2.7+F2760/4*10*1)*2,0)*C2760</f>
        <v>898391064</v>
      </c>
      <c r="I2760" s="26">
        <f t="shared" si="130"/>
        <v>816936912</v>
      </c>
      <c r="J2760" s="26"/>
      <c r="K2760" s="35">
        <f>MAX(G2760-MAX(G$5:G2759),0)</f>
        <v>0</v>
      </c>
      <c r="L2760" s="35">
        <f>MAX(G$5:G2760)</f>
        <v>7846423</v>
      </c>
      <c r="M2760" s="3">
        <v>0.8</v>
      </c>
      <c r="N2760" s="38">
        <f>INT(B2760*0.2)</f>
        <v>27767762</v>
      </c>
      <c r="O2760" s="38">
        <f t="shared" si="131"/>
        <v>3269342</v>
      </c>
      <c r="P2760">
        <f>INT(L2760*2.5)</f>
        <v>19616057</v>
      </c>
      <c r="Q2760">
        <f>INT(L2760/4)</f>
        <v>1961605</v>
      </c>
      <c r="W2760" s="4" t="s">
        <v>8387</v>
      </c>
      <c r="X2760">
        <v>6</v>
      </c>
      <c r="Y2760">
        <f>IF(MOD(X2760,9)=0,N2760,IF(MOD(X2760,6)=0,N2760,IF(MOD(X2760,3)=0,N2760)))</f>
        <v>27767762</v>
      </c>
      <c r="Z2760">
        <f>IF(MOD(X2760,9)=0,O2760,IF(MOD(X2760,6)=0,O2760,IF(MOD(X2760,3)=0,O2760)))</f>
        <v>3269342</v>
      </c>
    </row>
    <row r="2761" spans="1:26">
      <c r="A2761" s="4" t="s">
        <v>2848</v>
      </c>
      <c r="B2761" s="3">
        <f>主线辅助!B2757</f>
        <v>138906189</v>
      </c>
      <c r="C2761" s="3">
        <v>8</v>
      </c>
      <c r="D2761" s="3">
        <v>118</v>
      </c>
      <c r="E2761" s="3">
        <v>3</v>
      </c>
      <c r="F2761" s="25">
        <f t="shared" si="129"/>
        <v>8543983</v>
      </c>
      <c r="G2761" s="25">
        <v>7769329</v>
      </c>
      <c r="H2761" s="26">
        <f>ROUND((F2761/4*5.5+F2761*2.7+F2761/4*10*1)*2,0)*C2761</f>
        <v>898827008</v>
      </c>
      <c r="I2761" s="26">
        <f t="shared" si="130"/>
        <v>817333408</v>
      </c>
      <c r="J2761" s="26"/>
      <c r="K2761" s="35">
        <f>MAX(G2761-MAX(G$5:G2760),0)</f>
        <v>0</v>
      </c>
      <c r="L2761" s="35">
        <f>MAX(G$5:G2761)</f>
        <v>7846423</v>
      </c>
      <c r="M2761" s="3">
        <v>0.8</v>
      </c>
      <c r="N2761" s="38">
        <f>INT(B2761*0.2)</f>
        <v>27781237</v>
      </c>
      <c r="O2761" s="38">
        <f t="shared" si="131"/>
        <v>3269342</v>
      </c>
      <c r="P2761">
        <f>INT(L2761*2.5)</f>
        <v>19616057</v>
      </c>
      <c r="Q2761">
        <f>INT(L2761/4)</f>
        <v>1961605</v>
      </c>
      <c r="W2761" s="4" t="s">
        <v>8387</v>
      </c>
      <c r="X2761">
        <v>7</v>
      </c>
      <c r="Y2761" t="b">
        <f>IF(MOD(X2761,9)=0,N2761,IF(MOD(X2761,6)=0,N2761,IF(MOD(X2761,3)=0,N2761)))</f>
        <v>0</v>
      </c>
      <c r="Z2761" t="b">
        <f>IF(MOD(X2761,9)=0,O2761,IF(MOD(X2761,6)=0,O2761,IF(MOD(X2761,3)=0,O2761)))</f>
        <v>0</v>
      </c>
    </row>
    <row r="2762" spans="1:26">
      <c r="A2762" s="4" t="s">
        <v>2849</v>
      </c>
      <c r="B2762" s="3">
        <f>主线辅助!B2758</f>
        <v>138973577</v>
      </c>
      <c r="C2762" s="3">
        <v>8</v>
      </c>
      <c r="D2762" s="3">
        <v>118</v>
      </c>
      <c r="E2762" s="3">
        <v>3</v>
      </c>
      <c r="F2762" s="25">
        <f t="shared" si="129"/>
        <v>8548128</v>
      </c>
      <c r="G2762" s="25">
        <v>7773098</v>
      </c>
      <c r="H2762" s="26">
        <f>ROUND((F2762/4*5.5+F2762*2.7+F2762/4*10*1)*2,0)*C2762</f>
        <v>899263064</v>
      </c>
      <c r="I2762" s="26">
        <f t="shared" si="130"/>
        <v>817729912</v>
      </c>
      <c r="J2762" s="26"/>
      <c r="K2762" s="35">
        <f>MAX(G2762-MAX(G$5:G2761),0)</f>
        <v>0</v>
      </c>
      <c r="L2762" s="35">
        <f>MAX(G$5:G2762)</f>
        <v>7846423</v>
      </c>
      <c r="M2762" s="3">
        <v>0.8</v>
      </c>
      <c r="N2762" s="38">
        <f>INT(B2762*0.2)</f>
        <v>27794715</v>
      </c>
      <c r="O2762" s="38">
        <f t="shared" si="131"/>
        <v>3269342</v>
      </c>
      <c r="P2762">
        <f>INT(L2762*2.5)</f>
        <v>19616057</v>
      </c>
      <c r="Q2762">
        <f>INT(L2762/4)</f>
        <v>1961605</v>
      </c>
      <c r="W2762" s="4" t="s">
        <v>8387</v>
      </c>
      <c r="X2762">
        <v>8</v>
      </c>
      <c r="Y2762" t="b">
        <f>IF(MOD(X2762,9)=0,N2762,IF(MOD(X2762,6)=0,N2762,IF(MOD(X2762,3)=0,N2762)))</f>
        <v>0</v>
      </c>
      <c r="Z2762" t="b">
        <f>IF(MOD(X2762,9)=0,O2762,IF(MOD(X2762,6)=0,O2762,IF(MOD(X2762,3)=0,O2762)))</f>
        <v>0</v>
      </c>
    </row>
    <row r="2763" spans="1:26">
      <c r="A2763" s="4" t="s">
        <v>2850</v>
      </c>
      <c r="B2763" s="3">
        <f>主线辅助!B2759</f>
        <v>139119293</v>
      </c>
      <c r="C2763" s="3">
        <v>8</v>
      </c>
      <c r="D2763" s="3">
        <v>118</v>
      </c>
      <c r="E2763" s="3">
        <v>3</v>
      </c>
      <c r="F2763" s="25">
        <f t="shared" si="129"/>
        <v>8557091</v>
      </c>
      <c r="G2763" s="25">
        <v>7781248</v>
      </c>
      <c r="H2763" s="26">
        <f>ROUND((F2763/4*5.5+F2763*2.7+F2763/4*10*1)*2,0)*C2763</f>
        <v>900205976</v>
      </c>
      <c r="I2763" s="26">
        <f t="shared" si="130"/>
        <v>818587288</v>
      </c>
      <c r="J2763" s="26"/>
      <c r="K2763" s="35">
        <f>MAX(G2763-MAX(G$5:G2762),0)</f>
        <v>0</v>
      </c>
      <c r="L2763" s="35">
        <f>MAX(G$5:G2763)</f>
        <v>7846423</v>
      </c>
      <c r="M2763" s="3">
        <v>0.8</v>
      </c>
      <c r="N2763" s="38">
        <f>INT(B2763*0.2)</f>
        <v>27823858</v>
      </c>
      <c r="O2763" s="38">
        <f t="shared" si="131"/>
        <v>3269342</v>
      </c>
      <c r="P2763">
        <f>INT(L2763*2.5)</f>
        <v>19616057</v>
      </c>
      <c r="Q2763">
        <f>INT(L2763/4)</f>
        <v>1961605</v>
      </c>
      <c r="W2763" s="4" t="s">
        <v>8387</v>
      </c>
      <c r="X2763">
        <v>9</v>
      </c>
      <c r="Y2763">
        <f>IF(MOD(X2763,9)=0,N2763,IF(MOD(X2763,6)=0,N2763,IF(MOD(X2763,3)=0,N2763)))</f>
        <v>27823858</v>
      </c>
      <c r="Z2763">
        <f>IF(MOD(X2763,9)=0,O2763,IF(MOD(X2763,6)=0,O2763,IF(MOD(X2763,3)=0,O2763)))</f>
        <v>3269342</v>
      </c>
    </row>
    <row r="2764" spans="1:26">
      <c r="A2764" s="4" t="s">
        <v>556</v>
      </c>
      <c r="B2764" s="3">
        <f>主线辅助!B2760</f>
        <v>139186738</v>
      </c>
      <c r="C2764" s="3">
        <v>8</v>
      </c>
      <c r="D2764" s="3">
        <v>118</v>
      </c>
      <c r="E2764" s="3">
        <v>3</v>
      </c>
      <c r="F2764" s="25">
        <f t="shared" si="129"/>
        <v>8561240</v>
      </c>
      <c r="G2764" s="25">
        <v>7785020</v>
      </c>
      <c r="H2764" s="26">
        <f>ROUND((F2764/4*5.5+F2764*2.7+F2764/4*10*1)*2,0)*C2764</f>
        <v>900642448</v>
      </c>
      <c r="I2764" s="26">
        <f t="shared" si="130"/>
        <v>818984104</v>
      </c>
      <c r="J2764" s="26"/>
      <c r="K2764" s="35">
        <f>MAX(G2764-MAX(G$5:G2763),0)</f>
        <v>0</v>
      </c>
      <c r="L2764" s="35">
        <f>MAX(G$5:G2764)</f>
        <v>7846423</v>
      </c>
      <c r="M2764" s="3">
        <v>0.8</v>
      </c>
      <c r="N2764" s="38">
        <f>INT(B2764*0.2)</f>
        <v>27837347</v>
      </c>
      <c r="O2764" s="38">
        <f t="shared" si="131"/>
        <v>3269342</v>
      </c>
      <c r="P2764">
        <f>INT(L2764*2.5)</f>
        <v>19616057</v>
      </c>
      <c r="Q2764">
        <f>INT(L2764/4)</f>
        <v>1961605</v>
      </c>
      <c r="W2764" s="4" t="s">
        <v>8387</v>
      </c>
      <c r="X2764">
        <v>10</v>
      </c>
      <c r="Y2764" t="b">
        <f>IF(MOD(X2764,9)=0,N2764,IF(MOD(X2764,6)=0,N2764,IF(MOD(X2764,3)=0,N2764)))</f>
        <v>0</v>
      </c>
      <c r="Z2764" t="b">
        <f>IF(MOD(X2764,9)=0,O2764,IF(MOD(X2764,6)=0,O2764,IF(MOD(X2764,3)=0,O2764)))</f>
        <v>0</v>
      </c>
    </row>
    <row r="2765" spans="1:26">
      <c r="A2765" s="4" t="s">
        <v>2851</v>
      </c>
      <c r="B2765" s="3">
        <f>主线辅助!B2761</f>
        <v>139628315</v>
      </c>
      <c r="C2765" s="3">
        <v>8</v>
      </c>
      <c r="D2765" s="3">
        <v>118</v>
      </c>
      <c r="E2765" s="3">
        <v>3</v>
      </c>
      <c r="F2765" s="25">
        <f t="shared" si="129"/>
        <v>8588401</v>
      </c>
      <c r="G2765" s="25">
        <v>7809719</v>
      </c>
      <c r="H2765" s="26">
        <f>ROUND((F2765/4*5.5+F2765*2.7+F2765/4*10*1)*2,0)*C2765</f>
        <v>903499784</v>
      </c>
      <c r="I2765" s="26">
        <f t="shared" si="130"/>
        <v>821582440</v>
      </c>
      <c r="J2765" s="26"/>
      <c r="K2765" s="35">
        <f>MAX(G2765-MAX(G$5:G2764),0)</f>
        <v>0</v>
      </c>
      <c r="L2765" s="35">
        <f>MAX(G$5:G2765)</f>
        <v>7846423</v>
      </c>
      <c r="M2765" s="3">
        <v>0.8</v>
      </c>
      <c r="N2765" s="38">
        <f>INT(B2765*0.2)</f>
        <v>27925663</v>
      </c>
      <c r="O2765" s="38">
        <f t="shared" si="131"/>
        <v>3269342</v>
      </c>
      <c r="P2765">
        <f>INT(L2765*2.5)</f>
        <v>19616057</v>
      </c>
      <c r="Q2765">
        <f>INT(L2765/4)</f>
        <v>1961605</v>
      </c>
      <c r="W2765" s="4" t="s">
        <v>8388</v>
      </c>
      <c r="X2765">
        <v>1</v>
      </c>
      <c r="Y2765" t="b">
        <f>IF(MOD(X2765,9)=0,N2765,IF(MOD(X2765,6)=0,N2765,IF(MOD(X2765,3)=0,N2765)))</f>
        <v>0</v>
      </c>
      <c r="Z2765" t="b">
        <f>IF(MOD(X2765,9)=0,O2765,IF(MOD(X2765,6)=0,O2765,IF(MOD(X2765,3)=0,O2765)))</f>
        <v>0</v>
      </c>
    </row>
    <row r="2766" spans="1:26">
      <c r="A2766" s="4" t="s">
        <v>2852</v>
      </c>
      <c r="B2766" s="3">
        <f>主线辅助!B2762</f>
        <v>139695831</v>
      </c>
      <c r="C2766" s="3">
        <v>8</v>
      </c>
      <c r="D2766" s="3">
        <v>118</v>
      </c>
      <c r="E2766" s="3">
        <v>3</v>
      </c>
      <c r="F2766" s="25">
        <f t="shared" si="129"/>
        <v>8592553</v>
      </c>
      <c r="G2766" s="25">
        <v>7813495</v>
      </c>
      <c r="H2766" s="26">
        <f>ROUND((F2766/4*5.5+F2766*2.7+F2766/4*10*1)*2,0)*C2766</f>
        <v>903936576</v>
      </c>
      <c r="I2766" s="26">
        <f t="shared" si="130"/>
        <v>821979672</v>
      </c>
      <c r="J2766" s="26"/>
      <c r="K2766" s="35">
        <f>MAX(G2766-MAX(G$5:G2765),0)</f>
        <v>0</v>
      </c>
      <c r="L2766" s="35">
        <f>MAX(G$5:G2766)</f>
        <v>7846423</v>
      </c>
      <c r="M2766" s="3">
        <v>0.8</v>
      </c>
      <c r="N2766" s="38">
        <f>INT(B2766*0.2)</f>
        <v>27939166</v>
      </c>
      <c r="O2766" s="38">
        <f t="shared" si="131"/>
        <v>3269342</v>
      </c>
      <c r="P2766">
        <f>INT(L2766*2.5)</f>
        <v>19616057</v>
      </c>
      <c r="Q2766">
        <f>INT(L2766/4)</f>
        <v>1961605</v>
      </c>
      <c r="W2766" s="4" t="s">
        <v>8388</v>
      </c>
      <c r="X2766">
        <v>2</v>
      </c>
      <c r="Y2766" t="b">
        <f>IF(MOD(X2766,9)=0,N2766,IF(MOD(X2766,6)=0,N2766,IF(MOD(X2766,3)=0,N2766)))</f>
        <v>0</v>
      </c>
      <c r="Z2766" t="b">
        <f>IF(MOD(X2766,9)=0,O2766,IF(MOD(X2766,6)=0,O2766,IF(MOD(X2766,3)=0,O2766)))</f>
        <v>0</v>
      </c>
    </row>
    <row r="2767" spans="1:26">
      <c r="A2767" s="4" t="s">
        <v>2853</v>
      </c>
      <c r="B2767" s="3">
        <f>主线辅助!B2763</f>
        <v>139841881</v>
      </c>
      <c r="C2767" s="3">
        <v>8</v>
      </c>
      <c r="D2767" s="3">
        <v>118</v>
      </c>
      <c r="E2767" s="3">
        <v>3</v>
      </c>
      <c r="F2767" s="25">
        <f t="shared" si="129"/>
        <v>8601537</v>
      </c>
      <c r="G2767" s="25">
        <v>7821664</v>
      </c>
      <c r="H2767" s="26">
        <f>ROUND((F2767/4*5.5+F2767*2.7+F2767/4*10*1)*2,0)*C2767</f>
        <v>904881696</v>
      </c>
      <c r="I2767" s="26">
        <f t="shared" si="130"/>
        <v>822839056</v>
      </c>
      <c r="J2767" s="26"/>
      <c r="K2767" s="35">
        <f>MAX(G2767-MAX(G$5:G2766),0)</f>
        <v>0</v>
      </c>
      <c r="L2767" s="35">
        <f>MAX(G$5:G2767)</f>
        <v>7846423</v>
      </c>
      <c r="M2767" s="3">
        <v>0.8</v>
      </c>
      <c r="N2767" s="38">
        <f>INT(B2767*0.2)</f>
        <v>27968376</v>
      </c>
      <c r="O2767" s="38">
        <f t="shared" si="131"/>
        <v>3269342</v>
      </c>
      <c r="P2767">
        <f>INT(L2767*2.5)</f>
        <v>19616057</v>
      </c>
      <c r="Q2767">
        <f>INT(L2767/4)</f>
        <v>1961605</v>
      </c>
      <c r="W2767" s="4" t="s">
        <v>8388</v>
      </c>
      <c r="X2767">
        <v>3</v>
      </c>
      <c r="Y2767">
        <f>IF(MOD(X2767,9)=0,N2767,IF(MOD(X2767,6)=0,N2767,IF(MOD(X2767,3)=0,N2767)))</f>
        <v>27968376</v>
      </c>
      <c r="Z2767">
        <f>IF(MOD(X2767,9)=0,O2767,IF(MOD(X2767,6)=0,O2767,IF(MOD(X2767,3)=0,O2767)))</f>
        <v>3269342</v>
      </c>
    </row>
    <row r="2768" spans="1:26">
      <c r="A2768" s="4" t="s">
        <v>2854</v>
      </c>
      <c r="B2768" s="3">
        <f>主线辅助!B2764</f>
        <v>139909464</v>
      </c>
      <c r="C2768" s="3">
        <v>8</v>
      </c>
      <c r="D2768" s="3">
        <v>118</v>
      </c>
      <c r="E2768" s="3">
        <v>3</v>
      </c>
      <c r="F2768" s="25">
        <f t="shared" si="129"/>
        <v>8605694</v>
      </c>
      <c r="G2768" s="25">
        <v>7825444</v>
      </c>
      <c r="H2768" s="26">
        <f>ROUND((F2768/4*5.5+F2768*2.7+F2768/4*10*1)*2,0)*C2768</f>
        <v>905319008</v>
      </c>
      <c r="I2768" s="26">
        <f t="shared" si="130"/>
        <v>823236712</v>
      </c>
      <c r="J2768" s="26"/>
      <c r="K2768" s="35">
        <f>MAX(G2768-MAX(G$5:G2767),0)</f>
        <v>0</v>
      </c>
      <c r="L2768" s="35">
        <f>MAX(G$5:G2768)</f>
        <v>7846423</v>
      </c>
      <c r="M2768" s="3">
        <v>0.8</v>
      </c>
      <c r="N2768" s="38">
        <f>INT(B2768*0.2)</f>
        <v>27981892</v>
      </c>
      <c r="O2768" s="38">
        <f t="shared" si="131"/>
        <v>3269342</v>
      </c>
      <c r="P2768">
        <f>INT(L2768*2.5)</f>
        <v>19616057</v>
      </c>
      <c r="Q2768">
        <f>INT(L2768/4)</f>
        <v>1961605</v>
      </c>
      <c r="W2768" s="4" t="s">
        <v>8388</v>
      </c>
      <c r="X2768">
        <v>4</v>
      </c>
      <c r="Y2768" t="b">
        <f>IF(MOD(X2768,9)=0,N2768,IF(MOD(X2768,6)=0,N2768,IF(MOD(X2768,3)=0,N2768)))</f>
        <v>0</v>
      </c>
      <c r="Z2768" t="b">
        <f>IF(MOD(X2768,9)=0,O2768,IF(MOD(X2768,6)=0,O2768,IF(MOD(X2768,3)=0,O2768)))</f>
        <v>0</v>
      </c>
    </row>
    <row r="2769" spans="1:26">
      <c r="A2769" s="4" t="s">
        <v>2855</v>
      </c>
      <c r="B2769" s="3">
        <f>主线辅助!B2765</f>
        <v>139977054</v>
      </c>
      <c r="C2769" s="3">
        <v>8</v>
      </c>
      <c r="D2769" s="3">
        <v>118</v>
      </c>
      <c r="E2769" s="3">
        <v>3</v>
      </c>
      <c r="F2769" s="25">
        <f t="shared" si="129"/>
        <v>8609851</v>
      </c>
      <c r="G2769" s="25">
        <v>7829224</v>
      </c>
      <c r="H2769" s="26">
        <f>ROUND((F2769/4*5.5+F2769*2.7+F2769/4*10*1)*2,0)*C2769</f>
        <v>905756328</v>
      </c>
      <c r="I2769" s="26">
        <f t="shared" si="130"/>
        <v>823634368</v>
      </c>
      <c r="J2769" s="26"/>
      <c r="K2769" s="35">
        <f>MAX(G2769-MAX(G$5:G2768),0)</f>
        <v>0</v>
      </c>
      <c r="L2769" s="35">
        <f>MAX(G$5:G2769)</f>
        <v>7846423</v>
      </c>
      <c r="M2769" s="3">
        <v>0.8</v>
      </c>
      <c r="N2769" s="38">
        <f>INT(B2769*0.2)</f>
        <v>27995410</v>
      </c>
      <c r="O2769" s="38">
        <f t="shared" si="131"/>
        <v>3269342</v>
      </c>
      <c r="P2769">
        <f>INT(L2769*2.5)</f>
        <v>19616057</v>
      </c>
      <c r="Q2769">
        <f>INT(L2769/4)</f>
        <v>1961605</v>
      </c>
      <c r="W2769" s="4" t="s">
        <v>8388</v>
      </c>
      <c r="X2769">
        <v>5</v>
      </c>
      <c r="Y2769" t="b">
        <f>IF(MOD(X2769,9)=0,N2769,IF(MOD(X2769,6)=0,N2769,IF(MOD(X2769,3)=0,N2769)))</f>
        <v>0</v>
      </c>
      <c r="Z2769" t="b">
        <f>IF(MOD(X2769,9)=0,O2769,IF(MOD(X2769,6)=0,O2769,IF(MOD(X2769,3)=0,O2769)))</f>
        <v>0</v>
      </c>
    </row>
    <row r="2770" spans="1:26">
      <c r="A2770" s="4" t="s">
        <v>2856</v>
      </c>
      <c r="B2770" s="3">
        <f>主线辅助!B2766</f>
        <v>140123326</v>
      </c>
      <c r="C2770" s="3">
        <v>8</v>
      </c>
      <c r="D2770" s="3">
        <v>118</v>
      </c>
      <c r="E2770" s="3">
        <v>3</v>
      </c>
      <c r="F2770" s="25">
        <f t="shared" si="129"/>
        <v>8618848</v>
      </c>
      <c r="G2770" s="25">
        <v>7837406</v>
      </c>
      <c r="H2770" s="26">
        <f>ROUND((F2770/4*5.5+F2770*2.7+F2770/4*10*1)*2,0)*C2770</f>
        <v>906702808</v>
      </c>
      <c r="I2770" s="26">
        <f t="shared" si="130"/>
        <v>824495112</v>
      </c>
      <c r="J2770" s="26"/>
      <c r="K2770" s="35">
        <f>MAX(G2770-MAX(G$5:G2769),0)</f>
        <v>0</v>
      </c>
      <c r="L2770" s="35">
        <f>MAX(G$5:G2770)</f>
        <v>7846423</v>
      </c>
      <c r="M2770" s="3">
        <v>0.8</v>
      </c>
      <c r="N2770" s="38">
        <f>INT(B2770*0.2)</f>
        <v>28024665</v>
      </c>
      <c r="O2770" s="38">
        <f t="shared" si="131"/>
        <v>3269342</v>
      </c>
      <c r="P2770">
        <f>INT(L2770*2.5)</f>
        <v>19616057</v>
      </c>
      <c r="Q2770">
        <f>INT(L2770/4)</f>
        <v>1961605</v>
      </c>
      <c r="W2770" s="4" t="s">
        <v>8388</v>
      </c>
      <c r="X2770">
        <v>6</v>
      </c>
      <c r="Y2770">
        <f>IF(MOD(X2770,9)=0,N2770,IF(MOD(X2770,6)=0,N2770,IF(MOD(X2770,3)=0,N2770)))</f>
        <v>28024665</v>
      </c>
      <c r="Z2770">
        <f>IF(MOD(X2770,9)=0,O2770,IF(MOD(X2770,6)=0,O2770,IF(MOD(X2770,3)=0,O2770)))</f>
        <v>3269342</v>
      </c>
    </row>
    <row r="2771" spans="1:26">
      <c r="A2771" s="4" t="s">
        <v>2857</v>
      </c>
      <c r="B2771" s="3">
        <f>主线辅助!B2767</f>
        <v>140190976</v>
      </c>
      <c r="C2771" s="3">
        <v>8</v>
      </c>
      <c r="D2771" s="3">
        <v>118</v>
      </c>
      <c r="E2771" s="3">
        <v>3</v>
      </c>
      <c r="F2771" s="25">
        <f t="shared" si="129"/>
        <v>8623009</v>
      </c>
      <c r="G2771" s="25">
        <v>7841190</v>
      </c>
      <c r="H2771" s="26">
        <f>ROUND((F2771/4*5.5+F2771*2.7+F2771/4*10*1)*2,0)*C2771</f>
        <v>907140544</v>
      </c>
      <c r="I2771" s="26">
        <f t="shared" si="130"/>
        <v>824893192</v>
      </c>
      <c r="J2771" s="26"/>
      <c r="K2771" s="35">
        <f>MAX(G2771-MAX(G$5:G2770),0)</f>
        <v>0</v>
      </c>
      <c r="L2771" s="35">
        <f>MAX(G$5:G2771)</f>
        <v>7846423</v>
      </c>
      <c r="M2771" s="3">
        <v>0.8</v>
      </c>
      <c r="N2771" s="38">
        <f>INT(B2771*0.2)</f>
        <v>28038195</v>
      </c>
      <c r="O2771" s="38">
        <f t="shared" si="131"/>
        <v>3269342</v>
      </c>
      <c r="P2771">
        <f>INT(L2771*2.5)</f>
        <v>19616057</v>
      </c>
      <c r="Q2771">
        <f>INT(L2771/4)</f>
        <v>1961605</v>
      </c>
      <c r="W2771" s="4" t="s">
        <v>8388</v>
      </c>
      <c r="X2771">
        <v>7</v>
      </c>
      <c r="Y2771" t="b">
        <f>IF(MOD(X2771,9)=0,N2771,IF(MOD(X2771,6)=0,N2771,IF(MOD(X2771,3)=0,N2771)))</f>
        <v>0</v>
      </c>
      <c r="Z2771" t="b">
        <f>IF(MOD(X2771,9)=0,O2771,IF(MOD(X2771,6)=0,O2771,IF(MOD(X2771,3)=0,O2771)))</f>
        <v>0</v>
      </c>
    </row>
    <row r="2772" spans="1:26">
      <c r="A2772" s="4" t="s">
        <v>2858</v>
      </c>
      <c r="B2772" s="3">
        <f>主线辅助!B2768</f>
        <v>140258630</v>
      </c>
      <c r="C2772" s="3">
        <v>8</v>
      </c>
      <c r="D2772" s="3">
        <v>118</v>
      </c>
      <c r="E2772" s="3">
        <v>3</v>
      </c>
      <c r="F2772" s="25">
        <f t="shared" si="129"/>
        <v>8627171</v>
      </c>
      <c r="G2772" s="25">
        <v>7844974</v>
      </c>
      <c r="H2772" s="26">
        <f>ROUND((F2772/4*5.5+F2772*2.7+F2772/4*10*1)*2,0)*C2772</f>
        <v>907578392</v>
      </c>
      <c r="I2772" s="26">
        <f t="shared" si="130"/>
        <v>825291264</v>
      </c>
      <c r="J2772" s="26"/>
      <c r="K2772" s="35">
        <f>MAX(G2772-MAX(G$5:G2771),0)</f>
        <v>0</v>
      </c>
      <c r="L2772" s="35">
        <f>MAX(G$5:G2772)</f>
        <v>7846423</v>
      </c>
      <c r="M2772" s="3">
        <v>0.8</v>
      </c>
      <c r="N2772" s="38">
        <f>INT(B2772*0.2)</f>
        <v>28051726</v>
      </c>
      <c r="O2772" s="38">
        <f t="shared" si="131"/>
        <v>3269342</v>
      </c>
      <c r="P2772">
        <f>INT(L2772*2.5)</f>
        <v>19616057</v>
      </c>
      <c r="Q2772">
        <f>INT(L2772/4)</f>
        <v>1961605</v>
      </c>
      <c r="W2772" s="4" t="s">
        <v>8388</v>
      </c>
      <c r="X2772">
        <v>8</v>
      </c>
      <c r="Y2772" t="b">
        <f>IF(MOD(X2772,9)=0,N2772,IF(MOD(X2772,6)=0,N2772,IF(MOD(X2772,3)=0,N2772)))</f>
        <v>0</v>
      </c>
      <c r="Z2772" t="b">
        <f>IF(MOD(X2772,9)=0,O2772,IF(MOD(X2772,6)=0,O2772,IF(MOD(X2772,3)=0,O2772)))</f>
        <v>0</v>
      </c>
    </row>
    <row r="2773" spans="1:26">
      <c r="A2773" s="4" t="s">
        <v>2859</v>
      </c>
      <c r="B2773" s="3">
        <f>主线辅助!B2769</f>
        <v>140405122</v>
      </c>
      <c r="C2773" s="3">
        <v>8</v>
      </c>
      <c r="D2773" s="3">
        <v>118</v>
      </c>
      <c r="E2773" s="3">
        <v>3</v>
      </c>
      <c r="F2773" s="25">
        <f t="shared" si="129"/>
        <v>8636181</v>
      </c>
      <c r="G2773" s="25">
        <v>7853167</v>
      </c>
      <c r="H2773" s="26">
        <f>ROUND((F2773/4*5.5+F2773*2.7+F2773/4*10*1)*2,0)*C2773</f>
        <v>908526240</v>
      </c>
      <c r="I2773" s="26">
        <f t="shared" si="130"/>
        <v>826153168</v>
      </c>
      <c r="J2773" s="26"/>
      <c r="K2773" s="35">
        <f>MAX(G2773-MAX(G$5:G2772),0)</f>
        <v>6744</v>
      </c>
      <c r="L2773" s="35">
        <f>MAX(G$5:G2773)</f>
        <v>7853167</v>
      </c>
      <c r="M2773" s="3">
        <v>0.8</v>
      </c>
      <c r="N2773" s="38">
        <f>INT(B2773*0.2)</f>
        <v>28081024</v>
      </c>
      <c r="O2773" s="38">
        <f t="shared" si="131"/>
        <v>3272152</v>
      </c>
      <c r="P2773">
        <f>INT(L2773*2.5)</f>
        <v>19632917</v>
      </c>
      <c r="Q2773">
        <f>INT(L2773/4)</f>
        <v>1963291</v>
      </c>
      <c r="W2773" s="4" t="s">
        <v>8388</v>
      </c>
      <c r="X2773">
        <v>9</v>
      </c>
      <c r="Y2773">
        <f>IF(MOD(X2773,9)=0,N2773,IF(MOD(X2773,6)=0,N2773,IF(MOD(X2773,3)=0,N2773)))</f>
        <v>28081024</v>
      </c>
      <c r="Z2773">
        <f>IF(MOD(X2773,9)=0,O2773,IF(MOD(X2773,6)=0,O2773,IF(MOD(X2773,3)=0,O2773)))</f>
        <v>3272152</v>
      </c>
    </row>
    <row r="2774" spans="1:26">
      <c r="A2774" s="4" t="s">
        <v>558</v>
      </c>
      <c r="B2774" s="3">
        <f>主线辅助!B2770</f>
        <v>140472840</v>
      </c>
      <c r="C2774" s="3">
        <v>8</v>
      </c>
      <c r="D2774" s="3">
        <v>118</v>
      </c>
      <c r="E2774" s="3">
        <v>3</v>
      </c>
      <c r="F2774" s="25">
        <f t="shared" si="129"/>
        <v>8640346</v>
      </c>
      <c r="G2774" s="25">
        <v>7856955</v>
      </c>
      <c r="H2774" s="26">
        <f>ROUND((F2774/4*5.5+F2774*2.7+F2774/4*10*1)*2,0)*C2774</f>
        <v>908964400</v>
      </c>
      <c r="I2774" s="26">
        <f t="shared" si="130"/>
        <v>826551664</v>
      </c>
      <c r="J2774" s="26"/>
      <c r="K2774" s="35">
        <f>MAX(G2774-MAX(G$5:G2773),0)</f>
        <v>3788</v>
      </c>
      <c r="L2774" s="35">
        <f>MAX(G$5:G2774)</f>
        <v>7856955</v>
      </c>
      <c r="M2774" s="3">
        <v>0.8</v>
      </c>
      <c r="N2774" s="38">
        <f>INT(B2774*0.2)</f>
        <v>28094568</v>
      </c>
      <c r="O2774" s="38">
        <f t="shared" si="131"/>
        <v>3273730</v>
      </c>
      <c r="P2774">
        <f>INT(L2774*2.5)</f>
        <v>19642387</v>
      </c>
      <c r="Q2774">
        <f>INT(L2774/4)</f>
        <v>1964238</v>
      </c>
      <c r="W2774" s="4" t="s">
        <v>8388</v>
      </c>
      <c r="X2774">
        <v>10</v>
      </c>
      <c r="Y2774" t="b">
        <f>IF(MOD(X2774,9)=0,N2774,IF(MOD(X2774,6)=0,N2774,IF(MOD(X2774,3)=0,N2774)))</f>
        <v>0</v>
      </c>
      <c r="Z2774" t="b">
        <f>IF(MOD(X2774,9)=0,O2774,IF(MOD(X2774,6)=0,O2774,IF(MOD(X2774,3)=0,O2774)))</f>
        <v>0</v>
      </c>
    </row>
    <row r="2775" spans="1:26">
      <c r="A2775" s="4" t="s">
        <v>2860</v>
      </c>
      <c r="B2775" s="3">
        <f>主线辅助!B2771</f>
        <v>140916615</v>
      </c>
      <c r="C2775" s="3">
        <v>8</v>
      </c>
      <c r="D2775" s="3">
        <v>118</v>
      </c>
      <c r="E2775" s="3">
        <v>3</v>
      </c>
      <c r="F2775" s="25">
        <f t="shared" si="129"/>
        <v>8667643</v>
      </c>
      <c r="G2775" s="25">
        <v>7881776</v>
      </c>
      <c r="H2775" s="26">
        <f>ROUND((F2775/4*5.5+F2775*2.7+F2775/4*10*1)*2,0)*C2775</f>
        <v>911836040</v>
      </c>
      <c r="I2775" s="26">
        <f t="shared" si="130"/>
        <v>829162832</v>
      </c>
      <c r="J2775" s="26"/>
      <c r="K2775" s="35">
        <f>MAX(G2775-MAX(G$5:G2774),0)</f>
        <v>24821</v>
      </c>
      <c r="L2775" s="35">
        <f>MAX(G$5:G2775)</f>
        <v>7881776</v>
      </c>
      <c r="M2775" s="3">
        <v>0.8</v>
      </c>
      <c r="N2775" s="38">
        <f>INT(B2775*0.2)</f>
        <v>28183323</v>
      </c>
      <c r="O2775" s="38">
        <f t="shared" si="131"/>
        <v>3284073</v>
      </c>
      <c r="P2775">
        <f>INT(L2775*2.5)</f>
        <v>19704440</v>
      </c>
      <c r="Q2775">
        <f>INT(L2775/4)</f>
        <v>1970444</v>
      </c>
      <c r="W2775" s="4" t="s">
        <v>8389</v>
      </c>
      <c r="X2775">
        <v>1</v>
      </c>
      <c r="Y2775" t="b">
        <f>IF(MOD(X2775,9)=0,N2775,IF(MOD(X2775,6)=0,N2775,IF(MOD(X2775,3)=0,N2775)))</f>
        <v>0</v>
      </c>
      <c r="Z2775" t="b">
        <f>IF(MOD(X2775,9)=0,O2775,IF(MOD(X2775,6)=0,O2775,IF(MOD(X2775,3)=0,O2775)))</f>
        <v>0</v>
      </c>
    </row>
    <row r="2776" spans="1:26">
      <c r="A2776" s="4" t="s">
        <v>2861</v>
      </c>
      <c r="B2776" s="3">
        <f>主线辅助!B2772</f>
        <v>140984397</v>
      </c>
      <c r="C2776" s="3">
        <v>8</v>
      </c>
      <c r="D2776" s="3">
        <v>118</v>
      </c>
      <c r="E2776" s="3">
        <v>3</v>
      </c>
      <c r="F2776" s="25">
        <f t="shared" si="129"/>
        <v>8671812</v>
      </c>
      <c r="G2776" s="25">
        <v>7885567</v>
      </c>
      <c r="H2776" s="26">
        <f>ROUND((F2776/4*5.5+F2776*2.7+F2776/4*10*1)*2,0)*C2776</f>
        <v>912274624</v>
      </c>
      <c r="I2776" s="26">
        <f t="shared" si="130"/>
        <v>829561648</v>
      </c>
      <c r="J2776" s="26"/>
      <c r="K2776" s="35">
        <f>MAX(G2776-MAX(G$5:G2775),0)</f>
        <v>3791</v>
      </c>
      <c r="L2776" s="35">
        <f>MAX(G$5:G2776)</f>
        <v>7885567</v>
      </c>
      <c r="M2776" s="3">
        <v>0.8</v>
      </c>
      <c r="N2776" s="38">
        <f>INT(B2776*0.2)</f>
        <v>28196879</v>
      </c>
      <c r="O2776" s="38">
        <f t="shared" si="131"/>
        <v>3285652</v>
      </c>
      <c r="P2776">
        <f>INT(L2776*2.5)</f>
        <v>19713917</v>
      </c>
      <c r="Q2776">
        <f>INT(L2776/4)</f>
        <v>1971391</v>
      </c>
      <c r="W2776" s="4" t="s">
        <v>8389</v>
      </c>
      <c r="X2776">
        <v>2</v>
      </c>
      <c r="Y2776" t="b">
        <f>IF(MOD(X2776,9)=0,N2776,IF(MOD(X2776,6)=0,N2776,IF(MOD(X2776,3)=0,N2776)))</f>
        <v>0</v>
      </c>
      <c r="Z2776" t="b">
        <f>IF(MOD(X2776,9)=0,O2776,IF(MOD(X2776,6)=0,O2776,IF(MOD(X2776,3)=0,O2776)))</f>
        <v>0</v>
      </c>
    </row>
    <row r="2777" spans="1:26">
      <c r="A2777" s="4" t="s">
        <v>2862</v>
      </c>
      <c r="B2777" s="3">
        <f>主线辅助!B2773</f>
        <v>141131220</v>
      </c>
      <c r="C2777" s="3">
        <v>8</v>
      </c>
      <c r="D2777" s="3">
        <v>118</v>
      </c>
      <c r="E2777" s="3">
        <v>3</v>
      </c>
      <c r="F2777" s="25">
        <f t="shared" si="129"/>
        <v>8680843</v>
      </c>
      <c r="G2777" s="25">
        <v>7893780</v>
      </c>
      <c r="H2777" s="26">
        <f>ROUND((F2777/4*5.5+F2777*2.7+F2777/4*10*1)*2,0)*C2777</f>
        <v>913224680</v>
      </c>
      <c r="I2777" s="26">
        <f t="shared" si="130"/>
        <v>830425656</v>
      </c>
      <c r="J2777" s="26"/>
      <c r="K2777" s="35">
        <f>MAX(G2777-MAX(G$5:G2776),0)</f>
        <v>8213</v>
      </c>
      <c r="L2777" s="35">
        <f>MAX(G$5:G2777)</f>
        <v>7893780</v>
      </c>
      <c r="M2777" s="3">
        <v>0.8</v>
      </c>
      <c r="N2777" s="38">
        <f>INT(B2777*0.2)</f>
        <v>28226244</v>
      </c>
      <c r="O2777" s="38">
        <f t="shared" si="131"/>
        <v>3289075</v>
      </c>
      <c r="P2777">
        <f>INT(L2777*2.5)</f>
        <v>19734450</v>
      </c>
      <c r="Q2777">
        <f>INT(L2777/4)</f>
        <v>1973445</v>
      </c>
      <c r="W2777" s="4" t="s">
        <v>8389</v>
      </c>
      <c r="X2777">
        <v>3</v>
      </c>
      <c r="Y2777">
        <f>IF(MOD(X2777,9)=0,N2777,IF(MOD(X2777,6)=0,N2777,IF(MOD(X2777,3)=0,N2777)))</f>
        <v>28226244</v>
      </c>
      <c r="Z2777">
        <f>IF(MOD(X2777,9)=0,O2777,IF(MOD(X2777,6)=0,O2777,IF(MOD(X2777,3)=0,O2777)))</f>
        <v>3289075</v>
      </c>
    </row>
    <row r="2778" spans="1:26">
      <c r="A2778" s="4" t="s">
        <v>2863</v>
      </c>
      <c r="B2778" s="3">
        <f>主线辅助!B2774</f>
        <v>141199070</v>
      </c>
      <c r="C2778" s="3">
        <v>8</v>
      </c>
      <c r="D2778" s="3">
        <v>118</v>
      </c>
      <c r="E2778" s="3">
        <v>3</v>
      </c>
      <c r="F2778" s="25">
        <f t="shared" si="129"/>
        <v>8685016</v>
      </c>
      <c r="G2778" s="25">
        <v>7897575</v>
      </c>
      <c r="H2778" s="26">
        <f>ROUND((F2778/4*5.5+F2778*2.7+F2778/4*10*1)*2,0)*C2778</f>
        <v>913663680</v>
      </c>
      <c r="I2778" s="26">
        <f t="shared" si="130"/>
        <v>830824888</v>
      </c>
      <c r="J2778" s="26"/>
      <c r="K2778" s="35">
        <f>MAX(G2778-MAX(G$5:G2777),0)</f>
        <v>3795</v>
      </c>
      <c r="L2778" s="35">
        <f>MAX(G$5:G2778)</f>
        <v>7897575</v>
      </c>
      <c r="M2778" s="3">
        <v>0.8</v>
      </c>
      <c r="N2778" s="38">
        <f>INT(B2778*0.2)</f>
        <v>28239814</v>
      </c>
      <c r="O2778" s="38">
        <f t="shared" si="131"/>
        <v>3290655</v>
      </c>
      <c r="P2778">
        <f>INT(L2778*2.5)</f>
        <v>19743937</v>
      </c>
      <c r="Q2778">
        <f>INT(L2778/4)</f>
        <v>1974393</v>
      </c>
      <c r="W2778" s="4" t="s">
        <v>8389</v>
      </c>
      <c r="X2778">
        <v>4</v>
      </c>
      <c r="Y2778" t="b">
        <f>IF(MOD(X2778,9)=0,N2778,IF(MOD(X2778,6)=0,N2778,IF(MOD(X2778,3)=0,N2778)))</f>
        <v>0</v>
      </c>
      <c r="Z2778" t="b">
        <f>IF(MOD(X2778,9)=0,O2778,IF(MOD(X2778,6)=0,O2778,IF(MOD(X2778,3)=0,O2778)))</f>
        <v>0</v>
      </c>
    </row>
    <row r="2779" spans="1:26">
      <c r="A2779" s="4" t="s">
        <v>2864</v>
      </c>
      <c r="B2779" s="3">
        <f>主线辅助!B2775</f>
        <v>141266929</v>
      </c>
      <c r="C2779" s="3">
        <v>8</v>
      </c>
      <c r="D2779" s="3">
        <v>118</v>
      </c>
      <c r="E2779" s="3">
        <v>3</v>
      </c>
      <c r="F2779" s="25">
        <f t="shared" si="129"/>
        <v>8689190</v>
      </c>
      <c r="G2779" s="25">
        <v>7901370</v>
      </c>
      <c r="H2779" s="26">
        <f>ROUND((F2779/4*5.5+F2779*2.7+F2779/4*10*1)*2,0)*C2779</f>
        <v>914102792</v>
      </c>
      <c r="I2779" s="26">
        <f t="shared" si="130"/>
        <v>831224128</v>
      </c>
      <c r="J2779" s="26"/>
      <c r="K2779" s="35">
        <f>MAX(G2779-MAX(G$5:G2778),0)</f>
        <v>3795</v>
      </c>
      <c r="L2779" s="35">
        <f>MAX(G$5:G2779)</f>
        <v>7901370</v>
      </c>
      <c r="M2779" s="3">
        <v>0.8</v>
      </c>
      <c r="N2779" s="38">
        <f>INT(B2779*0.2)</f>
        <v>28253385</v>
      </c>
      <c r="O2779" s="38">
        <f t="shared" si="131"/>
        <v>3292237</v>
      </c>
      <c r="P2779">
        <f>INT(L2779*2.5)</f>
        <v>19753425</v>
      </c>
      <c r="Q2779">
        <f>INT(L2779/4)</f>
        <v>1975342</v>
      </c>
      <c r="W2779" s="4" t="s">
        <v>8389</v>
      </c>
      <c r="X2779">
        <v>5</v>
      </c>
      <c r="Y2779" t="b">
        <f>IF(MOD(X2779,9)=0,N2779,IF(MOD(X2779,6)=0,N2779,IF(MOD(X2779,3)=0,N2779)))</f>
        <v>0</v>
      </c>
      <c r="Z2779" t="b">
        <f>IF(MOD(X2779,9)=0,O2779,IF(MOD(X2779,6)=0,O2779,IF(MOD(X2779,3)=0,O2779)))</f>
        <v>0</v>
      </c>
    </row>
    <row r="2780" spans="1:26">
      <c r="A2780" s="4" t="s">
        <v>2865</v>
      </c>
      <c r="B2780" s="3">
        <f>主线辅助!B2776</f>
        <v>141413982</v>
      </c>
      <c r="C2780" s="3">
        <v>8</v>
      </c>
      <c r="D2780" s="3">
        <v>118</v>
      </c>
      <c r="E2780" s="3">
        <v>3</v>
      </c>
      <c r="F2780" s="25">
        <f t="shared" si="129"/>
        <v>8698235</v>
      </c>
      <c r="G2780" s="25">
        <v>7909595</v>
      </c>
      <c r="H2780" s="26">
        <f>ROUND((F2780/4*5.5+F2780*2.7+F2780/4*10*1)*2,0)*C2780</f>
        <v>915054320</v>
      </c>
      <c r="I2780" s="26">
        <f t="shared" si="130"/>
        <v>832089392</v>
      </c>
      <c r="J2780" s="26"/>
      <c r="K2780" s="35">
        <f>MAX(G2780-MAX(G$5:G2779),0)</f>
        <v>8225</v>
      </c>
      <c r="L2780" s="35">
        <f>MAX(G$5:G2780)</f>
        <v>7909595</v>
      </c>
      <c r="M2780" s="3">
        <v>0.8</v>
      </c>
      <c r="N2780" s="38">
        <f>INT(B2780*0.2)</f>
        <v>28282796</v>
      </c>
      <c r="O2780" s="38">
        <f t="shared" si="131"/>
        <v>3295663</v>
      </c>
      <c r="P2780">
        <f>INT(L2780*2.5)</f>
        <v>19773987</v>
      </c>
      <c r="Q2780">
        <f>INT(L2780/4)</f>
        <v>1977398</v>
      </c>
      <c r="W2780" s="4" t="s">
        <v>8389</v>
      </c>
      <c r="X2780">
        <v>6</v>
      </c>
      <c r="Y2780">
        <f>IF(MOD(X2780,9)=0,N2780,IF(MOD(X2780,6)=0,N2780,IF(MOD(X2780,3)=0,N2780)))</f>
        <v>28282796</v>
      </c>
      <c r="Z2780">
        <f>IF(MOD(X2780,9)=0,O2780,IF(MOD(X2780,6)=0,O2780,IF(MOD(X2780,3)=0,O2780)))</f>
        <v>3295663</v>
      </c>
    </row>
    <row r="2781" spans="1:26">
      <c r="A2781" s="4" t="s">
        <v>2866</v>
      </c>
      <c r="B2781" s="3">
        <f>主线辅助!B2777</f>
        <v>141481905</v>
      </c>
      <c r="C2781" s="3">
        <v>8</v>
      </c>
      <c r="D2781" s="3">
        <v>118</v>
      </c>
      <c r="E2781" s="3">
        <v>3</v>
      </c>
      <c r="F2781" s="25">
        <f t="shared" si="129"/>
        <v>8702413</v>
      </c>
      <c r="G2781" s="25">
        <v>7913394</v>
      </c>
      <c r="H2781" s="26">
        <f>ROUND((F2781/4*5.5+F2781*2.7+F2781/4*10*1)*2,0)*C2781</f>
        <v>915493848</v>
      </c>
      <c r="I2781" s="26">
        <f t="shared" si="130"/>
        <v>832489048</v>
      </c>
      <c r="J2781" s="26"/>
      <c r="K2781" s="35">
        <f>MAX(G2781-MAX(G$5:G2780),0)</f>
        <v>3799</v>
      </c>
      <c r="L2781" s="35">
        <f>MAX(G$5:G2781)</f>
        <v>7913394</v>
      </c>
      <c r="M2781" s="3">
        <v>0.8</v>
      </c>
      <c r="N2781" s="38">
        <f>INT(B2781*0.2)</f>
        <v>28296381</v>
      </c>
      <c r="O2781" s="38">
        <f t="shared" si="131"/>
        <v>3297247</v>
      </c>
      <c r="P2781">
        <f>INT(L2781*2.5)</f>
        <v>19783485</v>
      </c>
      <c r="Q2781">
        <f>INT(L2781/4)</f>
        <v>1978348</v>
      </c>
      <c r="W2781" s="4" t="s">
        <v>8389</v>
      </c>
      <c r="X2781">
        <v>7</v>
      </c>
      <c r="Y2781" t="b">
        <f>IF(MOD(X2781,9)=0,N2781,IF(MOD(X2781,6)=0,N2781,IF(MOD(X2781,3)=0,N2781)))</f>
        <v>0</v>
      </c>
      <c r="Z2781" t="b">
        <f>IF(MOD(X2781,9)=0,O2781,IF(MOD(X2781,6)=0,O2781,IF(MOD(X2781,3)=0,O2781)))</f>
        <v>0</v>
      </c>
    </row>
    <row r="2782" spans="1:26">
      <c r="A2782" s="4" t="s">
        <v>2867</v>
      </c>
      <c r="B2782" s="3">
        <f>主线辅助!B2778</f>
        <v>141549832</v>
      </c>
      <c r="C2782" s="3">
        <v>8</v>
      </c>
      <c r="D2782" s="3">
        <v>118</v>
      </c>
      <c r="E2782" s="3">
        <v>3</v>
      </c>
      <c r="F2782" s="25">
        <f t="shared" si="129"/>
        <v>8706591</v>
      </c>
      <c r="G2782" s="25">
        <v>7917193</v>
      </c>
      <c r="H2782" s="26">
        <f>ROUND((F2782/4*5.5+F2782*2.7+F2782/4*10*1)*2,0)*C2782</f>
        <v>915933376</v>
      </c>
      <c r="I2782" s="26">
        <f t="shared" si="130"/>
        <v>832888704</v>
      </c>
      <c r="J2782" s="26"/>
      <c r="K2782" s="35">
        <f>MAX(G2782-MAX(G$5:G2781),0)</f>
        <v>3799</v>
      </c>
      <c r="L2782" s="35">
        <f>MAX(G$5:G2782)</f>
        <v>7917193</v>
      </c>
      <c r="M2782" s="3">
        <v>0.8</v>
      </c>
      <c r="N2782" s="38">
        <f>INT(B2782*0.2)</f>
        <v>28309966</v>
      </c>
      <c r="O2782" s="38">
        <f t="shared" si="131"/>
        <v>3298830</v>
      </c>
      <c r="P2782">
        <f>INT(L2782*2.5)</f>
        <v>19792982</v>
      </c>
      <c r="Q2782">
        <f>INT(L2782/4)</f>
        <v>1979298</v>
      </c>
      <c r="W2782" s="4" t="s">
        <v>8389</v>
      </c>
      <c r="X2782">
        <v>8</v>
      </c>
      <c r="Y2782" t="b">
        <f>IF(MOD(X2782,9)=0,N2782,IF(MOD(X2782,6)=0,N2782,IF(MOD(X2782,3)=0,N2782)))</f>
        <v>0</v>
      </c>
      <c r="Z2782" t="b">
        <f>IF(MOD(X2782,9)=0,O2782,IF(MOD(X2782,6)=0,O2782,IF(MOD(X2782,3)=0,O2782)))</f>
        <v>0</v>
      </c>
    </row>
    <row r="2783" spans="1:26">
      <c r="A2783" s="4" t="s">
        <v>2868</v>
      </c>
      <c r="B2783" s="3">
        <f>主线辅助!B2779</f>
        <v>141697108</v>
      </c>
      <c r="C2783" s="3">
        <v>8</v>
      </c>
      <c r="D2783" s="3">
        <v>118</v>
      </c>
      <c r="E2783" s="3">
        <v>3</v>
      </c>
      <c r="F2783" s="25">
        <f t="shared" si="129"/>
        <v>8715650</v>
      </c>
      <c r="G2783" s="25">
        <v>7925431</v>
      </c>
      <c r="H2783" s="26">
        <f>ROUND((F2783/4*5.5+F2783*2.7+F2783/4*10*1)*2,0)*C2783</f>
        <v>916886384</v>
      </c>
      <c r="I2783" s="26">
        <f t="shared" si="130"/>
        <v>833755344</v>
      </c>
      <c r="J2783" s="26"/>
      <c r="K2783" s="35">
        <f>MAX(G2783-MAX(G$5:G2782),0)</f>
        <v>8238</v>
      </c>
      <c r="L2783" s="35">
        <f>MAX(G$5:G2783)</f>
        <v>7925431</v>
      </c>
      <c r="M2783" s="3">
        <v>0.8</v>
      </c>
      <c r="N2783" s="38">
        <f>INT(B2783*0.2)</f>
        <v>28339421</v>
      </c>
      <c r="O2783" s="38">
        <f t="shared" si="131"/>
        <v>3302262</v>
      </c>
      <c r="P2783">
        <f>INT(L2783*2.5)</f>
        <v>19813577</v>
      </c>
      <c r="Q2783">
        <f>INT(L2783/4)</f>
        <v>1981357</v>
      </c>
      <c r="W2783" s="4" t="s">
        <v>8389</v>
      </c>
      <c r="X2783">
        <v>9</v>
      </c>
      <c r="Y2783">
        <f>IF(MOD(X2783,9)=0,N2783,IF(MOD(X2783,6)=0,N2783,IF(MOD(X2783,3)=0,N2783)))</f>
        <v>28339421</v>
      </c>
      <c r="Z2783">
        <f>IF(MOD(X2783,9)=0,O2783,IF(MOD(X2783,6)=0,O2783,IF(MOD(X2783,3)=0,O2783)))</f>
        <v>3302262</v>
      </c>
    </row>
    <row r="2784" spans="1:26">
      <c r="A2784" s="4" t="s">
        <v>560</v>
      </c>
      <c r="B2784" s="3">
        <f>主线辅助!B2780</f>
        <v>141765106</v>
      </c>
      <c r="C2784" s="3">
        <v>8</v>
      </c>
      <c r="D2784" s="3">
        <v>118</v>
      </c>
      <c r="E2784" s="3">
        <v>3</v>
      </c>
      <c r="F2784" s="25">
        <f t="shared" si="129"/>
        <v>8719832</v>
      </c>
      <c r="G2784" s="25">
        <v>7929234</v>
      </c>
      <c r="H2784" s="26">
        <f>ROUND((F2784/4*5.5+F2784*2.7+F2784/4*10*1)*2,0)*C2784</f>
        <v>917326328</v>
      </c>
      <c r="I2784" s="26">
        <f t="shared" si="130"/>
        <v>834155416</v>
      </c>
      <c r="J2784" s="26"/>
      <c r="K2784" s="35">
        <f>MAX(G2784-MAX(G$5:G2783),0)</f>
        <v>3803</v>
      </c>
      <c r="L2784" s="35">
        <f>MAX(G$5:G2784)</f>
        <v>7929234</v>
      </c>
      <c r="M2784" s="3">
        <v>0.8</v>
      </c>
      <c r="N2784" s="38">
        <f>INT(B2784*0.2)</f>
        <v>28353021</v>
      </c>
      <c r="O2784" s="38">
        <f t="shared" si="131"/>
        <v>3303847</v>
      </c>
      <c r="P2784">
        <f>INT(L2784*2.5)</f>
        <v>19823085</v>
      </c>
      <c r="Q2784">
        <f>INT(L2784/4)</f>
        <v>1982308</v>
      </c>
      <c r="W2784" s="4" t="s">
        <v>8389</v>
      </c>
      <c r="X2784">
        <v>10</v>
      </c>
      <c r="Y2784" t="b">
        <f>IF(MOD(X2784,9)=0,N2784,IF(MOD(X2784,6)=0,N2784,IF(MOD(X2784,3)=0,N2784)))</f>
        <v>0</v>
      </c>
      <c r="Z2784" t="b">
        <f>IF(MOD(X2784,9)=0,O2784,IF(MOD(X2784,6)=0,O2784,IF(MOD(X2784,3)=0,O2784)))</f>
        <v>0</v>
      </c>
    </row>
    <row r="2785" spans="1:26">
      <c r="A2785" s="4" t="s">
        <v>2869</v>
      </c>
      <c r="B2785" s="3">
        <f>主线辅助!B2781</f>
        <v>142211098</v>
      </c>
      <c r="C2785" s="3">
        <v>8</v>
      </c>
      <c r="D2785" s="3">
        <v>118</v>
      </c>
      <c r="E2785" s="3">
        <v>3</v>
      </c>
      <c r="F2785" s="25">
        <f t="shared" si="129"/>
        <v>8747265</v>
      </c>
      <c r="G2785" s="25">
        <v>7954180</v>
      </c>
      <c r="H2785" s="26">
        <f>ROUND((F2785/4*5.5+F2785*2.7+F2785/4*10*1)*2,0)*C2785</f>
        <v>920212280</v>
      </c>
      <c r="I2785" s="26">
        <f t="shared" si="130"/>
        <v>836779736</v>
      </c>
      <c r="J2785" s="26"/>
      <c r="K2785" s="35">
        <f>MAX(G2785-MAX(G$5:G2784),0)</f>
        <v>24946</v>
      </c>
      <c r="L2785" s="35">
        <f>MAX(G$5:G2785)</f>
        <v>7954180</v>
      </c>
      <c r="M2785" s="3">
        <v>0.8</v>
      </c>
      <c r="N2785" s="38">
        <f>INT(B2785*0.2)</f>
        <v>28442219</v>
      </c>
      <c r="O2785" s="38">
        <f t="shared" si="131"/>
        <v>3314241</v>
      </c>
      <c r="P2785">
        <f>INT(L2785*2.5)</f>
        <v>19885450</v>
      </c>
      <c r="Q2785">
        <f>INT(L2785/4)</f>
        <v>1988545</v>
      </c>
      <c r="W2785" s="4" t="s">
        <v>8390</v>
      </c>
      <c r="X2785">
        <v>1</v>
      </c>
      <c r="Y2785" t="b">
        <f>IF(MOD(X2785,9)=0,N2785,IF(MOD(X2785,6)=0,N2785,IF(MOD(X2785,3)=0,N2785)))</f>
        <v>0</v>
      </c>
      <c r="Z2785" t="b">
        <f>IF(MOD(X2785,9)=0,O2785,IF(MOD(X2785,6)=0,O2785,IF(MOD(X2785,3)=0,O2785)))</f>
        <v>0</v>
      </c>
    </row>
    <row r="2786" spans="1:26">
      <c r="A2786" s="4" t="s">
        <v>2870</v>
      </c>
      <c r="B2786" s="3">
        <f>主线辅助!B2782</f>
        <v>142279163</v>
      </c>
      <c r="C2786" s="3">
        <v>8</v>
      </c>
      <c r="D2786" s="3">
        <v>118</v>
      </c>
      <c r="E2786" s="3">
        <v>3</v>
      </c>
      <c r="F2786" s="25">
        <f t="shared" si="129"/>
        <v>8751452</v>
      </c>
      <c r="G2786" s="25">
        <v>7957987</v>
      </c>
      <c r="H2786" s="26">
        <f>ROUND((F2786/4*5.5+F2786*2.7+F2786/4*10*1)*2,0)*C2786</f>
        <v>920652752</v>
      </c>
      <c r="I2786" s="26">
        <f t="shared" si="130"/>
        <v>837180232</v>
      </c>
      <c r="J2786" s="26"/>
      <c r="K2786" s="35">
        <f>MAX(G2786-MAX(G$5:G2785),0)</f>
        <v>3807</v>
      </c>
      <c r="L2786" s="35">
        <f>MAX(G$5:G2786)</f>
        <v>7957987</v>
      </c>
      <c r="M2786" s="3">
        <v>0.8</v>
      </c>
      <c r="N2786" s="38">
        <f>INT(B2786*0.2)</f>
        <v>28455832</v>
      </c>
      <c r="O2786" s="38">
        <f t="shared" si="131"/>
        <v>3315827</v>
      </c>
      <c r="P2786">
        <f>INT(L2786*2.5)</f>
        <v>19894967</v>
      </c>
      <c r="Q2786">
        <f>INT(L2786/4)</f>
        <v>1989496</v>
      </c>
      <c r="W2786" s="4" t="s">
        <v>8390</v>
      </c>
      <c r="X2786">
        <v>2</v>
      </c>
      <c r="Y2786" t="b">
        <f>IF(MOD(X2786,9)=0,N2786,IF(MOD(X2786,6)=0,N2786,IF(MOD(X2786,3)=0,N2786)))</f>
        <v>0</v>
      </c>
      <c r="Z2786" t="b">
        <f>IF(MOD(X2786,9)=0,O2786,IF(MOD(X2786,6)=0,O2786,IF(MOD(X2786,3)=0,O2786)))</f>
        <v>0</v>
      </c>
    </row>
    <row r="2787" spans="1:26">
      <c r="A2787" s="4" t="s">
        <v>2871</v>
      </c>
      <c r="B2787" s="3">
        <f>主线辅助!B2783</f>
        <v>142426774</v>
      </c>
      <c r="C2787" s="3">
        <v>8</v>
      </c>
      <c r="D2787" s="3">
        <v>118</v>
      </c>
      <c r="E2787" s="3">
        <v>3</v>
      </c>
      <c r="F2787" s="25">
        <f t="shared" si="129"/>
        <v>8760531</v>
      </c>
      <c r="G2787" s="25">
        <v>7966243</v>
      </c>
      <c r="H2787" s="26">
        <f>ROUND((F2787/4*5.5+F2787*2.7+F2787/4*10*1)*2,0)*C2787</f>
        <v>921607864</v>
      </c>
      <c r="I2787" s="26">
        <f t="shared" si="130"/>
        <v>838048760</v>
      </c>
      <c r="J2787" s="26"/>
      <c r="K2787" s="35">
        <f>MAX(G2787-MAX(G$5:G2786),0)</f>
        <v>8256</v>
      </c>
      <c r="L2787" s="35">
        <f>MAX(G$5:G2787)</f>
        <v>7966243</v>
      </c>
      <c r="M2787" s="3">
        <v>0.8</v>
      </c>
      <c r="N2787" s="38">
        <f>INT(B2787*0.2)</f>
        <v>28485354</v>
      </c>
      <c r="O2787" s="38">
        <f t="shared" si="131"/>
        <v>3319267</v>
      </c>
      <c r="P2787">
        <f>INT(L2787*2.5)</f>
        <v>19915607</v>
      </c>
      <c r="Q2787">
        <f>INT(L2787/4)</f>
        <v>1991560</v>
      </c>
      <c r="W2787" s="4" t="s">
        <v>8390</v>
      </c>
      <c r="X2787">
        <v>3</v>
      </c>
      <c r="Y2787">
        <f>IF(MOD(X2787,9)=0,N2787,IF(MOD(X2787,6)=0,N2787,IF(MOD(X2787,3)=0,N2787)))</f>
        <v>28485354</v>
      </c>
      <c r="Z2787">
        <f>IF(MOD(X2787,9)=0,O2787,IF(MOD(X2787,6)=0,O2787,IF(MOD(X2787,3)=0,O2787)))</f>
        <v>3319267</v>
      </c>
    </row>
    <row r="2788" spans="1:26">
      <c r="A2788" s="4" t="s">
        <v>2872</v>
      </c>
      <c r="B2788" s="3">
        <f>主线辅助!B2784</f>
        <v>142494904</v>
      </c>
      <c r="C2788" s="3">
        <v>8</v>
      </c>
      <c r="D2788" s="3">
        <v>118</v>
      </c>
      <c r="E2788" s="3">
        <v>3</v>
      </c>
      <c r="F2788" s="25">
        <f t="shared" si="129"/>
        <v>8764722</v>
      </c>
      <c r="G2788" s="25">
        <v>7970053</v>
      </c>
      <c r="H2788" s="26">
        <f>ROUND((F2788/4*5.5+F2788*2.7+F2788/4*10*1)*2,0)*C2788</f>
        <v>922048752</v>
      </c>
      <c r="I2788" s="26">
        <f t="shared" si="130"/>
        <v>838449576</v>
      </c>
      <c r="J2788" s="26"/>
      <c r="K2788" s="35">
        <f>MAX(G2788-MAX(G$5:G2787),0)</f>
        <v>3810</v>
      </c>
      <c r="L2788" s="35">
        <f>MAX(G$5:G2788)</f>
        <v>7970053</v>
      </c>
      <c r="M2788" s="3">
        <v>0.8</v>
      </c>
      <c r="N2788" s="38">
        <f>INT(B2788*0.2)</f>
        <v>28498980</v>
      </c>
      <c r="O2788" s="38">
        <f t="shared" si="131"/>
        <v>3320855</v>
      </c>
      <c r="P2788">
        <f>INT(L2788*2.5)</f>
        <v>19925132</v>
      </c>
      <c r="Q2788">
        <f>INT(L2788/4)</f>
        <v>1992513</v>
      </c>
      <c r="W2788" s="4" t="s">
        <v>8390</v>
      </c>
      <c r="X2788">
        <v>4</v>
      </c>
      <c r="Y2788" t="b">
        <f>IF(MOD(X2788,9)=0,N2788,IF(MOD(X2788,6)=0,N2788,IF(MOD(X2788,3)=0,N2788)))</f>
        <v>0</v>
      </c>
      <c r="Z2788" t="b">
        <f>IF(MOD(X2788,9)=0,O2788,IF(MOD(X2788,6)=0,O2788,IF(MOD(X2788,3)=0,O2788)))</f>
        <v>0</v>
      </c>
    </row>
    <row r="2789" spans="1:26">
      <c r="A2789" s="4" t="s">
        <v>2873</v>
      </c>
      <c r="B2789" s="3">
        <f>主线辅助!B2785</f>
        <v>142563040</v>
      </c>
      <c r="C2789" s="3">
        <v>8</v>
      </c>
      <c r="D2789" s="3">
        <v>118</v>
      </c>
      <c r="E2789" s="3">
        <v>3</v>
      </c>
      <c r="F2789" s="25">
        <f t="shared" si="129"/>
        <v>8768913</v>
      </c>
      <c r="G2789" s="25">
        <v>7973864</v>
      </c>
      <c r="H2789" s="26">
        <f>ROUND((F2789/4*5.5+F2789*2.7+F2789/4*10*1)*2,0)*C2789</f>
        <v>922489648</v>
      </c>
      <c r="I2789" s="26">
        <f t="shared" si="130"/>
        <v>838850496</v>
      </c>
      <c r="J2789" s="26"/>
      <c r="K2789" s="35">
        <f>MAX(G2789-MAX(G$5:G2788),0)</f>
        <v>3811</v>
      </c>
      <c r="L2789" s="35">
        <f>MAX(G$5:G2789)</f>
        <v>7973864</v>
      </c>
      <c r="M2789" s="3">
        <v>0.8</v>
      </c>
      <c r="N2789" s="38">
        <f>INT(B2789*0.2)</f>
        <v>28512608</v>
      </c>
      <c r="O2789" s="38">
        <f t="shared" si="131"/>
        <v>3322443</v>
      </c>
      <c r="P2789">
        <f>INT(L2789*2.5)</f>
        <v>19934660</v>
      </c>
      <c r="Q2789">
        <f>INT(L2789/4)</f>
        <v>1993466</v>
      </c>
      <c r="W2789" s="4" t="s">
        <v>8390</v>
      </c>
      <c r="X2789">
        <v>5</v>
      </c>
      <c r="Y2789" t="b">
        <f>IF(MOD(X2789,9)=0,N2789,IF(MOD(X2789,6)=0,N2789,IF(MOD(X2789,3)=0,N2789)))</f>
        <v>0</v>
      </c>
      <c r="Z2789" t="b">
        <f>IF(MOD(X2789,9)=0,O2789,IF(MOD(X2789,6)=0,O2789,IF(MOD(X2789,3)=0,O2789)))</f>
        <v>0</v>
      </c>
    </row>
    <row r="2790" spans="1:26">
      <c r="A2790" s="4" t="s">
        <v>2874</v>
      </c>
      <c r="B2790" s="3">
        <f>主线辅助!B2786</f>
        <v>142710877</v>
      </c>
      <c r="C2790" s="3">
        <v>8</v>
      </c>
      <c r="D2790" s="3">
        <v>118</v>
      </c>
      <c r="E2790" s="3">
        <v>3</v>
      </c>
      <c r="F2790" s="25">
        <f t="shared" si="129"/>
        <v>8778006</v>
      </c>
      <c r="G2790" s="25">
        <v>7982133</v>
      </c>
      <c r="H2790" s="26">
        <f>ROUND((F2790/4*5.5+F2790*2.7+F2790/4*10*1)*2,0)*C2790</f>
        <v>923446232</v>
      </c>
      <c r="I2790" s="26">
        <f t="shared" si="130"/>
        <v>839720392</v>
      </c>
      <c r="J2790" s="26"/>
      <c r="K2790" s="35">
        <f>MAX(G2790-MAX(G$5:G2789),0)</f>
        <v>8269</v>
      </c>
      <c r="L2790" s="35">
        <f>MAX(G$5:G2790)</f>
        <v>7982133</v>
      </c>
      <c r="M2790" s="3">
        <v>0.8</v>
      </c>
      <c r="N2790" s="38">
        <f>INT(B2790*0.2)</f>
        <v>28542175</v>
      </c>
      <c r="O2790" s="38">
        <f t="shared" si="131"/>
        <v>3325888</v>
      </c>
      <c r="P2790">
        <f>INT(L2790*2.5)</f>
        <v>19955332</v>
      </c>
      <c r="Q2790">
        <f>INT(L2790/4)</f>
        <v>1995533</v>
      </c>
      <c r="W2790" s="4" t="s">
        <v>8390</v>
      </c>
      <c r="X2790">
        <v>6</v>
      </c>
      <c r="Y2790">
        <f>IF(MOD(X2790,9)=0,N2790,IF(MOD(X2790,6)=0,N2790,IF(MOD(X2790,3)=0,N2790)))</f>
        <v>28542175</v>
      </c>
      <c r="Z2790">
        <f>IF(MOD(X2790,9)=0,O2790,IF(MOD(X2790,6)=0,O2790,IF(MOD(X2790,3)=0,O2790)))</f>
        <v>3325888</v>
      </c>
    </row>
    <row r="2791" spans="1:26">
      <c r="A2791" s="4" t="s">
        <v>2875</v>
      </c>
      <c r="B2791" s="3">
        <f>主线辅助!B2787</f>
        <v>142779074</v>
      </c>
      <c r="C2791" s="3">
        <v>8</v>
      </c>
      <c r="D2791" s="3">
        <v>118</v>
      </c>
      <c r="E2791" s="3">
        <v>3</v>
      </c>
      <c r="F2791" s="25">
        <f t="shared" si="129"/>
        <v>8782201</v>
      </c>
      <c r="G2791" s="25">
        <v>7985948</v>
      </c>
      <c r="H2791" s="26">
        <f>ROUND((F2791/4*5.5+F2791*2.7+F2791/4*10*1)*2,0)*C2791</f>
        <v>923887544</v>
      </c>
      <c r="I2791" s="26">
        <f t="shared" si="130"/>
        <v>840121728</v>
      </c>
      <c r="J2791" s="26"/>
      <c r="K2791" s="35">
        <f>MAX(G2791-MAX(G$5:G2790),0)</f>
        <v>3815</v>
      </c>
      <c r="L2791" s="35">
        <f>MAX(G$5:G2791)</f>
        <v>7985948</v>
      </c>
      <c r="M2791" s="3">
        <v>0.8</v>
      </c>
      <c r="N2791" s="38">
        <f>INT(B2791*0.2)</f>
        <v>28555814</v>
      </c>
      <c r="O2791" s="38">
        <f t="shared" si="131"/>
        <v>3327478</v>
      </c>
      <c r="P2791">
        <f>INT(L2791*2.5)</f>
        <v>19964870</v>
      </c>
      <c r="Q2791">
        <f>INT(L2791/4)</f>
        <v>1996487</v>
      </c>
      <c r="W2791" s="4" t="s">
        <v>8390</v>
      </c>
      <c r="X2791">
        <v>7</v>
      </c>
      <c r="Y2791" t="b">
        <f>IF(MOD(X2791,9)=0,N2791,IF(MOD(X2791,6)=0,N2791,IF(MOD(X2791,3)=0,N2791)))</f>
        <v>0</v>
      </c>
      <c r="Z2791" t="b">
        <f>IF(MOD(X2791,9)=0,O2791,IF(MOD(X2791,6)=0,O2791,IF(MOD(X2791,3)=0,O2791)))</f>
        <v>0</v>
      </c>
    </row>
    <row r="2792" spans="1:26">
      <c r="A2792" s="4" t="s">
        <v>2876</v>
      </c>
      <c r="B2792" s="3">
        <f>主线辅助!B2788</f>
        <v>142847275</v>
      </c>
      <c r="C2792" s="3">
        <v>8</v>
      </c>
      <c r="D2792" s="3">
        <v>118</v>
      </c>
      <c r="E2792" s="3">
        <v>3</v>
      </c>
      <c r="F2792" s="25">
        <f t="shared" si="129"/>
        <v>8786396</v>
      </c>
      <c r="G2792" s="25">
        <v>7989762</v>
      </c>
      <c r="H2792" s="26">
        <f>ROUND((F2792/4*5.5+F2792*2.7+F2792/4*10*1)*2,0)*C2792</f>
        <v>924328856</v>
      </c>
      <c r="I2792" s="26">
        <f t="shared" si="130"/>
        <v>840522960</v>
      </c>
      <c r="J2792" s="26"/>
      <c r="K2792" s="35">
        <f>MAX(G2792-MAX(G$5:G2791),0)</f>
        <v>3814</v>
      </c>
      <c r="L2792" s="35">
        <f>MAX(G$5:G2792)</f>
        <v>7989762</v>
      </c>
      <c r="M2792" s="3">
        <v>0.8</v>
      </c>
      <c r="N2792" s="38">
        <f>INT(B2792*0.2)</f>
        <v>28569455</v>
      </c>
      <c r="O2792" s="38">
        <f t="shared" si="131"/>
        <v>3329067</v>
      </c>
      <c r="P2792">
        <f>INT(L2792*2.5)</f>
        <v>19974405</v>
      </c>
      <c r="Q2792">
        <f>INT(L2792/4)</f>
        <v>1997440</v>
      </c>
      <c r="W2792" s="4" t="s">
        <v>8390</v>
      </c>
      <c r="X2792">
        <v>8</v>
      </c>
      <c r="Y2792" t="b">
        <f>IF(MOD(X2792,9)=0,N2792,IF(MOD(X2792,6)=0,N2792,IF(MOD(X2792,3)=0,N2792)))</f>
        <v>0</v>
      </c>
      <c r="Z2792" t="b">
        <f>IF(MOD(X2792,9)=0,O2792,IF(MOD(X2792,6)=0,O2792,IF(MOD(X2792,3)=0,O2792)))</f>
        <v>0</v>
      </c>
    </row>
    <row r="2793" spans="1:26">
      <c r="A2793" s="4" t="s">
        <v>2877</v>
      </c>
      <c r="B2793" s="3">
        <f>主线辅助!B2789</f>
        <v>142995332</v>
      </c>
      <c r="C2793" s="3">
        <v>8</v>
      </c>
      <c r="D2793" s="3">
        <v>118</v>
      </c>
      <c r="E2793" s="3">
        <v>3</v>
      </c>
      <c r="F2793" s="25">
        <f t="shared" si="129"/>
        <v>8795502</v>
      </c>
      <c r="G2793" s="25">
        <v>7998043</v>
      </c>
      <c r="H2793" s="26">
        <f>ROUND((F2793/4*5.5+F2793*2.7+F2793/4*10*1)*2,0)*C2793</f>
        <v>925286808</v>
      </c>
      <c r="I2793" s="26">
        <f t="shared" si="130"/>
        <v>841394120</v>
      </c>
      <c r="J2793" s="26"/>
      <c r="K2793" s="35">
        <f>MAX(G2793-MAX(G$5:G2792),0)</f>
        <v>8281</v>
      </c>
      <c r="L2793" s="35">
        <f>MAX(G$5:G2793)</f>
        <v>7998043</v>
      </c>
      <c r="M2793" s="3">
        <v>0.8</v>
      </c>
      <c r="N2793" s="38">
        <f>INT(B2793*0.2)</f>
        <v>28599066</v>
      </c>
      <c r="O2793" s="38">
        <f t="shared" si="131"/>
        <v>3332517</v>
      </c>
      <c r="P2793">
        <f>INT(L2793*2.5)</f>
        <v>19995107</v>
      </c>
      <c r="Q2793">
        <f>INT(L2793/4)</f>
        <v>1999510</v>
      </c>
      <c r="W2793" s="4" t="s">
        <v>8390</v>
      </c>
      <c r="X2793">
        <v>9</v>
      </c>
      <c r="Y2793">
        <f>IF(MOD(X2793,9)=0,N2793,IF(MOD(X2793,6)=0,N2793,IF(MOD(X2793,3)=0,N2793)))</f>
        <v>28599066</v>
      </c>
      <c r="Z2793">
        <f>IF(MOD(X2793,9)=0,O2793,IF(MOD(X2793,6)=0,O2793,IF(MOD(X2793,3)=0,O2793)))</f>
        <v>3332517</v>
      </c>
    </row>
    <row r="2794" spans="1:26">
      <c r="A2794" s="4" t="s">
        <v>562</v>
      </c>
      <c r="B2794" s="3">
        <f>主线辅助!B2790</f>
        <v>143063604</v>
      </c>
      <c r="C2794" s="3">
        <v>8</v>
      </c>
      <c r="D2794" s="3">
        <v>118</v>
      </c>
      <c r="E2794" s="3">
        <v>3</v>
      </c>
      <c r="F2794" s="25">
        <f t="shared" si="129"/>
        <v>8799702</v>
      </c>
      <c r="G2794" s="25">
        <v>8001862</v>
      </c>
      <c r="H2794" s="26">
        <f>ROUND((F2794/4*5.5+F2794*2.7+F2794/4*10*1)*2,0)*C2794</f>
        <v>925728648</v>
      </c>
      <c r="I2794" s="26">
        <f t="shared" si="130"/>
        <v>841795880</v>
      </c>
      <c r="J2794" s="26"/>
      <c r="K2794" s="35">
        <f>MAX(G2794-MAX(G$5:G2793),0)</f>
        <v>3819</v>
      </c>
      <c r="L2794" s="35">
        <f>MAX(G$5:G2794)</f>
        <v>8001862</v>
      </c>
      <c r="M2794" s="3">
        <v>0.8</v>
      </c>
      <c r="N2794" s="38">
        <f>INT(B2794*0.2)</f>
        <v>28612720</v>
      </c>
      <c r="O2794" s="38">
        <f t="shared" si="131"/>
        <v>3334108</v>
      </c>
      <c r="P2794">
        <f>INT(L2794*2.5)</f>
        <v>20004655</v>
      </c>
      <c r="Q2794">
        <f>INT(L2794/4)</f>
        <v>2000465</v>
      </c>
      <c r="W2794" s="4" t="s">
        <v>8390</v>
      </c>
      <c r="X2794">
        <v>10</v>
      </c>
      <c r="Y2794" t="b">
        <f>IF(MOD(X2794,9)=0,N2794,IF(MOD(X2794,6)=0,N2794,IF(MOD(X2794,3)=0,N2794)))</f>
        <v>0</v>
      </c>
      <c r="Z2794" t="b">
        <f>IF(MOD(X2794,9)=0,O2794,IF(MOD(X2794,6)=0,O2794,IF(MOD(X2794,3)=0,O2794)))</f>
        <v>0</v>
      </c>
    </row>
    <row r="2795" spans="1:26">
      <c r="A2795" s="4" t="s">
        <v>2878</v>
      </c>
      <c r="B2795" s="3">
        <f>主线辅助!B2791</f>
        <v>143511816</v>
      </c>
      <c r="C2795" s="3">
        <v>8</v>
      </c>
      <c r="D2795" s="3">
        <v>118</v>
      </c>
      <c r="E2795" s="3">
        <v>3</v>
      </c>
      <c r="F2795" s="25">
        <f t="shared" si="129"/>
        <v>8827271</v>
      </c>
      <c r="G2795" s="25">
        <v>8026932</v>
      </c>
      <c r="H2795" s="26">
        <f>ROUND((F2795/4*5.5+F2795*2.7+F2795/4*10*1)*2,0)*C2795</f>
        <v>928628912</v>
      </c>
      <c r="I2795" s="26">
        <f t="shared" si="130"/>
        <v>844433248</v>
      </c>
      <c r="J2795" s="26"/>
      <c r="K2795" s="35">
        <f>MAX(G2795-MAX(G$5:G2794),0)</f>
        <v>25070</v>
      </c>
      <c r="L2795" s="35">
        <f>MAX(G$5:G2795)</f>
        <v>8026932</v>
      </c>
      <c r="M2795" s="3">
        <v>0.8</v>
      </c>
      <c r="N2795" s="38">
        <f>INT(B2795*0.2)</f>
        <v>28702363</v>
      </c>
      <c r="O2795" s="38">
        <f t="shared" si="131"/>
        <v>3344555</v>
      </c>
      <c r="P2795">
        <f>INT(L2795*2.5)</f>
        <v>20067330</v>
      </c>
      <c r="Q2795">
        <f>INT(L2795/4)</f>
        <v>2006733</v>
      </c>
      <c r="W2795" s="4" t="s">
        <v>8391</v>
      </c>
      <c r="X2795">
        <v>1</v>
      </c>
      <c r="Y2795" t="b">
        <f>IF(MOD(X2795,9)=0,N2795,IF(MOD(X2795,6)=0,N2795,IF(MOD(X2795,3)=0,N2795)))</f>
        <v>0</v>
      </c>
      <c r="Z2795" t="b">
        <f>IF(MOD(X2795,9)=0,O2795,IF(MOD(X2795,6)=0,O2795,IF(MOD(X2795,3)=0,O2795)))</f>
        <v>0</v>
      </c>
    </row>
    <row r="2796" spans="1:26">
      <c r="A2796" s="4" t="s">
        <v>2879</v>
      </c>
      <c r="B2796" s="3">
        <f>主线辅助!B2792</f>
        <v>143580152</v>
      </c>
      <c r="C2796" s="3">
        <v>8</v>
      </c>
      <c r="D2796" s="3">
        <v>118</v>
      </c>
      <c r="E2796" s="3">
        <v>3</v>
      </c>
      <c r="F2796" s="25">
        <f t="shared" si="129"/>
        <v>8831474</v>
      </c>
      <c r="G2796" s="25">
        <v>8030754</v>
      </c>
      <c r="H2796" s="26">
        <f>ROUND((F2796/4*5.5+F2796*2.7+F2796/4*10*1)*2,0)*C2796</f>
        <v>929071064</v>
      </c>
      <c r="I2796" s="26">
        <f t="shared" si="130"/>
        <v>844835320</v>
      </c>
      <c r="J2796" s="26"/>
      <c r="K2796" s="35">
        <f>MAX(G2796-MAX(G$5:G2795),0)</f>
        <v>3822</v>
      </c>
      <c r="L2796" s="35">
        <f>MAX(G$5:G2796)</f>
        <v>8030754</v>
      </c>
      <c r="M2796" s="3">
        <v>0.8</v>
      </c>
      <c r="N2796" s="38">
        <f>INT(B2796*0.2)</f>
        <v>28716030</v>
      </c>
      <c r="O2796" s="38">
        <f t="shared" si="131"/>
        <v>3346147</v>
      </c>
      <c r="P2796">
        <f>INT(L2796*2.5)</f>
        <v>20076885</v>
      </c>
      <c r="Q2796">
        <f>INT(L2796/4)</f>
        <v>2007688</v>
      </c>
      <c r="W2796" s="4" t="s">
        <v>8391</v>
      </c>
      <c r="X2796">
        <v>2</v>
      </c>
      <c r="Y2796" t="b">
        <f>IF(MOD(X2796,9)=0,N2796,IF(MOD(X2796,6)=0,N2796,IF(MOD(X2796,3)=0,N2796)))</f>
        <v>0</v>
      </c>
      <c r="Z2796" t="b">
        <f>IF(MOD(X2796,9)=0,O2796,IF(MOD(X2796,6)=0,O2796,IF(MOD(X2796,3)=0,O2796)))</f>
        <v>0</v>
      </c>
    </row>
    <row r="2797" spans="1:26">
      <c r="A2797" s="4" t="s">
        <v>2880</v>
      </c>
      <c r="B2797" s="3">
        <f>主线辅助!B2793</f>
        <v>143728545</v>
      </c>
      <c r="C2797" s="3">
        <v>8</v>
      </c>
      <c r="D2797" s="3">
        <v>118</v>
      </c>
      <c r="E2797" s="3">
        <v>3</v>
      </c>
      <c r="F2797" s="25">
        <f t="shared" si="129"/>
        <v>8840602</v>
      </c>
      <c r="G2797" s="25">
        <v>8039054</v>
      </c>
      <c r="H2797" s="26">
        <f>ROUND((F2797/4*5.5+F2797*2.7+F2797/4*10*1)*2,0)*C2797</f>
        <v>930031328</v>
      </c>
      <c r="I2797" s="26">
        <f t="shared" si="130"/>
        <v>845708480</v>
      </c>
      <c r="J2797" s="26"/>
      <c r="K2797" s="35">
        <f>MAX(G2797-MAX(G$5:G2796),0)</f>
        <v>8300</v>
      </c>
      <c r="L2797" s="35">
        <f>MAX(G$5:G2797)</f>
        <v>8039054</v>
      </c>
      <c r="M2797" s="3">
        <v>0.8</v>
      </c>
      <c r="N2797" s="38">
        <f>INT(B2797*0.2)</f>
        <v>28745709</v>
      </c>
      <c r="O2797" s="38">
        <f t="shared" si="131"/>
        <v>3349605</v>
      </c>
      <c r="P2797">
        <f>INT(L2797*2.5)</f>
        <v>20097635</v>
      </c>
      <c r="Q2797">
        <f>INT(L2797/4)</f>
        <v>2009763</v>
      </c>
      <c r="W2797" s="4" t="s">
        <v>8391</v>
      </c>
      <c r="X2797">
        <v>3</v>
      </c>
      <c r="Y2797">
        <f>IF(MOD(X2797,9)=0,N2797,IF(MOD(X2797,6)=0,N2797,IF(MOD(X2797,3)=0,N2797)))</f>
        <v>28745709</v>
      </c>
      <c r="Z2797">
        <f>IF(MOD(X2797,9)=0,O2797,IF(MOD(X2797,6)=0,O2797,IF(MOD(X2797,3)=0,O2797)))</f>
        <v>3349605</v>
      </c>
    </row>
    <row r="2798" spans="1:26">
      <c r="A2798" s="4" t="s">
        <v>2881</v>
      </c>
      <c r="B2798" s="3">
        <f>主线辅助!B2794</f>
        <v>143796942</v>
      </c>
      <c r="C2798" s="3">
        <v>8</v>
      </c>
      <c r="D2798" s="3">
        <v>118</v>
      </c>
      <c r="E2798" s="3">
        <v>3</v>
      </c>
      <c r="F2798" s="25">
        <f t="shared" si="129"/>
        <v>8844809</v>
      </c>
      <c r="G2798" s="25">
        <v>8042879</v>
      </c>
      <c r="H2798" s="26">
        <f>ROUND((F2798/4*5.5+F2798*2.7+F2798/4*10*1)*2,0)*C2798</f>
        <v>930473904</v>
      </c>
      <c r="I2798" s="26">
        <f t="shared" si="130"/>
        <v>846110872</v>
      </c>
      <c r="J2798" s="26"/>
      <c r="K2798" s="35">
        <f>MAX(G2798-MAX(G$5:G2797),0)</f>
        <v>3825</v>
      </c>
      <c r="L2798" s="35">
        <f>MAX(G$5:G2798)</f>
        <v>8042879</v>
      </c>
      <c r="M2798" s="3">
        <v>0.8</v>
      </c>
      <c r="N2798" s="38">
        <f>INT(B2798*0.2)</f>
        <v>28759388</v>
      </c>
      <c r="O2798" s="38">
        <f t="shared" si="131"/>
        <v>3351198</v>
      </c>
      <c r="P2798">
        <f>INT(L2798*2.5)</f>
        <v>20107197</v>
      </c>
      <c r="Q2798">
        <f>INT(L2798/4)</f>
        <v>2010719</v>
      </c>
      <c r="W2798" s="4" t="s">
        <v>8391</v>
      </c>
      <c r="X2798">
        <v>4</v>
      </c>
      <c r="Y2798" t="b">
        <f>IF(MOD(X2798,9)=0,N2798,IF(MOD(X2798,6)=0,N2798,IF(MOD(X2798,3)=0,N2798)))</f>
        <v>0</v>
      </c>
      <c r="Z2798" t="b">
        <f>IF(MOD(X2798,9)=0,O2798,IF(MOD(X2798,6)=0,O2798,IF(MOD(X2798,3)=0,O2798)))</f>
        <v>0</v>
      </c>
    </row>
    <row r="2799" spans="1:26">
      <c r="A2799" s="4" t="s">
        <v>2882</v>
      </c>
      <c r="B2799" s="3">
        <f>主线辅助!B2795</f>
        <v>143865345</v>
      </c>
      <c r="C2799" s="3">
        <v>8</v>
      </c>
      <c r="D2799" s="3">
        <v>118</v>
      </c>
      <c r="E2799" s="3">
        <v>3</v>
      </c>
      <c r="F2799" s="25">
        <f t="shared" si="129"/>
        <v>8849016</v>
      </c>
      <c r="G2799" s="25">
        <v>8046705</v>
      </c>
      <c r="H2799" s="26">
        <f>ROUND((F2799/4*5.5+F2799*2.7+F2799/4*10*1)*2,0)*C2799</f>
        <v>930916480</v>
      </c>
      <c r="I2799" s="26">
        <f t="shared" si="130"/>
        <v>846513368</v>
      </c>
      <c r="J2799" s="26"/>
      <c r="K2799" s="35">
        <f>MAX(G2799-MAX(G$5:G2798),0)</f>
        <v>3826</v>
      </c>
      <c r="L2799" s="35">
        <f>MAX(G$5:G2799)</f>
        <v>8046705</v>
      </c>
      <c r="M2799" s="3">
        <v>0.8</v>
      </c>
      <c r="N2799" s="38">
        <f>INT(B2799*0.2)</f>
        <v>28773069</v>
      </c>
      <c r="O2799" s="38">
        <f t="shared" si="131"/>
        <v>3352793</v>
      </c>
      <c r="P2799">
        <f>INT(L2799*2.5)</f>
        <v>20116762</v>
      </c>
      <c r="Q2799">
        <f>INT(L2799/4)</f>
        <v>2011676</v>
      </c>
      <c r="W2799" s="4" t="s">
        <v>8391</v>
      </c>
      <c r="X2799">
        <v>5</v>
      </c>
      <c r="Y2799" t="b">
        <f>IF(MOD(X2799,9)=0,N2799,IF(MOD(X2799,6)=0,N2799,IF(MOD(X2799,3)=0,N2799)))</f>
        <v>0</v>
      </c>
      <c r="Z2799" t="b">
        <f>IF(MOD(X2799,9)=0,O2799,IF(MOD(X2799,6)=0,O2799,IF(MOD(X2799,3)=0,O2799)))</f>
        <v>0</v>
      </c>
    </row>
    <row r="2800" spans="1:26">
      <c r="A2800" s="4" t="s">
        <v>2883</v>
      </c>
      <c r="B2800" s="3">
        <f>主线辅助!B2796</f>
        <v>144013958</v>
      </c>
      <c r="C2800" s="3">
        <v>8</v>
      </c>
      <c r="D2800" s="3">
        <v>118</v>
      </c>
      <c r="E2800" s="3">
        <v>3</v>
      </c>
      <c r="F2800" s="25">
        <f t="shared" si="129"/>
        <v>8858157</v>
      </c>
      <c r="G2800" s="25">
        <v>8055017</v>
      </c>
      <c r="H2800" s="26">
        <f>ROUND((F2800/4*5.5+F2800*2.7+F2800/4*10*1)*2,0)*C2800</f>
        <v>931878120</v>
      </c>
      <c r="I2800" s="26">
        <f t="shared" si="130"/>
        <v>847387792</v>
      </c>
      <c r="J2800" s="26"/>
      <c r="K2800" s="35">
        <f>MAX(G2800-MAX(G$5:G2799),0)</f>
        <v>8312</v>
      </c>
      <c r="L2800" s="35">
        <f>MAX(G$5:G2800)</f>
        <v>8055017</v>
      </c>
      <c r="M2800" s="3">
        <v>0.8</v>
      </c>
      <c r="N2800" s="38">
        <f>INT(B2800*0.2)</f>
        <v>28802791</v>
      </c>
      <c r="O2800" s="38">
        <f t="shared" si="131"/>
        <v>3356256</v>
      </c>
      <c r="P2800">
        <f>INT(L2800*2.5)</f>
        <v>20137542</v>
      </c>
      <c r="Q2800">
        <f>INT(L2800/4)</f>
        <v>2013754</v>
      </c>
      <c r="W2800" s="4" t="s">
        <v>8391</v>
      </c>
      <c r="X2800">
        <v>6</v>
      </c>
      <c r="Y2800">
        <f>IF(MOD(X2800,9)=0,N2800,IF(MOD(X2800,6)=0,N2800,IF(MOD(X2800,3)=0,N2800)))</f>
        <v>28802791</v>
      </c>
      <c r="Z2800">
        <f>IF(MOD(X2800,9)=0,O2800,IF(MOD(X2800,6)=0,O2800,IF(MOD(X2800,3)=0,O2800)))</f>
        <v>3356256</v>
      </c>
    </row>
    <row r="2801" spans="1:26">
      <c r="A2801" s="4" t="s">
        <v>2884</v>
      </c>
      <c r="B2801" s="3">
        <f>主线辅助!B2797</f>
        <v>144082425</v>
      </c>
      <c r="C2801" s="3">
        <v>8</v>
      </c>
      <c r="D2801" s="3">
        <v>118</v>
      </c>
      <c r="E2801" s="3">
        <v>3</v>
      </c>
      <c r="F2801" s="25">
        <f t="shared" si="129"/>
        <v>8862368</v>
      </c>
      <c r="G2801" s="25">
        <v>8058847</v>
      </c>
      <c r="H2801" s="26">
        <f>ROUND((F2801/4*5.5+F2801*2.7+F2801/4*10*1)*2,0)*C2801</f>
        <v>932321112</v>
      </c>
      <c r="I2801" s="26">
        <f t="shared" si="130"/>
        <v>847790704</v>
      </c>
      <c r="J2801" s="26"/>
      <c r="K2801" s="35">
        <f>MAX(G2801-MAX(G$5:G2800),0)</f>
        <v>3830</v>
      </c>
      <c r="L2801" s="35">
        <f>MAX(G$5:G2801)</f>
        <v>8058847</v>
      </c>
      <c r="M2801" s="3">
        <v>0.8</v>
      </c>
      <c r="N2801" s="38">
        <f>INT(B2801*0.2)</f>
        <v>28816485</v>
      </c>
      <c r="O2801" s="38">
        <f t="shared" si="131"/>
        <v>3357852</v>
      </c>
      <c r="P2801">
        <f>INT(L2801*2.5)</f>
        <v>20147117</v>
      </c>
      <c r="Q2801">
        <f>INT(L2801/4)</f>
        <v>2014711</v>
      </c>
      <c r="W2801" s="4" t="s">
        <v>8391</v>
      </c>
      <c r="X2801">
        <v>7</v>
      </c>
      <c r="Y2801" t="b">
        <f>IF(MOD(X2801,9)=0,N2801,IF(MOD(X2801,6)=0,N2801,IF(MOD(X2801,3)=0,N2801)))</f>
        <v>0</v>
      </c>
      <c r="Z2801" t="b">
        <f>IF(MOD(X2801,9)=0,O2801,IF(MOD(X2801,6)=0,O2801,IF(MOD(X2801,3)=0,O2801)))</f>
        <v>0</v>
      </c>
    </row>
    <row r="2802" spans="1:26">
      <c r="A2802" s="4" t="s">
        <v>2885</v>
      </c>
      <c r="B2802" s="3">
        <f>主线辅助!B2798</f>
        <v>144150903</v>
      </c>
      <c r="C2802" s="3">
        <v>8</v>
      </c>
      <c r="D2802" s="3">
        <v>118</v>
      </c>
      <c r="E2802" s="3">
        <v>3</v>
      </c>
      <c r="F2802" s="25">
        <f t="shared" si="129"/>
        <v>8866580</v>
      </c>
      <c r="G2802" s="25">
        <v>8062677</v>
      </c>
      <c r="H2802" s="26">
        <f>ROUND((F2802/4*5.5+F2802*2.7+F2802/4*10*1)*2,0)*C2802</f>
        <v>932764216</v>
      </c>
      <c r="I2802" s="26">
        <f t="shared" si="130"/>
        <v>848193624</v>
      </c>
      <c r="J2802" s="26"/>
      <c r="K2802" s="35">
        <f>MAX(G2802-MAX(G$5:G2801),0)</f>
        <v>3830</v>
      </c>
      <c r="L2802" s="35">
        <f>MAX(G$5:G2802)</f>
        <v>8062677</v>
      </c>
      <c r="M2802" s="3">
        <v>0.8</v>
      </c>
      <c r="N2802" s="38">
        <f>INT(B2802*0.2)</f>
        <v>28830180</v>
      </c>
      <c r="O2802" s="38">
        <f t="shared" si="131"/>
        <v>3359448</v>
      </c>
      <c r="P2802">
        <f>INT(L2802*2.5)</f>
        <v>20156692</v>
      </c>
      <c r="Q2802">
        <f>INT(L2802/4)</f>
        <v>2015669</v>
      </c>
      <c r="W2802" s="4" t="s">
        <v>8391</v>
      </c>
      <c r="X2802">
        <v>8</v>
      </c>
      <c r="Y2802" t="b">
        <f>IF(MOD(X2802,9)=0,N2802,IF(MOD(X2802,6)=0,N2802,IF(MOD(X2802,3)=0,N2802)))</f>
        <v>0</v>
      </c>
      <c r="Z2802" t="b">
        <f>IF(MOD(X2802,9)=0,O2802,IF(MOD(X2802,6)=0,O2802,IF(MOD(X2802,3)=0,O2802)))</f>
        <v>0</v>
      </c>
    </row>
    <row r="2803" spans="1:26">
      <c r="A2803" s="4" t="s">
        <v>2886</v>
      </c>
      <c r="B2803" s="3">
        <f>主线辅助!B2799</f>
        <v>144299740</v>
      </c>
      <c r="C2803" s="3">
        <v>8</v>
      </c>
      <c r="D2803" s="3">
        <v>118</v>
      </c>
      <c r="E2803" s="3">
        <v>3</v>
      </c>
      <c r="F2803" s="25">
        <f t="shared" si="129"/>
        <v>8875735</v>
      </c>
      <c r="G2803" s="25">
        <v>8071002</v>
      </c>
      <c r="H2803" s="26">
        <f>ROUND((F2803/4*5.5+F2803*2.7+F2803/4*10*1)*2,0)*C2803</f>
        <v>933727320</v>
      </c>
      <c r="I2803" s="26">
        <f t="shared" si="130"/>
        <v>849069408</v>
      </c>
      <c r="J2803" s="26"/>
      <c r="K2803" s="35">
        <f>MAX(G2803-MAX(G$5:G2802),0)</f>
        <v>8325</v>
      </c>
      <c r="L2803" s="35">
        <f>MAX(G$5:G2803)</f>
        <v>8071002</v>
      </c>
      <c r="M2803" s="3">
        <v>0.8</v>
      </c>
      <c r="N2803" s="38">
        <f>INT(B2803*0.2)</f>
        <v>28859948</v>
      </c>
      <c r="O2803" s="38">
        <f t="shared" si="131"/>
        <v>3362917</v>
      </c>
      <c r="P2803">
        <f>INT(L2803*2.5)</f>
        <v>20177505</v>
      </c>
      <c r="Q2803">
        <f>INT(L2803/4)</f>
        <v>2017750</v>
      </c>
      <c r="W2803" s="4" t="s">
        <v>8391</v>
      </c>
      <c r="X2803">
        <v>9</v>
      </c>
      <c r="Y2803">
        <f>IF(MOD(X2803,9)=0,N2803,IF(MOD(X2803,6)=0,N2803,IF(MOD(X2803,3)=0,N2803)))</f>
        <v>28859948</v>
      </c>
      <c r="Z2803">
        <f>IF(MOD(X2803,9)=0,O2803,IF(MOD(X2803,6)=0,O2803,IF(MOD(X2803,3)=0,O2803)))</f>
        <v>3362917</v>
      </c>
    </row>
    <row r="2804" spans="1:26">
      <c r="A2804" s="4" t="s">
        <v>564</v>
      </c>
      <c r="B2804" s="3">
        <f>主线辅助!B2800</f>
        <v>144368282</v>
      </c>
      <c r="C2804" s="3">
        <v>8</v>
      </c>
      <c r="D2804" s="3">
        <v>118</v>
      </c>
      <c r="E2804" s="3">
        <v>3</v>
      </c>
      <c r="F2804" s="25">
        <f t="shared" si="129"/>
        <v>8879951</v>
      </c>
      <c r="G2804" s="25">
        <v>8074836</v>
      </c>
      <c r="H2804" s="26">
        <f>ROUND((F2804/4*5.5+F2804*2.7+F2804/4*10*1)*2,0)*C2804</f>
        <v>934170848</v>
      </c>
      <c r="I2804" s="26">
        <f t="shared" si="130"/>
        <v>849472744</v>
      </c>
      <c r="J2804" s="26"/>
      <c r="K2804" s="35">
        <f>MAX(G2804-MAX(G$5:G2803),0)</f>
        <v>3834</v>
      </c>
      <c r="L2804" s="35">
        <f>MAX(G$5:G2804)</f>
        <v>8074836</v>
      </c>
      <c r="M2804" s="3">
        <v>0.8</v>
      </c>
      <c r="N2804" s="38">
        <f>INT(B2804*0.2)</f>
        <v>28873656</v>
      </c>
      <c r="O2804" s="38">
        <f t="shared" si="131"/>
        <v>3364515</v>
      </c>
      <c r="P2804">
        <f>INT(L2804*2.5)</f>
        <v>20187090</v>
      </c>
      <c r="Q2804">
        <f>INT(L2804/4)</f>
        <v>2018709</v>
      </c>
      <c r="W2804" s="4" t="s">
        <v>8391</v>
      </c>
      <c r="X2804">
        <v>10</v>
      </c>
      <c r="Y2804" t="b">
        <f>IF(MOD(X2804,9)=0,N2804,IF(MOD(X2804,6)=0,N2804,IF(MOD(X2804,3)=0,N2804)))</f>
        <v>0</v>
      </c>
      <c r="Z2804" t="b">
        <f>IF(MOD(X2804,9)=0,O2804,IF(MOD(X2804,6)=0,O2804,IF(MOD(X2804,3)=0,O2804)))</f>
        <v>0</v>
      </c>
    </row>
    <row r="2805" spans="1:26">
      <c r="A2805" s="4" t="s">
        <v>2887</v>
      </c>
      <c r="B2805" s="3">
        <f>主线辅助!B2801</f>
        <v>144818693</v>
      </c>
      <c r="C2805" s="3">
        <v>8</v>
      </c>
      <c r="D2805" s="3">
        <v>118</v>
      </c>
      <c r="E2805" s="3">
        <v>3</v>
      </c>
      <c r="F2805" s="25">
        <f t="shared" si="129"/>
        <v>8907656</v>
      </c>
      <c r="G2805" s="25">
        <v>8100028</v>
      </c>
      <c r="H2805" s="26">
        <f>ROUND((F2805/4*5.5+F2805*2.7+F2805/4*10*1)*2,0)*C2805</f>
        <v>937085408</v>
      </c>
      <c r="I2805" s="26">
        <f t="shared" si="130"/>
        <v>852122944</v>
      </c>
      <c r="J2805" s="26"/>
      <c r="K2805" s="35">
        <f>MAX(G2805-MAX(G$5:G2804),0)</f>
        <v>25192</v>
      </c>
      <c r="L2805" s="35">
        <f>MAX(G$5:G2805)</f>
        <v>8100028</v>
      </c>
      <c r="M2805" s="3">
        <v>0.8</v>
      </c>
      <c r="N2805" s="38">
        <f>INT(B2805*0.2)</f>
        <v>28963738</v>
      </c>
      <c r="O2805" s="38">
        <f t="shared" si="131"/>
        <v>3375011</v>
      </c>
      <c r="P2805">
        <f>INT(L2805*2.5)</f>
        <v>20250070</v>
      </c>
      <c r="Q2805">
        <f>INT(L2805/4)</f>
        <v>2025007</v>
      </c>
      <c r="W2805" s="4" t="s">
        <v>8392</v>
      </c>
      <c r="X2805">
        <v>1</v>
      </c>
      <c r="Y2805" t="b">
        <f>IF(MOD(X2805,9)=0,N2805,IF(MOD(X2805,6)=0,N2805,IF(MOD(X2805,3)=0,N2805)))</f>
        <v>0</v>
      </c>
      <c r="Z2805" t="b">
        <f>IF(MOD(X2805,9)=0,O2805,IF(MOD(X2805,6)=0,O2805,IF(MOD(X2805,3)=0,O2805)))</f>
        <v>0</v>
      </c>
    </row>
    <row r="2806" spans="1:26">
      <c r="A2806" s="4" t="s">
        <v>2888</v>
      </c>
      <c r="B2806" s="3">
        <f>主线辅助!B2802</f>
        <v>144887292</v>
      </c>
      <c r="C2806" s="3">
        <v>8</v>
      </c>
      <c r="D2806" s="3">
        <v>118</v>
      </c>
      <c r="E2806" s="3">
        <v>3</v>
      </c>
      <c r="F2806" s="25">
        <f t="shared" si="129"/>
        <v>8911875</v>
      </c>
      <c r="G2806" s="25">
        <v>8103865</v>
      </c>
      <c r="H2806" s="26">
        <f>ROUND((F2806/4*5.5+F2806*2.7+F2806/4*10*1)*2,0)*C2806</f>
        <v>937529248</v>
      </c>
      <c r="I2806" s="26">
        <f t="shared" si="130"/>
        <v>852526600</v>
      </c>
      <c r="J2806" s="26"/>
      <c r="K2806" s="35">
        <f>MAX(G2806-MAX(G$5:G2805),0)</f>
        <v>3837</v>
      </c>
      <c r="L2806" s="35">
        <f>MAX(G$5:G2806)</f>
        <v>8103865</v>
      </c>
      <c r="M2806" s="3">
        <v>0.8</v>
      </c>
      <c r="N2806" s="38">
        <f>INT(B2806*0.2)</f>
        <v>28977458</v>
      </c>
      <c r="O2806" s="38">
        <f t="shared" si="131"/>
        <v>3376610</v>
      </c>
      <c r="P2806">
        <f>INT(L2806*2.5)</f>
        <v>20259662</v>
      </c>
      <c r="Q2806">
        <f>INT(L2806/4)</f>
        <v>2025966</v>
      </c>
      <c r="W2806" s="4" t="s">
        <v>8392</v>
      </c>
      <c r="X2806">
        <v>2</v>
      </c>
      <c r="Y2806" t="b">
        <f>IF(MOD(X2806,9)=0,N2806,IF(MOD(X2806,6)=0,N2806,IF(MOD(X2806,3)=0,N2806)))</f>
        <v>0</v>
      </c>
      <c r="Z2806" t="b">
        <f>IF(MOD(X2806,9)=0,O2806,IF(MOD(X2806,6)=0,O2806,IF(MOD(X2806,3)=0,O2806)))</f>
        <v>0</v>
      </c>
    </row>
    <row r="2807" spans="1:26">
      <c r="A2807" s="4" t="s">
        <v>2889</v>
      </c>
      <c r="B2807" s="3">
        <f>主线辅助!B2803</f>
        <v>145036461</v>
      </c>
      <c r="C2807" s="3">
        <v>8</v>
      </c>
      <c r="D2807" s="3">
        <v>118</v>
      </c>
      <c r="E2807" s="3">
        <v>3</v>
      </c>
      <c r="F2807" s="25">
        <f t="shared" si="129"/>
        <v>8921050</v>
      </c>
      <c r="G2807" s="25">
        <v>8112208</v>
      </c>
      <c r="H2807" s="26">
        <f>ROUND((F2807/4*5.5+F2807*2.7+F2807/4*10*1)*2,0)*C2807</f>
        <v>938494464</v>
      </c>
      <c r="I2807" s="26">
        <f t="shared" si="130"/>
        <v>853404280</v>
      </c>
      <c r="J2807" s="26"/>
      <c r="K2807" s="35">
        <f>MAX(G2807-MAX(G$5:G2806),0)</f>
        <v>8343</v>
      </c>
      <c r="L2807" s="35">
        <f>MAX(G$5:G2807)</f>
        <v>8112208</v>
      </c>
      <c r="M2807" s="3">
        <v>0.8</v>
      </c>
      <c r="N2807" s="38">
        <f>INT(B2807*0.2)</f>
        <v>29007292</v>
      </c>
      <c r="O2807" s="38">
        <f t="shared" si="131"/>
        <v>3380086</v>
      </c>
      <c r="P2807">
        <f>INT(L2807*2.5)</f>
        <v>20280520</v>
      </c>
      <c r="Q2807">
        <f>INT(L2807/4)</f>
        <v>2028052</v>
      </c>
      <c r="W2807" s="4" t="s">
        <v>8392</v>
      </c>
      <c r="X2807">
        <v>3</v>
      </c>
      <c r="Y2807">
        <f>IF(MOD(X2807,9)=0,N2807,IF(MOD(X2807,6)=0,N2807,IF(MOD(X2807,3)=0,N2807)))</f>
        <v>29007292</v>
      </c>
      <c r="Z2807">
        <f>IF(MOD(X2807,9)=0,O2807,IF(MOD(X2807,6)=0,O2807,IF(MOD(X2807,3)=0,O2807)))</f>
        <v>3380086</v>
      </c>
    </row>
    <row r="2808" spans="1:26">
      <c r="A2808" s="4" t="s">
        <v>2890</v>
      </c>
      <c r="B2808" s="3">
        <f>主线辅助!B2804</f>
        <v>145105126</v>
      </c>
      <c r="C2808" s="3">
        <v>8</v>
      </c>
      <c r="D2808" s="3">
        <v>118</v>
      </c>
      <c r="E2808" s="3">
        <v>3</v>
      </c>
      <c r="F2808" s="25">
        <f t="shared" si="129"/>
        <v>8925274</v>
      </c>
      <c r="G2808" s="25">
        <v>8116049</v>
      </c>
      <c r="H2808" s="26">
        <f>ROUND((F2808/4*5.5+F2808*2.7+F2808/4*10*1)*2,0)*C2808</f>
        <v>938938824</v>
      </c>
      <c r="I2808" s="26">
        <f t="shared" si="130"/>
        <v>853808352</v>
      </c>
      <c r="J2808" s="26"/>
      <c r="K2808" s="35">
        <f>MAX(G2808-MAX(G$5:G2807),0)</f>
        <v>3841</v>
      </c>
      <c r="L2808" s="35">
        <f>MAX(G$5:G2808)</f>
        <v>8116049</v>
      </c>
      <c r="M2808" s="3">
        <v>0.8</v>
      </c>
      <c r="N2808" s="38">
        <f>INT(B2808*0.2)</f>
        <v>29021025</v>
      </c>
      <c r="O2808" s="38">
        <f t="shared" si="131"/>
        <v>3381686</v>
      </c>
      <c r="P2808">
        <f>INT(L2808*2.5)</f>
        <v>20290122</v>
      </c>
      <c r="Q2808">
        <f>INT(L2808/4)</f>
        <v>2029012</v>
      </c>
      <c r="W2808" s="4" t="s">
        <v>8392</v>
      </c>
      <c r="X2808">
        <v>4</v>
      </c>
      <c r="Y2808" t="b">
        <f>IF(MOD(X2808,9)=0,N2808,IF(MOD(X2808,6)=0,N2808,IF(MOD(X2808,3)=0,N2808)))</f>
        <v>0</v>
      </c>
      <c r="Z2808" t="b">
        <f>IF(MOD(X2808,9)=0,O2808,IF(MOD(X2808,6)=0,O2808,IF(MOD(X2808,3)=0,O2808)))</f>
        <v>0</v>
      </c>
    </row>
    <row r="2809" spans="1:26">
      <c r="A2809" s="4" t="s">
        <v>2891</v>
      </c>
      <c r="B2809" s="3">
        <f>主线辅助!B2805</f>
        <v>145173793</v>
      </c>
      <c r="C2809" s="3">
        <v>8</v>
      </c>
      <c r="D2809" s="3">
        <v>118</v>
      </c>
      <c r="E2809" s="3">
        <v>3</v>
      </c>
      <c r="F2809" s="25">
        <f t="shared" si="129"/>
        <v>8929497</v>
      </c>
      <c r="G2809" s="25">
        <v>8119890</v>
      </c>
      <c r="H2809" s="26">
        <f>ROUND((F2809/4*5.5+F2809*2.7+F2809/4*10*1)*2,0)*C2809</f>
        <v>939383088</v>
      </c>
      <c r="I2809" s="26">
        <f t="shared" si="130"/>
        <v>854212432</v>
      </c>
      <c r="J2809" s="26"/>
      <c r="K2809" s="35">
        <f>MAX(G2809-MAX(G$5:G2808),0)</f>
        <v>3841</v>
      </c>
      <c r="L2809" s="35">
        <f>MAX(G$5:G2809)</f>
        <v>8119890</v>
      </c>
      <c r="M2809" s="3">
        <v>0.8</v>
      </c>
      <c r="N2809" s="38">
        <f>INT(B2809*0.2)</f>
        <v>29034758</v>
      </c>
      <c r="O2809" s="38">
        <f t="shared" si="131"/>
        <v>3383287</v>
      </c>
      <c r="P2809">
        <f>INT(L2809*2.5)</f>
        <v>20299725</v>
      </c>
      <c r="Q2809">
        <f>INT(L2809/4)</f>
        <v>2029972</v>
      </c>
      <c r="W2809" s="4" t="s">
        <v>8392</v>
      </c>
      <c r="X2809">
        <v>5</v>
      </c>
      <c r="Y2809" t="b">
        <f>IF(MOD(X2809,9)=0,N2809,IF(MOD(X2809,6)=0,N2809,IF(MOD(X2809,3)=0,N2809)))</f>
        <v>0</v>
      </c>
      <c r="Z2809" t="b">
        <f>IF(MOD(X2809,9)=0,O2809,IF(MOD(X2809,6)=0,O2809,IF(MOD(X2809,3)=0,O2809)))</f>
        <v>0</v>
      </c>
    </row>
    <row r="2810" spans="1:26">
      <c r="A2810" s="4" t="s">
        <v>2892</v>
      </c>
      <c r="B2810" s="3">
        <f>主线辅助!B2806</f>
        <v>145323182</v>
      </c>
      <c r="C2810" s="3">
        <v>8</v>
      </c>
      <c r="D2810" s="3">
        <v>118</v>
      </c>
      <c r="E2810" s="3">
        <v>3</v>
      </c>
      <c r="F2810" s="25">
        <f t="shared" si="129"/>
        <v>8938686</v>
      </c>
      <c r="G2810" s="25">
        <v>8128245</v>
      </c>
      <c r="H2810" s="26">
        <f>ROUND((F2810/4*5.5+F2810*2.7+F2810/4*10*1)*2,0)*C2810</f>
        <v>940349768</v>
      </c>
      <c r="I2810" s="26">
        <f t="shared" si="130"/>
        <v>855091376</v>
      </c>
      <c r="J2810" s="26"/>
      <c r="K2810" s="35">
        <f>MAX(G2810-MAX(G$5:G2809),0)</f>
        <v>8355</v>
      </c>
      <c r="L2810" s="35">
        <f>MAX(G$5:G2810)</f>
        <v>8128245</v>
      </c>
      <c r="M2810" s="3">
        <v>0.8</v>
      </c>
      <c r="N2810" s="38">
        <f>INT(B2810*0.2)</f>
        <v>29064636</v>
      </c>
      <c r="O2810" s="38">
        <f t="shared" si="131"/>
        <v>3386768</v>
      </c>
      <c r="P2810">
        <f>INT(L2810*2.5)</f>
        <v>20320612</v>
      </c>
      <c r="Q2810">
        <f>INT(L2810/4)</f>
        <v>2032061</v>
      </c>
      <c r="W2810" s="4" t="s">
        <v>8392</v>
      </c>
      <c r="X2810">
        <v>6</v>
      </c>
      <c r="Y2810">
        <f>IF(MOD(X2810,9)=0,N2810,IF(MOD(X2810,6)=0,N2810,IF(MOD(X2810,3)=0,N2810)))</f>
        <v>29064636</v>
      </c>
      <c r="Z2810">
        <f>IF(MOD(X2810,9)=0,O2810,IF(MOD(X2810,6)=0,O2810,IF(MOD(X2810,3)=0,O2810)))</f>
        <v>3386768</v>
      </c>
    </row>
    <row r="2811" spans="1:26">
      <c r="A2811" s="4" t="s">
        <v>2893</v>
      </c>
      <c r="B2811" s="3">
        <f>主线辅助!B2807</f>
        <v>145391914</v>
      </c>
      <c r="C2811" s="3">
        <v>8</v>
      </c>
      <c r="D2811" s="3">
        <v>118</v>
      </c>
      <c r="E2811" s="3">
        <v>3</v>
      </c>
      <c r="F2811" s="25">
        <f t="shared" si="129"/>
        <v>8942914</v>
      </c>
      <c r="G2811" s="25">
        <v>8132090</v>
      </c>
      <c r="H2811" s="26">
        <f>ROUND((F2811/4*5.5+F2811*2.7+F2811/4*10*1)*2,0)*C2811</f>
        <v>940794552</v>
      </c>
      <c r="I2811" s="26">
        <f t="shared" si="130"/>
        <v>855495872</v>
      </c>
      <c r="J2811" s="26"/>
      <c r="K2811" s="35">
        <f>MAX(G2811-MAX(G$5:G2810),0)</f>
        <v>3845</v>
      </c>
      <c r="L2811" s="35">
        <f>MAX(G$5:G2811)</f>
        <v>8132090</v>
      </c>
      <c r="M2811" s="3">
        <v>0.8</v>
      </c>
      <c r="N2811" s="38">
        <f>INT(B2811*0.2)</f>
        <v>29078382</v>
      </c>
      <c r="O2811" s="38">
        <f t="shared" si="131"/>
        <v>3388370</v>
      </c>
      <c r="P2811">
        <f>INT(L2811*2.5)</f>
        <v>20330225</v>
      </c>
      <c r="Q2811">
        <f>INT(L2811/4)</f>
        <v>2033022</v>
      </c>
      <c r="W2811" s="4" t="s">
        <v>8392</v>
      </c>
      <c r="X2811">
        <v>7</v>
      </c>
      <c r="Y2811" t="b">
        <f>IF(MOD(X2811,9)=0,N2811,IF(MOD(X2811,6)=0,N2811,IF(MOD(X2811,3)=0,N2811)))</f>
        <v>0</v>
      </c>
      <c r="Z2811" t="b">
        <f>IF(MOD(X2811,9)=0,O2811,IF(MOD(X2811,6)=0,O2811,IF(MOD(X2811,3)=0,O2811)))</f>
        <v>0</v>
      </c>
    </row>
    <row r="2812" spans="1:26">
      <c r="A2812" s="4" t="s">
        <v>2894</v>
      </c>
      <c r="B2812" s="3">
        <f>主线辅助!B2808</f>
        <v>145460656</v>
      </c>
      <c r="C2812" s="3">
        <v>8</v>
      </c>
      <c r="D2812" s="3">
        <v>118</v>
      </c>
      <c r="E2812" s="3">
        <v>3</v>
      </c>
      <c r="F2812" s="25">
        <f t="shared" si="129"/>
        <v>8947142</v>
      </c>
      <c r="G2812" s="25">
        <v>8135934</v>
      </c>
      <c r="H2812" s="26">
        <f>ROUND((F2812/4*5.5+F2812*2.7+F2812/4*10*1)*2,0)*C2812</f>
        <v>941239336</v>
      </c>
      <c r="I2812" s="26">
        <f t="shared" si="130"/>
        <v>855900256</v>
      </c>
      <c r="J2812" s="26"/>
      <c r="K2812" s="35">
        <f>MAX(G2812-MAX(G$5:G2811),0)</f>
        <v>3844</v>
      </c>
      <c r="L2812" s="35">
        <f>MAX(G$5:G2812)</f>
        <v>8135934</v>
      </c>
      <c r="M2812" s="3">
        <v>0.8</v>
      </c>
      <c r="N2812" s="38">
        <f>INT(B2812*0.2)</f>
        <v>29092131</v>
      </c>
      <c r="O2812" s="38">
        <f t="shared" si="131"/>
        <v>3389972</v>
      </c>
      <c r="P2812">
        <f>INT(L2812*2.5)</f>
        <v>20339835</v>
      </c>
      <c r="Q2812">
        <f>INT(L2812/4)</f>
        <v>2033983</v>
      </c>
      <c r="W2812" s="4" t="s">
        <v>8392</v>
      </c>
      <c r="X2812">
        <v>8</v>
      </c>
      <c r="Y2812" t="b">
        <f>IF(MOD(X2812,9)=0,N2812,IF(MOD(X2812,6)=0,N2812,IF(MOD(X2812,3)=0,N2812)))</f>
        <v>0</v>
      </c>
      <c r="Z2812" t="b">
        <f>IF(MOD(X2812,9)=0,O2812,IF(MOD(X2812,6)=0,O2812,IF(MOD(X2812,3)=0,O2812)))</f>
        <v>0</v>
      </c>
    </row>
    <row r="2813" spans="1:26">
      <c r="A2813" s="4" t="s">
        <v>2895</v>
      </c>
      <c r="B2813" s="3">
        <f>主线辅助!B2809</f>
        <v>145610270</v>
      </c>
      <c r="C2813" s="3">
        <v>8</v>
      </c>
      <c r="D2813" s="3">
        <v>118</v>
      </c>
      <c r="E2813" s="3">
        <v>3</v>
      </c>
      <c r="F2813" s="25">
        <f t="shared" si="129"/>
        <v>8956345</v>
      </c>
      <c r="G2813" s="25">
        <v>8144303</v>
      </c>
      <c r="H2813" s="26">
        <f>ROUND((F2813/4*5.5+F2813*2.7+F2813/4*10*1)*2,0)*C2813</f>
        <v>942207496</v>
      </c>
      <c r="I2813" s="26">
        <f t="shared" si="130"/>
        <v>856780672</v>
      </c>
      <c r="J2813" s="26"/>
      <c r="K2813" s="35">
        <f>MAX(G2813-MAX(G$5:G2812),0)</f>
        <v>8369</v>
      </c>
      <c r="L2813" s="35">
        <f>MAX(G$5:G2813)</f>
        <v>8144303</v>
      </c>
      <c r="M2813" s="3">
        <v>0.8</v>
      </c>
      <c r="N2813" s="38">
        <f>INT(B2813*0.2)</f>
        <v>29122054</v>
      </c>
      <c r="O2813" s="38">
        <f t="shared" si="131"/>
        <v>3393458</v>
      </c>
      <c r="P2813">
        <f>INT(L2813*2.5)</f>
        <v>20360757</v>
      </c>
      <c r="Q2813">
        <f>INT(L2813/4)</f>
        <v>2036075</v>
      </c>
      <c r="W2813" s="4" t="s">
        <v>8392</v>
      </c>
      <c r="X2813">
        <v>9</v>
      </c>
      <c r="Y2813">
        <f>IF(MOD(X2813,9)=0,N2813,IF(MOD(X2813,6)=0,N2813,IF(MOD(X2813,3)=0,N2813)))</f>
        <v>29122054</v>
      </c>
      <c r="Z2813">
        <f>IF(MOD(X2813,9)=0,O2813,IF(MOD(X2813,6)=0,O2813,IF(MOD(X2813,3)=0,O2813)))</f>
        <v>3393458</v>
      </c>
    </row>
    <row r="2814" spans="1:26">
      <c r="A2814" s="4" t="s">
        <v>566</v>
      </c>
      <c r="B2814" s="3">
        <f>主线辅助!B2810</f>
        <v>145679079</v>
      </c>
      <c r="C2814" s="3">
        <v>8</v>
      </c>
      <c r="D2814" s="3">
        <v>118</v>
      </c>
      <c r="E2814" s="3">
        <v>3</v>
      </c>
      <c r="F2814" s="25">
        <f t="shared" si="129"/>
        <v>8960577</v>
      </c>
      <c r="G2814" s="25">
        <v>8148151</v>
      </c>
      <c r="H2814" s="26">
        <f>ROUND((F2814/4*5.5+F2814*2.7+F2814/4*10*1)*2,0)*C2814</f>
        <v>942652704</v>
      </c>
      <c r="I2814" s="26">
        <f t="shared" si="130"/>
        <v>857185488</v>
      </c>
      <c r="J2814" s="26"/>
      <c r="K2814" s="35">
        <f>MAX(G2814-MAX(G$5:G2813),0)</f>
        <v>3848</v>
      </c>
      <c r="L2814" s="35">
        <f>MAX(G$5:G2814)</f>
        <v>8148151</v>
      </c>
      <c r="M2814" s="3">
        <v>0.8</v>
      </c>
      <c r="N2814" s="38">
        <f>INT(B2814*0.2)</f>
        <v>29135815</v>
      </c>
      <c r="O2814" s="38">
        <f t="shared" si="131"/>
        <v>3395062</v>
      </c>
      <c r="P2814">
        <f>INT(L2814*2.5)</f>
        <v>20370377</v>
      </c>
      <c r="Q2814">
        <f>INT(L2814/4)</f>
        <v>2037037</v>
      </c>
      <c r="W2814" s="4" t="s">
        <v>8392</v>
      </c>
      <c r="X2814">
        <v>10</v>
      </c>
      <c r="Y2814" t="b">
        <f>IF(MOD(X2814,9)=0,N2814,IF(MOD(X2814,6)=0,N2814,IF(MOD(X2814,3)=0,N2814)))</f>
        <v>0</v>
      </c>
      <c r="Z2814" t="b">
        <f>IF(MOD(X2814,9)=0,O2814,IF(MOD(X2814,6)=0,O2814,IF(MOD(X2814,3)=0,O2814)))</f>
        <v>0</v>
      </c>
    </row>
    <row r="2815" spans="1:26">
      <c r="A2815" s="4" t="s">
        <v>2896</v>
      </c>
      <c r="B2815" s="3">
        <f>主线辅助!B2811</f>
        <v>146131675</v>
      </c>
      <c r="C2815" s="3">
        <v>8</v>
      </c>
      <c r="D2815" s="3">
        <v>118</v>
      </c>
      <c r="E2815" s="3">
        <v>3</v>
      </c>
      <c r="F2815" s="25">
        <f t="shared" si="129"/>
        <v>8988416</v>
      </c>
      <c r="G2815" s="25">
        <v>8173466</v>
      </c>
      <c r="H2815" s="26">
        <f>ROUND((F2815/4*5.5+F2815*2.7+F2815/4*10*1)*2,0)*C2815</f>
        <v>945581360</v>
      </c>
      <c r="I2815" s="26">
        <f t="shared" si="130"/>
        <v>859848624</v>
      </c>
      <c r="J2815" s="26"/>
      <c r="K2815" s="35">
        <f>MAX(G2815-MAX(G$5:G2814),0)</f>
        <v>25315</v>
      </c>
      <c r="L2815" s="35">
        <f>MAX(G$5:G2815)</f>
        <v>8173466</v>
      </c>
      <c r="M2815" s="3">
        <v>0.8</v>
      </c>
      <c r="N2815" s="38">
        <f>INT(B2815*0.2)</f>
        <v>29226335</v>
      </c>
      <c r="O2815" s="38">
        <f t="shared" si="131"/>
        <v>3405610</v>
      </c>
      <c r="P2815">
        <f>INT(L2815*2.5)</f>
        <v>20433665</v>
      </c>
      <c r="Q2815">
        <f>INT(L2815/4)</f>
        <v>2043366</v>
      </c>
      <c r="W2815" s="4" t="s">
        <v>8393</v>
      </c>
      <c r="X2815">
        <v>1</v>
      </c>
      <c r="Y2815" t="b">
        <f>IF(MOD(X2815,9)=0,N2815,IF(MOD(X2815,6)=0,N2815,IF(MOD(X2815,3)=0,N2815)))</f>
        <v>0</v>
      </c>
      <c r="Z2815" t="b">
        <f>IF(MOD(X2815,9)=0,O2815,IF(MOD(X2815,6)=0,O2815,IF(MOD(X2815,3)=0,O2815)))</f>
        <v>0</v>
      </c>
    </row>
    <row r="2816" spans="1:26">
      <c r="A2816" s="4" t="s">
        <v>2897</v>
      </c>
      <c r="B2816" s="3">
        <f>主线辅助!B2812</f>
        <v>146200543</v>
      </c>
      <c r="C2816" s="3">
        <v>8</v>
      </c>
      <c r="D2816" s="3">
        <v>118</v>
      </c>
      <c r="E2816" s="3">
        <v>3</v>
      </c>
      <c r="F2816" s="25">
        <f t="shared" si="129"/>
        <v>8992652</v>
      </c>
      <c r="G2816" s="25">
        <v>8177318</v>
      </c>
      <c r="H2816" s="26">
        <f>ROUND((F2816/4*5.5+F2816*2.7+F2816/4*10*1)*2,0)*C2816</f>
        <v>946026992</v>
      </c>
      <c r="I2816" s="26">
        <f t="shared" si="130"/>
        <v>860253856</v>
      </c>
      <c r="J2816" s="26"/>
      <c r="K2816" s="35">
        <f>MAX(G2816-MAX(G$5:G2815),0)</f>
        <v>3852</v>
      </c>
      <c r="L2816" s="35">
        <f>MAX(G$5:G2816)</f>
        <v>8177318</v>
      </c>
      <c r="M2816" s="3">
        <v>0.8</v>
      </c>
      <c r="N2816" s="38">
        <f>INT(B2816*0.2)</f>
        <v>29240108</v>
      </c>
      <c r="O2816" s="38">
        <f t="shared" si="131"/>
        <v>3407215</v>
      </c>
      <c r="P2816">
        <f>INT(L2816*2.5)</f>
        <v>20443295</v>
      </c>
      <c r="Q2816">
        <f>INT(L2816/4)</f>
        <v>2044329</v>
      </c>
      <c r="W2816" s="4" t="s">
        <v>8393</v>
      </c>
      <c r="X2816">
        <v>2</v>
      </c>
      <c r="Y2816" t="b">
        <f>IF(MOD(X2816,9)=0,N2816,IF(MOD(X2816,6)=0,N2816,IF(MOD(X2816,3)=0,N2816)))</f>
        <v>0</v>
      </c>
      <c r="Z2816" t="b">
        <f>IF(MOD(X2816,9)=0,O2816,IF(MOD(X2816,6)=0,O2816,IF(MOD(X2816,3)=0,O2816)))</f>
        <v>0</v>
      </c>
    </row>
    <row r="2817" spans="1:26">
      <c r="A2817" s="4" t="s">
        <v>2898</v>
      </c>
      <c r="B2817" s="3">
        <f>主线辅助!B2813</f>
        <v>146350482</v>
      </c>
      <c r="C2817" s="3">
        <v>8</v>
      </c>
      <c r="D2817" s="3">
        <v>118</v>
      </c>
      <c r="E2817" s="3">
        <v>3</v>
      </c>
      <c r="F2817" s="25">
        <f t="shared" si="129"/>
        <v>9001874</v>
      </c>
      <c r="G2817" s="25">
        <v>8185704</v>
      </c>
      <c r="H2817" s="26">
        <f>ROUND((F2817/4*5.5+F2817*2.7+F2817/4*10*1)*2,0)*C2817</f>
        <v>946997144</v>
      </c>
      <c r="I2817" s="26">
        <f t="shared" si="130"/>
        <v>861136064</v>
      </c>
      <c r="J2817" s="26"/>
      <c r="K2817" s="35">
        <f>MAX(G2817-MAX(G$5:G2816),0)</f>
        <v>8386</v>
      </c>
      <c r="L2817" s="35">
        <f>MAX(G$5:G2817)</f>
        <v>8185704</v>
      </c>
      <c r="M2817" s="3">
        <v>0.8</v>
      </c>
      <c r="N2817" s="38">
        <f>INT(B2817*0.2)</f>
        <v>29270096</v>
      </c>
      <c r="O2817" s="38">
        <f t="shared" si="131"/>
        <v>3410710</v>
      </c>
      <c r="P2817">
        <f>INT(L2817*2.5)</f>
        <v>20464260</v>
      </c>
      <c r="Q2817">
        <f>INT(L2817/4)</f>
        <v>2046426</v>
      </c>
      <c r="W2817" s="4" t="s">
        <v>8393</v>
      </c>
      <c r="X2817">
        <v>3</v>
      </c>
      <c r="Y2817">
        <f>IF(MOD(X2817,9)=0,N2817,IF(MOD(X2817,6)=0,N2817,IF(MOD(X2817,3)=0,N2817)))</f>
        <v>29270096</v>
      </c>
      <c r="Z2817">
        <f>IF(MOD(X2817,9)=0,O2817,IF(MOD(X2817,6)=0,O2817,IF(MOD(X2817,3)=0,O2817)))</f>
        <v>3410710</v>
      </c>
    </row>
    <row r="2818" spans="1:26">
      <c r="A2818" s="4" t="s">
        <v>2899</v>
      </c>
      <c r="B2818" s="3">
        <f>主线辅助!B2814</f>
        <v>146419410</v>
      </c>
      <c r="C2818" s="3">
        <v>8</v>
      </c>
      <c r="D2818" s="3">
        <v>118</v>
      </c>
      <c r="E2818" s="3">
        <v>3</v>
      </c>
      <c r="F2818" s="25">
        <f t="shared" si="129"/>
        <v>9006114</v>
      </c>
      <c r="G2818" s="25">
        <v>8189560</v>
      </c>
      <c r="H2818" s="26">
        <f>ROUND((F2818/4*5.5+F2818*2.7+F2818/4*10*1)*2,0)*C2818</f>
        <v>947443192</v>
      </c>
      <c r="I2818" s="26">
        <f t="shared" si="130"/>
        <v>861541712</v>
      </c>
      <c r="J2818" s="26"/>
      <c r="K2818" s="35">
        <f>MAX(G2818-MAX(G$5:G2817),0)</f>
        <v>3856</v>
      </c>
      <c r="L2818" s="35">
        <f>MAX(G$5:G2818)</f>
        <v>8189560</v>
      </c>
      <c r="M2818" s="3">
        <v>0.8</v>
      </c>
      <c r="N2818" s="38">
        <f>INT(B2818*0.2)</f>
        <v>29283882</v>
      </c>
      <c r="O2818" s="38">
        <f t="shared" si="131"/>
        <v>3412316</v>
      </c>
      <c r="P2818">
        <f>INT(L2818*2.5)</f>
        <v>20473900</v>
      </c>
      <c r="Q2818">
        <f>INT(L2818/4)</f>
        <v>2047390</v>
      </c>
      <c r="W2818" s="4" t="s">
        <v>8393</v>
      </c>
      <c r="X2818">
        <v>4</v>
      </c>
      <c r="Y2818" t="b">
        <f>IF(MOD(X2818,9)=0,N2818,IF(MOD(X2818,6)=0,N2818,IF(MOD(X2818,3)=0,N2818)))</f>
        <v>0</v>
      </c>
      <c r="Z2818" t="b">
        <f>IF(MOD(X2818,9)=0,O2818,IF(MOD(X2818,6)=0,O2818,IF(MOD(X2818,3)=0,O2818)))</f>
        <v>0</v>
      </c>
    </row>
    <row r="2819" spans="1:26">
      <c r="A2819" s="4" t="s">
        <v>2900</v>
      </c>
      <c r="B2819" s="3">
        <f>主线辅助!B2815</f>
        <v>146488342</v>
      </c>
      <c r="C2819" s="3">
        <v>8</v>
      </c>
      <c r="D2819" s="3">
        <v>118</v>
      </c>
      <c r="E2819" s="3">
        <v>3</v>
      </c>
      <c r="F2819" s="25">
        <f t="shared" si="129"/>
        <v>9010354</v>
      </c>
      <c r="G2819" s="25">
        <v>8193415</v>
      </c>
      <c r="H2819" s="26">
        <f>ROUND((F2819/4*5.5+F2819*2.7+F2819/4*10*1)*2,0)*C2819</f>
        <v>947889240</v>
      </c>
      <c r="I2819" s="26">
        <f t="shared" si="130"/>
        <v>861947256</v>
      </c>
      <c r="J2819" s="26"/>
      <c r="K2819" s="35">
        <f>MAX(G2819-MAX(G$5:G2818),0)</f>
        <v>3855</v>
      </c>
      <c r="L2819" s="35">
        <f>MAX(G$5:G2819)</f>
        <v>8193415</v>
      </c>
      <c r="M2819" s="3">
        <v>0.8</v>
      </c>
      <c r="N2819" s="38">
        <f>INT(B2819*0.2)</f>
        <v>29297668</v>
      </c>
      <c r="O2819" s="38">
        <f t="shared" si="131"/>
        <v>3413922</v>
      </c>
      <c r="P2819">
        <f>INT(L2819*2.5)</f>
        <v>20483537</v>
      </c>
      <c r="Q2819">
        <f>INT(L2819/4)</f>
        <v>2048353</v>
      </c>
      <c r="W2819" s="4" t="s">
        <v>8393</v>
      </c>
      <c r="X2819">
        <v>5</v>
      </c>
      <c r="Y2819" t="b">
        <f>IF(MOD(X2819,9)=0,N2819,IF(MOD(X2819,6)=0,N2819,IF(MOD(X2819,3)=0,N2819)))</f>
        <v>0</v>
      </c>
      <c r="Z2819" t="b">
        <f>IF(MOD(X2819,9)=0,O2819,IF(MOD(X2819,6)=0,O2819,IF(MOD(X2819,3)=0,O2819)))</f>
        <v>0</v>
      </c>
    </row>
    <row r="2820" spans="1:26">
      <c r="A2820" s="4" t="s">
        <v>2901</v>
      </c>
      <c r="B2820" s="3">
        <f>主线辅助!B2816</f>
        <v>146638502</v>
      </c>
      <c r="C2820" s="3">
        <v>8</v>
      </c>
      <c r="D2820" s="3">
        <v>118</v>
      </c>
      <c r="E2820" s="3">
        <v>3</v>
      </c>
      <c r="F2820" s="25">
        <f t="shared" si="129"/>
        <v>9019590</v>
      </c>
      <c r="G2820" s="25">
        <v>8201814</v>
      </c>
      <c r="H2820" s="26">
        <f>ROUND((F2820/4*5.5+F2820*2.7+F2820/4*10*1)*2,0)*C2820</f>
        <v>948860872</v>
      </c>
      <c r="I2820" s="26">
        <f t="shared" si="130"/>
        <v>862830832</v>
      </c>
      <c r="J2820" s="26"/>
      <c r="K2820" s="35">
        <f>MAX(G2820-MAX(G$5:G2819),0)</f>
        <v>8399</v>
      </c>
      <c r="L2820" s="35">
        <f>MAX(G$5:G2820)</f>
        <v>8201814</v>
      </c>
      <c r="M2820" s="3">
        <v>0.8</v>
      </c>
      <c r="N2820" s="38">
        <f>INT(B2820*0.2)</f>
        <v>29327700</v>
      </c>
      <c r="O2820" s="38">
        <f t="shared" si="131"/>
        <v>3417422</v>
      </c>
      <c r="P2820">
        <f>INT(L2820*2.5)</f>
        <v>20504535</v>
      </c>
      <c r="Q2820">
        <f>INT(L2820/4)</f>
        <v>2050453</v>
      </c>
      <c r="W2820" s="4" t="s">
        <v>8393</v>
      </c>
      <c r="X2820">
        <v>6</v>
      </c>
      <c r="Y2820">
        <f>IF(MOD(X2820,9)=0,N2820,IF(MOD(X2820,6)=0,N2820,IF(MOD(X2820,3)=0,N2820)))</f>
        <v>29327700</v>
      </c>
      <c r="Z2820">
        <f>IF(MOD(X2820,9)=0,O2820,IF(MOD(X2820,6)=0,O2820,IF(MOD(X2820,3)=0,O2820)))</f>
        <v>3417422</v>
      </c>
    </row>
    <row r="2821" spans="1:26">
      <c r="A2821" s="4" t="s">
        <v>2902</v>
      </c>
      <c r="B2821" s="3">
        <f>主线辅助!B2817</f>
        <v>146707499</v>
      </c>
      <c r="C2821" s="3">
        <v>8</v>
      </c>
      <c r="D2821" s="3">
        <v>118</v>
      </c>
      <c r="E2821" s="3">
        <v>3</v>
      </c>
      <c r="F2821" s="25">
        <f t="shared" si="129"/>
        <v>9023834</v>
      </c>
      <c r="G2821" s="25">
        <v>8205673</v>
      </c>
      <c r="H2821" s="26">
        <f>ROUND((F2821/4*5.5+F2821*2.7+F2821/4*10*1)*2,0)*C2821</f>
        <v>949307336</v>
      </c>
      <c r="I2821" s="26">
        <f t="shared" si="130"/>
        <v>863236800</v>
      </c>
      <c r="J2821" s="26"/>
      <c r="K2821" s="35">
        <f>MAX(G2821-MAX(G$5:G2820),0)</f>
        <v>3859</v>
      </c>
      <c r="L2821" s="35">
        <f>MAX(G$5:G2821)</f>
        <v>8205673</v>
      </c>
      <c r="M2821" s="3">
        <v>0.8</v>
      </c>
      <c r="N2821" s="38">
        <f>INT(B2821*0.2)</f>
        <v>29341499</v>
      </c>
      <c r="O2821" s="38">
        <f t="shared" si="131"/>
        <v>3419030</v>
      </c>
      <c r="P2821">
        <f>INT(L2821*2.5)</f>
        <v>20514182</v>
      </c>
      <c r="Q2821">
        <f>INT(L2821/4)</f>
        <v>2051418</v>
      </c>
      <c r="W2821" s="4" t="s">
        <v>8393</v>
      </c>
      <c r="X2821">
        <v>7</v>
      </c>
      <c r="Y2821" t="b">
        <f>IF(MOD(X2821,9)=0,N2821,IF(MOD(X2821,6)=0,N2821,IF(MOD(X2821,3)=0,N2821)))</f>
        <v>0</v>
      </c>
      <c r="Z2821" t="b">
        <f>IF(MOD(X2821,9)=0,O2821,IF(MOD(X2821,6)=0,O2821,IF(MOD(X2821,3)=0,O2821)))</f>
        <v>0</v>
      </c>
    </row>
    <row r="2822" spans="1:26">
      <c r="A2822" s="4" t="s">
        <v>2903</v>
      </c>
      <c r="B2822" s="3">
        <f>主线辅助!B2818</f>
        <v>146776505</v>
      </c>
      <c r="C2822" s="3">
        <v>8</v>
      </c>
      <c r="D2822" s="3">
        <v>118</v>
      </c>
      <c r="E2822" s="3">
        <v>3</v>
      </c>
      <c r="F2822" s="25">
        <f t="shared" ref="F2822:F2885" si="132">INT(B2822/(5-1.9)/C2822/(D2822/2.7)*100/1.5)</f>
        <v>9028079</v>
      </c>
      <c r="G2822" s="25">
        <v>8209533</v>
      </c>
      <c r="H2822" s="26">
        <f>ROUND((F2822/4*5.5+F2822*2.7+F2822/4*10*1)*2,0)*C2822</f>
        <v>949753912</v>
      </c>
      <c r="I2822" s="26">
        <f t="shared" ref="I2822:I2885" si="133">ROUND((G2822/4*5.5+G2822*2.7+G2822/4*10*1)*2,0)*C2822</f>
        <v>863642872</v>
      </c>
      <c r="J2822" s="26"/>
      <c r="K2822" s="35">
        <f>MAX(G2822-MAX(G$5:G2821),0)</f>
        <v>3860</v>
      </c>
      <c r="L2822" s="35">
        <f>MAX(G$5:G2822)</f>
        <v>8209533</v>
      </c>
      <c r="M2822" s="3">
        <v>0.8</v>
      </c>
      <c r="N2822" s="38">
        <f>INT(B2822*0.2)</f>
        <v>29355301</v>
      </c>
      <c r="O2822" s="38">
        <f t="shared" ref="O2822:O2885" si="134">INT((P2822/15)+Q2822)</f>
        <v>3420638</v>
      </c>
      <c r="P2822">
        <f>INT(L2822*2.5)</f>
        <v>20523832</v>
      </c>
      <c r="Q2822">
        <f>INT(L2822/4)</f>
        <v>2052383</v>
      </c>
      <c r="W2822" s="4" t="s">
        <v>8393</v>
      </c>
      <c r="X2822">
        <v>8</v>
      </c>
      <c r="Y2822" t="b">
        <f>IF(MOD(X2822,9)=0,N2822,IF(MOD(X2822,6)=0,N2822,IF(MOD(X2822,3)=0,N2822)))</f>
        <v>0</v>
      </c>
      <c r="Z2822" t="b">
        <f>IF(MOD(X2822,9)=0,O2822,IF(MOD(X2822,6)=0,O2822,IF(MOD(X2822,3)=0,O2822)))</f>
        <v>0</v>
      </c>
    </row>
    <row r="2823" spans="1:26">
      <c r="A2823" s="4" t="s">
        <v>2904</v>
      </c>
      <c r="B2823" s="3">
        <f>主线辅助!B2819</f>
        <v>146926896</v>
      </c>
      <c r="C2823" s="3">
        <v>8</v>
      </c>
      <c r="D2823" s="3">
        <v>118</v>
      </c>
      <c r="E2823" s="3">
        <v>3</v>
      </c>
      <c r="F2823" s="25">
        <f t="shared" si="132"/>
        <v>9037329</v>
      </c>
      <c r="G2823" s="25">
        <v>8217945</v>
      </c>
      <c r="H2823" s="26">
        <f>ROUND((F2823/4*5.5+F2823*2.7+F2823/4*10*1)*2,0)*C2823</f>
        <v>950727008</v>
      </c>
      <c r="I2823" s="26">
        <f t="shared" si="133"/>
        <v>864527816</v>
      </c>
      <c r="J2823" s="26"/>
      <c r="K2823" s="35">
        <f>MAX(G2823-MAX(G$5:G2822),0)</f>
        <v>8412</v>
      </c>
      <c r="L2823" s="35">
        <f>MAX(G$5:G2823)</f>
        <v>8217945</v>
      </c>
      <c r="M2823" s="3">
        <v>0.8</v>
      </c>
      <c r="N2823" s="38">
        <f>INT(B2823*0.2)</f>
        <v>29385379</v>
      </c>
      <c r="O2823" s="38">
        <f t="shared" si="134"/>
        <v>3424143</v>
      </c>
      <c r="P2823">
        <f>INT(L2823*2.5)</f>
        <v>20544862</v>
      </c>
      <c r="Q2823">
        <f>INT(L2823/4)</f>
        <v>2054486</v>
      </c>
      <c r="W2823" s="4" t="s">
        <v>8393</v>
      </c>
      <c r="X2823">
        <v>9</v>
      </c>
      <c r="Y2823">
        <f>IF(MOD(X2823,9)=0,N2823,IF(MOD(X2823,6)=0,N2823,IF(MOD(X2823,3)=0,N2823)))</f>
        <v>29385379</v>
      </c>
      <c r="Z2823">
        <f>IF(MOD(X2823,9)=0,O2823,IF(MOD(X2823,6)=0,O2823,IF(MOD(X2823,3)=0,O2823)))</f>
        <v>3424143</v>
      </c>
    </row>
    <row r="2824" spans="1:26">
      <c r="A2824" s="4" t="s">
        <v>568</v>
      </c>
      <c r="B2824" s="3">
        <f>主线辅助!B2820</f>
        <v>146995967</v>
      </c>
      <c r="C2824" s="3">
        <v>8</v>
      </c>
      <c r="D2824" s="3">
        <v>118</v>
      </c>
      <c r="E2824" s="3">
        <v>3</v>
      </c>
      <c r="F2824" s="25">
        <f t="shared" si="132"/>
        <v>9041578</v>
      </c>
      <c r="G2824" s="25">
        <v>8221808</v>
      </c>
      <c r="H2824" s="26">
        <f>ROUND((F2824/4*5.5+F2824*2.7+F2824/4*10*1)*2,0)*C2824</f>
        <v>951174008</v>
      </c>
      <c r="I2824" s="26">
        <f t="shared" si="133"/>
        <v>864934200</v>
      </c>
      <c r="J2824" s="26"/>
      <c r="K2824" s="35">
        <f>MAX(G2824-MAX(G$5:G2823),0)</f>
        <v>3863</v>
      </c>
      <c r="L2824" s="35">
        <f>MAX(G$5:G2824)</f>
        <v>8221808</v>
      </c>
      <c r="M2824" s="3">
        <v>0.8</v>
      </c>
      <c r="N2824" s="38">
        <f>INT(B2824*0.2)</f>
        <v>29399193</v>
      </c>
      <c r="O2824" s="38">
        <f t="shared" si="134"/>
        <v>3425753</v>
      </c>
      <c r="P2824">
        <f>INT(L2824*2.5)</f>
        <v>20554520</v>
      </c>
      <c r="Q2824">
        <f>INT(L2824/4)</f>
        <v>2055452</v>
      </c>
      <c r="W2824" s="4" t="s">
        <v>8393</v>
      </c>
      <c r="X2824">
        <v>10</v>
      </c>
      <c r="Y2824" t="b">
        <f>IF(MOD(X2824,9)=0,N2824,IF(MOD(X2824,6)=0,N2824,IF(MOD(X2824,3)=0,N2824)))</f>
        <v>0</v>
      </c>
      <c r="Z2824" t="b">
        <f>IF(MOD(X2824,9)=0,O2824,IF(MOD(X2824,6)=0,O2824,IF(MOD(X2824,3)=0,O2824)))</f>
        <v>0</v>
      </c>
    </row>
    <row r="2825" spans="1:26">
      <c r="A2825" s="4" t="s">
        <v>2905</v>
      </c>
      <c r="B2825" s="3">
        <f>主线辅助!B2821</f>
        <v>147450746</v>
      </c>
      <c r="C2825" s="3">
        <v>8</v>
      </c>
      <c r="D2825" s="3">
        <v>118</v>
      </c>
      <c r="E2825" s="3">
        <v>3</v>
      </c>
      <c r="F2825" s="25">
        <f t="shared" si="132"/>
        <v>9069551</v>
      </c>
      <c r="G2825" s="25">
        <v>8247245</v>
      </c>
      <c r="H2825" s="26">
        <f>ROUND((F2825/4*5.5+F2825*2.7+F2825/4*10*1)*2,0)*C2825</f>
        <v>954116768</v>
      </c>
      <c r="I2825" s="26">
        <f t="shared" si="133"/>
        <v>867610176</v>
      </c>
      <c r="J2825" s="26"/>
      <c r="K2825" s="35">
        <f>MAX(G2825-MAX(G$5:G2824),0)</f>
        <v>25437</v>
      </c>
      <c r="L2825" s="35">
        <f>MAX(G$5:G2825)</f>
        <v>8247245</v>
      </c>
      <c r="M2825" s="3">
        <v>0.8</v>
      </c>
      <c r="N2825" s="38">
        <f>INT(B2825*0.2)</f>
        <v>29490149</v>
      </c>
      <c r="O2825" s="38">
        <f t="shared" si="134"/>
        <v>3436351</v>
      </c>
      <c r="P2825">
        <f>INT(L2825*2.5)</f>
        <v>20618112</v>
      </c>
      <c r="Q2825">
        <f>INT(L2825/4)</f>
        <v>2061811</v>
      </c>
      <c r="W2825" s="4" t="s">
        <v>8394</v>
      </c>
      <c r="X2825">
        <v>1</v>
      </c>
      <c r="Y2825" t="b">
        <f>IF(MOD(X2825,9)=0,N2825,IF(MOD(X2825,6)=0,N2825,IF(MOD(X2825,3)=0,N2825)))</f>
        <v>0</v>
      </c>
      <c r="Z2825" t="b">
        <f>IF(MOD(X2825,9)=0,O2825,IF(MOD(X2825,6)=0,O2825,IF(MOD(X2825,3)=0,O2825)))</f>
        <v>0</v>
      </c>
    </row>
    <row r="2826" spans="1:26">
      <c r="A2826" s="4" t="s">
        <v>2906</v>
      </c>
      <c r="B2826" s="3">
        <f>主线辅助!B2822</f>
        <v>147519889</v>
      </c>
      <c r="C2826" s="3">
        <v>8</v>
      </c>
      <c r="D2826" s="3">
        <v>118</v>
      </c>
      <c r="E2826" s="3">
        <v>3</v>
      </c>
      <c r="F2826" s="25">
        <f t="shared" si="132"/>
        <v>9073803</v>
      </c>
      <c r="G2826" s="25">
        <v>8251112</v>
      </c>
      <c r="H2826" s="26">
        <f>ROUND((F2826/4*5.5+F2826*2.7+F2826/4*10*1)*2,0)*C2826</f>
        <v>954564072</v>
      </c>
      <c r="I2826" s="26">
        <f t="shared" si="133"/>
        <v>868016984</v>
      </c>
      <c r="J2826" s="26"/>
      <c r="K2826" s="35">
        <f>MAX(G2826-MAX(G$5:G2825),0)</f>
        <v>3867</v>
      </c>
      <c r="L2826" s="35">
        <f>MAX(G$5:G2826)</f>
        <v>8251112</v>
      </c>
      <c r="M2826" s="3">
        <v>0.8</v>
      </c>
      <c r="N2826" s="38">
        <f>INT(B2826*0.2)</f>
        <v>29503977</v>
      </c>
      <c r="O2826" s="38">
        <f t="shared" si="134"/>
        <v>3437963</v>
      </c>
      <c r="P2826">
        <f>INT(L2826*2.5)</f>
        <v>20627780</v>
      </c>
      <c r="Q2826">
        <f>INT(L2826/4)</f>
        <v>2062778</v>
      </c>
      <c r="W2826" s="4" t="s">
        <v>8394</v>
      </c>
      <c r="X2826">
        <v>2</v>
      </c>
      <c r="Y2826" t="b">
        <f>IF(MOD(X2826,9)=0,N2826,IF(MOD(X2826,6)=0,N2826,IF(MOD(X2826,3)=0,N2826)))</f>
        <v>0</v>
      </c>
      <c r="Z2826" t="b">
        <f>IF(MOD(X2826,9)=0,O2826,IF(MOD(X2826,6)=0,O2826,IF(MOD(X2826,3)=0,O2826)))</f>
        <v>0</v>
      </c>
    </row>
    <row r="2827" spans="1:26">
      <c r="A2827" s="4" t="s">
        <v>2907</v>
      </c>
      <c r="B2827" s="3">
        <f>主线辅助!B2823</f>
        <v>147670613</v>
      </c>
      <c r="C2827" s="3">
        <v>8</v>
      </c>
      <c r="D2827" s="3">
        <v>118</v>
      </c>
      <c r="E2827" s="3">
        <v>3</v>
      </c>
      <c r="F2827" s="25">
        <f t="shared" si="132"/>
        <v>9083074</v>
      </c>
      <c r="G2827" s="25">
        <v>8259542</v>
      </c>
      <c r="H2827" s="26">
        <f>ROUND((F2827/4*5.5+F2827*2.7+F2827/4*10*1)*2,0)*C2827</f>
        <v>955539384</v>
      </c>
      <c r="I2827" s="26">
        <f t="shared" si="133"/>
        <v>868903816</v>
      </c>
      <c r="J2827" s="26"/>
      <c r="K2827" s="35">
        <f>MAX(G2827-MAX(G$5:G2826),0)</f>
        <v>8430</v>
      </c>
      <c r="L2827" s="35">
        <f>MAX(G$5:G2827)</f>
        <v>8259542</v>
      </c>
      <c r="M2827" s="3">
        <v>0.8</v>
      </c>
      <c r="N2827" s="38">
        <f>INT(B2827*0.2)</f>
        <v>29534122</v>
      </c>
      <c r="O2827" s="38">
        <f t="shared" si="134"/>
        <v>3441475</v>
      </c>
      <c r="P2827">
        <f>INT(L2827*2.5)</f>
        <v>20648855</v>
      </c>
      <c r="Q2827">
        <f>INT(L2827/4)</f>
        <v>2064885</v>
      </c>
      <c r="W2827" s="4" t="s">
        <v>8394</v>
      </c>
      <c r="X2827">
        <v>3</v>
      </c>
      <c r="Y2827">
        <f>IF(MOD(X2827,9)=0,N2827,IF(MOD(X2827,6)=0,N2827,IF(MOD(X2827,3)=0,N2827)))</f>
        <v>29534122</v>
      </c>
      <c r="Z2827">
        <f>IF(MOD(X2827,9)=0,O2827,IF(MOD(X2827,6)=0,O2827,IF(MOD(X2827,3)=0,O2827)))</f>
        <v>3441475</v>
      </c>
    </row>
    <row r="2828" spans="1:26">
      <c r="A2828" s="4" t="s">
        <v>2908</v>
      </c>
      <c r="B2828" s="3">
        <f>主线辅助!B2824</f>
        <v>147739816</v>
      </c>
      <c r="C2828" s="3">
        <v>8</v>
      </c>
      <c r="D2828" s="3">
        <v>118</v>
      </c>
      <c r="E2828" s="3">
        <v>3</v>
      </c>
      <c r="F2828" s="25">
        <f t="shared" si="132"/>
        <v>9087331</v>
      </c>
      <c r="G2828" s="25">
        <v>8263413</v>
      </c>
      <c r="H2828" s="26">
        <f>ROUND((F2828/4*5.5+F2828*2.7+F2828/4*10*1)*2,0)*C2828</f>
        <v>955987224</v>
      </c>
      <c r="I2828" s="26">
        <f t="shared" si="133"/>
        <v>869311048</v>
      </c>
      <c r="J2828" s="26"/>
      <c r="K2828" s="35">
        <f>MAX(G2828-MAX(G$5:G2827),0)</f>
        <v>3871</v>
      </c>
      <c r="L2828" s="35">
        <f>MAX(G$5:G2828)</f>
        <v>8263413</v>
      </c>
      <c r="M2828" s="3">
        <v>0.8</v>
      </c>
      <c r="N2828" s="38">
        <f>INT(B2828*0.2)</f>
        <v>29547963</v>
      </c>
      <c r="O2828" s="38">
        <f t="shared" si="134"/>
        <v>3443088</v>
      </c>
      <c r="P2828">
        <f>INT(L2828*2.5)</f>
        <v>20658532</v>
      </c>
      <c r="Q2828">
        <f>INT(L2828/4)</f>
        <v>2065853</v>
      </c>
      <c r="W2828" s="4" t="s">
        <v>8394</v>
      </c>
      <c r="X2828">
        <v>4</v>
      </c>
      <c r="Y2828" t="b">
        <f>IF(MOD(X2828,9)=0,N2828,IF(MOD(X2828,6)=0,N2828,IF(MOD(X2828,3)=0,N2828)))</f>
        <v>0</v>
      </c>
      <c r="Z2828" t="b">
        <f>IF(MOD(X2828,9)=0,O2828,IF(MOD(X2828,6)=0,O2828,IF(MOD(X2828,3)=0,O2828)))</f>
        <v>0</v>
      </c>
    </row>
    <row r="2829" spans="1:26">
      <c r="A2829" s="4" t="s">
        <v>2909</v>
      </c>
      <c r="B2829" s="3">
        <f>主线辅助!B2825</f>
        <v>147809023</v>
      </c>
      <c r="C2829" s="3">
        <v>8</v>
      </c>
      <c r="D2829" s="3">
        <v>118</v>
      </c>
      <c r="E2829" s="3">
        <v>3</v>
      </c>
      <c r="F2829" s="25">
        <f t="shared" si="132"/>
        <v>9091588</v>
      </c>
      <c r="G2829" s="25">
        <v>8267284</v>
      </c>
      <c r="H2829" s="26">
        <f>ROUND((F2829/4*5.5+F2829*2.7+F2829/4*10*1)*2,0)*C2829</f>
        <v>956435056</v>
      </c>
      <c r="I2829" s="26">
        <f t="shared" si="133"/>
        <v>869718280</v>
      </c>
      <c r="J2829" s="26"/>
      <c r="K2829" s="35">
        <f>MAX(G2829-MAX(G$5:G2828),0)</f>
        <v>3871</v>
      </c>
      <c r="L2829" s="35">
        <f>MAX(G$5:G2829)</f>
        <v>8267284</v>
      </c>
      <c r="M2829" s="3">
        <v>0.8</v>
      </c>
      <c r="N2829" s="38">
        <f>INT(B2829*0.2)</f>
        <v>29561804</v>
      </c>
      <c r="O2829" s="38">
        <f t="shared" si="134"/>
        <v>3444701</v>
      </c>
      <c r="P2829">
        <f>INT(L2829*2.5)</f>
        <v>20668210</v>
      </c>
      <c r="Q2829">
        <f>INT(L2829/4)</f>
        <v>2066821</v>
      </c>
      <c r="W2829" s="4" t="s">
        <v>8394</v>
      </c>
      <c r="X2829">
        <v>5</v>
      </c>
      <c r="Y2829" t="b">
        <f>IF(MOD(X2829,9)=0,N2829,IF(MOD(X2829,6)=0,N2829,IF(MOD(X2829,3)=0,N2829)))</f>
        <v>0</v>
      </c>
      <c r="Z2829" t="b">
        <f>IF(MOD(X2829,9)=0,O2829,IF(MOD(X2829,6)=0,O2829,IF(MOD(X2829,3)=0,O2829)))</f>
        <v>0</v>
      </c>
    </row>
    <row r="2830" spans="1:26">
      <c r="A2830" s="4" t="s">
        <v>2910</v>
      </c>
      <c r="B2830" s="3">
        <f>主线辅助!B2826</f>
        <v>147959965</v>
      </c>
      <c r="C2830" s="3">
        <v>8</v>
      </c>
      <c r="D2830" s="3">
        <v>118</v>
      </c>
      <c r="E2830" s="3">
        <v>3</v>
      </c>
      <c r="F2830" s="25">
        <f t="shared" si="132"/>
        <v>9100872</v>
      </c>
      <c r="G2830" s="25">
        <v>8275726</v>
      </c>
      <c r="H2830" s="26">
        <f>ROUND((F2830/4*5.5+F2830*2.7+F2830/4*10*1)*2,0)*C2830</f>
        <v>957411736</v>
      </c>
      <c r="I2830" s="26">
        <f t="shared" si="133"/>
        <v>870606376</v>
      </c>
      <c r="J2830" s="26"/>
      <c r="K2830" s="35">
        <f>MAX(G2830-MAX(G$5:G2829),0)</f>
        <v>8442</v>
      </c>
      <c r="L2830" s="35">
        <f>MAX(G$5:G2830)</f>
        <v>8275726</v>
      </c>
      <c r="M2830" s="3">
        <v>0.8</v>
      </c>
      <c r="N2830" s="38">
        <f>INT(B2830*0.2)</f>
        <v>29591993</v>
      </c>
      <c r="O2830" s="38">
        <f t="shared" si="134"/>
        <v>3448218</v>
      </c>
      <c r="P2830">
        <f>INT(L2830*2.5)</f>
        <v>20689315</v>
      </c>
      <c r="Q2830">
        <f>INT(L2830/4)</f>
        <v>2068931</v>
      </c>
      <c r="W2830" s="4" t="s">
        <v>8394</v>
      </c>
      <c r="X2830">
        <v>6</v>
      </c>
      <c r="Y2830">
        <f>IF(MOD(X2830,9)=0,N2830,IF(MOD(X2830,6)=0,N2830,IF(MOD(X2830,3)=0,N2830)))</f>
        <v>29591993</v>
      </c>
      <c r="Z2830">
        <f>IF(MOD(X2830,9)=0,O2830,IF(MOD(X2830,6)=0,O2830,IF(MOD(X2830,3)=0,O2830)))</f>
        <v>3448218</v>
      </c>
    </row>
    <row r="2831" spans="1:26">
      <c r="A2831" s="4" t="s">
        <v>2911</v>
      </c>
      <c r="B2831" s="3">
        <f>主线辅助!B2827</f>
        <v>148029230</v>
      </c>
      <c r="C2831" s="3">
        <v>8</v>
      </c>
      <c r="D2831" s="3">
        <v>118</v>
      </c>
      <c r="E2831" s="3">
        <v>3</v>
      </c>
      <c r="F2831" s="25">
        <f t="shared" si="132"/>
        <v>9105133</v>
      </c>
      <c r="G2831" s="25">
        <v>8279601</v>
      </c>
      <c r="H2831" s="26">
        <f>ROUND((F2831/4*5.5+F2831*2.7+F2831/4*10*1)*2,0)*C2831</f>
        <v>957859992</v>
      </c>
      <c r="I2831" s="26">
        <f t="shared" si="133"/>
        <v>871014024</v>
      </c>
      <c r="J2831" s="26"/>
      <c r="K2831" s="35">
        <f>MAX(G2831-MAX(G$5:G2830),0)</f>
        <v>3875</v>
      </c>
      <c r="L2831" s="35">
        <f>MAX(G$5:G2831)</f>
        <v>8279601</v>
      </c>
      <c r="M2831" s="3">
        <v>0.8</v>
      </c>
      <c r="N2831" s="38">
        <f>INT(B2831*0.2)</f>
        <v>29605846</v>
      </c>
      <c r="O2831" s="38">
        <f t="shared" si="134"/>
        <v>3449833</v>
      </c>
      <c r="P2831">
        <f>INT(L2831*2.5)</f>
        <v>20699002</v>
      </c>
      <c r="Q2831">
        <f>INT(L2831/4)</f>
        <v>2069900</v>
      </c>
      <c r="W2831" s="4" t="s">
        <v>8394</v>
      </c>
      <c r="X2831">
        <v>7</v>
      </c>
      <c r="Y2831" t="b">
        <f>IF(MOD(X2831,9)=0,N2831,IF(MOD(X2831,6)=0,N2831,IF(MOD(X2831,3)=0,N2831)))</f>
        <v>0</v>
      </c>
      <c r="Z2831" t="b">
        <f>IF(MOD(X2831,9)=0,O2831,IF(MOD(X2831,6)=0,O2831,IF(MOD(X2831,3)=0,O2831)))</f>
        <v>0</v>
      </c>
    </row>
    <row r="2832" spans="1:26">
      <c r="A2832" s="4" t="s">
        <v>2912</v>
      </c>
      <c r="B2832" s="3">
        <f>主线辅助!B2828</f>
        <v>148098504</v>
      </c>
      <c r="C2832" s="3">
        <v>8</v>
      </c>
      <c r="D2832" s="3">
        <v>118</v>
      </c>
      <c r="E2832" s="3">
        <v>3</v>
      </c>
      <c r="F2832" s="25">
        <f t="shared" si="132"/>
        <v>9109394</v>
      </c>
      <c r="G2832" s="25">
        <v>8283475</v>
      </c>
      <c r="H2832" s="26">
        <f>ROUND((F2832/4*5.5+F2832*2.7+F2832/4*10*1)*2,0)*C2832</f>
        <v>958308248</v>
      </c>
      <c r="I2832" s="26">
        <f t="shared" si="133"/>
        <v>871421568</v>
      </c>
      <c r="J2832" s="26"/>
      <c r="K2832" s="35">
        <f>MAX(G2832-MAX(G$5:G2831),0)</f>
        <v>3874</v>
      </c>
      <c r="L2832" s="35">
        <f>MAX(G$5:G2832)</f>
        <v>8283475</v>
      </c>
      <c r="M2832" s="3">
        <v>0.8</v>
      </c>
      <c r="N2832" s="38">
        <f>INT(B2832*0.2)</f>
        <v>29619700</v>
      </c>
      <c r="O2832" s="38">
        <f t="shared" si="134"/>
        <v>3451447</v>
      </c>
      <c r="P2832">
        <f>INT(L2832*2.5)</f>
        <v>20708687</v>
      </c>
      <c r="Q2832">
        <f>INT(L2832/4)</f>
        <v>2070868</v>
      </c>
      <c r="W2832" s="4" t="s">
        <v>8394</v>
      </c>
      <c r="X2832">
        <v>8</v>
      </c>
      <c r="Y2832" t="b">
        <f>IF(MOD(X2832,9)=0,N2832,IF(MOD(X2832,6)=0,N2832,IF(MOD(X2832,3)=0,N2832)))</f>
        <v>0</v>
      </c>
      <c r="Z2832" t="b">
        <f>IF(MOD(X2832,9)=0,O2832,IF(MOD(X2832,6)=0,O2832,IF(MOD(X2832,3)=0,O2832)))</f>
        <v>0</v>
      </c>
    </row>
    <row r="2833" spans="1:26">
      <c r="A2833" s="4" t="s">
        <v>2913</v>
      </c>
      <c r="B2833" s="3">
        <f>主线辅助!B2829</f>
        <v>148249674</v>
      </c>
      <c r="C2833" s="3">
        <v>8</v>
      </c>
      <c r="D2833" s="3">
        <v>118</v>
      </c>
      <c r="E2833" s="3">
        <v>3</v>
      </c>
      <c r="F2833" s="25">
        <f t="shared" si="132"/>
        <v>9118692</v>
      </c>
      <c r="G2833" s="25">
        <v>8291930</v>
      </c>
      <c r="H2833" s="26">
        <f>ROUND((F2833/4*5.5+F2833*2.7+F2833/4*10*1)*2,0)*C2833</f>
        <v>959286400</v>
      </c>
      <c r="I2833" s="26">
        <f t="shared" si="133"/>
        <v>872311040</v>
      </c>
      <c r="J2833" s="26"/>
      <c r="K2833" s="35">
        <f>MAX(G2833-MAX(G$5:G2832),0)</f>
        <v>8455</v>
      </c>
      <c r="L2833" s="35">
        <f>MAX(G$5:G2833)</f>
        <v>8291930</v>
      </c>
      <c r="M2833" s="3">
        <v>0.8</v>
      </c>
      <c r="N2833" s="38">
        <f>INT(B2833*0.2)</f>
        <v>29649934</v>
      </c>
      <c r="O2833" s="38">
        <f t="shared" si="134"/>
        <v>3454970</v>
      </c>
      <c r="P2833">
        <f>INT(L2833*2.5)</f>
        <v>20729825</v>
      </c>
      <c r="Q2833">
        <f>INT(L2833/4)</f>
        <v>2072982</v>
      </c>
      <c r="W2833" s="4" t="s">
        <v>8394</v>
      </c>
      <c r="X2833">
        <v>9</v>
      </c>
      <c r="Y2833">
        <f>IF(MOD(X2833,9)=0,N2833,IF(MOD(X2833,6)=0,N2833,IF(MOD(X2833,3)=0,N2833)))</f>
        <v>29649934</v>
      </c>
      <c r="Z2833">
        <f>IF(MOD(X2833,9)=0,O2833,IF(MOD(X2833,6)=0,O2833,IF(MOD(X2833,3)=0,O2833)))</f>
        <v>3454970</v>
      </c>
    </row>
    <row r="2834" spans="1:26">
      <c r="A2834" s="4" t="s">
        <v>569</v>
      </c>
      <c r="B2834" s="3">
        <f>主线辅助!B2830</f>
        <v>148319013</v>
      </c>
      <c r="C2834" s="3">
        <v>8</v>
      </c>
      <c r="D2834" s="3">
        <v>118</v>
      </c>
      <c r="E2834" s="3">
        <v>3</v>
      </c>
      <c r="F2834" s="25">
        <f t="shared" si="132"/>
        <v>9122957</v>
      </c>
      <c r="G2834" s="25">
        <v>8295809</v>
      </c>
      <c r="H2834" s="26">
        <f>ROUND((F2834/4*5.5+F2834*2.7+F2834/4*10*1)*2,0)*C2834</f>
        <v>959735080</v>
      </c>
      <c r="I2834" s="26">
        <f t="shared" si="133"/>
        <v>872719104</v>
      </c>
      <c r="J2834" s="26"/>
      <c r="K2834" s="35">
        <f>MAX(G2834-MAX(G$5:G2833),0)</f>
        <v>3879</v>
      </c>
      <c r="L2834" s="35">
        <f>MAX(G$5:G2834)</f>
        <v>8295809</v>
      </c>
      <c r="M2834" s="3">
        <v>0.8</v>
      </c>
      <c r="N2834" s="38">
        <f>INT(B2834*0.2)</f>
        <v>29663802</v>
      </c>
      <c r="O2834" s="38">
        <f t="shared" si="134"/>
        <v>3456586</v>
      </c>
      <c r="P2834">
        <f>INT(L2834*2.5)</f>
        <v>20739522</v>
      </c>
      <c r="Q2834">
        <f>INT(L2834/4)</f>
        <v>2073952</v>
      </c>
      <c r="W2834" s="4" t="s">
        <v>8394</v>
      </c>
      <c r="X2834">
        <v>10</v>
      </c>
      <c r="Y2834" t="b">
        <f>IF(MOD(X2834,9)=0,N2834,IF(MOD(X2834,6)=0,N2834,IF(MOD(X2834,3)=0,N2834)))</f>
        <v>0</v>
      </c>
      <c r="Z2834" t="b">
        <f>IF(MOD(X2834,9)=0,O2834,IF(MOD(X2834,6)=0,O2834,IF(MOD(X2834,3)=0,O2834)))</f>
        <v>0</v>
      </c>
    </row>
    <row r="2835" spans="1:26">
      <c r="A2835" s="4" t="s">
        <v>2914</v>
      </c>
      <c r="B2835" s="3">
        <f>主线辅助!B2831</f>
        <v>148775996</v>
      </c>
      <c r="C2835" s="3">
        <v>8</v>
      </c>
      <c r="D2835" s="3">
        <v>118</v>
      </c>
      <c r="E2835" s="3">
        <v>3</v>
      </c>
      <c r="F2835" s="25">
        <f t="shared" si="132"/>
        <v>9151065</v>
      </c>
      <c r="G2835" s="25">
        <v>8321369</v>
      </c>
      <c r="H2835" s="26">
        <f>ROUND((F2835/4*5.5+F2835*2.7+F2835/4*10*1)*2,0)*C2835</f>
        <v>962692040</v>
      </c>
      <c r="I2835" s="26">
        <f t="shared" si="133"/>
        <v>875408016</v>
      </c>
      <c r="J2835" s="26"/>
      <c r="K2835" s="35">
        <f>MAX(G2835-MAX(G$5:G2834),0)</f>
        <v>25560</v>
      </c>
      <c r="L2835" s="35">
        <f>MAX(G$5:G2835)</f>
        <v>8321369</v>
      </c>
      <c r="M2835" s="3">
        <v>0.8</v>
      </c>
      <c r="N2835" s="38">
        <f>INT(B2835*0.2)</f>
        <v>29755199</v>
      </c>
      <c r="O2835" s="38">
        <f t="shared" si="134"/>
        <v>3467236</v>
      </c>
      <c r="P2835">
        <f>INT(L2835*2.5)</f>
        <v>20803422</v>
      </c>
      <c r="Q2835">
        <f>INT(L2835/4)</f>
        <v>2080342</v>
      </c>
      <c r="W2835" s="4" t="s">
        <v>8395</v>
      </c>
      <c r="X2835">
        <v>1</v>
      </c>
      <c r="Y2835" t="b">
        <f>IF(MOD(X2835,9)=0,N2835,IF(MOD(X2835,6)=0,N2835,IF(MOD(X2835,3)=0,N2835)))</f>
        <v>0</v>
      </c>
      <c r="Z2835" t="b">
        <f>IF(MOD(X2835,9)=0,O2835,IF(MOD(X2835,6)=0,O2835,IF(MOD(X2835,3)=0,O2835)))</f>
        <v>0</v>
      </c>
    </row>
    <row r="2836" spans="1:26">
      <c r="A2836" s="4" t="s">
        <v>2915</v>
      </c>
      <c r="B2836" s="3">
        <f>主线辅助!B2832</f>
        <v>148845404</v>
      </c>
      <c r="C2836" s="3">
        <v>8</v>
      </c>
      <c r="D2836" s="3">
        <v>118</v>
      </c>
      <c r="E2836" s="3">
        <v>3</v>
      </c>
      <c r="F2836" s="25">
        <f t="shared" si="132"/>
        <v>9155335</v>
      </c>
      <c r="G2836" s="25">
        <v>8325251</v>
      </c>
      <c r="H2836" s="26">
        <f>ROUND((F2836/4*5.5+F2836*2.7+F2836/4*10*1)*2,0)*C2836</f>
        <v>963141240</v>
      </c>
      <c r="I2836" s="26">
        <f t="shared" si="133"/>
        <v>875816408</v>
      </c>
      <c r="J2836" s="26"/>
      <c r="K2836" s="35">
        <f>MAX(G2836-MAX(G$5:G2835),0)</f>
        <v>3882</v>
      </c>
      <c r="L2836" s="35">
        <f>MAX(G$5:G2836)</f>
        <v>8325251</v>
      </c>
      <c r="M2836" s="3">
        <v>0.8</v>
      </c>
      <c r="N2836" s="38">
        <f>INT(B2836*0.2)</f>
        <v>29769080</v>
      </c>
      <c r="O2836" s="38">
        <f t="shared" si="134"/>
        <v>3468853</v>
      </c>
      <c r="P2836">
        <f>INT(L2836*2.5)</f>
        <v>20813127</v>
      </c>
      <c r="Q2836">
        <f>INT(L2836/4)</f>
        <v>2081312</v>
      </c>
      <c r="W2836" s="4" t="s">
        <v>8395</v>
      </c>
      <c r="X2836">
        <v>2</v>
      </c>
      <c r="Y2836" t="b">
        <f>IF(MOD(X2836,9)=0,N2836,IF(MOD(X2836,6)=0,N2836,IF(MOD(X2836,3)=0,N2836)))</f>
        <v>0</v>
      </c>
      <c r="Z2836" t="b">
        <f>IF(MOD(X2836,9)=0,O2836,IF(MOD(X2836,6)=0,O2836,IF(MOD(X2836,3)=0,O2836)))</f>
        <v>0</v>
      </c>
    </row>
    <row r="2837" spans="1:26">
      <c r="A2837" s="4" t="s">
        <v>2916</v>
      </c>
      <c r="B2837" s="3">
        <f>主线辅助!B2833</f>
        <v>148996910</v>
      </c>
      <c r="C2837" s="3">
        <v>8</v>
      </c>
      <c r="D2837" s="3">
        <v>118</v>
      </c>
      <c r="E2837" s="3">
        <v>3</v>
      </c>
      <c r="F2837" s="25">
        <f t="shared" si="132"/>
        <v>9164654</v>
      </c>
      <c r="G2837" s="25">
        <v>8333725</v>
      </c>
      <c r="H2837" s="26">
        <f>ROUND((F2837/4*5.5+F2837*2.7+F2837/4*10*1)*2,0)*C2837</f>
        <v>964121600</v>
      </c>
      <c r="I2837" s="26">
        <f t="shared" si="133"/>
        <v>876707872</v>
      </c>
      <c r="J2837" s="26"/>
      <c r="K2837" s="35">
        <f>MAX(G2837-MAX(G$5:G2836),0)</f>
        <v>8474</v>
      </c>
      <c r="L2837" s="35">
        <f>MAX(G$5:G2837)</f>
        <v>8333725</v>
      </c>
      <c r="M2837" s="3">
        <v>0.8</v>
      </c>
      <c r="N2837" s="38">
        <f>INT(B2837*0.2)</f>
        <v>29799382</v>
      </c>
      <c r="O2837" s="38">
        <f t="shared" si="134"/>
        <v>3472385</v>
      </c>
      <c r="P2837">
        <f>INT(L2837*2.5)</f>
        <v>20834312</v>
      </c>
      <c r="Q2837">
        <f>INT(L2837/4)</f>
        <v>2083431</v>
      </c>
      <c r="W2837" s="4" t="s">
        <v>8395</v>
      </c>
      <c r="X2837">
        <v>3</v>
      </c>
      <c r="Y2837">
        <f>IF(MOD(X2837,9)=0,N2837,IF(MOD(X2837,6)=0,N2837,IF(MOD(X2837,3)=0,N2837)))</f>
        <v>29799382</v>
      </c>
      <c r="Z2837">
        <f>IF(MOD(X2837,9)=0,O2837,IF(MOD(X2837,6)=0,O2837,IF(MOD(X2837,3)=0,O2837)))</f>
        <v>3472385</v>
      </c>
    </row>
    <row r="2838" spans="1:26">
      <c r="A2838" s="4" t="s">
        <v>2917</v>
      </c>
      <c r="B2838" s="3">
        <f>主线辅助!B2834</f>
        <v>149066389</v>
      </c>
      <c r="C2838" s="3">
        <v>8</v>
      </c>
      <c r="D2838" s="3">
        <v>118</v>
      </c>
      <c r="E2838" s="3">
        <v>3</v>
      </c>
      <c r="F2838" s="25">
        <f t="shared" si="132"/>
        <v>9168927</v>
      </c>
      <c r="G2838" s="25">
        <v>8337611</v>
      </c>
      <c r="H2838" s="26">
        <f>ROUND((F2838/4*5.5+F2838*2.7+F2838/4*10*1)*2,0)*C2838</f>
        <v>964571120</v>
      </c>
      <c r="I2838" s="26">
        <f t="shared" si="133"/>
        <v>877116680</v>
      </c>
      <c r="J2838" s="26"/>
      <c r="K2838" s="35">
        <f>MAX(G2838-MAX(G$5:G2837),0)</f>
        <v>3886</v>
      </c>
      <c r="L2838" s="35">
        <f>MAX(G$5:G2838)</f>
        <v>8337611</v>
      </c>
      <c r="M2838" s="3">
        <v>0.8</v>
      </c>
      <c r="N2838" s="38">
        <f>INT(B2838*0.2)</f>
        <v>29813277</v>
      </c>
      <c r="O2838" s="38">
        <f t="shared" si="134"/>
        <v>3474003</v>
      </c>
      <c r="P2838">
        <f>INT(L2838*2.5)</f>
        <v>20844027</v>
      </c>
      <c r="Q2838">
        <f>INT(L2838/4)</f>
        <v>2084402</v>
      </c>
      <c r="W2838" s="4" t="s">
        <v>8395</v>
      </c>
      <c r="X2838">
        <v>4</v>
      </c>
      <c r="Y2838" t="b">
        <f>IF(MOD(X2838,9)=0,N2838,IF(MOD(X2838,6)=0,N2838,IF(MOD(X2838,3)=0,N2838)))</f>
        <v>0</v>
      </c>
      <c r="Z2838" t="b">
        <f>IF(MOD(X2838,9)=0,O2838,IF(MOD(X2838,6)=0,O2838,IF(MOD(X2838,3)=0,O2838)))</f>
        <v>0</v>
      </c>
    </row>
    <row r="2839" spans="1:26">
      <c r="A2839" s="4" t="s">
        <v>2918</v>
      </c>
      <c r="B2839" s="3">
        <f>主线辅助!B2835</f>
        <v>149135878</v>
      </c>
      <c r="C2839" s="3">
        <v>8</v>
      </c>
      <c r="D2839" s="3">
        <v>118</v>
      </c>
      <c r="E2839" s="3">
        <v>3</v>
      </c>
      <c r="F2839" s="25">
        <f t="shared" si="132"/>
        <v>9173201</v>
      </c>
      <c r="G2839" s="25">
        <v>8341498</v>
      </c>
      <c r="H2839" s="26">
        <f>ROUND((F2839/4*5.5+F2839*2.7+F2839/4*10*1)*2,0)*C2839</f>
        <v>965020744</v>
      </c>
      <c r="I2839" s="26">
        <f t="shared" si="133"/>
        <v>877525592</v>
      </c>
      <c r="J2839" s="26"/>
      <c r="K2839" s="35">
        <f>MAX(G2839-MAX(G$5:G2838),0)</f>
        <v>3887</v>
      </c>
      <c r="L2839" s="35">
        <f>MAX(G$5:G2839)</f>
        <v>8341498</v>
      </c>
      <c r="M2839" s="3">
        <v>0.8</v>
      </c>
      <c r="N2839" s="38">
        <f>INT(B2839*0.2)</f>
        <v>29827175</v>
      </c>
      <c r="O2839" s="38">
        <f t="shared" si="134"/>
        <v>3475623</v>
      </c>
      <c r="P2839">
        <f>INT(L2839*2.5)</f>
        <v>20853745</v>
      </c>
      <c r="Q2839">
        <f>INT(L2839/4)</f>
        <v>2085374</v>
      </c>
      <c r="W2839" s="4" t="s">
        <v>8395</v>
      </c>
      <c r="X2839">
        <v>5</v>
      </c>
      <c r="Y2839" t="b">
        <f>IF(MOD(X2839,9)=0,N2839,IF(MOD(X2839,6)=0,N2839,IF(MOD(X2839,3)=0,N2839)))</f>
        <v>0</v>
      </c>
      <c r="Z2839" t="b">
        <f>IF(MOD(X2839,9)=0,O2839,IF(MOD(X2839,6)=0,O2839,IF(MOD(X2839,3)=0,O2839)))</f>
        <v>0</v>
      </c>
    </row>
    <row r="2840" spans="1:26">
      <c r="A2840" s="4" t="s">
        <v>2919</v>
      </c>
      <c r="B2840" s="3">
        <f>主线辅助!B2836</f>
        <v>149287615</v>
      </c>
      <c r="C2840" s="3">
        <v>8</v>
      </c>
      <c r="D2840" s="3">
        <v>118</v>
      </c>
      <c r="E2840" s="3">
        <v>3</v>
      </c>
      <c r="F2840" s="25">
        <f t="shared" si="132"/>
        <v>9182535</v>
      </c>
      <c r="G2840" s="25">
        <v>8349985</v>
      </c>
      <c r="H2840" s="26">
        <f>ROUND((F2840/4*5.5+F2840*2.7+F2840/4*10*1)*2,0)*C2840</f>
        <v>966002680</v>
      </c>
      <c r="I2840" s="26">
        <f t="shared" si="133"/>
        <v>878418424</v>
      </c>
      <c r="J2840" s="26"/>
      <c r="K2840" s="35">
        <f>MAX(G2840-MAX(G$5:G2839),0)</f>
        <v>8487</v>
      </c>
      <c r="L2840" s="35">
        <f>MAX(G$5:G2840)</f>
        <v>8349985</v>
      </c>
      <c r="M2840" s="3">
        <v>0.8</v>
      </c>
      <c r="N2840" s="38">
        <f>INT(B2840*0.2)</f>
        <v>29857523</v>
      </c>
      <c r="O2840" s="38">
        <f t="shared" si="134"/>
        <v>3479160</v>
      </c>
      <c r="P2840">
        <f>INT(L2840*2.5)</f>
        <v>20874962</v>
      </c>
      <c r="Q2840">
        <f>INT(L2840/4)</f>
        <v>2087496</v>
      </c>
      <c r="W2840" s="4" t="s">
        <v>8395</v>
      </c>
      <c r="X2840">
        <v>6</v>
      </c>
      <c r="Y2840">
        <f>IF(MOD(X2840,9)=0,N2840,IF(MOD(X2840,6)=0,N2840,IF(MOD(X2840,3)=0,N2840)))</f>
        <v>29857523</v>
      </c>
      <c r="Z2840">
        <f>IF(MOD(X2840,9)=0,O2840,IF(MOD(X2840,6)=0,O2840,IF(MOD(X2840,3)=0,O2840)))</f>
        <v>3479160</v>
      </c>
    </row>
    <row r="2841" spans="1:26">
      <c r="A2841" s="4" t="s">
        <v>2920</v>
      </c>
      <c r="B2841" s="3">
        <f>主线辅助!B2837</f>
        <v>149357173</v>
      </c>
      <c r="C2841" s="3">
        <v>8</v>
      </c>
      <c r="D2841" s="3">
        <v>118</v>
      </c>
      <c r="E2841" s="3">
        <v>3</v>
      </c>
      <c r="F2841" s="25">
        <f t="shared" si="132"/>
        <v>9186813</v>
      </c>
      <c r="G2841" s="25">
        <v>8353875</v>
      </c>
      <c r="H2841" s="26">
        <f>ROUND((F2841/4*5.5+F2841*2.7+F2841/4*10*1)*2,0)*C2841</f>
        <v>966452728</v>
      </c>
      <c r="I2841" s="26">
        <f t="shared" si="133"/>
        <v>878827648</v>
      </c>
      <c r="J2841" s="26"/>
      <c r="K2841" s="35">
        <f>MAX(G2841-MAX(G$5:G2840),0)</f>
        <v>3890</v>
      </c>
      <c r="L2841" s="35">
        <f>MAX(G$5:G2841)</f>
        <v>8353875</v>
      </c>
      <c r="M2841" s="3">
        <v>0.8</v>
      </c>
      <c r="N2841" s="38">
        <f>INT(B2841*0.2)</f>
        <v>29871434</v>
      </c>
      <c r="O2841" s="38">
        <f t="shared" si="134"/>
        <v>3480780</v>
      </c>
      <c r="P2841">
        <f>INT(L2841*2.5)</f>
        <v>20884687</v>
      </c>
      <c r="Q2841">
        <f>INT(L2841/4)</f>
        <v>2088468</v>
      </c>
      <c r="W2841" s="4" t="s">
        <v>8395</v>
      </c>
      <c r="X2841">
        <v>7</v>
      </c>
      <c r="Y2841" t="b">
        <f>IF(MOD(X2841,9)=0,N2841,IF(MOD(X2841,6)=0,N2841,IF(MOD(X2841,3)=0,N2841)))</f>
        <v>0</v>
      </c>
      <c r="Z2841" t="b">
        <f>IF(MOD(X2841,9)=0,O2841,IF(MOD(X2841,6)=0,O2841,IF(MOD(X2841,3)=0,O2841)))</f>
        <v>0</v>
      </c>
    </row>
    <row r="2842" spans="1:26">
      <c r="A2842" s="4" t="s">
        <v>2921</v>
      </c>
      <c r="B2842" s="3">
        <f>主线辅助!B2838</f>
        <v>149426737</v>
      </c>
      <c r="C2842" s="3">
        <v>8</v>
      </c>
      <c r="D2842" s="3">
        <v>118</v>
      </c>
      <c r="E2842" s="3">
        <v>3</v>
      </c>
      <c r="F2842" s="25">
        <f t="shared" si="132"/>
        <v>9191092</v>
      </c>
      <c r="G2842" s="25">
        <v>8357766</v>
      </c>
      <c r="H2842" s="26">
        <f>ROUND((F2842/4*5.5+F2842*2.7+F2842/4*10*1)*2,0)*C2842</f>
        <v>966902880</v>
      </c>
      <c r="I2842" s="26">
        <f t="shared" si="133"/>
        <v>879236984</v>
      </c>
      <c r="J2842" s="26"/>
      <c r="K2842" s="35">
        <f>MAX(G2842-MAX(G$5:G2841),0)</f>
        <v>3891</v>
      </c>
      <c r="L2842" s="35">
        <f>MAX(G$5:G2842)</f>
        <v>8357766</v>
      </c>
      <c r="M2842" s="3">
        <v>0.8</v>
      </c>
      <c r="N2842" s="38">
        <f>INT(B2842*0.2)</f>
        <v>29885347</v>
      </c>
      <c r="O2842" s="38">
        <f t="shared" si="134"/>
        <v>3482402</v>
      </c>
      <c r="P2842">
        <f>INT(L2842*2.5)</f>
        <v>20894415</v>
      </c>
      <c r="Q2842">
        <f>INT(L2842/4)</f>
        <v>2089441</v>
      </c>
      <c r="W2842" s="4" t="s">
        <v>8395</v>
      </c>
      <c r="X2842">
        <v>8</v>
      </c>
      <c r="Y2842" t="b">
        <f>IF(MOD(X2842,9)=0,N2842,IF(MOD(X2842,6)=0,N2842,IF(MOD(X2842,3)=0,N2842)))</f>
        <v>0</v>
      </c>
      <c r="Z2842" t="b">
        <f>IF(MOD(X2842,9)=0,O2842,IF(MOD(X2842,6)=0,O2842,IF(MOD(X2842,3)=0,O2842)))</f>
        <v>0</v>
      </c>
    </row>
    <row r="2843" spans="1:26">
      <c r="A2843" s="4" t="s">
        <v>2922</v>
      </c>
      <c r="B2843" s="3">
        <f>主线辅助!B2839</f>
        <v>149578706</v>
      </c>
      <c r="C2843" s="3">
        <v>8</v>
      </c>
      <c r="D2843" s="3">
        <v>118</v>
      </c>
      <c r="E2843" s="3">
        <v>3</v>
      </c>
      <c r="F2843" s="25">
        <f t="shared" si="132"/>
        <v>9200439</v>
      </c>
      <c r="G2843" s="25">
        <v>8366266</v>
      </c>
      <c r="H2843" s="26">
        <f>ROUND((F2843/4*5.5+F2843*2.7+F2843/4*10*1)*2,0)*C2843</f>
        <v>967886184</v>
      </c>
      <c r="I2843" s="26">
        <f t="shared" si="133"/>
        <v>880131184</v>
      </c>
      <c r="J2843" s="26"/>
      <c r="K2843" s="35">
        <f>MAX(G2843-MAX(G$5:G2842),0)</f>
        <v>8500</v>
      </c>
      <c r="L2843" s="35">
        <f>MAX(G$5:G2843)</f>
        <v>8366266</v>
      </c>
      <c r="M2843" s="3">
        <v>0.8</v>
      </c>
      <c r="N2843" s="38">
        <f>INT(B2843*0.2)</f>
        <v>29915741</v>
      </c>
      <c r="O2843" s="38">
        <f t="shared" si="134"/>
        <v>3485943</v>
      </c>
      <c r="P2843">
        <f>INT(L2843*2.5)</f>
        <v>20915665</v>
      </c>
      <c r="Q2843">
        <f>INT(L2843/4)</f>
        <v>2091566</v>
      </c>
      <c r="W2843" s="4" t="s">
        <v>8395</v>
      </c>
      <c r="X2843">
        <v>9</v>
      </c>
      <c r="Y2843">
        <f>IF(MOD(X2843,9)=0,N2843,IF(MOD(X2843,6)=0,N2843,IF(MOD(X2843,3)=0,N2843)))</f>
        <v>29915741</v>
      </c>
      <c r="Z2843">
        <f>IF(MOD(X2843,9)=0,O2843,IF(MOD(X2843,6)=0,O2843,IF(MOD(X2843,3)=0,O2843)))</f>
        <v>3485943</v>
      </c>
    </row>
    <row r="2844" spans="1:26">
      <c r="A2844" s="4" t="s">
        <v>571</v>
      </c>
      <c r="B2844" s="3">
        <f>主线辅助!B2840</f>
        <v>149648341</v>
      </c>
      <c r="C2844" s="3">
        <v>8</v>
      </c>
      <c r="D2844" s="3">
        <v>118</v>
      </c>
      <c r="E2844" s="3">
        <v>3</v>
      </c>
      <c r="F2844" s="25">
        <f t="shared" si="132"/>
        <v>9204722</v>
      </c>
      <c r="G2844" s="25">
        <v>8370161</v>
      </c>
      <c r="H2844" s="26">
        <f>ROUND((F2844/4*5.5+F2844*2.7+F2844/4*10*1)*2,0)*C2844</f>
        <v>968336752</v>
      </c>
      <c r="I2844" s="26">
        <f t="shared" si="133"/>
        <v>880540936</v>
      </c>
      <c r="J2844" s="26"/>
      <c r="K2844" s="35">
        <f>MAX(G2844-MAX(G$5:G2843),0)</f>
        <v>3895</v>
      </c>
      <c r="L2844" s="35">
        <f>MAX(G$5:G2844)</f>
        <v>8370161</v>
      </c>
      <c r="M2844" s="3">
        <v>0.8</v>
      </c>
      <c r="N2844" s="38">
        <f>INT(B2844*0.2)</f>
        <v>29929668</v>
      </c>
      <c r="O2844" s="38">
        <f t="shared" si="134"/>
        <v>3487566</v>
      </c>
      <c r="P2844">
        <f>INT(L2844*2.5)</f>
        <v>20925402</v>
      </c>
      <c r="Q2844">
        <f>INT(L2844/4)</f>
        <v>2092540</v>
      </c>
      <c r="W2844" s="4" t="s">
        <v>8395</v>
      </c>
      <c r="X2844">
        <v>10</v>
      </c>
      <c r="Y2844" t="b">
        <f>IF(MOD(X2844,9)=0,N2844,IF(MOD(X2844,6)=0,N2844,IF(MOD(X2844,3)=0,N2844)))</f>
        <v>0</v>
      </c>
      <c r="Z2844" t="b">
        <f>IF(MOD(X2844,9)=0,O2844,IF(MOD(X2844,6)=0,O2844,IF(MOD(X2844,3)=0,O2844)))</f>
        <v>0</v>
      </c>
    </row>
    <row r="2845" spans="1:26">
      <c r="A2845" s="4" t="s">
        <v>2923</v>
      </c>
      <c r="B2845" s="3">
        <f>主线辅助!B2841</f>
        <v>150107582</v>
      </c>
      <c r="C2845" s="3">
        <v>8</v>
      </c>
      <c r="D2845" s="3">
        <v>118</v>
      </c>
      <c r="E2845" s="3">
        <v>3</v>
      </c>
      <c r="F2845" s="25">
        <f t="shared" si="132"/>
        <v>9232970</v>
      </c>
      <c r="G2845" s="25">
        <v>8395847</v>
      </c>
      <c r="H2845" s="26">
        <f>ROUND((F2845/4*5.5+F2845*2.7+F2845/4*10*1)*2,0)*C2845</f>
        <v>971308448</v>
      </c>
      <c r="I2845" s="26">
        <f t="shared" si="133"/>
        <v>883243104</v>
      </c>
      <c r="J2845" s="26"/>
      <c r="K2845" s="35">
        <f>MAX(G2845-MAX(G$5:G2844),0)</f>
        <v>25686</v>
      </c>
      <c r="L2845" s="35">
        <f>MAX(G$5:G2845)</f>
        <v>8395847</v>
      </c>
      <c r="M2845" s="3">
        <v>0.8</v>
      </c>
      <c r="N2845" s="38">
        <f>INT(B2845*0.2)</f>
        <v>30021516</v>
      </c>
      <c r="O2845" s="38">
        <f t="shared" si="134"/>
        <v>3498268</v>
      </c>
      <c r="P2845">
        <f>INT(L2845*2.5)</f>
        <v>20989617</v>
      </c>
      <c r="Q2845">
        <f>INT(L2845/4)</f>
        <v>2098961</v>
      </c>
      <c r="W2845" s="4" t="s">
        <v>8396</v>
      </c>
      <c r="X2845">
        <v>1</v>
      </c>
      <c r="Y2845" t="b">
        <f>IF(MOD(X2845,9)=0,N2845,IF(MOD(X2845,6)=0,N2845,IF(MOD(X2845,3)=0,N2845)))</f>
        <v>0</v>
      </c>
      <c r="Z2845" t="b">
        <f>IF(MOD(X2845,9)=0,O2845,IF(MOD(X2845,6)=0,O2845,IF(MOD(X2845,3)=0,O2845)))</f>
        <v>0</v>
      </c>
    </row>
    <row r="2846" spans="1:26">
      <c r="A2846" s="4" t="s">
        <v>2924</v>
      </c>
      <c r="B2846" s="3">
        <f>主线辅助!B2842</f>
        <v>150177283</v>
      </c>
      <c r="C2846" s="3">
        <v>8</v>
      </c>
      <c r="D2846" s="3">
        <v>118</v>
      </c>
      <c r="E2846" s="3">
        <v>3</v>
      </c>
      <c r="F2846" s="25">
        <f t="shared" si="132"/>
        <v>9237257</v>
      </c>
      <c r="G2846" s="25">
        <v>8399746</v>
      </c>
      <c r="H2846" s="26">
        <f>ROUND((F2846/4*5.5+F2846*2.7+F2846/4*10*1)*2,0)*C2846</f>
        <v>971759440</v>
      </c>
      <c r="I2846" s="26">
        <f t="shared" si="133"/>
        <v>883653280</v>
      </c>
      <c r="J2846" s="26"/>
      <c r="K2846" s="35">
        <f>MAX(G2846-MAX(G$5:G2845),0)</f>
        <v>3899</v>
      </c>
      <c r="L2846" s="35">
        <f>MAX(G$5:G2846)</f>
        <v>8399746</v>
      </c>
      <c r="M2846" s="3">
        <v>0.8</v>
      </c>
      <c r="N2846" s="38">
        <f>INT(B2846*0.2)</f>
        <v>30035456</v>
      </c>
      <c r="O2846" s="38">
        <f t="shared" si="134"/>
        <v>3499893</v>
      </c>
      <c r="P2846">
        <f>INT(L2846*2.5)</f>
        <v>20999365</v>
      </c>
      <c r="Q2846">
        <f>INT(L2846/4)</f>
        <v>2099936</v>
      </c>
      <c r="W2846" s="4" t="s">
        <v>8396</v>
      </c>
      <c r="X2846">
        <v>2</v>
      </c>
      <c r="Y2846" t="b">
        <f>IF(MOD(X2846,9)=0,N2846,IF(MOD(X2846,6)=0,N2846,IF(MOD(X2846,3)=0,N2846)))</f>
        <v>0</v>
      </c>
      <c r="Z2846" t="b">
        <f>IF(MOD(X2846,9)=0,O2846,IF(MOD(X2846,6)=0,O2846,IF(MOD(X2846,3)=0,O2846)))</f>
        <v>0</v>
      </c>
    </row>
    <row r="2847" spans="1:26">
      <c r="A2847" s="4" t="s">
        <v>2925</v>
      </c>
      <c r="B2847" s="3">
        <f>主线辅助!B2843</f>
        <v>150329585</v>
      </c>
      <c r="C2847" s="3">
        <v>8</v>
      </c>
      <c r="D2847" s="3">
        <v>118</v>
      </c>
      <c r="E2847" s="3">
        <v>3</v>
      </c>
      <c r="F2847" s="25">
        <f t="shared" si="132"/>
        <v>9246625</v>
      </c>
      <c r="G2847" s="25">
        <v>8408264</v>
      </c>
      <c r="H2847" s="26">
        <f>ROUND((F2847/4*5.5+F2847*2.7+F2847/4*10*1)*2,0)*C2847</f>
        <v>972744952</v>
      </c>
      <c r="I2847" s="26">
        <f t="shared" si="133"/>
        <v>884549376</v>
      </c>
      <c r="J2847" s="26"/>
      <c r="K2847" s="35">
        <f>MAX(G2847-MAX(G$5:G2846),0)</f>
        <v>8518</v>
      </c>
      <c r="L2847" s="35">
        <f>MAX(G$5:G2847)</f>
        <v>8408264</v>
      </c>
      <c r="M2847" s="3">
        <v>0.8</v>
      </c>
      <c r="N2847" s="38">
        <f>INT(B2847*0.2)</f>
        <v>30065917</v>
      </c>
      <c r="O2847" s="38">
        <f t="shared" si="134"/>
        <v>3503443</v>
      </c>
      <c r="P2847">
        <f>INT(L2847*2.5)</f>
        <v>21020660</v>
      </c>
      <c r="Q2847">
        <f>INT(L2847/4)</f>
        <v>2102066</v>
      </c>
      <c r="W2847" s="4" t="s">
        <v>8396</v>
      </c>
      <c r="X2847">
        <v>3</v>
      </c>
      <c r="Y2847">
        <f>IF(MOD(X2847,9)=0,N2847,IF(MOD(X2847,6)=0,N2847,IF(MOD(X2847,3)=0,N2847)))</f>
        <v>30065917</v>
      </c>
      <c r="Z2847">
        <f>IF(MOD(X2847,9)=0,O2847,IF(MOD(X2847,6)=0,O2847,IF(MOD(X2847,3)=0,O2847)))</f>
        <v>3503443</v>
      </c>
    </row>
    <row r="2848" spans="1:26">
      <c r="A2848" s="4" t="s">
        <v>2926</v>
      </c>
      <c r="B2848" s="3">
        <f>主线辅助!B2844</f>
        <v>150399351</v>
      </c>
      <c r="C2848" s="3">
        <v>8</v>
      </c>
      <c r="D2848" s="3">
        <v>118</v>
      </c>
      <c r="E2848" s="3">
        <v>3</v>
      </c>
      <c r="F2848" s="25">
        <f t="shared" si="132"/>
        <v>9250916</v>
      </c>
      <c r="G2848" s="25">
        <v>8412167</v>
      </c>
      <c r="H2848" s="26">
        <f>ROUND((F2848/4*5.5+F2848*2.7+F2848/4*10*1)*2,0)*C2848</f>
        <v>973196360</v>
      </c>
      <c r="I2848" s="26">
        <f t="shared" si="133"/>
        <v>884959968</v>
      </c>
      <c r="J2848" s="26"/>
      <c r="K2848" s="35">
        <f>MAX(G2848-MAX(G$5:G2847),0)</f>
        <v>3903</v>
      </c>
      <c r="L2848" s="35">
        <f>MAX(G$5:G2848)</f>
        <v>8412167</v>
      </c>
      <c r="M2848" s="3">
        <v>0.8</v>
      </c>
      <c r="N2848" s="38">
        <f>INT(B2848*0.2)</f>
        <v>30079870</v>
      </c>
      <c r="O2848" s="38">
        <f t="shared" si="134"/>
        <v>3505068</v>
      </c>
      <c r="P2848">
        <f>INT(L2848*2.5)</f>
        <v>21030417</v>
      </c>
      <c r="Q2848">
        <f>INT(L2848/4)</f>
        <v>2103041</v>
      </c>
      <c r="W2848" s="4" t="s">
        <v>8396</v>
      </c>
      <c r="X2848">
        <v>4</v>
      </c>
      <c r="Y2848" t="b">
        <f>IF(MOD(X2848,9)=0,N2848,IF(MOD(X2848,6)=0,N2848,IF(MOD(X2848,3)=0,N2848)))</f>
        <v>0</v>
      </c>
      <c r="Z2848" t="b">
        <f>IF(MOD(X2848,9)=0,O2848,IF(MOD(X2848,6)=0,O2848,IF(MOD(X2848,3)=0,O2848)))</f>
        <v>0</v>
      </c>
    </row>
    <row r="2849" spans="1:26">
      <c r="A2849" s="4" t="s">
        <v>2927</v>
      </c>
      <c r="B2849" s="3">
        <f>主线辅助!B2845</f>
        <v>150469126</v>
      </c>
      <c r="C2849" s="3">
        <v>8</v>
      </c>
      <c r="D2849" s="3">
        <v>118</v>
      </c>
      <c r="E2849" s="3">
        <v>3</v>
      </c>
      <c r="F2849" s="25">
        <f t="shared" si="132"/>
        <v>9255208</v>
      </c>
      <c r="G2849" s="25">
        <v>8416069</v>
      </c>
      <c r="H2849" s="26">
        <f>ROUND((F2849/4*5.5+F2849*2.7+F2849/4*10*1)*2,0)*C2849</f>
        <v>973647880</v>
      </c>
      <c r="I2849" s="26">
        <f t="shared" si="133"/>
        <v>885370456</v>
      </c>
      <c r="J2849" s="26"/>
      <c r="K2849" s="35">
        <f>MAX(G2849-MAX(G$5:G2848),0)</f>
        <v>3902</v>
      </c>
      <c r="L2849" s="35">
        <f>MAX(G$5:G2849)</f>
        <v>8416069</v>
      </c>
      <c r="M2849" s="3">
        <v>0.8</v>
      </c>
      <c r="N2849" s="38">
        <f>INT(B2849*0.2)</f>
        <v>30093825</v>
      </c>
      <c r="O2849" s="38">
        <f t="shared" si="134"/>
        <v>3506695</v>
      </c>
      <c r="P2849">
        <f>INT(L2849*2.5)</f>
        <v>21040172</v>
      </c>
      <c r="Q2849">
        <f>INT(L2849/4)</f>
        <v>2104017</v>
      </c>
      <c r="W2849" s="4" t="s">
        <v>8396</v>
      </c>
      <c r="X2849">
        <v>5</v>
      </c>
      <c r="Y2849" t="b">
        <f>IF(MOD(X2849,9)=0,N2849,IF(MOD(X2849,6)=0,N2849,IF(MOD(X2849,3)=0,N2849)))</f>
        <v>0</v>
      </c>
      <c r="Z2849" t="b">
        <f>IF(MOD(X2849,9)=0,O2849,IF(MOD(X2849,6)=0,O2849,IF(MOD(X2849,3)=0,O2849)))</f>
        <v>0</v>
      </c>
    </row>
    <row r="2850" spans="1:26">
      <c r="A2850" s="4" t="s">
        <v>2928</v>
      </c>
      <c r="B2850" s="3">
        <f>主线辅助!B2846</f>
        <v>150621657</v>
      </c>
      <c r="C2850" s="3">
        <v>8</v>
      </c>
      <c r="D2850" s="3">
        <v>118</v>
      </c>
      <c r="E2850" s="3">
        <v>3</v>
      </c>
      <c r="F2850" s="25">
        <f t="shared" si="132"/>
        <v>9264590</v>
      </c>
      <c r="G2850" s="25">
        <v>8424601</v>
      </c>
      <c r="H2850" s="26">
        <f>ROUND((F2850/4*5.5+F2850*2.7+F2850/4*10*1)*2,0)*C2850</f>
        <v>974634872</v>
      </c>
      <c r="I2850" s="26">
        <f t="shared" si="133"/>
        <v>886268024</v>
      </c>
      <c r="J2850" s="26"/>
      <c r="K2850" s="35">
        <f>MAX(G2850-MAX(G$5:G2849),0)</f>
        <v>8532</v>
      </c>
      <c r="L2850" s="35">
        <f>MAX(G$5:G2850)</f>
        <v>8424601</v>
      </c>
      <c r="M2850" s="3">
        <v>0.8</v>
      </c>
      <c r="N2850" s="38">
        <f>INT(B2850*0.2)</f>
        <v>30124331</v>
      </c>
      <c r="O2850" s="38">
        <f t="shared" si="134"/>
        <v>3510250</v>
      </c>
      <c r="P2850">
        <f>INT(L2850*2.5)</f>
        <v>21061502</v>
      </c>
      <c r="Q2850">
        <f>INT(L2850/4)</f>
        <v>2106150</v>
      </c>
      <c r="W2850" s="4" t="s">
        <v>8396</v>
      </c>
      <c r="X2850">
        <v>6</v>
      </c>
      <c r="Y2850">
        <f>IF(MOD(X2850,9)=0,N2850,IF(MOD(X2850,6)=0,N2850,IF(MOD(X2850,3)=0,N2850)))</f>
        <v>30124331</v>
      </c>
      <c r="Z2850">
        <f>IF(MOD(X2850,9)=0,O2850,IF(MOD(X2850,6)=0,O2850,IF(MOD(X2850,3)=0,O2850)))</f>
        <v>3510250</v>
      </c>
    </row>
    <row r="2851" spans="1:26">
      <c r="A2851" s="4" t="s">
        <v>2929</v>
      </c>
      <c r="B2851" s="3">
        <f>主线辅助!B2847</f>
        <v>150691494</v>
      </c>
      <c r="C2851" s="3">
        <v>8</v>
      </c>
      <c r="D2851" s="3">
        <v>118</v>
      </c>
      <c r="E2851" s="3">
        <v>3</v>
      </c>
      <c r="F2851" s="25">
        <f t="shared" si="132"/>
        <v>9268886</v>
      </c>
      <c r="G2851" s="25">
        <v>8428507</v>
      </c>
      <c r="H2851" s="26">
        <f>ROUND((F2851/4*5.5+F2851*2.7+F2851/4*10*1)*2,0)*C2851</f>
        <v>975086808</v>
      </c>
      <c r="I2851" s="26">
        <f t="shared" si="133"/>
        <v>886678936</v>
      </c>
      <c r="J2851" s="26"/>
      <c r="K2851" s="35">
        <f>MAX(G2851-MAX(G$5:G2850),0)</f>
        <v>3906</v>
      </c>
      <c r="L2851" s="35">
        <f>MAX(G$5:G2851)</f>
        <v>8428507</v>
      </c>
      <c r="M2851" s="3">
        <v>0.8</v>
      </c>
      <c r="N2851" s="38">
        <f>INT(B2851*0.2)</f>
        <v>30138298</v>
      </c>
      <c r="O2851" s="38">
        <f t="shared" si="134"/>
        <v>3511877</v>
      </c>
      <c r="P2851">
        <f>INT(L2851*2.5)</f>
        <v>21071267</v>
      </c>
      <c r="Q2851">
        <f>INT(L2851/4)</f>
        <v>2107126</v>
      </c>
      <c r="W2851" s="4" t="s">
        <v>8396</v>
      </c>
      <c r="X2851">
        <v>7</v>
      </c>
      <c r="Y2851" t="b">
        <f>IF(MOD(X2851,9)=0,N2851,IF(MOD(X2851,6)=0,N2851,IF(MOD(X2851,3)=0,N2851)))</f>
        <v>0</v>
      </c>
      <c r="Z2851" t="b">
        <f>IF(MOD(X2851,9)=0,O2851,IF(MOD(X2851,6)=0,O2851,IF(MOD(X2851,3)=0,O2851)))</f>
        <v>0</v>
      </c>
    </row>
    <row r="2852" spans="1:26">
      <c r="A2852" s="4" t="s">
        <v>2930</v>
      </c>
      <c r="B2852" s="3">
        <f>主线辅助!B2848</f>
        <v>150761337</v>
      </c>
      <c r="C2852" s="3">
        <v>8</v>
      </c>
      <c r="D2852" s="3">
        <v>118</v>
      </c>
      <c r="E2852" s="3">
        <v>3</v>
      </c>
      <c r="F2852" s="25">
        <f t="shared" si="132"/>
        <v>9273182</v>
      </c>
      <c r="G2852" s="25">
        <v>8432413</v>
      </c>
      <c r="H2852" s="26">
        <f>ROUND((F2852/4*5.5+F2852*2.7+F2852/4*10*1)*2,0)*C2852</f>
        <v>975538744</v>
      </c>
      <c r="I2852" s="26">
        <f t="shared" si="133"/>
        <v>887089848</v>
      </c>
      <c r="J2852" s="26"/>
      <c r="K2852" s="35">
        <f>MAX(G2852-MAX(G$5:G2851),0)</f>
        <v>3906</v>
      </c>
      <c r="L2852" s="35">
        <f>MAX(G$5:G2852)</f>
        <v>8432413</v>
      </c>
      <c r="M2852" s="3">
        <v>0.8</v>
      </c>
      <c r="N2852" s="38">
        <f>INT(B2852*0.2)</f>
        <v>30152267</v>
      </c>
      <c r="O2852" s="38">
        <f t="shared" si="134"/>
        <v>3513505</v>
      </c>
      <c r="P2852">
        <f>INT(L2852*2.5)</f>
        <v>21081032</v>
      </c>
      <c r="Q2852">
        <f>INT(L2852/4)</f>
        <v>2108103</v>
      </c>
      <c r="W2852" s="4" t="s">
        <v>8396</v>
      </c>
      <c r="X2852">
        <v>8</v>
      </c>
      <c r="Y2852" t="b">
        <f>IF(MOD(X2852,9)=0,N2852,IF(MOD(X2852,6)=0,N2852,IF(MOD(X2852,3)=0,N2852)))</f>
        <v>0</v>
      </c>
      <c r="Z2852" t="b">
        <f>IF(MOD(X2852,9)=0,O2852,IF(MOD(X2852,6)=0,O2852,IF(MOD(X2852,3)=0,O2852)))</f>
        <v>0</v>
      </c>
    </row>
    <row r="2853" spans="1:26">
      <c r="A2853" s="4" t="s">
        <v>2931</v>
      </c>
      <c r="B2853" s="3">
        <f>主线辅助!B2849</f>
        <v>150914090</v>
      </c>
      <c r="C2853" s="3">
        <v>8</v>
      </c>
      <c r="D2853" s="3">
        <v>118</v>
      </c>
      <c r="E2853" s="3">
        <v>3</v>
      </c>
      <c r="F2853" s="25">
        <f t="shared" si="132"/>
        <v>9282577</v>
      </c>
      <c r="G2853" s="25">
        <v>8440957</v>
      </c>
      <c r="H2853" s="26">
        <f>ROUND((F2853/4*5.5+F2853*2.7+F2853/4*10*1)*2,0)*C2853</f>
        <v>976527104</v>
      </c>
      <c r="I2853" s="26">
        <f t="shared" si="133"/>
        <v>887988680</v>
      </c>
      <c r="J2853" s="26"/>
      <c r="K2853" s="35">
        <f>MAX(G2853-MAX(G$5:G2852),0)</f>
        <v>8544</v>
      </c>
      <c r="L2853" s="35">
        <f>MAX(G$5:G2853)</f>
        <v>8440957</v>
      </c>
      <c r="M2853" s="3">
        <v>0.8</v>
      </c>
      <c r="N2853" s="38">
        <f>INT(B2853*0.2)</f>
        <v>30182818</v>
      </c>
      <c r="O2853" s="38">
        <f t="shared" si="134"/>
        <v>3517065</v>
      </c>
      <c r="P2853">
        <f>INT(L2853*2.5)</f>
        <v>21102392</v>
      </c>
      <c r="Q2853">
        <f>INT(L2853/4)</f>
        <v>2110239</v>
      </c>
      <c r="W2853" s="4" t="s">
        <v>8396</v>
      </c>
      <c r="X2853">
        <v>9</v>
      </c>
      <c r="Y2853">
        <f>IF(MOD(X2853,9)=0,N2853,IF(MOD(X2853,6)=0,N2853,IF(MOD(X2853,3)=0,N2853)))</f>
        <v>30182818</v>
      </c>
      <c r="Z2853">
        <f>IF(MOD(X2853,9)=0,O2853,IF(MOD(X2853,6)=0,O2853,IF(MOD(X2853,3)=0,O2853)))</f>
        <v>3517065</v>
      </c>
    </row>
    <row r="2854" spans="1:26">
      <c r="A2854" s="4" t="s">
        <v>573</v>
      </c>
      <c r="B2854" s="3">
        <f>主线辅助!B2850</f>
        <v>150983992</v>
      </c>
      <c r="C2854" s="3">
        <v>8</v>
      </c>
      <c r="D2854" s="3">
        <v>118</v>
      </c>
      <c r="E2854" s="3">
        <v>3</v>
      </c>
      <c r="F2854" s="25">
        <f t="shared" si="132"/>
        <v>9286877</v>
      </c>
      <c r="G2854" s="25">
        <v>8444867</v>
      </c>
      <c r="H2854" s="26">
        <f>ROUND((F2854/4*5.5+F2854*2.7+F2854/4*10*1)*2,0)*C2854</f>
        <v>976979464</v>
      </c>
      <c r="I2854" s="26">
        <f t="shared" si="133"/>
        <v>888400008</v>
      </c>
      <c r="J2854" s="26"/>
      <c r="K2854" s="35">
        <f>MAX(G2854-MAX(G$5:G2853),0)</f>
        <v>3910</v>
      </c>
      <c r="L2854" s="35">
        <f>MAX(G$5:G2854)</f>
        <v>8444867</v>
      </c>
      <c r="M2854" s="3">
        <v>0.8</v>
      </c>
      <c r="N2854" s="38">
        <f>INT(B2854*0.2)</f>
        <v>30196798</v>
      </c>
      <c r="O2854" s="38">
        <f t="shared" si="134"/>
        <v>3518693</v>
      </c>
      <c r="P2854">
        <f>INT(L2854*2.5)</f>
        <v>21112167</v>
      </c>
      <c r="Q2854">
        <f>INT(L2854/4)</f>
        <v>2111216</v>
      </c>
      <c r="W2854" s="4" t="s">
        <v>8396</v>
      </c>
      <c r="X2854">
        <v>10</v>
      </c>
      <c r="Y2854" t="b">
        <f>IF(MOD(X2854,9)=0,N2854,IF(MOD(X2854,6)=0,N2854,IF(MOD(X2854,3)=0,N2854)))</f>
        <v>0</v>
      </c>
      <c r="Z2854" t="b">
        <f>IF(MOD(X2854,9)=0,O2854,IF(MOD(X2854,6)=0,O2854,IF(MOD(X2854,3)=0,O2854)))</f>
        <v>0</v>
      </c>
    </row>
    <row r="2855" spans="1:26">
      <c r="A2855" s="4" t="s">
        <v>2932</v>
      </c>
      <c r="B2855" s="3">
        <f>主线辅助!B2851</f>
        <v>151445471</v>
      </c>
      <c r="C2855" s="3">
        <v>8</v>
      </c>
      <c r="D2855" s="3">
        <v>120</v>
      </c>
      <c r="E2855" s="3">
        <v>3</v>
      </c>
      <c r="F2855" s="25">
        <f t="shared" si="132"/>
        <v>9160008</v>
      </c>
      <c r="G2855" s="25">
        <v>8329500</v>
      </c>
      <c r="H2855" s="26">
        <f>ROUND((F2855/4*5.5+F2855*2.7+F2855/4*10*1)*2,0)*C2855</f>
        <v>963632840</v>
      </c>
      <c r="I2855" s="26">
        <f t="shared" si="133"/>
        <v>876263400</v>
      </c>
      <c r="J2855" s="26"/>
      <c r="K2855" s="35">
        <f>MAX(G2855-MAX(G$5:G2854),0)</f>
        <v>0</v>
      </c>
      <c r="L2855" s="35">
        <f>MAX(G$5:G2855)</f>
        <v>8444867</v>
      </c>
      <c r="M2855" s="3">
        <v>0.8</v>
      </c>
      <c r="N2855" s="38">
        <f>INT(B2855*0.2)</f>
        <v>30289094</v>
      </c>
      <c r="O2855" s="38">
        <f t="shared" si="134"/>
        <v>3518693</v>
      </c>
      <c r="P2855">
        <f>INT(L2855*2.5)</f>
        <v>21112167</v>
      </c>
      <c r="Q2855">
        <f>INT(L2855/4)</f>
        <v>2111216</v>
      </c>
      <c r="W2855" s="4" t="s">
        <v>8397</v>
      </c>
      <c r="X2855">
        <v>1</v>
      </c>
      <c r="Y2855" t="b">
        <f>IF(MOD(X2855,9)=0,N2855,IF(MOD(X2855,6)=0,N2855,IF(MOD(X2855,3)=0,N2855)))</f>
        <v>0</v>
      </c>
      <c r="Z2855" t="b">
        <f>IF(MOD(X2855,9)=0,O2855,IF(MOD(X2855,6)=0,O2855,IF(MOD(X2855,3)=0,O2855)))</f>
        <v>0</v>
      </c>
    </row>
    <row r="2856" spans="1:26">
      <c r="A2856" s="4" t="s">
        <v>2933</v>
      </c>
      <c r="B2856" s="3">
        <f>主线辅助!B2852</f>
        <v>151515434</v>
      </c>
      <c r="C2856" s="3">
        <v>8</v>
      </c>
      <c r="D2856" s="3">
        <v>120</v>
      </c>
      <c r="E2856" s="3">
        <v>3</v>
      </c>
      <c r="F2856" s="25">
        <f t="shared" si="132"/>
        <v>9164239</v>
      </c>
      <c r="G2856" s="25">
        <v>8333348</v>
      </c>
      <c r="H2856" s="26">
        <f>ROUND((F2856/4*5.5+F2856*2.7+F2856/4*10*1)*2,0)*C2856</f>
        <v>964077944</v>
      </c>
      <c r="I2856" s="26">
        <f t="shared" si="133"/>
        <v>876668208</v>
      </c>
      <c r="J2856" s="26"/>
      <c r="K2856" s="35">
        <f>MAX(G2856-MAX(G$5:G2855),0)</f>
        <v>0</v>
      </c>
      <c r="L2856" s="35">
        <f>MAX(G$5:G2856)</f>
        <v>8444867</v>
      </c>
      <c r="M2856" s="3">
        <v>0.8</v>
      </c>
      <c r="N2856" s="38">
        <f>INT(B2856*0.2)</f>
        <v>30303086</v>
      </c>
      <c r="O2856" s="38">
        <f t="shared" si="134"/>
        <v>3518693</v>
      </c>
      <c r="P2856">
        <f>INT(L2856*2.5)</f>
        <v>21112167</v>
      </c>
      <c r="Q2856">
        <f>INT(L2856/4)</f>
        <v>2111216</v>
      </c>
      <c r="W2856" s="4" t="s">
        <v>8397</v>
      </c>
      <c r="X2856">
        <v>2</v>
      </c>
      <c r="Y2856" t="b">
        <f>IF(MOD(X2856,9)=0,N2856,IF(MOD(X2856,6)=0,N2856,IF(MOD(X2856,3)=0,N2856)))</f>
        <v>0</v>
      </c>
      <c r="Z2856" t="b">
        <f>IF(MOD(X2856,9)=0,O2856,IF(MOD(X2856,6)=0,O2856,IF(MOD(X2856,3)=0,O2856)))</f>
        <v>0</v>
      </c>
    </row>
    <row r="2857" spans="1:26">
      <c r="A2857" s="4" t="s">
        <v>2934</v>
      </c>
      <c r="B2857" s="3">
        <f>主线辅助!B2853</f>
        <v>151668514</v>
      </c>
      <c r="C2857" s="3">
        <v>8</v>
      </c>
      <c r="D2857" s="3">
        <v>120</v>
      </c>
      <c r="E2857" s="3">
        <v>3</v>
      </c>
      <c r="F2857" s="25">
        <f t="shared" si="132"/>
        <v>9173498</v>
      </c>
      <c r="G2857" s="25">
        <v>8341768</v>
      </c>
      <c r="H2857" s="26">
        <f>ROUND((F2857/4*5.5+F2857*2.7+F2857/4*10*1)*2,0)*C2857</f>
        <v>965051992</v>
      </c>
      <c r="I2857" s="26">
        <f t="shared" si="133"/>
        <v>877553992</v>
      </c>
      <c r="J2857" s="26"/>
      <c r="K2857" s="35">
        <f>MAX(G2857-MAX(G$5:G2856),0)</f>
        <v>0</v>
      </c>
      <c r="L2857" s="35">
        <f>MAX(G$5:G2857)</f>
        <v>8444867</v>
      </c>
      <c r="M2857" s="3">
        <v>0.8</v>
      </c>
      <c r="N2857" s="38">
        <f>INT(B2857*0.2)</f>
        <v>30333702</v>
      </c>
      <c r="O2857" s="38">
        <f t="shared" si="134"/>
        <v>3518693</v>
      </c>
      <c r="P2857">
        <f>INT(L2857*2.5)</f>
        <v>21112167</v>
      </c>
      <c r="Q2857">
        <f>INT(L2857/4)</f>
        <v>2111216</v>
      </c>
      <c r="W2857" s="4" t="s">
        <v>8397</v>
      </c>
      <c r="X2857">
        <v>3</v>
      </c>
      <c r="Y2857">
        <f>IF(MOD(X2857,9)=0,N2857,IF(MOD(X2857,6)=0,N2857,IF(MOD(X2857,3)=0,N2857)))</f>
        <v>30333702</v>
      </c>
      <c r="Z2857">
        <f>IF(MOD(X2857,9)=0,O2857,IF(MOD(X2857,6)=0,O2857,IF(MOD(X2857,3)=0,O2857)))</f>
        <v>3518693</v>
      </c>
    </row>
    <row r="2858" spans="1:26">
      <c r="A2858" s="4" t="s">
        <v>2935</v>
      </c>
      <c r="B2858" s="3">
        <f>主线辅助!B2854</f>
        <v>151738538</v>
      </c>
      <c r="C2858" s="3">
        <v>8</v>
      </c>
      <c r="D2858" s="3">
        <v>120</v>
      </c>
      <c r="E2858" s="3">
        <v>3</v>
      </c>
      <c r="F2858" s="25">
        <f t="shared" si="132"/>
        <v>9177734</v>
      </c>
      <c r="G2858" s="25">
        <v>8345619</v>
      </c>
      <c r="H2858" s="26">
        <f>ROUND((F2858/4*5.5+F2858*2.7+F2858/4*10*1)*2,0)*C2858</f>
        <v>965497616</v>
      </c>
      <c r="I2858" s="26">
        <f t="shared" si="133"/>
        <v>877959120</v>
      </c>
      <c r="J2858" s="26"/>
      <c r="K2858" s="35">
        <f>MAX(G2858-MAX(G$5:G2857),0)</f>
        <v>0</v>
      </c>
      <c r="L2858" s="35">
        <f>MAX(G$5:G2858)</f>
        <v>8444867</v>
      </c>
      <c r="M2858" s="3">
        <v>0.8</v>
      </c>
      <c r="N2858" s="38">
        <f>INT(B2858*0.2)</f>
        <v>30347707</v>
      </c>
      <c r="O2858" s="38">
        <f t="shared" si="134"/>
        <v>3518693</v>
      </c>
      <c r="P2858">
        <f>INT(L2858*2.5)</f>
        <v>21112167</v>
      </c>
      <c r="Q2858">
        <f>INT(L2858/4)</f>
        <v>2111216</v>
      </c>
      <c r="W2858" s="4" t="s">
        <v>8397</v>
      </c>
      <c r="X2858">
        <v>4</v>
      </c>
      <c r="Y2858" t="b">
        <f>IF(MOD(X2858,9)=0,N2858,IF(MOD(X2858,6)=0,N2858,IF(MOD(X2858,3)=0,N2858)))</f>
        <v>0</v>
      </c>
      <c r="Z2858" t="b">
        <f>IF(MOD(X2858,9)=0,O2858,IF(MOD(X2858,6)=0,O2858,IF(MOD(X2858,3)=0,O2858)))</f>
        <v>0</v>
      </c>
    </row>
    <row r="2859" spans="1:26">
      <c r="A2859" s="4" t="s">
        <v>2936</v>
      </c>
      <c r="B2859" s="3">
        <f>主线辅助!B2855</f>
        <v>151808566</v>
      </c>
      <c r="C2859" s="3">
        <v>8</v>
      </c>
      <c r="D2859" s="3">
        <v>120</v>
      </c>
      <c r="E2859" s="3">
        <v>3</v>
      </c>
      <c r="F2859" s="25">
        <f t="shared" si="132"/>
        <v>9181969</v>
      </c>
      <c r="G2859" s="25">
        <v>8349471</v>
      </c>
      <c r="H2859" s="26">
        <f>ROUND((F2859/4*5.5+F2859*2.7+F2859/4*10*1)*2,0)*C2859</f>
        <v>965943136</v>
      </c>
      <c r="I2859" s="26">
        <f t="shared" si="133"/>
        <v>878364352</v>
      </c>
      <c r="J2859" s="26"/>
      <c r="K2859" s="35">
        <f>MAX(G2859-MAX(G$5:G2858),0)</f>
        <v>0</v>
      </c>
      <c r="L2859" s="35">
        <f>MAX(G$5:G2859)</f>
        <v>8444867</v>
      </c>
      <c r="M2859" s="3">
        <v>0.8</v>
      </c>
      <c r="N2859" s="38">
        <f>INT(B2859*0.2)</f>
        <v>30361713</v>
      </c>
      <c r="O2859" s="38">
        <f t="shared" si="134"/>
        <v>3518693</v>
      </c>
      <c r="P2859">
        <f>INT(L2859*2.5)</f>
        <v>21112167</v>
      </c>
      <c r="Q2859">
        <f>INT(L2859/4)</f>
        <v>2111216</v>
      </c>
      <c r="W2859" s="4" t="s">
        <v>8397</v>
      </c>
      <c r="X2859">
        <v>5</v>
      </c>
      <c r="Y2859" t="b">
        <f>IF(MOD(X2859,9)=0,N2859,IF(MOD(X2859,6)=0,N2859,IF(MOD(X2859,3)=0,N2859)))</f>
        <v>0</v>
      </c>
      <c r="Z2859" t="b">
        <f>IF(MOD(X2859,9)=0,O2859,IF(MOD(X2859,6)=0,O2859,IF(MOD(X2859,3)=0,O2859)))</f>
        <v>0</v>
      </c>
    </row>
    <row r="2860" spans="1:26">
      <c r="A2860" s="4" t="s">
        <v>2937</v>
      </c>
      <c r="B2860" s="3">
        <f>主线辅助!B2856</f>
        <v>151961868</v>
      </c>
      <c r="C2860" s="3">
        <v>8</v>
      </c>
      <c r="D2860" s="3">
        <v>120</v>
      </c>
      <c r="E2860" s="3">
        <v>3</v>
      </c>
      <c r="F2860" s="25">
        <f t="shared" si="132"/>
        <v>9191242</v>
      </c>
      <c r="G2860" s="25">
        <v>8357902</v>
      </c>
      <c r="H2860" s="26">
        <f>ROUND((F2860/4*5.5+F2860*2.7+F2860/4*10*1)*2,0)*C2860</f>
        <v>966918656</v>
      </c>
      <c r="I2860" s="26">
        <f t="shared" si="133"/>
        <v>879251288</v>
      </c>
      <c r="J2860" s="26"/>
      <c r="K2860" s="35">
        <f>MAX(G2860-MAX(G$5:G2859),0)</f>
        <v>0</v>
      </c>
      <c r="L2860" s="35">
        <f>MAX(G$5:G2860)</f>
        <v>8444867</v>
      </c>
      <c r="M2860" s="3">
        <v>0.8</v>
      </c>
      <c r="N2860" s="38">
        <f>INT(B2860*0.2)</f>
        <v>30392373</v>
      </c>
      <c r="O2860" s="38">
        <f t="shared" si="134"/>
        <v>3518693</v>
      </c>
      <c r="P2860">
        <f>INT(L2860*2.5)</f>
        <v>21112167</v>
      </c>
      <c r="Q2860">
        <f>INT(L2860/4)</f>
        <v>2111216</v>
      </c>
      <c r="W2860" s="4" t="s">
        <v>8397</v>
      </c>
      <c r="X2860">
        <v>6</v>
      </c>
      <c r="Y2860">
        <f>IF(MOD(X2860,9)=0,N2860,IF(MOD(X2860,6)=0,N2860,IF(MOD(X2860,3)=0,N2860)))</f>
        <v>30392373</v>
      </c>
      <c r="Z2860">
        <f>IF(MOD(X2860,9)=0,O2860,IF(MOD(X2860,6)=0,O2860,IF(MOD(X2860,3)=0,O2860)))</f>
        <v>3518693</v>
      </c>
    </row>
    <row r="2861" spans="1:26">
      <c r="A2861" s="4" t="s">
        <v>2938</v>
      </c>
      <c r="B2861" s="3">
        <f>主线辅助!B2857</f>
        <v>152031960</v>
      </c>
      <c r="C2861" s="3">
        <v>8</v>
      </c>
      <c r="D2861" s="3">
        <v>120</v>
      </c>
      <c r="E2861" s="3">
        <v>3</v>
      </c>
      <c r="F2861" s="25">
        <f t="shared" si="132"/>
        <v>9195481</v>
      </c>
      <c r="G2861" s="25">
        <v>8361757</v>
      </c>
      <c r="H2861" s="26">
        <f>ROUND((F2861/4*5.5+F2861*2.7+F2861/4*10*1)*2,0)*C2861</f>
        <v>967364600</v>
      </c>
      <c r="I2861" s="26">
        <f t="shared" si="133"/>
        <v>879656840</v>
      </c>
      <c r="J2861" s="26"/>
      <c r="K2861" s="35">
        <f>MAX(G2861-MAX(G$5:G2860),0)</f>
        <v>0</v>
      </c>
      <c r="L2861" s="35">
        <f>MAX(G$5:G2861)</f>
        <v>8444867</v>
      </c>
      <c r="M2861" s="3">
        <v>0.8</v>
      </c>
      <c r="N2861" s="38">
        <f>INT(B2861*0.2)</f>
        <v>30406392</v>
      </c>
      <c r="O2861" s="38">
        <f t="shared" si="134"/>
        <v>3518693</v>
      </c>
      <c r="P2861">
        <f>INT(L2861*2.5)</f>
        <v>21112167</v>
      </c>
      <c r="Q2861">
        <f>INT(L2861/4)</f>
        <v>2111216</v>
      </c>
      <c r="W2861" s="4" t="s">
        <v>8397</v>
      </c>
      <c r="X2861">
        <v>7</v>
      </c>
      <c r="Y2861" t="b">
        <f>IF(MOD(X2861,9)=0,N2861,IF(MOD(X2861,6)=0,N2861,IF(MOD(X2861,3)=0,N2861)))</f>
        <v>0</v>
      </c>
      <c r="Z2861" t="b">
        <f>IF(MOD(X2861,9)=0,O2861,IF(MOD(X2861,6)=0,O2861,IF(MOD(X2861,3)=0,O2861)))</f>
        <v>0</v>
      </c>
    </row>
    <row r="2862" spans="1:26">
      <c r="A2862" s="4" t="s">
        <v>2939</v>
      </c>
      <c r="B2862" s="3">
        <f>主线辅助!B2858</f>
        <v>152102060</v>
      </c>
      <c r="C2862" s="3">
        <v>8</v>
      </c>
      <c r="D2862" s="3">
        <v>120</v>
      </c>
      <c r="E2862" s="3">
        <v>3</v>
      </c>
      <c r="F2862" s="25">
        <f t="shared" si="132"/>
        <v>9199721</v>
      </c>
      <c r="G2862" s="25">
        <v>8365613</v>
      </c>
      <c r="H2862" s="26">
        <f>ROUND((F2862/4*5.5+F2862*2.7+F2862/4*10*1)*2,0)*C2862</f>
        <v>967810648</v>
      </c>
      <c r="I2862" s="26">
        <f t="shared" si="133"/>
        <v>880062488</v>
      </c>
      <c r="J2862" s="26"/>
      <c r="K2862" s="35">
        <f>MAX(G2862-MAX(G$5:G2861),0)</f>
        <v>0</v>
      </c>
      <c r="L2862" s="35">
        <f>MAX(G$5:G2862)</f>
        <v>8444867</v>
      </c>
      <c r="M2862" s="3">
        <v>0.8</v>
      </c>
      <c r="N2862" s="38">
        <f>INT(B2862*0.2)</f>
        <v>30420412</v>
      </c>
      <c r="O2862" s="38">
        <f t="shared" si="134"/>
        <v>3518693</v>
      </c>
      <c r="P2862">
        <f>INT(L2862*2.5)</f>
        <v>21112167</v>
      </c>
      <c r="Q2862">
        <f>INT(L2862/4)</f>
        <v>2111216</v>
      </c>
      <c r="W2862" s="4" t="s">
        <v>8397</v>
      </c>
      <c r="X2862">
        <v>8</v>
      </c>
      <c r="Y2862" t="b">
        <f>IF(MOD(X2862,9)=0,N2862,IF(MOD(X2862,6)=0,N2862,IF(MOD(X2862,3)=0,N2862)))</f>
        <v>0</v>
      </c>
      <c r="Z2862" t="b">
        <f>IF(MOD(X2862,9)=0,O2862,IF(MOD(X2862,6)=0,O2862,IF(MOD(X2862,3)=0,O2862)))</f>
        <v>0</v>
      </c>
    </row>
    <row r="2863" spans="1:26">
      <c r="A2863" s="4" t="s">
        <v>2940</v>
      </c>
      <c r="B2863" s="3">
        <f>主线辅助!B2859</f>
        <v>152255587</v>
      </c>
      <c r="C2863" s="3">
        <v>8</v>
      </c>
      <c r="D2863" s="3">
        <v>120</v>
      </c>
      <c r="E2863" s="3">
        <v>3</v>
      </c>
      <c r="F2863" s="25">
        <f t="shared" si="132"/>
        <v>9209007</v>
      </c>
      <c r="G2863" s="25">
        <v>8374057</v>
      </c>
      <c r="H2863" s="26">
        <f>ROUND((F2863/4*5.5+F2863*2.7+F2863/4*10*1)*2,0)*C2863</f>
        <v>968787536</v>
      </c>
      <c r="I2863" s="26">
        <f t="shared" si="133"/>
        <v>880950800</v>
      </c>
      <c r="J2863" s="26"/>
      <c r="K2863" s="35">
        <f>MAX(G2863-MAX(G$5:G2862),0)</f>
        <v>0</v>
      </c>
      <c r="L2863" s="35">
        <f>MAX(G$5:G2863)</f>
        <v>8444867</v>
      </c>
      <c r="M2863" s="3">
        <v>0.8</v>
      </c>
      <c r="N2863" s="38">
        <f>INT(B2863*0.2)</f>
        <v>30451117</v>
      </c>
      <c r="O2863" s="38">
        <f t="shared" si="134"/>
        <v>3518693</v>
      </c>
      <c r="P2863">
        <f>INT(L2863*2.5)</f>
        <v>21112167</v>
      </c>
      <c r="Q2863">
        <f>INT(L2863/4)</f>
        <v>2111216</v>
      </c>
      <c r="W2863" s="4" t="s">
        <v>8397</v>
      </c>
      <c r="X2863">
        <v>9</v>
      </c>
      <c r="Y2863">
        <f>IF(MOD(X2863,9)=0,N2863,IF(MOD(X2863,6)=0,N2863,IF(MOD(X2863,3)=0,N2863)))</f>
        <v>30451117</v>
      </c>
      <c r="Z2863">
        <f>IF(MOD(X2863,9)=0,O2863,IF(MOD(X2863,6)=0,O2863,IF(MOD(X2863,3)=0,O2863)))</f>
        <v>3518693</v>
      </c>
    </row>
    <row r="2864" spans="1:26">
      <c r="A2864" s="4" t="s">
        <v>575</v>
      </c>
      <c r="B2864" s="3">
        <f>主线辅助!B2860</f>
        <v>152325758</v>
      </c>
      <c r="C2864" s="3">
        <v>8</v>
      </c>
      <c r="D2864" s="3">
        <v>120</v>
      </c>
      <c r="E2864" s="3">
        <v>3</v>
      </c>
      <c r="F2864" s="25">
        <f t="shared" si="132"/>
        <v>9213251</v>
      </c>
      <c r="G2864" s="25">
        <v>8377916</v>
      </c>
      <c r="H2864" s="26">
        <f>ROUND((F2864/4*5.5+F2864*2.7+F2864/4*10*1)*2,0)*C2864</f>
        <v>969234008</v>
      </c>
      <c r="I2864" s="26">
        <f t="shared" si="133"/>
        <v>881356760</v>
      </c>
      <c r="J2864" s="26"/>
      <c r="K2864" s="35">
        <f>MAX(G2864-MAX(G$5:G2863),0)</f>
        <v>0</v>
      </c>
      <c r="L2864" s="35">
        <f>MAX(G$5:G2864)</f>
        <v>8444867</v>
      </c>
      <c r="M2864" s="3">
        <v>0.8</v>
      </c>
      <c r="N2864" s="38">
        <f>INT(B2864*0.2)</f>
        <v>30465151</v>
      </c>
      <c r="O2864" s="38">
        <f t="shared" si="134"/>
        <v>3518693</v>
      </c>
      <c r="P2864">
        <f>INT(L2864*2.5)</f>
        <v>21112167</v>
      </c>
      <c r="Q2864">
        <f>INT(L2864/4)</f>
        <v>2111216</v>
      </c>
      <c r="W2864" s="4" t="s">
        <v>8397</v>
      </c>
      <c r="X2864">
        <v>10</v>
      </c>
      <c r="Y2864" t="b">
        <f>IF(MOD(X2864,9)=0,N2864,IF(MOD(X2864,6)=0,N2864,IF(MOD(X2864,3)=0,N2864)))</f>
        <v>0</v>
      </c>
      <c r="Z2864" t="b">
        <f>IF(MOD(X2864,9)=0,O2864,IF(MOD(X2864,6)=0,O2864,IF(MOD(X2864,3)=0,O2864)))</f>
        <v>0</v>
      </c>
    </row>
    <row r="2865" spans="1:26">
      <c r="A2865" s="4" t="s">
        <v>2941</v>
      </c>
      <c r="B2865" s="3">
        <f>主线辅助!B2861</f>
        <v>152789417</v>
      </c>
      <c r="C2865" s="3">
        <v>8</v>
      </c>
      <c r="D2865" s="3">
        <v>120</v>
      </c>
      <c r="E2865" s="3">
        <v>3</v>
      </c>
      <c r="F2865" s="25">
        <f t="shared" si="132"/>
        <v>9241295</v>
      </c>
      <c r="G2865" s="25">
        <v>8403417</v>
      </c>
      <c r="H2865" s="26">
        <f>ROUND((F2865/4*5.5+F2865*2.7+F2865/4*10*1)*2,0)*C2865</f>
        <v>972184232</v>
      </c>
      <c r="I2865" s="26">
        <f t="shared" si="133"/>
        <v>884039472</v>
      </c>
      <c r="J2865" s="26"/>
      <c r="K2865" s="35">
        <f>MAX(G2865-MAX(G$5:G2864),0)</f>
        <v>0</v>
      </c>
      <c r="L2865" s="35">
        <f>MAX(G$5:G2865)</f>
        <v>8444867</v>
      </c>
      <c r="M2865" s="3">
        <v>0.8</v>
      </c>
      <c r="N2865" s="38">
        <f>INT(B2865*0.2)</f>
        <v>30557883</v>
      </c>
      <c r="O2865" s="38">
        <f t="shared" si="134"/>
        <v>3518693</v>
      </c>
      <c r="P2865">
        <f>INT(L2865*2.5)</f>
        <v>21112167</v>
      </c>
      <c r="Q2865">
        <f>INT(L2865/4)</f>
        <v>2111216</v>
      </c>
      <c r="W2865" s="4" t="s">
        <v>8398</v>
      </c>
      <c r="X2865">
        <v>1</v>
      </c>
      <c r="Y2865" t="b">
        <f>IF(MOD(X2865,9)=0,N2865,IF(MOD(X2865,6)=0,N2865,IF(MOD(X2865,3)=0,N2865)))</f>
        <v>0</v>
      </c>
      <c r="Z2865" t="b">
        <f>IF(MOD(X2865,9)=0,O2865,IF(MOD(X2865,6)=0,O2865,IF(MOD(X2865,3)=0,O2865)))</f>
        <v>0</v>
      </c>
    </row>
    <row r="2866" spans="1:26">
      <c r="A2866" s="4" t="s">
        <v>2942</v>
      </c>
      <c r="B2866" s="3">
        <f>主线辅助!B2862</f>
        <v>152859653</v>
      </c>
      <c r="C2866" s="3">
        <v>8</v>
      </c>
      <c r="D2866" s="3">
        <v>120</v>
      </c>
      <c r="E2866" s="3">
        <v>3</v>
      </c>
      <c r="F2866" s="25">
        <f t="shared" si="132"/>
        <v>9245543</v>
      </c>
      <c r="G2866" s="25">
        <v>8407280</v>
      </c>
      <c r="H2866" s="26">
        <f>ROUND((F2866/4*5.5+F2866*2.7+F2866/4*10*1)*2,0)*C2866</f>
        <v>972631120</v>
      </c>
      <c r="I2866" s="26">
        <f t="shared" si="133"/>
        <v>884445856</v>
      </c>
      <c r="J2866" s="26"/>
      <c r="K2866" s="35">
        <f>MAX(G2866-MAX(G$5:G2865),0)</f>
        <v>0</v>
      </c>
      <c r="L2866" s="35">
        <f>MAX(G$5:G2866)</f>
        <v>8444867</v>
      </c>
      <c r="M2866" s="3">
        <v>0.8</v>
      </c>
      <c r="N2866" s="38">
        <f>INT(B2866*0.2)</f>
        <v>30571930</v>
      </c>
      <c r="O2866" s="38">
        <f t="shared" si="134"/>
        <v>3518693</v>
      </c>
      <c r="P2866">
        <f>INT(L2866*2.5)</f>
        <v>21112167</v>
      </c>
      <c r="Q2866">
        <f>INT(L2866/4)</f>
        <v>2111216</v>
      </c>
      <c r="W2866" s="4" t="s">
        <v>8398</v>
      </c>
      <c r="X2866">
        <v>2</v>
      </c>
      <c r="Y2866" t="b">
        <f>IF(MOD(X2866,9)=0,N2866,IF(MOD(X2866,6)=0,N2866,IF(MOD(X2866,3)=0,N2866)))</f>
        <v>0</v>
      </c>
      <c r="Z2866" t="b">
        <f>IF(MOD(X2866,9)=0,O2866,IF(MOD(X2866,6)=0,O2866,IF(MOD(X2866,3)=0,O2866)))</f>
        <v>0</v>
      </c>
    </row>
    <row r="2867" spans="1:26">
      <c r="A2867" s="4" t="s">
        <v>2943</v>
      </c>
      <c r="B2867" s="3">
        <f>主线辅助!B2863</f>
        <v>153013514</v>
      </c>
      <c r="C2867" s="3">
        <v>8</v>
      </c>
      <c r="D2867" s="3">
        <v>120</v>
      </c>
      <c r="E2867" s="3">
        <v>3</v>
      </c>
      <c r="F2867" s="25">
        <f t="shared" si="132"/>
        <v>9254849</v>
      </c>
      <c r="G2867" s="25">
        <v>8415743</v>
      </c>
      <c r="H2867" s="26">
        <f>ROUND((F2867/4*5.5+F2867*2.7+F2867/4*10*1)*2,0)*C2867</f>
        <v>973610112</v>
      </c>
      <c r="I2867" s="26">
        <f t="shared" si="133"/>
        <v>885336160</v>
      </c>
      <c r="J2867" s="26"/>
      <c r="K2867" s="35">
        <f>MAX(G2867-MAX(G$5:G2866),0)</f>
        <v>0</v>
      </c>
      <c r="L2867" s="35">
        <f>MAX(G$5:G2867)</f>
        <v>8444867</v>
      </c>
      <c r="M2867" s="3">
        <v>0.8</v>
      </c>
      <c r="N2867" s="38">
        <f>INT(B2867*0.2)</f>
        <v>30602702</v>
      </c>
      <c r="O2867" s="38">
        <f t="shared" si="134"/>
        <v>3518693</v>
      </c>
      <c r="P2867">
        <f>INT(L2867*2.5)</f>
        <v>21112167</v>
      </c>
      <c r="Q2867">
        <f>INT(L2867/4)</f>
        <v>2111216</v>
      </c>
      <c r="W2867" s="4" t="s">
        <v>8398</v>
      </c>
      <c r="X2867">
        <v>3</v>
      </c>
      <c r="Y2867">
        <f>IF(MOD(X2867,9)=0,N2867,IF(MOD(X2867,6)=0,N2867,IF(MOD(X2867,3)=0,N2867)))</f>
        <v>30602702</v>
      </c>
      <c r="Z2867">
        <f>IF(MOD(X2867,9)=0,O2867,IF(MOD(X2867,6)=0,O2867,IF(MOD(X2867,3)=0,O2867)))</f>
        <v>3518693</v>
      </c>
    </row>
    <row r="2868" spans="1:26">
      <c r="A2868" s="4" t="s">
        <v>2944</v>
      </c>
      <c r="B2868" s="3">
        <f>主线辅助!B2864</f>
        <v>153083812</v>
      </c>
      <c r="C2868" s="3">
        <v>8</v>
      </c>
      <c r="D2868" s="3">
        <v>120</v>
      </c>
      <c r="E2868" s="3">
        <v>3</v>
      </c>
      <c r="F2868" s="25">
        <f t="shared" si="132"/>
        <v>9259101</v>
      </c>
      <c r="G2868" s="25">
        <v>8419609</v>
      </c>
      <c r="H2868" s="26">
        <f>ROUND((F2868/4*5.5+F2868*2.7+F2868/4*10*1)*2,0)*C2868</f>
        <v>974057424</v>
      </c>
      <c r="I2868" s="26">
        <f t="shared" si="133"/>
        <v>885742864</v>
      </c>
      <c r="J2868" s="26"/>
      <c r="K2868" s="35">
        <f>MAX(G2868-MAX(G$5:G2867),0)</f>
        <v>0</v>
      </c>
      <c r="L2868" s="35">
        <f>MAX(G$5:G2868)</f>
        <v>8444867</v>
      </c>
      <c r="M2868" s="3">
        <v>0.8</v>
      </c>
      <c r="N2868" s="38">
        <f>INT(B2868*0.2)</f>
        <v>30616762</v>
      </c>
      <c r="O2868" s="38">
        <f t="shared" si="134"/>
        <v>3518693</v>
      </c>
      <c r="P2868">
        <f>INT(L2868*2.5)</f>
        <v>21112167</v>
      </c>
      <c r="Q2868">
        <f>INT(L2868/4)</f>
        <v>2111216</v>
      </c>
      <c r="W2868" s="4" t="s">
        <v>8398</v>
      </c>
      <c r="X2868">
        <v>4</v>
      </c>
      <c r="Y2868" t="b">
        <f>IF(MOD(X2868,9)=0,N2868,IF(MOD(X2868,6)=0,N2868,IF(MOD(X2868,3)=0,N2868)))</f>
        <v>0</v>
      </c>
      <c r="Z2868" t="b">
        <f>IF(MOD(X2868,9)=0,O2868,IF(MOD(X2868,6)=0,O2868,IF(MOD(X2868,3)=0,O2868)))</f>
        <v>0</v>
      </c>
    </row>
    <row r="2869" spans="1:26">
      <c r="A2869" s="4" t="s">
        <v>2945</v>
      </c>
      <c r="B2869" s="3">
        <f>主线辅助!B2865</f>
        <v>153154116</v>
      </c>
      <c r="C2869" s="3">
        <v>8</v>
      </c>
      <c r="D2869" s="3">
        <v>120</v>
      </c>
      <c r="E2869" s="3">
        <v>3</v>
      </c>
      <c r="F2869" s="25">
        <f t="shared" si="132"/>
        <v>9263353</v>
      </c>
      <c r="G2869" s="25">
        <v>8423476</v>
      </c>
      <c r="H2869" s="26">
        <f>ROUND((F2869/4*5.5+F2869*2.7+F2869/4*10*1)*2,0)*C2869</f>
        <v>974504736</v>
      </c>
      <c r="I2869" s="26">
        <f t="shared" si="133"/>
        <v>886149672</v>
      </c>
      <c r="J2869" s="26"/>
      <c r="K2869" s="35">
        <f>MAX(G2869-MAX(G$5:G2868),0)</f>
        <v>0</v>
      </c>
      <c r="L2869" s="35">
        <f>MAX(G$5:G2869)</f>
        <v>8444867</v>
      </c>
      <c r="M2869" s="3">
        <v>0.8</v>
      </c>
      <c r="N2869" s="38">
        <f>INT(B2869*0.2)</f>
        <v>30630823</v>
      </c>
      <c r="O2869" s="38">
        <f t="shared" si="134"/>
        <v>3518693</v>
      </c>
      <c r="P2869">
        <f>INT(L2869*2.5)</f>
        <v>21112167</v>
      </c>
      <c r="Q2869">
        <f>INT(L2869/4)</f>
        <v>2111216</v>
      </c>
      <c r="W2869" s="4" t="s">
        <v>8398</v>
      </c>
      <c r="X2869">
        <v>5</v>
      </c>
      <c r="Y2869" t="b">
        <f>IF(MOD(X2869,9)=0,N2869,IF(MOD(X2869,6)=0,N2869,IF(MOD(X2869,3)=0,N2869)))</f>
        <v>0</v>
      </c>
      <c r="Z2869" t="b">
        <f>IF(MOD(X2869,9)=0,O2869,IF(MOD(X2869,6)=0,O2869,IF(MOD(X2869,3)=0,O2869)))</f>
        <v>0</v>
      </c>
    </row>
    <row r="2870" spans="1:26">
      <c r="A2870" s="4" t="s">
        <v>2946</v>
      </c>
      <c r="B2870" s="3">
        <f>主线辅助!B2866</f>
        <v>153308207</v>
      </c>
      <c r="C2870" s="3">
        <v>8</v>
      </c>
      <c r="D2870" s="3">
        <v>120</v>
      </c>
      <c r="E2870" s="3">
        <v>3</v>
      </c>
      <c r="F2870" s="25">
        <f t="shared" si="132"/>
        <v>9272673</v>
      </c>
      <c r="G2870" s="25">
        <v>8431951</v>
      </c>
      <c r="H2870" s="26">
        <f>ROUND((F2870/4*5.5+F2870*2.7+F2870/4*10*1)*2,0)*C2870</f>
        <v>975485200</v>
      </c>
      <c r="I2870" s="26">
        <f t="shared" si="133"/>
        <v>887041248</v>
      </c>
      <c r="J2870" s="26"/>
      <c r="K2870" s="35">
        <f>MAX(G2870-MAX(G$5:G2869),0)</f>
        <v>0</v>
      </c>
      <c r="L2870" s="35">
        <f>MAX(G$5:G2870)</f>
        <v>8444867</v>
      </c>
      <c r="M2870" s="3">
        <v>0.8</v>
      </c>
      <c r="N2870" s="38">
        <f>INT(B2870*0.2)</f>
        <v>30661641</v>
      </c>
      <c r="O2870" s="38">
        <f t="shared" si="134"/>
        <v>3518693</v>
      </c>
      <c r="P2870">
        <f>INT(L2870*2.5)</f>
        <v>21112167</v>
      </c>
      <c r="Q2870">
        <f>INT(L2870/4)</f>
        <v>2111216</v>
      </c>
      <c r="W2870" s="4" t="s">
        <v>8398</v>
      </c>
      <c r="X2870">
        <v>6</v>
      </c>
      <c r="Y2870">
        <f>IF(MOD(X2870,9)=0,N2870,IF(MOD(X2870,6)=0,N2870,IF(MOD(X2870,3)=0,N2870)))</f>
        <v>30661641</v>
      </c>
      <c r="Z2870">
        <f>IF(MOD(X2870,9)=0,O2870,IF(MOD(X2870,6)=0,O2870,IF(MOD(X2870,3)=0,O2870)))</f>
        <v>3518693</v>
      </c>
    </row>
    <row r="2871" spans="1:26">
      <c r="A2871" s="4" t="s">
        <v>2947</v>
      </c>
      <c r="B2871" s="3">
        <f>主线辅助!B2867</f>
        <v>153378580</v>
      </c>
      <c r="C2871" s="3">
        <v>8</v>
      </c>
      <c r="D2871" s="3">
        <v>120</v>
      </c>
      <c r="E2871" s="3">
        <v>3</v>
      </c>
      <c r="F2871" s="25">
        <f t="shared" si="132"/>
        <v>9276930</v>
      </c>
      <c r="G2871" s="25">
        <v>8435821</v>
      </c>
      <c r="H2871" s="26">
        <f>ROUND((F2871/4*5.5+F2871*2.7+F2871/4*10*1)*2,0)*C2871</f>
        <v>975933040</v>
      </c>
      <c r="I2871" s="26">
        <f t="shared" si="133"/>
        <v>887448368</v>
      </c>
      <c r="J2871" s="26"/>
      <c r="K2871" s="35">
        <f>MAX(G2871-MAX(G$5:G2870),0)</f>
        <v>0</v>
      </c>
      <c r="L2871" s="35">
        <f>MAX(G$5:G2871)</f>
        <v>8444867</v>
      </c>
      <c r="M2871" s="3">
        <v>0.8</v>
      </c>
      <c r="N2871" s="38">
        <f>INT(B2871*0.2)</f>
        <v>30675716</v>
      </c>
      <c r="O2871" s="38">
        <f t="shared" si="134"/>
        <v>3518693</v>
      </c>
      <c r="P2871">
        <f>INT(L2871*2.5)</f>
        <v>21112167</v>
      </c>
      <c r="Q2871">
        <f>INT(L2871/4)</f>
        <v>2111216</v>
      </c>
      <c r="W2871" s="4" t="s">
        <v>8398</v>
      </c>
      <c r="X2871">
        <v>7</v>
      </c>
      <c r="Y2871" t="b">
        <f>IF(MOD(X2871,9)=0,N2871,IF(MOD(X2871,6)=0,N2871,IF(MOD(X2871,3)=0,N2871)))</f>
        <v>0</v>
      </c>
      <c r="Z2871" t="b">
        <f>IF(MOD(X2871,9)=0,O2871,IF(MOD(X2871,6)=0,O2871,IF(MOD(X2871,3)=0,O2871)))</f>
        <v>0</v>
      </c>
    </row>
    <row r="2872" spans="1:26">
      <c r="A2872" s="4" t="s">
        <v>2948</v>
      </c>
      <c r="B2872" s="3">
        <f>主线辅助!B2868</f>
        <v>153448959</v>
      </c>
      <c r="C2872" s="3">
        <v>8</v>
      </c>
      <c r="D2872" s="3">
        <v>120</v>
      </c>
      <c r="E2872" s="3">
        <v>3</v>
      </c>
      <c r="F2872" s="25">
        <f t="shared" si="132"/>
        <v>9281187</v>
      </c>
      <c r="G2872" s="25">
        <v>8439692</v>
      </c>
      <c r="H2872" s="26">
        <f>ROUND((F2872/4*5.5+F2872*2.7+F2872/4*10*1)*2,0)*C2872</f>
        <v>976380872</v>
      </c>
      <c r="I2872" s="26">
        <f t="shared" si="133"/>
        <v>887855600</v>
      </c>
      <c r="J2872" s="26"/>
      <c r="K2872" s="35">
        <f>MAX(G2872-MAX(G$5:G2871),0)</f>
        <v>0</v>
      </c>
      <c r="L2872" s="35">
        <f>MAX(G$5:G2872)</f>
        <v>8444867</v>
      </c>
      <c r="M2872" s="3">
        <v>0.8</v>
      </c>
      <c r="N2872" s="38">
        <f>INT(B2872*0.2)</f>
        <v>30689791</v>
      </c>
      <c r="O2872" s="38">
        <f t="shared" si="134"/>
        <v>3518693</v>
      </c>
      <c r="P2872">
        <f>INT(L2872*2.5)</f>
        <v>21112167</v>
      </c>
      <c r="Q2872">
        <f>INT(L2872/4)</f>
        <v>2111216</v>
      </c>
      <c r="W2872" s="4" t="s">
        <v>8398</v>
      </c>
      <c r="X2872">
        <v>8</v>
      </c>
      <c r="Y2872" t="b">
        <f>IF(MOD(X2872,9)=0,N2872,IF(MOD(X2872,6)=0,N2872,IF(MOD(X2872,3)=0,N2872)))</f>
        <v>0</v>
      </c>
      <c r="Z2872" t="b">
        <f>IF(MOD(X2872,9)=0,O2872,IF(MOD(X2872,6)=0,O2872,IF(MOD(X2872,3)=0,O2872)))</f>
        <v>0</v>
      </c>
    </row>
    <row r="2873" spans="1:26">
      <c r="A2873" s="4" t="s">
        <v>2949</v>
      </c>
      <c r="B2873" s="3">
        <f>主线辅助!B2869</f>
        <v>153603272</v>
      </c>
      <c r="C2873" s="3">
        <v>8</v>
      </c>
      <c r="D2873" s="3">
        <v>120</v>
      </c>
      <c r="E2873" s="3">
        <v>3</v>
      </c>
      <c r="F2873" s="25">
        <f t="shared" si="132"/>
        <v>9290520</v>
      </c>
      <c r="G2873" s="25">
        <v>8448179</v>
      </c>
      <c r="H2873" s="26">
        <f>ROUND((F2873/4*5.5+F2873*2.7+F2873/4*10*1)*2,0)*C2873</f>
        <v>977362704</v>
      </c>
      <c r="I2873" s="26">
        <f t="shared" si="133"/>
        <v>888748432</v>
      </c>
      <c r="J2873" s="26"/>
      <c r="K2873" s="35">
        <f>MAX(G2873-MAX(G$5:G2872),0)</f>
        <v>3312</v>
      </c>
      <c r="L2873" s="35">
        <f>MAX(G$5:G2873)</f>
        <v>8448179</v>
      </c>
      <c r="M2873" s="3">
        <v>0.8</v>
      </c>
      <c r="N2873" s="38">
        <f>INT(B2873*0.2)</f>
        <v>30720654</v>
      </c>
      <c r="O2873" s="38">
        <f t="shared" si="134"/>
        <v>3520073</v>
      </c>
      <c r="P2873">
        <f>INT(L2873*2.5)</f>
        <v>21120447</v>
      </c>
      <c r="Q2873">
        <f>INT(L2873/4)</f>
        <v>2112044</v>
      </c>
      <c r="W2873" s="4" t="s">
        <v>8398</v>
      </c>
      <c r="X2873">
        <v>9</v>
      </c>
      <c r="Y2873">
        <f>IF(MOD(X2873,9)=0,N2873,IF(MOD(X2873,6)=0,N2873,IF(MOD(X2873,3)=0,N2873)))</f>
        <v>30720654</v>
      </c>
      <c r="Z2873">
        <f>IF(MOD(X2873,9)=0,O2873,IF(MOD(X2873,6)=0,O2873,IF(MOD(X2873,3)=0,O2873)))</f>
        <v>3520073</v>
      </c>
    </row>
    <row r="2874" spans="1:26">
      <c r="A2874" s="4" t="s">
        <v>577</v>
      </c>
      <c r="B2874" s="3">
        <f>主线辅助!B2870</f>
        <v>153673713</v>
      </c>
      <c r="C2874" s="3">
        <v>8</v>
      </c>
      <c r="D2874" s="3">
        <v>120</v>
      </c>
      <c r="E2874" s="3">
        <v>3</v>
      </c>
      <c r="F2874" s="25">
        <f t="shared" si="132"/>
        <v>9294781</v>
      </c>
      <c r="G2874" s="25">
        <v>8452054</v>
      </c>
      <c r="H2874" s="26">
        <f>ROUND((F2874/4*5.5+F2874*2.7+F2874/4*10*1)*2,0)*C2874</f>
        <v>977810960</v>
      </c>
      <c r="I2874" s="26">
        <f t="shared" si="133"/>
        <v>889156080</v>
      </c>
      <c r="J2874" s="26"/>
      <c r="K2874" s="35">
        <f>MAX(G2874-MAX(G$5:G2873),0)</f>
        <v>3875</v>
      </c>
      <c r="L2874" s="35">
        <f>MAX(G$5:G2874)</f>
        <v>8452054</v>
      </c>
      <c r="M2874" s="3">
        <v>0.8</v>
      </c>
      <c r="N2874" s="38">
        <f>INT(B2874*0.2)</f>
        <v>30734742</v>
      </c>
      <c r="O2874" s="38">
        <f t="shared" si="134"/>
        <v>3521688</v>
      </c>
      <c r="P2874">
        <f>INT(L2874*2.5)</f>
        <v>21130135</v>
      </c>
      <c r="Q2874">
        <f>INT(L2874/4)</f>
        <v>2113013</v>
      </c>
      <c r="W2874" s="4" t="s">
        <v>8398</v>
      </c>
      <c r="X2874">
        <v>10</v>
      </c>
      <c r="Y2874" t="b">
        <f>IF(MOD(X2874,9)=0,N2874,IF(MOD(X2874,6)=0,N2874,IF(MOD(X2874,3)=0,N2874)))</f>
        <v>0</v>
      </c>
      <c r="Z2874" t="b">
        <f>IF(MOD(X2874,9)=0,O2874,IF(MOD(X2874,6)=0,O2874,IF(MOD(X2874,3)=0,O2874)))</f>
        <v>0</v>
      </c>
    </row>
    <row r="2875" spans="1:26">
      <c r="A2875" s="4" t="s">
        <v>2950</v>
      </c>
      <c r="B2875" s="3">
        <f>主线辅助!B2871</f>
        <v>154139591</v>
      </c>
      <c r="C2875" s="3">
        <v>8</v>
      </c>
      <c r="D2875" s="3">
        <v>120</v>
      </c>
      <c r="E2875" s="3">
        <v>3</v>
      </c>
      <c r="F2875" s="25">
        <f t="shared" si="132"/>
        <v>9322959</v>
      </c>
      <c r="G2875" s="25">
        <v>8477677</v>
      </c>
      <c r="H2875" s="26">
        <f>ROUND((F2875/4*5.5+F2875*2.7+F2875/4*10*1)*2,0)*C2875</f>
        <v>980775288</v>
      </c>
      <c r="I2875" s="26">
        <f t="shared" si="133"/>
        <v>891851624</v>
      </c>
      <c r="J2875" s="26"/>
      <c r="K2875" s="35">
        <f>MAX(G2875-MAX(G$5:G2874),0)</f>
        <v>25623</v>
      </c>
      <c r="L2875" s="35">
        <f>MAX(G$5:G2875)</f>
        <v>8477677</v>
      </c>
      <c r="M2875" s="3">
        <v>0.8</v>
      </c>
      <c r="N2875" s="38">
        <f>INT(B2875*0.2)</f>
        <v>30827918</v>
      </c>
      <c r="O2875" s="38">
        <f t="shared" si="134"/>
        <v>3532365</v>
      </c>
      <c r="P2875">
        <f>INT(L2875*2.5)</f>
        <v>21194192</v>
      </c>
      <c r="Q2875">
        <f>INT(L2875/4)</f>
        <v>2119419</v>
      </c>
      <c r="W2875" s="4" t="s">
        <v>8399</v>
      </c>
      <c r="X2875">
        <v>1</v>
      </c>
      <c r="Y2875" t="b">
        <f>IF(MOD(X2875,9)=0,N2875,IF(MOD(X2875,6)=0,N2875,IF(MOD(X2875,3)=0,N2875)))</f>
        <v>0</v>
      </c>
      <c r="Z2875" t="b">
        <f>IF(MOD(X2875,9)=0,O2875,IF(MOD(X2875,6)=0,O2875,IF(MOD(X2875,3)=0,O2875)))</f>
        <v>0</v>
      </c>
    </row>
    <row r="2876" spans="1:26">
      <c r="A2876" s="4" t="s">
        <v>2951</v>
      </c>
      <c r="B2876" s="3">
        <f>主线辅助!B2872</f>
        <v>154210097</v>
      </c>
      <c r="C2876" s="3">
        <v>8</v>
      </c>
      <c r="D2876" s="3">
        <v>120</v>
      </c>
      <c r="E2876" s="3">
        <v>3</v>
      </c>
      <c r="F2876" s="25">
        <f t="shared" si="132"/>
        <v>9327223</v>
      </c>
      <c r="G2876" s="25">
        <v>8481555</v>
      </c>
      <c r="H2876" s="26">
        <f>ROUND((F2876/4*5.5+F2876*2.7+F2876/4*10*1)*2,0)*C2876</f>
        <v>981223856</v>
      </c>
      <c r="I2876" s="26">
        <f t="shared" si="133"/>
        <v>892259584</v>
      </c>
      <c r="J2876" s="26"/>
      <c r="K2876" s="35">
        <f>MAX(G2876-MAX(G$5:G2875),0)</f>
        <v>3878</v>
      </c>
      <c r="L2876" s="35">
        <f>MAX(G$5:G2876)</f>
        <v>8481555</v>
      </c>
      <c r="M2876" s="3">
        <v>0.8</v>
      </c>
      <c r="N2876" s="38">
        <f>INT(B2876*0.2)</f>
        <v>30842019</v>
      </c>
      <c r="O2876" s="38">
        <f t="shared" si="134"/>
        <v>3533980</v>
      </c>
      <c r="P2876">
        <f>INT(L2876*2.5)</f>
        <v>21203887</v>
      </c>
      <c r="Q2876">
        <f>INT(L2876/4)</f>
        <v>2120388</v>
      </c>
      <c r="W2876" s="4" t="s">
        <v>8399</v>
      </c>
      <c r="X2876">
        <v>2</v>
      </c>
      <c r="Y2876" t="b">
        <f>IF(MOD(X2876,9)=0,N2876,IF(MOD(X2876,6)=0,N2876,IF(MOD(X2876,3)=0,N2876)))</f>
        <v>0</v>
      </c>
      <c r="Z2876" t="b">
        <f>IF(MOD(X2876,9)=0,O2876,IF(MOD(X2876,6)=0,O2876,IF(MOD(X2876,3)=0,O2876)))</f>
        <v>0</v>
      </c>
    </row>
    <row r="2877" spans="1:26">
      <c r="A2877" s="4" t="s">
        <v>2952</v>
      </c>
      <c r="B2877" s="3">
        <f>主线辅助!B2873</f>
        <v>154364741</v>
      </c>
      <c r="C2877" s="3">
        <v>8</v>
      </c>
      <c r="D2877" s="3">
        <v>120</v>
      </c>
      <c r="E2877" s="3">
        <v>3</v>
      </c>
      <c r="F2877" s="25">
        <f t="shared" si="132"/>
        <v>9336577</v>
      </c>
      <c r="G2877" s="25">
        <v>8490060</v>
      </c>
      <c r="H2877" s="26">
        <f>ROUND((F2877/4*5.5+F2877*2.7+F2877/4*10*1)*2,0)*C2877</f>
        <v>982207904</v>
      </c>
      <c r="I2877" s="26">
        <f t="shared" si="133"/>
        <v>893154312</v>
      </c>
      <c r="J2877" s="26"/>
      <c r="K2877" s="35">
        <f>MAX(G2877-MAX(G$5:G2876),0)</f>
        <v>8505</v>
      </c>
      <c r="L2877" s="35">
        <f>MAX(G$5:G2877)</f>
        <v>8490060</v>
      </c>
      <c r="M2877" s="3">
        <v>0.8</v>
      </c>
      <c r="N2877" s="38">
        <f>INT(B2877*0.2)</f>
        <v>30872948</v>
      </c>
      <c r="O2877" s="38">
        <f t="shared" si="134"/>
        <v>3537525</v>
      </c>
      <c r="P2877">
        <f>INT(L2877*2.5)</f>
        <v>21225150</v>
      </c>
      <c r="Q2877">
        <f>INT(L2877/4)</f>
        <v>2122515</v>
      </c>
      <c r="W2877" s="4" t="s">
        <v>8399</v>
      </c>
      <c r="X2877">
        <v>3</v>
      </c>
      <c r="Y2877">
        <f>IF(MOD(X2877,9)=0,N2877,IF(MOD(X2877,6)=0,N2877,IF(MOD(X2877,3)=0,N2877)))</f>
        <v>30872948</v>
      </c>
      <c r="Z2877">
        <f>IF(MOD(X2877,9)=0,O2877,IF(MOD(X2877,6)=0,O2877,IF(MOD(X2877,3)=0,O2877)))</f>
        <v>3537525</v>
      </c>
    </row>
    <row r="2878" spans="1:26">
      <c r="A2878" s="4" t="s">
        <v>2953</v>
      </c>
      <c r="B2878" s="3">
        <f>主线辅助!B2874</f>
        <v>154435305</v>
      </c>
      <c r="C2878" s="3">
        <v>8</v>
      </c>
      <c r="D2878" s="3">
        <v>120</v>
      </c>
      <c r="E2878" s="3">
        <v>3</v>
      </c>
      <c r="F2878" s="25">
        <f t="shared" si="132"/>
        <v>9340845</v>
      </c>
      <c r="G2878" s="25">
        <v>8493941</v>
      </c>
      <c r="H2878" s="26">
        <f>ROUND((F2878/4*5.5+F2878*2.7+F2878/4*10*1)*2,0)*C2878</f>
        <v>982656896</v>
      </c>
      <c r="I2878" s="26">
        <f t="shared" si="133"/>
        <v>893562592</v>
      </c>
      <c r="J2878" s="26"/>
      <c r="K2878" s="35">
        <f>MAX(G2878-MAX(G$5:G2877),0)</f>
        <v>3881</v>
      </c>
      <c r="L2878" s="35">
        <f>MAX(G$5:G2878)</f>
        <v>8493941</v>
      </c>
      <c r="M2878" s="3">
        <v>0.8</v>
      </c>
      <c r="N2878" s="38">
        <f>INT(B2878*0.2)</f>
        <v>30887061</v>
      </c>
      <c r="O2878" s="38">
        <f t="shared" si="134"/>
        <v>3539141</v>
      </c>
      <c r="P2878">
        <f>INT(L2878*2.5)</f>
        <v>21234852</v>
      </c>
      <c r="Q2878">
        <f>INT(L2878/4)</f>
        <v>2123485</v>
      </c>
      <c r="W2878" s="4" t="s">
        <v>8399</v>
      </c>
      <c r="X2878">
        <v>4</v>
      </c>
      <c r="Y2878" t="b">
        <f>IF(MOD(X2878,9)=0,N2878,IF(MOD(X2878,6)=0,N2878,IF(MOD(X2878,3)=0,N2878)))</f>
        <v>0</v>
      </c>
      <c r="Z2878" t="b">
        <f>IF(MOD(X2878,9)=0,O2878,IF(MOD(X2878,6)=0,O2878,IF(MOD(X2878,3)=0,O2878)))</f>
        <v>0</v>
      </c>
    </row>
    <row r="2879" spans="1:26">
      <c r="A2879" s="4" t="s">
        <v>2954</v>
      </c>
      <c r="B2879" s="3">
        <f>主线辅助!B2875</f>
        <v>154505873</v>
      </c>
      <c r="C2879" s="3">
        <v>8</v>
      </c>
      <c r="D2879" s="3">
        <v>120</v>
      </c>
      <c r="E2879" s="3">
        <v>3</v>
      </c>
      <c r="F2879" s="25">
        <f t="shared" si="132"/>
        <v>9345113</v>
      </c>
      <c r="G2879" s="25">
        <v>8497822</v>
      </c>
      <c r="H2879" s="26">
        <f>ROUND((F2879/4*5.5+F2879*2.7+F2879/4*10*1)*2,0)*C2879</f>
        <v>983105888</v>
      </c>
      <c r="I2879" s="26">
        <f t="shared" si="133"/>
        <v>893970872</v>
      </c>
      <c r="J2879" s="26"/>
      <c r="K2879" s="35">
        <f>MAX(G2879-MAX(G$5:G2878),0)</f>
        <v>3881</v>
      </c>
      <c r="L2879" s="35">
        <f>MAX(G$5:G2879)</f>
        <v>8497822</v>
      </c>
      <c r="M2879" s="3">
        <v>0.8</v>
      </c>
      <c r="N2879" s="38">
        <f>INT(B2879*0.2)</f>
        <v>30901174</v>
      </c>
      <c r="O2879" s="38">
        <f t="shared" si="134"/>
        <v>3540758</v>
      </c>
      <c r="P2879">
        <f>INT(L2879*2.5)</f>
        <v>21244555</v>
      </c>
      <c r="Q2879">
        <f>INT(L2879/4)</f>
        <v>2124455</v>
      </c>
      <c r="W2879" s="4" t="s">
        <v>8399</v>
      </c>
      <c r="X2879">
        <v>5</v>
      </c>
      <c r="Y2879" t="b">
        <f>IF(MOD(X2879,9)=0,N2879,IF(MOD(X2879,6)=0,N2879,IF(MOD(X2879,3)=0,N2879)))</f>
        <v>0</v>
      </c>
      <c r="Z2879" t="b">
        <f>IF(MOD(X2879,9)=0,O2879,IF(MOD(X2879,6)=0,O2879,IF(MOD(X2879,3)=0,O2879)))</f>
        <v>0</v>
      </c>
    </row>
    <row r="2880" spans="1:26">
      <c r="A2880" s="4" t="s">
        <v>2955</v>
      </c>
      <c r="B2880" s="3">
        <f>主线辅助!B2876</f>
        <v>154660732</v>
      </c>
      <c r="C2880" s="3">
        <v>8</v>
      </c>
      <c r="D2880" s="3">
        <v>120</v>
      </c>
      <c r="E2880" s="3">
        <v>3</v>
      </c>
      <c r="F2880" s="25">
        <f t="shared" si="132"/>
        <v>9354479</v>
      </c>
      <c r="G2880" s="25">
        <v>8506340</v>
      </c>
      <c r="H2880" s="26">
        <f>ROUND((F2880/4*5.5+F2880*2.7+F2880/4*10*1)*2,0)*C2880</f>
        <v>984091192</v>
      </c>
      <c r="I2880" s="26">
        <f t="shared" si="133"/>
        <v>894866968</v>
      </c>
      <c r="J2880" s="26"/>
      <c r="K2880" s="35">
        <f>MAX(G2880-MAX(G$5:G2879),0)</f>
        <v>8518</v>
      </c>
      <c r="L2880" s="35">
        <f>MAX(G$5:G2880)</f>
        <v>8506340</v>
      </c>
      <c r="M2880" s="3">
        <v>0.8</v>
      </c>
      <c r="N2880" s="38">
        <f>INT(B2880*0.2)</f>
        <v>30932146</v>
      </c>
      <c r="O2880" s="38">
        <f t="shared" si="134"/>
        <v>3544308</v>
      </c>
      <c r="P2880">
        <f>INT(L2880*2.5)</f>
        <v>21265850</v>
      </c>
      <c r="Q2880">
        <f>INT(L2880/4)</f>
        <v>2126585</v>
      </c>
      <c r="W2880" s="4" t="s">
        <v>8399</v>
      </c>
      <c r="X2880">
        <v>6</v>
      </c>
      <c r="Y2880">
        <f>IF(MOD(X2880,9)=0,N2880,IF(MOD(X2880,6)=0,N2880,IF(MOD(X2880,3)=0,N2880)))</f>
        <v>30932146</v>
      </c>
      <c r="Z2880">
        <f>IF(MOD(X2880,9)=0,O2880,IF(MOD(X2880,6)=0,O2880,IF(MOD(X2880,3)=0,O2880)))</f>
        <v>3544308</v>
      </c>
    </row>
    <row r="2881" spans="1:26">
      <c r="A2881" s="4" t="s">
        <v>2956</v>
      </c>
      <c r="B2881" s="3">
        <f>主线辅助!B2877</f>
        <v>154731365</v>
      </c>
      <c r="C2881" s="3">
        <v>8</v>
      </c>
      <c r="D2881" s="3">
        <v>120</v>
      </c>
      <c r="E2881" s="3">
        <v>3</v>
      </c>
      <c r="F2881" s="25">
        <f t="shared" si="132"/>
        <v>9358751</v>
      </c>
      <c r="G2881" s="25">
        <v>8510225</v>
      </c>
      <c r="H2881" s="26">
        <f>ROUND((F2881/4*5.5+F2881*2.7+F2881/4*10*1)*2,0)*C2881</f>
        <v>984540608</v>
      </c>
      <c r="I2881" s="26">
        <f t="shared" si="133"/>
        <v>895275672</v>
      </c>
      <c r="J2881" s="26"/>
      <c r="K2881" s="35">
        <f>MAX(G2881-MAX(G$5:G2880),0)</f>
        <v>3885</v>
      </c>
      <c r="L2881" s="35">
        <f>MAX(G$5:G2881)</f>
        <v>8510225</v>
      </c>
      <c r="M2881" s="3">
        <v>0.8</v>
      </c>
      <c r="N2881" s="38">
        <f>INT(B2881*0.2)</f>
        <v>30946273</v>
      </c>
      <c r="O2881" s="38">
        <f t="shared" si="134"/>
        <v>3545926</v>
      </c>
      <c r="P2881">
        <f>INT(L2881*2.5)</f>
        <v>21275562</v>
      </c>
      <c r="Q2881">
        <f>INT(L2881/4)</f>
        <v>2127556</v>
      </c>
      <c r="W2881" s="4" t="s">
        <v>8399</v>
      </c>
      <c r="X2881">
        <v>7</v>
      </c>
      <c r="Y2881" t="b">
        <f>IF(MOD(X2881,9)=0,N2881,IF(MOD(X2881,6)=0,N2881,IF(MOD(X2881,3)=0,N2881)))</f>
        <v>0</v>
      </c>
      <c r="Z2881" t="b">
        <f>IF(MOD(X2881,9)=0,O2881,IF(MOD(X2881,6)=0,O2881,IF(MOD(X2881,3)=0,O2881)))</f>
        <v>0</v>
      </c>
    </row>
    <row r="2882" spans="1:26">
      <c r="A2882" s="4" t="s">
        <v>2957</v>
      </c>
      <c r="B2882" s="3">
        <f>主线辅助!B2878</f>
        <v>154802001</v>
      </c>
      <c r="C2882" s="3">
        <v>8</v>
      </c>
      <c r="D2882" s="3">
        <v>120</v>
      </c>
      <c r="E2882" s="3">
        <v>3</v>
      </c>
      <c r="F2882" s="25">
        <f t="shared" si="132"/>
        <v>9363024</v>
      </c>
      <c r="G2882" s="25">
        <v>8514110</v>
      </c>
      <c r="H2882" s="26">
        <f>ROUND((F2882/4*5.5+F2882*2.7+F2882/4*10*1)*2,0)*C2882</f>
        <v>984990128</v>
      </c>
      <c r="I2882" s="26">
        <f t="shared" si="133"/>
        <v>895684376</v>
      </c>
      <c r="J2882" s="26"/>
      <c r="K2882" s="35">
        <f>MAX(G2882-MAX(G$5:G2881),0)</f>
        <v>3885</v>
      </c>
      <c r="L2882" s="35">
        <f>MAX(G$5:G2882)</f>
        <v>8514110</v>
      </c>
      <c r="M2882" s="3">
        <v>0.8</v>
      </c>
      <c r="N2882" s="38">
        <f>INT(B2882*0.2)</f>
        <v>30960400</v>
      </c>
      <c r="O2882" s="38">
        <f t="shared" si="134"/>
        <v>3547545</v>
      </c>
      <c r="P2882">
        <f>INT(L2882*2.5)</f>
        <v>21285275</v>
      </c>
      <c r="Q2882">
        <f>INT(L2882/4)</f>
        <v>2128527</v>
      </c>
      <c r="W2882" s="4" t="s">
        <v>8399</v>
      </c>
      <c r="X2882">
        <v>8</v>
      </c>
      <c r="Y2882" t="b">
        <f>IF(MOD(X2882,9)=0,N2882,IF(MOD(X2882,6)=0,N2882,IF(MOD(X2882,3)=0,N2882)))</f>
        <v>0</v>
      </c>
      <c r="Z2882" t="b">
        <f>IF(MOD(X2882,9)=0,O2882,IF(MOD(X2882,6)=0,O2882,IF(MOD(X2882,3)=0,O2882)))</f>
        <v>0</v>
      </c>
    </row>
    <row r="2883" spans="1:26">
      <c r="A2883" s="4" t="s">
        <v>2958</v>
      </c>
      <c r="B2883" s="3">
        <f>主线辅助!B2879</f>
        <v>154957086</v>
      </c>
      <c r="C2883" s="3">
        <v>8</v>
      </c>
      <c r="D2883" s="3">
        <v>120</v>
      </c>
      <c r="E2883" s="3">
        <v>3</v>
      </c>
      <c r="F2883" s="25">
        <f t="shared" si="132"/>
        <v>9372404</v>
      </c>
      <c r="G2883" s="25">
        <v>8522639</v>
      </c>
      <c r="H2883" s="26">
        <f>ROUND((F2883/4*5.5+F2883*2.7+F2883/4*10*1)*2,0)*C2883</f>
        <v>985976904</v>
      </c>
      <c r="I2883" s="26">
        <f t="shared" si="133"/>
        <v>896581624</v>
      </c>
      <c r="J2883" s="26"/>
      <c r="K2883" s="35">
        <f>MAX(G2883-MAX(G$5:G2882),0)</f>
        <v>8529</v>
      </c>
      <c r="L2883" s="35">
        <f>MAX(G$5:G2883)</f>
        <v>8522639</v>
      </c>
      <c r="M2883" s="3">
        <v>0.8</v>
      </c>
      <c r="N2883" s="38">
        <f>INT(B2883*0.2)</f>
        <v>30991417</v>
      </c>
      <c r="O2883" s="38">
        <f t="shared" si="134"/>
        <v>3551098</v>
      </c>
      <c r="P2883">
        <f>INT(L2883*2.5)</f>
        <v>21306597</v>
      </c>
      <c r="Q2883">
        <f>INT(L2883/4)</f>
        <v>2130659</v>
      </c>
      <c r="W2883" s="4" t="s">
        <v>8399</v>
      </c>
      <c r="X2883">
        <v>9</v>
      </c>
      <c r="Y2883">
        <f>IF(MOD(X2883,9)=0,N2883,IF(MOD(X2883,6)=0,N2883,IF(MOD(X2883,3)=0,N2883)))</f>
        <v>30991417</v>
      </c>
      <c r="Z2883">
        <f>IF(MOD(X2883,9)=0,O2883,IF(MOD(X2883,6)=0,O2883,IF(MOD(X2883,3)=0,O2883)))</f>
        <v>3551098</v>
      </c>
    </row>
    <row r="2884" spans="1:26">
      <c r="A2884" s="4" t="s">
        <v>579</v>
      </c>
      <c r="B2884" s="3">
        <f>主线辅助!B2880</f>
        <v>155027791</v>
      </c>
      <c r="C2884" s="3">
        <v>8</v>
      </c>
      <c r="D2884" s="3">
        <v>120</v>
      </c>
      <c r="E2884" s="3">
        <v>3</v>
      </c>
      <c r="F2884" s="25">
        <f t="shared" si="132"/>
        <v>9376680</v>
      </c>
      <c r="G2884" s="25">
        <v>8526528</v>
      </c>
      <c r="H2884" s="26">
        <f>ROUND((F2884/4*5.5+F2884*2.7+F2884/4*10*1)*2,0)*C2884</f>
        <v>986426736</v>
      </c>
      <c r="I2884" s="26">
        <f t="shared" si="133"/>
        <v>896990744</v>
      </c>
      <c r="J2884" s="26"/>
      <c r="K2884" s="35">
        <f>MAX(G2884-MAX(G$5:G2883),0)</f>
        <v>3889</v>
      </c>
      <c r="L2884" s="35">
        <f>MAX(G$5:G2884)</f>
        <v>8526528</v>
      </c>
      <c r="M2884" s="3">
        <v>0.8</v>
      </c>
      <c r="N2884" s="38">
        <f>INT(B2884*0.2)</f>
        <v>31005558</v>
      </c>
      <c r="O2884" s="38">
        <f t="shared" si="134"/>
        <v>3552720</v>
      </c>
      <c r="P2884">
        <f>INT(L2884*2.5)</f>
        <v>21316320</v>
      </c>
      <c r="Q2884">
        <f>INT(L2884/4)</f>
        <v>2131632</v>
      </c>
      <c r="W2884" s="4" t="s">
        <v>8399</v>
      </c>
      <c r="X2884">
        <v>10</v>
      </c>
      <c r="Y2884" t="b">
        <f>IF(MOD(X2884,9)=0,N2884,IF(MOD(X2884,6)=0,N2884,IF(MOD(X2884,3)=0,N2884)))</f>
        <v>0</v>
      </c>
      <c r="Z2884" t="b">
        <f>IF(MOD(X2884,9)=0,O2884,IF(MOD(X2884,6)=0,O2884,IF(MOD(X2884,3)=0,O2884)))</f>
        <v>0</v>
      </c>
    </row>
    <row r="2885" spans="1:26">
      <c r="A2885" s="4" t="s">
        <v>2959</v>
      </c>
      <c r="B2885" s="3">
        <f>主线辅助!B2881</f>
        <v>155495854</v>
      </c>
      <c r="C2885" s="3">
        <v>8</v>
      </c>
      <c r="D2885" s="3">
        <v>120</v>
      </c>
      <c r="E2885" s="3">
        <v>3</v>
      </c>
      <c r="F2885" s="25">
        <f t="shared" si="132"/>
        <v>9404991</v>
      </c>
      <c r="G2885" s="25">
        <v>8552271</v>
      </c>
      <c r="H2885" s="26">
        <f>ROUND((F2885/4*5.5+F2885*2.7+F2885/4*10*1)*2,0)*C2885</f>
        <v>989405056</v>
      </c>
      <c r="I2885" s="26">
        <f t="shared" si="133"/>
        <v>899698912</v>
      </c>
      <c r="J2885" s="26"/>
      <c r="K2885" s="35">
        <f>MAX(G2885-MAX(G$5:G2884),0)</f>
        <v>25743</v>
      </c>
      <c r="L2885" s="35">
        <f>MAX(G$5:G2885)</f>
        <v>8552271</v>
      </c>
      <c r="M2885" s="3">
        <v>0.8</v>
      </c>
      <c r="N2885" s="38">
        <f>INT(B2885*0.2)</f>
        <v>31099170</v>
      </c>
      <c r="O2885" s="38">
        <f t="shared" si="134"/>
        <v>3563445</v>
      </c>
      <c r="P2885">
        <f>INT(L2885*2.5)</f>
        <v>21380677</v>
      </c>
      <c r="Q2885">
        <f>INT(L2885/4)</f>
        <v>2138067</v>
      </c>
      <c r="W2885" s="4" t="s">
        <v>8400</v>
      </c>
      <c r="X2885">
        <v>1</v>
      </c>
      <c r="Y2885" t="b">
        <f>IF(MOD(X2885,9)=0,N2885,IF(MOD(X2885,6)=0,N2885,IF(MOD(X2885,3)=0,N2885)))</f>
        <v>0</v>
      </c>
      <c r="Z2885" t="b">
        <f>IF(MOD(X2885,9)=0,O2885,IF(MOD(X2885,6)=0,O2885,IF(MOD(X2885,3)=0,O2885)))</f>
        <v>0</v>
      </c>
    </row>
    <row r="2886" spans="1:26">
      <c r="A2886" s="4" t="s">
        <v>2960</v>
      </c>
      <c r="B2886" s="3">
        <f>主线辅助!B2882</f>
        <v>155566624</v>
      </c>
      <c r="C2886" s="3">
        <v>8</v>
      </c>
      <c r="D2886" s="3">
        <v>120</v>
      </c>
      <c r="E2886" s="3">
        <v>3</v>
      </c>
      <c r="F2886" s="25">
        <f t="shared" ref="F2886:F2949" si="135">INT(B2886/(5-1.9)/C2886/(D2886/2.7)*100/1.5)</f>
        <v>9409271</v>
      </c>
      <c r="G2886" s="25">
        <v>8556164</v>
      </c>
      <c r="H2886" s="26">
        <f>ROUND((F2886/4*5.5+F2886*2.7+F2886/4*10*1)*2,0)*C2886</f>
        <v>989855312</v>
      </c>
      <c r="I2886" s="26">
        <f t="shared" ref="I2886:I2949" si="136">ROUND((G2886/4*5.5+G2886*2.7+G2886/4*10*1)*2,0)*C2886</f>
        <v>900108456</v>
      </c>
      <c r="J2886" s="26"/>
      <c r="K2886" s="35">
        <f>MAX(G2886-MAX(G$5:G2885),0)</f>
        <v>3893</v>
      </c>
      <c r="L2886" s="35">
        <f>MAX(G$5:G2886)</f>
        <v>8556164</v>
      </c>
      <c r="M2886" s="3">
        <v>0.8</v>
      </c>
      <c r="N2886" s="38">
        <f>INT(B2886*0.2)</f>
        <v>31113324</v>
      </c>
      <c r="O2886" s="38">
        <f t="shared" ref="O2886:O2949" si="137">INT((P2886/15)+Q2886)</f>
        <v>3565068</v>
      </c>
      <c r="P2886">
        <f>INT(L2886*2.5)</f>
        <v>21390410</v>
      </c>
      <c r="Q2886">
        <f>INT(L2886/4)</f>
        <v>2139041</v>
      </c>
      <c r="W2886" s="4" t="s">
        <v>8400</v>
      </c>
      <c r="X2886">
        <v>2</v>
      </c>
      <c r="Y2886" t="b">
        <f>IF(MOD(X2886,9)=0,N2886,IF(MOD(X2886,6)=0,N2886,IF(MOD(X2886,3)=0,N2886)))</f>
        <v>0</v>
      </c>
      <c r="Z2886" t="b">
        <f>IF(MOD(X2886,9)=0,O2886,IF(MOD(X2886,6)=0,O2886,IF(MOD(X2886,3)=0,O2886)))</f>
        <v>0</v>
      </c>
    </row>
    <row r="2887" spans="1:26">
      <c r="A2887" s="4" t="s">
        <v>2961</v>
      </c>
      <c r="B2887" s="3">
        <f>主线辅助!B2883</f>
        <v>155722044</v>
      </c>
      <c r="C2887" s="3">
        <v>8</v>
      </c>
      <c r="D2887" s="3">
        <v>120</v>
      </c>
      <c r="E2887" s="3">
        <v>3</v>
      </c>
      <c r="F2887" s="25">
        <f t="shared" si="135"/>
        <v>9418672</v>
      </c>
      <c r="G2887" s="25">
        <v>8564712</v>
      </c>
      <c r="H2887" s="26">
        <f>ROUND((F2887/4*5.5+F2887*2.7+F2887/4*10*1)*2,0)*C2887</f>
        <v>990844296</v>
      </c>
      <c r="I2887" s="26">
        <f t="shared" si="136"/>
        <v>901007704</v>
      </c>
      <c r="J2887" s="26"/>
      <c r="K2887" s="35">
        <f>MAX(G2887-MAX(G$5:G2886),0)</f>
        <v>8548</v>
      </c>
      <c r="L2887" s="35">
        <f>MAX(G$5:G2887)</f>
        <v>8564712</v>
      </c>
      <c r="M2887" s="3">
        <v>0.8</v>
      </c>
      <c r="N2887" s="38">
        <f>INT(B2887*0.2)</f>
        <v>31144408</v>
      </c>
      <c r="O2887" s="38">
        <f t="shared" si="137"/>
        <v>3568630</v>
      </c>
      <c r="P2887">
        <f>INT(L2887*2.5)</f>
        <v>21411780</v>
      </c>
      <c r="Q2887">
        <f>INT(L2887/4)</f>
        <v>2141178</v>
      </c>
      <c r="W2887" s="4" t="s">
        <v>8400</v>
      </c>
      <c r="X2887">
        <v>3</v>
      </c>
      <c r="Y2887">
        <f>IF(MOD(X2887,9)=0,N2887,IF(MOD(X2887,6)=0,N2887,IF(MOD(X2887,3)=0,N2887)))</f>
        <v>31144408</v>
      </c>
      <c r="Z2887">
        <f>IF(MOD(X2887,9)=0,O2887,IF(MOD(X2887,6)=0,O2887,IF(MOD(X2887,3)=0,O2887)))</f>
        <v>3568630</v>
      </c>
    </row>
    <row r="2888" spans="1:26">
      <c r="A2888" s="4" t="s">
        <v>2962</v>
      </c>
      <c r="B2888" s="3">
        <f>主线辅助!B2884</f>
        <v>155792872</v>
      </c>
      <c r="C2888" s="3">
        <v>8</v>
      </c>
      <c r="D2888" s="3">
        <v>120</v>
      </c>
      <c r="E2888" s="3">
        <v>3</v>
      </c>
      <c r="F2888" s="25">
        <f t="shared" si="135"/>
        <v>9422955</v>
      </c>
      <c r="G2888" s="25">
        <v>8568607</v>
      </c>
      <c r="H2888" s="26">
        <f>ROUND((F2888/4*5.5+F2888*2.7+F2888/4*10*1)*2,0)*C2888</f>
        <v>991294864</v>
      </c>
      <c r="I2888" s="26">
        <f t="shared" si="136"/>
        <v>901417456</v>
      </c>
      <c r="J2888" s="26"/>
      <c r="K2888" s="35">
        <f>MAX(G2888-MAX(G$5:G2887),0)</f>
        <v>3895</v>
      </c>
      <c r="L2888" s="35">
        <f>MAX(G$5:G2888)</f>
        <v>8568607</v>
      </c>
      <c r="M2888" s="3">
        <v>0.8</v>
      </c>
      <c r="N2888" s="38">
        <f>INT(B2888*0.2)</f>
        <v>31158574</v>
      </c>
      <c r="O2888" s="38">
        <f t="shared" si="137"/>
        <v>3570252</v>
      </c>
      <c r="P2888">
        <f>INT(L2888*2.5)</f>
        <v>21421517</v>
      </c>
      <c r="Q2888">
        <f>INT(L2888/4)</f>
        <v>2142151</v>
      </c>
      <c r="W2888" s="4" t="s">
        <v>8400</v>
      </c>
      <c r="X2888">
        <v>4</v>
      </c>
      <c r="Y2888" t="b">
        <f>IF(MOD(X2888,9)=0,N2888,IF(MOD(X2888,6)=0,N2888,IF(MOD(X2888,3)=0,N2888)))</f>
        <v>0</v>
      </c>
      <c r="Z2888" t="b">
        <f>IF(MOD(X2888,9)=0,O2888,IF(MOD(X2888,6)=0,O2888,IF(MOD(X2888,3)=0,O2888)))</f>
        <v>0</v>
      </c>
    </row>
    <row r="2889" spans="1:26">
      <c r="A2889" s="4" t="s">
        <v>2963</v>
      </c>
      <c r="B2889" s="3">
        <f>主线辅助!B2885</f>
        <v>155863711</v>
      </c>
      <c r="C2889" s="3">
        <v>8</v>
      </c>
      <c r="D2889" s="3">
        <v>120</v>
      </c>
      <c r="E2889" s="3">
        <v>3</v>
      </c>
      <c r="F2889" s="25">
        <f t="shared" si="135"/>
        <v>9427240</v>
      </c>
      <c r="G2889" s="25">
        <v>8572504</v>
      </c>
      <c r="H2889" s="26">
        <f>ROUND((F2889/4*5.5+F2889*2.7+F2889/4*10*1)*2,0)*C2889</f>
        <v>991745648</v>
      </c>
      <c r="I2889" s="26">
        <f t="shared" si="136"/>
        <v>901827424</v>
      </c>
      <c r="J2889" s="26"/>
      <c r="K2889" s="35">
        <f>MAX(G2889-MAX(G$5:G2888),0)</f>
        <v>3897</v>
      </c>
      <c r="L2889" s="35">
        <f>MAX(G$5:G2889)</f>
        <v>8572504</v>
      </c>
      <c r="M2889" s="3">
        <v>0.8</v>
      </c>
      <c r="N2889" s="38">
        <f>INT(B2889*0.2)</f>
        <v>31172742</v>
      </c>
      <c r="O2889" s="38">
        <f t="shared" si="137"/>
        <v>3571876</v>
      </c>
      <c r="P2889">
        <f>INT(L2889*2.5)</f>
        <v>21431260</v>
      </c>
      <c r="Q2889">
        <f>INT(L2889/4)</f>
        <v>2143126</v>
      </c>
      <c r="W2889" s="4" t="s">
        <v>8400</v>
      </c>
      <c r="X2889">
        <v>5</v>
      </c>
      <c r="Y2889" t="b">
        <f>IF(MOD(X2889,9)=0,N2889,IF(MOD(X2889,6)=0,N2889,IF(MOD(X2889,3)=0,N2889)))</f>
        <v>0</v>
      </c>
      <c r="Z2889" t="b">
        <f>IF(MOD(X2889,9)=0,O2889,IF(MOD(X2889,6)=0,O2889,IF(MOD(X2889,3)=0,O2889)))</f>
        <v>0</v>
      </c>
    </row>
    <row r="2890" spans="1:26">
      <c r="A2890" s="4" t="s">
        <v>2964</v>
      </c>
      <c r="B2890" s="3">
        <f>主线辅助!B2886</f>
        <v>156019353</v>
      </c>
      <c r="C2890" s="3">
        <v>8</v>
      </c>
      <c r="D2890" s="3">
        <v>120</v>
      </c>
      <c r="E2890" s="3">
        <v>3</v>
      </c>
      <c r="F2890" s="25">
        <f t="shared" si="135"/>
        <v>9436654</v>
      </c>
      <c r="G2890" s="25">
        <v>8581064</v>
      </c>
      <c r="H2890" s="26">
        <f>ROUND((F2890/4*5.5+F2890*2.7+F2890/4*10*1)*2,0)*C2890</f>
        <v>992736000</v>
      </c>
      <c r="I2890" s="26">
        <f t="shared" si="136"/>
        <v>902727936</v>
      </c>
      <c r="J2890" s="26"/>
      <c r="K2890" s="35">
        <f>MAX(G2890-MAX(G$5:G2889),0)</f>
        <v>8560</v>
      </c>
      <c r="L2890" s="35">
        <f>MAX(G$5:G2890)</f>
        <v>8581064</v>
      </c>
      <c r="M2890" s="3">
        <v>0.8</v>
      </c>
      <c r="N2890" s="38">
        <f>INT(B2890*0.2)</f>
        <v>31203870</v>
      </c>
      <c r="O2890" s="38">
        <f t="shared" si="137"/>
        <v>3575443</v>
      </c>
      <c r="P2890">
        <f>INT(L2890*2.5)</f>
        <v>21452660</v>
      </c>
      <c r="Q2890">
        <f>INT(L2890/4)</f>
        <v>2145266</v>
      </c>
      <c r="W2890" s="4" t="s">
        <v>8400</v>
      </c>
      <c r="X2890">
        <v>6</v>
      </c>
      <c r="Y2890">
        <f>IF(MOD(X2890,9)=0,N2890,IF(MOD(X2890,6)=0,N2890,IF(MOD(X2890,3)=0,N2890)))</f>
        <v>31203870</v>
      </c>
      <c r="Z2890">
        <f>IF(MOD(X2890,9)=0,O2890,IF(MOD(X2890,6)=0,O2890,IF(MOD(X2890,3)=0,O2890)))</f>
        <v>3575443</v>
      </c>
    </row>
    <row r="2891" spans="1:26">
      <c r="A2891" s="4" t="s">
        <v>2965</v>
      </c>
      <c r="B2891" s="3">
        <f>主线辅助!B2887</f>
        <v>156090250</v>
      </c>
      <c r="C2891" s="3">
        <v>8</v>
      </c>
      <c r="D2891" s="3">
        <v>120</v>
      </c>
      <c r="E2891" s="3">
        <v>3</v>
      </c>
      <c r="F2891" s="25">
        <f t="shared" si="135"/>
        <v>9440942</v>
      </c>
      <c r="G2891" s="25">
        <v>8584963</v>
      </c>
      <c r="H2891" s="26">
        <f>ROUND((F2891/4*5.5+F2891*2.7+F2891/4*10*1)*2,0)*C2891</f>
        <v>993187096</v>
      </c>
      <c r="I2891" s="26">
        <f t="shared" si="136"/>
        <v>903138104</v>
      </c>
      <c r="J2891" s="26"/>
      <c r="K2891" s="35">
        <f>MAX(G2891-MAX(G$5:G2890),0)</f>
        <v>3899</v>
      </c>
      <c r="L2891" s="35">
        <f>MAX(G$5:G2891)</f>
        <v>8584963</v>
      </c>
      <c r="M2891" s="3">
        <v>0.8</v>
      </c>
      <c r="N2891" s="38">
        <f>INT(B2891*0.2)</f>
        <v>31218050</v>
      </c>
      <c r="O2891" s="38">
        <f t="shared" si="137"/>
        <v>3577067</v>
      </c>
      <c r="P2891">
        <f>INT(L2891*2.5)</f>
        <v>21462407</v>
      </c>
      <c r="Q2891">
        <f>INT(L2891/4)</f>
        <v>2146240</v>
      </c>
      <c r="W2891" s="4" t="s">
        <v>8400</v>
      </c>
      <c r="X2891">
        <v>7</v>
      </c>
      <c r="Y2891" t="b">
        <f>IF(MOD(X2891,9)=0,N2891,IF(MOD(X2891,6)=0,N2891,IF(MOD(X2891,3)=0,N2891)))</f>
        <v>0</v>
      </c>
      <c r="Z2891" t="b">
        <f>IF(MOD(X2891,9)=0,O2891,IF(MOD(X2891,6)=0,O2891,IF(MOD(X2891,3)=0,O2891)))</f>
        <v>0</v>
      </c>
    </row>
    <row r="2892" spans="1:26">
      <c r="A2892" s="4" t="s">
        <v>2966</v>
      </c>
      <c r="B2892" s="3">
        <f>主线辅助!B2888</f>
        <v>156161154</v>
      </c>
      <c r="C2892" s="3">
        <v>8</v>
      </c>
      <c r="D2892" s="3">
        <v>120</v>
      </c>
      <c r="E2892" s="3">
        <v>3</v>
      </c>
      <c r="F2892" s="25">
        <f t="shared" si="135"/>
        <v>9445231</v>
      </c>
      <c r="G2892" s="25">
        <v>8588863</v>
      </c>
      <c r="H2892" s="26">
        <f>ROUND((F2892/4*5.5+F2892*2.7+F2892/4*10*1)*2,0)*C2892</f>
        <v>993638304</v>
      </c>
      <c r="I2892" s="26">
        <f t="shared" si="136"/>
        <v>903548384</v>
      </c>
      <c r="J2892" s="26"/>
      <c r="K2892" s="35">
        <f>MAX(G2892-MAX(G$5:G2891),0)</f>
        <v>3900</v>
      </c>
      <c r="L2892" s="35">
        <f>MAX(G$5:G2892)</f>
        <v>8588863</v>
      </c>
      <c r="M2892" s="3">
        <v>0.8</v>
      </c>
      <c r="N2892" s="38">
        <f>INT(B2892*0.2)</f>
        <v>31232230</v>
      </c>
      <c r="O2892" s="38">
        <f t="shared" si="137"/>
        <v>3578692</v>
      </c>
      <c r="P2892">
        <f>INT(L2892*2.5)</f>
        <v>21472157</v>
      </c>
      <c r="Q2892">
        <f>INT(L2892/4)</f>
        <v>2147215</v>
      </c>
      <c r="W2892" s="4" t="s">
        <v>8400</v>
      </c>
      <c r="X2892">
        <v>8</v>
      </c>
      <c r="Y2892" t="b">
        <f>IF(MOD(X2892,9)=0,N2892,IF(MOD(X2892,6)=0,N2892,IF(MOD(X2892,3)=0,N2892)))</f>
        <v>0</v>
      </c>
      <c r="Z2892" t="b">
        <f>IF(MOD(X2892,9)=0,O2892,IF(MOD(X2892,6)=0,O2892,IF(MOD(X2892,3)=0,O2892)))</f>
        <v>0</v>
      </c>
    </row>
    <row r="2893" spans="1:26">
      <c r="A2893" s="4" t="s">
        <v>2967</v>
      </c>
      <c r="B2893" s="3">
        <f>主线辅助!B2889</f>
        <v>156317019</v>
      </c>
      <c r="C2893" s="3">
        <v>8</v>
      </c>
      <c r="D2893" s="3">
        <v>120</v>
      </c>
      <c r="E2893" s="3">
        <v>3</v>
      </c>
      <c r="F2893" s="25">
        <f t="shared" si="135"/>
        <v>9454658</v>
      </c>
      <c r="G2893" s="25">
        <v>8597435</v>
      </c>
      <c r="H2893" s="26">
        <f>ROUND((F2893/4*5.5+F2893*2.7+F2893/4*10*1)*2,0)*C2893</f>
        <v>994630024</v>
      </c>
      <c r="I2893" s="26">
        <f t="shared" si="136"/>
        <v>904450160</v>
      </c>
      <c r="J2893" s="26"/>
      <c r="K2893" s="35">
        <f>MAX(G2893-MAX(G$5:G2892),0)</f>
        <v>8572</v>
      </c>
      <c r="L2893" s="35">
        <f>MAX(G$5:G2893)</f>
        <v>8597435</v>
      </c>
      <c r="M2893" s="3">
        <v>0.8</v>
      </c>
      <c r="N2893" s="38">
        <f>INT(B2893*0.2)</f>
        <v>31263403</v>
      </c>
      <c r="O2893" s="38">
        <f t="shared" si="137"/>
        <v>3582263</v>
      </c>
      <c r="P2893">
        <f>INT(L2893*2.5)</f>
        <v>21493587</v>
      </c>
      <c r="Q2893">
        <f>INT(L2893/4)</f>
        <v>2149358</v>
      </c>
      <c r="W2893" s="4" t="s">
        <v>8400</v>
      </c>
      <c r="X2893">
        <v>9</v>
      </c>
      <c r="Y2893">
        <f>IF(MOD(X2893,9)=0,N2893,IF(MOD(X2893,6)=0,N2893,IF(MOD(X2893,3)=0,N2893)))</f>
        <v>31263403</v>
      </c>
      <c r="Z2893">
        <f>IF(MOD(X2893,9)=0,O2893,IF(MOD(X2893,6)=0,O2893,IF(MOD(X2893,3)=0,O2893)))</f>
        <v>3582263</v>
      </c>
    </row>
    <row r="2894" spans="1:26">
      <c r="A2894" s="4" t="s">
        <v>581</v>
      </c>
      <c r="B2894" s="3">
        <f>主线辅助!B2890</f>
        <v>156387991</v>
      </c>
      <c r="C2894" s="3">
        <v>8</v>
      </c>
      <c r="D2894" s="3">
        <v>120</v>
      </c>
      <c r="E2894" s="3">
        <v>3</v>
      </c>
      <c r="F2894" s="25">
        <f t="shared" si="135"/>
        <v>9458951</v>
      </c>
      <c r="G2894" s="25">
        <v>8601339</v>
      </c>
      <c r="H2894" s="26">
        <f>ROUND((F2894/4*5.5+F2894*2.7+F2894/4*10*1)*2,0)*C2894</f>
        <v>995081648</v>
      </c>
      <c r="I2894" s="26">
        <f t="shared" si="136"/>
        <v>904860864</v>
      </c>
      <c r="J2894" s="26"/>
      <c r="K2894" s="35">
        <f>MAX(G2894-MAX(G$5:G2893),0)</f>
        <v>3904</v>
      </c>
      <c r="L2894" s="35">
        <f>MAX(G$5:G2894)</f>
        <v>8601339</v>
      </c>
      <c r="M2894" s="3">
        <v>0.8</v>
      </c>
      <c r="N2894" s="38">
        <f>INT(B2894*0.2)</f>
        <v>31277598</v>
      </c>
      <c r="O2894" s="38">
        <f t="shared" si="137"/>
        <v>3583890</v>
      </c>
      <c r="P2894">
        <f>INT(L2894*2.5)</f>
        <v>21503347</v>
      </c>
      <c r="Q2894">
        <f>INT(L2894/4)</f>
        <v>2150334</v>
      </c>
      <c r="W2894" s="4" t="s">
        <v>8400</v>
      </c>
      <c r="X2894">
        <v>10</v>
      </c>
      <c r="Y2894" t="b">
        <f>IF(MOD(X2894,9)=0,N2894,IF(MOD(X2894,6)=0,N2894,IF(MOD(X2894,3)=0,N2894)))</f>
        <v>0</v>
      </c>
      <c r="Z2894" t="b">
        <f>IF(MOD(X2894,9)=0,O2894,IF(MOD(X2894,6)=0,O2894,IF(MOD(X2894,3)=0,O2894)))</f>
        <v>0</v>
      </c>
    </row>
    <row r="2895" spans="1:26">
      <c r="A2895" s="4" t="s">
        <v>2968</v>
      </c>
      <c r="B2895" s="3">
        <f>主线辅助!B2891</f>
        <v>156858243</v>
      </c>
      <c r="C2895" s="3">
        <v>8</v>
      </c>
      <c r="D2895" s="3">
        <v>120</v>
      </c>
      <c r="E2895" s="3">
        <v>3</v>
      </c>
      <c r="F2895" s="25">
        <f t="shared" si="135"/>
        <v>9487393</v>
      </c>
      <c r="G2895" s="25">
        <v>8627203</v>
      </c>
      <c r="H2895" s="26">
        <f>ROUND((F2895/4*5.5+F2895*2.7+F2895/4*10*1)*2,0)*C2895</f>
        <v>998073744</v>
      </c>
      <c r="I2895" s="26">
        <f t="shared" si="136"/>
        <v>907581752</v>
      </c>
      <c r="J2895" s="26"/>
      <c r="K2895" s="35">
        <f>MAX(G2895-MAX(G$5:G2894),0)</f>
        <v>25864</v>
      </c>
      <c r="L2895" s="35">
        <f>MAX(G$5:G2895)</f>
        <v>8627203</v>
      </c>
      <c r="M2895" s="3">
        <v>0.8</v>
      </c>
      <c r="N2895" s="38">
        <f>INT(B2895*0.2)</f>
        <v>31371648</v>
      </c>
      <c r="O2895" s="38">
        <f t="shared" si="137"/>
        <v>3594667</v>
      </c>
      <c r="P2895">
        <f>INT(L2895*2.5)</f>
        <v>21568007</v>
      </c>
      <c r="Q2895">
        <f>INT(L2895/4)</f>
        <v>2156800</v>
      </c>
      <c r="W2895" s="4" t="s">
        <v>8401</v>
      </c>
      <c r="X2895">
        <v>1</v>
      </c>
      <c r="Y2895" t="b">
        <f>IF(MOD(X2895,9)=0,N2895,IF(MOD(X2895,6)=0,N2895,IF(MOD(X2895,3)=0,N2895)))</f>
        <v>0</v>
      </c>
      <c r="Z2895" t="b">
        <f>IF(MOD(X2895,9)=0,O2895,IF(MOD(X2895,6)=0,O2895,IF(MOD(X2895,3)=0,O2895)))</f>
        <v>0</v>
      </c>
    </row>
    <row r="2896" spans="1:26">
      <c r="A2896" s="4" t="s">
        <v>2969</v>
      </c>
      <c r="B2896" s="3">
        <f>主线辅助!B2892</f>
        <v>156929273</v>
      </c>
      <c r="C2896" s="3">
        <v>8</v>
      </c>
      <c r="D2896" s="3">
        <v>120</v>
      </c>
      <c r="E2896" s="3">
        <v>3</v>
      </c>
      <c r="F2896" s="25">
        <f t="shared" si="135"/>
        <v>9491689</v>
      </c>
      <c r="G2896" s="25">
        <v>8631109</v>
      </c>
      <c r="H2896" s="26">
        <f>ROUND((F2896/4*5.5+F2896*2.7+F2896/4*10*1)*2,0)*C2896</f>
        <v>998525680</v>
      </c>
      <c r="I2896" s="26">
        <f t="shared" si="136"/>
        <v>907992664</v>
      </c>
      <c r="J2896" s="26"/>
      <c r="K2896" s="35">
        <f>MAX(G2896-MAX(G$5:G2895),0)</f>
        <v>3906</v>
      </c>
      <c r="L2896" s="35">
        <f>MAX(G$5:G2896)</f>
        <v>8631109</v>
      </c>
      <c r="M2896" s="3">
        <v>0.8</v>
      </c>
      <c r="N2896" s="38">
        <f>INT(B2896*0.2)</f>
        <v>31385854</v>
      </c>
      <c r="O2896" s="38">
        <f t="shared" si="137"/>
        <v>3596295</v>
      </c>
      <c r="P2896">
        <f>INT(L2896*2.5)</f>
        <v>21577772</v>
      </c>
      <c r="Q2896">
        <f>INT(L2896/4)</f>
        <v>2157777</v>
      </c>
      <c r="W2896" s="4" t="s">
        <v>8401</v>
      </c>
      <c r="X2896">
        <v>2</v>
      </c>
      <c r="Y2896" t="b">
        <f>IF(MOD(X2896,9)=0,N2896,IF(MOD(X2896,6)=0,N2896,IF(MOD(X2896,3)=0,N2896)))</f>
        <v>0</v>
      </c>
      <c r="Z2896" t="b">
        <f>IF(MOD(X2896,9)=0,O2896,IF(MOD(X2896,6)=0,O2896,IF(MOD(X2896,3)=0,O2896)))</f>
        <v>0</v>
      </c>
    </row>
    <row r="2897" spans="1:26">
      <c r="A2897" s="4" t="s">
        <v>2970</v>
      </c>
      <c r="B2897" s="3">
        <f>主线辅助!B2893</f>
        <v>157085470</v>
      </c>
      <c r="C2897" s="3">
        <v>8</v>
      </c>
      <c r="D2897" s="3">
        <v>120</v>
      </c>
      <c r="E2897" s="3">
        <v>3</v>
      </c>
      <c r="F2897" s="25">
        <f t="shared" si="135"/>
        <v>9501137</v>
      </c>
      <c r="G2897" s="25">
        <v>8639700</v>
      </c>
      <c r="H2897" s="26">
        <f>ROUND((F2897/4*5.5+F2897*2.7+F2897/4*10*1)*2,0)*C2897</f>
        <v>999519616</v>
      </c>
      <c r="I2897" s="26">
        <f t="shared" si="136"/>
        <v>908896440</v>
      </c>
      <c r="J2897" s="26"/>
      <c r="K2897" s="35">
        <f>MAX(G2897-MAX(G$5:G2896),0)</f>
        <v>8591</v>
      </c>
      <c r="L2897" s="35">
        <f>MAX(G$5:G2897)</f>
        <v>8639700</v>
      </c>
      <c r="M2897" s="3">
        <v>0.8</v>
      </c>
      <c r="N2897" s="38">
        <f>INT(B2897*0.2)</f>
        <v>31417094</v>
      </c>
      <c r="O2897" s="38">
        <f t="shared" si="137"/>
        <v>3599875</v>
      </c>
      <c r="P2897">
        <f>INT(L2897*2.5)</f>
        <v>21599250</v>
      </c>
      <c r="Q2897">
        <f>INT(L2897/4)</f>
        <v>2159925</v>
      </c>
      <c r="W2897" s="4" t="s">
        <v>8401</v>
      </c>
      <c r="X2897">
        <v>3</v>
      </c>
      <c r="Y2897">
        <f>IF(MOD(X2897,9)=0,N2897,IF(MOD(X2897,6)=0,N2897,IF(MOD(X2897,3)=0,N2897)))</f>
        <v>31417094</v>
      </c>
      <c r="Z2897">
        <f>IF(MOD(X2897,9)=0,O2897,IF(MOD(X2897,6)=0,O2897,IF(MOD(X2897,3)=0,O2897)))</f>
        <v>3599875</v>
      </c>
    </row>
    <row r="2898" spans="1:26">
      <c r="A2898" s="4" t="s">
        <v>2971</v>
      </c>
      <c r="B2898" s="3">
        <f>主线辅助!B2894</f>
        <v>157156569</v>
      </c>
      <c r="C2898" s="3">
        <v>8</v>
      </c>
      <c r="D2898" s="3">
        <v>120</v>
      </c>
      <c r="E2898" s="3">
        <v>3</v>
      </c>
      <c r="F2898" s="25">
        <f t="shared" si="135"/>
        <v>9505437</v>
      </c>
      <c r="G2898" s="25">
        <v>8643611</v>
      </c>
      <c r="H2898" s="26">
        <f>ROUND((F2898/4*5.5+F2898*2.7+F2898/4*10*1)*2,0)*C2898</f>
        <v>999971976</v>
      </c>
      <c r="I2898" s="26">
        <f t="shared" si="136"/>
        <v>909307880</v>
      </c>
      <c r="J2898" s="26"/>
      <c r="K2898" s="35">
        <f>MAX(G2898-MAX(G$5:G2897),0)</f>
        <v>3911</v>
      </c>
      <c r="L2898" s="35">
        <f>MAX(G$5:G2898)</f>
        <v>8643611</v>
      </c>
      <c r="M2898" s="3">
        <v>0.8</v>
      </c>
      <c r="N2898" s="38">
        <f>INT(B2898*0.2)</f>
        <v>31431313</v>
      </c>
      <c r="O2898" s="38">
        <f t="shared" si="137"/>
        <v>3601503</v>
      </c>
      <c r="P2898">
        <f>INT(L2898*2.5)</f>
        <v>21609027</v>
      </c>
      <c r="Q2898">
        <f>INT(L2898/4)</f>
        <v>2160902</v>
      </c>
      <c r="W2898" s="4" t="s">
        <v>8401</v>
      </c>
      <c r="X2898">
        <v>4</v>
      </c>
      <c r="Y2898" t="b">
        <f>IF(MOD(X2898,9)=0,N2898,IF(MOD(X2898,6)=0,N2898,IF(MOD(X2898,3)=0,N2898)))</f>
        <v>0</v>
      </c>
      <c r="Z2898" t="b">
        <f>IF(MOD(X2898,9)=0,O2898,IF(MOD(X2898,6)=0,O2898,IF(MOD(X2898,3)=0,O2898)))</f>
        <v>0</v>
      </c>
    </row>
    <row r="2899" spans="1:26">
      <c r="A2899" s="4" t="s">
        <v>2972</v>
      </c>
      <c r="B2899" s="3">
        <f>主线辅助!B2895</f>
        <v>157227675</v>
      </c>
      <c r="C2899" s="3">
        <v>8</v>
      </c>
      <c r="D2899" s="3">
        <v>120</v>
      </c>
      <c r="E2899" s="3">
        <v>3</v>
      </c>
      <c r="F2899" s="25">
        <f t="shared" si="135"/>
        <v>9509738</v>
      </c>
      <c r="G2899" s="25">
        <v>8647522</v>
      </c>
      <c r="H2899" s="26">
        <f>ROUND((F2899/4*5.5+F2899*2.7+F2899/4*10*1)*2,0)*C2899</f>
        <v>1000424440</v>
      </c>
      <c r="I2899" s="26">
        <f t="shared" si="136"/>
        <v>909719312</v>
      </c>
      <c r="J2899" s="26"/>
      <c r="K2899" s="35">
        <f>MAX(G2899-MAX(G$5:G2898),0)</f>
        <v>3911</v>
      </c>
      <c r="L2899" s="35">
        <f>MAX(G$5:G2899)</f>
        <v>8647522</v>
      </c>
      <c r="M2899" s="3">
        <v>0.8</v>
      </c>
      <c r="N2899" s="38">
        <f>INT(B2899*0.2)</f>
        <v>31445535</v>
      </c>
      <c r="O2899" s="38">
        <f t="shared" si="137"/>
        <v>3603133</v>
      </c>
      <c r="P2899">
        <f>INT(L2899*2.5)</f>
        <v>21618805</v>
      </c>
      <c r="Q2899">
        <f>INT(L2899/4)</f>
        <v>2161880</v>
      </c>
      <c r="W2899" s="4" t="s">
        <v>8401</v>
      </c>
      <c r="X2899">
        <v>5</v>
      </c>
      <c r="Y2899" t="b">
        <f>IF(MOD(X2899,9)=0,N2899,IF(MOD(X2899,6)=0,N2899,IF(MOD(X2899,3)=0,N2899)))</f>
        <v>0</v>
      </c>
      <c r="Z2899" t="b">
        <f>IF(MOD(X2899,9)=0,O2899,IF(MOD(X2899,6)=0,O2899,IF(MOD(X2899,3)=0,O2899)))</f>
        <v>0</v>
      </c>
    </row>
    <row r="2900" spans="1:26">
      <c r="A2900" s="4" t="s">
        <v>2973</v>
      </c>
      <c r="B2900" s="3">
        <f>主线辅助!B2896</f>
        <v>157384105</v>
      </c>
      <c r="C2900" s="3">
        <v>8</v>
      </c>
      <c r="D2900" s="3">
        <v>120</v>
      </c>
      <c r="E2900" s="3">
        <v>3</v>
      </c>
      <c r="F2900" s="25">
        <f t="shared" si="135"/>
        <v>9519199</v>
      </c>
      <c r="G2900" s="25">
        <v>8656125</v>
      </c>
      <c r="H2900" s="26">
        <f>ROUND((F2900/4*5.5+F2900*2.7+F2900/4*10*1)*2,0)*C2900</f>
        <v>1001419736</v>
      </c>
      <c r="I2900" s="26">
        <f t="shared" si="136"/>
        <v>910624352</v>
      </c>
      <c r="J2900" s="26"/>
      <c r="K2900" s="35">
        <f>MAX(G2900-MAX(G$5:G2899),0)</f>
        <v>8603</v>
      </c>
      <c r="L2900" s="35">
        <f>MAX(G$5:G2900)</f>
        <v>8656125</v>
      </c>
      <c r="M2900" s="3">
        <v>0.8</v>
      </c>
      <c r="N2900" s="38">
        <f>INT(B2900*0.2)</f>
        <v>31476821</v>
      </c>
      <c r="O2900" s="38">
        <f t="shared" si="137"/>
        <v>3606718</v>
      </c>
      <c r="P2900">
        <f>INT(L2900*2.5)</f>
        <v>21640312</v>
      </c>
      <c r="Q2900">
        <f>INT(L2900/4)</f>
        <v>2164031</v>
      </c>
      <c r="W2900" s="4" t="s">
        <v>8401</v>
      </c>
      <c r="X2900">
        <v>6</v>
      </c>
      <c r="Y2900">
        <f>IF(MOD(X2900,9)=0,N2900,IF(MOD(X2900,6)=0,N2900,IF(MOD(X2900,3)=0,N2900)))</f>
        <v>31476821</v>
      </c>
      <c r="Z2900">
        <f>IF(MOD(X2900,9)=0,O2900,IF(MOD(X2900,6)=0,O2900,IF(MOD(X2900,3)=0,O2900)))</f>
        <v>3606718</v>
      </c>
    </row>
    <row r="2901" spans="1:26">
      <c r="A2901" s="4" t="s">
        <v>2974</v>
      </c>
      <c r="B2901" s="3">
        <f>主线辅助!B2897</f>
        <v>157455283</v>
      </c>
      <c r="C2901" s="3">
        <v>8</v>
      </c>
      <c r="D2901" s="3">
        <v>120</v>
      </c>
      <c r="E2901" s="3">
        <v>3</v>
      </c>
      <c r="F2901" s="25">
        <f t="shared" si="135"/>
        <v>9523505</v>
      </c>
      <c r="G2901" s="25">
        <v>8660040</v>
      </c>
      <c r="H2901" s="26">
        <f>ROUND((F2901/4*5.5+F2901*2.7+F2901/4*10*1)*2,0)*C2901</f>
        <v>1001872728</v>
      </c>
      <c r="I2901" s="26">
        <f t="shared" si="136"/>
        <v>911036208</v>
      </c>
      <c r="J2901" s="26"/>
      <c r="K2901" s="35">
        <f>MAX(G2901-MAX(G$5:G2900),0)</f>
        <v>3915</v>
      </c>
      <c r="L2901" s="35">
        <f>MAX(G$5:G2901)</f>
        <v>8660040</v>
      </c>
      <c r="M2901" s="3">
        <v>0.8</v>
      </c>
      <c r="N2901" s="38">
        <f>INT(B2901*0.2)</f>
        <v>31491056</v>
      </c>
      <c r="O2901" s="38">
        <f t="shared" si="137"/>
        <v>3608350</v>
      </c>
      <c r="P2901">
        <f>INT(L2901*2.5)</f>
        <v>21650100</v>
      </c>
      <c r="Q2901">
        <f>INT(L2901/4)</f>
        <v>2165010</v>
      </c>
      <c r="W2901" s="4" t="s">
        <v>8401</v>
      </c>
      <c r="X2901">
        <v>7</v>
      </c>
      <c r="Y2901" t="b">
        <f>IF(MOD(X2901,9)=0,N2901,IF(MOD(X2901,6)=0,N2901,IF(MOD(X2901,3)=0,N2901)))</f>
        <v>0</v>
      </c>
      <c r="Z2901" t="b">
        <f>IF(MOD(X2901,9)=0,O2901,IF(MOD(X2901,6)=0,O2901,IF(MOD(X2901,3)=0,O2901)))</f>
        <v>0</v>
      </c>
    </row>
    <row r="2902" spans="1:26">
      <c r="A2902" s="4" t="s">
        <v>2975</v>
      </c>
      <c r="B2902" s="3">
        <f>主线辅助!B2898</f>
        <v>157526472</v>
      </c>
      <c r="C2902" s="3">
        <v>8</v>
      </c>
      <c r="D2902" s="3">
        <v>120</v>
      </c>
      <c r="E2902" s="3">
        <v>3</v>
      </c>
      <c r="F2902" s="25">
        <f t="shared" si="135"/>
        <v>9527810</v>
      </c>
      <c r="G2902" s="25">
        <v>8663955</v>
      </c>
      <c r="H2902" s="26">
        <f>ROUND((F2902/4*5.5+F2902*2.7+F2902/4*10*1)*2,0)*C2902</f>
        <v>1002325616</v>
      </c>
      <c r="I2902" s="26">
        <f t="shared" si="136"/>
        <v>911448064</v>
      </c>
      <c r="J2902" s="26"/>
      <c r="K2902" s="35">
        <f>MAX(G2902-MAX(G$5:G2901),0)</f>
        <v>3915</v>
      </c>
      <c r="L2902" s="35">
        <f>MAX(G$5:G2902)</f>
        <v>8663955</v>
      </c>
      <c r="M2902" s="3">
        <v>0.8</v>
      </c>
      <c r="N2902" s="38">
        <f>INT(B2902*0.2)</f>
        <v>31505294</v>
      </c>
      <c r="O2902" s="38">
        <f t="shared" si="137"/>
        <v>3609980</v>
      </c>
      <c r="P2902">
        <f>INT(L2902*2.5)</f>
        <v>21659887</v>
      </c>
      <c r="Q2902">
        <f>INT(L2902/4)</f>
        <v>2165988</v>
      </c>
      <c r="W2902" s="4" t="s">
        <v>8401</v>
      </c>
      <c r="X2902">
        <v>8</v>
      </c>
      <c r="Y2902" t="b">
        <f>IF(MOD(X2902,9)=0,N2902,IF(MOD(X2902,6)=0,N2902,IF(MOD(X2902,3)=0,N2902)))</f>
        <v>0</v>
      </c>
      <c r="Z2902" t="b">
        <f>IF(MOD(X2902,9)=0,O2902,IF(MOD(X2902,6)=0,O2902,IF(MOD(X2902,3)=0,O2902)))</f>
        <v>0</v>
      </c>
    </row>
    <row r="2903" spans="1:26">
      <c r="A2903" s="4" t="s">
        <v>2976</v>
      </c>
      <c r="B2903" s="3">
        <f>主线辅助!B2899</f>
        <v>157683135</v>
      </c>
      <c r="C2903" s="3">
        <v>8</v>
      </c>
      <c r="D2903" s="3">
        <v>120</v>
      </c>
      <c r="E2903" s="3">
        <v>3</v>
      </c>
      <c r="F2903" s="25">
        <f t="shared" si="135"/>
        <v>9537286</v>
      </c>
      <c r="G2903" s="25">
        <v>8672572</v>
      </c>
      <c r="H2903" s="26">
        <f>ROUND((F2903/4*5.5+F2903*2.7+F2903/4*10*1)*2,0)*C2903</f>
        <v>1003322488</v>
      </c>
      <c r="I2903" s="26">
        <f t="shared" si="136"/>
        <v>912354576</v>
      </c>
      <c r="J2903" s="26"/>
      <c r="K2903" s="35">
        <f>MAX(G2903-MAX(G$5:G2902),0)</f>
        <v>8617</v>
      </c>
      <c r="L2903" s="35">
        <f>MAX(G$5:G2903)</f>
        <v>8672572</v>
      </c>
      <c r="M2903" s="3">
        <v>0.8</v>
      </c>
      <c r="N2903" s="38">
        <f>INT(B2903*0.2)</f>
        <v>31536627</v>
      </c>
      <c r="O2903" s="38">
        <f t="shared" si="137"/>
        <v>3613571</v>
      </c>
      <c r="P2903">
        <f>INT(L2903*2.5)</f>
        <v>21681430</v>
      </c>
      <c r="Q2903">
        <f>INT(L2903/4)</f>
        <v>2168143</v>
      </c>
      <c r="W2903" s="4" t="s">
        <v>8401</v>
      </c>
      <c r="X2903">
        <v>9</v>
      </c>
      <c r="Y2903">
        <f>IF(MOD(X2903,9)=0,N2903,IF(MOD(X2903,6)=0,N2903,IF(MOD(X2903,3)=0,N2903)))</f>
        <v>31536627</v>
      </c>
      <c r="Z2903">
        <f>IF(MOD(X2903,9)=0,O2903,IF(MOD(X2903,6)=0,O2903,IF(MOD(X2903,3)=0,O2903)))</f>
        <v>3613571</v>
      </c>
    </row>
    <row r="2904" spans="1:26">
      <c r="A2904" s="4" t="s">
        <v>583</v>
      </c>
      <c r="B2904" s="3">
        <f>主线辅助!B2900</f>
        <v>157754392</v>
      </c>
      <c r="C2904" s="3">
        <v>8</v>
      </c>
      <c r="D2904" s="3">
        <v>120</v>
      </c>
      <c r="E2904" s="3">
        <v>3</v>
      </c>
      <c r="F2904" s="25">
        <f t="shared" si="135"/>
        <v>9541596</v>
      </c>
      <c r="G2904" s="25">
        <v>8676491</v>
      </c>
      <c r="H2904" s="26">
        <f>ROUND((F2904/4*5.5+F2904*2.7+F2904/4*10*1)*2,0)*C2904</f>
        <v>1003775896</v>
      </c>
      <c r="I2904" s="26">
        <f t="shared" si="136"/>
        <v>912766856</v>
      </c>
      <c r="J2904" s="26"/>
      <c r="K2904" s="35">
        <f>MAX(G2904-MAX(G$5:G2903),0)</f>
        <v>3919</v>
      </c>
      <c r="L2904" s="35">
        <f>MAX(G$5:G2904)</f>
        <v>8676491</v>
      </c>
      <c r="M2904" s="3">
        <v>0.8</v>
      </c>
      <c r="N2904" s="38">
        <f>INT(B2904*0.2)</f>
        <v>31550878</v>
      </c>
      <c r="O2904" s="38">
        <f t="shared" si="137"/>
        <v>3615203</v>
      </c>
      <c r="P2904">
        <f>INT(L2904*2.5)</f>
        <v>21691227</v>
      </c>
      <c r="Q2904">
        <f>INT(L2904/4)</f>
        <v>2169122</v>
      </c>
      <c r="W2904" s="4" t="s">
        <v>8401</v>
      </c>
      <c r="X2904">
        <v>10</v>
      </c>
      <c r="Y2904" t="b">
        <f>IF(MOD(X2904,9)=0,N2904,IF(MOD(X2904,6)=0,N2904,IF(MOD(X2904,3)=0,N2904)))</f>
        <v>0</v>
      </c>
      <c r="Z2904" t="b">
        <f>IF(MOD(X2904,9)=0,O2904,IF(MOD(X2904,6)=0,O2904,IF(MOD(X2904,3)=0,O2904)))</f>
        <v>0</v>
      </c>
    </row>
    <row r="2905" spans="1:26">
      <c r="A2905" s="4" t="s">
        <v>2977</v>
      </c>
      <c r="B2905" s="3">
        <f>主线辅助!B2901</f>
        <v>158226885</v>
      </c>
      <c r="C2905" s="3">
        <v>8</v>
      </c>
      <c r="D2905" s="3">
        <v>120</v>
      </c>
      <c r="E2905" s="3">
        <v>3</v>
      </c>
      <c r="F2905" s="25">
        <f t="shared" si="135"/>
        <v>9570174</v>
      </c>
      <c r="G2905" s="25">
        <v>8702478</v>
      </c>
      <c r="H2905" s="26">
        <f>ROUND((F2905/4*5.5+F2905*2.7+F2905/4*10*1)*2,0)*C2905</f>
        <v>1006782304</v>
      </c>
      <c r="I2905" s="26">
        <f t="shared" si="136"/>
        <v>915500688</v>
      </c>
      <c r="J2905" s="26"/>
      <c r="K2905" s="35">
        <f>MAX(G2905-MAX(G$5:G2904),0)</f>
        <v>25987</v>
      </c>
      <c r="L2905" s="35">
        <f>MAX(G$5:G2905)</f>
        <v>8702478</v>
      </c>
      <c r="M2905" s="3">
        <v>0.8</v>
      </c>
      <c r="N2905" s="38">
        <f>INT(B2905*0.2)</f>
        <v>31645377</v>
      </c>
      <c r="O2905" s="38">
        <f t="shared" si="137"/>
        <v>3626032</v>
      </c>
      <c r="P2905">
        <f>INT(L2905*2.5)</f>
        <v>21756195</v>
      </c>
      <c r="Q2905">
        <f>INT(L2905/4)</f>
        <v>2175619</v>
      </c>
      <c r="W2905" s="4" t="s">
        <v>8402</v>
      </c>
      <c r="X2905">
        <v>1</v>
      </c>
      <c r="Y2905" t="b">
        <f>IF(MOD(X2905,9)=0,N2905,IF(MOD(X2905,6)=0,N2905,IF(MOD(X2905,3)=0,N2905)))</f>
        <v>0</v>
      </c>
      <c r="Z2905" t="b">
        <f>IF(MOD(X2905,9)=0,O2905,IF(MOD(X2905,6)=0,O2905,IF(MOD(X2905,3)=0,O2905)))</f>
        <v>0</v>
      </c>
    </row>
    <row r="2906" spans="1:26">
      <c r="A2906" s="4" t="s">
        <v>2978</v>
      </c>
      <c r="B2906" s="3">
        <f>主线辅助!B2902</f>
        <v>158298211</v>
      </c>
      <c r="C2906" s="3">
        <v>8</v>
      </c>
      <c r="D2906" s="3">
        <v>120</v>
      </c>
      <c r="E2906" s="3">
        <v>3</v>
      </c>
      <c r="F2906" s="25">
        <f t="shared" si="135"/>
        <v>9574488</v>
      </c>
      <c r="G2906" s="25">
        <v>8706401</v>
      </c>
      <c r="H2906" s="26">
        <f>ROUND((F2906/4*5.5+F2906*2.7+F2906/4*10*1)*2,0)*C2906</f>
        <v>1007236136</v>
      </c>
      <c r="I2906" s="26">
        <f t="shared" si="136"/>
        <v>915913384</v>
      </c>
      <c r="J2906" s="26"/>
      <c r="K2906" s="35">
        <f>MAX(G2906-MAX(G$5:G2905),0)</f>
        <v>3923</v>
      </c>
      <c r="L2906" s="35">
        <f>MAX(G$5:G2906)</f>
        <v>8706401</v>
      </c>
      <c r="M2906" s="3">
        <v>0.8</v>
      </c>
      <c r="N2906" s="38">
        <f>INT(B2906*0.2)</f>
        <v>31659642</v>
      </c>
      <c r="O2906" s="38">
        <f t="shared" si="137"/>
        <v>3627666</v>
      </c>
      <c r="P2906">
        <f>INT(L2906*2.5)</f>
        <v>21766002</v>
      </c>
      <c r="Q2906">
        <f>INT(L2906/4)</f>
        <v>2176600</v>
      </c>
      <c r="W2906" s="4" t="s">
        <v>8402</v>
      </c>
      <c r="X2906">
        <v>2</v>
      </c>
      <c r="Y2906" t="b">
        <f>IF(MOD(X2906,9)=0,N2906,IF(MOD(X2906,6)=0,N2906,IF(MOD(X2906,3)=0,N2906)))</f>
        <v>0</v>
      </c>
      <c r="Z2906" t="b">
        <f>IF(MOD(X2906,9)=0,O2906,IF(MOD(X2906,6)=0,O2906,IF(MOD(X2906,3)=0,O2906)))</f>
        <v>0</v>
      </c>
    </row>
    <row r="2907" spans="1:26">
      <c r="A2907" s="4" t="s">
        <v>2979</v>
      </c>
      <c r="B2907" s="3">
        <f>主线辅助!B2903</f>
        <v>158455214</v>
      </c>
      <c r="C2907" s="3">
        <v>8</v>
      </c>
      <c r="D2907" s="3">
        <v>120</v>
      </c>
      <c r="E2907" s="3">
        <v>3</v>
      </c>
      <c r="F2907" s="25">
        <f t="shared" si="135"/>
        <v>9583984</v>
      </c>
      <c r="G2907" s="25">
        <v>8715036</v>
      </c>
      <c r="H2907" s="26">
        <f>ROUND((F2907/4*5.5+F2907*2.7+F2907/4*10*1)*2,0)*C2907</f>
        <v>1008235120</v>
      </c>
      <c r="I2907" s="26">
        <f t="shared" si="136"/>
        <v>916821784</v>
      </c>
      <c r="J2907" s="26"/>
      <c r="K2907" s="35">
        <f>MAX(G2907-MAX(G$5:G2906),0)</f>
        <v>8635</v>
      </c>
      <c r="L2907" s="35">
        <f>MAX(G$5:G2907)</f>
        <v>8715036</v>
      </c>
      <c r="M2907" s="3">
        <v>0.8</v>
      </c>
      <c r="N2907" s="38">
        <f>INT(B2907*0.2)</f>
        <v>31691042</v>
      </c>
      <c r="O2907" s="38">
        <f t="shared" si="137"/>
        <v>3631265</v>
      </c>
      <c r="P2907">
        <f>INT(L2907*2.5)</f>
        <v>21787590</v>
      </c>
      <c r="Q2907">
        <f>INT(L2907/4)</f>
        <v>2178759</v>
      </c>
      <c r="W2907" s="4" t="s">
        <v>8402</v>
      </c>
      <c r="X2907">
        <v>3</v>
      </c>
      <c r="Y2907">
        <f>IF(MOD(X2907,9)=0,N2907,IF(MOD(X2907,6)=0,N2907,IF(MOD(X2907,3)=0,N2907)))</f>
        <v>31691042</v>
      </c>
      <c r="Z2907">
        <f>IF(MOD(X2907,9)=0,O2907,IF(MOD(X2907,6)=0,O2907,IF(MOD(X2907,3)=0,O2907)))</f>
        <v>3631265</v>
      </c>
    </row>
    <row r="2908" spans="1:26">
      <c r="A2908" s="4" t="s">
        <v>2980</v>
      </c>
      <c r="B2908" s="3">
        <f>主线辅助!B2904</f>
        <v>158526605</v>
      </c>
      <c r="C2908" s="3">
        <v>8</v>
      </c>
      <c r="D2908" s="3">
        <v>120</v>
      </c>
      <c r="E2908" s="3">
        <v>3</v>
      </c>
      <c r="F2908" s="25">
        <f t="shared" si="135"/>
        <v>9588302</v>
      </c>
      <c r="G2908" s="25">
        <v>8718963</v>
      </c>
      <c r="H2908" s="26">
        <f>ROUND((F2908/4*5.5+F2908*2.7+F2908/4*10*1)*2,0)*C2908</f>
        <v>1008689368</v>
      </c>
      <c r="I2908" s="26">
        <f t="shared" si="136"/>
        <v>917234904</v>
      </c>
      <c r="J2908" s="26"/>
      <c r="K2908" s="35">
        <f>MAX(G2908-MAX(G$5:G2907),0)</f>
        <v>3927</v>
      </c>
      <c r="L2908" s="35">
        <f>MAX(G$5:G2908)</f>
        <v>8718963</v>
      </c>
      <c r="M2908" s="3">
        <v>0.8</v>
      </c>
      <c r="N2908" s="38">
        <f>INT(B2908*0.2)</f>
        <v>31705321</v>
      </c>
      <c r="O2908" s="38">
        <f t="shared" si="137"/>
        <v>3632900</v>
      </c>
      <c r="P2908">
        <f>INT(L2908*2.5)</f>
        <v>21797407</v>
      </c>
      <c r="Q2908">
        <f>INT(L2908/4)</f>
        <v>2179740</v>
      </c>
      <c r="W2908" s="4" t="s">
        <v>8402</v>
      </c>
      <c r="X2908">
        <v>4</v>
      </c>
      <c r="Y2908" t="b">
        <f>IF(MOD(X2908,9)=0,N2908,IF(MOD(X2908,6)=0,N2908,IF(MOD(X2908,3)=0,N2908)))</f>
        <v>0</v>
      </c>
      <c r="Z2908" t="b">
        <f>IF(MOD(X2908,9)=0,O2908,IF(MOD(X2908,6)=0,O2908,IF(MOD(X2908,3)=0,O2908)))</f>
        <v>0</v>
      </c>
    </row>
    <row r="2909" spans="1:26">
      <c r="A2909" s="4" t="s">
        <v>2981</v>
      </c>
      <c r="B2909" s="3">
        <f>主线辅助!B2905</f>
        <v>158598003</v>
      </c>
      <c r="C2909" s="3">
        <v>8</v>
      </c>
      <c r="D2909" s="3">
        <v>120</v>
      </c>
      <c r="E2909" s="3">
        <v>3</v>
      </c>
      <c r="F2909" s="25">
        <f t="shared" si="135"/>
        <v>9592621</v>
      </c>
      <c r="G2909" s="25">
        <v>8722890</v>
      </c>
      <c r="H2909" s="26">
        <f>ROUND((F2909/4*5.5+F2909*2.7+F2909/4*10*1)*2,0)*C2909</f>
        <v>1009143728</v>
      </c>
      <c r="I2909" s="26">
        <f t="shared" si="136"/>
        <v>917648032</v>
      </c>
      <c r="J2909" s="26"/>
      <c r="K2909" s="35">
        <f>MAX(G2909-MAX(G$5:G2908),0)</f>
        <v>3927</v>
      </c>
      <c r="L2909" s="35">
        <f>MAX(G$5:G2909)</f>
        <v>8722890</v>
      </c>
      <c r="M2909" s="3">
        <v>0.8</v>
      </c>
      <c r="N2909" s="38">
        <f>INT(B2909*0.2)</f>
        <v>31719600</v>
      </c>
      <c r="O2909" s="38">
        <f t="shared" si="137"/>
        <v>3634537</v>
      </c>
      <c r="P2909">
        <f>INT(L2909*2.5)</f>
        <v>21807225</v>
      </c>
      <c r="Q2909">
        <f>INT(L2909/4)</f>
        <v>2180722</v>
      </c>
      <c r="W2909" s="4" t="s">
        <v>8402</v>
      </c>
      <c r="X2909">
        <v>5</v>
      </c>
      <c r="Y2909" t="b">
        <f>IF(MOD(X2909,9)=0,N2909,IF(MOD(X2909,6)=0,N2909,IF(MOD(X2909,3)=0,N2909)))</f>
        <v>0</v>
      </c>
      <c r="Z2909" t="b">
        <f>IF(MOD(X2909,9)=0,O2909,IF(MOD(X2909,6)=0,O2909,IF(MOD(X2909,3)=0,O2909)))</f>
        <v>0</v>
      </c>
    </row>
    <row r="2910" spans="1:26">
      <c r="A2910" s="4" t="s">
        <v>2982</v>
      </c>
      <c r="B2910" s="3">
        <f>主线辅助!B2906</f>
        <v>158755233</v>
      </c>
      <c r="C2910" s="3">
        <v>8</v>
      </c>
      <c r="D2910" s="3">
        <v>120</v>
      </c>
      <c r="E2910" s="3">
        <v>3</v>
      </c>
      <c r="F2910" s="25">
        <f t="shared" si="135"/>
        <v>9602131</v>
      </c>
      <c r="G2910" s="25">
        <v>8731537</v>
      </c>
      <c r="H2910" s="26">
        <f>ROUND((F2910/4*5.5+F2910*2.7+F2910/4*10*1)*2,0)*C2910</f>
        <v>1010144184</v>
      </c>
      <c r="I2910" s="26">
        <f t="shared" si="136"/>
        <v>918557696</v>
      </c>
      <c r="J2910" s="26"/>
      <c r="K2910" s="35">
        <f>MAX(G2910-MAX(G$5:G2909),0)</f>
        <v>8647</v>
      </c>
      <c r="L2910" s="35">
        <f>MAX(G$5:G2910)</f>
        <v>8731537</v>
      </c>
      <c r="M2910" s="3">
        <v>0.8</v>
      </c>
      <c r="N2910" s="38">
        <f>INT(B2910*0.2)</f>
        <v>31751046</v>
      </c>
      <c r="O2910" s="38">
        <f t="shared" si="137"/>
        <v>3638140</v>
      </c>
      <c r="P2910">
        <f>INT(L2910*2.5)</f>
        <v>21828842</v>
      </c>
      <c r="Q2910">
        <f>INT(L2910/4)</f>
        <v>2182884</v>
      </c>
      <c r="W2910" s="4" t="s">
        <v>8402</v>
      </c>
      <c r="X2910">
        <v>6</v>
      </c>
      <c r="Y2910">
        <f>IF(MOD(X2910,9)=0,N2910,IF(MOD(X2910,6)=0,N2910,IF(MOD(X2910,3)=0,N2910)))</f>
        <v>31751046</v>
      </c>
      <c r="Z2910">
        <f>IF(MOD(X2910,9)=0,O2910,IF(MOD(X2910,6)=0,O2910,IF(MOD(X2910,3)=0,O2910)))</f>
        <v>3638140</v>
      </c>
    </row>
    <row r="2911" spans="1:26">
      <c r="A2911" s="4" t="s">
        <v>2983</v>
      </c>
      <c r="B2911" s="3">
        <f>主线辅助!B2907</f>
        <v>158826696</v>
      </c>
      <c r="C2911" s="3">
        <v>8</v>
      </c>
      <c r="D2911" s="3">
        <v>120</v>
      </c>
      <c r="E2911" s="3">
        <v>3</v>
      </c>
      <c r="F2911" s="25">
        <f t="shared" si="135"/>
        <v>9606453</v>
      </c>
      <c r="G2911" s="25">
        <v>8735468</v>
      </c>
      <c r="H2911" s="26">
        <f>ROUND((F2911/4*5.5+F2911*2.7+F2911/4*10*1)*2,0)*C2911</f>
        <v>1010598856</v>
      </c>
      <c r="I2911" s="26">
        <f t="shared" si="136"/>
        <v>918971232</v>
      </c>
      <c r="J2911" s="26"/>
      <c r="K2911" s="35">
        <f>MAX(G2911-MAX(G$5:G2910),0)</f>
        <v>3931</v>
      </c>
      <c r="L2911" s="35">
        <f>MAX(G$5:G2911)</f>
        <v>8735468</v>
      </c>
      <c r="M2911" s="3">
        <v>0.8</v>
      </c>
      <c r="N2911" s="38">
        <f>INT(B2911*0.2)</f>
        <v>31765339</v>
      </c>
      <c r="O2911" s="38">
        <f t="shared" si="137"/>
        <v>3639778</v>
      </c>
      <c r="P2911">
        <f>INT(L2911*2.5)</f>
        <v>21838670</v>
      </c>
      <c r="Q2911">
        <f>INT(L2911/4)</f>
        <v>2183867</v>
      </c>
      <c r="W2911" s="4" t="s">
        <v>8402</v>
      </c>
      <c r="X2911">
        <v>7</v>
      </c>
      <c r="Y2911" t="b">
        <f>IF(MOD(X2911,9)=0,N2911,IF(MOD(X2911,6)=0,N2911,IF(MOD(X2911,3)=0,N2911)))</f>
        <v>0</v>
      </c>
      <c r="Z2911" t="b">
        <f>IF(MOD(X2911,9)=0,O2911,IF(MOD(X2911,6)=0,O2911,IF(MOD(X2911,3)=0,O2911)))</f>
        <v>0</v>
      </c>
    </row>
    <row r="2912" spans="1:26">
      <c r="A2912" s="4" t="s">
        <v>2984</v>
      </c>
      <c r="B2912" s="3">
        <f>主线辅助!B2908</f>
        <v>158898170</v>
      </c>
      <c r="C2912" s="3">
        <v>8</v>
      </c>
      <c r="D2912" s="3">
        <v>120</v>
      </c>
      <c r="E2912" s="3">
        <v>3</v>
      </c>
      <c r="F2912" s="25">
        <f t="shared" si="135"/>
        <v>9610776</v>
      </c>
      <c r="G2912" s="25">
        <v>8739399</v>
      </c>
      <c r="H2912" s="26">
        <f>ROUND((F2912/4*5.5+F2912*2.7+F2912/4*10*1)*2,0)*C2912</f>
        <v>1011053632</v>
      </c>
      <c r="I2912" s="26">
        <f t="shared" si="136"/>
        <v>919384776</v>
      </c>
      <c r="J2912" s="26"/>
      <c r="K2912" s="35">
        <f>MAX(G2912-MAX(G$5:G2911),0)</f>
        <v>3931</v>
      </c>
      <c r="L2912" s="35">
        <f>MAX(G$5:G2912)</f>
        <v>8739399</v>
      </c>
      <c r="M2912" s="3">
        <v>0.8</v>
      </c>
      <c r="N2912" s="38">
        <f>INT(B2912*0.2)</f>
        <v>31779634</v>
      </c>
      <c r="O2912" s="38">
        <f t="shared" si="137"/>
        <v>3641415</v>
      </c>
      <c r="P2912">
        <f>INT(L2912*2.5)</f>
        <v>21848497</v>
      </c>
      <c r="Q2912">
        <f>INT(L2912/4)</f>
        <v>2184849</v>
      </c>
      <c r="W2912" s="4" t="s">
        <v>8402</v>
      </c>
      <c r="X2912">
        <v>8</v>
      </c>
      <c r="Y2912" t="b">
        <f>IF(MOD(X2912,9)=0,N2912,IF(MOD(X2912,6)=0,N2912,IF(MOD(X2912,3)=0,N2912)))</f>
        <v>0</v>
      </c>
      <c r="Z2912" t="b">
        <f>IF(MOD(X2912,9)=0,O2912,IF(MOD(X2912,6)=0,O2912,IF(MOD(X2912,3)=0,O2912)))</f>
        <v>0</v>
      </c>
    </row>
    <row r="2913" spans="1:26">
      <c r="A2913" s="4" t="s">
        <v>2985</v>
      </c>
      <c r="B2913" s="3">
        <f>主线辅助!B2909</f>
        <v>159055636</v>
      </c>
      <c r="C2913" s="3">
        <v>8</v>
      </c>
      <c r="D2913" s="3">
        <v>120</v>
      </c>
      <c r="E2913" s="3">
        <v>3</v>
      </c>
      <c r="F2913" s="25">
        <f t="shared" si="135"/>
        <v>9620300</v>
      </c>
      <c r="G2913" s="25">
        <v>8748059</v>
      </c>
      <c r="H2913" s="26">
        <f>ROUND((F2913/4*5.5+F2913*2.7+F2913/4*10*1)*2,0)*C2913</f>
        <v>1012055560</v>
      </c>
      <c r="I2913" s="26">
        <f t="shared" si="136"/>
        <v>920295808</v>
      </c>
      <c r="J2913" s="26"/>
      <c r="K2913" s="35">
        <f>MAX(G2913-MAX(G$5:G2912),0)</f>
        <v>8660</v>
      </c>
      <c r="L2913" s="35">
        <f>MAX(G$5:G2913)</f>
        <v>8748059</v>
      </c>
      <c r="M2913" s="3">
        <v>0.8</v>
      </c>
      <c r="N2913" s="38">
        <f>INT(B2913*0.2)</f>
        <v>31811127</v>
      </c>
      <c r="O2913" s="38">
        <f t="shared" si="137"/>
        <v>3645023</v>
      </c>
      <c r="P2913">
        <f>INT(L2913*2.5)</f>
        <v>21870147</v>
      </c>
      <c r="Q2913">
        <f>INT(L2913/4)</f>
        <v>2187014</v>
      </c>
      <c r="W2913" s="4" t="s">
        <v>8402</v>
      </c>
      <c r="X2913">
        <v>9</v>
      </c>
      <c r="Y2913">
        <f>IF(MOD(X2913,9)=0,N2913,IF(MOD(X2913,6)=0,N2913,IF(MOD(X2913,3)=0,N2913)))</f>
        <v>31811127</v>
      </c>
      <c r="Z2913">
        <f>IF(MOD(X2913,9)=0,O2913,IF(MOD(X2913,6)=0,O2913,IF(MOD(X2913,3)=0,O2913)))</f>
        <v>3645023</v>
      </c>
    </row>
    <row r="2914" spans="1:26">
      <c r="A2914" s="4" t="s">
        <v>585</v>
      </c>
      <c r="B2914" s="3">
        <f>主线辅助!B2910</f>
        <v>159127182</v>
      </c>
      <c r="C2914" s="3">
        <v>8</v>
      </c>
      <c r="D2914" s="3">
        <v>120</v>
      </c>
      <c r="E2914" s="3">
        <v>3</v>
      </c>
      <c r="F2914" s="25">
        <f t="shared" si="135"/>
        <v>9624627</v>
      </c>
      <c r="G2914" s="25">
        <v>8751994</v>
      </c>
      <c r="H2914" s="26">
        <f>ROUND((F2914/4*5.5+F2914*2.7+F2914/4*10*1)*2,0)*C2914</f>
        <v>1012510760</v>
      </c>
      <c r="I2914" s="26">
        <f t="shared" si="136"/>
        <v>920709768</v>
      </c>
      <c r="J2914" s="26"/>
      <c r="K2914" s="35">
        <f>MAX(G2914-MAX(G$5:G2913),0)</f>
        <v>3935</v>
      </c>
      <c r="L2914" s="35">
        <f>MAX(G$5:G2914)</f>
        <v>8751994</v>
      </c>
      <c r="M2914" s="3">
        <v>0.8</v>
      </c>
      <c r="N2914" s="38">
        <f>INT(B2914*0.2)</f>
        <v>31825436</v>
      </c>
      <c r="O2914" s="38">
        <f t="shared" si="137"/>
        <v>3646663</v>
      </c>
      <c r="P2914">
        <f>INT(L2914*2.5)</f>
        <v>21879985</v>
      </c>
      <c r="Q2914">
        <f>INT(L2914/4)</f>
        <v>2187998</v>
      </c>
      <c r="W2914" s="4" t="s">
        <v>8402</v>
      </c>
      <c r="X2914">
        <v>10</v>
      </c>
      <c r="Y2914" t="b">
        <f>IF(MOD(X2914,9)=0,N2914,IF(MOD(X2914,6)=0,N2914,IF(MOD(X2914,3)=0,N2914)))</f>
        <v>0</v>
      </c>
      <c r="Z2914" t="b">
        <f>IF(MOD(X2914,9)=0,O2914,IF(MOD(X2914,6)=0,O2914,IF(MOD(X2914,3)=0,O2914)))</f>
        <v>0</v>
      </c>
    </row>
    <row r="2915" spans="1:26">
      <c r="A2915" s="4" t="s">
        <v>2986</v>
      </c>
      <c r="B2915" s="3">
        <f>主线辅助!B2911</f>
        <v>159601960</v>
      </c>
      <c r="C2915" s="3">
        <v>8</v>
      </c>
      <c r="D2915" s="3">
        <v>120</v>
      </c>
      <c r="E2915" s="3">
        <v>3</v>
      </c>
      <c r="F2915" s="25">
        <f t="shared" si="135"/>
        <v>9653344</v>
      </c>
      <c r="G2915" s="25">
        <v>8778107</v>
      </c>
      <c r="H2915" s="26">
        <f>ROUND((F2915/4*5.5+F2915*2.7+F2915/4*10*1)*2,0)*C2915</f>
        <v>1015531792</v>
      </c>
      <c r="I2915" s="26">
        <f t="shared" si="136"/>
        <v>923456856</v>
      </c>
      <c r="J2915" s="26"/>
      <c r="K2915" s="35">
        <f>MAX(G2915-MAX(G$5:G2914),0)</f>
        <v>26113</v>
      </c>
      <c r="L2915" s="35">
        <f>MAX(G$5:G2915)</f>
        <v>8778107</v>
      </c>
      <c r="M2915" s="3">
        <v>0.8</v>
      </c>
      <c r="N2915" s="38">
        <f>INT(B2915*0.2)</f>
        <v>31920392</v>
      </c>
      <c r="O2915" s="38">
        <f t="shared" si="137"/>
        <v>3657543</v>
      </c>
      <c r="P2915">
        <f>INT(L2915*2.5)</f>
        <v>21945267</v>
      </c>
      <c r="Q2915">
        <f>INT(L2915/4)</f>
        <v>2194526</v>
      </c>
      <c r="W2915" s="4" t="s">
        <v>8403</v>
      </c>
      <c r="X2915">
        <v>1</v>
      </c>
      <c r="Y2915" t="b">
        <f>IF(MOD(X2915,9)=0,N2915,IF(MOD(X2915,6)=0,N2915,IF(MOD(X2915,3)=0,N2915)))</f>
        <v>0</v>
      </c>
      <c r="Z2915" t="b">
        <f>IF(MOD(X2915,9)=0,O2915,IF(MOD(X2915,6)=0,O2915,IF(MOD(X2915,3)=0,O2915)))</f>
        <v>0</v>
      </c>
    </row>
    <row r="2916" spans="1:26">
      <c r="A2916" s="4" t="s">
        <v>2987</v>
      </c>
      <c r="B2916" s="3">
        <f>主线辅助!B2912</f>
        <v>159673575</v>
      </c>
      <c r="C2916" s="3">
        <v>8</v>
      </c>
      <c r="D2916" s="3">
        <v>120</v>
      </c>
      <c r="E2916" s="3">
        <v>3</v>
      </c>
      <c r="F2916" s="25">
        <f t="shared" si="135"/>
        <v>9657675</v>
      </c>
      <c r="G2916" s="25">
        <v>8782046</v>
      </c>
      <c r="H2916" s="26">
        <f>ROUND((F2916/4*5.5+F2916*2.7+F2916/4*10*1)*2,0)*C2916</f>
        <v>1015987408</v>
      </c>
      <c r="I2916" s="26">
        <f t="shared" si="136"/>
        <v>923871240</v>
      </c>
      <c r="J2916" s="26"/>
      <c r="K2916" s="35">
        <f>MAX(G2916-MAX(G$5:G2915),0)</f>
        <v>3939</v>
      </c>
      <c r="L2916" s="35">
        <f>MAX(G$5:G2916)</f>
        <v>8782046</v>
      </c>
      <c r="M2916" s="3">
        <v>0.8</v>
      </c>
      <c r="N2916" s="38">
        <f>INT(B2916*0.2)</f>
        <v>31934715</v>
      </c>
      <c r="O2916" s="38">
        <f t="shared" si="137"/>
        <v>3659185</v>
      </c>
      <c r="P2916">
        <f>INT(L2916*2.5)</f>
        <v>21955115</v>
      </c>
      <c r="Q2916">
        <f>INT(L2916/4)</f>
        <v>2195511</v>
      </c>
      <c r="W2916" s="4" t="s">
        <v>8403</v>
      </c>
      <c r="X2916">
        <v>2</v>
      </c>
      <c r="Y2916" t="b">
        <f>IF(MOD(X2916,9)=0,N2916,IF(MOD(X2916,6)=0,N2916,IF(MOD(X2916,3)=0,N2916)))</f>
        <v>0</v>
      </c>
      <c r="Z2916" t="b">
        <f>IF(MOD(X2916,9)=0,O2916,IF(MOD(X2916,6)=0,O2916,IF(MOD(X2916,3)=0,O2916)))</f>
        <v>0</v>
      </c>
    </row>
    <row r="2917" spans="1:26">
      <c r="A2917" s="4" t="s">
        <v>2988</v>
      </c>
      <c r="B2917" s="3">
        <f>主线辅助!B2913</f>
        <v>159831385</v>
      </c>
      <c r="C2917" s="3">
        <v>8</v>
      </c>
      <c r="D2917" s="3">
        <v>120</v>
      </c>
      <c r="E2917" s="3">
        <v>3</v>
      </c>
      <c r="F2917" s="25">
        <f t="shared" si="135"/>
        <v>9667220</v>
      </c>
      <c r="G2917" s="25">
        <v>8790726</v>
      </c>
      <c r="H2917" s="26">
        <f>ROUND((F2917/4*5.5+F2917*2.7+F2917/4*10*1)*2,0)*C2917</f>
        <v>1016991544</v>
      </c>
      <c r="I2917" s="26">
        <f t="shared" si="136"/>
        <v>924784376</v>
      </c>
      <c r="J2917" s="26"/>
      <c r="K2917" s="35">
        <f>MAX(G2917-MAX(G$5:G2916),0)</f>
        <v>8680</v>
      </c>
      <c r="L2917" s="35">
        <f>MAX(G$5:G2917)</f>
        <v>8790726</v>
      </c>
      <c r="M2917" s="3">
        <v>0.8</v>
      </c>
      <c r="N2917" s="38">
        <f>INT(B2917*0.2)</f>
        <v>31966277</v>
      </c>
      <c r="O2917" s="38">
        <f t="shared" si="137"/>
        <v>3662802</v>
      </c>
      <c r="P2917">
        <f>INT(L2917*2.5)</f>
        <v>21976815</v>
      </c>
      <c r="Q2917">
        <f>INT(L2917/4)</f>
        <v>2197681</v>
      </c>
      <c r="W2917" s="4" t="s">
        <v>8403</v>
      </c>
      <c r="X2917">
        <v>3</v>
      </c>
      <c r="Y2917">
        <f>IF(MOD(X2917,9)=0,N2917,IF(MOD(X2917,6)=0,N2917,IF(MOD(X2917,3)=0,N2917)))</f>
        <v>31966277</v>
      </c>
      <c r="Z2917">
        <f>IF(MOD(X2917,9)=0,O2917,IF(MOD(X2917,6)=0,O2917,IF(MOD(X2917,3)=0,O2917)))</f>
        <v>3662802</v>
      </c>
    </row>
    <row r="2918" spans="1:26">
      <c r="A2918" s="4" t="s">
        <v>2989</v>
      </c>
      <c r="B2918" s="3">
        <f>主线辅助!B2914</f>
        <v>159903065</v>
      </c>
      <c r="C2918" s="3">
        <v>8</v>
      </c>
      <c r="D2918" s="3">
        <v>120</v>
      </c>
      <c r="E2918" s="3">
        <v>3</v>
      </c>
      <c r="F2918" s="25">
        <f t="shared" si="135"/>
        <v>9671556</v>
      </c>
      <c r="G2918" s="25">
        <v>8794668</v>
      </c>
      <c r="H2918" s="26">
        <f>ROUND((F2918/4*5.5+F2918*2.7+F2918/4*10*1)*2,0)*C2918</f>
        <v>1017447688</v>
      </c>
      <c r="I2918" s="26">
        <f t="shared" si="136"/>
        <v>925199072</v>
      </c>
      <c r="J2918" s="26"/>
      <c r="K2918" s="35">
        <f>MAX(G2918-MAX(G$5:G2917),0)</f>
        <v>3942</v>
      </c>
      <c r="L2918" s="35">
        <f>MAX(G$5:G2918)</f>
        <v>8794668</v>
      </c>
      <c r="M2918" s="3">
        <v>0.8</v>
      </c>
      <c r="N2918" s="38">
        <f>INT(B2918*0.2)</f>
        <v>31980613</v>
      </c>
      <c r="O2918" s="38">
        <f t="shared" si="137"/>
        <v>3664445</v>
      </c>
      <c r="P2918">
        <f>INT(L2918*2.5)</f>
        <v>21986670</v>
      </c>
      <c r="Q2918">
        <f>INT(L2918/4)</f>
        <v>2198667</v>
      </c>
      <c r="W2918" s="4" t="s">
        <v>8403</v>
      </c>
      <c r="X2918">
        <v>4</v>
      </c>
      <c r="Y2918" t="b">
        <f>IF(MOD(X2918,9)=0,N2918,IF(MOD(X2918,6)=0,N2918,IF(MOD(X2918,3)=0,N2918)))</f>
        <v>0</v>
      </c>
      <c r="Z2918" t="b">
        <f>IF(MOD(X2918,9)=0,O2918,IF(MOD(X2918,6)=0,O2918,IF(MOD(X2918,3)=0,O2918)))</f>
        <v>0</v>
      </c>
    </row>
    <row r="2919" spans="1:26">
      <c r="A2919" s="4" t="s">
        <v>2990</v>
      </c>
      <c r="B2919" s="3">
        <f>主线辅助!B2915</f>
        <v>159974752</v>
      </c>
      <c r="C2919" s="3">
        <v>8</v>
      </c>
      <c r="D2919" s="3">
        <v>120</v>
      </c>
      <c r="E2919" s="3">
        <v>3</v>
      </c>
      <c r="F2919" s="25">
        <f t="shared" si="135"/>
        <v>9675892</v>
      </c>
      <c r="G2919" s="25">
        <v>8798611</v>
      </c>
      <c r="H2919" s="26">
        <f>ROUND((F2919/4*5.5+F2919*2.7+F2919/4*10*1)*2,0)*C2919</f>
        <v>1017903840</v>
      </c>
      <c r="I2919" s="26">
        <f t="shared" si="136"/>
        <v>925613880</v>
      </c>
      <c r="J2919" s="26"/>
      <c r="K2919" s="35">
        <f>MAX(G2919-MAX(G$5:G2918),0)</f>
        <v>3943</v>
      </c>
      <c r="L2919" s="35">
        <f>MAX(G$5:G2919)</f>
        <v>8798611</v>
      </c>
      <c r="M2919" s="3">
        <v>0.8</v>
      </c>
      <c r="N2919" s="38">
        <f>INT(B2919*0.2)</f>
        <v>31994950</v>
      </c>
      <c r="O2919" s="38">
        <f t="shared" si="137"/>
        <v>3666087</v>
      </c>
      <c r="P2919">
        <f>INT(L2919*2.5)</f>
        <v>21996527</v>
      </c>
      <c r="Q2919">
        <f>INT(L2919/4)</f>
        <v>2199652</v>
      </c>
      <c r="W2919" s="4" t="s">
        <v>8403</v>
      </c>
      <c r="X2919">
        <v>5</v>
      </c>
      <c r="Y2919" t="b">
        <f>IF(MOD(X2919,9)=0,N2919,IF(MOD(X2919,6)=0,N2919,IF(MOD(X2919,3)=0,N2919)))</f>
        <v>0</v>
      </c>
      <c r="Z2919" t="b">
        <f>IF(MOD(X2919,9)=0,O2919,IF(MOD(X2919,6)=0,O2919,IF(MOD(X2919,3)=0,O2919)))</f>
        <v>0</v>
      </c>
    </row>
    <row r="2920" spans="1:26">
      <c r="A2920" s="4" t="s">
        <v>2991</v>
      </c>
      <c r="B2920" s="3">
        <f>主线辅助!B2916</f>
        <v>160132789</v>
      </c>
      <c r="C2920" s="3">
        <v>8</v>
      </c>
      <c r="D2920" s="3">
        <v>120</v>
      </c>
      <c r="E2920" s="3">
        <v>3</v>
      </c>
      <c r="F2920" s="25">
        <f t="shared" si="135"/>
        <v>9685450</v>
      </c>
      <c r="G2920" s="25">
        <v>8807303</v>
      </c>
      <c r="H2920" s="26">
        <f>ROUND((F2920/4*5.5+F2920*2.7+F2920/4*10*1)*2,0)*C2920</f>
        <v>1018909344</v>
      </c>
      <c r="I2920" s="26">
        <f t="shared" si="136"/>
        <v>926528272</v>
      </c>
      <c r="J2920" s="26"/>
      <c r="K2920" s="35">
        <f>MAX(G2920-MAX(G$5:G2919),0)</f>
        <v>8692</v>
      </c>
      <c r="L2920" s="35">
        <f>MAX(G$5:G2920)</f>
        <v>8807303</v>
      </c>
      <c r="M2920" s="3">
        <v>0.8</v>
      </c>
      <c r="N2920" s="38">
        <f>INT(B2920*0.2)</f>
        <v>32026557</v>
      </c>
      <c r="O2920" s="38">
        <f t="shared" si="137"/>
        <v>3669708</v>
      </c>
      <c r="P2920">
        <f>INT(L2920*2.5)</f>
        <v>22018257</v>
      </c>
      <c r="Q2920">
        <f>INT(L2920/4)</f>
        <v>2201825</v>
      </c>
      <c r="W2920" s="4" t="s">
        <v>8403</v>
      </c>
      <c r="X2920">
        <v>6</v>
      </c>
      <c r="Y2920">
        <f>IF(MOD(X2920,9)=0,N2920,IF(MOD(X2920,6)=0,N2920,IF(MOD(X2920,3)=0,N2920)))</f>
        <v>32026557</v>
      </c>
      <c r="Z2920">
        <f>IF(MOD(X2920,9)=0,O2920,IF(MOD(X2920,6)=0,O2920,IF(MOD(X2920,3)=0,O2920)))</f>
        <v>3669708</v>
      </c>
    </row>
    <row r="2921" spans="1:26">
      <c r="A2921" s="4" t="s">
        <v>2992</v>
      </c>
      <c r="B2921" s="3">
        <f>主线辅助!B2917</f>
        <v>160204541</v>
      </c>
      <c r="C2921" s="3">
        <v>8</v>
      </c>
      <c r="D2921" s="3">
        <v>120</v>
      </c>
      <c r="E2921" s="3">
        <v>3</v>
      </c>
      <c r="F2921" s="25">
        <f t="shared" si="135"/>
        <v>9689790</v>
      </c>
      <c r="G2921" s="25">
        <v>8811249</v>
      </c>
      <c r="H2921" s="26">
        <f>ROUND((F2921/4*5.5+F2921*2.7+F2921/4*10*1)*2,0)*C2921</f>
        <v>1019365912</v>
      </c>
      <c r="I2921" s="26">
        <f t="shared" si="136"/>
        <v>926943392</v>
      </c>
      <c r="J2921" s="26"/>
      <c r="K2921" s="35">
        <f>MAX(G2921-MAX(G$5:G2920),0)</f>
        <v>3946</v>
      </c>
      <c r="L2921" s="35">
        <f>MAX(G$5:G2921)</f>
        <v>8811249</v>
      </c>
      <c r="M2921" s="3">
        <v>0.8</v>
      </c>
      <c r="N2921" s="38">
        <f>INT(B2921*0.2)</f>
        <v>32040908</v>
      </c>
      <c r="O2921" s="38">
        <f t="shared" si="137"/>
        <v>3671353</v>
      </c>
      <c r="P2921">
        <f>INT(L2921*2.5)</f>
        <v>22028122</v>
      </c>
      <c r="Q2921">
        <f>INT(L2921/4)</f>
        <v>2202812</v>
      </c>
      <c r="W2921" s="4" t="s">
        <v>8403</v>
      </c>
      <c r="X2921">
        <v>7</v>
      </c>
      <c r="Y2921" t="b">
        <f>IF(MOD(X2921,9)=0,N2921,IF(MOD(X2921,6)=0,N2921,IF(MOD(X2921,3)=0,N2921)))</f>
        <v>0</v>
      </c>
      <c r="Z2921" t="b">
        <f>IF(MOD(X2921,9)=0,O2921,IF(MOD(X2921,6)=0,O2921,IF(MOD(X2921,3)=0,O2921)))</f>
        <v>0</v>
      </c>
    </row>
    <row r="2922" spans="1:26">
      <c r="A2922" s="4" t="s">
        <v>2993</v>
      </c>
      <c r="B2922" s="3">
        <f>主线辅助!B2918</f>
        <v>160276298</v>
      </c>
      <c r="C2922" s="3">
        <v>8</v>
      </c>
      <c r="D2922" s="3">
        <v>120</v>
      </c>
      <c r="E2922" s="3">
        <v>3</v>
      </c>
      <c r="F2922" s="25">
        <f t="shared" si="135"/>
        <v>9694130</v>
      </c>
      <c r="G2922" s="25">
        <v>8815196</v>
      </c>
      <c r="H2922" s="26">
        <f>ROUND((F2922/4*5.5+F2922*2.7+F2922/4*10*1)*2,0)*C2922</f>
        <v>1019822480</v>
      </c>
      <c r="I2922" s="26">
        <f t="shared" si="136"/>
        <v>927358616</v>
      </c>
      <c r="J2922" s="26"/>
      <c r="K2922" s="35">
        <f>MAX(G2922-MAX(G$5:G2921),0)</f>
        <v>3947</v>
      </c>
      <c r="L2922" s="35">
        <f>MAX(G$5:G2922)</f>
        <v>8815196</v>
      </c>
      <c r="M2922" s="3">
        <v>0.8</v>
      </c>
      <c r="N2922" s="38">
        <f>INT(B2922*0.2)</f>
        <v>32055259</v>
      </c>
      <c r="O2922" s="38">
        <f t="shared" si="137"/>
        <v>3672998</v>
      </c>
      <c r="P2922">
        <f>INT(L2922*2.5)</f>
        <v>22037990</v>
      </c>
      <c r="Q2922">
        <f>INT(L2922/4)</f>
        <v>2203799</v>
      </c>
      <c r="W2922" s="4" t="s">
        <v>8403</v>
      </c>
      <c r="X2922">
        <v>8</v>
      </c>
      <c r="Y2922" t="b">
        <f>IF(MOD(X2922,9)=0,N2922,IF(MOD(X2922,6)=0,N2922,IF(MOD(X2922,3)=0,N2922)))</f>
        <v>0</v>
      </c>
      <c r="Z2922" t="b">
        <f>IF(MOD(X2922,9)=0,O2922,IF(MOD(X2922,6)=0,O2922,IF(MOD(X2922,3)=0,O2922)))</f>
        <v>0</v>
      </c>
    </row>
    <row r="2923" spans="1:26">
      <c r="A2923" s="4" t="s">
        <v>2994</v>
      </c>
      <c r="B2923" s="3">
        <f>主线辅助!B2919</f>
        <v>160434557</v>
      </c>
      <c r="C2923" s="3">
        <v>8</v>
      </c>
      <c r="D2923" s="3">
        <v>120</v>
      </c>
      <c r="E2923" s="3">
        <v>3</v>
      </c>
      <c r="F2923" s="25">
        <f t="shared" si="135"/>
        <v>9703703</v>
      </c>
      <c r="G2923" s="25">
        <v>8823900</v>
      </c>
      <c r="H2923" s="26">
        <f>ROUND((F2923/4*5.5+F2923*2.7+F2923/4*10*1)*2,0)*C2923</f>
        <v>1020829552</v>
      </c>
      <c r="I2923" s="26">
        <f t="shared" si="136"/>
        <v>928274280</v>
      </c>
      <c r="J2923" s="26"/>
      <c r="K2923" s="35">
        <f>MAX(G2923-MAX(G$5:G2922),0)</f>
        <v>8704</v>
      </c>
      <c r="L2923" s="35">
        <f>MAX(G$5:G2923)</f>
        <v>8823900</v>
      </c>
      <c r="M2923" s="3">
        <v>0.8</v>
      </c>
      <c r="N2923" s="38">
        <f>INT(B2923*0.2)</f>
        <v>32086911</v>
      </c>
      <c r="O2923" s="38">
        <f t="shared" si="137"/>
        <v>3676625</v>
      </c>
      <c r="P2923">
        <f>INT(L2923*2.5)</f>
        <v>22059750</v>
      </c>
      <c r="Q2923">
        <f>INT(L2923/4)</f>
        <v>2205975</v>
      </c>
      <c r="W2923" s="4" t="s">
        <v>8403</v>
      </c>
      <c r="X2923">
        <v>9</v>
      </c>
      <c r="Y2923">
        <f>IF(MOD(X2923,9)=0,N2923,IF(MOD(X2923,6)=0,N2923,IF(MOD(X2923,3)=0,N2923)))</f>
        <v>32086911</v>
      </c>
      <c r="Z2923">
        <f>IF(MOD(X2923,9)=0,O2923,IF(MOD(X2923,6)=0,O2923,IF(MOD(X2923,3)=0,O2923)))</f>
        <v>3676625</v>
      </c>
    </row>
    <row r="2924" spans="1:26">
      <c r="A2924" s="4" t="s">
        <v>587</v>
      </c>
      <c r="B2924" s="3">
        <f>主线辅助!B2920</f>
        <v>160506382</v>
      </c>
      <c r="C2924" s="3">
        <v>8</v>
      </c>
      <c r="D2924" s="3">
        <v>120</v>
      </c>
      <c r="E2924" s="3">
        <v>3</v>
      </c>
      <c r="F2924" s="25">
        <f t="shared" si="135"/>
        <v>9708047</v>
      </c>
      <c r="G2924" s="25">
        <v>8827850</v>
      </c>
      <c r="H2924" s="26">
        <f>ROUND((F2924/4*5.5+F2924*2.7+F2924/4*10*1)*2,0)*C2924</f>
        <v>1021286544</v>
      </c>
      <c r="I2924" s="26">
        <f t="shared" si="136"/>
        <v>928689824</v>
      </c>
      <c r="J2924" s="26"/>
      <c r="K2924" s="35">
        <f>MAX(G2924-MAX(G$5:G2923),0)</f>
        <v>3950</v>
      </c>
      <c r="L2924" s="35">
        <f>MAX(G$5:G2924)</f>
        <v>8827850</v>
      </c>
      <c r="M2924" s="3">
        <v>0.8</v>
      </c>
      <c r="N2924" s="38">
        <f>INT(B2924*0.2)</f>
        <v>32101276</v>
      </c>
      <c r="O2924" s="38">
        <f t="shared" si="137"/>
        <v>3678270</v>
      </c>
      <c r="P2924">
        <f>INT(L2924*2.5)</f>
        <v>22069625</v>
      </c>
      <c r="Q2924">
        <f>INT(L2924/4)</f>
        <v>2206962</v>
      </c>
      <c r="W2924" s="4" t="s">
        <v>8403</v>
      </c>
      <c r="X2924">
        <v>10</v>
      </c>
      <c r="Y2924" t="b">
        <f>IF(MOD(X2924,9)=0,N2924,IF(MOD(X2924,6)=0,N2924,IF(MOD(X2924,3)=0,N2924)))</f>
        <v>0</v>
      </c>
      <c r="Z2924" t="b">
        <f>IF(MOD(X2924,9)=0,O2924,IF(MOD(X2924,6)=0,O2924,IF(MOD(X2924,3)=0,O2924)))</f>
        <v>0</v>
      </c>
    </row>
    <row r="2925" spans="1:26">
      <c r="A2925" s="4" t="s">
        <v>2995</v>
      </c>
      <c r="B2925" s="3">
        <f>主线辅助!B2921</f>
        <v>160983436</v>
      </c>
      <c r="C2925" s="3">
        <v>8</v>
      </c>
      <c r="D2925" s="3">
        <v>120</v>
      </c>
      <c r="E2925" s="3">
        <v>3</v>
      </c>
      <c r="F2925" s="25">
        <f t="shared" si="135"/>
        <v>9736901</v>
      </c>
      <c r="G2925" s="25">
        <v>8854088</v>
      </c>
      <c r="H2925" s="26">
        <f>ROUND((F2925/4*5.5+F2925*2.7+F2925/4*10*1)*2,0)*C2925</f>
        <v>1024321984</v>
      </c>
      <c r="I2925" s="26">
        <f t="shared" si="136"/>
        <v>931450056</v>
      </c>
      <c r="J2925" s="26"/>
      <c r="K2925" s="35">
        <f>MAX(G2925-MAX(G$5:G2924),0)</f>
        <v>26238</v>
      </c>
      <c r="L2925" s="35">
        <f>MAX(G$5:G2925)</f>
        <v>8854088</v>
      </c>
      <c r="M2925" s="3">
        <v>0.8</v>
      </c>
      <c r="N2925" s="38">
        <f>INT(B2925*0.2)</f>
        <v>32196687</v>
      </c>
      <c r="O2925" s="38">
        <f t="shared" si="137"/>
        <v>3689203</v>
      </c>
      <c r="P2925">
        <f>INT(L2925*2.5)</f>
        <v>22135220</v>
      </c>
      <c r="Q2925">
        <f>INT(L2925/4)</f>
        <v>2213522</v>
      </c>
      <c r="W2925" s="4" t="s">
        <v>8404</v>
      </c>
      <c r="X2925">
        <v>1</v>
      </c>
      <c r="Y2925" t="b">
        <f>IF(MOD(X2925,9)=0,N2925,IF(MOD(X2925,6)=0,N2925,IF(MOD(X2925,3)=0,N2925)))</f>
        <v>0</v>
      </c>
      <c r="Z2925" t="b">
        <f>IF(MOD(X2925,9)=0,O2925,IF(MOD(X2925,6)=0,O2925,IF(MOD(X2925,3)=0,O2925)))</f>
        <v>0</v>
      </c>
    </row>
    <row r="2926" spans="1:26">
      <c r="A2926" s="4" t="s">
        <v>2996</v>
      </c>
      <c r="B2926" s="3">
        <f>主线辅助!B2922</f>
        <v>161055330</v>
      </c>
      <c r="C2926" s="3">
        <v>8</v>
      </c>
      <c r="D2926" s="3">
        <v>120</v>
      </c>
      <c r="E2926" s="3">
        <v>3</v>
      </c>
      <c r="F2926" s="25">
        <f t="shared" si="135"/>
        <v>9741249</v>
      </c>
      <c r="G2926" s="25">
        <v>8858043</v>
      </c>
      <c r="H2926" s="26">
        <f>ROUND((F2926/4*5.5+F2926*2.7+F2926/4*10*1)*2,0)*C2926</f>
        <v>1024779392</v>
      </c>
      <c r="I2926" s="26">
        <f t="shared" si="136"/>
        <v>931866120</v>
      </c>
      <c r="J2926" s="26"/>
      <c r="K2926" s="35">
        <f>MAX(G2926-MAX(G$5:G2925),0)</f>
        <v>3955</v>
      </c>
      <c r="L2926" s="35">
        <f>MAX(G$5:G2926)</f>
        <v>8858043</v>
      </c>
      <c r="M2926" s="3">
        <v>0.8</v>
      </c>
      <c r="N2926" s="38">
        <f>INT(B2926*0.2)</f>
        <v>32211066</v>
      </c>
      <c r="O2926" s="38">
        <f t="shared" si="137"/>
        <v>3690850</v>
      </c>
      <c r="P2926">
        <f>INT(L2926*2.5)</f>
        <v>22145107</v>
      </c>
      <c r="Q2926">
        <f>INT(L2926/4)</f>
        <v>2214510</v>
      </c>
      <c r="W2926" s="4" t="s">
        <v>8404</v>
      </c>
      <c r="X2926">
        <v>2</v>
      </c>
      <c r="Y2926" t="b">
        <f>IF(MOD(X2926,9)=0,N2926,IF(MOD(X2926,6)=0,N2926,IF(MOD(X2926,3)=0,N2926)))</f>
        <v>0</v>
      </c>
      <c r="Z2926" t="b">
        <f>IF(MOD(X2926,9)=0,O2926,IF(MOD(X2926,6)=0,O2926,IF(MOD(X2926,3)=0,O2926)))</f>
        <v>0</v>
      </c>
    </row>
    <row r="2927" spans="1:26">
      <c r="A2927" s="4" t="s">
        <v>2997</v>
      </c>
      <c r="B2927" s="3">
        <f>主线辅助!B2923</f>
        <v>161213933</v>
      </c>
      <c r="C2927" s="3">
        <v>8</v>
      </c>
      <c r="D2927" s="3">
        <v>120</v>
      </c>
      <c r="E2927" s="3">
        <v>3</v>
      </c>
      <c r="F2927" s="25">
        <f t="shared" si="135"/>
        <v>9750842</v>
      </c>
      <c r="G2927" s="25">
        <v>8866766</v>
      </c>
      <c r="H2927" s="26">
        <f>ROUND((F2927/4*5.5+F2927*2.7+F2927/4*10*1)*2,0)*C2927</f>
        <v>1025788576</v>
      </c>
      <c r="I2927" s="26">
        <f t="shared" si="136"/>
        <v>932783784</v>
      </c>
      <c r="J2927" s="26"/>
      <c r="K2927" s="35">
        <f>MAX(G2927-MAX(G$5:G2926),0)</f>
        <v>8723</v>
      </c>
      <c r="L2927" s="35">
        <f>MAX(G$5:G2927)</f>
        <v>8866766</v>
      </c>
      <c r="M2927" s="3">
        <v>0.8</v>
      </c>
      <c r="N2927" s="38">
        <f>INT(B2927*0.2)</f>
        <v>32242786</v>
      </c>
      <c r="O2927" s="38">
        <f t="shared" si="137"/>
        <v>3694485</v>
      </c>
      <c r="P2927">
        <f>INT(L2927*2.5)</f>
        <v>22166915</v>
      </c>
      <c r="Q2927">
        <f>INT(L2927/4)</f>
        <v>2216691</v>
      </c>
      <c r="W2927" s="4" t="s">
        <v>8404</v>
      </c>
      <c r="X2927">
        <v>3</v>
      </c>
      <c r="Y2927">
        <f>IF(MOD(X2927,9)=0,N2927,IF(MOD(X2927,6)=0,N2927,IF(MOD(X2927,3)=0,N2927)))</f>
        <v>32242786</v>
      </c>
      <c r="Z2927">
        <f>IF(MOD(X2927,9)=0,O2927,IF(MOD(X2927,6)=0,O2927,IF(MOD(X2927,3)=0,O2927)))</f>
        <v>3694485</v>
      </c>
    </row>
    <row r="2928" spans="1:26">
      <c r="A2928" s="4" t="s">
        <v>2998</v>
      </c>
      <c r="B2928" s="3">
        <f>主线辅助!B2924</f>
        <v>161285893</v>
      </c>
      <c r="C2928" s="3">
        <v>8</v>
      </c>
      <c r="D2928" s="3">
        <v>120</v>
      </c>
      <c r="E2928" s="3">
        <v>3</v>
      </c>
      <c r="F2928" s="25">
        <f t="shared" si="135"/>
        <v>9755195</v>
      </c>
      <c r="G2928" s="25">
        <v>8870724</v>
      </c>
      <c r="H2928" s="26">
        <f>ROUND((F2928/4*5.5+F2928*2.7+F2928/4*10*1)*2,0)*C2928</f>
        <v>1026246512</v>
      </c>
      <c r="I2928" s="26">
        <f t="shared" si="136"/>
        <v>933200168</v>
      </c>
      <c r="J2928" s="26"/>
      <c r="K2928" s="35">
        <f>MAX(G2928-MAX(G$5:G2927),0)</f>
        <v>3958</v>
      </c>
      <c r="L2928" s="35">
        <f>MAX(G$5:G2928)</f>
        <v>8870724</v>
      </c>
      <c r="M2928" s="3">
        <v>0.8</v>
      </c>
      <c r="N2928" s="38">
        <f>INT(B2928*0.2)</f>
        <v>32257178</v>
      </c>
      <c r="O2928" s="38">
        <f t="shared" si="137"/>
        <v>3696135</v>
      </c>
      <c r="P2928">
        <f>INT(L2928*2.5)</f>
        <v>22176810</v>
      </c>
      <c r="Q2928">
        <f>INT(L2928/4)</f>
        <v>2217681</v>
      </c>
      <c r="W2928" s="4" t="s">
        <v>8404</v>
      </c>
      <c r="X2928">
        <v>4</v>
      </c>
      <c r="Y2928" t="b">
        <f>IF(MOD(X2928,9)=0,N2928,IF(MOD(X2928,6)=0,N2928,IF(MOD(X2928,3)=0,N2928)))</f>
        <v>0</v>
      </c>
      <c r="Z2928" t="b">
        <f>IF(MOD(X2928,9)=0,O2928,IF(MOD(X2928,6)=0,O2928,IF(MOD(X2928,3)=0,O2928)))</f>
        <v>0</v>
      </c>
    </row>
    <row r="2929" spans="1:26">
      <c r="A2929" s="4" t="s">
        <v>2999</v>
      </c>
      <c r="B2929" s="3">
        <f>主线辅助!B2925</f>
        <v>161357856</v>
      </c>
      <c r="C2929" s="3">
        <v>8</v>
      </c>
      <c r="D2929" s="3">
        <v>120</v>
      </c>
      <c r="E2929" s="3">
        <v>3</v>
      </c>
      <c r="F2929" s="25">
        <f t="shared" si="135"/>
        <v>9759547</v>
      </c>
      <c r="G2929" s="25">
        <v>8874682</v>
      </c>
      <c r="H2929" s="26">
        <f>ROUND((F2929/4*5.5+F2929*2.7+F2929/4*10*1)*2,0)*C2929</f>
        <v>1026704344</v>
      </c>
      <c r="I2929" s="26">
        <f t="shared" si="136"/>
        <v>933616544</v>
      </c>
      <c r="J2929" s="26"/>
      <c r="K2929" s="35">
        <f>MAX(G2929-MAX(G$5:G2928),0)</f>
        <v>3958</v>
      </c>
      <c r="L2929" s="35">
        <f>MAX(G$5:G2929)</f>
        <v>8874682</v>
      </c>
      <c r="M2929" s="3">
        <v>0.8</v>
      </c>
      <c r="N2929" s="38">
        <f>INT(B2929*0.2)</f>
        <v>32271571</v>
      </c>
      <c r="O2929" s="38">
        <f t="shared" si="137"/>
        <v>3697783</v>
      </c>
      <c r="P2929">
        <f>INT(L2929*2.5)</f>
        <v>22186705</v>
      </c>
      <c r="Q2929">
        <f>INT(L2929/4)</f>
        <v>2218670</v>
      </c>
      <c r="W2929" s="4" t="s">
        <v>8404</v>
      </c>
      <c r="X2929">
        <v>5</v>
      </c>
      <c r="Y2929" t="b">
        <f>IF(MOD(X2929,9)=0,N2929,IF(MOD(X2929,6)=0,N2929,IF(MOD(X2929,3)=0,N2929)))</f>
        <v>0</v>
      </c>
      <c r="Z2929" t="b">
        <f>IF(MOD(X2929,9)=0,O2929,IF(MOD(X2929,6)=0,O2929,IF(MOD(X2929,3)=0,O2929)))</f>
        <v>0</v>
      </c>
    </row>
    <row r="2930" spans="1:26">
      <c r="A2930" s="4" t="s">
        <v>3000</v>
      </c>
      <c r="B2930" s="3">
        <f>主线辅助!B2926</f>
        <v>161516683</v>
      </c>
      <c r="C2930" s="3">
        <v>8</v>
      </c>
      <c r="D2930" s="3">
        <v>120</v>
      </c>
      <c r="E2930" s="3">
        <v>3</v>
      </c>
      <c r="F2930" s="25">
        <f t="shared" si="135"/>
        <v>9769154</v>
      </c>
      <c r="G2930" s="25">
        <v>8883417</v>
      </c>
      <c r="H2930" s="26">
        <f>ROUND((F2930/4*5.5+F2930*2.7+F2930/4*10*1)*2,0)*C2930</f>
        <v>1027715000</v>
      </c>
      <c r="I2930" s="26">
        <f t="shared" si="136"/>
        <v>934535472</v>
      </c>
      <c r="J2930" s="26"/>
      <c r="K2930" s="35">
        <f>MAX(G2930-MAX(G$5:G2929),0)</f>
        <v>8735</v>
      </c>
      <c r="L2930" s="35">
        <f>MAX(G$5:G2930)</f>
        <v>8883417</v>
      </c>
      <c r="M2930" s="3">
        <v>0.8</v>
      </c>
      <c r="N2930" s="38">
        <f>INT(B2930*0.2)</f>
        <v>32303336</v>
      </c>
      <c r="O2930" s="38">
        <f t="shared" si="137"/>
        <v>3701423</v>
      </c>
      <c r="P2930">
        <f>INT(L2930*2.5)</f>
        <v>22208542</v>
      </c>
      <c r="Q2930">
        <f>INT(L2930/4)</f>
        <v>2220854</v>
      </c>
      <c r="W2930" s="4" t="s">
        <v>8404</v>
      </c>
      <c r="X2930">
        <v>6</v>
      </c>
      <c r="Y2930">
        <f>IF(MOD(X2930,9)=0,N2930,IF(MOD(X2930,6)=0,N2930,IF(MOD(X2930,3)=0,N2930)))</f>
        <v>32303336</v>
      </c>
      <c r="Z2930">
        <f>IF(MOD(X2930,9)=0,O2930,IF(MOD(X2930,6)=0,O2930,IF(MOD(X2930,3)=0,O2930)))</f>
        <v>3701423</v>
      </c>
    </row>
    <row r="2931" spans="1:26">
      <c r="A2931" s="4" t="s">
        <v>3001</v>
      </c>
      <c r="B2931" s="3">
        <f>主线辅助!B2927</f>
        <v>161588708</v>
      </c>
      <c r="C2931" s="3">
        <v>8</v>
      </c>
      <c r="D2931" s="3">
        <v>120</v>
      </c>
      <c r="E2931" s="3">
        <v>3</v>
      </c>
      <c r="F2931" s="25">
        <f t="shared" si="135"/>
        <v>9773510</v>
      </c>
      <c r="G2931" s="25">
        <v>8887378</v>
      </c>
      <c r="H2931" s="26">
        <f>ROUND((F2931/4*5.5+F2931*2.7+F2931/4*10*1)*2,0)*C2931</f>
        <v>1028173256</v>
      </c>
      <c r="I2931" s="26">
        <f t="shared" si="136"/>
        <v>934952168</v>
      </c>
      <c r="J2931" s="26"/>
      <c r="K2931" s="35">
        <f>MAX(G2931-MAX(G$5:G2930),0)</f>
        <v>3961</v>
      </c>
      <c r="L2931" s="35">
        <f>MAX(G$5:G2931)</f>
        <v>8887378</v>
      </c>
      <c r="M2931" s="3">
        <v>0.8</v>
      </c>
      <c r="N2931" s="38">
        <f>INT(B2931*0.2)</f>
        <v>32317741</v>
      </c>
      <c r="O2931" s="38">
        <f t="shared" si="137"/>
        <v>3703073</v>
      </c>
      <c r="P2931">
        <f>INT(L2931*2.5)</f>
        <v>22218445</v>
      </c>
      <c r="Q2931">
        <f>INT(L2931/4)</f>
        <v>2221844</v>
      </c>
      <c r="W2931" s="4" t="s">
        <v>8404</v>
      </c>
      <c r="X2931">
        <v>7</v>
      </c>
      <c r="Y2931" t="b">
        <f>IF(MOD(X2931,9)=0,N2931,IF(MOD(X2931,6)=0,N2931,IF(MOD(X2931,3)=0,N2931)))</f>
        <v>0</v>
      </c>
      <c r="Z2931" t="b">
        <f>IF(MOD(X2931,9)=0,O2931,IF(MOD(X2931,6)=0,O2931,IF(MOD(X2931,3)=0,O2931)))</f>
        <v>0</v>
      </c>
    </row>
    <row r="2932" spans="1:26">
      <c r="A2932" s="4" t="s">
        <v>3002</v>
      </c>
      <c r="B2932" s="3">
        <f>主线辅助!B2928</f>
        <v>161660743</v>
      </c>
      <c r="C2932" s="3">
        <v>8</v>
      </c>
      <c r="D2932" s="3">
        <v>120</v>
      </c>
      <c r="E2932" s="3">
        <v>3</v>
      </c>
      <c r="F2932" s="25">
        <f t="shared" si="135"/>
        <v>9777867</v>
      </c>
      <c r="G2932" s="25">
        <v>8891340</v>
      </c>
      <c r="H2932" s="26">
        <f>ROUND((F2932/4*5.5+F2932*2.7+F2932/4*10*1)*2,0)*C2932</f>
        <v>1028631608</v>
      </c>
      <c r="I2932" s="26">
        <f t="shared" si="136"/>
        <v>935368968</v>
      </c>
      <c r="J2932" s="26"/>
      <c r="K2932" s="35">
        <f>MAX(G2932-MAX(G$5:G2931),0)</f>
        <v>3962</v>
      </c>
      <c r="L2932" s="35">
        <f>MAX(G$5:G2932)</f>
        <v>8891340</v>
      </c>
      <c r="M2932" s="3">
        <v>0.8</v>
      </c>
      <c r="N2932" s="38">
        <f>INT(B2932*0.2)</f>
        <v>32332148</v>
      </c>
      <c r="O2932" s="38">
        <f t="shared" si="137"/>
        <v>3704725</v>
      </c>
      <c r="P2932">
        <f>INT(L2932*2.5)</f>
        <v>22228350</v>
      </c>
      <c r="Q2932">
        <f>INT(L2932/4)</f>
        <v>2222835</v>
      </c>
      <c r="W2932" s="4" t="s">
        <v>8404</v>
      </c>
      <c r="X2932">
        <v>8</v>
      </c>
      <c r="Y2932" t="b">
        <f>IF(MOD(X2932,9)=0,N2932,IF(MOD(X2932,6)=0,N2932,IF(MOD(X2932,3)=0,N2932)))</f>
        <v>0</v>
      </c>
      <c r="Z2932" t="b">
        <f>IF(MOD(X2932,9)=0,O2932,IF(MOD(X2932,6)=0,O2932,IF(MOD(X2932,3)=0,O2932)))</f>
        <v>0</v>
      </c>
    </row>
    <row r="2933" spans="1:26">
      <c r="A2933" s="4" t="s">
        <v>3003</v>
      </c>
      <c r="B2933" s="3">
        <f>主线辅助!B2929</f>
        <v>161819797</v>
      </c>
      <c r="C2933" s="3">
        <v>8</v>
      </c>
      <c r="D2933" s="3">
        <v>120</v>
      </c>
      <c r="E2933" s="3">
        <v>3</v>
      </c>
      <c r="F2933" s="25">
        <f t="shared" si="135"/>
        <v>9787487</v>
      </c>
      <c r="G2933" s="25">
        <v>8900088</v>
      </c>
      <c r="H2933" s="26">
        <f>ROUND((F2933/4*5.5+F2933*2.7+F2933/4*10*1)*2,0)*C2933</f>
        <v>1029643632</v>
      </c>
      <c r="I2933" s="26">
        <f t="shared" si="136"/>
        <v>936289256</v>
      </c>
      <c r="J2933" s="26"/>
      <c r="K2933" s="35">
        <f>MAX(G2933-MAX(G$5:G2932),0)</f>
        <v>8748</v>
      </c>
      <c r="L2933" s="35">
        <f>MAX(G$5:G2933)</f>
        <v>8900088</v>
      </c>
      <c r="M2933" s="3">
        <v>0.8</v>
      </c>
      <c r="N2933" s="38">
        <f>INT(B2933*0.2)</f>
        <v>32363959</v>
      </c>
      <c r="O2933" s="38">
        <f t="shared" si="137"/>
        <v>3708370</v>
      </c>
      <c r="P2933">
        <f>INT(L2933*2.5)</f>
        <v>22250220</v>
      </c>
      <c r="Q2933">
        <f>INT(L2933/4)</f>
        <v>2225022</v>
      </c>
      <c r="W2933" s="4" t="s">
        <v>8404</v>
      </c>
      <c r="X2933">
        <v>9</v>
      </c>
      <c r="Y2933">
        <f>IF(MOD(X2933,9)=0,N2933,IF(MOD(X2933,6)=0,N2933,IF(MOD(X2933,3)=0,N2933)))</f>
        <v>32363959</v>
      </c>
      <c r="Z2933">
        <f>IF(MOD(X2933,9)=0,O2933,IF(MOD(X2933,6)=0,O2933,IF(MOD(X2933,3)=0,O2933)))</f>
        <v>3708370</v>
      </c>
    </row>
    <row r="2934" spans="1:26">
      <c r="A2934" s="4" t="s">
        <v>588</v>
      </c>
      <c r="B2934" s="3">
        <f>主线辅助!B2930</f>
        <v>161891898</v>
      </c>
      <c r="C2934" s="3">
        <v>8</v>
      </c>
      <c r="D2934" s="3">
        <v>120</v>
      </c>
      <c r="E2934" s="3">
        <v>3</v>
      </c>
      <c r="F2934" s="25">
        <f t="shared" si="135"/>
        <v>9791848</v>
      </c>
      <c r="G2934" s="25">
        <v>8904054</v>
      </c>
      <c r="H2934" s="26">
        <f>ROUND((F2934/4*5.5+F2934*2.7+F2934/4*10*1)*2,0)*C2934</f>
        <v>1030102408</v>
      </c>
      <c r="I2934" s="26">
        <f t="shared" si="136"/>
        <v>936706480</v>
      </c>
      <c r="J2934" s="26"/>
      <c r="K2934" s="35">
        <f>MAX(G2934-MAX(G$5:G2933),0)</f>
        <v>3966</v>
      </c>
      <c r="L2934" s="35">
        <f>MAX(G$5:G2934)</f>
        <v>8904054</v>
      </c>
      <c r="M2934" s="3">
        <v>0.8</v>
      </c>
      <c r="N2934" s="38">
        <f>INT(B2934*0.2)</f>
        <v>32378379</v>
      </c>
      <c r="O2934" s="38">
        <f t="shared" si="137"/>
        <v>3710022</v>
      </c>
      <c r="P2934">
        <f>INT(L2934*2.5)</f>
        <v>22260135</v>
      </c>
      <c r="Q2934">
        <f>INT(L2934/4)</f>
        <v>2226013</v>
      </c>
      <c r="W2934" s="4" t="s">
        <v>8404</v>
      </c>
      <c r="X2934">
        <v>10</v>
      </c>
      <c r="Y2934" t="b">
        <f>IF(MOD(X2934,9)=0,N2934,IF(MOD(X2934,6)=0,N2934,IF(MOD(X2934,3)=0,N2934)))</f>
        <v>0</v>
      </c>
      <c r="Z2934" t="b">
        <f>IF(MOD(X2934,9)=0,O2934,IF(MOD(X2934,6)=0,O2934,IF(MOD(X2934,3)=0,O2934)))</f>
        <v>0</v>
      </c>
    </row>
    <row r="2935" spans="1:26">
      <c r="A2935" s="4" t="s">
        <v>3004</v>
      </c>
      <c r="B2935" s="3">
        <f>主线辅助!B2931</f>
        <v>162371188</v>
      </c>
      <c r="C2935" s="3">
        <v>8</v>
      </c>
      <c r="D2935" s="3">
        <v>120</v>
      </c>
      <c r="E2935" s="3">
        <v>3</v>
      </c>
      <c r="F2935" s="25">
        <f t="shared" si="135"/>
        <v>9820837</v>
      </c>
      <c r="G2935" s="25">
        <v>8930415</v>
      </c>
      <c r="H2935" s="26">
        <f>ROUND((F2935/4*5.5+F2935*2.7+F2935/4*10*1)*2,0)*C2935</f>
        <v>1033152056</v>
      </c>
      <c r="I2935" s="26">
        <f t="shared" si="136"/>
        <v>939479656</v>
      </c>
      <c r="J2935" s="26"/>
      <c r="K2935" s="35">
        <f>MAX(G2935-MAX(G$5:G2934),0)</f>
        <v>26361</v>
      </c>
      <c r="L2935" s="35">
        <f>MAX(G$5:G2935)</f>
        <v>8930415</v>
      </c>
      <c r="M2935" s="3">
        <v>0.9</v>
      </c>
      <c r="N2935" s="38">
        <f>INT(B2935*0.2)</f>
        <v>32474237</v>
      </c>
      <c r="O2935" s="38">
        <f t="shared" si="137"/>
        <v>3721005</v>
      </c>
      <c r="P2935">
        <f>INT(L2935*2.5)</f>
        <v>22326037</v>
      </c>
      <c r="Q2935">
        <f>INT(L2935/4)</f>
        <v>2232603</v>
      </c>
      <c r="W2935" s="4" t="s">
        <v>8405</v>
      </c>
      <c r="X2935">
        <v>1</v>
      </c>
      <c r="Y2935" t="b">
        <f>IF(MOD(X2935,9)=0,N2935,IF(MOD(X2935,6)=0,N2935,IF(MOD(X2935,3)=0,N2935)))</f>
        <v>0</v>
      </c>
      <c r="Z2935" t="b">
        <f>IF(MOD(X2935,9)=0,O2935,IF(MOD(X2935,6)=0,O2935,IF(MOD(X2935,3)=0,O2935)))</f>
        <v>0</v>
      </c>
    </row>
    <row r="2936" spans="1:26">
      <c r="A2936" s="4" t="s">
        <v>3005</v>
      </c>
      <c r="B2936" s="3">
        <f>主线辅助!B2932</f>
        <v>162443347</v>
      </c>
      <c r="C2936" s="3">
        <v>8</v>
      </c>
      <c r="D2936" s="3">
        <v>120</v>
      </c>
      <c r="E2936" s="3">
        <v>3</v>
      </c>
      <c r="F2936" s="25">
        <f t="shared" si="135"/>
        <v>9825202</v>
      </c>
      <c r="G2936" s="25">
        <v>8934384</v>
      </c>
      <c r="H2936" s="26">
        <f>ROUND((F2936/4*5.5+F2936*2.7+F2936/4*10*1)*2,0)*C2936</f>
        <v>1033611248</v>
      </c>
      <c r="I2936" s="26">
        <f t="shared" si="136"/>
        <v>939897200</v>
      </c>
      <c r="J2936" s="26"/>
      <c r="K2936" s="35">
        <f>MAX(G2936-MAX(G$5:G2935),0)</f>
        <v>3969</v>
      </c>
      <c r="L2936" s="35">
        <f>MAX(G$5:G2936)</f>
        <v>8934384</v>
      </c>
      <c r="M2936" s="3">
        <v>0.9</v>
      </c>
      <c r="N2936" s="38">
        <f>INT(B2936*0.2)</f>
        <v>32488669</v>
      </c>
      <c r="O2936" s="38">
        <f t="shared" si="137"/>
        <v>3722660</v>
      </c>
      <c r="P2936">
        <f>INT(L2936*2.5)</f>
        <v>22335960</v>
      </c>
      <c r="Q2936">
        <f>INT(L2936/4)</f>
        <v>2233596</v>
      </c>
      <c r="W2936" s="4" t="s">
        <v>8405</v>
      </c>
      <c r="X2936">
        <v>2</v>
      </c>
      <c r="Y2936" t="b">
        <f>IF(MOD(X2936,9)=0,N2936,IF(MOD(X2936,6)=0,N2936,IF(MOD(X2936,3)=0,N2936)))</f>
        <v>0</v>
      </c>
      <c r="Z2936" t="b">
        <f>IF(MOD(X2936,9)=0,O2936,IF(MOD(X2936,6)=0,O2936,IF(MOD(X2936,3)=0,O2936)))</f>
        <v>0</v>
      </c>
    </row>
    <row r="2937" spans="1:26">
      <c r="A2937" s="4" t="s">
        <v>3006</v>
      </c>
      <c r="B2937" s="3">
        <f>主线辅助!B2933</f>
        <v>162602735</v>
      </c>
      <c r="C2937" s="3">
        <v>8</v>
      </c>
      <c r="D2937" s="3">
        <v>120</v>
      </c>
      <c r="E2937" s="3">
        <v>3</v>
      </c>
      <c r="F2937" s="25">
        <f t="shared" si="135"/>
        <v>9834842</v>
      </c>
      <c r="G2937" s="25">
        <v>8943150</v>
      </c>
      <c r="H2937" s="26">
        <f>ROUND((F2937/4*5.5+F2937*2.7+F2937/4*10*1)*2,0)*C2937</f>
        <v>1034625376</v>
      </c>
      <c r="I2937" s="26">
        <f t="shared" si="136"/>
        <v>940819384</v>
      </c>
      <c r="J2937" s="26"/>
      <c r="K2937" s="35">
        <f>MAX(G2937-MAX(G$5:G2936),0)</f>
        <v>8766</v>
      </c>
      <c r="L2937" s="35">
        <f>MAX(G$5:G2937)</f>
        <v>8943150</v>
      </c>
      <c r="M2937" s="3">
        <v>0.9</v>
      </c>
      <c r="N2937" s="38">
        <f>INT(B2937*0.2)</f>
        <v>32520547</v>
      </c>
      <c r="O2937" s="38">
        <f t="shared" si="137"/>
        <v>3726312</v>
      </c>
      <c r="P2937">
        <f>INT(L2937*2.5)</f>
        <v>22357875</v>
      </c>
      <c r="Q2937">
        <f>INT(L2937/4)</f>
        <v>2235787</v>
      </c>
      <c r="W2937" s="4" t="s">
        <v>8405</v>
      </c>
      <c r="X2937">
        <v>3</v>
      </c>
      <c r="Y2937">
        <f>IF(MOD(X2937,9)=0,N2937,IF(MOD(X2937,6)=0,N2937,IF(MOD(X2937,3)=0,N2937)))</f>
        <v>32520547</v>
      </c>
      <c r="Z2937">
        <f>IF(MOD(X2937,9)=0,O2937,IF(MOD(X2937,6)=0,O2937,IF(MOD(X2937,3)=0,O2937)))</f>
        <v>3726312</v>
      </c>
    </row>
    <row r="2938" spans="1:26">
      <c r="A2938" s="4" t="s">
        <v>3007</v>
      </c>
      <c r="B2938" s="3">
        <f>主线辅助!B2934</f>
        <v>162674960</v>
      </c>
      <c r="C2938" s="3">
        <v>8</v>
      </c>
      <c r="D2938" s="3">
        <v>120</v>
      </c>
      <c r="E2938" s="3">
        <v>3</v>
      </c>
      <c r="F2938" s="25">
        <f t="shared" si="135"/>
        <v>9839211</v>
      </c>
      <c r="G2938" s="25">
        <v>8947122</v>
      </c>
      <c r="H2938" s="26">
        <f>ROUND((F2938/4*5.5+F2938*2.7+F2938/4*10*1)*2,0)*C2938</f>
        <v>1035085000</v>
      </c>
      <c r="I2938" s="26">
        <f t="shared" si="136"/>
        <v>941237232</v>
      </c>
      <c r="J2938" s="26"/>
      <c r="K2938" s="35">
        <f>MAX(G2938-MAX(G$5:G2937),0)</f>
        <v>3972</v>
      </c>
      <c r="L2938" s="35">
        <f>MAX(G$5:G2938)</f>
        <v>8947122</v>
      </c>
      <c r="M2938" s="3">
        <v>0.9</v>
      </c>
      <c r="N2938" s="38">
        <f>INT(B2938*0.2)</f>
        <v>32534992</v>
      </c>
      <c r="O2938" s="38">
        <f t="shared" si="137"/>
        <v>3727967</v>
      </c>
      <c r="P2938">
        <f>INT(L2938*2.5)</f>
        <v>22367805</v>
      </c>
      <c r="Q2938">
        <f>INT(L2938/4)</f>
        <v>2236780</v>
      </c>
      <c r="W2938" s="4" t="s">
        <v>8405</v>
      </c>
      <c r="X2938">
        <v>4</v>
      </c>
      <c r="Y2938" t="b">
        <f>IF(MOD(X2938,9)=0,N2938,IF(MOD(X2938,6)=0,N2938,IF(MOD(X2938,3)=0,N2938)))</f>
        <v>0</v>
      </c>
      <c r="Z2938" t="b">
        <f>IF(MOD(X2938,9)=0,O2938,IF(MOD(X2938,6)=0,O2938,IF(MOD(X2938,3)=0,O2938)))</f>
        <v>0</v>
      </c>
    </row>
    <row r="2939" spans="1:26">
      <c r="A2939" s="4" t="s">
        <v>3008</v>
      </c>
      <c r="B2939" s="3">
        <f>主线辅助!B2935</f>
        <v>162747192</v>
      </c>
      <c r="C2939" s="3">
        <v>8</v>
      </c>
      <c r="D2939" s="3">
        <v>120</v>
      </c>
      <c r="E2939" s="3">
        <v>3</v>
      </c>
      <c r="F2939" s="25">
        <f t="shared" si="135"/>
        <v>9843580</v>
      </c>
      <c r="G2939" s="25">
        <v>8951095</v>
      </c>
      <c r="H2939" s="26">
        <f>ROUND((F2939/4*5.5+F2939*2.7+F2939/4*10*1)*2,0)*C2939</f>
        <v>1035544616</v>
      </c>
      <c r="I2939" s="26">
        <f t="shared" si="136"/>
        <v>941655192</v>
      </c>
      <c r="J2939" s="26"/>
      <c r="K2939" s="35">
        <f>MAX(G2939-MAX(G$5:G2938),0)</f>
        <v>3973</v>
      </c>
      <c r="L2939" s="35">
        <f>MAX(G$5:G2939)</f>
        <v>8951095</v>
      </c>
      <c r="M2939" s="3">
        <v>0.9</v>
      </c>
      <c r="N2939" s="38">
        <f>INT(B2939*0.2)</f>
        <v>32549438</v>
      </c>
      <c r="O2939" s="38">
        <f t="shared" si="137"/>
        <v>3729622</v>
      </c>
      <c r="P2939">
        <f>INT(L2939*2.5)</f>
        <v>22377737</v>
      </c>
      <c r="Q2939">
        <f>INT(L2939/4)</f>
        <v>2237773</v>
      </c>
      <c r="W2939" s="4" t="s">
        <v>8405</v>
      </c>
      <c r="X2939">
        <v>5</v>
      </c>
      <c r="Y2939" t="b">
        <f>IF(MOD(X2939,9)=0,N2939,IF(MOD(X2939,6)=0,N2939,IF(MOD(X2939,3)=0,N2939)))</f>
        <v>0</v>
      </c>
      <c r="Z2939" t="b">
        <f>IF(MOD(X2939,9)=0,O2939,IF(MOD(X2939,6)=0,O2939,IF(MOD(X2939,3)=0,O2939)))</f>
        <v>0</v>
      </c>
    </row>
    <row r="2940" spans="1:26">
      <c r="A2940" s="4" t="s">
        <v>3009</v>
      </c>
      <c r="B2940" s="3">
        <f>主线辅助!B2936</f>
        <v>162906807</v>
      </c>
      <c r="C2940" s="3">
        <v>8</v>
      </c>
      <c r="D2940" s="3">
        <v>120</v>
      </c>
      <c r="E2940" s="3">
        <v>3</v>
      </c>
      <c r="F2940" s="25">
        <f t="shared" si="135"/>
        <v>9853234</v>
      </c>
      <c r="G2940" s="25">
        <v>8959874</v>
      </c>
      <c r="H2940" s="26">
        <f>ROUND((F2940/4*5.5+F2940*2.7+F2940/4*10*1)*2,0)*C2940</f>
        <v>1036560216</v>
      </c>
      <c r="I2940" s="26">
        <f t="shared" si="136"/>
        <v>942578744</v>
      </c>
      <c r="J2940" s="26"/>
      <c r="K2940" s="35">
        <f>MAX(G2940-MAX(G$5:G2939),0)</f>
        <v>8779</v>
      </c>
      <c r="L2940" s="35">
        <f>MAX(G$5:G2940)</f>
        <v>8959874</v>
      </c>
      <c r="M2940" s="3">
        <v>0.9</v>
      </c>
      <c r="N2940" s="38">
        <f>INT(B2940*0.2)</f>
        <v>32581361</v>
      </c>
      <c r="O2940" s="38">
        <f t="shared" si="137"/>
        <v>3733280</v>
      </c>
      <c r="P2940">
        <f>INT(L2940*2.5)</f>
        <v>22399685</v>
      </c>
      <c r="Q2940">
        <f>INT(L2940/4)</f>
        <v>2239968</v>
      </c>
      <c r="W2940" s="4" t="s">
        <v>8405</v>
      </c>
      <c r="X2940">
        <v>6</v>
      </c>
      <c r="Y2940">
        <f>IF(MOD(X2940,9)=0,N2940,IF(MOD(X2940,6)=0,N2940,IF(MOD(X2940,3)=0,N2940)))</f>
        <v>32581361</v>
      </c>
      <c r="Z2940">
        <f>IF(MOD(X2940,9)=0,O2940,IF(MOD(X2940,6)=0,O2940,IF(MOD(X2940,3)=0,O2940)))</f>
        <v>3733280</v>
      </c>
    </row>
    <row r="2941" spans="1:26">
      <c r="A2941" s="4" t="s">
        <v>3010</v>
      </c>
      <c r="B2941" s="3">
        <f>主线辅助!B2937</f>
        <v>162979108</v>
      </c>
      <c r="C2941" s="3">
        <v>8</v>
      </c>
      <c r="D2941" s="3">
        <v>120</v>
      </c>
      <c r="E2941" s="3">
        <v>3</v>
      </c>
      <c r="F2941" s="25">
        <f t="shared" si="135"/>
        <v>9857607</v>
      </c>
      <c r="G2941" s="25">
        <v>8963850</v>
      </c>
      <c r="H2941" s="26">
        <f>ROUND((F2941/4*5.5+F2941*2.7+F2941/4*10*1)*2,0)*C2941</f>
        <v>1037020256</v>
      </c>
      <c r="I2941" s="26">
        <f t="shared" si="136"/>
        <v>942997024</v>
      </c>
      <c r="J2941" s="26"/>
      <c r="K2941" s="35">
        <f>MAX(G2941-MAX(G$5:G2940),0)</f>
        <v>3976</v>
      </c>
      <c r="L2941" s="35">
        <f>MAX(G$5:G2941)</f>
        <v>8963850</v>
      </c>
      <c r="M2941" s="3">
        <v>0.9</v>
      </c>
      <c r="N2941" s="38">
        <f>INT(B2941*0.2)</f>
        <v>32595821</v>
      </c>
      <c r="O2941" s="38">
        <f t="shared" si="137"/>
        <v>3734937</v>
      </c>
      <c r="P2941">
        <f>INT(L2941*2.5)</f>
        <v>22409625</v>
      </c>
      <c r="Q2941">
        <f>INT(L2941/4)</f>
        <v>2240962</v>
      </c>
      <c r="W2941" s="4" t="s">
        <v>8405</v>
      </c>
      <c r="X2941">
        <v>7</v>
      </c>
      <c r="Y2941" t="b">
        <f>IF(MOD(X2941,9)=0,N2941,IF(MOD(X2941,6)=0,N2941,IF(MOD(X2941,3)=0,N2941)))</f>
        <v>0</v>
      </c>
      <c r="Z2941" t="b">
        <f>IF(MOD(X2941,9)=0,O2941,IF(MOD(X2941,6)=0,O2941,IF(MOD(X2941,3)=0,O2941)))</f>
        <v>0</v>
      </c>
    </row>
    <row r="2942" spans="1:26">
      <c r="A2942" s="4" t="s">
        <v>3011</v>
      </c>
      <c r="B2942" s="3">
        <f>主线辅助!B2938</f>
        <v>163051413</v>
      </c>
      <c r="C2942" s="3">
        <v>8</v>
      </c>
      <c r="D2942" s="3">
        <v>120</v>
      </c>
      <c r="E2942" s="3">
        <v>3</v>
      </c>
      <c r="F2942" s="25">
        <f t="shared" si="135"/>
        <v>9861980</v>
      </c>
      <c r="G2942" s="25">
        <v>8967827</v>
      </c>
      <c r="H2942" s="26">
        <f>ROUND((F2942/4*5.5+F2942*2.7+F2942/4*10*1)*2,0)*C2942</f>
        <v>1037480296</v>
      </c>
      <c r="I2942" s="26">
        <f t="shared" si="136"/>
        <v>943415400</v>
      </c>
      <c r="J2942" s="26"/>
      <c r="K2942" s="35">
        <f>MAX(G2942-MAX(G$5:G2941),0)</f>
        <v>3977</v>
      </c>
      <c r="L2942" s="35">
        <f>MAX(G$5:G2942)</f>
        <v>8967827</v>
      </c>
      <c r="M2942" s="3">
        <v>0.9</v>
      </c>
      <c r="N2942" s="38">
        <f>INT(B2942*0.2)</f>
        <v>32610282</v>
      </c>
      <c r="O2942" s="38">
        <f t="shared" si="137"/>
        <v>3736593</v>
      </c>
      <c r="P2942">
        <f>INT(L2942*2.5)</f>
        <v>22419567</v>
      </c>
      <c r="Q2942">
        <f>INT(L2942/4)</f>
        <v>2241956</v>
      </c>
      <c r="W2942" s="4" t="s">
        <v>8405</v>
      </c>
      <c r="X2942">
        <v>8</v>
      </c>
      <c r="Y2942" t="b">
        <f>IF(MOD(X2942,9)=0,N2942,IF(MOD(X2942,6)=0,N2942,IF(MOD(X2942,3)=0,N2942)))</f>
        <v>0</v>
      </c>
      <c r="Z2942" t="b">
        <f>IF(MOD(X2942,9)=0,O2942,IF(MOD(X2942,6)=0,O2942,IF(MOD(X2942,3)=0,O2942)))</f>
        <v>0</v>
      </c>
    </row>
    <row r="2943" spans="1:26">
      <c r="A2943" s="4" t="s">
        <v>3012</v>
      </c>
      <c r="B2943" s="3">
        <f>主线辅助!B2939</f>
        <v>163211255</v>
      </c>
      <c r="C2943" s="3">
        <v>8</v>
      </c>
      <c r="D2943" s="3">
        <v>120</v>
      </c>
      <c r="E2943" s="3">
        <v>3</v>
      </c>
      <c r="F2943" s="25">
        <f t="shared" si="135"/>
        <v>9871648</v>
      </c>
      <c r="G2943" s="25">
        <v>8976619</v>
      </c>
      <c r="H2943" s="26">
        <f>ROUND((F2943/4*5.5+F2943*2.7+F2943/4*10*1)*2,0)*C2943</f>
        <v>1038497368</v>
      </c>
      <c r="I2943" s="26">
        <f t="shared" si="136"/>
        <v>944340320</v>
      </c>
      <c r="J2943" s="26"/>
      <c r="K2943" s="35">
        <f>MAX(G2943-MAX(G$5:G2942),0)</f>
        <v>8792</v>
      </c>
      <c r="L2943" s="35">
        <f>MAX(G$5:G2943)</f>
        <v>8976619</v>
      </c>
      <c r="M2943" s="3">
        <v>0.9</v>
      </c>
      <c r="N2943" s="38">
        <f>INT(B2943*0.2)</f>
        <v>32642251</v>
      </c>
      <c r="O2943" s="38">
        <f t="shared" si="137"/>
        <v>3740257</v>
      </c>
      <c r="P2943">
        <f>INT(L2943*2.5)</f>
        <v>22441547</v>
      </c>
      <c r="Q2943">
        <f>INT(L2943/4)</f>
        <v>2244154</v>
      </c>
      <c r="W2943" s="4" t="s">
        <v>8405</v>
      </c>
      <c r="X2943">
        <v>9</v>
      </c>
      <c r="Y2943">
        <f>IF(MOD(X2943,9)=0,N2943,IF(MOD(X2943,6)=0,N2943,IF(MOD(X2943,3)=0,N2943)))</f>
        <v>32642251</v>
      </c>
      <c r="Z2943">
        <f>IF(MOD(X2943,9)=0,O2943,IF(MOD(X2943,6)=0,O2943,IF(MOD(X2943,3)=0,O2943)))</f>
        <v>3740257</v>
      </c>
    </row>
    <row r="2944" spans="1:26">
      <c r="A2944" s="4" t="s">
        <v>590</v>
      </c>
      <c r="B2944" s="3">
        <f>主线辅助!B2940</f>
        <v>163283629</v>
      </c>
      <c r="C2944" s="3">
        <v>8</v>
      </c>
      <c r="D2944" s="3">
        <v>120</v>
      </c>
      <c r="E2944" s="3">
        <v>3</v>
      </c>
      <c r="F2944" s="25">
        <f t="shared" si="135"/>
        <v>9876025</v>
      </c>
      <c r="G2944" s="25">
        <v>8980599</v>
      </c>
      <c r="H2944" s="26">
        <f>ROUND((F2944/4*5.5+F2944*2.7+F2944/4*10*1)*2,0)*C2944</f>
        <v>1038957832</v>
      </c>
      <c r="I2944" s="26">
        <f t="shared" si="136"/>
        <v>944759016</v>
      </c>
      <c r="J2944" s="26"/>
      <c r="K2944" s="35">
        <f>MAX(G2944-MAX(G$5:G2943),0)</f>
        <v>3980</v>
      </c>
      <c r="L2944" s="35">
        <f>MAX(G$5:G2944)</f>
        <v>8980599</v>
      </c>
      <c r="M2944" s="3">
        <v>0.9</v>
      </c>
      <c r="N2944" s="38">
        <f>INT(B2944*0.2)</f>
        <v>32656725</v>
      </c>
      <c r="O2944" s="38">
        <f t="shared" si="137"/>
        <v>3741915</v>
      </c>
      <c r="P2944">
        <f>INT(L2944*2.5)</f>
        <v>22451497</v>
      </c>
      <c r="Q2944">
        <f>INT(L2944/4)</f>
        <v>2245149</v>
      </c>
      <c r="W2944" s="4" t="s">
        <v>8405</v>
      </c>
      <c r="X2944">
        <v>10</v>
      </c>
      <c r="Y2944" t="b">
        <f>IF(MOD(X2944,9)=0,N2944,IF(MOD(X2944,6)=0,N2944,IF(MOD(X2944,3)=0,N2944)))</f>
        <v>0</v>
      </c>
      <c r="Z2944" t="b">
        <f>IF(MOD(X2944,9)=0,O2944,IF(MOD(X2944,6)=0,O2944,IF(MOD(X2944,3)=0,O2944)))</f>
        <v>0</v>
      </c>
    </row>
    <row r="2945" spans="1:26">
      <c r="A2945" s="4" t="s">
        <v>3013</v>
      </c>
      <c r="B2945" s="3">
        <f>主线辅助!B2941</f>
        <v>163765138</v>
      </c>
      <c r="C2945" s="3">
        <v>8</v>
      </c>
      <c r="D2945" s="3">
        <v>120</v>
      </c>
      <c r="E2945" s="3">
        <v>3</v>
      </c>
      <c r="F2945" s="25">
        <f t="shared" si="135"/>
        <v>9905149</v>
      </c>
      <c r="G2945" s="25">
        <v>9007082</v>
      </c>
      <c r="H2945" s="26">
        <f>ROUND((F2945/4*5.5+F2945*2.7+F2945/4*10*1)*2,0)*C2945</f>
        <v>1042021672</v>
      </c>
      <c r="I2945" s="26">
        <f t="shared" si="136"/>
        <v>947545024</v>
      </c>
      <c r="J2945" s="26"/>
      <c r="K2945" s="35">
        <f>MAX(G2945-MAX(G$5:G2944),0)</f>
        <v>26483</v>
      </c>
      <c r="L2945" s="35">
        <f>MAX(G$5:G2945)</f>
        <v>9007082</v>
      </c>
      <c r="M2945" s="3">
        <v>0.9</v>
      </c>
      <c r="N2945" s="38">
        <f>INT(B2945*0.2)</f>
        <v>32753027</v>
      </c>
      <c r="O2945" s="38">
        <f t="shared" si="137"/>
        <v>3752950</v>
      </c>
      <c r="P2945">
        <f>INT(L2945*2.5)</f>
        <v>22517705</v>
      </c>
      <c r="Q2945">
        <f>INT(L2945/4)</f>
        <v>2251770</v>
      </c>
      <c r="W2945" s="4" t="s">
        <v>8406</v>
      </c>
      <c r="X2945">
        <v>1</v>
      </c>
      <c r="Y2945" t="b">
        <f>IF(MOD(X2945,9)=0,N2945,IF(MOD(X2945,6)=0,N2945,IF(MOD(X2945,3)=0,N2945)))</f>
        <v>0</v>
      </c>
      <c r="Z2945" t="b">
        <f>IF(MOD(X2945,9)=0,O2945,IF(MOD(X2945,6)=0,O2945,IF(MOD(X2945,3)=0,O2945)))</f>
        <v>0</v>
      </c>
    </row>
    <row r="2946" spans="1:26">
      <c r="A2946" s="4" t="s">
        <v>3014</v>
      </c>
      <c r="B2946" s="3">
        <f>主线辅助!B2942</f>
        <v>163837574</v>
      </c>
      <c r="C2946" s="3">
        <v>8</v>
      </c>
      <c r="D2946" s="3">
        <v>120</v>
      </c>
      <c r="E2946" s="3">
        <v>3</v>
      </c>
      <c r="F2946" s="25">
        <f t="shared" si="135"/>
        <v>9909530</v>
      </c>
      <c r="G2946" s="25">
        <v>9011066</v>
      </c>
      <c r="H2946" s="26">
        <f>ROUND((F2946/4*5.5+F2946*2.7+F2946/4*10*1)*2,0)*C2946</f>
        <v>1042482560</v>
      </c>
      <c r="I2946" s="26">
        <f t="shared" si="136"/>
        <v>947964144</v>
      </c>
      <c r="J2946" s="26"/>
      <c r="K2946" s="35">
        <f>MAX(G2946-MAX(G$5:G2945),0)</f>
        <v>3984</v>
      </c>
      <c r="L2946" s="35">
        <f>MAX(G$5:G2946)</f>
        <v>9011066</v>
      </c>
      <c r="M2946" s="3">
        <v>0.9</v>
      </c>
      <c r="N2946" s="38">
        <f>INT(B2946*0.2)</f>
        <v>32767514</v>
      </c>
      <c r="O2946" s="38">
        <f t="shared" si="137"/>
        <v>3754610</v>
      </c>
      <c r="P2946">
        <f>INT(L2946*2.5)</f>
        <v>22527665</v>
      </c>
      <c r="Q2946">
        <f>INT(L2946/4)</f>
        <v>2252766</v>
      </c>
      <c r="W2946" s="4" t="s">
        <v>8406</v>
      </c>
      <c r="X2946">
        <v>2</v>
      </c>
      <c r="Y2946" t="b">
        <f>IF(MOD(X2946,9)=0,N2946,IF(MOD(X2946,6)=0,N2946,IF(MOD(X2946,3)=0,N2946)))</f>
        <v>0</v>
      </c>
      <c r="Z2946" t="b">
        <f>IF(MOD(X2946,9)=0,O2946,IF(MOD(X2946,6)=0,O2946,IF(MOD(X2946,3)=0,O2946)))</f>
        <v>0</v>
      </c>
    </row>
    <row r="2947" spans="1:26">
      <c r="A2947" s="4" t="s">
        <v>3015</v>
      </c>
      <c r="B2947" s="3">
        <f>主线辅助!B2943</f>
        <v>163997754</v>
      </c>
      <c r="C2947" s="3">
        <v>8</v>
      </c>
      <c r="D2947" s="3">
        <v>120</v>
      </c>
      <c r="E2947" s="3">
        <v>3</v>
      </c>
      <c r="F2947" s="25">
        <f t="shared" si="135"/>
        <v>9919218</v>
      </c>
      <c r="G2947" s="25">
        <v>9019876</v>
      </c>
      <c r="H2947" s="26">
        <f>ROUND((F2947/4*5.5+F2947*2.7+F2947/4*10*1)*2,0)*C2947</f>
        <v>1043501736</v>
      </c>
      <c r="I2947" s="26">
        <f t="shared" si="136"/>
        <v>948890952</v>
      </c>
      <c r="J2947" s="26"/>
      <c r="K2947" s="35">
        <f>MAX(G2947-MAX(G$5:G2946),0)</f>
        <v>8810</v>
      </c>
      <c r="L2947" s="35">
        <f>MAX(G$5:G2947)</f>
        <v>9019876</v>
      </c>
      <c r="M2947" s="3">
        <v>0.9</v>
      </c>
      <c r="N2947" s="38">
        <f>INT(B2947*0.2)</f>
        <v>32799550</v>
      </c>
      <c r="O2947" s="38">
        <f t="shared" si="137"/>
        <v>3758281</v>
      </c>
      <c r="P2947">
        <f>INT(L2947*2.5)</f>
        <v>22549690</v>
      </c>
      <c r="Q2947">
        <f>INT(L2947/4)</f>
        <v>2254969</v>
      </c>
      <c r="W2947" s="4" t="s">
        <v>8406</v>
      </c>
      <c r="X2947">
        <v>3</v>
      </c>
      <c r="Y2947">
        <f>IF(MOD(X2947,9)=0,N2947,IF(MOD(X2947,6)=0,N2947,IF(MOD(X2947,3)=0,N2947)))</f>
        <v>32799550</v>
      </c>
      <c r="Z2947">
        <f>IF(MOD(X2947,9)=0,O2947,IF(MOD(X2947,6)=0,O2947,IF(MOD(X2947,3)=0,O2947)))</f>
        <v>3758281</v>
      </c>
    </row>
    <row r="2948" spans="1:26">
      <c r="A2948" s="4" t="s">
        <v>3016</v>
      </c>
      <c r="B2948" s="3">
        <f>主线辅助!B2944</f>
        <v>164070256</v>
      </c>
      <c r="C2948" s="3">
        <v>8</v>
      </c>
      <c r="D2948" s="3">
        <v>120</v>
      </c>
      <c r="E2948" s="3">
        <v>3</v>
      </c>
      <c r="F2948" s="25">
        <f t="shared" si="135"/>
        <v>9923604</v>
      </c>
      <c r="G2948" s="25">
        <v>9023864</v>
      </c>
      <c r="H2948" s="26">
        <f>ROUND((F2948/4*5.5+F2948*2.7+F2948/4*10*1)*2,0)*C2948</f>
        <v>1043963144</v>
      </c>
      <c r="I2948" s="26">
        <f t="shared" si="136"/>
        <v>949310496</v>
      </c>
      <c r="J2948" s="26"/>
      <c r="K2948" s="35">
        <f>MAX(G2948-MAX(G$5:G2947),0)</f>
        <v>3988</v>
      </c>
      <c r="L2948" s="35">
        <f>MAX(G$5:G2948)</f>
        <v>9023864</v>
      </c>
      <c r="M2948" s="3">
        <v>0.9</v>
      </c>
      <c r="N2948" s="38">
        <f>INT(B2948*0.2)</f>
        <v>32814051</v>
      </c>
      <c r="O2948" s="38">
        <f t="shared" si="137"/>
        <v>3759943</v>
      </c>
      <c r="P2948">
        <f>INT(L2948*2.5)</f>
        <v>22559660</v>
      </c>
      <c r="Q2948">
        <f>INT(L2948/4)</f>
        <v>2255966</v>
      </c>
      <c r="W2948" s="4" t="s">
        <v>8406</v>
      </c>
      <c r="X2948">
        <v>4</v>
      </c>
      <c r="Y2948" t="b">
        <f>IF(MOD(X2948,9)=0,N2948,IF(MOD(X2948,6)=0,N2948,IF(MOD(X2948,3)=0,N2948)))</f>
        <v>0</v>
      </c>
      <c r="Z2948" t="b">
        <f>IF(MOD(X2948,9)=0,O2948,IF(MOD(X2948,6)=0,O2948,IF(MOD(X2948,3)=0,O2948)))</f>
        <v>0</v>
      </c>
    </row>
    <row r="2949" spans="1:26">
      <c r="A2949" s="4" t="s">
        <v>3017</v>
      </c>
      <c r="B2949" s="3">
        <f>主线辅助!B2945</f>
        <v>164142764</v>
      </c>
      <c r="C2949" s="3">
        <v>8</v>
      </c>
      <c r="D2949" s="3">
        <v>120</v>
      </c>
      <c r="E2949" s="3">
        <v>3</v>
      </c>
      <c r="F2949" s="25">
        <f t="shared" si="135"/>
        <v>9927989</v>
      </c>
      <c r="G2949" s="25">
        <v>9027851</v>
      </c>
      <c r="H2949" s="26">
        <f>ROUND((F2949/4*5.5+F2949*2.7+F2949/4*10*1)*2,0)*C2949</f>
        <v>1044424440</v>
      </c>
      <c r="I2949" s="26">
        <f t="shared" si="136"/>
        <v>949729928</v>
      </c>
      <c r="J2949" s="26"/>
      <c r="K2949" s="35">
        <f>MAX(G2949-MAX(G$5:G2948),0)</f>
        <v>3987</v>
      </c>
      <c r="L2949" s="35">
        <f>MAX(G$5:G2949)</f>
        <v>9027851</v>
      </c>
      <c r="M2949" s="3">
        <v>0.9</v>
      </c>
      <c r="N2949" s="38">
        <f>INT(B2949*0.2)</f>
        <v>32828552</v>
      </c>
      <c r="O2949" s="38">
        <f t="shared" si="137"/>
        <v>3761603</v>
      </c>
      <c r="P2949">
        <f>INT(L2949*2.5)</f>
        <v>22569627</v>
      </c>
      <c r="Q2949">
        <f>INT(L2949/4)</f>
        <v>2256962</v>
      </c>
      <c r="W2949" s="4" t="s">
        <v>8406</v>
      </c>
      <c r="X2949">
        <v>5</v>
      </c>
      <c r="Y2949" t="b">
        <f>IF(MOD(X2949,9)=0,N2949,IF(MOD(X2949,6)=0,N2949,IF(MOD(X2949,3)=0,N2949)))</f>
        <v>0</v>
      </c>
      <c r="Z2949" t="b">
        <f>IF(MOD(X2949,9)=0,O2949,IF(MOD(X2949,6)=0,O2949,IF(MOD(X2949,3)=0,O2949)))</f>
        <v>0</v>
      </c>
    </row>
    <row r="2950" spans="1:26">
      <c r="A2950" s="4" t="s">
        <v>3018</v>
      </c>
      <c r="B2950" s="3">
        <f>主线辅助!B2946</f>
        <v>164303172</v>
      </c>
      <c r="C2950" s="3">
        <v>8</v>
      </c>
      <c r="D2950" s="3">
        <v>120</v>
      </c>
      <c r="E2950" s="3">
        <v>3</v>
      </c>
      <c r="F2950" s="25">
        <f t="shared" ref="F2950:F3013" si="138">INT(B2950/(5-1.9)/C2950/(D2950/2.7)*100/1.5)</f>
        <v>9937691</v>
      </c>
      <c r="G2950" s="25">
        <v>9036674</v>
      </c>
      <c r="H2950" s="26">
        <f>ROUND((F2950/4*5.5+F2950*2.7+F2950/4*10*1)*2,0)*C2950</f>
        <v>1045445096</v>
      </c>
      <c r="I2950" s="26">
        <f t="shared" ref="I2950:I3013" si="139">ROUND((G2950/4*5.5+G2950*2.7+G2950/4*10*1)*2,0)*C2950</f>
        <v>950658104</v>
      </c>
      <c r="J2950" s="26"/>
      <c r="K2950" s="35">
        <f>MAX(G2950-MAX(G$5:G2949),0)</f>
        <v>8823</v>
      </c>
      <c r="L2950" s="35">
        <f>MAX(G$5:G2950)</f>
        <v>9036674</v>
      </c>
      <c r="M2950" s="3">
        <v>0.9</v>
      </c>
      <c r="N2950" s="38">
        <f>INT(B2950*0.2)</f>
        <v>32860634</v>
      </c>
      <c r="O2950" s="38">
        <f t="shared" ref="O2950:O3013" si="140">INT((P2950/15)+Q2950)</f>
        <v>3765280</v>
      </c>
      <c r="P2950">
        <f>INT(L2950*2.5)</f>
        <v>22591685</v>
      </c>
      <c r="Q2950">
        <f>INT(L2950/4)</f>
        <v>2259168</v>
      </c>
      <c r="W2950" s="4" t="s">
        <v>8406</v>
      </c>
      <c r="X2950">
        <v>6</v>
      </c>
      <c r="Y2950">
        <f>IF(MOD(X2950,9)=0,N2950,IF(MOD(X2950,6)=0,N2950,IF(MOD(X2950,3)=0,N2950)))</f>
        <v>32860634</v>
      </c>
      <c r="Z2950">
        <f>IF(MOD(X2950,9)=0,O2950,IF(MOD(X2950,6)=0,O2950,IF(MOD(X2950,3)=0,O2950)))</f>
        <v>3765280</v>
      </c>
    </row>
    <row r="2951" spans="1:26">
      <c r="A2951" s="4" t="s">
        <v>3019</v>
      </c>
      <c r="B2951" s="3">
        <f>主线辅助!B2947</f>
        <v>164375753</v>
      </c>
      <c r="C2951" s="3">
        <v>8</v>
      </c>
      <c r="D2951" s="3">
        <v>120</v>
      </c>
      <c r="E2951" s="3">
        <v>3</v>
      </c>
      <c r="F2951" s="25">
        <f t="shared" si="138"/>
        <v>9942081</v>
      </c>
      <c r="G2951" s="25">
        <v>9040666</v>
      </c>
      <c r="H2951" s="26">
        <f>ROUND((F2951/4*5.5+F2951*2.7+F2951/4*10*1)*2,0)*C2951</f>
        <v>1045906920</v>
      </c>
      <c r="I2951" s="26">
        <f t="shared" si="139"/>
        <v>951078064</v>
      </c>
      <c r="J2951" s="26"/>
      <c r="K2951" s="35">
        <f>MAX(G2951-MAX(G$5:G2950),0)</f>
        <v>3992</v>
      </c>
      <c r="L2951" s="35">
        <f>MAX(G$5:G2951)</f>
        <v>9040666</v>
      </c>
      <c r="M2951" s="3">
        <v>0.9</v>
      </c>
      <c r="N2951" s="38">
        <f>INT(B2951*0.2)</f>
        <v>32875150</v>
      </c>
      <c r="O2951" s="38">
        <f t="shared" si="140"/>
        <v>3766943</v>
      </c>
      <c r="P2951">
        <f>INT(L2951*2.5)</f>
        <v>22601665</v>
      </c>
      <c r="Q2951">
        <f>INT(L2951/4)</f>
        <v>2260166</v>
      </c>
      <c r="W2951" s="4" t="s">
        <v>8406</v>
      </c>
      <c r="X2951">
        <v>7</v>
      </c>
      <c r="Y2951" t="b">
        <f>IF(MOD(X2951,9)=0,N2951,IF(MOD(X2951,6)=0,N2951,IF(MOD(X2951,3)=0,N2951)))</f>
        <v>0</v>
      </c>
      <c r="Z2951" t="b">
        <f>IF(MOD(X2951,9)=0,O2951,IF(MOD(X2951,6)=0,O2951,IF(MOD(X2951,3)=0,O2951)))</f>
        <v>0</v>
      </c>
    </row>
    <row r="2952" spans="1:26">
      <c r="A2952" s="4" t="s">
        <v>3020</v>
      </c>
      <c r="B2952" s="3">
        <f>主线辅助!B2948</f>
        <v>164448341</v>
      </c>
      <c r="C2952" s="3">
        <v>8</v>
      </c>
      <c r="D2952" s="3">
        <v>120</v>
      </c>
      <c r="E2952" s="3">
        <v>3</v>
      </c>
      <c r="F2952" s="25">
        <f t="shared" si="138"/>
        <v>9946472</v>
      </c>
      <c r="G2952" s="25">
        <v>9044658</v>
      </c>
      <c r="H2952" s="26">
        <f>ROUND((F2952/4*5.5+F2952*2.7+F2952/4*10*1)*2,0)*C2952</f>
        <v>1046368856</v>
      </c>
      <c r="I2952" s="26">
        <f t="shared" si="139"/>
        <v>951498024</v>
      </c>
      <c r="J2952" s="26"/>
      <c r="K2952" s="35">
        <f>MAX(G2952-MAX(G$5:G2951),0)</f>
        <v>3992</v>
      </c>
      <c r="L2952" s="35">
        <f>MAX(G$5:G2952)</f>
        <v>9044658</v>
      </c>
      <c r="M2952" s="3">
        <v>0.9</v>
      </c>
      <c r="N2952" s="38">
        <f>INT(B2952*0.2)</f>
        <v>32889668</v>
      </c>
      <c r="O2952" s="38">
        <f t="shared" si="140"/>
        <v>3768607</v>
      </c>
      <c r="P2952">
        <f>INT(L2952*2.5)</f>
        <v>22611645</v>
      </c>
      <c r="Q2952">
        <f>INT(L2952/4)</f>
        <v>2261164</v>
      </c>
      <c r="W2952" s="4" t="s">
        <v>8406</v>
      </c>
      <c r="X2952">
        <v>8</v>
      </c>
      <c r="Y2952" t="b">
        <f>IF(MOD(X2952,9)=0,N2952,IF(MOD(X2952,6)=0,N2952,IF(MOD(X2952,3)=0,N2952)))</f>
        <v>0</v>
      </c>
      <c r="Z2952" t="b">
        <f>IF(MOD(X2952,9)=0,O2952,IF(MOD(X2952,6)=0,O2952,IF(MOD(X2952,3)=0,O2952)))</f>
        <v>0</v>
      </c>
    </row>
    <row r="2953" spans="1:26">
      <c r="A2953" s="4" t="s">
        <v>3021</v>
      </c>
      <c r="B2953" s="3">
        <f>主线辅助!B2949</f>
        <v>164608977</v>
      </c>
      <c r="C2953" s="3">
        <v>8</v>
      </c>
      <c r="D2953" s="3">
        <v>120</v>
      </c>
      <c r="E2953" s="3">
        <v>3</v>
      </c>
      <c r="F2953" s="25">
        <f t="shared" si="138"/>
        <v>9956188</v>
      </c>
      <c r="G2953" s="25">
        <v>9053493</v>
      </c>
      <c r="H2953" s="26">
        <f>ROUND((F2953/4*5.5+F2953*2.7+F2953/4*10*1)*2,0)*C2953</f>
        <v>1047390976</v>
      </c>
      <c r="I2953" s="26">
        <f t="shared" si="139"/>
        <v>952427464</v>
      </c>
      <c r="J2953" s="26"/>
      <c r="K2953" s="35">
        <f>MAX(G2953-MAX(G$5:G2952),0)</f>
        <v>8835</v>
      </c>
      <c r="L2953" s="35">
        <f>MAX(G$5:G2953)</f>
        <v>9053493</v>
      </c>
      <c r="M2953" s="3">
        <v>0.9</v>
      </c>
      <c r="N2953" s="38">
        <f>INT(B2953*0.2)</f>
        <v>32921795</v>
      </c>
      <c r="O2953" s="38">
        <f t="shared" si="140"/>
        <v>3772288</v>
      </c>
      <c r="P2953">
        <f>INT(L2953*2.5)</f>
        <v>22633732</v>
      </c>
      <c r="Q2953">
        <f>INT(L2953/4)</f>
        <v>2263373</v>
      </c>
      <c r="W2953" s="4" t="s">
        <v>8406</v>
      </c>
      <c r="X2953">
        <v>9</v>
      </c>
      <c r="Y2953">
        <f>IF(MOD(X2953,9)=0,N2953,IF(MOD(X2953,6)=0,N2953,IF(MOD(X2953,3)=0,N2953)))</f>
        <v>32921795</v>
      </c>
      <c r="Z2953">
        <f>IF(MOD(X2953,9)=0,O2953,IF(MOD(X2953,6)=0,O2953,IF(MOD(X2953,3)=0,O2953)))</f>
        <v>3772288</v>
      </c>
    </row>
    <row r="2954" spans="1:26">
      <c r="A2954" s="4" t="s">
        <v>592</v>
      </c>
      <c r="B2954" s="3">
        <f>主线辅助!B2950</f>
        <v>164681631</v>
      </c>
      <c r="C2954" s="3">
        <v>8</v>
      </c>
      <c r="D2954" s="3">
        <v>120</v>
      </c>
      <c r="E2954" s="3">
        <v>3</v>
      </c>
      <c r="F2954" s="25">
        <f t="shared" si="138"/>
        <v>9960582</v>
      </c>
      <c r="G2954" s="25">
        <v>9057489</v>
      </c>
      <c r="H2954" s="26">
        <f>ROUND((F2954/4*5.5+F2954*2.7+F2954/4*10*1)*2,0)*C2954</f>
        <v>1047853224</v>
      </c>
      <c r="I2954" s="26">
        <f t="shared" si="139"/>
        <v>952847840</v>
      </c>
      <c r="J2954" s="26"/>
      <c r="K2954" s="35">
        <f>MAX(G2954-MAX(G$5:G2953),0)</f>
        <v>3996</v>
      </c>
      <c r="L2954" s="35">
        <f>MAX(G$5:G2954)</f>
        <v>9057489</v>
      </c>
      <c r="M2954" s="3">
        <v>0.9</v>
      </c>
      <c r="N2954" s="38">
        <f>INT(B2954*0.2)</f>
        <v>32936326</v>
      </c>
      <c r="O2954" s="38">
        <f t="shared" si="140"/>
        <v>3773953</v>
      </c>
      <c r="P2954">
        <f>INT(L2954*2.5)</f>
        <v>22643722</v>
      </c>
      <c r="Q2954">
        <f>INT(L2954/4)</f>
        <v>2264372</v>
      </c>
      <c r="W2954" s="4" t="s">
        <v>8406</v>
      </c>
      <c r="X2954">
        <v>10</v>
      </c>
      <c r="Y2954" t="b">
        <f>IF(MOD(X2954,9)=0,N2954,IF(MOD(X2954,6)=0,N2954,IF(MOD(X2954,3)=0,N2954)))</f>
        <v>0</v>
      </c>
      <c r="Z2954" t="b">
        <f>IF(MOD(X2954,9)=0,O2954,IF(MOD(X2954,6)=0,O2954,IF(MOD(X2954,3)=0,O2954)))</f>
        <v>0</v>
      </c>
    </row>
    <row r="2955" spans="1:26">
      <c r="A2955" s="4" t="s">
        <v>3022</v>
      </c>
      <c r="B2955" s="3">
        <f>主线辅助!B2951</f>
        <v>165165386</v>
      </c>
      <c r="C2955" s="3">
        <v>8</v>
      </c>
      <c r="D2955" s="3">
        <v>122</v>
      </c>
      <c r="E2955" s="3">
        <v>3</v>
      </c>
      <c r="F2955" s="25">
        <f t="shared" si="138"/>
        <v>9826073</v>
      </c>
      <c r="G2955" s="25">
        <v>8935176</v>
      </c>
      <c r="H2955" s="26">
        <f>ROUND((F2955/4*5.5+F2955*2.7+F2955/4*10*1)*2,0)*C2955</f>
        <v>1033702880</v>
      </c>
      <c r="I2955" s="26">
        <f t="shared" si="139"/>
        <v>939980512</v>
      </c>
      <c r="J2955" s="26"/>
      <c r="K2955" s="35">
        <f>MAX(G2955-MAX(G$5:G2954),0)</f>
        <v>0</v>
      </c>
      <c r="L2955" s="35">
        <f>MAX(G$5:G2955)</f>
        <v>9057489</v>
      </c>
      <c r="M2955" s="3">
        <v>0.9</v>
      </c>
      <c r="N2955" s="38">
        <f>INT(B2955*0.2)</f>
        <v>33033077</v>
      </c>
      <c r="O2955" s="38">
        <f t="shared" si="140"/>
        <v>3773953</v>
      </c>
      <c r="P2955">
        <f>INT(L2955*2.5)</f>
        <v>22643722</v>
      </c>
      <c r="Q2955">
        <f>INT(L2955/4)</f>
        <v>2264372</v>
      </c>
      <c r="W2955" s="4" t="s">
        <v>8407</v>
      </c>
      <c r="X2955">
        <v>1</v>
      </c>
      <c r="Y2955" t="b">
        <f>IF(MOD(X2955,9)=0,N2955,IF(MOD(X2955,6)=0,N2955,IF(MOD(X2955,3)=0,N2955)))</f>
        <v>0</v>
      </c>
      <c r="Z2955" t="b">
        <f>IF(MOD(X2955,9)=0,O2955,IF(MOD(X2955,6)=0,O2955,IF(MOD(X2955,3)=0,O2955)))</f>
        <v>0</v>
      </c>
    </row>
    <row r="2956" spans="1:26">
      <c r="A2956" s="4" t="s">
        <v>3023</v>
      </c>
      <c r="B2956" s="3">
        <f>主线辅助!B2952</f>
        <v>165238098</v>
      </c>
      <c r="C2956" s="3">
        <v>8</v>
      </c>
      <c r="D2956" s="3">
        <v>122</v>
      </c>
      <c r="E2956" s="3">
        <v>3</v>
      </c>
      <c r="F2956" s="25">
        <f t="shared" si="138"/>
        <v>9830399</v>
      </c>
      <c r="G2956" s="25">
        <v>8939110</v>
      </c>
      <c r="H2956" s="26">
        <f>ROUND((F2956/4*5.5+F2956*2.7+F2956/4*10*1)*2,0)*C2956</f>
        <v>1034157976</v>
      </c>
      <c r="I2956" s="26">
        <f t="shared" si="139"/>
        <v>940394376</v>
      </c>
      <c r="J2956" s="26"/>
      <c r="K2956" s="35">
        <f>MAX(G2956-MAX(G$5:G2955),0)</f>
        <v>0</v>
      </c>
      <c r="L2956" s="35">
        <f>MAX(G$5:G2956)</f>
        <v>9057489</v>
      </c>
      <c r="M2956" s="3">
        <v>0.9</v>
      </c>
      <c r="N2956" s="38">
        <f>INT(B2956*0.2)</f>
        <v>33047619</v>
      </c>
      <c r="O2956" s="38">
        <f t="shared" si="140"/>
        <v>3773953</v>
      </c>
      <c r="P2956">
        <f>INT(L2956*2.5)</f>
        <v>22643722</v>
      </c>
      <c r="Q2956">
        <f>INT(L2956/4)</f>
        <v>2264372</v>
      </c>
      <c r="W2956" s="4" t="s">
        <v>8407</v>
      </c>
      <c r="X2956">
        <v>2</v>
      </c>
      <c r="Y2956" t="b">
        <f>IF(MOD(X2956,9)=0,N2956,IF(MOD(X2956,6)=0,N2956,IF(MOD(X2956,3)=0,N2956)))</f>
        <v>0</v>
      </c>
      <c r="Z2956" t="b">
        <f>IF(MOD(X2956,9)=0,O2956,IF(MOD(X2956,6)=0,O2956,IF(MOD(X2956,3)=0,O2956)))</f>
        <v>0</v>
      </c>
    </row>
    <row r="2957" spans="1:26">
      <c r="A2957" s="4" t="s">
        <v>3024</v>
      </c>
      <c r="B2957" s="3">
        <f>主线辅助!B2953</f>
        <v>165399068</v>
      </c>
      <c r="C2957" s="3">
        <v>8</v>
      </c>
      <c r="D2957" s="3">
        <v>122</v>
      </c>
      <c r="E2957" s="3">
        <v>3</v>
      </c>
      <c r="F2957" s="25">
        <f t="shared" si="138"/>
        <v>9839976</v>
      </c>
      <c r="G2957" s="25">
        <v>8947818</v>
      </c>
      <c r="H2957" s="26">
        <f>ROUND((F2957/4*5.5+F2957*2.7+F2957/4*10*1)*2,0)*C2957</f>
        <v>1035165472</v>
      </c>
      <c r="I2957" s="26">
        <f t="shared" si="139"/>
        <v>941310456</v>
      </c>
      <c r="J2957" s="26"/>
      <c r="K2957" s="35">
        <f>MAX(G2957-MAX(G$5:G2956),0)</f>
        <v>0</v>
      </c>
      <c r="L2957" s="35">
        <f>MAX(G$5:G2957)</f>
        <v>9057489</v>
      </c>
      <c r="M2957" s="3">
        <v>0.9</v>
      </c>
      <c r="N2957" s="38">
        <f>INT(B2957*0.2)</f>
        <v>33079813</v>
      </c>
      <c r="O2957" s="38">
        <f t="shared" si="140"/>
        <v>3773953</v>
      </c>
      <c r="P2957">
        <f>INT(L2957*2.5)</f>
        <v>22643722</v>
      </c>
      <c r="Q2957">
        <f>INT(L2957/4)</f>
        <v>2264372</v>
      </c>
      <c r="W2957" s="4" t="s">
        <v>8407</v>
      </c>
      <c r="X2957">
        <v>3</v>
      </c>
      <c r="Y2957">
        <f>IF(MOD(X2957,9)=0,N2957,IF(MOD(X2957,6)=0,N2957,IF(MOD(X2957,3)=0,N2957)))</f>
        <v>33079813</v>
      </c>
      <c r="Z2957">
        <f>IF(MOD(X2957,9)=0,O2957,IF(MOD(X2957,6)=0,O2957,IF(MOD(X2957,3)=0,O2957)))</f>
        <v>3773953</v>
      </c>
    </row>
    <row r="2958" spans="1:26">
      <c r="A2958" s="4" t="s">
        <v>3025</v>
      </c>
      <c r="B2958" s="3">
        <f>主线辅助!B2954</f>
        <v>165471850</v>
      </c>
      <c r="C2958" s="3">
        <v>8</v>
      </c>
      <c r="D2958" s="3">
        <v>122</v>
      </c>
      <c r="E2958" s="3">
        <v>3</v>
      </c>
      <c r="F2958" s="25">
        <f t="shared" si="138"/>
        <v>9844306</v>
      </c>
      <c r="G2958" s="25">
        <v>8951755</v>
      </c>
      <c r="H2958" s="26">
        <f>ROUND((F2958/4*5.5+F2958*2.7+F2958/4*10*1)*2,0)*C2958</f>
        <v>1035620992</v>
      </c>
      <c r="I2958" s="26">
        <f t="shared" si="139"/>
        <v>941724624</v>
      </c>
      <c r="J2958" s="26"/>
      <c r="K2958" s="35">
        <f>MAX(G2958-MAX(G$5:G2957),0)</f>
        <v>0</v>
      </c>
      <c r="L2958" s="35">
        <f>MAX(G$5:G2958)</f>
        <v>9057489</v>
      </c>
      <c r="M2958" s="3">
        <v>0.9</v>
      </c>
      <c r="N2958" s="38">
        <f>INT(B2958*0.2)</f>
        <v>33094370</v>
      </c>
      <c r="O2958" s="38">
        <f t="shared" si="140"/>
        <v>3773953</v>
      </c>
      <c r="P2958">
        <f>INT(L2958*2.5)</f>
        <v>22643722</v>
      </c>
      <c r="Q2958">
        <f>INT(L2958/4)</f>
        <v>2264372</v>
      </c>
      <c r="W2958" s="4" t="s">
        <v>8407</v>
      </c>
      <c r="X2958">
        <v>4</v>
      </c>
      <c r="Y2958" t="b">
        <f>IF(MOD(X2958,9)=0,N2958,IF(MOD(X2958,6)=0,N2958,IF(MOD(X2958,3)=0,N2958)))</f>
        <v>0</v>
      </c>
      <c r="Z2958" t="b">
        <f>IF(MOD(X2958,9)=0,O2958,IF(MOD(X2958,6)=0,O2958,IF(MOD(X2958,3)=0,O2958)))</f>
        <v>0</v>
      </c>
    </row>
    <row r="2959" spans="1:26">
      <c r="A2959" s="4" t="s">
        <v>3026</v>
      </c>
      <c r="B2959" s="3">
        <f>主线辅助!B2955</f>
        <v>165544642</v>
      </c>
      <c r="C2959" s="3">
        <v>8</v>
      </c>
      <c r="D2959" s="3">
        <v>122</v>
      </c>
      <c r="E2959" s="3">
        <v>3</v>
      </c>
      <c r="F2959" s="25">
        <f t="shared" si="138"/>
        <v>9848636</v>
      </c>
      <c r="G2959" s="25">
        <v>8955693</v>
      </c>
      <c r="H2959" s="26">
        <f>ROUND((F2959/4*5.5+F2959*2.7+F2959/4*10*1)*2,0)*C2959</f>
        <v>1036076504</v>
      </c>
      <c r="I2959" s="26">
        <f t="shared" si="139"/>
        <v>942138904</v>
      </c>
      <c r="J2959" s="26"/>
      <c r="K2959" s="35">
        <f>MAX(G2959-MAX(G$5:G2958),0)</f>
        <v>0</v>
      </c>
      <c r="L2959" s="35">
        <f>MAX(G$5:G2959)</f>
        <v>9057489</v>
      </c>
      <c r="M2959" s="3">
        <v>0.9</v>
      </c>
      <c r="N2959" s="38">
        <f>INT(B2959*0.2)</f>
        <v>33108928</v>
      </c>
      <c r="O2959" s="38">
        <f t="shared" si="140"/>
        <v>3773953</v>
      </c>
      <c r="P2959">
        <f>INT(L2959*2.5)</f>
        <v>22643722</v>
      </c>
      <c r="Q2959">
        <f>INT(L2959/4)</f>
        <v>2264372</v>
      </c>
      <c r="W2959" s="4" t="s">
        <v>8407</v>
      </c>
      <c r="X2959">
        <v>5</v>
      </c>
      <c r="Y2959" t="b">
        <f>IF(MOD(X2959,9)=0,N2959,IF(MOD(X2959,6)=0,N2959,IF(MOD(X2959,3)=0,N2959)))</f>
        <v>0</v>
      </c>
      <c r="Z2959" t="b">
        <f>IF(MOD(X2959,9)=0,O2959,IF(MOD(X2959,6)=0,O2959,IF(MOD(X2959,3)=0,O2959)))</f>
        <v>0</v>
      </c>
    </row>
    <row r="2960" spans="1:26">
      <c r="A2960" s="4" t="s">
        <v>3027</v>
      </c>
      <c r="B2960" s="3">
        <f>主线辅助!B2956</f>
        <v>165705847</v>
      </c>
      <c r="C2960" s="3">
        <v>8</v>
      </c>
      <c r="D2960" s="3">
        <v>122</v>
      </c>
      <c r="E2960" s="3">
        <v>3</v>
      </c>
      <c r="F2960" s="25">
        <f t="shared" si="138"/>
        <v>9858227</v>
      </c>
      <c r="G2960" s="25">
        <v>8964414</v>
      </c>
      <c r="H2960" s="26">
        <f>ROUND((F2960/4*5.5+F2960*2.7+F2960/4*10*1)*2,0)*C2960</f>
        <v>1037085480</v>
      </c>
      <c r="I2960" s="26">
        <f t="shared" si="139"/>
        <v>943056352</v>
      </c>
      <c r="J2960" s="26"/>
      <c r="K2960" s="35">
        <f>MAX(G2960-MAX(G$5:G2959),0)</f>
        <v>0</v>
      </c>
      <c r="L2960" s="35">
        <f>MAX(G$5:G2960)</f>
        <v>9057489</v>
      </c>
      <c r="M2960" s="3">
        <v>0.9</v>
      </c>
      <c r="N2960" s="38">
        <f>INT(B2960*0.2)</f>
        <v>33141169</v>
      </c>
      <c r="O2960" s="38">
        <f t="shared" si="140"/>
        <v>3773953</v>
      </c>
      <c r="P2960">
        <f>INT(L2960*2.5)</f>
        <v>22643722</v>
      </c>
      <c r="Q2960">
        <f>INT(L2960/4)</f>
        <v>2264372</v>
      </c>
      <c r="W2960" s="4" t="s">
        <v>8407</v>
      </c>
      <c r="X2960">
        <v>6</v>
      </c>
      <c r="Y2960">
        <f>IF(MOD(X2960,9)=0,N2960,IF(MOD(X2960,6)=0,N2960,IF(MOD(X2960,3)=0,N2960)))</f>
        <v>33141169</v>
      </c>
      <c r="Z2960">
        <f>IF(MOD(X2960,9)=0,O2960,IF(MOD(X2960,6)=0,O2960,IF(MOD(X2960,3)=0,O2960)))</f>
        <v>3773953</v>
      </c>
    </row>
    <row r="2961" spans="1:26">
      <c r="A2961" s="4" t="s">
        <v>3028</v>
      </c>
      <c r="B2961" s="3">
        <f>主线辅助!B2957</f>
        <v>165778705</v>
      </c>
      <c r="C2961" s="3">
        <v>8</v>
      </c>
      <c r="D2961" s="3">
        <v>122</v>
      </c>
      <c r="E2961" s="3">
        <v>3</v>
      </c>
      <c r="F2961" s="25">
        <f t="shared" si="138"/>
        <v>9862561</v>
      </c>
      <c r="G2961" s="25">
        <v>8968356</v>
      </c>
      <c r="H2961" s="26">
        <f>ROUND((F2961/4*5.5+F2961*2.7+F2961/4*10*1)*2,0)*C2961</f>
        <v>1037541416</v>
      </c>
      <c r="I2961" s="26">
        <f t="shared" si="139"/>
        <v>943471048</v>
      </c>
      <c r="J2961" s="26"/>
      <c r="K2961" s="35">
        <f>MAX(G2961-MAX(G$5:G2960),0)</f>
        <v>0</v>
      </c>
      <c r="L2961" s="35">
        <f>MAX(G$5:G2961)</f>
        <v>9057489</v>
      </c>
      <c r="M2961" s="3">
        <v>0.9</v>
      </c>
      <c r="N2961" s="38">
        <f>INT(B2961*0.2)</f>
        <v>33155741</v>
      </c>
      <c r="O2961" s="38">
        <f t="shared" si="140"/>
        <v>3773953</v>
      </c>
      <c r="P2961">
        <f>INT(L2961*2.5)</f>
        <v>22643722</v>
      </c>
      <c r="Q2961">
        <f>INT(L2961/4)</f>
        <v>2264372</v>
      </c>
      <c r="W2961" s="4" t="s">
        <v>8407</v>
      </c>
      <c r="X2961">
        <v>7</v>
      </c>
      <c r="Y2961" t="b">
        <f>IF(MOD(X2961,9)=0,N2961,IF(MOD(X2961,6)=0,N2961,IF(MOD(X2961,3)=0,N2961)))</f>
        <v>0</v>
      </c>
      <c r="Z2961" t="b">
        <f>IF(MOD(X2961,9)=0,O2961,IF(MOD(X2961,6)=0,O2961,IF(MOD(X2961,3)=0,O2961)))</f>
        <v>0</v>
      </c>
    </row>
    <row r="2962" spans="1:26">
      <c r="A2962" s="4" t="s">
        <v>3029</v>
      </c>
      <c r="B2962" s="3">
        <f>主线辅助!B2958</f>
        <v>165851567</v>
      </c>
      <c r="C2962" s="3">
        <v>8</v>
      </c>
      <c r="D2962" s="3">
        <v>122</v>
      </c>
      <c r="E2962" s="3">
        <v>3</v>
      </c>
      <c r="F2962" s="25">
        <f t="shared" si="138"/>
        <v>9866896</v>
      </c>
      <c r="G2962" s="25">
        <v>8972297</v>
      </c>
      <c r="H2962" s="26">
        <f>ROUND((F2962/4*5.5+F2962*2.7+F2962/4*10*1)*2,0)*C2962</f>
        <v>1037997456</v>
      </c>
      <c r="I2962" s="26">
        <f t="shared" si="139"/>
        <v>943885648</v>
      </c>
      <c r="J2962" s="26"/>
      <c r="K2962" s="35">
        <f>MAX(G2962-MAX(G$5:G2961),0)</f>
        <v>0</v>
      </c>
      <c r="L2962" s="35">
        <f>MAX(G$5:G2962)</f>
        <v>9057489</v>
      </c>
      <c r="M2962" s="3">
        <v>0.9</v>
      </c>
      <c r="N2962" s="38">
        <f>INT(B2962*0.2)</f>
        <v>33170313</v>
      </c>
      <c r="O2962" s="38">
        <f t="shared" si="140"/>
        <v>3773953</v>
      </c>
      <c r="P2962">
        <f>INT(L2962*2.5)</f>
        <v>22643722</v>
      </c>
      <c r="Q2962">
        <f>INT(L2962/4)</f>
        <v>2264372</v>
      </c>
      <c r="W2962" s="4" t="s">
        <v>8407</v>
      </c>
      <c r="X2962">
        <v>8</v>
      </c>
      <c r="Y2962" t="b">
        <f>IF(MOD(X2962,9)=0,N2962,IF(MOD(X2962,6)=0,N2962,IF(MOD(X2962,3)=0,N2962)))</f>
        <v>0</v>
      </c>
      <c r="Z2962" t="b">
        <f>IF(MOD(X2962,9)=0,O2962,IF(MOD(X2962,6)=0,O2962,IF(MOD(X2962,3)=0,O2962)))</f>
        <v>0</v>
      </c>
    </row>
    <row r="2963" spans="1:26">
      <c r="A2963" s="4" t="s">
        <v>3030</v>
      </c>
      <c r="B2963" s="3">
        <f>主线辅助!B2959</f>
        <v>166012992</v>
      </c>
      <c r="C2963" s="3">
        <v>8</v>
      </c>
      <c r="D2963" s="3">
        <v>122</v>
      </c>
      <c r="E2963" s="3">
        <v>3</v>
      </c>
      <c r="F2963" s="25">
        <f t="shared" si="138"/>
        <v>9876500</v>
      </c>
      <c r="G2963" s="25">
        <v>8981030</v>
      </c>
      <c r="H2963" s="26">
        <f>ROUND((F2963/4*5.5+F2963*2.7+F2963/4*10*1)*2,0)*C2963</f>
        <v>1039007800</v>
      </c>
      <c r="I2963" s="26">
        <f t="shared" si="139"/>
        <v>944804360</v>
      </c>
      <c r="J2963" s="26"/>
      <c r="K2963" s="35">
        <f>MAX(G2963-MAX(G$5:G2962),0)</f>
        <v>0</v>
      </c>
      <c r="L2963" s="35">
        <f>MAX(G$5:G2963)</f>
        <v>9057489</v>
      </c>
      <c r="M2963" s="3">
        <v>0.9</v>
      </c>
      <c r="N2963" s="38">
        <f>INT(B2963*0.2)</f>
        <v>33202598</v>
      </c>
      <c r="O2963" s="38">
        <f t="shared" si="140"/>
        <v>3773953</v>
      </c>
      <c r="P2963">
        <f>INT(L2963*2.5)</f>
        <v>22643722</v>
      </c>
      <c r="Q2963">
        <f>INT(L2963/4)</f>
        <v>2264372</v>
      </c>
      <c r="W2963" s="4" t="s">
        <v>8407</v>
      </c>
      <c r="X2963">
        <v>9</v>
      </c>
      <c r="Y2963">
        <f>IF(MOD(X2963,9)=0,N2963,IF(MOD(X2963,6)=0,N2963,IF(MOD(X2963,3)=0,N2963)))</f>
        <v>33202598</v>
      </c>
      <c r="Z2963">
        <f>IF(MOD(X2963,9)=0,O2963,IF(MOD(X2963,6)=0,O2963,IF(MOD(X2963,3)=0,O2963)))</f>
        <v>3773953</v>
      </c>
    </row>
    <row r="2964" spans="1:26">
      <c r="A2964" s="4" t="s">
        <v>594</v>
      </c>
      <c r="B2964" s="3">
        <f>主线辅助!B2960</f>
        <v>166085912</v>
      </c>
      <c r="C2964" s="3">
        <v>8</v>
      </c>
      <c r="D2964" s="3">
        <v>122</v>
      </c>
      <c r="E2964" s="3">
        <v>3</v>
      </c>
      <c r="F2964" s="25">
        <f t="shared" si="138"/>
        <v>9880838</v>
      </c>
      <c r="G2964" s="25">
        <v>8984975</v>
      </c>
      <c r="H2964" s="26">
        <f>ROUND((F2964/4*5.5+F2964*2.7+F2964/4*10*1)*2,0)*C2964</f>
        <v>1039464160</v>
      </c>
      <c r="I2964" s="26">
        <f t="shared" si="139"/>
        <v>945219368</v>
      </c>
      <c r="J2964" s="26"/>
      <c r="K2964" s="35">
        <f>MAX(G2964-MAX(G$5:G2963),0)</f>
        <v>0</v>
      </c>
      <c r="L2964" s="35">
        <f>MAX(G$5:G2964)</f>
        <v>9057489</v>
      </c>
      <c r="M2964" s="3">
        <v>0.9</v>
      </c>
      <c r="N2964" s="38">
        <f>INT(B2964*0.2)</f>
        <v>33217182</v>
      </c>
      <c r="O2964" s="38">
        <f t="shared" si="140"/>
        <v>3773953</v>
      </c>
      <c r="P2964">
        <f>INT(L2964*2.5)</f>
        <v>22643722</v>
      </c>
      <c r="Q2964">
        <f>INT(L2964/4)</f>
        <v>2264372</v>
      </c>
      <c r="W2964" s="4" t="s">
        <v>8407</v>
      </c>
      <c r="X2964">
        <v>10</v>
      </c>
      <c r="Y2964" t="b">
        <f>IF(MOD(X2964,9)=0,N2964,IF(MOD(X2964,6)=0,N2964,IF(MOD(X2964,3)=0,N2964)))</f>
        <v>0</v>
      </c>
      <c r="Z2964" t="b">
        <f>IF(MOD(X2964,9)=0,O2964,IF(MOD(X2964,6)=0,O2964,IF(MOD(X2964,3)=0,O2964)))</f>
        <v>0</v>
      </c>
    </row>
    <row r="2965" spans="1:26">
      <c r="A2965" s="4" t="s">
        <v>3031</v>
      </c>
      <c r="B2965" s="3">
        <f>主线辅助!B2961</f>
        <v>166571902</v>
      </c>
      <c r="C2965" s="3">
        <v>8</v>
      </c>
      <c r="D2965" s="3">
        <v>122</v>
      </c>
      <c r="E2965" s="3">
        <v>3</v>
      </c>
      <c r="F2965" s="25">
        <f t="shared" si="138"/>
        <v>9909750</v>
      </c>
      <c r="G2965" s="25">
        <v>9011266</v>
      </c>
      <c r="H2965" s="26">
        <f>ROUND((F2965/4*5.5+F2965*2.7+F2965/4*10*1)*2,0)*C2965</f>
        <v>1042505704</v>
      </c>
      <c r="I2965" s="26">
        <f t="shared" si="139"/>
        <v>947985184</v>
      </c>
      <c r="J2965" s="26"/>
      <c r="K2965" s="35">
        <f>MAX(G2965-MAX(G$5:G2964),0)</f>
        <v>0</v>
      </c>
      <c r="L2965" s="35">
        <f>MAX(G$5:G2965)</f>
        <v>9057489</v>
      </c>
      <c r="M2965" s="3">
        <v>0.9</v>
      </c>
      <c r="N2965" s="38">
        <f>INT(B2965*0.2)</f>
        <v>33314380</v>
      </c>
      <c r="O2965" s="38">
        <f t="shared" si="140"/>
        <v>3773953</v>
      </c>
      <c r="P2965">
        <f>INT(L2965*2.5)</f>
        <v>22643722</v>
      </c>
      <c r="Q2965">
        <f>INT(L2965/4)</f>
        <v>2264372</v>
      </c>
      <c r="W2965" s="4" t="s">
        <v>8408</v>
      </c>
      <c r="X2965">
        <v>1</v>
      </c>
      <c r="Y2965" t="b">
        <f>IF(MOD(X2965,9)=0,N2965,IF(MOD(X2965,6)=0,N2965,IF(MOD(X2965,3)=0,N2965)))</f>
        <v>0</v>
      </c>
      <c r="Z2965" t="b">
        <f>IF(MOD(X2965,9)=0,O2965,IF(MOD(X2965,6)=0,O2965,IF(MOD(X2965,3)=0,O2965)))</f>
        <v>0</v>
      </c>
    </row>
    <row r="2966" spans="1:26">
      <c r="A2966" s="4" t="s">
        <v>3032</v>
      </c>
      <c r="B2966" s="3">
        <f>主线辅助!B2962</f>
        <v>166644885</v>
      </c>
      <c r="C2966" s="3">
        <v>8</v>
      </c>
      <c r="D2966" s="3">
        <v>122</v>
      </c>
      <c r="E2966" s="3">
        <v>3</v>
      </c>
      <c r="F2966" s="25">
        <f t="shared" si="138"/>
        <v>9914092</v>
      </c>
      <c r="G2966" s="25">
        <v>9015215</v>
      </c>
      <c r="H2966" s="26">
        <f>ROUND((F2966/4*5.5+F2966*2.7+F2966/4*10*1)*2,0)*C2966</f>
        <v>1042962480</v>
      </c>
      <c r="I2966" s="26">
        <f t="shared" si="139"/>
        <v>948400616</v>
      </c>
      <c r="J2966" s="26"/>
      <c r="K2966" s="35">
        <f>MAX(G2966-MAX(G$5:G2965),0)</f>
        <v>0</v>
      </c>
      <c r="L2966" s="35">
        <f>MAX(G$5:G2966)</f>
        <v>9057489</v>
      </c>
      <c r="M2966" s="3">
        <v>0.9</v>
      </c>
      <c r="N2966" s="38">
        <f>INT(B2966*0.2)</f>
        <v>33328977</v>
      </c>
      <c r="O2966" s="38">
        <f t="shared" si="140"/>
        <v>3773953</v>
      </c>
      <c r="P2966">
        <f>INT(L2966*2.5)</f>
        <v>22643722</v>
      </c>
      <c r="Q2966">
        <f>INT(L2966/4)</f>
        <v>2264372</v>
      </c>
      <c r="W2966" s="4" t="s">
        <v>8408</v>
      </c>
      <c r="X2966">
        <v>2</v>
      </c>
      <c r="Y2966" t="b">
        <f>IF(MOD(X2966,9)=0,N2966,IF(MOD(X2966,6)=0,N2966,IF(MOD(X2966,3)=0,N2966)))</f>
        <v>0</v>
      </c>
      <c r="Z2966" t="b">
        <f>IF(MOD(X2966,9)=0,O2966,IF(MOD(X2966,6)=0,O2966,IF(MOD(X2966,3)=0,O2966)))</f>
        <v>0</v>
      </c>
    </row>
    <row r="2967" spans="1:26">
      <c r="A2967" s="4" t="s">
        <v>3033</v>
      </c>
      <c r="B2967" s="3">
        <f>主线辅助!B2963</f>
        <v>166806645</v>
      </c>
      <c r="C2967" s="3">
        <v>8</v>
      </c>
      <c r="D2967" s="3">
        <v>122</v>
      </c>
      <c r="E2967" s="3">
        <v>3</v>
      </c>
      <c r="F2967" s="25">
        <f t="shared" si="138"/>
        <v>9923716</v>
      </c>
      <c r="G2967" s="25">
        <v>9023966</v>
      </c>
      <c r="H2967" s="26">
        <f>ROUND((F2967/4*5.5+F2967*2.7+F2967/4*10*1)*2,0)*C2967</f>
        <v>1043974920</v>
      </c>
      <c r="I2967" s="26">
        <f t="shared" si="139"/>
        <v>949321224</v>
      </c>
      <c r="J2967" s="26"/>
      <c r="K2967" s="35">
        <f>MAX(G2967-MAX(G$5:G2966),0)</f>
        <v>0</v>
      </c>
      <c r="L2967" s="35">
        <f>MAX(G$5:G2967)</f>
        <v>9057489</v>
      </c>
      <c r="M2967" s="3">
        <v>0.9</v>
      </c>
      <c r="N2967" s="38">
        <f>INT(B2967*0.2)</f>
        <v>33361329</v>
      </c>
      <c r="O2967" s="38">
        <f t="shared" si="140"/>
        <v>3773953</v>
      </c>
      <c r="P2967">
        <f>INT(L2967*2.5)</f>
        <v>22643722</v>
      </c>
      <c r="Q2967">
        <f>INT(L2967/4)</f>
        <v>2264372</v>
      </c>
      <c r="W2967" s="4" t="s">
        <v>8408</v>
      </c>
      <c r="X2967">
        <v>3</v>
      </c>
      <c r="Y2967">
        <f>IF(MOD(X2967,9)=0,N2967,IF(MOD(X2967,6)=0,N2967,IF(MOD(X2967,3)=0,N2967)))</f>
        <v>33361329</v>
      </c>
      <c r="Z2967">
        <f>IF(MOD(X2967,9)=0,O2967,IF(MOD(X2967,6)=0,O2967,IF(MOD(X2967,3)=0,O2967)))</f>
        <v>3773953</v>
      </c>
    </row>
    <row r="2968" spans="1:26">
      <c r="A2968" s="4" t="s">
        <v>3034</v>
      </c>
      <c r="B2968" s="3">
        <f>主线辅助!B2964</f>
        <v>166879694</v>
      </c>
      <c r="C2968" s="3">
        <v>8</v>
      </c>
      <c r="D2968" s="3">
        <v>122</v>
      </c>
      <c r="E2968" s="3">
        <v>3</v>
      </c>
      <c r="F2968" s="25">
        <f t="shared" si="138"/>
        <v>9928062</v>
      </c>
      <c r="G2968" s="25">
        <v>9027917</v>
      </c>
      <c r="H2968" s="26">
        <f>ROUND((F2968/4*5.5+F2968*2.7+F2968/4*10*1)*2,0)*C2968</f>
        <v>1044432120</v>
      </c>
      <c r="I2968" s="26">
        <f t="shared" si="139"/>
        <v>949736872</v>
      </c>
      <c r="J2968" s="26"/>
      <c r="K2968" s="35">
        <f>MAX(G2968-MAX(G$5:G2967),0)</f>
        <v>0</v>
      </c>
      <c r="L2968" s="35">
        <f>MAX(G$5:G2968)</f>
        <v>9057489</v>
      </c>
      <c r="M2968" s="3">
        <v>0.9</v>
      </c>
      <c r="N2968" s="38">
        <f>INT(B2968*0.2)</f>
        <v>33375938</v>
      </c>
      <c r="O2968" s="38">
        <f t="shared" si="140"/>
        <v>3773953</v>
      </c>
      <c r="P2968">
        <f>INT(L2968*2.5)</f>
        <v>22643722</v>
      </c>
      <c r="Q2968">
        <f>INT(L2968/4)</f>
        <v>2264372</v>
      </c>
      <c r="W2968" s="4" t="s">
        <v>8408</v>
      </c>
      <c r="X2968">
        <v>4</v>
      </c>
      <c r="Y2968" t="b">
        <f>IF(MOD(X2968,9)=0,N2968,IF(MOD(X2968,6)=0,N2968,IF(MOD(X2968,3)=0,N2968)))</f>
        <v>0</v>
      </c>
      <c r="Z2968" t="b">
        <f>IF(MOD(X2968,9)=0,O2968,IF(MOD(X2968,6)=0,O2968,IF(MOD(X2968,3)=0,O2968)))</f>
        <v>0</v>
      </c>
    </row>
    <row r="2969" spans="1:26">
      <c r="A2969" s="4" t="s">
        <v>3035</v>
      </c>
      <c r="B2969" s="3">
        <f>主线辅助!B2965</f>
        <v>166952749</v>
      </c>
      <c r="C2969" s="3">
        <v>8</v>
      </c>
      <c r="D2969" s="3">
        <v>122</v>
      </c>
      <c r="E2969" s="3">
        <v>3</v>
      </c>
      <c r="F2969" s="25">
        <f t="shared" si="138"/>
        <v>9932408</v>
      </c>
      <c r="G2969" s="25">
        <v>9031869</v>
      </c>
      <c r="H2969" s="26">
        <f>ROUND((F2969/4*5.5+F2969*2.7+F2969/4*10*1)*2,0)*C2969</f>
        <v>1044889320</v>
      </c>
      <c r="I2969" s="26">
        <f t="shared" si="139"/>
        <v>950152616</v>
      </c>
      <c r="J2969" s="26"/>
      <c r="K2969" s="35">
        <f>MAX(G2969-MAX(G$5:G2968),0)</f>
        <v>0</v>
      </c>
      <c r="L2969" s="35">
        <f>MAX(G$5:G2969)</f>
        <v>9057489</v>
      </c>
      <c r="M2969" s="3">
        <v>0.9</v>
      </c>
      <c r="N2969" s="38">
        <f>INT(B2969*0.2)</f>
        <v>33390549</v>
      </c>
      <c r="O2969" s="38">
        <f t="shared" si="140"/>
        <v>3773953</v>
      </c>
      <c r="P2969">
        <f>INT(L2969*2.5)</f>
        <v>22643722</v>
      </c>
      <c r="Q2969">
        <f>INT(L2969/4)</f>
        <v>2264372</v>
      </c>
      <c r="W2969" s="4" t="s">
        <v>8408</v>
      </c>
      <c r="X2969">
        <v>5</v>
      </c>
      <c r="Y2969" t="b">
        <f>IF(MOD(X2969,9)=0,N2969,IF(MOD(X2969,6)=0,N2969,IF(MOD(X2969,3)=0,N2969)))</f>
        <v>0</v>
      </c>
      <c r="Z2969" t="b">
        <f>IF(MOD(X2969,9)=0,O2969,IF(MOD(X2969,6)=0,O2969,IF(MOD(X2969,3)=0,O2969)))</f>
        <v>0</v>
      </c>
    </row>
    <row r="2970" spans="1:26">
      <c r="A2970" s="4" t="s">
        <v>3036</v>
      </c>
      <c r="B2970" s="3">
        <f>主线辅助!B2966</f>
        <v>167114730</v>
      </c>
      <c r="C2970" s="3">
        <v>8</v>
      </c>
      <c r="D2970" s="3">
        <v>122</v>
      </c>
      <c r="E2970" s="3">
        <v>3</v>
      </c>
      <c r="F2970" s="25">
        <f t="shared" si="138"/>
        <v>9942045</v>
      </c>
      <c r="G2970" s="25">
        <v>9040632</v>
      </c>
      <c r="H2970" s="26">
        <f>ROUND((F2970/4*5.5+F2970*2.7+F2970/4*10*1)*2,0)*C2970</f>
        <v>1045903136</v>
      </c>
      <c r="I2970" s="26">
        <f t="shared" si="139"/>
        <v>951074488</v>
      </c>
      <c r="J2970" s="26"/>
      <c r="K2970" s="35">
        <f>MAX(G2970-MAX(G$5:G2969),0)</f>
        <v>0</v>
      </c>
      <c r="L2970" s="35">
        <f>MAX(G$5:G2970)</f>
        <v>9057489</v>
      </c>
      <c r="M2970" s="3">
        <v>0.9</v>
      </c>
      <c r="N2970" s="38">
        <f>INT(B2970*0.2)</f>
        <v>33422946</v>
      </c>
      <c r="O2970" s="38">
        <f t="shared" si="140"/>
        <v>3773953</v>
      </c>
      <c r="P2970">
        <f>INT(L2970*2.5)</f>
        <v>22643722</v>
      </c>
      <c r="Q2970">
        <f>INT(L2970/4)</f>
        <v>2264372</v>
      </c>
      <c r="W2970" s="4" t="s">
        <v>8408</v>
      </c>
      <c r="X2970">
        <v>6</v>
      </c>
      <c r="Y2970">
        <f>IF(MOD(X2970,9)=0,N2970,IF(MOD(X2970,6)=0,N2970,IF(MOD(X2970,3)=0,N2970)))</f>
        <v>33422946</v>
      </c>
      <c r="Z2970">
        <f>IF(MOD(X2970,9)=0,O2970,IF(MOD(X2970,6)=0,O2970,IF(MOD(X2970,3)=0,O2970)))</f>
        <v>3773953</v>
      </c>
    </row>
    <row r="2971" spans="1:26">
      <c r="A2971" s="4" t="s">
        <v>3037</v>
      </c>
      <c r="B2971" s="3">
        <f>主线辅助!B2967</f>
        <v>167187845</v>
      </c>
      <c r="C2971" s="3">
        <v>8</v>
      </c>
      <c r="D2971" s="3">
        <v>122</v>
      </c>
      <c r="E2971" s="3">
        <v>3</v>
      </c>
      <c r="F2971" s="25">
        <f t="shared" si="138"/>
        <v>9946394</v>
      </c>
      <c r="G2971" s="25">
        <v>9044588</v>
      </c>
      <c r="H2971" s="26">
        <f>ROUND((F2971/4*5.5+F2971*2.7+F2971/4*10*1)*2,0)*C2971</f>
        <v>1046360648</v>
      </c>
      <c r="I2971" s="26">
        <f t="shared" si="139"/>
        <v>951490656</v>
      </c>
      <c r="J2971" s="26"/>
      <c r="K2971" s="35">
        <f>MAX(G2971-MAX(G$5:G2970),0)</f>
        <v>0</v>
      </c>
      <c r="L2971" s="35">
        <f>MAX(G$5:G2971)</f>
        <v>9057489</v>
      </c>
      <c r="M2971" s="3">
        <v>0.9</v>
      </c>
      <c r="N2971" s="38">
        <f>INT(B2971*0.2)</f>
        <v>33437569</v>
      </c>
      <c r="O2971" s="38">
        <f t="shared" si="140"/>
        <v>3773953</v>
      </c>
      <c r="P2971">
        <f>INT(L2971*2.5)</f>
        <v>22643722</v>
      </c>
      <c r="Q2971">
        <f>INT(L2971/4)</f>
        <v>2264372</v>
      </c>
      <c r="W2971" s="4" t="s">
        <v>8408</v>
      </c>
      <c r="X2971">
        <v>7</v>
      </c>
      <c r="Y2971" t="b">
        <f>IF(MOD(X2971,9)=0,N2971,IF(MOD(X2971,6)=0,N2971,IF(MOD(X2971,3)=0,N2971)))</f>
        <v>0</v>
      </c>
      <c r="Z2971" t="b">
        <f>IF(MOD(X2971,9)=0,O2971,IF(MOD(X2971,6)=0,O2971,IF(MOD(X2971,3)=0,O2971)))</f>
        <v>0</v>
      </c>
    </row>
    <row r="2972" spans="1:26">
      <c r="A2972" s="4" t="s">
        <v>3038</v>
      </c>
      <c r="B2972" s="3">
        <f>主线辅助!B2968</f>
        <v>167260970</v>
      </c>
      <c r="C2972" s="3">
        <v>8</v>
      </c>
      <c r="D2972" s="3">
        <v>122</v>
      </c>
      <c r="E2972" s="3">
        <v>3</v>
      </c>
      <c r="F2972" s="25">
        <f t="shared" si="138"/>
        <v>9950745</v>
      </c>
      <c r="G2972" s="25">
        <v>9048544</v>
      </c>
      <c r="H2972" s="26">
        <f>ROUND((F2972/4*5.5+F2972*2.7+F2972/4*10*1)*2,0)*C2972</f>
        <v>1046818376</v>
      </c>
      <c r="I2972" s="26">
        <f t="shared" si="139"/>
        <v>951906832</v>
      </c>
      <c r="J2972" s="26"/>
      <c r="K2972" s="35">
        <f>MAX(G2972-MAX(G$5:G2971),0)</f>
        <v>0</v>
      </c>
      <c r="L2972" s="35">
        <f>MAX(G$5:G2972)</f>
        <v>9057489</v>
      </c>
      <c r="M2972" s="3">
        <v>0.9</v>
      </c>
      <c r="N2972" s="38">
        <f>INT(B2972*0.2)</f>
        <v>33452194</v>
      </c>
      <c r="O2972" s="38">
        <f t="shared" si="140"/>
        <v>3773953</v>
      </c>
      <c r="P2972">
        <f>INT(L2972*2.5)</f>
        <v>22643722</v>
      </c>
      <c r="Q2972">
        <f>INT(L2972/4)</f>
        <v>2264372</v>
      </c>
      <c r="W2972" s="4" t="s">
        <v>8408</v>
      </c>
      <c r="X2972">
        <v>8</v>
      </c>
      <c r="Y2972" t="b">
        <f>IF(MOD(X2972,9)=0,N2972,IF(MOD(X2972,6)=0,N2972,IF(MOD(X2972,3)=0,N2972)))</f>
        <v>0</v>
      </c>
      <c r="Z2972" t="b">
        <f>IF(MOD(X2972,9)=0,O2972,IF(MOD(X2972,6)=0,O2972,IF(MOD(X2972,3)=0,O2972)))</f>
        <v>0</v>
      </c>
    </row>
    <row r="2973" spans="1:26">
      <c r="A2973" s="4" t="s">
        <v>3039</v>
      </c>
      <c r="B2973" s="3">
        <f>主线辅助!B2969</f>
        <v>167423175</v>
      </c>
      <c r="C2973" s="3">
        <v>8</v>
      </c>
      <c r="D2973" s="3">
        <v>122</v>
      </c>
      <c r="E2973" s="3">
        <v>3</v>
      </c>
      <c r="F2973" s="25">
        <f t="shared" si="138"/>
        <v>9960395</v>
      </c>
      <c r="G2973" s="25">
        <v>9057319</v>
      </c>
      <c r="H2973" s="26">
        <f>ROUND((F2973/4*5.5+F2973*2.7+F2973/4*10*1)*2,0)*C2973</f>
        <v>1047833552</v>
      </c>
      <c r="I2973" s="26">
        <f t="shared" si="139"/>
        <v>952829960</v>
      </c>
      <c r="J2973" s="26"/>
      <c r="K2973" s="35">
        <f>MAX(G2973-MAX(G$5:G2972),0)</f>
        <v>0</v>
      </c>
      <c r="L2973" s="35">
        <f>MAX(G$5:G2973)</f>
        <v>9057489</v>
      </c>
      <c r="M2973" s="3">
        <v>0.9</v>
      </c>
      <c r="N2973" s="38">
        <f>INT(B2973*0.2)</f>
        <v>33484635</v>
      </c>
      <c r="O2973" s="38">
        <f t="shared" si="140"/>
        <v>3773953</v>
      </c>
      <c r="P2973">
        <f>INT(L2973*2.5)</f>
        <v>22643722</v>
      </c>
      <c r="Q2973">
        <f>INT(L2973/4)</f>
        <v>2264372</v>
      </c>
      <c r="W2973" s="4" t="s">
        <v>8408</v>
      </c>
      <c r="X2973">
        <v>9</v>
      </c>
      <c r="Y2973">
        <f>IF(MOD(X2973,9)=0,N2973,IF(MOD(X2973,6)=0,N2973,IF(MOD(X2973,3)=0,N2973)))</f>
        <v>33484635</v>
      </c>
      <c r="Z2973">
        <f>IF(MOD(X2973,9)=0,O2973,IF(MOD(X2973,6)=0,O2973,IF(MOD(X2973,3)=0,O2973)))</f>
        <v>3773953</v>
      </c>
    </row>
    <row r="2974" spans="1:26">
      <c r="A2974" s="4" t="s">
        <v>596</v>
      </c>
      <c r="B2974" s="3">
        <f>主线辅助!B2970</f>
        <v>167496362</v>
      </c>
      <c r="C2974" s="3">
        <v>8</v>
      </c>
      <c r="D2974" s="3">
        <v>122</v>
      </c>
      <c r="E2974" s="3">
        <v>3</v>
      </c>
      <c r="F2974" s="25">
        <f t="shared" si="138"/>
        <v>9964749</v>
      </c>
      <c r="G2974" s="25">
        <v>9061278</v>
      </c>
      <c r="H2974" s="26">
        <f>ROUND((F2974/4*5.5+F2974*2.7+F2974/4*10*1)*2,0)*C2974</f>
        <v>1048291592</v>
      </c>
      <c r="I2974" s="26">
        <f t="shared" si="139"/>
        <v>953246448</v>
      </c>
      <c r="J2974" s="26"/>
      <c r="K2974" s="35">
        <f>MAX(G2974-MAX(G$5:G2973),0)</f>
        <v>3789</v>
      </c>
      <c r="L2974" s="35">
        <f>MAX(G$5:G2974)</f>
        <v>9061278</v>
      </c>
      <c r="M2974" s="3">
        <v>0.9</v>
      </c>
      <c r="N2974" s="38">
        <f>INT(B2974*0.2)</f>
        <v>33499272</v>
      </c>
      <c r="O2974" s="38">
        <f t="shared" si="140"/>
        <v>3775532</v>
      </c>
      <c r="P2974">
        <f>INT(L2974*2.5)</f>
        <v>22653195</v>
      </c>
      <c r="Q2974">
        <f>INT(L2974/4)</f>
        <v>2265319</v>
      </c>
      <c r="W2974" s="4" t="s">
        <v>8408</v>
      </c>
      <c r="X2974">
        <v>10</v>
      </c>
      <c r="Y2974" t="b">
        <f>IF(MOD(X2974,9)=0,N2974,IF(MOD(X2974,6)=0,N2974,IF(MOD(X2974,3)=0,N2974)))</f>
        <v>0</v>
      </c>
      <c r="Z2974" t="b">
        <f>IF(MOD(X2974,9)=0,O2974,IF(MOD(X2974,6)=0,O2974,IF(MOD(X2974,3)=0,O2974)))</f>
        <v>0</v>
      </c>
    </row>
    <row r="2975" spans="1:26">
      <c r="A2975" s="4" t="s">
        <v>3040</v>
      </c>
      <c r="B2975" s="3">
        <f>主线辅助!B2971</f>
        <v>167984553</v>
      </c>
      <c r="C2975" s="3">
        <v>8</v>
      </c>
      <c r="D2975" s="3">
        <v>122</v>
      </c>
      <c r="E2975" s="3">
        <v>3</v>
      </c>
      <c r="F2975" s="25">
        <f t="shared" si="138"/>
        <v>9993792</v>
      </c>
      <c r="G2975" s="25">
        <v>9087688</v>
      </c>
      <c r="H2975" s="26">
        <f>ROUND((F2975/4*5.5+F2975*2.7+F2975/4*10*1)*2,0)*C2975</f>
        <v>1051346920</v>
      </c>
      <c r="I2975" s="26">
        <f t="shared" si="139"/>
        <v>956024776</v>
      </c>
      <c r="J2975" s="26"/>
      <c r="K2975" s="35">
        <f>MAX(G2975-MAX(G$5:G2974),0)</f>
        <v>26410</v>
      </c>
      <c r="L2975" s="35">
        <f>MAX(G$5:G2975)</f>
        <v>9087688</v>
      </c>
      <c r="M2975" s="3">
        <v>0.9</v>
      </c>
      <c r="N2975" s="38">
        <f>INT(B2975*0.2)</f>
        <v>33596910</v>
      </c>
      <c r="O2975" s="38">
        <f t="shared" si="140"/>
        <v>3786536</v>
      </c>
      <c r="P2975">
        <f>INT(L2975*2.5)</f>
        <v>22719220</v>
      </c>
      <c r="Q2975">
        <f>INT(L2975/4)</f>
        <v>2271922</v>
      </c>
      <c r="W2975" s="4" t="s">
        <v>8409</v>
      </c>
      <c r="X2975">
        <v>1</v>
      </c>
      <c r="Y2975" t="b">
        <f>IF(MOD(X2975,9)=0,N2975,IF(MOD(X2975,6)=0,N2975,IF(MOD(X2975,3)=0,N2975)))</f>
        <v>0</v>
      </c>
      <c r="Z2975" t="b">
        <f>IF(MOD(X2975,9)=0,O2975,IF(MOD(X2975,6)=0,O2975,IF(MOD(X2975,3)=0,O2975)))</f>
        <v>0</v>
      </c>
    </row>
    <row r="2976" spans="1:26">
      <c r="A2976" s="4" t="s">
        <v>3041</v>
      </c>
      <c r="B2976" s="3">
        <f>主线辅助!B2972</f>
        <v>168057803</v>
      </c>
      <c r="C2976" s="3">
        <v>8</v>
      </c>
      <c r="D2976" s="3">
        <v>122</v>
      </c>
      <c r="E2976" s="3">
        <v>3</v>
      </c>
      <c r="F2976" s="25">
        <f t="shared" si="138"/>
        <v>9998150</v>
      </c>
      <c r="G2976" s="25">
        <v>9091651</v>
      </c>
      <c r="H2976" s="26">
        <f>ROUND((F2976/4*5.5+F2976*2.7+F2976/4*10*1)*2,0)*C2976</f>
        <v>1051805384</v>
      </c>
      <c r="I2976" s="26">
        <f t="shared" si="139"/>
        <v>956441688</v>
      </c>
      <c r="J2976" s="26"/>
      <c r="K2976" s="35">
        <f>MAX(G2976-MAX(G$5:G2975),0)</f>
        <v>3963</v>
      </c>
      <c r="L2976" s="35">
        <f>MAX(G$5:G2976)</f>
        <v>9091651</v>
      </c>
      <c r="M2976" s="3">
        <v>0.9</v>
      </c>
      <c r="N2976" s="38">
        <f>INT(B2976*0.2)</f>
        <v>33611560</v>
      </c>
      <c r="O2976" s="38">
        <f t="shared" si="140"/>
        <v>3788187</v>
      </c>
      <c r="P2976">
        <f>INT(L2976*2.5)</f>
        <v>22729127</v>
      </c>
      <c r="Q2976">
        <f>INT(L2976/4)</f>
        <v>2272912</v>
      </c>
      <c r="W2976" s="4" t="s">
        <v>8409</v>
      </c>
      <c r="X2976">
        <v>2</v>
      </c>
      <c r="Y2976" t="b">
        <f>IF(MOD(X2976,9)=0,N2976,IF(MOD(X2976,6)=0,N2976,IF(MOD(X2976,3)=0,N2976)))</f>
        <v>0</v>
      </c>
      <c r="Z2976" t="b">
        <f>IF(MOD(X2976,9)=0,O2976,IF(MOD(X2976,6)=0,O2976,IF(MOD(X2976,3)=0,O2976)))</f>
        <v>0</v>
      </c>
    </row>
    <row r="2977" spans="1:26">
      <c r="A2977" s="4" t="s">
        <v>3042</v>
      </c>
      <c r="B2977" s="3">
        <f>主线辅助!B2973</f>
        <v>168220340</v>
      </c>
      <c r="C2977" s="3">
        <v>8</v>
      </c>
      <c r="D2977" s="3">
        <v>122</v>
      </c>
      <c r="E2977" s="3">
        <v>3</v>
      </c>
      <c r="F2977" s="25">
        <f t="shared" si="138"/>
        <v>10007820</v>
      </c>
      <c r="G2977" s="25">
        <v>9100444</v>
      </c>
      <c r="H2977" s="26">
        <f>ROUND((F2977/4*5.5+F2977*2.7+F2977/4*10*1)*2,0)*C2977</f>
        <v>1052822664</v>
      </c>
      <c r="I2977" s="26">
        <f t="shared" si="139"/>
        <v>957366712</v>
      </c>
      <c r="J2977" s="26"/>
      <c r="K2977" s="35">
        <f>MAX(G2977-MAX(G$5:G2976),0)</f>
        <v>8793</v>
      </c>
      <c r="L2977" s="35">
        <f>MAX(G$5:G2977)</f>
        <v>9100444</v>
      </c>
      <c r="M2977" s="3">
        <v>0.9</v>
      </c>
      <c r="N2977" s="38">
        <f>INT(B2977*0.2)</f>
        <v>33644068</v>
      </c>
      <c r="O2977" s="38">
        <f t="shared" si="140"/>
        <v>3791851</v>
      </c>
      <c r="P2977">
        <f>INT(L2977*2.5)</f>
        <v>22751110</v>
      </c>
      <c r="Q2977">
        <f>INT(L2977/4)</f>
        <v>2275111</v>
      </c>
      <c r="W2977" s="4" t="s">
        <v>8409</v>
      </c>
      <c r="X2977">
        <v>3</v>
      </c>
      <c r="Y2977">
        <f>IF(MOD(X2977,9)=0,N2977,IF(MOD(X2977,6)=0,N2977,IF(MOD(X2977,3)=0,N2977)))</f>
        <v>33644068</v>
      </c>
      <c r="Z2977">
        <f>IF(MOD(X2977,9)=0,O2977,IF(MOD(X2977,6)=0,O2977,IF(MOD(X2977,3)=0,O2977)))</f>
        <v>3791851</v>
      </c>
    </row>
    <row r="2978" spans="1:26">
      <c r="A2978" s="4" t="s">
        <v>3043</v>
      </c>
      <c r="B2978" s="3">
        <f>主线辅助!B2974</f>
        <v>168293649</v>
      </c>
      <c r="C2978" s="3">
        <v>8</v>
      </c>
      <c r="D2978" s="3">
        <v>122</v>
      </c>
      <c r="E2978" s="3">
        <v>3</v>
      </c>
      <c r="F2978" s="25">
        <f t="shared" si="138"/>
        <v>10012181</v>
      </c>
      <c r="G2978" s="25">
        <v>9104410</v>
      </c>
      <c r="H2978" s="26">
        <f>ROUND((F2978/4*5.5+F2978*2.7+F2978/4*10*1)*2,0)*C2978</f>
        <v>1053281440</v>
      </c>
      <c r="I2978" s="26">
        <f t="shared" si="139"/>
        <v>957783936</v>
      </c>
      <c r="J2978" s="26"/>
      <c r="K2978" s="35">
        <f>MAX(G2978-MAX(G$5:G2977),0)</f>
        <v>3966</v>
      </c>
      <c r="L2978" s="35">
        <f>MAX(G$5:G2978)</f>
        <v>9104410</v>
      </c>
      <c r="M2978" s="3">
        <v>0.9</v>
      </c>
      <c r="N2978" s="38">
        <f>INT(B2978*0.2)</f>
        <v>33658729</v>
      </c>
      <c r="O2978" s="38">
        <f t="shared" si="140"/>
        <v>3793503</v>
      </c>
      <c r="P2978">
        <f>INT(L2978*2.5)</f>
        <v>22761025</v>
      </c>
      <c r="Q2978">
        <f>INT(L2978/4)</f>
        <v>2276102</v>
      </c>
      <c r="W2978" s="4" t="s">
        <v>8409</v>
      </c>
      <c r="X2978">
        <v>4</v>
      </c>
      <c r="Y2978" t="b">
        <f>IF(MOD(X2978,9)=0,N2978,IF(MOD(X2978,6)=0,N2978,IF(MOD(X2978,3)=0,N2978)))</f>
        <v>0</v>
      </c>
      <c r="Z2978" t="b">
        <f>IF(MOD(X2978,9)=0,O2978,IF(MOD(X2978,6)=0,O2978,IF(MOD(X2978,3)=0,O2978)))</f>
        <v>0</v>
      </c>
    </row>
    <row r="2979" spans="1:26">
      <c r="A2979" s="4" t="s">
        <v>3044</v>
      </c>
      <c r="B2979" s="3">
        <f>主线辅助!B2975</f>
        <v>168366961</v>
      </c>
      <c r="C2979" s="3">
        <v>8</v>
      </c>
      <c r="D2979" s="3">
        <v>122</v>
      </c>
      <c r="E2979" s="3">
        <v>3</v>
      </c>
      <c r="F2979" s="25">
        <f t="shared" si="138"/>
        <v>10016543</v>
      </c>
      <c r="G2979" s="25">
        <v>9108376</v>
      </c>
      <c r="H2979" s="26">
        <f>ROUND((F2979/4*5.5+F2979*2.7+F2979/4*10*1)*2,0)*C2979</f>
        <v>1053740320</v>
      </c>
      <c r="I2979" s="26">
        <f t="shared" si="139"/>
        <v>958201152</v>
      </c>
      <c r="J2979" s="26"/>
      <c r="K2979" s="35">
        <f>MAX(G2979-MAX(G$5:G2978),0)</f>
        <v>3966</v>
      </c>
      <c r="L2979" s="35">
        <f>MAX(G$5:G2979)</f>
        <v>9108376</v>
      </c>
      <c r="M2979" s="3">
        <v>0.9</v>
      </c>
      <c r="N2979" s="38">
        <f>INT(B2979*0.2)</f>
        <v>33673392</v>
      </c>
      <c r="O2979" s="38">
        <f t="shared" si="140"/>
        <v>3795156</v>
      </c>
      <c r="P2979">
        <f>INT(L2979*2.5)</f>
        <v>22770940</v>
      </c>
      <c r="Q2979">
        <f>INT(L2979/4)</f>
        <v>2277094</v>
      </c>
      <c r="W2979" s="4" t="s">
        <v>8409</v>
      </c>
      <c r="X2979">
        <v>5</v>
      </c>
      <c r="Y2979" t="b">
        <f>IF(MOD(X2979,9)=0,N2979,IF(MOD(X2979,6)=0,N2979,IF(MOD(X2979,3)=0,N2979)))</f>
        <v>0</v>
      </c>
      <c r="Z2979" t="b">
        <f>IF(MOD(X2979,9)=0,O2979,IF(MOD(X2979,6)=0,O2979,IF(MOD(X2979,3)=0,O2979)))</f>
        <v>0</v>
      </c>
    </row>
    <row r="2980" spans="1:26">
      <c r="A2980" s="4" t="s">
        <v>3045</v>
      </c>
      <c r="B2980" s="3">
        <f>主线辅助!B2976</f>
        <v>168529719</v>
      </c>
      <c r="C2980" s="3">
        <v>8</v>
      </c>
      <c r="D2980" s="3">
        <v>122</v>
      </c>
      <c r="E2980" s="3">
        <v>3</v>
      </c>
      <c r="F2980" s="25">
        <f t="shared" si="138"/>
        <v>10026226</v>
      </c>
      <c r="G2980" s="25">
        <v>9117181</v>
      </c>
      <c r="H2980" s="26">
        <f>ROUND((F2980/4*5.5+F2980*2.7+F2980/4*10*1)*2,0)*C2980</f>
        <v>1054758976</v>
      </c>
      <c r="I2980" s="26">
        <f t="shared" si="139"/>
        <v>959127440</v>
      </c>
      <c r="J2980" s="26"/>
      <c r="K2980" s="35">
        <f>MAX(G2980-MAX(G$5:G2979),0)</f>
        <v>8805</v>
      </c>
      <c r="L2980" s="35">
        <f>MAX(G$5:G2980)</f>
        <v>9117181</v>
      </c>
      <c r="M2980" s="3">
        <v>0.9</v>
      </c>
      <c r="N2980" s="38">
        <f>INT(B2980*0.2)</f>
        <v>33705943</v>
      </c>
      <c r="O2980" s="38">
        <f t="shared" si="140"/>
        <v>3798825</v>
      </c>
      <c r="P2980">
        <f>INT(L2980*2.5)</f>
        <v>22792952</v>
      </c>
      <c r="Q2980">
        <f>INT(L2980/4)</f>
        <v>2279295</v>
      </c>
      <c r="W2980" s="4" t="s">
        <v>8409</v>
      </c>
      <c r="X2980">
        <v>6</v>
      </c>
      <c r="Y2980">
        <f>IF(MOD(X2980,9)=0,N2980,IF(MOD(X2980,6)=0,N2980,IF(MOD(X2980,3)=0,N2980)))</f>
        <v>33705943</v>
      </c>
      <c r="Z2980">
        <f>IF(MOD(X2980,9)=0,O2980,IF(MOD(X2980,6)=0,O2980,IF(MOD(X2980,3)=0,O2980)))</f>
        <v>3798825</v>
      </c>
    </row>
    <row r="2981" spans="1:26">
      <c r="A2981" s="4" t="s">
        <v>3046</v>
      </c>
      <c r="B2981" s="3">
        <f>主线辅助!B2977</f>
        <v>168603100</v>
      </c>
      <c r="C2981" s="3">
        <v>8</v>
      </c>
      <c r="D2981" s="3">
        <v>122</v>
      </c>
      <c r="E2981" s="3">
        <v>3</v>
      </c>
      <c r="F2981" s="25">
        <f t="shared" si="138"/>
        <v>10030591</v>
      </c>
      <c r="G2981" s="25">
        <v>9121151</v>
      </c>
      <c r="H2981" s="26">
        <f>ROUND((F2981/4*5.5+F2981*2.7+F2981/4*10*1)*2,0)*C2981</f>
        <v>1055218176</v>
      </c>
      <c r="I2981" s="26">
        <f t="shared" si="139"/>
        <v>959545088</v>
      </c>
      <c r="J2981" s="26"/>
      <c r="K2981" s="35">
        <f>MAX(G2981-MAX(G$5:G2980),0)</f>
        <v>3970</v>
      </c>
      <c r="L2981" s="35">
        <f>MAX(G$5:G2981)</f>
        <v>9121151</v>
      </c>
      <c r="M2981" s="3">
        <v>0.9</v>
      </c>
      <c r="N2981" s="38">
        <f>INT(B2981*0.2)</f>
        <v>33720620</v>
      </c>
      <c r="O2981" s="38">
        <f t="shared" si="140"/>
        <v>3800478</v>
      </c>
      <c r="P2981">
        <f>INT(L2981*2.5)</f>
        <v>22802877</v>
      </c>
      <c r="Q2981">
        <f>INT(L2981/4)</f>
        <v>2280287</v>
      </c>
      <c r="W2981" s="4" t="s">
        <v>8409</v>
      </c>
      <c r="X2981">
        <v>7</v>
      </c>
      <c r="Y2981" t="b">
        <f>IF(MOD(X2981,9)=0,N2981,IF(MOD(X2981,6)=0,N2981,IF(MOD(X2981,3)=0,N2981)))</f>
        <v>0</v>
      </c>
      <c r="Z2981" t="b">
        <f>IF(MOD(X2981,9)=0,O2981,IF(MOD(X2981,6)=0,O2981,IF(MOD(X2981,3)=0,O2981)))</f>
        <v>0</v>
      </c>
    </row>
    <row r="2982" spans="1:26">
      <c r="A2982" s="4" t="s">
        <v>3047</v>
      </c>
      <c r="B2982" s="3">
        <f>主线辅助!B2978</f>
        <v>168676485</v>
      </c>
      <c r="C2982" s="3">
        <v>8</v>
      </c>
      <c r="D2982" s="3">
        <v>122</v>
      </c>
      <c r="E2982" s="3">
        <v>3</v>
      </c>
      <c r="F2982" s="25">
        <f t="shared" si="138"/>
        <v>10034957</v>
      </c>
      <c r="G2982" s="25">
        <v>9125121</v>
      </c>
      <c r="H2982" s="26">
        <f>ROUND((F2982/4*5.5+F2982*2.7+F2982/4*10*1)*2,0)*C2982</f>
        <v>1055677480</v>
      </c>
      <c r="I2982" s="26">
        <f t="shared" si="139"/>
        <v>959962728</v>
      </c>
      <c r="J2982" s="26"/>
      <c r="K2982" s="35">
        <f>MAX(G2982-MAX(G$5:G2981),0)</f>
        <v>3970</v>
      </c>
      <c r="L2982" s="35">
        <f>MAX(G$5:G2982)</f>
        <v>9125121</v>
      </c>
      <c r="M2982" s="3">
        <v>0.9</v>
      </c>
      <c r="N2982" s="38">
        <f>INT(B2982*0.2)</f>
        <v>33735297</v>
      </c>
      <c r="O2982" s="38">
        <f t="shared" si="140"/>
        <v>3802133</v>
      </c>
      <c r="P2982">
        <f>INT(L2982*2.5)</f>
        <v>22812802</v>
      </c>
      <c r="Q2982">
        <f>INT(L2982/4)</f>
        <v>2281280</v>
      </c>
      <c r="W2982" s="4" t="s">
        <v>8409</v>
      </c>
      <c r="X2982">
        <v>8</v>
      </c>
      <c r="Y2982" t="b">
        <f>IF(MOD(X2982,9)=0,N2982,IF(MOD(X2982,6)=0,N2982,IF(MOD(X2982,3)=0,N2982)))</f>
        <v>0</v>
      </c>
      <c r="Z2982" t="b">
        <f>IF(MOD(X2982,9)=0,O2982,IF(MOD(X2982,6)=0,O2982,IF(MOD(X2982,3)=0,O2982)))</f>
        <v>0</v>
      </c>
    </row>
    <row r="2983" spans="1:26">
      <c r="A2983" s="4" t="s">
        <v>3048</v>
      </c>
      <c r="B2983" s="3">
        <f>主线辅助!B2979</f>
        <v>168839468</v>
      </c>
      <c r="C2983" s="3">
        <v>8</v>
      </c>
      <c r="D2983" s="3">
        <v>122</v>
      </c>
      <c r="E2983" s="3">
        <v>3</v>
      </c>
      <c r="F2983" s="25">
        <f t="shared" si="138"/>
        <v>10044653</v>
      </c>
      <c r="G2983" s="25">
        <v>9133938</v>
      </c>
      <c r="H2983" s="26">
        <f>ROUND((F2983/4*5.5+F2983*2.7+F2983/4*10*1)*2,0)*C2983</f>
        <v>1056697496</v>
      </c>
      <c r="I2983" s="26">
        <f t="shared" si="139"/>
        <v>960890280</v>
      </c>
      <c r="J2983" s="26"/>
      <c r="K2983" s="35">
        <f>MAX(G2983-MAX(G$5:G2982),0)</f>
        <v>8817</v>
      </c>
      <c r="L2983" s="35">
        <f>MAX(G$5:G2983)</f>
        <v>9133938</v>
      </c>
      <c r="M2983" s="3">
        <v>0.9</v>
      </c>
      <c r="N2983" s="38">
        <f>INT(B2983*0.2)</f>
        <v>33767893</v>
      </c>
      <c r="O2983" s="38">
        <f t="shared" si="140"/>
        <v>3805807</v>
      </c>
      <c r="P2983">
        <f>INT(L2983*2.5)</f>
        <v>22834845</v>
      </c>
      <c r="Q2983">
        <f>INT(L2983/4)</f>
        <v>2283484</v>
      </c>
      <c r="W2983" s="4" t="s">
        <v>8409</v>
      </c>
      <c r="X2983">
        <v>9</v>
      </c>
      <c r="Y2983">
        <f>IF(MOD(X2983,9)=0,N2983,IF(MOD(X2983,6)=0,N2983,IF(MOD(X2983,3)=0,N2983)))</f>
        <v>33767893</v>
      </c>
      <c r="Z2983">
        <f>IF(MOD(X2983,9)=0,O2983,IF(MOD(X2983,6)=0,O2983,IF(MOD(X2983,3)=0,O2983)))</f>
        <v>3805807</v>
      </c>
    </row>
    <row r="2984" spans="1:26">
      <c r="A2984" s="4" t="s">
        <v>598</v>
      </c>
      <c r="B2984" s="3">
        <f>主线辅助!B2980</f>
        <v>168912912</v>
      </c>
      <c r="C2984" s="3">
        <v>8</v>
      </c>
      <c r="D2984" s="3">
        <v>122</v>
      </c>
      <c r="E2984" s="3">
        <v>3</v>
      </c>
      <c r="F2984" s="25">
        <f t="shared" si="138"/>
        <v>10049023</v>
      </c>
      <c r="G2984" s="25">
        <v>9137911</v>
      </c>
      <c r="H2984" s="26">
        <f>ROUND((F2984/4*5.5+F2984*2.7+F2984/4*10*1)*2,0)*C2984</f>
        <v>1057157216</v>
      </c>
      <c r="I2984" s="26">
        <f t="shared" si="139"/>
        <v>961308240</v>
      </c>
      <c r="J2984" s="26"/>
      <c r="K2984" s="35">
        <f>MAX(G2984-MAX(G$5:G2983),0)</f>
        <v>3973</v>
      </c>
      <c r="L2984" s="35">
        <f>MAX(G$5:G2984)</f>
        <v>9137911</v>
      </c>
      <c r="M2984" s="3">
        <v>0.9</v>
      </c>
      <c r="N2984" s="38">
        <f>INT(B2984*0.2)</f>
        <v>33782582</v>
      </c>
      <c r="O2984" s="38">
        <f t="shared" si="140"/>
        <v>3807462</v>
      </c>
      <c r="P2984">
        <f>INT(L2984*2.5)</f>
        <v>22844777</v>
      </c>
      <c r="Q2984">
        <f>INT(L2984/4)</f>
        <v>2284477</v>
      </c>
      <c r="W2984" s="4" t="s">
        <v>8409</v>
      </c>
      <c r="X2984">
        <v>10</v>
      </c>
      <c r="Y2984" t="b">
        <f>IF(MOD(X2984,9)=0,N2984,IF(MOD(X2984,6)=0,N2984,IF(MOD(X2984,3)=0,N2984)))</f>
        <v>0</v>
      </c>
      <c r="Z2984" t="b">
        <f>IF(MOD(X2984,9)=0,O2984,IF(MOD(X2984,6)=0,O2984,IF(MOD(X2984,3)=0,O2984)))</f>
        <v>0</v>
      </c>
    </row>
    <row r="2985" spans="1:26">
      <c r="A2985" s="4" t="s">
        <v>3049</v>
      </c>
      <c r="B2985" s="3">
        <f>主线辅助!B2981</f>
        <v>169403281</v>
      </c>
      <c r="C2985" s="3">
        <v>8</v>
      </c>
      <c r="D2985" s="3">
        <v>122</v>
      </c>
      <c r="E2985" s="3">
        <v>3</v>
      </c>
      <c r="F2985" s="25">
        <f t="shared" si="138"/>
        <v>10078196</v>
      </c>
      <c r="G2985" s="25">
        <v>9164439</v>
      </c>
      <c r="H2985" s="26">
        <f>ROUND((F2985/4*5.5+F2985*2.7+F2985/4*10*1)*2,0)*C2985</f>
        <v>1060226216</v>
      </c>
      <c r="I2985" s="26">
        <f t="shared" si="139"/>
        <v>964098984</v>
      </c>
      <c r="J2985" s="26"/>
      <c r="K2985" s="35">
        <f>MAX(G2985-MAX(G$5:G2984),0)</f>
        <v>26528</v>
      </c>
      <c r="L2985" s="35">
        <f>MAX(G$5:G2985)</f>
        <v>9164439</v>
      </c>
      <c r="M2985" s="3">
        <v>0.9</v>
      </c>
      <c r="N2985" s="38">
        <f>INT(B2985*0.2)</f>
        <v>33880656</v>
      </c>
      <c r="O2985" s="38">
        <f t="shared" si="140"/>
        <v>3818515</v>
      </c>
      <c r="P2985">
        <f>INT(L2985*2.5)</f>
        <v>22911097</v>
      </c>
      <c r="Q2985">
        <f>INT(L2985/4)</f>
        <v>2291109</v>
      </c>
      <c r="W2985" s="4" t="s">
        <v>8410</v>
      </c>
      <c r="X2985">
        <v>1</v>
      </c>
      <c r="Y2985" t="b">
        <f>IF(MOD(X2985,9)=0,N2985,IF(MOD(X2985,6)=0,N2985,IF(MOD(X2985,3)=0,N2985)))</f>
        <v>0</v>
      </c>
      <c r="Z2985" t="b">
        <f>IF(MOD(X2985,9)=0,O2985,IF(MOD(X2985,6)=0,O2985,IF(MOD(X2985,3)=0,O2985)))</f>
        <v>0</v>
      </c>
    </row>
    <row r="2986" spans="1:26">
      <c r="A2986" s="4" t="s">
        <v>3050</v>
      </c>
      <c r="B2986" s="3">
        <f>主线辅助!B2982</f>
        <v>169476794</v>
      </c>
      <c r="C2986" s="3">
        <v>8</v>
      </c>
      <c r="D2986" s="3">
        <v>122</v>
      </c>
      <c r="E2986" s="3">
        <v>3</v>
      </c>
      <c r="F2986" s="25">
        <f t="shared" si="138"/>
        <v>10082569</v>
      </c>
      <c r="G2986" s="25">
        <v>9168416</v>
      </c>
      <c r="H2986" s="26">
        <f>ROUND((F2986/4*5.5+F2986*2.7+F2986/4*10*1)*2,0)*C2986</f>
        <v>1060686256</v>
      </c>
      <c r="I2986" s="26">
        <f t="shared" si="139"/>
        <v>964517360</v>
      </c>
      <c r="J2986" s="26"/>
      <c r="K2986" s="35">
        <f>MAX(G2986-MAX(G$5:G2985),0)</f>
        <v>3977</v>
      </c>
      <c r="L2986" s="35">
        <f>MAX(G$5:G2986)</f>
        <v>9168416</v>
      </c>
      <c r="M2986" s="3">
        <v>0.9</v>
      </c>
      <c r="N2986" s="38">
        <f>INT(B2986*0.2)</f>
        <v>33895358</v>
      </c>
      <c r="O2986" s="38">
        <f t="shared" si="140"/>
        <v>3820173</v>
      </c>
      <c r="P2986">
        <f>INT(L2986*2.5)</f>
        <v>22921040</v>
      </c>
      <c r="Q2986">
        <f>INT(L2986/4)</f>
        <v>2292104</v>
      </c>
      <c r="W2986" s="4" t="s">
        <v>8410</v>
      </c>
      <c r="X2986">
        <v>2</v>
      </c>
      <c r="Y2986" t="b">
        <f>IF(MOD(X2986,9)=0,N2986,IF(MOD(X2986,6)=0,N2986,IF(MOD(X2986,3)=0,N2986)))</f>
        <v>0</v>
      </c>
      <c r="Z2986" t="b">
        <f>IF(MOD(X2986,9)=0,O2986,IF(MOD(X2986,6)=0,O2986,IF(MOD(X2986,3)=0,O2986)))</f>
        <v>0</v>
      </c>
    </row>
    <row r="2987" spans="1:26">
      <c r="A2987" s="4" t="s">
        <v>3051</v>
      </c>
      <c r="B2987" s="3">
        <f>主线辅助!B2983</f>
        <v>169640113</v>
      </c>
      <c r="C2987" s="3">
        <v>8</v>
      </c>
      <c r="D2987" s="3">
        <v>122</v>
      </c>
      <c r="E2987" s="3">
        <v>3</v>
      </c>
      <c r="F2987" s="25">
        <f t="shared" si="138"/>
        <v>10092285</v>
      </c>
      <c r="G2987" s="25">
        <v>9177251</v>
      </c>
      <c r="H2987" s="26">
        <f>ROUND((F2987/4*5.5+F2987*2.7+F2987/4*10*1)*2,0)*C2987</f>
        <v>1061708384</v>
      </c>
      <c r="I2987" s="26">
        <f t="shared" si="139"/>
        <v>965446808</v>
      </c>
      <c r="J2987" s="26"/>
      <c r="K2987" s="35">
        <f>MAX(G2987-MAX(G$5:G2986),0)</f>
        <v>8835</v>
      </c>
      <c r="L2987" s="35">
        <f>MAX(G$5:G2987)</f>
        <v>9177251</v>
      </c>
      <c r="M2987" s="3">
        <v>0.9</v>
      </c>
      <c r="N2987" s="38">
        <f>INT(B2987*0.2)</f>
        <v>33928022</v>
      </c>
      <c r="O2987" s="38">
        <f t="shared" si="140"/>
        <v>3823853</v>
      </c>
      <c r="P2987">
        <f>INT(L2987*2.5)</f>
        <v>22943127</v>
      </c>
      <c r="Q2987">
        <f>INT(L2987/4)</f>
        <v>2294312</v>
      </c>
      <c r="W2987" s="4" t="s">
        <v>8410</v>
      </c>
      <c r="X2987">
        <v>3</v>
      </c>
      <c r="Y2987">
        <f>IF(MOD(X2987,9)=0,N2987,IF(MOD(X2987,6)=0,N2987,IF(MOD(X2987,3)=0,N2987)))</f>
        <v>33928022</v>
      </c>
      <c r="Z2987">
        <f>IF(MOD(X2987,9)=0,O2987,IF(MOD(X2987,6)=0,O2987,IF(MOD(X2987,3)=0,O2987)))</f>
        <v>3823853</v>
      </c>
    </row>
    <row r="2988" spans="1:26">
      <c r="A2988" s="4" t="s">
        <v>3052</v>
      </c>
      <c r="B2988" s="3">
        <f>主线辅助!B2984</f>
        <v>169713685</v>
      </c>
      <c r="C2988" s="3">
        <v>8</v>
      </c>
      <c r="D2988" s="3">
        <v>122</v>
      </c>
      <c r="E2988" s="3">
        <v>3</v>
      </c>
      <c r="F2988" s="25">
        <f t="shared" si="138"/>
        <v>10096662</v>
      </c>
      <c r="G2988" s="25">
        <v>9181232</v>
      </c>
      <c r="H2988" s="26">
        <f>ROUND((F2988/4*5.5+F2988*2.7+F2988/4*10*1)*2,0)*C2988</f>
        <v>1062168840</v>
      </c>
      <c r="I2988" s="26">
        <f t="shared" si="139"/>
        <v>965865608</v>
      </c>
      <c r="J2988" s="26"/>
      <c r="K2988" s="35">
        <f>MAX(G2988-MAX(G$5:G2987),0)</f>
        <v>3981</v>
      </c>
      <c r="L2988" s="35">
        <f>MAX(G$5:G2988)</f>
        <v>9181232</v>
      </c>
      <c r="M2988" s="3">
        <v>0.9</v>
      </c>
      <c r="N2988" s="38">
        <f>INT(B2988*0.2)</f>
        <v>33942737</v>
      </c>
      <c r="O2988" s="38">
        <f t="shared" si="140"/>
        <v>3825513</v>
      </c>
      <c r="P2988">
        <f>INT(L2988*2.5)</f>
        <v>22953080</v>
      </c>
      <c r="Q2988">
        <f>INT(L2988/4)</f>
        <v>2295308</v>
      </c>
      <c r="W2988" s="4" t="s">
        <v>8410</v>
      </c>
      <c r="X2988">
        <v>4</v>
      </c>
      <c r="Y2988" t="b">
        <f>IF(MOD(X2988,9)=0,N2988,IF(MOD(X2988,6)=0,N2988,IF(MOD(X2988,3)=0,N2988)))</f>
        <v>0</v>
      </c>
      <c r="Z2988" t="b">
        <f>IF(MOD(X2988,9)=0,O2988,IF(MOD(X2988,6)=0,O2988,IF(MOD(X2988,3)=0,O2988)))</f>
        <v>0</v>
      </c>
    </row>
    <row r="2989" spans="1:26">
      <c r="A2989" s="4" t="s">
        <v>3053</v>
      </c>
      <c r="B2989" s="3">
        <f>主线辅助!B2985</f>
        <v>169787268</v>
      </c>
      <c r="C2989" s="3">
        <v>8</v>
      </c>
      <c r="D2989" s="3">
        <v>122</v>
      </c>
      <c r="E2989" s="3">
        <v>3</v>
      </c>
      <c r="F2989" s="25">
        <f t="shared" si="138"/>
        <v>10101040</v>
      </c>
      <c r="G2989" s="25">
        <v>9185212</v>
      </c>
      <c r="H2989" s="26">
        <f>ROUND((F2989/4*5.5+F2989*2.7+F2989/4*10*1)*2,0)*C2989</f>
        <v>1062629408</v>
      </c>
      <c r="I2989" s="26">
        <f t="shared" si="139"/>
        <v>966284304</v>
      </c>
      <c r="J2989" s="26"/>
      <c r="K2989" s="35">
        <f>MAX(G2989-MAX(G$5:G2988),0)</f>
        <v>3980</v>
      </c>
      <c r="L2989" s="35">
        <f>MAX(G$5:G2989)</f>
        <v>9185212</v>
      </c>
      <c r="M2989" s="3">
        <v>0.9</v>
      </c>
      <c r="N2989" s="38">
        <f>INT(B2989*0.2)</f>
        <v>33957453</v>
      </c>
      <c r="O2989" s="38">
        <f t="shared" si="140"/>
        <v>3827171</v>
      </c>
      <c r="P2989">
        <f>INT(L2989*2.5)</f>
        <v>22963030</v>
      </c>
      <c r="Q2989">
        <f>INT(L2989/4)</f>
        <v>2296303</v>
      </c>
      <c r="W2989" s="4" t="s">
        <v>8410</v>
      </c>
      <c r="X2989">
        <v>5</v>
      </c>
      <c r="Y2989" t="b">
        <f>IF(MOD(X2989,9)=0,N2989,IF(MOD(X2989,6)=0,N2989,IF(MOD(X2989,3)=0,N2989)))</f>
        <v>0</v>
      </c>
      <c r="Z2989" t="b">
        <f>IF(MOD(X2989,9)=0,O2989,IF(MOD(X2989,6)=0,O2989,IF(MOD(X2989,3)=0,O2989)))</f>
        <v>0</v>
      </c>
    </row>
    <row r="2990" spans="1:26">
      <c r="A2990" s="4" t="s">
        <v>3054</v>
      </c>
      <c r="B2990" s="3">
        <f>主线辅助!B2986</f>
        <v>169950811</v>
      </c>
      <c r="C2990" s="3">
        <v>8</v>
      </c>
      <c r="D2990" s="3">
        <v>122</v>
      </c>
      <c r="E2990" s="3">
        <v>3</v>
      </c>
      <c r="F2990" s="25">
        <f t="shared" si="138"/>
        <v>10110770</v>
      </c>
      <c r="G2990" s="25">
        <v>9194060</v>
      </c>
      <c r="H2990" s="26">
        <f>ROUND((F2990/4*5.5+F2990*2.7+F2990/4*10*1)*2,0)*C2990</f>
        <v>1063653008</v>
      </c>
      <c r="I2990" s="26">
        <f t="shared" si="139"/>
        <v>967215112</v>
      </c>
      <c r="J2990" s="26"/>
      <c r="K2990" s="35">
        <f>MAX(G2990-MAX(G$5:G2989),0)</f>
        <v>8848</v>
      </c>
      <c r="L2990" s="35">
        <f>MAX(G$5:G2990)</f>
        <v>9194060</v>
      </c>
      <c r="M2990" s="3">
        <v>0.9</v>
      </c>
      <c r="N2990" s="38">
        <f>INT(B2990*0.2)</f>
        <v>33990162</v>
      </c>
      <c r="O2990" s="38">
        <f t="shared" si="140"/>
        <v>3830858</v>
      </c>
      <c r="P2990">
        <f>INT(L2990*2.5)</f>
        <v>22985150</v>
      </c>
      <c r="Q2990">
        <f>INT(L2990/4)</f>
        <v>2298515</v>
      </c>
      <c r="W2990" s="4" t="s">
        <v>8410</v>
      </c>
      <c r="X2990">
        <v>6</v>
      </c>
      <c r="Y2990">
        <f>IF(MOD(X2990,9)=0,N2990,IF(MOD(X2990,6)=0,N2990,IF(MOD(X2990,3)=0,N2990)))</f>
        <v>33990162</v>
      </c>
      <c r="Z2990">
        <f>IF(MOD(X2990,9)=0,O2990,IF(MOD(X2990,6)=0,O2990,IF(MOD(X2990,3)=0,O2990)))</f>
        <v>3830858</v>
      </c>
    </row>
    <row r="2991" spans="1:26">
      <c r="A2991" s="4" t="s">
        <v>3055</v>
      </c>
      <c r="B2991" s="3">
        <f>主线辅助!B2987</f>
        <v>170024453</v>
      </c>
      <c r="C2991" s="3">
        <v>8</v>
      </c>
      <c r="D2991" s="3">
        <v>122</v>
      </c>
      <c r="E2991" s="3">
        <v>3</v>
      </c>
      <c r="F2991" s="25">
        <f t="shared" si="138"/>
        <v>10115151</v>
      </c>
      <c r="G2991" s="25">
        <v>9198044</v>
      </c>
      <c r="H2991" s="26">
        <f>ROUND((F2991/4*5.5+F2991*2.7+F2991/4*10*1)*2,0)*C2991</f>
        <v>1064113888</v>
      </c>
      <c r="I2991" s="26">
        <f t="shared" si="139"/>
        <v>967634232</v>
      </c>
      <c r="J2991" s="26"/>
      <c r="K2991" s="35">
        <f>MAX(G2991-MAX(G$5:G2990),0)</f>
        <v>3984</v>
      </c>
      <c r="L2991" s="35">
        <f>MAX(G$5:G2991)</f>
        <v>9198044</v>
      </c>
      <c r="M2991" s="3">
        <v>0.9</v>
      </c>
      <c r="N2991" s="38">
        <f>INT(B2991*0.2)</f>
        <v>34004890</v>
      </c>
      <c r="O2991" s="38">
        <f t="shared" si="140"/>
        <v>3832518</v>
      </c>
      <c r="P2991">
        <f>INT(L2991*2.5)</f>
        <v>22995110</v>
      </c>
      <c r="Q2991">
        <f>INT(L2991/4)</f>
        <v>2299511</v>
      </c>
      <c r="W2991" s="4" t="s">
        <v>8410</v>
      </c>
      <c r="X2991">
        <v>7</v>
      </c>
      <c r="Y2991" t="b">
        <f>IF(MOD(X2991,9)=0,N2991,IF(MOD(X2991,6)=0,N2991,IF(MOD(X2991,3)=0,N2991)))</f>
        <v>0</v>
      </c>
      <c r="Z2991" t="b">
        <f>IF(MOD(X2991,9)=0,O2991,IF(MOD(X2991,6)=0,O2991,IF(MOD(X2991,3)=0,O2991)))</f>
        <v>0</v>
      </c>
    </row>
    <row r="2992" spans="1:26">
      <c r="A2992" s="4" t="s">
        <v>3056</v>
      </c>
      <c r="B2992" s="3">
        <f>主线辅助!B2988</f>
        <v>170098098</v>
      </c>
      <c r="C2992" s="3">
        <v>8</v>
      </c>
      <c r="D2992" s="3">
        <v>122</v>
      </c>
      <c r="E2992" s="3">
        <v>3</v>
      </c>
      <c r="F2992" s="25">
        <f t="shared" si="138"/>
        <v>10119532</v>
      </c>
      <c r="G2992" s="25">
        <v>9202028</v>
      </c>
      <c r="H2992" s="26">
        <f>ROUND((F2992/4*5.5+F2992*2.7+F2992/4*10*1)*2,0)*C2992</f>
        <v>1064574768</v>
      </c>
      <c r="I2992" s="26">
        <f t="shared" si="139"/>
        <v>968053344</v>
      </c>
      <c r="J2992" s="26"/>
      <c r="K2992" s="35">
        <f>MAX(G2992-MAX(G$5:G2991),0)</f>
        <v>3984</v>
      </c>
      <c r="L2992" s="35">
        <f>MAX(G$5:G2992)</f>
        <v>9202028</v>
      </c>
      <c r="M2992" s="3">
        <v>0.9</v>
      </c>
      <c r="N2992" s="38">
        <f>INT(B2992*0.2)</f>
        <v>34019619</v>
      </c>
      <c r="O2992" s="38">
        <f t="shared" si="140"/>
        <v>3834178</v>
      </c>
      <c r="P2992">
        <f>INT(L2992*2.5)</f>
        <v>23005070</v>
      </c>
      <c r="Q2992">
        <f>INT(L2992/4)</f>
        <v>2300507</v>
      </c>
      <c r="W2992" s="4" t="s">
        <v>8410</v>
      </c>
      <c r="X2992">
        <v>8</v>
      </c>
      <c r="Y2992" t="b">
        <f>IF(MOD(X2992,9)=0,N2992,IF(MOD(X2992,6)=0,N2992,IF(MOD(X2992,3)=0,N2992)))</f>
        <v>0</v>
      </c>
      <c r="Z2992" t="b">
        <f>IF(MOD(X2992,9)=0,O2992,IF(MOD(X2992,6)=0,O2992,IF(MOD(X2992,3)=0,O2992)))</f>
        <v>0</v>
      </c>
    </row>
    <row r="2993" spans="1:26">
      <c r="A2993" s="4" t="s">
        <v>3057</v>
      </c>
      <c r="B2993" s="3">
        <f>主线辅助!B2989</f>
        <v>170261866</v>
      </c>
      <c r="C2993" s="3">
        <v>8</v>
      </c>
      <c r="D2993" s="3">
        <v>122</v>
      </c>
      <c r="E2993" s="3">
        <v>3</v>
      </c>
      <c r="F2993" s="25">
        <f t="shared" si="138"/>
        <v>10129275</v>
      </c>
      <c r="G2993" s="25">
        <v>9210887</v>
      </c>
      <c r="H2993" s="26">
        <f>ROUND((F2993/4*5.5+F2993*2.7+F2993/4*10*1)*2,0)*C2993</f>
        <v>1065599728</v>
      </c>
      <c r="I2993" s="26">
        <f t="shared" si="139"/>
        <v>968985312</v>
      </c>
      <c r="J2993" s="26"/>
      <c r="K2993" s="35">
        <f>MAX(G2993-MAX(G$5:G2992),0)</f>
        <v>8859</v>
      </c>
      <c r="L2993" s="35">
        <f>MAX(G$5:G2993)</f>
        <v>9210887</v>
      </c>
      <c r="M2993" s="3">
        <v>0.9</v>
      </c>
      <c r="N2993" s="38">
        <f>INT(B2993*0.2)</f>
        <v>34052373</v>
      </c>
      <c r="O2993" s="38">
        <f t="shared" si="140"/>
        <v>3837868</v>
      </c>
      <c r="P2993">
        <f>INT(L2993*2.5)</f>
        <v>23027217</v>
      </c>
      <c r="Q2993">
        <f>INT(L2993/4)</f>
        <v>2302721</v>
      </c>
      <c r="W2993" s="4" t="s">
        <v>8410</v>
      </c>
      <c r="X2993">
        <v>9</v>
      </c>
      <c r="Y2993">
        <f>IF(MOD(X2993,9)=0,N2993,IF(MOD(X2993,6)=0,N2993,IF(MOD(X2993,3)=0,N2993)))</f>
        <v>34052373</v>
      </c>
      <c r="Z2993">
        <f>IF(MOD(X2993,9)=0,O2993,IF(MOD(X2993,6)=0,O2993,IF(MOD(X2993,3)=0,O2993)))</f>
        <v>3837868</v>
      </c>
    </row>
    <row r="2994" spans="1:26">
      <c r="A2994" s="4" t="s">
        <v>600</v>
      </c>
      <c r="B2994" s="3">
        <f>主线辅助!B2990</f>
        <v>170335578</v>
      </c>
      <c r="C2994" s="3">
        <v>8</v>
      </c>
      <c r="D2994" s="3">
        <v>122</v>
      </c>
      <c r="E2994" s="3">
        <v>3</v>
      </c>
      <c r="F2994" s="25">
        <f t="shared" si="138"/>
        <v>10133660</v>
      </c>
      <c r="G2994" s="25">
        <v>9214875</v>
      </c>
      <c r="H2994" s="26">
        <f>ROUND((F2994/4*5.5+F2994*2.7+F2994/4*10*1)*2,0)*C2994</f>
        <v>1066061032</v>
      </c>
      <c r="I2994" s="26">
        <f t="shared" si="139"/>
        <v>969404848</v>
      </c>
      <c r="J2994" s="26"/>
      <c r="K2994" s="35">
        <f>MAX(G2994-MAX(G$5:G2993),0)</f>
        <v>3988</v>
      </c>
      <c r="L2994" s="35">
        <f>MAX(G$5:G2994)</f>
        <v>9214875</v>
      </c>
      <c r="M2994" s="3">
        <v>0.9</v>
      </c>
      <c r="N2994" s="38">
        <f>INT(B2994*0.2)</f>
        <v>34067115</v>
      </c>
      <c r="O2994" s="38">
        <f t="shared" si="140"/>
        <v>3839530</v>
      </c>
      <c r="P2994">
        <f>INT(L2994*2.5)</f>
        <v>23037187</v>
      </c>
      <c r="Q2994">
        <f>INT(L2994/4)</f>
        <v>2303718</v>
      </c>
      <c r="W2994" s="4" t="s">
        <v>8410</v>
      </c>
      <c r="X2994">
        <v>10</v>
      </c>
      <c r="Y2994" t="b">
        <f>IF(MOD(X2994,9)=0,N2994,IF(MOD(X2994,6)=0,N2994,IF(MOD(X2994,3)=0,N2994)))</f>
        <v>0</v>
      </c>
      <c r="Z2994" t="b">
        <f>IF(MOD(X2994,9)=0,O2994,IF(MOD(X2994,6)=0,O2994,IF(MOD(X2994,3)=0,O2994)))</f>
        <v>0</v>
      </c>
    </row>
    <row r="2995" spans="1:26">
      <c r="A2995" s="4" t="s">
        <v>3058</v>
      </c>
      <c r="B2995" s="3">
        <f>主线辅助!B2991</f>
        <v>170828143</v>
      </c>
      <c r="C2995" s="3">
        <v>8</v>
      </c>
      <c r="D2995" s="3">
        <v>122</v>
      </c>
      <c r="E2995" s="3">
        <v>3</v>
      </c>
      <c r="F2995" s="25">
        <f t="shared" si="138"/>
        <v>10162964</v>
      </c>
      <c r="G2995" s="25">
        <v>9241522</v>
      </c>
      <c r="H2995" s="26">
        <f>ROUND((F2995/4*5.5+F2995*2.7+F2995/4*10*1)*2,0)*C2995</f>
        <v>1069143816</v>
      </c>
      <c r="I2995" s="26">
        <f t="shared" si="139"/>
        <v>972208112</v>
      </c>
      <c r="J2995" s="26"/>
      <c r="K2995" s="35">
        <f>MAX(G2995-MAX(G$5:G2994),0)</f>
        <v>26647</v>
      </c>
      <c r="L2995" s="35">
        <f>MAX(G$5:G2995)</f>
        <v>9241522</v>
      </c>
      <c r="M2995" s="3">
        <v>0.9</v>
      </c>
      <c r="N2995" s="38">
        <f>INT(B2995*0.2)</f>
        <v>34165628</v>
      </c>
      <c r="O2995" s="38">
        <f t="shared" si="140"/>
        <v>3850633</v>
      </c>
      <c r="P2995">
        <f>INT(L2995*2.5)</f>
        <v>23103805</v>
      </c>
      <c r="Q2995">
        <f>INT(L2995/4)</f>
        <v>2310380</v>
      </c>
      <c r="W2995" s="4" t="s">
        <v>8411</v>
      </c>
      <c r="X2995">
        <v>1</v>
      </c>
      <c r="Y2995" t="b">
        <f>IF(MOD(X2995,9)=0,N2995,IF(MOD(X2995,6)=0,N2995,IF(MOD(X2995,3)=0,N2995)))</f>
        <v>0</v>
      </c>
      <c r="Z2995" t="b">
        <f>IF(MOD(X2995,9)=0,O2995,IF(MOD(X2995,6)=0,O2995,IF(MOD(X2995,3)=0,O2995)))</f>
        <v>0</v>
      </c>
    </row>
    <row r="2996" spans="1:26">
      <c r="A2996" s="4" t="s">
        <v>3059</v>
      </c>
      <c r="B2996" s="3">
        <f>主线辅助!B2992</f>
        <v>170901913</v>
      </c>
      <c r="C2996" s="3">
        <v>8</v>
      </c>
      <c r="D2996" s="3">
        <v>122</v>
      </c>
      <c r="E2996" s="3">
        <v>3</v>
      </c>
      <c r="F2996" s="25">
        <f t="shared" si="138"/>
        <v>10167353</v>
      </c>
      <c r="G2996" s="25">
        <v>9245513</v>
      </c>
      <c r="H2996" s="26">
        <f>ROUND((F2996/4*5.5+F2996*2.7+F2996/4*10*1)*2,0)*C2996</f>
        <v>1069605536</v>
      </c>
      <c r="I2996" s="26">
        <f t="shared" si="139"/>
        <v>972627968</v>
      </c>
      <c r="J2996" s="26"/>
      <c r="K2996" s="35">
        <f>MAX(G2996-MAX(G$5:G2995),0)</f>
        <v>3991</v>
      </c>
      <c r="L2996" s="35">
        <f>MAX(G$5:G2996)</f>
        <v>9245513</v>
      </c>
      <c r="M2996" s="3">
        <v>0.9</v>
      </c>
      <c r="N2996" s="38">
        <f>INT(B2996*0.2)</f>
        <v>34180382</v>
      </c>
      <c r="O2996" s="38">
        <f t="shared" si="140"/>
        <v>3852296</v>
      </c>
      <c r="P2996">
        <f>INT(L2996*2.5)</f>
        <v>23113782</v>
      </c>
      <c r="Q2996">
        <f>INT(L2996/4)</f>
        <v>2311378</v>
      </c>
      <c r="W2996" s="4" t="s">
        <v>8411</v>
      </c>
      <c r="X2996">
        <v>2</v>
      </c>
      <c r="Y2996" t="b">
        <f>IF(MOD(X2996,9)=0,N2996,IF(MOD(X2996,6)=0,N2996,IF(MOD(X2996,3)=0,N2996)))</f>
        <v>0</v>
      </c>
      <c r="Z2996" t="b">
        <f>IF(MOD(X2996,9)=0,O2996,IF(MOD(X2996,6)=0,O2996,IF(MOD(X2996,3)=0,O2996)))</f>
        <v>0</v>
      </c>
    </row>
    <row r="2997" spans="1:26">
      <c r="A2997" s="4" t="s">
        <v>3060</v>
      </c>
      <c r="B2997" s="3">
        <f>主线辅助!B2993</f>
        <v>171066013</v>
      </c>
      <c r="C2997" s="3">
        <v>8</v>
      </c>
      <c r="D2997" s="3">
        <v>122</v>
      </c>
      <c r="E2997" s="3">
        <v>3</v>
      </c>
      <c r="F2997" s="25">
        <f t="shared" si="138"/>
        <v>10177116</v>
      </c>
      <c r="G2997" s="25">
        <v>9254390</v>
      </c>
      <c r="H2997" s="26">
        <f>ROUND((F2997/4*5.5+F2997*2.7+F2997/4*10*1)*2,0)*C2997</f>
        <v>1070632600</v>
      </c>
      <c r="I2997" s="26">
        <f t="shared" si="139"/>
        <v>973561832</v>
      </c>
      <c r="J2997" s="26"/>
      <c r="K2997" s="35">
        <f>MAX(G2997-MAX(G$5:G2996),0)</f>
        <v>8877</v>
      </c>
      <c r="L2997" s="35">
        <f>MAX(G$5:G2997)</f>
        <v>9254390</v>
      </c>
      <c r="M2997" s="3">
        <v>0.9</v>
      </c>
      <c r="N2997" s="38">
        <f>INT(B2997*0.2)</f>
        <v>34213202</v>
      </c>
      <c r="O2997" s="38">
        <f t="shared" si="140"/>
        <v>3855995</v>
      </c>
      <c r="P2997">
        <f>INT(L2997*2.5)</f>
        <v>23135975</v>
      </c>
      <c r="Q2997">
        <f>INT(L2997/4)</f>
        <v>2313597</v>
      </c>
      <c r="W2997" s="4" t="s">
        <v>8411</v>
      </c>
      <c r="X2997">
        <v>3</v>
      </c>
      <c r="Y2997">
        <f>IF(MOD(X2997,9)=0,N2997,IF(MOD(X2997,6)=0,N2997,IF(MOD(X2997,3)=0,N2997)))</f>
        <v>34213202</v>
      </c>
      <c r="Z2997">
        <f>IF(MOD(X2997,9)=0,O2997,IF(MOD(X2997,6)=0,O2997,IF(MOD(X2997,3)=0,O2997)))</f>
        <v>3855995</v>
      </c>
    </row>
    <row r="2998" spans="1:26">
      <c r="A2998" s="4" t="s">
        <v>3061</v>
      </c>
      <c r="B2998" s="3">
        <f>主线辅助!B2994</f>
        <v>171139857</v>
      </c>
      <c r="C2998" s="3">
        <v>8</v>
      </c>
      <c r="D2998" s="3">
        <v>122</v>
      </c>
      <c r="E2998" s="3">
        <v>3</v>
      </c>
      <c r="F2998" s="25">
        <f t="shared" si="138"/>
        <v>10181509</v>
      </c>
      <c r="G2998" s="25">
        <v>9258385</v>
      </c>
      <c r="H2998" s="26">
        <f>ROUND((F2998/4*5.5+F2998*2.7+F2998/4*10*1)*2,0)*C2998</f>
        <v>1071094744</v>
      </c>
      <c r="I2998" s="26">
        <f t="shared" si="139"/>
        <v>973982104</v>
      </c>
      <c r="J2998" s="26"/>
      <c r="K2998" s="35">
        <f>MAX(G2998-MAX(G$5:G2997),0)</f>
        <v>3995</v>
      </c>
      <c r="L2998" s="35">
        <f>MAX(G$5:G2998)</f>
        <v>9258385</v>
      </c>
      <c r="M2998" s="3">
        <v>0.9</v>
      </c>
      <c r="N2998" s="38">
        <f>INT(B2998*0.2)</f>
        <v>34227971</v>
      </c>
      <c r="O2998" s="38">
        <f t="shared" si="140"/>
        <v>3857660</v>
      </c>
      <c r="P2998">
        <f>INT(L2998*2.5)</f>
        <v>23145962</v>
      </c>
      <c r="Q2998">
        <f>INT(L2998/4)</f>
        <v>2314596</v>
      </c>
      <c r="W2998" s="4" t="s">
        <v>8411</v>
      </c>
      <c r="X2998">
        <v>4</v>
      </c>
      <c r="Y2998" t="b">
        <f>IF(MOD(X2998,9)=0,N2998,IF(MOD(X2998,6)=0,N2998,IF(MOD(X2998,3)=0,N2998)))</f>
        <v>0</v>
      </c>
      <c r="Z2998" t="b">
        <f>IF(MOD(X2998,9)=0,O2998,IF(MOD(X2998,6)=0,O2998,IF(MOD(X2998,3)=0,O2998)))</f>
        <v>0</v>
      </c>
    </row>
    <row r="2999" spans="1:26">
      <c r="A2999" s="4" t="s">
        <v>3062</v>
      </c>
      <c r="B2999" s="3">
        <f>主线辅助!B2995</f>
        <v>171213707</v>
      </c>
      <c r="C2999" s="3">
        <v>8</v>
      </c>
      <c r="D2999" s="3">
        <v>122</v>
      </c>
      <c r="E2999" s="3">
        <v>3</v>
      </c>
      <c r="F2999" s="25">
        <f t="shared" si="138"/>
        <v>10185902</v>
      </c>
      <c r="G2999" s="25">
        <v>9262380</v>
      </c>
      <c r="H2999" s="26">
        <f>ROUND((F2999/4*5.5+F2999*2.7+F2999/4*10*1)*2,0)*C2999</f>
        <v>1071556888</v>
      </c>
      <c r="I2999" s="26">
        <f t="shared" si="139"/>
        <v>974402376</v>
      </c>
      <c r="J2999" s="26"/>
      <c r="K2999" s="35">
        <f>MAX(G2999-MAX(G$5:G2998),0)</f>
        <v>3995</v>
      </c>
      <c r="L2999" s="35">
        <f>MAX(G$5:G2999)</f>
        <v>9262380</v>
      </c>
      <c r="M2999" s="3">
        <v>0.9</v>
      </c>
      <c r="N2999" s="38">
        <f>INT(B2999*0.2)</f>
        <v>34242741</v>
      </c>
      <c r="O2999" s="38">
        <f t="shared" si="140"/>
        <v>3859325</v>
      </c>
      <c r="P2999">
        <f>INT(L2999*2.5)</f>
        <v>23155950</v>
      </c>
      <c r="Q2999">
        <f>INT(L2999/4)</f>
        <v>2315595</v>
      </c>
      <c r="W2999" s="4" t="s">
        <v>8411</v>
      </c>
      <c r="X2999">
        <v>5</v>
      </c>
      <c r="Y2999" t="b">
        <f>IF(MOD(X2999,9)=0,N2999,IF(MOD(X2999,6)=0,N2999,IF(MOD(X2999,3)=0,N2999)))</f>
        <v>0</v>
      </c>
      <c r="Z2999" t="b">
        <f>IF(MOD(X2999,9)=0,O2999,IF(MOD(X2999,6)=0,O2999,IF(MOD(X2999,3)=0,O2999)))</f>
        <v>0</v>
      </c>
    </row>
    <row r="3000" spans="1:26">
      <c r="A3000" s="4" t="s">
        <v>3063</v>
      </c>
      <c r="B3000" s="3">
        <f>主线辅助!B2996</f>
        <v>171378040</v>
      </c>
      <c r="C3000" s="3">
        <v>8</v>
      </c>
      <c r="D3000" s="3">
        <v>122</v>
      </c>
      <c r="E3000" s="3">
        <v>3</v>
      </c>
      <c r="F3000" s="25">
        <f t="shared" si="138"/>
        <v>10195679</v>
      </c>
      <c r="G3000" s="25">
        <v>9271271</v>
      </c>
      <c r="H3000" s="26">
        <f>ROUND((F3000/4*5.5+F3000*2.7+F3000/4*10*1)*2,0)*C3000</f>
        <v>1072585432</v>
      </c>
      <c r="I3000" s="26">
        <f t="shared" si="139"/>
        <v>975337712</v>
      </c>
      <c r="J3000" s="26"/>
      <c r="K3000" s="35">
        <f>MAX(G3000-MAX(G$5:G2999),0)</f>
        <v>8891</v>
      </c>
      <c r="L3000" s="35">
        <f>MAX(G$5:G3000)</f>
        <v>9271271</v>
      </c>
      <c r="M3000" s="3">
        <v>0.9</v>
      </c>
      <c r="N3000" s="38">
        <f>INT(B3000*0.2)</f>
        <v>34275608</v>
      </c>
      <c r="O3000" s="38">
        <f t="shared" si="140"/>
        <v>3863028</v>
      </c>
      <c r="P3000">
        <f>INT(L3000*2.5)</f>
        <v>23178177</v>
      </c>
      <c r="Q3000">
        <f>INT(L3000/4)</f>
        <v>2317817</v>
      </c>
      <c r="W3000" s="4" t="s">
        <v>8411</v>
      </c>
      <c r="X3000">
        <v>6</v>
      </c>
      <c r="Y3000">
        <f>IF(MOD(X3000,9)=0,N3000,IF(MOD(X3000,6)=0,N3000,IF(MOD(X3000,3)=0,N3000)))</f>
        <v>34275608</v>
      </c>
      <c r="Z3000">
        <f>IF(MOD(X3000,9)=0,O3000,IF(MOD(X3000,6)=0,O3000,IF(MOD(X3000,3)=0,O3000)))</f>
        <v>3863028</v>
      </c>
    </row>
    <row r="3001" spans="1:26">
      <c r="A3001" s="4" t="s">
        <v>3064</v>
      </c>
      <c r="B3001" s="3">
        <f>主线辅助!B2997</f>
        <v>171451953</v>
      </c>
      <c r="C3001" s="3">
        <v>8</v>
      </c>
      <c r="D3001" s="3">
        <v>122</v>
      </c>
      <c r="E3001" s="3">
        <v>3</v>
      </c>
      <c r="F3001" s="25">
        <f t="shared" si="138"/>
        <v>10200076</v>
      </c>
      <c r="G3001" s="25">
        <v>9275269</v>
      </c>
      <c r="H3001" s="26">
        <f>ROUND((F3001/4*5.5+F3001*2.7+F3001/4*10*1)*2,0)*C3001</f>
        <v>1073047992</v>
      </c>
      <c r="I3001" s="26">
        <f t="shared" si="139"/>
        <v>975758296</v>
      </c>
      <c r="J3001" s="26"/>
      <c r="K3001" s="35">
        <f>MAX(G3001-MAX(G$5:G3000),0)</f>
        <v>3998</v>
      </c>
      <c r="L3001" s="35">
        <f>MAX(G$5:G3001)</f>
        <v>9275269</v>
      </c>
      <c r="M3001" s="3">
        <v>0.9</v>
      </c>
      <c r="N3001" s="38">
        <f>INT(B3001*0.2)</f>
        <v>34290390</v>
      </c>
      <c r="O3001" s="38">
        <f t="shared" si="140"/>
        <v>3864695</v>
      </c>
      <c r="P3001">
        <f>INT(L3001*2.5)</f>
        <v>23188172</v>
      </c>
      <c r="Q3001">
        <f>INT(L3001/4)</f>
        <v>2318817</v>
      </c>
      <c r="W3001" s="4" t="s">
        <v>8411</v>
      </c>
      <c r="X3001">
        <v>7</v>
      </c>
      <c r="Y3001" t="b">
        <f>IF(MOD(X3001,9)=0,N3001,IF(MOD(X3001,6)=0,N3001,IF(MOD(X3001,3)=0,N3001)))</f>
        <v>0</v>
      </c>
      <c r="Z3001" t="b">
        <f>IF(MOD(X3001,9)=0,O3001,IF(MOD(X3001,6)=0,O3001,IF(MOD(X3001,3)=0,O3001)))</f>
        <v>0</v>
      </c>
    </row>
    <row r="3002" spans="1:26">
      <c r="A3002" s="4" t="s">
        <v>3065</v>
      </c>
      <c r="B3002" s="3">
        <f>主线辅助!B2998</f>
        <v>171525873</v>
      </c>
      <c r="C3002" s="3">
        <v>8</v>
      </c>
      <c r="D3002" s="3">
        <v>122</v>
      </c>
      <c r="E3002" s="3">
        <v>3</v>
      </c>
      <c r="F3002" s="25">
        <f t="shared" si="138"/>
        <v>10204474</v>
      </c>
      <c r="G3002" s="25">
        <v>9279268</v>
      </c>
      <c r="H3002" s="26">
        <f>ROUND((F3002/4*5.5+F3002*2.7+F3002/4*10*1)*2,0)*C3002</f>
        <v>1073510664</v>
      </c>
      <c r="I3002" s="26">
        <f t="shared" si="139"/>
        <v>976178992</v>
      </c>
      <c r="J3002" s="26"/>
      <c r="K3002" s="35">
        <f>MAX(G3002-MAX(G$5:G3001),0)</f>
        <v>3999</v>
      </c>
      <c r="L3002" s="35">
        <f>MAX(G$5:G3002)</f>
        <v>9279268</v>
      </c>
      <c r="M3002" s="3">
        <v>0.9</v>
      </c>
      <c r="N3002" s="38">
        <f>INT(B3002*0.2)</f>
        <v>34305174</v>
      </c>
      <c r="O3002" s="38">
        <f t="shared" si="140"/>
        <v>3866361</v>
      </c>
      <c r="P3002">
        <f>INT(L3002*2.5)</f>
        <v>23198170</v>
      </c>
      <c r="Q3002">
        <f>INT(L3002/4)</f>
        <v>2319817</v>
      </c>
      <c r="W3002" s="4" t="s">
        <v>8411</v>
      </c>
      <c r="X3002">
        <v>8</v>
      </c>
      <c r="Y3002" t="b">
        <f>IF(MOD(X3002,9)=0,N3002,IF(MOD(X3002,6)=0,N3002,IF(MOD(X3002,3)=0,N3002)))</f>
        <v>0</v>
      </c>
      <c r="Z3002" t="b">
        <f>IF(MOD(X3002,9)=0,O3002,IF(MOD(X3002,6)=0,O3002,IF(MOD(X3002,3)=0,O3002)))</f>
        <v>0</v>
      </c>
    </row>
    <row r="3003" spans="1:26">
      <c r="A3003" s="4" t="s">
        <v>3066</v>
      </c>
      <c r="B3003" s="3">
        <f>主线辅助!B2999</f>
        <v>171690431</v>
      </c>
      <c r="C3003" s="3">
        <v>8</v>
      </c>
      <c r="D3003" s="3">
        <v>122</v>
      </c>
      <c r="E3003" s="3">
        <v>3</v>
      </c>
      <c r="F3003" s="25">
        <f t="shared" si="138"/>
        <v>10214264</v>
      </c>
      <c r="G3003" s="25">
        <v>9288170</v>
      </c>
      <c r="H3003" s="26">
        <f>ROUND((F3003/4*5.5+F3003*2.7+F3003/4*10*1)*2,0)*C3003</f>
        <v>1074540576</v>
      </c>
      <c r="I3003" s="26">
        <f t="shared" si="139"/>
        <v>977115488</v>
      </c>
      <c r="J3003" s="26"/>
      <c r="K3003" s="35">
        <f>MAX(G3003-MAX(G$5:G3002),0)</f>
        <v>8902</v>
      </c>
      <c r="L3003" s="35">
        <f>MAX(G$5:G3003)</f>
        <v>9288170</v>
      </c>
      <c r="M3003" s="3">
        <v>0.9</v>
      </c>
      <c r="N3003" s="38">
        <f>INT(B3003*0.2)</f>
        <v>34338086</v>
      </c>
      <c r="O3003" s="38">
        <f t="shared" si="140"/>
        <v>3870070</v>
      </c>
      <c r="P3003">
        <f>INT(L3003*2.5)</f>
        <v>23220425</v>
      </c>
      <c r="Q3003">
        <f>INT(L3003/4)</f>
        <v>2322042</v>
      </c>
      <c r="W3003" s="4" t="s">
        <v>8411</v>
      </c>
      <c r="X3003">
        <v>9</v>
      </c>
      <c r="Y3003">
        <f>IF(MOD(X3003,9)=0,N3003,IF(MOD(X3003,6)=0,N3003,IF(MOD(X3003,3)=0,N3003)))</f>
        <v>34338086</v>
      </c>
      <c r="Z3003">
        <f>IF(MOD(X3003,9)=0,O3003,IF(MOD(X3003,6)=0,O3003,IF(MOD(X3003,3)=0,O3003)))</f>
        <v>3870070</v>
      </c>
    </row>
    <row r="3004" spans="1:26">
      <c r="A3004" s="4" t="s">
        <v>602</v>
      </c>
      <c r="B3004" s="3">
        <f>主线辅助!B3000</f>
        <v>171764417</v>
      </c>
      <c r="C3004" s="3">
        <v>8</v>
      </c>
      <c r="D3004" s="3">
        <v>122</v>
      </c>
      <c r="E3004" s="3">
        <v>3</v>
      </c>
      <c r="F3004" s="25">
        <f t="shared" si="138"/>
        <v>10218665</v>
      </c>
      <c r="G3004" s="25">
        <v>9292173</v>
      </c>
      <c r="H3004" s="26">
        <f>ROUND((F3004/4*5.5+F3004*2.7+F3004/4*10*1)*2,0)*C3004</f>
        <v>1075003560</v>
      </c>
      <c r="I3004" s="26">
        <f t="shared" si="139"/>
        <v>977536600</v>
      </c>
      <c r="J3004" s="26"/>
      <c r="K3004" s="35">
        <f>MAX(G3004-MAX(G$5:G3003),0)</f>
        <v>4003</v>
      </c>
      <c r="L3004" s="35">
        <f>MAX(G$5:G3004)</f>
        <v>9292173</v>
      </c>
      <c r="M3004" s="3">
        <v>0.9</v>
      </c>
      <c r="N3004" s="38">
        <f>INT(B3004*0.2)</f>
        <v>34352883</v>
      </c>
      <c r="O3004" s="38">
        <f t="shared" si="140"/>
        <v>3871738</v>
      </c>
      <c r="P3004">
        <f>INT(L3004*2.5)</f>
        <v>23230432</v>
      </c>
      <c r="Q3004">
        <f>INT(L3004/4)</f>
        <v>2323043</v>
      </c>
      <c r="W3004" s="4" t="s">
        <v>8411</v>
      </c>
      <c r="X3004">
        <v>10</v>
      </c>
      <c r="Y3004" t="b">
        <f>IF(MOD(X3004,9)=0,N3004,IF(MOD(X3004,6)=0,N3004,IF(MOD(X3004,3)=0,N3004)))</f>
        <v>0</v>
      </c>
      <c r="Z3004" t="b">
        <f>IF(MOD(X3004,9)=0,O3004,IF(MOD(X3004,6)=0,O3004,IF(MOD(X3004,3)=0,O3004)))</f>
        <v>0</v>
      </c>
    </row>
    <row r="3005" spans="1:26">
      <c r="A3005" s="4" t="s">
        <v>3067</v>
      </c>
      <c r="B3005" s="3">
        <f>主线辅助!B3001</f>
        <v>172259206</v>
      </c>
      <c r="C3005" s="3">
        <v>8</v>
      </c>
      <c r="D3005" s="3">
        <v>122</v>
      </c>
      <c r="E3005" s="3">
        <v>3</v>
      </c>
      <c r="F3005" s="25">
        <f t="shared" si="138"/>
        <v>10248101</v>
      </c>
      <c r="G3005" s="25">
        <v>9318940</v>
      </c>
      <c r="H3005" s="26">
        <f>ROUND((F3005/4*5.5+F3005*2.7+F3005/4*10*1)*2,0)*C3005</f>
        <v>1078100224</v>
      </c>
      <c r="I3005" s="26">
        <f t="shared" si="139"/>
        <v>980352488</v>
      </c>
      <c r="J3005" s="26"/>
      <c r="K3005" s="35">
        <f>MAX(G3005-MAX(G$5:G3004),0)</f>
        <v>26767</v>
      </c>
      <c r="L3005" s="35">
        <f>MAX(G$5:G3005)</f>
        <v>9318940</v>
      </c>
      <c r="M3005" s="3">
        <v>0.9</v>
      </c>
      <c r="N3005" s="38">
        <f>INT(B3005*0.2)</f>
        <v>34451841</v>
      </c>
      <c r="O3005" s="38">
        <f t="shared" si="140"/>
        <v>3882891</v>
      </c>
      <c r="P3005">
        <f>INT(L3005*2.5)</f>
        <v>23297350</v>
      </c>
      <c r="Q3005">
        <f>INT(L3005/4)</f>
        <v>2329735</v>
      </c>
      <c r="W3005" s="4" t="s">
        <v>8412</v>
      </c>
      <c r="X3005">
        <v>1</v>
      </c>
      <c r="Y3005" t="b">
        <f>IF(MOD(X3005,9)=0,N3005,IF(MOD(X3005,6)=0,N3005,IF(MOD(X3005,3)=0,N3005)))</f>
        <v>0</v>
      </c>
      <c r="Z3005" t="b">
        <f>IF(MOD(X3005,9)=0,O3005,IF(MOD(X3005,6)=0,O3005,IF(MOD(X3005,3)=0,O3005)))</f>
        <v>0</v>
      </c>
    </row>
    <row r="3006" spans="1:26">
      <c r="A3006" s="4" t="s">
        <v>3068</v>
      </c>
      <c r="B3006" s="3">
        <f>主线辅助!B3002</f>
        <v>172333262</v>
      </c>
      <c r="C3006" s="3">
        <v>8</v>
      </c>
      <c r="D3006" s="3">
        <v>122</v>
      </c>
      <c r="E3006" s="3">
        <v>3</v>
      </c>
      <c r="F3006" s="25">
        <f t="shared" si="138"/>
        <v>10252507</v>
      </c>
      <c r="G3006" s="25">
        <v>9322946</v>
      </c>
      <c r="H3006" s="26">
        <f>ROUND((F3006/4*5.5+F3006*2.7+F3006/4*10*1)*2,0)*C3006</f>
        <v>1078563736</v>
      </c>
      <c r="I3006" s="26">
        <f t="shared" si="139"/>
        <v>980773920</v>
      </c>
      <c r="J3006" s="26"/>
      <c r="K3006" s="35">
        <f>MAX(G3006-MAX(G$5:G3005),0)</f>
        <v>4006</v>
      </c>
      <c r="L3006" s="35">
        <f>MAX(G$5:G3006)</f>
        <v>9322946</v>
      </c>
      <c r="M3006" s="3">
        <v>0.9</v>
      </c>
      <c r="N3006" s="38">
        <f>INT(B3006*0.2)</f>
        <v>34466652</v>
      </c>
      <c r="O3006" s="38">
        <f t="shared" si="140"/>
        <v>3884560</v>
      </c>
      <c r="P3006">
        <f>INT(L3006*2.5)</f>
        <v>23307365</v>
      </c>
      <c r="Q3006">
        <f>INT(L3006/4)</f>
        <v>2330736</v>
      </c>
      <c r="W3006" s="4" t="s">
        <v>8412</v>
      </c>
      <c r="X3006">
        <v>2</v>
      </c>
      <c r="Y3006" t="b">
        <f>IF(MOD(X3006,9)=0,N3006,IF(MOD(X3006,6)=0,N3006,IF(MOD(X3006,3)=0,N3006)))</f>
        <v>0</v>
      </c>
      <c r="Z3006" t="b">
        <f>IF(MOD(X3006,9)=0,O3006,IF(MOD(X3006,6)=0,O3006,IF(MOD(X3006,3)=0,O3006)))</f>
        <v>0</v>
      </c>
    </row>
    <row r="3007" spans="1:26">
      <c r="A3007" s="4" t="s">
        <v>3069</v>
      </c>
      <c r="B3007" s="3">
        <f>主线辅助!B3003</f>
        <v>172498167</v>
      </c>
      <c r="C3007" s="3">
        <v>8</v>
      </c>
      <c r="D3007" s="3">
        <v>122</v>
      </c>
      <c r="E3007" s="3">
        <v>3</v>
      </c>
      <c r="F3007" s="25">
        <f t="shared" si="138"/>
        <v>10262318</v>
      </c>
      <c r="G3007" s="25">
        <v>9331868</v>
      </c>
      <c r="H3007" s="26">
        <f>ROUND((F3007/4*5.5+F3007*2.7+F3007/4*10*1)*2,0)*C3007</f>
        <v>1079595856</v>
      </c>
      <c r="I3007" s="26">
        <f t="shared" si="139"/>
        <v>981712512</v>
      </c>
      <c r="J3007" s="26"/>
      <c r="K3007" s="35">
        <f>MAX(G3007-MAX(G$5:G3006),0)</f>
        <v>8922</v>
      </c>
      <c r="L3007" s="35">
        <f>MAX(G$5:G3007)</f>
        <v>9331868</v>
      </c>
      <c r="M3007" s="3">
        <v>0.9</v>
      </c>
      <c r="N3007" s="38">
        <f>INT(B3007*0.2)</f>
        <v>34499633</v>
      </c>
      <c r="O3007" s="38">
        <f t="shared" si="140"/>
        <v>3888278</v>
      </c>
      <c r="P3007">
        <f>INT(L3007*2.5)</f>
        <v>23329670</v>
      </c>
      <c r="Q3007">
        <f>INT(L3007/4)</f>
        <v>2332967</v>
      </c>
      <c r="W3007" s="4" t="s">
        <v>8412</v>
      </c>
      <c r="X3007">
        <v>3</v>
      </c>
      <c r="Y3007">
        <f>IF(MOD(X3007,9)=0,N3007,IF(MOD(X3007,6)=0,N3007,IF(MOD(X3007,3)=0,N3007)))</f>
        <v>34499633</v>
      </c>
      <c r="Z3007">
        <f>IF(MOD(X3007,9)=0,O3007,IF(MOD(X3007,6)=0,O3007,IF(MOD(X3007,3)=0,O3007)))</f>
        <v>3888278</v>
      </c>
    </row>
    <row r="3008" spans="1:26">
      <c r="A3008" s="4" t="s">
        <v>3070</v>
      </c>
      <c r="B3008" s="3">
        <f>主线辅助!B3004</f>
        <v>172572296</v>
      </c>
      <c r="C3008" s="3">
        <v>8</v>
      </c>
      <c r="D3008" s="3">
        <v>122</v>
      </c>
      <c r="E3008" s="3">
        <v>3</v>
      </c>
      <c r="F3008" s="25">
        <f t="shared" si="138"/>
        <v>10266728</v>
      </c>
      <c r="G3008" s="25">
        <v>9335878</v>
      </c>
      <c r="H3008" s="26">
        <f>ROUND((F3008/4*5.5+F3008*2.7+F3008/4*10*1)*2,0)*C3008</f>
        <v>1080059784</v>
      </c>
      <c r="I3008" s="26">
        <f t="shared" si="139"/>
        <v>982134368</v>
      </c>
      <c r="J3008" s="26"/>
      <c r="K3008" s="35">
        <f>MAX(G3008-MAX(G$5:G3007),0)</f>
        <v>4010</v>
      </c>
      <c r="L3008" s="35">
        <f>MAX(G$5:G3008)</f>
        <v>9335878</v>
      </c>
      <c r="M3008" s="3">
        <v>0.9</v>
      </c>
      <c r="N3008" s="38">
        <f>INT(B3008*0.2)</f>
        <v>34514459</v>
      </c>
      <c r="O3008" s="38">
        <f t="shared" si="140"/>
        <v>3889948</v>
      </c>
      <c r="P3008">
        <f>INT(L3008*2.5)</f>
        <v>23339695</v>
      </c>
      <c r="Q3008">
        <f>INT(L3008/4)</f>
        <v>2333969</v>
      </c>
      <c r="W3008" s="4" t="s">
        <v>8412</v>
      </c>
      <c r="X3008">
        <v>4</v>
      </c>
      <c r="Y3008" t="b">
        <f>IF(MOD(X3008,9)=0,N3008,IF(MOD(X3008,6)=0,N3008,IF(MOD(X3008,3)=0,N3008)))</f>
        <v>0</v>
      </c>
      <c r="Z3008" t="b">
        <f>IF(MOD(X3008,9)=0,O3008,IF(MOD(X3008,6)=0,O3008,IF(MOD(X3008,3)=0,O3008)))</f>
        <v>0</v>
      </c>
    </row>
    <row r="3009" spans="1:26">
      <c r="A3009" s="4" t="s">
        <v>3071</v>
      </c>
      <c r="B3009" s="3">
        <f>主线辅助!B3005</f>
        <v>172646436</v>
      </c>
      <c r="C3009" s="3">
        <v>8</v>
      </c>
      <c r="D3009" s="3">
        <v>122</v>
      </c>
      <c r="E3009" s="3">
        <v>3</v>
      </c>
      <c r="F3009" s="25">
        <f t="shared" si="138"/>
        <v>10271139</v>
      </c>
      <c r="G3009" s="25">
        <v>9339889</v>
      </c>
      <c r="H3009" s="26">
        <f>ROUND((F3009/4*5.5+F3009*2.7+F3009/4*10*1)*2,0)*C3009</f>
        <v>1080523824</v>
      </c>
      <c r="I3009" s="26">
        <f t="shared" si="139"/>
        <v>982556320</v>
      </c>
      <c r="J3009" s="26"/>
      <c r="K3009" s="35">
        <f>MAX(G3009-MAX(G$5:G3008),0)</f>
        <v>4011</v>
      </c>
      <c r="L3009" s="35">
        <f>MAX(G$5:G3009)</f>
        <v>9339889</v>
      </c>
      <c r="M3009" s="3">
        <v>0.9</v>
      </c>
      <c r="N3009" s="38">
        <f>INT(B3009*0.2)</f>
        <v>34529287</v>
      </c>
      <c r="O3009" s="38">
        <f t="shared" si="140"/>
        <v>3891620</v>
      </c>
      <c r="P3009">
        <f>INT(L3009*2.5)</f>
        <v>23349722</v>
      </c>
      <c r="Q3009">
        <f>INT(L3009/4)</f>
        <v>2334972</v>
      </c>
      <c r="W3009" s="4" t="s">
        <v>8412</v>
      </c>
      <c r="X3009">
        <v>5</v>
      </c>
      <c r="Y3009" t="b">
        <f>IF(MOD(X3009,9)=0,N3009,IF(MOD(X3009,6)=0,N3009,IF(MOD(X3009,3)=0,N3009)))</f>
        <v>0</v>
      </c>
      <c r="Z3009" t="b">
        <f>IF(MOD(X3009,9)=0,O3009,IF(MOD(X3009,6)=0,O3009,IF(MOD(X3009,3)=0,O3009)))</f>
        <v>0</v>
      </c>
    </row>
    <row r="3010" spans="1:26">
      <c r="A3010" s="4" t="s">
        <v>3072</v>
      </c>
      <c r="B3010" s="3">
        <f>主线辅助!B3006</f>
        <v>172811580</v>
      </c>
      <c r="C3010" s="3">
        <v>8</v>
      </c>
      <c r="D3010" s="3">
        <v>122</v>
      </c>
      <c r="E3010" s="3">
        <v>3</v>
      </c>
      <c r="F3010" s="25">
        <f t="shared" si="138"/>
        <v>10280963</v>
      </c>
      <c r="G3010" s="25">
        <v>9348823</v>
      </c>
      <c r="H3010" s="26">
        <f>ROUND((F3010/4*5.5+F3010*2.7+F3010/4*10*1)*2,0)*C3010</f>
        <v>1081557304</v>
      </c>
      <c r="I3010" s="26">
        <f t="shared" si="139"/>
        <v>983496176</v>
      </c>
      <c r="J3010" s="26"/>
      <c r="K3010" s="35">
        <f>MAX(G3010-MAX(G$5:G3009),0)</f>
        <v>8934</v>
      </c>
      <c r="L3010" s="35">
        <f>MAX(G$5:G3010)</f>
        <v>9348823</v>
      </c>
      <c r="M3010" s="3">
        <v>0.9</v>
      </c>
      <c r="N3010" s="38">
        <f>INT(B3010*0.2)</f>
        <v>34562316</v>
      </c>
      <c r="O3010" s="38">
        <f t="shared" si="140"/>
        <v>3895342</v>
      </c>
      <c r="P3010">
        <f>INT(L3010*2.5)</f>
        <v>23372057</v>
      </c>
      <c r="Q3010">
        <f>INT(L3010/4)</f>
        <v>2337205</v>
      </c>
      <c r="W3010" s="4" t="s">
        <v>8412</v>
      </c>
      <c r="X3010">
        <v>6</v>
      </c>
      <c r="Y3010">
        <f>IF(MOD(X3010,9)=0,N3010,IF(MOD(X3010,6)=0,N3010,IF(MOD(X3010,3)=0,N3010)))</f>
        <v>34562316</v>
      </c>
      <c r="Z3010">
        <f>IF(MOD(X3010,9)=0,O3010,IF(MOD(X3010,6)=0,O3010,IF(MOD(X3010,3)=0,O3010)))</f>
        <v>3895342</v>
      </c>
    </row>
    <row r="3011" spans="1:26">
      <c r="A3011" s="4" t="s">
        <v>3073</v>
      </c>
      <c r="B3011" s="3">
        <f>主线辅助!B3007</f>
        <v>172885794</v>
      </c>
      <c r="C3011" s="3">
        <v>8</v>
      </c>
      <c r="D3011" s="3">
        <v>122</v>
      </c>
      <c r="E3011" s="3">
        <v>3</v>
      </c>
      <c r="F3011" s="25">
        <f t="shared" si="138"/>
        <v>10285379</v>
      </c>
      <c r="G3011" s="25">
        <v>9352837</v>
      </c>
      <c r="H3011" s="26">
        <f>ROUND((F3011/4*5.5+F3011*2.7+F3011/4*10*1)*2,0)*C3011</f>
        <v>1082021872</v>
      </c>
      <c r="I3011" s="26">
        <f t="shared" si="139"/>
        <v>983918456</v>
      </c>
      <c r="J3011" s="26"/>
      <c r="K3011" s="35">
        <f>MAX(G3011-MAX(G$5:G3010),0)</f>
        <v>4014</v>
      </c>
      <c r="L3011" s="35">
        <f>MAX(G$5:G3011)</f>
        <v>9352837</v>
      </c>
      <c r="M3011" s="3">
        <v>0.9</v>
      </c>
      <c r="N3011" s="38">
        <f>INT(B3011*0.2)</f>
        <v>34577158</v>
      </c>
      <c r="O3011" s="38">
        <f t="shared" si="140"/>
        <v>3897015</v>
      </c>
      <c r="P3011">
        <f>INT(L3011*2.5)</f>
        <v>23382092</v>
      </c>
      <c r="Q3011">
        <f>INT(L3011/4)</f>
        <v>2338209</v>
      </c>
      <c r="W3011" s="4" t="s">
        <v>8412</v>
      </c>
      <c r="X3011">
        <v>7</v>
      </c>
      <c r="Y3011" t="b">
        <f>IF(MOD(X3011,9)=0,N3011,IF(MOD(X3011,6)=0,N3011,IF(MOD(X3011,3)=0,N3011)))</f>
        <v>0</v>
      </c>
      <c r="Z3011" t="b">
        <f>IF(MOD(X3011,9)=0,O3011,IF(MOD(X3011,6)=0,O3011,IF(MOD(X3011,3)=0,O3011)))</f>
        <v>0</v>
      </c>
    </row>
    <row r="3012" spans="1:26">
      <c r="A3012" s="4" t="s">
        <v>3074</v>
      </c>
      <c r="B3012" s="3">
        <f>主线辅助!B3008</f>
        <v>172960011</v>
      </c>
      <c r="C3012" s="3">
        <v>8</v>
      </c>
      <c r="D3012" s="3">
        <v>122</v>
      </c>
      <c r="E3012" s="3">
        <v>3</v>
      </c>
      <c r="F3012" s="25">
        <f t="shared" si="138"/>
        <v>10289794</v>
      </c>
      <c r="G3012" s="25">
        <v>9356853</v>
      </c>
      <c r="H3012" s="26">
        <f>ROUND((F3012/4*5.5+F3012*2.7+F3012/4*10*1)*2,0)*C3012</f>
        <v>1082486328</v>
      </c>
      <c r="I3012" s="26">
        <f t="shared" si="139"/>
        <v>984340936</v>
      </c>
      <c r="J3012" s="26"/>
      <c r="K3012" s="35">
        <f>MAX(G3012-MAX(G$5:G3011),0)</f>
        <v>4016</v>
      </c>
      <c r="L3012" s="35">
        <f>MAX(G$5:G3012)</f>
        <v>9356853</v>
      </c>
      <c r="M3012" s="3">
        <v>0.9</v>
      </c>
      <c r="N3012" s="38">
        <f>INT(B3012*0.2)</f>
        <v>34592002</v>
      </c>
      <c r="O3012" s="38">
        <f t="shared" si="140"/>
        <v>3898688</v>
      </c>
      <c r="P3012">
        <f>INT(L3012*2.5)</f>
        <v>23392132</v>
      </c>
      <c r="Q3012">
        <f>INT(L3012/4)</f>
        <v>2339213</v>
      </c>
      <c r="W3012" s="4" t="s">
        <v>8412</v>
      </c>
      <c r="X3012">
        <v>8</v>
      </c>
      <c r="Y3012" t="b">
        <f>IF(MOD(X3012,9)=0,N3012,IF(MOD(X3012,6)=0,N3012,IF(MOD(X3012,3)=0,N3012)))</f>
        <v>0</v>
      </c>
      <c r="Z3012" t="b">
        <f>IF(MOD(X3012,9)=0,O3012,IF(MOD(X3012,6)=0,O3012,IF(MOD(X3012,3)=0,O3012)))</f>
        <v>0</v>
      </c>
    </row>
    <row r="3013" spans="1:26">
      <c r="A3013" s="4" t="s">
        <v>3075</v>
      </c>
      <c r="B3013" s="3">
        <f>主线辅助!B3009</f>
        <v>173125387</v>
      </c>
      <c r="C3013" s="3">
        <v>8</v>
      </c>
      <c r="D3013" s="3">
        <v>122</v>
      </c>
      <c r="E3013" s="3">
        <v>3</v>
      </c>
      <c r="F3013" s="25">
        <f t="shared" si="138"/>
        <v>10299633</v>
      </c>
      <c r="G3013" s="25">
        <v>9365799</v>
      </c>
      <c r="H3013" s="26">
        <f>ROUND((F3013/4*5.5+F3013*2.7+F3013/4*10*1)*2,0)*C3013</f>
        <v>1083521392</v>
      </c>
      <c r="I3013" s="26">
        <f t="shared" si="139"/>
        <v>985282056</v>
      </c>
      <c r="J3013" s="26"/>
      <c r="K3013" s="35">
        <f>MAX(G3013-MAX(G$5:G3012),0)</f>
        <v>8946</v>
      </c>
      <c r="L3013" s="35">
        <f>MAX(G$5:G3013)</f>
        <v>9365799</v>
      </c>
      <c r="M3013" s="3">
        <v>0.9</v>
      </c>
      <c r="N3013" s="38">
        <f>INT(B3013*0.2)</f>
        <v>34625077</v>
      </c>
      <c r="O3013" s="38">
        <f t="shared" si="140"/>
        <v>3902415</v>
      </c>
      <c r="P3013">
        <f>INT(L3013*2.5)</f>
        <v>23414497</v>
      </c>
      <c r="Q3013">
        <f>INT(L3013/4)</f>
        <v>2341449</v>
      </c>
      <c r="W3013" s="4" t="s">
        <v>8412</v>
      </c>
      <c r="X3013">
        <v>9</v>
      </c>
      <c r="Y3013">
        <f>IF(MOD(X3013,9)=0,N3013,IF(MOD(X3013,6)=0,N3013,IF(MOD(X3013,3)=0,N3013)))</f>
        <v>34625077</v>
      </c>
      <c r="Z3013">
        <f>IF(MOD(X3013,9)=0,O3013,IF(MOD(X3013,6)=0,O3013,IF(MOD(X3013,3)=0,O3013)))</f>
        <v>3902415</v>
      </c>
    </row>
    <row r="3014" spans="1:26">
      <c r="A3014" s="4" t="s">
        <v>604</v>
      </c>
      <c r="B3014" s="3">
        <f>主线辅助!B3010</f>
        <v>173199671</v>
      </c>
      <c r="C3014" s="3">
        <v>8</v>
      </c>
      <c r="D3014" s="3">
        <v>122</v>
      </c>
      <c r="E3014" s="3">
        <v>3</v>
      </c>
      <c r="F3014" s="25">
        <f t="shared" ref="F3014:F3077" si="141">INT(B3014/(5-1.9)/C3014/(D3014/2.7)*100/1.5)</f>
        <v>10304052</v>
      </c>
      <c r="G3014" s="25">
        <v>9369818</v>
      </c>
      <c r="H3014" s="26">
        <f>ROUND((F3014/4*5.5+F3014*2.7+F3014/4*10*1)*2,0)*C3014</f>
        <v>1083986272</v>
      </c>
      <c r="I3014" s="26">
        <f t="shared" ref="I3014:I3077" si="142">ROUND((G3014/4*5.5+G3014*2.7+G3014/4*10*1)*2,0)*C3014</f>
        <v>985704856</v>
      </c>
      <c r="J3014" s="26"/>
      <c r="K3014" s="35">
        <f>MAX(G3014-MAX(G$5:G3013),0)</f>
        <v>4019</v>
      </c>
      <c r="L3014" s="35">
        <f>MAX(G$5:G3014)</f>
        <v>9369818</v>
      </c>
      <c r="M3014" s="3">
        <v>0.9</v>
      </c>
      <c r="N3014" s="38">
        <f>INT(B3014*0.2)</f>
        <v>34639934</v>
      </c>
      <c r="O3014" s="38">
        <f t="shared" ref="O3014:O3077" si="143">INT((P3014/15)+Q3014)</f>
        <v>3904090</v>
      </c>
      <c r="P3014">
        <f>INT(L3014*2.5)</f>
        <v>23424545</v>
      </c>
      <c r="Q3014">
        <f>INT(L3014/4)</f>
        <v>2342454</v>
      </c>
      <c r="W3014" s="4" t="s">
        <v>8412</v>
      </c>
      <c r="X3014">
        <v>10</v>
      </c>
      <c r="Y3014" t="b">
        <f>IF(MOD(X3014,9)=0,N3014,IF(MOD(X3014,6)=0,N3014,IF(MOD(X3014,3)=0,N3014)))</f>
        <v>0</v>
      </c>
      <c r="Z3014" t="b">
        <f>IF(MOD(X3014,9)=0,O3014,IF(MOD(X3014,6)=0,O3014,IF(MOD(X3014,3)=0,O3014)))</f>
        <v>0</v>
      </c>
    </row>
    <row r="3015" spans="1:26">
      <c r="A3015" s="4" t="s">
        <v>3076</v>
      </c>
      <c r="B3015" s="3">
        <f>主线辅助!B3011</f>
        <v>173696776</v>
      </c>
      <c r="C3015" s="3">
        <v>8</v>
      </c>
      <c r="D3015" s="3">
        <v>122</v>
      </c>
      <c r="E3015" s="3">
        <v>3</v>
      </c>
      <c r="F3015" s="25">
        <f t="shared" si="141"/>
        <v>10333626</v>
      </c>
      <c r="G3015" s="25">
        <v>9396710</v>
      </c>
      <c r="H3015" s="26">
        <f>ROUND((F3015/4*5.5+F3015*2.7+F3015/4*10*1)*2,0)*C3015</f>
        <v>1087097456</v>
      </c>
      <c r="I3015" s="26">
        <f t="shared" si="142"/>
        <v>988533896</v>
      </c>
      <c r="J3015" s="26"/>
      <c r="K3015" s="35">
        <f>MAX(G3015-MAX(G$5:G3014),0)</f>
        <v>26892</v>
      </c>
      <c r="L3015" s="35">
        <f>MAX(G$5:G3015)</f>
        <v>9396710</v>
      </c>
      <c r="M3015" s="3">
        <v>0.9</v>
      </c>
      <c r="N3015" s="38">
        <f>INT(B3015*0.2)</f>
        <v>34739355</v>
      </c>
      <c r="O3015" s="38">
        <f t="shared" si="143"/>
        <v>3915295</v>
      </c>
      <c r="P3015">
        <f>INT(L3015*2.5)</f>
        <v>23491775</v>
      </c>
      <c r="Q3015">
        <f>INT(L3015/4)</f>
        <v>2349177</v>
      </c>
      <c r="W3015" s="4" t="s">
        <v>8413</v>
      </c>
      <c r="X3015">
        <v>1</v>
      </c>
      <c r="Y3015" t="b">
        <f>IF(MOD(X3015,9)=0,N3015,IF(MOD(X3015,6)=0,N3015,IF(MOD(X3015,3)=0,N3015)))</f>
        <v>0</v>
      </c>
      <c r="Z3015" t="b">
        <f>IF(MOD(X3015,9)=0,O3015,IF(MOD(X3015,6)=0,O3015,IF(MOD(X3015,3)=0,O3015)))</f>
        <v>0</v>
      </c>
    </row>
    <row r="3016" spans="1:26">
      <c r="A3016" s="4" t="s">
        <v>3077</v>
      </c>
      <c r="B3016" s="3">
        <f>主线辅助!B3012</f>
        <v>173771125</v>
      </c>
      <c r="C3016" s="3">
        <v>8</v>
      </c>
      <c r="D3016" s="3">
        <v>122</v>
      </c>
      <c r="E3016" s="3">
        <v>3</v>
      </c>
      <c r="F3016" s="25">
        <f t="shared" si="141"/>
        <v>10338049</v>
      </c>
      <c r="G3016" s="25">
        <v>9400732</v>
      </c>
      <c r="H3016" s="26">
        <f>ROUND((F3016/4*5.5+F3016*2.7+F3016/4*10*1)*2,0)*C3016</f>
        <v>1087562752</v>
      </c>
      <c r="I3016" s="26">
        <f t="shared" si="142"/>
        <v>988957008</v>
      </c>
      <c r="J3016" s="26"/>
      <c r="K3016" s="35">
        <f>MAX(G3016-MAX(G$5:G3015),0)</f>
        <v>4022</v>
      </c>
      <c r="L3016" s="35">
        <f>MAX(G$5:G3016)</f>
        <v>9400732</v>
      </c>
      <c r="M3016" s="3">
        <v>0.9</v>
      </c>
      <c r="N3016" s="38">
        <f>INT(B3016*0.2)</f>
        <v>34754225</v>
      </c>
      <c r="O3016" s="38">
        <f t="shared" si="143"/>
        <v>3916971</v>
      </c>
      <c r="P3016">
        <f>INT(L3016*2.5)</f>
        <v>23501830</v>
      </c>
      <c r="Q3016">
        <f>INT(L3016/4)</f>
        <v>2350183</v>
      </c>
      <c r="W3016" s="4" t="s">
        <v>8413</v>
      </c>
      <c r="X3016">
        <v>2</v>
      </c>
      <c r="Y3016" t="b">
        <f>IF(MOD(X3016,9)=0,N3016,IF(MOD(X3016,6)=0,N3016,IF(MOD(X3016,3)=0,N3016)))</f>
        <v>0</v>
      </c>
      <c r="Z3016" t="b">
        <f>IF(MOD(X3016,9)=0,O3016,IF(MOD(X3016,6)=0,O3016,IF(MOD(X3016,3)=0,O3016)))</f>
        <v>0</v>
      </c>
    </row>
    <row r="3017" spans="1:26">
      <c r="A3017" s="4" t="s">
        <v>3078</v>
      </c>
      <c r="B3017" s="3">
        <f>主线辅助!B3013</f>
        <v>173936838</v>
      </c>
      <c r="C3017" s="3">
        <v>8</v>
      </c>
      <c r="D3017" s="3">
        <v>122</v>
      </c>
      <c r="E3017" s="3">
        <v>3</v>
      </c>
      <c r="F3017" s="25">
        <f t="shared" si="141"/>
        <v>10347908</v>
      </c>
      <c r="G3017" s="25">
        <v>9409697</v>
      </c>
      <c r="H3017" s="26">
        <f>ROUND((F3017/4*5.5+F3017*2.7+F3017/4*10*1)*2,0)*C3017</f>
        <v>1088599920</v>
      </c>
      <c r="I3017" s="26">
        <f t="shared" si="142"/>
        <v>989900128</v>
      </c>
      <c r="J3017" s="26"/>
      <c r="K3017" s="35">
        <f>MAX(G3017-MAX(G$5:G3016),0)</f>
        <v>8965</v>
      </c>
      <c r="L3017" s="35">
        <f>MAX(G$5:G3017)</f>
        <v>9409697</v>
      </c>
      <c r="M3017" s="3">
        <v>0.9</v>
      </c>
      <c r="N3017" s="38">
        <f>INT(B3017*0.2)</f>
        <v>34787367</v>
      </c>
      <c r="O3017" s="38">
        <f t="shared" si="143"/>
        <v>3920706</v>
      </c>
      <c r="P3017">
        <f>INT(L3017*2.5)</f>
        <v>23524242</v>
      </c>
      <c r="Q3017">
        <f>INT(L3017/4)</f>
        <v>2352424</v>
      </c>
      <c r="W3017" s="4" t="s">
        <v>8413</v>
      </c>
      <c r="X3017">
        <v>3</v>
      </c>
      <c r="Y3017">
        <f>IF(MOD(X3017,9)=0,N3017,IF(MOD(X3017,6)=0,N3017,IF(MOD(X3017,3)=0,N3017)))</f>
        <v>34787367</v>
      </c>
      <c r="Z3017">
        <f>IF(MOD(X3017,9)=0,O3017,IF(MOD(X3017,6)=0,O3017,IF(MOD(X3017,3)=0,O3017)))</f>
        <v>3920706</v>
      </c>
    </row>
    <row r="3018" spans="1:26">
      <c r="A3018" s="4" t="s">
        <v>3079</v>
      </c>
      <c r="B3018" s="3">
        <f>主线辅助!B3014</f>
        <v>174011254</v>
      </c>
      <c r="C3018" s="3">
        <v>8</v>
      </c>
      <c r="D3018" s="3">
        <v>122</v>
      </c>
      <c r="E3018" s="3">
        <v>3</v>
      </c>
      <c r="F3018" s="25">
        <f t="shared" si="141"/>
        <v>10352335</v>
      </c>
      <c r="G3018" s="25">
        <v>9413723</v>
      </c>
      <c r="H3018" s="26">
        <f>ROUND((F3018/4*5.5+F3018*2.7+F3018/4*10*1)*2,0)*C3018</f>
        <v>1089065640</v>
      </c>
      <c r="I3018" s="26">
        <f t="shared" si="142"/>
        <v>990323656</v>
      </c>
      <c r="J3018" s="26"/>
      <c r="K3018" s="35">
        <f>MAX(G3018-MAX(G$5:G3017),0)</f>
        <v>4026</v>
      </c>
      <c r="L3018" s="35">
        <f>MAX(G$5:G3018)</f>
        <v>9413723</v>
      </c>
      <c r="M3018" s="3">
        <v>0.9</v>
      </c>
      <c r="N3018" s="38">
        <f>INT(B3018*0.2)</f>
        <v>34802250</v>
      </c>
      <c r="O3018" s="38">
        <f t="shared" si="143"/>
        <v>3922383</v>
      </c>
      <c r="P3018">
        <f>INT(L3018*2.5)</f>
        <v>23534307</v>
      </c>
      <c r="Q3018">
        <f>INT(L3018/4)</f>
        <v>2353430</v>
      </c>
      <c r="W3018" s="4" t="s">
        <v>8413</v>
      </c>
      <c r="X3018">
        <v>4</v>
      </c>
      <c r="Y3018" t="b">
        <f>IF(MOD(X3018,9)=0,N3018,IF(MOD(X3018,6)=0,N3018,IF(MOD(X3018,3)=0,N3018)))</f>
        <v>0</v>
      </c>
      <c r="Z3018" t="b">
        <f>IF(MOD(X3018,9)=0,O3018,IF(MOD(X3018,6)=0,O3018,IF(MOD(X3018,3)=0,O3018)))</f>
        <v>0</v>
      </c>
    </row>
    <row r="3019" spans="1:26">
      <c r="A3019" s="4" t="s">
        <v>3080</v>
      </c>
      <c r="B3019" s="3">
        <f>主线辅助!B3015</f>
        <v>174085673</v>
      </c>
      <c r="C3019" s="3">
        <v>8</v>
      </c>
      <c r="D3019" s="3">
        <v>122</v>
      </c>
      <c r="E3019" s="3">
        <v>3</v>
      </c>
      <c r="F3019" s="25">
        <f t="shared" si="141"/>
        <v>10356762</v>
      </c>
      <c r="G3019" s="25">
        <v>9417749</v>
      </c>
      <c r="H3019" s="26">
        <f>ROUND((F3019/4*5.5+F3019*2.7+F3019/4*10*1)*2,0)*C3019</f>
        <v>1089531360</v>
      </c>
      <c r="I3019" s="26">
        <f t="shared" si="142"/>
        <v>990747192</v>
      </c>
      <c r="J3019" s="26"/>
      <c r="K3019" s="35">
        <f>MAX(G3019-MAX(G$5:G3018),0)</f>
        <v>4026</v>
      </c>
      <c r="L3019" s="35">
        <f>MAX(G$5:G3019)</f>
        <v>9417749</v>
      </c>
      <c r="M3019" s="3">
        <v>0.9</v>
      </c>
      <c r="N3019" s="38">
        <f>INT(B3019*0.2)</f>
        <v>34817134</v>
      </c>
      <c r="O3019" s="38">
        <f t="shared" si="143"/>
        <v>3924061</v>
      </c>
      <c r="P3019">
        <f>INT(L3019*2.5)</f>
        <v>23544372</v>
      </c>
      <c r="Q3019">
        <f>INT(L3019/4)</f>
        <v>2354437</v>
      </c>
      <c r="W3019" s="4" t="s">
        <v>8413</v>
      </c>
      <c r="X3019">
        <v>5</v>
      </c>
      <c r="Y3019" t="b">
        <f>IF(MOD(X3019,9)=0,N3019,IF(MOD(X3019,6)=0,N3019,IF(MOD(X3019,3)=0,N3019)))</f>
        <v>0</v>
      </c>
      <c r="Z3019" t="b">
        <f>IF(MOD(X3019,9)=0,O3019,IF(MOD(X3019,6)=0,O3019,IF(MOD(X3019,3)=0,O3019)))</f>
        <v>0</v>
      </c>
    </row>
    <row r="3020" spans="1:26">
      <c r="A3020" s="4" t="s">
        <v>3081</v>
      </c>
      <c r="B3020" s="3">
        <f>主线辅助!B3016</f>
        <v>174251612</v>
      </c>
      <c r="C3020" s="3">
        <v>8</v>
      </c>
      <c r="D3020" s="3">
        <v>122</v>
      </c>
      <c r="E3020" s="3">
        <v>3</v>
      </c>
      <c r="F3020" s="25">
        <f t="shared" si="141"/>
        <v>10366634</v>
      </c>
      <c r="G3020" s="25">
        <v>9426726</v>
      </c>
      <c r="H3020" s="26">
        <f>ROUND((F3020/4*5.5+F3020*2.7+F3020/4*10*1)*2,0)*C3020</f>
        <v>1090569896</v>
      </c>
      <c r="I3020" s="26">
        <f t="shared" si="142"/>
        <v>991691576</v>
      </c>
      <c r="J3020" s="26"/>
      <c r="K3020" s="35">
        <f>MAX(G3020-MAX(G$5:G3019),0)</f>
        <v>8977</v>
      </c>
      <c r="L3020" s="35">
        <f>MAX(G$5:G3020)</f>
        <v>9426726</v>
      </c>
      <c r="M3020" s="3">
        <v>0.9</v>
      </c>
      <c r="N3020" s="38">
        <f>INT(B3020*0.2)</f>
        <v>34850322</v>
      </c>
      <c r="O3020" s="38">
        <f t="shared" si="143"/>
        <v>3927802</v>
      </c>
      <c r="P3020">
        <f>INT(L3020*2.5)</f>
        <v>23566815</v>
      </c>
      <c r="Q3020">
        <f>INT(L3020/4)</f>
        <v>2356681</v>
      </c>
      <c r="W3020" s="4" t="s">
        <v>8413</v>
      </c>
      <c r="X3020">
        <v>6</v>
      </c>
      <c r="Y3020">
        <f>IF(MOD(X3020,9)=0,N3020,IF(MOD(X3020,6)=0,N3020,IF(MOD(X3020,3)=0,N3020)))</f>
        <v>34850322</v>
      </c>
      <c r="Z3020">
        <f>IF(MOD(X3020,9)=0,O3020,IF(MOD(X3020,6)=0,O3020,IF(MOD(X3020,3)=0,O3020)))</f>
        <v>3927802</v>
      </c>
    </row>
    <row r="3021" spans="1:26">
      <c r="A3021" s="4" t="s">
        <v>3082</v>
      </c>
      <c r="B3021" s="3">
        <f>主线辅助!B3017</f>
        <v>174326098</v>
      </c>
      <c r="C3021" s="3">
        <v>8</v>
      </c>
      <c r="D3021" s="3">
        <v>122</v>
      </c>
      <c r="E3021" s="3">
        <v>3</v>
      </c>
      <c r="F3021" s="25">
        <f t="shared" si="141"/>
        <v>10371066</v>
      </c>
      <c r="G3021" s="25">
        <v>9430756</v>
      </c>
      <c r="H3021" s="26">
        <f>ROUND((F3021/4*5.5+F3021*2.7+F3021/4*10*1)*2,0)*C3021</f>
        <v>1091036144</v>
      </c>
      <c r="I3021" s="26">
        <f t="shared" si="142"/>
        <v>992115528</v>
      </c>
      <c r="J3021" s="26"/>
      <c r="K3021" s="35">
        <f>MAX(G3021-MAX(G$5:G3020),0)</f>
        <v>4030</v>
      </c>
      <c r="L3021" s="35">
        <f>MAX(G$5:G3021)</f>
        <v>9430756</v>
      </c>
      <c r="M3021" s="3">
        <v>0.9</v>
      </c>
      <c r="N3021" s="38">
        <f>INT(B3021*0.2)</f>
        <v>34865219</v>
      </c>
      <c r="O3021" s="38">
        <f t="shared" si="143"/>
        <v>3929481</v>
      </c>
      <c r="P3021">
        <f>INT(L3021*2.5)</f>
        <v>23576890</v>
      </c>
      <c r="Q3021">
        <f>INT(L3021/4)</f>
        <v>2357689</v>
      </c>
      <c r="W3021" s="4" t="s">
        <v>8413</v>
      </c>
      <c r="X3021">
        <v>7</v>
      </c>
      <c r="Y3021" t="b">
        <f>IF(MOD(X3021,9)=0,N3021,IF(MOD(X3021,6)=0,N3021,IF(MOD(X3021,3)=0,N3021)))</f>
        <v>0</v>
      </c>
      <c r="Z3021" t="b">
        <f>IF(MOD(X3021,9)=0,O3021,IF(MOD(X3021,6)=0,O3021,IF(MOD(X3021,3)=0,O3021)))</f>
        <v>0</v>
      </c>
    </row>
    <row r="3022" spans="1:26">
      <c r="A3022" s="4" t="s">
        <v>3083</v>
      </c>
      <c r="B3022" s="3">
        <f>主线辅助!B3018</f>
        <v>174400591</v>
      </c>
      <c r="C3022" s="3">
        <v>8</v>
      </c>
      <c r="D3022" s="3">
        <v>122</v>
      </c>
      <c r="E3022" s="3">
        <v>3</v>
      </c>
      <c r="F3022" s="25">
        <f t="shared" si="141"/>
        <v>10375497</v>
      </c>
      <c r="G3022" s="25">
        <v>9434786</v>
      </c>
      <c r="H3022" s="26">
        <f>ROUND((F3022/4*5.5+F3022*2.7+F3022/4*10*1)*2,0)*C3022</f>
        <v>1091502288</v>
      </c>
      <c r="I3022" s="26">
        <f t="shared" si="142"/>
        <v>992539488</v>
      </c>
      <c r="J3022" s="26"/>
      <c r="K3022" s="35">
        <f>MAX(G3022-MAX(G$5:G3021),0)</f>
        <v>4030</v>
      </c>
      <c r="L3022" s="35">
        <f>MAX(G$5:G3022)</f>
        <v>9434786</v>
      </c>
      <c r="M3022" s="3">
        <v>0.9</v>
      </c>
      <c r="N3022" s="38">
        <f>INT(B3022*0.2)</f>
        <v>34880118</v>
      </c>
      <c r="O3022" s="38">
        <f t="shared" si="143"/>
        <v>3931160</v>
      </c>
      <c r="P3022">
        <f>INT(L3022*2.5)</f>
        <v>23586965</v>
      </c>
      <c r="Q3022">
        <f>INT(L3022/4)</f>
        <v>2358696</v>
      </c>
      <c r="W3022" s="4" t="s">
        <v>8413</v>
      </c>
      <c r="X3022">
        <v>8</v>
      </c>
      <c r="Y3022" t="b">
        <f>IF(MOD(X3022,9)=0,N3022,IF(MOD(X3022,6)=0,N3022,IF(MOD(X3022,3)=0,N3022)))</f>
        <v>0</v>
      </c>
      <c r="Z3022" t="b">
        <f>IF(MOD(X3022,9)=0,O3022,IF(MOD(X3022,6)=0,O3022,IF(MOD(X3022,3)=0,O3022)))</f>
        <v>0</v>
      </c>
    </row>
    <row r="3023" spans="1:26">
      <c r="A3023" s="4" t="s">
        <v>3084</v>
      </c>
      <c r="B3023" s="3">
        <f>主线辅助!B3019</f>
        <v>174566759</v>
      </c>
      <c r="C3023" s="3">
        <v>8</v>
      </c>
      <c r="D3023" s="3">
        <v>122</v>
      </c>
      <c r="E3023" s="3">
        <v>3</v>
      </c>
      <c r="F3023" s="25">
        <f t="shared" si="141"/>
        <v>10385383</v>
      </c>
      <c r="G3023" s="25">
        <v>9443775</v>
      </c>
      <c r="H3023" s="26">
        <f>ROUND((F3023/4*5.5+F3023*2.7+F3023/4*10*1)*2,0)*C3023</f>
        <v>1092542288</v>
      </c>
      <c r="I3023" s="26">
        <f t="shared" si="142"/>
        <v>993485128</v>
      </c>
      <c r="J3023" s="26"/>
      <c r="K3023" s="35">
        <f>MAX(G3023-MAX(G$5:G3022),0)</f>
        <v>8989</v>
      </c>
      <c r="L3023" s="35">
        <f>MAX(G$5:G3023)</f>
        <v>9443775</v>
      </c>
      <c r="M3023" s="3">
        <v>0.9</v>
      </c>
      <c r="N3023" s="38">
        <f>INT(B3023*0.2)</f>
        <v>34913351</v>
      </c>
      <c r="O3023" s="38">
        <f t="shared" si="143"/>
        <v>3934905</v>
      </c>
      <c r="P3023">
        <f>INT(L3023*2.5)</f>
        <v>23609437</v>
      </c>
      <c r="Q3023">
        <f>INT(L3023/4)</f>
        <v>2360943</v>
      </c>
      <c r="W3023" s="4" t="s">
        <v>8413</v>
      </c>
      <c r="X3023">
        <v>9</v>
      </c>
      <c r="Y3023">
        <f>IF(MOD(X3023,9)=0,N3023,IF(MOD(X3023,6)=0,N3023,IF(MOD(X3023,3)=0,N3023)))</f>
        <v>34913351</v>
      </c>
      <c r="Z3023">
        <f>IF(MOD(X3023,9)=0,O3023,IF(MOD(X3023,6)=0,O3023,IF(MOD(X3023,3)=0,O3023)))</f>
        <v>3934905</v>
      </c>
    </row>
    <row r="3024" spans="1:26">
      <c r="A3024" s="4" t="s">
        <v>606</v>
      </c>
      <c r="B3024" s="3">
        <f>主线辅助!B3020</f>
        <v>174641314</v>
      </c>
      <c r="C3024" s="3">
        <v>8</v>
      </c>
      <c r="D3024" s="3">
        <v>122</v>
      </c>
      <c r="E3024" s="3">
        <v>3</v>
      </c>
      <c r="F3024" s="25">
        <f t="shared" si="141"/>
        <v>10389819</v>
      </c>
      <c r="G3024" s="25">
        <v>9447808</v>
      </c>
      <c r="H3024" s="26">
        <f>ROUND((F3024/4*5.5+F3024*2.7+F3024/4*10*1)*2,0)*C3024</f>
        <v>1093008960</v>
      </c>
      <c r="I3024" s="26">
        <f t="shared" si="142"/>
        <v>993909400</v>
      </c>
      <c r="J3024" s="26"/>
      <c r="K3024" s="35">
        <f>MAX(G3024-MAX(G$5:G3023),0)</f>
        <v>4033</v>
      </c>
      <c r="L3024" s="35">
        <f>MAX(G$5:G3024)</f>
        <v>9447808</v>
      </c>
      <c r="M3024" s="3">
        <v>0.9</v>
      </c>
      <c r="N3024" s="38">
        <f>INT(B3024*0.2)</f>
        <v>34928262</v>
      </c>
      <c r="O3024" s="38">
        <f t="shared" si="143"/>
        <v>3936586</v>
      </c>
      <c r="P3024">
        <f>INT(L3024*2.5)</f>
        <v>23619520</v>
      </c>
      <c r="Q3024">
        <f>INT(L3024/4)</f>
        <v>2361952</v>
      </c>
      <c r="W3024" s="4" t="s">
        <v>8413</v>
      </c>
      <c r="X3024">
        <v>10</v>
      </c>
      <c r="Y3024" t="b">
        <f>IF(MOD(X3024,9)=0,N3024,IF(MOD(X3024,6)=0,N3024,IF(MOD(X3024,3)=0,N3024)))</f>
        <v>0</v>
      </c>
      <c r="Z3024" t="b">
        <f>IF(MOD(X3024,9)=0,O3024,IF(MOD(X3024,6)=0,O3024,IF(MOD(X3024,3)=0,O3024)))</f>
        <v>0</v>
      </c>
    </row>
    <row r="3025" spans="1:26">
      <c r="A3025" s="4" t="s">
        <v>3085</v>
      </c>
      <c r="B3025" s="3">
        <f>主线辅助!B3021</f>
        <v>175140678</v>
      </c>
      <c r="C3025" s="3">
        <v>8</v>
      </c>
      <c r="D3025" s="3">
        <v>122</v>
      </c>
      <c r="E3025" s="3">
        <v>3</v>
      </c>
      <c r="F3025" s="25">
        <f t="shared" si="141"/>
        <v>10419527</v>
      </c>
      <c r="G3025" s="25">
        <v>9474823</v>
      </c>
      <c r="H3025" s="26">
        <f>ROUND((F3025/4*5.5+F3025*2.7+F3025/4*10*1)*2,0)*C3025</f>
        <v>1096134240</v>
      </c>
      <c r="I3025" s="26">
        <f t="shared" si="142"/>
        <v>996751376</v>
      </c>
      <c r="J3025" s="26"/>
      <c r="K3025" s="35">
        <f>MAX(G3025-MAX(G$5:G3024),0)</f>
        <v>27015</v>
      </c>
      <c r="L3025" s="35">
        <f>MAX(G$5:G3025)</f>
        <v>9474823</v>
      </c>
      <c r="M3025" s="3">
        <v>0.9</v>
      </c>
      <c r="N3025" s="38">
        <f>INT(B3025*0.2)</f>
        <v>35028135</v>
      </c>
      <c r="O3025" s="38">
        <f t="shared" si="143"/>
        <v>3947842</v>
      </c>
      <c r="P3025">
        <f>INT(L3025*2.5)</f>
        <v>23687057</v>
      </c>
      <c r="Q3025">
        <f>INT(L3025/4)</f>
        <v>2368705</v>
      </c>
      <c r="W3025" s="4" t="s">
        <v>8414</v>
      </c>
      <c r="X3025">
        <v>1</v>
      </c>
      <c r="Y3025" t="b">
        <f>IF(MOD(X3025,9)=0,N3025,IF(MOD(X3025,6)=0,N3025,IF(MOD(X3025,3)=0,N3025)))</f>
        <v>0</v>
      </c>
      <c r="Z3025" t="b">
        <f>IF(MOD(X3025,9)=0,O3025,IF(MOD(X3025,6)=0,O3025,IF(MOD(X3025,3)=0,O3025)))</f>
        <v>0</v>
      </c>
    </row>
    <row r="3026" spans="1:26">
      <c r="A3026" s="4" t="s">
        <v>3086</v>
      </c>
      <c r="B3026" s="3">
        <f>主线辅助!B3022</f>
        <v>175215303</v>
      </c>
      <c r="C3026" s="3">
        <v>8</v>
      </c>
      <c r="D3026" s="3">
        <v>122</v>
      </c>
      <c r="E3026" s="3">
        <v>3</v>
      </c>
      <c r="F3026" s="25">
        <f t="shared" si="141"/>
        <v>10423966</v>
      </c>
      <c r="G3026" s="25">
        <v>9478860</v>
      </c>
      <c r="H3026" s="26">
        <f>ROUND((F3026/4*5.5+F3026*2.7+F3026/4*10*1)*2,0)*C3026</f>
        <v>1096601224</v>
      </c>
      <c r="I3026" s="26">
        <f t="shared" si="142"/>
        <v>997176072</v>
      </c>
      <c r="J3026" s="26"/>
      <c r="K3026" s="35">
        <f>MAX(G3026-MAX(G$5:G3025),0)</f>
        <v>4037</v>
      </c>
      <c r="L3026" s="35">
        <f>MAX(G$5:G3026)</f>
        <v>9478860</v>
      </c>
      <c r="M3026" s="3">
        <v>0.9</v>
      </c>
      <c r="N3026" s="38">
        <f>INT(B3026*0.2)</f>
        <v>35043060</v>
      </c>
      <c r="O3026" s="38">
        <f t="shared" si="143"/>
        <v>3949525</v>
      </c>
      <c r="P3026">
        <f>INT(L3026*2.5)</f>
        <v>23697150</v>
      </c>
      <c r="Q3026">
        <f>INT(L3026/4)</f>
        <v>2369715</v>
      </c>
      <c r="W3026" s="4" t="s">
        <v>8414</v>
      </c>
      <c r="X3026">
        <v>2</v>
      </c>
      <c r="Y3026" t="b">
        <f>IF(MOD(X3026,9)=0,N3026,IF(MOD(X3026,6)=0,N3026,IF(MOD(X3026,3)=0,N3026)))</f>
        <v>0</v>
      </c>
      <c r="Z3026" t="b">
        <f>IF(MOD(X3026,9)=0,O3026,IF(MOD(X3026,6)=0,O3026,IF(MOD(X3026,3)=0,O3026)))</f>
        <v>0</v>
      </c>
    </row>
    <row r="3027" spans="1:26">
      <c r="A3027" s="4" t="s">
        <v>3087</v>
      </c>
      <c r="B3027" s="3">
        <f>主线辅助!B3023</f>
        <v>175381808</v>
      </c>
      <c r="C3027" s="3">
        <v>8</v>
      </c>
      <c r="D3027" s="3">
        <v>122</v>
      </c>
      <c r="E3027" s="3">
        <v>3</v>
      </c>
      <c r="F3027" s="25">
        <f t="shared" si="141"/>
        <v>10433872</v>
      </c>
      <c r="G3027" s="25">
        <v>9487868</v>
      </c>
      <c r="H3027" s="26">
        <f>ROUND((F3027/4*5.5+F3027*2.7+F3027/4*10*1)*2,0)*C3027</f>
        <v>1097643336</v>
      </c>
      <c r="I3027" s="26">
        <f t="shared" si="142"/>
        <v>998123712</v>
      </c>
      <c r="J3027" s="26"/>
      <c r="K3027" s="35">
        <f>MAX(G3027-MAX(G$5:G3026),0)</f>
        <v>9008</v>
      </c>
      <c r="L3027" s="35">
        <f>MAX(G$5:G3027)</f>
        <v>9487868</v>
      </c>
      <c r="M3027" s="3">
        <v>0.9</v>
      </c>
      <c r="N3027" s="38">
        <f>INT(B3027*0.2)</f>
        <v>35076361</v>
      </c>
      <c r="O3027" s="38">
        <f t="shared" si="143"/>
        <v>3953278</v>
      </c>
      <c r="P3027">
        <f>INT(L3027*2.5)</f>
        <v>23719670</v>
      </c>
      <c r="Q3027">
        <f>INT(L3027/4)</f>
        <v>2371967</v>
      </c>
      <c r="W3027" s="4" t="s">
        <v>8414</v>
      </c>
      <c r="X3027">
        <v>3</v>
      </c>
      <c r="Y3027">
        <f>IF(MOD(X3027,9)=0,N3027,IF(MOD(X3027,6)=0,N3027,IF(MOD(X3027,3)=0,N3027)))</f>
        <v>35076361</v>
      </c>
      <c r="Z3027">
        <f>IF(MOD(X3027,9)=0,O3027,IF(MOD(X3027,6)=0,O3027,IF(MOD(X3027,3)=0,O3027)))</f>
        <v>3953278</v>
      </c>
    </row>
    <row r="3028" spans="1:26">
      <c r="A3028" s="4" t="s">
        <v>3088</v>
      </c>
      <c r="B3028" s="3">
        <f>主线辅助!B3024</f>
        <v>175456496</v>
      </c>
      <c r="C3028" s="3">
        <v>8</v>
      </c>
      <c r="D3028" s="3">
        <v>122</v>
      </c>
      <c r="E3028" s="3">
        <v>3</v>
      </c>
      <c r="F3028" s="25">
        <f t="shared" si="141"/>
        <v>10438316</v>
      </c>
      <c r="G3028" s="25">
        <v>9491908</v>
      </c>
      <c r="H3028" s="26">
        <f>ROUND((F3028/4*5.5+F3028*2.7+F3028/4*10*1)*2,0)*C3028</f>
        <v>1098110840</v>
      </c>
      <c r="I3028" s="26">
        <f t="shared" si="142"/>
        <v>998548720</v>
      </c>
      <c r="J3028" s="26"/>
      <c r="K3028" s="35">
        <f>MAX(G3028-MAX(G$5:G3027),0)</f>
        <v>4040</v>
      </c>
      <c r="L3028" s="35">
        <f>MAX(G$5:G3028)</f>
        <v>9491908</v>
      </c>
      <c r="M3028" s="3">
        <v>0.9</v>
      </c>
      <c r="N3028" s="38">
        <f>INT(B3028*0.2)</f>
        <v>35091299</v>
      </c>
      <c r="O3028" s="38">
        <f t="shared" si="143"/>
        <v>3954961</v>
      </c>
      <c r="P3028">
        <f>INT(L3028*2.5)</f>
        <v>23729770</v>
      </c>
      <c r="Q3028">
        <f>INT(L3028/4)</f>
        <v>2372977</v>
      </c>
      <c r="W3028" s="4" t="s">
        <v>8414</v>
      </c>
      <c r="X3028">
        <v>4</v>
      </c>
      <c r="Y3028" t="b">
        <f>IF(MOD(X3028,9)=0,N3028,IF(MOD(X3028,6)=0,N3028,IF(MOD(X3028,3)=0,N3028)))</f>
        <v>0</v>
      </c>
      <c r="Z3028" t="b">
        <f>IF(MOD(X3028,9)=0,O3028,IF(MOD(X3028,6)=0,O3028,IF(MOD(X3028,3)=0,O3028)))</f>
        <v>0</v>
      </c>
    </row>
    <row r="3029" spans="1:26">
      <c r="A3029" s="4" t="s">
        <v>3089</v>
      </c>
      <c r="B3029" s="3">
        <f>主线辅助!B3025</f>
        <v>175531192</v>
      </c>
      <c r="C3029" s="3">
        <v>8</v>
      </c>
      <c r="D3029" s="3">
        <v>122</v>
      </c>
      <c r="E3029" s="3">
        <v>3</v>
      </c>
      <c r="F3029" s="25">
        <f t="shared" si="141"/>
        <v>10442759</v>
      </c>
      <c r="G3029" s="25">
        <v>9495949</v>
      </c>
      <c r="H3029" s="26">
        <f>ROUND((F3029/4*5.5+F3029*2.7+F3029/4*10*1)*2,0)*C3029</f>
        <v>1098578248</v>
      </c>
      <c r="I3029" s="26">
        <f t="shared" si="142"/>
        <v>998973832</v>
      </c>
      <c r="J3029" s="26"/>
      <c r="K3029" s="35">
        <f>MAX(G3029-MAX(G$5:G3028),0)</f>
        <v>4041</v>
      </c>
      <c r="L3029" s="35">
        <f>MAX(G$5:G3029)</f>
        <v>9495949</v>
      </c>
      <c r="M3029" s="3">
        <v>0.9</v>
      </c>
      <c r="N3029" s="38">
        <f>INT(B3029*0.2)</f>
        <v>35106238</v>
      </c>
      <c r="O3029" s="38">
        <f t="shared" si="143"/>
        <v>3956645</v>
      </c>
      <c r="P3029">
        <f>INT(L3029*2.5)</f>
        <v>23739872</v>
      </c>
      <c r="Q3029">
        <f>INT(L3029/4)</f>
        <v>2373987</v>
      </c>
      <c r="W3029" s="4" t="s">
        <v>8414</v>
      </c>
      <c r="X3029">
        <v>5</v>
      </c>
      <c r="Y3029" t="b">
        <f>IF(MOD(X3029,9)=0,N3029,IF(MOD(X3029,6)=0,N3029,IF(MOD(X3029,3)=0,N3029)))</f>
        <v>0</v>
      </c>
      <c r="Z3029" t="b">
        <f>IF(MOD(X3029,9)=0,O3029,IF(MOD(X3029,6)=0,O3029,IF(MOD(X3029,3)=0,O3029)))</f>
        <v>0</v>
      </c>
    </row>
    <row r="3030" spans="1:26">
      <c r="A3030" s="4" t="s">
        <v>3090</v>
      </c>
      <c r="B3030" s="3">
        <f>主线辅助!B3026</f>
        <v>175697926</v>
      </c>
      <c r="C3030" s="3">
        <v>8</v>
      </c>
      <c r="D3030" s="3">
        <v>122</v>
      </c>
      <c r="E3030" s="3">
        <v>3</v>
      </c>
      <c r="F3030" s="25">
        <f t="shared" si="141"/>
        <v>10452679</v>
      </c>
      <c r="G3030" s="25">
        <v>9504969</v>
      </c>
      <c r="H3030" s="26">
        <f>ROUND((F3030/4*5.5+F3030*2.7+F3030/4*10*1)*2,0)*C3030</f>
        <v>1099621832</v>
      </c>
      <c r="I3030" s="26">
        <f t="shared" si="142"/>
        <v>999922736</v>
      </c>
      <c r="J3030" s="26"/>
      <c r="K3030" s="35">
        <f>MAX(G3030-MAX(G$5:G3029),0)</f>
        <v>9020</v>
      </c>
      <c r="L3030" s="35">
        <f>MAX(G$5:G3030)</f>
        <v>9504969</v>
      </c>
      <c r="M3030" s="3">
        <v>0.9</v>
      </c>
      <c r="N3030" s="38">
        <f>INT(B3030*0.2)</f>
        <v>35139585</v>
      </c>
      <c r="O3030" s="38">
        <f t="shared" si="143"/>
        <v>3960403</v>
      </c>
      <c r="P3030">
        <f>INT(L3030*2.5)</f>
        <v>23762422</v>
      </c>
      <c r="Q3030">
        <f>INT(L3030/4)</f>
        <v>2376242</v>
      </c>
      <c r="W3030" s="4" t="s">
        <v>8414</v>
      </c>
      <c r="X3030">
        <v>6</v>
      </c>
      <c r="Y3030">
        <f>IF(MOD(X3030,9)=0,N3030,IF(MOD(X3030,6)=0,N3030,IF(MOD(X3030,3)=0,N3030)))</f>
        <v>35139585</v>
      </c>
      <c r="Z3030">
        <f>IF(MOD(X3030,9)=0,O3030,IF(MOD(X3030,6)=0,O3030,IF(MOD(X3030,3)=0,O3030)))</f>
        <v>3960403</v>
      </c>
    </row>
    <row r="3031" spans="1:26">
      <c r="A3031" s="4" t="s">
        <v>3091</v>
      </c>
      <c r="B3031" s="3">
        <f>主线辅助!B3027</f>
        <v>175772692</v>
      </c>
      <c r="C3031" s="3">
        <v>8</v>
      </c>
      <c r="D3031" s="3">
        <v>122</v>
      </c>
      <c r="E3031" s="3">
        <v>3</v>
      </c>
      <c r="F3031" s="25">
        <f t="shared" si="141"/>
        <v>10457127</v>
      </c>
      <c r="G3031" s="25">
        <v>9509014</v>
      </c>
      <c r="H3031" s="26">
        <f>ROUND((F3031/4*5.5+F3031*2.7+F3031/4*10*1)*2,0)*C3031</f>
        <v>1100089760</v>
      </c>
      <c r="I3031" s="26">
        <f t="shared" si="142"/>
        <v>1000348272</v>
      </c>
      <c r="J3031" s="26"/>
      <c r="K3031" s="35">
        <f>MAX(G3031-MAX(G$5:G3030),0)</f>
        <v>4045</v>
      </c>
      <c r="L3031" s="35">
        <f>MAX(G$5:G3031)</f>
        <v>9509014</v>
      </c>
      <c r="M3031" s="3">
        <v>0.9</v>
      </c>
      <c r="N3031" s="38">
        <f>INT(B3031*0.2)</f>
        <v>35154538</v>
      </c>
      <c r="O3031" s="38">
        <f t="shared" si="143"/>
        <v>3962088</v>
      </c>
      <c r="P3031">
        <f>INT(L3031*2.5)</f>
        <v>23772535</v>
      </c>
      <c r="Q3031">
        <f>INT(L3031/4)</f>
        <v>2377253</v>
      </c>
      <c r="W3031" s="4" t="s">
        <v>8414</v>
      </c>
      <c r="X3031">
        <v>7</v>
      </c>
      <c r="Y3031" t="b">
        <f>IF(MOD(X3031,9)=0,N3031,IF(MOD(X3031,6)=0,N3031,IF(MOD(X3031,3)=0,N3031)))</f>
        <v>0</v>
      </c>
      <c r="Z3031" t="b">
        <f>IF(MOD(X3031,9)=0,O3031,IF(MOD(X3031,6)=0,O3031,IF(MOD(X3031,3)=0,O3031)))</f>
        <v>0</v>
      </c>
    </row>
    <row r="3032" spans="1:26">
      <c r="A3032" s="4" t="s">
        <v>3092</v>
      </c>
      <c r="B3032" s="3">
        <f>主线辅助!B3028</f>
        <v>175847464</v>
      </c>
      <c r="C3032" s="3">
        <v>8</v>
      </c>
      <c r="D3032" s="3">
        <v>122</v>
      </c>
      <c r="E3032" s="3">
        <v>3</v>
      </c>
      <c r="F3032" s="25">
        <f t="shared" si="141"/>
        <v>10461575</v>
      </c>
      <c r="G3032" s="25">
        <v>9513059</v>
      </c>
      <c r="H3032" s="26">
        <f>ROUND((F3032/4*5.5+F3032*2.7+F3032/4*10*1)*2,0)*C3032</f>
        <v>1100557688</v>
      </c>
      <c r="I3032" s="26">
        <f t="shared" si="142"/>
        <v>1000773808</v>
      </c>
      <c r="J3032" s="26"/>
      <c r="K3032" s="35">
        <f>MAX(G3032-MAX(G$5:G3031),0)</f>
        <v>4045</v>
      </c>
      <c r="L3032" s="35">
        <f>MAX(G$5:G3032)</f>
        <v>9513059</v>
      </c>
      <c r="M3032" s="3">
        <v>0.9</v>
      </c>
      <c r="N3032" s="38">
        <f>INT(B3032*0.2)</f>
        <v>35169492</v>
      </c>
      <c r="O3032" s="38">
        <f t="shared" si="143"/>
        <v>3963773</v>
      </c>
      <c r="P3032">
        <f>INT(L3032*2.5)</f>
        <v>23782647</v>
      </c>
      <c r="Q3032">
        <f>INT(L3032/4)</f>
        <v>2378264</v>
      </c>
      <c r="W3032" s="4" t="s">
        <v>8414</v>
      </c>
      <c r="X3032">
        <v>8</v>
      </c>
      <c r="Y3032" t="b">
        <f>IF(MOD(X3032,9)=0,N3032,IF(MOD(X3032,6)=0,N3032,IF(MOD(X3032,3)=0,N3032)))</f>
        <v>0</v>
      </c>
      <c r="Z3032" t="b">
        <f>IF(MOD(X3032,9)=0,O3032,IF(MOD(X3032,6)=0,O3032,IF(MOD(X3032,3)=0,O3032)))</f>
        <v>0</v>
      </c>
    </row>
    <row r="3033" spans="1:26">
      <c r="A3033" s="4" t="s">
        <v>3093</v>
      </c>
      <c r="B3033" s="3">
        <f>主线辅助!B3029</f>
        <v>176014432</v>
      </c>
      <c r="C3033" s="3">
        <v>8</v>
      </c>
      <c r="D3033" s="3">
        <v>122</v>
      </c>
      <c r="E3033" s="3">
        <v>3</v>
      </c>
      <c r="F3033" s="25">
        <f t="shared" si="141"/>
        <v>10471509</v>
      </c>
      <c r="G3033" s="25">
        <v>9522092</v>
      </c>
      <c r="H3033" s="26">
        <f>ROUND((F3033/4*5.5+F3033*2.7+F3033/4*10*1)*2,0)*C3033</f>
        <v>1101602744</v>
      </c>
      <c r="I3033" s="26">
        <f t="shared" si="142"/>
        <v>1001724080</v>
      </c>
      <c r="J3033" s="26"/>
      <c r="K3033" s="35">
        <f>MAX(G3033-MAX(G$5:G3032),0)</f>
        <v>9033</v>
      </c>
      <c r="L3033" s="35">
        <f>MAX(G$5:G3033)</f>
        <v>9522092</v>
      </c>
      <c r="M3033" s="3">
        <v>0.9</v>
      </c>
      <c r="N3033" s="38">
        <f>INT(B3033*0.2)</f>
        <v>35202886</v>
      </c>
      <c r="O3033" s="38">
        <f t="shared" si="143"/>
        <v>3967538</v>
      </c>
      <c r="P3033">
        <f>INT(L3033*2.5)</f>
        <v>23805230</v>
      </c>
      <c r="Q3033">
        <f>INT(L3033/4)</f>
        <v>2380523</v>
      </c>
      <c r="W3033" s="4" t="s">
        <v>8414</v>
      </c>
      <c r="X3033">
        <v>9</v>
      </c>
      <c r="Y3033">
        <f>IF(MOD(X3033,9)=0,N3033,IF(MOD(X3033,6)=0,N3033,IF(MOD(X3033,3)=0,N3033)))</f>
        <v>35202886</v>
      </c>
      <c r="Z3033">
        <f>IF(MOD(X3033,9)=0,O3033,IF(MOD(X3033,6)=0,O3033,IF(MOD(X3033,3)=0,O3033)))</f>
        <v>3967538</v>
      </c>
    </row>
    <row r="3034" spans="1:26">
      <c r="A3034" s="4" t="s">
        <v>607</v>
      </c>
      <c r="B3034" s="3">
        <f>主线辅助!B3030</f>
        <v>176089267</v>
      </c>
      <c r="C3034" s="3">
        <v>8</v>
      </c>
      <c r="D3034" s="3">
        <v>122</v>
      </c>
      <c r="E3034" s="3">
        <v>3</v>
      </c>
      <c r="F3034" s="25">
        <f t="shared" si="141"/>
        <v>10475961</v>
      </c>
      <c r="G3034" s="25">
        <v>9526140</v>
      </c>
      <c r="H3034" s="26">
        <f>ROUND((F3034/4*5.5+F3034*2.7+F3034/4*10*1)*2,0)*C3034</f>
        <v>1102071096</v>
      </c>
      <c r="I3034" s="26">
        <f t="shared" si="142"/>
        <v>1002149928</v>
      </c>
      <c r="J3034" s="26"/>
      <c r="K3034" s="35">
        <f>MAX(G3034-MAX(G$5:G3033),0)</f>
        <v>4048</v>
      </c>
      <c r="L3034" s="35">
        <f>MAX(G$5:G3034)</f>
        <v>9526140</v>
      </c>
      <c r="M3034" s="3">
        <v>0.9</v>
      </c>
      <c r="N3034" s="38">
        <f>INT(B3034*0.2)</f>
        <v>35217853</v>
      </c>
      <c r="O3034" s="38">
        <f t="shared" si="143"/>
        <v>3969225</v>
      </c>
      <c r="P3034">
        <f>INT(L3034*2.5)</f>
        <v>23815350</v>
      </c>
      <c r="Q3034">
        <f>INT(L3034/4)</f>
        <v>2381535</v>
      </c>
      <c r="W3034" s="4" t="s">
        <v>8414</v>
      </c>
      <c r="X3034">
        <v>10</v>
      </c>
      <c r="Y3034" t="b">
        <f>IF(MOD(X3034,9)=0,N3034,IF(MOD(X3034,6)=0,N3034,IF(MOD(X3034,3)=0,N3034)))</f>
        <v>0</v>
      </c>
      <c r="Z3034" t="b">
        <f>IF(MOD(X3034,9)=0,O3034,IF(MOD(X3034,6)=0,O3034,IF(MOD(X3034,3)=0,O3034)))</f>
        <v>0</v>
      </c>
    </row>
    <row r="3035" spans="1:26">
      <c r="A3035" s="4" t="s">
        <v>3094</v>
      </c>
      <c r="B3035" s="3">
        <f>主线辅助!B3031</f>
        <v>176590881</v>
      </c>
      <c r="C3035" s="3">
        <v>8</v>
      </c>
      <c r="D3035" s="3">
        <v>122</v>
      </c>
      <c r="E3035" s="3">
        <v>3</v>
      </c>
      <c r="F3035" s="25">
        <f t="shared" si="141"/>
        <v>10505803</v>
      </c>
      <c r="G3035" s="25">
        <v>9553277</v>
      </c>
      <c r="H3035" s="26">
        <f>ROUND((F3035/4*5.5+F3035*2.7+F3035/4*10*1)*2,0)*C3035</f>
        <v>1105210472</v>
      </c>
      <c r="I3035" s="26">
        <f t="shared" si="142"/>
        <v>1005004744</v>
      </c>
      <c r="J3035" s="26"/>
      <c r="K3035" s="35">
        <f>MAX(G3035-MAX(G$5:G3034),0)</f>
        <v>27137</v>
      </c>
      <c r="L3035" s="35">
        <f>MAX(G$5:G3035)</f>
        <v>9553277</v>
      </c>
      <c r="M3035" s="3">
        <v>0.9</v>
      </c>
      <c r="N3035" s="38">
        <f>INT(B3035*0.2)</f>
        <v>35318176</v>
      </c>
      <c r="O3035" s="38">
        <f t="shared" si="143"/>
        <v>3980531</v>
      </c>
      <c r="P3035">
        <f>INT(L3035*2.5)</f>
        <v>23883192</v>
      </c>
      <c r="Q3035">
        <f>INT(L3035/4)</f>
        <v>2388319</v>
      </c>
      <c r="W3035" s="4" t="s">
        <v>8415</v>
      </c>
      <c r="X3035">
        <v>1</v>
      </c>
      <c r="Y3035" t="b">
        <f>IF(MOD(X3035,9)=0,N3035,IF(MOD(X3035,6)=0,N3035,IF(MOD(X3035,3)=0,N3035)))</f>
        <v>0</v>
      </c>
      <c r="Z3035" t="b">
        <f>IF(MOD(X3035,9)=0,O3035,IF(MOD(X3035,6)=0,O3035,IF(MOD(X3035,3)=0,O3035)))</f>
        <v>0</v>
      </c>
    </row>
    <row r="3036" spans="1:26">
      <c r="A3036" s="4" t="s">
        <v>3095</v>
      </c>
      <c r="B3036" s="3">
        <f>主线辅助!B3032</f>
        <v>176665779</v>
      </c>
      <c r="C3036" s="3">
        <v>8</v>
      </c>
      <c r="D3036" s="3">
        <v>122</v>
      </c>
      <c r="E3036" s="3">
        <v>3</v>
      </c>
      <c r="F3036" s="25">
        <f t="shared" si="141"/>
        <v>10510259</v>
      </c>
      <c r="G3036" s="25">
        <v>9557328</v>
      </c>
      <c r="H3036" s="26">
        <f>ROUND((F3036/4*5.5+F3036*2.7+F3036/4*10*1)*2,0)*C3036</f>
        <v>1105679248</v>
      </c>
      <c r="I3036" s="26">
        <f t="shared" si="142"/>
        <v>1005430904</v>
      </c>
      <c r="J3036" s="26"/>
      <c r="K3036" s="35">
        <f>MAX(G3036-MAX(G$5:G3035),0)</f>
        <v>4051</v>
      </c>
      <c r="L3036" s="35">
        <f>MAX(G$5:G3036)</f>
        <v>9557328</v>
      </c>
      <c r="M3036" s="3">
        <v>0.9</v>
      </c>
      <c r="N3036" s="38">
        <f>INT(B3036*0.2)</f>
        <v>35333155</v>
      </c>
      <c r="O3036" s="38">
        <f t="shared" si="143"/>
        <v>3982220</v>
      </c>
      <c r="P3036">
        <f>INT(L3036*2.5)</f>
        <v>23893320</v>
      </c>
      <c r="Q3036">
        <f>INT(L3036/4)</f>
        <v>2389332</v>
      </c>
      <c r="W3036" s="4" t="s">
        <v>8415</v>
      </c>
      <c r="X3036">
        <v>2</v>
      </c>
      <c r="Y3036" t="b">
        <f>IF(MOD(X3036,9)=0,N3036,IF(MOD(X3036,6)=0,N3036,IF(MOD(X3036,3)=0,N3036)))</f>
        <v>0</v>
      </c>
      <c r="Z3036" t="b">
        <f>IF(MOD(X3036,9)=0,O3036,IF(MOD(X3036,6)=0,O3036,IF(MOD(X3036,3)=0,O3036)))</f>
        <v>0</v>
      </c>
    </row>
    <row r="3037" spans="1:26">
      <c r="A3037" s="4" t="s">
        <v>3096</v>
      </c>
      <c r="B3037" s="3">
        <f>主线辅助!B3033</f>
        <v>176833080</v>
      </c>
      <c r="C3037" s="3">
        <v>8</v>
      </c>
      <c r="D3037" s="3">
        <v>122</v>
      </c>
      <c r="E3037" s="3">
        <v>3</v>
      </c>
      <c r="F3037" s="25">
        <f t="shared" si="141"/>
        <v>10520212</v>
      </c>
      <c r="G3037" s="25">
        <v>9566379</v>
      </c>
      <c r="H3037" s="26">
        <f>ROUND((F3037/4*5.5+F3037*2.7+F3037/4*10*1)*2,0)*C3037</f>
        <v>1106726304</v>
      </c>
      <c r="I3037" s="26">
        <f t="shared" si="142"/>
        <v>1006383072</v>
      </c>
      <c r="J3037" s="26"/>
      <c r="K3037" s="35">
        <f>MAX(G3037-MAX(G$5:G3036),0)</f>
        <v>9051</v>
      </c>
      <c r="L3037" s="35">
        <f>MAX(G$5:G3037)</f>
        <v>9566379</v>
      </c>
      <c r="M3037" s="3">
        <v>0.9</v>
      </c>
      <c r="N3037" s="38">
        <f>INT(B3037*0.2)</f>
        <v>35366616</v>
      </c>
      <c r="O3037" s="38">
        <f t="shared" si="143"/>
        <v>3985990</v>
      </c>
      <c r="P3037">
        <f>INT(L3037*2.5)</f>
        <v>23915947</v>
      </c>
      <c r="Q3037">
        <f>INT(L3037/4)</f>
        <v>2391594</v>
      </c>
      <c r="W3037" s="4" t="s">
        <v>8415</v>
      </c>
      <c r="X3037">
        <v>3</v>
      </c>
      <c r="Y3037">
        <f>IF(MOD(X3037,9)=0,N3037,IF(MOD(X3037,6)=0,N3037,IF(MOD(X3037,3)=0,N3037)))</f>
        <v>35366616</v>
      </c>
      <c r="Z3037">
        <f>IF(MOD(X3037,9)=0,O3037,IF(MOD(X3037,6)=0,O3037,IF(MOD(X3037,3)=0,O3037)))</f>
        <v>3985990</v>
      </c>
    </row>
    <row r="3038" spans="1:26">
      <c r="A3038" s="4" t="s">
        <v>3097</v>
      </c>
      <c r="B3038" s="3">
        <f>主线辅助!B3034</f>
        <v>176908041</v>
      </c>
      <c r="C3038" s="3">
        <v>8</v>
      </c>
      <c r="D3038" s="3">
        <v>122</v>
      </c>
      <c r="E3038" s="3">
        <v>3</v>
      </c>
      <c r="F3038" s="25">
        <f t="shared" si="141"/>
        <v>10524671</v>
      </c>
      <c r="G3038" s="25">
        <v>9570434</v>
      </c>
      <c r="H3038" s="26">
        <f>ROUND((F3038/4*5.5+F3038*2.7+F3038/4*10*1)*2,0)*C3038</f>
        <v>1107195392</v>
      </c>
      <c r="I3038" s="26">
        <f t="shared" si="142"/>
        <v>1006809656</v>
      </c>
      <c r="J3038" s="26"/>
      <c r="K3038" s="35">
        <f>MAX(G3038-MAX(G$5:G3037),0)</f>
        <v>4055</v>
      </c>
      <c r="L3038" s="35">
        <f>MAX(G$5:G3038)</f>
        <v>9570434</v>
      </c>
      <c r="M3038" s="3">
        <v>0.9</v>
      </c>
      <c r="N3038" s="38">
        <f>INT(B3038*0.2)</f>
        <v>35381608</v>
      </c>
      <c r="O3038" s="38">
        <f t="shared" si="143"/>
        <v>3987680</v>
      </c>
      <c r="P3038">
        <f>INT(L3038*2.5)</f>
        <v>23926085</v>
      </c>
      <c r="Q3038">
        <f>INT(L3038/4)</f>
        <v>2392608</v>
      </c>
      <c r="W3038" s="4" t="s">
        <v>8415</v>
      </c>
      <c r="X3038">
        <v>4</v>
      </c>
      <c r="Y3038" t="b">
        <f>IF(MOD(X3038,9)=0,N3038,IF(MOD(X3038,6)=0,N3038,IF(MOD(X3038,3)=0,N3038)))</f>
        <v>0</v>
      </c>
      <c r="Z3038" t="b">
        <f>IF(MOD(X3038,9)=0,O3038,IF(MOD(X3038,6)=0,O3038,IF(MOD(X3038,3)=0,O3038)))</f>
        <v>0</v>
      </c>
    </row>
    <row r="3039" spans="1:26">
      <c r="A3039" s="4" t="s">
        <v>3098</v>
      </c>
      <c r="B3039" s="3">
        <f>主线辅助!B3035</f>
        <v>176983005</v>
      </c>
      <c r="C3039" s="3">
        <v>8</v>
      </c>
      <c r="D3039" s="3">
        <v>122</v>
      </c>
      <c r="E3039" s="3">
        <v>3</v>
      </c>
      <c r="F3039" s="25">
        <f t="shared" si="141"/>
        <v>10529131</v>
      </c>
      <c r="G3039" s="25">
        <v>9574490</v>
      </c>
      <c r="H3039" s="26">
        <f>ROUND((F3039/4*5.5+F3039*2.7+F3039/4*10*1)*2,0)*C3039</f>
        <v>1107664584</v>
      </c>
      <c r="I3039" s="26">
        <f t="shared" si="142"/>
        <v>1007236352</v>
      </c>
      <c r="J3039" s="26"/>
      <c r="K3039" s="35">
        <f>MAX(G3039-MAX(G$5:G3038),0)</f>
        <v>4056</v>
      </c>
      <c r="L3039" s="35">
        <f>MAX(G$5:G3039)</f>
        <v>9574490</v>
      </c>
      <c r="M3039" s="3">
        <v>0.9</v>
      </c>
      <c r="N3039" s="38">
        <f>INT(B3039*0.2)</f>
        <v>35396601</v>
      </c>
      <c r="O3039" s="38">
        <f t="shared" si="143"/>
        <v>3989370</v>
      </c>
      <c r="P3039">
        <f>INT(L3039*2.5)</f>
        <v>23936225</v>
      </c>
      <c r="Q3039">
        <f>INT(L3039/4)</f>
        <v>2393622</v>
      </c>
      <c r="W3039" s="4" t="s">
        <v>8415</v>
      </c>
      <c r="X3039">
        <v>5</v>
      </c>
      <c r="Y3039" t="b">
        <f>IF(MOD(X3039,9)=0,N3039,IF(MOD(X3039,6)=0,N3039,IF(MOD(X3039,3)=0,N3039)))</f>
        <v>0</v>
      </c>
      <c r="Z3039" t="b">
        <f>IF(MOD(X3039,9)=0,O3039,IF(MOD(X3039,6)=0,O3039,IF(MOD(X3039,3)=0,O3039)))</f>
        <v>0</v>
      </c>
    </row>
    <row r="3040" spans="1:26">
      <c r="A3040" s="4" t="s">
        <v>3099</v>
      </c>
      <c r="B3040" s="3">
        <f>主线辅助!B3036</f>
        <v>177150526</v>
      </c>
      <c r="C3040" s="3">
        <v>8</v>
      </c>
      <c r="D3040" s="3">
        <v>122</v>
      </c>
      <c r="E3040" s="3">
        <v>3</v>
      </c>
      <c r="F3040" s="25">
        <f t="shared" si="141"/>
        <v>10539097</v>
      </c>
      <c r="G3040" s="25">
        <v>9583553</v>
      </c>
      <c r="H3040" s="26">
        <f>ROUND((F3040/4*5.5+F3040*2.7+F3040/4*10*1)*2,0)*C3040</f>
        <v>1108713008</v>
      </c>
      <c r="I3040" s="26">
        <f t="shared" si="142"/>
        <v>1008189776</v>
      </c>
      <c r="J3040" s="26"/>
      <c r="K3040" s="35">
        <f>MAX(G3040-MAX(G$5:G3039),0)</f>
        <v>9063</v>
      </c>
      <c r="L3040" s="35">
        <f>MAX(G$5:G3040)</f>
        <v>9583553</v>
      </c>
      <c r="M3040" s="3">
        <v>0.9</v>
      </c>
      <c r="N3040" s="38">
        <f>INT(B3040*0.2)</f>
        <v>35430105</v>
      </c>
      <c r="O3040" s="38">
        <f t="shared" si="143"/>
        <v>3993146</v>
      </c>
      <c r="P3040">
        <f>INT(L3040*2.5)</f>
        <v>23958882</v>
      </c>
      <c r="Q3040">
        <f>INT(L3040/4)</f>
        <v>2395888</v>
      </c>
      <c r="W3040" s="4" t="s">
        <v>8415</v>
      </c>
      <c r="X3040">
        <v>6</v>
      </c>
      <c r="Y3040">
        <f>IF(MOD(X3040,9)=0,N3040,IF(MOD(X3040,6)=0,N3040,IF(MOD(X3040,3)=0,N3040)))</f>
        <v>35430105</v>
      </c>
      <c r="Z3040">
        <f>IF(MOD(X3040,9)=0,O3040,IF(MOD(X3040,6)=0,O3040,IF(MOD(X3040,3)=0,O3040)))</f>
        <v>3993146</v>
      </c>
    </row>
    <row r="3041" spans="1:26">
      <c r="A3041" s="4" t="s">
        <v>3100</v>
      </c>
      <c r="B3041" s="3">
        <f>主线辅助!B3037</f>
        <v>177225549</v>
      </c>
      <c r="C3041" s="3">
        <v>8</v>
      </c>
      <c r="D3041" s="3">
        <v>122</v>
      </c>
      <c r="E3041" s="3">
        <v>3</v>
      </c>
      <c r="F3041" s="25">
        <f t="shared" si="141"/>
        <v>10543561</v>
      </c>
      <c r="G3041" s="25">
        <v>9587611</v>
      </c>
      <c r="H3041" s="26">
        <f>ROUND((F3041/4*5.5+F3041*2.7+F3041/4*10*1)*2,0)*C3041</f>
        <v>1109182616</v>
      </c>
      <c r="I3041" s="26">
        <f t="shared" si="142"/>
        <v>1008616680</v>
      </c>
      <c r="J3041" s="26"/>
      <c r="K3041" s="35">
        <f>MAX(G3041-MAX(G$5:G3040),0)</f>
        <v>4058</v>
      </c>
      <c r="L3041" s="35">
        <f>MAX(G$5:G3041)</f>
        <v>9587611</v>
      </c>
      <c r="M3041" s="3">
        <v>0.9</v>
      </c>
      <c r="N3041" s="38">
        <f>INT(B3041*0.2)</f>
        <v>35445109</v>
      </c>
      <c r="O3041" s="38">
        <f t="shared" si="143"/>
        <v>3994837</v>
      </c>
      <c r="P3041">
        <f>INT(L3041*2.5)</f>
        <v>23969027</v>
      </c>
      <c r="Q3041">
        <f>INT(L3041/4)</f>
        <v>2396902</v>
      </c>
      <c r="W3041" s="4" t="s">
        <v>8415</v>
      </c>
      <c r="X3041">
        <v>7</v>
      </c>
      <c r="Y3041" t="b">
        <f>IF(MOD(X3041,9)=0,N3041,IF(MOD(X3041,6)=0,N3041,IF(MOD(X3041,3)=0,N3041)))</f>
        <v>0</v>
      </c>
      <c r="Z3041" t="b">
        <f>IF(MOD(X3041,9)=0,O3041,IF(MOD(X3041,6)=0,O3041,IF(MOD(X3041,3)=0,O3041)))</f>
        <v>0</v>
      </c>
    </row>
    <row r="3042" spans="1:26">
      <c r="A3042" s="4" t="s">
        <v>3101</v>
      </c>
      <c r="B3042" s="3">
        <f>主线辅助!B3038</f>
        <v>177300580</v>
      </c>
      <c r="C3042" s="3">
        <v>8</v>
      </c>
      <c r="D3042" s="3">
        <v>122</v>
      </c>
      <c r="E3042" s="3">
        <v>3</v>
      </c>
      <c r="F3042" s="25">
        <f t="shared" si="141"/>
        <v>10548024</v>
      </c>
      <c r="G3042" s="25">
        <v>9591670</v>
      </c>
      <c r="H3042" s="26">
        <f>ROUND((F3042/4*5.5+F3042*2.7+F3042/4*10*1)*2,0)*C3042</f>
        <v>1109652128</v>
      </c>
      <c r="I3042" s="26">
        <f t="shared" si="142"/>
        <v>1009043688</v>
      </c>
      <c r="J3042" s="26"/>
      <c r="K3042" s="35">
        <f>MAX(G3042-MAX(G$5:G3041),0)</f>
        <v>4059</v>
      </c>
      <c r="L3042" s="35">
        <f>MAX(G$5:G3042)</f>
        <v>9591670</v>
      </c>
      <c r="M3042" s="3">
        <v>0.9</v>
      </c>
      <c r="N3042" s="38">
        <f>INT(B3042*0.2)</f>
        <v>35460116</v>
      </c>
      <c r="O3042" s="38">
        <f t="shared" si="143"/>
        <v>3996528</v>
      </c>
      <c r="P3042">
        <f>INT(L3042*2.5)</f>
        <v>23979175</v>
      </c>
      <c r="Q3042">
        <f>INT(L3042/4)</f>
        <v>2397917</v>
      </c>
      <c r="W3042" s="4" t="s">
        <v>8415</v>
      </c>
      <c r="X3042">
        <v>8</v>
      </c>
      <c r="Y3042" t="b">
        <f>IF(MOD(X3042,9)=0,N3042,IF(MOD(X3042,6)=0,N3042,IF(MOD(X3042,3)=0,N3042)))</f>
        <v>0</v>
      </c>
      <c r="Z3042" t="b">
        <f>IF(MOD(X3042,9)=0,O3042,IF(MOD(X3042,6)=0,O3042,IF(MOD(X3042,3)=0,O3042)))</f>
        <v>0</v>
      </c>
    </row>
    <row r="3043" spans="1:26">
      <c r="A3043" s="4" t="s">
        <v>3102</v>
      </c>
      <c r="B3043" s="3">
        <f>主线辅助!B3039</f>
        <v>177468327</v>
      </c>
      <c r="C3043" s="3">
        <v>8</v>
      </c>
      <c r="D3043" s="3">
        <v>122</v>
      </c>
      <c r="E3043" s="3">
        <v>3</v>
      </c>
      <c r="F3043" s="25">
        <f t="shared" si="141"/>
        <v>10558004</v>
      </c>
      <c r="G3043" s="25">
        <v>9600745</v>
      </c>
      <c r="H3043" s="26">
        <f>ROUND((F3043/4*5.5+F3043*2.7+F3043/4*10*1)*2,0)*C3043</f>
        <v>1110702024</v>
      </c>
      <c r="I3043" s="26">
        <f t="shared" si="142"/>
        <v>1009998376</v>
      </c>
      <c r="J3043" s="26"/>
      <c r="K3043" s="35">
        <f>MAX(G3043-MAX(G$5:G3042),0)</f>
        <v>9075</v>
      </c>
      <c r="L3043" s="35">
        <f>MAX(G$5:G3043)</f>
        <v>9600745</v>
      </c>
      <c r="M3043" s="3">
        <v>0.9</v>
      </c>
      <c r="N3043" s="38">
        <f>INT(B3043*0.2)</f>
        <v>35493665</v>
      </c>
      <c r="O3043" s="38">
        <f t="shared" si="143"/>
        <v>4000310</v>
      </c>
      <c r="P3043">
        <f>INT(L3043*2.5)</f>
        <v>24001862</v>
      </c>
      <c r="Q3043">
        <f>INT(L3043/4)</f>
        <v>2400186</v>
      </c>
      <c r="W3043" s="4" t="s">
        <v>8415</v>
      </c>
      <c r="X3043">
        <v>9</v>
      </c>
      <c r="Y3043">
        <f>IF(MOD(X3043,9)=0,N3043,IF(MOD(X3043,6)=0,N3043,IF(MOD(X3043,3)=0,N3043)))</f>
        <v>35493665</v>
      </c>
      <c r="Z3043">
        <f>IF(MOD(X3043,9)=0,O3043,IF(MOD(X3043,6)=0,O3043,IF(MOD(X3043,3)=0,O3043)))</f>
        <v>4000310</v>
      </c>
    </row>
    <row r="3044" spans="1:26">
      <c r="A3044" s="4" t="s">
        <v>609</v>
      </c>
      <c r="B3044" s="3">
        <f>主线辅助!B3040</f>
        <v>177543427</v>
      </c>
      <c r="C3044" s="3">
        <v>8</v>
      </c>
      <c r="D3044" s="3">
        <v>122</v>
      </c>
      <c r="E3044" s="3">
        <v>3</v>
      </c>
      <c r="F3044" s="25">
        <f t="shared" si="141"/>
        <v>10562472</v>
      </c>
      <c r="G3044" s="25">
        <v>9604808</v>
      </c>
      <c r="H3044" s="26">
        <f>ROUND((F3044/4*5.5+F3044*2.7+F3044/4*10*1)*2,0)*C3044</f>
        <v>1111172056</v>
      </c>
      <c r="I3044" s="26">
        <f t="shared" si="142"/>
        <v>1010425800</v>
      </c>
      <c r="J3044" s="26"/>
      <c r="K3044" s="35">
        <f>MAX(G3044-MAX(G$5:G3043),0)</f>
        <v>4063</v>
      </c>
      <c r="L3044" s="35">
        <f>MAX(G$5:G3044)</f>
        <v>9604808</v>
      </c>
      <c r="M3044" s="3">
        <v>0.9</v>
      </c>
      <c r="N3044" s="38">
        <f>INT(B3044*0.2)</f>
        <v>35508685</v>
      </c>
      <c r="O3044" s="38">
        <f t="shared" si="143"/>
        <v>4002003</v>
      </c>
      <c r="P3044">
        <f>INT(L3044*2.5)</f>
        <v>24012020</v>
      </c>
      <c r="Q3044">
        <f>INT(L3044/4)</f>
        <v>2401202</v>
      </c>
      <c r="W3044" s="4" t="s">
        <v>8415</v>
      </c>
      <c r="X3044">
        <v>10</v>
      </c>
      <c r="Y3044" t="b">
        <f>IF(MOD(X3044,9)=0,N3044,IF(MOD(X3044,6)=0,N3044,IF(MOD(X3044,3)=0,N3044)))</f>
        <v>0</v>
      </c>
      <c r="Z3044" t="b">
        <f>IF(MOD(X3044,9)=0,O3044,IF(MOD(X3044,6)=0,O3044,IF(MOD(X3044,3)=0,O3044)))</f>
        <v>0</v>
      </c>
    </row>
    <row r="3045" spans="1:26">
      <c r="A3045" s="4" t="s">
        <v>3103</v>
      </c>
      <c r="B3045" s="3">
        <f>主线辅助!B3041</f>
        <v>178047252</v>
      </c>
      <c r="C3045" s="3">
        <v>8</v>
      </c>
      <c r="D3045" s="3">
        <v>122</v>
      </c>
      <c r="E3045" s="3">
        <v>3</v>
      </c>
      <c r="F3045" s="25">
        <f t="shared" si="141"/>
        <v>10592446</v>
      </c>
      <c r="G3045" s="25">
        <v>9632064</v>
      </c>
      <c r="H3045" s="26">
        <f>ROUND((F3045/4*5.5+F3045*2.7+F3045/4*10*1)*2,0)*C3045</f>
        <v>1114325320</v>
      </c>
      <c r="I3045" s="26">
        <f t="shared" si="142"/>
        <v>1013293136</v>
      </c>
      <c r="J3045" s="26"/>
      <c r="K3045" s="35">
        <f>MAX(G3045-MAX(G$5:G3044),0)</f>
        <v>27256</v>
      </c>
      <c r="L3045" s="35">
        <f>MAX(G$5:G3045)</f>
        <v>9632064</v>
      </c>
      <c r="M3045" s="3">
        <v>0.9</v>
      </c>
      <c r="N3045" s="38">
        <f>INT(B3045*0.2)</f>
        <v>35609450</v>
      </c>
      <c r="O3045" s="38">
        <f t="shared" si="143"/>
        <v>4013360</v>
      </c>
      <c r="P3045">
        <f>INT(L3045*2.5)</f>
        <v>24080160</v>
      </c>
      <c r="Q3045">
        <f>INT(L3045/4)</f>
        <v>2408016</v>
      </c>
      <c r="W3045" s="4" t="s">
        <v>8416</v>
      </c>
      <c r="X3045">
        <v>1</v>
      </c>
      <c r="Y3045" t="b">
        <f>IF(MOD(X3045,9)=0,N3045,IF(MOD(X3045,6)=0,N3045,IF(MOD(X3045,3)=0,N3045)))</f>
        <v>0</v>
      </c>
      <c r="Z3045" t="b">
        <f>IF(MOD(X3045,9)=0,O3045,IF(MOD(X3045,6)=0,O3045,IF(MOD(X3045,3)=0,O3045)))</f>
        <v>0</v>
      </c>
    </row>
    <row r="3046" spans="1:26">
      <c r="A3046" s="4" t="s">
        <v>3104</v>
      </c>
      <c r="B3046" s="3">
        <f>主线辅助!B3042</f>
        <v>178122420</v>
      </c>
      <c r="C3046" s="3">
        <v>8</v>
      </c>
      <c r="D3046" s="3">
        <v>122</v>
      </c>
      <c r="E3046" s="3">
        <v>3</v>
      </c>
      <c r="F3046" s="25">
        <f t="shared" si="141"/>
        <v>10596918</v>
      </c>
      <c r="G3046" s="25">
        <v>9636130</v>
      </c>
      <c r="H3046" s="26">
        <f>ROUND((F3046/4*5.5+F3046*2.7+F3046/4*10*1)*2,0)*C3046</f>
        <v>1114795776</v>
      </c>
      <c r="I3046" s="26">
        <f t="shared" si="142"/>
        <v>1013720880</v>
      </c>
      <c r="J3046" s="26"/>
      <c r="K3046" s="35">
        <f>MAX(G3046-MAX(G$5:G3045),0)</f>
        <v>4066</v>
      </c>
      <c r="L3046" s="35">
        <f>MAX(G$5:G3046)</f>
        <v>9636130</v>
      </c>
      <c r="M3046" s="3">
        <v>0.9</v>
      </c>
      <c r="N3046" s="38">
        <f>INT(B3046*0.2)</f>
        <v>35624484</v>
      </c>
      <c r="O3046" s="38">
        <f t="shared" si="143"/>
        <v>4015053</v>
      </c>
      <c r="P3046">
        <f>INT(L3046*2.5)</f>
        <v>24090325</v>
      </c>
      <c r="Q3046">
        <f>INT(L3046/4)</f>
        <v>2409032</v>
      </c>
      <c r="W3046" s="4" t="s">
        <v>8416</v>
      </c>
      <c r="X3046">
        <v>2</v>
      </c>
      <c r="Y3046" t="b">
        <f>IF(MOD(X3046,9)=0,N3046,IF(MOD(X3046,6)=0,N3046,IF(MOD(X3046,3)=0,N3046)))</f>
        <v>0</v>
      </c>
      <c r="Z3046" t="b">
        <f>IF(MOD(X3046,9)=0,O3046,IF(MOD(X3046,6)=0,O3046,IF(MOD(X3046,3)=0,O3046)))</f>
        <v>0</v>
      </c>
    </row>
    <row r="3047" spans="1:26">
      <c r="A3047" s="4" t="s">
        <v>3105</v>
      </c>
      <c r="B3047" s="3">
        <f>主线辅助!B3043</f>
        <v>178290511</v>
      </c>
      <c r="C3047" s="3">
        <v>8</v>
      </c>
      <c r="D3047" s="3">
        <v>122</v>
      </c>
      <c r="E3047" s="3">
        <v>3</v>
      </c>
      <c r="F3047" s="25">
        <f t="shared" si="141"/>
        <v>10606918</v>
      </c>
      <c r="G3047" s="25">
        <v>9645224</v>
      </c>
      <c r="H3047" s="26">
        <f>ROUND((F3047/4*5.5+F3047*2.7+F3047/4*10*1)*2,0)*C3047</f>
        <v>1115847776</v>
      </c>
      <c r="I3047" s="26">
        <f t="shared" si="142"/>
        <v>1014677568</v>
      </c>
      <c r="J3047" s="26"/>
      <c r="K3047" s="35">
        <f>MAX(G3047-MAX(G$5:G3046),0)</f>
        <v>9094</v>
      </c>
      <c r="L3047" s="35">
        <f>MAX(G$5:G3047)</f>
        <v>9645224</v>
      </c>
      <c r="M3047" s="3">
        <v>0.9</v>
      </c>
      <c r="N3047" s="38">
        <f>INT(B3047*0.2)</f>
        <v>35658102</v>
      </c>
      <c r="O3047" s="38">
        <f t="shared" si="143"/>
        <v>4018843</v>
      </c>
      <c r="P3047">
        <f>INT(L3047*2.5)</f>
        <v>24113060</v>
      </c>
      <c r="Q3047">
        <f>INT(L3047/4)</f>
        <v>2411306</v>
      </c>
      <c r="W3047" s="4" t="s">
        <v>8416</v>
      </c>
      <c r="X3047">
        <v>3</v>
      </c>
      <c r="Y3047">
        <f>IF(MOD(X3047,9)=0,N3047,IF(MOD(X3047,6)=0,N3047,IF(MOD(X3047,3)=0,N3047)))</f>
        <v>35658102</v>
      </c>
      <c r="Z3047">
        <f>IF(MOD(X3047,9)=0,O3047,IF(MOD(X3047,6)=0,O3047,IF(MOD(X3047,3)=0,O3047)))</f>
        <v>4018843</v>
      </c>
    </row>
    <row r="3048" spans="1:26">
      <c r="A3048" s="4" t="s">
        <v>3106</v>
      </c>
      <c r="B3048" s="3">
        <f>主线辅助!B3044</f>
        <v>178365748</v>
      </c>
      <c r="C3048" s="3">
        <v>8</v>
      </c>
      <c r="D3048" s="3">
        <v>122</v>
      </c>
      <c r="E3048" s="3">
        <v>3</v>
      </c>
      <c r="F3048" s="25">
        <f t="shared" si="141"/>
        <v>10611394</v>
      </c>
      <c r="G3048" s="25">
        <v>9649294</v>
      </c>
      <c r="H3048" s="26">
        <f>ROUND((F3048/4*5.5+F3048*2.7+F3048/4*10*1)*2,0)*C3048</f>
        <v>1116318648</v>
      </c>
      <c r="I3048" s="26">
        <f t="shared" si="142"/>
        <v>1015105728</v>
      </c>
      <c r="J3048" s="26"/>
      <c r="K3048" s="35">
        <f>MAX(G3048-MAX(G$5:G3047),0)</f>
        <v>4070</v>
      </c>
      <c r="L3048" s="35">
        <f>MAX(G$5:G3048)</f>
        <v>9649294</v>
      </c>
      <c r="M3048" s="3">
        <v>0.9</v>
      </c>
      <c r="N3048" s="38">
        <f>INT(B3048*0.2)</f>
        <v>35673149</v>
      </c>
      <c r="O3048" s="38">
        <f t="shared" si="143"/>
        <v>4020538</v>
      </c>
      <c r="P3048">
        <f>INT(L3048*2.5)</f>
        <v>24123235</v>
      </c>
      <c r="Q3048">
        <f>INT(L3048/4)</f>
        <v>2412323</v>
      </c>
      <c r="W3048" s="4" t="s">
        <v>8416</v>
      </c>
      <c r="X3048">
        <v>4</v>
      </c>
      <c r="Y3048" t="b">
        <f>IF(MOD(X3048,9)=0,N3048,IF(MOD(X3048,6)=0,N3048,IF(MOD(X3048,3)=0,N3048)))</f>
        <v>0</v>
      </c>
      <c r="Z3048" t="b">
        <f>IF(MOD(X3048,9)=0,O3048,IF(MOD(X3048,6)=0,O3048,IF(MOD(X3048,3)=0,O3048)))</f>
        <v>0</v>
      </c>
    </row>
    <row r="3049" spans="1:26">
      <c r="A3049" s="4" t="s">
        <v>3107</v>
      </c>
      <c r="B3049" s="3">
        <f>主线辅助!B3045</f>
        <v>178440989</v>
      </c>
      <c r="C3049" s="3">
        <v>8</v>
      </c>
      <c r="D3049" s="3">
        <v>122</v>
      </c>
      <c r="E3049" s="3">
        <v>3</v>
      </c>
      <c r="F3049" s="25">
        <f t="shared" si="141"/>
        <v>10615870</v>
      </c>
      <c r="G3049" s="25">
        <v>9653364</v>
      </c>
      <c r="H3049" s="26">
        <f>ROUND((F3049/4*5.5+F3049*2.7+F3049/4*10*1)*2,0)*C3049</f>
        <v>1116789528</v>
      </c>
      <c r="I3049" s="26">
        <f t="shared" si="142"/>
        <v>1015533896</v>
      </c>
      <c r="J3049" s="26"/>
      <c r="K3049" s="35">
        <f>MAX(G3049-MAX(G$5:G3048),0)</f>
        <v>4070</v>
      </c>
      <c r="L3049" s="35">
        <f>MAX(G$5:G3049)</f>
        <v>9653364</v>
      </c>
      <c r="M3049" s="3">
        <v>0.9</v>
      </c>
      <c r="N3049" s="38">
        <f>INT(B3049*0.2)</f>
        <v>35688197</v>
      </c>
      <c r="O3049" s="38">
        <f t="shared" si="143"/>
        <v>4022235</v>
      </c>
      <c r="P3049">
        <f>INT(L3049*2.5)</f>
        <v>24133410</v>
      </c>
      <c r="Q3049">
        <f>INT(L3049/4)</f>
        <v>2413341</v>
      </c>
      <c r="W3049" s="4" t="s">
        <v>8416</v>
      </c>
      <c r="X3049">
        <v>5</v>
      </c>
      <c r="Y3049" t="b">
        <f>IF(MOD(X3049,9)=0,N3049,IF(MOD(X3049,6)=0,N3049,IF(MOD(X3049,3)=0,N3049)))</f>
        <v>0</v>
      </c>
      <c r="Z3049" t="b">
        <f>IF(MOD(X3049,9)=0,O3049,IF(MOD(X3049,6)=0,O3049,IF(MOD(X3049,3)=0,O3049)))</f>
        <v>0</v>
      </c>
    </row>
    <row r="3050" spans="1:26">
      <c r="A3050" s="4" t="s">
        <v>3108</v>
      </c>
      <c r="B3050" s="3">
        <f>主线辅助!B3046</f>
        <v>178609311</v>
      </c>
      <c r="C3050" s="3">
        <v>8</v>
      </c>
      <c r="D3050" s="3">
        <v>122</v>
      </c>
      <c r="E3050" s="3">
        <v>3</v>
      </c>
      <c r="F3050" s="25">
        <f t="shared" si="141"/>
        <v>10625884</v>
      </c>
      <c r="G3050" s="25">
        <v>9662470</v>
      </c>
      <c r="H3050" s="26">
        <f>ROUND((F3050/4*5.5+F3050*2.7+F3050/4*10*1)*2,0)*C3050</f>
        <v>1117843000</v>
      </c>
      <c r="I3050" s="26">
        <f t="shared" si="142"/>
        <v>1016491848</v>
      </c>
      <c r="J3050" s="26"/>
      <c r="K3050" s="35">
        <f>MAX(G3050-MAX(G$5:G3049),0)</f>
        <v>9106</v>
      </c>
      <c r="L3050" s="35">
        <f>MAX(G$5:G3050)</f>
        <v>9662470</v>
      </c>
      <c r="M3050" s="3">
        <v>0.9</v>
      </c>
      <c r="N3050" s="38">
        <f>INT(B3050*0.2)</f>
        <v>35721862</v>
      </c>
      <c r="O3050" s="38">
        <f t="shared" si="143"/>
        <v>4026028</v>
      </c>
      <c r="P3050">
        <f>INT(L3050*2.5)</f>
        <v>24156175</v>
      </c>
      <c r="Q3050">
        <f>INT(L3050/4)</f>
        <v>2415617</v>
      </c>
      <c r="W3050" s="4" t="s">
        <v>8416</v>
      </c>
      <c r="X3050">
        <v>6</v>
      </c>
      <c r="Y3050">
        <f>IF(MOD(X3050,9)=0,N3050,IF(MOD(X3050,6)=0,N3050,IF(MOD(X3050,3)=0,N3050)))</f>
        <v>35721862</v>
      </c>
      <c r="Z3050">
        <f>IF(MOD(X3050,9)=0,O3050,IF(MOD(X3050,6)=0,O3050,IF(MOD(X3050,3)=0,O3050)))</f>
        <v>4026028</v>
      </c>
    </row>
    <row r="3051" spans="1:26">
      <c r="A3051" s="4" t="s">
        <v>3109</v>
      </c>
      <c r="B3051" s="3">
        <f>主线辅助!B3047</f>
        <v>178684618</v>
      </c>
      <c r="C3051" s="3">
        <v>8</v>
      </c>
      <c r="D3051" s="3">
        <v>122</v>
      </c>
      <c r="E3051" s="3">
        <v>3</v>
      </c>
      <c r="F3051" s="25">
        <f t="shared" si="141"/>
        <v>10630364</v>
      </c>
      <c r="G3051" s="25">
        <v>9666544</v>
      </c>
      <c r="H3051" s="26">
        <f>ROUND((F3051/4*5.5+F3051*2.7+F3051/4*10*1)*2,0)*C3051</f>
        <v>1118314296</v>
      </c>
      <c r="I3051" s="26">
        <f t="shared" si="142"/>
        <v>1016920432</v>
      </c>
      <c r="J3051" s="26"/>
      <c r="K3051" s="35">
        <f>MAX(G3051-MAX(G$5:G3050),0)</f>
        <v>4074</v>
      </c>
      <c r="L3051" s="35">
        <f>MAX(G$5:G3051)</f>
        <v>9666544</v>
      </c>
      <c r="M3051" s="3">
        <v>0.9</v>
      </c>
      <c r="N3051" s="38">
        <f>INT(B3051*0.2)</f>
        <v>35736923</v>
      </c>
      <c r="O3051" s="38">
        <f t="shared" si="143"/>
        <v>4027726</v>
      </c>
      <c r="P3051">
        <f>INT(L3051*2.5)</f>
        <v>24166360</v>
      </c>
      <c r="Q3051">
        <f>INT(L3051/4)</f>
        <v>2416636</v>
      </c>
      <c r="W3051" s="4" t="s">
        <v>8416</v>
      </c>
      <c r="X3051">
        <v>7</v>
      </c>
      <c r="Y3051" t="b">
        <f>IF(MOD(X3051,9)=0,N3051,IF(MOD(X3051,6)=0,N3051,IF(MOD(X3051,3)=0,N3051)))</f>
        <v>0</v>
      </c>
      <c r="Z3051" t="b">
        <f>IF(MOD(X3051,9)=0,O3051,IF(MOD(X3051,6)=0,O3051,IF(MOD(X3051,3)=0,O3051)))</f>
        <v>0</v>
      </c>
    </row>
    <row r="3052" spans="1:26">
      <c r="A3052" s="4" t="s">
        <v>3110</v>
      </c>
      <c r="B3052" s="3">
        <f>主线辅助!B3048</f>
        <v>178759933</v>
      </c>
      <c r="C3052" s="3">
        <v>8</v>
      </c>
      <c r="D3052" s="3">
        <v>122</v>
      </c>
      <c r="E3052" s="3">
        <v>3</v>
      </c>
      <c r="F3052" s="25">
        <f t="shared" si="141"/>
        <v>10634845</v>
      </c>
      <c r="G3052" s="25">
        <v>9670619</v>
      </c>
      <c r="H3052" s="26">
        <f>ROUND((F3052/4*5.5+F3052*2.7+F3052/4*10*1)*2,0)*C3052</f>
        <v>1118785696</v>
      </c>
      <c r="I3052" s="26">
        <f t="shared" si="142"/>
        <v>1017349120</v>
      </c>
      <c r="J3052" s="26"/>
      <c r="K3052" s="35">
        <f>MAX(G3052-MAX(G$5:G3051),0)</f>
        <v>4075</v>
      </c>
      <c r="L3052" s="35">
        <f>MAX(G$5:G3052)</f>
        <v>9670619</v>
      </c>
      <c r="M3052" s="3">
        <v>0.9</v>
      </c>
      <c r="N3052" s="38">
        <f>INT(B3052*0.2)</f>
        <v>35751986</v>
      </c>
      <c r="O3052" s="38">
        <f t="shared" si="143"/>
        <v>4029423</v>
      </c>
      <c r="P3052">
        <f>INT(L3052*2.5)</f>
        <v>24176547</v>
      </c>
      <c r="Q3052">
        <f>INT(L3052/4)</f>
        <v>2417654</v>
      </c>
      <c r="W3052" s="4" t="s">
        <v>8416</v>
      </c>
      <c r="X3052">
        <v>8</v>
      </c>
      <c r="Y3052" t="b">
        <f>IF(MOD(X3052,9)=0,N3052,IF(MOD(X3052,6)=0,N3052,IF(MOD(X3052,3)=0,N3052)))</f>
        <v>0</v>
      </c>
      <c r="Z3052" t="b">
        <f>IF(MOD(X3052,9)=0,O3052,IF(MOD(X3052,6)=0,O3052,IF(MOD(X3052,3)=0,O3052)))</f>
        <v>0</v>
      </c>
    </row>
    <row r="3053" spans="1:26">
      <c r="A3053" s="4" t="s">
        <v>3111</v>
      </c>
      <c r="B3053" s="3">
        <f>主线辅助!B3049</f>
        <v>178928481</v>
      </c>
      <c r="C3053" s="3">
        <v>8</v>
      </c>
      <c r="D3053" s="3">
        <v>122</v>
      </c>
      <c r="E3053" s="3">
        <v>3</v>
      </c>
      <c r="F3053" s="25">
        <f t="shared" si="141"/>
        <v>10644872</v>
      </c>
      <c r="G3053" s="25">
        <v>9679737</v>
      </c>
      <c r="H3053" s="26">
        <f>ROUND((F3053/4*5.5+F3053*2.7+F3053/4*10*1)*2,0)*C3053</f>
        <v>1119840536</v>
      </c>
      <c r="I3053" s="26">
        <f t="shared" si="142"/>
        <v>1018308336</v>
      </c>
      <c r="J3053" s="26"/>
      <c r="K3053" s="35">
        <f>MAX(G3053-MAX(G$5:G3052),0)</f>
        <v>9118</v>
      </c>
      <c r="L3053" s="35">
        <f>MAX(G$5:G3053)</f>
        <v>9679737</v>
      </c>
      <c r="M3053" s="3">
        <v>0.9</v>
      </c>
      <c r="N3053" s="38">
        <f>INT(B3053*0.2)</f>
        <v>35785696</v>
      </c>
      <c r="O3053" s="38">
        <f t="shared" si="143"/>
        <v>4033223</v>
      </c>
      <c r="P3053">
        <f>INT(L3053*2.5)</f>
        <v>24199342</v>
      </c>
      <c r="Q3053">
        <f>INT(L3053/4)</f>
        <v>2419934</v>
      </c>
      <c r="W3053" s="4" t="s">
        <v>8416</v>
      </c>
      <c r="X3053">
        <v>9</v>
      </c>
      <c r="Y3053">
        <f>IF(MOD(X3053,9)=0,N3053,IF(MOD(X3053,6)=0,N3053,IF(MOD(X3053,3)=0,N3053)))</f>
        <v>35785696</v>
      </c>
      <c r="Z3053">
        <f>IF(MOD(X3053,9)=0,O3053,IF(MOD(X3053,6)=0,O3053,IF(MOD(X3053,3)=0,O3053)))</f>
        <v>4033223</v>
      </c>
    </row>
    <row r="3054" spans="1:26">
      <c r="A3054" s="4" t="s">
        <v>611</v>
      </c>
      <c r="B3054" s="3">
        <f>主线辅助!B3050</f>
        <v>179003855</v>
      </c>
      <c r="C3054" s="3">
        <v>8</v>
      </c>
      <c r="D3054" s="3">
        <v>122</v>
      </c>
      <c r="E3054" s="3">
        <v>3</v>
      </c>
      <c r="F3054" s="25">
        <f t="shared" si="141"/>
        <v>10649356</v>
      </c>
      <c r="G3054" s="25">
        <v>9683815</v>
      </c>
      <c r="H3054" s="26">
        <f>ROUND((F3054/4*5.5+F3054*2.7+F3054/4*10*1)*2,0)*C3054</f>
        <v>1120312248</v>
      </c>
      <c r="I3054" s="26">
        <f t="shared" si="142"/>
        <v>1018737336</v>
      </c>
      <c r="J3054" s="26"/>
      <c r="K3054" s="35">
        <f>MAX(G3054-MAX(G$5:G3053),0)</f>
        <v>4078</v>
      </c>
      <c r="L3054" s="35">
        <f>MAX(G$5:G3054)</f>
        <v>9683815</v>
      </c>
      <c r="M3054" s="3">
        <v>0.9</v>
      </c>
      <c r="N3054" s="38">
        <f>INT(B3054*0.2)</f>
        <v>35800771</v>
      </c>
      <c r="O3054" s="38">
        <f t="shared" si="143"/>
        <v>4034922</v>
      </c>
      <c r="P3054">
        <f>INT(L3054*2.5)</f>
        <v>24209537</v>
      </c>
      <c r="Q3054">
        <f>INT(L3054/4)</f>
        <v>2420953</v>
      </c>
      <c r="W3054" s="4" t="s">
        <v>8416</v>
      </c>
      <c r="X3054">
        <v>10</v>
      </c>
      <c r="Y3054" t="b">
        <f>IF(MOD(X3054,9)=0,N3054,IF(MOD(X3054,6)=0,N3054,IF(MOD(X3054,3)=0,N3054)))</f>
        <v>0</v>
      </c>
      <c r="Z3054" t="b">
        <f>IF(MOD(X3054,9)=0,O3054,IF(MOD(X3054,6)=0,O3054,IF(MOD(X3054,3)=0,O3054)))</f>
        <v>0</v>
      </c>
    </row>
    <row r="3055" spans="1:26">
      <c r="A3055" s="4" t="s">
        <v>3112</v>
      </c>
      <c r="B3055" s="3">
        <f>主线辅助!B3051</f>
        <v>179509927</v>
      </c>
      <c r="C3055" s="3">
        <v>8</v>
      </c>
      <c r="D3055" s="3">
        <v>124</v>
      </c>
      <c r="E3055" s="3">
        <v>3</v>
      </c>
      <c r="F3055" s="25">
        <f t="shared" si="141"/>
        <v>10507214</v>
      </c>
      <c r="G3055" s="25">
        <v>9554560</v>
      </c>
      <c r="H3055" s="26">
        <f>ROUND((F3055/4*5.5+F3055*2.7+F3055/4*10*1)*2,0)*C3055</f>
        <v>1105358912</v>
      </c>
      <c r="I3055" s="26">
        <f t="shared" si="142"/>
        <v>1005139712</v>
      </c>
      <c r="J3055" s="26"/>
      <c r="K3055" s="35">
        <f>MAX(G3055-MAX(G$5:G3054),0)</f>
        <v>0</v>
      </c>
      <c r="L3055" s="35">
        <f>MAX(G$5:G3055)</f>
        <v>9683815</v>
      </c>
      <c r="M3055" s="3">
        <v>0.9</v>
      </c>
      <c r="N3055" s="38">
        <f>INT(B3055*0.2)</f>
        <v>35901985</v>
      </c>
      <c r="O3055" s="38">
        <f t="shared" si="143"/>
        <v>4034922</v>
      </c>
      <c r="P3055">
        <f>INT(L3055*2.5)</f>
        <v>24209537</v>
      </c>
      <c r="Q3055">
        <f>INT(L3055/4)</f>
        <v>2420953</v>
      </c>
      <c r="W3055" s="4" t="s">
        <v>8417</v>
      </c>
      <c r="X3055">
        <v>1</v>
      </c>
      <c r="Y3055" t="b">
        <f>IF(MOD(X3055,9)=0,N3055,IF(MOD(X3055,6)=0,N3055,IF(MOD(X3055,3)=0,N3055)))</f>
        <v>0</v>
      </c>
      <c r="Z3055" t="b">
        <f>IF(MOD(X3055,9)=0,O3055,IF(MOD(X3055,6)=0,O3055,IF(MOD(X3055,3)=0,O3055)))</f>
        <v>0</v>
      </c>
    </row>
    <row r="3056" spans="1:26">
      <c r="A3056" s="4" t="s">
        <v>3113</v>
      </c>
      <c r="B3056" s="3">
        <f>主线辅助!B3052</f>
        <v>179585368</v>
      </c>
      <c r="C3056" s="3">
        <v>8</v>
      </c>
      <c r="D3056" s="3">
        <v>124</v>
      </c>
      <c r="E3056" s="3">
        <v>3</v>
      </c>
      <c r="F3056" s="25">
        <f t="shared" si="141"/>
        <v>10511630</v>
      </c>
      <c r="G3056" s="25">
        <v>9558575</v>
      </c>
      <c r="H3056" s="26">
        <f>ROUND((F3056/4*5.5+F3056*2.7+F3056/4*10*1)*2,0)*C3056</f>
        <v>1105823480</v>
      </c>
      <c r="I3056" s="26">
        <f t="shared" si="142"/>
        <v>1005562088</v>
      </c>
      <c r="J3056" s="26"/>
      <c r="K3056" s="35">
        <f>MAX(G3056-MAX(G$5:G3055),0)</f>
        <v>0</v>
      </c>
      <c r="L3056" s="35">
        <f>MAX(G$5:G3056)</f>
        <v>9683815</v>
      </c>
      <c r="M3056" s="3">
        <v>0.9</v>
      </c>
      <c r="N3056" s="38">
        <f>INT(B3056*0.2)</f>
        <v>35917073</v>
      </c>
      <c r="O3056" s="38">
        <f t="shared" si="143"/>
        <v>4034922</v>
      </c>
      <c r="P3056">
        <f>INT(L3056*2.5)</f>
        <v>24209537</v>
      </c>
      <c r="Q3056">
        <f>INT(L3056/4)</f>
        <v>2420953</v>
      </c>
      <c r="W3056" s="4" t="s">
        <v>8417</v>
      </c>
      <c r="X3056">
        <v>2</v>
      </c>
      <c r="Y3056" t="b">
        <f>IF(MOD(X3056,9)=0,N3056,IF(MOD(X3056,6)=0,N3056,IF(MOD(X3056,3)=0,N3056)))</f>
        <v>0</v>
      </c>
      <c r="Z3056" t="b">
        <f>IF(MOD(X3056,9)=0,O3056,IF(MOD(X3056,6)=0,O3056,IF(MOD(X3056,3)=0,O3056)))</f>
        <v>0</v>
      </c>
    </row>
    <row r="3057" spans="1:26">
      <c r="A3057" s="4" t="s">
        <v>3114</v>
      </c>
      <c r="B3057" s="3">
        <f>主线辅助!B3053</f>
        <v>179754257</v>
      </c>
      <c r="C3057" s="3">
        <v>8</v>
      </c>
      <c r="D3057" s="3">
        <v>124</v>
      </c>
      <c r="E3057" s="3">
        <v>3</v>
      </c>
      <c r="F3057" s="25">
        <f t="shared" si="141"/>
        <v>10521516</v>
      </c>
      <c r="G3057" s="25">
        <v>9567565</v>
      </c>
      <c r="H3057" s="26">
        <f>ROUND((F3057/4*5.5+F3057*2.7+F3057/4*10*1)*2,0)*C3057</f>
        <v>1106863480</v>
      </c>
      <c r="I3057" s="26">
        <f t="shared" si="142"/>
        <v>1006507840</v>
      </c>
      <c r="J3057" s="26"/>
      <c r="K3057" s="35">
        <f>MAX(G3057-MAX(G$5:G3056),0)</f>
        <v>0</v>
      </c>
      <c r="L3057" s="35">
        <f>MAX(G$5:G3057)</f>
        <v>9683815</v>
      </c>
      <c r="M3057" s="3">
        <v>0.9</v>
      </c>
      <c r="N3057" s="38">
        <f>INT(B3057*0.2)</f>
        <v>35950851</v>
      </c>
      <c r="O3057" s="38">
        <f t="shared" si="143"/>
        <v>4034922</v>
      </c>
      <c r="P3057">
        <f>INT(L3057*2.5)</f>
        <v>24209537</v>
      </c>
      <c r="Q3057">
        <f>INT(L3057/4)</f>
        <v>2420953</v>
      </c>
      <c r="W3057" s="4" t="s">
        <v>8417</v>
      </c>
      <c r="X3057">
        <v>3</v>
      </c>
      <c r="Y3057">
        <f>IF(MOD(X3057,9)=0,N3057,IF(MOD(X3057,6)=0,N3057,IF(MOD(X3057,3)=0,N3057)))</f>
        <v>35950851</v>
      </c>
      <c r="Z3057">
        <f>IF(MOD(X3057,9)=0,O3057,IF(MOD(X3057,6)=0,O3057,IF(MOD(X3057,3)=0,O3057)))</f>
        <v>4034922</v>
      </c>
    </row>
    <row r="3058" spans="1:26">
      <c r="A3058" s="4" t="s">
        <v>3115</v>
      </c>
      <c r="B3058" s="3">
        <f>主线辅助!B3054</f>
        <v>179829764</v>
      </c>
      <c r="C3058" s="3">
        <v>8</v>
      </c>
      <c r="D3058" s="3">
        <v>124</v>
      </c>
      <c r="E3058" s="3">
        <v>3</v>
      </c>
      <c r="F3058" s="25">
        <f t="shared" si="141"/>
        <v>10525935</v>
      </c>
      <c r="G3058" s="25">
        <v>9571584</v>
      </c>
      <c r="H3058" s="26">
        <f>ROUND((F3058/4*5.5+F3058*2.7+F3058/4*10*1)*2,0)*C3058</f>
        <v>1107328360</v>
      </c>
      <c r="I3058" s="26">
        <f t="shared" si="142"/>
        <v>1006930640</v>
      </c>
      <c r="J3058" s="26"/>
      <c r="K3058" s="35">
        <f>MAX(G3058-MAX(G$5:G3057),0)</f>
        <v>0</v>
      </c>
      <c r="L3058" s="35">
        <f>MAX(G$5:G3058)</f>
        <v>9683815</v>
      </c>
      <c r="M3058" s="3">
        <v>0.9</v>
      </c>
      <c r="N3058" s="38">
        <f>INT(B3058*0.2)</f>
        <v>35965952</v>
      </c>
      <c r="O3058" s="38">
        <f t="shared" si="143"/>
        <v>4034922</v>
      </c>
      <c r="P3058">
        <f>INT(L3058*2.5)</f>
        <v>24209537</v>
      </c>
      <c r="Q3058">
        <f>INT(L3058/4)</f>
        <v>2420953</v>
      </c>
      <c r="W3058" s="4" t="s">
        <v>8417</v>
      </c>
      <c r="X3058">
        <v>4</v>
      </c>
      <c r="Y3058" t="b">
        <f>IF(MOD(X3058,9)=0,N3058,IF(MOD(X3058,6)=0,N3058,IF(MOD(X3058,3)=0,N3058)))</f>
        <v>0</v>
      </c>
      <c r="Z3058" t="b">
        <f>IF(MOD(X3058,9)=0,O3058,IF(MOD(X3058,6)=0,O3058,IF(MOD(X3058,3)=0,O3058)))</f>
        <v>0</v>
      </c>
    </row>
    <row r="3059" spans="1:26">
      <c r="A3059" s="4" t="s">
        <v>3116</v>
      </c>
      <c r="B3059" s="3">
        <f>主线辅助!B3055</f>
        <v>179905282</v>
      </c>
      <c r="C3059" s="3">
        <v>8</v>
      </c>
      <c r="D3059" s="3">
        <v>124</v>
      </c>
      <c r="E3059" s="3">
        <v>3</v>
      </c>
      <c r="F3059" s="25">
        <f t="shared" si="141"/>
        <v>10530355</v>
      </c>
      <c r="G3059" s="25">
        <v>9575603</v>
      </c>
      <c r="H3059" s="26">
        <f>ROUND((F3059/4*5.5+F3059*2.7+F3059/4*10*1)*2,0)*C3059</f>
        <v>1107793344</v>
      </c>
      <c r="I3059" s="26">
        <f t="shared" si="142"/>
        <v>1007353432</v>
      </c>
      <c r="J3059" s="26"/>
      <c r="K3059" s="35">
        <f>MAX(G3059-MAX(G$5:G3058),0)</f>
        <v>0</v>
      </c>
      <c r="L3059" s="35">
        <f>MAX(G$5:G3059)</f>
        <v>9683815</v>
      </c>
      <c r="M3059" s="3">
        <v>0.9</v>
      </c>
      <c r="N3059" s="38">
        <f>INT(B3059*0.2)</f>
        <v>35981056</v>
      </c>
      <c r="O3059" s="38">
        <f t="shared" si="143"/>
        <v>4034922</v>
      </c>
      <c r="P3059">
        <f>INT(L3059*2.5)</f>
        <v>24209537</v>
      </c>
      <c r="Q3059">
        <f>INT(L3059/4)</f>
        <v>2420953</v>
      </c>
      <c r="W3059" s="4" t="s">
        <v>8417</v>
      </c>
      <c r="X3059">
        <v>5</v>
      </c>
      <c r="Y3059" t="b">
        <f>IF(MOD(X3059,9)=0,N3059,IF(MOD(X3059,6)=0,N3059,IF(MOD(X3059,3)=0,N3059)))</f>
        <v>0</v>
      </c>
      <c r="Z3059" t="b">
        <f>IF(MOD(X3059,9)=0,O3059,IF(MOD(X3059,6)=0,O3059,IF(MOD(X3059,3)=0,O3059)))</f>
        <v>0</v>
      </c>
    </row>
    <row r="3060" spans="1:26">
      <c r="A3060" s="4" t="s">
        <v>3117</v>
      </c>
      <c r="B3060" s="3">
        <f>主线辅助!B3056</f>
        <v>180074405</v>
      </c>
      <c r="C3060" s="3">
        <v>8</v>
      </c>
      <c r="D3060" s="3">
        <v>124</v>
      </c>
      <c r="E3060" s="3">
        <v>3</v>
      </c>
      <c r="F3060" s="25">
        <f t="shared" si="141"/>
        <v>10540255</v>
      </c>
      <c r="G3060" s="25">
        <v>9584605</v>
      </c>
      <c r="H3060" s="26">
        <f>ROUND((F3060/4*5.5+F3060*2.7+F3060/4*10*1)*2,0)*C3060</f>
        <v>1108834824</v>
      </c>
      <c r="I3060" s="26">
        <f t="shared" si="142"/>
        <v>1008300448</v>
      </c>
      <c r="J3060" s="26"/>
      <c r="K3060" s="35">
        <f>MAX(G3060-MAX(G$5:G3059),0)</f>
        <v>0</v>
      </c>
      <c r="L3060" s="35">
        <f>MAX(G$5:G3060)</f>
        <v>9683815</v>
      </c>
      <c r="M3060" s="3">
        <v>0.9</v>
      </c>
      <c r="N3060" s="38">
        <f>INT(B3060*0.2)</f>
        <v>36014881</v>
      </c>
      <c r="O3060" s="38">
        <f t="shared" si="143"/>
        <v>4034922</v>
      </c>
      <c r="P3060">
        <f>INT(L3060*2.5)</f>
        <v>24209537</v>
      </c>
      <c r="Q3060">
        <f>INT(L3060/4)</f>
        <v>2420953</v>
      </c>
      <c r="W3060" s="4" t="s">
        <v>8417</v>
      </c>
      <c r="X3060">
        <v>6</v>
      </c>
      <c r="Y3060">
        <f>IF(MOD(X3060,9)=0,N3060,IF(MOD(X3060,6)=0,N3060,IF(MOD(X3060,3)=0,N3060)))</f>
        <v>36014881</v>
      </c>
      <c r="Z3060">
        <f>IF(MOD(X3060,9)=0,O3060,IF(MOD(X3060,6)=0,O3060,IF(MOD(X3060,3)=0,O3060)))</f>
        <v>4034922</v>
      </c>
    </row>
    <row r="3061" spans="1:26">
      <c r="A3061" s="4" t="s">
        <v>3118</v>
      </c>
      <c r="B3061" s="3">
        <f>主线辅助!B3057</f>
        <v>180149990</v>
      </c>
      <c r="C3061" s="3">
        <v>8</v>
      </c>
      <c r="D3061" s="3">
        <v>124</v>
      </c>
      <c r="E3061" s="3">
        <v>3</v>
      </c>
      <c r="F3061" s="25">
        <f t="shared" si="141"/>
        <v>10544679</v>
      </c>
      <c r="G3061" s="25">
        <v>9588628</v>
      </c>
      <c r="H3061" s="26">
        <f>ROUND((F3061/4*5.5+F3061*2.7+F3061/4*10*1)*2,0)*C3061</f>
        <v>1109300232</v>
      </c>
      <c r="I3061" s="26">
        <f t="shared" si="142"/>
        <v>1008723664</v>
      </c>
      <c r="J3061" s="26"/>
      <c r="K3061" s="35">
        <f>MAX(G3061-MAX(G$5:G3060),0)</f>
        <v>0</v>
      </c>
      <c r="L3061" s="35">
        <f>MAX(G$5:G3061)</f>
        <v>9683815</v>
      </c>
      <c r="M3061" s="3">
        <v>0.9</v>
      </c>
      <c r="N3061" s="38">
        <f>INT(B3061*0.2)</f>
        <v>36029998</v>
      </c>
      <c r="O3061" s="38">
        <f t="shared" si="143"/>
        <v>4034922</v>
      </c>
      <c r="P3061">
        <f>INT(L3061*2.5)</f>
        <v>24209537</v>
      </c>
      <c r="Q3061">
        <f>INT(L3061/4)</f>
        <v>2420953</v>
      </c>
      <c r="W3061" s="4" t="s">
        <v>8417</v>
      </c>
      <c r="X3061">
        <v>7</v>
      </c>
      <c r="Y3061" t="b">
        <f>IF(MOD(X3061,9)=0,N3061,IF(MOD(X3061,6)=0,N3061,IF(MOD(X3061,3)=0,N3061)))</f>
        <v>0</v>
      </c>
      <c r="Z3061" t="b">
        <f>IF(MOD(X3061,9)=0,O3061,IF(MOD(X3061,6)=0,O3061,IF(MOD(X3061,3)=0,O3061)))</f>
        <v>0</v>
      </c>
    </row>
    <row r="3062" spans="1:26">
      <c r="A3062" s="4" t="s">
        <v>3119</v>
      </c>
      <c r="B3062" s="3">
        <f>主线辅助!B3058</f>
        <v>180225586</v>
      </c>
      <c r="C3062" s="3">
        <v>8</v>
      </c>
      <c r="D3062" s="3">
        <v>124</v>
      </c>
      <c r="E3062" s="3">
        <v>3</v>
      </c>
      <c r="F3062" s="25">
        <f t="shared" si="141"/>
        <v>10549104</v>
      </c>
      <c r="G3062" s="25">
        <v>9592652</v>
      </c>
      <c r="H3062" s="26">
        <f>ROUND((F3062/4*5.5+F3062*2.7+F3062/4*10*1)*2,0)*C3062</f>
        <v>1109765744</v>
      </c>
      <c r="I3062" s="26">
        <f t="shared" si="142"/>
        <v>1009146992</v>
      </c>
      <c r="J3062" s="26"/>
      <c r="K3062" s="35">
        <f>MAX(G3062-MAX(G$5:G3061),0)</f>
        <v>0</v>
      </c>
      <c r="L3062" s="35">
        <f>MAX(G$5:G3062)</f>
        <v>9683815</v>
      </c>
      <c r="M3062" s="3">
        <v>0.9</v>
      </c>
      <c r="N3062" s="38">
        <f>INT(B3062*0.2)</f>
        <v>36045117</v>
      </c>
      <c r="O3062" s="38">
        <f t="shared" si="143"/>
        <v>4034922</v>
      </c>
      <c r="P3062">
        <f>INT(L3062*2.5)</f>
        <v>24209537</v>
      </c>
      <c r="Q3062">
        <f>INT(L3062/4)</f>
        <v>2420953</v>
      </c>
      <c r="W3062" s="4" t="s">
        <v>8417</v>
      </c>
      <c r="X3062">
        <v>8</v>
      </c>
      <c r="Y3062" t="b">
        <f>IF(MOD(X3062,9)=0,N3062,IF(MOD(X3062,6)=0,N3062,IF(MOD(X3062,3)=0,N3062)))</f>
        <v>0</v>
      </c>
      <c r="Z3062" t="b">
        <f>IF(MOD(X3062,9)=0,O3062,IF(MOD(X3062,6)=0,O3062,IF(MOD(X3062,3)=0,O3062)))</f>
        <v>0</v>
      </c>
    </row>
    <row r="3063" spans="1:26">
      <c r="A3063" s="4" t="s">
        <v>3120</v>
      </c>
      <c r="B3063" s="3">
        <f>主线辅助!B3059</f>
        <v>180394936</v>
      </c>
      <c r="C3063" s="3">
        <v>8</v>
      </c>
      <c r="D3063" s="3">
        <v>124</v>
      </c>
      <c r="E3063" s="3">
        <v>3</v>
      </c>
      <c r="F3063" s="25">
        <f t="shared" si="141"/>
        <v>10559016</v>
      </c>
      <c r="G3063" s="25">
        <v>9601665</v>
      </c>
      <c r="H3063" s="26">
        <f>ROUND((F3063/4*5.5+F3063*2.7+F3063/4*10*1)*2,0)*C3063</f>
        <v>1110808480</v>
      </c>
      <c r="I3063" s="26">
        <f t="shared" si="142"/>
        <v>1010095160</v>
      </c>
      <c r="J3063" s="26"/>
      <c r="K3063" s="35">
        <f>MAX(G3063-MAX(G$5:G3062),0)</f>
        <v>0</v>
      </c>
      <c r="L3063" s="35">
        <f>MAX(G$5:G3063)</f>
        <v>9683815</v>
      </c>
      <c r="M3063" s="3">
        <v>0.9</v>
      </c>
      <c r="N3063" s="38">
        <f>INT(B3063*0.2)</f>
        <v>36078987</v>
      </c>
      <c r="O3063" s="38">
        <f t="shared" si="143"/>
        <v>4034922</v>
      </c>
      <c r="P3063">
        <f>INT(L3063*2.5)</f>
        <v>24209537</v>
      </c>
      <c r="Q3063">
        <f>INT(L3063/4)</f>
        <v>2420953</v>
      </c>
      <c r="W3063" s="4" t="s">
        <v>8417</v>
      </c>
      <c r="X3063">
        <v>9</v>
      </c>
      <c r="Y3063">
        <f>IF(MOD(X3063,9)=0,N3063,IF(MOD(X3063,6)=0,N3063,IF(MOD(X3063,3)=0,N3063)))</f>
        <v>36078987</v>
      </c>
      <c r="Z3063">
        <f>IF(MOD(X3063,9)=0,O3063,IF(MOD(X3063,6)=0,O3063,IF(MOD(X3063,3)=0,O3063)))</f>
        <v>4034922</v>
      </c>
    </row>
    <row r="3064" spans="1:26">
      <c r="A3064" s="4" t="s">
        <v>613</v>
      </c>
      <c r="B3064" s="3">
        <f>主线辅助!B3060</f>
        <v>180470594</v>
      </c>
      <c r="C3064" s="3">
        <v>8</v>
      </c>
      <c r="D3064" s="3">
        <v>124</v>
      </c>
      <c r="E3064" s="3">
        <v>3</v>
      </c>
      <c r="F3064" s="25">
        <f t="shared" si="141"/>
        <v>10563445</v>
      </c>
      <c r="G3064" s="25">
        <v>9605692</v>
      </c>
      <c r="H3064" s="26">
        <f>ROUND((F3064/4*5.5+F3064*2.7+F3064/4*10*1)*2,0)*C3064</f>
        <v>1111274416</v>
      </c>
      <c r="I3064" s="26">
        <f t="shared" si="142"/>
        <v>1010518800</v>
      </c>
      <c r="J3064" s="26"/>
      <c r="K3064" s="35">
        <f>MAX(G3064-MAX(G$5:G3063),0)</f>
        <v>0</v>
      </c>
      <c r="L3064" s="35">
        <f>MAX(G$5:G3064)</f>
        <v>9683815</v>
      </c>
      <c r="M3064" s="3">
        <v>0.9</v>
      </c>
      <c r="N3064" s="38">
        <f>INT(B3064*0.2)</f>
        <v>36094118</v>
      </c>
      <c r="O3064" s="38">
        <f t="shared" si="143"/>
        <v>4034922</v>
      </c>
      <c r="P3064">
        <f>INT(L3064*2.5)</f>
        <v>24209537</v>
      </c>
      <c r="Q3064">
        <f>INT(L3064/4)</f>
        <v>2420953</v>
      </c>
      <c r="W3064" s="4" t="s">
        <v>8417</v>
      </c>
      <c r="X3064">
        <v>10</v>
      </c>
      <c r="Y3064" t="b">
        <f>IF(MOD(X3064,9)=0,N3064,IF(MOD(X3064,6)=0,N3064,IF(MOD(X3064,3)=0,N3064)))</f>
        <v>0</v>
      </c>
      <c r="Z3064" t="b">
        <f>IF(MOD(X3064,9)=0,O3064,IF(MOD(X3064,6)=0,O3064,IF(MOD(X3064,3)=0,O3064)))</f>
        <v>0</v>
      </c>
    </row>
    <row r="3065" spans="1:26">
      <c r="A3065" s="4" t="s">
        <v>3121</v>
      </c>
      <c r="B3065" s="3">
        <f>主线辅助!B3061</f>
        <v>180978926</v>
      </c>
      <c r="C3065" s="3">
        <v>8</v>
      </c>
      <c r="D3065" s="3">
        <v>124</v>
      </c>
      <c r="E3065" s="3">
        <v>3</v>
      </c>
      <c r="F3065" s="25">
        <f t="shared" si="141"/>
        <v>10593199</v>
      </c>
      <c r="G3065" s="25">
        <v>9632749</v>
      </c>
      <c r="H3065" s="26">
        <f>ROUND((F3065/4*5.5+F3065*2.7+F3065/4*10*1)*2,0)*C3065</f>
        <v>1114404536</v>
      </c>
      <c r="I3065" s="26">
        <f t="shared" si="142"/>
        <v>1013365192</v>
      </c>
      <c r="J3065" s="26"/>
      <c r="K3065" s="35">
        <f>MAX(G3065-MAX(G$5:G3064),0)</f>
        <v>0</v>
      </c>
      <c r="L3065" s="35">
        <f>MAX(G$5:G3065)</f>
        <v>9683815</v>
      </c>
      <c r="M3065" s="3">
        <v>0.9</v>
      </c>
      <c r="N3065" s="38">
        <f>INT(B3065*0.2)</f>
        <v>36195785</v>
      </c>
      <c r="O3065" s="38">
        <f t="shared" si="143"/>
        <v>4034922</v>
      </c>
      <c r="P3065">
        <f>INT(L3065*2.5)</f>
        <v>24209537</v>
      </c>
      <c r="Q3065">
        <f>INT(L3065/4)</f>
        <v>2420953</v>
      </c>
      <c r="W3065" s="4" t="s">
        <v>8418</v>
      </c>
      <c r="X3065">
        <v>1</v>
      </c>
      <c r="Y3065" t="b">
        <f>IF(MOD(X3065,9)=0,N3065,IF(MOD(X3065,6)=0,N3065,IF(MOD(X3065,3)=0,N3065)))</f>
        <v>0</v>
      </c>
      <c r="Z3065" t="b">
        <f>IF(MOD(X3065,9)=0,O3065,IF(MOD(X3065,6)=0,O3065,IF(MOD(X3065,3)=0,O3065)))</f>
        <v>0</v>
      </c>
    </row>
    <row r="3066" spans="1:26">
      <c r="A3066" s="4" t="s">
        <v>3122</v>
      </c>
      <c r="B3066" s="3">
        <f>主线辅助!B3062</f>
        <v>181054648</v>
      </c>
      <c r="C3066" s="3">
        <v>8</v>
      </c>
      <c r="D3066" s="3">
        <v>124</v>
      </c>
      <c r="E3066" s="3">
        <v>3</v>
      </c>
      <c r="F3066" s="25">
        <f t="shared" si="141"/>
        <v>10597631</v>
      </c>
      <c r="G3066" s="25">
        <v>9636779</v>
      </c>
      <c r="H3066" s="26">
        <f>ROUND((F3066/4*5.5+F3066*2.7+F3066/4*10*1)*2,0)*C3066</f>
        <v>1114870784</v>
      </c>
      <c r="I3066" s="26">
        <f t="shared" si="142"/>
        <v>1013789152</v>
      </c>
      <c r="J3066" s="26"/>
      <c r="K3066" s="35">
        <f>MAX(G3066-MAX(G$5:G3065),0)</f>
        <v>0</v>
      </c>
      <c r="L3066" s="35">
        <f>MAX(G$5:G3066)</f>
        <v>9683815</v>
      </c>
      <c r="M3066" s="3">
        <v>0.9</v>
      </c>
      <c r="N3066" s="38">
        <f>INT(B3066*0.2)</f>
        <v>36210929</v>
      </c>
      <c r="O3066" s="38">
        <f t="shared" si="143"/>
        <v>4034922</v>
      </c>
      <c r="P3066">
        <f>INT(L3066*2.5)</f>
        <v>24209537</v>
      </c>
      <c r="Q3066">
        <f>INT(L3066/4)</f>
        <v>2420953</v>
      </c>
      <c r="W3066" s="4" t="s">
        <v>8418</v>
      </c>
      <c r="X3066">
        <v>2</v>
      </c>
      <c r="Y3066" t="b">
        <f>IF(MOD(X3066,9)=0,N3066,IF(MOD(X3066,6)=0,N3066,IF(MOD(X3066,3)=0,N3066)))</f>
        <v>0</v>
      </c>
      <c r="Z3066" t="b">
        <f>IF(MOD(X3066,9)=0,O3066,IF(MOD(X3066,6)=0,O3066,IF(MOD(X3066,3)=0,O3066)))</f>
        <v>0</v>
      </c>
    </row>
    <row r="3067" spans="1:26">
      <c r="A3067" s="4" t="s">
        <v>3123</v>
      </c>
      <c r="B3067" s="3">
        <f>主线辅助!B3063</f>
        <v>181224336</v>
      </c>
      <c r="C3067" s="3">
        <v>8</v>
      </c>
      <c r="D3067" s="3">
        <v>124</v>
      </c>
      <c r="E3067" s="3">
        <v>3</v>
      </c>
      <c r="F3067" s="25">
        <f t="shared" si="141"/>
        <v>10607563</v>
      </c>
      <c r="G3067" s="25">
        <v>9645811</v>
      </c>
      <c r="H3067" s="26">
        <f>ROUND((F3067/4*5.5+F3067*2.7+F3067/4*10*1)*2,0)*C3067</f>
        <v>1115915624</v>
      </c>
      <c r="I3067" s="26">
        <f t="shared" si="142"/>
        <v>1014739320</v>
      </c>
      <c r="J3067" s="26"/>
      <c r="K3067" s="35">
        <f>MAX(G3067-MAX(G$5:G3066),0)</f>
        <v>0</v>
      </c>
      <c r="L3067" s="35">
        <f>MAX(G$5:G3067)</f>
        <v>9683815</v>
      </c>
      <c r="M3067" s="3">
        <v>0.9</v>
      </c>
      <c r="N3067" s="38">
        <f>INT(B3067*0.2)</f>
        <v>36244867</v>
      </c>
      <c r="O3067" s="38">
        <f t="shared" si="143"/>
        <v>4034922</v>
      </c>
      <c r="P3067">
        <f>INT(L3067*2.5)</f>
        <v>24209537</v>
      </c>
      <c r="Q3067">
        <f>INT(L3067/4)</f>
        <v>2420953</v>
      </c>
      <c r="W3067" s="4" t="s">
        <v>8418</v>
      </c>
      <c r="X3067">
        <v>3</v>
      </c>
      <c r="Y3067">
        <f>IF(MOD(X3067,9)=0,N3067,IF(MOD(X3067,6)=0,N3067,IF(MOD(X3067,3)=0,N3067)))</f>
        <v>36244867</v>
      </c>
      <c r="Z3067">
        <f>IF(MOD(X3067,9)=0,O3067,IF(MOD(X3067,6)=0,O3067,IF(MOD(X3067,3)=0,O3067)))</f>
        <v>4034922</v>
      </c>
    </row>
    <row r="3068" spans="1:26">
      <c r="A3068" s="4" t="s">
        <v>3124</v>
      </c>
      <c r="B3068" s="3">
        <f>主线辅助!B3064</f>
        <v>181300128</v>
      </c>
      <c r="C3068" s="3">
        <v>8</v>
      </c>
      <c r="D3068" s="3">
        <v>124</v>
      </c>
      <c r="E3068" s="3">
        <v>3</v>
      </c>
      <c r="F3068" s="25">
        <f t="shared" si="141"/>
        <v>10612000</v>
      </c>
      <c r="G3068" s="25">
        <v>9649845</v>
      </c>
      <c r="H3068" s="26">
        <f>ROUND((F3068/4*5.5+F3068*2.7+F3068/4*10*1)*2,0)*C3068</f>
        <v>1116382400</v>
      </c>
      <c r="I3068" s="26">
        <f t="shared" si="142"/>
        <v>1015163696</v>
      </c>
      <c r="J3068" s="26"/>
      <c r="K3068" s="35">
        <f>MAX(G3068-MAX(G$5:G3067),0)</f>
        <v>0</v>
      </c>
      <c r="L3068" s="35">
        <f>MAX(G$5:G3068)</f>
        <v>9683815</v>
      </c>
      <c r="M3068" s="3">
        <v>0.9</v>
      </c>
      <c r="N3068" s="38">
        <f>INT(B3068*0.2)</f>
        <v>36260025</v>
      </c>
      <c r="O3068" s="38">
        <f t="shared" si="143"/>
        <v>4034922</v>
      </c>
      <c r="P3068">
        <f>INT(L3068*2.5)</f>
        <v>24209537</v>
      </c>
      <c r="Q3068">
        <f>INT(L3068/4)</f>
        <v>2420953</v>
      </c>
      <c r="W3068" s="4" t="s">
        <v>8418</v>
      </c>
      <c r="X3068">
        <v>4</v>
      </c>
      <c r="Y3068" t="b">
        <f>IF(MOD(X3068,9)=0,N3068,IF(MOD(X3068,6)=0,N3068,IF(MOD(X3068,3)=0,N3068)))</f>
        <v>0</v>
      </c>
      <c r="Z3068" t="b">
        <f>IF(MOD(X3068,9)=0,O3068,IF(MOD(X3068,6)=0,O3068,IF(MOD(X3068,3)=0,O3068)))</f>
        <v>0</v>
      </c>
    </row>
    <row r="3069" spans="1:26">
      <c r="A3069" s="4" t="s">
        <v>3125</v>
      </c>
      <c r="B3069" s="3">
        <f>主线辅助!B3065</f>
        <v>181375931</v>
      </c>
      <c r="C3069" s="3">
        <v>8</v>
      </c>
      <c r="D3069" s="3">
        <v>124</v>
      </c>
      <c r="E3069" s="3">
        <v>3</v>
      </c>
      <c r="F3069" s="25">
        <f t="shared" si="141"/>
        <v>10616437</v>
      </c>
      <c r="G3069" s="25">
        <v>9653880</v>
      </c>
      <c r="H3069" s="26">
        <f>ROUND((F3069/4*5.5+F3069*2.7+F3069/4*10*1)*2,0)*C3069</f>
        <v>1116849176</v>
      </c>
      <c r="I3069" s="26">
        <f t="shared" si="142"/>
        <v>1015588176</v>
      </c>
      <c r="J3069" s="26"/>
      <c r="K3069" s="35">
        <f>MAX(G3069-MAX(G$5:G3068),0)</f>
        <v>0</v>
      </c>
      <c r="L3069" s="35">
        <f>MAX(G$5:G3069)</f>
        <v>9683815</v>
      </c>
      <c r="M3069" s="3">
        <v>0.9</v>
      </c>
      <c r="N3069" s="38">
        <f>INT(B3069*0.2)</f>
        <v>36275186</v>
      </c>
      <c r="O3069" s="38">
        <f t="shared" si="143"/>
        <v>4034922</v>
      </c>
      <c r="P3069">
        <f>INT(L3069*2.5)</f>
        <v>24209537</v>
      </c>
      <c r="Q3069">
        <f>INT(L3069/4)</f>
        <v>2420953</v>
      </c>
      <c r="W3069" s="4" t="s">
        <v>8418</v>
      </c>
      <c r="X3069">
        <v>5</v>
      </c>
      <c r="Y3069" t="b">
        <f>IF(MOD(X3069,9)=0,N3069,IF(MOD(X3069,6)=0,N3069,IF(MOD(X3069,3)=0,N3069)))</f>
        <v>0</v>
      </c>
      <c r="Z3069" t="b">
        <f>IF(MOD(X3069,9)=0,O3069,IF(MOD(X3069,6)=0,O3069,IF(MOD(X3069,3)=0,O3069)))</f>
        <v>0</v>
      </c>
    </row>
    <row r="3070" spans="1:26">
      <c r="A3070" s="4" t="s">
        <v>3126</v>
      </c>
      <c r="B3070" s="3">
        <f>主线辅助!B3066</f>
        <v>181545853</v>
      </c>
      <c r="C3070" s="3">
        <v>8</v>
      </c>
      <c r="D3070" s="3">
        <v>124</v>
      </c>
      <c r="E3070" s="3">
        <v>3</v>
      </c>
      <c r="F3070" s="25">
        <f t="shared" si="141"/>
        <v>10626383</v>
      </c>
      <c r="G3070" s="25">
        <v>9662924</v>
      </c>
      <c r="H3070" s="26">
        <f>ROUND((F3070/4*5.5+F3070*2.7+F3070/4*10*1)*2,0)*C3070</f>
        <v>1117895488</v>
      </c>
      <c r="I3070" s="26">
        <f t="shared" si="142"/>
        <v>1016539608</v>
      </c>
      <c r="J3070" s="26"/>
      <c r="K3070" s="35">
        <f>MAX(G3070-MAX(G$5:G3069),0)</f>
        <v>0</v>
      </c>
      <c r="L3070" s="35">
        <f>MAX(G$5:G3070)</f>
        <v>9683815</v>
      </c>
      <c r="M3070" s="3">
        <v>0.9</v>
      </c>
      <c r="N3070" s="38">
        <f>INT(B3070*0.2)</f>
        <v>36309170</v>
      </c>
      <c r="O3070" s="38">
        <f t="shared" si="143"/>
        <v>4034922</v>
      </c>
      <c r="P3070">
        <f>INT(L3070*2.5)</f>
        <v>24209537</v>
      </c>
      <c r="Q3070">
        <f>INT(L3070/4)</f>
        <v>2420953</v>
      </c>
      <c r="W3070" s="4" t="s">
        <v>8418</v>
      </c>
      <c r="X3070">
        <v>6</v>
      </c>
      <c r="Y3070">
        <f>IF(MOD(X3070,9)=0,N3070,IF(MOD(X3070,6)=0,N3070,IF(MOD(X3070,3)=0,N3070)))</f>
        <v>36309170</v>
      </c>
      <c r="Z3070">
        <f>IF(MOD(X3070,9)=0,O3070,IF(MOD(X3070,6)=0,O3070,IF(MOD(X3070,3)=0,O3070)))</f>
        <v>4034922</v>
      </c>
    </row>
    <row r="3071" spans="1:26">
      <c r="A3071" s="4" t="s">
        <v>3127</v>
      </c>
      <c r="B3071" s="3">
        <f>主线辅助!B3067</f>
        <v>181621719</v>
      </c>
      <c r="C3071" s="3">
        <v>8</v>
      </c>
      <c r="D3071" s="3">
        <v>124</v>
      </c>
      <c r="E3071" s="3">
        <v>3</v>
      </c>
      <c r="F3071" s="25">
        <f t="shared" si="141"/>
        <v>10630823</v>
      </c>
      <c r="G3071" s="25">
        <v>9666962</v>
      </c>
      <c r="H3071" s="26">
        <f>ROUND((F3071/4*5.5+F3071*2.7+F3071/4*10*1)*2,0)*C3071</f>
        <v>1118362576</v>
      </c>
      <c r="I3071" s="26">
        <f t="shared" si="142"/>
        <v>1016964400</v>
      </c>
      <c r="J3071" s="26"/>
      <c r="K3071" s="35">
        <f>MAX(G3071-MAX(G$5:G3070),0)</f>
        <v>0</v>
      </c>
      <c r="L3071" s="35">
        <f>MAX(G$5:G3071)</f>
        <v>9683815</v>
      </c>
      <c r="M3071" s="3">
        <v>0.9</v>
      </c>
      <c r="N3071" s="38">
        <f>INT(B3071*0.2)</f>
        <v>36324343</v>
      </c>
      <c r="O3071" s="38">
        <f t="shared" si="143"/>
        <v>4034922</v>
      </c>
      <c r="P3071">
        <f>INT(L3071*2.5)</f>
        <v>24209537</v>
      </c>
      <c r="Q3071">
        <f>INT(L3071/4)</f>
        <v>2420953</v>
      </c>
      <c r="W3071" s="4" t="s">
        <v>8418</v>
      </c>
      <c r="X3071">
        <v>7</v>
      </c>
      <c r="Y3071" t="b">
        <f>IF(MOD(X3071,9)=0,N3071,IF(MOD(X3071,6)=0,N3071,IF(MOD(X3071,3)=0,N3071)))</f>
        <v>0</v>
      </c>
      <c r="Z3071" t="b">
        <f>IF(MOD(X3071,9)=0,O3071,IF(MOD(X3071,6)=0,O3071,IF(MOD(X3071,3)=0,O3071)))</f>
        <v>0</v>
      </c>
    </row>
    <row r="3072" spans="1:26">
      <c r="A3072" s="4" t="s">
        <v>3128</v>
      </c>
      <c r="B3072" s="3">
        <f>主线辅助!B3068</f>
        <v>181697596</v>
      </c>
      <c r="C3072" s="3">
        <v>8</v>
      </c>
      <c r="D3072" s="3">
        <v>124</v>
      </c>
      <c r="E3072" s="3">
        <v>3</v>
      </c>
      <c r="F3072" s="25">
        <f t="shared" si="141"/>
        <v>10635265</v>
      </c>
      <c r="G3072" s="25">
        <v>9671001</v>
      </c>
      <c r="H3072" s="26">
        <f>ROUND((F3072/4*5.5+F3072*2.7+F3072/4*10*1)*2,0)*C3072</f>
        <v>1118829880</v>
      </c>
      <c r="I3072" s="26">
        <f t="shared" si="142"/>
        <v>1017389304</v>
      </c>
      <c r="J3072" s="26"/>
      <c r="K3072" s="35">
        <f>MAX(G3072-MAX(G$5:G3071),0)</f>
        <v>0</v>
      </c>
      <c r="L3072" s="35">
        <f>MAX(G$5:G3072)</f>
        <v>9683815</v>
      </c>
      <c r="M3072" s="3">
        <v>0.9</v>
      </c>
      <c r="N3072" s="38">
        <f>INT(B3072*0.2)</f>
        <v>36339519</v>
      </c>
      <c r="O3072" s="38">
        <f t="shared" si="143"/>
        <v>4034922</v>
      </c>
      <c r="P3072">
        <f>INT(L3072*2.5)</f>
        <v>24209537</v>
      </c>
      <c r="Q3072">
        <f>INT(L3072/4)</f>
        <v>2420953</v>
      </c>
      <c r="W3072" s="4" t="s">
        <v>8418</v>
      </c>
      <c r="X3072">
        <v>8</v>
      </c>
      <c r="Y3072" t="b">
        <f>IF(MOD(X3072,9)=0,N3072,IF(MOD(X3072,6)=0,N3072,IF(MOD(X3072,3)=0,N3072)))</f>
        <v>0</v>
      </c>
      <c r="Z3072" t="b">
        <f>IF(MOD(X3072,9)=0,O3072,IF(MOD(X3072,6)=0,O3072,IF(MOD(X3072,3)=0,O3072)))</f>
        <v>0</v>
      </c>
    </row>
    <row r="3073" spans="1:26">
      <c r="A3073" s="4" t="s">
        <v>3129</v>
      </c>
      <c r="B3073" s="3">
        <f>主线辅助!B3069</f>
        <v>181867749</v>
      </c>
      <c r="C3073" s="3">
        <v>8</v>
      </c>
      <c r="D3073" s="3">
        <v>124</v>
      </c>
      <c r="E3073" s="3">
        <v>3</v>
      </c>
      <c r="F3073" s="25">
        <f t="shared" si="141"/>
        <v>10645224</v>
      </c>
      <c r="G3073" s="25">
        <v>9680057</v>
      </c>
      <c r="H3073" s="26">
        <f>ROUND((F3073/4*5.5+F3073*2.7+F3073/4*10*1)*2,0)*C3073</f>
        <v>1119877568</v>
      </c>
      <c r="I3073" s="26">
        <f t="shared" si="142"/>
        <v>1018342000</v>
      </c>
      <c r="J3073" s="26"/>
      <c r="K3073" s="35">
        <f>MAX(G3073-MAX(G$5:G3072),0)</f>
        <v>0</v>
      </c>
      <c r="L3073" s="35">
        <f>MAX(G$5:G3073)</f>
        <v>9683815</v>
      </c>
      <c r="M3073" s="3">
        <v>0.9</v>
      </c>
      <c r="N3073" s="38">
        <f>INT(B3073*0.2)</f>
        <v>36373549</v>
      </c>
      <c r="O3073" s="38">
        <f t="shared" si="143"/>
        <v>4034922</v>
      </c>
      <c r="P3073">
        <f>INT(L3073*2.5)</f>
        <v>24209537</v>
      </c>
      <c r="Q3073">
        <f>INT(L3073/4)</f>
        <v>2420953</v>
      </c>
      <c r="W3073" s="4" t="s">
        <v>8418</v>
      </c>
      <c r="X3073">
        <v>9</v>
      </c>
      <c r="Y3073">
        <f>IF(MOD(X3073,9)=0,N3073,IF(MOD(X3073,6)=0,N3073,IF(MOD(X3073,3)=0,N3073)))</f>
        <v>36373549</v>
      </c>
      <c r="Z3073">
        <f>IF(MOD(X3073,9)=0,O3073,IF(MOD(X3073,6)=0,O3073,IF(MOD(X3073,3)=0,O3073)))</f>
        <v>4034922</v>
      </c>
    </row>
    <row r="3074" spans="1:26">
      <c r="A3074" s="4" t="s">
        <v>615</v>
      </c>
      <c r="B3074" s="3">
        <f>主线辅助!B3070</f>
        <v>181943689</v>
      </c>
      <c r="C3074" s="3">
        <v>8</v>
      </c>
      <c r="D3074" s="3">
        <v>124</v>
      </c>
      <c r="E3074" s="3">
        <v>3</v>
      </c>
      <c r="F3074" s="25">
        <f t="shared" si="141"/>
        <v>10649669</v>
      </c>
      <c r="G3074" s="25">
        <v>9684099</v>
      </c>
      <c r="H3074" s="26">
        <f>ROUND((F3074/4*5.5+F3074*2.7+F3074/4*10*1)*2,0)*C3074</f>
        <v>1120345176</v>
      </c>
      <c r="I3074" s="26">
        <f t="shared" si="142"/>
        <v>1018767216</v>
      </c>
      <c r="J3074" s="26"/>
      <c r="K3074" s="35">
        <f>MAX(G3074-MAX(G$5:G3073),0)</f>
        <v>284</v>
      </c>
      <c r="L3074" s="35">
        <f>MAX(G$5:G3074)</f>
        <v>9684099</v>
      </c>
      <c r="M3074" s="3">
        <v>0.9</v>
      </c>
      <c r="N3074" s="38">
        <f>INT(B3074*0.2)</f>
        <v>36388737</v>
      </c>
      <c r="O3074" s="38">
        <f t="shared" si="143"/>
        <v>4035040</v>
      </c>
      <c r="P3074">
        <f>INT(L3074*2.5)</f>
        <v>24210247</v>
      </c>
      <c r="Q3074">
        <f>INT(L3074/4)</f>
        <v>2421024</v>
      </c>
      <c r="W3074" s="4" t="s">
        <v>8418</v>
      </c>
      <c r="X3074">
        <v>10</v>
      </c>
      <c r="Y3074" t="b">
        <f>IF(MOD(X3074,9)=0,N3074,IF(MOD(X3074,6)=0,N3074,IF(MOD(X3074,3)=0,N3074)))</f>
        <v>0</v>
      </c>
      <c r="Z3074" t="b">
        <f>IF(MOD(X3074,9)=0,O3074,IF(MOD(X3074,6)=0,O3074,IF(MOD(X3074,3)=0,O3074)))</f>
        <v>0</v>
      </c>
    </row>
    <row r="3075" spans="1:26">
      <c r="A3075" s="4" t="s">
        <v>3130</v>
      </c>
      <c r="B3075" s="3">
        <f>主线辅助!B3071</f>
        <v>182454293</v>
      </c>
      <c r="C3075" s="3">
        <v>8</v>
      </c>
      <c r="D3075" s="3">
        <v>124</v>
      </c>
      <c r="E3075" s="3">
        <v>3</v>
      </c>
      <c r="F3075" s="25">
        <f t="shared" si="141"/>
        <v>10679556</v>
      </c>
      <c r="G3075" s="25">
        <v>9711276</v>
      </c>
      <c r="H3075" s="26">
        <f>ROUND((F3075/4*5.5+F3075*2.7+F3075/4*10*1)*2,0)*C3075</f>
        <v>1123489288</v>
      </c>
      <c r="I3075" s="26">
        <f t="shared" si="142"/>
        <v>1021626232</v>
      </c>
      <c r="J3075" s="26"/>
      <c r="K3075" s="35">
        <f>MAX(G3075-MAX(G$5:G3074),0)</f>
        <v>27177</v>
      </c>
      <c r="L3075" s="35">
        <f>MAX(G$5:G3075)</f>
        <v>9711276</v>
      </c>
      <c r="M3075" s="3">
        <v>0.9</v>
      </c>
      <c r="N3075" s="38">
        <f>INT(B3075*0.2)</f>
        <v>36490858</v>
      </c>
      <c r="O3075" s="38">
        <f t="shared" si="143"/>
        <v>4046365</v>
      </c>
      <c r="P3075">
        <f>INT(L3075*2.5)</f>
        <v>24278190</v>
      </c>
      <c r="Q3075">
        <f>INT(L3075/4)</f>
        <v>2427819</v>
      </c>
      <c r="W3075" s="4" t="s">
        <v>8419</v>
      </c>
      <c r="X3075">
        <v>1</v>
      </c>
      <c r="Y3075" t="b">
        <f>IF(MOD(X3075,9)=0,N3075,IF(MOD(X3075,6)=0,N3075,IF(MOD(X3075,3)=0,N3075)))</f>
        <v>0</v>
      </c>
      <c r="Z3075" t="b">
        <f>IF(MOD(X3075,9)=0,O3075,IF(MOD(X3075,6)=0,O3075,IF(MOD(X3075,3)=0,O3075)))</f>
        <v>0</v>
      </c>
    </row>
    <row r="3076" spans="1:26">
      <c r="A3076" s="4" t="s">
        <v>3131</v>
      </c>
      <c r="B3076" s="3">
        <f>主线辅助!B3072</f>
        <v>182530300</v>
      </c>
      <c r="C3076" s="3">
        <v>8</v>
      </c>
      <c r="D3076" s="3">
        <v>124</v>
      </c>
      <c r="E3076" s="3">
        <v>3</v>
      </c>
      <c r="F3076" s="25">
        <f t="shared" si="141"/>
        <v>10684005</v>
      </c>
      <c r="G3076" s="25">
        <v>9715322</v>
      </c>
      <c r="H3076" s="26">
        <f>ROUND((F3076/4*5.5+F3076*2.7+F3076/4*10*1)*2,0)*C3076</f>
        <v>1123957328</v>
      </c>
      <c r="I3076" s="26">
        <f t="shared" si="142"/>
        <v>1022051872</v>
      </c>
      <c r="J3076" s="26"/>
      <c r="K3076" s="35">
        <f>MAX(G3076-MAX(G$5:G3075),0)</f>
        <v>4046</v>
      </c>
      <c r="L3076" s="35">
        <f>MAX(G$5:G3076)</f>
        <v>9715322</v>
      </c>
      <c r="M3076" s="3">
        <v>0.9</v>
      </c>
      <c r="N3076" s="38">
        <f>INT(B3076*0.2)</f>
        <v>36506060</v>
      </c>
      <c r="O3076" s="38">
        <f t="shared" si="143"/>
        <v>4048050</v>
      </c>
      <c r="P3076">
        <f>INT(L3076*2.5)</f>
        <v>24288305</v>
      </c>
      <c r="Q3076">
        <f>INT(L3076/4)</f>
        <v>2428830</v>
      </c>
      <c r="W3076" s="4" t="s">
        <v>8419</v>
      </c>
      <c r="X3076">
        <v>2</v>
      </c>
      <c r="Y3076" t="b">
        <f>IF(MOD(X3076,9)=0,N3076,IF(MOD(X3076,6)=0,N3076,IF(MOD(X3076,3)=0,N3076)))</f>
        <v>0</v>
      </c>
      <c r="Z3076" t="b">
        <f>IF(MOD(X3076,9)=0,O3076,IF(MOD(X3076,6)=0,O3076,IF(MOD(X3076,3)=0,O3076)))</f>
        <v>0</v>
      </c>
    </row>
    <row r="3077" spans="1:26">
      <c r="A3077" s="4" t="s">
        <v>3132</v>
      </c>
      <c r="B3077" s="3">
        <f>主线辅助!B3073</f>
        <v>182700798</v>
      </c>
      <c r="C3077" s="3">
        <v>8</v>
      </c>
      <c r="D3077" s="3">
        <v>124</v>
      </c>
      <c r="E3077" s="3">
        <v>3</v>
      </c>
      <c r="F3077" s="25">
        <f t="shared" si="141"/>
        <v>10693985</v>
      </c>
      <c r="G3077" s="25">
        <v>9724397</v>
      </c>
      <c r="H3077" s="26">
        <f>ROUND((F3077/4*5.5+F3077*2.7+F3077/4*10*1)*2,0)*C3077</f>
        <v>1125007224</v>
      </c>
      <c r="I3077" s="26">
        <f t="shared" si="142"/>
        <v>1023006568</v>
      </c>
      <c r="J3077" s="26"/>
      <c r="K3077" s="35">
        <f>MAX(G3077-MAX(G$5:G3076),0)</f>
        <v>9075</v>
      </c>
      <c r="L3077" s="35">
        <f>MAX(G$5:G3077)</f>
        <v>9724397</v>
      </c>
      <c r="M3077" s="3">
        <v>0.9</v>
      </c>
      <c r="N3077" s="38">
        <f>INT(B3077*0.2)</f>
        <v>36540159</v>
      </c>
      <c r="O3077" s="38">
        <f t="shared" si="143"/>
        <v>4051831</v>
      </c>
      <c r="P3077">
        <f>INT(L3077*2.5)</f>
        <v>24310992</v>
      </c>
      <c r="Q3077">
        <f>INT(L3077/4)</f>
        <v>2431099</v>
      </c>
      <c r="W3077" s="4" t="s">
        <v>8419</v>
      </c>
      <c r="X3077">
        <v>3</v>
      </c>
      <c r="Y3077">
        <f>IF(MOD(X3077,9)=0,N3077,IF(MOD(X3077,6)=0,N3077,IF(MOD(X3077,3)=0,N3077)))</f>
        <v>36540159</v>
      </c>
      <c r="Z3077">
        <f>IF(MOD(X3077,9)=0,O3077,IF(MOD(X3077,6)=0,O3077,IF(MOD(X3077,3)=0,O3077)))</f>
        <v>4051831</v>
      </c>
    </row>
    <row r="3078" spans="1:26">
      <c r="A3078" s="4" t="s">
        <v>3133</v>
      </c>
      <c r="B3078" s="3">
        <f>主线辅助!B3074</f>
        <v>182776879</v>
      </c>
      <c r="C3078" s="3">
        <v>8</v>
      </c>
      <c r="D3078" s="3">
        <v>124</v>
      </c>
      <c r="E3078" s="3">
        <v>3</v>
      </c>
      <c r="F3078" s="25">
        <f t="shared" ref="F3078:F3141" si="144">INT(B3078/(5-1.9)/C3078/(D3078/2.7)*100/1.5)</f>
        <v>10698438</v>
      </c>
      <c r="G3078" s="25">
        <v>9728446</v>
      </c>
      <c r="H3078" s="26">
        <f>ROUND((F3078/4*5.5+F3078*2.7+F3078/4*10*1)*2,0)*C3078</f>
        <v>1125475680</v>
      </c>
      <c r="I3078" s="26">
        <f t="shared" ref="I3078:I3141" si="145">ROUND((G3078/4*5.5+G3078*2.7+G3078/4*10*1)*2,0)*C3078</f>
        <v>1023432520</v>
      </c>
      <c r="J3078" s="26"/>
      <c r="K3078" s="35">
        <f>MAX(G3078-MAX(G$5:G3077),0)</f>
        <v>4049</v>
      </c>
      <c r="L3078" s="35">
        <f>MAX(G$5:G3078)</f>
        <v>9728446</v>
      </c>
      <c r="M3078" s="3">
        <v>0.9</v>
      </c>
      <c r="N3078" s="38">
        <f>INT(B3078*0.2)</f>
        <v>36555375</v>
      </c>
      <c r="O3078" s="38">
        <f t="shared" ref="O3078:O3141" si="146">INT((P3078/15)+Q3078)</f>
        <v>4053518</v>
      </c>
      <c r="P3078">
        <f>INT(L3078*2.5)</f>
        <v>24321115</v>
      </c>
      <c r="Q3078">
        <f>INT(L3078/4)</f>
        <v>2432111</v>
      </c>
      <c r="W3078" s="4" t="s">
        <v>8419</v>
      </c>
      <c r="X3078">
        <v>4</v>
      </c>
      <c r="Y3078" t="b">
        <f>IF(MOD(X3078,9)=0,N3078,IF(MOD(X3078,6)=0,N3078,IF(MOD(X3078,3)=0,N3078)))</f>
        <v>0</v>
      </c>
      <c r="Z3078" t="b">
        <f>IF(MOD(X3078,9)=0,O3078,IF(MOD(X3078,6)=0,O3078,IF(MOD(X3078,3)=0,O3078)))</f>
        <v>0</v>
      </c>
    </row>
    <row r="3079" spans="1:26">
      <c r="A3079" s="4" t="s">
        <v>3134</v>
      </c>
      <c r="B3079" s="3">
        <f>主线辅助!B3075</f>
        <v>182852971</v>
      </c>
      <c r="C3079" s="3">
        <v>8</v>
      </c>
      <c r="D3079" s="3">
        <v>124</v>
      </c>
      <c r="E3079" s="3">
        <v>3</v>
      </c>
      <c r="F3079" s="25">
        <f t="shared" si="144"/>
        <v>10702892</v>
      </c>
      <c r="G3079" s="25">
        <v>9732496</v>
      </c>
      <c r="H3079" s="26">
        <f>ROUND((F3079/4*5.5+F3079*2.7+F3079/4*10*1)*2,0)*C3079</f>
        <v>1125944240</v>
      </c>
      <c r="I3079" s="26">
        <f t="shared" si="145"/>
        <v>1023858576</v>
      </c>
      <c r="J3079" s="26"/>
      <c r="K3079" s="35">
        <f>MAX(G3079-MAX(G$5:G3078),0)</f>
        <v>4050</v>
      </c>
      <c r="L3079" s="35">
        <f>MAX(G$5:G3079)</f>
        <v>9732496</v>
      </c>
      <c r="M3079" s="3">
        <v>0.9</v>
      </c>
      <c r="N3079" s="38">
        <f>INT(B3079*0.2)</f>
        <v>36570594</v>
      </c>
      <c r="O3079" s="38">
        <f t="shared" si="146"/>
        <v>4055206</v>
      </c>
      <c r="P3079">
        <f>INT(L3079*2.5)</f>
        <v>24331240</v>
      </c>
      <c r="Q3079">
        <f>INT(L3079/4)</f>
        <v>2433124</v>
      </c>
      <c r="W3079" s="4" t="s">
        <v>8419</v>
      </c>
      <c r="X3079">
        <v>5</v>
      </c>
      <c r="Y3079" t="b">
        <f>IF(MOD(X3079,9)=0,N3079,IF(MOD(X3079,6)=0,N3079,IF(MOD(X3079,3)=0,N3079)))</f>
        <v>0</v>
      </c>
      <c r="Z3079" t="b">
        <f>IF(MOD(X3079,9)=0,O3079,IF(MOD(X3079,6)=0,O3079,IF(MOD(X3079,3)=0,O3079)))</f>
        <v>0</v>
      </c>
    </row>
    <row r="3080" spans="1:26">
      <c r="A3080" s="4" t="s">
        <v>3135</v>
      </c>
      <c r="B3080" s="3">
        <f>主线辅助!B3076</f>
        <v>183023707</v>
      </c>
      <c r="C3080" s="3">
        <v>8</v>
      </c>
      <c r="D3080" s="3">
        <v>124</v>
      </c>
      <c r="E3080" s="3">
        <v>3</v>
      </c>
      <c r="F3080" s="25">
        <f t="shared" si="144"/>
        <v>10712886</v>
      </c>
      <c r="G3080" s="25">
        <v>9741584</v>
      </c>
      <c r="H3080" s="26">
        <f>ROUND((F3080/4*5.5+F3080*2.7+F3080/4*10*1)*2,0)*C3080</f>
        <v>1126995608</v>
      </c>
      <c r="I3080" s="26">
        <f t="shared" si="145"/>
        <v>1024814640</v>
      </c>
      <c r="J3080" s="26"/>
      <c r="K3080" s="35">
        <f>MAX(G3080-MAX(G$5:G3079),0)</f>
        <v>9088</v>
      </c>
      <c r="L3080" s="35">
        <f>MAX(G$5:G3080)</f>
        <v>9741584</v>
      </c>
      <c r="M3080" s="3">
        <v>0.9</v>
      </c>
      <c r="N3080" s="38">
        <f>INT(B3080*0.2)</f>
        <v>36604741</v>
      </c>
      <c r="O3080" s="38">
        <f t="shared" si="146"/>
        <v>4058993</v>
      </c>
      <c r="P3080">
        <f>INT(L3080*2.5)</f>
        <v>24353960</v>
      </c>
      <c r="Q3080">
        <f>INT(L3080/4)</f>
        <v>2435396</v>
      </c>
      <c r="W3080" s="4" t="s">
        <v>8419</v>
      </c>
      <c r="X3080">
        <v>6</v>
      </c>
      <c r="Y3080">
        <f>IF(MOD(X3080,9)=0,N3080,IF(MOD(X3080,6)=0,N3080,IF(MOD(X3080,3)=0,N3080)))</f>
        <v>36604741</v>
      </c>
      <c r="Z3080">
        <f>IF(MOD(X3080,9)=0,O3080,IF(MOD(X3080,6)=0,O3080,IF(MOD(X3080,3)=0,O3080)))</f>
        <v>4058993</v>
      </c>
    </row>
    <row r="3081" spans="1:26">
      <c r="A3081" s="4" t="s">
        <v>3136</v>
      </c>
      <c r="B3081" s="3">
        <f>主线辅助!B3077</f>
        <v>183099869</v>
      </c>
      <c r="C3081" s="3">
        <v>8</v>
      </c>
      <c r="D3081" s="3">
        <v>124</v>
      </c>
      <c r="E3081" s="3">
        <v>3</v>
      </c>
      <c r="F3081" s="25">
        <f t="shared" si="144"/>
        <v>10717344</v>
      </c>
      <c r="G3081" s="25">
        <v>9745638</v>
      </c>
      <c r="H3081" s="26">
        <f>ROUND((F3081/4*5.5+F3081*2.7+F3081/4*10*1)*2,0)*C3081</f>
        <v>1127464592</v>
      </c>
      <c r="I3081" s="26">
        <f t="shared" si="145"/>
        <v>1025241120</v>
      </c>
      <c r="J3081" s="26"/>
      <c r="K3081" s="35">
        <f>MAX(G3081-MAX(G$5:G3080),0)</f>
        <v>4054</v>
      </c>
      <c r="L3081" s="35">
        <f>MAX(G$5:G3081)</f>
        <v>9745638</v>
      </c>
      <c r="M3081" s="3">
        <v>0.9</v>
      </c>
      <c r="N3081" s="38">
        <f>INT(B3081*0.2)</f>
        <v>36619973</v>
      </c>
      <c r="O3081" s="38">
        <f t="shared" si="146"/>
        <v>4060682</v>
      </c>
      <c r="P3081">
        <f>INT(L3081*2.5)</f>
        <v>24364095</v>
      </c>
      <c r="Q3081">
        <f>INT(L3081/4)</f>
        <v>2436409</v>
      </c>
      <c r="W3081" s="4" t="s">
        <v>8419</v>
      </c>
      <c r="X3081">
        <v>7</v>
      </c>
      <c r="Y3081" t="b">
        <f>IF(MOD(X3081,9)=0,N3081,IF(MOD(X3081,6)=0,N3081,IF(MOD(X3081,3)=0,N3081)))</f>
        <v>0</v>
      </c>
      <c r="Z3081" t="b">
        <f>IF(MOD(X3081,9)=0,O3081,IF(MOD(X3081,6)=0,O3081,IF(MOD(X3081,3)=0,O3081)))</f>
        <v>0</v>
      </c>
    </row>
    <row r="3082" spans="1:26">
      <c r="A3082" s="4" t="s">
        <v>3137</v>
      </c>
      <c r="B3082" s="3">
        <f>主线辅助!B3078</f>
        <v>183176039</v>
      </c>
      <c r="C3082" s="3">
        <v>8</v>
      </c>
      <c r="D3082" s="3">
        <v>124</v>
      </c>
      <c r="E3082" s="3">
        <v>3</v>
      </c>
      <c r="F3082" s="25">
        <f t="shared" si="144"/>
        <v>10721802</v>
      </c>
      <c r="G3082" s="25">
        <v>9749692</v>
      </c>
      <c r="H3082" s="26">
        <f>ROUND((F3082/4*5.5+F3082*2.7+F3082/4*10*1)*2,0)*C3082</f>
        <v>1127933568</v>
      </c>
      <c r="I3082" s="26">
        <f t="shared" si="145"/>
        <v>1025667600</v>
      </c>
      <c r="J3082" s="26"/>
      <c r="K3082" s="35">
        <f>MAX(G3082-MAX(G$5:G3081),0)</f>
        <v>4054</v>
      </c>
      <c r="L3082" s="35">
        <f>MAX(G$5:G3082)</f>
        <v>9749692</v>
      </c>
      <c r="M3082" s="3">
        <v>0.9</v>
      </c>
      <c r="N3082" s="38">
        <f>INT(B3082*0.2)</f>
        <v>36635207</v>
      </c>
      <c r="O3082" s="38">
        <f t="shared" si="146"/>
        <v>4062371</v>
      </c>
      <c r="P3082">
        <f>INT(L3082*2.5)</f>
        <v>24374230</v>
      </c>
      <c r="Q3082">
        <f>INT(L3082/4)</f>
        <v>2437423</v>
      </c>
      <c r="W3082" s="4" t="s">
        <v>8419</v>
      </c>
      <c r="X3082">
        <v>8</v>
      </c>
      <c r="Y3082" t="b">
        <f>IF(MOD(X3082,9)=0,N3082,IF(MOD(X3082,6)=0,N3082,IF(MOD(X3082,3)=0,N3082)))</f>
        <v>0</v>
      </c>
      <c r="Z3082" t="b">
        <f>IF(MOD(X3082,9)=0,O3082,IF(MOD(X3082,6)=0,O3082,IF(MOD(X3082,3)=0,O3082)))</f>
        <v>0</v>
      </c>
    </row>
    <row r="3083" spans="1:26">
      <c r="A3083" s="4" t="s">
        <v>3138</v>
      </c>
      <c r="B3083" s="3">
        <f>主线辅助!B3079</f>
        <v>183347014</v>
      </c>
      <c r="C3083" s="3">
        <v>8</v>
      </c>
      <c r="D3083" s="3">
        <v>124</v>
      </c>
      <c r="E3083" s="3">
        <v>3</v>
      </c>
      <c r="F3083" s="25">
        <f t="shared" si="144"/>
        <v>10731810</v>
      </c>
      <c r="G3083" s="25">
        <v>9758792</v>
      </c>
      <c r="H3083" s="26">
        <f>ROUND((F3083/4*5.5+F3083*2.7+F3083/4*10*1)*2,0)*C3083</f>
        <v>1128986416</v>
      </c>
      <c r="I3083" s="26">
        <f t="shared" si="145"/>
        <v>1026624920</v>
      </c>
      <c r="J3083" s="26"/>
      <c r="K3083" s="35">
        <f>MAX(G3083-MAX(G$5:G3082),0)</f>
        <v>9100</v>
      </c>
      <c r="L3083" s="35">
        <f>MAX(G$5:G3083)</f>
        <v>9758792</v>
      </c>
      <c r="M3083" s="3">
        <v>0.9</v>
      </c>
      <c r="N3083" s="38">
        <f>INT(B3083*0.2)</f>
        <v>36669402</v>
      </c>
      <c r="O3083" s="38">
        <f t="shared" si="146"/>
        <v>4066163</v>
      </c>
      <c r="P3083">
        <f>INT(L3083*2.5)</f>
        <v>24396980</v>
      </c>
      <c r="Q3083">
        <f>INT(L3083/4)</f>
        <v>2439698</v>
      </c>
      <c r="W3083" s="4" t="s">
        <v>8419</v>
      </c>
      <c r="X3083">
        <v>9</v>
      </c>
      <c r="Y3083">
        <f>IF(MOD(X3083,9)=0,N3083,IF(MOD(X3083,6)=0,N3083,IF(MOD(X3083,3)=0,N3083)))</f>
        <v>36669402</v>
      </c>
      <c r="Z3083">
        <f>IF(MOD(X3083,9)=0,O3083,IF(MOD(X3083,6)=0,O3083,IF(MOD(X3083,3)=0,O3083)))</f>
        <v>4066163</v>
      </c>
    </row>
    <row r="3084" spans="1:26">
      <c r="A3084" s="4" t="s">
        <v>617</v>
      </c>
      <c r="B3084" s="3">
        <f>主线辅助!B3080</f>
        <v>183423257</v>
      </c>
      <c r="C3084" s="3">
        <v>8</v>
      </c>
      <c r="D3084" s="3">
        <v>124</v>
      </c>
      <c r="E3084" s="3">
        <v>3</v>
      </c>
      <c r="F3084" s="25">
        <f t="shared" si="144"/>
        <v>10736272</v>
      </c>
      <c r="G3084" s="25">
        <v>9762850</v>
      </c>
      <c r="H3084" s="26">
        <f>ROUND((F3084/4*5.5+F3084*2.7+F3084/4*10*1)*2,0)*C3084</f>
        <v>1129455816</v>
      </c>
      <c r="I3084" s="26">
        <f t="shared" si="145"/>
        <v>1027051824</v>
      </c>
      <c r="J3084" s="26"/>
      <c r="K3084" s="35">
        <f>MAX(G3084-MAX(G$5:G3083),0)</f>
        <v>4058</v>
      </c>
      <c r="L3084" s="35">
        <f>MAX(G$5:G3084)</f>
        <v>9762850</v>
      </c>
      <c r="M3084" s="3">
        <v>0.9</v>
      </c>
      <c r="N3084" s="38">
        <f>INT(B3084*0.2)</f>
        <v>36684651</v>
      </c>
      <c r="O3084" s="38">
        <f t="shared" si="146"/>
        <v>4067853</v>
      </c>
      <c r="P3084">
        <f>INT(L3084*2.5)</f>
        <v>24407125</v>
      </c>
      <c r="Q3084">
        <f>INT(L3084/4)</f>
        <v>2440712</v>
      </c>
      <c r="W3084" s="4" t="s">
        <v>8419</v>
      </c>
      <c r="X3084">
        <v>10</v>
      </c>
      <c r="Y3084" t="b">
        <f>IF(MOD(X3084,9)=0,N3084,IF(MOD(X3084,6)=0,N3084,IF(MOD(X3084,3)=0,N3084)))</f>
        <v>0</v>
      </c>
      <c r="Z3084" t="b">
        <f>IF(MOD(X3084,9)=0,O3084,IF(MOD(X3084,6)=0,O3084,IF(MOD(X3084,3)=0,O3084)))</f>
        <v>0</v>
      </c>
    </row>
    <row r="3085" spans="1:26">
      <c r="A3085" s="4" t="s">
        <v>3139</v>
      </c>
      <c r="B3085" s="3">
        <f>主线辅助!B3081</f>
        <v>183936196</v>
      </c>
      <c r="C3085" s="3">
        <v>8</v>
      </c>
      <c r="D3085" s="3">
        <v>124</v>
      </c>
      <c r="E3085" s="3">
        <v>3</v>
      </c>
      <c r="F3085" s="25">
        <f t="shared" si="144"/>
        <v>10766296</v>
      </c>
      <c r="G3085" s="25">
        <v>9790152</v>
      </c>
      <c r="H3085" s="26">
        <f>ROUND((F3085/4*5.5+F3085*2.7+F3085/4*10*1)*2,0)*C3085</f>
        <v>1132614336</v>
      </c>
      <c r="I3085" s="26">
        <f t="shared" si="145"/>
        <v>1029923992</v>
      </c>
      <c r="J3085" s="26"/>
      <c r="K3085" s="35">
        <f>MAX(G3085-MAX(G$5:G3084),0)</f>
        <v>27302</v>
      </c>
      <c r="L3085" s="35">
        <f>MAX(G$5:G3085)</f>
        <v>9790152</v>
      </c>
      <c r="M3085" s="3">
        <v>0.9</v>
      </c>
      <c r="N3085" s="38">
        <f>INT(B3085*0.2)</f>
        <v>36787239</v>
      </c>
      <c r="O3085" s="38">
        <f t="shared" si="146"/>
        <v>4079230</v>
      </c>
      <c r="P3085">
        <f>INT(L3085*2.5)</f>
        <v>24475380</v>
      </c>
      <c r="Q3085">
        <f>INT(L3085/4)</f>
        <v>2447538</v>
      </c>
      <c r="W3085" s="4" t="s">
        <v>8420</v>
      </c>
      <c r="X3085">
        <v>1</v>
      </c>
      <c r="Y3085" t="b">
        <f>IF(MOD(X3085,9)=0,N3085,IF(MOD(X3085,6)=0,N3085,IF(MOD(X3085,3)=0,N3085)))</f>
        <v>0</v>
      </c>
      <c r="Z3085" t="b">
        <f>IF(MOD(X3085,9)=0,O3085,IF(MOD(X3085,6)=0,O3085,IF(MOD(X3085,3)=0,O3085)))</f>
        <v>0</v>
      </c>
    </row>
    <row r="3086" spans="1:26">
      <c r="A3086" s="4" t="s">
        <v>3140</v>
      </c>
      <c r="B3086" s="3">
        <f>主线辅助!B3082</f>
        <v>184012510</v>
      </c>
      <c r="C3086" s="3">
        <v>8</v>
      </c>
      <c r="D3086" s="3">
        <v>124</v>
      </c>
      <c r="E3086" s="3">
        <v>3</v>
      </c>
      <c r="F3086" s="25">
        <f t="shared" si="144"/>
        <v>10770763</v>
      </c>
      <c r="G3086" s="25">
        <v>9794214</v>
      </c>
      <c r="H3086" s="26">
        <f>ROUND((F3086/4*5.5+F3086*2.7+F3086/4*10*1)*2,0)*C3086</f>
        <v>1133084264</v>
      </c>
      <c r="I3086" s="26">
        <f t="shared" si="145"/>
        <v>1030351312</v>
      </c>
      <c r="J3086" s="26"/>
      <c r="K3086" s="35">
        <f>MAX(G3086-MAX(G$5:G3085),0)</f>
        <v>4062</v>
      </c>
      <c r="L3086" s="35">
        <f>MAX(G$5:G3086)</f>
        <v>9794214</v>
      </c>
      <c r="M3086" s="3">
        <v>0.9</v>
      </c>
      <c r="N3086" s="38">
        <f>INT(B3086*0.2)</f>
        <v>36802502</v>
      </c>
      <c r="O3086" s="38">
        <f t="shared" si="146"/>
        <v>4080922</v>
      </c>
      <c r="P3086">
        <f>INT(L3086*2.5)</f>
        <v>24485535</v>
      </c>
      <c r="Q3086">
        <f>INT(L3086/4)</f>
        <v>2448553</v>
      </c>
      <c r="W3086" s="4" t="s">
        <v>8420</v>
      </c>
      <c r="X3086">
        <v>2</v>
      </c>
      <c r="Y3086" t="b">
        <f>IF(MOD(X3086,9)=0,N3086,IF(MOD(X3086,6)=0,N3086,IF(MOD(X3086,3)=0,N3086)))</f>
        <v>0</v>
      </c>
      <c r="Z3086" t="b">
        <f>IF(MOD(X3086,9)=0,O3086,IF(MOD(X3086,6)=0,O3086,IF(MOD(X3086,3)=0,O3086)))</f>
        <v>0</v>
      </c>
    </row>
    <row r="3087" spans="1:26">
      <c r="A3087" s="4" t="s">
        <v>3141</v>
      </c>
      <c r="B3087" s="3">
        <f>主线辅助!B3083</f>
        <v>184183834</v>
      </c>
      <c r="C3087" s="3">
        <v>8</v>
      </c>
      <c r="D3087" s="3">
        <v>124</v>
      </c>
      <c r="E3087" s="3">
        <v>3</v>
      </c>
      <c r="F3087" s="25">
        <f t="shared" si="144"/>
        <v>10780791</v>
      </c>
      <c r="G3087" s="25">
        <v>9803333</v>
      </c>
      <c r="H3087" s="26">
        <f>ROUND((F3087/4*5.5+F3087*2.7+F3087/4*10*1)*2,0)*C3087</f>
        <v>1134139216</v>
      </c>
      <c r="I3087" s="26">
        <f t="shared" si="145"/>
        <v>1031310632</v>
      </c>
      <c r="J3087" s="26"/>
      <c r="K3087" s="35">
        <f>MAX(G3087-MAX(G$5:G3086),0)</f>
        <v>9119</v>
      </c>
      <c r="L3087" s="35">
        <f>MAX(G$5:G3087)</f>
        <v>9803333</v>
      </c>
      <c r="M3087" s="3">
        <v>0.9</v>
      </c>
      <c r="N3087" s="38">
        <f>INT(B3087*0.2)</f>
        <v>36836766</v>
      </c>
      <c r="O3087" s="38">
        <f t="shared" si="146"/>
        <v>4084721</v>
      </c>
      <c r="P3087">
        <f>INT(L3087*2.5)</f>
        <v>24508332</v>
      </c>
      <c r="Q3087">
        <f>INT(L3087/4)</f>
        <v>2450833</v>
      </c>
      <c r="W3087" s="4" t="s">
        <v>8420</v>
      </c>
      <c r="X3087">
        <v>3</v>
      </c>
      <c r="Y3087">
        <f>IF(MOD(X3087,9)=0,N3087,IF(MOD(X3087,6)=0,N3087,IF(MOD(X3087,3)=0,N3087)))</f>
        <v>36836766</v>
      </c>
      <c r="Z3087">
        <f>IF(MOD(X3087,9)=0,O3087,IF(MOD(X3087,6)=0,O3087,IF(MOD(X3087,3)=0,O3087)))</f>
        <v>4084721</v>
      </c>
    </row>
    <row r="3088" spans="1:26">
      <c r="A3088" s="4" t="s">
        <v>3142</v>
      </c>
      <c r="B3088" s="3">
        <f>主线辅助!B3084</f>
        <v>184260219</v>
      </c>
      <c r="C3088" s="3">
        <v>8</v>
      </c>
      <c r="D3088" s="3">
        <v>124</v>
      </c>
      <c r="E3088" s="3">
        <v>3</v>
      </c>
      <c r="F3088" s="25">
        <f t="shared" si="144"/>
        <v>10785262</v>
      </c>
      <c r="G3088" s="25">
        <v>9807398</v>
      </c>
      <c r="H3088" s="26">
        <f>ROUND((F3088/4*5.5+F3088*2.7+F3088/4*10*1)*2,0)*C3088</f>
        <v>1134609560</v>
      </c>
      <c r="I3088" s="26">
        <f t="shared" si="145"/>
        <v>1031738272</v>
      </c>
      <c r="J3088" s="26"/>
      <c r="K3088" s="35">
        <f>MAX(G3088-MAX(G$5:G3087),0)</f>
        <v>4065</v>
      </c>
      <c r="L3088" s="35">
        <f>MAX(G$5:G3088)</f>
        <v>9807398</v>
      </c>
      <c r="M3088" s="3">
        <v>0.9</v>
      </c>
      <c r="N3088" s="38">
        <f>INT(B3088*0.2)</f>
        <v>36852043</v>
      </c>
      <c r="O3088" s="38">
        <f t="shared" si="146"/>
        <v>4086415</v>
      </c>
      <c r="P3088">
        <f>INT(L3088*2.5)</f>
        <v>24518495</v>
      </c>
      <c r="Q3088">
        <f>INT(L3088/4)</f>
        <v>2451849</v>
      </c>
      <c r="W3088" s="4" t="s">
        <v>8420</v>
      </c>
      <c r="X3088">
        <v>4</v>
      </c>
      <c r="Y3088" t="b">
        <f>IF(MOD(X3088,9)=0,N3088,IF(MOD(X3088,6)=0,N3088,IF(MOD(X3088,3)=0,N3088)))</f>
        <v>0</v>
      </c>
      <c r="Z3088" t="b">
        <f>IF(MOD(X3088,9)=0,O3088,IF(MOD(X3088,6)=0,O3088,IF(MOD(X3088,3)=0,O3088)))</f>
        <v>0</v>
      </c>
    </row>
    <row r="3089" spans="1:26">
      <c r="A3089" s="4" t="s">
        <v>3143</v>
      </c>
      <c r="B3089" s="3">
        <f>主线辅助!B3085</f>
        <v>184336607</v>
      </c>
      <c r="C3089" s="3">
        <v>8</v>
      </c>
      <c r="D3089" s="3">
        <v>124</v>
      </c>
      <c r="E3089" s="3">
        <v>3</v>
      </c>
      <c r="F3089" s="25">
        <f t="shared" si="144"/>
        <v>10789733</v>
      </c>
      <c r="G3089" s="25">
        <v>9811464</v>
      </c>
      <c r="H3089" s="26">
        <f>ROUND((F3089/4*5.5+F3089*2.7+F3089/4*10*1)*2,0)*C3089</f>
        <v>1135079912</v>
      </c>
      <c r="I3089" s="26">
        <f t="shared" si="145"/>
        <v>1032166016</v>
      </c>
      <c r="J3089" s="26"/>
      <c r="K3089" s="35">
        <f>MAX(G3089-MAX(G$5:G3088),0)</f>
        <v>4066</v>
      </c>
      <c r="L3089" s="35">
        <f>MAX(G$5:G3089)</f>
        <v>9811464</v>
      </c>
      <c r="M3089" s="3">
        <v>0.9</v>
      </c>
      <c r="N3089" s="38">
        <f>INT(B3089*0.2)</f>
        <v>36867321</v>
      </c>
      <c r="O3089" s="38">
        <f t="shared" si="146"/>
        <v>4088110</v>
      </c>
      <c r="P3089">
        <f>INT(L3089*2.5)</f>
        <v>24528660</v>
      </c>
      <c r="Q3089">
        <f>INT(L3089/4)</f>
        <v>2452866</v>
      </c>
      <c r="W3089" s="4" t="s">
        <v>8420</v>
      </c>
      <c r="X3089">
        <v>5</v>
      </c>
      <c r="Y3089" t="b">
        <f>IF(MOD(X3089,9)=0,N3089,IF(MOD(X3089,6)=0,N3089,IF(MOD(X3089,3)=0,N3089)))</f>
        <v>0</v>
      </c>
      <c r="Z3089" t="b">
        <f>IF(MOD(X3089,9)=0,O3089,IF(MOD(X3089,6)=0,O3089,IF(MOD(X3089,3)=0,O3089)))</f>
        <v>0</v>
      </c>
    </row>
    <row r="3090" spans="1:26">
      <c r="A3090" s="4" t="s">
        <v>3144</v>
      </c>
      <c r="B3090" s="3">
        <f>主线辅助!B3086</f>
        <v>184508167</v>
      </c>
      <c r="C3090" s="3">
        <v>8</v>
      </c>
      <c r="D3090" s="3">
        <v>124</v>
      </c>
      <c r="E3090" s="3">
        <v>3</v>
      </c>
      <c r="F3090" s="25">
        <f t="shared" si="144"/>
        <v>10799775</v>
      </c>
      <c r="G3090" s="25">
        <v>9820595</v>
      </c>
      <c r="H3090" s="26">
        <f>ROUND((F3090/4*5.5+F3090*2.7+F3090/4*10*1)*2,0)*C3090</f>
        <v>1136136328</v>
      </c>
      <c r="I3090" s="26">
        <f t="shared" si="145"/>
        <v>1033126592</v>
      </c>
      <c r="J3090" s="26"/>
      <c r="K3090" s="35">
        <f>MAX(G3090-MAX(G$5:G3089),0)</f>
        <v>9131</v>
      </c>
      <c r="L3090" s="35">
        <f>MAX(G$5:G3090)</f>
        <v>9820595</v>
      </c>
      <c r="M3090" s="3">
        <v>0.9</v>
      </c>
      <c r="N3090" s="38">
        <f>INT(B3090*0.2)</f>
        <v>36901633</v>
      </c>
      <c r="O3090" s="38">
        <f t="shared" si="146"/>
        <v>4091913</v>
      </c>
      <c r="P3090">
        <f>INT(L3090*2.5)</f>
        <v>24551487</v>
      </c>
      <c r="Q3090">
        <f>INT(L3090/4)</f>
        <v>2455148</v>
      </c>
      <c r="W3090" s="4" t="s">
        <v>8420</v>
      </c>
      <c r="X3090">
        <v>6</v>
      </c>
      <c r="Y3090">
        <f>IF(MOD(X3090,9)=0,N3090,IF(MOD(X3090,6)=0,N3090,IF(MOD(X3090,3)=0,N3090)))</f>
        <v>36901633</v>
      </c>
      <c r="Z3090">
        <f>IF(MOD(X3090,9)=0,O3090,IF(MOD(X3090,6)=0,O3090,IF(MOD(X3090,3)=0,O3090)))</f>
        <v>4091913</v>
      </c>
    </row>
    <row r="3091" spans="1:26">
      <c r="A3091" s="4" t="s">
        <v>3145</v>
      </c>
      <c r="B3091" s="3">
        <f>主线辅助!B3087</f>
        <v>184584629</v>
      </c>
      <c r="C3091" s="3">
        <v>8</v>
      </c>
      <c r="D3091" s="3">
        <v>124</v>
      </c>
      <c r="E3091" s="3">
        <v>3</v>
      </c>
      <c r="F3091" s="25">
        <f t="shared" si="144"/>
        <v>10804251</v>
      </c>
      <c r="G3091" s="25">
        <v>9824665</v>
      </c>
      <c r="H3091" s="26">
        <f>ROUND((F3091/4*5.5+F3091*2.7+F3091/4*10*1)*2,0)*C3091</f>
        <v>1136607208</v>
      </c>
      <c r="I3091" s="26">
        <f t="shared" si="145"/>
        <v>1033554760</v>
      </c>
      <c r="J3091" s="26"/>
      <c r="K3091" s="35">
        <f>MAX(G3091-MAX(G$5:G3090),0)</f>
        <v>4070</v>
      </c>
      <c r="L3091" s="35">
        <f>MAX(G$5:G3091)</f>
        <v>9824665</v>
      </c>
      <c r="M3091" s="3">
        <v>0.9</v>
      </c>
      <c r="N3091" s="38">
        <f>INT(B3091*0.2)</f>
        <v>36916925</v>
      </c>
      <c r="O3091" s="38">
        <f t="shared" si="146"/>
        <v>4093610</v>
      </c>
      <c r="P3091">
        <f>INT(L3091*2.5)</f>
        <v>24561662</v>
      </c>
      <c r="Q3091">
        <f>INT(L3091/4)</f>
        <v>2456166</v>
      </c>
      <c r="W3091" s="4" t="s">
        <v>8420</v>
      </c>
      <c r="X3091">
        <v>7</v>
      </c>
      <c r="Y3091" t="b">
        <f>IF(MOD(X3091,9)=0,N3091,IF(MOD(X3091,6)=0,N3091,IF(MOD(X3091,3)=0,N3091)))</f>
        <v>0</v>
      </c>
      <c r="Z3091" t="b">
        <f>IF(MOD(X3091,9)=0,O3091,IF(MOD(X3091,6)=0,O3091,IF(MOD(X3091,3)=0,O3091)))</f>
        <v>0</v>
      </c>
    </row>
    <row r="3092" spans="1:26">
      <c r="A3092" s="4" t="s">
        <v>3146</v>
      </c>
      <c r="B3092" s="3">
        <f>主线辅助!B3088</f>
        <v>184661099</v>
      </c>
      <c r="C3092" s="3">
        <v>8</v>
      </c>
      <c r="D3092" s="3">
        <v>124</v>
      </c>
      <c r="E3092" s="3">
        <v>3</v>
      </c>
      <c r="F3092" s="25">
        <f t="shared" si="144"/>
        <v>10808727</v>
      </c>
      <c r="G3092" s="25">
        <v>9828735</v>
      </c>
      <c r="H3092" s="26">
        <f>ROUND((F3092/4*5.5+F3092*2.7+F3092/4*10*1)*2,0)*C3092</f>
        <v>1137078080</v>
      </c>
      <c r="I3092" s="26">
        <f t="shared" si="145"/>
        <v>1033982920</v>
      </c>
      <c r="J3092" s="26"/>
      <c r="K3092" s="35">
        <f>MAX(G3092-MAX(G$5:G3091),0)</f>
        <v>4070</v>
      </c>
      <c r="L3092" s="35">
        <f>MAX(G$5:G3092)</f>
        <v>9828735</v>
      </c>
      <c r="M3092" s="3">
        <v>0.9</v>
      </c>
      <c r="N3092" s="38">
        <f>INT(B3092*0.2)</f>
        <v>36932219</v>
      </c>
      <c r="O3092" s="38">
        <f t="shared" si="146"/>
        <v>4095305</v>
      </c>
      <c r="P3092">
        <f>INT(L3092*2.5)</f>
        <v>24571837</v>
      </c>
      <c r="Q3092">
        <f>INT(L3092/4)</f>
        <v>2457183</v>
      </c>
      <c r="W3092" s="4" t="s">
        <v>8420</v>
      </c>
      <c r="X3092">
        <v>8</v>
      </c>
      <c r="Y3092" t="b">
        <f>IF(MOD(X3092,9)=0,N3092,IF(MOD(X3092,6)=0,N3092,IF(MOD(X3092,3)=0,N3092)))</f>
        <v>0</v>
      </c>
      <c r="Z3092" t="b">
        <f>IF(MOD(X3092,9)=0,O3092,IF(MOD(X3092,6)=0,O3092,IF(MOD(X3092,3)=0,O3092)))</f>
        <v>0</v>
      </c>
    </row>
    <row r="3093" spans="1:26">
      <c r="A3093" s="4" t="s">
        <v>3147</v>
      </c>
      <c r="B3093" s="3">
        <f>主线辅助!B3089</f>
        <v>184832893</v>
      </c>
      <c r="C3093" s="3">
        <v>8</v>
      </c>
      <c r="D3093" s="3">
        <v>124</v>
      </c>
      <c r="E3093" s="3">
        <v>3</v>
      </c>
      <c r="F3093" s="25">
        <f t="shared" si="144"/>
        <v>10818782</v>
      </c>
      <c r="G3093" s="25">
        <v>9837879</v>
      </c>
      <c r="H3093" s="26">
        <f>ROUND((F3093/4*5.5+F3093*2.7+F3093/4*10*1)*2,0)*C3093</f>
        <v>1138135864</v>
      </c>
      <c r="I3093" s="26">
        <f t="shared" si="145"/>
        <v>1034944872</v>
      </c>
      <c r="J3093" s="26"/>
      <c r="K3093" s="35">
        <f>MAX(G3093-MAX(G$5:G3092),0)</f>
        <v>9144</v>
      </c>
      <c r="L3093" s="35">
        <f>MAX(G$5:G3093)</f>
        <v>9837879</v>
      </c>
      <c r="M3093" s="3">
        <v>0.9</v>
      </c>
      <c r="N3093" s="38">
        <f>INT(B3093*0.2)</f>
        <v>36966578</v>
      </c>
      <c r="O3093" s="38">
        <f t="shared" si="146"/>
        <v>4099115</v>
      </c>
      <c r="P3093">
        <f>INT(L3093*2.5)</f>
        <v>24594697</v>
      </c>
      <c r="Q3093">
        <f>INT(L3093/4)</f>
        <v>2459469</v>
      </c>
      <c r="W3093" s="4" t="s">
        <v>8420</v>
      </c>
      <c r="X3093">
        <v>9</v>
      </c>
      <c r="Y3093">
        <f>IF(MOD(X3093,9)=0,N3093,IF(MOD(X3093,6)=0,N3093,IF(MOD(X3093,3)=0,N3093)))</f>
        <v>36966578</v>
      </c>
      <c r="Z3093">
        <f>IF(MOD(X3093,9)=0,O3093,IF(MOD(X3093,6)=0,O3093,IF(MOD(X3093,3)=0,O3093)))</f>
        <v>4099115</v>
      </c>
    </row>
    <row r="3094" spans="1:26">
      <c r="A3094" s="4" t="s">
        <v>619</v>
      </c>
      <c r="B3094" s="3">
        <f>主线辅助!B3090</f>
        <v>184909427</v>
      </c>
      <c r="C3094" s="3">
        <v>8</v>
      </c>
      <c r="D3094" s="3">
        <v>124</v>
      </c>
      <c r="E3094" s="3">
        <v>3</v>
      </c>
      <c r="F3094" s="25">
        <f t="shared" si="144"/>
        <v>10823262</v>
      </c>
      <c r="G3094" s="25">
        <v>9841953</v>
      </c>
      <c r="H3094" s="26">
        <f>ROUND((F3094/4*5.5+F3094*2.7+F3094/4*10*1)*2,0)*C3094</f>
        <v>1138607160</v>
      </c>
      <c r="I3094" s="26">
        <f t="shared" si="145"/>
        <v>1035373456</v>
      </c>
      <c r="J3094" s="26"/>
      <c r="K3094" s="35">
        <f>MAX(G3094-MAX(G$5:G3093),0)</f>
        <v>4074</v>
      </c>
      <c r="L3094" s="35">
        <f>MAX(G$5:G3094)</f>
        <v>9841953</v>
      </c>
      <c r="M3094" s="3">
        <v>0.9</v>
      </c>
      <c r="N3094" s="38">
        <f>INT(B3094*0.2)</f>
        <v>36981885</v>
      </c>
      <c r="O3094" s="38">
        <f t="shared" si="146"/>
        <v>4100813</v>
      </c>
      <c r="P3094">
        <f>INT(L3094*2.5)</f>
        <v>24604882</v>
      </c>
      <c r="Q3094">
        <f>INT(L3094/4)</f>
        <v>2460488</v>
      </c>
      <c r="W3094" s="4" t="s">
        <v>8420</v>
      </c>
      <c r="X3094">
        <v>10</v>
      </c>
      <c r="Y3094" t="b">
        <f>IF(MOD(X3094,9)=0,N3094,IF(MOD(X3094,6)=0,N3094,IF(MOD(X3094,3)=0,N3094)))</f>
        <v>0</v>
      </c>
      <c r="Z3094" t="b">
        <f>IF(MOD(X3094,9)=0,O3094,IF(MOD(X3094,6)=0,O3094,IF(MOD(X3094,3)=0,O3094)))</f>
        <v>0</v>
      </c>
    </row>
    <row r="3095" spans="1:26">
      <c r="A3095" s="4" t="s">
        <v>3148</v>
      </c>
      <c r="B3095" s="3">
        <f>主线辅助!B3091</f>
        <v>185424708</v>
      </c>
      <c r="C3095" s="3">
        <v>8</v>
      </c>
      <c r="D3095" s="3">
        <v>124</v>
      </c>
      <c r="E3095" s="3">
        <v>3</v>
      </c>
      <c r="F3095" s="25">
        <f t="shared" si="144"/>
        <v>10853423</v>
      </c>
      <c r="G3095" s="25">
        <v>9869379</v>
      </c>
      <c r="H3095" s="26">
        <f>ROUND((F3095/4*5.5+F3095*2.7+F3095/4*10*1)*2,0)*C3095</f>
        <v>1141780096</v>
      </c>
      <c r="I3095" s="26">
        <f t="shared" si="145"/>
        <v>1038258672</v>
      </c>
      <c r="J3095" s="26"/>
      <c r="K3095" s="35">
        <f>MAX(G3095-MAX(G$5:G3094),0)</f>
        <v>27426</v>
      </c>
      <c r="L3095" s="35">
        <f>MAX(G$5:G3095)</f>
        <v>9869379</v>
      </c>
      <c r="M3095" s="3">
        <v>0.9</v>
      </c>
      <c r="N3095" s="38">
        <f>INT(B3095*0.2)</f>
        <v>37084941</v>
      </c>
      <c r="O3095" s="38">
        <f t="shared" si="146"/>
        <v>4112240</v>
      </c>
      <c r="P3095">
        <f>INT(L3095*2.5)</f>
        <v>24673447</v>
      </c>
      <c r="Q3095">
        <f>INT(L3095/4)</f>
        <v>2467344</v>
      </c>
      <c r="W3095" s="4" t="s">
        <v>8421</v>
      </c>
      <c r="X3095">
        <v>1</v>
      </c>
      <c r="Y3095" t="b">
        <f>IF(MOD(X3095,9)=0,N3095,IF(MOD(X3095,6)=0,N3095,IF(MOD(X3095,3)=0,N3095)))</f>
        <v>0</v>
      </c>
      <c r="Z3095" t="b">
        <f>IF(MOD(X3095,9)=0,O3095,IF(MOD(X3095,6)=0,O3095,IF(MOD(X3095,3)=0,O3095)))</f>
        <v>0</v>
      </c>
    </row>
    <row r="3096" spans="1:26">
      <c r="A3096" s="4" t="s">
        <v>3149</v>
      </c>
      <c r="B3096" s="3">
        <f>主线辅助!B3092</f>
        <v>185501316</v>
      </c>
      <c r="C3096" s="3">
        <v>8</v>
      </c>
      <c r="D3096" s="3">
        <v>124</v>
      </c>
      <c r="E3096" s="3">
        <v>3</v>
      </c>
      <c r="F3096" s="25">
        <f t="shared" si="144"/>
        <v>10857907</v>
      </c>
      <c r="G3096" s="25">
        <v>9873457</v>
      </c>
      <c r="H3096" s="26">
        <f>ROUND((F3096/4*5.5+F3096*2.7+F3096/4*10*1)*2,0)*C3096</f>
        <v>1142251816</v>
      </c>
      <c r="I3096" s="26">
        <f t="shared" si="145"/>
        <v>1038687680</v>
      </c>
      <c r="J3096" s="26"/>
      <c r="K3096" s="35">
        <f>MAX(G3096-MAX(G$5:G3095),0)</f>
        <v>4078</v>
      </c>
      <c r="L3096" s="35">
        <f>MAX(G$5:G3096)</f>
        <v>9873457</v>
      </c>
      <c r="M3096" s="3">
        <v>0.9</v>
      </c>
      <c r="N3096" s="38">
        <f>INT(B3096*0.2)</f>
        <v>37100263</v>
      </c>
      <c r="O3096" s="38">
        <f t="shared" si="146"/>
        <v>4113940</v>
      </c>
      <c r="P3096">
        <f>INT(L3096*2.5)</f>
        <v>24683642</v>
      </c>
      <c r="Q3096">
        <f>INT(L3096/4)</f>
        <v>2468364</v>
      </c>
      <c r="W3096" s="4" t="s">
        <v>8421</v>
      </c>
      <c r="X3096">
        <v>2</v>
      </c>
      <c r="Y3096" t="b">
        <f>IF(MOD(X3096,9)=0,N3096,IF(MOD(X3096,6)=0,N3096,IF(MOD(X3096,3)=0,N3096)))</f>
        <v>0</v>
      </c>
      <c r="Z3096" t="b">
        <f>IF(MOD(X3096,9)=0,O3096,IF(MOD(X3096,6)=0,O3096,IF(MOD(X3096,3)=0,O3096)))</f>
        <v>0</v>
      </c>
    </row>
    <row r="3097" spans="1:26">
      <c r="A3097" s="4" t="s">
        <v>3150</v>
      </c>
      <c r="B3097" s="3">
        <f>主线辅助!B3093</f>
        <v>185673453</v>
      </c>
      <c r="C3097" s="3">
        <v>8</v>
      </c>
      <c r="D3097" s="3">
        <v>124</v>
      </c>
      <c r="E3097" s="3">
        <v>3</v>
      </c>
      <c r="F3097" s="25">
        <f t="shared" si="144"/>
        <v>10867983</v>
      </c>
      <c r="G3097" s="25">
        <v>9882619</v>
      </c>
      <c r="H3097" s="26">
        <f>ROUND((F3097/4*5.5+F3097*2.7+F3097/4*10*1)*2,0)*C3097</f>
        <v>1143311808</v>
      </c>
      <c r="I3097" s="26">
        <f t="shared" si="145"/>
        <v>1039651520</v>
      </c>
      <c r="J3097" s="26"/>
      <c r="K3097" s="35">
        <f>MAX(G3097-MAX(G$5:G3096),0)</f>
        <v>9162</v>
      </c>
      <c r="L3097" s="35">
        <f>MAX(G$5:G3097)</f>
        <v>9882619</v>
      </c>
      <c r="M3097" s="3">
        <v>0.9</v>
      </c>
      <c r="N3097" s="38">
        <f>INT(B3097*0.2)</f>
        <v>37134690</v>
      </c>
      <c r="O3097" s="38">
        <f t="shared" si="146"/>
        <v>4117757</v>
      </c>
      <c r="P3097">
        <f>INT(L3097*2.5)</f>
        <v>24706547</v>
      </c>
      <c r="Q3097">
        <f>INT(L3097/4)</f>
        <v>2470654</v>
      </c>
      <c r="W3097" s="4" t="s">
        <v>8421</v>
      </c>
      <c r="X3097">
        <v>3</v>
      </c>
      <c r="Y3097">
        <f>IF(MOD(X3097,9)=0,N3097,IF(MOD(X3097,6)=0,N3097,IF(MOD(X3097,3)=0,N3097)))</f>
        <v>37134690</v>
      </c>
      <c r="Z3097">
        <f>IF(MOD(X3097,9)=0,O3097,IF(MOD(X3097,6)=0,O3097,IF(MOD(X3097,3)=0,O3097)))</f>
        <v>4117757</v>
      </c>
    </row>
    <row r="3098" spans="1:26">
      <c r="A3098" s="4" t="s">
        <v>3151</v>
      </c>
      <c r="B3098" s="3">
        <f>主线辅助!B3094</f>
        <v>185750128</v>
      </c>
      <c r="C3098" s="3">
        <v>8</v>
      </c>
      <c r="D3098" s="3">
        <v>124</v>
      </c>
      <c r="E3098" s="3">
        <v>3</v>
      </c>
      <c r="F3098" s="25">
        <f t="shared" si="144"/>
        <v>10872471</v>
      </c>
      <c r="G3098" s="25">
        <v>9886700</v>
      </c>
      <c r="H3098" s="26">
        <f>ROUND((F3098/4*5.5+F3098*2.7+F3098/4*10*1)*2,0)*C3098</f>
        <v>1143783952</v>
      </c>
      <c r="I3098" s="26">
        <f t="shared" si="145"/>
        <v>1040080840</v>
      </c>
      <c r="J3098" s="26"/>
      <c r="K3098" s="35">
        <f>MAX(G3098-MAX(G$5:G3097),0)</f>
        <v>4081</v>
      </c>
      <c r="L3098" s="35">
        <f>MAX(G$5:G3098)</f>
        <v>9886700</v>
      </c>
      <c r="M3098" s="3">
        <v>0.9</v>
      </c>
      <c r="N3098" s="38">
        <f>INT(B3098*0.2)</f>
        <v>37150025</v>
      </c>
      <c r="O3098" s="38">
        <f t="shared" si="146"/>
        <v>4119458</v>
      </c>
      <c r="P3098">
        <f>INT(L3098*2.5)</f>
        <v>24716750</v>
      </c>
      <c r="Q3098">
        <f>INT(L3098/4)</f>
        <v>2471675</v>
      </c>
      <c r="W3098" s="4" t="s">
        <v>8421</v>
      </c>
      <c r="X3098">
        <v>4</v>
      </c>
      <c r="Y3098" t="b">
        <f>IF(MOD(X3098,9)=0,N3098,IF(MOD(X3098,6)=0,N3098,IF(MOD(X3098,3)=0,N3098)))</f>
        <v>0</v>
      </c>
      <c r="Z3098" t="b">
        <f>IF(MOD(X3098,9)=0,O3098,IF(MOD(X3098,6)=0,O3098,IF(MOD(X3098,3)=0,O3098)))</f>
        <v>0</v>
      </c>
    </row>
    <row r="3099" spans="1:26">
      <c r="A3099" s="4" t="s">
        <v>3152</v>
      </c>
      <c r="B3099" s="3">
        <f>主线辅助!B3095</f>
        <v>185826806</v>
      </c>
      <c r="C3099" s="3">
        <v>8</v>
      </c>
      <c r="D3099" s="3">
        <v>124</v>
      </c>
      <c r="E3099" s="3">
        <v>3</v>
      </c>
      <c r="F3099" s="25">
        <f t="shared" si="144"/>
        <v>10876959</v>
      </c>
      <c r="G3099" s="25">
        <v>9890781</v>
      </c>
      <c r="H3099" s="26">
        <f>ROUND((F3099/4*5.5+F3099*2.7+F3099/4*10*1)*2,0)*C3099</f>
        <v>1144256088</v>
      </c>
      <c r="I3099" s="26">
        <f t="shared" si="145"/>
        <v>1040510160</v>
      </c>
      <c r="J3099" s="26"/>
      <c r="K3099" s="35">
        <f>MAX(G3099-MAX(G$5:G3098),0)</f>
        <v>4081</v>
      </c>
      <c r="L3099" s="35">
        <f>MAX(G$5:G3099)</f>
        <v>9890781</v>
      </c>
      <c r="M3099" s="3">
        <v>0.9</v>
      </c>
      <c r="N3099" s="38">
        <f>INT(B3099*0.2)</f>
        <v>37165361</v>
      </c>
      <c r="O3099" s="38">
        <f t="shared" si="146"/>
        <v>4121158</v>
      </c>
      <c r="P3099">
        <f>INT(L3099*2.5)</f>
        <v>24726952</v>
      </c>
      <c r="Q3099">
        <f>INT(L3099/4)</f>
        <v>2472695</v>
      </c>
      <c r="W3099" s="4" t="s">
        <v>8421</v>
      </c>
      <c r="X3099">
        <v>5</v>
      </c>
      <c r="Y3099" t="b">
        <f>IF(MOD(X3099,9)=0,N3099,IF(MOD(X3099,6)=0,N3099,IF(MOD(X3099,3)=0,N3099)))</f>
        <v>0</v>
      </c>
      <c r="Z3099" t="b">
        <f>IF(MOD(X3099,9)=0,O3099,IF(MOD(X3099,6)=0,O3099,IF(MOD(X3099,3)=0,O3099)))</f>
        <v>0</v>
      </c>
    </row>
    <row r="3100" spans="1:26">
      <c r="A3100" s="4" t="s">
        <v>3153</v>
      </c>
      <c r="B3100" s="3">
        <f>主线辅助!B3096</f>
        <v>185999174</v>
      </c>
      <c r="C3100" s="3">
        <v>8</v>
      </c>
      <c r="D3100" s="3">
        <v>124</v>
      </c>
      <c r="E3100" s="3">
        <v>3</v>
      </c>
      <c r="F3100" s="25">
        <f t="shared" si="144"/>
        <v>10887048</v>
      </c>
      <c r="G3100" s="25">
        <v>9899955</v>
      </c>
      <c r="H3100" s="26">
        <f>ROUND((F3100/4*5.5+F3100*2.7+F3100/4*10*1)*2,0)*C3100</f>
        <v>1145317448</v>
      </c>
      <c r="I3100" s="26">
        <f t="shared" si="145"/>
        <v>1041475264</v>
      </c>
      <c r="J3100" s="26"/>
      <c r="K3100" s="35">
        <f>MAX(G3100-MAX(G$5:G3099),0)</f>
        <v>9174</v>
      </c>
      <c r="L3100" s="35">
        <f>MAX(G$5:G3100)</f>
        <v>9899955</v>
      </c>
      <c r="M3100" s="3">
        <v>0.9</v>
      </c>
      <c r="N3100" s="38">
        <f>INT(B3100*0.2)</f>
        <v>37199834</v>
      </c>
      <c r="O3100" s="38">
        <f t="shared" si="146"/>
        <v>4124980</v>
      </c>
      <c r="P3100">
        <f>INT(L3100*2.5)</f>
        <v>24749887</v>
      </c>
      <c r="Q3100">
        <f>INT(L3100/4)</f>
        <v>2474988</v>
      </c>
      <c r="W3100" s="4" t="s">
        <v>8421</v>
      </c>
      <c r="X3100">
        <v>6</v>
      </c>
      <c r="Y3100">
        <f>IF(MOD(X3100,9)=0,N3100,IF(MOD(X3100,6)=0,N3100,IF(MOD(X3100,3)=0,N3100)))</f>
        <v>37199834</v>
      </c>
      <c r="Z3100">
        <f>IF(MOD(X3100,9)=0,O3100,IF(MOD(X3100,6)=0,O3100,IF(MOD(X3100,3)=0,O3100)))</f>
        <v>4124980</v>
      </c>
    </row>
    <row r="3101" spans="1:26">
      <c r="A3101" s="4" t="s">
        <v>3154</v>
      </c>
      <c r="B3101" s="3">
        <f>主线辅助!B3097</f>
        <v>186075923</v>
      </c>
      <c r="C3101" s="3">
        <v>8</v>
      </c>
      <c r="D3101" s="3">
        <v>124</v>
      </c>
      <c r="E3101" s="3">
        <v>3</v>
      </c>
      <c r="F3101" s="25">
        <f t="shared" si="144"/>
        <v>10891540</v>
      </c>
      <c r="G3101" s="25">
        <v>9904041</v>
      </c>
      <c r="H3101" s="26">
        <f>ROUND((F3101/4*5.5+F3101*2.7+F3101/4*10*1)*2,0)*C3101</f>
        <v>1145790008</v>
      </c>
      <c r="I3101" s="26">
        <f t="shared" si="145"/>
        <v>1041905112</v>
      </c>
      <c r="J3101" s="26"/>
      <c r="K3101" s="35">
        <f>MAX(G3101-MAX(G$5:G3100),0)</f>
        <v>4086</v>
      </c>
      <c r="L3101" s="35">
        <f>MAX(G$5:G3101)</f>
        <v>9904041</v>
      </c>
      <c r="M3101" s="3">
        <v>0.9</v>
      </c>
      <c r="N3101" s="38">
        <f>INT(B3101*0.2)</f>
        <v>37215184</v>
      </c>
      <c r="O3101" s="38">
        <f t="shared" si="146"/>
        <v>4126683</v>
      </c>
      <c r="P3101">
        <f>INT(L3101*2.5)</f>
        <v>24760102</v>
      </c>
      <c r="Q3101">
        <f>INT(L3101/4)</f>
        <v>2476010</v>
      </c>
      <c r="W3101" s="4" t="s">
        <v>8421</v>
      </c>
      <c r="X3101">
        <v>7</v>
      </c>
      <c r="Y3101" t="b">
        <f>IF(MOD(X3101,9)=0,N3101,IF(MOD(X3101,6)=0,N3101,IF(MOD(X3101,3)=0,N3101)))</f>
        <v>0</v>
      </c>
      <c r="Z3101" t="b">
        <f>IF(MOD(X3101,9)=0,O3101,IF(MOD(X3101,6)=0,O3101,IF(MOD(X3101,3)=0,O3101)))</f>
        <v>0</v>
      </c>
    </row>
    <row r="3102" spans="1:26">
      <c r="A3102" s="4" t="s">
        <v>3155</v>
      </c>
      <c r="B3102" s="3">
        <f>主线辅助!B3098</f>
        <v>186152679</v>
      </c>
      <c r="C3102" s="3">
        <v>8</v>
      </c>
      <c r="D3102" s="3">
        <v>124</v>
      </c>
      <c r="E3102" s="3">
        <v>3</v>
      </c>
      <c r="F3102" s="25">
        <f t="shared" si="144"/>
        <v>10896033</v>
      </c>
      <c r="G3102" s="25">
        <v>9908126</v>
      </c>
      <c r="H3102" s="26">
        <f>ROUND((F3102/4*5.5+F3102*2.7+F3102/4*10*1)*2,0)*C3102</f>
        <v>1146262672</v>
      </c>
      <c r="I3102" s="26">
        <f t="shared" si="145"/>
        <v>1042334856</v>
      </c>
      <c r="J3102" s="26"/>
      <c r="K3102" s="35">
        <f>MAX(G3102-MAX(G$5:G3101),0)</f>
        <v>4085</v>
      </c>
      <c r="L3102" s="35">
        <f>MAX(G$5:G3102)</f>
        <v>9908126</v>
      </c>
      <c r="M3102" s="3">
        <v>0.9</v>
      </c>
      <c r="N3102" s="38">
        <f>INT(B3102*0.2)</f>
        <v>37230535</v>
      </c>
      <c r="O3102" s="38">
        <f t="shared" si="146"/>
        <v>4128385</v>
      </c>
      <c r="P3102">
        <f>INT(L3102*2.5)</f>
        <v>24770315</v>
      </c>
      <c r="Q3102">
        <f>INT(L3102/4)</f>
        <v>2477031</v>
      </c>
      <c r="W3102" s="4" t="s">
        <v>8421</v>
      </c>
      <c r="X3102">
        <v>8</v>
      </c>
      <c r="Y3102" t="b">
        <f>IF(MOD(X3102,9)=0,N3102,IF(MOD(X3102,6)=0,N3102,IF(MOD(X3102,3)=0,N3102)))</f>
        <v>0</v>
      </c>
      <c r="Z3102" t="b">
        <f>IF(MOD(X3102,9)=0,O3102,IF(MOD(X3102,6)=0,O3102,IF(MOD(X3102,3)=0,O3102)))</f>
        <v>0</v>
      </c>
    </row>
    <row r="3103" spans="1:26">
      <c r="A3103" s="4" t="s">
        <v>3156</v>
      </c>
      <c r="B3103" s="3">
        <f>主线辅助!B3099</f>
        <v>186325287</v>
      </c>
      <c r="C3103" s="3">
        <v>8</v>
      </c>
      <c r="D3103" s="3">
        <v>124</v>
      </c>
      <c r="E3103" s="3">
        <v>3</v>
      </c>
      <c r="F3103" s="25">
        <f t="shared" si="144"/>
        <v>10906136</v>
      </c>
      <c r="G3103" s="25">
        <v>9917313</v>
      </c>
      <c r="H3103" s="26">
        <f>ROUND((F3103/4*5.5+F3103*2.7+F3103/4*10*1)*2,0)*C3103</f>
        <v>1147325504</v>
      </c>
      <c r="I3103" s="26">
        <f t="shared" si="145"/>
        <v>1043301328</v>
      </c>
      <c r="J3103" s="26"/>
      <c r="K3103" s="35">
        <f>MAX(G3103-MAX(G$5:G3102),0)</f>
        <v>9187</v>
      </c>
      <c r="L3103" s="35">
        <f>MAX(G$5:G3103)</f>
        <v>9917313</v>
      </c>
      <c r="M3103" s="3">
        <v>0.9</v>
      </c>
      <c r="N3103" s="38">
        <f>INT(B3103*0.2)</f>
        <v>37265057</v>
      </c>
      <c r="O3103" s="38">
        <f t="shared" si="146"/>
        <v>4132213</v>
      </c>
      <c r="P3103">
        <f>INT(L3103*2.5)</f>
        <v>24793282</v>
      </c>
      <c r="Q3103">
        <f>INT(L3103/4)</f>
        <v>2479328</v>
      </c>
      <c r="W3103" s="4" t="s">
        <v>8421</v>
      </c>
      <c r="X3103">
        <v>9</v>
      </c>
      <c r="Y3103">
        <f>IF(MOD(X3103,9)=0,N3103,IF(MOD(X3103,6)=0,N3103,IF(MOD(X3103,3)=0,N3103)))</f>
        <v>37265057</v>
      </c>
      <c r="Z3103">
        <f>IF(MOD(X3103,9)=0,O3103,IF(MOD(X3103,6)=0,O3103,IF(MOD(X3103,3)=0,O3103)))</f>
        <v>4132213</v>
      </c>
    </row>
    <row r="3104" spans="1:26">
      <c r="A3104" s="4" t="s">
        <v>621</v>
      </c>
      <c r="B3104" s="3">
        <f>主线辅助!B3100</f>
        <v>186402117</v>
      </c>
      <c r="C3104" s="3">
        <v>8</v>
      </c>
      <c r="D3104" s="3">
        <v>124</v>
      </c>
      <c r="E3104" s="3">
        <v>3</v>
      </c>
      <c r="F3104" s="25">
        <f t="shared" si="144"/>
        <v>10910633</v>
      </c>
      <c r="G3104" s="25">
        <v>9921402</v>
      </c>
      <c r="H3104" s="26">
        <f>ROUND((F3104/4*5.5+F3104*2.7+F3104/4*10*1)*2,0)*C3104</f>
        <v>1147798592</v>
      </c>
      <c r="I3104" s="26">
        <f t="shared" si="145"/>
        <v>1043731488</v>
      </c>
      <c r="J3104" s="26"/>
      <c r="K3104" s="35">
        <f>MAX(G3104-MAX(G$5:G3103),0)</f>
        <v>4089</v>
      </c>
      <c r="L3104" s="35">
        <f>MAX(G$5:G3104)</f>
        <v>9921402</v>
      </c>
      <c r="M3104" s="3">
        <v>0.9</v>
      </c>
      <c r="N3104" s="38">
        <f>INT(B3104*0.2)</f>
        <v>37280423</v>
      </c>
      <c r="O3104" s="38">
        <f t="shared" si="146"/>
        <v>4133917</v>
      </c>
      <c r="P3104">
        <f>INT(L3104*2.5)</f>
        <v>24803505</v>
      </c>
      <c r="Q3104">
        <f>INT(L3104/4)</f>
        <v>2480350</v>
      </c>
      <c r="W3104" s="4" t="s">
        <v>8421</v>
      </c>
      <c r="X3104">
        <v>10</v>
      </c>
      <c r="Y3104" t="b">
        <f>IF(MOD(X3104,9)=0,N3104,IF(MOD(X3104,6)=0,N3104,IF(MOD(X3104,3)=0,N3104)))</f>
        <v>0</v>
      </c>
      <c r="Z3104" t="b">
        <f>IF(MOD(X3104,9)=0,O3104,IF(MOD(X3104,6)=0,O3104,IF(MOD(X3104,3)=0,O3104)))</f>
        <v>0</v>
      </c>
    </row>
    <row r="3105" spans="1:26">
      <c r="A3105" s="4" t="s">
        <v>3157</v>
      </c>
      <c r="B3105" s="3">
        <f>主线辅助!B3101</f>
        <v>186919712</v>
      </c>
      <c r="C3105" s="3">
        <v>8</v>
      </c>
      <c r="D3105" s="3">
        <v>124</v>
      </c>
      <c r="E3105" s="3">
        <v>3</v>
      </c>
      <c r="F3105" s="25">
        <f t="shared" si="144"/>
        <v>10940930</v>
      </c>
      <c r="G3105" s="25">
        <v>9948952</v>
      </c>
      <c r="H3105" s="26">
        <f>ROUND((F3105/4*5.5+F3105*2.7+F3105/4*10*1)*2,0)*C3105</f>
        <v>1150985840</v>
      </c>
      <c r="I3105" s="26">
        <f t="shared" si="145"/>
        <v>1046629752</v>
      </c>
      <c r="J3105" s="26"/>
      <c r="K3105" s="35">
        <f>MAX(G3105-MAX(G$5:G3104),0)</f>
        <v>27550</v>
      </c>
      <c r="L3105" s="35">
        <f>MAX(G$5:G3105)</f>
        <v>9948952</v>
      </c>
      <c r="M3105" s="3">
        <v>0.9</v>
      </c>
      <c r="N3105" s="38">
        <f>INT(B3105*0.2)</f>
        <v>37383942</v>
      </c>
      <c r="O3105" s="38">
        <f t="shared" si="146"/>
        <v>4145396</v>
      </c>
      <c r="P3105">
        <f>INT(L3105*2.5)</f>
        <v>24872380</v>
      </c>
      <c r="Q3105">
        <f>INT(L3105/4)</f>
        <v>2487238</v>
      </c>
      <c r="W3105" s="4" t="s">
        <v>8422</v>
      </c>
      <c r="X3105">
        <v>1</v>
      </c>
      <c r="Y3105" t="b">
        <f>IF(MOD(X3105,9)=0,N3105,IF(MOD(X3105,6)=0,N3105,IF(MOD(X3105,3)=0,N3105)))</f>
        <v>0</v>
      </c>
      <c r="Z3105" t="b">
        <f>IF(MOD(X3105,9)=0,O3105,IF(MOD(X3105,6)=0,O3105,IF(MOD(X3105,3)=0,O3105)))</f>
        <v>0</v>
      </c>
    </row>
    <row r="3106" spans="1:26">
      <c r="A3106" s="4" t="s">
        <v>3158</v>
      </c>
      <c r="B3106" s="3">
        <f>主线辅助!B3102</f>
        <v>186996609</v>
      </c>
      <c r="C3106" s="3">
        <v>8</v>
      </c>
      <c r="D3106" s="3">
        <v>124</v>
      </c>
      <c r="E3106" s="3">
        <v>3</v>
      </c>
      <c r="F3106" s="25">
        <f t="shared" si="144"/>
        <v>10945431</v>
      </c>
      <c r="G3106" s="25">
        <v>9953045</v>
      </c>
      <c r="H3106" s="26">
        <f>ROUND((F3106/4*5.5+F3106*2.7+F3106/4*10*1)*2,0)*C3106</f>
        <v>1151459344</v>
      </c>
      <c r="I3106" s="26">
        <f t="shared" si="145"/>
        <v>1047060336</v>
      </c>
      <c r="J3106" s="26"/>
      <c r="K3106" s="35">
        <f>MAX(G3106-MAX(G$5:G3105),0)</f>
        <v>4093</v>
      </c>
      <c r="L3106" s="35">
        <f>MAX(G$5:G3106)</f>
        <v>9953045</v>
      </c>
      <c r="M3106" s="3">
        <v>0.9</v>
      </c>
      <c r="N3106" s="38">
        <f>INT(B3106*0.2)</f>
        <v>37399321</v>
      </c>
      <c r="O3106" s="38">
        <f t="shared" si="146"/>
        <v>4147101</v>
      </c>
      <c r="P3106">
        <f>INT(L3106*2.5)</f>
        <v>24882612</v>
      </c>
      <c r="Q3106">
        <f>INT(L3106/4)</f>
        <v>2488261</v>
      </c>
      <c r="W3106" s="4" t="s">
        <v>8422</v>
      </c>
      <c r="X3106">
        <v>2</v>
      </c>
      <c r="Y3106" t="b">
        <f>IF(MOD(X3106,9)=0,N3106,IF(MOD(X3106,6)=0,N3106,IF(MOD(X3106,3)=0,N3106)))</f>
        <v>0</v>
      </c>
      <c r="Z3106" t="b">
        <f>IF(MOD(X3106,9)=0,O3106,IF(MOD(X3106,6)=0,O3106,IF(MOD(X3106,3)=0,O3106)))</f>
        <v>0</v>
      </c>
    </row>
    <row r="3107" spans="1:26">
      <c r="A3107" s="4" t="s">
        <v>3159</v>
      </c>
      <c r="B3107" s="3">
        <f>主线辅助!B3103</f>
        <v>187169568</v>
      </c>
      <c r="C3107" s="3">
        <v>8</v>
      </c>
      <c r="D3107" s="3">
        <v>124</v>
      </c>
      <c r="E3107" s="3">
        <v>3</v>
      </c>
      <c r="F3107" s="25">
        <f t="shared" si="144"/>
        <v>10955554</v>
      </c>
      <c r="G3107" s="25">
        <v>9962251</v>
      </c>
      <c r="H3107" s="26">
        <f>ROUND((F3107/4*5.5+F3107*2.7+F3107/4*10*1)*2,0)*C3107</f>
        <v>1152524280</v>
      </c>
      <c r="I3107" s="26">
        <f t="shared" si="145"/>
        <v>1048028808</v>
      </c>
      <c r="J3107" s="26"/>
      <c r="K3107" s="35">
        <f>MAX(G3107-MAX(G$5:G3106),0)</f>
        <v>9206</v>
      </c>
      <c r="L3107" s="35">
        <f>MAX(G$5:G3107)</f>
        <v>9962251</v>
      </c>
      <c r="M3107" s="3">
        <v>0.9</v>
      </c>
      <c r="N3107" s="38">
        <f>INT(B3107*0.2)</f>
        <v>37433913</v>
      </c>
      <c r="O3107" s="38">
        <f t="shared" si="146"/>
        <v>4150937</v>
      </c>
      <c r="P3107">
        <f>INT(L3107*2.5)</f>
        <v>24905627</v>
      </c>
      <c r="Q3107">
        <f>INT(L3107/4)</f>
        <v>2490562</v>
      </c>
      <c r="W3107" s="4" t="s">
        <v>8422</v>
      </c>
      <c r="X3107">
        <v>3</v>
      </c>
      <c r="Y3107">
        <f>IF(MOD(X3107,9)=0,N3107,IF(MOD(X3107,6)=0,N3107,IF(MOD(X3107,3)=0,N3107)))</f>
        <v>37433913</v>
      </c>
      <c r="Z3107">
        <f>IF(MOD(X3107,9)=0,O3107,IF(MOD(X3107,6)=0,O3107,IF(MOD(X3107,3)=0,O3107)))</f>
        <v>4150937</v>
      </c>
    </row>
    <row r="3108" spans="1:26">
      <c r="A3108" s="4" t="s">
        <v>3160</v>
      </c>
      <c r="B3108" s="3">
        <f>主线辅助!B3104</f>
        <v>187246536</v>
      </c>
      <c r="C3108" s="3">
        <v>8</v>
      </c>
      <c r="D3108" s="3">
        <v>124</v>
      </c>
      <c r="E3108" s="3">
        <v>3</v>
      </c>
      <c r="F3108" s="25">
        <f t="shared" si="144"/>
        <v>10960059</v>
      </c>
      <c r="G3108" s="25">
        <v>9966347</v>
      </c>
      <c r="H3108" s="26">
        <f>ROUND((F3108/4*5.5+F3108*2.7+F3108/4*10*1)*2,0)*C3108</f>
        <v>1152998208</v>
      </c>
      <c r="I3108" s="26">
        <f t="shared" si="145"/>
        <v>1048459704</v>
      </c>
      <c r="J3108" s="26"/>
      <c r="K3108" s="35">
        <f>MAX(G3108-MAX(G$5:G3107),0)</f>
        <v>4096</v>
      </c>
      <c r="L3108" s="35">
        <f>MAX(G$5:G3108)</f>
        <v>9966347</v>
      </c>
      <c r="M3108" s="3">
        <v>0.9</v>
      </c>
      <c r="N3108" s="38">
        <f>INT(B3108*0.2)</f>
        <v>37449307</v>
      </c>
      <c r="O3108" s="38">
        <f t="shared" si="146"/>
        <v>4152643</v>
      </c>
      <c r="P3108">
        <f>INT(L3108*2.5)</f>
        <v>24915867</v>
      </c>
      <c r="Q3108">
        <f>INT(L3108/4)</f>
        <v>2491586</v>
      </c>
      <c r="W3108" s="4" t="s">
        <v>8422</v>
      </c>
      <c r="X3108">
        <v>4</v>
      </c>
      <c r="Y3108" t="b">
        <f>IF(MOD(X3108,9)=0,N3108,IF(MOD(X3108,6)=0,N3108,IF(MOD(X3108,3)=0,N3108)))</f>
        <v>0</v>
      </c>
      <c r="Z3108" t="b">
        <f>IF(MOD(X3108,9)=0,O3108,IF(MOD(X3108,6)=0,O3108,IF(MOD(X3108,3)=0,O3108)))</f>
        <v>0</v>
      </c>
    </row>
    <row r="3109" spans="1:26">
      <c r="A3109" s="4" t="s">
        <v>3161</v>
      </c>
      <c r="B3109" s="3">
        <f>主线辅助!B3105</f>
        <v>187323515</v>
      </c>
      <c r="C3109" s="3">
        <v>8</v>
      </c>
      <c r="D3109" s="3">
        <v>124</v>
      </c>
      <c r="E3109" s="3">
        <v>3</v>
      </c>
      <c r="F3109" s="25">
        <f t="shared" si="144"/>
        <v>10964565</v>
      </c>
      <c r="G3109" s="25">
        <v>9970445</v>
      </c>
      <c r="H3109" s="26">
        <f>ROUND((F3109/4*5.5+F3109*2.7+F3109/4*10*1)*2,0)*C3109</f>
        <v>1153472240</v>
      </c>
      <c r="I3109" s="26">
        <f t="shared" si="145"/>
        <v>1048890816</v>
      </c>
      <c r="J3109" s="26"/>
      <c r="K3109" s="35">
        <f>MAX(G3109-MAX(G$5:G3108),0)</f>
        <v>4098</v>
      </c>
      <c r="L3109" s="35">
        <f>MAX(G$5:G3109)</f>
        <v>9970445</v>
      </c>
      <c r="M3109" s="3">
        <v>0.9</v>
      </c>
      <c r="N3109" s="38">
        <f>INT(B3109*0.2)</f>
        <v>37464703</v>
      </c>
      <c r="O3109" s="38">
        <f t="shared" si="146"/>
        <v>4154351</v>
      </c>
      <c r="P3109">
        <f>INT(L3109*2.5)</f>
        <v>24926112</v>
      </c>
      <c r="Q3109">
        <f>INT(L3109/4)</f>
        <v>2492611</v>
      </c>
      <c r="W3109" s="4" t="s">
        <v>8422</v>
      </c>
      <c r="X3109">
        <v>5</v>
      </c>
      <c r="Y3109" t="b">
        <f>IF(MOD(X3109,9)=0,N3109,IF(MOD(X3109,6)=0,N3109,IF(MOD(X3109,3)=0,N3109)))</f>
        <v>0</v>
      </c>
      <c r="Z3109" t="b">
        <f>IF(MOD(X3109,9)=0,O3109,IF(MOD(X3109,6)=0,O3109,IF(MOD(X3109,3)=0,O3109)))</f>
        <v>0</v>
      </c>
    </row>
    <row r="3110" spans="1:26">
      <c r="A3110" s="4" t="s">
        <v>3162</v>
      </c>
      <c r="B3110" s="3">
        <f>主线辅助!B3106</f>
        <v>187496713</v>
      </c>
      <c r="C3110" s="3">
        <v>8</v>
      </c>
      <c r="D3110" s="3">
        <v>124</v>
      </c>
      <c r="E3110" s="3">
        <v>3</v>
      </c>
      <c r="F3110" s="25">
        <f t="shared" si="144"/>
        <v>10974703</v>
      </c>
      <c r="G3110" s="25">
        <v>9979663</v>
      </c>
      <c r="H3110" s="26">
        <f>ROUND((F3110/4*5.5+F3110*2.7+F3110/4*10*1)*2,0)*C3110</f>
        <v>1154538752</v>
      </c>
      <c r="I3110" s="26">
        <f t="shared" si="145"/>
        <v>1049860544</v>
      </c>
      <c r="J3110" s="26"/>
      <c r="K3110" s="35">
        <f>MAX(G3110-MAX(G$5:G3109),0)</f>
        <v>9218</v>
      </c>
      <c r="L3110" s="35">
        <f>MAX(G$5:G3110)</f>
        <v>9979663</v>
      </c>
      <c r="M3110" s="3">
        <v>0.9</v>
      </c>
      <c r="N3110" s="38">
        <f>INT(B3110*0.2)</f>
        <v>37499342</v>
      </c>
      <c r="O3110" s="38">
        <f t="shared" si="146"/>
        <v>4158192</v>
      </c>
      <c r="P3110">
        <f>INT(L3110*2.5)</f>
        <v>24949157</v>
      </c>
      <c r="Q3110">
        <f>INT(L3110/4)</f>
        <v>2494915</v>
      </c>
      <c r="W3110" s="4" t="s">
        <v>8422</v>
      </c>
      <c r="X3110">
        <v>6</v>
      </c>
      <c r="Y3110">
        <f>IF(MOD(X3110,9)=0,N3110,IF(MOD(X3110,6)=0,N3110,IF(MOD(X3110,3)=0,N3110)))</f>
        <v>37499342</v>
      </c>
      <c r="Z3110">
        <f>IF(MOD(X3110,9)=0,O3110,IF(MOD(X3110,6)=0,O3110,IF(MOD(X3110,3)=0,O3110)))</f>
        <v>4158192</v>
      </c>
    </row>
    <row r="3111" spans="1:26">
      <c r="A3111" s="4" t="s">
        <v>3163</v>
      </c>
      <c r="B3111" s="3">
        <f>主线辅助!B3107</f>
        <v>187573766</v>
      </c>
      <c r="C3111" s="3">
        <v>8</v>
      </c>
      <c r="D3111" s="3">
        <v>124</v>
      </c>
      <c r="E3111" s="3">
        <v>3</v>
      </c>
      <c r="F3111" s="25">
        <f t="shared" si="144"/>
        <v>10979213</v>
      </c>
      <c r="G3111" s="25">
        <v>9983764</v>
      </c>
      <c r="H3111" s="26">
        <f>ROUND((F3111/4*5.5+F3111*2.7+F3111/4*10*1)*2,0)*C3111</f>
        <v>1155013208</v>
      </c>
      <c r="I3111" s="26">
        <f t="shared" si="145"/>
        <v>1050291976</v>
      </c>
      <c r="J3111" s="26"/>
      <c r="K3111" s="35">
        <f>MAX(G3111-MAX(G$5:G3110),0)</f>
        <v>4101</v>
      </c>
      <c r="L3111" s="35">
        <f>MAX(G$5:G3111)</f>
        <v>9983764</v>
      </c>
      <c r="M3111" s="3">
        <v>0.9</v>
      </c>
      <c r="N3111" s="38">
        <f>INT(B3111*0.2)</f>
        <v>37514753</v>
      </c>
      <c r="O3111" s="38">
        <f t="shared" si="146"/>
        <v>4159901</v>
      </c>
      <c r="P3111">
        <f>INT(L3111*2.5)</f>
        <v>24959410</v>
      </c>
      <c r="Q3111">
        <f>INT(L3111/4)</f>
        <v>2495941</v>
      </c>
      <c r="W3111" s="4" t="s">
        <v>8422</v>
      </c>
      <c r="X3111">
        <v>7</v>
      </c>
      <c r="Y3111" t="b">
        <f>IF(MOD(X3111,9)=0,N3111,IF(MOD(X3111,6)=0,N3111,IF(MOD(X3111,3)=0,N3111)))</f>
        <v>0</v>
      </c>
      <c r="Z3111" t="b">
        <f>IF(MOD(X3111,9)=0,O3111,IF(MOD(X3111,6)=0,O3111,IF(MOD(X3111,3)=0,O3111)))</f>
        <v>0</v>
      </c>
    </row>
    <row r="3112" spans="1:26">
      <c r="A3112" s="4" t="s">
        <v>3164</v>
      </c>
      <c r="B3112" s="3">
        <f>主线辅助!B3108</f>
        <v>187650824</v>
      </c>
      <c r="C3112" s="3">
        <v>8</v>
      </c>
      <c r="D3112" s="3">
        <v>124</v>
      </c>
      <c r="E3112" s="3">
        <v>3</v>
      </c>
      <c r="F3112" s="25">
        <f t="shared" si="144"/>
        <v>10983724</v>
      </c>
      <c r="G3112" s="25">
        <v>9987866</v>
      </c>
      <c r="H3112" s="26">
        <f>ROUND((F3112/4*5.5+F3112*2.7+F3112/4*10*1)*2,0)*C3112</f>
        <v>1155487768</v>
      </c>
      <c r="I3112" s="26">
        <f t="shared" si="145"/>
        <v>1050723504</v>
      </c>
      <c r="J3112" s="26"/>
      <c r="K3112" s="35">
        <f>MAX(G3112-MAX(G$5:G3111),0)</f>
        <v>4102</v>
      </c>
      <c r="L3112" s="35">
        <f>MAX(G$5:G3112)</f>
        <v>9987866</v>
      </c>
      <c r="M3112" s="3">
        <v>0.9</v>
      </c>
      <c r="N3112" s="38">
        <f>INT(B3112*0.2)</f>
        <v>37530164</v>
      </c>
      <c r="O3112" s="38">
        <f t="shared" si="146"/>
        <v>4161610</v>
      </c>
      <c r="P3112">
        <f>INT(L3112*2.5)</f>
        <v>24969665</v>
      </c>
      <c r="Q3112">
        <f>INT(L3112/4)</f>
        <v>2496966</v>
      </c>
      <c r="W3112" s="4" t="s">
        <v>8422</v>
      </c>
      <c r="X3112">
        <v>8</v>
      </c>
      <c r="Y3112" t="b">
        <f>IF(MOD(X3112,9)=0,N3112,IF(MOD(X3112,6)=0,N3112,IF(MOD(X3112,3)=0,N3112)))</f>
        <v>0</v>
      </c>
      <c r="Z3112" t="b">
        <f>IF(MOD(X3112,9)=0,O3112,IF(MOD(X3112,6)=0,O3112,IF(MOD(X3112,3)=0,O3112)))</f>
        <v>0</v>
      </c>
    </row>
    <row r="3113" spans="1:26">
      <c r="A3113" s="4" t="s">
        <v>3165</v>
      </c>
      <c r="B3113" s="3">
        <f>主线辅助!B3109</f>
        <v>187824253</v>
      </c>
      <c r="C3113" s="3">
        <v>8</v>
      </c>
      <c r="D3113" s="3">
        <v>124</v>
      </c>
      <c r="E3113" s="3">
        <v>3</v>
      </c>
      <c r="F3113" s="25">
        <f t="shared" si="144"/>
        <v>10993875</v>
      </c>
      <c r="G3113" s="25">
        <v>9997097</v>
      </c>
      <c r="H3113" s="26">
        <f>ROUND((F3113/4*5.5+F3113*2.7+F3113/4*10*1)*2,0)*C3113</f>
        <v>1156555648</v>
      </c>
      <c r="I3113" s="26">
        <f t="shared" si="145"/>
        <v>1051694608</v>
      </c>
      <c r="J3113" s="26"/>
      <c r="K3113" s="35">
        <f>MAX(G3113-MAX(G$5:G3112),0)</f>
        <v>9231</v>
      </c>
      <c r="L3113" s="35">
        <f>MAX(G$5:G3113)</f>
        <v>9997097</v>
      </c>
      <c r="M3113" s="3">
        <v>0.9</v>
      </c>
      <c r="N3113" s="38">
        <f>INT(B3113*0.2)</f>
        <v>37564850</v>
      </c>
      <c r="O3113" s="38">
        <f t="shared" si="146"/>
        <v>4165456</v>
      </c>
      <c r="P3113">
        <f>INT(L3113*2.5)</f>
        <v>24992742</v>
      </c>
      <c r="Q3113">
        <f>INT(L3113/4)</f>
        <v>2499274</v>
      </c>
      <c r="W3113" s="4" t="s">
        <v>8422</v>
      </c>
      <c r="X3113">
        <v>9</v>
      </c>
      <c r="Y3113">
        <f>IF(MOD(X3113,9)=0,N3113,IF(MOD(X3113,6)=0,N3113,IF(MOD(X3113,3)=0,N3113)))</f>
        <v>37564850</v>
      </c>
      <c r="Z3113">
        <f>IF(MOD(X3113,9)=0,O3113,IF(MOD(X3113,6)=0,O3113,IF(MOD(X3113,3)=0,O3113)))</f>
        <v>4165456</v>
      </c>
    </row>
    <row r="3114" spans="1:26">
      <c r="A3114" s="4" t="s">
        <v>623</v>
      </c>
      <c r="B3114" s="3">
        <f>主线辅助!B3110</f>
        <v>187901374</v>
      </c>
      <c r="C3114" s="3">
        <v>8</v>
      </c>
      <c r="D3114" s="3">
        <v>124</v>
      </c>
      <c r="E3114" s="3">
        <v>3</v>
      </c>
      <c r="F3114" s="25">
        <f t="shared" si="144"/>
        <v>10998389</v>
      </c>
      <c r="G3114" s="25">
        <v>10001202</v>
      </c>
      <c r="H3114" s="26">
        <f>ROUND((F3114/4*5.5+F3114*2.7+F3114/4*10*1)*2,0)*C3114</f>
        <v>1157030520</v>
      </c>
      <c r="I3114" s="26">
        <f t="shared" si="145"/>
        <v>1052126448</v>
      </c>
      <c r="J3114" s="26"/>
      <c r="K3114" s="35">
        <f>MAX(G3114-MAX(G$5:G3113),0)</f>
        <v>4105</v>
      </c>
      <c r="L3114" s="35">
        <f>MAX(G$5:G3114)</f>
        <v>10001202</v>
      </c>
      <c r="M3114" s="3">
        <v>0.9</v>
      </c>
      <c r="N3114" s="38">
        <f>INT(B3114*0.2)</f>
        <v>37580274</v>
      </c>
      <c r="O3114" s="38">
        <f t="shared" si="146"/>
        <v>4167167</v>
      </c>
      <c r="P3114">
        <f>INT(L3114*2.5)</f>
        <v>25003005</v>
      </c>
      <c r="Q3114">
        <f>INT(L3114/4)</f>
        <v>2500300</v>
      </c>
      <c r="W3114" s="4" t="s">
        <v>8422</v>
      </c>
      <c r="X3114">
        <v>10</v>
      </c>
      <c r="Y3114" t="b">
        <f>IF(MOD(X3114,9)=0,N3114,IF(MOD(X3114,6)=0,N3114,IF(MOD(X3114,3)=0,N3114)))</f>
        <v>0</v>
      </c>
      <c r="Z3114" t="b">
        <f>IF(MOD(X3114,9)=0,O3114,IF(MOD(X3114,6)=0,O3114,IF(MOD(X3114,3)=0,O3114)))</f>
        <v>0</v>
      </c>
    </row>
    <row r="3115" spans="1:26">
      <c r="A3115" s="4" t="s">
        <v>3166</v>
      </c>
      <c r="B3115" s="3">
        <f>主线辅助!B3111</f>
        <v>188421308</v>
      </c>
      <c r="C3115" s="3">
        <v>8</v>
      </c>
      <c r="D3115" s="3">
        <v>124</v>
      </c>
      <c r="E3115" s="3">
        <v>3</v>
      </c>
      <c r="F3115" s="25">
        <f t="shared" si="144"/>
        <v>11028822</v>
      </c>
      <c r="G3115" s="25">
        <v>10028876</v>
      </c>
      <c r="H3115" s="26">
        <f>ROUND((F3115/4*5.5+F3115*2.7+F3115/4*10*1)*2,0)*C3115</f>
        <v>1160232072</v>
      </c>
      <c r="I3115" s="26">
        <f t="shared" si="145"/>
        <v>1055037752</v>
      </c>
      <c r="J3115" s="26"/>
      <c r="K3115" s="35">
        <f>MAX(G3115-MAX(G$5:G3114),0)</f>
        <v>27674</v>
      </c>
      <c r="L3115" s="35">
        <f>MAX(G$5:G3115)</f>
        <v>10028876</v>
      </c>
      <c r="M3115" s="3">
        <v>0.9</v>
      </c>
      <c r="N3115" s="38">
        <f>INT(B3115*0.2)</f>
        <v>37684261</v>
      </c>
      <c r="O3115" s="38">
        <f t="shared" si="146"/>
        <v>4178698</v>
      </c>
      <c r="P3115">
        <f>INT(L3115*2.5)</f>
        <v>25072190</v>
      </c>
      <c r="Q3115">
        <f>INT(L3115/4)</f>
        <v>2507219</v>
      </c>
      <c r="W3115" s="4" t="s">
        <v>8423</v>
      </c>
      <c r="X3115">
        <v>1</v>
      </c>
      <c r="Y3115" t="b">
        <f>IF(MOD(X3115,9)=0,N3115,IF(MOD(X3115,6)=0,N3115,IF(MOD(X3115,3)=0,N3115)))</f>
        <v>0</v>
      </c>
      <c r="Z3115" t="b">
        <f>IF(MOD(X3115,9)=0,O3115,IF(MOD(X3115,6)=0,O3115,IF(MOD(X3115,3)=0,O3115)))</f>
        <v>0</v>
      </c>
    </row>
    <row r="3116" spans="1:26">
      <c r="A3116" s="4" t="s">
        <v>3167</v>
      </c>
      <c r="B3116" s="3">
        <f>主线辅助!B3112</f>
        <v>188498503</v>
      </c>
      <c r="C3116" s="3">
        <v>8</v>
      </c>
      <c r="D3116" s="3">
        <v>124</v>
      </c>
      <c r="E3116" s="3">
        <v>3</v>
      </c>
      <c r="F3116" s="25">
        <f t="shared" si="144"/>
        <v>11033341</v>
      </c>
      <c r="G3116" s="25">
        <v>10032984</v>
      </c>
      <c r="H3116" s="26">
        <f>ROUND((F3116/4*5.5+F3116*2.7+F3116/4*10*1)*2,0)*C3116</f>
        <v>1160707472</v>
      </c>
      <c r="I3116" s="26">
        <f t="shared" si="145"/>
        <v>1055469920</v>
      </c>
      <c r="J3116" s="26"/>
      <c r="K3116" s="35">
        <f>MAX(G3116-MAX(G$5:G3115),0)</f>
        <v>4108</v>
      </c>
      <c r="L3116" s="35">
        <f>MAX(G$5:G3116)</f>
        <v>10032984</v>
      </c>
      <c r="M3116" s="3">
        <v>0.9</v>
      </c>
      <c r="N3116" s="38">
        <f>INT(B3116*0.2)</f>
        <v>37699700</v>
      </c>
      <c r="O3116" s="38">
        <f t="shared" si="146"/>
        <v>4180410</v>
      </c>
      <c r="P3116">
        <f>INT(L3116*2.5)</f>
        <v>25082460</v>
      </c>
      <c r="Q3116">
        <f>INT(L3116/4)</f>
        <v>2508246</v>
      </c>
      <c r="W3116" s="4" t="s">
        <v>8423</v>
      </c>
      <c r="X3116">
        <v>2</v>
      </c>
      <c r="Y3116" t="b">
        <f>IF(MOD(X3116,9)=0,N3116,IF(MOD(X3116,6)=0,N3116,IF(MOD(X3116,3)=0,N3116)))</f>
        <v>0</v>
      </c>
      <c r="Z3116" t="b">
        <f>IF(MOD(X3116,9)=0,O3116,IF(MOD(X3116,6)=0,O3116,IF(MOD(X3116,3)=0,O3116)))</f>
        <v>0</v>
      </c>
    </row>
    <row r="3117" spans="1:26">
      <c r="A3117" s="4" t="s">
        <v>3168</v>
      </c>
      <c r="B3117" s="3">
        <f>主线辅助!B3113</f>
        <v>188672280</v>
      </c>
      <c r="C3117" s="3">
        <v>8</v>
      </c>
      <c r="D3117" s="3">
        <v>124</v>
      </c>
      <c r="E3117" s="3">
        <v>3</v>
      </c>
      <c r="F3117" s="25">
        <f t="shared" si="144"/>
        <v>11043512</v>
      </c>
      <c r="G3117" s="25">
        <v>10042234</v>
      </c>
      <c r="H3117" s="26">
        <f>ROUND((F3117/4*5.5+F3117*2.7+F3117/4*10*1)*2,0)*C3117</f>
        <v>1161777464</v>
      </c>
      <c r="I3117" s="26">
        <f t="shared" si="145"/>
        <v>1056443016</v>
      </c>
      <c r="J3117" s="26"/>
      <c r="K3117" s="35">
        <f>MAX(G3117-MAX(G$5:G3116),0)</f>
        <v>9250</v>
      </c>
      <c r="L3117" s="35">
        <f>MAX(G$5:G3117)</f>
        <v>10042234</v>
      </c>
      <c r="M3117" s="3">
        <v>0.9</v>
      </c>
      <c r="N3117" s="38">
        <f>INT(B3117*0.2)</f>
        <v>37734456</v>
      </c>
      <c r="O3117" s="38">
        <f t="shared" si="146"/>
        <v>4184263</v>
      </c>
      <c r="P3117">
        <f>INT(L3117*2.5)</f>
        <v>25105585</v>
      </c>
      <c r="Q3117">
        <f>INT(L3117/4)</f>
        <v>2510558</v>
      </c>
      <c r="W3117" s="4" t="s">
        <v>8423</v>
      </c>
      <c r="X3117">
        <v>3</v>
      </c>
      <c r="Y3117">
        <f>IF(MOD(X3117,9)=0,N3117,IF(MOD(X3117,6)=0,N3117,IF(MOD(X3117,3)=0,N3117)))</f>
        <v>37734456</v>
      </c>
      <c r="Z3117">
        <f>IF(MOD(X3117,9)=0,O3117,IF(MOD(X3117,6)=0,O3117,IF(MOD(X3117,3)=0,O3117)))</f>
        <v>4184263</v>
      </c>
    </row>
    <row r="3118" spans="1:26">
      <c r="A3118" s="4" t="s">
        <v>3169</v>
      </c>
      <c r="B3118" s="3">
        <f>主线辅助!B3114</f>
        <v>188749539</v>
      </c>
      <c r="C3118" s="3">
        <v>8</v>
      </c>
      <c r="D3118" s="3">
        <v>124</v>
      </c>
      <c r="E3118" s="3">
        <v>3</v>
      </c>
      <c r="F3118" s="25">
        <f t="shared" si="144"/>
        <v>11048034</v>
      </c>
      <c r="G3118" s="25">
        <v>10046346</v>
      </c>
      <c r="H3118" s="26">
        <f>ROUND((F3118/4*5.5+F3118*2.7+F3118/4*10*1)*2,0)*C3118</f>
        <v>1162253176</v>
      </c>
      <c r="I3118" s="26">
        <f t="shared" si="145"/>
        <v>1056875600</v>
      </c>
      <c r="J3118" s="26"/>
      <c r="K3118" s="35">
        <f>MAX(G3118-MAX(G$5:G3117),0)</f>
        <v>4112</v>
      </c>
      <c r="L3118" s="35">
        <f>MAX(G$5:G3118)</f>
        <v>10046346</v>
      </c>
      <c r="M3118" s="3">
        <v>0.9</v>
      </c>
      <c r="N3118" s="38">
        <f>INT(B3118*0.2)</f>
        <v>37749907</v>
      </c>
      <c r="O3118" s="38">
        <f t="shared" si="146"/>
        <v>4185977</v>
      </c>
      <c r="P3118">
        <f>INT(L3118*2.5)</f>
        <v>25115865</v>
      </c>
      <c r="Q3118">
        <f>INT(L3118/4)</f>
        <v>2511586</v>
      </c>
      <c r="W3118" s="4" t="s">
        <v>8423</v>
      </c>
      <c r="X3118">
        <v>4</v>
      </c>
      <c r="Y3118" t="b">
        <f>IF(MOD(X3118,9)=0,N3118,IF(MOD(X3118,6)=0,N3118,IF(MOD(X3118,3)=0,N3118)))</f>
        <v>0</v>
      </c>
      <c r="Z3118" t="b">
        <f>IF(MOD(X3118,9)=0,O3118,IF(MOD(X3118,6)=0,O3118,IF(MOD(X3118,3)=0,O3118)))</f>
        <v>0</v>
      </c>
    </row>
    <row r="3119" spans="1:26">
      <c r="A3119" s="4" t="s">
        <v>3170</v>
      </c>
      <c r="B3119" s="3">
        <f>主线辅助!B3115</f>
        <v>188826809</v>
      </c>
      <c r="C3119" s="3">
        <v>8</v>
      </c>
      <c r="D3119" s="3">
        <v>124</v>
      </c>
      <c r="E3119" s="3">
        <v>3</v>
      </c>
      <c r="F3119" s="25">
        <f t="shared" si="144"/>
        <v>11052557</v>
      </c>
      <c r="G3119" s="25">
        <v>10050459</v>
      </c>
      <c r="H3119" s="26">
        <f>ROUND((F3119/4*5.5+F3119*2.7+F3119/4*10*1)*2,0)*C3119</f>
        <v>1162729000</v>
      </c>
      <c r="I3119" s="26">
        <f t="shared" si="145"/>
        <v>1057308288</v>
      </c>
      <c r="J3119" s="26"/>
      <c r="K3119" s="35">
        <f>MAX(G3119-MAX(G$5:G3118),0)</f>
        <v>4113</v>
      </c>
      <c r="L3119" s="35">
        <f>MAX(G$5:G3119)</f>
        <v>10050459</v>
      </c>
      <c r="M3119" s="3">
        <v>0.9</v>
      </c>
      <c r="N3119" s="38">
        <f>INT(B3119*0.2)</f>
        <v>37765361</v>
      </c>
      <c r="O3119" s="38">
        <f t="shared" si="146"/>
        <v>4187690</v>
      </c>
      <c r="P3119">
        <f>INT(L3119*2.5)</f>
        <v>25126147</v>
      </c>
      <c r="Q3119">
        <f>INT(L3119/4)</f>
        <v>2512614</v>
      </c>
      <c r="W3119" s="4" t="s">
        <v>8423</v>
      </c>
      <c r="X3119">
        <v>5</v>
      </c>
      <c r="Y3119" t="b">
        <f>IF(MOD(X3119,9)=0,N3119,IF(MOD(X3119,6)=0,N3119,IF(MOD(X3119,3)=0,N3119)))</f>
        <v>0</v>
      </c>
      <c r="Z3119" t="b">
        <f>IF(MOD(X3119,9)=0,O3119,IF(MOD(X3119,6)=0,O3119,IF(MOD(X3119,3)=0,O3119)))</f>
        <v>0</v>
      </c>
    </row>
    <row r="3120" spans="1:26">
      <c r="A3120" s="4" t="s">
        <v>3171</v>
      </c>
      <c r="B3120" s="3">
        <f>主线辅助!B3116</f>
        <v>189000817</v>
      </c>
      <c r="C3120" s="3">
        <v>8</v>
      </c>
      <c r="D3120" s="3">
        <v>124</v>
      </c>
      <c r="E3120" s="3">
        <v>3</v>
      </c>
      <c r="F3120" s="25">
        <f t="shared" si="144"/>
        <v>11062742</v>
      </c>
      <c r="G3120" s="25">
        <v>10059720</v>
      </c>
      <c r="H3120" s="26">
        <f>ROUND((F3120/4*5.5+F3120*2.7+F3120/4*10*1)*2,0)*C3120</f>
        <v>1163800456</v>
      </c>
      <c r="I3120" s="26">
        <f t="shared" si="145"/>
        <v>1058282544</v>
      </c>
      <c r="J3120" s="26"/>
      <c r="K3120" s="35">
        <f>MAX(G3120-MAX(G$5:G3119),0)</f>
        <v>9261</v>
      </c>
      <c r="L3120" s="35">
        <f>MAX(G$5:G3120)</f>
        <v>10059720</v>
      </c>
      <c r="M3120" s="3">
        <v>0.9</v>
      </c>
      <c r="N3120" s="38">
        <f>INT(B3120*0.2)</f>
        <v>37800163</v>
      </c>
      <c r="O3120" s="38">
        <f t="shared" si="146"/>
        <v>4191550</v>
      </c>
      <c r="P3120">
        <f>INT(L3120*2.5)</f>
        <v>25149300</v>
      </c>
      <c r="Q3120">
        <f>INT(L3120/4)</f>
        <v>2514930</v>
      </c>
      <c r="W3120" s="4" t="s">
        <v>8423</v>
      </c>
      <c r="X3120">
        <v>6</v>
      </c>
      <c r="Y3120">
        <f>IF(MOD(X3120,9)=0,N3120,IF(MOD(X3120,6)=0,N3120,IF(MOD(X3120,3)=0,N3120)))</f>
        <v>37800163</v>
      </c>
      <c r="Z3120">
        <f>IF(MOD(X3120,9)=0,O3120,IF(MOD(X3120,6)=0,O3120,IF(MOD(X3120,3)=0,O3120)))</f>
        <v>4191550</v>
      </c>
    </row>
    <row r="3121" spans="1:26">
      <c r="A3121" s="4" t="s">
        <v>3172</v>
      </c>
      <c r="B3121" s="3">
        <f>主线辅助!B3117</f>
        <v>189078154</v>
      </c>
      <c r="C3121" s="3">
        <v>8</v>
      </c>
      <c r="D3121" s="3">
        <v>124</v>
      </c>
      <c r="E3121" s="3">
        <v>3</v>
      </c>
      <c r="F3121" s="25">
        <f t="shared" si="144"/>
        <v>11067269</v>
      </c>
      <c r="G3121" s="25">
        <v>10063837</v>
      </c>
      <c r="H3121" s="26">
        <f>ROUND((F3121/4*5.5+F3121*2.7+F3121/4*10*1)*2,0)*C3121</f>
        <v>1164276696</v>
      </c>
      <c r="I3121" s="26">
        <f t="shared" si="145"/>
        <v>1058715656</v>
      </c>
      <c r="J3121" s="26"/>
      <c r="K3121" s="35">
        <f>MAX(G3121-MAX(G$5:G3120),0)</f>
        <v>4117</v>
      </c>
      <c r="L3121" s="35">
        <f>MAX(G$5:G3121)</f>
        <v>10063837</v>
      </c>
      <c r="M3121" s="3">
        <v>0.9</v>
      </c>
      <c r="N3121" s="38">
        <f>INT(B3121*0.2)</f>
        <v>37815630</v>
      </c>
      <c r="O3121" s="38">
        <f t="shared" si="146"/>
        <v>4193265</v>
      </c>
      <c r="P3121">
        <f>INT(L3121*2.5)</f>
        <v>25159592</v>
      </c>
      <c r="Q3121">
        <f>INT(L3121/4)</f>
        <v>2515959</v>
      </c>
      <c r="W3121" s="4" t="s">
        <v>8423</v>
      </c>
      <c r="X3121">
        <v>7</v>
      </c>
      <c r="Y3121" t="b">
        <f>IF(MOD(X3121,9)=0,N3121,IF(MOD(X3121,6)=0,N3121,IF(MOD(X3121,3)=0,N3121)))</f>
        <v>0</v>
      </c>
      <c r="Z3121" t="b">
        <f>IF(MOD(X3121,9)=0,O3121,IF(MOD(X3121,6)=0,O3121,IF(MOD(X3121,3)=0,O3121)))</f>
        <v>0</v>
      </c>
    </row>
    <row r="3122" spans="1:26">
      <c r="A3122" s="4" t="s">
        <v>3173</v>
      </c>
      <c r="B3122" s="3">
        <f>主线辅助!B3118</f>
        <v>189155499</v>
      </c>
      <c r="C3122" s="3">
        <v>8</v>
      </c>
      <c r="D3122" s="3">
        <v>124</v>
      </c>
      <c r="E3122" s="3">
        <v>3</v>
      </c>
      <c r="F3122" s="25">
        <f t="shared" si="144"/>
        <v>11071796</v>
      </c>
      <c r="G3122" s="25">
        <v>10067953</v>
      </c>
      <c r="H3122" s="26">
        <f>ROUND((F3122/4*5.5+F3122*2.7+F3122/4*10*1)*2,0)*C3122</f>
        <v>1164752936</v>
      </c>
      <c r="I3122" s="26">
        <f t="shared" si="145"/>
        <v>1059148656</v>
      </c>
      <c r="J3122" s="26"/>
      <c r="K3122" s="35">
        <f>MAX(G3122-MAX(G$5:G3121),0)</f>
        <v>4116</v>
      </c>
      <c r="L3122" s="35">
        <f>MAX(G$5:G3122)</f>
        <v>10067953</v>
      </c>
      <c r="M3122" s="3">
        <v>0.9</v>
      </c>
      <c r="N3122" s="38">
        <f>INT(B3122*0.2)</f>
        <v>37831099</v>
      </c>
      <c r="O3122" s="38">
        <f t="shared" si="146"/>
        <v>4194980</v>
      </c>
      <c r="P3122">
        <f>INT(L3122*2.5)</f>
        <v>25169882</v>
      </c>
      <c r="Q3122">
        <f>INT(L3122/4)</f>
        <v>2516988</v>
      </c>
      <c r="W3122" s="4" t="s">
        <v>8423</v>
      </c>
      <c r="X3122">
        <v>8</v>
      </c>
      <c r="Y3122" t="b">
        <f>IF(MOD(X3122,9)=0,N3122,IF(MOD(X3122,6)=0,N3122,IF(MOD(X3122,3)=0,N3122)))</f>
        <v>0</v>
      </c>
      <c r="Z3122" t="b">
        <f>IF(MOD(X3122,9)=0,O3122,IF(MOD(X3122,6)=0,O3122,IF(MOD(X3122,3)=0,O3122)))</f>
        <v>0</v>
      </c>
    </row>
    <row r="3123" spans="1:26">
      <c r="A3123" s="4" t="s">
        <v>3174</v>
      </c>
      <c r="B3123" s="3">
        <f>主线辅助!B3119</f>
        <v>189329740</v>
      </c>
      <c r="C3123" s="3">
        <v>8</v>
      </c>
      <c r="D3123" s="3">
        <v>124</v>
      </c>
      <c r="E3123" s="3">
        <v>3</v>
      </c>
      <c r="F3123" s="25">
        <f t="shared" si="144"/>
        <v>11081995</v>
      </c>
      <c r="G3123" s="25">
        <v>10077228</v>
      </c>
      <c r="H3123" s="26">
        <f>ROUND((F3123/4*5.5+F3123*2.7+F3123/4*10*1)*2,0)*C3123</f>
        <v>1165825872</v>
      </c>
      <c r="I3123" s="26">
        <f t="shared" si="145"/>
        <v>1060124384</v>
      </c>
      <c r="J3123" s="26"/>
      <c r="K3123" s="35">
        <f>MAX(G3123-MAX(G$5:G3122),0)</f>
        <v>9275</v>
      </c>
      <c r="L3123" s="35">
        <f>MAX(G$5:G3123)</f>
        <v>10077228</v>
      </c>
      <c r="M3123" s="3">
        <v>0.9</v>
      </c>
      <c r="N3123" s="38">
        <f>INT(B3123*0.2)</f>
        <v>37865948</v>
      </c>
      <c r="O3123" s="38">
        <f t="shared" si="146"/>
        <v>4198845</v>
      </c>
      <c r="P3123">
        <f>INT(L3123*2.5)</f>
        <v>25193070</v>
      </c>
      <c r="Q3123">
        <f>INT(L3123/4)</f>
        <v>2519307</v>
      </c>
      <c r="W3123" s="4" t="s">
        <v>8423</v>
      </c>
      <c r="X3123">
        <v>9</v>
      </c>
      <c r="Y3123">
        <f>IF(MOD(X3123,9)=0,N3123,IF(MOD(X3123,6)=0,N3123,IF(MOD(X3123,3)=0,N3123)))</f>
        <v>37865948</v>
      </c>
      <c r="Z3123">
        <f>IF(MOD(X3123,9)=0,O3123,IF(MOD(X3123,6)=0,O3123,IF(MOD(X3123,3)=0,O3123)))</f>
        <v>4198845</v>
      </c>
    </row>
    <row r="3124" spans="1:26">
      <c r="A3124" s="4" t="s">
        <v>625</v>
      </c>
      <c r="B3124" s="3">
        <f>主线辅助!B3120</f>
        <v>189407151</v>
      </c>
      <c r="C3124" s="3">
        <v>8</v>
      </c>
      <c r="D3124" s="3">
        <v>124</v>
      </c>
      <c r="E3124" s="3">
        <v>3</v>
      </c>
      <c r="F3124" s="25">
        <f t="shared" si="144"/>
        <v>11086526</v>
      </c>
      <c r="G3124" s="25">
        <v>10081348</v>
      </c>
      <c r="H3124" s="26">
        <f>ROUND((F3124/4*5.5+F3124*2.7+F3124/4*10*1)*2,0)*C3124</f>
        <v>1166302536</v>
      </c>
      <c r="I3124" s="26">
        <f t="shared" si="145"/>
        <v>1060557808</v>
      </c>
      <c r="J3124" s="26"/>
      <c r="K3124" s="35">
        <f>MAX(G3124-MAX(G$5:G3123),0)</f>
        <v>4120</v>
      </c>
      <c r="L3124" s="35">
        <f>MAX(G$5:G3124)</f>
        <v>10081348</v>
      </c>
      <c r="M3124" s="3">
        <v>0.9</v>
      </c>
      <c r="N3124" s="38">
        <f>INT(B3124*0.2)</f>
        <v>37881430</v>
      </c>
      <c r="O3124" s="38">
        <f t="shared" si="146"/>
        <v>4200561</v>
      </c>
      <c r="P3124">
        <f>INT(L3124*2.5)</f>
        <v>25203370</v>
      </c>
      <c r="Q3124">
        <f>INT(L3124/4)</f>
        <v>2520337</v>
      </c>
      <c r="W3124" s="4" t="s">
        <v>8423</v>
      </c>
      <c r="X3124">
        <v>10</v>
      </c>
      <c r="Y3124" t="b">
        <f>IF(MOD(X3124,9)=0,N3124,IF(MOD(X3124,6)=0,N3124,IF(MOD(X3124,3)=0,N3124)))</f>
        <v>0</v>
      </c>
      <c r="Z3124" t="b">
        <f>IF(MOD(X3124,9)=0,O3124,IF(MOD(X3124,6)=0,O3124,IF(MOD(X3124,3)=0,O3124)))</f>
        <v>0</v>
      </c>
    </row>
    <row r="3125" spans="1:26">
      <c r="A3125" s="4" t="s">
        <v>3175</v>
      </c>
      <c r="B3125" s="3">
        <f>主线辅助!B3121</f>
        <v>189929394</v>
      </c>
      <c r="C3125" s="3">
        <v>8</v>
      </c>
      <c r="D3125" s="3">
        <v>124</v>
      </c>
      <c r="E3125" s="3">
        <v>3</v>
      </c>
      <c r="F3125" s="25">
        <f t="shared" si="144"/>
        <v>11117095</v>
      </c>
      <c r="G3125" s="25">
        <v>10109145</v>
      </c>
      <c r="H3125" s="26">
        <f>ROUND((F3125/4*5.5+F3125*2.7+F3125/4*10*1)*2,0)*C3125</f>
        <v>1169518392</v>
      </c>
      <c r="I3125" s="26">
        <f t="shared" si="145"/>
        <v>1063482056</v>
      </c>
      <c r="J3125" s="26"/>
      <c r="K3125" s="35">
        <f>MAX(G3125-MAX(G$5:G3124),0)</f>
        <v>27797</v>
      </c>
      <c r="L3125" s="35">
        <f>MAX(G$5:G3125)</f>
        <v>10109145</v>
      </c>
      <c r="M3125" s="3">
        <v>0.9</v>
      </c>
      <c r="N3125" s="38">
        <f>INT(B3125*0.2)</f>
        <v>37985878</v>
      </c>
      <c r="O3125" s="38">
        <f t="shared" si="146"/>
        <v>4212143</v>
      </c>
      <c r="P3125">
        <f>INT(L3125*2.5)</f>
        <v>25272862</v>
      </c>
      <c r="Q3125">
        <f>INT(L3125/4)</f>
        <v>2527286</v>
      </c>
      <c r="W3125" s="4" t="s">
        <v>8424</v>
      </c>
      <c r="X3125">
        <v>1</v>
      </c>
      <c r="Y3125" t="b">
        <f>IF(MOD(X3125,9)=0,N3125,IF(MOD(X3125,6)=0,N3125,IF(MOD(X3125,3)=0,N3125)))</f>
        <v>0</v>
      </c>
      <c r="Z3125" t="b">
        <f>IF(MOD(X3125,9)=0,O3125,IF(MOD(X3125,6)=0,O3125,IF(MOD(X3125,3)=0,O3125)))</f>
        <v>0</v>
      </c>
    </row>
    <row r="3126" spans="1:26">
      <c r="A3126" s="4" t="s">
        <v>3176</v>
      </c>
      <c r="B3126" s="3">
        <f>主线辅助!B3122</f>
        <v>190006866</v>
      </c>
      <c r="C3126" s="3">
        <v>8</v>
      </c>
      <c r="D3126" s="3">
        <v>124</v>
      </c>
      <c r="E3126" s="3">
        <v>3</v>
      </c>
      <c r="F3126" s="25">
        <f t="shared" si="144"/>
        <v>11121629</v>
      </c>
      <c r="G3126" s="25">
        <v>10113268</v>
      </c>
      <c r="H3126" s="26">
        <f>ROUND((F3126/4*5.5+F3126*2.7+F3126/4*10*1)*2,0)*C3126</f>
        <v>1169995368</v>
      </c>
      <c r="I3126" s="26">
        <f t="shared" si="145"/>
        <v>1063915792</v>
      </c>
      <c r="J3126" s="26"/>
      <c r="K3126" s="35">
        <f>MAX(G3126-MAX(G$5:G3125),0)</f>
        <v>4123</v>
      </c>
      <c r="L3126" s="35">
        <f>MAX(G$5:G3126)</f>
        <v>10113268</v>
      </c>
      <c r="M3126" s="3">
        <v>0.9</v>
      </c>
      <c r="N3126" s="38">
        <f>INT(B3126*0.2)</f>
        <v>38001373</v>
      </c>
      <c r="O3126" s="38">
        <f t="shared" si="146"/>
        <v>4213861</v>
      </c>
      <c r="P3126">
        <f>INT(L3126*2.5)</f>
        <v>25283170</v>
      </c>
      <c r="Q3126">
        <f>INT(L3126/4)</f>
        <v>2528317</v>
      </c>
      <c r="W3126" s="4" t="s">
        <v>8424</v>
      </c>
      <c r="X3126">
        <v>2</v>
      </c>
      <c r="Y3126" t="b">
        <f>IF(MOD(X3126,9)=0,N3126,IF(MOD(X3126,6)=0,N3126,IF(MOD(X3126,3)=0,N3126)))</f>
        <v>0</v>
      </c>
      <c r="Z3126" t="b">
        <f>IF(MOD(X3126,9)=0,O3126,IF(MOD(X3126,6)=0,O3126,IF(MOD(X3126,3)=0,O3126)))</f>
        <v>0</v>
      </c>
    </row>
    <row r="3127" spans="1:26">
      <c r="A3127" s="4" t="s">
        <v>3177</v>
      </c>
      <c r="B3127" s="3">
        <f>主线辅助!B3123</f>
        <v>190181444</v>
      </c>
      <c r="C3127" s="3">
        <v>8</v>
      </c>
      <c r="D3127" s="3">
        <v>124</v>
      </c>
      <c r="E3127" s="3">
        <v>3</v>
      </c>
      <c r="F3127" s="25">
        <f t="shared" si="144"/>
        <v>11131848</v>
      </c>
      <c r="G3127" s="25">
        <v>10122560</v>
      </c>
      <c r="H3127" s="26">
        <f>ROUND((F3127/4*5.5+F3127*2.7+F3127/4*10*1)*2,0)*C3127</f>
        <v>1171070408</v>
      </c>
      <c r="I3127" s="26">
        <f t="shared" si="145"/>
        <v>1064893312</v>
      </c>
      <c r="J3127" s="26"/>
      <c r="K3127" s="35">
        <f>MAX(G3127-MAX(G$5:G3126),0)</f>
        <v>9292</v>
      </c>
      <c r="L3127" s="35">
        <f>MAX(G$5:G3127)</f>
        <v>10122560</v>
      </c>
      <c r="M3127" s="3">
        <v>0.9</v>
      </c>
      <c r="N3127" s="38">
        <f>INT(B3127*0.2)</f>
        <v>38036288</v>
      </c>
      <c r="O3127" s="38">
        <f t="shared" si="146"/>
        <v>4217733</v>
      </c>
      <c r="P3127">
        <f>INT(L3127*2.5)</f>
        <v>25306400</v>
      </c>
      <c r="Q3127">
        <f>INT(L3127/4)</f>
        <v>2530640</v>
      </c>
      <c r="W3127" s="4" t="s">
        <v>8424</v>
      </c>
      <c r="X3127">
        <v>3</v>
      </c>
      <c r="Y3127">
        <f>IF(MOD(X3127,9)=0,N3127,IF(MOD(X3127,6)=0,N3127,IF(MOD(X3127,3)=0,N3127)))</f>
        <v>38036288</v>
      </c>
      <c r="Z3127">
        <f>IF(MOD(X3127,9)=0,O3127,IF(MOD(X3127,6)=0,O3127,IF(MOD(X3127,3)=0,O3127)))</f>
        <v>4217733</v>
      </c>
    </row>
    <row r="3128" spans="1:26">
      <c r="A3128" s="4" t="s">
        <v>3178</v>
      </c>
      <c r="B3128" s="3">
        <f>主线辅助!B3124</f>
        <v>190258982</v>
      </c>
      <c r="C3128" s="3">
        <v>8</v>
      </c>
      <c r="D3128" s="3">
        <v>124</v>
      </c>
      <c r="E3128" s="3">
        <v>3</v>
      </c>
      <c r="F3128" s="25">
        <f t="shared" si="144"/>
        <v>11136386</v>
      </c>
      <c r="G3128" s="25">
        <v>10126687</v>
      </c>
      <c r="H3128" s="26">
        <f>ROUND((F3128/4*5.5+F3128*2.7+F3128/4*10*1)*2,0)*C3128</f>
        <v>1171547808</v>
      </c>
      <c r="I3128" s="26">
        <f t="shared" si="145"/>
        <v>1065327472</v>
      </c>
      <c r="J3128" s="26"/>
      <c r="K3128" s="35">
        <f>MAX(G3128-MAX(G$5:G3127),0)</f>
        <v>4127</v>
      </c>
      <c r="L3128" s="35">
        <f>MAX(G$5:G3128)</f>
        <v>10126687</v>
      </c>
      <c r="M3128" s="3">
        <v>0.9</v>
      </c>
      <c r="N3128" s="38">
        <f>INT(B3128*0.2)</f>
        <v>38051796</v>
      </c>
      <c r="O3128" s="38">
        <f t="shared" si="146"/>
        <v>4219452</v>
      </c>
      <c r="P3128">
        <f>INT(L3128*2.5)</f>
        <v>25316717</v>
      </c>
      <c r="Q3128">
        <f>INT(L3128/4)</f>
        <v>2531671</v>
      </c>
      <c r="W3128" s="4" t="s">
        <v>8424</v>
      </c>
      <c r="X3128">
        <v>4</v>
      </c>
      <c r="Y3128" t="b">
        <f>IF(MOD(X3128,9)=0,N3128,IF(MOD(X3128,6)=0,N3128,IF(MOD(X3128,3)=0,N3128)))</f>
        <v>0</v>
      </c>
      <c r="Z3128" t="b">
        <f>IF(MOD(X3128,9)=0,O3128,IF(MOD(X3128,6)=0,O3128,IF(MOD(X3128,3)=0,O3128)))</f>
        <v>0</v>
      </c>
    </row>
    <row r="3129" spans="1:26">
      <c r="A3129" s="4" t="s">
        <v>3179</v>
      </c>
      <c r="B3129" s="3">
        <f>主线辅助!B3125</f>
        <v>190336529</v>
      </c>
      <c r="C3129" s="3">
        <v>8</v>
      </c>
      <c r="D3129" s="3">
        <v>124</v>
      </c>
      <c r="E3129" s="3">
        <v>3</v>
      </c>
      <c r="F3129" s="25">
        <f t="shared" si="144"/>
        <v>11140925</v>
      </c>
      <c r="G3129" s="25">
        <v>10130815</v>
      </c>
      <c r="H3129" s="26">
        <f>ROUND((F3129/4*5.5+F3129*2.7+F3129/4*10*1)*2,0)*C3129</f>
        <v>1172025312</v>
      </c>
      <c r="I3129" s="26">
        <f t="shared" si="145"/>
        <v>1065761736</v>
      </c>
      <c r="J3129" s="26"/>
      <c r="K3129" s="35">
        <f>MAX(G3129-MAX(G$5:G3128),0)</f>
        <v>4128</v>
      </c>
      <c r="L3129" s="35">
        <f>MAX(G$5:G3129)</f>
        <v>10130815</v>
      </c>
      <c r="M3129" s="3">
        <v>0.9</v>
      </c>
      <c r="N3129" s="38">
        <f>INT(B3129*0.2)</f>
        <v>38067305</v>
      </c>
      <c r="O3129" s="38">
        <f t="shared" si="146"/>
        <v>4221172</v>
      </c>
      <c r="P3129">
        <f>INT(L3129*2.5)</f>
        <v>25327037</v>
      </c>
      <c r="Q3129">
        <f>INT(L3129/4)</f>
        <v>2532703</v>
      </c>
      <c r="W3129" s="4" t="s">
        <v>8424</v>
      </c>
      <c r="X3129">
        <v>5</v>
      </c>
      <c r="Y3129" t="b">
        <f>IF(MOD(X3129,9)=0,N3129,IF(MOD(X3129,6)=0,N3129,IF(MOD(X3129,3)=0,N3129)))</f>
        <v>0</v>
      </c>
      <c r="Z3129" t="b">
        <f>IF(MOD(X3129,9)=0,O3129,IF(MOD(X3129,6)=0,O3129,IF(MOD(X3129,3)=0,O3129)))</f>
        <v>0</v>
      </c>
    </row>
    <row r="3130" spans="1:26">
      <c r="A3130" s="4" t="s">
        <v>3180</v>
      </c>
      <c r="B3130" s="3">
        <f>主线辅助!B3126</f>
        <v>190511342</v>
      </c>
      <c r="C3130" s="3">
        <v>8</v>
      </c>
      <c r="D3130" s="3">
        <v>124</v>
      </c>
      <c r="E3130" s="3">
        <v>3</v>
      </c>
      <c r="F3130" s="25">
        <f t="shared" si="144"/>
        <v>11151158</v>
      </c>
      <c r="G3130" s="25">
        <v>10140119</v>
      </c>
      <c r="H3130" s="26">
        <f>ROUND((F3130/4*5.5+F3130*2.7+F3130/4*10*1)*2,0)*C3130</f>
        <v>1173101824</v>
      </c>
      <c r="I3130" s="26">
        <f t="shared" si="145"/>
        <v>1066740520</v>
      </c>
      <c r="J3130" s="26"/>
      <c r="K3130" s="35">
        <f>MAX(G3130-MAX(G$5:G3129),0)</f>
        <v>9304</v>
      </c>
      <c r="L3130" s="35">
        <f>MAX(G$5:G3130)</f>
        <v>10140119</v>
      </c>
      <c r="M3130" s="3">
        <v>0.9</v>
      </c>
      <c r="N3130" s="38">
        <f>INT(B3130*0.2)</f>
        <v>38102268</v>
      </c>
      <c r="O3130" s="38">
        <f t="shared" si="146"/>
        <v>4225048</v>
      </c>
      <c r="P3130">
        <f>INT(L3130*2.5)</f>
        <v>25350297</v>
      </c>
      <c r="Q3130">
        <f>INT(L3130/4)</f>
        <v>2535029</v>
      </c>
      <c r="W3130" s="4" t="s">
        <v>8424</v>
      </c>
      <c r="X3130">
        <v>6</v>
      </c>
      <c r="Y3130">
        <f>IF(MOD(X3130,9)=0,N3130,IF(MOD(X3130,6)=0,N3130,IF(MOD(X3130,3)=0,N3130)))</f>
        <v>38102268</v>
      </c>
      <c r="Z3130">
        <f>IF(MOD(X3130,9)=0,O3130,IF(MOD(X3130,6)=0,O3130,IF(MOD(X3130,3)=0,O3130)))</f>
        <v>4225048</v>
      </c>
    </row>
    <row r="3131" spans="1:26">
      <c r="A3131" s="4" t="s">
        <v>3181</v>
      </c>
      <c r="B3131" s="3">
        <f>主线辅助!B3127</f>
        <v>190588959</v>
      </c>
      <c r="C3131" s="3">
        <v>8</v>
      </c>
      <c r="D3131" s="3">
        <v>124</v>
      </c>
      <c r="E3131" s="3">
        <v>3</v>
      </c>
      <c r="F3131" s="25">
        <f t="shared" si="144"/>
        <v>11155701</v>
      </c>
      <c r="G3131" s="25">
        <v>10144250</v>
      </c>
      <c r="H3131" s="26">
        <f>ROUND((F3131/4*5.5+F3131*2.7+F3131/4*10*1)*2,0)*C3131</f>
        <v>1173579744</v>
      </c>
      <c r="I3131" s="26">
        <f t="shared" si="145"/>
        <v>1067175104</v>
      </c>
      <c r="J3131" s="26"/>
      <c r="K3131" s="35">
        <f>MAX(G3131-MAX(G$5:G3130),0)</f>
        <v>4131</v>
      </c>
      <c r="L3131" s="35">
        <f>MAX(G$5:G3131)</f>
        <v>10144250</v>
      </c>
      <c r="M3131" s="3">
        <v>0.9</v>
      </c>
      <c r="N3131" s="38">
        <f>INT(B3131*0.2)</f>
        <v>38117791</v>
      </c>
      <c r="O3131" s="38">
        <f t="shared" si="146"/>
        <v>4226770</v>
      </c>
      <c r="P3131">
        <f>INT(L3131*2.5)</f>
        <v>25360625</v>
      </c>
      <c r="Q3131">
        <f>INT(L3131/4)</f>
        <v>2536062</v>
      </c>
      <c r="W3131" s="4" t="s">
        <v>8424</v>
      </c>
      <c r="X3131">
        <v>7</v>
      </c>
      <c r="Y3131" t="b">
        <f>IF(MOD(X3131,9)=0,N3131,IF(MOD(X3131,6)=0,N3131,IF(MOD(X3131,3)=0,N3131)))</f>
        <v>0</v>
      </c>
      <c r="Z3131" t="b">
        <f>IF(MOD(X3131,9)=0,O3131,IF(MOD(X3131,6)=0,O3131,IF(MOD(X3131,3)=0,O3131)))</f>
        <v>0</v>
      </c>
    </row>
    <row r="3132" spans="1:26">
      <c r="A3132" s="4" t="s">
        <v>3182</v>
      </c>
      <c r="B3132" s="3">
        <f>主线辅助!B3128</f>
        <v>190666580</v>
      </c>
      <c r="C3132" s="3">
        <v>8</v>
      </c>
      <c r="D3132" s="3">
        <v>124</v>
      </c>
      <c r="E3132" s="3">
        <v>3</v>
      </c>
      <c r="F3132" s="25">
        <f t="shared" si="144"/>
        <v>11160244</v>
      </c>
      <c r="G3132" s="25">
        <v>10148382</v>
      </c>
      <c r="H3132" s="26">
        <f>ROUND((F3132/4*5.5+F3132*2.7+F3132/4*10*1)*2,0)*C3132</f>
        <v>1174057672</v>
      </c>
      <c r="I3132" s="26">
        <f t="shared" si="145"/>
        <v>1067609784</v>
      </c>
      <c r="J3132" s="26"/>
      <c r="K3132" s="35">
        <f>MAX(G3132-MAX(G$5:G3131),0)</f>
        <v>4132</v>
      </c>
      <c r="L3132" s="35">
        <f>MAX(G$5:G3132)</f>
        <v>10148382</v>
      </c>
      <c r="M3132" s="3">
        <v>0.9</v>
      </c>
      <c r="N3132" s="38">
        <f>INT(B3132*0.2)</f>
        <v>38133316</v>
      </c>
      <c r="O3132" s="38">
        <f t="shared" si="146"/>
        <v>4228492</v>
      </c>
      <c r="P3132">
        <f>INT(L3132*2.5)</f>
        <v>25370955</v>
      </c>
      <c r="Q3132">
        <f>INT(L3132/4)</f>
        <v>2537095</v>
      </c>
      <c r="W3132" s="4" t="s">
        <v>8424</v>
      </c>
      <c r="X3132">
        <v>8</v>
      </c>
      <c r="Y3132" t="b">
        <f>IF(MOD(X3132,9)=0,N3132,IF(MOD(X3132,6)=0,N3132,IF(MOD(X3132,3)=0,N3132)))</f>
        <v>0</v>
      </c>
      <c r="Z3132" t="b">
        <f>IF(MOD(X3132,9)=0,O3132,IF(MOD(X3132,6)=0,O3132,IF(MOD(X3132,3)=0,O3132)))</f>
        <v>0</v>
      </c>
    </row>
    <row r="3133" spans="1:26">
      <c r="A3133" s="4" t="s">
        <v>3183</v>
      </c>
      <c r="B3133" s="3">
        <f>主线辅助!B3129</f>
        <v>190841619</v>
      </c>
      <c r="C3133" s="3">
        <v>8</v>
      </c>
      <c r="D3133" s="3">
        <v>124</v>
      </c>
      <c r="E3133" s="3">
        <v>3</v>
      </c>
      <c r="F3133" s="25">
        <f t="shared" si="144"/>
        <v>11170490</v>
      </c>
      <c r="G3133" s="25">
        <v>10157699</v>
      </c>
      <c r="H3133" s="26">
        <f>ROUND((F3133/4*5.5+F3133*2.7+F3133/4*10*1)*2,0)*C3133</f>
        <v>1175135552</v>
      </c>
      <c r="I3133" s="26">
        <f t="shared" si="145"/>
        <v>1068589936</v>
      </c>
      <c r="J3133" s="26"/>
      <c r="K3133" s="35">
        <f>MAX(G3133-MAX(G$5:G3132),0)</f>
        <v>9317</v>
      </c>
      <c r="L3133" s="35">
        <f>MAX(G$5:G3133)</f>
        <v>10157699</v>
      </c>
      <c r="M3133" s="3">
        <v>0.9</v>
      </c>
      <c r="N3133" s="38">
        <f>INT(B3133*0.2)</f>
        <v>38168323</v>
      </c>
      <c r="O3133" s="38">
        <f t="shared" si="146"/>
        <v>4232373</v>
      </c>
      <c r="P3133">
        <f>INT(L3133*2.5)</f>
        <v>25394247</v>
      </c>
      <c r="Q3133">
        <f>INT(L3133/4)</f>
        <v>2539424</v>
      </c>
      <c r="W3133" s="4" t="s">
        <v>8424</v>
      </c>
      <c r="X3133">
        <v>9</v>
      </c>
      <c r="Y3133">
        <f>IF(MOD(X3133,9)=0,N3133,IF(MOD(X3133,6)=0,N3133,IF(MOD(X3133,3)=0,N3133)))</f>
        <v>38168323</v>
      </c>
      <c r="Z3133">
        <f>IF(MOD(X3133,9)=0,O3133,IF(MOD(X3133,6)=0,O3133,IF(MOD(X3133,3)=0,O3133)))</f>
        <v>4232373</v>
      </c>
    </row>
    <row r="3134" spans="1:26">
      <c r="A3134" s="4" t="s">
        <v>626</v>
      </c>
      <c r="B3134" s="3">
        <f>主线辅助!B3130</f>
        <v>190919303</v>
      </c>
      <c r="C3134" s="3">
        <v>8</v>
      </c>
      <c r="D3134" s="3">
        <v>124</v>
      </c>
      <c r="E3134" s="3">
        <v>3</v>
      </c>
      <c r="F3134" s="25">
        <f t="shared" si="144"/>
        <v>11175037</v>
      </c>
      <c r="G3134" s="25">
        <v>10161833</v>
      </c>
      <c r="H3134" s="26">
        <f>ROUND((F3134/4*5.5+F3134*2.7+F3134/4*10*1)*2,0)*C3134</f>
        <v>1175613896</v>
      </c>
      <c r="I3134" s="26">
        <f t="shared" si="145"/>
        <v>1069024832</v>
      </c>
      <c r="J3134" s="26"/>
      <c r="K3134" s="35">
        <f>MAX(G3134-MAX(G$5:G3133),0)</f>
        <v>4134</v>
      </c>
      <c r="L3134" s="35">
        <f>MAX(G$5:G3134)</f>
        <v>10161833</v>
      </c>
      <c r="M3134" s="3">
        <v>0.9</v>
      </c>
      <c r="N3134" s="38">
        <f>INT(B3134*0.2)</f>
        <v>38183860</v>
      </c>
      <c r="O3134" s="38">
        <f t="shared" si="146"/>
        <v>4234096</v>
      </c>
      <c r="P3134">
        <f>INT(L3134*2.5)</f>
        <v>25404582</v>
      </c>
      <c r="Q3134">
        <f>INT(L3134/4)</f>
        <v>2540458</v>
      </c>
      <c r="W3134" s="4" t="s">
        <v>8424</v>
      </c>
      <c r="X3134">
        <v>10</v>
      </c>
      <c r="Y3134" t="b">
        <f>IF(MOD(X3134,9)=0,N3134,IF(MOD(X3134,6)=0,N3134,IF(MOD(X3134,3)=0,N3134)))</f>
        <v>0</v>
      </c>
      <c r="Z3134" t="b">
        <f>IF(MOD(X3134,9)=0,O3134,IF(MOD(X3134,6)=0,O3134,IF(MOD(X3134,3)=0,O3134)))</f>
        <v>0</v>
      </c>
    </row>
    <row r="3135" spans="1:26">
      <c r="A3135" s="4" t="s">
        <v>3184</v>
      </c>
      <c r="B3135" s="3">
        <f>主线辅助!B3131</f>
        <v>191443813</v>
      </c>
      <c r="C3135" s="3">
        <v>8</v>
      </c>
      <c r="D3135" s="3">
        <v>124</v>
      </c>
      <c r="E3135" s="3">
        <v>3</v>
      </c>
      <c r="F3135" s="25">
        <f t="shared" si="144"/>
        <v>11205738</v>
      </c>
      <c r="G3135" s="25">
        <v>10189751</v>
      </c>
      <c r="H3135" s="26">
        <f>ROUND((F3135/4*5.5+F3135*2.7+F3135/4*10*1)*2,0)*C3135</f>
        <v>1178843640</v>
      </c>
      <c r="I3135" s="26">
        <f t="shared" si="145"/>
        <v>1071961808</v>
      </c>
      <c r="J3135" s="26"/>
      <c r="K3135" s="35">
        <f>MAX(G3135-MAX(G$5:G3134),0)</f>
        <v>27918</v>
      </c>
      <c r="L3135" s="35">
        <f>MAX(G$5:G3135)</f>
        <v>10189751</v>
      </c>
      <c r="M3135" s="3">
        <v>0.9</v>
      </c>
      <c r="N3135" s="38">
        <f>INT(B3135*0.2)</f>
        <v>38288762</v>
      </c>
      <c r="O3135" s="38">
        <f t="shared" si="146"/>
        <v>4245728</v>
      </c>
      <c r="P3135">
        <f>INT(L3135*2.5)</f>
        <v>25474377</v>
      </c>
      <c r="Q3135">
        <f>INT(L3135/4)</f>
        <v>2547437</v>
      </c>
      <c r="W3135" s="4" t="s">
        <v>8425</v>
      </c>
      <c r="X3135">
        <v>1</v>
      </c>
      <c r="Y3135" t="b">
        <f>IF(MOD(X3135,9)=0,N3135,IF(MOD(X3135,6)=0,N3135,IF(MOD(X3135,3)=0,N3135)))</f>
        <v>0</v>
      </c>
      <c r="Z3135" t="b">
        <f>IF(MOD(X3135,9)=0,O3135,IF(MOD(X3135,6)=0,O3135,IF(MOD(X3135,3)=0,O3135)))</f>
        <v>0</v>
      </c>
    </row>
    <row r="3136" spans="1:26">
      <c r="A3136" s="4" t="s">
        <v>3185</v>
      </c>
      <c r="B3136" s="3">
        <f>主线辅助!B3132</f>
        <v>191521572</v>
      </c>
      <c r="C3136" s="3">
        <v>8</v>
      </c>
      <c r="D3136" s="3">
        <v>124</v>
      </c>
      <c r="E3136" s="3">
        <v>3</v>
      </c>
      <c r="F3136" s="25">
        <f t="shared" si="144"/>
        <v>11210289</v>
      </c>
      <c r="G3136" s="25">
        <v>10193890</v>
      </c>
      <c r="H3136" s="26">
        <f>ROUND((F3136/4*5.5+F3136*2.7+F3136/4*10*1)*2,0)*C3136</f>
        <v>1179322400</v>
      </c>
      <c r="I3136" s="26">
        <f t="shared" si="145"/>
        <v>1072397232</v>
      </c>
      <c r="J3136" s="26"/>
      <c r="K3136" s="35">
        <f>MAX(G3136-MAX(G$5:G3135),0)</f>
        <v>4139</v>
      </c>
      <c r="L3136" s="35">
        <f>MAX(G$5:G3136)</f>
        <v>10193890</v>
      </c>
      <c r="M3136" s="3">
        <v>0.9</v>
      </c>
      <c r="N3136" s="38">
        <f>INT(B3136*0.2)</f>
        <v>38304314</v>
      </c>
      <c r="O3136" s="38">
        <f t="shared" si="146"/>
        <v>4247453</v>
      </c>
      <c r="P3136">
        <f>INT(L3136*2.5)</f>
        <v>25484725</v>
      </c>
      <c r="Q3136">
        <f>INT(L3136/4)</f>
        <v>2548472</v>
      </c>
      <c r="W3136" s="4" t="s">
        <v>8425</v>
      </c>
      <c r="X3136">
        <v>2</v>
      </c>
      <c r="Y3136" t="b">
        <f>IF(MOD(X3136,9)=0,N3136,IF(MOD(X3136,6)=0,N3136,IF(MOD(X3136,3)=0,N3136)))</f>
        <v>0</v>
      </c>
      <c r="Z3136" t="b">
        <f>IF(MOD(X3136,9)=0,O3136,IF(MOD(X3136,6)=0,O3136,IF(MOD(X3136,3)=0,O3136)))</f>
        <v>0</v>
      </c>
    </row>
    <row r="3137" spans="1:26">
      <c r="A3137" s="4" t="s">
        <v>3186</v>
      </c>
      <c r="B3137" s="3">
        <f>主线辅助!B3133</f>
        <v>191696959</v>
      </c>
      <c r="C3137" s="3">
        <v>8</v>
      </c>
      <c r="D3137" s="3">
        <v>124</v>
      </c>
      <c r="E3137" s="3">
        <v>3</v>
      </c>
      <c r="F3137" s="25">
        <f t="shared" si="144"/>
        <v>11220555</v>
      </c>
      <c r="G3137" s="25">
        <v>10203225</v>
      </c>
      <c r="H3137" s="26">
        <f>ROUND((F3137/4*5.5+F3137*2.7+F3137/4*10*1)*2,0)*C3137</f>
        <v>1180402384</v>
      </c>
      <c r="I3137" s="26">
        <f t="shared" si="145"/>
        <v>1073379272</v>
      </c>
      <c r="J3137" s="26"/>
      <c r="K3137" s="35">
        <f>MAX(G3137-MAX(G$5:G3136),0)</f>
        <v>9335</v>
      </c>
      <c r="L3137" s="35">
        <f>MAX(G$5:G3137)</f>
        <v>10203225</v>
      </c>
      <c r="M3137" s="3">
        <v>0.9</v>
      </c>
      <c r="N3137" s="38">
        <f>INT(B3137*0.2)</f>
        <v>38339391</v>
      </c>
      <c r="O3137" s="38">
        <f t="shared" si="146"/>
        <v>4251343</v>
      </c>
      <c r="P3137">
        <f>INT(L3137*2.5)</f>
        <v>25508062</v>
      </c>
      <c r="Q3137">
        <f>INT(L3137/4)</f>
        <v>2550806</v>
      </c>
      <c r="W3137" s="4" t="s">
        <v>8425</v>
      </c>
      <c r="X3137">
        <v>3</v>
      </c>
      <c r="Y3137">
        <f>IF(MOD(X3137,9)=0,N3137,IF(MOD(X3137,6)=0,N3137,IF(MOD(X3137,3)=0,N3137)))</f>
        <v>38339391</v>
      </c>
      <c r="Z3137">
        <f>IF(MOD(X3137,9)=0,O3137,IF(MOD(X3137,6)=0,O3137,IF(MOD(X3137,3)=0,O3137)))</f>
        <v>4251343</v>
      </c>
    </row>
    <row r="3138" spans="1:26">
      <c r="A3138" s="4" t="s">
        <v>3187</v>
      </c>
      <c r="B3138" s="3">
        <f>主线辅助!B3134</f>
        <v>191774778</v>
      </c>
      <c r="C3138" s="3">
        <v>8</v>
      </c>
      <c r="D3138" s="3">
        <v>124</v>
      </c>
      <c r="E3138" s="3">
        <v>3</v>
      </c>
      <c r="F3138" s="25">
        <f t="shared" si="144"/>
        <v>11225110</v>
      </c>
      <c r="G3138" s="25">
        <v>10207367</v>
      </c>
      <c r="H3138" s="26">
        <f>ROUND((F3138/4*5.5+F3138*2.7+F3138/4*10*1)*2,0)*C3138</f>
        <v>1180881576</v>
      </c>
      <c r="I3138" s="26">
        <f t="shared" si="145"/>
        <v>1073815008</v>
      </c>
      <c r="J3138" s="26"/>
      <c r="K3138" s="35">
        <f>MAX(G3138-MAX(G$5:G3137),0)</f>
        <v>4142</v>
      </c>
      <c r="L3138" s="35">
        <f>MAX(G$5:G3138)</f>
        <v>10207367</v>
      </c>
      <c r="M3138" s="3">
        <v>0.9</v>
      </c>
      <c r="N3138" s="38">
        <f>INT(B3138*0.2)</f>
        <v>38354955</v>
      </c>
      <c r="O3138" s="38">
        <f t="shared" si="146"/>
        <v>4253068</v>
      </c>
      <c r="P3138">
        <f>INT(L3138*2.5)</f>
        <v>25518417</v>
      </c>
      <c r="Q3138">
        <f>INT(L3138/4)</f>
        <v>2551841</v>
      </c>
      <c r="W3138" s="4" t="s">
        <v>8425</v>
      </c>
      <c r="X3138">
        <v>4</v>
      </c>
      <c r="Y3138" t="b">
        <f>IF(MOD(X3138,9)=0,N3138,IF(MOD(X3138,6)=0,N3138,IF(MOD(X3138,3)=0,N3138)))</f>
        <v>0</v>
      </c>
      <c r="Z3138" t="b">
        <f>IF(MOD(X3138,9)=0,O3138,IF(MOD(X3138,6)=0,O3138,IF(MOD(X3138,3)=0,O3138)))</f>
        <v>0</v>
      </c>
    </row>
    <row r="3139" spans="1:26">
      <c r="A3139" s="4" t="s">
        <v>3188</v>
      </c>
      <c r="B3139" s="3">
        <f>主线辅助!B3135</f>
        <v>191852601</v>
      </c>
      <c r="C3139" s="3">
        <v>8</v>
      </c>
      <c r="D3139" s="3">
        <v>124</v>
      </c>
      <c r="E3139" s="3">
        <v>3</v>
      </c>
      <c r="F3139" s="25">
        <f t="shared" si="144"/>
        <v>11229665</v>
      </c>
      <c r="G3139" s="25">
        <v>10211509</v>
      </c>
      <c r="H3139" s="26">
        <f>ROUND((F3139/4*5.5+F3139*2.7+F3139/4*10*1)*2,0)*C3139</f>
        <v>1181360760</v>
      </c>
      <c r="I3139" s="26">
        <f t="shared" si="145"/>
        <v>1074250744</v>
      </c>
      <c r="J3139" s="26"/>
      <c r="K3139" s="35">
        <f>MAX(G3139-MAX(G$5:G3138),0)</f>
        <v>4142</v>
      </c>
      <c r="L3139" s="35">
        <f>MAX(G$5:G3139)</f>
        <v>10211509</v>
      </c>
      <c r="M3139" s="3">
        <v>0.9</v>
      </c>
      <c r="N3139" s="38">
        <f>INT(B3139*0.2)</f>
        <v>38370520</v>
      </c>
      <c r="O3139" s="38">
        <f t="shared" si="146"/>
        <v>4254795</v>
      </c>
      <c r="P3139">
        <f>INT(L3139*2.5)</f>
        <v>25528772</v>
      </c>
      <c r="Q3139">
        <f>INT(L3139/4)</f>
        <v>2552877</v>
      </c>
      <c r="W3139" s="4" t="s">
        <v>8425</v>
      </c>
      <c r="X3139">
        <v>5</v>
      </c>
      <c r="Y3139" t="b">
        <f>IF(MOD(X3139,9)=0,N3139,IF(MOD(X3139,6)=0,N3139,IF(MOD(X3139,3)=0,N3139)))</f>
        <v>0</v>
      </c>
      <c r="Z3139" t="b">
        <f>IF(MOD(X3139,9)=0,O3139,IF(MOD(X3139,6)=0,O3139,IF(MOD(X3139,3)=0,O3139)))</f>
        <v>0</v>
      </c>
    </row>
    <row r="3140" spans="1:26">
      <c r="A3140" s="4" t="s">
        <v>3189</v>
      </c>
      <c r="B3140" s="3">
        <f>主线辅助!B3136</f>
        <v>192028216</v>
      </c>
      <c r="C3140" s="3">
        <v>8</v>
      </c>
      <c r="D3140" s="3">
        <v>124</v>
      </c>
      <c r="E3140" s="3">
        <v>3</v>
      </c>
      <c r="F3140" s="25">
        <f t="shared" si="144"/>
        <v>11239945</v>
      </c>
      <c r="G3140" s="25">
        <v>10220856</v>
      </c>
      <c r="H3140" s="26">
        <f>ROUND((F3140/4*5.5+F3140*2.7+F3140/4*10*1)*2,0)*C3140</f>
        <v>1182442216</v>
      </c>
      <c r="I3140" s="26">
        <f t="shared" si="145"/>
        <v>1075234048</v>
      </c>
      <c r="J3140" s="26"/>
      <c r="K3140" s="35">
        <f>MAX(G3140-MAX(G$5:G3139),0)</f>
        <v>9347</v>
      </c>
      <c r="L3140" s="35">
        <f>MAX(G$5:G3140)</f>
        <v>10220856</v>
      </c>
      <c r="M3140" s="3">
        <v>0.9</v>
      </c>
      <c r="N3140" s="38">
        <f>INT(B3140*0.2)</f>
        <v>38405643</v>
      </c>
      <c r="O3140" s="38">
        <f t="shared" si="146"/>
        <v>4258690</v>
      </c>
      <c r="P3140">
        <f>INT(L3140*2.5)</f>
        <v>25552140</v>
      </c>
      <c r="Q3140">
        <f>INT(L3140/4)</f>
        <v>2555214</v>
      </c>
      <c r="W3140" s="4" t="s">
        <v>8425</v>
      </c>
      <c r="X3140">
        <v>6</v>
      </c>
      <c r="Y3140">
        <f>IF(MOD(X3140,9)=0,N3140,IF(MOD(X3140,6)=0,N3140,IF(MOD(X3140,3)=0,N3140)))</f>
        <v>38405643</v>
      </c>
      <c r="Z3140">
        <f>IF(MOD(X3140,9)=0,O3140,IF(MOD(X3140,6)=0,O3140,IF(MOD(X3140,3)=0,O3140)))</f>
        <v>4258690</v>
      </c>
    </row>
    <row r="3141" spans="1:26">
      <c r="A3141" s="4" t="s">
        <v>3190</v>
      </c>
      <c r="B3141" s="3">
        <f>主线辅助!B3137</f>
        <v>192106106</v>
      </c>
      <c r="C3141" s="3">
        <v>8</v>
      </c>
      <c r="D3141" s="3">
        <v>124</v>
      </c>
      <c r="E3141" s="3">
        <v>3</v>
      </c>
      <c r="F3141" s="25">
        <f t="shared" si="144"/>
        <v>11244504</v>
      </c>
      <c r="G3141" s="25">
        <v>10225002</v>
      </c>
      <c r="H3141" s="26">
        <f>ROUND((F3141/4*5.5+F3141*2.7+F3141/4*10*1)*2,0)*C3141</f>
        <v>1182921824</v>
      </c>
      <c r="I3141" s="26">
        <f t="shared" si="145"/>
        <v>1075670208</v>
      </c>
      <c r="J3141" s="26"/>
      <c r="K3141" s="35">
        <f>MAX(G3141-MAX(G$5:G3140),0)</f>
        <v>4146</v>
      </c>
      <c r="L3141" s="35">
        <f>MAX(G$5:G3141)</f>
        <v>10225002</v>
      </c>
      <c r="M3141" s="3">
        <v>0.9</v>
      </c>
      <c r="N3141" s="38">
        <f>INT(B3141*0.2)</f>
        <v>38421221</v>
      </c>
      <c r="O3141" s="38">
        <f t="shared" si="146"/>
        <v>4260417</v>
      </c>
      <c r="P3141">
        <f>INT(L3141*2.5)</f>
        <v>25562505</v>
      </c>
      <c r="Q3141">
        <f>INT(L3141/4)</f>
        <v>2556250</v>
      </c>
      <c r="W3141" s="4" t="s">
        <v>8425</v>
      </c>
      <c r="X3141">
        <v>7</v>
      </c>
      <c r="Y3141" t="b">
        <f>IF(MOD(X3141,9)=0,N3141,IF(MOD(X3141,6)=0,N3141,IF(MOD(X3141,3)=0,N3141)))</f>
        <v>0</v>
      </c>
      <c r="Z3141" t="b">
        <f>IF(MOD(X3141,9)=0,O3141,IF(MOD(X3141,6)=0,O3141,IF(MOD(X3141,3)=0,O3141)))</f>
        <v>0</v>
      </c>
    </row>
    <row r="3142" spans="1:26">
      <c r="A3142" s="4" t="s">
        <v>3191</v>
      </c>
      <c r="B3142" s="3">
        <f>主线辅助!B3138</f>
        <v>192184000</v>
      </c>
      <c r="C3142" s="3">
        <v>8</v>
      </c>
      <c r="D3142" s="3">
        <v>124</v>
      </c>
      <c r="E3142" s="3">
        <v>3</v>
      </c>
      <c r="F3142" s="25">
        <f t="shared" ref="F3142:F3205" si="147">INT(B3142/(5-1.9)/C3142/(D3142/2.7)*100/1.5)</f>
        <v>11249063</v>
      </c>
      <c r="G3142" s="25">
        <v>10229148</v>
      </c>
      <c r="H3142" s="26">
        <f>ROUND((F3142/4*5.5+F3142*2.7+F3142/4*10*1)*2,0)*C3142</f>
        <v>1183401424</v>
      </c>
      <c r="I3142" s="26">
        <f t="shared" ref="I3142:I3205" si="148">ROUND((G3142/4*5.5+G3142*2.7+G3142/4*10*1)*2,0)*C3142</f>
        <v>1076106368</v>
      </c>
      <c r="J3142" s="26"/>
      <c r="K3142" s="35">
        <f>MAX(G3142-MAX(G$5:G3141),0)</f>
        <v>4146</v>
      </c>
      <c r="L3142" s="35">
        <f>MAX(G$5:G3142)</f>
        <v>10229148</v>
      </c>
      <c r="M3142" s="3">
        <v>0.9</v>
      </c>
      <c r="N3142" s="38">
        <f>INT(B3142*0.2)</f>
        <v>38436800</v>
      </c>
      <c r="O3142" s="38">
        <f t="shared" ref="O3142:O3205" si="149">INT((P3142/15)+Q3142)</f>
        <v>4262145</v>
      </c>
      <c r="P3142">
        <f>INT(L3142*2.5)</f>
        <v>25572870</v>
      </c>
      <c r="Q3142">
        <f>INT(L3142/4)</f>
        <v>2557287</v>
      </c>
      <c r="W3142" s="4" t="s">
        <v>8425</v>
      </c>
      <c r="X3142">
        <v>8</v>
      </c>
      <c r="Y3142" t="b">
        <f>IF(MOD(X3142,9)=0,N3142,IF(MOD(X3142,6)=0,N3142,IF(MOD(X3142,3)=0,N3142)))</f>
        <v>0</v>
      </c>
      <c r="Z3142" t="b">
        <f>IF(MOD(X3142,9)=0,O3142,IF(MOD(X3142,6)=0,O3142,IF(MOD(X3142,3)=0,O3142)))</f>
        <v>0</v>
      </c>
    </row>
    <row r="3143" spans="1:26">
      <c r="A3143" s="4" t="s">
        <v>3192</v>
      </c>
      <c r="B3143" s="3">
        <f>主线辅助!B3139</f>
        <v>192359841</v>
      </c>
      <c r="C3143" s="3">
        <v>8</v>
      </c>
      <c r="D3143" s="3">
        <v>124</v>
      </c>
      <c r="E3143" s="3">
        <v>3</v>
      </c>
      <c r="F3143" s="25">
        <f t="shared" si="147"/>
        <v>11259355</v>
      </c>
      <c r="G3143" s="25">
        <v>10238507</v>
      </c>
      <c r="H3143" s="26">
        <f>ROUND((F3143/4*5.5+F3143*2.7+F3143/4*10*1)*2,0)*C3143</f>
        <v>1184484144</v>
      </c>
      <c r="I3143" s="26">
        <f t="shared" si="148"/>
        <v>1077090936</v>
      </c>
      <c r="J3143" s="26"/>
      <c r="K3143" s="35">
        <f>MAX(G3143-MAX(G$5:G3142),0)</f>
        <v>9359</v>
      </c>
      <c r="L3143" s="35">
        <f>MAX(G$5:G3143)</f>
        <v>10238507</v>
      </c>
      <c r="M3143" s="3">
        <v>0.9</v>
      </c>
      <c r="N3143" s="38">
        <f>INT(B3143*0.2)</f>
        <v>38471968</v>
      </c>
      <c r="O3143" s="38">
        <f t="shared" si="149"/>
        <v>4266043</v>
      </c>
      <c r="P3143">
        <f>INT(L3143*2.5)</f>
        <v>25596267</v>
      </c>
      <c r="Q3143">
        <f>INT(L3143/4)</f>
        <v>2559626</v>
      </c>
      <c r="W3143" s="4" t="s">
        <v>8425</v>
      </c>
      <c r="X3143">
        <v>9</v>
      </c>
      <c r="Y3143">
        <f>IF(MOD(X3143,9)=0,N3143,IF(MOD(X3143,6)=0,N3143,IF(MOD(X3143,3)=0,N3143)))</f>
        <v>38471968</v>
      </c>
      <c r="Z3143">
        <f>IF(MOD(X3143,9)=0,O3143,IF(MOD(X3143,6)=0,O3143,IF(MOD(X3143,3)=0,O3143)))</f>
        <v>4266043</v>
      </c>
    </row>
    <row r="3144" spans="1:26">
      <c r="A3144" s="4" t="s">
        <v>628</v>
      </c>
      <c r="B3144" s="3">
        <f>主线辅助!B3140</f>
        <v>192437806</v>
      </c>
      <c r="C3144" s="3">
        <v>8</v>
      </c>
      <c r="D3144" s="3">
        <v>124</v>
      </c>
      <c r="E3144" s="3">
        <v>3</v>
      </c>
      <c r="F3144" s="25">
        <f t="shared" si="147"/>
        <v>11263919</v>
      </c>
      <c r="G3144" s="25">
        <v>10242657</v>
      </c>
      <c r="H3144" s="26">
        <f>ROUND((F3144/4*5.5+F3144*2.7+F3144/4*10*1)*2,0)*C3144</f>
        <v>1184964280</v>
      </c>
      <c r="I3144" s="26">
        <f t="shared" si="148"/>
        <v>1077527520</v>
      </c>
      <c r="J3144" s="26"/>
      <c r="K3144" s="35">
        <f>MAX(G3144-MAX(G$5:G3143),0)</f>
        <v>4150</v>
      </c>
      <c r="L3144" s="35">
        <f>MAX(G$5:G3144)</f>
        <v>10242657</v>
      </c>
      <c r="M3144" s="3">
        <v>0.9</v>
      </c>
      <c r="N3144" s="38">
        <f>INT(B3144*0.2)</f>
        <v>38487561</v>
      </c>
      <c r="O3144" s="38">
        <f t="shared" si="149"/>
        <v>4267773</v>
      </c>
      <c r="P3144">
        <f>INT(L3144*2.5)</f>
        <v>25606642</v>
      </c>
      <c r="Q3144">
        <f>INT(L3144/4)</f>
        <v>2560664</v>
      </c>
      <c r="W3144" s="4" t="s">
        <v>8425</v>
      </c>
      <c r="X3144">
        <v>10</v>
      </c>
      <c r="Y3144" t="b">
        <f>IF(MOD(X3144,9)=0,N3144,IF(MOD(X3144,6)=0,N3144,IF(MOD(X3144,3)=0,N3144)))</f>
        <v>0</v>
      </c>
      <c r="Z3144" t="b">
        <f>IF(MOD(X3144,9)=0,O3144,IF(MOD(X3144,6)=0,O3144,IF(MOD(X3144,3)=0,O3144)))</f>
        <v>0</v>
      </c>
    </row>
    <row r="3145" spans="1:26">
      <c r="A3145" s="4" t="s">
        <v>3193</v>
      </c>
      <c r="B3145" s="3">
        <f>主线辅助!B3141</f>
        <v>192964581</v>
      </c>
      <c r="C3145" s="3">
        <v>8</v>
      </c>
      <c r="D3145" s="3">
        <v>124</v>
      </c>
      <c r="E3145" s="3">
        <v>3</v>
      </c>
      <c r="F3145" s="25">
        <f t="shared" si="147"/>
        <v>11294753</v>
      </c>
      <c r="G3145" s="25">
        <v>10270695</v>
      </c>
      <c r="H3145" s="26">
        <f>ROUND((F3145/4*5.5+F3145*2.7+F3145/4*10*1)*2,0)*C3145</f>
        <v>1188208016</v>
      </c>
      <c r="I3145" s="26">
        <f t="shared" si="148"/>
        <v>1080477112</v>
      </c>
      <c r="J3145" s="26"/>
      <c r="K3145" s="35">
        <f>MAX(G3145-MAX(G$5:G3144),0)</f>
        <v>28038</v>
      </c>
      <c r="L3145" s="35">
        <f>MAX(G$5:G3145)</f>
        <v>10270695</v>
      </c>
      <c r="M3145" s="3">
        <v>0.9</v>
      </c>
      <c r="N3145" s="38">
        <f>INT(B3145*0.2)</f>
        <v>38592916</v>
      </c>
      <c r="O3145" s="38">
        <f t="shared" si="149"/>
        <v>4279455</v>
      </c>
      <c r="P3145">
        <f>INT(L3145*2.5)</f>
        <v>25676737</v>
      </c>
      <c r="Q3145">
        <f>INT(L3145/4)</f>
        <v>2567673</v>
      </c>
      <c r="W3145" s="4" t="s">
        <v>8426</v>
      </c>
      <c r="X3145">
        <v>1</v>
      </c>
      <c r="Y3145" t="b">
        <f>IF(MOD(X3145,9)=0,N3145,IF(MOD(X3145,6)=0,N3145,IF(MOD(X3145,3)=0,N3145)))</f>
        <v>0</v>
      </c>
      <c r="Z3145" t="b">
        <f>IF(MOD(X3145,9)=0,O3145,IF(MOD(X3145,6)=0,O3145,IF(MOD(X3145,3)=0,O3145)))</f>
        <v>0</v>
      </c>
    </row>
    <row r="3146" spans="1:26">
      <c r="A3146" s="4" t="s">
        <v>3194</v>
      </c>
      <c r="B3146" s="3">
        <f>主线辅助!B3142</f>
        <v>193042614</v>
      </c>
      <c r="C3146" s="3">
        <v>8</v>
      </c>
      <c r="D3146" s="3">
        <v>124</v>
      </c>
      <c r="E3146" s="3">
        <v>3</v>
      </c>
      <c r="F3146" s="25">
        <f t="shared" si="147"/>
        <v>11299320</v>
      </c>
      <c r="G3146" s="25">
        <v>10274848</v>
      </c>
      <c r="H3146" s="26">
        <f>ROUND((F3146/4*5.5+F3146*2.7+F3146/4*10*1)*2,0)*C3146</f>
        <v>1188688464</v>
      </c>
      <c r="I3146" s="26">
        <f t="shared" si="148"/>
        <v>1080914008</v>
      </c>
      <c r="J3146" s="26"/>
      <c r="K3146" s="35">
        <f>MAX(G3146-MAX(G$5:G3145),0)</f>
        <v>4153</v>
      </c>
      <c r="L3146" s="35">
        <f>MAX(G$5:G3146)</f>
        <v>10274848</v>
      </c>
      <c r="M3146" s="3">
        <v>0.9</v>
      </c>
      <c r="N3146" s="38">
        <f>INT(B3146*0.2)</f>
        <v>38608522</v>
      </c>
      <c r="O3146" s="38">
        <f t="shared" si="149"/>
        <v>4281186</v>
      </c>
      <c r="P3146">
        <f>INT(L3146*2.5)</f>
        <v>25687120</v>
      </c>
      <c r="Q3146">
        <f>INT(L3146/4)</f>
        <v>2568712</v>
      </c>
      <c r="W3146" s="4" t="s">
        <v>8426</v>
      </c>
      <c r="X3146">
        <v>2</v>
      </c>
      <c r="Y3146" t="b">
        <f>IF(MOD(X3146,9)=0,N3146,IF(MOD(X3146,6)=0,N3146,IF(MOD(X3146,3)=0,N3146)))</f>
        <v>0</v>
      </c>
      <c r="Z3146" t="b">
        <f>IF(MOD(X3146,9)=0,O3146,IF(MOD(X3146,6)=0,O3146,IF(MOD(X3146,3)=0,O3146)))</f>
        <v>0</v>
      </c>
    </row>
    <row r="3147" spans="1:26">
      <c r="A3147" s="4" t="s">
        <v>3195</v>
      </c>
      <c r="B3147" s="3">
        <f>主线辅助!B3143</f>
        <v>193218807</v>
      </c>
      <c r="C3147" s="3">
        <v>8</v>
      </c>
      <c r="D3147" s="3">
        <v>124</v>
      </c>
      <c r="E3147" s="3">
        <v>3</v>
      </c>
      <c r="F3147" s="25">
        <f t="shared" si="147"/>
        <v>11309633</v>
      </c>
      <c r="G3147" s="25">
        <v>10284226</v>
      </c>
      <c r="H3147" s="26">
        <f>ROUND((F3147/4*5.5+F3147*2.7+F3147/4*10*1)*2,0)*C3147</f>
        <v>1189773392</v>
      </c>
      <c r="I3147" s="26">
        <f t="shared" si="148"/>
        <v>1081900576</v>
      </c>
      <c r="J3147" s="26"/>
      <c r="K3147" s="35">
        <f>MAX(G3147-MAX(G$5:G3146),0)</f>
        <v>9378</v>
      </c>
      <c r="L3147" s="35">
        <f>MAX(G$5:G3147)</f>
        <v>10284226</v>
      </c>
      <c r="M3147" s="3">
        <v>0.9</v>
      </c>
      <c r="N3147" s="38">
        <f>INT(B3147*0.2)</f>
        <v>38643761</v>
      </c>
      <c r="O3147" s="38">
        <f t="shared" si="149"/>
        <v>4285093</v>
      </c>
      <c r="P3147">
        <f>INT(L3147*2.5)</f>
        <v>25710565</v>
      </c>
      <c r="Q3147">
        <f>INT(L3147/4)</f>
        <v>2571056</v>
      </c>
      <c r="W3147" s="4" t="s">
        <v>8426</v>
      </c>
      <c r="X3147">
        <v>3</v>
      </c>
      <c r="Y3147">
        <f>IF(MOD(X3147,9)=0,N3147,IF(MOD(X3147,6)=0,N3147,IF(MOD(X3147,3)=0,N3147)))</f>
        <v>38643761</v>
      </c>
      <c r="Z3147">
        <f>IF(MOD(X3147,9)=0,O3147,IF(MOD(X3147,6)=0,O3147,IF(MOD(X3147,3)=0,O3147)))</f>
        <v>4285093</v>
      </c>
    </row>
    <row r="3148" spans="1:26">
      <c r="A3148" s="4" t="s">
        <v>3196</v>
      </c>
      <c r="B3148" s="3">
        <f>主线辅助!B3144</f>
        <v>193296907</v>
      </c>
      <c r="C3148" s="3">
        <v>8</v>
      </c>
      <c r="D3148" s="3">
        <v>124</v>
      </c>
      <c r="E3148" s="3">
        <v>3</v>
      </c>
      <c r="F3148" s="25">
        <f t="shared" si="147"/>
        <v>11314205</v>
      </c>
      <c r="G3148" s="25">
        <v>10288383</v>
      </c>
      <c r="H3148" s="26">
        <f>ROUND((F3148/4*5.5+F3148*2.7+F3148/4*10*1)*2,0)*C3148</f>
        <v>1190254368</v>
      </c>
      <c r="I3148" s="26">
        <f t="shared" si="148"/>
        <v>1082337888</v>
      </c>
      <c r="J3148" s="26"/>
      <c r="K3148" s="35">
        <f>MAX(G3148-MAX(G$5:G3147),0)</f>
        <v>4157</v>
      </c>
      <c r="L3148" s="35">
        <f>MAX(G$5:G3148)</f>
        <v>10288383</v>
      </c>
      <c r="M3148" s="3">
        <v>0.9</v>
      </c>
      <c r="N3148" s="38">
        <f>INT(B3148*0.2)</f>
        <v>38659381</v>
      </c>
      <c r="O3148" s="38">
        <f t="shared" si="149"/>
        <v>4286825</v>
      </c>
      <c r="P3148">
        <f>INT(L3148*2.5)</f>
        <v>25720957</v>
      </c>
      <c r="Q3148">
        <f>INT(L3148/4)</f>
        <v>2572095</v>
      </c>
      <c r="W3148" s="4" t="s">
        <v>8426</v>
      </c>
      <c r="X3148">
        <v>4</v>
      </c>
      <c r="Y3148" t="b">
        <f>IF(MOD(X3148,9)=0,N3148,IF(MOD(X3148,6)=0,N3148,IF(MOD(X3148,3)=0,N3148)))</f>
        <v>0</v>
      </c>
      <c r="Z3148" t="b">
        <f>IF(MOD(X3148,9)=0,O3148,IF(MOD(X3148,6)=0,O3148,IF(MOD(X3148,3)=0,O3148)))</f>
        <v>0</v>
      </c>
    </row>
    <row r="3149" spans="1:26">
      <c r="A3149" s="4" t="s">
        <v>3197</v>
      </c>
      <c r="B3149" s="3">
        <f>主线辅助!B3145</f>
        <v>193375014</v>
      </c>
      <c r="C3149" s="3">
        <v>8</v>
      </c>
      <c r="D3149" s="3">
        <v>124</v>
      </c>
      <c r="E3149" s="3">
        <v>3</v>
      </c>
      <c r="F3149" s="25">
        <f t="shared" si="147"/>
        <v>11318776</v>
      </c>
      <c r="G3149" s="25">
        <v>10292541</v>
      </c>
      <c r="H3149" s="26">
        <f>ROUND((F3149/4*5.5+F3149*2.7+F3149/4*10*1)*2,0)*C3149</f>
        <v>1190735232</v>
      </c>
      <c r="I3149" s="26">
        <f t="shared" si="148"/>
        <v>1082775312</v>
      </c>
      <c r="J3149" s="26"/>
      <c r="K3149" s="35">
        <f>MAX(G3149-MAX(G$5:G3148),0)</f>
        <v>4158</v>
      </c>
      <c r="L3149" s="35">
        <f>MAX(G$5:G3149)</f>
        <v>10292541</v>
      </c>
      <c r="M3149" s="3">
        <v>0.9</v>
      </c>
      <c r="N3149" s="38">
        <f>INT(B3149*0.2)</f>
        <v>38675002</v>
      </c>
      <c r="O3149" s="38">
        <f t="shared" si="149"/>
        <v>4288558</v>
      </c>
      <c r="P3149">
        <f>INT(L3149*2.5)</f>
        <v>25731352</v>
      </c>
      <c r="Q3149">
        <f>INT(L3149/4)</f>
        <v>2573135</v>
      </c>
      <c r="W3149" s="4" t="s">
        <v>8426</v>
      </c>
      <c r="X3149">
        <v>5</v>
      </c>
      <c r="Y3149" t="b">
        <f>IF(MOD(X3149,9)=0,N3149,IF(MOD(X3149,6)=0,N3149,IF(MOD(X3149,3)=0,N3149)))</f>
        <v>0</v>
      </c>
      <c r="Z3149" t="b">
        <f>IF(MOD(X3149,9)=0,O3149,IF(MOD(X3149,6)=0,O3149,IF(MOD(X3149,3)=0,O3149)))</f>
        <v>0</v>
      </c>
    </row>
    <row r="3150" spans="1:26">
      <c r="A3150" s="4" t="s">
        <v>3198</v>
      </c>
      <c r="B3150" s="3">
        <f>主线辅助!B3146</f>
        <v>193551436</v>
      </c>
      <c r="C3150" s="3">
        <v>8</v>
      </c>
      <c r="D3150" s="3">
        <v>124</v>
      </c>
      <c r="E3150" s="3">
        <v>3</v>
      </c>
      <c r="F3150" s="25">
        <f t="shared" si="147"/>
        <v>11329103</v>
      </c>
      <c r="G3150" s="25">
        <v>10301931</v>
      </c>
      <c r="H3150" s="26">
        <f>ROUND((F3150/4*5.5+F3150*2.7+F3150/4*10*1)*2,0)*C3150</f>
        <v>1191821632</v>
      </c>
      <c r="I3150" s="26">
        <f t="shared" si="148"/>
        <v>1083763144</v>
      </c>
      <c r="J3150" s="26"/>
      <c r="K3150" s="35">
        <f>MAX(G3150-MAX(G$5:G3149),0)</f>
        <v>9390</v>
      </c>
      <c r="L3150" s="35">
        <f>MAX(G$5:G3150)</f>
        <v>10301931</v>
      </c>
      <c r="M3150" s="3">
        <v>0.9</v>
      </c>
      <c r="N3150" s="38">
        <f>INT(B3150*0.2)</f>
        <v>38710287</v>
      </c>
      <c r="O3150" s="38">
        <f t="shared" si="149"/>
        <v>4292470</v>
      </c>
      <c r="P3150">
        <f>INT(L3150*2.5)</f>
        <v>25754827</v>
      </c>
      <c r="Q3150">
        <f>INT(L3150/4)</f>
        <v>2575482</v>
      </c>
      <c r="W3150" s="4" t="s">
        <v>8426</v>
      </c>
      <c r="X3150">
        <v>6</v>
      </c>
      <c r="Y3150">
        <f>IF(MOD(X3150,9)=0,N3150,IF(MOD(X3150,6)=0,N3150,IF(MOD(X3150,3)=0,N3150)))</f>
        <v>38710287</v>
      </c>
      <c r="Z3150">
        <f>IF(MOD(X3150,9)=0,O3150,IF(MOD(X3150,6)=0,O3150,IF(MOD(X3150,3)=0,O3150)))</f>
        <v>4292470</v>
      </c>
    </row>
    <row r="3151" spans="1:26">
      <c r="A3151" s="4" t="s">
        <v>3199</v>
      </c>
      <c r="B3151" s="3">
        <f>主线辅助!B3147</f>
        <v>193629607</v>
      </c>
      <c r="C3151" s="3">
        <v>8</v>
      </c>
      <c r="D3151" s="3">
        <v>124</v>
      </c>
      <c r="E3151" s="3">
        <v>3</v>
      </c>
      <c r="F3151" s="25">
        <f t="shared" si="147"/>
        <v>11333678</v>
      </c>
      <c r="G3151" s="25">
        <v>10306091</v>
      </c>
      <c r="H3151" s="26">
        <f>ROUND((F3151/4*5.5+F3151*2.7+F3151/4*10*1)*2,0)*C3151</f>
        <v>1192302928</v>
      </c>
      <c r="I3151" s="26">
        <f t="shared" si="148"/>
        <v>1084200776</v>
      </c>
      <c r="J3151" s="26"/>
      <c r="K3151" s="35">
        <f>MAX(G3151-MAX(G$5:G3150),0)</f>
        <v>4160</v>
      </c>
      <c r="L3151" s="35">
        <f>MAX(G$5:G3151)</f>
        <v>10306091</v>
      </c>
      <c r="M3151" s="3">
        <v>0.9</v>
      </c>
      <c r="N3151" s="38">
        <f>INT(B3151*0.2)</f>
        <v>38725921</v>
      </c>
      <c r="O3151" s="38">
        <f t="shared" si="149"/>
        <v>4294203</v>
      </c>
      <c r="P3151">
        <f>INT(L3151*2.5)</f>
        <v>25765227</v>
      </c>
      <c r="Q3151">
        <f>INT(L3151/4)</f>
        <v>2576522</v>
      </c>
      <c r="W3151" s="4" t="s">
        <v>8426</v>
      </c>
      <c r="X3151">
        <v>7</v>
      </c>
      <c r="Y3151" t="b">
        <f>IF(MOD(X3151,9)=0,N3151,IF(MOD(X3151,6)=0,N3151,IF(MOD(X3151,3)=0,N3151)))</f>
        <v>0</v>
      </c>
      <c r="Z3151" t="b">
        <f>IF(MOD(X3151,9)=0,O3151,IF(MOD(X3151,6)=0,O3151,IF(MOD(X3151,3)=0,O3151)))</f>
        <v>0</v>
      </c>
    </row>
    <row r="3152" spans="1:26">
      <c r="A3152" s="4" t="s">
        <v>3200</v>
      </c>
      <c r="B3152" s="3">
        <f>主线辅助!B3148</f>
        <v>193707782</v>
      </c>
      <c r="C3152" s="3">
        <v>8</v>
      </c>
      <c r="D3152" s="3">
        <v>124</v>
      </c>
      <c r="E3152" s="3">
        <v>3</v>
      </c>
      <c r="F3152" s="25">
        <f t="shared" si="147"/>
        <v>11338254</v>
      </c>
      <c r="G3152" s="25">
        <v>10310252</v>
      </c>
      <c r="H3152" s="26">
        <f>ROUND((F3152/4*5.5+F3152*2.7+F3152/4*10*1)*2,0)*C3152</f>
        <v>1192784320</v>
      </c>
      <c r="I3152" s="26">
        <f t="shared" si="148"/>
        <v>1084638512</v>
      </c>
      <c r="J3152" s="26"/>
      <c r="K3152" s="35">
        <f>MAX(G3152-MAX(G$5:G3151),0)</f>
        <v>4161</v>
      </c>
      <c r="L3152" s="35">
        <f>MAX(G$5:G3152)</f>
        <v>10310252</v>
      </c>
      <c r="M3152" s="3">
        <v>0.9</v>
      </c>
      <c r="N3152" s="38">
        <f>INT(B3152*0.2)</f>
        <v>38741556</v>
      </c>
      <c r="O3152" s="38">
        <f t="shared" si="149"/>
        <v>4295938</v>
      </c>
      <c r="P3152">
        <f>INT(L3152*2.5)</f>
        <v>25775630</v>
      </c>
      <c r="Q3152">
        <f>INT(L3152/4)</f>
        <v>2577563</v>
      </c>
      <c r="W3152" s="4" t="s">
        <v>8426</v>
      </c>
      <c r="X3152">
        <v>8</v>
      </c>
      <c r="Y3152" t="b">
        <f>IF(MOD(X3152,9)=0,N3152,IF(MOD(X3152,6)=0,N3152,IF(MOD(X3152,3)=0,N3152)))</f>
        <v>0</v>
      </c>
      <c r="Z3152" t="b">
        <f>IF(MOD(X3152,9)=0,O3152,IF(MOD(X3152,6)=0,O3152,IF(MOD(X3152,3)=0,O3152)))</f>
        <v>0</v>
      </c>
    </row>
    <row r="3153" spans="1:26">
      <c r="A3153" s="4" t="s">
        <v>3201</v>
      </c>
      <c r="B3153" s="3">
        <f>主线辅助!B3149</f>
        <v>193884426</v>
      </c>
      <c r="C3153" s="3">
        <v>8</v>
      </c>
      <c r="D3153" s="3">
        <v>124</v>
      </c>
      <c r="E3153" s="3">
        <v>3</v>
      </c>
      <c r="F3153" s="25">
        <f t="shared" si="147"/>
        <v>11348594</v>
      </c>
      <c r="G3153" s="25">
        <v>10319654</v>
      </c>
      <c r="H3153" s="26">
        <f>ROUND((F3153/4*5.5+F3153*2.7+F3153/4*10*1)*2,0)*C3153</f>
        <v>1193872088</v>
      </c>
      <c r="I3153" s="26">
        <f t="shared" si="148"/>
        <v>1085627600</v>
      </c>
      <c r="J3153" s="26"/>
      <c r="K3153" s="35">
        <f>MAX(G3153-MAX(G$5:G3152),0)</f>
        <v>9402</v>
      </c>
      <c r="L3153" s="35">
        <f>MAX(G$5:G3153)</f>
        <v>10319654</v>
      </c>
      <c r="M3153" s="3">
        <v>0.9</v>
      </c>
      <c r="N3153" s="38">
        <f>INT(B3153*0.2)</f>
        <v>38776885</v>
      </c>
      <c r="O3153" s="38">
        <f t="shared" si="149"/>
        <v>4299855</v>
      </c>
      <c r="P3153">
        <f>INT(L3153*2.5)</f>
        <v>25799135</v>
      </c>
      <c r="Q3153">
        <f>INT(L3153/4)</f>
        <v>2579913</v>
      </c>
      <c r="W3153" s="4" t="s">
        <v>8426</v>
      </c>
      <c r="X3153">
        <v>9</v>
      </c>
      <c r="Y3153">
        <f>IF(MOD(X3153,9)=0,N3153,IF(MOD(X3153,6)=0,N3153,IF(MOD(X3153,3)=0,N3153)))</f>
        <v>38776885</v>
      </c>
      <c r="Z3153">
        <f>IF(MOD(X3153,9)=0,O3153,IF(MOD(X3153,6)=0,O3153,IF(MOD(X3153,3)=0,O3153)))</f>
        <v>4299855</v>
      </c>
    </row>
    <row r="3154" spans="1:26">
      <c r="A3154" s="4" t="s">
        <v>630</v>
      </c>
      <c r="B3154" s="3">
        <f>主线辅助!B3150</f>
        <v>193962660</v>
      </c>
      <c r="C3154" s="3">
        <v>8</v>
      </c>
      <c r="D3154" s="3">
        <v>124</v>
      </c>
      <c r="E3154" s="3">
        <v>3</v>
      </c>
      <c r="F3154" s="25">
        <f t="shared" si="147"/>
        <v>11353173</v>
      </c>
      <c r="G3154" s="25">
        <v>10323819</v>
      </c>
      <c r="H3154" s="26">
        <f>ROUND((F3154/4*5.5+F3154*2.7+F3154/4*10*1)*2,0)*C3154</f>
        <v>1194353800</v>
      </c>
      <c r="I3154" s="26">
        <f t="shared" si="148"/>
        <v>1086065760</v>
      </c>
      <c r="J3154" s="26"/>
      <c r="K3154" s="35">
        <f>MAX(G3154-MAX(G$5:G3153),0)</f>
        <v>4165</v>
      </c>
      <c r="L3154" s="35">
        <f>MAX(G$5:G3154)</f>
        <v>10323819</v>
      </c>
      <c r="M3154" s="3">
        <v>0.9</v>
      </c>
      <c r="N3154" s="38">
        <f>INT(B3154*0.2)</f>
        <v>38792532</v>
      </c>
      <c r="O3154" s="38">
        <f t="shared" si="149"/>
        <v>4301590</v>
      </c>
      <c r="P3154">
        <f>INT(L3154*2.5)</f>
        <v>25809547</v>
      </c>
      <c r="Q3154">
        <f>INT(L3154/4)</f>
        <v>2580954</v>
      </c>
      <c r="W3154" s="4" t="s">
        <v>8426</v>
      </c>
      <c r="X3154">
        <v>10</v>
      </c>
      <c r="Y3154" t="b">
        <f>IF(MOD(X3154,9)=0,N3154,IF(MOD(X3154,6)=0,N3154,IF(MOD(X3154,3)=0,N3154)))</f>
        <v>0</v>
      </c>
      <c r="Z3154" t="b">
        <f>IF(MOD(X3154,9)=0,O3154,IF(MOD(X3154,6)=0,O3154,IF(MOD(X3154,3)=0,O3154)))</f>
        <v>0</v>
      </c>
    </row>
    <row r="3155" spans="1:26">
      <c r="A3155" s="4" t="s">
        <v>3202</v>
      </c>
      <c r="B3155" s="3">
        <f>主线辅助!B3151</f>
        <v>194491701</v>
      </c>
      <c r="C3155" s="3">
        <v>8</v>
      </c>
      <c r="D3155" s="3">
        <v>126</v>
      </c>
      <c r="E3155" s="3">
        <v>3</v>
      </c>
      <c r="F3155" s="25">
        <f t="shared" si="147"/>
        <v>11203438</v>
      </c>
      <c r="G3155" s="25">
        <v>10187660</v>
      </c>
      <c r="H3155" s="26">
        <f>ROUND((F3155/4*5.5+F3155*2.7+F3155/4*10*1)*2,0)*C3155</f>
        <v>1178601680</v>
      </c>
      <c r="I3155" s="26">
        <f t="shared" si="148"/>
        <v>1071741832</v>
      </c>
      <c r="J3155" s="26"/>
      <c r="K3155" s="35">
        <f>MAX(G3155-MAX(G$5:G3154),0)</f>
        <v>0</v>
      </c>
      <c r="L3155" s="35">
        <f>MAX(G$5:G3155)</f>
        <v>10323819</v>
      </c>
      <c r="M3155" s="3">
        <v>0.9</v>
      </c>
      <c r="N3155" s="38">
        <f>INT(B3155*0.2)</f>
        <v>38898340</v>
      </c>
      <c r="O3155" s="38">
        <f t="shared" si="149"/>
        <v>4301590</v>
      </c>
      <c r="P3155">
        <f>INT(L3155*2.5)</f>
        <v>25809547</v>
      </c>
      <c r="Q3155">
        <f>INT(L3155/4)</f>
        <v>2580954</v>
      </c>
      <c r="W3155" s="4" t="s">
        <v>8427</v>
      </c>
      <c r="X3155">
        <v>1</v>
      </c>
      <c r="Y3155" t="b">
        <f>IF(MOD(X3155,9)=0,N3155,IF(MOD(X3155,6)=0,N3155,IF(MOD(X3155,3)=0,N3155)))</f>
        <v>0</v>
      </c>
      <c r="Z3155" t="b">
        <f>IF(MOD(X3155,9)=0,O3155,IF(MOD(X3155,6)=0,O3155,IF(MOD(X3155,3)=0,O3155)))</f>
        <v>0</v>
      </c>
    </row>
    <row r="3156" spans="1:26">
      <c r="A3156" s="4" t="s">
        <v>3203</v>
      </c>
      <c r="B3156" s="3">
        <f>主线辅助!B3152</f>
        <v>194570003</v>
      </c>
      <c r="C3156" s="3">
        <v>8</v>
      </c>
      <c r="D3156" s="3">
        <v>126</v>
      </c>
      <c r="E3156" s="3">
        <v>3</v>
      </c>
      <c r="F3156" s="25">
        <f t="shared" si="147"/>
        <v>11207949</v>
      </c>
      <c r="G3156" s="25">
        <v>10191762</v>
      </c>
      <c r="H3156" s="26">
        <f>ROUND((F3156/4*5.5+F3156*2.7+F3156/4*10*1)*2,0)*C3156</f>
        <v>1179076232</v>
      </c>
      <c r="I3156" s="26">
        <f t="shared" si="148"/>
        <v>1072173360</v>
      </c>
      <c r="J3156" s="26"/>
      <c r="K3156" s="35">
        <f>MAX(G3156-MAX(G$5:G3155),0)</f>
        <v>0</v>
      </c>
      <c r="L3156" s="35">
        <f>MAX(G$5:G3156)</f>
        <v>10323819</v>
      </c>
      <c r="M3156" s="3">
        <v>0.9</v>
      </c>
      <c r="N3156" s="38">
        <f>INT(B3156*0.2)</f>
        <v>38914000</v>
      </c>
      <c r="O3156" s="38">
        <f t="shared" si="149"/>
        <v>4301590</v>
      </c>
      <c r="P3156">
        <f>INT(L3156*2.5)</f>
        <v>25809547</v>
      </c>
      <c r="Q3156">
        <f>INT(L3156/4)</f>
        <v>2580954</v>
      </c>
      <c r="W3156" s="4" t="s">
        <v>8427</v>
      </c>
      <c r="X3156">
        <v>2</v>
      </c>
      <c r="Y3156" t="b">
        <f>IF(MOD(X3156,9)=0,N3156,IF(MOD(X3156,6)=0,N3156,IF(MOD(X3156,3)=0,N3156)))</f>
        <v>0</v>
      </c>
      <c r="Z3156" t="b">
        <f>IF(MOD(X3156,9)=0,O3156,IF(MOD(X3156,6)=0,O3156,IF(MOD(X3156,3)=0,O3156)))</f>
        <v>0</v>
      </c>
    </row>
    <row r="3157" spans="1:26">
      <c r="A3157" s="4" t="s">
        <v>3204</v>
      </c>
      <c r="B3157" s="3">
        <f>主线辅助!B3153</f>
        <v>194746985</v>
      </c>
      <c r="C3157" s="3">
        <v>8</v>
      </c>
      <c r="D3157" s="3">
        <v>126</v>
      </c>
      <c r="E3157" s="3">
        <v>3</v>
      </c>
      <c r="F3157" s="25">
        <f t="shared" si="147"/>
        <v>11218144</v>
      </c>
      <c r="G3157" s="25">
        <v>10201032</v>
      </c>
      <c r="H3157" s="26">
        <f>ROUND((F3157/4*5.5+F3157*2.7+F3157/4*10*1)*2,0)*C3157</f>
        <v>1180148752</v>
      </c>
      <c r="I3157" s="26">
        <f t="shared" si="148"/>
        <v>1073148568</v>
      </c>
      <c r="J3157" s="26"/>
      <c r="K3157" s="35">
        <f>MAX(G3157-MAX(G$5:G3156),0)</f>
        <v>0</v>
      </c>
      <c r="L3157" s="35">
        <f>MAX(G$5:G3157)</f>
        <v>10323819</v>
      </c>
      <c r="M3157" s="3">
        <v>0.9</v>
      </c>
      <c r="N3157" s="38">
        <f>INT(B3157*0.2)</f>
        <v>38949397</v>
      </c>
      <c r="O3157" s="38">
        <f t="shared" si="149"/>
        <v>4301590</v>
      </c>
      <c r="P3157">
        <f>INT(L3157*2.5)</f>
        <v>25809547</v>
      </c>
      <c r="Q3157">
        <f>INT(L3157/4)</f>
        <v>2580954</v>
      </c>
      <c r="W3157" s="4" t="s">
        <v>8427</v>
      </c>
      <c r="X3157">
        <v>3</v>
      </c>
      <c r="Y3157">
        <f>IF(MOD(X3157,9)=0,N3157,IF(MOD(X3157,6)=0,N3157,IF(MOD(X3157,3)=0,N3157)))</f>
        <v>38949397</v>
      </c>
      <c r="Z3157">
        <f>IF(MOD(X3157,9)=0,O3157,IF(MOD(X3157,6)=0,O3157,IF(MOD(X3157,3)=0,O3157)))</f>
        <v>4301590</v>
      </c>
    </row>
    <row r="3158" spans="1:26">
      <c r="A3158" s="4" t="s">
        <v>3205</v>
      </c>
      <c r="B3158" s="3">
        <f>主线辅助!B3154</f>
        <v>194825351</v>
      </c>
      <c r="C3158" s="3">
        <v>8</v>
      </c>
      <c r="D3158" s="3">
        <v>126</v>
      </c>
      <c r="E3158" s="3">
        <v>3</v>
      </c>
      <c r="F3158" s="25">
        <f t="shared" si="147"/>
        <v>11222658</v>
      </c>
      <c r="G3158" s="25">
        <v>10205137</v>
      </c>
      <c r="H3158" s="26">
        <f>ROUND((F3158/4*5.5+F3158*2.7+F3158/4*10*1)*2,0)*C3158</f>
        <v>1180623624</v>
      </c>
      <c r="I3158" s="26">
        <f t="shared" si="148"/>
        <v>1073580416</v>
      </c>
      <c r="J3158" s="26"/>
      <c r="K3158" s="35">
        <f>MAX(G3158-MAX(G$5:G3157),0)</f>
        <v>0</v>
      </c>
      <c r="L3158" s="35">
        <f>MAX(G$5:G3158)</f>
        <v>10323819</v>
      </c>
      <c r="M3158" s="3">
        <v>0.9</v>
      </c>
      <c r="N3158" s="38">
        <f>INT(B3158*0.2)</f>
        <v>38965070</v>
      </c>
      <c r="O3158" s="38">
        <f t="shared" si="149"/>
        <v>4301590</v>
      </c>
      <c r="P3158">
        <f>INT(L3158*2.5)</f>
        <v>25809547</v>
      </c>
      <c r="Q3158">
        <f>INT(L3158/4)</f>
        <v>2580954</v>
      </c>
      <c r="W3158" s="4" t="s">
        <v>8427</v>
      </c>
      <c r="X3158">
        <v>4</v>
      </c>
      <c r="Y3158" t="b">
        <f>IF(MOD(X3158,9)=0,N3158,IF(MOD(X3158,6)=0,N3158,IF(MOD(X3158,3)=0,N3158)))</f>
        <v>0</v>
      </c>
      <c r="Z3158" t="b">
        <f>IF(MOD(X3158,9)=0,O3158,IF(MOD(X3158,6)=0,O3158,IF(MOD(X3158,3)=0,O3158)))</f>
        <v>0</v>
      </c>
    </row>
    <row r="3159" spans="1:26">
      <c r="A3159" s="4" t="s">
        <v>3206</v>
      </c>
      <c r="B3159" s="3">
        <f>主线辅助!B3155</f>
        <v>194903721</v>
      </c>
      <c r="C3159" s="3">
        <v>8</v>
      </c>
      <c r="D3159" s="3">
        <v>126</v>
      </c>
      <c r="E3159" s="3">
        <v>3</v>
      </c>
      <c r="F3159" s="25">
        <f t="shared" si="147"/>
        <v>11227172</v>
      </c>
      <c r="G3159" s="25">
        <v>10209242</v>
      </c>
      <c r="H3159" s="26">
        <f>ROUND((F3159/4*5.5+F3159*2.7+F3159/4*10*1)*2,0)*C3159</f>
        <v>1181098496</v>
      </c>
      <c r="I3159" s="26">
        <f t="shared" si="148"/>
        <v>1074012256</v>
      </c>
      <c r="J3159" s="26"/>
      <c r="K3159" s="35">
        <f>MAX(G3159-MAX(G$5:G3158),0)</f>
        <v>0</v>
      </c>
      <c r="L3159" s="35">
        <f>MAX(G$5:G3159)</f>
        <v>10323819</v>
      </c>
      <c r="M3159" s="3">
        <v>0.9</v>
      </c>
      <c r="N3159" s="38">
        <f>INT(B3159*0.2)</f>
        <v>38980744</v>
      </c>
      <c r="O3159" s="38">
        <f t="shared" si="149"/>
        <v>4301590</v>
      </c>
      <c r="P3159">
        <f>INT(L3159*2.5)</f>
        <v>25809547</v>
      </c>
      <c r="Q3159">
        <f>INT(L3159/4)</f>
        <v>2580954</v>
      </c>
      <c r="W3159" s="4" t="s">
        <v>8427</v>
      </c>
      <c r="X3159">
        <v>5</v>
      </c>
      <c r="Y3159" t="b">
        <f>IF(MOD(X3159,9)=0,N3159,IF(MOD(X3159,6)=0,N3159,IF(MOD(X3159,3)=0,N3159)))</f>
        <v>0</v>
      </c>
      <c r="Z3159" t="b">
        <f>IF(MOD(X3159,9)=0,O3159,IF(MOD(X3159,6)=0,O3159,IF(MOD(X3159,3)=0,O3159)))</f>
        <v>0</v>
      </c>
    </row>
    <row r="3160" spans="1:26">
      <c r="A3160" s="4" t="s">
        <v>3207</v>
      </c>
      <c r="B3160" s="3">
        <f>主线辅助!B3156</f>
        <v>195080932</v>
      </c>
      <c r="C3160" s="3">
        <v>8</v>
      </c>
      <c r="D3160" s="3">
        <v>126</v>
      </c>
      <c r="E3160" s="3">
        <v>3</v>
      </c>
      <c r="F3160" s="25">
        <f t="shared" si="147"/>
        <v>11237380</v>
      </c>
      <c r="G3160" s="25">
        <v>10218524</v>
      </c>
      <c r="H3160" s="26">
        <f>ROUND((F3160/4*5.5+F3160*2.7+F3160/4*10*1)*2,0)*C3160</f>
        <v>1182172376</v>
      </c>
      <c r="I3160" s="26">
        <f t="shared" si="148"/>
        <v>1074988728</v>
      </c>
      <c r="J3160" s="26"/>
      <c r="K3160" s="35">
        <f>MAX(G3160-MAX(G$5:G3159),0)</f>
        <v>0</v>
      </c>
      <c r="L3160" s="35">
        <f>MAX(G$5:G3160)</f>
        <v>10323819</v>
      </c>
      <c r="M3160" s="3">
        <v>0.9</v>
      </c>
      <c r="N3160" s="38">
        <f>INT(B3160*0.2)</f>
        <v>39016186</v>
      </c>
      <c r="O3160" s="38">
        <f t="shared" si="149"/>
        <v>4301590</v>
      </c>
      <c r="P3160">
        <f>INT(L3160*2.5)</f>
        <v>25809547</v>
      </c>
      <c r="Q3160">
        <f>INT(L3160/4)</f>
        <v>2580954</v>
      </c>
      <c r="W3160" s="4" t="s">
        <v>8427</v>
      </c>
      <c r="X3160">
        <v>6</v>
      </c>
      <c r="Y3160">
        <f>IF(MOD(X3160,9)=0,N3160,IF(MOD(X3160,6)=0,N3160,IF(MOD(X3160,3)=0,N3160)))</f>
        <v>39016186</v>
      </c>
      <c r="Z3160">
        <f>IF(MOD(X3160,9)=0,O3160,IF(MOD(X3160,6)=0,O3160,IF(MOD(X3160,3)=0,O3160)))</f>
        <v>4301590</v>
      </c>
    </row>
    <row r="3161" spans="1:26">
      <c r="A3161" s="4" t="s">
        <v>3208</v>
      </c>
      <c r="B3161" s="3">
        <f>主线辅助!B3157</f>
        <v>195159373</v>
      </c>
      <c r="C3161" s="3">
        <v>8</v>
      </c>
      <c r="D3161" s="3">
        <v>126</v>
      </c>
      <c r="E3161" s="3">
        <v>3</v>
      </c>
      <c r="F3161" s="25">
        <f t="shared" si="147"/>
        <v>11241899</v>
      </c>
      <c r="G3161" s="25">
        <v>10222633</v>
      </c>
      <c r="H3161" s="26">
        <f>ROUND((F3161/4*5.5+F3161*2.7+F3161/4*10*1)*2,0)*C3161</f>
        <v>1182647776</v>
      </c>
      <c r="I3161" s="26">
        <f t="shared" si="148"/>
        <v>1075420992</v>
      </c>
      <c r="J3161" s="26"/>
      <c r="K3161" s="35">
        <f>MAX(G3161-MAX(G$5:G3160),0)</f>
        <v>0</v>
      </c>
      <c r="L3161" s="35">
        <f>MAX(G$5:G3161)</f>
        <v>10323819</v>
      </c>
      <c r="M3161" s="3">
        <v>0.9</v>
      </c>
      <c r="N3161" s="38">
        <f>INT(B3161*0.2)</f>
        <v>39031874</v>
      </c>
      <c r="O3161" s="38">
        <f t="shared" si="149"/>
        <v>4301590</v>
      </c>
      <c r="P3161">
        <f>INT(L3161*2.5)</f>
        <v>25809547</v>
      </c>
      <c r="Q3161">
        <f>INT(L3161/4)</f>
        <v>2580954</v>
      </c>
      <c r="W3161" s="4" t="s">
        <v>8427</v>
      </c>
      <c r="X3161">
        <v>7</v>
      </c>
      <c r="Y3161" t="b">
        <f>IF(MOD(X3161,9)=0,N3161,IF(MOD(X3161,6)=0,N3161,IF(MOD(X3161,3)=0,N3161)))</f>
        <v>0</v>
      </c>
      <c r="Z3161" t="b">
        <f>IF(MOD(X3161,9)=0,O3161,IF(MOD(X3161,6)=0,O3161,IF(MOD(X3161,3)=0,O3161)))</f>
        <v>0</v>
      </c>
    </row>
    <row r="3162" spans="1:26">
      <c r="A3162" s="4" t="s">
        <v>3209</v>
      </c>
      <c r="B3162" s="3">
        <f>主线辅助!B3158</f>
        <v>195237825</v>
      </c>
      <c r="C3162" s="3">
        <v>8</v>
      </c>
      <c r="D3162" s="3">
        <v>126</v>
      </c>
      <c r="E3162" s="3">
        <v>3</v>
      </c>
      <c r="F3162" s="25">
        <f t="shared" si="147"/>
        <v>11246418</v>
      </c>
      <c r="G3162" s="25">
        <v>10226743</v>
      </c>
      <c r="H3162" s="26">
        <f>ROUND((F3162/4*5.5+F3162*2.7+F3162/4*10*1)*2,0)*C3162</f>
        <v>1183123176</v>
      </c>
      <c r="I3162" s="26">
        <f t="shared" si="148"/>
        <v>1075853360</v>
      </c>
      <c r="J3162" s="26"/>
      <c r="K3162" s="35">
        <f>MAX(G3162-MAX(G$5:G3161),0)</f>
        <v>0</v>
      </c>
      <c r="L3162" s="35">
        <f>MAX(G$5:G3162)</f>
        <v>10323819</v>
      </c>
      <c r="M3162" s="3">
        <v>0.9</v>
      </c>
      <c r="N3162" s="38">
        <f>INT(B3162*0.2)</f>
        <v>39047565</v>
      </c>
      <c r="O3162" s="38">
        <f t="shared" si="149"/>
        <v>4301590</v>
      </c>
      <c r="P3162">
        <f>INT(L3162*2.5)</f>
        <v>25809547</v>
      </c>
      <c r="Q3162">
        <f>INT(L3162/4)</f>
        <v>2580954</v>
      </c>
      <c r="W3162" s="4" t="s">
        <v>8427</v>
      </c>
      <c r="X3162">
        <v>8</v>
      </c>
      <c r="Y3162" t="b">
        <f>IF(MOD(X3162,9)=0,N3162,IF(MOD(X3162,6)=0,N3162,IF(MOD(X3162,3)=0,N3162)))</f>
        <v>0</v>
      </c>
      <c r="Z3162" t="b">
        <f>IF(MOD(X3162,9)=0,O3162,IF(MOD(X3162,6)=0,O3162,IF(MOD(X3162,3)=0,O3162)))</f>
        <v>0</v>
      </c>
    </row>
    <row r="3163" spans="1:26">
      <c r="A3163" s="4" t="s">
        <v>3210</v>
      </c>
      <c r="B3163" s="3">
        <f>主线辅助!B3159</f>
        <v>195415273</v>
      </c>
      <c r="C3163" s="3">
        <v>8</v>
      </c>
      <c r="D3163" s="3">
        <v>126</v>
      </c>
      <c r="E3163" s="3">
        <v>3</v>
      </c>
      <c r="F3163" s="25">
        <f t="shared" si="147"/>
        <v>11256640</v>
      </c>
      <c r="G3163" s="25">
        <v>10236038</v>
      </c>
      <c r="H3163" s="26">
        <f>ROUND((F3163/4*5.5+F3163*2.7+F3163/4*10*1)*2,0)*C3163</f>
        <v>1184198528</v>
      </c>
      <c r="I3163" s="26">
        <f t="shared" si="148"/>
        <v>1076831200</v>
      </c>
      <c r="J3163" s="26"/>
      <c r="K3163" s="35">
        <f>MAX(G3163-MAX(G$5:G3162),0)</f>
        <v>0</v>
      </c>
      <c r="L3163" s="35">
        <f>MAX(G$5:G3163)</f>
        <v>10323819</v>
      </c>
      <c r="M3163" s="3">
        <v>0.9</v>
      </c>
      <c r="N3163" s="38">
        <f>INT(B3163*0.2)</f>
        <v>39083054</v>
      </c>
      <c r="O3163" s="38">
        <f t="shared" si="149"/>
        <v>4301590</v>
      </c>
      <c r="P3163">
        <f>INT(L3163*2.5)</f>
        <v>25809547</v>
      </c>
      <c r="Q3163">
        <f>INT(L3163/4)</f>
        <v>2580954</v>
      </c>
      <c r="W3163" s="4" t="s">
        <v>8427</v>
      </c>
      <c r="X3163">
        <v>9</v>
      </c>
      <c r="Y3163">
        <f>IF(MOD(X3163,9)=0,N3163,IF(MOD(X3163,6)=0,N3163,IF(MOD(X3163,3)=0,N3163)))</f>
        <v>39083054</v>
      </c>
      <c r="Z3163">
        <f>IF(MOD(X3163,9)=0,O3163,IF(MOD(X3163,6)=0,O3163,IF(MOD(X3163,3)=0,O3163)))</f>
        <v>4301590</v>
      </c>
    </row>
    <row r="3164" spans="1:26">
      <c r="A3164" s="4" t="s">
        <v>632</v>
      </c>
      <c r="B3164" s="3">
        <f>主线辅助!B3160</f>
        <v>195493785</v>
      </c>
      <c r="C3164" s="3">
        <v>8</v>
      </c>
      <c r="D3164" s="3">
        <v>126</v>
      </c>
      <c r="E3164" s="3">
        <v>3</v>
      </c>
      <c r="F3164" s="25">
        <f t="shared" si="147"/>
        <v>11261162</v>
      </c>
      <c r="G3164" s="25">
        <v>10240150</v>
      </c>
      <c r="H3164" s="26">
        <f>ROUND((F3164/4*5.5+F3164*2.7+F3164/4*10*1)*2,0)*C3164</f>
        <v>1184674240</v>
      </c>
      <c r="I3164" s="26">
        <f t="shared" si="148"/>
        <v>1077263784</v>
      </c>
      <c r="J3164" s="26"/>
      <c r="K3164" s="35">
        <f>MAX(G3164-MAX(G$5:G3163),0)</f>
        <v>0</v>
      </c>
      <c r="L3164" s="35">
        <f>MAX(G$5:G3164)</f>
        <v>10323819</v>
      </c>
      <c r="M3164" s="3">
        <v>0.9</v>
      </c>
      <c r="N3164" s="38">
        <f>INT(B3164*0.2)</f>
        <v>39098757</v>
      </c>
      <c r="O3164" s="38">
        <f t="shared" si="149"/>
        <v>4301590</v>
      </c>
      <c r="P3164">
        <f>INT(L3164*2.5)</f>
        <v>25809547</v>
      </c>
      <c r="Q3164">
        <f>INT(L3164/4)</f>
        <v>2580954</v>
      </c>
      <c r="W3164" s="4" t="s">
        <v>8427</v>
      </c>
      <c r="X3164">
        <v>10</v>
      </c>
      <c r="Y3164" t="b">
        <f>IF(MOD(X3164,9)=0,N3164,IF(MOD(X3164,6)=0,N3164,IF(MOD(X3164,3)=0,N3164)))</f>
        <v>0</v>
      </c>
      <c r="Z3164" t="b">
        <f>IF(MOD(X3164,9)=0,O3164,IF(MOD(X3164,6)=0,O3164,IF(MOD(X3164,3)=0,O3164)))</f>
        <v>0</v>
      </c>
    </row>
    <row r="3165" spans="1:26">
      <c r="A3165" s="4" t="s">
        <v>3211</v>
      </c>
      <c r="B3165" s="3">
        <f>主线辅助!B3161</f>
        <v>196025067</v>
      </c>
      <c r="C3165" s="3">
        <v>8</v>
      </c>
      <c r="D3165" s="3">
        <v>126</v>
      </c>
      <c r="E3165" s="3">
        <v>3</v>
      </c>
      <c r="F3165" s="25">
        <f t="shared" si="147"/>
        <v>11291766</v>
      </c>
      <c r="G3165" s="25">
        <v>10267979</v>
      </c>
      <c r="H3165" s="26">
        <f>ROUND((F3165/4*5.5+F3165*2.7+F3165/4*10*1)*2,0)*C3165</f>
        <v>1187893784</v>
      </c>
      <c r="I3165" s="26">
        <f t="shared" si="148"/>
        <v>1080191392</v>
      </c>
      <c r="J3165" s="26"/>
      <c r="K3165" s="35">
        <f>MAX(G3165-MAX(G$5:G3164),0)</f>
        <v>0</v>
      </c>
      <c r="L3165" s="35">
        <f>MAX(G$5:G3165)</f>
        <v>10323819</v>
      </c>
      <c r="M3165" s="3">
        <v>0.9</v>
      </c>
      <c r="N3165" s="38">
        <f>INT(B3165*0.2)</f>
        <v>39205013</v>
      </c>
      <c r="O3165" s="38">
        <f t="shared" si="149"/>
        <v>4301590</v>
      </c>
      <c r="P3165">
        <f>INT(L3165*2.5)</f>
        <v>25809547</v>
      </c>
      <c r="Q3165">
        <f>INT(L3165/4)</f>
        <v>2580954</v>
      </c>
      <c r="W3165" s="4" t="s">
        <v>8428</v>
      </c>
      <c r="X3165">
        <v>1</v>
      </c>
      <c r="Y3165" t="b">
        <f>IF(MOD(X3165,9)=0,N3165,IF(MOD(X3165,6)=0,N3165,IF(MOD(X3165,3)=0,N3165)))</f>
        <v>0</v>
      </c>
      <c r="Z3165" t="b">
        <f>IF(MOD(X3165,9)=0,O3165,IF(MOD(X3165,6)=0,O3165,IF(MOD(X3165,3)=0,O3165)))</f>
        <v>0</v>
      </c>
    </row>
    <row r="3166" spans="1:26">
      <c r="A3166" s="4" t="s">
        <v>3212</v>
      </c>
      <c r="B3166" s="3">
        <f>主线辅助!B3162</f>
        <v>196103647</v>
      </c>
      <c r="C3166" s="3">
        <v>8</v>
      </c>
      <c r="D3166" s="3">
        <v>126</v>
      </c>
      <c r="E3166" s="3">
        <v>3</v>
      </c>
      <c r="F3166" s="25">
        <f t="shared" si="147"/>
        <v>11296293</v>
      </c>
      <c r="G3166" s="25">
        <v>10272095</v>
      </c>
      <c r="H3166" s="26">
        <f>ROUND((F3166/4*5.5+F3166*2.7+F3166/4*10*1)*2,0)*C3166</f>
        <v>1188370024</v>
      </c>
      <c r="I3166" s="26">
        <f t="shared" si="148"/>
        <v>1080624392</v>
      </c>
      <c r="J3166" s="26"/>
      <c r="K3166" s="35">
        <f>MAX(G3166-MAX(G$5:G3165),0)</f>
        <v>0</v>
      </c>
      <c r="L3166" s="35">
        <f>MAX(G$5:G3166)</f>
        <v>10323819</v>
      </c>
      <c r="M3166" s="3">
        <v>0.9</v>
      </c>
      <c r="N3166" s="38">
        <f>INT(B3166*0.2)</f>
        <v>39220729</v>
      </c>
      <c r="O3166" s="38">
        <f t="shared" si="149"/>
        <v>4301590</v>
      </c>
      <c r="P3166">
        <f>INT(L3166*2.5)</f>
        <v>25809547</v>
      </c>
      <c r="Q3166">
        <f>INT(L3166/4)</f>
        <v>2580954</v>
      </c>
      <c r="W3166" s="4" t="s">
        <v>8428</v>
      </c>
      <c r="X3166">
        <v>2</v>
      </c>
      <c r="Y3166" t="b">
        <f>IF(MOD(X3166,9)=0,N3166,IF(MOD(X3166,6)=0,N3166,IF(MOD(X3166,3)=0,N3166)))</f>
        <v>0</v>
      </c>
      <c r="Z3166" t="b">
        <f>IF(MOD(X3166,9)=0,O3166,IF(MOD(X3166,6)=0,O3166,IF(MOD(X3166,3)=0,O3166)))</f>
        <v>0</v>
      </c>
    </row>
    <row r="3167" spans="1:26">
      <c r="A3167" s="4" t="s">
        <v>3213</v>
      </c>
      <c r="B3167" s="3">
        <f>主线辅助!B3163</f>
        <v>196281437</v>
      </c>
      <c r="C3167" s="3">
        <v>8</v>
      </c>
      <c r="D3167" s="3">
        <v>126</v>
      </c>
      <c r="E3167" s="3">
        <v>3</v>
      </c>
      <c r="F3167" s="25">
        <f t="shared" si="147"/>
        <v>11306534</v>
      </c>
      <c r="G3167" s="25">
        <v>10281408</v>
      </c>
      <c r="H3167" s="26">
        <f>ROUND((F3167/4*5.5+F3167*2.7+F3167/4*10*1)*2,0)*C3167</f>
        <v>1189447376</v>
      </c>
      <c r="I3167" s="26">
        <f t="shared" si="148"/>
        <v>1081604120</v>
      </c>
      <c r="J3167" s="26"/>
      <c r="K3167" s="35">
        <f>MAX(G3167-MAX(G$5:G3166),0)</f>
        <v>0</v>
      </c>
      <c r="L3167" s="35">
        <f>MAX(G$5:G3167)</f>
        <v>10323819</v>
      </c>
      <c r="M3167" s="3">
        <v>0.9</v>
      </c>
      <c r="N3167" s="38">
        <f>INT(B3167*0.2)</f>
        <v>39256287</v>
      </c>
      <c r="O3167" s="38">
        <f t="shared" si="149"/>
        <v>4301590</v>
      </c>
      <c r="P3167">
        <f>INT(L3167*2.5)</f>
        <v>25809547</v>
      </c>
      <c r="Q3167">
        <f>INT(L3167/4)</f>
        <v>2580954</v>
      </c>
      <c r="W3167" s="4" t="s">
        <v>8428</v>
      </c>
      <c r="X3167">
        <v>3</v>
      </c>
      <c r="Y3167">
        <f>IF(MOD(X3167,9)=0,N3167,IF(MOD(X3167,6)=0,N3167,IF(MOD(X3167,3)=0,N3167)))</f>
        <v>39256287</v>
      </c>
      <c r="Z3167">
        <f>IF(MOD(X3167,9)=0,O3167,IF(MOD(X3167,6)=0,O3167,IF(MOD(X3167,3)=0,O3167)))</f>
        <v>4301590</v>
      </c>
    </row>
    <row r="3168" spans="1:26">
      <c r="A3168" s="4" t="s">
        <v>3214</v>
      </c>
      <c r="B3168" s="3">
        <f>主线辅助!B3164</f>
        <v>196360080</v>
      </c>
      <c r="C3168" s="3">
        <v>8</v>
      </c>
      <c r="D3168" s="3">
        <v>126</v>
      </c>
      <c r="E3168" s="3">
        <v>3</v>
      </c>
      <c r="F3168" s="25">
        <f t="shared" si="147"/>
        <v>11311064</v>
      </c>
      <c r="G3168" s="25">
        <v>10285528</v>
      </c>
      <c r="H3168" s="26">
        <f>ROUND((F3168/4*5.5+F3168*2.7+F3168/4*10*1)*2,0)*C3168</f>
        <v>1189923936</v>
      </c>
      <c r="I3168" s="26">
        <f t="shared" si="148"/>
        <v>1082037544</v>
      </c>
      <c r="J3168" s="26"/>
      <c r="K3168" s="35">
        <f>MAX(G3168-MAX(G$5:G3167),0)</f>
        <v>0</v>
      </c>
      <c r="L3168" s="35">
        <f>MAX(G$5:G3168)</f>
        <v>10323819</v>
      </c>
      <c r="M3168" s="3">
        <v>0.9</v>
      </c>
      <c r="N3168" s="38">
        <f>INT(B3168*0.2)</f>
        <v>39272016</v>
      </c>
      <c r="O3168" s="38">
        <f t="shared" si="149"/>
        <v>4301590</v>
      </c>
      <c r="P3168">
        <f>INT(L3168*2.5)</f>
        <v>25809547</v>
      </c>
      <c r="Q3168">
        <f>INT(L3168/4)</f>
        <v>2580954</v>
      </c>
      <c r="W3168" s="4" t="s">
        <v>8428</v>
      </c>
      <c r="X3168">
        <v>4</v>
      </c>
      <c r="Y3168" t="b">
        <f>IF(MOD(X3168,9)=0,N3168,IF(MOD(X3168,6)=0,N3168,IF(MOD(X3168,3)=0,N3168)))</f>
        <v>0</v>
      </c>
      <c r="Z3168" t="b">
        <f>IF(MOD(X3168,9)=0,O3168,IF(MOD(X3168,6)=0,O3168,IF(MOD(X3168,3)=0,O3168)))</f>
        <v>0</v>
      </c>
    </row>
    <row r="3169" spans="1:26">
      <c r="A3169" s="4" t="s">
        <v>3215</v>
      </c>
      <c r="B3169" s="3">
        <f>主线辅助!B3165</f>
        <v>196438735</v>
      </c>
      <c r="C3169" s="3">
        <v>8</v>
      </c>
      <c r="D3169" s="3">
        <v>126</v>
      </c>
      <c r="E3169" s="3">
        <v>3</v>
      </c>
      <c r="F3169" s="25">
        <f t="shared" si="147"/>
        <v>11315595</v>
      </c>
      <c r="G3169" s="25">
        <v>10289648</v>
      </c>
      <c r="H3169" s="26">
        <f>ROUND((F3169/4*5.5+F3169*2.7+F3169/4*10*1)*2,0)*C3169</f>
        <v>1190400592</v>
      </c>
      <c r="I3169" s="26">
        <f t="shared" si="148"/>
        <v>1082470968</v>
      </c>
      <c r="J3169" s="26"/>
      <c r="K3169" s="35">
        <f>MAX(G3169-MAX(G$5:G3168),0)</f>
        <v>0</v>
      </c>
      <c r="L3169" s="35">
        <f>MAX(G$5:G3169)</f>
        <v>10323819</v>
      </c>
      <c r="M3169" s="3">
        <v>0.9</v>
      </c>
      <c r="N3169" s="38">
        <f>INT(B3169*0.2)</f>
        <v>39287747</v>
      </c>
      <c r="O3169" s="38">
        <f t="shared" si="149"/>
        <v>4301590</v>
      </c>
      <c r="P3169">
        <f>INT(L3169*2.5)</f>
        <v>25809547</v>
      </c>
      <c r="Q3169">
        <f>INT(L3169/4)</f>
        <v>2580954</v>
      </c>
      <c r="W3169" s="4" t="s">
        <v>8428</v>
      </c>
      <c r="X3169">
        <v>5</v>
      </c>
      <c r="Y3169" t="b">
        <f>IF(MOD(X3169,9)=0,N3169,IF(MOD(X3169,6)=0,N3169,IF(MOD(X3169,3)=0,N3169)))</f>
        <v>0</v>
      </c>
      <c r="Z3169" t="b">
        <f>IF(MOD(X3169,9)=0,O3169,IF(MOD(X3169,6)=0,O3169,IF(MOD(X3169,3)=0,O3169)))</f>
        <v>0</v>
      </c>
    </row>
    <row r="3170" spans="1:26">
      <c r="A3170" s="4" t="s">
        <v>3216</v>
      </c>
      <c r="B3170" s="3">
        <f>主线辅助!B3166</f>
        <v>196616754</v>
      </c>
      <c r="C3170" s="3">
        <v>8</v>
      </c>
      <c r="D3170" s="3">
        <v>126</v>
      </c>
      <c r="E3170" s="3">
        <v>3</v>
      </c>
      <c r="F3170" s="25">
        <f t="shared" si="147"/>
        <v>11325849</v>
      </c>
      <c r="G3170" s="25">
        <v>10298972</v>
      </c>
      <c r="H3170" s="26">
        <f>ROUND((F3170/4*5.5+F3170*2.7+F3170/4*10*1)*2,0)*C3170</f>
        <v>1191479312</v>
      </c>
      <c r="I3170" s="26">
        <f t="shared" si="148"/>
        <v>1083451856</v>
      </c>
      <c r="J3170" s="26"/>
      <c r="K3170" s="35">
        <f>MAX(G3170-MAX(G$5:G3169),0)</f>
        <v>0</v>
      </c>
      <c r="L3170" s="35">
        <f>MAX(G$5:G3170)</f>
        <v>10323819</v>
      </c>
      <c r="M3170" s="3">
        <v>0.9</v>
      </c>
      <c r="N3170" s="38">
        <f>INT(B3170*0.2)</f>
        <v>39323350</v>
      </c>
      <c r="O3170" s="38">
        <f t="shared" si="149"/>
        <v>4301590</v>
      </c>
      <c r="P3170">
        <f>INT(L3170*2.5)</f>
        <v>25809547</v>
      </c>
      <c r="Q3170">
        <f>INT(L3170/4)</f>
        <v>2580954</v>
      </c>
      <c r="W3170" s="4" t="s">
        <v>8428</v>
      </c>
      <c r="X3170">
        <v>6</v>
      </c>
      <c r="Y3170">
        <f>IF(MOD(X3170,9)=0,N3170,IF(MOD(X3170,6)=0,N3170,IF(MOD(X3170,3)=0,N3170)))</f>
        <v>39323350</v>
      </c>
      <c r="Z3170">
        <f>IF(MOD(X3170,9)=0,O3170,IF(MOD(X3170,6)=0,O3170,IF(MOD(X3170,3)=0,O3170)))</f>
        <v>4301590</v>
      </c>
    </row>
    <row r="3171" spans="1:26">
      <c r="A3171" s="4" t="s">
        <v>3217</v>
      </c>
      <c r="B3171" s="3">
        <f>主线辅助!B3167</f>
        <v>196695469</v>
      </c>
      <c r="C3171" s="3">
        <v>8</v>
      </c>
      <c r="D3171" s="3">
        <v>126</v>
      </c>
      <c r="E3171" s="3">
        <v>3</v>
      </c>
      <c r="F3171" s="25">
        <f t="shared" si="147"/>
        <v>11330384</v>
      </c>
      <c r="G3171" s="25">
        <v>10303095</v>
      </c>
      <c r="H3171" s="26">
        <f>ROUND((F3171/4*5.5+F3171*2.7+F3171/4*10*1)*2,0)*C3171</f>
        <v>1191956400</v>
      </c>
      <c r="I3171" s="26">
        <f t="shared" si="148"/>
        <v>1083885592</v>
      </c>
      <c r="J3171" s="26"/>
      <c r="K3171" s="35">
        <f>MAX(G3171-MAX(G$5:G3170),0)</f>
        <v>0</v>
      </c>
      <c r="L3171" s="35">
        <f>MAX(G$5:G3171)</f>
        <v>10323819</v>
      </c>
      <c r="M3171" s="3">
        <v>0.9</v>
      </c>
      <c r="N3171" s="38">
        <f>INT(B3171*0.2)</f>
        <v>39339093</v>
      </c>
      <c r="O3171" s="38">
        <f t="shared" si="149"/>
        <v>4301590</v>
      </c>
      <c r="P3171">
        <f>INT(L3171*2.5)</f>
        <v>25809547</v>
      </c>
      <c r="Q3171">
        <f>INT(L3171/4)</f>
        <v>2580954</v>
      </c>
      <c r="W3171" s="4" t="s">
        <v>8428</v>
      </c>
      <c r="X3171">
        <v>7</v>
      </c>
      <c r="Y3171" t="b">
        <f>IF(MOD(X3171,9)=0,N3171,IF(MOD(X3171,6)=0,N3171,IF(MOD(X3171,3)=0,N3171)))</f>
        <v>0</v>
      </c>
      <c r="Z3171" t="b">
        <f>IF(MOD(X3171,9)=0,O3171,IF(MOD(X3171,6)=0,O3171,IF(MOD(X3171,3)=0,O3171)))</f>
        <v>0</v>
      </c>
    </row>
    <row r="3172" spans="1:26">
      <c r="A3172" s="4" t="s">
        <v>3218</v>
      </c>
      <c r="B3172" s="3">
        <f>主线辅助!B3168</f>
        <v>196774196</v>
      </c>
      <c r="C3172" s="3">
        <v>8</v>
      </c>
      <c r="D3172" s="3">
        <v>126</v>
      </c>
      <c r="E3172" s="3">
        <v>3</v>
      </c>
      <c r="F3172" s="25">
        <f t="shared" si="147"/>
        <v>11334919</v>
      </c>
      <c r="G3172" s="25">
        <v>10307219</v>
      </c>
      <c r="H3172" s="26">
        <f>ROUND((F3172/4*5.5+F3172*2.7+F3172/4*10*1)*2,0)*C3172</f>
        <v>1192433480</v>
      </c>
      <c r="I3172" s="26">
        <f t="shared" si="148"/>
        <v>1084319440</v>
      </c>
      <c r="J3172" s="26"/>
      <c r="K3172" s="35">
        <f>MAX(G3172-MAX(G$5:G3171),0)</f>
        <v>0</v>
      </c>
      <c r="L3172" s="35">
        <f>MAX(G$5:G3172)</f>
        <v>10323819</v>
      </c>
      <c r="M3172" s="3">
        <v>0.9</v>
      </c>
      <c r="N3172" s="38">
        <f>INT(B3172*0.2)</f>
        <v>39354839</v>
      </c>
      <c r="O3172" s="38">
        <f t="shared" si="149"/>
        <v>4301590</v>
      </c>
      <c r="P3172">
        <f>INT(L3172*2.5)</f>
        <v>25809547</v>
      </c>
      <c r="Q3172">
        <f>INT(L3172/4)</f>
        <v>2580954</v>
      </c>
      <c r="W3172" s="4" t="s">
        <v>8428</v>
      </c>
      <c r="X3172">
        <v>8</v>
      </c>
      <c r="Y3172" t="b">
        <f>IF(MOD(X3172,9)=0,N3172,IF(MOD(X3172,6)=0,N3172,IF(MOD(X3172,3)=0,N3172)))</f>
        <v>0</v>
      </c>
      <c r="Z3172" t="b">
        <f>IF(MOD(X3172,9)=0,O3172,IF(MOD(X3172,6)=0,O3172,IF(MOD(X3172,3)=0,O3172)))</f>
        <v>0</v>
      </c>
    </row>
    <row r="3173" spans="1:26">
      <c r="A3173" s="4" t="s">
        <v>3219</v>
      </c>
      <c r="B3173" s="3">
        <f>主线辅助!B3169</f>
        <v>196952452</v>
      </c>
      <c r="C3173" s="3">
        <v>8</v>
      </c>
      <c r="D3173" s="3">
        <v>126</v>
      </c>
      <c r="E3173" s="3">
        <v>3</v>
      </c>
      <c r="F3173" s="25">
        <f t="shared" si="147"/>
        <v>11345187</v>
      </c>
      <c r="G3173" s="25">
        <v>10316556</v>
      </c>
      <c r="H3173" s="26">
        <f>ROUND((F3173/4*5.5+F3173*2.7+F3173/4*10*1)*2,0)*C3173</f>
        <v>1193513672</v>
      </c>
      <c r="I3173" s="26">
        <f t="shared" si="148"/>
        <v>1085301688</v>
      </c>
      <c r="J3173" s="26"/>
      <c r="K3173" s="35">
        <f>MAX(G3173-MAX(G$5:G3172),0)</f>
        <v>0</v>
      </c>
      <c r="L3173" s="35">
        <f>MAX(G$5:G3173)</f>
        <v>10323819</v>
      </c>
      <c r="M3173" s="3">
        <v>0.9</v>
      </c>
      <c r="N3173" s="38">
        <f>INT(B3173*0.2)</f>
        <v>39390490</v>
      </c>
      <c r="O3173" s="38">
        <f t="shared" si="149"/>
        <v>4301590</v>
      </c>
      <c r="P3173">
        <f>INT(L3173*2.5)</f>
        <v>25809547</v>
      </c>
      <c r="Q3173">
        <f>INT(L3173/4)</f>
        <v>2580954</v>
      </c>
      <c r="W3173" s="4" t="s">
        <v>8428</v>
      </c>
      <c r="X3173">
        <v>9</v>
      </c>
      <c r="Y3173">
        <f>IF(MOD(X3173,9)=0,N3173,IF(MOD(X3173,6)=0,N3173,IF(MOD(X3173,3)=0,N3173)))</f>
        <v>39390490</v>
      </c>
      <c r="Z3173">
        <f>IF(MOD(X3173,9)=0,O3173,IF(MOD(X3173,6)=0,O3173,IF(MOD(X3173,3)=0,O3173)))</f>
        <v>4301590</v>
      </c>
    </row>
    <row r="3174" spans="1:26">
      <c r="A3174" s="4" t="s">
        <v>634</v>
      </c>
      <c r="B3174" s="3">
        <f>主线辅助!B3170</f>
        <v>197031246</v>
      </c>
      <c r="C3174" s="3">
        <v>8</v>
      </c>
      <c r="D3174" s="3">
        <v>126</v>
      </c>
      <c r="E3174" s="3">
        <v>3</v>
      </c>
      <c r="F3174" s="25">
        <f t="shared" si="147"/>
        <v>11349726</v>
      </c>
      <c r="G3174" s="25">
        <v>10320684</v>
      </c>
      <c r="H3174" s="26">
        <f>ROUND((F3174/4*5.5+F3174*2.7+F3174/4*10*1)*2,0)*C3174</f>
        <v>1193991176</v>
      </c>
      <c r="I3174" s="26">
        <f t="shared" si="148"/>
        <v>1085735960</v>
      </c>
      <c r="J3174" s="26"/>
      <c r="K3174" s="35">
        <f>MAX(G3174-MAX(G$5:G3173),0)</f>
        <v>0</v>
      </c>
      <c r="L3174" s="35">
        <f>MAX(G$5:G3174)</f>
        <v>10323819</v>
      </c>
      <c r="M3174" s="3">
        <v>0.9</v>
      </c>
      <c r="N3174" s="38">
        <f>INT(B3174*0.2)</f>
        <v>39406249</v>
      </c>
      <c r="O3174" s="38">
        <f t="shared" si="149"/>
        <v>4301590</v>
      </c>
      <c r="P3174">
        <f>INT(L3174*2.5)</f>
        <v>25809547</v>
      </c>
      <c r="Q3174">
        <f>INT(L3174/4)</f>
        <v>2580954</v>
      </c>
      <c r="W3174" s="4" t="s">
        <v>8428</v>
      </c>
      <c r="X3174">
        <v>10</v>
      </c>
      <c r="Y3174" t="b">
        <f>IF(MOD(X3174,9)=0,N3174,IF(MOD(X3174,6)=0,N3174,IF(MOD(X3174,3)=0,N3174)))</f>
        <v>0</v>
      </c>
      <c r="Z3174" t="b">
        <f>IF(MOD(X3174,9)=0,O3174,IF(MOD(X3174,6)=0,O3174,IF(MOD(X3174,3)=0,O3174)))</f>
        <v>0</v>
      </c>
    </row>
    <row r="3175" spans="1:26">
      <c r="A3175" s="4" t="s">
        <v>3220</v>
      </c>
      <c r="B3175" s="3">
        <f>主线辅助!B3171</f>
        <v>197564805</v>
      </c>
      <c r="C3175" s="3">
        <v>8</v>
      </c>
      <c r="D3175" s="3">
        <v>126</v>
      </c>
      <c r="E3175" s="3">
        <v>3</v>
      </c>
      <c r="F3175" s="25">
        <f t="shared" si="147"/>
        <v>11380461</v>
      </c>
      <c r="G3175" s="25">
        <v>10348632</v>
      </c>
      <c r="H3175" s="26">
        <f>ROUND((F3175/4*5.5+F3175*2.7+F3175/4*10*1)*2,0)*C3175</f>
        <v>1197224496</v>
      </c>
      <c r="I3175" s="26">
        <f t="shared" si="148"/>
        <v>1088676088</v>
      </c>
      <c r="J3175" s="26"/>
      <c r="K3175" s="35">
        <f>MAX(G3175-MAX(G$5:G3174),0)</f>
        <v>24813</v>
      </c>
      <c r="L3175" s="35">
        <f>MAX(G$5:G3175)</f>
        <v>10348632</v>
      </c>
      <c r="M3175" s="3">
        <v>0.9</v>
      </c>
      <c r="N3175" s="38">
        <f>INT(B3175*0.2)</f>
        <v>39512961</v>
      </c>
      <c r="O3175" s="38">
        <f t="shared" si="149"/>
        <v>4311930</v>
      </c>
      <c r="P3175">
        <f>INT(L3175*2.5)</f>
        <v>25871580</v>
      </c>
      <c r="Q3175">
        <f>INT(L3175/4)</f>
        <v>2587158</v>
      </c>
      <c r="W3175" s="4" t="s">
        <v>8429</v>
      </c>
      <c r="X3175">
        <v>1</v>
      </c>
      <c r="Y3175" t="b">
        <f>IF(MOD(X3175,9)=0,N3175,IF(MOD(X3175,6)=0,N3175,IF(MOD(X3175,3)=0,N3175)))</f>
        <v>0</v>
      </c>
      <c r="Z3175" t="b">
        <f>IF(MOD(X3175,9)=0,O3175,IF(MOD(X3175,6)=0,O3175,IF(MOD(X3175,3)=0,O3175)))</f>
        <v>0</v>
      </c>
    </row>
    <row r="3176" spans="1:26">
      <c r="A3176" s="4" t="s">
        <v>3221</v>
      </c>
      <c r="B3176" s="3">
        <f>主线辅助!B3172</f>
        <v>197643663</v>
      </c>
      <c r="C3176" s="3">
        <v>8</v>
      </c>
      <c r="D3176" s="3">
        <v>126</v>
      </c>
      <c r="E3176" s="3">
        <v>3</v>
      </c>
      <c r="F3176" s="25">
        <f t="shared" si="147"/>
        <v>11385003</v>
      </c>
      <c r="G3176" s="25">
        <v>10352763</v>
      </c>
      <c r="H3176" s="26">
        <f>ROUND((F3176/4*5.5+F3176*2.7+F3176/4*10*1)*2,0)*C3176</f>
        <v>1197702312</v>
      </c>
      <c r="I3176" s="26">
        <f t="shared" si="148"/>
        <v>1089110664</v>
      </c>
      <c r="J3176" s="26"/>
      <c r="K3176" s="35">
        <f>MAX(G3176-MAX(G$5:G3175),0)</f>
        <v>4131</v>
      </c>
      <c r="L3176" s="35">
        <f>MAX(G$5:G3176)</f>
        <v>10352763</v>
      </c>
      <c r="M3176" s="3">
        <v>0.9</v>
      </c>
      <c r="N3176" s="38">
        <f>INT(B3176*0.2)</f>
        <v>39528732</v>
      </c>
      <c r="O3176" s="38">
        <f t="shared" si="149"/>
        <v>4313650</v>
      </c>
      <c r="P3176">
        <f>INT(L3176*2.5)</f>
        <v>25881907</v>
      </c>
      <c r="Q3176">
        <f>INT(L3176/4)</f>
        <v>2588190</v>
      </c>
      <c r="W3176" s="4" t="s">
        <v>8429</v>
      </c>
      <c r="X3176">
        <v>2</v>
      </c>
      <c r="Y3176" t="b">
        <f>IF(MOD(X3176,9)=0,N3176,IF(MOD(X3176,6)=0,N3176,IF(MOD(X3176,3)=0,N3176)))</f>
        <v>0</v>
      </c>
      <c r="Z3176" t="b">
        <f>IF(MOD(X3176,9)=0,O3176,IF(MOD(X3176,6)=0,O3176,IF(MOD(X3176,3)=0,O3176)))</f>
        <v>0</v>
      </c>
    </row>
    <row r="3177" spans="1:26">
      <c r="A3177" s="4" t="s">
        <v>3222</v>
      </c>
      <c r="B3177" s="3">
        <f>主线辅助!B3173</f>
        <v>197822261</v>
      </c>
      <c r="C3177" s="3">
        <v>8</v>
      </c>
      <c r="D3177" s="3">
        <v>126</v>
      </c>
      <c r="E3177" s="3">
        <v>3</v>
      </c>
      <c r="F3177" s="25">
        <f t="shared" si="147"/>
        <v>11395291</v>
      </c>
      <c r="G3177" s="25">
        <v>10362118</v>
      </c>
      <c r="H3177" s="26">
        <f>ROUND((F3177/4*5.5+F3177*2.7+F3177/4*10*1)*2,0)*C3177</f>
        <v>1198784616</v>
      </c>
      <c r="I3177" s="26">
        <f t="shared" si="148"/>
        <v>1090094816</v>
      </c>
      <c r="J3177" s="26"/>
      <c r="K3177" s="35">
        <f>MAX(G3177-MAX(G$5:G3176),0)</f>
        <v>9355</v>
      </c>
      <c r="L3177" s="35">
        <f>MAX(G$5:G3177)</f>
        <v>10362118</v>
      </c>
      <c r="M3177" s="3">
        <v>0.9</v>
      </c>
      <c r="N3177" s="38">
        <f>INT(B3177*0.2)</f>
        <v>39564452</v>
      </c>
      <c r="O3177" s="38">
        <f t="shared" si="149"/>
        <v>4317548</v>
      </c>
      <c r="P3177">
        <f>INT(L3177*2.5)</f>
        <v>25905295</v>
      </c>
      <c r="Q3177">
        <f>INT(L3177/4)</f>
        <v>2590529</v>
      </c>
      <c r="W3177" s="4" t="s">
        <v>8429</v>
      </c>
      <c r="X3177">
        <v>3</v>
      </c>
      <c r="Y3177">
        <f>IF(MOD(X3177,9)=0,N3177,IF(MOD(X3177,6)=0,N3177,IF(MOD(X3177,3)=0,N3177)))</f>
        <v>39564452</v>
      </c>
      <c r="Z3177">
        <f>IF(MOD(X3177,9)=0,O3177,IF(MOD(X3177,6)=0,O3177,IF(MOD(X3177,3)=0,O3177)))</f>
        <v>4317548</v>
      </c>
    </row>
    <row r="3178" spans="1:26">
      <c r="A3178" s="4" t="s">
        <v>3223</v>
      </c>
      <c r="B3178" s="3">
        <f>主线辅助!B3174</f>
        <v>197901191</v>
      </c>
      <c r="C3178" s="3">
        <v>8</v>
      </c>
      <c r="D3178" s="3">
        <v>126</v>
      </c>
      <c r="E3178" s="3">
        <v>3</v>
      </c>
      <c r="F3178" s="25">
        <f t="shared" si="147"/>
        <v>11399838</v>
      </c>
      <c r="G3178" s="25">
        <v>10366252</v>
      </c>
      <c r="H3178" s="26">
        <f>ROUND((F3178/4*5.5+F3178*2.7+F3178/4*10*1)*2,0)*C3178</f>
        <v>1199262960</v>
      </c>
      <c r="I3178" s="26">
        <f t="shared" si="148"/>
        <v>1090529712</v>
      </c>
      <c r="J3178" s="26"/>
      <c r="K3178" s="35">
        <f>MAX(G3178-MAX(G$5:G3177),0)</f>
        <v>4134</v>
      </c>
      <c r="L3178" s="35">
        <f>MAX(G$5:G3178)</f>
        <v>10366252</v>
      </c>
      <c r="M3178" s="3">
        <v>0.9</v>
      </c>
      <c r="N3178" s="38">
        <f>INT(B3178*0.2)</f>
        <v>39580238</v>
      </c>
      <c r="O3178" s="38">
        <f t="shared" si="149"/>
        <v>4319271</v>
      </c>
      <c r="P3178">
        <f>INT(L3178*2.5)</f>
        <v>25915630</v>
      </c>
      <c r="Q3178">
        <f>INT(L3178/4)</f>
        <v>2591563</v>
      </c>
      <c r="W3178" s="4" t="s">
        <v>8429</v>
      </c>
      <c r="X3178">
        <v>4</v>
      </c>
      <c r="Y3178" t="b">
        <f>IF(MOD(X3178,9)=0,N3178,IF(MOD(X3178,6)=0,N3178,IF(MOD(X3178,3)=0,N3178)))</f>
        <v>0</v>
      </c>
      <c r="Z3178" t="b">
        <f>IF(MOD(X3178,9)=0,O3178,IF(MOD(X3178,6)=0,O3178,IF(MOD(X3178,3)=0,O3178)))</f>
        <v>0</v>
      </c>
    </row>
    <row r="3179" spans="1:26">
      <c r="A3179" s="4" t="s">
        <v>3224</v>
      </c>
      <c r="B3179" s="3">
        <f>主线辅助!B3175</f>
        <v>197980124</v>
      </c>
      <c r="C3179" s="3">
        <v>8</v>
      </c>
      <c r="D3179" s="3">
        <v>126</v>
      </c>
      <c r="E3179" s="3">
        <v>3</v>
      </c>
      <c r="F3179" s="25">
        <f t="shared" si="147"/>
        <v>11404385</v>
      </c>
      <c r="G3179" s="25">
        <v>10370387</v>
      </c>
      <c r="H3179" s="26">
        <f>ROUND((F3179/4*5.5+F3179*2.7+F3179/4*10*1)*2,0)*C3179</f>
        <v>1199741304</v>
      </c>
      <c r="I3179" s="26">
        <f t="shared" si="148"/>
        <v>1090964712</v>
      </c>
      <c r="J3179" s="26"/>
      <c r="K3179" s="35">
        <f>MAX(G3179-MAX(G$5:G3178),0)</f>
        <v>4135</v>
      </c>
      <c r="L3179" s="35">
        <f>MAX(G$5:G3179)</f>
        <v>10370387</v>
      </c>
      <c r="M3179" s="3">
        <v>0.9</v>
      </c>
      <c r="N3179" s="38">
        <f>INT(B3179*0.2)</f>
        <v>39596024</v>
      </c>
      <c r="O3179" s="38">
        <f t="shared" si="149"/>
        <v>4320993</v>
      </c>
      <c r="P3179">
        <f>INT(L3179*2.5)</f>
        <v>25925967</v>
      </c>
      <c r="Q3179">
        <f>INT(L3179/4)</f>
        <v>2592596</v>
      </c>
      <c r="W3179" s="4" t="s">
        <v>8429</v>
      </c>
      <c r="X3179">
        <v>5</v>
      </c>
      <c r="Y3179" t="b">
        <f>IF(MOD(X3179,9)=0,N3179,IF(MOD(X3179,6)=0,N3179,IF(MOD(X3179,3)=0,N3179)))</f>
        <v>0</v>
      </c>
      <c r="Z3179" t="b">
        <f>IF(MOD(X3179,9)=0,O3179,IF(MOD(X3179,6)=0,O3179,IF(MOD(X3179,3)=0,O3179)))</f>
        <v>0</v>
      </c>
    </row>
    <row r="3180" spans="1:26">
      <c r="A3180" s="4" t="s">
        <v>3225</v>
      </c>
      <c r="B3180" s="3">
        <f>主线辅助!B3176</f>
        <v>198158948</v>
      </c>
      <c r="C3180" s="3">
        <v>8</v>
      </c>
      <c r="D3180" s="3">
        <v>126</v>
      </c>
      <c r="E3180" s="3">
        <v>3</v>
      </c>
      <c r="F3180" s="25">
        <f t="shared" si="147"/>
        <v>11414685</v>
      </c>
      <c r="G3180" s="25">
        <v>10379754</v>
      </c>
      <c r="H3180" s="26">
        <f>ROUND((F3180/4*5.5+F3180*2.7+F3180/4*10*1)*2,0)*C3180</f>
        <v>1200824864</v>
      </c>
      <c r="I3180" s="26">
        <f t="shared" si="148"/>
        <v>1091950120</v>
      </c>
      <c r="J3180" s="26"/>
      <c r="K3180" s="35">
        <f>MAX(G3180-MAX(G$5:G3179),0)</f>
        <v>9367</v>
      </c>
      <c r="L3180" s="35">
        <f>MAX(G$5:G3180)</f>
        <v>10379754</v>
      </c>
      <c r="M3180" s="3">
        <v>0.9</v>
      </c>
      <c r="N3180" s="38">
        <f>INT(B3180*0.2)</f>
        <v>39631789</v>
      </c>
      <c r="O3180" s="38">
        <f t="shared" si="149"/>
        <v>4324897</v>
      </c>
      <c r="P3180">
        <f>INT(L3180*2.5)</f>
        <v>25949385</v>
      </c>
      <c r="Q3180">
        <f>INT(L3180/4)</f>
        <v>2594938</v>
      </c>
      <c r="W3180" s="4" t="s">
        <v>8429</v>
      </c>
      <c r="X3180">
        <v>6</v>
      </c>
      <c r="Y3180">
        <f>IF(MOD(X3180,9)=0,N3180,IF(MOD(X3180,6)=0,N3180,IF(MOD(X3180,3)=0,N3180)))</f>
        <v>39631789</v>
      </c>
      <c r="Z3180">
        <f>IF(MOD(X3180,9)=0,O3180,IF(MOD(X3180,6)=0,O3180,IF(MOD(X3180,3)=0,O3180)))</f>
        <v>4324897</v>
      </c>
    </row>
    <row r="3181" spans="1:26">
      <c r="A3181" s="4" t="s">
        <v>3226</v>
      </c>
      <c r="B3181" s="3">
        <f>主线辅助!B3177</f>
        <v>198237945</v>
      </c>
      <c r="C3181" s="3">
        <v>8</v>
      </c>
      <c r="D3181" s="3">
        <v>126</v>
      </c>
      <c r="E3181" s="3">
        <v>3</v>
      </c>
      <c r="F3181" s="25">
        <f t="shared" si="147"/>
        <v>11419236</v>
      </c>
      <c r="G3181" s="25">
        <v>10383892</v>
      </c>
      <c r="H3181" s="26">
        <f>ROUND((F3181/4*5.5+F3181*2.7+F3181/4*10*1)*2,0)*C3181</f>
        <v>1201303624</v>
      </c>
      <c r="I3181" s="26">
        <f t="shared" si="148"/>
        <v>1092385440</v>
      </c>
      <c r="J3181" s="26"/>
      <c r="K3181" s="35">
        <f>MAX(G3181-MAX(G$5:G3180),0)</f>
        <v>4138</v>
      </c>
      <c r="L3181" s="35">
        <f>MAX(G$5:G3181)</f>
        <v>10383892</v>
      </c>
      <c r="M3181" s="3">
        <v>0.9</v>
      </c>
      <c r="N3181" s="38">
        <f>INT(B3181*0.2)</f>
        <v>39647589</v>
      </c>
      <c r="O3181" s="38">
        <f t="shared" si="149"/>
        <v>4326621</v>
      </c>
      <c r="P3181">
        <f>INT(L3181*2.5)</f>
        <v>25959730</v>
      </c>
      <c r="Q3181">
        <f>INT(L3181/4)</f>
        <v>2595973</v>
      </c>
      <c r="W3181" s="4" t="s">
        <v>8429</v>
      </c>
      <c r="X3181">
        <v>7</v>
      </c>
      <c r="Y3181" t="b">
        <f>IF(MOD(X3181,9)=0,N3181,IF(MOD(X3181,6)=0,N3181,IF(MOD(X3181,3)=0,N3181)))</f>
        <v>0</v>
      </c>
      <c r="Z3181" t="b">
        <f>IF(MOD(X3181,9)=0,O3181,IF(MOD(X3181,6)=0,O3181,IF(MOD(X3181,3)=0,O3181)))</f>
        <v>0</v>
      </c>
    </row>
    <row r="3182" spans="1:26">
      <c r="A3182" s="4" t="s">
        <v>3227</v>
      </c>
      <c r="B3182" s="3">
        <f>主线辅助!B3178</f>
        <v>198316946</v>
      </c>
      <c r="C3182" s="3">
        <v>8</v>
      </c>
      <c r="D3182" s="3">
        <v>126</v>
      </c>
      <c r="E3182" s="3">
        <v>3</v>
      </c>
      <c r="F3182" s="25">
        <f t="shared" si="147"/>
        <v>11423787</v>
      </c>
      <c r="G3182" s="25">
        <v>10388030</v>
      </c>
      <c r="H3182" s="26">
        <f>ROUND((F3182/4*5.5+F3182*2.7+F3182/4*10*1)*2,0)*C3182</f>
        <v>1201782392</v>
      </c>
      <c r="I3182" s="26">
        <f t="shared" si="148"/>
        <v>1092820760</v>
      </c>
      <c r="J3182" s="26"/>
      <c r="K3182" s="35">
        <f>MAX(G3182-MAX(G$5:G3181),0)</f>
        <v>4138</v>
      </c>
      <c r="L3182" s="35">
        <f>MAX(G$5:G3182)</f>
        <v>10388030</v>
      </c>
      <c r="M3182" s="3">
        <v>0.9</v>
      </c>
      <c r="N3182" s="38">
        <f>INT(B3182*0.2)</f>
        <v>39663389</v>
      </c>
      <c r="O3182" s="38">
        <f t="shared" si="149"/>
        <v>4328345</v>
      </c>
      <c r="P3182">
        <f>INT(L3182*2.5)</f>
        <v>25970075</v>
      </c>
      <c r="Q3182">
        <f>INT(L3182/4)</f>
        <v>2597007</v>
      </c>
      <c r="W3182" s="4" t="s">
        <v>8429</v>
      </c>
      <c r="X3182">
        <v>8</v>
      </c>
      <c r="Y3182" t="b">
        <f>IF(MOD(X3182,9)=0,N3182,IF(MOD(X3182,6)=0,N3182,IF(MOD(X3182,3)=0,N3182)))</f>
        <v>0</v>
      </c>
      <c r="Z3182" t="b">
        <f>IF(MOD(X3182,9)=0,O3182,IF(MOD(X3182,6)=0,O3182,IF(MOD(X3182,3)=0,O3182)))</f>
        <v>0</v>
      </c>
    </row>
    <row r="3183" spans="1:26">
      <c r="A3183" s="4" t="s">
        <v>3228</v>
      </c>
      <c r="B3183" s="3">
        <f>主线辅助!B3179</f>
        <v>198496003</v>
      </c>
      <c r="C3183" s="3">
        <v>8</v>
      </c>
      <c r="D3183" s="3">
        <v>126</v>
      </c>
      <c r="E3183" s="3">
        <v>3</v>
      </c>
      <c r="F3183" s="25">
        <f t="shared" si="147"/>
        <v>11434101</v>
      </c>
      <c r="G3183" s="25">
        <v>10397409</v>
      </c>
      <c r="H3183" s="26">
        <f>ROUND((F3183/4*5.5+F3183*2.7+F3183/4*10*1)*2,0)*C3183</f>
        <v>1202867424</v>
      </c>
      <c r="I3183" s="26">
        <f t="shared" si="148"/>
        <v>1093807424</v>
      </c>
      <c r="J3183" s="26"/>
      <c r="K3183" s="35">
        <f>MAX(G3183-MAX(G$5:G3182),0)</f>
        <v>9379</v>
      </c>
      <c r="L3183" s="35">
        <f>MAX(G$5:G3183)</f>
        <v>10397409</v>
      </c>
      <c r="M3183" s="3">
        <v>0.9</v>
      </c>
      <c r="N3183" s="38">
        <f>INT(B3183*0.2)</f>
        <v>39699200</v>
      </c>
      <c r="O3183" s="38">
        <f t="shared" si="149"/>
        <v>4332253</v>
      </c>
      <c r="P3183">
        <f>INT(L3183*2.5)</f>
        <v>25993522</v>
      </c>
      <c r="Q3183">
        <f>INT(L3183/4)</f>
        <v>2599352</v>
      </c>
      <c r="W3183" s="4" t="s">
        <v>8429</v>
      </c>
      <c r="X3183">
        <v>9</v>
      </c>
      <c r="Y3183">
        <f>IF(MOD(X3183,9)=0,N3183,IF(MOD(X3183,6)=0,N3183,IF(MOD(X3183,3)=0,N3183)))</f>
        <v>39699200</v>
      </c>
      <c r="Z3183">
        <f>IF(MOD(X3183,9)=0,O3183,IF(MOD(X3183,6)=0,O3183,IF(MOD(X3183,3)=0,O3183)))</f>
        <v>4332253</v>
      </c>
    </row>
    <row r="3184" spans="1:26">
      <c r="A3184" s="4" t="s">
        <v>636</v>
      </c>
      <c r="B3184" s="3">
        <f>主线辅助!B3180</f>
        <v>198575076</v>
      </c>
      <c r="C3184" s="3">
        <v>8</v>
      </c>
      <c r="D3184" s="3">
        <v>126</v>
      </c>
      <c r="E3184" s="3">
        <v>3</v>
      </c>
      <c r="F3184" s="25">
        <f t="shared" si="147"/>
        <v>11438656</v>
      </c>
      <c r="G3184" s="25">
        <v>10401551</v>
      </c>
      <c r="H3184" s="26">
        <f>ROUND((F3184/4*5.5+F3184*2.7+F3184/4*10*1)*2,0)*C3184</f>
        <v>1203346608</v>
      </c>
      <c r="I3184" s="26">
        <f t="shared" si="148"/>
        <v>1094243168</v>
      </c>
      <c r="J3184" s="26"/>
      <c r="K3184" s="35">
        <f>MAX(G3184-MAX(G$5:G3183),0)</f>
        <v>4142</v>
      </c>
      <c r="L3184" s="35">
        <f>MAX(G$5:G3184)</f>
        <v>10401551</v>
      </c>
      <c r="M3184" s="3">
        <v>0.9</v>
      </c>
      <c r="N3184" s="38">
        <f>INT(B3184*0.2)</f>
        <v>39715015</v>
      </c>
      <c r="O3184" s="38">
        <f t="shared" si="149"/>
        <v>4333978</v>
      </c>
      <c r="P3184">
        <f>INT(L3184*2.5)</f>
        <v>26003877</v>
      </c>
      <c r="Q3184">
        <f>INT(L3184/4)</f>
        <v>2600387</v>
      </c>
      <c r="W3184" s="4" t="s">
        <v>8429</v>
      </c>
      <c r="X3184">
        <v>10</v>
      </c>
      <c r="Y3184" t="b">
        <f>IF(MOD(X3184,9)=0,N3184,IF(MOD(X3184,6)=0,N3184,IF(MOD(X3184,3)=0,N3184)))</f>
        <v>0</v>
      </c>
      <c r="Z3184" t="b">
        <f>IF(MOD(X3184,9)=0,O3184,IF(MOD(X3184,6)=0,O3184,IF(MOD(X3184,3)=0,O3184)))</f>
        <v>0</v>
      </c>
    </row>
    <row r="3185" spans="1:26">
      <c r="A3185" s="4" t="s">
        <v>3229</v>
      </c>
      <c r="B3185" s="3">
        <f>主线辅助!B3181</f>
        <v>199110917</v>
      </c>
      <c r="C3185" s="3">
        <v>8</v>
      </c>
      <c r="D3185" s="3">
        <v>126</v>
      </c>
      <c r="E3185" s="3">
        <v>3</v>
      </c>
      <c r="F3185" s="25">
        <f t="shared" si="147"/>
        <v>11469522</v>
      </c>
      <c r="G3185" s="25">
        <v>10429619</v>
      </c>
      <c r="H3185" s="26">
        <f>ROUND((F3185/4*5.5+F3185*2.7+F3185/4*10*1)*2,0)*C3185</f>
        <v>1206593712</v>
      </c>
      <c r="I3185" s="26">
        <f t="shared" si="148"/>
        <v>1097195920</v>
      </c>
      <c r="J3185" s="26"/>
      <c r="K3185" s="35">
        <f>MAX(G3185-MAX(G$5:G3184),0)</f>
        <v>28068</v>
      </c>
      <c r="L3185" s="35">
        <f>MAX(G$5:G3185)</f>
        <v>10429619</v>
      </c>
      <c r="M3185" s="3">
        <v>0.9</v>
      </c>
      <c r="N3185" s="38">
        <f>INT(B3185*0.2)</f>
        <v>39822183</v>
      </c>
      <c r="O3185" s="38">
        <f t="shared" si="149"/>
        <v>4345673</v>
      </c>
      <c r="P3185">
        <f>INT(L3185*2.5)</f>
        <v>26074047</v>
      </c>
      <c r="Q3185">
        <f>INT(L3185/4)</f>
        <v>2607404</v>
      </c>
      <c r="W3185" s="4" t="s">
        <v>8430</v>
      </c>
      <c r="X3185">
        <v>1</v>
      </c>
      <c r="Y3185" t="b">
        <f>IF(MOD(X3185,9)=0,N3185,IF(MOD(X3185,6)=0,N3185,IF(MOD(X3185,3)=0,N3185)))</f>
        <v>0</v>
      </c>
      <c r="Z3185" t="b">
        <f>IF(MOD(X3185,9)=0,O3185,IF(MOD(X3185,6)=0,O3185,IF(MOD(X3185,3)=0,O3185)))</f>
        <v>0</v>
      </c>
    </row>
    <row r="3186" spans="1:26">
      <c r="A3186" s="4" t="s">
        <v>3230</v>
      </c>
      <c r="B3186" s="3">
        <f>主线辅助!B3182</f>
        <v>199190057</v>
      </c>
      <c r="C3186" s="3">
        <v>8</v>
      </c>
      <c r="D3186" s="3">
        <v>126</v>
      </c>
      <c r="E3186" s="3">
        <v>3</v>
      </c>
      <c r="F3186" s="25">
        <f t="shared" si="147"/>
        <v>11474081</v>
      </c>
      <c r="G3186" s="25">
        <v>10433764</v>
      </c>
      <c r="H3186" s="26">
        <f>ROUND((F3186/4*5.5+F3186*2.7+F3186/4*10*1)*2,0)*C3186</f>
        <v>1207073320</v>
      </c>
      <c r="I3186" s="26">
        <f t="shared" si="148"/>
        <v>1097631976</v>
      </c>
      <c r="J3186" s="26"/>
      <c r="K3186" s="35">
        <f>MAX(G3186-MAX(G$5:G3185),0)</f>
        <v>4145</v>
      </c>
      <c r="L3186" s="35">
        <f>MAX(G$5:G3186)</f>
        <v>10433764</v>
      </c>
      <c r="M3186" s="3">
        <v>0.9</v>
      </c>
      <c r="N3186" s="38">
        <f>INT(B3186*0.2)</f>
        <v>39838011</v>
      </c>
      <c r="O3186" s="38">
        <f t="shared" si="149"/>
        <v>4347401</v>
      </c>
      <c r="P3186">
        <f>INT(L3186*2.5)</f>
        <v>26084410</v>
      </c>
      <c r="Q3186">
        <f>INT(L3186/4)</f>
        <v>2608441</v>
      </c>
      <c r="W3186" s="4" t="s">
        <v>8430</v>
      </c>
      <c r="X3186">
        <v>2</v>
      </c>
      <c r="Y3186" t="b">
        <f>IF(MOD(X3186,9)=0,N3186,IF(MOD(X3186,6)=0,N3186,IF(MOD(X3186,3)=0,N3186)))</f>
        <v>0</v>
      </c>
      <c r="Z3186" t="b">
        <f>IF(MOD(X3186,9)=0,O3186,IF(MOD(X3186,6)=0,O3186,IF(MOD(X3186,3)=0,O3186)))</f>
        <v>0</v>
      </c>
    </row>
    <row r="3187" spans="1:26">
      <c r="A3187" s="4" t="s">
        <v>3231</v>
      </c>
      <c r="B3187" s="3">
        <f>主线辅助!B3183</f>
        <v>199369465</v>
      </c>
      <c r="C3187" s="3">
        <v>8</v>
      </c>
      <c r="D3187" s="3">
        <v>126</v>
      </c>
      <c r="E3187" s="3">
        <v>3</v>
      </c>
      <c r="F3187" s="25">
        <f t="shared" si="147"/>
        <v>11484416</v>
      </c>
      <c r="G3187" s="25">
        <v>10443162</v>
      </c>
      <c r="H3187" s="26">
        <f>ROUND((F3187/4*5.5+F3187*2.7+F3187/4*10*1)*2,0)*C3187</f>
        <v>1208160560</v>
      </c>
      <c r="I3187" s="26">
        <f t="shared" si="148"/>
        <v>1098620640</v>
      </c>
      <c r="J3187" s="26"/>
      <c r="K3187" s="35">
        <f>MAX(G3187-MAX(G$5:G3186),0)</f>
        <v>9398</v>
      </c>
      <c r="L3187" s="35">
        <f>MAX(G$5:G3187)</f>
        <v>10443162</v>
      </c>
      <c r="M3187" s="3">
        <v>0.9</v>
      </c>
      <c r="N3187" s="38">
        <f>INT(B3187*0.2)</f>
        <v>39873893</v>
      </c>
      <c r="O3187" s="38">
        <f t="shared" si="149"/>
        <v>4351317</v>
      </c>
      <c r="P3187">
        <f>INT(L3187*2.5)</f>
        <v>26107905</v>
      </c>
      <c r="Q3187">
        <f>INT(L3187/4)</f>
        <v>2610790</v>
      </c>
      <c r="W3187" s="4" t="s">
        <v>8430</v>
      </c>
      <c r="X3187">
        <v>3</v>
      </c>
      <c r="Y3187">
        <f>IF(MOD(X3187,9)=0,N3187,IF(MOD(X3187,6)=0,N3187,IF(MOD(X3187,3)=0,N3187)))</f>
        <v>39873893</v>
      </c>
      <c r="Z3187">
        <f>IF(MOD(X3187,9)=0,O3187,IF(MOD(X3187,6)=0,O3187,IF(MOD(X3187,3)=0,O3187)))</f>
        <v>4351317</v>
      </c>
    </row>
    <row r="3188" spans="1:26">
      <c r="A3188" s="4" t="s">
        <v>3232</v>
      </c>
      <c r="B3188" s="3">
        <f>主线辅助!B3184</f>
        <v>199448677</v>
      </c>
      <c r="C3188" s="3">
        <v>8</v>
      </c>
      <c r="D3188" s="3">
        <v>126</v>
      </c>
      <c r="E3188" s="3">
        <v>3</v>
      </c>
      <c r="F3188" s="25">
        <f t="shared" si="147"/>
        <v>11488979</v>
      </c>
      <c r="G3188" s="25">
        <v>10447311</v>
      </c>
      <c r="H3188" s="26">
        <f>ROUND((F3188/4*5.5+F3188*2.7+F3188/4*10*1)*2,0)*C3188</f>
        <v>1208640592</v>
      </c>
      <c r="I3188" s="26">
        <f t="shared" si="148"/>
        <v>1099057120</v>
      </c>
      <c r="J3188" s="26"/>
      <c r="K3188" s="35">
        <f>MAX(G3188-MAX(G$5:G3187),0)</f>
        <v>4149</v>
      </c>
      <c r="L3188" s="35">
        <f>MAX(G$5:G3188)</f>
        <v>10447311</v>
      </c>
      <c r="M3188" s="3">
        <v>0.9</v>
      </c>
      <c r="N3188" s="38">
        <f>INT(B3188*0.2)</f>
        <v>39889735</v>
      </c>
      <c r="O3188" s="38">
        <f t="shared" si="149"/>
        <v>4353045</v>
      </c>
      <c r="P3188">
        <f>INT(L3188*2.5)</f>
        <v>26118277</v>
      </c>
      <c r="Q3188">
        <f>INT(L3188/4)</f>
        <v>2611827</v>
      </c>
      <c r="W3188" s="4" t="s">
        <v>8430</v>
      </c>
      <c r="X3188">
        <v>4</v>
      </c>
      <c r="Y3188" t="b">
        <f>IF(MOD(X3188,9)=0,N3188,IF(MOD(X3188,6)=0,N3188,IF(MOD(X3188,3)=0,N3188)))</f>
        <v>0</v>
      </c>
      <c r="Z3188" t="b">
        <f>IF(MOD(X3188,9)=0,O3188,IF(MOD(X3188,6)=0,O3188,IF(MOD(X3188,3)=0,O3188)))</f>
        <v>0</v>
      </c>
    </row>
    <row r="3189" spans="1:26">
      <c r="A3189" s="4" t="s">
        <v>3233</v>
      </c>
      <c r="B3189" s="3">
        <f>主线辅助!B3185</f>
        <v>199527899</v>
      </c>
      <c r="C3189" s="3">
        <v>8</v>
      </c>
      <c r="D3189" s="3">
        <v>126</v>
      </c>
      <c r="E3189" s="3">
        <v>3</v>
      </c>
      <c r="F3189" s="25">
        <f t="shared" si="147"/>
        <v>11493542</v>
      </c>
      <c r="G3189" s="25">
        <v>10451461</v>
      </c>
      <c r="H3189" s="26">
        <f>ROUND((F3189/4*5.5+F3189*2.7+F3189/4*10*1)*2,0)*C3189</f>
        <v>1209120616</v>
      </c>
      <c r="I3189" s="26">
        <f t="shared" si="148"/>
        <v>1099493696</v>
      </c>
      <c r="J3189" s="26"/>
      <c r="K3189" s="35">
        <f>MAX(G3189-MAX(G$5:G3188),0)</f>
        <v>4150</v>
      </c>
      <c r="L3189" s="35">
        <f>MAX(G$5:G3189)</f>
        <v>10451461</v>
      </c>
      <c r="M3189" s="3">
        <v>0.9</v>
      </c>
      <c r="N3189" s="38">
        <f>INT(B3189*0.2)</f>
        <v>39905579</v>
      </c>
      <c r="O3189" s="38">
        <f t="shared" si="149"/>
        <v>4354775</v>
      </c>
      <c r="P3189">
        <f>INT(L3189*2.5)</f>
        <v>26128652</v>
      </c>
      <c r="Q3189">
        <f>INT(L3189/4)</f>
        <v>2612865</v>
      </c>
      <c r="W3189" s="4" t="s">
        <v>8430</v>
      </c>
      <c r="X3189">
        <v>5</v>
      </c>
      <c r="Y3189" t="b">
        <f>IF(MOD(X3189,9)=0,N3189,IF(MOD(X3189,6)=0,N3189,IF(MOD(X3189,3)=0,N3189)))</f>
        <v>0</v>
      </c>
      <c r="Z3189" t="b">
        <f>IF(MOD(X3189,9)=0,O3189,IF(MOD(X3189,6)=0,O3189,IF(MOD(X3189,3)=0,O3189)))</f>
        <v>0</v>
      </c>
    </row>
    <row r="3190" spans="1:26">
      <c r="A3190" s="4" t="s">
        <v>3234</v>
      </c>
      <c r="B3190" s="3">
        <f>主线辅助!B3186</f>
        <v>199707548</v>
      </c>
      <c r="C3190" s="3">
        <v>8</v>
      </c>
      <c r="D3190" s="3">
        <v>126</v>
      </c>
      <c r="E3190" s="3">
        <v>3</v>
      </c>
      <c r="F3190" s="25">
        <f t="shared" si="147"/>
        <v>11503891</v>
      </c>
      <c r="G3190" s="25">
        <v>10460871</v>
      </c>
      <c r="H3190" s="26">
        <f>ROUND((F3190/4*5.5+F3190*2.7+F3190/4*10*1)*2,0)*C3190</f>
        <v>1210209336</v>
      </c>
      <c r="I3190" s="26">
        <f t="shared" si="148"/>
        <v>1100483632</v>
      </c>
      <c r="J3190" s="26"/>
      <c r="K3190" s="35">
        <f>MAX(G3190-MAX(G$5:G3189),0)</f>
        <v>9410</v>
      </c>
      <c r="L3190" s="35">
        <f>MAX(G$5:G3190)</f>
        <v>10460871</v>
      </c>
      <c r="M3190" s="3">
        <v>0.9</v>
      </c>
      <c r="N3190" s="38">
        <f>INT(B3190*0.2)</f>
        <v>39941509</v>
      </c>
      <c r="O3190" s="38">
        <f t="shared" si="149"/>
        <v>4358695</v>
      </c>
      <c r="P3190">
        <f>INT(L3190*2.5)</f>
        <v>26152177</v>
      </c>
      <c r="Q3190">
        <f>INT(L3190/4)</f>
        <v>2615217</v>
      </c>
      <c r="W3190" s="4" t="s">
        <v>8430</v>
      </c>
      <c r="X3190">
        <v>6</v>
      </c>
      <c r="Y3190">
        <f>IF(MOD(X3190,9)=0,N3190,IF(MOD(X3190,6)=0,N3190,IF(MOD(X3190,3)=0,N3190)))</f>
        <v>39941509</v>
      </c>
      <c r="Z3190">
        <f>IF(MOD(X3190,9)=0,O3190,IF(MOD(X3190,6)=0,O3190,IF(MOD(X3190,3)=0,O3190)))</f>
        <v>4358695</v>
      </c>
    </row>
    <row r="3191" spans="1:26">
      <c r="A3191" s="4" t="s">
        <v>3235</v>
      </c>
      <c r="B3191" s="3">
        <f>主线辅助!B3187</f>
        <v>199786843</v>
      </c>
      <c r="C3191" s="3">
        <v>8</v>
      </c>
      <c r="D3191" s="3">
        <v>126</v>
      </c>
      <c r="E3191" s="3">
        <v>3</v>
      </c>
      <c r="F3191" s="25">
        <f t="shared" si="147"/>
        <v>11508458</v>
      </c>
      <c r="G3191" s="25">
        <v>10465025</v>
      </c>
      <c r="H3191" s="26">
        <f>ROUND((F3191/4*5.5+F3191*2.7+F3191/4*10*1)*2,0)*C3191</f>
        <v>1210689784</v>
      </c>
      <c r="I3191" s="26">
        <f t="shared" si="148"/>
        <v>1100920632</v>
      </c>
      <c r="J3191" s="26"/>
      <c r="K3191" s="35">
        <f>MAX(G3191-MAX(G$5:G3190),0)</f>
        <v>4154</v>
      </c>
      <c r="L3191" s="35">
        <f>MAX(G$5:G3191)</f>
        <v>10465025</v>
      </c>
      <c r="M3191" s="3">
        <v>0.9</v>
      </c>
      <c r="N3191" s="38">
        <f>INT(B3191*0.2)</f>
        <v>39957368</v>
      </c>
      <c r="O3191" s="38">
        <f t="shared" si="149"/>
        <v>4360426</v>
      </c>
      <c r="P3191">
        <f>INT(L3191*2.5)</f>
        <v>26162562</v>
      </c>
      <c r="Q3191">
        <f>INT(L3191/4)</f>
        <v>2616256</v>
      </c>
      <c r="W3191" s="4" t="s">
        <v>8430</v>
      </c>
      <c r="X3191">
        <v>7</v>
      </c>
      <c r="Y3191" t="b">
        <f>IF(MOD(X3191,9)=0,N3191,IF(MOD(X3191,6)=0,N3191,IF(MOD(X3191,3)=0,N3191)))</f>
        <v>0</v>
      </c>
      <c r="Z3191" t="b">
        <f>IF(MOD(X3191,9)=0,O3191,IF(MOD(X3191,6)=0,O3191,IF(MOD(X3191,3)=0,O3191)))</f>
        <v>0</v>
      </c>
    </row>
    <row r="3192" spans="1:26">
      <c r="A3192" s="4" t="s">
        <v>3236</v>
      </c>
      <c r="B3192" s="3">
        <f>主线辅助!B3188</f>
        <v>199866148</v>
      </c>
      <c r="C3192" s="3">
        <v>8</v>
      </c>
      <c r="D3192" s="3">
        <v>126</v>
      </c>
      <c r="E3192" s="3">
        <v>3</v>
      </c>
      <c r="F3192" s="25">
        <f t="shared" si="147"/>
        <v>11513026</v>
      </c>
      <c r="G3192" s="25">
        <v>10469179</v>
      </c>
      <c r="H3192" s="26">
        <f>ROUND((F3192/4*5.5+F3192*2.7+F3192/4*10*1)*2,0)*C3192</f>
        <v>1211170336</v>
      </c>
      <c r="I3192" s="26">
        <f t="shared" si="148"/>
        <v>1101357632</v>
      </c>
      <c r="J3192" s="26"/>
      <c r="K3192" s="35">
        <f>MAX(G3192-MAX(G$5:G3191),0)</f>
        <v>4154</v>
      </c>
      <c r="L3192" s="35">
        <f>MAX(G$5:G3192)</f>
        <v>10469179</v>
      </c>
      <c r="M3192" s="3">
        <v>0.9</v>
      </c>
      <c r="N3192" s="38">
        <f>INT(B3192*0.2)</f>
        <v>39973229</v>
      </c>
      <c r="O3192" s="38">
        <f t="shared" si="149"/>
        <v>4362157</v>
      </c>
      <c r="P3192">
        <f>INT(L3192*2.5)</f>
        <v>26172947</v>
      </c>
      <c r="Q3192">
        <f>INT(L3192/4)</f>
        <v>2617294</v>
      </c>
      <c r="W3192" s="4" t="s">
        <v>8430</v>
      </c>
      <c r="X3192">
        <v>8</v>
      </c>
      <c r="Y3192" t="b">
        <f>IF(MOD(X3192,9)=0,N3192,IF(MOD(X3192,6)=0,N3192,IF(MOD(X3192,3)=0,N3192)))</f>
        <v>0</v>
      </c>
      <c r="Z3192" t="b">
        <f>IF(MOD(X3192,9)=0,O3192,IF(MOD(X3192,6)=0,O3192,IF(MOD(X3192,3)=0,O3192)))</f>
        <v>0</v>
      </c>
    </row>
    <row r="3193" spans="1:26">
      <c r="A3193" s="4" t="s">
        <v>3237</v>
      </c>
      <c r="B3193" s="3">
        <f>主线辅助!B3189</f>
        <v>200046035</v>
      </c>
      <c r="C3193" s="3">
        <v>8</v>
      </c>
      <c r="D3193" s="3">
        <v>126</v>
      </c>
      <c r="E3193" s="3">
        <v>3</v>
      </c>
      <c r="F3193" s="25">
        <f t="shared" si="147"/>
        <v>11523389</v>
      </c>
      <c r="G3193" s="25">
        <v>10478601</v>
      </c>
      <c r="H3193" s="26">
        <f>ROUND((F3193/4*5.5+F3193*2.7+F3193/4*10*1)*2,0)*C3193</f>
        <v>1212260520</v>
      </c>
      <c r="I3193" s="26">
        <f t="shared" si="148"/>
        <v>1102348824</v>
      </c>
      <c r="J3193" s="26"/>
      <c r="K3193" s="35">
        <f>MAX(G3193-MAX(G$5:G3192),0)</f>
        <v>9422</v>
      </c>
      <c r="L3193" s="35">
        <f>MAX(G$5:G3193)</f>
        <v>10478601</v>
      </c>
      <c r="M3193" s="3">
        <v>0.9</v>
      </c>
      <c r="N3193" s="38">
        <f>INT(B3193*0.2)</f>
        <v>40009207</v>
      </c>
      <c r="O3193" s="38">
        <f t="shared" si="149"/>
        <v>4366083</v>
      </c>
      <c r="P3193">
        <f>INT(L3193*2.5)</f>
        <v>26196502</v>
      </c>
      <c r="Q3193">
        <f>INT(L3193/4)</f>
        <v>2619650</v>
      </c>
      <c r="W3193" s="4" t="s">
        <v>8430</v>
      </c>
      <c r="X3193">
        <v>9</v>
      </c>
      <c r="Y3193">
        <f>IF(MOD(X3193,9)=0,N3193,IF(MOD(X3193,6)=0,N3193,IF(MOD(X3193,3)=0,N3193)))</f>
        <v>40009207</v>
      </c>
      <c r="Z3193">
        <f>IF(MOD(X3193,9)=0,O3193,IF(MOD(X3193,6)=0,O3193,IF(MOD(X3193,3)=0,O3193)))</f>
        <v>4366083</v>
      </c>
    </row>
    <row r="3194" spans="1:26">
      <c r="A3194" s="4" t="s">
        <v>638</v>
      </c>
      <c r="B3194" s="3">
        <f>主线辅助!B3190</f>
        <v>200125408</v>
      </c>
      <c r="C3194" s="3">
        <v>8</v>
      </c>
      <c r="D3194" s="3">
        <v>126</v>
      </c>
      <c r="E3194" s="3">
        <v>3</v>
      </c>
      <c r="F3194" s="25">
        <f t="shared" si="147"/>
        <v>11527961</v>
      </c>
      <c r="G3194" s="25">
        <v>10482759</v>
      </c>
      <c r="H3194" s="26">
        <f>ROUND((F3194/4*5.5+F3194*2.7+F3194/4*10*1)*2,0)*C3194</f>
        <v>1212741496</v>
      </c>
      <c r="I3194" s="26">
        <f t="shared" si="148"/>
        <v>1102786248</v>
      </c>
      <c r="J3194" s="26"/>
      <c r="K3194" s="35">
        <f>MAX(G3194-MAX(G$5:G3193),0)</f>
        <v>4158</v>
      </c>
      <c r="L3194" s="35">
        <f>MAX(G$5:G3194)</f>
        <v>10482759</v>
      </c>
      <c r="M3194" s="3">
        <v>0.9</v>
      </c>
      <c r="N3194" s="38">
        <f>INT(B3194*0.2)</f>
        <v>40025081</v>
      </c>
      <c r="O3194" s="38">
        <f t="shared" si="149"/>
        <v>4367815</v>
      </c>
      <c r="P3194">
        <f>INT(L3194*2.5)</f>
        <v>26206897</v>
      </c>
      <c r="Q3194">
        <f>INT(L3194/4)</f>
        <v>2620689</v>
      </c>
      <c r="W3194" s="4" t="s">
        <v>8430</v>
      </c>
      <c r="X3194">
        <v>10</v>
      </c>
      <c r="Y3194" t="b">
        <f>IF(MOD(X3194,9)=0,N3194,IF(MOD(X3194,6)=0,N3194,IF(MOD(X3194,3)=0,N3194)))</f>
        <v>0</v>
      </c>
      <c r="Z3194" t="b">
        <f>IF(MOD(X3194,9)=0,O3194,IF(MOD(X3194,6)=0,O3194,IF(MOD(X3194,3)=0,O3194)))</f>
        <v>0</v>
      </c>
    </row>
    <row r="3195" spans="1:26">
      <c r="A3195" s="4" t="s">
        <v>3238</v>
      </c>
      <c r="B3195" s="3">
        <f>主线辅助!B3191</f>
        <v>200663583</v>
      </c>
      <c r="C3195" s="3">
        <v>8</v>
      </c>
      <c r="D3195" s="3">
        <v>126</v>
      </c>
      <c r="E3195" s="3">
        <v>3</v>
      </c>
      <c r="F3195" s="25">
        <f t="shared" si="147"/>
        <v>11558962</v>
      </c>
      <c r="G3195" s="25">
        <v>10510949</v>
      </c>
      <c r="H3195" s="26">
        <f>ROUND((F3195/4*5.5+F3195*2.7+F3195/4*10*1)*2,0)*C3195</f>
        <v>1216002800</v>
      </c>
      <c r="I3195" s="26">
        <f t="shared" si="148"/>
        <v>1105751832</v>
      </c>
      <c r="J3195" s="26"/>
      <c r="K3195" s="35">
        <f>MAX(G3195-MAX(G$5:G3194),0)</f>
        <v>28190</v>
      </c>
      <c r="L3195" s="35">
        <f>MAX(G$5:G3195)</f>
        <v>10510949</v>
      </c>
      <c r="M3195" s="3">
        <v>0.9</v>
      </c>
      <c r="N3195" s="38">
        <f>INT(B3195*0.2)</f>
        <v>40132716</v>
      </c>
      <c r="O3195" s="38">
        <f t="shared" si="149"/>
        <v>4379561</v>
      </c>
      <c r="P3195">
        <f>INT(L3195*2.5)</f>
        <v>26277372</v>
      </c>
      <c r="Q3195">
        <f>INT(L3195/4)</f>
        <v>2627737</v>
      </c>
      <c r="W3195" s="4" t="s">
        <v>8431</v>
      </c>
      <c r="X3195">
        <v>1</v>
      </c>
      <c r="Y3195" t="b">
        <f>IF(MOD(X3195,9)=0,N3195,IF(MOD(X3195,6)=0,N3195,IF(MOD(X3195,3)=0,N3195)))</f>
        <v>0</v>
      </c>
      <c r="Z3195" t="b">
        <f>IF(MOD(X3195,9)=0,O3195,IF(MOD(X3195,6)=0,O3195,IF(MOD(X3195,3)=0,O3195)))</f>
        <v>0</v>
      </c>
    </row>
    <row r="3196" spans="1:26">
      <c r="A3196" s="4" t="s">
        <v>3239</v>
      </c>
      <c r="B3196" s="3">
        <f>主线辅助!B3192</f>
        <v>200743020</v>
      </c>
      <c r="C3196" s="3">
        <v>8</v>
      </c>
      <c r="D3196" s="3">
        <v>126</v>
      </c>
      <c r="E3196" s="3">
        <v>3</v>
      </c>
      <c r="F3196" s="25">
        <f t="shared" si="147"/>
        <v>11563538</v>
      </c>
      <c r="G3196" s="25">
        <v>10515110</v>
      </c>
      <c r="H3196" s="26">
        <f>ROUND((F3196/4*5.5+F3196*2.7+F3196/4*10*1)*2,0)*C3196</f>
        <v>1216484200</v>
      </c>
      <c r="I3196" s="26">
        <f t="shared" si="148"/>
        <v>1106189576</v>
      </c>
      <c r="J3196" s="26"/>
      <c r="K3196" s="35">
        <f>MAX(G3196-MAX(G$5:G3195),0)</f>
        <v>4161</v>
      </c>
      <c r="L3196" s="35">
        <f>MAX(G$5:G3196)</f>
        <v>10515110</v>
      </c>
      <c r="M3196" s="3">
        <v>0.9</v>
      </c>
      <c r="N3196" s="38">
        <f>INT(B3196*0.2)</f>
        <v>40148604</v>
      </c>
      <c r="O3196" s="38">
        <f t="shared" si="149"/>
        <v>4381295</v>
      </c>
      <c r="P3196">
        <f>INT(L3196*2.5)</f>
        <v>26287775</v>
      </c>
      <c r="Q3196">
        <f>INT(L3196/4)</f>
        <v>2628777</v>
      </c>
      <c r="W3196" s="4" t="s">
        <v>8431</v>
      </c>
      <c r="X3196">
        <v>2</v>
      </c>
      <c r="Y3196" t="b">
        <f>IF(MOD(X3196,9)=0,N3196,IF(MOD(X3196,6)=0,N3196,IF(MOD(X3196,3)=0,N3196)))</f>
        <v>0</v>
      </c>
      <c r="Z3196" t="b">
        <f>IF(MOD(X3196,9)=0,O3196,IF(MOD(X3196,6)=0,O3196,IF(MOD(X3196,3)=0,O3196)))</f>
        <v>0</v>
      </c>
    </row>
    <row r="3197" spans="1:26">
      <c r="A3197" s="4" t="s">
        <v>3240</v>
      </c>
      <c r="B3197" s="3">
        <f>主线辅助!B3193</f>
        <v>200923250</v>
      </c>
      <c r="C3197" s="3">
        <v>8</v>
      </c>
      <c r="D3197" s="3">
        <v>126</v>
      </c>
      <c r="E3197" s="3">
        <v>3</v>
      </c>
      <c r="F3197" s="25">
        <f t="shared" si="147"/>
        <v>11573919</v>
      </c>
      <c r="G3197" s="25">
        <v>10524551</v>
      </c>
      <c r="H3197" s="26">
        <f>ROUND((F3197/4*5.5+F3197*2.7+F3197/4*10*1)*2,0)*C3197</f>
        <v>1217576280</v>
      </c>
      <c r="I3197" s="26">
        <f t="shared" si="148"/>
        <v>1107182768</v>
      </c>
      <c r="J3197" s="26"/>
      <c r="K3197" s="35">
        <f>MAX(G3197-MAX(G$5:G3196),0)</f>
        <v>9441</v>
      </c>
      <c r="L3197" s="35">
        <f>MAX(G$5:G3197)</f>
        <v>10524551</v>
      </c>
      <c r="M3197" s="3">
        <v>0.9</v>
      </c>
      <c r="N3197" s="38">
        <f>INT(B3197*0.2)</f>
        <v>40184650</v>
      </c>
      <c r="O3197" s="38">
        <f t="shared" si="149"/>
        <v>4385228</v>
      </c>
      <c r="P3197">
        <f>INT(L3197*2.5)</f>
        <v>26311377</v>
      </c>
      <c r="Q3197">
        <f>INT(L3197/4)</f>
        <v>2631137</v>
      </c>
      <c r="W3197" s="4" t="s">
        <v>8431</v>
      </c>
      <c r="X3197">
        <v>3</v>
      </c>
      <c r="Y3197">
        <f>IF(MOD(X3197,9)=0,N3197,IF(MOD(X3197,6)=0,N3197,IF(MOD(X3197,3)=0,N3197)))</f>
        <v>40184650</v>
      </c>
      <c r="Z3197">
        <f>IF(MOD(X3197,9)=0,O3197,IF(MOD(X3197,6)=0,O3197,IF(MOD(X3197,3)=0,O3197)))</f>
        <v>4385228</v>
      </c>
    </row>
    <row r="3198" spans="1:26">
      <c r="A3198" s="4" t="s">
        <v>3241</v>
      </c>
      <c r="B3198" s="3">
        <f>主线辅助!B3194</f>
        <v>201002755</v>
      </c>
      <c r="C3198" s="3">
        <v>8</v>
      </c>
      <c r="D3198" s="3">
        <v>126</v>
      </c>
      <c r="E3198" s="3">
        <v>3</v>
      </c>
      <c r="F3198" s="25">
        <f t="shared" si="147"/>
        <v>11578499</v>
      </c>
      <c r="G3198" s="25">
        <v>10528715</v>
      </c>
      <c r="H3198" s="26">
        <f>ROUND((F3198/4*5.5+F3198*2.7+F3198/4*10*1)*2,0)*C3198</f>
        <v>1218058096</v>
      </c>
      <c r="I3198" s="26">
        <f t="shared" si="148"/>
        <v>1107620816</v>
      </c>
      <c r="J3198" s="26"/>
      <c r="K3198" s="35">
        <f>MAX(G3198-MAX(G$5:G3197),0)</f>
        <v>4164</v>
      </c>
      <c r="L3198" s="35">
        <f>MAX(G$5:G3198)</f>
        <v>10528715</v>
      </c>
      <c r="M3198" s="3">
        <v>0.9</v>
      </c>
      <c r="N3198" s="38">
        <f>INT(B3198*0.2)</f>
        <v>40200551</v>
      </c>
      <c r="O3198" s="38">
        <f t="shared" si="149"/>
        <v>4386963</v>
      </c>
      <c r="P3198">
        <f>INT(L3198*2.5)</f>
        <v>26321787</v>
      </c>
      <c r="Q3198">
        <f>INT(L3198/4)</f>
        <v>2632178</v>
      </c>
      <c r="W3198" s="4" t="s">
        <v>8431</v>
      </c>
      <c r="X3198">
        <v>4</v>
      </c>
      <c r="Y3198" t="b">
        <f>IF(MOD(X3198,9)=0,N3198,IF(MOD(X3198,6)=0,N3198,IF(MOD(X3198,3)=0,N3198)))</f>
        <v>0</v>
      </c>
      <c r="Z3198" t="b">
        <f>IF(MOD(X3198,9)=0,O3198,IF(MOD(X3198,6)=0,O3198,IF(MOD(X3198,3)=0,O3198)))</f>
        <v>0</v>
      </c>
    </row>
    <row r="3199" spans="1:26">
      <c r="A3199" s="4" t="s">
        <v>3242</v>
      </c>
      <c r="B3199" s="3">
        <f>主线辅助!B3195</f>
        <v>201082272</v>
      </c>
      <c r="C3199" s="3">
        <v>8</v>
      </c>
      <c r="D3199" s="3">
        <v>126</v>
      </c>
      <c r="E3199" s="3">
        <v>3</v>
      </c>
      <c r="F3199" s="25">
        <f t="shared" si="147"/>
        <v>11583080</v>
      </c>
      <c r="G3199" s="25">
        <v>10532880</v>
      </c>
      <c r="H3199" s="26">
        <f>ROUND((F3199/4*5.5+F3199*2.7+F3199/4*10*1)*2,0)*C3199</f>
        <v>1218540016</v>
      </c>
      <c r="I3199" s="26">
        <f t="shared" si="148"/>
        <v>1108058976</v>
      </c>
      <c r="J3199" s="26"/>
      <c r="K3199" s="35">
        <f>MAX(G3199-MAX(G$5:G3198),0)</f>
        <v>4165</v>
      </c>
      <c r="L3199" s="35">
        <f>MAX(G$5:G3199)</f>
        <v>10532880</v>
      </c>
      <c r="M3199" s="3">
        <v>0.9</v>
      </c>
      <c r="N3199" s="38">
        <f>INT(B3199*0.2)</f>
        <v>40216454</v>
      </c>
      <c r="O3199" s="38">
        <f t="shared" si="149"/>
        <v>4388700</v>
      </c>
      <c r="P3199">
        <f>INT(L3199*2.5)</f>
        <v>26332200</v>
      </c>
      <c r="Q3199">
        <f>INT(L3199/4)</f>
        <v>2633220</v>
      </c>
      <c r="W3199" s="4" t="s">
        <v>8431</v>
      </c>
      <c r="X3199">
        <v>5</v>
      </c>
      <c r="Y3199" t="b">
        <f>IF(MOD(X3199,9)=0,N3199,IF(MOD(X3199,6)=0,N3199,IF(MOD(X3199,3)=0,N3199)))</f>
        <v>0</v>
      </c>
      <c r="Z3199" t="b">
        <f>IF(MOD(X3199,9)=0,O3199,IF(MOD(X3199,6)=0,O3199,IF(MOD(X3199,3)=0,O3199)))</f>
        <v>0</v>
      </c>
    </row>
    <row r="3200" spans="1:26">
      <c r="A3200" s="4" t="s">
        <v>3243</v>
      </c>
      <c r="B3200" s="3">
        <f>主线辅助!B3196</f>
        <v>201262735</v>
      </c>
      <c r="C3200" s="3">
        <v>8</v>
      </c>
      <c r="D3200" s="3">
        <v>126</v>
      </c>
      <c r="E3200" s="3">
        <v>3</v>
      </c>
      <c r="F3200" s="25">
        <f t="shared" si="147"/>
        <v>11593475</v>
      </c>
      <c r="G3200" s="25">
        <v>10542333</v>
      </c>
      <c r="H3200" s="26">
        <f>ROUND((F3200/4*5.5+F3200*2.7+F3200/4*10*1)*2,0)*C3200</f>
        <v>1219633568</v>
      </c>
      <c r="I3200" s="26">
        <f t="shared" si="148"/>
        <v>1109053432</v>
      </c>
      <c r="J3200" s="26"/>
      <c r="K3200" s="35">
        <f>MAX(G3200-MAX(G$5:G3199),0)</f>
        <v>9453</v>
      </c>
      <c r="L3200" s="35">
        <f>MAX(G$5:G3200)</f>
        <v>10542333</v>
      </c>
      <c r="M3200" s="3">
        <v>0.9</v>
      </c>
      <c r="N3200" s="38">
        <f>INT(B3200*0.2)</f>
        <v>40252547</v>
      </c>
      <c r="O3200" s="38">
        <f t="shared" si="149"/>
        <v>4392638</v>
      </c>
      <c r="P3200">
        <f>INT(L3200*2.5)</f>
        <v>26355832</v>
      </c>
      <c r="Q3200">
        <f>INT(L3200/4)</f>
        <v>2635583</v>
      </c>
      <c r="W3200" s="4" t="s">
        <v>8431</v>
      </c>
      <c r="X3200">
        <v>6</v>
      </c>
      <c r="Y3200">
        <f>IF(MOD(X3200,9)=0,N3200,IF(MOD(X3200,6)=0,N3200,IF(MOD(X3200,3)=0,N3200)))</f>
        <v>40252547</v>
      </c>
      <c r="Z3200">
        <f>IF(MOD(X3200,9)=0,O3200,IF(MOD(X3200,6)=0,O3200,IF(MOD(X3200,3)=0,O3200)))</f>
        <v>4392638</v>
      </c>
    </row>
    <row r="3201" spans="1:26">
      <c r="A3201" s="4" t="s">
        <v>3244</v>
      </c>
      <c r="B3201" s="3">
        <f>主线辅助!B3197</f>
        <v>201342316</v>
      </c>
      <c r="C3201" s="3">
        <v>8</v>
      </c>
      <c r="D3201" s="3">
        <v>126</v>
      </c>
      <c r="E3201" s="3">
        <v>3</v>
      </c>
      <c r="F3201" s="25">
        <f t="shared" si="147"/>
        <v>11598059</v>
      </c>
      <c r="G3201" s="25">
        <v>10546502</v>
      </c>
      <c r="H3201" s="26">
        <f>ROUND((F3201/4*5.5+F3201*2.7+F3201/4*10*1)*2,0)*C3201</f>
        <v>1220115808</v>
      </c>
      <c r="I3201" s="26">
        <f t="shared" si="148"/>
        <v>1109492008</v>
      </c>
      <c r="J3201" s="26"/>
      <c r="K3201" s="35">
        <f>MAX(G3201-MAX(G$5:G3200),0)</f>
        <v>4169</v>
      </c>
      <c r="L3201" s="35">
        <f>MAX(G$5:G3201)</f>
        <v>10546502</v>
      </c>
      <c r="M3201" s="3">
        <v>0.9</v>
      </c>
      <c r="N3201" s="38">
        <f>INT(B3201*0.2)</f>
        <v>40268463</v>
      </c>
      <c r="O3201" s="38">
        <f t="shared" si="149"/>
        <v>4394375</v>
      </c>
      <c r="P3201">
        <f>INT(L3201*2.5)</f>
        <v>26366255</v>
      </c>
      <c r="Q3201">
        <f>INT(L3201/4)</f>
        <v>2636625</v>
      </c>
      <c r="W3201" s="4" t="s">
        <v>8431</v>
      </c>
      <c r="X3201">
        <v>7</v>
      </c>
      <c r="Y3201" t="b">
        <f>IF(MOD(X3201,9)=0,N3201,IF(MOD(X3201,6)=0,N3201,IF(MOD(X3201,3)=0,N3201)))</f>
        <v>0</v>
      </c>
      <c r="Z3201" t="b">
        <f>IF(MOD(X3201,9)=0,O3201,IF(MOD(X3201,6)=0,O3201,IF(MOD(X3201,3)=0,O3201)))</f>
        <v>0</v>
      </c>
    </row>
    <row r="3202" spans="1:26">
      <c r="A3202" s="4" t="s">
        <v>3245</v>
      </c>
      <c r="B3202" s="3">
        <f>主线辅助!B3198</f>
        <v>201421908</v>
      </c>
      <c r="C3202" s="3">
        <v>8</v>
      </c>
      <c r="D3202" s="3">
        <v>126</v>
      </c>
      <c r="E3202" s="3">
        <v>3</v>
      </c>
      <c r="F3202" s="25">
        <f t="shared" si="147"/>
        <v>11602644</v>
      </c>
      <c r="G3202" s="25">
        <v>10550671</v>
      </c>
      <c r="H3202" s="26">
        <f>ROUND((F3202/4*5.5+F3202*2.7+F3202/4*10*1)*2,0)*C3202</f>
        <v>1220598152</v>
      </c>
      <c r="I3202" s="26">
        <f t="shared" si="148"/>
        <v>1109930592</v>
      </c>
      <c r="J3202" s="26"/>
      <c r="K3202" s="35">
        <f>MAX(G3202-MAX(G$5:G3201),0)</f>
        <v>4169</v>
      </c>
      <c r="L3202" s="35">
        <f>MAX(G$5:G3202)</f>
        <v>10550671</v>
      </c>
      <c r="M3202" s="3">
        <v>0.9</v>
      </c>
      <c r="N3202" s="38">
        <f>INT(B3202*0.2)</f>
        <v>40284381</v>
      </c>
      <c r="O3202" s="38">
        <f t="shared" si="149"/>
        <v>4396112</v>
      </c>
      <c r="P3202">
        <f>INT(L3202*2.5)</f>
        <v>26376677</v>
      </c>
      <c r="Q3202">
        <f>INT(L3202/4)</f>
        <v>2637667</v>
      </c>
      <c r="W3202" s="4" t="s">
        <v>8431</v>
      </c>
      <c r="X3202">
        <v>8</v>
      </c>
      <c r="Y3202" t="b">
        <f>IF(MOD(X3202,9)=0,N3202,IF(MOD(X3202,6)=0,N3202,IF(MOD(X3202,3)=0,N3202)))</f>
        <v>0</v>
      </c>
      <c r="Z3202" t="b">
        <f>IF(MOD(X3202,9)=0,O3202,IF(MOD(X3202,6)=0,O3202,IF(MOD(X3202,3)=0,O3202)))</f>
        <v>0</v>
      </c>
    </row>
    <row r="3203" spans="1:26">
      <c r="A3203" s="4" t="s">
        <v>3246</v>
      </c>
      <c r="B3203" s="3">
        <f>主线辅助!B3199</f>
        <v>201602606</v>
      </c>
      <c r="C3203" s="3">
        <v>8</v>
      </c>
      <c r="D3203" s="3">
        <v>126</v>
      </c>
      <c r="E3203" s="3">
        <v>3</v>
      </c>
      <c r="F3203" s="25">
        <f t="shared" si="147"/>
        <v>11613053</v>
      </c>
      <c r="G3203" s="25">
        <v>10560136</v>
      </c>
      <c r="H3203" s="26">
        <f>ROUND((F3203/4*5.5+F3203*2.7+F3203/4*10*1)*2,0)*C3203</f>
        <v>1221693176</v>
      </c>
      <c r="I3203" s="26">
        <f t="shared" si="148"/>
        <v>1110926304</v>
      </c>
      <c r="J3203" s="26"/>
      <c r="K3203" s="35">
        <f>MAX(G3203-MAX(G$5:G3202),0)</f>
        <v>9465</v>
      </c>
      <c r="L3203" s="35">
        <f>MAX(G$5:G3203)</f>
        <v>10560136</v>
      </c>
      <c r="M3203" s="3">
        <v>0.9</v>
      </c>
      <c r="N3203" s="38">
        <f>INT(B3203*0.2)</f>
        <v>40320521</v>
      </c>
      <c r="O3203" s="38">
        <f t="shared" si="149"/>
        <v>4400056</v>
      </c>
      <c r="P3203">
        <f>INT(L3203*2.5)</f>
        <v>26400340</v>
      </c>
      <c r="Q3203">
        <f>INT(L3203/4)</f>
        <v>2640034</v>
      </c>
      <c r="W3203" s="4" t="s">
        <v>8431</v>
      </c>
      <c r="X3203">
        <v>9</v>
      </c>
      <c r="Y3203">
        <f>IF(MOD(X3203,9)=0,N3203,IF(MOD(X3203,6)=0,N3203,IF(MOD(X3203,3)=0,N3203)))</f>
        <v>40320521</v>
      </c>
      <c r="Z3203">
        <f>IF(MOD(X3203,9)=0,O3203,IF(MOD(X3203,6)=0,O3203,IF(MOD(X3203,3)=0,O3203)))</f>
        <v>4400056</v>
      </c>
    </row>
    <row r="3204" spans="1:26">
      <c r="A3204" s="4" t="s">
        <v>640</v>
      </c>
      <c r="B3204" s="3">
        <f>主线辅助!B3200</f>
        <v>201682262</v>
      </c>
      <c r="C3204" s="3">
        <v>8</v>
      </c>
      <c r="D3204" s="3">
        <v>126</v>
      </c>
      <c r="E3204" s="3">
        <v>3</v>
      </c>
      <c r="F3204" s="25">
        <f t="shared" si="147"/>
        <v>11617641</v>
      </c>
      <c r="G3204" s="25">
        <v>10564308</v>
      </c>
      <c r="H3204" s="26">
        <f>ROUND((F3204/4*5.5+F3204*2.7+F3204/4*10*1)*2,0)*C3204</f>
        <v>1222175832</v>
      </c>
      <c r="I3204" s="26">
        <f t="shared" si="148"/>
        <v>1111365200</v>
      </c>
      <c r="J3204" s="26"/>
      <c r="K3204" s="35">
        <f>MAX(G3204-MAX(G$5:G3203),0)</f>
        <v>4172</v>
      </c>
      <c r="L3204" s="35">
        <f>MAX(G$5:G3204)</f>
        <v>10564308</v>
      </c>
      <c r="M3204" s="3">
        <v>0.9</v>
      </c>
      <c r="N3204" s="38">
        <f>INT(B3204*0.2)</f>
        <v>40336452</v>
      </c>
      <c r="O3204" s="38">
        <f t="shared" si="149"/>
        <v>4401795</v>
      </c>
      <c r="P3204">
        <f>INT(L3204*2.5)</f>
        <v>26410770</v>
      </c>
      <c r="Q3204">
        <f>INT(L3204/4)</f>
        <v>2641077</v>
      </c>
      <c r="W3204" s="4" t="s">
        <v>8431</v>
      </c>
      <c r="X3204">
        <v>10</v>
      </c>
      <c r="Y3204" t="b">
        <f>IF(MOD(X3204,9)=0,N3204,IF(MOD(X3204,6)=0,N3204,IF(MOD(X3204,3)=0,N3204)))</f>
        <v>0</v>
      </c>
      <c r="Z3204" t="b">
        <f>IF(MOD(X3204,9)=0,O3204,IF(MOD(X3204,6)=0,O3204,IF(MOD(X3204,3)=0,O3204)))</f>
        <v>0</v>
      </c>
    </row>
    <row r="3205" spans="1:26">
      <c r="A3205" s="4" t="s">
        <v>3247</v>
      </c>
      <c r="B3205" s="3">
        <f>主线辅助!B3201</f>
        <v>202222754</v>
      </c>
      <c r="C3205" s="3">
        <v>8</v>
      </c>
      <c r="D3205" s="3">
        <v>126</v>
      </c>
      <c r="E3205" s="3">
        <v>3</v>
      </c>
      <c r="F3205" s="25">
        <f t="shared" si="147"/>
        <v>11648776</v>
      </c>
      <c r="G3205" s="25">
        <v>10592620</v>
      </c>
      <c r="H3205" s="26">
        <f>ROUND((F3205/4*5.5+F3205*2.7+F3205/4*10*1)*2,0)*C3205</f>
        <v>1225451232</v>
      </c>
      <c r="I3205" s="26">
        <f t="shared" si="148"/>
        <v>1114343624</v>
      </c>
      <c r="J3205" s="26"/>
      <c r="K3205" s="35">
        <f>MAX(G3205-MAX(G$5:G3204),0)</f>
        <v>28312</v>
      </c>
      <c r="L3205" s="35">
        <f>MAX(G$5:G3205)</f>
        <v>10592620</v>
      </c>
      <c r="M3205" s="3">
        <v>0.9</v>
      </c>
      <c r="N3205" s="38">
        <f>INT(B3205*0.2)</f>
        <v>40444550</v>
      </c>
      <c r="O3205" s="38">
        <f t="shared" si="149"/>
        <v>4413591</v>
      </c>
      <c r="P3205">
        <f>INT(L3205*2.5)</f>
        <v>26481550</v>
      </c>
      <c r="Q3205">
        <f>INT(L3205/4)</f>
        <v>2648155</v>
      </c>
      <c r="W3205" s="4" t="s">
        <v>8432</v>
      </c>
      <c r="X3205">
        <v>1</v>
      </c>
      <c r="Y3205" t="b">
        <f>IF(MOD(X3205,9)=0,N3205,IF(MOD(X3205,6)=0,N3205,IF(MOD(X3205,3)=0,N3205)))</f>
        <v>0</v>
      </c>
      <c r="Z3205" t="b">
        <f>IF(MOD(X3205,9)=0,O3205,IF(MOD(X3205,6)=0,O3205,IF(MOD(X3205,3)=0,O3205)))</f>
        <v>0</v>
      </c>
    </row>
    <row r="3206" spans="1:26">
      <c r="A3206" s="4" t="s">
        <v>3248</v>
      </c>
      <c r="B3206" s="3">
        <f>主线辅助!B3202</f>
        <v>202302482</v>
      </c>
      <c r="C3206" s="3">
        <v>8</v>
      </c>
      <c r="D3206" s="3">
        <v>126</v>
      </c>
      <c r="E3206" s="3">
        <v>3</v>
      </c>
      <c r="F3206" s="25">
        <f t="shared" ref="F3206:F3269" si="150">INT(B3206/(5-1.9)/C3206/(D3206/2.7)*100/1.5)</f>
        <v>11653368</v>
      </c>
      <c r="G3206" s="25">
        <v>10596796</v>
      </c>
      <c r="H3206" s="26">
        <f>ROUND((F3206/4*5.5+F3206*2.7+F3206/4*10*1)*2,0)*C3206</f>
        <v>1225934312</v>
      </c>
      <c r="I3206" s="26">
        <f t="shared" ref="I3206:I3269" si="151">ROUND((G3206/4*5.5+G3206*2.7+G3206/4*10*1)*2,0)*C3206</f>
        <v>1114782936</v>
      </c>
      <c r="J3206" s="26"/>
      <c r="K3206" s="35">
        <f>MAX(G3206-MAX(G$5:G3205),0)</f>
        <v>4176</v>
      </c>
      <c r="L3206" s="35">
        <f>MAX(G$5:G3206)</f>
        <v>10596796</v>
      </c>
      <c r="M3206" s="3">
        <v>0.9</v>
      </c>
      <c r="N3206" s="38">
        <f>INT(B3206*0.2)</f>
        <v>40460496</v>
      </c>
      <c r="O3206" s="38">
        <f t="shared" ref="O3206:O3269" si="152">INT((P3206/15)+Q3206)</f>
        <v>4415331</v>
      </c>
      <c r="P3206">
        <f>INT(L3206*2.5)</f>
        <v>26491990</v>
      </c>
      <c r="Q3206">
        <f>INT(L3206/4)</f>
        <v>2649199</v>
      </c>
      <c r="W3206" s="4" t="s">
        <v>8432</v>
      </c>
      <c r="X3206">
        <v>2</v>
      </c>
      <c r="Y3206" t="b">
        <f>IF(MOD(X3206,9)=0,N3206,IF(MOD(X3206,6)=0,N3206,IF(MOD(X3206,3)=0,N3206)))</f>
        <v>0</v>
      </c>
      <c r="Z3206" t="b">
        <f>IF(MOD(X3206,9)=0,O3206,IF(MOD(X3206,6)=0,O3206,IF(MOD(X3206,3)=0,O3206)))</f>
        <v>0</v>
      </c>
    </row>
    <row r="3207" spans="1:26">
      <c r="A3207" s="4" t="s">
        <v>3249</v>
      </c>
      <c r="B3207" s="3">
        <f>主线辅助!B3203</f>
        <v>202483535</v>
      </c>
      <c r="C3207" s="3">
        <v>8</v>
      </c>
      <c r="D3207" s="3">
        <v>126</v>
      </c>
      <c r="E3207" s="3">
        <v>3</v>
      </c>
      <c r="F3207" s="25">
        <f t="shared" si="150"/>
        <v>11663798</v>
      </c>
      <c r="G3207" s="25">
        <v>10606280</v>
      </c>
      <c r="H3207" s="26">
        <f>ROUND((F3207/4*5.5+F3207*2.7+F3207/4*10*1)*2,0)*C3207</f>
        <v>1227031552</v>
      </c>
      <c r="I3207" s="26">
        <f t="shared" si="151"/>
        <v>1115780656</v>
      </c>
      <c r="J3207" s="26"/>
      <c r="K3207" s="35">
        <f>MAX(G3207-MAX(G$5:G3206),0)</f>
        <v>9484</v>
      </c>
      <c r="L3207" s="35">
        <f>MAX(G$5:G3207)</f>
        <v>10606280</v>
      </c>
      <c r="M3207" s="3">
        <v>0.9</v>
      </c>
      <c r="N3207" s="38">
        <f>INT(B3207*0.2)</f>
        <v>40496707</v>
      </c>
      <c r="O3207" s="38">
        <f t="shared" si="152"/>
        <v>4419283</v>
      </c>
      <c r="P3207">
        <f>INT(L3207*2.5)</f>
        <v>26515700</v>
      </c>
      <c r="Q3207">
        <f>INT(L3207/4)</f>
        <v>2651570</v>
      </c>
      <c r="W3207" s="4" t="s">
        <v>8432</v>
      </c>
      <c r="X3207">
        <v>3</v>
      </c>
      <c r="Y3207">
        <f>IF(MOD(X3207,9)=0,N3207,IF(MOD(X3207,6)=0,N3207,IF(MOD(X3207,3)=0,N3207)))</f>
        <v>40496707</v>
      </c>
      <c r="Z3207">
        <f>IF(MOD(X3207,9)=0,O3207,IF(MOD(X3207,6)=0,O3207,IF(MOD(X3207,3)=0,O3207)))</f>
        <v>4419283</v>
      </c>
    </row>
    <row r="3208" spans="1:26">
      <c r="A3208" s="4" t="s">
        <v>3250</v>
      </c>
      <c r="B3208" s="3">
        <f>主线辅助!B3204</f>
        <v>202563334</v>
      </c>
      <c r="C3208" s="3">
        <v>8</v>
      </c>
      <c r="D3208" s="3">
        <v>126</v>
      </c>
      <c r="E3208" s="3">
        <v>3</v>
      </c>
      <c r="F3208" s="25">
        <f t="shared" si="150"/>
        <v>11668394</v>
      </c>
      <c r="G3208" s="25">
        <v>10610460</v>
      </c>
      <c r="H3208" s="26">
        <f>ROUND((F3208/4*5.5+F3208*2.7+F3208/4*10*1)*2,0)*C3208</f>
        <v>1227515048</v>
      </c>
      <c r="I3208" s="26">
        <f t="shared" si="151"/>
        <v>1116220392</v>
      </c>
      <c r="J3208" s="26"/>
      <c r="K3208" s="35">
        <f>MAX(G3208-MAX(G$5:G3207),0)</f>
        <v>4180</v>
      </c>
      <c r="L3208" s="35">
        <f>MAX(G$5:G3208)</f>
        <v>10610460</v>
      </c>
      <c r="M3208" s="3">
        <v>0.9</v>
      </c>
      <c r="N3208" s="38">
        <f>INT(B3208*0.2)</f>
        <v>40512666</v>
      </c>
      <c r="O3208" s="38">
        <f t="shared" si="152"/>
        <v>4421025</v>
      </c>
      <c r="P3208">
        <f>INT(L3208*2.5)</f>
        <v>26526150</v>
      </c>
      <c r="Q3208">
        <f>INT(L3208/4)</f>
        <v>2652615</v>
      </c>
      <c r="W3208" s="4" t="s">
        <v>8432</v>
      </c>
      <c r="X3208">
        <v>4</v>
      </c>
      <c r="Y3208" t="b">
        <f>IF(MOD(X3208,9)=0,N3208,IF(MOD(X3208,6)=0,N3208,IF(MOD(X3208,3)=0,N3208)))</f>
        <v>0</v>
      </c>
      <c r="Z3208" t="b">
        <f>IF(MOD(X3208,9)=0,O3208,IF(MOD(X3208,6)=0,O3208,IF(MOD(X3208,3)=0,O3208)))</f>
        <v>0</v>
      </c>
    </row>
    <row r="3209" spans="1:26">
      <c r="A3209" s="4" t="s">
        <v>3251</v>
      </c>
      <c r="B3209" s="3">
        <f>主线辅助!B3205</f>
        <v>202643138</v>
      </c>
      <c r="C3209" s="3">
        <v>8</v>
      </c>
      <c r="D3209" s="3">
        <v>126</v>
      </c>
      <c r="E3209" s="3">
        <v>3</v>
      </c>
      <c r="F3209" s="25">
        <f t="shared" si="150"/>
        <v>11672991</v>
      </c>
      <c r="G3209" s="25">
        <v>10614640</v>
      </c>
      <c r="H3209" s="26">
        <f>ROUND((F3209/4*5.5+F3209*2.7+F3209/4*10*1)*2,0)*C3209</f>
        <v>1227998656</v>
      </c>
      <c r="I3209" s="26">
        <f t="shared" si="151"/>
        <v>1116660128</v>
      </c>
      <c r="J3209" s="26"/>
      <c r="K3209" s="35">
        <f>MAX(G3209-MAX(G$5:G3208),0)</f>
        <v>4180</v>
      </c>
      <c r="L3209" s="35">
        <f>MAX(G$5:G3209)</f>
        <v>10614640</v>
      </c>
      <c r="M3209" s="3">
        <v>0.9</v>
      </c>
      <c r="N3209" s="38">
        <f>INT(B3209*0.2)</f>
        <v>40528627</v>
      </c>
      <c r="O3209" s="38">
        <f t="shared" si="152"/>
        <v>4422766</v>
      </c>
      <c r="P3209">
        <f>INT(L3209*2.5)</f>
        <v>26536600</v>
      </c>
      <c r="Q3209">
        <f>INT(L3209/4)</f>
        <v>2653660</v>
      </c>
      <c r="W3209" s="4" t="s">
        <v>8432</v>
      </c>
      <c r="X3209">
        <v>5</v>
      </c>
      <c r="Y3209" t="b">
        <f>IF(MOD(X3209,9)=0,N3209,IF(MOD(X3209,6)=0,N3209,IF(MOD(X3209,3)=0,N3209)))</f>
        <v>0</v>
      </c>
      <c r="Z3209" t="b">
        <f>IF(MOD(X3209,9)=0,O3209,IF(MOD(X3209,6)=0,O3209,IF(MOD(X3209,3)=0,O3209)))</f>
        <v>0</v>
      </c>
    </row>
    <row r="3210" spans="1:26">
      <c r="A3210" s="4" t="s">
        <v>3252</v>
      </c>
      <c r="B3210" s="3">
        <f>主线辅助!B3206</f>
        <v>202824417</v>
      </c>
      <c r="C3210" s="3">
        <v>8</v>
      </c>
      <c r="D3210" s="3">
        <v>126</v>
      </c>
      <c r="E3210" s="3">
        <v>3</v>
      </c>
      <c r="F3210" s="25">
        <f t="shared" si="150"/>
        <v>11683434</v>
      </c>
      <c r="G3210" s="25">
        <v>10624136</v>
      </c>
      <c r="H3210" s="26">
        <f>ROUND((F3210/4*5.5+F3210*2.7+F3210/4*10*1)*2,0)*C3210</f>
        <v>1229097256</v>
      </c>
      <c r="I3210" s="26">
        <f t="shared" si="151"/>
        <v>1117659104</v>
      </c>
      <c r="J3210" s="26"/>
      <c r="K3210" s="35">
        <f>MAX(G3210-MAX(G$5:G3209),0)</f>
        <v>9496</v>
      </c>
      <c r="L3210" s="35">
        <f>MAX(G$5:G3210)</f>
        <v>10624136</v>
      </c>
      <c r="M3210" s="3">
        <v>0.9</v>
      </c>
      <c r="N3210" s="38">
        <f>INT(B3210*0.2)</f>
        <v>40564883</v>
      </c>
      <c r="O3210" s="38">
        <f t="shared" si="152"/>
        <v>4426723</v>
      </c>
      <c r="P3210">
        <f>INT(L3210*2.5)</f>
        <v>26560340</v>
      </c>
      <c r="Q3210">
        <f>INT(L3210/4)</f>
        <v>2656034</v>
      </c>
      <c r="W3210" s="4" t="s">
        <v>8432</v>
      </c>
      <c r="X3210">
        <v>6</v>
      </c>
      <c r="Y3210">
        <f>IF(MOD(X3210,9)=0,N3210,IF(MOD(X3210,6)=0,N3210,IF(MOD(X3210,3)=0,N3210)))</f>
        <v>40564883</v>
      </c>
      <c r="Z3210">
        <f>IF(MOD(X3210,9)=0,O3210,IF(MOD(X3210,6)=0,O3210,IF(MOD(X3210,3)=0,O3210)))</f>
        <v>4426723</v>
      </c>
    </row>
    <row r="3211" spans="1:26">
      <c r="A3211" s="4" t="s">
        <v>3253</v>
      </c>
      <c r="B3211" s="3">
        <f>主线辅助!B3207</f>
        <v>202904281</v>
      </c>
      <c r="C3211" s="3">
        <v>8</v>
      </c>
      <c r="D3211" s="3">
        <v>126</v>
      </c>
      <c r="E3211" s="3">
        <v>3</v>
      </c>
      <c r="F3211" s="25">
        <f t="shared" si="150"/>
        <v>11688034</v>
      </c>
      <c r="G3211" s="25">
        <v>10628319</v>
      </c>
      <c r="H3211" s="26">
        <f>ROUND((F3211/4*5.5+F3211*2.7+F3211/4*10*1)*2,0)*C3211</f>
        <v>1229581176</v>
      </c>
      <c r="I3211" s="26">
        <f t="shared" si="151"/>
        <v>1118099160</v>
      </c>
      <c r="J3211" s="26"/>
      <c r="K3211" s="35">
        <f>MAX(G3211-MAX(G$5:G3210),0)</f>
        <v>4183</v>
      </c>
      <c r="L3211" s="35">
        <f>MAX(G$5:G3211)</f>
        <v>10628319</v>
      </c>
      <c r="M3211" s="3">
        <v>0.9</v>
      </c>
      <c r="N3211" s="38">
        <f>INT(B3211*0.2)</f>
        <v>40580856</v>
      </c>
      <c r="O3211" s="38">
        <f t="shared" si="152"/>
        <v>4428465</v>
      </c>
      <c r="P3211">
        <f>INT(L3211*2.5)</f>
        <v>26570797</v>
      </c>
      <c r="Q3211">
        <f>INT(L3211/4)</f>
        <v>2657079</v>
      </c>
      <c r="W3211" s="4" t="s">
        <v>8432</v>
      </c>
      <c r="X3211">
        <v>7</v>
      </c>
      <c r="Y3211" t="b">
        <f>IF(MOD(X3211,9)=0,N3211,IF(MOD(X3211,6)=0,N3211,IF(MOD(X3211,3)=0,N3211)))</f>
        <v>0</v>
      </c>
      <c r="Z3211" t="b">
        <f>IF(MOD(X3211,9)=0,O3211,IF(MOD(X3211,6)=0,O3211,IF(MOD(X3211,3)=0,O3211)))</f>
        <v>0</v>
      </c>
    </row>
    <row r="3212" spans="1:26">
      <c r="A3212" s="4" t="s">
        <v>3254</v>
      </c>
      <c r="B3212" s="3">
        <f>主线辅助!B3208</f>
        <v>202984156</v>
      </c>
      <c r="C3212" s="3">
        <v>8</v>
      </c>
      <c r="D3212" s="3">
        <v>126</v>
      </c>
      <c r="E3212" s="3">
        <v>3</v>
      </c>
      <c r="F3212" s="25">
        <f t="shared" si="150"/>
        <v>11692635</v>
      </c>
      <c r="G3212" s="25">
        <v>10632503</v>
      </c>
      <c r="H3212" s="26">
        <f>ROUND((F3212/4*5.5+F3212*2.7+F3212/4*10*1)*2,0)*C3212</f>
        <v>1230065200</v>
      </c>
      <c r="I3212" s="26">
        <f t="shared" si="151"/>
        <v>1118539312</v>
      </c>
      <c r="J3212" s="26"/>
      <c r="K3212" s="35">
        <f>MAX(G3212-MAX(G$5:G3211),0)</f>
        <v>4184</v>
      </c>
      <c r="L3212" s="35">
        <f>MAX(G$5:G3212)</f>
        <v>10632503</v>
      </c>
      <c r="M3212" s="3">
        <v>0.9</v>
      </c>
      <c r="N3212" s="38">
        <f>INT(B3212*0.2)</f>
        <v>40596831</v>
      </c>
      <c r="O3212" s="38">
        <f t="shared" si="152"/>
        <v>4430208</v>
      </c>
      <c r="P3212">
        <f>INT(L3212*2.5)</f>
        <v>26581257</v>
      </c>
      <c r="Q3212">
        <f>INT(L3212/4)</f>
        <v>2658125</v>
      </c>
      <c r="W3212" s="4" t="s">
        <v>8432</v>
      </c>
      <c r="X3212">
        <v>8</v>
      </c>
      <c r="Y3212" t="b">
        <f>IF(MOD(X3212,9)=0,N3212,IF(MOD(X3212,6)=0,N3212,IF(MOD(X3212,3)=0,N3212)))</f>
        <v>0</v>
      </c>
      <c r="Z3212" t="b">
        <f>IF(MOD(X3212,9)=0,O3212,IF(MOD(X3212,6)=0,O3212,IF(MOD(X3212,3)=0,O3212)))</f>
        <v>0</v>
      </c>
    </row>
    <row r="3213" spans="1:26">
      <c r="A3213" s="4" t="s">
        <v>3255</v>
      </c>
      <c r="B3213" s="3">
        <f>主线辅助!B3209</f>
        <v>203165666</v>
      </c>
      <c r="C3213" s="3">
        <v>8</v>
      </c>
      <c r="D3213" s="3">
        <v>126</v>
      </c>
      <c r="E3213" s="3">
        <v>3</v>
      </c>
      <c r="F3213" s="25">
        <f t="shared" si="150"/>
        <v>11703091</v>
      </c>
      <c r="G3213" s="25">
        <v>10642011</v>
      </c>
      <c r="H3213" s="26">
        <f>ROUND((F3213/4*5.5+F3213*2.7+F3213/4*10*1)*2,0)*C3213</f>
        <v>1231165176</v>
      </c>
      <c r="I3213" s="26">
        <f t="shared" si="151"/>
        <v>1119539560</v>
      </c>
      <c r="J3213" s="26"/>
      <c r="K3213" s="35">
        <f>MAX(G3213-MAX(G$5:G3212),0)</f>
        <v>9508</v>
      </c>
      <c r="L3213" s="35">
        <f>MAX(G$5:G3213)</f>
        <v>10642011</v>
      </c>
      <c r="M3213" s="3">
        <v>0.9</v>
      </c>
      <c r="N3213" s="38">
        <f>INT(B3213*0.2)</f>
        <v>40633133</v>
      </c>
      <c r="O3213" s="38">
        <f t="shared" si="152"/>
        <v>4434170</v>
      </c>
      <c r="P3213">
        <f>INT(L3213*2.5)</f>
        <v>26605027</v>
      </c>
      <c r="Q3213">
        <f>INT(L3213/4)</f>
        <v>2660502</v>
      </c>
      <c r="W3213" s="4" t="s">
        <v>8432</v>
      </c>
      <c r="X3213">
        <v>9</v>
      </c>
      <c r="Y3213">
        <f>IF(MOD(X3213,9)=0,N3213,IF(MOD(X3213,6)=0,N3213,IF(MOD(X3213,3)=0,N3213)))</f>
        <v>40633133</v>
      </c>
      <c r="Z3213">
        <f>IF(MOD(X3213,9)=0,O3213,IF(MOD(X3213,6)=0,O3213,IF(MOD(X3213,3)=0,O3213)))</f>
        <v>4434170</v>
      </c>
    </row>
    <row r="3214" spans="1:26">
      <c r="A3214" s="4" t="s">
        <v>642</v>
      </c>
      <c r="B3214" s="3">
        <f>主线辅助!B3210</f>
        <v>203245601</v>
      </c>
      <c r="C3214" s="3">
        <v>8</v>
      </c>
      <c r="D3214" s="3">
        <v>126</v>
      </c>
      <c r="E3214" s="3">
        <v>3</v>
      </c>
      <c r="F3214" s="25">
        <f t="shared" si="150"/>
        <v>11707695</v>
      </c>
      <c r="G3214" s="25">
        <v>10646198</v>
      </c>
      <c r="H3214" s="26">
        <f>ROUND((F3214/4*5.5+F3214*2.7+F3214/4*10*1)*2,0)*C3214</f>
        <v>1231649512</v>
      </c>
      <c r="I3214" s="26">
        <f t="shared" si="151"/>
        <v>1119980032</v>
      </c>
      <c r="J3214" s="26"/>
      <c r="K3214" s="35">
        <f>MAX(G3214-MAX(G$5:G3213),0)</f>
        <v>4187</v>
      </c>
      <c r="L3214" s="35">
        <f>MAX(G$5:G3214)</f>
        <v>10646198</v>
      </c>
      <c r="M3214" s="3">
        <v>0.9</v>
      </c>
      <c r="N3214" s="38">
        <f>INT(B3214*0.2)</f>
        <v>40649120</v>
      </c>
      <c r="O3214" s="38">
        <f t="shared" si="152"/>
        <v>4435915</v>
      </c>
      <c r="P3214">
        <f>INT(L3214*2.5)</f>
        <v>26615495</v>
      </c>
      <c r="Q3214">
        <f>INT(L3214/4)</f>
        <v>2661549</v>
      </c>
      <c r="W3214" s="4" t="s">
        <v>8432</v>
      </c>
      <c r="X3214">
        <v>10</v>
      </c>
      <c r="Y3214" t="b">
        <f>IF(MOD(X3214,9)=0,N3214,IF(MOD(X3214,6)=0,N3214,IF(MOD(X3214,3)=0,N3214)))</f>
        <v>0</v>
      </c>
      <c r="Z3214" t="b">
        <f>IF(MOD(X3214,9)=0,O3214,IF(MOD(X3214,6)=0,O3214,IF(MOD(X3214,3)=0,O3214)))</f>
        <v>0</v>
      </c>
    </row>
    <row r="3215" spans="1:26">
      <c r="A3215" s="4" t="s">
        <v>3256</v>
      </c>
      <c r="B3215" s="3">
        <f>主线辅助!B3211</f>
        <v>203788392</v>
      </c>
      <c r="C3215" s="3">
        <v>8</v>
      </c>
      <c r="D3215" s="3">
        <v>126</v>
      </c>
      <c r="E3215" s="3">
        <v>3</v>
      </c>
      <c r="F3215" s="25">
        <f t="shared" si="150"/>
        <v>11738962</v>
      </c>
      <c r="G3215" s="25">
        <v>10674630</v>
      </c>
      <c r="H3215" s="26">
        <f>ROUND((F3215/4*5.5+F3215*2.7+F3215/4*10*1)*2,0)*C3215</f>
        <v>1234938800</v>
      </c>
      <c r="I3215" s="26">
        <f t="shared" si="151"/>
        <v>1122971080</v>
      </c>
      <c r="J3215" s="26"/>
      <c r="K3215" s="35">
        <f>MAX(G3215-MAX(G$5:G3214),0)</f>
        <v>28432</v>
      </c>
      <c r="L3215" s="35">
        <f>MAX(G$5:G3215)</f>
        <v>10674630</v>
      </c>
      <c r="M3215" s="3">
        <v>0.9</v>
      </c>
      <c r="N3215" s="38">
        <f>INT(B3215*0.2)</f>
        <v>40757678</v>
      </c>
      <c r="O3215" s="38">
        <f t="shared" si="152"/>
        <v>4447762</v>
      </c>
      <c r="P3215">
        <f>INT(L3215*2.5)</f>
        <v>26686575</v>
      </c>
      <c r="Q3215">
        <f>INT(L3215/4)</f>
        <v>2668657</v>
      </c>
      <c r="W3215" s="4" t="s">
        <v>8433</v>
      </c>
      <c r="X3215">
        <v>1</v>
      </c>
      <c r="Y3215" t="b">
        <f>IF(MOD(X3215,9)=0,N3215,IF(MOD(X3215,6)=0,N3215,IF(MOD(X3215,3)=0,N3215)))</f>
        <v>0</v>
      </c>
      <c r="Z3215" t="b">
        <f>IF(MOD(X3215,9)=0,O3215,IF(MOD(X3215,6)=0,O3215,IF(MOD(X3215,3)=0,O3215)))</f>
        <v>0</v>
      </c>
    </row>
    <row r="3216" spans="1:26">
      <c r="A3216" s="4" t="s">
        <v>3257</v>
      </c>
      <c r="B3216" s="3">
        <f>主线辅助!B3212</f>
        <v>203868388</v>
      </c>
      <c r="C3216" s="3">
        <v>8</v>
      </c>
      <c r="D3216" s="3">
        <v>126</v>
      </c>
      <c r="E3216" s="3">
        <v>3</v>
      </c>
      <c r="F3216" s="25">
        <f t="shared" si="150"/>
        <v>11743570</v>
      </c>
      <c r="G3216" s="25">
        <v>10678820</v>
      </c>
      <c r="H3216" s="26">
        <f>ROUND((F3216/4*5.5+F3216*2.7+F3216/4*10*1)*2,0)*C3216</f>
        <v>1235423568</v>
      </c>
      <c r="I3216" s="26">
        <f t="shared" si="151"/>
        <v>1123411864</v>
      </c>
      <c r="J3216" s="26"/>
      <c r="K3216" s="35">
        <f>MAX(G3216-MAX(G$5:G3215),0)</f>
        <v>4190</v>
      </c>
      <c r="L3216" s="35">
        <f>MAX(G$5:G3216)</f>
        <v>10678820</v>
      </c>
      <c r="M3216" s="3">
        <v>0.9</v>
      </c>
      <c r="N3216" s="38">
        <f>INT(B3216*0.2)</f>
        <v>40773677</v>
      </c>
      <c r="O3216" s="38">
        <f t="shared" si="152"/>
        <v>4449508</v>
      </c>
      <c r="P3216">
        <f>INT(L3216*2.5)</f>
        <v>26697050</v>
      </c>
      <c r="Q3216">
        <f>INT(L3216/4)</f>
        <v>2669705</v>
      </c>
      <c r="W3216" s="4" t="s">
        <v>8433</v>
      </c>
      <c r="X3216">
        <v>2</v>
      </c>
      <c r="Y3216" t="b">
        <f>IF(MOD(X3216,9)=0,N3216,IF(MOD(X3216,6)=0,N3216,IF(MOD(X3216,3)=0,N3216)))</f>
        <v>0</v>
      </c>
      <c r="Z3216" t="b">
        <f>IF(MOD(X3216,9)=0,O3216,IF(MOD(X3216,6)=0,O3216,IF(MOD(X3216,3)=0,O3216)))</f>
        <v>0</v>
      </c>
    </row>
    <row r="3217" spans="1:26">
      <c r="A3217" s="4" t="s">
        <v>3258</v>
      </c>
      <c r="B3217" s="3">
        <f>主线辅助!B3213</f>
        <v>204050238</v>
      </c>
      <c r="C3217" s="3">
        <v>8</v>
      </c>
      <c r="D3217" s="3">
        <v>126</v>
      </c>
      <c r="E3217" s="3">
        <v>3</v>
      </c>
      <c r="F3217" s="25">
        <f t="shared" si="150"/>
        <v>11754045</v>
      </c>
      <c r="G3217" s="25">
        <v>10688345</v>
      </c>
      <c r="H3217" s="26">
        <f>ROUND((F3217/4*5.5+F3217*2.7+F3217/4*10*1)*2,0)*C3217</f>
        <v>1236525536</v>
      </c>
      <c r="I3217" s="26">
        <f t="shared" si="151"/>
        <v>1124413896</v>
      </c>
      <c r="J3217" s="26"/>
      <c r="K3217" s="35">
        <f>MAX(G3217-MAX(G$5:G3216),0)</f>
        <v>9525</v>
      </c>
      <c r="L3217" s="35">
        <f>MAX(G$5:G3217)</f>
        <v>10688345</v>
      </c>
      <c r="M3217" s="3">
        <v>0.9</v>
      </c>
      <c r="N3217" s="38">
        <f>INT(B3217*0.2)</f>
        <v>40810047</v>
      </c>
      <c r="O3217" s="38">
        <f t="shared" si="152"/>
        <v>4453476</v>
      </c>
      <c r="P3217">
        <f>INT(L3217*2.5)</f>
        <v>26720862</v>
      </c>
      <c r="Q3217">
        <f>INT(L3217/4)</f>
        <v>2672086</v>
      </c>
      <c r="W3217" s="4" t="s">
        <v>8433</v>
      </c>
      <c r="X3217">
        <v>3</v>
      </c>
      <c r="Y3217">
        <f>IF(MOD(X3217,9)=0,N3217,IF(MOD(X3217,6)=0,N3217,IF(MOD(X3217,3)=0,N3217)))</f>
        <v>40810047</v>
      </c>
      <c r="Z3217">
        <f>IF(MOD(X3217,9)=0,O3217,IF(MOD(X3217,6)=0,O3217,IF(MOD(X3217,3)=0,O3217)))</f>
        <v>4453476</v>
      </c>
    </row>
    <row r="3218" spans="1:26">
      <c r="A3218" s="4" t="s">
        <v>3259</v>
      </c>
      <c r="B3218" s="3">
        <f>主线辅助!B3214</f>
        <v>204130306</v>
      </c>
      <c r="C3218" s="3">
        <v>8</v>
      </c>
      <c r="D3218" s="3">
        <v>126</v>
      </c>
      <c r="E3218" s="3">
        <v>3</v>
      </c>
      <c r="F3218" s="25">
        <f t="shared" si="150"/>
        <v>11758658</v>
      </c>
      <c r="G3218" s="25">
        <v>10692539</v>
      </c>
      <c r="H3218" s="26">
        <f>ROUND((F3218/4*5.5+F3218*2.7+F3218/4*10*1)*2,0)*C3218</f>
        <v>1237010824</v>
      </c>
      <c r="I3218" s="26">
        <f t="shared" si="151"/>
        <v>1124855104</v>
      </c>
      <c r="J3218" s="26"/>
      <c r="K3218" s="35">
        <f>MAX(G3218-MAX(G$5:G3217),0)</f>
        <v>4194</v>
      </c>
      <c r="L3218" s="35">
        <f>MAX(G$5:G3218)</f>
        <v>10692539</v>
      </c>
      <c r="M3218" s="3">
        <v>0.9</v>
      </c>
      <c r="N3218" s="38">
        <f>INT(B3218*0.2)</f>
        <v>40826061</v>
      </c>
      <c r="O3218" s="38">
        <f t="shared" si="152"/>
        <v>4455223</v>
      </c>
      <c r="P3218">
        <f>INT(L3218*2.5)</f>
        <v>26731347</v>
      </c>
      <c r="Q3218">
        <f>INT(L3218/4)</f>
        <v>2673134</v>
      </c>
      <c r="W3218" s="4" t="s">
        <v>8433</v>
      </c>
      <c r="X3218">
        <v>4</v>
      </c>
      <c r="Y3218" t="b">
        <f>IF(MOD(X3218,9)=0,N3218,IF(MOD(X3218,6)=0,N3218,IF(MOD(X3218,3)=0,N3218)))</f>
        <v>0</v>
      </c>
      <c r="Z3218" t="b">
        <f>IF(MOD(X3218,9)=0,O3218,IF(MOD(X3218,6)=0,O3218,IF(MOD(X3218,3)=0,O3218)))</f>
        <v>0</v>
      </c>
    </row>
    <row r="3219" spans="1:26">
      <c r="A3219" s="4" t="s">
        <v>3260</v>
      </c>
      <c r="B3219" s="3">
        <f>主线辅助!B3215</f>
        <v>204210385</v>
      </c>
      <c r="C3219" s="3">
        <v>8</v>
      </c>
      <c r="D3219" s="3">
        <v>126</v>
      </c>
      <c r="E3219" s="3">
        <v>3</v>
      </c>
      <c r="F3219" s="25">
        <f t="shared" si="150"/>
        <v>11763271</v>
      </c>
      <c r="G3219" s="25">
        <v>10696734</v>
      </c>
      <c r="H3219" s="26">
        <f>ROUND((F3219/4*5.5+F3219*2.7+F3219/4*10*1)*2,0)*C3219</f>
        <v>1237496112</v>
      </c>
      <c r="I3219" s="26">
        <f t="shared" si="151"/>
        <v>1125296416</v>
      </c>
      <c r="J3219" s="26"/>
      <c r="K3219" s="35">
        <f>MAX(G3219-MAX(G$5:G3218),0)</f>
        <v>4195</v>
      </c>
      <c r="L3219" s="35">
        <f>MAX(G$5:G3219)</f>
        <v>10696734</v>
      </c>
      <c r="M3219" s="3">
        <v>0.9</v>
      </c>
      <c r="N3219" s="38">
        <f>INT(B3219*0.2)</f>
        <v>40842077</v>
      </c>
      <c r="O3219" s="38">
        <f t="shared" si="152"/>
        <v>4456972</v>
      </c>
      <c r="P3219">
        <f>INT(L3219*2.5)</f>
        <v>26741835</v>
      </c>
      <c r="Q3219">
        <f>INT(L3219/4)</f>
        <v>2674183</v>
      </c>
      <c r="W3219" s="4" t="s">
        <v>8433</v>
      </c>
      <c r="X3219">
        <v>5</v>
      </c>
      <c r="Y3219" t="b">
        <f>IF(MOD(X3219,9)=0,N3219,IF(MOD(X3219,6)=0,N3219,IF(MOD(X3219,3)=0,N3219)))</f>
        <v>0</v>
      </c>
      <c r="Z3219" t="b">
        <f>IF(MOD(X3219,9)=0,O3219,IF(MOD(X3219,6)=0,O3219,IF(MOD(X3219,3)=0,O3219)))</f>
        <v>0</v>
      </c>
    </row>
    <row r="3220" spans="1:26">
      <c r="A3220" s="4" t="s">
        <v>3261</v>
      </c>
      <c r="B3220" s="3">
        <f>主线辅助!B3216</f>
        <v>204392469</v>
      </c>
      <c r="C3220" s="3">
        <v>8</v>
      </c>
      <c r="D3220" s="3">
        <v>126</v>
      </c>
      <c r="E3220" s="3">
        <v>3</v>
      </c>
      <c r="F3220" s="25">
        <f t="shared" si="150"/>
        <v>11773759</v>
      </c>
      <c r="G3220" s="25">
        <v>10706272</v>
      </c>
      <c r="H3220" s="26">
        <f>ROUND((F3220/4*5.5+F3220*2.7+F3220/4*10*1)*2,0)*C3220</f>
        <v>1238599448</v>
      </c>
      <c r="I3220" s="26">
        <f t="shared" si="151"/>
        <v>1126299816</v>
      </c>
      <c r="J3220" s="26"/>
      <c r="K3220" s="35">
        <f>MAX(G3220-MAX(G$5:G3219),0)</f>
        <v>9538</v>
      </c>
      <c r="L3220" s="35">
        <f>MAX(G$5:G3220)</f>
        <v>10706272</v>
      </c>
      <c r="M3220" s="3">
        <v>0.9</v>
      </c>
      <c r="N3220" s="38">
        <f>INT(B3220*0.2)</f>
        <v>40878493</v>
      </c>
      <c r="O3220" s="38">
        <f t="shared" si="152"/>
        <v>4460946</v>
      </c>
      <c r="P3220">
        <f>INT(L3220*2.5)</f>
        <v>26765680</v>
      </c>
      <c r="Q3220">
        <f>INT(L3220/4)</f>
        <v>2676568</v>
      </c>
      <c r="W3220" s="4" t="s">
        <v>8433</v>
      </c>
      <c r="X3220">
        <v>6</v>
      </c>
      <c r="Y3220">
        <f>IF(MOD(X3220,9)=0,N3220,IF(MOD(X3220,6)=0,N3220,IF(MOD(X3220,3)=0,N3220)))</f>
        <v>40878493</v>
      </c>
      <c r="Z3220">
        <f>IF(MOD(X3220,9)=0,O3220,IF(MOD(X3220,6)=0,O3220,IF(MOD(X3220,3)=0,O3220)))</f>
        <v>4460946</v>
      </c>
    </row>
    <row r="3221" spans="1:26">
      <c r="A3221" s="4" t="s">
        <v>3262</v>
      </c>
      <c r="B3221" s="3">
        <f>主线辅助!B3217</f>
        <v>204472616</v>
      </c>
      <c r="C3221" s="3">
        <v>8</v>
      </c>
      <c r="D3221" s="3">
        <v>126</v>
      </c>
      <c r="E3221" s="3">
        <v>3</v>
      </c>
      <c r="F3221" s="25">
        <f t="shared" si="150"/>
        <v>11778376</v>
      </c>
      <c r="G3221" s="25">
        <v>10710470</v>
      </c>
      <c r="H3221" s="26">
        <f>ROUND((F3221/4*5.5+F3221*2.7+F3221/4*10*1)*2,0)*C3221</f>
        <v>1239085152</v>
      </c>
      <c r="I3221" s="26">
        <f t="shared" si="151"/>
        <v>1126741448</v>
      </c>
      <c r="J3221" s="26"/>
      <c r="K3221" s="35">
        <f>MAX(G3221-MAX(G$5:G3220),0)</f>
        <v>4198</v>
      </c>
      <c r="L3221" s="35">
        <f>MAX(G$5:G3221)</f>
        <v>10710470</v>
      </c>
      <c r="M3221" s="3">
        <v>0.9</v>
      </c>
      <c r="N3221" s="38">
        <f>INT(B3221*0.2)</f>
        <v>40894523</v>
      </c>
      <c r="O3221" s="38">
        <f t="shared" si="152"/>
        <v>4462695</v>
      </c>
      <c r="P3221">
        <f>INT(L3221*2.5)</f>
        <v>26776175</v>
      </c>
      <c r="Q3221">
        <f>INT(L3221/4)</f>
        <v>2677617</v>
      </c>
      <c r="W3221" s="4" t="s">
        <v>8433</v>
      </c>
      <c r="X3221">
        <v>7</v>
      </c>
      <c r="Y3221" t="b">
        <f>IF(MOD(X3221,9)=0,N3221,IF(MOD(X3221,6)=0,N3221,IF(MOD(X3221,3)=0,N3221)))</f>
        <v>0</v>
      </c>
      <c r="Z3221" t="b">
        <f>IF(MOD(X3221,9)=0,O3221,IF(MOD(X3221,6)=0,O3221,IF(MOD(X3221,3)=0,O3221)))</f>
        <v>0</v>
      </c>
    </row>
    <row r="3222" spans="1:26">
      <c r="A3222" s="4" t="s">
        <v>3263</v>
      </c>
      <c r="B3222" s="3">
        <f>主线辅助!B3218</f>
        <v>204552775</v>
      </c>
      <c r="C3222" s="3">
        <v>8</v>
      </c>
      <c r="D3222" s="3">
        <v>126</v>
      </c>
      <c r="E3222" s="3">
        <v>3</v>
      </c>
      <c r="F3222" s="25">
        <f t="shared" si="150"/>
        <v>11782993</v>
      </c>
      <c r="G3222" s="25">
        <v>10714669</v>
      </c>
      <c r="H3222" s="26">
        <f>ROUND((F3222/4*5.5+F3222*2.7+F3222/4*10*1)*2,0)*C3222</f>
        <v>1239570864</v>
      </c>
      <c r="I3222" s="26">
        <f t="shared" si="151"/>
        <v>1127183176</v>
      </c>
      <c r="J3222" s="26"/>
      <c r="K3222" s="35">
        <f>MAX(G3222-MAX(G$5:G3221),0)</f>
        <v>4199</v>
      </c>
      <c r="L3222" s="35">
        <f>MAX(G$5:G3222)</f>
        <v>10714669</v>
      </c>
      <c r="M3222" s="3">
        <v>0.9</v>
      </c>
      <c r="N3222" s="38">
        <f>INT(B3222*0.2)</f>
        <v>40910555</v>
      </c>
      <c r="O3222" s="38">
        <f t="shared" si="152"/>
        <v>4464445</v>
      </c>
      <c r="P3222">
        <f>INT(L3222*2.5)</f>
        <v>26786672</v>
      </c>
      <c r="Q3222">
        <f>INT(L3222/4)</f>
        <v>2678667</v>
      </c>
      <c r="W3222" s="4" t="s">
        <v>8433</v>
      </c>
      <c r="X3222">
        <v>8</v>
      </c>
      <c r="Y3222" t="b">
        <f>IF(MOD(X3222,9)=0,N3222,IF(MOD(X3222,6)=0,N3222,IF(MOD(X3222,3)=0,N3222)))</f>
        <v>0</v>
      </c>
      <c r="Z3222" t="b">
        <f>IF(MOD(X3222,9)=0,O3222,IF(MOD(X3222,6)=0,O3222,IF(MOD(X3222,3)=0,O3222)))</f>
        <v>0</v>
      </c>
    </row>
    <row r="3223" spans="1:26">
      <c r="A3223" s="4" t="s">
        <v>3264</v>
      </c>
      <c r="B3223" s="3">
        <f>主线辅助!B3219</f>
        <v>204735105</v>
      </c>
      <c r="C3223" s="3">
        <v>8</v>
      </c>
      <c r="D3223" s="3">
        <v>126</v>
      </c>
      <c r="E3223" s="3">
        <v>3</v>
      </c>
      <c r="F3223" s="25">
        <f t="shared" si="150"/>
        <v>11793496</v>
      </c>
      <c r="G3223" s="25">
        <v>10724219</v>
      </c>
      <c r="H3223" s="26">
        <f>ROUND((F3223/4*5.5+F3223*2.7+F3223/4*10*1)*2,0)*C3223</f>
        <v>1240675776</v>
      </c>
      <c r="I3223" s="26">
        <f t="shared" si="151"/>
        <v>1128187840</v>
      </c>
      <c r="J3223" s="26"/>
      <c r="K3223" s="35">
        <f>MAX(G3223-MAX(G$5:G3222),0)</f>
        <v>9550</v>
      </c>
      <c r="L3223" s="35">
        <f>MAX(G$5:G3223)</f>
        <v>10724219</v>
      </c>
      <c r="M3223" s="3">
        <v>0.9</v>
      </c>
      <c r="N3223" s="38">
        <f>INT(B3223*0.2)</f>
        <v>40947021</v>
      </c>
      <c r="O3223" s="38">
        <f t="shared" si="152"/>
        <v>4468423</v>
      </c>
      <c r="P3223">
        <f>INT(L3223*2.5)</f>
        <v>26810547</v>
      </c>
      <c r="Q3223">
        <f>INT(L3223/4)</f>
        <v>2681054</v>
      </c>
      <c r="W3223" s="4" t="s">
        <v>8433</v>
      </c>
      <c r="X3223">
        <v>9</v>
      </c>
      <c r="Y3223">
        <f>IF(MOD(X3223,9)=0,N3223,IF(MOD(X3223,6)=0,N3223,IF(MOD(X3223,3)=0,N3223)))</f>
        <v>40947021</v>
      </c>
      <c r="Z3223">
        <f>IF(MOD(X3223,9)=0,O3223,IF(MOD(X3223,6)=0,O3223,IF(MOD(X3223,3)=0,O3223)))</f>
        <v>4468423</v>
      </c>
    </row>
    <row r="3224" spans="1:26">
      <c r="A3224" s="4" t="s">
        <v>644</v>
      </c>
      <c r="B3224" s="3">
        <f>主线辅助!B3220</f>
        <v>204815332</v>
      </c>
      <c r="C3224" s="3">
        <v>8</v>
      </c>
      <c r="D3224" s="3">
        <v>126</v>
      </c>
      <c r="E3224" s="3">
        <v>3</v>
      </c>
      <c r="F3224" s="25">
        <f t="shared" si="150"/>
        <v>11798118</v>
      </c>
      <c r="G3224" s="25">
        <v>10728422</v>
      </c>
      <c r="H3224" s="26">
        <f>ROUND((F3224/4*5.5+F3224*2.7+F3224/4*10*1)*2,0)*C3224</f>
        <v>1241162016</v>
      </c>
      <c r="I3224" s="26">
        <f t="shared" si="151"/>
        <v>1128629992</v>
      </c>
      <c r="J3224" s="26"/>
      <c r="K3224" s="35">
        <f>MAX(G3224-MAX(G$5:G3223),0)</f>
        <v>4203</v>
      </c>
      <c r="L3224" s="35">
        <f>MAX(G$5:G3224)</f>
        <v>10728422</v>
      </c>
      <c r="M3224" s="3">
        <v>0.9</v>
      </c>
      <c r="N3224" s="38">
        <f>INT(B3224*0.2)</f>
        <v>40963066</v>
      </c>
      <c r="O3224" s="38">
        <f t="shared" si="152"/>
        <v>4470175</v>
      </c>
      <c r="P3224">
        <f>INT(L3224*2.5)</f>
        <v>26821055</v>
      </c>
      <c r="Q3224">
        <f>INT(L3224/4)</f>
        <v>2682105</v>
      </c>
      <c r="W3224" s="4" t="s">
        <v>8433</v>
      </c>
      <c r="X3224">
        <v>10</v>
      </c>
      <c r="Y3224" t="b">
        <f>IF(MOD(X3224,9)=0,N3224,IF(MOD(X3224,6)=0,N3224,IF(MOD(X3224,3)=0,N3224)))</f>
        <v>0</v>
      </c>
      <c r="Z3224" t="b">
        <f>IF(MOD(X3224,9)=0,O3224,IF(MOD(X3224,6)=0,O3224,IF(MOD(X3224,3)=0,O3224)))</f>
        <v>0</v>
      </c>
    </row>
    <row r="3225" spans="1:26">
      <c r="A3225" s="4" t="s">
        <v>3265</v>
      </c>
      <c r="B3225" s="3">
        <f>主线辅助!B3221</f>
        <v>205360417</v>
      </c>
      <c r="C3225" s="3">
        <v>8</v>
      </c>
      <c r="D3225" s="3">
        <v>126</v>
      </c>
      <c r="E3225" s="3">
        <v>3</v>
      </c>
      <c r="F3225" s="25">
        <f t="shared" si="150"/>
        <v>11829517</v>
      </c>
      <c r="G3225" s="25">
        <v>10756974</v>
      </c>
      <c r="H3225" s="26">
        <f>ROUND((F3225/4*5.5+F3225*2.7+F3225/4*10*1)*2,0)*C3225</f>
        <v>1244465192</v>
      </c>
      <c r="I3225" s="26">
        <f t="shared" si="151"/>
        <v>1131633664</v>
      </c>
      <c r="J3225" s="26"/>
      <c r="K3225" s="35">
        <f>MAX(G3225-MAX(G$5:G3224),0)</f>
        <v>28552</v>
      </c>
      <c r="L3225" s="35">
        <f>MAX(G$5:G3225)</f>
        <v>10756974</v>
      </c>
      <c r="M3225" s="3">
        <v>0.9</v>
      </c>
      <c r="N3225" s="38">
        <f>INT(B3225*0.2)</f>
        <v>41072083</v>
      </c>
      <c r="O3225" s="38">
        <f t="shared" si="152"/>
        <v>4482072</v>
      </c>
      <c r="P3225">
        <f>INT(L3225*2.5)</f>
        <v>26892435</v>
      </c>
      <c r="Q3225">
        <f>INT(L3225/4)</f>
        <v>2689243</v>
      </c>
      <c r="W3225" s="4" t="s">
        <v>8434</v>
      </c>
      <c r="X3225">
        <v>1</v>
      </c>
      <c r="Y3225" t="b">
        <f>IF(MOD(X3225,9)=0,N3225,IF(MOD(X3225,6)=0,N3225,IF(MOD(X3225,3)=0,N3225)))</f>
        <v>0</v>
      </c>
      <c r="Z3225" t="b">
        <f>IF(MOD(X3225,9)=0,O3225,IF(MOD(X3225,6)=0,O3225,IF(MOD(X3225,3)=0,O3225)))</f>
        <v>0</v>
      </c>
    </row>
    <row r="3226" spans="1:26">
      <c r="A3226" s="4" t="s">
        <v>3266</v>
      </c>
      <c r="B3226" s="3">
        <f>主线辅助!B3222</f>
        <v>205440712</v>
      </c>
      <c r="C3226" s="3">
        <v>8</v>
      </c>
      <c r="D3226" s="3">
        <v>126</v>
      </c>
      <c r="E3226" s="3">
        <v>3</v>
      </c>
      <c r="F3226" s="25">
        <f t="shared" si="150"/>
        <v>11834142</v>
      </c>
      <c r="G3226" s="25">
        <v>10761180</v>
      </c>
      <c r="H3226" s="26">
        <f>ROUND((F3226/4*5.5+F3226*2.7+F3226/4*10*1)*2,0)*C3226</f>
        <v>1244951736</v>
      </c>
      <c r="I3226" s="26">
        <f t="shared" si="151"/>
        <v>1132076136</v>
      </c>
      <c r="J3226" s="26"/>
      <c r="K3226" s="35">
        <f>MAX(G3226-MAX(G$5:G3225),0)</f>
        <v>4206</v>
      </c>
      <c r="L3226" s="35">
        <f>MAX(G$5:G3226)</f>
        <v>10761180</v>
      </c>
      <c r="M3226" s="3">
        <v>0.9</v>
      </c>
      <c r="N3226" s="38">
        <f>INT(B3226*0.2)</f>
        <v>41088142</v>
      </c>
      <c r="O3226" s="38">
        <f t="shared" si="152"/>
        <v>4483825</v>
      </c>
      <c r="P3226">
        <f>INT(L3226*2.5)</f>
        <v>26902950</v>
      </c>
      <c r="Q3226">
        <f>INT(L3226/4)</f>
        <v>2690295</v>
      </c>
      <c r="W3226" s="4" t="s">
        <v>8434</v>
      </c>
      <c r="X3226">
        <v>2</v>
      </c>
      <c r="Y3226" t="b">
        <f>IF(MOD(X3226,9)=0,N3226,IF(MOD(X3226,6)=0,N3226,IF(MOD(X3226,3)=0,N3226)))</f>
        <v>0</v>
      </c>
      <c r="Z3226" t="b">
        <f>IF(MOD(X3226,9)=0,O3226,IF(MOD(X3226,6)=0,O3226,IF(MOD(X3226,3)=0,O3226)))</f>
        <v>0</v>
      </c>
    </row>
    <row r="3227" spans="1:26">
      <c r="A3227" s="4" t="s">
        <v>3267</v>
      </c>
      <c r="B3227" s="3">
        <f>主线辅助!B3223</f>
        <v>205623382</v>
      </c>
      <c r="C3227" s="3">
        <v>8</v>
      </c>
      <c r="D3227" s="3">
        <v>126</v>
      </c>
      <c r="E3227" s="3">
        <v>3</v>
      </c>
      <c r="F3227" s="25">
        <f t="shared" si="150"/>
        <v>11844664</v>
      </c>
      <c r="G3227" s="25">
        <v>10770748</v>
      </c>
      <c r="H3227" s="26">
        <f>ROUND((F3227/4*5.5+F3227*2.7+F3227/4*10*1)*2,0)*C3227</f>
        <v>1246058656</v>
      </c>
      <c r="I3227" s="26">
        <f t="shared" si="151"/>
        <v>1133082688</v>
      </c>
      <c r="J3227" s="26"/>
      <c r="K3227" s="35">
        <f>MAX(G3227-MAX(G$5:G3226),0)</f>
        <v>9568</v>
      </c>
      <c r="L3227" s="35">
        <f>MAX(G$5:G3227)</f>
        <v>10770748</v>
      </c>
      <c r="M3227" s="3">
        <v>0.9</v>
      </c>
      <c r="N3227" s="38">
        <f>INT(B3227*0.2)</f>
        <v>41124676</v>
      </c>
      <c r="O3227" s="38">
        <f t="shared" si="152"/>
        <v>4487811</v>
      </c>
      <c r="P3227">
        <f>INT(L3227*2.5)</f>
        <v>26926870</v>
      </c>
      <c r="Q3227">
        <f>INT(L3227/4)</f>
        <v>2692687</v>
      </c>
      <c r="W3227" s="4" t="s">
        <v>8434</v>
      </c>
      <c r="X3227">
        <v>3</v>
      </c>
      <c r="Y3227">
        <f>IF(MOD(X3227,9)=0,N3227,IF(MOD(X3227,6)=0,N3227,IF(MOD(X3227,3)=0,N3227)))</f>
        <v>41124676</v>
      </c>
      <c r="Z3227">
        <f>IF(MOD(X3227,9)=0,O3227,IF(MOD(X3227,6)=0,O3227,IF(MOD(X3227,3)=0,O3227)))</f>
        <v>4487811</v>
      </c>
    </row>
    <row r="3228" spans="1:26">
      <c r="A3228" s="4" t="s">
        <v>3268</v>
      </c>
      <c r="B3228" s="3">
        <f>主线辅助!B3224</f>
        <v>205703738</v>
      </c>
      <c r="C3228" s="3">
        <v>8</v>
      </c>
      <c r="D3228" s="3">
        <v>126</v>
      </c>
      <c r="E3228" s="3">
        <v>3</v>
      </c>
      <c r="F3228" s="25">
        <f t="shared" si="150"/>
        <v>11849293</v>
      </c>
      <c r="G3228" s="25">
        <v>10774957</v>
      </c>
      <c r="H3228" s="26">
        <f>ROUND((F3228/4*5.5+F3228*2.7+F3228/4*10*1)*2,0)*C3228</f>
        <v>1246545624</v>
      </c>
      <c r="I3228" s="26">
        <f t="shared" si="151"/>
        <v>1133525480</v>
      </c>
      <c r="J3228" s="26"/>
      <c r="K3228" s="35">
        <f>MAX(G3228-MAX(G$5:G3227),0)</f>
        <v>4209</v>
      </c>
      <c r="L3228" s="35">
        <f>MAX(G$5:G3228)</f>
        <v>10774957</v>
      </c>
      <c r="M3228" s="3">
        <v>0.9</v>
      </c>
      <c r="N3228" s="38">
        <f>INT(B3228*0.2)</f>
        <v>41140747</v>
      </c>
      <c r="O3228" s="38">
        <f t="shared" si="152"/>
        <v>4489565</v>
      </c>
      <c r="P3228">
        <f>INT(L3228*2.5)</f>
        <v>26937392</v>
      </c>
      <c r="Q3228">
        <f>INT(L3228/4)</f>
        <v>2693739</v>
      </c>
      <c r="W3228" s="4" t="s">
        <v>8434</v>
      </c>
      <c r="X3228">
        <v>4</v>
      </c>
      <c r="Y3228" t="b">
        <f>IF(MOD(X3228,9)=0,N3228,IF(MOD(X3228,6)=0,N3228,IF(MOD(X3228,3)=0,N3228)))</f>
        <v>0</v>
      </c>
      <c r="Z3228" t="b">
        <f>IF(MOD(X3228,9)=0,O3228,IF(MOD(X3228,6)=0,O3228,IF(MOD(X3228,3)=0,O3228)))</f>
        <v>0</v>
      </c>
    </row>
    <row r="3229" spans="1:26">
      <c r="A3229" s="4" t="s">
        <v>3269</v>
      </c>
      <c r="B3229" s="3">
        <f>主线辅助!B3225</f>
        <v>205784097</v>
      </c>
      <c r="C3229" s="3">
        <v>8</v>
      </c>
      <c r="D3229" s="3">
        <v>126</v>
      </c>
      <c r="E3229" s="3">
        <v>3</v>
      </c>
      <c r="F3229" s="25">
        <f t="shared" si="150"/>
        <v>11853922</v>
      </c>
      <c r="G3229" s="25">
        <v>10779166</v>
      </c>
      <c r="H3229" s="26">
        <f>ROUND((F3229/4*5.5+F3229*2.7+F3229/4*10*1)*2,0)*C3229</f>
        <v>1247032592</v>
      </c>
      <c r="I3229" s="26">
        <f t="shared" si="151"/>
        <v>1133968264</v>
      </c>
      <c r="J3229" s="26"/>
      <c r="K3229" s="35">
        <f>MAX(G3229-MAX(G$5:G3228),0)</f>
        <v>4209</v>
      </c>
      <c r="L3229" s="35">
        <f>MAX(G$5:G3229)</f>
        <v>10779166</v>
      </c>
      <c r="M3229" s="3">
        <v>0.9</v>
      </c>
      <c r="N3229" s="38">
        <f>INT(B3229*0.2)</f>
        <v>41156819</v>
      </c>
      <c r="O3229" s="38">
        <f t="shared" si="152"/>
        <v>4491318</v>
      </c>
      <c r="P3229">
        <f>INT(L3229*2.5)</f>
        <v>26947915</v>
      </c>
      <c r="Q3229">
        <f>INT(L3229/4)</f>
        <v>2694791</v>
      </c>
      <c r="W3229" s="4" t="s">
        <v>8434</v>
      </c>
      <c r="X3229">
        <v>5</v>
      </c>
      <c r="Y3229" t="b">
        <f>IF(MOD(X3229,9)=0,N3229,IF(MOD(X3229,6)=0,N3229,IF(MOD(X3229,3)=0,N3229)))</f>
        <v>0</v>
      </c>
      <c r="Z3229" t="b">
        <f>IF(MOD(X3229,9)=0,O3229,IF(MOD(X3229,6)=0,O3229,IF(MOD(X3229,3)=0,O3229)))</f>
        <v>0</v>
      </c>
    </row>
    <row r="3230" spans="1:26">
      <c r="A3230" s="4" t="s">
        <v>3270</v>
      </c>
      <c r="B3230" s="3">
        <f>主线辅助!B3226</f>
        <v>205966994</v>
      </c>
      <c r="C3230" s="3">
        <v>8</v>
      </c>
      <c r="D3230" s="3">
        <v>126</v>
      </c>
      <c r="E3230" s="3">
        <v>3</v>
      </c>
      <c r="F3230" s="25">
        <f t="shared" si="150"/>
        <v>11864458</v>
      </c>
      <c r="G3230" s="25">
        <v>10788747</v>
      </c>
      <c r="H3230" s="26">
        <f>ROUND((F3230/4*5.5+F3230*2.7+F3230/4*10*1)*2,0)*C3230</f>
        <v>1248140984</v>
      </c>
      <c r="I3230" s="26">
        <f t="shared" si="151"/>
        <v>1134976184</v>
      </c>
      <c r="J3230" s="26"/>
      <c r="K3230" s="35">
        <f>MAX(G3230-MAX(G$5:G3229),0)</f>
        <v>9581</v>
      </c>
      <c r="L3230" s="35">
        <f>MAX(G$5:G3230)</f>
        <v>10788747</v>
      </c>
      <c r="M3230" s="3">
        <v>0.9</v>
      </c>
      <c r="N3230" s="38">
        <f>INT(B3230*0.2)</f>
        <v>41193398</v>
      </c>
      <c r="O3230" s="38">
        <f t="shared" si="152"/>
        <v>4495310</v>
      </c>
      <c r="P3230">
        <f>INT(L3230*2.5)</f>
        <v>26971867</v>
      </c>
      <c r="Q3230">
        <f>INT(L3230/4)</f>
        <v>2697186</v>
      </c>
      <c r="W3230" s="4" t="s">
        <v>8434</v>
      </c>
      <c r="X3230">
        <v>6</v>
      </c>
      <c r="Y3230">
        <f>IF(MOD(X3230,9)=0,N3230,IF(MOD(X3230,6)=0,N3230,IF(MOD(X3230,3)=0,N3230)))</f>
        <v>41193398</v>
      </c>
      <c r="Z3230">
        <f>IF(MOD(X3230,9)=0,O3230,IF(MOD(X3230,6)=0,O3230,IF(MOD(X3230,3)=0,O3230)))</f>
        <v>4495310</v>
      </c>
    </row>
    <row r="3231" spans="1:26">
      <c r="A3231" s="4" t="s">
        <v>3271</v>
      </c>
      <c r="B3231" s="3">
        <f>主线辅助!B3227</f>
        <v>206047426</v>
      </c>
      <c r="C3231" s="3">
        <v>8</v>
      </c>
      <c r="D3231" s="3">
        <v>126</v>
      </c>
      <c r="E3231" s="3">
        <v>3</v>
      </c>
      <c r="F3231" s="25">
        <f t="shared" si="150"/>
        <v>11869091</v>
      </c>
      <c r="G3231" s="25">
        <v>10792960</v>
      </c>
      <c r="H3231" s="26">
        <f>ROUND((F3231/4*5.5+F3231*2.7+F3231/4*10*1)*2,0)*C3231</f>
        <v>1248628376</v>
      </c>
      <c r="I3231" s="26">
        <f t="shared" si="151"/>
        <v>1135419392</v>
      </c>
      <c r="J3231" s="26"/>
      <c r="K3231" s="35">
        <f>MAX(G3231-MAX(G$5:G3230),0)</f>
        <v>4213</v>
      </c>
      <c r="L3231" s="35">
        <f>MAX(G$5:G3231)</f>
        <v>10792960</v>
      </c>
      <c r="M3231" s="3">
        <v>0.9</v>
      </c>
      <c r="N3231" s="38">
        <f>INT(B3231*0.2)</f>
        <v>41209485</v>
      </c>
      <c r="O3231" s="38">
        <f t="shared" si="152"/>
        <v>4497066</v>
      </c>
      <c r="P3231">
        <f>INT(L3231*2.5)</f>
        <v>26982400</v>
      </c>
      <c r="Q3231">
        <f>INT(L3231/4)</f>
        <v>2698240</v>
      </c>
      <c r="W3231" s="4" t="s">
        <v>8434</v>
      </c>
      <c r="X3231">
        <v>7</v>
      </c>
      <c r="Y3231" t="b">
        <f>IF(MOD(X3231,9)=0,N3231,IF(MOD(X3231,6)=0,N3231,IF(MOD(X3231,3)=0,N3231)))</f>
        <v>0</v>
      </c>
      <c r="Z3231" t="b">
        <f>IF(MOD(X3231,9)=0,O3231,IF(MOD(X3231,6)=0,O3231,IF(MOD(X3231,3)=0,O3231)))</f>
        <v>0</v>
      </c>
    </row>
    <row r="3232" spans="1:26">
      <c r="A3232" s="4" t="s">
        <v>3272</v>
      </c>
      <c r="B3232" s="3">
        <f>主线辅助!B3228</f>
        <v>206127861</v>
      </c>
      <c r="C3232" s="3">
        <v>8</v>
      </c>
      <c r="D3232" s="3">
        <v>126</v>
      </c>
      <c r="E3232" s="3">
        <v>3</v>
      </c>
      <c r="F3232" s="25">
        <f t="shared" si="150"/>
        <v>11873724</v>
      </c>
      <c r="G3232" s="25">
        <v>10797173</v>
      </c>
      <c r="H3232" s="26">
        <f>ROUND((F3232/4*5.5+F3232*2.7+F3232/4*10*1)*2,0)*C3232</f>
        <v>1249115768</v>
      </c>
      <c r="I3232" s="26">
        <f t="shared" si="151"/>
        <v>1135862600</v>
      </c>
      <c r="J3232" s="26"/>
      <c r="K3232" s="35">
        <f>MAX(G3232-MAX(G$5:G3231),0)</f>
        <v>4213</v>
      </c>
      <c r="L3232" s="35">
        <f>MAX(G$5:G3232)</f>
        <v>10797173</v>
      </c>
      <c r="M3232" s="3">
        <v>0.9</v>
      </c>
      <c r="N3232" s="38">
        <f>INT(B3232*0.2)</f>
        <v>41225572</v>
      </c>
      <c r="O3232" s="38">
        <f t="shared" si="152"/>
        <v>4498821</v>
      </c>
      <c r="P3232">
        <f>INT(L3232*2.5)</f>
        <v>26992932</v>
      </c>
      <c r="Q3232">
        <f>INT(L3232/4)</f>
        <v>2699293</v>
      </c>
      <c r="W3232" s="4" t="s">
        <v>8434</v>
      </c>
      <c r="X3232">
        <v>8</v>
      </c>
      <c r="Y3232" t="b">
        <f>IF(MOD(X3232,9)=0,N3232,IF(MOD(X3232,6)=0,N3232,IF(MOD(X3232,3)=0,N3232)))</f>
        <v>0</v>
      </c>
      <c r="Z3232" t="b">
        <f>IF(MOD(X3232,9)=0,O3232,IF(MOD(X3232,6)=0,O3232,IF(MOD(X3232,3)=0,O3232)))</f>
        <v>0</v>
      </c>
    </row>
    <row r="3233" spans="1:26">
      <c r="A3233" s="4" t="s">
        <v>3273</v>
      </c>
      <c r="B3233" s="3">
        <f>主线辅助!B3229</f>
        <v>206310989</v>
      </c>
      <c r="C3233" s="3">
        <v>8</v>
      </c>
      <c r="D3233" s="3">
        <v>126</v>
      </c>
      <c r="E3233" s="3">
        <v>3</v>
      </c>
      <c r="F3233" s="25">
        <f t="shared" si="150"/>
        <v>11884273</v>
      </c>
      <c r="G3233" s="25">
        <v>10806766</v>
      </c>
      <c r="H3233" s="26">
        <f>ROUND((F3233/4*5.5+F3233*2.7+F3233/4*10*1)*2,0)*C3233</f>
        <v>1250225520</v>
      </c>
      <c r="I3233" s="26">
        <f t="shared" si="151"/>
        <v>1136871784</v>
      </c>
      <c r="J3233" s="26"/>
      <c r="K3233" s="35">
        <f>MAX(G3233-MAX(G$5:G3232),0)</f>
        <v>9593</v>
      </c>
      <c r="L3233" s="35">
        <f>MAX(G$5:G3233)</f>
        <v>10806766</v>
      </c>
      <c r="M3233" s="3">
        <v>0.9</v>
      </c>
      <c r="N3233" s="38">
        <f>INT(B3233*0.2)</f>
        <v>41262197</v>
      </c>
      <c r="O3233" s="38">
        <f t="shared" si="152"/>
        <v>4502818</v>
      </c>
      <c r="P3233">
        <f>INT(L3233*2.5)</f>
        <v>27016915</v>
      </c>
      <c r="Q3233">
        <f>INT(L3233/4)</f>
        <v>2701691</v>
      </c>
      <c r="W3233" s="4" t="s">
        <v>8434</v>
      </c>
      <c r="X3233">
        <v>9</v>
      </c>
      <c r="Y3233">
        <f>IF(MOD(X3233,9)=0,N3233,IF(MOD(X3233,6)=0,N3233,IF(MOD(X3233,3)=0,N3233)))</f>
        <v>41262197</v>
      </c>
      <c r="Z3233">
        <f>IF(MOD(X3233,9)=0,O3233,IF(MOD(X3233,6)=0,O3233,IF(MOD(X3233,3)=0,O3233)))</f>
        <v>4502818</v>
      </c>
    </row>
    <row r="3234" spans="1:26">
      <c r="A3234" s="4" t="s">
        <v>645</v>
      </c>
      <c r="B3234" s="3">
        <f>主线辅助!B3230</f>
        <v>206391488</v>
      </c>
      <c r="C3234" s="3">
        <v>8</v>
      </c>
      <c r="D3234" s="3">
        <v>126</v>
      </c>
      <c r="E3234" s="3">
        <v>3</v>
      </c>
      <c r="F3234" s="25">
        <f t="shared" si="150"/>
        <v>11888910</v>
      </c>
      <c r="G3234" s="25">
        <v>10810982</v>
      </c>
      <c r="H3234" s="26">
        <f>ROUND((F3234/4*5.5+F3234*2.7+F3234/4*10*1)*2,0)*C3234</f>
        <v>1250713336</v>
      </c>
      <c r="I3234" s="26">
        <f t="shared" si="151"/>
        <v>1137315304</v>
      </c>
      <c r="J3234" s="26"/>
      <c r="K3234" s="35">
        <f>MAX(G3234-MAX(G$5:G3233),0)</f>
        <v>4216</v>
      </c>
      <c r="L3234" s="35">
        <f>MAX(G$5:G3234)</f>
        <v>10810982</v>
      </c>
      <c r="M3234" s="3">
        <v>0.9</v>
      </c>
      <c r="N3234" s="38">
        <f>INT(B3234*0.2)</f>
        <v>41278297</v>
      </c>
      <c r="O3234" s="38">
        <f t="shared" si="152"/>
        <v>4504575</v>
      </c>
      <c r="P3234">
        <f>INT(L3234*2.5)</f>
        <v>27027455</v>
      </c>
      <c r="Q3234">
        <f>INT(L3234/4)</f>
        <v>2702745</v>
      </c>
      <c r="W3234" s="4" t="s">
        <v>8434</v>
      </c>
      <c r="X3234">
        <v>10</v>
      </c>
      <c r="Y3234" t="b">
        <f>IF(MOD(X3234,9)=0,N3234,IF(MOD(X3234,6)=0,N3234,IF(MOD(X3234,3)=0,N3234)))</f>
        <v>0</v>
      </c>
      <c r="Z3234" t="b">
        <f>IF(MOD(X3234,9)=0,O3234,IF(MOD(X3234,6)=0,O3234,IF(MOD(X3234,3)=0,O3234)))</f>
        <v>0</v>
      </c>
    </row>
    <row r="3235" spans="1:26">
      <c r="A3235" s="4" t="s">
        <v>3274</v>
      </c>
      <c r="B3235" s="3">
        <f>主线辅助!B3231</f>
        <v>206938858</v>
      </c>
      <c r="C3235" s="3">
        <v>8</v>
      </c>
      <c r="D3235" s="3">
        <v>126</v>
      </c>
      <c r="E3235" s="3">
        <v>3</v>
      </c>
      <c r="F3235" s="25">
        <f t="shared" si="150"/>
        <v>11920441</v>
      </c>
      <c r="G3235" s="25">
        <v>10839654</v>
      </c>
      <c r="H3235" s="26">
        <f>ROUND((F3235/4*5.5+F3235*2.7+F3235/4*10*1)*2,0)*C3235</f>
        <v>1254030392</v>
      </c>
      <c r="I3235" s="26">
        <f t="shared" si="151"/>
        <v>1140331600</v>
      </c>
      <c r="J3235" s="26"/>
      <c r="K3235" s="35">
        <f>MAX(G3235-MAX(G$5:G3234),0)</f>
        <v>28672</v>
      </c>
      <c r="L3235" s="35">
        <f>MAX(G$5:G3235)</f>
        <v>10839654</v>
      </c>
      <c r="M3235" s="3">
        <v>0.9</v>
      </c>
      <c r="N3235" s="38">
        <f>INT(B3235*0.2)</f>
        <v>41387771</v>
      </c>
      <c r="O3235" s="38">
        <f t="shared" si="152"/>
        <v>4516522</v>
      </c>
      <c r="P3235">
        <f>INT(L3235*2.5)</f>
        <v>27099135</v>
      </c>
      <c r="Q3235">
        <f>INT(L3235/4)</f>
        <v>2709913</v>
      </c>
      <c r="W3235" s="4" t="s">
        <v>8435</v>
      </c>
      <c r="X3235">
        <v>1</v>
      </c>
      <c r="Y3235" t="b">
        <f>IF(MOD(X3235,9)=0,N3235,IF(MOD(X3235,6)=0,N3235,IF(MOD(X3235,3)=0,N3235)))</f>
        <v>0</v>
      </c>
      <c r="Z3235" t="b">
        <f>IF(MOD(X3235,9)=0,O3235,IF(MOD(X3235,6)=0,O3235,IF(MOD(X3235,3)=0,O3235)))</f>
        <v>0</v>
      </c>
    </row>
    <row r="3236" spans="1:26">
      <c r="A3236" s="4" t="s">
        <v>3275</v>
      </c>
      <c r="B3236" s="3">
        <f>主线辅助!B3232</f>
        <v>207019418</v>
      </c>
      <c r="C3236" s="3">
        <v>8</v>
      </c>
      <c r="D3236" s="3">
        <v>126</v>
      </c>
      <c r="E3236" s="3">
        <v>3</v>
      </c>
      <c r="F3236" s="25">
        <f t="shared" si="150"/>
        <v>11925081</v>
      </c>
      <c r="G3236" s="25">
        <v>10843874</v>
      </c>
      <c r="H3236" s="26">
        <f>ROUND((F3236/4*5.5+F3236*2.7+F3236/4*10*1)*2,0)*C3236</f>
        <v>1254518520</v>
      </c>
      <c r="I3236" s="26">
        <f t="shared" si="151"/>
        <v>1140775544</v>
      </c>
      <c r="J3236" s="26"/>
      <c r="K3236" s="35">
        <f>MAX(G3236-MAX(G$5:G3235),0)</f>
        <v>4220</v>
      </c>
      <c r="L3236" s="35">
        <f>MAX(G$5:G3236)</f>
        <v>10843874</v>
      </c>
      <c r="M3236" s="3">
        <v>0.9</v>
      </c>
      <c r="N3236" s="38">
        <f>INT(B3236*0.2)</f>
        <v>41403883</v>
      </c>
      <c r="O3236" s="38">
        <f t="shared" si="152"/>
        <v>4518280</v>
      </c>
      <c r="P3236">
        <f>INT(L3236*2.5)</f>
        <v>27109685</v>
      </c>
      <c r="Q3236">
        <f>INT(L3236/4)</f>
        <v>2710968</v>
      </c>
      <c r="W3236" s="4" t="s">
        <v>8435</v>
      </c>
      <c r="X3236">
        <v>2</v>
      </c>
      <c r="Y3236" t="b">
        <f>IF(MOD(X3236,9)=0,N3236,IF(MOD(X3236,6)=0,N3236,IF(MOD(X3236,3)=0,N3236)))</f>
        <v>0</v>
      </c>
      <c r="Z3236" t="b">
        <f>IF(MOD(X3236,9)=0,O3236,IF(MOD(X3236,6)=0,O3236,IF(MOD(X3236,3)=0,O3236)))</f>
        <v>0</v>
      </c>
    </row>
    <row r="3237" spans="1:26">
      <c r="A3237" s="4" t="s">
        <v>3276</v>
      </c>
      <c r="B3237" s="3">
        <f>主线辅助!B3233</f>
        <v>207202887</v>
      </c>
      <c r="C3237" s="3">
        <v>8</v>
      </c>
      <c r="D3237" s="3">
        <v>126</v>
      </c>
      <c r="E3237" s="3">
        <v>3</v>
      </c>
      <c r="F3237" s="25">
        <f t="shared" si="150"/>
        <v>11935650</v>
      </c>
      <c r="G3237" s="25">
        <v>10853484</v>
      </c>
      <c r="H3237" s="26">
        <f>ROUND((F3237/4*5.5+F3237*2.7+F3237/4*10*1)*2,0)*C3237</f>
        <v>1255630384</v>
      </c>
      <c r="I3237" s="26">
        <f t="shared" si="151"/>
        <v>1141786520</v>
      </c>
      <c r="J3237" s="26"/>
      <c r="K3237" s="35">
        <f>MAX(G3237-MAX(G$5:G3236),0)</f>
        <v>9610</v>
      </c>
      <c r="L3237" s="35">
        <f>MAX(G$5:G3237)</f>
        <v>10853484</v>
      </c>
      <c r="M3237" s="3">
        <v>0.9</v>
      </c>
      <c r="N3237" s="38">
        <f>INT(B3237*0.2)</f>
        <v>41440577</v>
      </c>
      <c r="O3237" s="38">
        <f t="shared" si="152"/>
        <v>4522285</v>
      </c>
      <c r="P3237">
        <f>INT(L3237*2.5)</f>
        <v>27133710</v>
      </c>
      <c r="Q3237">
        <f>INT(L3237/4)</f>
        <v>2713371</v>
      </c>
      <c r="W3237" s="4" t="s">
        <v>8435</v>
      </c>
      <c r="X3237">
        <v>3</v>
      </c>
      <c r="Y3237">
        <f>IF(MOD(X3237,9)=0,N3237,IF(MOD(X3237,6)=0,N3237,IF(MOD(X3237,3)=0,N3237)))</f>
        <v>41440577</v>
      </c>
      <c r="Z3237">
        <f>IF(MOD(X3237,9)=0,O3237,IF(MOD(X3237,6)=0,O3237,IF(MOD(X3237,3)=0,O3237)))</f>
        <v>4522285</v>
      </c>
    </row>
    <row r="3238" spans="1:26">
      <c r="A3238" s="4" t="s">
        <v>3277</v>
      </c>
      <c r="B3238" s="3">
        <f>主线辅助!B3234</f>
        <v>207283519</v>
      </c>
      <c r="C3238" s="3">
        <v>8</v>
      </c>
      <c r="D3238" s="3">
        <v>126</v>
      </c>
      <c r="E3238" s="3">
        <v>3</v>
      </c>
      <c r="F3238" s="25">
        <f t="shared" si="150"/>
        <v>11940294</v>
      </c>
      <c r="G3238" s="25">
        <v>10857708</v>
      </c>
      <c r="H3238" s="26">
        <f>ROUND((F3238/4*5.5+F3238*2.7+F3238/4*10*1)*2,0)*C3238</f>
        <v>1256118928</v>
      </c>
      <c r="I3238" s="26">
        <f t="shared" si="151"/>
        <v>1142230880</v>
      </c>
      <c r="J3238" s="26"/>
      <c r="K3238" s="35">
        <f>MAX(G3238-MAX(G$5:G3237),0)</f>
        <v>4224</v>
      </c>
      <c r="L3238" s="35">
        <f>MAX(G$5:G3238)</f>
        <v>10857708</v>
      </c>
      <c r="M3238" s="3">
        <v>0.9</v>
      </c>
      <c r="N3238" s="38">
        <f>INT(B3238*0.2)</f>
        <v>41456703</v>
      </c>
      <c r="O3238" s="38">
        <f t="shared" si="152"/>
        <v>4524045</v>
      </c>
      <c r="P3238">
        <f>INT(L3238*2.5)</f>
        <v>27144270</v>
      </c>
      <c r="Q3238">
        <f>INT(L3238/4)</f>
        <v>2714427</v>
      </c>
      <c r="W3238" s="4" t="s">
        <v>8435</v>
      </c>
      <c r="X3238">
        <v>4</v>
      </c>
      <c r="Y3238" t="b">
        <f>IF(MOD(X3238,9)=0,N3238,IF(MOD(X3238,6)=0,N3238,IF(MOD(X3238,3)=0,N3238)))</f>
        <v>0</v>
      </c>
      <c r="Z3238" t="b">
        <f>IF(MOD(X3238,9)=0,O3238,IF(MOD(X3238,6)=0,O3238,IF(MOD(X3238,3)=0,O3238)))</f>
        <v>0</v>
      </c>
    </row>
    <row r="3239" spans="1:26">
      <c r="A3239" s="4" t="s">
        <v>3278</v>
      </c>
      <c r="B3239" s="3">
        <f>主线辅助!B3235</f>
        <v>207364159</v>
      </c>
      <c r="C3239" s="3">
        <v>8</v>
      </c>
      <c r="D3239" s="3">
        <v>126</v>
      </c>
      <c r="E3239" s="3">
        <v>3</v>
      </c>
      <c r="F3239" s="25">
        <f t="shared" si="150"/>
        <v>11944940</v>
      </c>
      <c r="G3239" s="25">
        <v>10861932</v>
      </c>
      <c r="H3239" s="26">
        <f>ROUND((F3239/4*5.5+F3239*2.7+F3239/4*10*1)*2,0)*C3239</f>
        <v>1256607688</v>
      </c>
      <c r="I3239" s="26">
        <f t="shared" si="151"/>
        <v>1142675248</v>
      </c>
      <c r="J3239" s="26"/>
      <c r="K3239" s="35">
        <f>MAX(G3239-MAX(G$5:G3238),0)</f>
        <v>4224</v>
      </c>
      <c r="L3239" s="35">
        <f>MAX(G$5:G3239)</f>
        <v>10861932</v>
      </c>
      <c r="M3239" s="3">
        <v>0.9</v>
      </c>
      <c r="N3239" s="38">
        <f>INT(B3239*0.2)</f>
        <v>41472831</v>
      </c>
      <c r="O3239" s="38">
        <f t="shared" si="152"/>
        <v>4525805</v>
      </c>
      <c r="P3239">
        <f>INT(L3239*2.5)</f>
        <v>27154830</v>
      </c>
      <c r="Q3239">
        <f>INT(L3239/4)</f>
        <v>2715483</v>
      </c>
      <c r="W3239" s="4" t="s">
        <v>8435</v>
      </c>
      <c r="X3239">
        <v>5</v>
      </c>
      <c r="Y3239" t="b">
        <f>IF(MOD(X3239,9)=0,N3239,IF(MOD(X3239,6)=0,N3239,IF(MOD(X3239,3)=0,N3239)))</f>
        <v>0</v>
      </c>
      <c r="Z3239" t="b">
        <f>IF(MOD(X3239,9)=0,O3239,IF(MOD(X3239,6)=0,O3239,IF(MOD(X3239,3)=0,O3239)))</f>
        <v>0</v>
      </c>
    </row>
    <row r="3240" spans="1:26">
      <c r="A3240" s="4" t="s">
        <v>3279</v>
      </c>
      <c r="B3240" s="3">
        <f>主线辅助!B3236</f>
        <v>207547870</v>
      </c>
      <c r="C3240" s="3">
        <v>8</v>
      </c>
      <c r="D3240" s="3">
        <v>126</v>
      </c>
      <c r="E3240" s="3">
        <v>3</v>
      </c>
      <c r="F3240" s="25">
        <f t="shared" si="150"/>
        <v>11955522</v>
      </c>
      <c r="G3240" s="25">
        <v>10871555</v>
      </c>
      <c r="H3240" s="26">
        <f>ROUND((F3240/4*5.5+F3240*2.7+F3240/4*10*1)*2,0)*C3240</f>
        <v>1257720912</v>
      </c>
      <c r="I3240" s="26">
        <f t="shared" si="151"/>
        <v>1143687584</v>
      </c>
      <c r="J3240" s="26"/>
      <c r="K3240" s="35">
        <f>MAX(G3240-MAX(G$5:G3239),0)</f>
        <v>9623</v>
      </c>
      <c r="L3240" s="35">
        <f>MAX(G$5:G3240)</f>
        <v>10871555</v>
      </c>
      <c r="M3240" s="3">
        <v>0.9</v>
      </c>
      <c r="N3240" s="38">
        <f>INT(B3240*0.2)</f>
        <v>41509574</v>
      </c>
      <c r="O3240" s="38">
        <f t="shared" si="152"/>
        <v>4529813</v>
      </c>
      <c r="P3240">
        <f>INT(L3240*2.5)</f>
        <v>27178887</v>
      </c>
      <c r="Q3240">
        <f>INT(L3240/4)</f>
        <v>2717888</v>
      </c>
      <c r="W3240" s="4" t="s">
        <v>8435</v>
      </c>
      <c r="X3240">
        <v>6</v>
      </c>
      <c r="Y3240">
        <f>IF(MOD(X3240,9)=0,N3240,IF(MOD(X3240,6)=0,N3240,IF(MOD(X3240,3)=0,N3240)))</f>
        <v>41509574</v>
      </c>
      <c r="Z3240">
        <f>IF(MOD(X3240,9)=0,O3240,IF(MOD(X3240,6)=0,O3240,IF(MOD(X3240,3)=0,O3240)))</f>
        <v>4529813</v>
      </c>
    </row>
    <row r="3241" spans="1:26">
      <c r="A3241" s="4" t="s">
        <v>3280</v>
      </c>
      <c r="B3241" s="3">
        <f>主线辅助!B3237</f>
        <v>207628582</v>
      </c>
      <c r="C3241" s="3">
        <v>8</v>
      </c>
      <c r="D3241" s="3">
        <v>126</v>
      </c>
      <c r="E3241" s="3">
        <v>3</v>
      </c>
      <c r="F3241" s="25">
        <f t="shared" si="150"/>
        <v>11960171</v>
      </c>
      <c r="G3241" s="25">
        <v>10875782</v>
      </c>
      <c r="H3241" s="26">
        <f>ROUND((F3241/4*5.5+F3241*2.7+F3241/4*10*1)*2,0)*C3241</f>
        <v>1258209992</v>
      </c>
      <c r="I3241" s="26">
        <f t="shared" si="151"/>
        <v>1144132264</v>
      </c>
      <c r="J3241" s="26"/>
      <c r="K3241" s="35">
        <f>MAX(G3241-MAX(G$5:G3240),0)</f>
        <v>4227</v>
      </c>
      <c r="L3241" s="35">
        <f>MAX(G$5:G3241)</f>
        <v>10875782</v>
      </c>
      <c r="M3241" s="3">
        <v>0.9</v>
      </c>
      <c r="N3241" s="38">
        <f>INT(B3241*0.2)</f>
        <v>41525716</v>
      </c>
      <c r="O3241" s="38">
        <f t="shared" si="152"/>
        <v>4531575</v>
      </c>
      <c r="P3241">
        <f>INT(L3241*2.5)</f>
        <v>27189455</v>
      </c>
      <c r="Q3241">
        <f>INT(L3241/4)</f>
        <v>2718945</v>
      </c>
      <c r="W3241" s="4" t="s">
        <v>8435</v>
      </c>
      <c r="X3241">
        <v>7</v>
      </c>
      <c r="Y3241" t="b">
        <f>IF(MOD(X3241,9)=0,N3241,IF(MOD(X3241,6)=0,N3241,IF(MOD(X3241,3)=0,N3241)))</f>
        <v>0</v>
      </c>
      <c r="Z3241" t="b">
        <f>IF(MOD(X3241,9)=0,O3241,IF(MOD(X3241,6)=0,O3241,IF(MOD(X3241,3)=0,O3241)))</f>
        <v>0</v>
      </c>
    </row>
    <row r="3242" spans="1:26">
      <c r="A3242" s="4" t="s">
        <v>3281</v>
      </c>
      <c r="B3242" s="3">
        <f>主线辅助!B3238</f>
        <v>207709297</v>
      </c>
      <c r="C3242" s="3">
        <v>8</v>
      </c>
      <c r="D3242" s="3">
        <v>126</v>
      </c>
      <c r="E3242" s="3">
        <v>3</v>
      </c>
      <c r="F3242" s="25">
        <f t="shared" si="150"/>
        <v>11964821</v>
      </c>
      <c r="G3242" s="25">
        <v>10880010</v>
      </c>
      <c r="H3242" s="26">
        <f>ROUND((F3242/4*5.5+F3242*2.7+F3242/4*10*1)*2,0)*C3242</f>
        <v>1258699168</v>
      </c>
      <c r="I3242" s="26">
        <f t="shared" si="151"/>
        <v>1144577056</v>
      </c>
      <c r="J3242" s="26"/>
      <c r="K3242" s="35">
        <f>MAX(G3242-MAX(G$5:G3241),0)</f>
        <v>4228</v>
      </c>
      <c r="L3242" s="35">
        <f>MAX(G$5:G3242)</f>
        <v>10880010</v>
      </c>
      <c r="M3242" s="3">
        <v>0.9</v>
      </c>
      <c r="N3242" s="38">
        <f>INT(B3242*0.2)</f>
        <v>41541859</v>
      </c>
      <c r="O3242" s="38">
        <f t="shared" si="152"/>
        <v>4533337</v>
      </c>
      <c r="P3242">
        <f>INT(L3242*2.5)</f>
        <v>27200025</v>
      </c>
      <c r="Q3242">
        <f>INT(L3242/4)</f>
        <v>2720002</v>
      </c>
      <c r="W3242" s="4" t="s">
        <v>8435</v>
      </c>
      <c r="X3242">
        <v>8</v>
      </c>
      <c r="Y3242" t="b">
        <f>IF(MOD(X3242,9)=0,N3242,IF(MOD(X3242,6)=0,N3242,IF(MOD(X3242,3)=0,N3242)))</f>
        <v>0</v>
      </c>
      <c r="Z3242" t="b">
        <f>IF(MOD(X3242,9)=0,O3242,IF(MOD(X3242,6)=0,O3242,IF(MOD(X3242,3)=0,O3242)))</f>
        <v>0</v>
      </c>
    </row>
    <row r="3243" spans="1:26">
      <c r="A3243" s="4" t="s">
        <v>3282</v>
      </c>
      <c r="B3243" s="3">
        <f>主线辅助!B3239</f>
        <v>207893236</v>
      </c>
      <c r="C3243" s="3">
        <v>8</v>
      </c>
      <c r="D3243" s="3">
        <v>126</v>
      </c>
      <c r="E3243" s="3">
        <v>3</v>
      </c>
      <c r="F3243" s="25">
        <f t="shared" si="150"/>
        <v>11975416</v>
      </c>
      <c r="G3243" s="25">
        <v>10889645</v>
      </c>
      <c r="H3243" s="26">
        <f>ROUND((F3243/4*5.5+F3243*2.7+F3243/4*10*1)*2,0)*C3243</f>
        <v>1259813760</v>
      </c>
      <c r="I3243" s="26">
        <f t="shared" si="151"/>
        <v>1145590656</v>
      </c>
      <c r="J3243" s="26"/>
      <c r="K3243" s="35">
        <f>MAX(G3243-MAX(G$5:G3242),0)</f>
        <v>9635</v>
      </c>
      <c r="L3243" s="35">
        <f>MAX(G$5:G3243)</f>
        <v>10889645</v>
      </c>
      <c r="M3243" s="3">
        <v>0.9</v>
      </c>
      <c r="N3243" s="38">
        <f>INT(B3243*0.2)</f>
        <v>41578647</v>
      </c>
      <c r="O3243" s="38">
        <f t="shared" si="152"/>
        <v>4537351</v>
      </c>
      <c r="P3243">
        <f>INT(L3243*2.5)</f>
        <v>27224112</v>
      </c>
      <c r="Q3243">
        <f>INT(L3243/4)</f>
        <v>2722411</v>
      </c>
      <c r="W3243" s="4" t="s">
        <v>8435</v>
      </c>
      <c r="X3243">
        <v>9</v>
      </c>
      <c r="Y3243">
        <f>IF(MOD(X3243,9)=0,N3243,IF(MOD(X3243,6)=0,N3243,IF(MOD(X3243,3)=0,N3243)))</f>
        <v>41578647</v>
      </c>
      <c r="Z3243">
        <f>IF(MOD(X3243,9)=0,O3243,IF(MOD(X3243,6)=0,O3243,IF(MOD(X3243,3)=0,O3243)))</f>
        <v>4537351</v>
      </c>
    </row>
    <row r="3244" spans="1:26">
      <c r="A3244" s="4" t="s">
        <v>647</v>
      </c>
      <c r="B3244" s="3">
        <f>主线辅助!B3240</f>
        <v>207974012</v>
      </c>
      <c r="C3244" s="3">
        <v>8</v>
      </c>
      <c r="D3244" s="3">
        <v>126</v>
      </c>
      <c r="E3244" s="3">
        <v>3</v>
      </c>
      <c r="F3244" s="25">
        <f t="shared" si="150"/>
        <v>11980069</v>
      </c>
      <c r="G3244" s="25">
        <v>10893876</v>
      </c>
      <c r="H3244" s="26">
        <f>ROUND((F3244/4*5.5+F3244*2.7+F3244/4*10*1)*2,0)*C3244</f>
        <v>1260303256</v>
      </c>
      <c r="I3244" s="26">
        <f t="shared" si="151"/>
        <v>1146035752</v>
      </c>
      <c r="J3244" s="26"/>
      <c r="K3244" s="35">
        <f>MAX(G3244-MAX(G$5:G3243),0)</f>
        <v>4231</v>
      </c>
      <c r="L3244" s="35">
        <f>MAX(G$5:G3244)</f>
        <v>10893876</v>
      </c>
      <c r="M3244" s="3">
        <v>0.9</v>
      </c>
      <c r="N3244" s="38">
        <f>INT(B3244*0.2)</f>
        <v>41594802</v>
      </c>
      <c r="O3244" s="38">
        <f t="shared" si="152"/>
        <v>4539115</v>
      </c>
      <c r="P3244">
        <f>INT(L3244*2.5)</f>
        <v>27234690</v>
      </c>
      <c r="Q3244">
        <f>INT(L3244/4)</f>
        <v>2723469</v>
      </c>
      <c r="W3244" s="4" t="s">
        <v>8435</v>
      </c>
      <c r="X3244">
        <v>10</v>
      </c>
      <c r="Y3244" t="b">
        <f>IF(MOD(X3244,9)=0,N3244,IF(MOD(X3244,6)=0,N3244,IF(MOD(X3244,3)=0,N3244)))</f>
        <v>0</v>
      </c>
      <c r="Z3244" t="b">
        <f>IF(MOD(X3244,9)=0,O3244,IF(MOD(X3244,6)=0,O3244,IF(MOD(X3244,3)=0,O3244)))</f>
        <v>0</v>
      </c>
    </row>
    <row r="3245" spans="1:26">
      <c r="A3245" s="4" t="s">
        <v>3283</v>
      </c>
      <c r="B3245" s="3">
        <f>主线辅助!B3241</f>
        <v>208523658</v>
      </c>
      <c r="C3245" s="3">
        <v>8</v>
      </c>
      <c r="D3245" s="3">
        <v>126</v>
      </c>
      <c r="E3245" s="3">
        <v>3</v>
      </c>
      <c r="F3245" s="25">
        <f t="shared" si="150"/>
        <v>12011731</v>
      </c>
      <c r="G3245" s="25">
        <v>10922667</v>
      </c>
      <c r="H3245" s="26">
        <f>ROUND((F3245/4*5.5+F3245*2.7+F3245/4*10*1)*2,0)*C3245</f>
        <v>1263634104</v>
      </c>
      <c r="I3245" s="26">
        <f t="shared" si="151"/>
        <v>1149064568</v>
      </c>
      <c r="J3245" s="26"/>
      <c r="K3245" s="35">
        <f>MAX(G3245-MAX(G$5:G3244),0)</f>
        <v>28791</v>
      </c>
      <c r="L3245" s="35">
        <f>MAX(G$5:G3245)</f>
        <v>10922667</v>
      </c>
      <c r="M3245" s="3">
        <v>0.9</v>
      </c>
      <c r="N3245" s="38">
        <f>INT(B3245*0.2)</f>
        <v>41704731</v>
      </c>
      <c r="O3245" s="38">
        <f t="shared" si="152"/>
        <v>4551110</v>
      </c>
      <c r="P3245">
        <f>INT(L3245*2.5)</f>
        <v>27306667</v>
      </c>
      <c r="Q3245">
        <f>INT(L3245/4)</f>
        <v>2730666</v>
      </c>
      <c r="W3245" s="4" t="s">
        <v>8436</v>
      </c>
      <c r="X3245">
        <v>1</v>
      </c>
      <c r="Y3245" t="b">
        <f>IF(MOD(X3245,9)=0,N3245,IF(MOD(X3245,6)=0,N3245,IF(MOD(X3245,3)=0,N3245)))</f>
        <v>0</v>
      </c>
      <c r="Z3245" t="b">
        <f>IF(MOD(X3245,9)=0,O3245,IF(MOD(X3245,6)=0,O3245,IF(MOD(X3245,3)=0,O3245)))</f>
        <v>0</v>
      </c>
    </row>
    <row r="3246" spans="1:26">
      <c r="A3246" s="4" t="s">
        <v>3284</v>
      </c>
      <c r="B3246" s="3">
        <f>主线辅助!B3242</f>
        <v>208604498</v>
      </c>
      <c r="C3246" s="3">
        <v>8</v>
      </c>
      <c r="D3246" s="3">
        <v>126</v>
      </c>
      <c r="E3246" s="3">
        <v>3</v>
      </c>
      <c r="F3246" s="25">
        <f t="shared" si="150"/>
        <v>12016388</v>
      </c>
      <c r="G3246" s="25">
        <v>10926902</v>
      </c>
      <c r="H3246" s="26">
        <f>ROUND((F3246/4*5.5+F3246*2.7+F3246/4*10*1)*2,0)*C3246</f>
        <v>1264124016</v>
      </c>
      <c r="I3246" s="26">
        <f t="shared" si="151"/>
        <v>1149510088</v>
      </c>
      <c r="J3246" s="26"/>
      <c r="K3246" s="35">
        <f>MAX(G3246-MAX(G$5:G3245),0)</f>
        <v>4235</v>
      </c>
      <c r="L3246" s="35">
        <f>MAX(G$5:G3246)</f>
        <v>10926902</v>
      </c>
      <c r="M3246" s="3">
        <v>0.9</v>
      </c>
      <c r="N3246" s="38">
        <f>INT(B3246*0.2)</f>
        <v>41720899</v>
      </c>
      <c r="O3246" s="38">
        <f t="shared" si="152"/>
        <v>4552875</v>
      </c>
      <c r="P3246">
        <f>INT(L3246*2.5)</f>
        <v>27317255</v>
      </c>
      <c r="Q3246">
        <f>INT(L3246/4)</f>
        <v>2731725</v>
      </c>
      <c r="W3246" s="4" t="s">
        <v>8436</v>
      </c>
      <c r="X3246">
        <v>2</v>
      </c>
      <c r="Y3246" t="b">
        <f>IF(MOD(X3246,9)=0,N3246,IF(MOD(X3246,6)=0,N3246,IF(MOD(X3246,3)=0,N3246)))</f>
        <v>0</v>
      </c>
      <c r="Z3246" t="b">
        <f>IF(MOD(X3246,9)=0,O3246,IF(MOD(X3246,6)=0,O3246,IF(MOD(X3246,3)=0,O3246)))</f>
        <v>0</v>
      </c>
    </row>
    <row r="3247" spans="1:26">
      <c r="A3247" s="4" t="s">
        <v>3285</v>
      </c>
      <c r="B3247" s="3">
        <f>主线辅助!B3243</f>
        <v>208788782</v>
      </c>
      <c r="C3247" s="3">
        <v>8</v>
      </c>
      <c r="D3247" s="3">
        <v>126</v>
      </c>
      <c r="E3247" s="3">
        <v>3</v>
      </c>
      <c r="F3247" s="25">
        <f t="shared" si="150"/>
        <v>12027003</v>
      </c>
      <c r="G3247" s="25">
        <v>10936555</v>
      </c>
      <c r="H3247" s="26">
        <f>ROUND((F3247/4*5.5+F3247*2.7+F3247/4*10*1)*2,0)*C3247</f>
        <v>1265240712</v>
      </c>
      <c r="I3247" s="26">
        <f t="shared" si="151"/>
        <v>1150525584</v>
      </c>
      <c r="J3247" s="26"/>
      <c r="K3247" s="35">
        <f>MAX(G3247-MAX(G$5:G3246),0)</f>
        <v>9653</v>
      </c>
      <c r="L3247" s="35">
        <f>MAX(G$5:G3247)</f>
        <v>10936555</v>
      </c>
      <c r="M3247" s="3">
        <v>0.9</v>
      </c>
      <c r="N3247" s="38">
        <f>INT(B3247*0.2)</f>
        <v>41757756</v>
      </c>
      <c r="O3247" s="38">
        <f t="shared" si="152"/>
        <v>4556897</v>
      </c>
      <c r="P3247">
        <f>INT(L3247*2.5)</f>
        <v>27341387</v>
      </c>
      <c r="Q3247">
        <f>INT(L3247/4)</f>
        <v>2734138</v>
      </c>
      <c r="W3247" s="4" t="s">
        <v>8436</v>
      </c>
      <c r="X3247">
        <v>3</v>
      </c>
      <c r="Y3247">
        <f>IF(MOD(X3247,9)=0,N3247,IF(MOD(X3247,6)=0,N3247,IF(MOD(X3247,3)=0,N3247)))</f>
        <v>41757756</v>
      </c>
      <c r="Z3247">
        <f>IF(MOD(X3247,9)=0,O3247,IF(MOD(X3247,6)=0,O3247,IF(MOD(X3247,3)=0,O3247)))</f>
        <v>4556897</v>
      </c>
    </row>
    <row r="3248" spans="1:26">
      <c r="A3248" s="4" t="s">
        <v>3286</v>
      </c>
      <c r="B3248" s="3">
        <f>主线辅助!B3244</f>
        <v>208869695</v>
      </c>
      <c r="C3248" s="3">
        <v>8</v>
      </c>
      <c r="D3248" s="3">
        <v>126</v>
      </c>
      <c r="E3248" s="3">
        <v>3</v>
      </c>
      <c r="F3248" s="25">
        <f t="shared" si="150"/>
        <v>12031664</v>
      </c>
      <c r="G3248" s="25">
        <v>10940793</v>
      </c>
      <c r="H3248" s="26">
        <f>ROUND((F3248/4*5.5+F3248*2.7+F3248/4*10*1)*2,0)*C3248</f>
        <v>1265731056</v>
      </c>
      <c r="I3248" s="26">
        <f t="shared" si="151"/>
        <v>1150971424</v>
      </c>
      <c r="J3248" s="26"/>
      <c r="K3248" s="35">
        <f>MAX(G3248-MAX(G$5:G3247),0)</f>
        <v>4238</v>
      </c>
      <c r="L3248" s="35">
        <f>MAX(G$5:G3248)</f>
        <v>10940793</v>
      </c>
      <c r="M3248" s="3">
        <v>0.9</v>
      </c>
      <c r="N3248" s="38">
        <f>INT(B3248*0.2)</f>
        <v>41773939</v>
      </c>
      <c r="O3248" s="38">
        <f t="shared" si="152"/>
        <v>4558663</v>
      </c>
      <c r="P3248">
        <f>INT(L3248*2.5)</f>
        <v>27351982</v>
      </c>
      <c r="Q3248">
        <f>INT(L3248/4)</f>
        <v>2735198</v>
      </c>
      <c r="W3248" s="4" t="s">
        <v>8436</v>
      </c>
      <c r="X3248">
        <v>4</v>
      </c>
      <c r="Y3248" t="b">
        <f>IF(MOD(X3248,9)=0,N3248,IF(MOD(X3248,6)=0,N3248,IF(MOD(X3248,3)=0,N3248)))</f>
        <v>0</v>
      </c>
      <c r="Z3248" t="b">
        <f>IF(MOD(X3248,9)=0,O3248,IF(MOD(X3248,6)=0,O3248,IF(MOD(X3248,3)=0,O3248)))</f>
        <v>0</v>
      </c>
    </row>
    <row r="3249" spans="1:26">
      <c r="A3249" s="4" t="s">
        <v>3287</v>
      </c>
      <c r="B3249" s="3">
        <f>主线辅助!B3245</f>
        <v>208950611</v>
      </c>
      <c r="C3249" s="3">
        <v>8</v>
      </c>
      <c r="D3249" s="3">
        <v>126</v>
      </c>
      <c r="E3249" s="3">
        <v>3</v>
      </c>
      <c r="F3249" s="25">
        <f t="shared" si="150"/>
        <v>12036325</v>
      </c>
      <c r="G3249" s="25">
        <v>10945031</v>
      </c>
      <c r="H3249" s="26">
        <f>ROUND((F3249/4*5.5+F3249*2.7+F3249/4*10*1)*2,0)*C3249</f>
        <v>1266221392</v>
      </c>
      <c r="I3249" s="26">
        <f t="shared" si="151"/>
        <v>1151417264</v>
      </c>
      <c r="J3249" s="26"/>
      <c r="K3249" s="35">
        <f>MAX(G3249-MAX(G$5:G3248),0)</f>
        <v>4238</v>
      </c>
      <c r="L3249" s="35">
        <f>MAX(G$5:G3249)</f>
        <v>10945031</v>
      </c>
      <c r="M3249" s="3">
        <v>0.9</v>
      </c>
      <c r="N3249" s="38">
        <f>INT(B3249*0.2)</f>
        <v>41790122</v>
      </c>
      <c r="O3249" s="38">
        <f t="shared" si="152"/>
        <v>4560428</v>
      </c>
      <c r="P3249">
        <f>INT(L3249*2.5)</f>
        <v>27362577</v>
      </c>
      <c r="Q3249">
        <f>INT(L3249/4)</f>
        <v>2736257</v>
      </c>
      <c r="W3249" s="4" t="s">
        <v>8436</v>
      </c>
      <c r="X3249">
        <v>5</v>
      </c>
      <c r="Y3249" t="b">
        <f>IF(MOD(X3249,9)=0,N3249,IF(MOD(X3249,6)=0,N3249,IF(MOD(X3249,3)=0,N3249)))</f>
        <v>0</v>
      </c>
      <c r="Z3249" t="b">
        <f>IF(MOD(X3249,9)=0,O3249,IF(MOD(X3249,6)=0,O3249,IF(MOD(X3249,3)=0,O3249)))</f>
        <v>0</v>
      </c>
    </row>
    <row r="3250" spans="1:26">
      <c r="A3250" s="4" t="s">
        <v>3288</v>
      </c>
      <c r="B3250" s="3">
        <f>主线辅助!B3246</f>
        <v>209135123</v>
      </c>
      <c r="C3250" s="3">
        <v>8</v>
      </c>
      <c r="D3250" s="3">
        <v>126</v>
      </c>
      <c r="E3250" s="3">
        <v>3</v>
      </c>
      <c r="F3250" s="25">
        <f t="shared" si="150"/>
        <v>12046954</v>
      </c>
      <c r="G3250" s="25">
        <v>10954696</v>
      </c>
      <c r="H3250" s="26">
        <f>ROUND((F3250/4*5.5+F3250*2.7+F3250/4*10*1)*2,0)*C3250</f>
        <v>1267339560</v>
      </c>
      <c r="I3250" s="26">
        <f t="shared" si="151"/>
        <v>1152434016</v>
      </c>
      <c r="J3250" s="26"/>
      <c r="K3250" s="35">
        <f>MAX(G3250-MAX(G$5:G3249),0)</f>
        <v>9665</v>
      </c>
      <c r="L3250" s="35">
        <f>MAX(G$5:G3250)</f>
        <v>10954696</v>
      </c>
      <c r="M3250" s="3">
        <v>0.9</v>
      </c>
      <c r="N3250" s="38">
        <f>INT(B3250*0.2)</f>
        <v>41827024</v>
      </c>
      <c r="O3250" s="38">
        <f t="shared" si="152"/>
        <v>4564456</v>
      </c>
      <c r="P3250">
        <f>INT(L3250*2.5)</f>
        <v>27386740</v>
      </c>
      <c r="Q3250">
        <f>INT(L3250/4)</f>
        <v>2738674</v>
      </c>
      <c r="W3250" s="4" t="s">
        <v>8436</v>
      </c>
      <c r="X3250">
        <v>6</v>
      </c>
      <c r="Y3250">
        <f>IF(MOD(X3250,9)=0,N3250,IF(MOD(X3250,6)=0,N3250,IF(MOD(X3250,3)=0,N3250)))</f>
        <v>41827024</v>
      </c>
      <c r="Z3250">
        <f>IF(MOD(X3250,9)=0,O3250,IF(MOD(X3250,6)=0,O3250,IF(MOD(X3250,3)=0,O3250)))</f>
        <v>4564456</v>
      </c>
    </row>
    <row r="3251" spans="1:26">
      <c r="A3251" s="4" t="s">
        <v>3289</v>
      </c>
      <c r="B3251" s="3">
        <f>主线辅助!B3247</f>
        <v>209216100</v>
      </c>
      <c r="C3251" s="3">
        <v>8</v>
      </c>
      <c r="D3251" s="3">
        <v>126</v>
      </c>
      <c r="E3251" s="3">
        <v>3</v>
      </c>
      <c r="F3251" s="25">
        <f t="shared" si="150"/>
        <v>12051618</v>
      </c>
      <c r="G3251" s="25">
        <v>10958938</v>
      </c>
      <c r="H3251" s="26">
        <f>ROUND((F3251/4*5.5+F3251*2.7+F3251/4*10*1)*2,0)*C3251</f>
        <v>1267830216</v>
      </c>
      <c r="I3251" s="26">
        <f t="shared" si="151"/>
        <v>1152880280</v>
      </c>
      <c r="J3251" s="26"/>
      <c r="K3251" s="35">
        <f>MAX(G3251-MAX(G$5:G3250),0)</f>
        <v>4242</v>
      </c>
      <c r="L3251" s="35">
        <f>MAX(G$5:G3251)</f>
        <v>10958938</v>
      </c>
      <c r="M3251" s="3">
        <v>0.9</v>
      </c>
      <c r="N3251" s="38">
        <f>INT(B3251*0.2)</f>
        <v>41843220</v>
      </c>
      <c r="O3251" s="38">
        <f t="shared" si="152"/>
        <v>4566223</v>
      </c>
      <c r="P3251">
        <f>INT(L3251*2.5)</f>
        <v>27397345</v>
      </c>
      <c r="Q3251">
        <f>INT(L3251/4)</f>
        <v>2739734</v>
      </c>
      <c r="W3251" s="4" t="s">
        <v>8436</v>
      </c>
      <c r="X3251">
        <v>7</v>
      </c>
      <c r="Y3251" t="b">
        <f>IF(MOD(X3251,9)=0,N3251,IF(MOD(X3251,6)=0,N3251,IF(MOD(X3251,3)=0,N3251)))</f>
        <v>0</v>
      </c>
      <c r="Z3251" t="b">
        <f>IF(MOD(X3251,9)=0,O3251,IF(MOD(X3251,6)=0,O3251,IF(MOD(X3251,3)=0,O3251)))</f>
        <v>0</v>
      </c>
    </row>
    <row r="3252" spans="1:26">
      <c r="A3252" s="4" t="s">
        <v>3290</v>
      </c>
      <c r="B3252" s="3">
        <f>主线辅助!B3248</f>
        <v>209297088</v>
      </c>
      <c r="C3252" s="3">
        <v>8</v>
      </c>
      <c r="D3252" s="3">
        <v>126</v>
      </c>
      <c r="E3252" s="3">
        <v>3</v>
      </c>
      <c r="F3252" s="25">
        <f t="shared" si="150"/>
        <v>12056283</v>
      </c>
      <c r="G3252" s="25">
        <v>10963180</v>
      </c>
      <c r="H3252" s="26">
        <f>ROUND((F3252/4*5.5+F3252*2.7+F3252/4*10*1)*2,0)*C3252</f>
        <v>1268320968</v>
      </c>
      <c r="I3252" s="26">
        <f t="shared" si="151"/>
        <v>1153326536</v>
      </c>
      <c r="J3252" s="26"/>
      <c r="K3252" s="35">
        <f>MAX(G3252-MAX(G$5:G3251),0)</f>
        <v>4242</v>
      </c>
      <c r="L3252" s="35">
        <f>MAX(G$5:G3252)</f>
        <v>10963180</v>
      </c>
      <c r="M3252" s="3">
        <v>0.9</v>
      </c>
      <c r="N3252" s="38">
        <f>INT(B3252*0.2)</f>
        <v>41859417</v>
      </c>
      <c r="O3252" s="38">
        <f t="shared" si="152"/>
        <v>4567991</v>
      </c>
      <c r="P3252">
        <f>INT(L3252*2.5)</f>
        <v>27407950</v>
      </c>
      <c r="Q3252">
        <f>INT(L3252/4)</f>
        <v>2740795</v>
      </c>
      <c r="W3252" s="4" t="s">
        <v>8436</v>
      </c>
      <c r="X3252">
        <v>8</v>
      </c>
      <c r="Y3252" t="b">
        <f>IF(MOD(X3252,9)=0,N3252,IF(MOD(X3252,6)=0,N3252,IF(MOD(X3252,3)=0,N3252)))</f>
        <v>0</v>
      </c>
      <c r="Z3252" t="b">
        <f>IF(MOD(X3252,9)=0,O3252,IF(MOD(X3252,6)=0,O3252,IF(MOD(X3252,3)=0,O3252)))</f>
        <v>0</v>
      </c>
    </row>
    <row r="3253" spans="1:26">
      <c r="A3253" s="4" t="s">
        <v>3291</v>
      </c>
      <c r="B3253" s="3">
        <f>主线辅助!B3249</f>
        <v>209481831</v>
      </c>
      <c r="C3253" s="3">
        <v>8</v>
      </c>
      <c r="D3253" s="3">
        <v>126</v>
      </c>
      <c r="E3253" s="3">
        <v>3</v>
      </c>
      <c r="F3253" s="25">
        <f t="shared" si="150"/>
        <v>12066925</v>
      </c>
      <c r="G3253" s="25">
        <v>10972857</v>
      </c>
      <c r="H3253" s="26">
        <f>ROUND((F3253/4*5.5+F3253*2.7+F3253/4*10*1)*2,0)*C3253</f>
        <v>1269440512</v>
      </c>
      <c r="I3253" s="26">
        <f t="shared" si="151"/>
        <v>1154344560</v>
      </c>
      <c r="J3253" s="26"/>
      <c r="K3253" s="35">
        <f>MAX(G3253-MAX(G$5:G3252),0)</f>
        <v>9677</v>
      </c>
      <c r="L3253" s="35">
        <f>MAX(G$5:G3253)</f>
        <v>10972857</v>
      </c>
      <c r="M3253" s="3">
        <v>0.9</v>
      </c>
      <c r="N3253" s="38">
        <f>INT(B3253*0.2)</f>
        <v>41896366</v>
      </c>
      <c r="O3253" s="38">
        <f t="shared" si="152"/>
        <v>4572023</v>
      </c>
      <c r="P3253">
        <f>INT(L3253*2.5)</f>
        <v>27432142</v>
      </c>
      <c r="Q3253">
        <f>INT(L3253/4)</f>
        <v>2743214</v>
      </c>
      <c r="W3253" s="4" t="s">
        <v>8436</v>
      </c>
      <c r="X3253">
        <v>9</v>
      </c>
      <c r="Y3253">
        <f>IF(MOD(X3253,9)=0,N3253,IF(MOD(X3253,6)=0,N3253,IF(MOD(X3253,3)=0,N3253)))</f>
        <v>41896366</v>
      </c>
      <c r="Z3253">
        <f>IF(MOD(X3253,9)=0,O3253,IF(MOD(X3253,6)=0,O3253,IF(MOD(X3253,3)=0,O3253)))</f>
        <v>4572023</v>
      </c>
    </row>
    <row r="3254" spans="1:26">
      <c r="A3254" s="4" t="s">
        <v>649</v>
      </c>
      <c r="B3254" s="3">
        <f>主线辅助!B3250</f>
        <v>209562884</v>
      </c>
      <c r="C3254" s="3">
        <v>8</v>
      </c>
      <c r="D3254" s="3">
        <v>126</v>
      </c>
      <c r="E3254" s="3">
        <v>3</v>
      </c>
      <c r="F3254" s="25">
        <f t="shared" si="150"/>
        <v>12071594</v>
      </c>
      <c r="G3254" s="25">
        <v>10977103</v>
      </c>
      <c r="H3254" s="26">
        <f>ROUND((F3254/4*5.5+F3254*2.7+F3254/4*10*1)*2,0)*C3254</f>
        <v>1269931688</v>
      </c>
      <c r="I3254" s="26">
        <f t="shared" si="151"/>
        <v>1154791232</v>
      </c>
      <c r="J3254" s="26"/>
      <c r="K3254" s="35">
        <f>MAX(G3254-MAX(G$5:G3253),0)</f>
        <v>4246</v>
      </c>
      <c r="L3254" s="35">
        <f>MAX(G$5:G3254)</f>
        <v>10977103</v>
      </c>
      <c r="M3254" s="3">
        <v>0.9</v>
      </c>
      <c r="N3254" s="38">
        <f>INT(B3254*0.2)</f>
        <v>41912576</v>
      </c>
      <c r="O3254" s="38">
        <f t="shared" si="152"/>
        <v>4573792</v>
      </c>
      <c r="P3254">
        <f>INT(L3254*2.5)</f>
        <v>27442757</v>
      </c>
      <c r="Q3254">
        <f>INT(L3254/4)</f>
        <v>2744275</v>
      </c>
      <c r="W3254" s="4" t="s">
        <v>8436</v>
      </c>
      <c r="X3254">
        <v>10</v>
      </c>
      <c r="Y3254" t="b">
        <f>IF(MOD(X3254,9)=0,N3254,IF(MOD(X3254,6)=0,N3254,IF(MOD(X3254,3)=0,N3254)))</f>
        <v>0</v>
      </c>
      <c r="Z3254" t="b">
        <f>IF(MOD(X3254,9)=0,O3254,IF(MOD(X3254,6)=0,O3254,IF(MOD(X3254,3)=0,O3254)))</f>
        <v>0</v>
      </c>
    </row>
    <row r="3255" spans="1:26">
      <c r="A3255" s="4" t="s">
        <v>3292</v>
      </c>
      <c r="B3255" s="3">
        <f>主线辅助!B3251</f>
        <v>210114806</v>
      </c>
      <c r="C3255" s="3">
        <v>8</v>
      </c>
      <c r="D3255" s="3">
        <v>128</v>
      </c>
      <c r="E3255" s="3">
        <v>3</v>
      </c>
      <c r="F3255" s="25">
        <f t="shared" si="150"/>
        <v>11914272</v>
      </c>
      <c r="G3255" s="25">
        <v>10834044</v>
      </c>
      <c r="H3255" s="26">
        <f>ROUND((F3255/4*5.5+F3255*2.7+F3255/4*10*1)*2,0)*C3255</f>
        <v>1253381416</v>
      </c>
      <c r="I3255" s="26">
        <f t="shared" si="151"/>
        <v>1139741432</v>
      </c>
      <c r="J3255" s="26"/>
      <c r="K3255" s="35">
        <f>MAX(G3255-MAX(G$5:G3254),0)</f>
        <v>0</v>
      </c>
      <c r="L3255" s="35">
        <f>MAX(G$5:G3255)</f>
        <v>10977103</v>
      </c>
      <c r="M3255" s="3">
        <v>0.9</v>
      </c>
      <c r="N3255" s="38">
        <f>INT(B3255*0.2)</f>
        <v>42022961</v>
      </c>
      <c r="O3255" s="38">
        <f t="shared" si="152"/>
        <v>4573792</v>
      </c>
      <c r="P3255">
        <f>INT(L3255*2.5)</f>
        <v>27442757</v>
      </c>
      <c r="Q3255">
        <f>INT(L3255/4)</f>
        <v>2744275</v>
      </c>
      <c r="W3255" s="4" t="s">
        <v>8437</v>
      </c>
      <c r="X3255">
        <v>1</v>
      </c>
      <c r="Y3255" t="b">
        <f>IF(MOD(X3255,9)=0,N3255,IF(MOD(X3255,6)=0,N3255,IF(MOD(X3255,3)=0,N3255)))</f>
        <v>0</v>
      </c>
      <c r="Z3255" t="b">
        <f>IF(MOD(X3255,9)=0,O3255,IF(MOD(X3255,6)=0,O3255,IF(MOD(X3255,3)=0,O3255)))</f>
        <v>0</v>
      </c>
    </row>
    <row r="3256" spans="1:26">
      <c r="A3256" s="4" t="s">
        <v>3293</v>
      </c>
      <c r="B3256" s="3">
        <f>主线辅助!B3252</f>
        <v>210195932</v>
      </c>
      <c r="C3256" s="3">
        <v>8</v>
      </c>
      <c r="D3256" s="3">
        <v>128</v>
      </c>
      <c r="E3256" s="3">
        <v>3</v>
      </c>
      <c r="F3256" s="25">
        <f t="shared" si="150"/>
        <v>11918872</v>
      </c>
      <c r="G3256" s="25">
        <v>10838227</v>
      </c>
      <c r="H3256" s="26">
        <f>ROUND((F3256/4*5.5+F3256*2.7+F3256/4*10*1)*2,0)*C3256</f>
        <v>1253865336</v>
      </c>
      <c r="I3256" s="26">
        <f t="shared" si="151"/>
        <v>1140181480</v>
      </c>
      <c r="J3256" s="26"/>
      <c r="K3256" s="35">
        <f>MAX(G3256-MAX(G$5:G3255),0)</f>
        <v>0</v>
      </c>
      <c r="L3256" s="35">
        <f>MAX(G$5:G3256)</f>
        <v>10977103</v>
      </c>
      <c r="M3256" s="3">
        <v>0.9</v>
      </c>
      <c r="N3256" s="38">
        <f>INT(B3256*0.2)</f>
        <v>42039186</v>
      </c>
      <c r="O3256" s="38">
        <f t="shared" si="152"/>
        <v>4573792</v>
      </c>
      <c r="P3256">
        <f>INT(L3256*2.5)</f>
        <v>27442757</v>
      </c>
      <c r="Q3256">
        <f>INT(L3256/4)</f>
        <v>2744275</v>
      </c>
      <c r="W3256" s="4" t="s">
        <v>8437</v>
      </c>
      <c r="X3256">
        <v>2</v>
      </c>
      <c r="Y3256" t="b">
        <f>IF(MOD(X3256,9)=0,N3256,IF(MOD(X3256,6)=0,N3256,IF(MOD(X3256,3)=0,N3256)))</f>
        <v>0</v>
      </c>
      <c r="Z3256" t="b">
        <f>IF(MOD(X3256,9)=0,O3256,IF(MOD(X3256,6)=0,O3256,IF(MOD(X3256,3)=0,O3256)))</f>
        <v>0</v>
      </c>
    </row>
    <row r="3257" spans="1:26">
      <c r="A3257" s="4" t="s">
        <v>3294</v>
      </c>
      <c r="B3257" s="3">
        <f>主线辅助!B3253</f>
        <v>210381027</v>
      </c>
      <c r="C3257" s="3">
        <v>8</v>
      </c>
      <c r="D3257" s="3">
        <v>128</v>
      </c>
      <c r="E3257" s="3">
        <v>3</v>
      </c>
      <c r="F3257" s="25">
        <f t="shared" si="150"/>
        <v>11929367</v>
      </c>
      <c r="G3257" s="25">
        <v>10847771</v>
      </c>
      <c r="H3257" s="26">
        <f>ROUND((F3257/4*5.5+F3257*2.7+F3257/4*10*1)*2,0)*C3257</f>
        <v>1254969408</v>
      </c>
      <c r="I3257" s="26">
        <f t="shared" si="151"/>
        <v>1141185512</v>
      </c>
      <c r="J3257" s="26"/>
      <c r="K3257" s="35">
        <f>MAX(G3257-MAX(G$5:G3256),0)</f>
        <v>0</v>
      </c>
      <c r="L3257" s="35">
        <f>MAX(G$5:G3257)</f>
        <v>10977103</v>
      </c>
      <c r="M3257" s="3">
        <v>0.9</v>
      </c>
      <c r="N3257" s="38">
        <f>INT(B3257*0.2)</f>
        <v>42076205</v>
      </c>
      <c r="O3257" s="38">
        <f t="shared" si="152"/>
        <v>4573792</v>
      </c>
      <c r="P3257">
        <f>INT(L3257*2.5)</f>
        <v>27442757</v>
      </c>
      <c r="Q3257">
        <f>INT(L3257/4)</f>
        <v>2744275</v>
      </c>
      <c r="W3257" s="4" t="s">
        <v>8437</v>
      </c>
      <c r="X3257">
        <v>3</v>
      </c>
      <c r="Y3257">
        <f>IF(MOD(X3257,9)=0,N3257,IF(MOD(X3257,6)=0,N3257,IF(MOD(X3257,3)=0,N3257)))</f>
        <v>42076205</v>
      </c>
      <c r="Z3257">
        <f>IF(MOD(X3257,9)=0,O3257,IF(MOD(X3257,6)=0,O3257,IF(MOD(X3257,3)=0,O3257)))</f>
        <v>4573792</v>
      </c>
    </row>
    <row r="3258" spans="1:26">
      <c r="A3258" s="4" t="s">
        <v>3295</v>
      </c>
      <c r="B3258" s="3">
        <f>主线辅助!B3254</f>
        <v>210462221</v>
      </c>
      <c r="C3258" s="3">
        <v>8</v>
      </c>
      <c r="D3258" s="3">
        <v>128</v>
      </c>
      <c r="E3258" s="3">
        <v>3</v>
      </c>
      <c r="F3258" s="25">
        <f t="shared" si="150"/>
        <v>11933971</v>
      </c>
      <c r="G3258" s="25">
        <v>10851958</v>
      </c>
      <c r="H3258" s="26">
        <f>ROUND((F3258/4*5.5+F3258*2.7+F3258/4*10*1)*2,0)*C3258</f>
        <v>1255453752</v>
      </c>
      <c r="I3258" s="26">
        <f t="shared" si="151"/>
        <v>1141625984</v>
      </c>
      <c r="J3258" s="26"/>
      <c r="K3258" s="35">
        <f>MAX(G3258-MAX(G$5:G3257),0)</f>
        <v>0</v>
      </c>
      <c r="L3258" s="35">
        <f>MAX(G$5:G3258)</f>
        <v>10977103</v>
      </c>
      <c r="M3258" s="3">
        <v>0.9</v>
      </c>
      <c r="N3258" s="38">
        <f>INT(B3258*0.2)</f>
        <v>42092444</v>
      </c>
      <c r="O3258" s="38">
        <f t="shared" si="152"/>
        <v>4573792</v>
      </c>
      <c r="P3258">
        <f>INT(L3258*2.5)</f>
        <v>27442757</v>
      </c>
      <c r="Q3258">
        <f>INT(L3258/4)</f>
        <v>2744275</v>
      </c>
      <c r="W3258" s="4" t="s">
        <v>8437</v>
      </c>
      <c r="X3258">
        <v>4</v>
      </c>
      <c r="Y3258" t="b">
        <f>IF(MOD(X3258,9)=0,N3258,IF(MOD(X3258,6)=0,N3258,IF(MOD(X3258,3)=0,N3258)))</f>
        <v>0</v>
      </c>
      <c r="Z3258" t="b">
        <f>IF(MOD(X3258,9)=0,O3258,IF(MOD(X3258,6)=0,O3258,IF(MOD(X3258,3)=0,O3258)))</f>
        <v>0</v>
      </c>
    </row>
    <row r="3259" spans="1:26">
      <c r="A3259" s="4" t="s">
        <v>3296</v>
      </c>
      <c r="B3259" s="3">
        <f>主线辅助!B3255</f>
        <v>210543426</v>
      </c>
      <c r="C3259" s="3">
        <v>8</v>
      </c>
      <c r="D3259" s="3">
        <v>128</v>
      </c>
      <c r="E3259" s="3">
        <v>3</v>
      </c>
      <c r="F3259" s="25">
        <f t="shared" si="150"/>
        <v>11938576</v>
      </c>
      <c r="G3259" s="25">
        <v>10856145</v>
      </c>
      <c r="H3259" s="26">
        <f>ROUND((F3259/4*5.5+F3259*2.7+F3259/4*10*1)*2,0)*C3259</f>
        <v>1255938192</v>
      </c>
      <c r="I3259" s="26">
        <f t="shared" si="151"/>
        <v>1142066456</v>
      </c>
      <c r="J3259" s="26"/>
      <c r="K3259" s="35">
        <f>MAX(G3259-MAX(G$5:G3258),0)</f>
        <v>0</v>
      </c>
      <c r="L3259" s="35">
        <f>MAX(G$5:G3259)</f>
        <v>10977103</v>
      </c>
      <c r="M3259" s="3">
        <v>0.9</v>
      </c>
      <c r="N3259" s="38">
        <f>INT(B3259*0.2)</f>
        <v>42108685</v>
      </c>
      <c r="O3259" s="38">
        <f t="shared" si="152"/>
        <v>4573792</v>
      </c>
      <c r="P3259">
        <f>INT(L3259*2.5)</f>
        <v>27442757</v>
      </c>
      <c r="Q3259">
        <f>INT(L3259/4)</f>
        <v>2744275</v>
      </c>
      <c r="W3259" s="4" t="s">
        <v>8437</v>
      </c>
      <c r="X3259">
        <v>5</v>
      </c>
      <c r="Y3259" t="b">
        <f>IF(MOD(X3259,9)=0,N3259,IF(MOD(X3259,6)=0,N3259,IF(MOD(X3259,3)=0,N3259)))</f>
        <v>0</v>
      </c>
      <c r="Z3259" t="b">
        <f>IF(MOD(X3259,9)=0,O3259,IF(MOD(X3259,6)=0,O3259,IF(MOD(X3259,3)=0,O3259)))</f>
        <v>0</v>
      </c>
    </row>
    <row r="3260" spans="1:26">
      <c r="A3260" s="4" t="s">
        <v>3297</v>
      </c>
      <c r="B3260" s="3">
        <f>主线辅助!B3256</f>
        <v>210728761</v>
      </c>
      <c r="C3260" s="3">
        <v>8</v>
      </c>
      <c r="D3260" s="3">
        <v>128</v>
      </c>
      <c r="E3260" s="3">
        <v>3</v>
      </c>
      <c r="F3260" s="25">
        <f t="shared" si="150"/>
        <v>11949085</v>
      </c>
      <c r="G3260" s="25">
        <v>10865701</v>
      </c>
      <c r="H3260" s="26">
        <f>ROUND((F3260/4*5.5+F3260*2.7+F3260/4*10*1)*2,0)*C3260</f>
        <v>1257043744</v>
      </c>
      <c r="I3260" s="26">
        <f t="shared" si="151"/>
        <v>1143071744</v>
      </c>
      <c r="J3260" s="26"/>
      <c r="K3260" s="35">
        <f>MAX(G3260-MAX(G$5:G3259),0)</f>
        <v>0</v>
      </c>
      <c r="L3260" s="35">
        <f>MAX(G$5:G3260)</f>
        <v>10977103</v>
      </c>
      <c r="M3260" s="3">
        <v>0.9</v>
      </c>
      <c r="N3260" s="38">
        <f>INT(B3260*0.2)</f>
        <v>42145752</v>
      </c>
      <c r="O3260" s="38">
        <f t="shared" si="152"/>
        <v>4573792</v>
      </c>
      <c r="P3260">
        <f>INT(L3260*2.5)</f>
        <v>27442757</v>
      </c>
      <c r="Q3260">
        <f>INT(L3260/4)</f>
        <v>2744275</v>
      </c>
      <c r="W3260" s="4" t="s">
        <v>8437</v>
      </c>
      <c r="X3260">
        <v>6</v>
      </c>
      <c r="Y3260">
        <f>IF(MOD(X3260,9)=0,N3260,IF(MOD(X3260,6)=0,N3260,IF(MOD(X3260,3)=0,N3260)))</f>
        <v>42145752</v>
      </c>
      <c r="Z3260">
        <f>IF(MOD(X3260,9)=0,O3260,IF(MOD(X3260,6)=0,O3260,IF(MOD(X3260,3)=0,O3260)))</f>
        <v>4573792</v>
      </c>
    </row>
    <row r="3261" spans="1:26">
      <c r="A3261" s="4" t="s">
        <v>3298</v>
      </c>
      <c r="B3261" s="3">
        <f>主线辅助!B3257</f>
        <v>210810031</v>
      </c>
      <c r="C3261" s="3">
        <v>8</v>
      </c>
      <c r="D3261" s="3">
        <v>128</v>
      </c>
      <c r="E3261" s="3">
        <v>3</v>
      </c>
      <c r="F3261" s="25">
        <f t="shared" si="150"/>
        <v>11953693</v>
      </c>
      <c r="G3261" s="25">
        <v>10869892</v>
      </c>
      <c r="H3261" s="26">
        <f>ROUND((F3261/4*5.5+F3261*2.7+F3261/4*10*1)*2,0)*C3261</f>
        <v>1257528504</v>
      </c>
      <c r="I3261" s="26">
        <f t="shared" si="151"/>
        <v>1143512640</v>
      </c>
      <c r="J3261" s="26"/>
      <c r="K3261" s="35">
        <f>MAX(G3261-MAX(G$5:G3260),0)</f>
        <v>0</v>
      </c>
      <c r="L3261" s="35">
        <f>MAX(G$5:G3261)</f>
        <v>10977103</v>
      </c>
      <c r="M3261" s="3">
        <v>0.9</v>
      </c>
      <c r="N3261" s="38">
        <f>INT(B3261*0.2)</f>
        <v>42162006</v>
      </c>
      <c r="O3261" s="38">
        <f t="shared" si="152"/>
        <v>4573792</v>
      </c>
      <c r="P3261">
        <f>INT(L3261*2.5)</f>
        <v>27442757</v>
      </c>
      <c r="Q3261">
        <f>INT(L3261/4)</f>
        <v>2744275</v>
      </c>
      <c r="W3261" s="4" t="s">
        <v>8437</v>
      </c>
      <c r="X3261">
        <v>7</v>
      </c>
      <c r="Y3261" t="b">
        <f>IF(MOD(X3261,9)=0,N3261,IF(MOD(X3261,6)=0,N3261,IF(MOD(X3261,3)=0,N3261)))</f>
        <v>0</v>
      </c>
      <c r="Z3261" t="b">
        <f>IF(MOD(X3261,9)=0,O3261,IF(MOD(X3261,6)=0,O3261,IF(MOD(X3261,3)=0,O3261)))</f>
        <v>0</v>
      </c>
    </row>
    <row r="3262" spans="1:26">
      <c r="A3262" s="4" t="s">
        <v>3299</v>
      </c>
      <c r="B3262" s="3">
        <f>主线辅助!B3258</f>
        <v>210891308</v>
      </c>
      <c r="C3262" s="3">
        <v>8</v>
      </c>
      <c r="D3262" s="3">
        <v>128</v>
      </c>
      <c r="E3262" s="3">
        <v>3</v>
      </c>
      <c r="F3262" s="25">
        <f t="shared" si="150"/>
        <v>11958302</v>
      </c>
      <c r="G3262" s="25">
        <v>10874083</v>
      </c>
      <c r="H3262" s="26">
        <f>ROUND((F3262/4*5.5+F3262*2.7+F3262/4*10*1)*2,0)*C3262</f>
        <v>1258013368</v>
      </c>
      <c r="I3262" s="26">
        <f t="shared" si="151"/>
        <v>1143953528</v>
      </c>
      <c r="J3262" s="26"/>
      <c r="K3262" s="35">
        <f>MAX(G3262-MAX(G$5:G3261),0)</f>
        <v>0</v>
      </c>
      <c r="L3262" s="35">
        <f>MAX(G$5:G3262)</f>
        <v>10977103</v>
      </c>
      <c r="M3262" s="3">
        <v>0.9</v>
      </c>
      <c r="N3262" s="38">
        <f>INT(B3262*0.2)</f>
        <v>42178261</v>
      </c>
      <c r="O3262" s="38">
        <f t="shared" si="152"/>
        <v>4573792</v>
      </c>
      <c r="P3262">
        <f>INT(L3262*2.5)</f>
        <v>27442757</v>
      </c>
      <c r="Q3262">
        <f>INT(L3262/4)</f>
        <v>2744275</v>
      </c>
      <c r="W3262" s="4" t="s">
        <v>8437</v>
      </c>
      <c r="X3262">
        <v>8</v>
      </c>
      <c r="Y3262" t="b">
        <f>IF(MOD(X3262,9)=0,N3262,IF(MOD(X3262,6)=0,N3262,IF(MOD(X3262,3)=0,N3262)))</f>
        <v>0</v>
      </c>
      <c r="Z3262" t="b">
        <f>IF(MOD(X3262,9)=0,O3262,IF(MOD(X3262,6)=0,O3262,IF(MOD(X3262,3)=0,O3262)))</f>
        <v>0</v>
      </c>
    </row>
    <row r="3263" spans="1:26">
      <c r="A3263" s="4" t="s">
        <v>3300</v>
      </c>
      <c r="B3263" s="3">
        <f>主线辅助!B3259</f>
        <v>211076870</v>
      </c>
      <c r="C3263" s="3">
        <v>8</v>
      </c>
      <c r="D3263" s="3">
        <v>128</v>
      </c>
      <c r="E3263" s="3">
        <v>3</v>
      </c>
      <c r="F3263" s="25">
        <f t="shared" si="150"/>
        <v>11968824</v>
      </c>
      <c r="G3263" s="25">
        <v>10883651</v>
      </c>
      <c r="H3263" s="26">
        <f>ROUND((F3263/4*5.5+F3263*2.7+F3263/4*10*1)*2,0)*C3263</f>
        <v>1259120288</v>
      </c>
      <c r="I3263" s="26">
        <f t="shared" si="151"/>
        <v>1144960088</v>
      </c>
      <c r="J3263" s="26"/>
      <c r="K3263" s="35">
        <f>MAX(G3263-MAX(G$5:G3262),0)</f>
        <v>0</v>
      </c>
      <c r="L3263" s="35">
        <f>MAX(G$5:G3263)</f>
        <v>10977103</v>
      </c>
      <c r="M3263" s="3">
        <v>0.9</v>
      </c>
      <c r="N3263" s="38">
        <f>INT(B3263*0.2)</f>
        <v>42215374</v>
      </c>
      <c r="O3263" s="38">
        <f t="shared" si="152"/>
        <v>4573792</v>
      </c>
      <c r="P3263">
        <f>INT(L3263*2.5)</f>
        <v>27442757</v>
      </c>
      <c r="Q3263">
        <f>INT(L3263/4)</f>
        <v>2744275</v>
      </c>
      <c r="W3263" s="4" t="s">
        <v>8437</v>
      </c>
      <c r="X3263">
        <v>9</v>
      </c>
      <c r="Y3263">
        <f>IF(MOD(X3263,9)=0,N3263,IF(MOD(X3263,6)=0,N3263,IF(MOD(X3263,3)=0,N3263)))</f>
        <v>42215374</v>
      </c>
      <c r="Z3263">
        <f>IF(MOD(X3263,9)=0,O3263,IF(MOD(X3263,6)=0,O3263,IF(MOD(X3263,3)=0,O3263)))</f>
        <v>4573792</v>
      </c>
    </row>
    <row r="3264" spans="1:26">
      <c r="A3264" s="4" t="s">
        <v>651</v>
      </c>
      <c r="B3264" s="3">
        <f>主线辅助!B3260</f>
        <v>211158212</v>
      </c>
      <c r="C3264" s="3">
        <v>8</v>
      </c>
      <c r="D3264" s="3">
        <v>128</v>
      </c>
      <c r="E3264" s="3">
        <v>3</v>
      </c>
      <c r="F3264" s="25">
        <f t="shared" si="150"/>
        <v>11973436</v>
      </c>
      <c r="G3264" s="25">
        <v>10887845</v>
      </c>
      <c r="H3264" s="26">
        <f>ROUND((F3264/4*5.5+F3264*2.7+F3264/4*10*1)*2,0)*C3264</f>
        <v>1259605464</v>
      </c>
      <c r="I3264" s="26">
        <f t="shared" si="151"/>
        <v>1145401296</v>
      </c>
      <c r="J3264" s="26"/>
      <c r="K3264" s="35">
        <f>MAX(G3264-MAX(G$5:G3263),0)</f>
        <v>0</v>
      </c>
      <c r="L3264" s="35">
        <f>MAX(G$5:G3264)</f>
        <v>10977103</v>
      </c>
      <c r="M3264" s="3">
        <v>0.9</v>
      </c>
      <c r="N3264" s="38">
        <f>INT(B3264*0.2)</f>
        <v>42231642</v>
      </c>
      <c r="O3264" s="38">
        <f t="shared" si="152"/>
        <v>4573792</v>
      </c>
      <c r="P3264">
        <f>INT(L3264*2.5)</f>
        <v>27442757</v>
      </c>
      <c r="Q3264">
        <f>INT(L3264/4)</f>
        <v>2744275</v>
      </c>
      <c r="W3264" s="4" t="s">
        <v>8437</v>
      </c>
      <c r="X3264">
        <v>10</v>
      </c>
      <c r="Y3264" t="b">
        <f>IF(MOD(X3264,9)=0,N3264,IF(MOD(X3264,6)=0,N3264,IF(MOD(X3264,3)=0,N3264)))</f>
        <v>0</v>
      </c>
      <c r="Z3264" t="b">
        <f>IF(MOD(X3264,9)=0,O3264,IF(MOD(X3264,6)=0,O3264,IF(MOD(X3264,3)=0,O3264)))</f>
        <v>0</v>
      </c>
    </row>
    <row r="3265" spans="1:26">
      <c r="A3265" s="4" t="s">
        <v>3301</v>
      </c>
      <c r="B3265" s="3">
        <f>主线辅助!B3261</f>
        <v>211712448</v>
      </c>
      <c r="C3265" s="3">
        <v>8</v>
      </c>
      <c r="D3265" s="3">
        <v>128</v>
      </c>
      <c r="E3265" s="3">
        <v>3</v>
      </c>
      <c r="F3265" s="25">
        <f t="shared" si="150"/>
        <v>12004864</v>
      </c>
      <c r="G3265" s="25">
        <v>10916423</v>
      </c>
      <c r="H3265" s="26">
        <f>ROUND((F3265/4*5.5+F3265*2.7+F3265/4*10*1)*2,0)*C3265</f>
        <v>1262911696</v>
      </c>
      <c r="I3265" s="26">
        <f t="shared" si="151"/>
        <v>1148407696</v>
      </c>
      <c r="J3265" s="26"/>
      <c r="K3265" s="35">
        <f>MAX(G3265-MAX(G$5:G3264),0)</f>
        <v>0</v>
      </c>
      <c r="L3265" s="35">
        <f>MAX(G$5:G3265)</f>
        <v>10977103</v>
      </c>
      <c r="M3265" s="3">
        <v>0.9</v>
      </c>
      <c r="N3265" s="38">
        <f>INT(B3265*0.2)</f>
        <v>42342489</v>
      </c>
      <c r="O3265" s="38">
        <f t="shared" si="152"/>
        <v>4573792</v>
      </c>
      <c r="P3265">
        <f>INT(L3265*2.5)</f>
        <v>27442757</v>
      </c>
      <c r="Q3265">
        <f>INT(L3265/4)</f>
        <v>2744275</v>
      </c>
      <c r="W3265" s="4" t="s">
        <v>8438</v>
      </c>
      <c r="X3265">
        <v>1</v>
      </c>
      <c r="Y3265" t="b">
        <f>IF(MOD(X3265,9)=0,N3265,IF(MOD(X3265,6)=0,N3265,IF(MOD(X3265,3)=0,N3265)))</f>
        <v>0</v>
      </c>
      <c r="Z3265" t="b">
        <f>IF(MOD(X3265,9)=0,O3265,IF(MOD(X3265,6)=0,O3265,IF(MOD(X3265,3)=0,O3265)))</f>
        <v>0</v>
      </c>
    </row>
    <row r="3266" spans="1:26">
      <c r="A3266" s="4" t="s">
        <v>3302</v>
      </c>
      <c r="B3266" s="3">
        <f>主线辅助!B3262</f>
        <v>211793862</v>
      </c>
      <c r="C3266" s="3">
        <v>8</v>
      </c>
      <c r="D3266" s="3">
        <v>128</v>
      </c>
      <c r="E3266" s="3">
        <v>3</v>
      </c>
      <c r="F3266" s="25">
        <f t="shared" si="150"/>
        <v>12009480</v>
      </c>
      <c r="G3266" s="25">
        <v>10920620</v>
      </c>
      <c r="H3266" s="26">
        <f>ROUND((F3266/4*5.5+F3266*2.7+F3266/4*10*1)*2,0)*C3266</f>
        <v>1263397296</v>
      </c>
      <c r="I3266" s="26">
        <f t="shared" si="151"/>
        <v>1148849224</v>
      </c>
      <c r="J3266" s="26"/>
      <c r="K3266" s="35">
        <f>MAX(G3266-MAX(G$5:G3265),0)</f>
        <v>0</v>
      </c>
      <c r="L3266" s="35">
        <f>MAX(G$5:G3266)</f>
        <v>10977103</v>
      </c>
      <c r="M3266" s="3">
        <v>0.9</v>
      </c>
      <c r="N3266" s="38">
        <f>INT(B3266*0.2)</f>
        <v>42358772</v>
      </c>
      <c r="O3266" s="38">
        <f t="shared" si="152"/>
        <v>4573792</v>
      </c>
      <c r="P3266">
        <f>INT(L3266*2.5)</f>
        <v>27442757</v>
      </c>
      <c r="Q3266">
        <f>INT(L3266/4)</f>
        <v>2744275</v>
      </c>
      <c r="W3266" s="4" t="s">
        <v>8438</v>
      </c>
      <c r="X3266">
        <v>2</v>
      </c>
      <c r="Y3266" t="b">
        <f>IF(MOD(X3266,9)=0,N3266,IF(MOD(X3266,6)=0,N3266,IF(MOD(X3266,3)=0,N3266)))</f>
        <v>0</v>
      </c>
      <c r="Z3266" t="b">
        <f>IF(MOD(X3266,9)=0,O3266,IF(MOD(X3266,6)=0,O3266,IF(MOD(X3266,3)=0,O3266)))</f>
        <v>0</v>
      </c>
    </row>
    <row r="3267" spans="1:26">
      <c r="A3267" s="4" t="s">
        <v>3303</v>
      </c>
      <c r="B3267" s="3">
        <f>主线辅助!B3263</f>
        <v>211979782</v>
      </c>
      <c r="C3267" s="3">
        <v>8</v>
      </c>
      <c r="D3267" s="3">
        <v>128</v>
      </c>
      <c r="E3267" s="3">
        <v>3</v>
      </c>
      <c r="F3267" s="25">
        <f t="shared" si="150"/>
        <v>12020022</v>
      </c>
      <c r="G3267" s="25">
        <v>10930207</v>
      </c>
      <c r="H3267" s="26">
        <f>ROUND((F3267/4*5.5+F3267*2.7+F3267/4*10*1)*2,0)*C3267</f>
        <v>1264506312</v>
      </c>
      <c r="I3267" s="26">
        <f t="shared" si="151"/>
        <v>1149857776</v>
      </c>
      <c r="J3267" s="26"/>
      <c r="K3267" s="35">
        <f>MAX(G3267-MAX(G$5:G3266),0)</f>
        <v>0</v>
      </c>
      <c r="L3267" s="35">
        <f>MAX(G$5:G3267)</f>
        <v>10977103</v>
      </c>
      <c r="M3267" s="3">
        <v>0.9</v>
      </c>
      <c r="N3267" s="38">
        <f>INT(B3267*0.2)</f>
        <v>42395956</v>
      </c>
      <c r="O3267" s="38">
        <f t="shared" si="152"/>
        <v>4573792</v>
      </c>
      <c r="P3267">
        <f>INT(L3267*2.5)</f>
        <v>27442757</v>
      </c>
      <c r="Q3267">
        <f>INT(L3267/4)</f>
        <v>2744275</v>
      </c>
      <c r="W3267" s="4" t="s">
        <v>8438</v>
      </c>
      <c r="X3267">
        <v>3</v>
      </c>
      <c r="Y3267">
        <f>IF(MOD(X3267,9)=0,N3267,IF(MOD(X3267,6)=0,N3267,IF(MOD(X3267,3)=0,N3267)))</f>
        <v>42395956</v>
      </c>
      <c r="Z3267">
        <f>IF(MOD(X3267,9)=0,O3267,IF(MOD(X3267,6)=0,O3267,IF(MOD(X3267,3)=0,O3267)))</f>
        <v>4573792</v>
      </c>
    </row>
    <row r="3268" spans="1:26">
      <c r="A3268" s="4" t="s">
        <v>3304</v>
      </c>
      <c r="B3268" s="3">
        <f>主线辅助!B3264</f>
        <v>212061272</v>
      </c>
      <c r="C3268" s="3">
        <v>8</v>
      </c>
      <c r="D3268" s="3">
        <v>128</v>
      </c>
      <c r="E3268" s="3">
        <v>3</v>
      </c>
      <c r="F3268" s="25">
        <f t="shared" si="150"/>
        <v>12024643</v>
      </c>
      <c r="G3268" s="25">
        <v>10934409</v>
      </c>
      <c r="H3268" s="26">
        <f>ROUND((F3268/4*5.5+F3268*2.7+F3268/4*10*1)*2,0)*C3268</f>
        <v>1264992440</v>
      </c>
      <c r="I3268" s="26">
        <f t="shared" si="151"/>
        <v>1150299824</v>
      </c>
      <c r="J3268" s="26"/>
      <c r="K3268" s="35">
        <f>MAX(G3268-MAX(G$5:G3267),0)</f>
        <v>0</v>
      </c>
      <c r="L3268" s="35">
        <f>MAX(G$5:G3268)</f>
        <v>10977103</v>
      </c>
      <c r="M3268" s="3">
        <v>0.9</v>
      </c>
      <c r="N3268" s="38">
        <f>INT(B3268*0.2)</f>
        <v>42412254</v>
      </c>
      <c r="O3268" s="38">
        <f t="shared" si="152"/>
        <v>4573792</v>
      </c>
      <c r="P3268">
        <f>INT(L3268*2.5)</f>
        <v>27442757</v>
      </c>
      <c r="Q3268">
        <f>INT(L3268/4)</f>
        <v>2744275</v>
      </c>
      <c r="W3268" s="4" t="s">
        <v>8438</v>
      </c>
      <c r="X3268">
        <v>4</v>
      </c>
      <c r="Y3268" t="b">
        <f>IF(MOD(X3268,9)=0,N3268,IF(MOD(X3268,6)=0,N3268,IF(MOD(X3268,3)=0,N3268)))</f>
        <v>0</v>
      </c>
      <c r="Z3268" t="b">
        <f>IF(MOD(X3268,9)=0,O3268,IF(MOD(X3268,6)=0,O3268,IF(MOD(X3268,3)=0,O3268)))</f>
        <v>0</v>
      </c>
    </row>
    <row r="3269" spans="1:26">
      <c r="A3269" s="4" t="s">
        <v>3305</v>
      </c>
      <c r="B3269" s="3">
        <f>主线辅助!B3265</f>
        <v>212142770</v>
      </c>
      <c r="C3269" s="3">
        <v>8</v>
      </c>
      <c r="D3269" s="3">
        <v>128</v>
      </c>
      <c r="E3269" s="3">
        <v>3</v>
      </c>
      <c r="F3269" s="25">
        <f t="shared" si="150"/>
        <v>12029264</v>
      </c>
      <c r="G3269" s="25">
        <v>10938611</v>
      </c>
      <c r="H3269" s="26">
        <f>ROUND((F3269/4*5.5+F3269*2.7+F3269/4*10*1)*2,0)*C3269</f>
        <v>1265478576</v>
      </c>
      <c r="I3269" s="26">
        <f t="shared" si="151"/>
        <v>1150741880</v>
      </c>
      <c r="J3269" s="26"/>
      <c r="K3269" s="35">
        <f>MAX(G3269-MAX(G$5:G3268),0)</f>
        <v>0</v>
      </c>
      <c r="L3269" s="35">
        <f>MAX(G$5:G3269)</f>
        <v>10977103</v>
      </c>
      <c r="M3269" s="3">
        <v>0.9</v>
      </c>
      <c r="N3269" s="38">
        <f>INT(B3269*0.2)</f>
        <v>42428554</v>
      </c>
      <c r="O3269" s="38">
        <f t="shared" si="152"/>
        <v>4573792</v>
      </c>
      <c r="P3269">
        <f>INT(L3269*2.5)</f>
        <v>27442757</v>
      </c>
      <c r="Q3269">
        <f>INT(L3269/4)</f>
        <v>2744275</v>
      </c>
      <c r="W3269" s="4" t="s">
        <v>8438</v>
      </c>
      <c r="X3269">
        <v>5</v>
      </c>
      <c r="Y3269" t="b">
        <f>IF(MOD(X3269,9)=0,N3269,IF(MOD(X3269,6)=0,N3269,IF(MOD(X3269,3)=0,N3269)))</f>
        <v>0</v>
      </c>
      <c r="Z3269" t="b">
        <f>IF(MOD(X3269,9)=0,O3269,IF(MOD(X3269,6)=0,O3269,IF(MOD(X3269,3)=0,O3269)))</f>
        <v>0</v>
      </c>
    </row>
    <row r="3270" spans="1:26">
      <c r="A3270" s="4" t="s">
        <v>3306</v>
      </c>
      <c r="B3270" s="3">
        <f>主线辅助!B3266</f>
        <v>212328925</v>
      </c>
      <c r="C3270" s="3">
        <v>8</v>
      </c>
      <c r="D3270" s="3">
        <v>128</v>
      </c>
      <c r="E3270" s="3">
        <v>3</v>
      </c>
      <c r="F3270" s="25">
        <f t="shared" ref="F3270:F3333" si="153">INT(B3270/(5-1.9)/C3270/(D3270/2.7)*100/1.5)</f>
        <v>12039820</v>
      </c>
      <c r="G3270" s="25">
        <v>10948210</v>
      </c>
      <c r="H3270" s="26">
        <f>ROUND((F3270/4*5.5+F3270*2.7+F3270/4*10*1)*2,0)*C3270</f>
        <v>1266589064</v>
      </c>
      <c r="I3270" s="26">
        <f t="shared" ref="I3270:I3333" si="154">ROUND((G3270/4*5.5+G3270*2.7+G3270/4*10*1)*2,0)*C3270</f>
        <v>1151751696</v>
      </c>
      <c r="J3270" s="26"/>
      <c r="K3270" s="35">
        <f>MAX(G3270-MAX(G$5:G3269),0)</f>
        <v>0</v>
      </c>
      <c r="L3270" s="35">
        <f>MAX(G$5:G3270)</f>
        <v>10977103</v>
      </c>
      <c r="M3270" s="3">
        <v>0.9</v>
      </c>
      <c r="N3270" s="38">
        <f>INT(B3270*0.2)</f>
        <v>42465785</v>
      </c>
      <c r="O3270" s="38">
        <f t="shared" ref="O3270:O3333" si="155">INT((P3270/15)+Q3270)</f>
        <v>4573792</v>
      </c>
      <c r="P3270">
        <f>INT(L3270*2.5)</f>
        <v>27442757</v>
      </c>
      <c r="Q3270">
        <f>INT(L3270/4)</f>
        <v>2744275</v>
      </c>
      <c r="W3270" s="4" t="s">
        <v>8438</v>
      </c>
      <c r="X3270">
        <v>6</v>
      </c>
      <c r="Y3270">
        <f>IF(MOD(X3270,9)=0,N3270,IF(MOD(X3270,6)=0,N3270,IF(MOD(X3270,3)=0,N3270)))</f>
        <v>42465785</v>
      </c>
      <c r="Z3270">
        <f>IF(MOD(X3270,9)=0,O3270,IF(MOD(X3270,6)=0,O3270,IF(MOD(X3270,3)=0,O3270)))</f>
        <v>4573792</v>
      </c>
    </row>
    <row r="3271" spans="1:26">
      <c r="A3271" s="4" t="s">
        <v>3307</v>
      </c>
      <c r="B3271" s="3">
        <f>主线辅助!B3267</f>
        <v>212410488</v>
      </c>
      <c r="C3271" s="3">
        <v>8</v>
      </c>
      <c r="D3271" s="3">
        <v>128</v>
      </c>
      <c r="E3271" s="3">
        <v>3</v>
      </c>
      <c r="F3271" s="25">
        <f t="shared" si="153"/>
        <v>12044445</v>
      </c>
      <c r="G3271" s="25">
        <v>10952415</v>
      </c>
      <c r="H3271" s="26">
        <f>ROUND((F3271/4*5.5+F3271*2.7+F3271/4*10*1)*2,0)*C3271</f>
        <v>1267075616</v>
      </c>
      <c r="I3271" s="26">
        <f t="shared" si="154"/>
        <v>1152194056</v>
      </c>
      <c r="J3271" s="26"/>
      <c r="K3271" s="35">
        <f>MAX(G3271-MAX(G$5:G3270),0)</f>
        <v>0</v>
      </c>
      <c r="L3271" s="35">
        <f>MAX(G$5:G3271)</f>
        <v>10977103</v>
      </c>
      <c r="M3271" s="3">
        <v>0.9</v>
      </c>
      <c r="N3271" s="38">
        <f>INT(B3271*0.2)</f>
        <v>42482097</v>
      </c>
      <c r="O3271" s="38">
        <f t="shared" si="155"/>
        <v>4573792</v>
      </c>
      <c r="P3271">
        <f>INT(L3271*2.5)</f>
        <v>27442757</v>
      </c>
      <c r="Q3271">
        <f>INT(L3271/4)</f>
        <v>2744275</v>
      </c>
      <c r="W3271" s="4" t="s">
        <v>8438</v>
      </c>
      <c r="X3271">
        <v>7</v>
      </c>
      <c r="Y3271" t="b">
        <f>IF(MOD(X3271,9)=0,N3271,IF(MOD(X3271,6)=0,N3271,IF(MOD(X3271,3)=0,N3271)))</f>
        <v>0</v>
      </c>
      <c r="Z3271" t="b">
        <f>IF(MOD(X3271,9)=0,O3271,IF(MOD(X3271,6)=0,O3271,IF(MOD(X3271,3)=0,O3271)))</f>
        <v>0</v>
      </c>
    </row>
    <row r="3272" spans="1:26">
      <c r="A3272" s="4" t="s">
        <v>3308</v>
      </c>
      <c r="B3272" s="3">
        <f>主线辅助!B3268</f>
        <v>212492055</v>
      </c>
      <c r="C3272" s="3">
        <v>8</v>
      </c>
      <c r="D3272" s="3">
        <v>128</v>
      </c>
      <c r="E3272" s="3">
        <v>3</v>
      </c>
      <c r="F3272" s="25">
        <f t="shared" si="153"/>
        <v>12049070</v>
      </c>
      <c r="G3272" s="25">
        <v>10956621</v>
      </c>
      <c r="H3272" s="26">
        <f>ROUND((F3272/4*5.5+F3272*2.7+F3272/4*10*1)*2,0)*C3272</f>
        <v>1267562168</v>
      </c>
      <c r="I3272" s="26">
        <f t="shared" si="154"/>
        <v>1152636528</v>
      </c>
      <c r="J3272" s="26"/>
      <c r="K3272" s="35">
        <f>MAX(G3272-MAX(G$5:G3271),0)</f>
        <v>0</v>
      </c>
      <c r="L3272" s="35">
        <f>MAX(G$5:G3272)</f>
        <v>10977103</v>
      </c>
      <c r="M3272" s="3">
        <v>0.9</v>
      </c>
      <c r="N3272" s="38">
        <f>INT(B3272*0.2)</f>
        <v>42498411</v>
      </c>
      <c r="O3272" s="38">
        <f t="shared" si="155"/>
        <v>4573792</v>
      </c>
      <c r="P3272">
        <f>INT(L3272*2.5)</f>
        <v>27442757</v>
      </c>
      <c r="Q3272">
        <f>INT(L3272/4)</f>
        <v>2744275</v>
      </c>
      <c r="W3272" s="4" t="s">
        <v>8438</v>
      </c>
      <c r="X3272">
        <v>8</v>
      </c>
      <c r="Y3272" t="b">
        <f>IF(MOD(X3272,9)=0,N3272,IF(MOD(X3272,6)=0,N3272,IF(MOD(X3272,3)=0,N3272)))</f>
        <v>0</v>
      </c>
      <c r="Z3272" t="b">
        <f>IF(MOD(X3272,9)=0,O3272,IF(MOD(X3272,6)=0,O3272,IF(MOD(X3272,3)=0,O3272)))</f>
        <v>0</v>
      </c>
    </row>
    <row r="3273" spans="1:26">
      <c r="A3273" s="4" t="s">
        <v>3309</v>
      </c>
      <c r="B3273" s="3">
        <f>主线辅助!B3269</f>
        <v>212678438</v>
      </c>
      <c r="C3273" s="3">
        <v>8</v>
      </c>
      <c r="D3273" s="3">
        <v>128</v>
      </c>
      <c r="E3273" s="3">
        <v>3</v>
      </c>
      <c r="F3273" s="25">
        <f t="shared" si="153"/>
        <v>12059639</v>
      </c>
      <c r="G3273" s="25">
        <v>10966231</v>
      </c>
      <c r="H3273" s="26">
        <f>ROUND((F3273/4*5.5+F3273*2.7+F3273/4*10*1)*2,0)*C3273</f>
        <v>1268674024</v>
      </c>
      <c r="I3273" s="26">
        <f t="shared" si="154"/>
        <v>1153647504</v>
      </c>
      <c r="J3273" s="26"/>
      <c r="K3273" s="35">
        <f>MAX(G3273-MAX(G$5:G3272),0)</f>
        <v>0</v>
      </c>
      <c r="L3273" s="35">
        <f>MAX(G$5:G3273)</f>
        <v>10977103</v>
      </c>
      <c r="M3273" s="3">
        <v>0.9</v>
      </c>
      <c r="N3273" s="38">
        <f>INT(B3273*0.2)</f>
        <v>42535687</v>
      </c>
      <c r="O3273" s="38">
        <f t="shared" si="155"/>
        <v>4573792</v>
      </c>
      <c r="P3273">
        <f>INT(L3273*2.5)</f>
        <v>27442757</v>
      </c>
      <c r="Q3273">
        <f>INT(L3273/4)</f>
        <v>2744275</v>
      </c>
      <c r="W3273" s="4" t="s">
        <v>8438</v>
      </c>
      <c r="X3273">
        <v>9</v>
      </c>
      <c r="Y3273">
        <f>IF(MOD(X3273,9)=0,N3273,IF(MOD(X3273,6)=0,N3273,IF(MOD(X3273,3)=0,N3273)))</f>
        <v>42535687</v>
      </c>
      <c r="Z3273">
        <f>IF(MOD(X3273,9)=0,O3273,IF(MOD(X3273,6)=0,O3273,IF(MOD(X3273,3)=0,O3273)))</f>
        <v>4573792</v>
      </c>
    </row>
    <row r="3274" spans="1:26">
      <c r="A3274" s="4" t="s">
        <v>653</v>
      </c>
      <c r="B3274" s="3">
        <f>主线辅助!B3270</f>
        <v>212760073</v>
      </c>
      <c r="C3274" s="3">
        <v>8</v>
      </c>
      <c r="D3274" s="3">
        <v>128</v>
      </c>
      <c r="E3274" s="3">
        <v>3</v>
      </c>
      <c r="F3274" s="25">
        <f t="shared" si="153"/>
        <v>12064268</v>
      </c>
      <c r="G3274" s="25">
        <v>10970441</v>
      </c>
      <c r="H3274" s="26">
        <f>ROUND((F3274/4*5.5+F3274*2.7+F3274/4*10*1)*2,0)*C3274</f>
        <v>1269160992</v>
      </c>
      <c r="I3274" s="26">
        <f t="shared" si="154"/>
        <v>1154090392</v>
      </c>
      <c r="J3274" s="26"/>
      <c r="K3274" s="35">
        <f>MAX(G3274-MAX(G$5:G3273),0)</f>
        <v>0</v>
      </c>
      <c r="L3274" s="35">
        <f>MAX(G$5:G3274)</f>
        <v>10977103</v>
      </c>
      <c r="M3274" s="3">
        <v>0.9</v>
      </c>
      <c r="N3274" s="38">
        <f>INT(B3274*0.2)</f>
        <v>42552014</v>
      </c>
      <c r="O3274" s="38">
        <f t="shared" si="155"/>
        <v>4573792</v>
      </c>
      <c r="P3274">
        <f>INT(L3274*2.5)</f>
        <v>27442757</v>
      </c>
      <c r="Q3274">
        <f>INT(L3274/4)</f>
        <v>2744275</v>
      </c>
      <c r="W3274" s="4" t="s">
        <v>8438</v>
      </c>
      <c r="X3274">
        <v>10</v>
      </c>
      <c r="Y3274" t="b">
        <f>IF(MOD(X3274,9)=0,N3274,IF(MOD(X3274,6)=0,N3274,IF(MOD(X3274,3)=0,N3274)))</f>
        <v>0</v>
      </c>
      <c r="Z3274" t="b">
        <f>IF(MOD(X3274,9)=0,O3274,IF(MOD(X3274,6)=0,O3274,IF(MOD(X3274,3)=0,O3274)))</f>
        <v>0</v>
      </c>
    </row>
    <row r="3275" spans="1:26">
      <c r="A3275" s="4" t="s">
        <v>3310</v>
      </c>
      <c r="B3275" s="3">
        <f>主线辅助!B3271</f>
        <v>213316640</v>
      </c>
      <c r="C3275" s="3">
        <v>8</v>
      </c>
      <c r="D3275" s="3">
        <v>128</v>
      </c>
      <c r="E3275" s="3">
        <v>3</v>
      </c>
      <c r="F3275" s="25">
        <f t="shared" si="153"/>
        <v>12095827</v>
      </c>
      <c r="G3275" s="25">
        <v>10999139</v>
      </c>
      <c r="H3275" s="26">
        <f>ROUND((F3275/4*5.5+F3275*2.7+F3275/4*10*1)*2,0)*C3275</f>
        <v>1272481000</v>
      </c>
      <c r="I3275" s="26">
        <f t="shared" si="154"/>
        <v>1157109424</v>
      </c>
      <c r="J3275" s="26"/>
      <c r="K3275" s="35">
        <f>MAX(G3275-MAX(G$5:G3274),0)</f>
        <v>22036</v>
      </c>
      <c r="L3275" s="35">
        <f>MAX(G$5:G3275)</f>
        <v>10999139</v>
      </c>
      <c r="M3275" s="3">
        <v>0.9</v>
      </c>
      <c r="N3275" s="38">
        <f>INT(B3275*0.2)</f>
        <v>42663328</v>
      </c>
      <c r="O3275" s="38">
        <f t="shared" si="155"/>
        <v>4582973</v>
      </c>
      <c r="P3275">
        <f>INT(L3275*2.5)</f>
        <v>27497847</v>
      </c>
      <c r="Q3275">
        <f>INT(L3275/4)</f>
        <v>2749784</v>
      </c>
      <c r="W3275" s="4" t="s">
        <v>8439</v>
      </c>
      <c r="X3275">
        <v>1</v>
      </c>
      <c r="Y3275" t="b">
        <f>IF(MOD(X3275,9)=0,N3275,IF(MOD(X3275,6)=0,N3275,IF(MOD(X3275,3)=0,N3275)))</f>
        <v>0</v>
      </c>
      <c r="Z3275" t="b">
        <f>IF(MOD(X3275,9)=0,O3275,IF(MOD(X3275,6)=0,O3275,IF(MOD(X3275,3)=0,O3275)))</f>
        <v>0</v>
      </c>
    </row>
    <row r="3276" spans="1:26">
      <c r="A3276" s="4" t="s">
        <v>3311</v>
      </c>
      <c r="B3276" s="3">
        <f>主线辅助!B3272</f>
        <v>213398344</v>
      </c>
      <c r="C3276" s="3">
        <v>8</v>
      </c>
      <c r="D3276" s="3">
        <v>128</v>
      </c>
      <c r="E3276" s="3">
        <v>3</v>
      </c>
      <c r="F3276" s="25">
        <f t="shared" si="153"/>
        <v>12100460</v>
      </c>
      <c r="G3276" s="25">
        <v>11003352</v>
      </c>
      <c r="H3276" s="26">
        <f>ROUND((F3276/4*5.5+F3276*2.7+F3276/4*10*1)*2,0)*C3276</f>
        <v>1272968392</v>
      </c>
      <c r="I3276" s="26">
        <f t="shared" si="154"/>
        <v>1157552632</v>
      </c>
      <c r="J3276" s="26"/>
      <c r="K3276" s="35">
        <f>MAX(G3276-MAX(G$5:G3275),0)</f>
        <v>4213</v>
      </c>
      <c r="L3276" s="35">
        <f>MAX(G$5:G3276)</f>
        <v>11003352</v>
      </c>
      <c r="M3276" s="3">
        <v>0.9</v>
      </c>
      <c r="N3276" s="38">
        <f>INT(B3276*0.2)</f>
        <v>42679668</v>
      </c>
      <c r="O3276" s="38">
        <f t="shared" si="155"/>
        <v>4584730</v>
      </c>
      <c r="P3276">
        <f>INT(L3276*2.5)</f>
        <v>27508380</v>
      </c>
      <c r="Q3276">
        <f>INT(L3276/4)</f>
        <v>2750838</v>
      </c>
      <c r="W3276" s="4" t="s">
        <v>8439</v>
      </c>
      <c r="X3276">
        <v>2</v>
      </c>
      <c r="Y3276" t="b">
        <f>IF(MOD(X3276,9)=0,N3276,IF(MOD(X3276,6)=0,N3276,IF(MOD(X3276,3)=0,N3276)))</f>
        <v>0</v>
      </c>
      <c r="Z3276" t="b">
        <f>IF(MOD(X3276,9)=0,O3276,IF(MOD(X3276,6)=0,O3276,IF(MOD(X3276,3)=0,O3276)))</f>
        <v>0</v>
      </c>
    </row>
    <row r="3277" spans="1:26">
      <c r="A3277" s="4" t="s">
        <v>3312</v>
      </c>
      <c r="B3277" s="3">
        <f>主线辅助!B3273</f>
        <v>213585081</v>
      </c>
      <c r="C3277" s="3">
        <v>8</v>
      </c>
      <c r="D3277" s="3">
        <v>128</v>
      </c>
      <c r="E3277" s="3">
        <v>3</v>
      </c>
      <c r="F3277" s="25">
        <f t="shared" si="153"/>
        <v>12111049</v>
      </c>
      <c r="G3277" s="25">
        <v>11012980</v>
      </c>
      <c r="H3277" s="26">
        <f>ROUND((F3277/4*5.5+F3277*2.7+F3277/4*10*1)*2,0)*C3277</f>
        <v>1274082352</v>
      </c>
      <c r="I3277" s="26">
        <f t="shared" si="154"/>
        <v>1158565496</v>
      </c>
      <c r="J3277" s="26"/>
      <c r="K3277" s="35">
        <f>MAX(G3277-MAX(G$5:G3276),0)</f>
        <v>9628</v>
      </c>
      <c r="L3277" s="35">
        <f>MAX(G$5:G3277)</f>
        <v>11012980</v>
      </c>
      <c r="M3277" s="3">
        <v>0.9</v>
      </c>
      <c r="N3277" s="38">
        <f>INT(B3277*0.2)</f>
        <v>42717016</v>
      </c>
      <c r="O3277" s="38">
        <f t="shared" si="155"/>
        <v>4588741</v>
      </c>
      <c r="P3277">
        <f>INT(L3277*2.5)</f>
        <v>27532450</v>
      </c>
      <c r="Q3277">
        <f>INT(L3277/4)</f>
        <v>2753245</v>
      </c>
      <c r="W3277" s="4" t="s">
        <v>8439</v>
      </c>
      <c r="X3277">
        <v>3</v>
      </c>
      <c r="Y3277">
        <f>IF(MOD(X3277,9)=0,N3277,IF(MOD(X3277,6)=0,N3277,IF(MOD(X3277,3)=0,N3277)))</f>
        <v>42717016</v>
      </c>
      <c r="Z3277">
        <f>IF(MOD(X3277,9)=0,O3277,IF(MOD(X3277,6)=0,O3277,IF(MOD(X3277,3)=0,O3277)))</f>
        <v>4588741</v>
      </c>
    </row>
    <row r="3278" spans="1:26">
      <c r="A3278" s="4" t="s">
        <v>3313</v>
      </c>
      <c r="B3278" s="3">
        <f>主线辅助!B3274</f>
        <v>213666853</v>
      </c>
      <c r="C3278" s="3">
        <v>8</v>
      </c>
      <c r="D3278" s="3">
        <v>128</v>
      </c>
      <c r="E3278" s="3">
        <v>3</v>
      </c>
      <c r="F3278" s="25">
        <f t="shared" si="153"/>
        <v>12115685</v>
      </c>
      <c r="G3278" s="25">
        <v>11017197</v>
      </c>
      <c r="H3278" s="26">
        <f>ROUND((F3278/4*5.5+F3278*2.7+F3278/4*10*1)*2,0)*C3278</f>
        <v>1274570064</v>
      </c>
      <c r="I3278" s="26">
        <f t="shared" si="154"/>
        <v>1159009128</v>
      </c>
      <c r="J3278" s="26"/>
      <c r="K3278" s="35">
        <f>MAX(G3278-MAX(G$5:G3277),0)</f>
        <v>4217</v>
      </c>
      <c r="L3278" s="35">
        <f>MAX(G$5:G3278)</f>
        <v>11017197</v>
      </c>
      <c r="M3278" s="3">
        <v>0.9</v>
      </c>
      <c r="N3278" s="38">
        <f>INT(B3278*0.2)</f>
        <v>42733370</v>
      </c>
      <c r="O3278" s="38">
        <f t="shared" si="155"/>
        <v>4590498</v>
      </c>
      <c r="P3278">
        <f>INT(L3278*2.5)</f>
        <v>27542992</v>
      </c>
      <c r="Q3278">
        <f>INT(L3278/4)</f>
        <v>2754299</v>
      </c>
      <c r="W3278" s="4" t="s">
        <v>8439</v>
      </c>
      <c r="X3278">
        <v>4</v>
      </c>
      <c r="Y3278" t="b">
        <f>IF(MOD(X3278,9)=0,N3278,IF(MOD(X3278,6)=0,N3278,IF(MOD(X3278,3)=0,N3278)))</f>
        <v>0</v>
      </c>
      <c r="Z3278" t="b">
        <f>IF(MOD(X3278,9)=0,O3278,IF(MOD(X3278,6)=0,O3278,IF(MOD(X3278,3)=0,O3278)))</f>
        <v>0</v>
      </c>
    </row>
    <row r="3279" spans="1:26">
      <c r="A3279" s="4" t="s">
        <v>3314</v>
      </c>
      <c r="B3279" s="3">
        <f>主线辅助!B3275</f>
        <v>213748629</v>
      </c>
      <c r="C3279" s="3">
        <v>8</v>
      </c>
      <c r="D3279" s="3">
        <v>128</v>
      </c>
      <c r="E3279" s="3">
        <v>3</v>
      </c>
      <c r="F3279" s="25">
        <f t="shared" si="153"/>
        <v>12120322</v>
      </c>
      <c r="G3279" s="25">
        <v>11021413</v>
      </c>
      <c r="H3279" s="26">
        <f>ROUND((F3279/4*5.5+F3279*2.7+F3279/4*10*1)*2,0)*C3279</f>
        <v>1275057872</v>
      </c>
      <c r="I3279" s="26">
        <f t="shared" si="154"/>
        <v>1159452648</v>
      </c>
      <c r="J3279" s="26"/>
      <c r="K3279" s="35">
        <f>MAX(G3279-MAX(G$5:G3278),0)</f>
        <v>4216</v>
      </c>
      <c r="L3279" s="35">
        <f>MAX(G$5:G3279)</f>
        <v>11021413</v>
      </c>
      <c r="M3279" s="3">
        <v>0.9</v>
      </c>
      <c r="N3279" s="38">
        <f>INT(B3279*0.2)</f>
        <v>42749725</v>
      </c>
      <c r="O3279" s="38">
        <f t="shared" si="155"/>
        <v>4592255</v>
      </c>
      <c r="P3279">
        <f>INT(L3279*2.5)</f>
        <v>27553532</v>
      </c>
      <c r="Q3279">
        <f>INT(L3279/4)</f>
        <v>2755353</v>
      </c>
      <c r="W3279" s="4" t="s">
        <v>8439</v>
      </c>
      <c r="X3279">
        <v>5</v>
      </c>
      <c r="Y3279" t="b">
        <f>IF(MOD(X3279,9)=0,N3279,IF(MOD(X3279,6)=0,N3279,IF(MOD(X3279,3)=0,N3279)))</f>
        <v>0</v>
      </c>
      <c r="Z3279" t="b">
        <f>IF(MOD(X3279,9)=0,O3279,IF(MOD(X3279,6)=0,O3279,IF(MOD(X3279,3)=0,O3279)))</f>
        <v>0</v>
      </c>
    </row>
    <row r="3280" spans="1:26">
      <c r="A3280" s="4" t="s">
        <v>3315</v>
      </c>
      <c r="B3280" s="3">
        <f>主线辅助!B3276</f>
        <v>213935594</v>
      </c>
      <c r="C3280" s="3">
        <v>8</v>
      </c>
      <c r="D3280" s="3">
        <v>128</v>
      </c>
      <c r="E3280" s="3">
        <v>3</v>
      </c>
      <c r="F3280" s="25">
        <f t="shared" si="153"/>
        <v>12130924</v>
      </c>
      <c r="G3280" s="25">
        <v>11031054</v>
      </c>
      <c r="H3280" s="26">
        <f>ROUND((F3280/4*5.5+F3280*2.7+F3280/4*10*1)*2,0)*C3280</f>
        <v>1276173208</v>
      </c>
      <c r="I3280" s="26">
        <f t="shared" si="154"/>
        <v>1160466880</v>
      </c>
      <c r="J3280" s="26"/>
      <c r="K3280" s="35">
        <f>MAX(G3280-MAX(G$5:G3279),0)</f>
        <v>9641</v>
      </c>
      <c r="L3280" s="35">
        <f>MAX(G$5:G3280)</f>
        <v>11031054</v>
      </c>
      <c r="M3280" s="3">
        <v>0.9</v>
      </c>
      <c r="N3280" s="38">
        <f>INT(B3280*0.2)</f>
        <v>42787118</v>
      </c>
      <c r="O3280" s="38">
        <f t="shared" si="155"/>
        <v>4596272</v>
      </c>
      <c r="P3280">
        <f>INT(L3280*2.5)</f>
        <v>27577635</v>
      </c>
      <c r="Q3280">
        <f>INT(L3280/4)</f>
        <v>2757763</v>
      </c>
      <c r="W3280" s="4" t="s">
        <v>8439</v>
      </c>
      <c r="X3280">
        <v>6</v>
      </c>
      <c r="Y3280">
        <f>IF(MOD(X3280,9)=0,N3280,IF(MOD(X3280,6)=0,N3280,IF(MOD(X3280,3)=0,N3280)))</f>
        <v>42787118</v>
      </c>
      <c r="Z3280">
        <f>IF(MOD(X3280,9)=0,O3280,IF(MOD(X3280,6)=0,O3280,IF(MOD(X3280,3)=0,O3280)))</f>
        <v>4596272</v>
      </c>
    </row>
    <row r="3281" spans="1:26">
      <c r="A3281" s="4" t="s">
        <v>3316</v>
      </c>
      <c r="B3281" s="3">
        <f>主线辅助!B3277</f>
        <v>214017435</v>
      </c>
      <c r="C3281" s="3">
        <v>8</v>
      </c>
      <c r="D3281" s="3">
        <v>128</v>
      </c>
      <c r="E3281" s="3">
        <v>3</v>
      </c>
      <c r="F3281" s="25">
        <f t="shared" si="153"/>
        <v>12135565</v>
      </c>
      <c r="G3281" s="25">
        <v>11035273</v>
      </c>
      <c r="H3281" s="26">
        <f>ROUND((F3281/4*5.5+F3281*2.7+F3281/4*10*1)*2,0)*C3281</f>
        <v>1276661440</v>
      </c>
      <c r="I3281" s="26">
        <f t="shared" si="154"/>
        <v>1160910720</v>
      </c>
      <c r="J3281" s="26"/>
      <c r="K3281" s="35">
        <f>MAX(G3281-MAX(G$5:G3280),0)</f>
        <v>4219</v>
      </c>
      <c r="L3281" s="35">
        <f>MAX(G$5:G3281)</f>
        <v>11035273</v>
      </c>
      <c r="M3281" s="3">
        <v>0.9</v>
      </c>
      <c r="N3281" s="38">
        <f>INT(B3281*0.2)</f>
        <v>42803487</v>
      </c>
      <c r="O3281" s="38">
        <f t="shared" si="155"/>
        <v>4598030</v>
      </c>
      <c r="P3281">
        <f>INT(L3281*2.5)</f>
        <v>27588182</v>
      </c>
      <c r="Q3281">
        <f>INT(L3281/4)</f>
        <v>2758818</v>
      </c>
      <c r="W3281" s="4" t="s">
        <v>8439</v>
      </c>
      <c r="X3281">
        <v>7</v>
      </c>
      <c r="Y3281" t="b">
        <f>IF(MOD(X3281,9)=0,N3281,IF(MOD(X3281,6)=0,N3281,IF(MOD(X3281,3)=0,N3281)))</f>
        <v>0</v>
      </c>
      <c r="Z3281" t="b">
        <f>IF(MOD(X3281,9)=0,O3281,IF(MOD(X3281,6)=0,O3281,IF(MOD(X3281,3)=0,O3281)))</f>
        <v>0</v>
      </c>
    </row>
    <row r="3282" spans="1:26">
      <c r="A3282" s="4" t="s">
        <v>3317</v>
      </c>
      <c r="B3282" s="3">
        <f>主线辅助!B3278</f>
        <v>214099284</v>
      </c>
      <c r="C3282" s="3">
        <v>8</v>
      </c>
      <c r="D3282" s="3">
        <v>128</v>
      </c>
      <c r="E3282" s="3">
        <v>3</v>
      </c>
      <c r="F3282" s="25">
        <f t="shared" si="153"/>
        <v>12140206</v>
      </c>
      <c r="G3282" s="25">
        <v>11039494</v>
      </c>
      <c r="H3282" s="26">
        <f>ROUND((F3282/4*5.5+F3282*2.7+F3282/4*10*1)*2,0)*C3282</f>
        <v>1277149672</v>
      </c>
      <c r="I3282" s="26">
        <f t="shared" si="154"/>
        <v>1161354768</v>
      </c>
      <c r="J3282" s="26"/>
      <c r="K3282" s="35">
        <f>MAX(G3282-MAX(G$5:G3281),0)</f>
        <v>4221</v>
      </c>
      <c r="L3282" s="35">
        <f>MAX(G$5:G3282)</f>
        <v>11039494</v>
      </c>
      <c r="M3282" s="3">
        <v>0.9</v>
      </c>
      <c r="N3282" s="38">
        <f>INT(B3282*0.2)</f>
        <v>42819856</v>
      </c>
      <c r="O3282" s="38">
        <f t="shared" si="155"/>
        <v>4599788</v>
      </c>
      <c r="P3282">
        <f>INT(L3282*2.5)</f>
        <v>27598735</v>
      </c>
      <c r="Q3282">
        <f>INT(L3282/4)</f>
        <v>2759873</v>
      </c>
      <c r="W3282" s="4" t="s">
        <v>8439</v>
      </c>
      <c r="X3282">
        <v>8</v>
      </c>
      <c r="Y3282" t="b">
        <f>IF(MOD(X3282,9)=0,N3282,IF(MOD(X3282,6)=0,N3282,IF(MOD(X3282,3)=0,N3282)))</f>
        <v>0</v>
      </c>
      <c r="Z3282" t="b">
        <f>IF(MOD(X3282,9)=0,O3282,IF(MOD(X3282,6)=0,O3282,IF(MOD(X3282,3)=0,O3282)))</f>
        <v>0</v>
      </c>
    </row>
    <row r="3283" spans="1:26">
      <c r="A3283" s="4" t="s">
        <v>3318</v>
      </c>
      <c r="B3283" s="3">
        <f>主线辅助!B3279</f>
        <v>214286481</v>
      </c>
      <c r="C3283" s="3">
        <v>8</v>
      </c>
      <c r="D3283" s="3">
        <v>128</v>
      </c>
      <c r="E3283" s="3">
        <v>3</v>
      </c>
      <c r="F3283" s="25">
        <f t="shared" si="153"/>
        <v>12150821</v>
      </c>
      <c r="G3283" s="25">
        <v>11049146</v>
      </c>
      <c r="H3283" s="26">
        <f>ROUND((F3283/4*5.5+F3283*2.7+F3283/4*10*1)*2,0)*C3283</f>
        <v>1278266368</v>
      </c>
      <c r="I3283" s="26">
        <f t="shared" si="154"/>
        <v>1162370160</v>
      </c>
      <c r="J3283" s="26"/>
      <c r="K3283" s="35">
        <f>MAX(G3283-MAX(G$5:G3282),0)</f>
        <v>9652</v>
      </c>
      <c r="L3283" s="35">
        <f>MAX(G$5:G3283)</f>
        <v>11049146</v>
      </c>
      <c r="M3283" s="3">
        <v>0.9</v>
      </c>
      <c r="N3283" s="38">
        <f>INT(B3283*0.2)</f>
        <v>42857296</v>
      </c>
      <c r="O3283" s="38">
        <f t="shared" si="155"/>
        <v>4603810</v>
      </c>
      <c r="P3283">
        <f>INT(L3283*2.5)</f>
        <v>27622865</v>
      </c>
      <c r="Q3283">
        <f>INT(L3283/4)</f>
        <v>2762286</v>
      </c>
      <c r="W3283" s="4" t="s">
        <v>8439</v>
      </c>
      <c r="X3283">
        <v>9</v>
      </c>
      <c r="Y3283">
        <f>IF(MOD(X3283,9)=0,N3283,IF(MOD(X3283,6)=0,N3283,IF(MOD(X3283,3)=0,N3283)))</f>
        <v>42857296</v>
      </c>
      <c r="Z3283">
        <f>IF(MOD(X3283,9)=0,O3283,IF(MOD(X3283,6)=0,O3283,IF(MOD(X3283,3)=0,O3283)))</f>
        <v>4603810</v>
      </c>
    </row>
    <row r="3284" spans="1:26">
      <c r="A3284" s="4" t="s">
        <v>655</v>
      </c>
      <c r="B3284" s="3">
        <f>主线辅助!B3280</f>
        <v>214368390</v>
      </c>
      <c r="C3284" s="3">
        <v>8</v>
      </c>
      <c r="D3284" s="3">
        <v>128</v>
      </c>
      <c r="E3284" s="3">
        <v>3</v>
      </c>
      <c r="F3284" s="25">
        <f t="shared" si="153"/>
        <v>12155465</v>
      </c>
      <c r="G3284" s="25">
        <v>11053370</v>
      </c>
      <c r="H3284" s="26">
        <f>ROUND((F3284/4*5.5+F3284*2.7+F3284/4*10*1)*2,0)*C3284</f>
        <v>1278754920</v>
      </c>
      <c r="I3284" s="26">
        <f t="shared" si="154"/>
        <v>1162814528</v>
      </c>
      <c r="J3284" s="26"/>
      <c r="K3284" s="35">
        <f>MAX(G3284-MAX(G$5:G3283),0)</f>
        <v>4224</v>
      </c>
      <c r="L3284" s="35">
        <f>MAX(G$5:G3284)</f>
        <v>11053370</v>
      </c>
      <c r="M3284" s="3">
        <v>0.9</v>
      </c>
      <c r="N3284" s="38">
        <f>INT(B3284*0.2)</f>
        <v>42873678</v>
      </c>
      <c r="O3284" s="38">
        <f t="shared" si="155"/>
        <v>4605570</v>
      </c>
      <c r="P3284">
        <f>INT(L3284*2.5)</f>
        <v>27633425</v>
      </c>
      <c r="Q3284">
        <f>INT(L3284/4)</f>
        <v>2763342</v>
      </c>
      <c r="W3284" s="4" t="s">
        <v>8439</v>
      </c>
      <c r="X3284">
        <v>10</v>
      </c>
      <c r="Y3284" t="b">
        <f>IF(MOD(X3284,9)=0,N3284,IF(MOD(X3284,6)=0,N3284,IF(MOD(X3284,3)=0,N3284)))</f>
        <v>0</v>
      </c>
      <c r="Z3284" t="b">
        <f>IF(MOD(X3284,9)=0,O3284,IF(MOD(X3284,6)=0,O3284,IF(MOD(X3284,3)=0,O3284)))</f>
        <v>0</v>
      </c>
    </row>
    <row r="3285" spans="1:26">
      <c r="A3285" s="4" t="s">
        <v>3319</v>
      </c>
      <c r="B3285" s="3">
        <f>主线辅助!B3281</f>
        <v>214927251</v>
      </c>
      <c r="C3285" s="3">
        <v>8</v>
      </c>
      <c r="D3285" s="3">
        <v>128</v>
      </c>
      <c r="E3285" s="3">
        <v>3</v>
      </c>
      <c r="F3285" s="25">
        <f t="shared" si="153"/>
        <v>12187155</v>
      </c>
      <c r="G3285" s="25">
        <v>11082186</v>
      </c>
      <c r="H3285" s="26">
        <f>ROUND((F3285/4*5.5+F3285*2.7+F3285/4*10*1)*2,0)*C3285</f>
        <v>1282088704</v>
      </c>
      <c r="I3285" s="26">
        <f t="shared" si="154"/>
        <v>1165845968</v>
      </c>
      <c r="J3285" s="26"/>
      <c r="K3285" s="35">
        <f>MAX(G3285-MAX(G$5:G3284),0)</f>
        <v>28816</v>
      </c>
      <c r="L3285" s="35">
        <f>MAX(G$5:G3285)</f>
        <v>11082186</v>
      </c>
      <c r="M3285" s="3">
        <v>0.9</v>
      </c>
      <c r="N3285" s="38">
        <f>INT(B3285*0.2)</f>
        <v>42985450</v>
      </c>
      <c r="O3285" s="38">
        <f t="shared" si="155"/>
        <v>4617577</v>
      </c>
      <c r="P3285">
        <f>INT(L3285*2.5)</f>
        <v>27705465</v>
      </c>
      <c r="Q3285">
        <f>INT(L3285/4)</f>
        <v>2770546</v>
      </c>
      <c r="W3285" s="4" t="s">
        <v>8440</v>
      </c>
      <c r="X3285">
        <v>1</v>
      </c>
      <c r="Y3285" t="b">
        <f>IF(MOD(X3285,9)=0,N3285,IF(MOD(X3285,6)=0,N3285,IF(MOD(X3285,3)=0,N3285)))</f>
        <v>0</v>
      </c>
      <c r="Z3285" t="b">
        <f>IF(MOD(X3285,9)=0,O3285,IF(MOD(X3285,6)=0,O3285,IF(MOD(X3285,3)=0,O3285)))</f>
        <v>0</v>
      </c>
    </row>
    <row r="3286" spans="1:26">
      <c r="A3286" s="4" t="s">
        <v>3320</v>
      </c>
      <c r="B3286" s="3">
        <f>主线辅助!B3282</f>
        <v>215009225</v>
      </c>
      <c r="C3286" s="3">
        <v>8</v>
      </c>
      <c r="D3286" s="3">
        <v>128</v>
      </c>
      <c r="E3286" s="3">
        <v>3</v>
      </c>
      <c r="F3286" s="25">
        <f t="shared" si="153"/>
        <v>12191803</v>
      </c>
      <c r="G3286" s="25">
        <v>11086413</v>
      </c>
      <c r="H3286" s="26">
        <f>ROUND((F3286/4*5.5+F3286*2.7+F3286/4*10*1)*2,0)*C3286</f>
        <v>1282577672</v>
      </c>
      <c r="I3286" s="26">
        <f t="shared" si="154"/>
        <v>1166290648</v>
      </c>
      <c r="J3286" s="26"/>
      <c r="K3286" s="35">
        <f>MAX(G3286-MAX(G$5:G3285),0)</f>
        <v>4227</v>
      </c>
      <c r="L3286" s="35">
        <f>MAX(G$5:G3286)</f>
        <v>11086413</v>
      </c>
      <c r="M3286" s="3">
        <v>0.9</v>
      </c>
      <c r="N3286" s="38">
        <f>INT(B3286*0.2)</f>
        <v>43001845</v>
      </c>
      <c r="O3286" s="38">
        <f t="shared" si="155"/>
        <v>4619338</v>
      </c>
      <c r="P3286">
        <f>INT(L3286*2.5)</f>
        <v>27716032</v>
      </c>
      <c r="Q3286">
        <f>INT(L3286/4)</f>
        <v>2771603</v>
      </c>
      <c r="W3286" s="4" t="s">
        <v>8440</v>
      </c>
      <c r="X3286">
        <v>2</v>
      </c>
      <c r="Y3286" t="b">
        <f>IF(MOD(X3286,9)=0,N3286,IF(MOD(X3286,6)=0,N3286,IF(MOD(X3286,3)=0,N3286)))</f>
        <v>0</v>
      </c>
      <c r="Z3286" t="b">
        <f>IF(MOD(X3286,9)=0,O3286,IF(MOD(X3286,6)=0,O3286,IF(MOD(X3286,3)=0,O3286)))</f>
        <v>0</v>
      </c>
    </row>
    <row r="3287" spans="1:26">
      <c r="A3287" s="4" t="s">
        <v>3321</v>
      </c>
      <c r="B3287" s="3">
        <f>主线辅助!B3283</f>
        <v>215196765</v>
      </c>
      <c r="C3287" s="3">
        <v>8</v>
      </c>
      <c r="D3287" s="3">
        <v>128</v>
      </c>
      <c r="E3287" s="3">
        <v>3</v>
      </c>
      <c r="F3287" s="25">
        <f t="shared" si="153"/>
        <v>12202437</v>
      </c>
      <c r="G3287" s="25">
        <v>11096083</v>
      </c>
      <c r="H3287" s="26">
        <f>ROUND((F3287/4*5.5+F3287*2.7+F3287/4*10*1)*2,0)*C3287</f>
        <v>1283696376</v>
      </c>
      <c r="I3287" s="26">
        <f t="shared" si="154"/>
        <v>1167307928</v>
      </c>
      <c r="J3287" s="26"/>
      <c r="K3287" s="35">
        <f>MAX(G3287-MAX(G$5:G3286),0)</f>
        <v>9670</v>
      </c>
      <c r="L3287" s="35">
        <f>MAX(G$5:G3287)</f>
        <v>11096083</v>
      </c>
      <c r="M3287" s="3">
        <v>0.9</v>
      </c>
      <c r="N3287" s="38">
        <f>INT(B3287*0.2)</f>
        <v>43039353</v>
      </c>
      <c r="O3287" s="38">
        <f t="shared" si="155"/>
        <v>4623367</v>
      </c>
      <c r="P3287">
        <f>INT(L3287*2.5)</f>
        <v>27740207</v>
      </c>
      <c r="Q3287">
        <f>INT(L3287/4)</f>
        <v>2774020</v>
      </c>
      <c r="W3287" s="4" t="s">
        <v>8440</v>
      </c>
      <c r="X3287">
        <v>3</v>
      </c>
      <c r="Y3287">
        <f>IF(MOD(X3287,9)=0,N3287,IF(MOD(X3287,6)=0,N3287,IF(MOD(X3287,3)=0,N3287)))</f>
        <v>43039353</v>
      </c>
      <c r="Z3287">
        <f>IF(MOD(X3287,9)=0,O3287,IF(MOD(X3287,6)=0,O3287,IF(MOD(X3287,3)=0,O3287)))</f>
        <v>4623367</v>
      </c>
    </row>
    <row r="3288" spans="1:26">
      <c r="A3288" s="4" t="s">
        <v>3322</v>
      </c>
      <c r="B3288" s="3">
        <f>主线辅助!B3284</f>
        <v>215278811</v>
      </c>
      <c r="C3288" s="3">
        <v>8</v>
      </c>
      <c r="D3288" s="3">
        <v>128</v>
      </c>
      <c r="E3288" s="3">
        <v>3</v>
      </c>
      <c r="F3288" s="25">
        <f t="shared" si="153"/>
        <v>12207089</v>
      </c>
      <c r="G3288" s="25">
        <v>11100313</v>
      </c>
      <c r="H3288" s="26">
        <f>ROUND((F3288/4*5.5+F3288*2.7+F3288/4*10*1)*2,0)*C3288</f>
        <v>1284185760</v>
      </c>
      <c r="I3288" s="26">
        <f t="shared" si="154"/>
        <v>1167752928</v>
      </c>
      <c r="J3288" s="26"/>
      <c r="K3288" s="35">
        <f>MAX(G3288-MAX(G$5:G3287),0)</f>
        <v>4230</v>
      </c>
      <c r="L3288" s="35">
        <f>MAX(G$5:G3288)</f>
        <v>11100313</v>
      </c>
      <c r="M3288" s="3">
        <v>0.9</v>
      </c>
      <c r="N3288" s="38">
        <f>INT(B3288*0.2)</f>
        <v>43055762</v>
      </c>
      <c r="O3288" s="38">
        <f t="shared" si="155"/>
        <v>4625130</v>
      </c>
      <c r="P3288">
        <f>INT(L3288*2.5)</f>
        <v>27750782</v>
      </c>
      <c r="Q3288">
        <f>INT(L3288/4)</f>
        <v>2775078</v>
      </c>
      <c r="W3288" s="4" t="s">
        <v>8440</v>
      </c>
      <c r="X3288">
        <v>4</v>
      </c>
      <c r="Y3288" t="b">
        <f>IF(MOD(X3288,9)=0,N3288,IF(MOD(X3288,6)=0,N3288,IF(MOD(X3288,3)=0,N3288)))</f>
        <v>0</v>
      </c>
      <c r="Z3288" t="b">
        <f>IF(MOD(X3288,9)=0,O3288,IF(MOD(X3288,6)=0,O3288,IF(MOD(X3288,3)=0,O3288)))</f>
        <v>0</v>
      </c>
    </row>
    <row r="3289" spans="1:26">
      <c r="A3289" s="4" t="s">
        <v>3323</v>
      </c>
      <c r="B3289" s="3">
        <f>主线辅助!B3285</f>
        <v>215360866</v>
      </c>
      <c r="C3289" s="3">
        <v>8</v>
      </c>
      <c r="D3289" s="3">
        <v>128</v>
      </c>
      <c r="E3289" s="3">
        <v>3</v>
      </c>
      <c r="F3289" s="25">
        <f t="shared" si="153"/>
        <v>12211742</v>
      </c>
      <c r="G3289" s="25">
        <v>11104544</v>
      </c>
      <c r="H3289" s="26">
        <f>ROUND((F3289/4*5.5+F3289*2.7+F3289/4*10*1)*2,0)*C3289</f>
        <v>1284675256</v>
      </c>
      <c r="I3289" s="26">
        <f t="shared" si="154"/>
        <v>1168198032</v>
      </c>
      <c r="J3289" s="26"/>
      <c r="K3289" s="35">
        <f>MAX(G3289-MAX(G$5:G3288),0)</f>
        <v>4231</v>
      </c>
      <c r="L3289" s="35">
        <f>MAX(G$5:G3289)</f>
        <v>11104544</v>
      </c>
      <c r="M3289" s="3">
        <v>0.9</v>
      </c>
      <c r="N3289" s="38">
        <f>INT(B3289*0.2)</f>
        <v>43072173</v>
      </c>
      <c r="O3289" s="38">
        <f t="shared" si="155"/>
        <v>4626893</v>
      </c>
      <c r="P3289">
        <f>INT(L3289*2.5)</f>
        <v>27761360</v>
      </c>
      <c r="Q3289">
        <f>INT(L3289/4)</f>
        <v>2776136</v>
      </c>
      <c r="W3289" s="4" t="s">
        <v>8440</v>
      </c>
      <c r="X3289">
        <v>5</v>
      </c>
      <c r="Y3289" t="b">
        <f>IF(MOD(X3289,9)=0,N3289,IF(MOD(X3289,6)=0,N3289,IF(MOD(X3289,3)=0,N3289)))</f>
        <v>0</v>
      </c>
      <c r="Z3289" t="b">
        <f>IF(MOD(X3289,9)=0,O3289,IF(MOD(X3289,6)=0,O3289,IF(MOD(X3289,3)=0,O3289)))</f>
        <v>0</v>
      </c>
    </row>
    <row r="3290" spans="1:26">
      <c r="A3290" s="4" t="s">
        <v>3324</v>
      </c>
      <c r="B3290" s="3">
        <f>主线辅助!B3286</f>
        <v>215548649</v>
      </c>
      <c r="C3290" s="3">
        <v>8</v>
      </c>
      <c r="D3290" s="3">
        <v>128</v>
      </c>
      <c r="E3290" s="3">
        <v>3</v>
      </c>
      <c r="F3290" s="25">
        <f t="shared" si="153"/>
        <v>12222390</v>
      </c>
      <c r="G3290" s="25">
        <v>11114227</v>
      </c>
      <c r="H3290" s="26">
        <f>ROUND((F3290/4*5.5+F3290*2.7+F3290/4*10*1)*2,0)*C3290</f>
        <v>1285795432</v>
      </c>
      <c r="I3290" s="26">
        <f t="shared" si="154"/>
        <v>1169216680</v>
      </c>
      <c r="J3290" s="26"/>
      <c r="K3290" s="35">
        <f>MAX(G3290-MAX(G$5:G3289),0)</f>
        <v>9683</v>
      </c>
      <c r="L3290" s="35">
        <f>MAX(G$5:G3290)</f>
        <v>11114227</v>
      </c>
      <c r="M3290" s="3">
        <v>0.9</v>
      </c>
      <c r="N3290" s="38">
        <f>INT(B3290*0.2)</f>
        <v>43109729</v>
      </c>
      <c r="O3290" s="38">
        <f t="shared" si="155"/>
        <v>4630927</v>
      </c>
      <c r="P3290">
        <f>INT(L3290*2.5)</f>
        <v>27785567</v>
      </c>
      <c r="Q3290">
        <f>INT(L3290/4)</f>
        <v>2778556</v>
      </c>
      <c r="W3290" s="4" t="s">
        <v>8440</v>
      </c>
      <c r="X3290">
        <v>6</v>
      </c>
      <c r="Y3290">
        <f>IF(MOD(X3290,9)=0,N3290,IF(MOD(X3290,6)=0,N3290,IF(MOD(X3290,3)=0,N3290)))</f>
        <v>43109729</v>
      </c>
      <c r="Z3290">
        <f>IF(MOD(X3290,9)=0,O3290,IF(MOD(X3290,6)=0,O3290,IF(MOD(X3290,3)=0,O3290)))</f>
        <v>4630927</v>
      </c>
    </row>
    <row r="3291" spans="1:26">
      <c r="A3291" s="4" t="s">
        <v>3325</v>
      </c>
      <c r="B3291" s="3">
        <f>主线辅助!B3287</f>
        <v>215630772</v>
      </c>
      <c r="C3291" s="3">
        <v>8</v>
      </c>
      <c r="D3291" s="3">
        <v>128</v>
      </c>
      <c r="E3291" s="3">
        <v>3</v>
      </c>
      <c r="F3291" s="25">
        <f t="shared" si="153"/>
        <v>12227047</v>
      </c>
      <c r="G3291" s="25">
        <v>11118461</v>
      </c>
      <c r="H3291" s="26">
        <f>ROUND((F3291/4*5.5+F3291*2.7+F3291/4*10*1)*2,0)*C3291</f>
        <v>1286285344</v>
      </c>
      <c r="I3291" s="26">
        <f t="shared" si="154"/>
        <v>1169662096</v>
      </c>
      <c r="J3291" s="26"/>
      <c r="K3291" s="35">
        <f>MAX(G3291-MAX(G$5:G3290),0)</f>
        <v>4234</v>
      </c>
      <c r="L3291" s="35">
        <f>MAX(G$5:G3291)</f>
        <v>11118461</v>
      </c>
      <c r="M3291" s="3">
        <v>0.9</v>
      </c>
      <c r="N3291" s="38">
        <f>INT(B3291*0.2)</f>
        <v>43126154</v>
      </c>
      <c r="O3291" s="38">
        <f t="shared" si="155"/>
        <v>4632691</v>
      </c>
      <c r="P3291">
        <f>INT(L3291*2.5)</f>
        <v>27796152</v>
      </c>
      <c r="Q3291">
        <f>INT(L3291/4)</f>
        <v>2779615</v>
      </c>
      <c r="W3291" s="4" t="s">
        <v>8440</v>
      </c>
      <c r="X3291">
        <v>7</v>
      </c>
      <c r="Y3291" t="b">
        <f>IF(MOD(X3291,9)=0,N3291,IF(MOD(X3291,6)=0,N3291,IF(MOD(X3291,3)=0,N3291)))</f>
        <v>0</v>
      </c>
      <c r="Z3291" t="b">
        <f>IF(MOD(X3291,9)=0,O3291,IF(MOD(X3291,6)=0,O3291,IF(MOD(X3291,3)=0,O3291)))</f>
        <v>0</v>
      </c>
    </row>
    <row r="3292" spans="1:26">
      <c r="A3292" s="4" t="s">
        <v>3326</v>
      </c>
      <c r="B3292" s="3">
        <f>主线辅助!B3288</f>
        <v>215712899</v>
      </c>
      <c r="C3292" s="3">
        <v>8</v>
      </c>
      <c r="D3292" s="3">
        <v>128</v>
      </c>
      <c r="E3292" s="3">
        <v>3</v>
      </c>
      <c r="F3292" s="25">
        <f t="shared" si="153"/>
        <v>12231704</v>
      </c>
      <c r="G3292" s="25">
        <v>11122696</v>
      </c>
      <c r="H3292" s="26">
        <f>ROUND((F3292/4*5.5+F3292*2.7+F3292/4*10*1)*2,0)*C3292</f>
        <v>1286775264</v>
      </c>
      <c r="I3292" s="26">
        <f t="shared" si="154"/>
        <v>1170107616</v>
      </c>
      <c r="J3292" s="26"/>
      <c r="K3292" s="35">
        <f>MAX(G3292-MAX(G$5:G3291),0)</f>
        <v>4235</v>
      </c>
      <c r="L3292" s="35">
        <f>MAX(G$5:G3292)</f>
        <v>11122696</v>
      </c>
      <c r="M3292" s="3">
        <v>0.9</v>
      </c>
      <c r="N3292" s="38">
        <f>INT(B3292*0.2)</f>
        <v>43142579</v>
      </c>
      <c r="O3292" s="38">
        <f t="shared" si="155"/>
        <v>4634456</v>
      </c>
      <c r="P3292">
        <f>INT(L3292*2.5)</f>
        <v>27806740</v>
      </c>
      <c r="Q3292">
        <f>INT(L3292/4)</f>
        <v>2780674</v>
      </c>
      <c r="W3292" s="4" t="s">
        <v>8440</v>
      </c>
      <c r="X3292">
        <v>8</v>
      </c>
      <c r="Y3292" t="b">
        <f>IF(MOD(X3292,9)=0,N3292,IF(MOD(X3292,6)=0,N3292,IF(MOD(X3292,3)=0,N3292)))</f>
        <v>0</v>
      </c>
      <c r="Z3292" t="b">
        <f>IF(MOD(X3292,9)=0,O3292,IF(MOD(X3292,6)=0,O3292,IF(MOD(X3292,3)=0,O3292)))</f>
        <v>0</v>
      </c>
    </row>
    <row r="3293" spans="1:26">
      <c r="A3293" s="4" t="s">
        <v>3327</v>
      </c>
      <c r="B3293" s="3">
        <f>主线辅助!B3289</f>
        <v>215900907</v>
      </c>
      <c r="C3293" s="3">
        <v>8</v>
      </c>
      <c r="D3293" s="3">
        <v>128</v>
      </c>
      <c r="E3293" s="3">
        <v>3</v>
      </c>
      <c r="F3293" s="25">
        <f t="shared" si="153"/>
        <v>12242364</v>
      </c>
      <c r="G3293" s="25">
        <v>11132390</v>
      </c>
      <c r="H3293" s="26">
        <f>ROUND((F3293/4*5.5+F3293*2.7+F3293/4*10*1)*2,0)*C3293</f>
        <v>1287896696</v>
      </c>
      <c r="I3293" s="26">
        <f t="shared" si="154"/>
        <v>1171127432</v>
      </c>
      <c r="J3293" s="26"/>
      <c r="K3293" s="35">
        <f>MAX(G3293-MAX(G$5:G3292),0)</f>
        <v>9694</v>
      </c>
      <c r="L3293" s="35">
        <f>MAX(G$5:G3293)</f>
        <v>11132390</v>
      </c>
      <c r="M3293" s="3">
        <v>0.9</v>
      </c>
      <c r="N3293" s="38">
        <f>INT(B3293*0.2)</f>
        <v>43180181</v>
      </c>
      <c r="O3293" s="38">
        <f t="shared" si="155"/>
        <v>4638495</v>
      </c>
      <c r="P3293">
        <f>INT(L3293*2.5)</f>
        <v>27830975</v>
      </c>
      <c r="Q3293">
        <f>INT(L3293/4)</f>
        <v>2783097</v>
      </c>
      <c r="W3293" s="4" t="s">
        <v>8440</v>
      </c>
      <c r="X3293">
        <v>9</v>
      </c>
      <c r="Y3293">
        <f>IF(MOD(X3293,9)=0,N3293,IF(MOD(X3293,6)=0,N3293,IF(MOD(X3293,3)=0,N3293)))</f>
        <v>43180181</v>
      </c>
      <c r="Z3293">
        <f>IF(MOD(X3293,9)=0,O3293,IF(MOD(X3293,6)=0,O3293,IF(MOD(X3293,3)=0,O3293)))</f>
        <v>4638495</v>
      </c>
    </row>
    <row r="3294" spans="1:26">
      <c r="A3294" s="4" t="s">
        <v>657</v>
      </c>
      <c r="B3294" s="3">
        <f>主线辅助!B3290</f>
        <v>215983099</v>
      </c>
      <c r="C3294" s="3">
        <v>8</v>
      </c>
      <c r="D3294" s="3">
        <v>128</v>
      </c>
      <c r="E3294" s="3">
        <v>3</v>
      </c>
      <c r="F3294" s="25">
        <f t="shared" si="153"/>
        <v>12247025</v>
      </c>
      <c r="G3294" s="25">
        <v>11136628</v>
      </c>
      <c r="H3294" s="26">
        <f>ROUND((F3294/4*5.5+F3294*2.7+F3294/4*10*1)*2,0)*C3294</f>
        <v>1288387032</v>
      </c>
      <c r="I3294" s="26">
        <f t="shared" si="154"/>
        <v>1171573264</v>
      </c>
      <c r="J3294" s="26"/>
      <c r="K3294" s="35">
        <f>MAX(G3294-MAX(G$5:G3293),0)</f>
        <v>4238</v>
      </c>
      <c r="L3294" s="35">
        <f>MAX(G$5:G3294)</f>
        <v>11136628</v>
      </c>
      <c r="M3294" s="3">
        <v>0.9</v>
      </c>
      <c r="N3294" s="38">
        <f>INT(B3294*0.2)</f>
        <v>43196619</v>
      </c>
      <c r="O3294" s="38">
        <f t="shared" si="155"/>
        <v>4640261</v>
      </c>
      <c r="P3294">
        <f>INT(L3294*2.5)</f>
        <v>27841570</v>
      </c>
      <c r="Q3294">
        <f>INT(L3294/4)</f>
        <v>2784157</v>
      </c>
      <c r="W3294" s="4" t="s">
        <v>8440</v>
      </c>
      <c r="X3294">
        <v>10</v>
      </c>
      <c r="Y3294" t="b">
        <f>IF(MOD(X3294,9)=0,N3294,IF(MOD(X3294,6)=0,N3294,IF(MOD(X3294,3)=0,N3294)))</f>
        <v>0</v>
      </c>
      <c r="Z3294" t="b">
        <f>IF(MOD(X3294,9)=0,O3294,IF(MOD(X3294,6)=0,O3294,IF(MOD(X3294,3)=0,O3294)))</f>
        <v>0</v>
      </c>
    </row>
    <row r="3295" spans="1:26">
      <c r="A3295" s="4" t="s">
        <v>3328</v>
      </c>
      <c r="B3295" s="3">
        <f>主线辅助!B3291</f>
        <v>216544251</v>
      </c>
      <c r="C3295" s="3">
        <v>8</v>
      </c>
      <c r="D3295" s="3">
        <v>128</v>
      </c>
      <c r="E3295" s="3">
        <v>3</v>
      </c>
      <c r="F3295" s="25">
        <f t="shared" si="153"/>
        <v>12278844</v>
      </c>
      <c r="G3295" s="25">
        <v>11165562</v>
      </c>
      <c r="H3295" s="26">
        <f>ROUND((F3295/4*5.5+F3295*2.7+F3295/4*10*1)*2,0)*C3295</f>
        <v>1291734392</v>
      </c>
      <c r="I3295" s="26">
        <f t="shared" si="154"/>
        <v>1174617120</v>
      </c>
      <c r="J3295" s="26"/>
      <c r="K3295" s="35">
        <f>MAX(G3295-MAX(G$5:G3294),0)</f>
        <v>28934</v>
      </c>
      <c r="L3295" s="35">
        <f>MAX(G$5:G3295)</f>
        <v>11165562</v>
      </c>
      <c r="M3295" s="3">
        <v>0.9</v>
      </c>
      <c r="N3295" s="38">
        <f>INT(B3295*0.2)</f>
        <v>43308850</v>
      </c>
      <c r="O3295" s="38">
        <f t="shared" si="155"/>
        <v>4652317</v>
      </c>
      <c r="P3295">
        <f>INT(L3295*2.5)</f>
        <v>27913905</v>
      </c>
      <c r="Q3295">
        <f>INT(L3295/4)</f>
        <v>2791390</v>
      </c>
      <c r="W3295" s="4" t="s">
        <v>8441</v>
      </c>
      <c r="X3295">
        <v>1</v>
      </c>
      <c r="Y3295" t="b">
        <f>IF(MOD(X3295,9)=0,N3295,IF(MOD(X3295,6)=0,N3295,IF(MOD(X3295,3)=0,N3295)))</f>
        <v>0</v>
      </c>
      <c r="Z3295" t="b">
        <f>IF(MOD(X3295,9)=0,O3295,IF(MOD(X3295,6)=0,O3295,IF(MOD(X3295,3)=0,O3295)))</f>
        <v>0</v>
      </c>
    </row>
    <row r="3296" spans="1:26">
      <c r="A3296" s="4" t="s">
        <v>3329</v>
      </c>
      <c r="B3296" s="3">
        <f>主线辅助!B3292</f>
        <v>216626515</v>
      </c>
      <c r="C3296" s="3">
        <v>8</v>
      </c>
      <c r="D3296" s="3">
        <v>128</v>
      </c>
      <c r="E3296" s="3">
        <v>3</v>
      </c>
      <c r="F3296" s="25">
        <f t="shared" si="153"/>
        <v>12283509</v>
      </c>
      <c r="G3296" s="25">
        <v>11169804</v>
      </c>
      <c r="H3296" s="26">
        <f>ROUND((F3296/4*5.5+F3296*2.7+F3296/4*10*1)*2,0)*C3296</f>
        <v>1292225144</v>
      </c>
      <c r="I3296" s="26">
        <f t="shared" si="154"/>
        <v>1175063384</v>
      </c>
      <c r="J3296" s="26"/>
      <c r="K3296" s="35">
        <f>MAX(G3296-MAX(G$5:G3295),0)</f>
        <v>4242</v>
      </c>
      <c r="L3296" s="35">
        <f>MAX(G$5:G3296)</f>
        <v>11169804</v>
      </c>
      <c r="M3296" s="3">
        <v>0.9</v>
      </c>
      <c r="N3296" s="38">
        <f>INT(B3296*0.2)</f>
        <v>43325303</v>
      </c>
      <c r="O3296" s="38">
        <f t="shared" si="155"/>
        <v>4654085</v>
      </c>
      <c r="P3296">
        <f>INT(L3296*2.5)</f>
        <v>27924510</v>
      </c>
      <c r="Q3296">
        <f>INT(L3296/4)</f>
        <v>2792451</v>
      </c>
      <c r="W3296" s="4" t="s">
        <v>8441</v>
      </c>
      <c r="X3296">
        <v>2</v>
      </c>
      <c r="Y3296" t="b">
        <f>IF(MOD(X3296,9)=0,N3296,IF(MOD(X3296,6)=0,N3296,IF(MOD(X3296,3)=0,N3296)))</f>
        <v>0</v>
      </c>
      <c r="Z3296" t="b">
        <f>IF(MOD(X3296,9)=0,O3296,IF(MOD(X3296,6)=0,O3296,IF(MOD(X3296,3)=0,O3296)))</f>
        <v>0</v>
      </c>
    </row>
    <row r="3297" spans="1:26">
      <c r="A3297" s="4" t="s">
        <v>3330</v>
      </c>
      <c r="B3297" s="3">
        <f>主线辅助!B3293</f>
        <v>216814882</v>
      </c>
      <c r="C3297" s="3">
        <v>8</v>
      </c>
      <c r="D3297" s="3">
        <v>128</v>
      </c>
      <c r="E3297" s="3">
        <v>3</v>
      </c>
      <c r="F3297" s="25">
        <f t="shared" si="153"/>
        <v>12294190</v>
      </c>
      <c r="G3297" s="25">
        <v>11179517</v>
      </c>
      <c r="H3297" s="26">
        <f>ROUND((F3297/4*5.5+F3297*2.7+F3297/4*10*1)*2,0)*C3297</f>
        <v>1293348792</v>
      </c>
      <c r="I3297" s="26">
        <f t="shared" si="154"/>
        <v>1176085192</v>
      </c>
      <c r="J3297" s="26"/>
      <c r="K3297" s="35">
        <f>MAX(G3297-MAX(G$5:G3296),0)</f>
        <v>9713</v>
      </c>
      <c r="L3297" s="35">
        <f>MAX(G$5:G3297)</f>
        <v>11179517</v>
      </c>
      <c r="M3297" s="3">
        <v>0.9</v>
      </c>
      <c r="N3297" s="38">
        <f>INT(B3297*0.2)</f>
        <v>43362976</v>
      </c>
      <c r="O3297" s="38">
        <f t="shared" si="155"/>
        <v>4658131</v>
      </c>
      <c r="P3297">
        <f>INT(L3297*2.5)</f>
        <v>27948792</v>
      </c>
      <c r="Q3297">
        <f>INT(L3297/4)</f>
        <v>2794879</v>
      </c>
      <c r="W3297" s="4" t="s">
        <v>8441</v>
      </c>
      <c r="X3297">
        <v>3</v>
      </c>
      <c r="Y3297">
        <f>IF(MOD(X3297,9)=0,N3297,IF(MOD(X3297,6)=0,N3297,IF(MOD(X3297,3)=0,N3297)))</f>
        <v>43362976</v>
      </c>
      <c r="Z3297">
        <f>IF(MOD(X3297,9)=0,O3297,IF(MOD(X3297,6)=0,O3297,IF(MOD(X3297,3)=0,O3297)))</f>
        <v>4658131</v>
      </c>
    </row>
    <row r="3298" spans="1:26">
      <c r="A3298" s="4" t="s">
        <v>3331</v>
      </c>
      <c r="B3298" s="3">
        <f>主线辅助!B3294</f>
        <v>216897219</v>
      </c>
      <c r="C3298" s="3">
        <v>8</v>
      </c>
      <c r="D3298" s="3">
        <v>128</v>
      </c>
      <c r="E3298" s="3">
        <v>3</v>
      </c>
      <c r="F3298" s="25">
        <f t="shared" si="153"/>
        <v>12298859</v>
      </c>
      <c r="G3298" s="25">
        <v>11183762</v>
      </c>
      <c r="H3298" s="26">
        <f>ROUND((F3298/4*5.5+F3298*2.7+F3298/4*10*1)*2,0)*C3298</f>
        <v>1293839968</v>
      </c>
      <c r="I3298" s="26">
        <f t="shared" si="154"/>
        <v>1176531760</v>
      </c>
      <c r="J3298" s="26"/>
      <c r="K3298" s="35">
        <f>MAX(G3298-MAX(G$5:G3297),0)</f>
        <v>4245</v>
      </c>
      <c r="L3298" s="35">
        <f>MAX(G$5:G3298)</f>
        <v>11183762</v>
      </c>
      <c r="M3298" s="3">
        <v>0.9</v>
      </c>
      <c r="N3298" s="38">
        <f>INT(B3298*0.2)</f>
        <v>43379443</v>
      </c>
      <c r="O3298" s="38">
        <f t="shared" si="155"/>
        <v>4659900</v>
      </c>
      <c r="P3298">
        <f>INT(L3298*2.5)</f>
        <v>27959405</v>
      </c>
      <c r="Q3298">
        <f>INT(L3298/4)</f>
        <v>2795940</v>
      </c>
      <c r="W3298" s="4" t="s">
        <v>8441</v>
      </c>
      <c r="X3298">
        <v>4</v>
      </c>
      <c r="Y3298" t="b">
        <f>IF(MOD(X3298,9)=0,N3298,IF(MOD(X3298,6)=0,N3298,IF(MOD(X3298,3)=0,N3298)))</f>
        <v>0</v>
      </c>
      <c r="Z3298" t="b">
        <f>IF(MOD(X3298,9)=0,O3298,IF(MOD(X3298,6)=0,O3298,IF(MOD(X3298,3)=0,O3298)))</f>
        <v>0</v>
      </c>
    </row>
    <row r="3299" spans="1:26">
      <c r="A3299" s="4" t="s">
        <v>3332</v>
      </c>
      <c r="B3299" s="3">
        <f>主线辅助!B3295</f>
        <v>216979563</v>
      </c>
      <c r="C3299" s="3">
        <v>8</v>
      </c>
      <c r="D3299" s="3">
        <v>128</v>
      </c>
      <c r="E3299" s="3">
        <v>3</v>
      </c>
      <c r="F3299" s="25">
        <f t="shared" si="153"/>
        <v>12303528</v>
      </c>
      <c r="G3299" s="25">
        <v>11188008</v>
      </c>
      <c r="H3299" s="26">
        <f>ROUND((F3299/4*5.5+F3299*2.7+F3299/4*10*1)*2,0)*C3299</f>
        <v>1294331144</v>
      </c>
      <c r="I3299" s="26">
        <f t="shared" si="154"/>
        <v>1176978440</v>
      </c>
      <c r="J3299" s="26"/>
      <c r="K3299" s="35">
        <f>MAX(G3299-MAX(G$5:G3298),0)</f>
        <v>4246</v>
      </c>
      <c r="L3299" s="35">
        <f>MAX(G$5:G3299)</f>
        <v>11188008</v>
      </c>
      <c r="M3299" s="3">
        <v>0.9</v>
      </c>
      <c r="N3299" s="38">
        <f>INT(B3299*0.2)</f>
        <v>43395912</v>
      </c>
      <c r="O3299" s="38">
        <f t="shared" si="155"/>
        <v>4661670</v>
      </c>
      <c r="P3299">
        <f>INT(L3299*2.5)</f>
        <v>27970020</v>
      </c>
      <c r="Q3299">
        <f>INT(L3299/4)</f>
        <v>2797002</v>
      </c>
      <c r="W3299" s="4" t="s">
        <v>8441</v>
      </c>
      <c r="X3299">
        <v>5</v>
      </c>
      <c r="Y3299" t="b">
        <f>IF(MOD(X3299,9)=0,N3299,IF(MOD(X3299,6)=0,N3299,IF(MOD(X3299,3)=0,N3299)))</f>
        <v>0</v>
      </c>
      <c r="Z3299" t="b">
        <f>IF(MOD(X3299,9)=0,O3299,IF(MOD(X3299,6)=0,O3299,IF(MOD(X3299,3)=0,O3299)))</f>
        <v>0</v>
      </c>
    </row>
    <row r="3300" spans="1:26">
      <c r="A3300" s="4" t="s">
        <v>3333</v>
      </c>
      <c r="B3300" s="3">
        <f>主线辅助!B3296</f>
        <v>217168170</v>
      </c>
      <c r="C3300" s="3">
        <v>8</v>
      </c>
      <c r="D3300" s="3">
        <v>128</v>
      </c>
      <c r="E3300" s="3">
        <v>3</v>
      </c>
      <c r="F3300" s="25">
        <f t="shared" si="153"/>
        <v>12314223</v>
      </c>
      <c r="G3300" s="25">
        <v>11197733</v>
      </c>
      <c r="H3300" s="26">
        <f>ROUND((F3300/4*5.5+F3300*2.7+F3300/4*10*1)*2,0)*C3300</f>
        <v>1295456256</v>
      </c>
      <c r="I3300" s="26">
        <f t="shared" si="154"/>
        <v>1178001512</v>
      </c>
      <c r="J3300" s="26"/>
      <c r="K3300" s="35">
        <f>MAX(G3300-MAX(G$5:G3299),0)</f>
        <v>9725</v>
      </c>
      <c r="L3300" s="35">
        <f>MAX(G$5:G3300)</f>
        <v>11197733</v>
      </c>
      <c r="M3300" s="3">
        <v>0.9</v>
      </c>
      <c r="N3300" s="38">
        <f>INT(B3300*0.2)</f>
        <v>43433634</v>
      </c>
      <c r="O3300" s="38">
        <f t="shared" si="155"/>
        <v>4665721</v>
      </c>
      <c r="P3300">
        <f>INT(L3300*2.5)</f>
        <v>27994332</v>
      </c>
      <c r="Q3300">
        <f>INT(L3300/4)</f>
        <v>2799433</v>
      </c>
      <c r="W3300" s="4" t="s">
        <v>8441</v>
      </c>
      <c r="X3300">
        <v>6</v>
      </c>
      <c r="Y3300">
        <f>IF(MOD(X3300,9)=0,N3300,IF(MOD(X3300,6)=0,N3300,IF(MOD(X3300,3)=0,N3300)))</f>
        <v>43433634</v>
      </c>
      <c r="Z3300">
        <f>IF(MOD(X3300,9)=0,O3300,IF(MOD(X3300,6)=0,O3300,IF(MOD(X3300,3)=0,O3300)))</f>
        <v>4665721</v>
      </c>
    </row>
    <row r="3301" spans="1:26">
      <c r="A3301" s="4" t="s">
        <v>3334</v>
      </c>
      <c r="B3301" s="3">
        <f>主线辅助!B3297</f>
        <v>217250583</v>
      </c>
      <c r="C3301" s="3">
        <v>8</v>
      </c>
      <c r="D3301" s="3">
        <v>128</v>
      </c>
      <c r="E3301" s="3">
        <v>3</v>
      </c>
      <c r="F3301" s="25">
        <f t="shared" si="153"/>
        <v>12318896</v>
      </c>
      <c r="G3301" s="25">
        <v>11201983</v>
      </c>
      <c r="H3301" s="26">
        <f>ROUND((F3301/4*5.5+F3301*2.7+F3301/4*10*1)*2,0)*C3301</f>
        <v>1295947856</v>
      </c>
      <c r="I3301" s="26">
        <f t="shared" si="154"/>
        <v>1178448608</v>
      </c>
      <c r="J3301" s="26"/>
      <c r="K3301" s="35">
        <f>MAX(G3301-MAX(G$5:G3300),0)</f>
        <v>4250</v>
      </c>
      <c r="L3301" s="35">
        <f>MAX(G$5:G3301)</f>
        <v>11201983</v>
      </c>
      <c r="M3301" s="3">
        <v>0.9</v>
      </c>
      <c r="N3301" s="38">
        <f>INT(B3301*0.2)</f>
        <v>43450116</v>
      </c>
      <c r="O3301" s="38">
        <f t="shared" si="155"/>
        <v>4667492</v>
      </c>
      <c r="P3301">
        <f>INT(L3301*2.5)</f>
        <v>28004957</v>
      </c>
      <c r="Q3301">
        <f>INT(L3301/4)</f>
        <v>2800495</v>
      </c>
      <c r="W3301" s="4" t="s">
        <v>8441</v>
      </c>
      <c r="X3301">
        <v>7</v>
      </c>
      <c r="Y3301" t="b">
        <f>IF(MOD(X3301,9)=0,N3301,IF(MOD(X3301,6)=0,N3301,IF(MOD(X3301,3)=0,N3301)))</f>
        <v>0</v>
      </c>
      <c r="Z3301" t="b">
        <f>IF(MOD(X3301,9)=0,O3301,IF(MOD(X3301,6)=0,O3301,IF(MOD(X3301,3)=0,O3301)))</f>
        <v>0</v>
      </c>
    </row>
    <row r="3302" spans="1:26">
      <c r="A3302" s="4" t="s">
        <v>3335</v>
      </c>
      <c r="B3302" s="3">
        <f>主线辅助!B3298</f>
        <v>217333000</v>
      </c>
      <c r="C3302" s="3">
        <v>8</v>
      </c>
      <c r="D3302" s="3">
        <v>128</v>
      </c>
      <c r="E3302" s="3">
        <v>3</v>
      </c>
      <c r="F3302" s="25">
        <f t="shared" si="153"/>
        <v>12323569</v>
      </c>
      <c r="G3302" s="25">
        <v>11206232</v>
      </c>
      <c r="H3302" s="26">
        <f>ROUND((F3302/4*5.5+F3302*2.7+F3302/4*10*1)*2,0)*C3302</f>
        <v>1296439456</v>
      </c>
      <c r="I3302" s="26">
        <f t="shared" si="154"/>
        <v>1178895608</v>
      </c>
      <c r="J3302" s="26"/>
      <c r="K3302" s="35">
        <f>MAX(G3302-MAX(G$5:G3301),0)</f>
        <v>4249</v>
      </c>
      <c r="L3302" s="35">
        <f>MAX(G$5:G3302)</f>
        <v>11206232</v>
      </c>
      <c r="M3302" s="3">
        <v>0.9</v>
      </c>
      <c r="N3302" s="38">
        <f>INT(B3302*0.2)</f>
        <v>43466600</v>
      </c>
      <c r="O3302" s="38">
        <f t="shared" si="155"/>
        <v>4669263</v>
      </c>
      <c r="P3302">
        <f>INT(L3302*2.5)</f>
        <v>28015580</v>
      </c>
      <c r="Q3302">
        <f>INT(L3302/4)</f>
        <v>2801558</v>
      </c>
      <c r="W3302" s="4" t="s">
        <v>8441</v>
      </c>
      <c r="X3302">
        <v>8</v>
      </c>
      <c r="Y3302" t="b">
        <f>IF(MOD(X3302,9)=0,N3302,IF(MOD(X3302,6)=0,N3302,IF(MOD(X3302,3)=0,N3302)))</f>
        <v>0</v>
      </c>
      <c r="Z3302" t="b">
        <f>IF(MOD(X3302,9)=0,O3302,IF(MOD(X3302,6)=0,O3302,IF(MOD(X3302,3)=0,O3302)))</f>
        <v>0</v>
      </c>
    </row>
    <row r="3303" spans="1:26">
      <c r="A3303" s="4" t="s">
        <v>3336</v>
      </c>
      <c r="B3303" s="3">
        <f>主线辅助!B3299</f>
        <v>217521836</v>
      </c>
      <c r="C3303" s="3">
        <v>8</v>
      </c>
      <c r="D3303" s="3">
        <v>128</v>
      </c>
      <c r="E3303" s="3">
        <v>3</v>
      </c>
      <c r="F3303" s="25">
        <f t="shared" si="153"/>
        <v>12334277</v>
      </c>
      <c r="G3303" s="25">
        <v>11215969</v>
      </c>
      <c r="H3303" s="26">
        <f>ROUND((F3303/4*5.5+F3303*2.7+F3303/4*10*1)*2,0)*C3303</f>
        <v>1297565944</v>
      </c>
      <c r="I3303" s="26">
        <f t="shared" si="154"/>
        <v>1179919936</v>
      </c>
      <c r="J3303" s="26"/>
      <c r="K3303" s="35">
        <f>MAX(G3303-MAX(G$5:G3302),0)</f>
        <v>9737</v>
      </c>
      <c r="L3303" s="35">
        <f>MAX(G$5:G3303)</f>
        <v>11215969</v>
      </c>
      <c r="M3303" s="3">
        <v>0.9</v>
      </c>
      <c r="N3303" s="38">
        <f>INT(B3303*0.2)</f>
        <v>43504367</v>
      </c>
      <c r="O3303" s="38">
        <f t="shared" si="155"/>
        <v>4673320</v>
      </c>
      <c r="P3303">
        <f>INT(L3303*2.5)</f>
        <v>28039922</v>
      </c>
      <c r="Q3303">
        <f>INT(L3303/4)</f>
        <v>2803992</v>
      </c>
      <c r="W3303" s="4" t="s">
        <v>8441</v>
      </c>
      <c r="X3303">
        <v>9</v>
      </c>
      <c r="Y3303">
        <f>IF(MOD(X3303,9)=0,N3303,IF(MOD(X3303,6)=0,N3303,IF(MOD(X3303,3)=0,N3303)))</f>
        <v>43504367</v>
      </c>
      <c r="Z3303">
        <f>IF(MOD(X3303,9)=0,O3303,IF(MOD(X3303,6)=0,O3303,IF(MOD(X3303,3)=0,O3303)))</f>
        <v>4673320</v>
      </c>
    </row>
    <row r="3304" spans="1:26">
      <c r="A3304" s="4" t="s">
        <v>659</v>
      </c>
      <c r="B3304" s="3">
        <f>主线辅助!B3300</f>
        <v>217604325</v>
      </c>
      <c r="C3304" s="3">
        <v>8</v>
      </c>
      <c r="D3304" s="3">
        <v>128</v>
      </c>
      <c r="E3304" s="3">
        <v>3</v>
      </c>
      <c r="F3304" s="25">
        <f t="shared" si="153"/>
        <v>12338954</v>
      </c>
      <c r="G3304" s="25">
        <v>11220223</v>
      </c>
      <c r="H3304" s="26">
        <f>ROUND((F3304/4*5.5+F3304*2.7+F3304/4*10*1)*2,0)*C3304</f>
        <v>1298057960</v>
      </c>
      <c r="I3304" s="26">
        <f t="shared" si="154"/>
        <v>1180367456</v>
      </c>
      <c r="J3304" s="26"/>
      <c r="K3304" s="35">
        <f>MAX(G3304-MAX(G$5:G3303),0)</f>
        <v>4254</v>
      </c>
      <c r="L3304" s="35">
        <f>MAX(G$5:G3304)</f>
        <v>11220223</v>
      </c>
      <c r="M3304" s="3">
        <v>0.9</v>
      </c>
      <c r="N3304" s="38">
        <f>INT(B3304*0.2)</f>
        <v>43520865</v>
      </c>
      <c r="O3304" s="38">
        <f t="shared" si="155"/>
        <v>4675092</v>
      </c>
      <c r="P3304">
        <f>INT(L3304*2.5)</f>
        <v>28050557</v>
      </c>
      <c r="Q3304">
        <f>INT(L3304/4)</f>
        <v>2805055</v>
      </c>
      <c r="W3304" s="4" t="s">
        <v>8441</v>
      </c>
      <c r="X3304">
        <v>10</v>
      </c>
      <c r="Y3304" t="b">
        <f>IF(MOD(X3304,9)=0,N3304,IF(MOD(X3304,6)=0,N3304,IF(MOD(X3304,3)=0,N3304)))</f>
        <v>0</v>
      </c>
      <c r="Z3304" t="b">
        <f>IF(MOD(X3304,9)=0,O3304,IF(MOD(X3304,6)=0,O3304,IF(MOD(X3304,3)=0,O3304)))</f>
        <v>0</v>
      </c>
    </row>
    <row r="3305" spans="1:26">
      <c r="A3305" s="4" t="s">
        <v>3337</v>
      </c>
      <c r="B3305" s="3">
        <f>主线辅助!B3301</f>
        <v>218167823</v>
      </c>
      <c r="C3305" s="3">
        <v>8</v>
      </c>
      <c r="D3305" s="3">
        <v>128</v>
      </c>
      <c r="E3305" s="3">
        <v>3</v>
      </c>
      <c r="F3305" s="25">
        <f t="shared" si="153"/>
        <v>12370907</v>
      </c>
      <c r="G3305" s="25">
        <v>11249278</v>
      </c>
      <c r="H3305" s="26">
        <f>ROUND((F3305/4*5.5+F3305*2.7+F3305/4*10*1)*2,0)*C3305</f>
        <v>1301419416</v>
      </c>
      <c r="I3305" s="26">
        <f t="shared" si="154"/>
        <v>1183424048</v>
      </c>
      <c r="J3305" s="26"/>
      <c r="K3305" s="35">
        <f>MAX(G3305-MAX(G$5:G3304),0)</f>
        <v>29055</v>
      </c>
      <c r="L3305" s="35">
        <f>MAX(G$5:G3305)</f>
        <v>11249278</v>
      </c>
      <c r="M3305" s="3">
        <v>0.9</v>
      </c>
      <c r="N3305" s="38">
        <f>INT(B3305*0.2)</f>
        <v>43633564</v>
      </c>
      <c r="O3305" s="38">
        <f t="shared" si="155"/>
        <v>4687198</v>
      </c>
      <c r="P3305">
        <f>INT(L3305*2.5)</f>
        <v>28123195</v>
      </c>
      <c r="Q3305">
        <f>INT(L3305/4)</f>
        <v>2812319</v>
      </c>
      <c r="W3305" s="4" t="s">
        <v>8442</v>
      </c>
      <c r="X3305">
        <v>1</v>
      </c>
      <c r="Y3305" t="b">
        <f>IF(MOD(X3305,9)=0,N3305,IF(MOD(X3305,6)=0,N3305,IF(MOD(X3305,3)=0,N3305)))</f>
        <v>0</v>
      </c>
      <c r="Z3305" t="b">
        <f>IF(MOD(X3305,9)=0,O3305,IF(MOD(X3305,6)=0,O3305,IF(MOD(X3305,3)=0,O3305)))</f>
        <v>0</v>
      </c>
    </row>
    <row r="3306" spans="1:26">
      <c r="A3306" s="4" t="s">
        <v>3338</v>
      </c>
      <c r="B3306" s="3">
        <f>主线辅助!B3302</f>
        <v>218250381</v>
      </c>
      <c r="C3306" s="3">
        <v>8</v>
      </c>
      <c r="D3306" s="3">
        <v>128</v>
      </c>
      <c r="E3306" s="3">
        <v>3</v>
      </c>
      <c r="F3306" s="25">
        <f t="shared" si="153"/>
        <v>12375588</v>
      </c>
      <c r="G3306" s="25">
        <v>11253535</v>
      </c>
      <c r="H3306" s="26">
        <f>ROUND((F3306/4*5.5+F3306*2.7+F3306/4*10*1)*2,0)*C3306</f>
        <v>1301911856</v>
      </c>
      <c r="I3306" s="26">
        <f t="shared" si="154"/>
        <v>1183871880</v>
      </c>
      <c r="J3306" s="26"/>
      <c r="K3306" s="35">
        <f>MAX(G3306-MAX(G$5:G3305),0)</f>
        <v>4257</v>
      </c>
      <c r="L3306" s="35">
        <f>MAX(G$5:G3306)</f>
        <v>11253535</v>
      </c>
      <c r="M3306" s="3">
        <v>0.9</v>
      </c>
      <c r="N3306" s="38">
        <f>INT(B3306*0.2)</f>
        <v>43650076</v>
      </c>
      <c r="O3306" s="38">
        <f t="shared" si="155"/>
        <v>4688972</v>
      </c>
      <c r="P3306">
        <f>INT(L3306*2.5)</f>
        <v>28133837</v>
      </c>
      <c r="Q3306">
        <f>INT(L3306/4)</f>
        <v>2813383</v>
      </c>
      <c r="W3306" s="4" t="s">
        <v>8442</v>
      </c>
      <c r="X3306">
        <v>2</v>
      </c>
      <c r="Y3306" t="b">
        <f>IF(MOD(X3306,9)=0,N3306,IF(MOD(X3306,6)=0,N3306,IF(MOD(X3306,3)=0,N3306)))</f>
        <v>0</v>
      </c>
      <c r="Z3306" t="b">
        <f>IF(MOD(X3306,9)=0,O3306,IF(MOD(X3306,6)=0,O3306,IF(MOD(X3306,3)=0,O3306)))</f>
        <v>0</v>
      </c>
    </row>
    <row r="3307" spans="1:26">
      <c r="A3307" s="4" t="s">
        <v>3339</v>
      </c>
      <c r="B3307" s="3">
        <f>主线辅助!B3303</f>
        <v>218439571</v>
      </c>
      <c r="C3307" s="3">
        <v>8</v>
      </c>
      <c r="D3307" s="3">
        <v>128</v>
      </c>
      <c r="E3307" s="3">
        <v>3</v>
      </c>
      <c r="F3307" s="25">
        <f t="shared" si="153"/>
        <v>12386316</v>
      </c>
      <c r="G3307" s="25">
        <v>11263290</v>
      </c>
      <c r="H3307" s="26">
        <f>ROUND((F3307/4*5.5+F3307*2.7+F3307/4*10*1)*2,0)*C3307</f>
        <v>1303040440</v>
      </c>
      <c r="I3307" s="26">
        <f t="shared" si="154"/>
        <v>1184898112</v>
      </c>
      <c r="J3307" s="26"/>
      <c r="K3307" s="35">
        <f>MAX(G3307-MAX(G$5:G3306),0)</f>
        <v>9755</v>
      </c>
      <c r="L3307" s="35">
        <f>MAX(G$5:G3307)</f>
        <v>11263290</v>
      </c>
      <c r="M3307" s="3">
        <v>0.9</v>
      </c>
      <c r="N3307" s="38">
        <f>INT(B3307*0.2)</f>
        <v>43687914</v>
      </c>
      <c r="O3307" s="38">
        <f t="shared" si="155"/>
        <v>4693037</v>
      </c>
      <c r="P3307">
        <f>INT(L3307*2.5)</f>
        <v>28158225</v>
      </c>
      <c r="Q3307">
        <f>INT(L3307/4)</f>
        <v>2815822</v>
      </c>
      <c r="W3307" s="4" t="s">
        <v>8442</v>
      </c>
      <c r="X3307">
        <v>3</v>
      </c>
      <c r="Y3307">
        <f>IF(MOD(X3307,9)=0,N3307,IF(MOD(X3307,6)=0,N3307,IF(MOD(X3307,3)=0,N3307)))</f>
        <v>43687914</v>
      </c>
      <c r="Z3307">
        <f>IF(MOD(X3307,9)=0,O3307,IF(MOD(X3307,6)=0,O3307,IF(MOD(X3307,3)=0,O3307)))</f>
        <v>4693037</v>
      </c>
    </row>
    <row r="3308" spans="1:26">
      <c r="A3308" s="4" t="s">
        <v>3340</v>
      </c>
      <c r="B3308" s="3">
        <f>主线辅助!B3304</f>
        <v>218522203</v>
      </c>
      <c r="C3308" s="3">
        <v>8</v>
      </c>
      <c r="D3308" s="3">
        <v>128</v>
      </c>
      <c r="E3308" s="3">
        <v>3</v>
      </c>
      <c r="F3308" s="25">
        <f t="shared" si="153"/>
        <v>12391001</v>
      </c>
      <c r="G3308" s="25">
        <v>11267551</v>
      </c>
      <c r="H3308" s="26">
        <f>ROUND((F3308/4*5.5+F3308*2.7+F3308/4*10*1)*2,0)*C3308</f>
        <v>1303533304</v>
      </c>
      <c r="I3308" s="26">
        <f t="shared" si="154"/>
        <v>1185346368</v>
      </c>
      <c r="J3308" s="26"/>
      <c r="K3308" s="35">
        <f>MAX(G3308-MAX(G$5:G3307),0)</f>
        <v>4261</v>
      </c>
      <c r="L3308" s="35">
        <f>MAX(G$5:G3308)</f>
        <v>11267551</v>
      </c>
      <c r="M3308" s="3">
        <v>0.9</v>
      </c>
      <c r="N3308" s="38">
        <f>INT(B3308*0.2)</f>
        <v>43704440</v>
      </c>
      <c r="O3308" s="38">
        <f t="shared" si="155"/>
        <v>4694812</v>
      </c>
      <c r="P3308">
        <f>INT(L3308*2.5)</f>
        <v>28168877</v>
      </c>
      <c r="Q3308">
        <f>INT(L3308/4)</f>
        <v>2816887</v>
      </c>
      <c r="W3308" s="4" t="s">
        <v>8442</v>
      </c>
      <c r="X3308">
        <v>4</v>
      </c>
      <c r="Y3308" t="b">
        <f>IF(MOD(X3308,9)=0,N3308,IF(MOD(X3308,6)=0,N3308,IF(MOD(X3308,3)=0,N3308)))</f>
        <v>0</v>
      </c>
      <c r="Z3308" t="b">
        <f>IF(MOD(X3308,9)=0,O3308,IF(MOD(X3308,6)=0,O3308,IF(MOD(X3308,3)=0,O3308)))</f>
        <v>0</v>
      </c>
    </row>
    <row r="3309" spans="1:26">
      <c r="A3309" s="4" t="s">
        <v>3341</v>
      </c>
      <c r="B3309" s="3">
        <f>主线辅助!B3305</f>
        <v>218604838</v>
      </c>
      <c r="C3309" s="3">
        <v>8</v>
      </c>
      <c r="D3309" s="3">
        <v>128</v>
      </c>
      <c r="E3309" s="3">
        <v>3</v>
      </c>
      <c r="F3309" s="25">
        <f t="shared" si="153"/>
        <v>12395687</v>
      </c>
      <c r="G3309" s="25">
        <v>11271811</v>
      </c>
      <c r="H3309" s="26">
        <f>ROUND((F3309/4*5.5+F3309*2.7+F3309/4*10*1)*2,0)*C3309</f>
        <v>1304026272</v>
      </c>
      <c r="I3309" s="26">
        <f t="shared" si="154"/>
        <v>1185794520</v>
      </c>
      <c r="J3309" s="26"/>
      <c r="K3309" s="35">
        <f>MAX(G3309-MAX(G$5:G3308),0)</f>
        <v>4260</v>
      </c>
      <c r="L3309" s="35">
        <f>MAX(G$5:G3309)</f>
        <v>11271811</v>
      </c>
      <c r="M3309" s="3">
        <v>0.9</v>
      </c>
      <c r="N3309" s="38">
        <f>INT(B3309*0.2)</f>
        <v>43720967</v>
      </c>
      <c r="O3309" s="38">
        <f t="shared" si="155"/>
        <v>4696587</v>
      </c>
      <c r="P3309">
        <f>INT(L3309*2.5)</f>
        <v>28179527</v>
      </c>
      <c r="Q3309">
        <f>INT(L3309/4)</f>
        <v>2817952</v>
      </c>
      <c r="W3309" s="4" t="s">
        <v>8442</v>
      </c>
      <c r="X3309">
        <v>5</v>
      </c>
      <c r="Y3309" t="b">
        <f>IF(MOD(X3309,9)=0,N3309,IF(MOD(X3309,6)=0,N3309,IF(MOD(X3309,3)=0,N3309)))</f>
        <v>0</v>
      </c>
      <c r="Z3309" t="b">
        <f>IF(MOD(X3309,9)=0,O3309,IF(MOD(X3309,6)=0,O3309,IF(MOD(X3309,3)=0,O3309)))</f>
        <v>0</v>
      </c>
    </row>
    <row r="3310" spans="1:26">
      <c r="A3310" s="4" t="s">
        <v>3342</v>
      </c>
      <c r="B3310" s="3">
        <f>主线辅助!B3306</f>
        <v>218794269</v>
      </c>
      <c r="C3310" s="3">
        <v>8</v>
      </c>
      <c r="D3310" s="3">
        <v>128</v>
      </c>
      <c r="E3310" s="3">
        <v>3</v>
      </c>
      <c r="F3310" s="25">
        <f t="shared" si="153"/>
        <v>12406429</v>
      </c>
      <c r="G3310" s="25">
        <v>11281579</v>
      </c>
      <c r="H3310" s="26">
        <f>ROUND((F3310/4*5.5+F3310*2.7+F3310/4*10*1)*2,0)*C3310</f>
        <v>1305156328</v>
      </c>
      <c r="I3310" s="26">
        <f t="shared" si="154"/>
        <v>1186822112</v>
      </c>
      <c r="J3310" s="26"/>
      <c r="K3310" s="35">
        <f>MAX(G3310-MAX(G$5:G3309),0)</f>
        <v>9768</v>
      </c>
      <c r="L3310" s="35">
        <f>MAX(G$5:G3310)</f>
        <v>11281579</v>
      </c>
      <c r="M3310" s="3">
        <v>0.9</v>
      </c>
      <c r="N3310" s="38">
        <f>INT(B3310*0.2)</f>
        <v>43758853</v>
      </c>
      <c r="O3310" s="38">
        <f t="shared" si="155"/>
        <v>4700657</v>
      </c>
      <c r="P3310">
        <f>INT(L3310*2.5)</f>
        <v>28203947</v>
      </c>
      <c r="Q3310">
        <f>INT(L3310/4)</f>
        <v>2820394</v>
      </c>
      <c r="W3310" s="4" t="s">
        <v>8442</v>
      </c>
      <c r="X3310">
        <v>6</v>
      </c>
      <c r="Y3310">
        <f>IF(MOD(X3310,9)=0,N3310,IF(MOD(X3310,6)=0,N3310,IF(MOD(X3310,3)=0,N3310)))</f>
        <v>43758853</v>
      </c>
      <c r="Z3310">
        <f>IF(MOD(X3310,9)=0,O3310,IF(MOD(X3310,6)=0,O3310,IF(MOD(X3310,3)=0,O3310)))</f>
        <v>4700657</v>
      </c>
    </row>
    <row r="3311" spans="1:26">
      <c r="A3311" s="4" t="s">
        <v>3343</v>
      </c>
      <c r="B3311" s="3">
        <f>主线辅助!B3307</f>
        <v>218876977</v>
      </c>
      <c r="C3311" s="3">
        <v>8</v>
      </c>
      <c r="D3311" s="3">
        <v>128</v>
      </c>
      <c r="E3311" s="3">
        <v>3</v>
      </c>
      <c r="F3311" s="25">
        <f t="shared" si="153"/>
        <v>12411118</v>
      </c>
      <c r="G3311" s="25">
        <v>11285844</v>
      </c>
      <c r="H3311" s="26">
        <f>ROUND((F3311/4*5.5+F3311*2.7+F3311/4*10*1)*2,0)*C3311</f>
        <v>1305649616</v>
      </c>
      <c r="I3311" s="26">
        <f t="shared" si="154"/>
        <v>1187270792</v>
      </c>
      <c r="J3311" s="26"/>
      <c r="K3311" s="35">
        <f>MAX(G3311-MAX(G$5:G3310),0)</f>
        <v>4265</v>
      </c>
      <c r="L3311" s="35">
        <f>MAX(G$5:G3311)</f>
        <v>11285844</v>
      </c>
      <c r="M3311" s="3">
        <v>0.9</v>
      </c>
      <c r="N3311" s="38">
        <f>INT(B3311*0.2)</f>
        <v>43775395</v>
      </c>
      <c r="O3311" s="38">
        <f t="shared" si="155"/>
        <v>4702435</v>
      </c>
      <c r="P3311">
        <f>INT(L3311*2.5)</f>
        <v>28214610</v>
      </c>
      <c r="Q3311">
        <f>INT(L3311/4)</f>
        <v>2821461</v>
      </c>
      <c r="W3311" s="4" t="s">
        <v>8442</v>
      </c>
      <c r="X3311">
        <v>7</v>
      </c>
      <c r="Y3311" t="b">
        <f>IF(MOD(X3311,9)=0,N3311,IF(MOD(X3311,6)=0,N3311,IF(MOD(X3311,3)=0,N3311)))</f>
        <v>0</v>
      </c>
      <c r="Z3311" t="b">
        <f>IF(MOD(X3311,9)=0,O3311,IF(MOD(X3311,6)=0,O3311,IF(MOD(X3311,3)=0,O3311)))</f>
        <v>0</v>
      </c>
    </row>
    <row r="3312" spans="1:26">
      <c r="A3312" s="4" t="s">
        <v>3344</v>
      </c>
      <c r="B3312" s="3">
        <f>主线辅助!B3308</f>
        <v>218959696</v>
      </c>
      <c r="C3312" s="3">
        <v>8</v>
      </c>
      <c r="D3312" s="3">
        <v>128</v>
      </c>
      <c r="E3312" s="3">
        <v>3</v>
      </c>
      <c r="F3312" s="25">
        <f t="shared" si="153"/>
        <v>12415809</v>
      </c>
      <c r="G3312" s="25">
        <v>11290109</v>
      </c>
      <c r="H3312" s="26">
        <f>ROUND((F3312/4*5.5+F3312*2.7+F3312/4*10*1)*2,0)*C3312</f>
        <v>1306143104</v>
      </c>
      <c r="I3312" s="26">
        <f t="shared" si="154"/>
        <v>1187719464</v>
      </c>
      <c r="J3312" s="26"/>
      <c r="K3312" s="35">
        <f>MAX(G3312-MAX(G$5:G3311),0)</f>
        <v>4265</v>
      </c>
      <c r="L3312" s="35">
        <f>MAX(G$5:G3312)</f>
        <v>11290109</v>
      </c>
      <c r="M3312" s="3">
        <v>0.9</v>
      </c>
      <c r="N3312" s="38">
        <f>INT(B3312*0.2)</f>
        <v>43791939</v>
      </c>
      <c r="O3312" s="38">
        <f t="shared" si="155"/>
        <v>4704211</v>
      </c>
      <c r="P3312">
        <f>INT(L3312*2.5)</f>
        <v>28225272</v>
      </c>
      <c r="Q3312">
        <f>INT(L3312/4)</f>
        <v>2822527</v>
      </c>
      <c r="W3312" s="4" t="s">
        <v>8442</v>
      </c>
      <c r="X3312">
        <v>8</v>
      </c>
      <c r="Y3312" t="b">
        <f>IF(MOD(X3312,9)=0,N3312,IF(MOD(X3312,6)=0,N3312,IF(MOD(X3312,3)=0,N3312)))</f>
        <v>0</v>
      </c>
      <c r="Z3312" t="b">
        <f>IF(MOD(X3312,9)=0,O3312,IF(MOD(X3312,6)=0,O3312,IF(MOD(X3312,3)=0,O3312)))</f>
        <v>0</v>
      </c>
    </row>
    <row r="3313" spans="1:26">
      <c r="A3313" s="4" t="s">
        <v>3345</v>
      </c>
      <c r="B3313" s="3">
        <f>主线辅助!B3309</f>
        <v>219149367</v>
      </c>
      <c r="C3313" s="3">
        <v>8</v>
      </c>
      <c r="D3313" s="3">
        <v>128</v>
      </c>
      <c r="E3313" s="3">
        <v>3</v>
      </c>
      <c r="F3313" s="25">
        <f t="shared" si="153"/>
        <v>12426564</v>
      </c>
      <c r="G3313" s="25">
        <v>11299889</v>
      </c>
      <c r="H3313" s="26">
        <f>ROUND((F3313/4*5.5+F3313*2.7+F3313/4*10*1)*2,0)*C3313</f>
        <v>1307274536</v>
      </c>
      <c r="I3313" s="26">
        <f t="shared" si="154"/>
        <v>1188748320</v>
      </c>
      <c r="J3313" s="26"/>
      <c r="K3313" s="35">
        <f>MAX(G3313-MAX(G$5:G3312),0)</f>
        <v>9780</v>
      </c>
      <c r="L3313" s="35">
        <f>MAX(G$5:G3313)</f>
        <v>11299889</v>
      </c>
      <c r="M3313" s="3">
        <v>0.9</v>
      </c>
      <c r="N3313" s="38">
        <f>INT(B3313*0.2)</f>
        <v>43829873</v>
      </c>
      <c r="O3313" s="38">
        <f t="shared" si="155"/>
        <v>4708286</v>
      </c>
      <c r="P3313">
        <f>INT(L3313*2.5)</f>
        <v>28249722</v>
      </c>
      <c r="Q3313">
        <f>INT(L3313/4)</f>
        <v>2824972</v>
      </c>
      <c r="W3313" s="4" t="s">
        <v>8442</v>
      </c>
      <c r="X3313">
        <v>9</v>
      </c>
      <c r="Y3313">
        <f>IF(MOD(X3313,9)=0,N3313,IF(MOD(X3313,6)=0,N3313,IF(MOD(X3313,3)=0,N3313)))</f>
        <v>43829873</v>
      </c>
      <c r="Z3313">
        <f>IF(MOD(X3313,9)=0,O3313,IF(MOD(X3313,6)=0,O3313,IF(MOD(X3313,3)=0,O3313)))</f>
        <v>4708286</v>
      </c>
    </row>
    <row r="3314" spans="1:26">
      <c r="A3314" s="4" t="s">
        <v>661</v>
      </c>
      <c r="B3314" s="3">
        <f>主线辅助!B3310</f>
        <v>219232152</v>
      </c>
      <c r="C3314" s="3">
        <v>8</v>
      </c>
      <c r="D3314" s="3">
        <v>128</v>
      </c>
      <c r="E3314" s="3">
        <v>3</v>
      </c>
      <c r="F3314" s="25">
        <f t="shared" si="153"/>
        <v>12431258</v>
      </c>
      <c r="G3314" s="25">
        <v>11304157</v>
      </c>
      <c r="H3314" s="26">
        <f>ROUND((F3314/4*5.5+F3314*2.7+F3314/4*10*1)*2,0)*C3314</f>
        <v>1307768344</v>
      </c>
      <c r="I3314" s="26">
        <f t="shared" si="154"/>
        <v>1189197320</v>
      </c>
      <c r="J3314" s="26"/>
      <c r="K3314" s="35">
        <f>MAX(G3314-MAX(G$5:G3313),0)</f>
        <v>4268</v>
      </c>
      <c r="L3314" s="35">
        <f>MAX(G$5:G3314)</f>
        <v>11304157</v>
      </c>
      <c r="M3314" s="3">
        <v>0.9</v>
      </c>
      <c r="N3314" s="38">
        <f>INT(B3314*0.2)</f>
        <v>43846430</v>
      </c>
      <c r="O3314" s="38">
        <f t="shared" si="155"/>
        <v>4710065</v>
      </c>
      <c r="P3314">
        <f>INT(L3314*2.5)</f>
        <v>28260392</v>
      </c>
      <c r="Q3314">
        <f>INT(L3314/4)</f>
        <v>2826039</v>
      </c>
      <c r="W3314" s="4" t="s">
        <v>8442</v>
      </c>
      <c r="X3314">
        <v>10</v>
      </c>
      <c r="Y3314" t="b">
        <f>IF(MOD(X3314,9)=0,N3314,IF(MOD(X3314,6)=0,N3314,IF(MOD(X3314,3)=0,N3314)))</f>
        <v>0</v>
      </c>
      <c r="Z3314" t="b">
        <f>IF(MOD(X3314,9)=0,O3314,IF(MOD(X3314,6)=0,O3314,IF(MOD(X3314,3)=0,O3314)))</f>
        <v>0</v>
      </c>
    </row>
    <row r="3315" spans="1:26">
      <c r="A3315" s="4" t="s">
        <v>3346</v>
      </c>
      <c r="B3315" s="3">
        <f>主线辅助!B3311</f>
        <v>219797999</v>
      </c>
      <c r="C3315" s="3">
        <v>8</v>
      </c>
      <c r="D3315" s="3">
        <v>128</v>
      </c>
      <c r="E3315" s="3">
        <v>3</v>
      </c>
      <c r="F3315" s="25">
        <f t="shared" si="153"/>
        <v>12463344</v>
      </c>
      <c r="G3315" s="25">
        <v>11333334</v>
      </c>
      <c r="H3315" s="26">
        <f>ROUND((F3315/4*5.5+F3315*2.7+F3315/4*10*1)*2,0)*C3315</f>
        <v>1311143792</v>
      </c>
      <c r="I3315" s="26">
        <f t="shared" si="154"/>
        <v>1192266736</v>
      </c>
      <c r="J3315" s="26"/>
      <c r="K3315" s="35">
        <f>MAX(G3315-MAX(G$5:G3314),0)</f>
        <v>29177</v>
      </c>
      <c r="L3315" s="35">
        <f>MAX(G$5:G3315)</f>
        <v>11333334</v>
      </c>
      <c r="M3315" s="3">
        <v>0.9</v>
      </c>
      <c r="N3315" s="38">
        <f>INT(B3315*0.2)</f>
        <v>43959599</v>
      </c>
      <c r="O3315" s="38">
        <f t="shared" si="155"/>
        <v>4722222</v>
      </c>
      <c r="P3315">
        <f>INT(L3315*2.5)</f>
        <v>28333335</v>
      </c>
      <c r="Q3315">
        <f>INT(L3315/4)</f>
        <v>2833333</v>
      </c>
      <c r="W3315" s="4" t="s">
        <v>8443</v>
      </c>
      <c r="X3315">
        <v>1</v>
      </c>
      <c r="Y3315" t="b">
        <f>IF(MOD(X3315,9)=0,N3315,IF(MOD(X3315,6)=0,N3315,IF(MOD(X3315,3)=0,N3315)))</f>
        <v>0</v>
      </c>
      <c r="Z3315" t="b">
        <f>IF(MOD(X3315,9)=0,O3315,IF(MOD(X3315,6)=0,O3315,IF(MOD(X3315,3)=0,O3315)))</f>
        <v>0</v>
      </c>
    </row>
    <row r="3316" spans="1:26">
      <c r="A3316" s="4" t="s">
        <v>3347</v>
      </c>
      <c r="B3316" s="3">
        <f>主线辅助!B3312</f>
        <v>219880856</v>
      </c>
      <c r="C3316" s="3">
        <v>8</v>
      </c>
      <c r="D3316" s="3">
        <v>128</v>
      </c>
      <c r="E3316" s="3">
        <v>3</v>
      </c>
      <c r="F3316" s="25">
        <f t="shared" si="153"/>
        <v>12468042</v>
      </c>
      <c r="G3316" s="25">
        <v>11337606</v>
      </c>
      <c r="H3316" s="26">
        <f>ROUND((F3316/4*5.5+F3316*2.7+F3316/4*10*1)*2,0)*C3316</f>
        <v>1311638016</v>
      </c>
      <c r="I3316" s="26">
        <f t="shared" si="154"/>
        <v>1192716152</v>
      </c>
      <c r="J3316" s="26"/>
      <c r="K3316" s="35">
        <f>MAX(G3316-MAX(G$5:G3315),0)</f>
        <v>4272</v>
      </c>
      <c r="L3316" s="35">
        <f>MAX(G$5:G3316)</f>
        <v>11337606</v>
      </c>
      <c r="M3316" s="3">
        <v>0.9</v>
      </c>
      <c r="N3316" s="38">
        <f>INT(B3316*0.2)</f>
        <v>43976171</v>
      </c>
      <c r="O3316" s="38">
        <f t="shared" si="155"/>
        <v>4724002</v>
      </c>
      <c r="P3316">
        <f>INT(L3316*2.5)</f>
        <v>28344015</v>
      </c>
      <c r="Q3316">
        <f>INT(L3316/4)</f>
        <v>2834401</v>
      </c>
      <c r="W3316" s="4" t="s">
        <v>8443</v>
      </c>
      <c r="X3316">
        <v>2</v>
      </c>
      <c r="Y3316" t="b">
        <f>IF(MOD(X3316,9)=0,N3316,IF(MOD(X3316,6)=0,N3316,IF(MOD(X3316,3)=0,N3316)))</f>
        <v>0</v>
      </c>
      <c r="Z3316" t="b">
        <f>IF(MOD(X3316,9)=0,O3316,IF(MOD(X3316,6)=0,O3316,IF(MOD(X3316,3)=0,O3316)))</f>
        <v>0</v>
      </c>
    </row>
    <row r="3317" spans="1:26">
      <c r="A3317" s="4" t="s">
        <v>3348</v>
      </c>
      <c r="B3317" s="3">
        <f>主线辅助!B3313</f>
        <v>220070875</v>
      </c>
      <c r="C3317" s="3">
        <v>8</v>
      </c>
      <c r="D3317" s="3">
        <v>128</v>
      </c>
      <c r="E3317" s="3">
        <v>3</v>
      </c>
      <c r="F3317" s="25">
        <f t="shared" si="153"/>
        <v>12478817</v>
      </c>
      <c r="G3317" s="25">
        <v>11347404</v>
      </c>
      <c r="H3317" s="26">
        <f>ROUND((F3317/4*5.5+F3317*2.7+F3317/4*10*1)*2,0)*C3317</f>
        <v>1312771552</v>
      </c>
      <c r="I3317" s="26">
        <f t="shared" si="154"/>
        <v>1193746904</v>
      </c>
      <c r="J3317" s="26"/>
      <c r="K3317" s="35">
        <f>MAX(G3317-MAX(G$5:G3316),0)</f>
        <v>9798</v>
      </c>
      <c r="L3317" s="35">
        <f>MAX(G$5:G3317)</f>
        <v>11347404</v>
      </c>
      <c r="M3317" s="3">
        <v>0.9</v>
      </c>
      <c r="N3317" s="38">
        <f>INT(B3317*0.2)</f>
        <v>44014175</v>
      </c>
      <c r="O3317" s="38">
        <f t="shared" si="155"/>
        <v>4728085</v>
      </c>
      <c r="P3317">
        <f>INT(L3317*2.5)</f>
        <v>28368510</v>
      </c>
      <c r="Q3317">
        <f>INT(L3317/4)</f>
        <v>2836851</v>
      </c>
      <c r="W3317" s="4" t="s">
        <v>8443</v>
      </c>
      <c r="X3317">
        <v>3</v>
      </c>
      <c r="Y3317">
        <f>IF(MOD(X3317,9)=0,N3317,IF(MOD(X3317,6)=0,N3317,IF(MOD(X3317,3)=0,N3317)))</f>
        <v>44014175</v>
      </c>
      <c r="Z3317">
        <f>IF(MOD(X3317,9)=0,O3317,IF(MOD(X3317,6)=0,O3317,IF(MOD(X3317,3)=0,O3317)))</f>
        <v>4728085</v>
      </c>
    </row>
    <row r="3318" spans="1:26">
      <c r="A3318" s="4" t="s">
        <v>3349</v>
      </c>
      <c r="B3318" s="3">
        <f>主线辅助!B3314</f>
        <v>220153797</v>
      </c>
      <c r="C3318" s="3">
        <v>8</v>
      </c>
      <c r="D3318" s="3">
        <v>128</v>
      </c>
      <c r="E3318" s="3">
        <v>3</v>
      </c>
      <c r="F3318" s="25">
        <f t="shared" si="153"/>
        <v>12483519</v>
      </c>
      <c r="G3318" s="25">
        <v>11351680</v>
      </c>
      <c r="H3318" s="26">
        <f>ROUND((F3318/4*5.5+F3318*2.7+F3318/4*10*1)*2,0)*C3318</f>
        <v>1313266200</v>
      </c>
      <c r="I3318" s="26">
        <f t="shared" si="154"/>
        <v>1194196736</v>
      </c>
      <c r="J3318" s="26"/>
      <c r="K3318" s="35">
        <f>MAX(G3318-MAX(G$5:G3317),0)</f>
        <v>4276</v>
      </c>
      <c r="L3318" s="35">
        <f>MAX(G$5:G3318)</f>
        <v>11351680</v>
      </c>
      <c r="M3318" s="3">
        <v>0.9</v>
      </c>
      <c r="N3318" s="38">
        <f>INT(B3318*0.2)</f>
        <v>44030759</v>
      </c>
      <c r="O3318" s="38">
        <f t="shared" si="155"/>
        <v>4729866</v>
      </c>
      <c r="P3318">
        <f>INT(L3318*2.5)</f>
        <v>28379200</v>
      </c>
      <c r="Q3318">
        <f>INT(L3318/4)</f>
        <v>2837920</v>
      </c>
      <c r="W3318" s="4" t="s">
        <v>8443</v>
      </c>
      <c r="X3318">
        <v>4</v>
      </c>
      <c r="Y3318" t="b">
        <f>IF(MOD(X3318,9)=0,N3318,IF(MOD(X3318,6)=0,N3318,IF(MOD(X3318,3)=0,N3318)))</f>
        <v>0</v>
      </c>
      <c r="Z3318" t="b">
        <f>IF(MOD(X3318,9)=0,O3318,IF(MOD(X3318,6)=0,O3318,IF(MOD(X3318,3)=0,O3318)))</f>
        <v>0</v>
      </c>
    </row>
    <row r="3319" spans="1:26">
      <c r="A3319" s="4" t="s">
        <v>3350</v>
      </c>
      <c r="B3319" s="3">
        <f>主线辅助!B3315</f>
        <v>220236723</v>
      </c>
      <c r="C3319" s="3">
        <v>8</v>
      </c>
      <c r="D3319" s="3">
        <v>128</v>
      </c>
      <c r="E3319" s="3">
        <v>3</v>
      </c>
      <c r="F3319" s="25">
        <f t="shared" si="153"/>
        <v>12488221</v>
      </c>
      <c r="G3319" s="25">
        <v>11355955</v>
      </c>
      <c r="H3319" s="26">
        <f>ROUND((F3319/4*5.5+F3319*2.7+F3319/4*10*1)*2,0)*C3319</f>
        <v>1313760848</v>
      </c>
      <c r="I3319" s="26">
        <f t="shared" si="154"/>
        <v>1194646464</v>
      </c>
      <c r="J3319" s="26"/>
      <c r="K3319" s="35">
        <f>MAX(G3319-MAX(G$5:G3318),0)</f>
        <v>4275</v>
      </c>
      <c r="L3319" s="35">
        <f>MAX(G$5:G3319)</f>
        <v>11355955</v>
      </c>
      <c r="M3319" s="3">
        <v>0.9</v>
      </c>
      <c r="N3319" s="38">
        <f>INT(B3319*0.2)</f>
        <v>44047344</v>
      </c>
      <c r="O3319" s="38">
        <f t="shared" si="155"/>
        <v>4731647</v>
      </c>
      <c r="P3319">
        <f>INT(L3319*2.5)</f>
        <v>28389887</v>
      </c>
      <c r="Q3319">
        <f>INT(L3319/4)</f>
        <v>2838988</v>
      </c>
      <c r="W3319" s="4" t="s">
        <v>8443</v>
      </c>
      <c r="X3319">
        <v>5</v>
      </c>
      <c r="Y3319" t="b">
        <f>IF(MOD(X3319,9)=0,N3319,IF(MOD(X3319,6)=0,N3319,IF(MOD(X3319,3)=0,N3319)))</f>
        <v>0</v>
      </c>
      <c r="Z3319" t="b">
        <f>IF(MOD(X3319,9)=0,O3319,IF(MOD(X3319,6)=0,O3319,IF(MOD(X3319,3)=0,O3319)))</f>
        <v>0</v>
      </c>
    </row>
    <row r="3320" spans="1:26">
      <c r="A3320" s="4" t="s">
        <v>3351</v>
      </c>
      <c r="B3320" s="3">
        <f>主线辅助!B3316</f>
        <v>220426971</v>
      </c>
      <c r="C3320" s="3">
        <v>8</v>
      </c>
      <c r="D3320" s="3">
        <v>128</v>
      </c>
      <c r="E3320" s="3">
        <v>3</v>
      </c>
      <c r="F3320" s="25">
        <f t="shared" si="153"/>
        <v>12499009</v>
      </c>
      <c r="G3320" s="25">
        <v>11365765</v>
      </c>
      <c r="H3320" s="26">
        <f>ROUND((F3320/4*5.5+F3320*2.7+F3320/4*10*1)*2,0)*C3320</f>
        <v>1314895744</v>
      </c>
      <c r="I3320" s="26">
        <f t="shared" si="154"/>
        <v>1195678480</v>
      </c>
      <c r="J3320" s="26"/>
      <c r="K3320" s="35">
        <f>MAX(G3320-MAX(G$5:G3319),0)</f>
        <v>9810</v>
      </c>
      <c r="L3320" s="35">
        <f>MAX(G$5:G3320)</f>
        <v>11365765</v>
      </c>
      <c r="M3320" s="3">
        <v>0.9</v>
      </c>
      <c r="N3320" s="38">
        <f>INT(B3320*0.2)</f>
        <v>44085394</v>
      </c>
      <c r="O3320" s="38">
        <f t="shared" si="155"/>
        <v>4735735</v>
      </c>
      <c r="P3320">
        <f>INT(L3320*2.5)</f>
        <v>28414412</v>
      </c>
      <c r="Q3320">
        <f>INT(L3320/4)</f>
        <v>2841441</v>
      </c>
      <c r="W3320" s="4" t="s">
        <v>8443</v>
      </c>
      <c r="X3320">
        <v>6</v>
      </c>
      <c r="Y3320">
        <f>IF(MOD(X3320,9)=0,N3320,IF(MOD(X3320,6)=0,N3320,IF(MOD(X3320,3)=0,N3320)))</f>
        <v>44085394</v>
      </c>
      <c r="Z3320">
        <f>IF(MOD(X3320,9)=0,O3320,IF(MOD(X3320,6)=0,O3320,IF(MOD(X3320,3)=0,O3320)))</f>
        <v>4735735</v>
      </c>
    </row>
    <row r="3321" spans="1:26">
      <c r="A3321" s="4" t="s">
        <v>3352</v>
      </c>
      <c r="B3321" s="3">
        <f>主线辅助!B3317</f>
        <v>220509966</v>
      </c>
      <c r="C3321" s="3">
        <v>8</v>
      </c>
      <c r="D3321" s="3">
        <v>128</v>
      </c>
      <c r="E3321" s="3">
        <v>3</v>
      </c>
      <c r="F3321" s="25">
        <f t="shared" si="153"/>
        <v>12503715</v>
      </c>
      <c r="G3321" s="25">
        <v>11370045</v>
      </c>
      <c r="H3321" s="26">
        <f>ROUND((F3321/4*5.5+F3321*2.7+F3321/4*10*1)*2,0)*C3321</f>
        <v>1315390816</v>
      </c>
      <c r="I3321" s="26">
        <f t="shared" si="154"/>
        <v>1196128736</v>
      </c>
      <c r="J3321" s="26"/>
      <c r="K3321" s="35">
        <f>MAX(G3321-MAX(G$5:G3320),0)</f>
        <v>4280</v>
      </c>
      <c r="L3321" s="35">
        <f>MAX(G$5:G3321)</f>
        <v>11370045</v>
      </c>
      <c r="M3321" s="3">
        <v>0.9</v>
      </c>
      <c r="N3321" s="38">
        <f>INT(B3321*0.2)</f>
        <v>44101993</v>
      </c>
      <c r="O3321" s="38">
        <f t="shared" si="155"/>
        <v>4737518</v>
      </c>
      <c r="P3321">
        <f>INT(L3321*2.5)</f>
        <v>28425112</v>
      </c>
      <c r="Q3321">
        <f>INT(L3321/4)</f>
        <v>2842511</v>
      </c>
      <c r="W3321" s="4" t="s">
        <v>8443</v>
      </c>
      <c r="X3321">
        <v>7</v>
      </c>
      <c r="Y3321" t="b">
        <f>IF(MOD(X3321,9)=0,N3321,IF(MOD(X3321,6)=0,N3321,IF(MOD(X3321,3)=0,N3321)))</f>
        <v>0</v>
      </c>
      <c r="Z3321" t="b">
        <f>IF(MOD(X3321,9)=0,O3321,IF(MOD(X3321,6)=0,O3321,IF(MOD(X3321,3)=0,O3321)))</f>
        <v>0</v>
      </c>
    </row>
    <row r="3322" spans="1:26">
      <c r="A3322" s="4" t="s">
        <v>3353</v>
      </c>
      <c r="B3322" s="3">
        <f>主线辅助!B3318</f>
        <v>220592973</v>
      </c>
      <c r="C3322" s="3">
        <v>8</v>
      </c>
      <c r="D3322" s="3">
        <v>128</v>
      </c>
      <c r="E3322" s="3">
        <v>3</v>
      </c>
      <c r="F3322" s="25">
        <f t="shared" si="153"/>
        <v>12508422</v>
      </c>
      <c r="G3322" s="25">
        <v>11374325</v>
      </c>
      <c r="H3322" s="26">
        <f>ROUND((F3322/4*5.5+F3322*2.7+F3322/4*10*1)*2,0)*C3322</f>
        <v>1315885992</v>
      </c>
      <c r="I3322" s="26">
        <f t="shared" si="154"/>
        <v>1196578992</v>
      </c>
      <c r="J3322" s="26"/>
      <c r="K3322" s="35">
        <f>MAX(G3322-MAX(G$5:G3321),0)</f>
        <v>4280</v>
      </c>
      <c r="L3322" s="35">
        <f>MAX(G$5:G3322)</f>
        <v>11374325</v>
      </c>
      <c r="M3322" s="3">
        <v>0.9</v>
      </c>
      <c r="N3322" s="38">
        <f>INT(B3322*0.2)</f>
        <v>44118594</v>
      </c>
      <c r="O3322" s="38">
        <f t="shared" si="155"/>
        <v>4739301</v>
      </c>
      <c r="P3322">
        <f>INT(L3322*2.5)</f>
        <v>28435812</v>
      </c>
      <c r="Q3322">
        <f>INT(L3322/4)</f>
        <v>2843581</v>
      </c>
      <c r="W3322" s="4" t="s">
        <v>8443</v>
      </c>
      <c r="X3322">
        <v>8</v>
      </c>
      <c r="Y3322" t="b">
        <f>IF(MOD(X3322,9)=0,N3322,IF(MOD(X3322,6)=0,N3322,IF(MOD(X3322,3)=0,N3322)))</f>
        <v>0</v>
      </c>
      <c r="Z3322" t="b">
        <f>IF(MOD(X3322,9)=0,O3322,IF(MOD(X3322,6)=0,O3322,IF(MOD(X3322,3)=0,O3322)))</f>
        <v>0</v>
      </c>
    </row>
    <row r="3323" spans="1:26">
      <c r="A3323" s="4" t="s">
        <v>3354</v>
      </c>
      <c r="B3323" s="3">
        <f>主线辅助!B3319</f>
        <v>220783462</v>
      </c>
      <c r="C3323" s="3">
        <v>8</v>
      </c>
      <c r="D3323" s="3">
        <v>128</v>
      </c>
      <c r="E3323" s="3">
        <v>3</v>
      </c>
      <c r="F3323" s="25">
        <f t="shared" si="153"/>
        <v>12519223</v>
      </c>
      <c r="G3323" s="25">
        <v>11384147</v>
      </c>
      <c r="H3323" s="26">
        <f>ROUND((F3323/4*5.5+F3323*2.7+F3323/4*10*1)*2,0)*C3323</f>
        <v>1317022256</v>
      </c>
      <c r="I3323" s="26">
        <f t="shared" si="154"/>
        <v>1197612264</v>
      </c>
      <c r="J3323" s="26"/>
      <c r="K3323" s="35">
        <f>MAX(G3323-MAX(G$5:G3322),0)</f>
        <v>9822</v>
      </c>
      <c r="L3323" s="35">
        <f>MAX(G$5:G3323)</f>
        <v>11384147</v>
      </c>
      <c r="M3323" s="3">
        <v>0.9</v>
      </c>
      <c r="N3323" s="38">
        <f>INT(B3323*0.2)</f>
        <v>44156692</v>
      </c>
      <c r="O3323" s="38">
        <f t="shared" si="155"/>
        <v>4743393</v>
      </c>
      <c r="P3323">
        <f>INT(L3323*2.5)</f>
        <v>28460367</v>
      </c>
      <c r="Q3323">
        <f>INT(L3323/4)</f>
        <v>2846036</v>
      </c>
      <c r="W3323" s="4" t="s">
        <v>8443</v>
      </c>
      <c r="X3323">
        <v>9</v>
      </c>
      <c r="Y3323">
        <f>IF(MOD(X3323,9)=0,N3323,IF(MOD(X3323,6)=0,N3323,IF(MOD(X3323,3)=0,N3323)))</f>
        <v>44156692</v>
      </c>
      <c r="Z3323">
        <f>IF(MOD(X3323,9)=0,O3323,IF(MOD(X3323,6)=0,O3323,IF(MOD(X3323,3)=0,O3323)))</f>
        <v>4743393</v>
      </c>
    </row>
    <row r="3324" spans="1:26">
      <c r="A3324" s="4" t="s">
        <v>663</v>
      </c>
      <c r="B3324" s="3">
        <f>主线辅助!B3320</f>
        <v>220866530</v>
      </c>
      <c r="C3324" s="3">
        <v>8</v>
      </c>
      <c r="D3324" s="3">
        <v>128</v>
      </c>
      <c r="E3324" s="3">
        <v>3</v>
      </c>
      <c r="F3324" s="25">
        <f t="shared" si="153"/>
        <v>12523933</v>
      </c>
      <c r="G3324" s="25">
        <v>11388430</v>
      </c>
      <c r="H3324" s="26">
        <f>ROUND((F3324/4*5.5+F3324*2.7+F3324/4*10*1)*2,0)*C3324</f>
        <v>1317517752</v>
      </c>
      <c r="I3324" s="26">
        <f t="shared" si="154"/>
        <v>1198062840</v>
      </c>
      <c r="J3324" s="26"/>
      <c r="K3324" s="35">
        <f>MAX(G3324-MAX(G$5:G3323),0)</f>
        <v>4283</v>
      </c>
      <c r="L3324" s="35">
        <f>MAX(G$5:G3324)</f>
        <v>11388430</v>
      </c>
      <c r="M3324" s="3">
        <v>0.9</v>
      </c>
      <c r="N3324" s="38">
        <f>INT(B3324*0.2)</f>
        <v>44173306</v>
      </c>
      <c r="O3324" s="38">
        <f t="shared" si="155"/>
        <v>4745178</v>
      </c>
      <c r="P3324">
        <f>INT(L3324*2.5)</f>
        <v>28471075</v>
      </c>
      <c r="Q3324">
        <f>INT(L3324/4)</f>
        <v>2847107</v>
      </c>
      <c r="W3324" s="4" t="s">
        <v>8443</v>
      </c>
      <c r="X3324">
        <v>10</v>
      </c>
      <c r="Y3324" t="b">
        <f>IF(MOD(X3324,9)=0,N3324,IF(MOD(X3324,6)=0,N3324,IF(MOD(X3324,3)=0,N3324)))</f>
        <v>0</v>
      </c>
      <c r="Z3324" t="b">
        <f>IF(MOD(X3324,9)=0,O3324,IF(MOD(X3324,6)=0,O3324,IF(MOD(X3324,3)=0,O3324)))</f>
        <v>0</v>
      </c>
    </row>
    <row r="3325" spans="1:26">
      <c r="A3325" s="4" t="s">
        <v>3355</v>
      </c>
      <c r="B3325" s="3">
        <f>主线辅助!B3321</f>
        <v>221434698</v>
      </c>
      <c r="C3325" s="3">
        <v>8</v>
      </c>
      <c r="D3325" s="3">
        <v>128</v>
      </c>
      <c r="E3325" s="3">
        <v>3</v>
      </c>
      <c r="F3325" s="25">
        <f t="shared" si="153"/>
        <v>12556150</v>
      </c>
      <c r="G3325" s="25">
        <v>11417726</v>
      </c>
      <c r="H3325" s="26">
        <f>ROUND((F3325/4*5.5+F3325*2.7+F3325/4*10*1)*2,0)*C3325</f>
        <v>1320906984</v>
      </c>
      <c r="I3325" s="26">
        <f t="shared" si="154"/>
        <v>1201144776</v>
      </c>
      <c r="J3325" s="26"/>
      <c r="K3325" s="35">
        <f>MAX(G3325-MAX(G$5:G3324),0)</f>
        <v>29296</v>
      </c>
      <c r="L3325" s="35">
        <f>MAX(G$5:G3325)</f>
        <v>11417726</v>
      </c>
      <c r="M3325" s="3">
        <v>0.9</v>
      </c>
      <c r="N3325" s="38">
        <f>INT(B3325*0.2)</f>
        <v>44286939</v>
      </c>
      <c r="O3325" s="38">
        <f t="shared" si="155"/>
        <v>4757385</v>
      </c>
      <c r="P3325">
        <f>INT(L3325*2.5)</f>
        <v>28544315</v>
      </c>
      <c r="Q3325">
        <f>INT(L3325/4)</f>
        <v>2854431</v>
      </c>
      <c r="W3325" s="4" t="s">
        <v>8444</v>
      </c>
      <c r="X3325">
        <v>1</v>
      </c>
      <c r="Y3325" t="b">
        <f>IF(MOD(X3325,9)=0,N3325,IF(MOD(X3325,6)=0,N3325,IF(MOD(X3325,3)=0,N3325)))</f>
        <v>0</v>
      </c>
      <c r="Z3325" t="b">
        <f>IF(MOD(X3325,9)=0,O3325,IF(MOD(X3325,6)=0,O3325,IF(MOD(X3325,3)=0,O3325)))</f>
        <v>0</v>
      </c>
    </row>
    <row r="3326" spans="1:26">
      <c r="A3326" s="4" t="s">
        <v>3356</v>
      </c>
      <c r="B3326" s="3">
        <f>主线辅助!B3322</f>
        <v>221517835</v>
      </c>
      <c r="C3326" s="3">
        <v>8</v>
      </c>
      <c r="D3326" s="3">
        <v>128</v>
      </c>
      <c r="E3326" s="3">
        <v>3</v>
      </c>
      <c r="F3326" s="25">
        <f t="shared" si="153"/>
        <v>12560865</v>
      </c>
      <c r="G3326" s="25">
        <v>11422013</v>
      </c>
      <c r="H3326" s="26">
        <f>ROUND((F3326/4*5.5+F3326*2.7+F3326/4*10*1)*2,0)*C3326</f>
        <v>1321403000</v>
      </c>
      <c r="I3326" s="26">
        <f t="shared" si="154"/>
        <v>1201595768</v>
      </c>
      <c r="J3326" s="26"/>
      <c r="K3326" s="35">
        <f>MAX(G3326-MAX(G$5:G3325),0)</f>
        <v>4287</v>
      </c>
      <c r="L3326" s="35">
        <f>MAX(G$5:G3326)</f>
        <v>11422013</v>
      </c>
      <c r="M3326" s="3">
        <v>0.9</v>
      </c>
      <c r="N3326" s="38">
        <f>INT(B3326*0.2)</f>
        <v>44303567</v>
      </c>
      <c r="O3326" s="38">
        <f t="shared" si="155"/>
        <v>4759171</v>
      </c>
      <c r="P3326">
        <f>INT(L3326*2.5)</f>
        <v>28555032</v>
      </c>
      <c r="Q3326">
        <f>INT(L3326/4)</f>
        <v>2855503</v>
      </c>
      <c r="W3326" s="4" t="s">
        <v>8444</v>
      </c>
      <c r="X3326">
        <v>2</v>
      </c>
      <c r="Y3326" t="b">
        <f>IF(MOD(X3326,9)=0,N3326,IF(MOD(X3326,6)=0,N3326,IF(MOD(X3326,3)=0,N3326)))</f>
        <v>0</v>
      </c>
      <c r="Z3326" t="b">
        <f>IF(MOD(X3326,9)=0,O3326,IF(MOD(X3326,6)=0,O3326,IF(MOD(X3326,3)=0,O3326)))</f>
        <v>0</v>
      </c>
    </row>
    <row r="3327" spans="1:26">
      <c r="A3327" s="4" t="s">
        <v>3357</v>
      </c>
      <c r="B3327" s="3">
        <f>主线辅助!B3323</f>
        <v>221708671</v>
      </c>
      <c r="C3327" s="3">
        <v>8</v>
      </c>
      <c r="D3327" s="3">
        <v>128</v>
      </c>
      <c r="E3327" s="3">
        <v>3</v>
      </c>
      <c r="F3327" s="25">
        <f t="shared" si="153"/>
        <v>12571686</v>
      </c>
      <c r="G3327" s="25">
        <v>11431853</v>
      </c>
      <c r="H3327" s="26">
        <f>ROUND((F3327/4*5.5+F3327*2.7+F3327/4*10*1)*2,0)*C3327</f>
        <v>1322541368</v>
      </c>
      <c r="I3327" s="26">
        <f t="shared" si="154"/>
        <v>1202630936</v>
      </c>
      <c r="J3327" s="26"/>
      <c r="K3327" s="35">
        <f>MAX(G3327-MAX(G$5:G3326),0)</f>
        <v>9840</v>
      </c>
      <c r="L3327" s="35">
        <f>MAX(G$5:G3327)</f>
        <v>11431853</v>
      </c>
      <c r="M3327" s="3">
        <v>0.9</v>
      </c>
      <c r="N3327" s="38">
        <f>INT(B3327*0.2)</f>
        <v>44341734</v>
      </c>
      <c r="O3327" s="38">
        <f t="shared" si="155"/>
        <v>4763271</v>
      </c>
      <c r="P3327">
        <f>INT(L3327*2.5)</f>
        <v>28579632</v>
      </c>
      <c r="Q3327">
        <f>INT(L3327/4)</f>
        <v>2857963</v>
      </c>
      <c r="W3327" s="4" t="s">
        <v>8444</v>
      </c>
      <c r="X3327">
        <v>3</v>
      </c>
      <c r="Y3327">
        <f>IF(MOD(X3327,9)=0,N3327,IF(MOD(X3327,6)=0,N3327,IF(MOD(X3327,3)=0,N3327)))</f>
        <v>44341734</v>
      </c>
      <c r="Z3327">
        <f>IF(MOD(X3327,9)=0,O3327,IF(MOD(X3327,6)=0,O3327,IF(MOD(X3327,3)=0,O3327)))</f>
        <v>4763271</v>
      </c>
    </row>
    <row r="3328" spans="1:26">
      <c r="A3328" s="4" t="s">
        <v>3358</v>
      </c>
      <c r="B3328" s="3">
        <f>主线辅助!B3324</f>
        <v>221791878</v>
      </c>
      <c r="C3328" s="3">
        <v>8</v>
      </c>
      <c r="D3328" s="3">
        <v>128</v>
      </c>
      <c r="E3328" s="3">
        <v>3</v>
      </c>
      <c r="F3328" s="25">
        <f t="shared" si="153"/>
        <v>12576404</v>
      </c>
      <c r="G3328" s="25">
        <v>11436143</v>
      </c>
      <c r="H3328" s="26">
        <f>ROUND((F3328/4*5.5+F3328*2.7+F3328/4*10*1)*2,0)*C3328</f>
        <v>1323037704</v>
      </c>
      <c r="I3328" s="26">
        <f t="shared" si="154"/>
        <v>1203082240</v>
      </c>
      <c r="J3328" s="26"/>
      <c r="K3328" s="35">
        <f>MAX(G3328-MAX(G$5:G3327),0)</f>
        <v>4290</v>
      </c>
      <c r="L3328" s="35">
        <f>MAX(G$5:G3328)</f>
        <v>11436143</v>
      </c>
      <c r="M3328" s="3">
        <v>0.9</v>
      </c>
      <c r="N3328" s="38">
        <f>INT(B3328*0.2)</f>
        <v>44358375</v>
      </c>
      <c r="O3328" s="38">
        <f t="shared" si="155"/>
        <v>4765058</v>
      </c>
      <c r="P3328">
        <f>INT(L3328*2.5)</f>
        <v>28590357</v>
      </c>
      <c r="Q3328">
        <f>INT(L3328/4)</f>
        <v>2859035</v>
      </c>
      <c r="W3328" s="4" t="s">
        <v>8444</v>
      </c>
      <c r="X3328">
        <v>4</v>
      </c>
      <c r="Y3328" t="b">
        <f>IF(MOD(X3328,9)=0,N3328,IF(MOD(X3328,6)=0,N3328,IF(MOD(X3328,3)=0,N3328)))</f>
        <v>0</v>
      </c>
      <c r="Z3328" t="b">
        <f>IF(MOD(X3328,9)=0,O3328,IF(MOD(X3328,6)=0,O3328,IF(MOD(X3328,3)=0,O3328)))</f>
        <v>0</v>
      </c>
    </row>
    <row r="3329" spans="1:26">
      <c r="A3329" s="4" t="s">
        <v>3359</v>
      </c>
      <c r="B3329" s="3">
        <f>主线辅助!B3325</f>
        <v>221875088</v>
      </c>
      <c r="C3329" s="3">
        <v>8</v>
      </c>
      <c r="D3329" s="3">
        <v>128</v>
      </c>
      <c r="E3329" s="3">
        <v>3</v>
      </c>
      <c r="F3329" s="25">
        <f t="shared" si="153"/>
        <v>12581122</v>
      </c>
      <c r="G3329" s="25">
        <v>11440434</v>
      </c>
      <c r="H3329" s="26">
        <f>ROUND((F3329/4*5.5+F3329*2.7+F3329/4*10*1)*2,0)*C3329</f>
        <v>1323534032</v>
      </c>
      <c r="I3329" s="26">
        <f t="shared" si="154"/>
        <v>1203533656</v>
      </c>
      <c r="J3329" s="26"/>
      <c r="K3329" s="35">
        <f>MAX(G3329-MAX(G$5:G3328),0)</f>
        <v>4291</v>
      </c>
      <c r="L3329" s="35">
        <f>MAX(G$5:G3329)</f>
        <v>11440434</v>
      </c>
      <c r="M3329" s="3">
        <v>0.9</v>
      </c>
      <c r="N3329" s="38">
        <f>INT(B3329*0.2)</f>
        <v>44375017</v>
      </c>
      <c r="O3329" s="38">
        <f t="shared" si="155"/>
        <v>4766847</v>
      </c>
      <c r="P3329">
        <f>INT(L3329*2.5)</f>
        <v>28601085</v>
      </c>
      <c r="Q3329">
        <f>INT(L3329/4)</f>
        <v>2860108</v>
      </c>
      <c r="W3329" s="4" t="s">
        <v>8444</v>
      </c>
      <c r="X3329">
        <v>5</v>
      </c>
      <c r="Y3329" t="b">
        <f>IF(MOD(X3329,9)=0,N3329,IF(MOD(X3329,6)=0,N3329,IF(MOD(X3329,3)=0,N3329)))</f>
        <v>0</v>
      </c>
      <c r="Z3329" t="b">
        <f>IF(MOD(X3329,9)=0,O3329,IF(MOD(X3329,6)=0,O3329,IF(MOD(X3329,3)=0,O3329)))</f>
        <v>0</v>
      </c>
    </row>
    <row r="3330" spans="1:26">
      <c r="A3330" s="4" t="s">
        <v>3360</v>
      </c>
      <c r="B3330" s="3">
        <f>主线辅助!B3326</f>
        <v>222066153</v>
      </c>
      <c r="C3330" s="3">
        <v>8</v>
      </c>
      <c r="D3330" s="3">
        <v>128</v>
      </c>
      <c r="E3330" s="3">
        <v>3</v>
      </c>
      <c r="F3330" s="25">
        <f t="shared" si="153"/>
        <v>12591956</v>
      </c>
      <c r="G3330" s="25">
        <v>11450285</v>
      </c>
      <c r="H3330" s="26">
        <f>ROUND((F3330/4*5.5+F3330*2.7+F3330/4*10*1)*2,0)*C3330</f>
        <v>1324673768</v>
      </c>
      <c r="I3330" s="26">
        <f t="shared" si="154"/>
        <v>1204569984</v>
      </c>
      <c r="J3330" s="26"/>
      <c r="K3330" s="35">
        <f>MAX(G3330-MAX(G$5:G3329),0)</f>
        <v>9851</v>
      </c>
      <c r="L3330" s="35">
        <f>MAX(G$5:G3330)</f>
        <v>11450285</v>
      </c>
      <c r="M3330" s="3">
        <v>0.9</v>
      </c>
      <c r="N3330" s="38">
        <f>INT(B3330*0.2)</f>
        <v>44413230</v>
      </c>
      <c r="O3330" s="38">
        <f t="shared" si="155"/>
        <v>4770951</v>
      </c>
      <c r="P3330">
        <f>INT(L3330*2.5)</f>
        <v>28625712</v>
      </c>
      <c r="Q3330">
        <f>INT(L3330/4)</f>
        <v>2862571</v>
      </c>
      <c r="W3330" s="4" t="s">
        <v>8444</v>
      </c>
      <c r="X3330">
        <v>6</v>
      </c>
      <c r="Y3330">
        <f>IF(MOD(X3330,9)=0,N3330,IF(MOD(X3330,6)=0,N3330,IF(MOD(X3330,3)=0,N3330)))</f>
        <v>44413230</v>
      </c>
      <c r="Z3330">
        <f>IF(MOD(X3330,9)=0,O3330,IF(MOD(X3330,6)=0,O3330,IF(MOD(X3330,3)=0,O3330)))</f>
        <v>4770951</v>
      </c>
    </row>
    <row r="3331" spans="1:26">
      <c r="A3331" s="4" t="s">
        <v>3361</v>
      </c>
      <c r="B3331" s="3">
        <f>主线辅助!B3327</f>
        <v>222149424</v>
      </c>
      <c r="C3331" s="3">
        <v>8</v>
      </c>
      <c r="D3331" s="3">
        <v>128</v>
      </c>
      <c r="E3331" s="3">
        <v>3</v>
      </c>
      <c r="F3331" s="25">
        <f t="shared" si="153"/>
        <v>12596678</v>
      </c>
      <c r="G3331" s="25">
        <v>11454579</v>
      </c>
      <c r="H3331" s="26">
        <f>ROUND((F3331/4*5.5+F3331*2.7+F3331/4*10*1)*2,0)*C3331</f>
        <v>1325170528</v>
      </c>
      <c r="I3331" s="26">
        <f t="shared" si="154"/>
        <v>1205021712</v>
      </c>
      <c r="J3331" s="26"/>
      <c r="K3331" s="35">
        <f>MAX(G3331-MAX(G$5:G3330),0)</f>
        <v>4294</v>
      </c>
      <c r="L3331" s="35">
        <f>MAX(G$5:G3331)</f>
        <v>11454579</v>
      </c>
      <c r="M3331" s="3">
        <v>0.9</v>
      </c>
      <c r="N3331" s="38">
        <f>INT(B3331*0.2)</f>
        <v>44429884</v>
      </c>
      <c r="O3331" s="38">
        <f t="shared" si="155"/>
        <v>4772740</v>
      </c>
      <c r="P3331">
        <f>INT(L3331*2.5)</f>
        <v>28636447</v>
      </c>
      <c r="Q3331">
        <f>INT(L3331/4)</f>
        <v>2863644</v>
      </c>
      <c r="W3331" s="4" t="s">
        <v>8444</v>
      </c>
      <c r="X3331">
        <v>7</v>
      </c>
      <c r="Y3331" t="b">
        <f>IF(MOD(X3331,9)=0,N3331,IF(MOD(X3331,6)=0,N3331,IF(MOD(X3331,3)=0,N3331)))</f>
        <v>0</v>
      </c>
      <c r="Z3331" t="b">
        <f>IF(MOD(X3331,9)=0,O3331,IF(MOD(X3331,6)=0,O3331,IF(MOD(X3331,3)=0,O3331)))</f>
        <v>0</v>
      </c>
    </row>
    <row r="3332" spans="1:26">
      <c r="A3332" s="4" t="s">
        <v>3362</v>
      </c>
      <c r="B3332" s="3">
        <f>主线辅助!B3328</f>
        <v>222232703</v>
      </c>
      <c r="C3332" s="3">
        <v>8</v>
      </c>
      <c r="D3332" s="3">
        <v>128</v>
      </c>
      <c r="E3332" s="3">
        <v>3</v>
      </c>
      <c r="F3332" s="25">
        <f t="shared" si="153"/>
        <v>12601400</v>
      </c>
      <c r="G3332" s="25">
        <v>11458873</v>
      </c>
      <c r="H3332" s="26">
        <f>ROUND((F3332/4*5.5+F3332*2.7+F3332/4*10*1)*2,0)*C3332</f>
        <v>1325667280</v>
      </c>
      <c r="I3332" s="26">
        <f t="shared" si="154"/>
        <v>1205473440</v>
      </c>
      <c r="J3332" s="26"/>
      <c r="K3332" s="35">
        <f>MAX(G3332-MAX(G$5:G3331),0)</f>
        <v>4294</v>
      </c>
      <c r="L3332" s="35">
        <f>MAX(G$5:G3332)</f>
        <v>11458873</v>
      </c>
      <c r="M3332" s="3">
        <v>0.9</v>
      </c>
      <c r="N3332" s="38">
        <f>INT(B3332*0.2)</f>
        <v>44446540</v>
      </c>
      <c r="O3332" s="38">
        <f t="shared" si="155"/>
        <v>4774530</v>
      </c>
      <c r="P3332">
        <f>INT(L3332*2.5)</f>
        <v>28647182</v>
      </c>
      <c r="Q3332">
        <f>INT(L3332/4)</f>
        <v>2864718</v>
      </c>
      <c r="W3332" s="4" t="s">
        <v>8444</v>
      </c>
      <c r="X3332">
        <v>8</v>
      </c>
      <c r="Y3332" t="b">
        <f>IF(MOD(X3332,9)=0,N3332,IF(MOD(X3332,6)=0,N3332,IF(MOD(X3332,3)=0,N3332)))</f>
        <v>0</v>
      </c>
      <c r="Z3332" t="b">
        <f>IF(MOD(X3332,9)=0,O3332,IF(MOD(X3332,6)=0,O3332,IF(MOD(X3332,3)=0,O3332)))</f>
        <v>0</v>
      </c>
    </row>
    <row r="3333" spans="1:26">
      <c r="A3333" s="4" t="s">
        <v>3363</v>
      </c>
      <c r="B3333" s="3">
        <f>主线辅助!B3329</f>
        <v>222424006</v>
      </c>
      <c r="C3333" s="3">
        <v>8</v>
      </c>
      <c r="D3333" s="3">
        <v>128</v>
      </c>
      <c r="E3333" s="3">
        <v>3</v>
      </c>
      <c r="F3333" s="25">
        <f t="shared" si="153"/>
        <v>12612248</v>
      </c>
      <c r="G3333" s="25">
        <v>11468737</v>
      </c>
      <c r="H3333" s="26">
        <f>ROUND((F3333/4*5.5+F3333*2.7+F3333/4*10*1)*2,0)*C3333</f>
        <v>1326808488</v>
      </c>
      <c r="I3333" s="26">
        <f t="shared" si="154"/>
        <v>1206511136</v>
      </c>
      <c r="J3333" s="26"/>
      <c r="K3333" s="35">
        <f>MAX(G3333-MAX(G$5:G3332),0)</f>
        <v>9864</v>
      </c>
      <c r="L3333" s="35">
        <f>MAX(G$5:G3333)</f>
        <v>11468737</v>
      </c>
      <c r="M3333" s="3">
        <v>0.9</v>
      </c>
      <c r="N3333" s="38">
        <f>INT(B3333*0.2)</f>
        <v>44484801</v>
      </c>
      <c r="O3333" s="38">
        <f t="shared" si="155"/>
        <v>4778640</v>
      </c>
      <c r="P3333">
        <f>INT(L3333*2.5)</f>
        <v>28671842</v>
      </c>
      <c r="Q3333">
        <f>INT(L3333/4)</f>
        <v>2867184</v>
      </c>
      <c r="W3333" s="4" t="s">
        <v>8444</v>
      </c>
      <c r="X3333">
        <v>9</v>
      </c>
      <c r="Y3333">
        <f>IF(MOD(X3333,9)=0,N3333,IF(MOD(X3333,6)=0,N3333,IF(MOD(X3333,3)=0,N3333)))</f>
        <v>44484801</v>
      </c>
      <c r="Z3333">
        <f>IF(MOD(X3333,9)=0,O3333,IF(MOD(X3333,6)=0,O3333,IF(MOD(X3333,3)=0,O3333)))</f>
        <v>4778640</v>
      </c>
    </row>
    <row r="3334" spans="1:26">
      <c r="A3334" s="4" t="s">
        <v>3364</v>
      </c>
      <c r="B3334" s="3">
        <f>主线辅助!B3330</f>
        <v>222507358</v>
      </c>
      <c r="C3334" s="3">
        <v>8</v>
      </c>
      <c r="D3334" s="3">
        <v>128</v>
      </c>
      <c r="E3334" s="3">
        <v>3</v>
      </c>
      <c r="F3334" s="25">
        <f t="shared" ref="F3334" si="156">INT(B3334/(5-1.9)/C3334/(D3334/2.7)*100/1.5)</f>
        <v>12616974</v>
      </c>
      <c r="G3334" s="25">
        <v>11473035</v>
      </c>
      <c r="H3334" s="26">
        <f>ROUND((F3334/4*5.5+F3334*2.7+F3334/4*10*1)*2,0)*C3334</f>
        <v>1327305664</v>
      </c>
      <c r="I3334" s="26">
        <f t="shared" ref="I3334" si="157">ROUND((G3334/4*5.5+G3334*2.7+G3334/4*10*1)*2,0)*C3334</f>
        <v>1206963280</v>
      </c>
      <c r="J3334" s="26"/>
      <c r="K3334" s="35">
        <f>MAX(G3334-MAX(G$5:G3333),0)</f>
        <v>4298</v>
      </c>
      <c r="L3334" s="35">
        <f>MAX(G$5:G3334)</f>
        <v>11473035</v>
      </c>
      <c r="M3334" s="3">
        <v>0.9</v>
      </c>
      <c r="N3334" s="38">
        <f>INT(B3334*0.2)</f>
        <v>44501471</v>
      </c>
      <c r="O3334" s="38">
        <f t="shared" ref="O3334" si="158">INT((P3334/15)+Q3334)</f>
        <v>4780430</v>
      </c>
      <c r="P3334">
        <f t="shared" ref="P3334" si="159">INT(L3334*2.5)</f>
        <v>28682587</v>
      </c>
      <c r="Q3334">
        <f t="shared" ref="Q3334" si="160">INT(L3334/4)</f>
        <v>2868258</v>
      </c>
      <c r="W3334" s="4" t="s">
        <v>8444</v>
      </c>
      <c r="X3334">
        <v>10</v>
      </c>
      <c r="Y3334" t="b">
        <f>IF(MOD(X3334,9)=0,N3334,IF(MOD(X3334,6)=0,N3334,IF(MOD(X3334,3)=0,N3334)))</f>
        <v>0</v>
      </c>
      <c r="Z3334" t="b">
        <f>IF(MOD(X3334,9)=0,O3334,IF(MOD(X3334,6)=0,O3334,IF(MOD(X3334,3)=0,O3334)))</f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3330"/>
  <sheetViews>
    <sheetView workbookViewId="0">
      <selection sqref="A1:A1048576"/>
    </sheetView>
  </sheetViews>
  <sheetFormatPr defaultRowHeight="13.5"/>
  <cols>
    <col min="14" max="14" width="12.75" customWidth="1"/>
    <col min="15" max="15" width="12" style="22" customWidth="1"/>
  </cols>
  <sheetData>
    <row r="1" spans="1:15">
      <c r="A1" t="s">
        <v>0</v>
      </c>
      <c r="B1">
        <v>140</v>
      </c>
      <c r="C1" t="s">
        <v>19</v>
      </c>
      <c r="D1">
        <v>706</v>
      </c>
      <c r="E1" t="s">
        <v>20</v>
      </c>
      <c r="F1">
        <v>500000</v>
      </c>
      <c r="G1" t="s">
        <v>21</v>
      </c>
      <c r="H1">
        <v>-30050</v>
      </c>
      <c r="I1" t="s">
        <v>22</v>
      </c>
      <c r="J1">
        <v>0</v>
      </c>
      <c r="K1" t="s">
        <v>23</v>
      </c>
      <c r="L1">
        <v>-3500</v>
      </c>
      <c r="N1" t="s">
        <v>5089</v>
      </c>
      <c r="O1" s="22">
        <v>1</v>
      </c>
    </row>
    <row r="2" spans="1:15">
      <c r="A2" t="s">
        <v>0</v>
      </c>
      <c r="B2">
        <v>185</v>
      </c>
      <c r="C2" t="s">
        <v>19</v>
      </c>
      <c r="D2">
        <v>782</v>
      </c>
      <c r="E2" t="s">
        <v>20</v>
      </c>
      <c r="F2">
        <v>500000</v>
      </c>
      <c r="G2" t="s">
        <v>21</v>
      </c>
      <c r="H2">
        <v>-30050</v>
      </c>
      <c r="I2" t="s">
        <v>22</v>
      </c>
      <c r="J2">
        <v>0</v>
      </c>
      <c r="K2" t="s">
        <v>23</v>
      </c>
      <c r="L2">
        <v>-3500</v>
      </c>
      <c r="N2" t="s">
        <v>5090</v>
      </c>
      <c r="O2" s="22">
        <v>1</v>
      </c>
    </row>
    <row r="3" spans="1:15">
      <c r="A3" t="s">
        <v>0</v>
      </c>
      <c r="B3">
        <v>300</v>
      </c>
      <c r="C3" t="s">
        <v>19</v>
      </c>
      <c r="D3">
        <v>2117</v>
      </c>
      <c r="E3" t="s">
        <v>20</v>
      </c>
      <c r="F3">
        <v>500000</v>
      </c>
      <c r="G3" t="s">
        <v>21</v>
      </c>
      <c r="H3">
        <v>-30050</v>
      </c>
      <c r="I3" t="s">
        <v>22</v>
      </c>
      <c r="J3">
        <v>0</v>
      </c>
      <c r="K3" t="s">
        <v>23</v>
      </c>
      <c r="L3">
        <v>-3500</v>
      </c>
      <c r="N3" t="s">
        <v>5091</v>
      </c>
      <c r="O3" s="22">
        <v>1</v>
      </c>
    </row>
    <row r="4" spans="1:15">
      <c r="A4" t="s">
        <v>0</v>
      </c>
      <c r="B4">
        <v>1200</v>
      </c>
      <c r="C4" t="s">
        <v>19</v>
      </c>
      <c r="D4">
        <v>2084</v>
      </c>
      <c r="E4" t="s">
        <v>20</v>
      </c>
      <c r="F4">
        <v>500000</v>
      </c>
      <c r="G4" t="s">
        <v>21</v>
      </c>
      <c r="H4">
        <v>-30050</v>
      </c>
      <c r="I4" t="s">
        <v>22</v>
      </c>
      <c r="J4">
        <v>0</v>
      </c>
      <c r="K4" t="s">
        <v>23</v>
      </c>
      <c r="L4">
        <v>-3500</v>
      </c>
      <c r="N4" t="s">
        <v>5092</v>
      </c>
      <c r="O4" s="22">
        <v>1</v>
      </c>
    </row>
    <row r="5" spans="1:15">
      <c r="A5" t="s">
        <v>0</v>
      </c>
      <c r="B5">
        <v>1600</v>
      </c>
      <c r="C5" t="s">
        <v>19</v>
      </c>
      <c r="D5">
        <v>2094</v>
      </c>
      <c r="E5" t="s">
        <v>20</v>
      </c>
      <c r="F5">
        <v>500000</v>
      </c>
      <c r="G5" t="s">
        <v>21</v>
      </c>
      <c r="H5">
        <v>-30050</v>
      </c>
      <c r="I5" t="s">
        <v>22</v>
      </c>
      <c r="J5">
        <v>0</v>
      </c>
      <c r="K5" t="s">
        <v>23</v>
      </c>
      <c r="L5">
        <v>-3500</v>
      </c>
      <c r="N5" t="s">
        <v>5093</v>
      </c>
      <c r="O5" s="22">
        <v>1</v>
      </c>
    </row>
    <row r="6" spans="1:15">
      <c r="A6" t="s">
        <v>0</v>
      </c>
      <c r="B6">
        <v>1960</v>
      </c>
      <c r="C6" t="s">
        <v>19</v>
      </c>
      <c r="D6">
        <v>3628</v>
      </c>
      <c r="E6" t="s">
        <v>20</v>
      </c>
      <c r="F6">
        <v>500000</v>
      </c>
      <c r="G6" t="s">
        <v>21</v>
      </c>
      <c r="H6">
        <v>-30050</v>
      </c>
      <c r="I6" t="s">
        <v>22</v>
      </c>
      <c r="J6">
        <v>0</v>
      </c>
      <c r="K6" t="s">
        <v>23</v>
      </c>
      <c r="L6">
        <v>-3500</v>
      </c>
      <c r="N6" t="s">
        <v>5094</v>
      </c>
      <c r="O6" s="22">
        <v>1</v>
      </c>
    </row>
    <row r="7" spans="1:15">
      <c r="A7" t="s">
        <v>0</v>
      </c>
      <c r="B7">
        <v>2100</v>
      </c>
      <c r="C7" t="s">
        <v>19</v>
      </c>
      <c r="D7">
        <v>2319</v>
      </c>
      <c r="E7" t="s">
        <v>20</v>
      </c>
      <c r="F7">
        <v>500000</v>
      </c>
      <c r="G7" t="s">
        <v>21</v>
      </c>
      <c r="H7">
        <v>-30050</v>
      </c>
      <c r="I7" t="s">
        <v>22</v>
      </c>
      <c r="J7">
        <v>0</v>
      </c>
      <c r="K7" t="s">
        <v>23</v>
      </c>
      <c r="L7">
        <v>-3500</v>
      </c>
      <c r="N7" t="s">
        <v>5095</v>
      </c>
      <c r="O7" s="22">
        <v>1</v>
      </c>
    </row>
    <row r="8" spans="1:15">
      <c r="A8" t="s">
        <v>0</v>
      </c>
      <c r="B8">
        <v>2590</v>
      </c>
      <c r="C8" t="s">
        <v>19</v>
      </c>
      <c r="D8">
        <v>2450</v>
      </c>
      <c r="E8" t="s">
        <v>20</v>
      </c>
      <c r="F8">
        <v>500000</v>
      </c>
      <c r="G8" t="s">
        <v>21</v>
      </c>
      <c r="H8">
        <v>-30050</v>
      </c>
      <c r="I8" t="s">
        <v>22</v>
      </c>
      <c r="J8">
        <v>0</v>
      </c>
      <c r="K8" t="s">
        <v>23</v>
      </c>
      <c r="L8">
        <v>-3500</v>
      </c>
      <c r="N8" t="s">
        <v>5096</v>
      </c>
      <c r="O8" s="22">
        <v>1</v>
      </c>
    </row>
    <row r="9" spans="1:15">
      <c r="A9" t="s">
        <v>0</v>
      </c>
      <c r="B9">
        <v>3408</v>
      </c>
      <c r="C9" t="s">
        <v>19</v>
      </c>
      <c r="D9">
        <v>4463</v>
      </c>
      <c r="E9" t="s">
        <v>20</v>
      </c>
      <c r="F9">
        <v>500000</v>
      </c>
      <c r="G9" t="s">
        <v>21</v>
      </c>
      <c r="H9">
        <v>-30050</v>
      </c>
      <c r="I9" t="s">
        <v>22</v>
      </c>
      <c r="J9">
        <v>0</v>
      </c>
      <c r="K9" t="s">
        <v>23</v>
      </c>
      <c r="L9">
        <v>-3500</v>
      </c>
      <c r="N9" t="s">
        <v>5097</v>
      </c>
      <c r="O9" s="22">
        <v>1</v>
      </c>
    </row>
    <row r="10" spans="1:15">
      <c r="A10" t="s">
        <v>0</v>
      </c>
      <c r="B10">
        <v>3426</v>
      </c>
      <c r="C10" t="s">
        <v>19</v>
      </c>
      <c r="D10">
        <v>2855</v>
      </c>
      <c r="E10" t="s">
        <v>20</v>
      </c>
      <c r="F10">
        <v>500000</v>
      </c>
      <c r="G10" t="s">
        <v>21</v>
      </c>
      <c r="H10">
        <v>-1050</v>
      </c>
      <c r="I10" t="s">
        <v>22</v>
      </c>
      <c r="J10">
        <v>0</v>
      </c>
      <c r="K10" t="s">
        <v>23</v>
      </c>
      <c r="L10">
        <v>-3500</v>
      </c>
      <c r="N10" t="s">
        <v>4743</v>
      </c>
      <c r="O10" s="22">
        <v>1</v>
      </c>
    </row>
    <row r="11" spans="1:15">
      <c r="A11" t="s">
        <v>0</v>
      </c>
      <c r="B11">
        <v>3702</v>
      </c>
      <c r="C11" t="s">
        <v>19</v>
      </c>
      <c r="D11">
        <v>2860</v>
      </c>
      <c r="E11" t="s">
        <v>20</v>
      </c>
      <c r="F11">
        <v>500000</v>
      </c>
      <c r="G11" t="s">
        <v>21</v>
      </c>
      <c r="H11">
        <v>-1050</v>
      </c>
      <c r="I11" t="s">
        <v>22</v>
      </c>
      <c r="J11">
        <v>0</v>
      </c>
      <c r="K11" t="s">
        <v>23</v>
      </c>
      <c r="L11">
        <v>-3500</v>
      </c>
      <c r="N11" t="s">
        <v>5098</v>
      </c>
      <c r="O11" s="22">
        <v>1</v>
      </c>
    </row>
    <row r="12" spans="1:15">
      <c r="A12" t="s">
        <v>0</v>
      </c>
      <c r="B12">
        <v>3706</v>
      </c>
      <c r="C12" t="s">
        <v>19</v>
      </c>
      <c r="D12">
        <v>2865</v>
      </c>
      <c r="E12" t="s">
        <v>20</v>
      </c>
      <c r="F12">
        <v>500000</v>
      </c>
      <c r="G12" t="s">
        <v>21</v>
      </c>
      <c r="H12">
        <v>-1050</v>
      </c>
      <c r="I12" t="s">
        <v>22</v>
      </c>
      <c r="J12">
        <v>0</v>
      </c>
      <c r="K12" t="s">
        <v>23</v>
      </c>
      <c r="L12">
        <v>-3500</v>
      </c>
      <c r="N12" t="s">
        <v>5099</v>
      </c>
      <c r="O12" s="22">
        <v>1</v>
      </c>
    </row>
    <row r="13" spans="1:15">
      <c r="A13" t="s">
        <v>0</v>
      </c>
      <c r="B13">
        <v>3767</v>
      </c>
      <c r="C13" t="s">
        <v>19</v>
      </c>
      <c r="D13">
        <v>4614</v>
      </c>
      <c r="E13" t="s">
        <v>20</v>
      </c>
      <c r="F13">
        <v>500000</v>
      </c>
      <c r="G13" t="s">
        <v>21</v>
      </c>
      <c r="H13">
        <v>-1050</v>
      </c>
      <c r="I13" t="s">
        <v>22</v>
      </c>
      <c r="J13">
        <v>0</v>
      </c>
      <c r="K13" t="s">
        <v>23</v>
      </c>
      <c r="L13">
        <v>-3500</v>
      </c>
      <c r="N13" t="s">
        <v>5100</v>
      </c>
      <c r="O13" s="22">
        <v>1</v>
      </c>
    </row>
    <row r="14" spans="1:15">
      <c r="A14" t="s">
        <v>0</v>
      </c>
      <c r="B14">
        <v>4324</v>
      </c>
      <c r="C14" t="s">
        <v>19</v>
      </c>
      <c r="D14">
        <v>3587</v>
      </c>
      <c r="E14" t="s">
        <v>20</v>
      </c>
      <c r="F14">
        <v>500000</v>
      </c>
      <c r="G14" t="s">
        <v>21</v>
      </c>
      <c r="H14">
        <v>-1050</v>
      </c>
      <c r="I14" t="s">
        <v>22</v>
      </c>
      <c r="J14">
        <v>0</v>
      </c>
      <c r="K14" t="s">
        <v>23</v>
      </c>
      <c r="L14">
        <v>-3500</v>
      </c>
      <c r="N14" t="s">
        <v>5101</v>
      </c>
      <c r="O14" s="22">
        <v>1</v>
      </c>
    </row>
    <row r="15" spans="1:15">
      <c r="A15" t="s">
        <v>0</v>
      </c>
      <c r="B15">
        <v>4329</v>
      </c>
      <c r="C15" t="s">
        <v>19</v>
      </c>
      <c r="D15">
        <v>3592</v>
      </c>
      <c r="E15" t="s">
        <v>20</v>
      </c>
      <c r="F15">
        <v>500000</v>
      </c>
      <c r="G15" t="s">
        <v>21</v>
      </c>
      <c r="H15">
        <v>-1050</v>
      </c>
      <c r="I15" t="s">
        <v>22</v>
      </c>
      <c r="J15">
        <v>0</v>
      </c>
      <c r="K15" t="s">
        <v>23</v>
      </c>
      <c r="L15">
        <v>-3500</v>
      </c>
      <c r="N15" t="s">
        <v>5102</v>
      </c>
      <c r="O15" s="22">
        <v>1</v>
      </c>
    </row>
    <row r="16" spans="1:15">
      <c r="A16" t="s">
        <v>0</v>
      </c>
      <c r="B16">
        <v>4333</v>
      </c>
      <c r="C16" t="s">
        <v>19</v>
      </c>
      <c r="D16">
        <v>5652</v>
      </c>
      <c r="E16" t="s">
        <v>20</v>
      </c>
      <c r="F16">
        <v>500000</v>
      </c>
      <c r="G16" t="s">
        <v>21</v>
      </c>
      <c r="H16">
        <v>-1050</v>
      </c>
      <c r="I16" t="s">
        <v>22</v>
      </c>
      <c r="J16">
        <v>0</v>
      </c>
      <c r="K16" t="s">
        <v>23</v>
      </c>
      <c r="L16">
        <v>-3500</v>
      </c>
      <c r="N16" t="s">
        <v>5103</v>
      </c>
      <c r="O16" s="22">
        <v>1</v>
      </c>
    </row>
    <row r="17" spans="1:15">
      <c r="A17" t="s">
        <v>0</v>
      </c>
      <c r="B17">
        <v>4420</v>
      </c>
      <c r="C17" t="s">
        <v>19</v>
      </c>
      <c r="D17">
        <v>3602</v>
      </c>
      <c r="E17" t="s">
        <v>20</v>
      </c>
      <c r="F17">
        <v>500000</v>
      </c>
      <c r="G17" t="s">
        <v>21</v>
      </c>
      <c r="H17">
        <v>-1050</v>
      </c>
      <c r="I17" t="s">
        <v>22</v>
      </c>
      <c r="J17">
        <v>0</v>
      </c>
      <c r="K17" t="s">
        <v>23</v>
      </c>
      <c r="L17">
        <v>-3500</v>
      </c>
      <c r="N17" t="s">
        <v>5104</v>
      </c>
      <c r="O17" s="22">
        <v>1</v>
      </c>
    </row>
    <row r="18" spans="1:15">
      <c r="A18" t="s">
        <v>0</v>
      </c>
      <c r="B18">
        <v>4689</v>
      </c>
      <c r="C18" t="s">
        <v>19</v>
      </c>
      <c r="D18">
        <v>4318</v>
      </c>
      <c r="E18" t="s">
        <v>20</v>
      </c>
      <c r="F18">
        <v>500000</v>
      </c>
      <c r="G18" t="s">
        <v>21</v>
      </c>
      <c r="H18">
        <v>-1050</v>
      </c>
      <c r="I18" t="s">
        <v>22</v>
      </c>
      <c r="J18">
        <v>0</v>
      </c>
      <c r="K18" t="s">
        <v>23</v>
      </c>
      <c r="L18">
        <v>-3500</v>
      </c>
      <c r="N18" t="s">
        <v>5105</v>
      </c>
      <c r="O18" s="22">
        <v>1</v>
      </c>
    </row>
    <row r="19" spans="1:15">
      <c r="A19" t="s">
        <v>0</v>
      </c>
      <c r="B19">
        <v>4964</v>
      </c>
      <c r="C19" t="s">
        <v>19</v>
      </c>
      <c r="D19">
        <v>7548</v>
      </c>
      <c r="E19" t="s">
        <v>20</v>
      </c>
      <c r="F19">
        <v>500000</v>
      </c>
      <c r="G19" t="s">
        <v>21</v>
      </c>
      <c r="H19">
        <v>-1050</v>
      </c>
      <c r="I19" t="s">
        <v>22</v>
      </c>
      <c r="J19">
        <v>0</v>
      </c>
      <c r="K19" t="s">
        <v>23</v>
      </c>
      <c r="L19">
        <v>-3500</v>
      </c>
      <c r="N19" t="s">
        <v>5106</v>
      </c>
      <c r="O19" s="22">
        <v>1</v>
      </c>
    </row>
    <row r="20" spans="1:15">
      <c r="A20" t="s">
        <v>0</v>
      </c>
      <c r="B20">
        <v>6500</v>
      </c>
      <c r="C20" t="s">
        <v>19</v>
      </c>
      <c r="D20">
        <v>4920</v>
      </c>
      <c r="E20" t="s">
        <v>20</v>
      </c>
      <c r="F20">
        <v>500000</v>
      </c>
      <c r="G20" t="s">
        <v>21</v>
      </c>
      <c r="H20">
        <v>-1050</v>
      </c>
      <c r="I20" t="s">
        <v>22</v>
      </c>
      <c r="J20">
        <v>0</v>
      </c>
      <c r="K20" t="s">
        <v>23</v>
      </c>
      <c r="L20">
        <v>-3500</v>
      </c>
      <c r="N20" t="s">
        <v>5107</v>
      </c>
      <c r="O20" s="22">
        <v>1</v>
      </c>
    </row>
    <row r="21" spans="1:15">
      <c r="A21" t="s">
        <v>0</v>
      </c>
      <c r="B21">
        <v>8051</v>
      </c>
      <c r="C21" t="s">
        <v>19</v>
      </c>
      <c r="D21">
        <v>4980</v>
      </c>
      <c r="E21" t="s">
        <v>20</v>
      </c>
      <c r="F21">
        <v>500000</v>
      </c>
      <c r="G21" t="s">
        <v>21</v>
      </c>
      <c r="H21">
        <v>-1050</v>
      </c>
      <c r="I21" t="s">
        <v>22</v>
      </c>
      <c r="J21">
        <v>0</v>
      </c>
      <c r="K21" t="s">
        <v>23</v>
      </c>
      <c r="L21">
        <v>-3500</v>
      </c>
      <c r="N21" t="s">
        <v>5108</v>
      </c>
      <c r="O21" s="22">
        <v>1</v>
      </c>
    </row>
    <row r="22" spans="1:15">
      <c r="A22" t="s">
        <v>0</v>
      </c>
      <c r="B22">
        <v>8805</v>
      </c>
      <c r="C22" t="s">
        <v>19</v>
      </c>
      <c r="D22">
        <v>5002</v>
      </c>
      <c r="E22" t="s">
        <v>20</v>
      </c>
      <c r="F22">
        <v>500000</v>
      </c>
      <c r="G22" t="s">
        <v>21</v>
      </c>
      <c r="H22">
        <v>-1050</v>
      </c>
      <c r="I22" t="s">
        <v>22</v>
      </c>
      <c r="J22">
        <v>0</v>
      </c>
      <c r="K22" t="s">
        <v>23</v>
      </c>
      <c r="L22">
        <v>-3500</v>
      </c>
      <c r="N22" t="s">
        <v>5109</v>
      </c>
      <c r="O22" s="22">
        <v>1</v>
      </c>
    </row>
    <row r="23" spans="1:15">
      <c r="A23" t="s">
        <v>0</v>
      </c>
      <c r="B23">
        <v>9567</v>
      </c>
      <c r="C23" t="s">
        <v>19</v>
      </c>
      <c r="D23">
        <v>8109</v>
      </c>
      <c r="E23" t="s">
        <v>20</v>
      </c>
      <c r="F23">
        <v>500000</v>
      </c>
      <c r="G23" t="s">
        <v>21</v>
      </c>
      <c r="H23">
        <v>-1050</v>
      </c>
      <c r="I23" t="s">
        <v>22</v>
      </c>
      <c r="J23">
        <v>0</v>
      </c>
      <c r="K23" t="s">
        <v>23</v>
      </c>
      <c r="L23">
        <v>-3500</v>
      </c>
      <c r="N23" t="s">
        <v>5110</v>
      </c>
      <c r="O23" s="22">
        <v>1</v>
      </c>
    </row>
    <row r="24" spans="1:15">
      <c r="A24" t="s">
        <v>0</v>
      </c>
      <c r="B24">
        <v>10436</v>
      </c>
      <c r="C24" t="s">
        <v>19</v>
      </c>
      <c r="D24">
        <v>5181</v>
      </c>
      <c r="E24" t="s">
        <v>20</v>
      </c>
      <c r="F24">
        <v>500000</v>
      </c>
      <c r="G24" t="s">
        <v>21</v>
      </c>
      <c r="H24">
        <v>-1050</v>
      </c>
      <c r="I24" t="s">
        <v>22</v>
      </c>
      <c r="J24">
        <v>0</v>
      </c>
      <c r="K24" t="s">
        <v>23</v>
      </c>
      <c r="L24">
        <v>-3500</v>
      </c>
      <c r="N24" t="s">
        <v>5111</v>
      </c>
      <c r="O24" s="22">
        <v>1</v>
      </c>
    </row>
    <row r="25" spans="1:15">
      <c r="A25" t="s">
        <v>0</v>
      </c>
      <c r="B25">
        <v>11108</v>
      </c>
      <c r="C25" t="s">
        <v>19</v>
      </c>
      <c r="D25">
        <v>5280</v>
      </c>
      <c r="E25" t="s">
        <v>20</v>
      </c>
      <c r="F25">
        <v>500000</v>
      </c>
      <c r="G25" t="s">
        <v>21</v>
      </c>
      <c r="H25">
        <v>-1050</v>
      </c>
      <c r="I25" t="s">
        <v>22</v>
      </c>
      <c r="J25">
        <v>0</v>
      </c>
      <c r="K25" t="s">
        <v>23</v>
      </c>
      <c r="L25">
        <v>-3500</v>
      </c>
      <c r="N25" t="s">
        <v>5112</v>
      </c>
      <c r="O25" s="22">
        <v>1</v>
      </c>
    </row>
    <row r="26" spans="1:15">
      <c r="A26" t="s">
        <v>0</v>
      </c>
      <c r="B26">
        <v>11889</v>
      </c>
      <c r="C26" t="s">
        <v>19</v>
      </c>
      <c r="D26">
        <v>8588</v>
      </c>
      <c r="E26" t="s">
        <v>20</v>
      </c>
      <c r="F26">
        <v>500000</v>
      </c>
      <c r="G26" t="s">
        <v>21</v>
      </c>
      <c r="H26">
        <v>-1050</v>
      </c>
      <c r="I26" t="s">
        <v>22</v>
      </c>
      <c r="J26">
        <v>0</v>
      </c>
      <c r="K26" t="s">
        <v>23</v>
      </c>
      <c r="L26">
        <v>-3500</v>
      </c>
      <c r="N26" t="s">
        <v>5113</v>
      </c>
      <c r="O26" s="22">
        <v>1</v>
      </c>
    </row>
    <row r="27" spans="1:15">
      <c r="A27" t="s">
        <v>0</v>
      </c>
      <c r="B27">
        <v>12800</v>
      </c>
      <c r="C27" t="s">
        <v>19</v>
      </c>
      <c r="D27">
        <v>5519</v>
      </c>
      <c r="E27" t="s">
        <v>20</v>
      </c>
      <c r="F27">
        <v>500000</v>
      </c>
      <c r="G27" t="s">
        <v>21</v>
      </c>
      <c r="H27">
        <v>-1050</v>
      </c>
      <c r="I27" t="s">
        <v>22</v>
      </c>
      <c r="J27">
        <v>0</v>
      </c>
      <c r="K27" t="s">
        <v>23</v>
      </c>
      <c r="L27">
        <v>-3500</v>
      </c>
      <c r="N27" t="s">
        <v>5114</v>
      </c>
      <c r="O27" s="22">
        <v>1</v>
      </c>
    </row>
    <row r="28" spans="1:15">
      <c r="A28" t="s">
        <v>0</v>
      </c>
      <c r="B28">
        <v>13707</v>
      </c>
      <c r="C28" t="s">
        <v>19</v>
      </c>
      <c r="D28">
        <v>5541</v>
      </c>
      <c r="E28" t="s">
        <v>20</v>
      </c>
      <c r="F28">
        <v>500000</v>
      </c>
      <c r="G28" t="s">
        <v>21</v>
      </c>
      <c r="H28">
        <v>-1050</v>
      </c>
      <c r="I28" t="s">
        <v>22</v>
      </c>
      <c r="J28">
        <v>0</v>
      </c>
      <c r="K28" t="s">
        <v>23</v>
      </c>
      <c r="L28">
        <v>-3500</v>
      </c>
      <c r="N28" t="s">
        <v>5115</v>
      </c>
      <c r="O28" s="22">
        <v>1</v>
      </c>
    </row>
    <row r="29" spans="1:15">
      <c r="A29" t="s">
        <v>0</v>
      </c>
      <c r="B29">
        <v>14591</v>
      </c>
      <c r="C29" t="s">
        <v>19</v>
      </c>
      <c r="D29">
        <v>8896</v>
      </c>
      <c r="E29" t="s">
        <v>20</v>
      </c>
      <c r="F29">
        <v>500000</v>
      </c>
      <c r="G29" t="s">
        <v>21</v>
      </c>
      <c r="H29">
        <v>-1050</v>
      </c>
      <c r="I29" t="s">
        <v>22</v>
      </c>
      <c r="J29">
        <v>0</v>
      </c>
      <c r="K29" t="s">
        <v>23</v>
      </c>
      <c r="L29">
        <v>-3500</v>
      </c>
      <c r="N29" t="s">
        <v>5116</v>
      </c>
      <c r="O29" s="22">
        <v>1</v>
      </c>
    </row>
    <row r="30" spans="1:15">
      <c r="A30" t="s">
        <v>0</v>
      </c>
      <c r="B30">
        <v>15519</v>
      </c>
      <c r="C30" t="s">
        <v>19</v>
      </c>
      <c r="D30">
        <v>5683</v>
      </c>
      <c r="E30" t="s">
        <v>20</v>
      </c>
      <c r="F30">
        <v>500000</v>
      </c>
      <c r="G30" t="s">
        <v>21</v>
      </c>
      <c r="H30">
        <v>-1050</v>
      </c>
      <c r="I30" t="s">
        <v>22</v>
      </c>
      <c r="J30">
        <v>0</v>
      </c>
      <c r="K30" t="s">
        <v>23</v>
      </c>
      <c r="L30">
        <v>-3500</v>
      </c>
      <c r="N30" t="s">
        <v>4744</v>
      </c>
      <c r="O30" s="22">
        <v>1</v>
      </c>
    </row>
    <row r="31" spans="1:15">
      <c r="A31" t="s">
        <v>0</v>
      </c>
      <c r="B31">
        <v>15576</v>
      </c>
      <c r="C31" t="s">
        <v>19</v>
      </c>
      <c r="D31">
        <v>5761</v>
      </c>
      <c r="E31" t="s">
        <v>20</v>
      </c>
      <c r="F31">
        <v>500000</v>
      </c>
      <c r="G31" t="s">
        <v>21</v>
      </c>
      <c r="H31">
        <v>10</v>
      </c>
      <c r="I31" t="s">
        <v>22</v>
      </c>
      <c r="J31">
        <v>0</v>
      </c>
      <c r="K31" t="s">
        <v>23</v>
      </c>
      <c r="L31">
        <v>-3500</v>
      </c>
      <c r="N31" t="s">
        <v>5117</v>
      </c>
      <c r="O31" s="22">
        <v>1</v>
      </c>
    </row>
    <row r="32" spans="1:15">
      <c r="A32" t="s">
        <v>0</v>
      </c>
      <c r="B32">
        <v>16563</v>
      </c>
      <c r="C32" t="s">
        <v>19</v>
      </c>
      <c r="D32">
        <v>5816</v>
      </c>
      <c r="E32" t="s">
        <v>20</v>
      </c>
      <c r="F32">
        <v>500000</v>
      </c>
      <c r="G32" t="s">
        <v>21</v>
      </c>
      <c r="H32">
        <v>10</v>
      </c>
      <c r="I32" t="s">
        <v>22</v>
      </c>
      <c r="J32">
        <v>0</v>
      </c>
      <c r="K32" t="s">
        <v>23</v>
      </c>
      <c r="L32">
        <v>-3500</v>
      </c>
      <c r="N32" t="s">
        <v>5118</v>
      </c>
      <c r="O32" s="22">
        <v>1</v>
      </c>
    </row>
    <row r="33" spans="1:15">
      <c r="A33" t="s">
        <v>0</v>
      </c>
      <c r="B33">
        <v>17631</v>
      </c>
      <c r="C33" t="s">
        <v>19</v>
      </c>
      <c r="D33">
        <v>10716</v>
      </c>
      <c r="E33" t="s">
        <v>20</v>
      </c>
      <c r="F33">
        <v>500000</v>
      </c>
      <c r="G33" t="s">
        <v>21</v>
      </c>
      <c r="H33">
        <v>10</v>
      </c>
      <c r="I33" t="s">
        <v>22</v>
      </c>
      <c r="J33">
        <v>0</v>
      </c>
      <c r="K33" t="s">
        <v>23</v>
      </c>
      <c r="L33">
        <v>-3500</v>
      </c>
      <c r="N33" t="s">
        <v>5119</v>
      </c>
      <c r="O33" s="22">
        <v>1</v>
      </c>
    </row>
    <row r="34" spans="1:15">
      <c r="A34" t="s">
        <v>0</v>
      </c>
      <c r="B34">
        <v>18638</v>
      </c>
      <c r="C34" t="s">
        <v>19</v>
      </c>
      <c r="D34">
        <v>6844</v>
      </c>
      <c r="E34" t="s">
        <v>20</v>
      </c>
      <c r="F34">
        <v>500000</v>
      </c>
      <c r="G34" t="s">
        <v>21</v>
      </c>
      <c r="H34">
        <v>10</v>
      </c>
      <c r="I34" t="s">
        <v>22</v>
      </c>
      <c r="J34">
        <v>0</v>
      </c>
      <c r="K34" t="s">
        <v>23</v>
      </c>
      <c r="L34">
        <v>-3500</v>
      </c>
      <c r="N34" t="s">
        <v>5120</v>
      </c>
      <c r="O34" s="22">
        <v>1</v>
      </c>
    </row>
    <row r="35" spans="1:15">
      <c r="A35" t="s">
        <v>0</v>
      </c>
      <c r="B35">
        <v>19652</v>
      </c>
      <c r="C35" t="s">
        <v>19</v>
      </c>
      <c r="D35">
        <v>7066</v>
      </c>
      <c r="E35" t="s">
        <v>20</v>
      </c>
      <c r="F35">
        <v>500000</v>
      </c>
      <c r="G35" t="s">
        <v>21</v>
      </c>
      <c r="H35">
        <v>10</v>
      </c>
      <c r="I35" t="s">
        <v>22</v>
      </c>
      <c r="J35">
        <v>0</v>
      </c>
      <c r="K35" t="s">
        <v>23</v>
      </c>
      <c r="L35">
        <v>-3500</v>
      </c>
      <c r="N35" t="s">
        <v>5121</v>
      </c>
      <c r="O35" s="22">
        <v>1</v>
      </c>
    </row>
    <row r="36" spans="1:15">
      <c r="A36" t="s">
        <v>0</v>
      </c>
      <c r="B36">
        <v>20761</v>
      </c>
      <c r="C36" t="s">
        <v>19</v>
      </c>
      <c r="D36">
        <v>11647</v>
      </c>
      <c r="E36" t="s">
        <v>20</v>
      </c>
      <c r="F36">
        <v>500000</v>
      </c>
      <c r="G36" t="s">
        <v>21</v>
      </c>
      <c r="H36">
        <v>10</v>
      </c>
      <c r="I36" t="s">
        <v>22</v>
      </c>
      <c r="J36">
        <v>0</v>
      </c>
      <c r="K36" t="s">
        <v>23</v>
      </c>
      <c r="L36">
        <v>-3500</v>
      </c>
      <c r="N36" t="s">
        <v>5122</v>
      </c>
      <c r="O36" s="22">
        <v>1</v>
      </c>
    </row>
    <row r="37" spans="1:15">
      <c r="A37" t="s">
        <v>0</v>
      </c>
      <c r="B37">
        <v>21795</v>
      </c>
      <c r="C37" t="s">
        <v>19</v>
      </c>
      <c r="D37">
        <v>7490</v>
      </c>
      <c r="E37" t="s">
        <v>20</v>
      </c>
      <c r="F37">
        <v>500000</v>
      </c>
      <c r="G37" t="s">
        <v>21</v>
      </c>
      <c r="H37">
        <v>10</v>
      </c>
      <c r="I37" t="s">
        <v>22</v>
      </c>
      <c r="J37">
        <v>0</v>
      </c>
      <c r="K37" t="s">
        <v>23</v>
      </c>
      <c r="L37">
        <v>-3500</v>
      </c>
      <c r="N37" t="s">
        <v>5123</v>
      </c>
      <c r="O37" s="22">
        <v>1</v>
      </c>
    </row>
    <row r="38" spans="1:15">
      <c r="A38" t="s">
        <v>0</v>
      </c>
      <c r="B38">
        <v>22838</v>
      </c>
      <c r="C38" t="s">
        <v>19</v>
      </c>
      <c r="D38">
        <v>7626</v>
      </c>
      <c r="E38" t="s">
        <v>20</v>
      </c>
      <c r="F38">
        <v>500000</v>
      </c>
      <c r="G38" t="s">
        <v>21</v>
      </c>
      <c r="H38">
        <v>10</v>
      </c>
      <c r="I38" t="s">
        <v>22</v>
      </c>
      <c r="J38">
        <v>0</v>
      </c>
      <c r="K38" t="s">
        <v>23</v>
      </c>
      <c r="L38">
        <v>-3500</v>
      </c>
      <c r="N38" t="s">
        <v>5124</v>
      </c>
      <c r="O38" s="22">
        <v>1</v>
      </c>
    </row>
    <row r="39" spans="1:15">
      <c r="A39" t="s">
        <v>0</v>
      </c>
      <c r="B39">
        <v>23987</v>
      </c>
      <c r="C39" t="s">
        <v>19</v>
      </c>
      <c r="D39">
        <v>12217</v>
      </c>
      <c r="E39" t="s">
        <v>20</v>
      </c>
      <c r="F39">
        <v>500000</v>
      </c>
      <c r="G39" t="s">
        <v>21</v>
      </c>
      <c r="H39">
        <v>10</v>
      </c>
      <c r="I39" t="s">
        <v>22</v>
      </c>
      <c r="J39">
        <v>0</v>
      </c>
      <c r="K39" t="s">
        <v>23</v>
      </c>
      <c r="L39">
        <v>-3500</v>
      </c>
      <c r="N39" t="s">
        <v>5125</v>
      </c>
      <c r="O39" s="22">
        <v>1</v>
      </c>
    </row>
    <row r="40" spans="1:15">
      <c r="A40" t="s">
        <v>0</v>
      </c>
      <c r="B40">
        <v>25050</v>
      </c>
      <c r="C40" t="s">
        <v>19</v>
      </c>
      <c r="D40">
        <v>8067</v>
      </c>
      <c r="E40" t="s">
        <v>20</v>
      </c>
      <c r="F40">
        <v>500000</v>
      </c>
      <c r="G40" t="s">
        <v>21</v>
      </c>
      <c r="H40">
        <v>10</v>
      </c>
      <c r="I40" t="s">
        <v>22</v>
      </c>
      <c r="J40">
        <v>0</v>
      </c>
      <c r="K40" t="s">
        <v>23</v>
      </c>
      <c r="L40">
        <v>-3500</v>
      </c>
      <c r="N40" t="s">
        <v>4745</v>
      </c>
      <c r="O40" s="22">
        <v>1</v>
      </c>
    </row>
    <row r="41" spans="1:15">
      <c r="A41" t="s">
        <v>0</v>
      </c>
      <c r="B41">
        <v>33743</v>
      </c>
      <c r="C41" t="s">
        <v>19</v>
      </c>
      <c r="D41">
        <v>8094</v>
      </c>
      <c r="E41" t="s">
        <v>20</v>
      </c>
      <c r="F41">
        <v>500000</v>
      </c>
      <c r="G41" t="s">
        <v>21</v>
      </c>
      <c r="H41">
        <v>10</v>
      </c>
      <c r="I41" t="s">
        <v>22</v>
      </c>
      <c r="J41">
        <v>0</v>
      </c>
      <c r="K41" t="s">
        <v>23</v>
      </c>
      <c r="L41">
        <v>-3500</v>
      </c>
      <c r="N41" t="s">
        <v>5126</v>
      </c>
      <c r="O41" s="22">
        <v>1</v>
      </c>
    </row>
    <row r="42" spans="1:15">
      <c r="A42" t="s">
        <v>0</v>
      </c>
      <c r="B42">
        <v>35021</v>
      </c>
      <c r="C42" t="s">
        <v>19</v>
      </c>
      <c r="D42">
        <v>8173</v>
      </c>
      <c r="E42" t="s">
        <v>20</v>
      </c>
      <c r="F42">
        <v>500000</v>
      </c>
      <c r="G42" t="s">
        <v>21</v>
      </c>
      <c r="H42">
        <v>10</v>
      </c>
      <c r="I42" t="s">
        <v>22</v>
      </c>
      <c r="J42">
        <v>0</v>
      </c>
      <c r="K42" t="s">
        <v>23</v>
      </c>
      <c r="L42">
        <v>-3500</v>
      </c>
      <c r="N42" t="s">
        <v>5127</v>
      </c>
      <c r="O42" s="22">
        <v>1</v>
      </c>
    </row>
    <row r="43" spans="1:15">
      <c r="A43" t="s">
        <v>0</v>
      </c>
      <c r="B43">
        <v>36426</v>
      </c>
      <c r="C43" t="s">
        <v>19</v>
      </c>
      <c r="D43">
        <v>13189</v>
      </c>
      <c r="E43" t="s">
        <v>20</v>
      </c>
      <c r="F43">
        <v>500000</v>
      </c>
      <c r="G43" t="s">
        <v>21</v>
      </c>
      <c r="H43">
        <v>10</v>
      </c>
      <c r="I43" t="s">
        <v>22</v>
      </c>
      <c r="J43">
        <v>0</v>
      </c>
      <c r="K43" t="s">
        <v>23</v>
      </c>
      <c r="L43">
        <v>-3500</v>
      </c>
      <c r="N43" t="s">
        <v>5128</v>
      </c>
      <c r="O43" s="22">
        <v>1</v>
      </c>
    </row>
    <row r="44" spans="1:15">
      <c r="A44" t="s">
        <v>0</v>
      </c>
      <c r="B44">
        <v>37729</v>
      </c>
      <c r="C44" t="s">
        <v>19</v>
      </c>
      <c r="D44">
        <v>8418</v>
      </c>
      <c r="E44" t="s">
        <v>20</v>
      </c>
      <c r="F44">
        <v>500000</v>
      </c>
      <c r="G44" t="s">
        <v>21</v>
      </c>
      <c r="H44">
        <v>10</v>
      </c>
      <c r="I44" t="s">
        <v>22</v>
      </c>
      <c r="J44">
        <v>0</v>
      </c>
      <c r="K44" t="s">
        <v>23</v>
      </c>
      <c r="L44">
        <v>-3500</v>
      </c>
      <c r="N44" t="s">
        <v>5129</v>
      </c>
      <c r="O44" s="22">
        <v>1</v>
      </c>
    </row>
    <row r="45" spans="1:15">
      <c r="A45" t="s">
        <v>0</v>
      </c>
      <c r="B45">
        <v>39042</v>
      </c>
      <c r="C45" t="s">
        <v>19</v>
      </c>
      <c r="D45">
        <v>8443</v>
      </c>
      <c r="E45" t="s">
        <v>20</v>
      </c>
      <c r="F45">
        <v>500000</v>
      </c>
      <c r="G45" t="s">
        <v>21</v>
      </c>
      <c r="H45">
        <v>10</v>
      </c>
      <c r="I45" t="s">
        <v>22</v>
      </c>
      <c r="J45">
        <v>0</v>
      </c>
      <c r="K45" t="s">
        <v>23</v>
      </c>
      <c r="L45">
        <v>-3500</v>
      </c>
      <c r="N45" t="s">
        <v>5130</v>
      </c>
      <c r="O45" s="22">
        <v>1</v>
      </c>
    </row>
    <row r="46" spans="1:15">
      <c r="A46" t="s">
        <v>0</v>
      </c>
      <c r="B46">
        <v>40498</v>
      </c>
      <c r="C46" t="s">
        <v>19</v>
      </c>
      <c r="D46">
        <v>13307</v>
      </c>
      <c r="E46" t="s">
        <v>20</v>
      </c>
      <c r="F46">
        <v>500000</v>
      </c>
      <c r="G46" t="s">
        <v>21</v>
      </c>
      <c r="H46">
        <v>10</v>
      </c>
      <c r="I46" t="s">
        <v>22</v>
      </c>
      <c r="J46">
        <v>0</v>
      </c>
      <c r="K46" t="s">
        <v>23</v>
      </c>
      <c r="L46">
        <v>-3500</v>
      </c>
      <c r="N46" t="s">
        <v>5131</v>
      </c>
      <c r="O46" s="22">
        <v>1</v>
      </c>
    </row>
    <row r="47" spans="1:15">
      <c r="A47" t="s">
        <v>0</v>
      </c>
      <c r="B47">
        <v>41834</v>
      </c>
      <c r="C47" t="s">
        <v>19</v>
      </c>
      <c r="D47">
        <v>8493</v>
      </c>
      <c r="E47" t="s">
        <v>20</v>
      </c>
      <c r="F47">
        <v>500000</v>
      </c>
      <c r="G47" t="s">
        <v>21</v>
      </c>
      <c r="H47">
        <v>10</v>
      </c>
      <c r="I47" t="s">
        <v>22</v>
      </c>
      <c r="J47">
        <v>0</v>
      </c>
      <c r="K47" t="s">
        <v>23</v>
      </c>
      <c r="L47">
        <v>-3500</v>
      </c>
      <c r="N47" t="s">
        <v>5132</v>
      </c>
      <c r="O47" s="22">
        <v>1</v>
      </c>
    </row>
    <row r="48" spans="1:15">
      <c r="A48" t="s">
        <v>0</v>
      </c>
      <c r="B48">
        <v>43181</v>
      </c>
      <c r="C48" t="s">
        <v>19</v>
      </c>
      <c r="D48">
        <v>8519</v>
      </c>
      <c r="E48" t="s">
        <v>20</v>
      </c>
      <c r="F48">
        <v>500000</v>
      </c>
      <c r="G48" t="s">
        <v>21</v>
      </c>
      <c r="H48">
        <v>10</v>
      </c>
      <c r="I48" t="s">
        <v>22</v>
      </c>
      <c r="J48">
        <v>0</v>
      </c>
      <c r="K48" t="s">
        <v>23</v>
      </c>
      <c r="L48">
        <v>-3500</v>
      </c>
      <c r="N48" t="s">
        <v>5133</v>
      </c>
      <c r="O48" s="22">
        <v>1</v>
      </c>
    </row>
    <row r="49" spans="1:15">
      <c r="A49" t="s">
        <v>0</v>
      </c>
      <c r="B49">
        <v>44687</v>
      </c>
      <c r="C49" t="s">
        <v>19</v>
      </c>
      <c r="D49">
        <v>13427</v>
      </c>
      <c r="E49" t="s">
        <v>20</v>
      </c>
      <c r="F49">
        <v>500000</v>
      </c>
      <c r="G49" t="s">
        <v>21</v>
      </c>
      <c r="H49">
        <v>10</v>
      </c>
      <c r="I49" t="s">
        <v>22</v>
      </c>
      <c r="J49">
        <v>0</v>
      </c>
      <c r="K49" t="s">
        <v>23</v>
      </c>
      <c r="L49">
        <v>-3500</v>
      </c>
      <c r="N49" t="s">
        <v>5134</v>
      </c>
      <c r="O49" s="22">
        <v>1</v>
      </c>
    </row>
    <row r="50" spans="1:15">
      <c r="A50" t="s">
        <v>0</v>
      </c>
      <c r="B50">
        <v>46059</v>
      </c>
      <c r="C50" t="s">
        <v>19</v>
      </c>
      <c r="D50">
        <v>8570</v>
      </c>
      <c r="E50" t="s">
        <v>20</v>
      </c>
      <c r="F50">
        <v>500000</v>
      </c>
      <c r="G50" t="s">
        <v>21</v>
      </c>
      <c r="H50">
        <v>10</v>
      </c>
      <c r="I50" t="s">
        <v>22</v>
      </c>
      <c r="J50">
        <v>0</v>
      </c>
      <c r="K50" t="s">
        <v>23</v>
      </c>
      <c r="L50">
        <v>-3500</v>
      </c>
      <c r="N50" t="s">
        <v>4746</v>
      </c>
      <c r="O50" s="22">
        <v>1</v>
      </c>
    </row>
    <row r="51" spans="1:15">
      <c r="A51" t="s">
        <v>0</v>
      </c>
      <c r="B51">
        <v>51649</v>
      </c>
      <c r="C51" t="s">
        <v>19</v>
      </c>
      <c r="D51">
        <v>8595</v>
      </c>
      <c r="E51" t="s">
        <v>20</v>
      </c>
      <c r="F51">
        <v>500000</v>
      </c>
      <c r="G51" t="s">
        <v>21</v>
      </c>
      <c r="H51">
        <v>10</v>
      </c>
      <c r="I51" t="s">
        <v>22</v>
      </c>
      <c r="J51">
        <v>0</v>
      </c>
      <c r="K51" t="s">
        <v>23</v>
      </c>
      <c r="L51">
        <v>-3500</v>
      </c>
      <c r="N51" t="s">
        <v>5135</v>
      </c>
      <c r="O51" s="22">
        <v>1.05</v>
      </c>
    </row>
    <row r="52" spans="1:15">
      <c r="A52" t="s">
        <v>0</v>
      </c>
      <c r="B52">
        <v>53493</v>
      </c>
      <c r="C52" t="s">
        <v>19</v>
      </c>
      <c r="D52">
        <v>8621</v>
      </c>
      <c r="E52" t="s">
        <v>20</v>
      </c>
      <c r="F52">
        <v>500000</v>
      </c>
      <c r="G52" t="s">
        <v>21</v>
      </c>
      <c r="H52">
        <v>10</v>
      </c>
      <c r="I52" t="s">
        <v>22</v>
      </c>
      <c r="J52">
        <v>0</v>
      </c>
      <c r="K52" t="s">
        <v>23</v>
      </c>
      <c r="L52">
        <v>-3500</v>
      </c>
      <c r="N52" t="s">
        <v>5136</v>
      </c>
      <c r="O52" s="22">
        <v>1.05</v>
      </c>
    </row>
    <row r="53" spans="1:15">
      <c r="A53" t="s">
        <v>0</v>
      </c>
      <c r="B53">
        <v>55526</v>
      </c>
      <c r="C53" t="s">
        <v>19</v>
      </c>
      <c r="D53">
        <v>13587</v>
      </c>
      <c r="E53" t="s">
        <v>20</v>
      </c>
      <c r="F53">
        <v>500000</v>
      </c>
      <c r="G53" t="s">
        <v>21</v>
      </c>
      <c r="H53">
        <v>10</v>
      </c>
      <c r="I53" t="s">
        <v>22</v>
      </c>
      <c r="J53">
        <v>0</v>
      </c>
      <c r="K53" t="s">
        <v>23</v>
      </c>
      <c r="L53">
        <v>-3500</v>
      </c>
      <c r="N53" t="s">
        <v>5137</v>
      </c>
      <c r="O53" s="22">
        <v>1.05</v>
      </c>
    </row>
    <row r="54" spans="1:15">
      <c r="A54" t="s">
        <v>0</v>
      </c>
      <c r="B54">
        <v>57404</v>
      </c>
      <c r="C54" t="s">
        <v>19</v>
      </c>
      <c r="D54">
        <v>8672</v>
      </c>
      <c r="E54" t="s">
        <v>20</v>
      </c>
      <c r="F54">
        <v>500000</v>
      </c>
      <c r="G54" t="s">
        <v>21</v>
      </c>
      <c r="H54">
        <v>10</v>
      </c>
      <c r="I54" t="s">
        <v>22</v>
      </c>
      <c r="J54">
        <v>0</v>
      </c>
      <c r="K54" t="s">
        <v>23</v>
      </c>
      <c r="L54">
        <v>-3500</v>
      </c>
      <c r="N54" t="s">
        <v>5138</v>
      </c>
      <c r="O54" s="22">
        <v>1.05</v>
      </c>
    </row>
    <row r="55" spans="1:15">
      <c r="A55" t="s">
        <v>0</v>
      </c>
      <c r="B55">
        <v>59295</v>
      </c>
      <c r="C55" t="s">
        <v>19</v>
      </c>
      <c r="D55">
        <v>8698</v>
      </c>
      <c r="E55" t="s">
        <v>20</v>
      </c>
      <c r="F55">
        <v>500000</v>
      </c>
      <c r="G55" t="s">
        <v>21</v>
      </c>
      <c r="H55">
        <v>10</v>
      </c>
      <c r="I55" t="s">
        <v>22</v>
      </c>
      <c r="J55">
        <v>0</v>
      </c>
      <c r="K55" t="s">
        <v>23</v>
      </c>
      <c r="L55">
        <v>-3500</v>
      </c>
      <c r="N55" t="s">
        <v>5139</v>
      </c>
      <c r="O55" s="22">
        <v>1.05</v>
      </c>
    </row>
    <row r="56" spans="1:15">
      <c r="A56" t="s">
        <v>0</v>
      </c>
      <c r="B56">
        <v>61398</v>
      </c>
      <c r="C56" t="s">
        <v>19</v>
      </c>
      <c r="D56">
        <v>13709</v>
      </c>
      <c r="E56" t="s">
        <v>20</v>
      </c>
      <c r="F56">
        <v>500000</v>
      </c>
      <c r="G56" t="s">
        <v>21</v>
      </c>
      <c r="H56">
        <v>10</v>
      </c>
      <c r="I56" t="s">
        <v>22</v>
      </c>
      <c r="J56">
        <v>0</v>
      </c>
      <c r="K56" t="s">
        <v>23</v>
      </c>
      <c r="L56">
        <v>-3500</v>
      </c>
      <c r="N56" t="s">
        <v>5140</v>
      </c>
      <c r="O56" s="22">
        <v>1.05</v>
      </c>
    </row>
    <row r="57" spans="1:15">
      <c r="A57" t="s">
        <v>0</v>
      </c>
      <c r="B57">
        <v>63323</v>
      </c>
      <c r="C57" t="s">
        <v>19</v>
      </c>
      <c r="D57">
        <v>8750</v>
      </c>
      <c r="E57" t="s">
        <v>20</v>
      </c>
      <c r="F57">
        <v>500000</v>
      </c>
      <c r="G57" t="s">
        <v>21</v>
      </c>
      <c r="H57">
        <v>10</v>
      </c>
      <c r="I57" t="s">
        <v>22</v>
      </c>
      <c r="J57">
        <v>0</v>
      </c>
      <c r="K57" t="s">
        <v>23</v>
      </c>
      <c r="L57">
        <v>-3500</v>
      </c>
      <c r="N57" t="s">
        <v>5141</v>
      </c>
      <c r="O57" s="22">
        <v>1.05</v>
      </c>
    </row>
    <row r="58" spans="1:15">
      <c r="A58" t="s">
        <v>0</v>
      </c>
      <c r="B58">
        <v>65262</v>
      </c>
      <c r="C58" t="s">
        <v>19</v>
      </c>
      <c r="D58">
        <v>10591</v>
      </c>
      <c r="E58" t="s">
        <v>20</v>
      </c>
      <c r="F58">
        <v>500000</v>
      </c>
      <c r="G58" t="s">
        <v>21</v>
      </c>
      <c r="H58">
        <v>10</v>
      </c>
      <c r="I58" t="s">
        <v>22</v>
      </c>
      <c r="J58">
        <v>0</v>
      </c>
      <c r="K58" t="s">
        <v>23</v>
      </c>
      <c r="L58">
        <v>-3500</v>
      </c>
      <c r="N58" t="s">
        <v>5142</v>
      </c>
      <c r="O58" s="22">
        <v>1.05</v>
      </c>
    </row>
    <row r="59" spans="1:15">
      <c r="A59" t="s">
        <v>0</v>
      </c>
      <c r="B59">
        <v>67436</v>
      </c>
      <c r="C59" t="s">
        <v>19</v>
      </c>
      <c r="D59">
        <v>17182</v>
      </c>
      <c r="E59" t="s">
        <v>20</v>
      </c>
      <c r="F59">
        <v>500000</v>
      </c>
      <c r="G59" t="s">
        <v>21</v>
      </c>
      <c r="H59">
        <v>10</v>
      </c>
      <c r="I59" t="s">
        <v>22</v>
      </c>
      <c r="J59">
        <v>0</v>
      </c>
      <c r="K59" t="s">
        <v>23</v>
      </c>
      <c r="L59">
        <v>-3500</v>
      </c>
      <c r="N59" t="s">
        <v>5143</v>
      </c>
      <c r="O59" s="22">
        <v>1.05</v>
      </c>
    </row>
    <row r="60" spans="1:15">
      <c r="A60" t="s">
        <v>0</v>
      </c>
      <c r="B60">
        <v>69409</v>
      </c>
      <c r="C60" t="s">
        <v>19</v>
      </c>
      <c r="D60">
        <v>11277</v>
      </c>
      <c r="E60" t="s">
        <v>20</v>
      </c>
      <c r="F60">
        <v>500000</v>
      </c>
      <c r="G60" t="s">
        <v>21</v>
      </c>
      <c r="H60">
        <v>10</v>
      </c>
      <c r="I60" t="s">
        <v>22</v>
      </c>
      <c r="J60">
        <v>0</v>
      </c>
      <c r="K60" t="s">
        <v>23</v>
      </c>
      <c r="L60">
        <v>-3500</v>
      </c>
      <c r="N60" t="s">
        <v>4747</v>
      </c>
      <c r="O60" s="31">
        <v>1.05</v>
      </c>
    </row>
    <row r="61" spans="1:15">
      <c r="A61" t="s">
        <v>0</v>
      </c>
      <c r="B61">
        <v>77424</v>
      </c>
      <c r="C61" t="s">
        <v>19</v>
      </c>
      <c r="D61">
        <v>11620</v>
      </c>
      <c r="E61" t="s">
        <v>20</v>
      </c>
      <c r="F61">
        <v>500000</v>
      </c>
      <c r="G61" t="s">
        <v>21</v>
      </c>
      <c r="H61">
        <v>20</v>
      </c>
      <c r="I61" t="s">
        <v>22</v>
      </c>
      <c r="J61">
        <v>0</v>
      </c>
      <c r="K61" t="s">
        <v>23</v>
      </c>
      <c r="L61">
        <v>-3500</v>
      </c>
      <c r="N61" t="s">
        <v>5144</v>
      </c>
      <c r="O61" s="22">
        <v>1.06</v>
      </c>
    </row>
    <row r="62" spans="1:15">
      <c r="A62" t="s">
        <v>0</v>
      </c>
      <c r="B62">
        <v>79468</v>
      </c>
      <c r="C62" t="s">
        <v>19</v>
      </c>
      <c r="D62">
        <v>11970</v>
      </c>
      <c r="E62" t="s">
        <v>20</v>
      </c>
      <c r="F62">
        <v>500000</v>
      </c>
      <c r="G62" t="s">
        <v>21</v>
      </c>
      <c r="H62">
        <v>20</v>
      </c>
      <c r="I62" t="s">
        <v>22</v>
      </c>
      <c r="J62">
        <v>0</v>
      </c>
      <c r="K62" t="s">
        <v>23</v>
      </c>
      <c r="L62">
        <v>-3500</v>
      </c>
      <c r="N62" t="s">
        <v>5145</v>
      </c>
      <c r="O62" s="22">
        <v>1.07</v>
      </c>
    </row>
    <row r="63" spans="1:15">
      <c r="A63" t="s">
        <v>0</v>
      </c>
      <c r="B63">
        <v>81780</v>
      </c>
      <c r="C63" t="s">
        <v>19</v>
      </c>
      <c r="D63">
        <v>19360</v>
      </c>
      <c r="E63" t="s">
        <v>20</v>
      </c>
      <c r="F63">
        <v>500000</v>
      </c>
      <c r="G63" t="s">
        <v>21</v>
      </c>
      <c r="H63">
        <v>20</v>
      </c>
      <c r="I63" t="s">
        <v>22</v>
      </c>
      <c r="J63">
        <v>0</v>
      </c>
      <c r="K63" t="s">
        <v>23</v>
      </c>
      <c r="L63">
        <v>-3500</v>
      </c>
      <c r="N63" t="s">
        <v>5146</v>
      </c>
      <c r="O63" s="22">
        <v>1.08</v>
      </c>
    </row>
    <row r="64" spans="1:15">
      <c r="A64" t="s">
        <v>0</v>
      </c>
      <c r="B64">
        <v>83860</v>
      </c>
      <c r="C64" t="s">
        <v>19</v>
      </c>
      <c r="D64">
        <v>12670</v>
      </c>
      <c r="E64" t="s">
        <v>20</v>
      </c>
      <c r="F64">
        <v>500000</v>
      </c>
      <c r="G64" t="s">
        <v>21</v>
      </c>
      <c r="H64">
        <v>20</v>
      </c>
      <c r="I64" t="s">
        <v>22</v>
      </c>
      <c r="J64">
        <v>0</v>
      </c>
      <c r="K64" t="s">
        <v>23</v>
      </c>
      <c r="L64">
        <v>-3500</v>
      </c>
      <c r="N64" t="s">
        <v>5147</v>
      </c>
      <c r="O64" s="22">
        <v>1.0900000000000001</v>
      </c>
    </row>
    <row r="65" spans="1:15">
      <c r="A65" t="s">
        <v>0</v>
      </c>
      <c r="B65">
        <v>85953</v>
      </c>
      <c r="C65" t="s">
        <v>19</v>
      </c>
      <c r="D65">
        <v>13020</v>
      </c>
      <c r="E65" t="s">
        <v>20</v>
      </c>
      <c r="F65">
        <v>500000</v>
      </c>
      <c r="G65" t="s">
        <v>21</v>
      </c>
      <c r="H65">
        <v>20</v>
      </c>
      <c r="I65" t="s">
        <v>22</v>
      </c>
      <c r="J65">
        <v>0</v>
      </c>
      <c r="K65" t="s">
        <v>23</v>
      </c>
      <c r="L65">
        <v>-3500</v>
      </c>
      <c r="N65" t="s">
        <v>5148</v>
      </c>
      <c r="O65" s="22">
        <v>1.1000000000000001</v>
      </c>
    </row>
    <row r="66" spans="1:15">
      <c r="A66" t="s">
        <v>0</v>
      </c>
      <c r="B66">
        <v>88340</v>
      </c>
      <c r="C66" t="s">
        <v>19</v>
      </c>
      <c r="D66">
        <v>21010</v>
      </c>
      <c r="E66" t="s">
        <v>20</v>
      </c>
      <c r="F66">
        <v>500000</v>
      </c>
      <c r="G66" t="s">
        <v>21</v>
      </c>
      <c r="H66">
        <v>21</v>
      </c>
      <c r="I66" t="s">
        <v>22</v>
      </c>
      <c r="J66">
        <v>0</v>
      </c>
      <c r="K66" t="s">
        <v>23</v>
      </c>
      <c r="L66">
        <v>-3500</v>
      </c>
      <c r="N66" t="s">
        <v>5149</v>
      </c>
      <c r="O66" s="22">
        <v>1.1000000000000001</v>
      </c>
    </row>
    <row r="67" spans="1:15">
      <c r="A67" t="s">
        <v>0</v>
      </c>
      <c r="B67">
        <v>90470</v>
      </c>
      <c r="C67" t="s">
        <v>19</v>
      </c>
      <c r="D67">
        <v>13720</v>
      </c>
      <c r="E67" t="s">
        <v>20</v>
      </c>
      <c r="F67">
        <v>500000</v>
      </c>
      <c r="G67" t="s">
        <v>21</v>
      </c>
      <c r="H67">
        <v>20</v>
      </c>
      <c r="I67" t="s">
        <v>22</v>
      </c>
      <c r="J67">
        <v>0</v>
      </c>
      <c r="K67" t="s">
        <v>23</v>
      </c>
      <c r="L67">
        <v>-3500</v>
      </c>
      <c r="N67" t="s">
        <v>5150</v>
      </c>
      <c r="O67" s="22">
        <v>1.1000000000000001</v>
      </c>
    </row>
    <row r="68" spans="1:15">
      <c r="A68" t="s">
        <v>0</v>
      </c>
      <c r="B68">
        <v>92613</v>
      </c>
      <c r="C68" t="s">
        <v>19</v>
      </c>
      <c r="D68">
        <v>14070</v>
      </c>
      <c r="E68" t="s">
        <v>20</v>
      </c>
      <c r="F68">
        <v>500000</v>
      </c>
      <c r="G68" t="s">
        <v>21</v>
      </c>
      <c r="H68">
        <v>20</v>
      </c>
      <c r="I68" t="s">
        <v>22</v>
      </c>
      <c r="J68">
        <v>0</v>
      </c>
      <c r="K68" t="s">
        <v>23</v>
      </c>
      <c r="L68">
        <v>-3500</v>
      </c>
      <c r="N68" t="s">
        <v>5151</v>
      </c>
      <c r="O68" s="22">
        <v>1.1000000000000001</v>
      </c>
    </row>
    <row r="69" spans="1:15">
      <c r="A69" t="s">
        <v>0</v>
      </c>
      <c r="B69">
        <v>95075</v>
      </c>
      <c r="C69" t="s">
        <v>19</v>
      </c>
      <c r="D69">
        <v>22660</v>
      </c>
      <c r="E69" t="s">
        <v>20</v>
      </c>
      <c r="F69">
        <v>500000</v>
      </c>
      <c r="G69" t="s">
        <v>21</v>
      </c>
      <c r="H69">
        <v>20</v>
      </c>
      <c r="I69" t="s">
        <v>22</v>
      </c>
      <c r="J69">
        <v>0</v>
      </c>
      <c r="K69" t="s">
        <v>23</v>
      </c>
      <c r="L69">
        <v>-3500</v>
      </c>
      <c r="N69" t="s">
        <v>5152</v>
      </c>
      <c r="O69" s="22">
        <v>1.1000000000000001</v>
      </c>
    </row>
    <row r="70" spans="1:15">
      <c r="A70" t="s">
        <v>0</v>
      </c>
      <c r="B70">
        <v>97255</v>
      </c>
      <c r="C70" t="s">
        <v>19</v>
      </c>
      <c r="D70">
        <v>14770</v>
      </c>
      <c r="E70" t="s">
        <v>20</v>
      </c>
      <c r="F70">
        <v>500000</v>
      </c>
      <c r="G70" t="s">
        <v>21</v>
      </c>
      <c r="H70">
        <v>20</v>
      </c>
      <c r="I70" t="s">
        <v>22</v>
      </c>
      <c r="J70">
        <v>0</v>
      </c>
      <c r="K70" t="s">
        <v>23</v>
      </c>
      <c r="L70">
        <v>-3500</v>
      </c>
      <c r="N70" t="s">
        <v>4748</v>
      </c>
      <c r="O70" s="32">
        <v>1.1000000000000001</v>
      </c>
    </row>
    <row r="71" spans="1:15">
      <c r="A71" t="s">
        <v>0</v>
      </c>
      <c r="B71">
        <v>106387</v>
      </c>
      <c r="C71" t="s">
        <v>19</v>
      </c>
      <c r="D71">
        <v>15120</v>
      </c>
      <c r="E71" t="s">
        <v>20</v>
      </c>
      <c r="F71">
        <v>500000</v>
      </c>
      <c r="G71" t="s">
        <v>21</v>
      </c>
      <c r="H71">
        <v>20</v>
      </c>
      <c r="I71" t="s">
        <v>22</v>
      </c>
      <c r="J71">
        <v>0</v>
      </c>
      <c r="K71" t="s">
        <v>23</v>
      </c>
      <c r="L71">
        <v>-3500</v>
      </c>
      <c r="N71" t="s">
        <v>5153</v>
      </c>
      <c r="O71" s="22">
        <v>1.1099999999999999</v>
      </c>
    </row>
    <row r="72" spans="1:15">
      <c r="A72" t="s">
        <v>0</v>
      </c>
      <c r="B72">
        <v>108757</v>
      </c>
      <c r="C72" t="s">
        <v>19</v>
      </c>
      <c r="D72">
        <v>15498</v>
      </c>
      <c r="E72" t="s">
        <v>20</v>
      </c>
      <c r="F72">
        <v>500000</v>
      </c>
      <c r="G72" t="s">
        <v>21</v>
      </c>
      <c r="H72">
        <v>20</v>
      </c>
      <c r="I72" t="s">
        <v>22</v>
      </c>
      <c r="J72">
        <v>0</v>
      </c>
      <c r="K72" t="s">
        <v>23</v>
      </c>
      <c r="L72">
        <v>-3500</v>
      </c>
      <c r="N72" t="s">
        <v>5154</v>
      </c>
      <c r="O72" s="22">
        <v>1.1199999999999999</v>
      </c>
    </row>
    <row r="73" spans="1:15">
      <c r="A73" t="s">
        <v>0</v>
      </c>
      <c r="B73">
        <v>111481</v>
      </c>
      <c r="C73" t="s">
        <v>19</v>
      </c>
      <c r="D73">
        <v>24948</v>
      </c>
      <c r="E73" t="s">
        <v>20</v>
      </c>
      <c r="F73">
        <v>500000</v>
      </c>
      <c r="G73" t="s">
        <v>21</v>
      </c>
      <c r="H73">
        <v>20</v>
      </c>
      <c r="I73" t="s">
        <v>22</v>
      </c>
      <c r="J73">
        <v>0</v>
      </c>
      <c r="K73" t="s">
        <v>23</v>
      </c>
      <c r="L73">
        <v>-3500</v>
      </c>
      <c r="N73" t="s">
        <v>5155</v>
      </c>
      <c r="O73" s="22">
        <v>1.1299999999999999</v>
      </c>
    </row>
    <row r="74" spans="1:15">
      <c r="A74" t="s">
        <v>0</v>
      </c>
      <c r="B74">
        <v>113890</v>
      </c>
      <c r="C74" t="s">
        <v>19</v>
      </c>
      <c r="D74">
        <v>16254</v>
      </c>
      <c r="E74" t="s">
        <v>20</v>
      </c>
      <c r="F74">
        <v>500000</v>
      </c>
      <c r="G74" t="s">
        <v>21</v>
      </c>
      <c r="H74">
        <v>20</v>
      </c>
      <c r="I74" t="s">
        <v>22</v>
      </c>
      <c r="J74">
        <v>0</v>
      </c>
      <c r="K74" t="s">
        <v>23</v>
      </c>
      <c r="L74">
        <v>-3500</v>
      </c>
      <c r="N74" t="s">
        <v>5156</v>
      </c>
      <c r="O74" s="22">
        <v>1.1399999999999999</v>
      </c>
    </row>
    <row r="75" spans="1:15">
      <c r="A75" t="s">
        <v>0</v>
      </c>
      <c r="B75">
        <v>116313</v>
      </c>
      <c r="C75" t="s">
        <v>19</v>
      </c>
      <c r="D75">
        <v>16632</v>
      </c>
      <c r="E75" t="s">
        <v>20</v>
      </c>
      <c r="F75">
        <v>500000</v>
      </c>
      <c r="G75" t="s">
        <v>21</v>
      </c>
      <c r="H75">
        <v>20</v>
      </c>
      <c r="I75" t="s">
        <v>22</v>
      </c>
      <c r="J75">
        <v>0</v>
      </c>
      <c r="K75" t="s">
        <v>23</v>
      </c>
      <c r="L75">
        <v>-3500</v>
      </c>
      <c r="N75" t="s">
        <v>5157</v>
      </c>
      <c r="O75" s="22">
        <v>1.1499999999999999</v>
      </c>
    </row>
    <row r="76" spans="1:15">
      <c r="A76" t="s">
        <v>0</v>
      </c>
      <c r="B76">
        <v>119121</v>
      </c>
      <c r="C76" t="s">
        <v>19</v>
      </c>
      <c r="D76">
        <v>26730</v>
      </c>
      <c r="E76" t="s">
        <v>20</v>
      </c>
      <c r="F76">
        <v>500000</v>
      </c>
      <c r="G76" t="s">
        <v>21</v>
      </c>
      <c r="H76">
        <v>20</v>
      </c>
      <c r="I76" t="s">
        <v>22</v>
      </c>
      <c r="J76">
        <v>0</v>
      </c>
      <c r="K76" t="s">
        <v>23</v>
      </c>
      <c r="L76">
        <v>-3500</v>
      </c>
      <c r="N76" t="s">
        <v>5158</v>
      </c>
      <c r="O76" s="22">
        <v>1.1499999999999999</v>
      </c>
    </row>
    <row r="77" spans="1:15">
      <c r="A77" t="s">
        <v>0</v>
      </c>
      <c r="B77">
        <v>121585</v>
      </c>
      <c r="C77" t="s">
        <v>19</v>
      </c>
      <c r="D77">
        <v>17388</v>
      </c>
      <c r="E77" t="s">
        <v>20</v>
      </c>
      <c r="F77">
        <v>500000</v>
      </c>
      <c r="G77" t="s">
        <v>21</v>
      </c>
      <c r="H77">
        <v>20</v>
      </c>
      <c r="I77" t="s">
        <v>22</v>
      </c>
      <c r="J77">
        <v>0</v>
      </c>
      <c r="K77" t="s">
        <v>23</v>
      </c>
      <c r="L77">
        <v>-3500</v>
      </c>
      <c r="N77" t="s">
        <v>5159</v>
      </c>
      <c r="O77" s="22">
        <v>1.1499999999999999</v>
      </c>
    </row>
    <row r="78" spans="1:15">
      <c r="A78" t="s">
        <v>0</v>
      </c>
      <c r="B78">
        <v>124064</v>
      </c>
      <c r="C78" t="s">
        <v>19</v>
      </c>
      <c r="D78">
        <v>17766</v>
      </c>
      <c r="E78" t="s">
        <v>20</v>
      </c>
      <c r="F78">
        <v>500000</v>
      </c>
      <c r="G78" t="s">
        <v>21</v>
      </c>
      <c r="H78">
        <v>20</v>
      </c>
      <c r="I78" t="s">
        <v>22</v>
      </c>
      <c r="J78">
        <v>0</v>
      </c>
      <c r="K78" t="s">
        <v>23</v>
      </c>
      <c r="L78">
        <v>-3500</v>
      </c>
      <c r="N78" t="s">
        <v>5160</v>
      </c>
      <c r="O78" s="22">
        <v>1.1499999999999999</v>
      </c>
    </row>
    <row r="79" spans="1:15">
      <c r="A79" t="s">
        <v>0</v>
      </c>
      <c r="B79">
        <v>126955</v>
      </c>
      <c r="C79" t="s">
        <v>19</v>
      </c>
      <c r="D79">
        <v>28512</v>
      </c>
      <c r="E79" t="s">
        <v>20</v>
      </c>
      <c r="F79">
        <v>500000</v>
      </c>
      <c r="G79" t="s">
        <v>21</v>
      </c>
      <c r="H79">
        <v>20</v>
      </c>
      <c r="I79" t="s">
        <v>22</v>
      </c>
      <c r="J79">
        <v>0</v>
      </c>
      <c r="K79" t="s">
        <v>23</v>
      </c>
      <c r="L79">
        <v>-3500</v>
      </c>
      <c r="N79" t="s">
        <v>5161</v>
      </c>
      <c r="O79" s="22">
        <v>1.1499999999999999</v>
      </c>
    </row>
    <row r="80" spans="1:15">
      <c r="A80" t="s">
        <v>0</v>
      </c>
      <c r="B80">
        <v>129474</v>
      </c>
      <c r="C80" t="s">
        <v>19</v>
      </c>
      <c r="D80">
        <v>18522</v>
      </c>
      <c r="E80" t="s">
        <v>20</v>
      </c>
      <c r="F80">
        <v>500000</v>
      </c>
      <c r="G80" t="s">
        <v>21</v>
      </c>
      <c r="H80">
        <v>20</v>
      </c>
      <c r="I80" t="s">
        <v>22</v>
      </c>
      <c r="J80">
        <v>0</v>
      </c>
      <c r="K80" t="s">
        <v>23</v>
      </c>
      <c r="L80">
        <v>-3500</v>
      </c>
      <c r="N80" t="s">
        <v>4749</v>
      </c>
      <c r="O80" s="32">
        <v>1.1499999999999999</v>
      </c>
    </row>
    <row r="81" spans="1:15">
      <c r="A81" t="s">
        <v>0</v>
      </c>
      <c r="B81">
        <v>140106</v>
      </c>
      <c r="C81" t="s">
        <v>19</v>
      </c>
      <c r="D81">
        <v>18900</v>
      </c>
      <c r="E81" t="s">
        <v>20</v>
      </c>
      <c r="F81">
        <v>500000</v>
      </c>
      <c r="G81" t="s">
        <v>21</v>
      </c>
      <c r="H81">
        <v>20</v>
      </c>
      <c r="I81" t="s">
        <v>22</v>
      </c>
      <c r="J81">
        <v>0</v>
      </c>
      <c r="K81" t="s">
        <v>23</v>
      </c>
      <c r="L81">
        <v>-3500</v>
      </c>
      <c r="N81" t="s">
        <v>5162</v>
      </c>
      <c r="O81" s="22">
        <v>1.1599999999999999</v>
      </c>
    </row>
    <row r="82" spans="1:15">
      <c r="A82" t="s">
        <v>0</v>
      </c>
      <c r="B82">
        <v>142504</v>
      </c>
      <c r="C82" t="s">
        <v>19</v>
      </c>
      <c r="D82">
        <v>19250</v>
      </c>
      <c r="E82" t="s">
        <v>20</v>
      </c>
      <c r="F82">
        <v>500000</v>
      </c>
      <c r="G82" t="s">
        <v>21</v>
      </c>
      <c r="H82">
        <v>20</v>
      </c>
      <c r="I82" t="s">
        <v>22</v>
      </c>
      <c r="J82">
        <v>0</v>
      </c>
      <c r="K82" t="s">
        <v>23</v>
      </c>
      <c r="L82">
        <v>-3500</v>
      </c>
      <c r="N82" t="s">
        <v>5163</v>
      </c>
      <c r="O82" s="22">
        <v>1.17</v>
      </c>
    </row>
    <row r="83" spans="1:15">
      <c r="A83" t="s">
        <v>0</v>
      </c>
      <c r="B83">
        <v>145352</v>
      </c>
      <c r="C83" t="s">
        <v>19</v>
      </c>
      <c r="D83">
        <v>30800</v>
      </c>
      <c r="E83" t="s">
        <v>20</v>
      </c>
      <c r="F83">
        <v>500000</v>
      </c>
      <c r="G83" t="s">
        <v>21</v>
      </c>
      <c r="H83">
        <v>20</v>
      </c>
      <c r="I83" t="s">
        <v>22</v>
      </c>
      <c r="J83">
        <v>0</v>
      </c>
      <c r="K83" t="s">
        <v>23</v>
      </c>
      <c r="L83">
        <v>-3500</v>
      </c>
      <c r="N83" t="s">
        <v>5164</v>
      </c>
      <c r="O83" s="22">
        <v>1.18</v>
      </c>
    </row>
    <row r="84" spans="1:15">
      <c r="A84" t="s">
        <v>0</v>
      </c>
      <c r="B84">
        <v>147788</v>
      </c>
      <c r="C84" t="s">
        <v>19</v>
      </c>
      <c r="D84">
        <v>19950</v>
      </c>
      <c r="E84" t="s">
        <v>20</v>
      </c>
      <c r="F84">
        <v>500000</v>
      </c>
      <c r="G84" t="s">
        <v>21</v>
      </c>
      <c r="H84">
        <v>20</v>
      </c>
      <c r="I84" t="s">
        <v>22</v>
      </c>
      <c r="J84">
        <v>0</v>
      </c>
      <c r="K84" t="s">
        <v>23</v>
      </c>
      <c r="L84">
        <v>-3500</v>
      </c>
      <c r="N84" t="s">
        <v>5165</v>
      </c>
      <c r="O84" s="22">
        <v>1.19</v>
      </c>
    </row>
    <row r="85" spans="1:15">
      <c r="A85" t="s">
        <v>0</v>
      </c>
      <c r="B85">
        <v>150237</v>
      </c>
      <c r="C85" t="s">
        <v>19</v>
      </c>
      <c r="D85">
        <v>20300</v>
      </c>
      <c r="E85" t="s">
        <v>20</v>
      </c>
      <c r="F85">
        <v>500000</v>
      </c>
      <c r="G85" t="s">
        <v>21</v>
      </c>
      <c r="H85">
        <v>20</v>
      </c>
      <c r="I85" t="s">
        <v>22</v>
      </c>
      <c r="J85">
        <v>0</v>
      </c>
      <c r="K85" t="s">
        <v>23</v>
      </c>
      <c r="L85">
        <v>-3500</v>
      </c>
      <c r="N85" t="s">
        <v>5166</v>
      </c>
      <c r="O85" s="22">
        <v>1.2</v>
      </c>
    </row>
    <row r="86" spans="1:15">
      <c r="A86" t="s">
        <v>0</v>
      </c>
      <c r="B86">
        <v>153165</v>
      </c>
      <c r="C86" t="s">
        <v>19</v>
      </c>
      <c r="D86">
        <v>32450</v>
      </c>
      <c r="E86" t="s">
        <v>20</v>
      </c>
      <c r="F86">
        <v>500000</v>
      </c>
      <c r="G86" t="s">
        <v>21</v>
      </c>
      <c r="H86">
        <v>20</v>
      </c>
      <c r="I86" t="s">
        <v>22</v>
      </c>
      <c r="J86">
        <v>0</v>
      </c>
      <c r="K86" t="s">
        <v>23</v>
      </c>
      <c r="L86">
        <v>-3500</v>
      </c>
      <c r="N86" t="s">
        <v>5167</v>
      </c>
      <c r="O86" s="22">
        <v>1.2</v>
      </c>
    </row>
    <row r="87" spans="1:15">
      <c r="A87" t="s">
        <v>0</v>
      </c>
      <c r="B87">
        <v>155652</v>
      </c>
      <c r="C87" t="s">
        <v>19</v>
      </c>
      <c r="D87">
        <v>21000</v>
      </c>
      <c r="E87" t="s">
        <v>20</v>
      </c>
      <c r="F87">
        <v>500000</v>
      </c>
      <c r="G87" t="s">
        <v>21</v>
      </c>
      <c r="H87">
        <v>20</v>
      </c>
      <c r="I87" t="s">
        <v>22</v>
      </c>
      <c r="J87">
        <v>0</v>
      </c>
      <c r="K87" t="s">
        <v>23</v>
      </c>
      <c r="L87">
        <v>-3500</v>
      </c>
      <c r="N87" t="s">
        <v>5168</v>
      </c>
      <c r="O87" s="22">
        <v>1.2</v>
      </c>
    </row>
    <row r="88" spans="1:15">
      <c r="A88" t="s">
        <v>0</v>
      </c>
      <c r="B88">
        <v>158155</v>
      </c>
      <c r="C88" t="s">
        <v>19</v>
      </c>
      <c r="D88">
        <v>21350</v>
      </c>
      <c r="E88" t="s">
        <v>20</v>
      </c>
      <c r="F88">
        <v>500000</v>
      </c>
      <c r="G88" t="s">
        <v>21</v>
      </c>
      <c r="H88">
        <v>20</v>
      </c>
      <c r="I88" t="s">
        <v>22</v>
      </c>
      <c r="J88">
        <v>0</v>
      </c>
      <c r="K88" t="s">
        <v>23</v>
      </c>
      <c r="L88">
        <v>-3500</v>
      </c>
      <c r="N88" t="s">
        <v>5169</v>
      </c>
      <c r="O88" s="22">
        <v>1.2</v>
      </c>
    </row>
    <row r="89" spans="1:15">
      <c r="A89" t="s">
        <v>0</v>
      </c>
      <c r="B89">
        <v>161164</v>
      </c>
      <c r="C89" t="s">
        <v>19</v>
      </c>
      <c r="D89">
        <v>34100</v>
      </c>
      <c r="E89" t="s">
        <v>20</v>
      </c>
      <c r="F89">
        <v>500000</v>
      </c>
      <c r="G89" t="s">
        <v>21</v>
      </c>
      <c r="H89">
        <v>20</v>
      </c>
      <c r="I89" t="s">
        <v>22</v>
      </c>
      <c r="J89">
        <v>0</v>
      </c>
      <c r="K89" t="s">
        <v>23</v>
      </c>
      <c r="L89">
        <v>-3500</v>
      </c>
      <c r="N89" t="s">
        <v>5170</v>
      </c>
      <c r="O89" s="22">
        <v>1.2</v>
      </c>
    </row>
    <row r="90" spans="1:15">
      <c r="A90" t="s">
        <v>0</v>
      </c>
      <c r="B90">
        <v>163703</v>
      </c>
      <c r="C90" t="s">
        <v>19</v>
      </c>
      <c r="D90">
        <v>22050</v>
      </c>
      <c r="E90" t="s">
        <v>20</v>
      </c>
      <c r="F90">
        <v>500000</v>
      </c>
      <c r="G90" t="s">
        <v>21</v>
      </c>
      <c r="H90">
        <v>20</v>
      </c>
      <c r="I90" t="s">
        <v>22</v>
      </c>
      <c r="J90">
        <v>0</v>
      </c>
      <c r="K90" t="s">
        <v>23</v>
      </c>
      <c r="L90">
        <v>-3500</v>
      </c>
      <c r="N90" t="s">
        <v>4750</v>
      </c>
      <c r="O90" s="22">
        <v>1.2</v>
      </c>
    </row>
    <row r="91" spans="1:15">
      <c r="A91" t="s">
        <v>0</v>
      </c>
      <c r="B91">
        <v>184734</v>
      </c>
      <c r="C91" t="s">
        <v>19</v>
      </c>
      <c r="D91">
        <v>22400</v>
      </c>
      <c r="E91" t="s">
        <v>20</v>
      </c>
      <c r="F91">
        <v>500000</v>
      </c>
      <c r="G91" t="s">
        <v>21</v>
      </c>
      <c r="H91">
        <v>25</v>
      </c>
      <c r="I91" t="s">
        <v>22</v>
      </c>
      <c r="J91">
        <v>0</v>
      </c>
      <c r="K91" t="s">
        <v>23</v>
      </c>
      <c r="L91">
        <v>-3500</v>
      </c>
      <c r="N91" t="s">
        <v>5171</v>
      </c>
      <c r="O91" s="22">
        <v>1.21</v>
      </c>
    </row>
    <row r="92" spans="1:15">
      <c r="A92" t="s">
        <v>0</v>
      </c>
      <c r="B92">
        <v>186295</v>
      </c>
      <c r="C92" t="s">
        <v>19</v>
      </c>
      <c r="D92">
        <v>22582</v>
      </c>
      <c r="E92" t="s">
        <v>20</v>
      </c>
      <c r="F92">
        <v>500000</v>
      </c>
      <c r="G92" t="s">
        <v>21</v>
      </c>
      <c r="H92">
        <v>25</v>
      </c>
      <c r="I92" t="s">
        <v>22</v>
      </c>
      <c r="J92">
        <v>0</v>
      </c>
      <c r="K92" t="s">
        <v>23</v>
      </c>
      <c r="L92">
        <v>-3500</v>
      </c>
      <c r="N92" t="s">
        <v>5172</v>
      </c>
      <c r="O92" s="22">
        <v>1.22</v>
      </c>
    </row>
    <row r="93" spans="1:15">
      <c r="A93" t="s">
        <v>0</v>
      </c>
      <c r="B93">
        <v>188388</v>
      </c>
      <c r="C93" t="s">
        <v>19</v>
      </c>
      <c r="D93">
        <v>35772</v>
      </c>
      <c r="E93" t="s">
        <v>20</v>
      </c>
      <c r="F93">
        <v>500000</v>
      </c>
      <c r="G93" t="s">
        <v>21</v>
      </c>
      <c r="H93">
        <v>25</v>
      </c>
      <c r="I93" t="s">
        <v>22</v>
      </c>
      <c r="J93">
        <v>0</v>
      </c>
      <c r="K93" t="s">
        <v>23</v>
      </c>
      <c r="L93">
        <v>-3500</v>
      </c>
      <c r="N93" t="s">
        <v>5173</v>
      </c>
      <c r="O93" s="22">
        <v>1.23</v>
      </c>
    </row>
    <row r="94" spans="1:15">
      <c r="A94" t="s">
        <v>0</v>
      </c>
      <c r="B94">
        <v>189971</v>
      </c>
      <c r="C94" t="s">
        <v>19</v>
      </c>
      <c r="D94">
        <v>22946</v>
      </c>
      <c r="E94" t="s">
        <v>20</v>
      </c>
      <c r="F94">
        <v>500000</v>
      </c>
      <c r="G94" t="s">
        <v>21</v>
      </c>
      <c r="H94">
        <v>25</v>
      </c>
      <c r="I94" t="s">
        <v>22</v>
      </c>
      <c r="J94">
        <v>0</v>
      </c>
      <c r="K94" t="s">
        <v>23</v>
      </c>
      <c r="L94">
        <v>-3500</v>
      </c>
      <c r="N94" t="s">
        <v>5174</v>
      </c>
      <c r="O94" s="22">
        <v>1.24</v>
      </c>
    </row>
    <row r="95" spans="1:15">
      <c r="A95" t="s">
        <v>0</v>
      </c>
      <c r="B95">
        <v>191561</v>
      </c>
      <c r="C95" t="s">
        <v>19</v>
      </c>
      <c r="D95">
        <v>23128</v>
      </c>
      <c r="E95" t="s">
        <v>20</v>
      </c>
      <c r="F95">
        <v>500000</v>
      </c>
      <c r="G95" t="s">
        <v>21</v>
      </c>
      <c r="H95">
        <v>25</v>
      </c>
      <c r="I95" t="s">
        <v>22</v>
      </c>
      <c r="J95">
        <v>0</v>
      </c>
      <c r="K95" t="s">
        <v>23</v>
      </c>
      <c r="L95">
        <v>-3500</v>
      </c>
      <c r="N95" t="s">
        <v>5175</v>
      </c>
      <c r="O95" s="22">
        <v>1.25</v>
      </c>
    </row>
    <row r="96" spans="1:15">
      <c r="A96" t="s">
        <v>0</v>
      </c>
      <c r="B96">
        <v>193701</v>
      </c>
      <c r="C96" t="s">
        <v>19</v>
      </c>
      <c r="D96">
        <v>36630</v>
      </c>
      <c r="E96" t="s">
        <v>20</v>
      </c>
      <c r="F96">
        <v>500000</v>
      </c>
      <c r="G96" t="s">
        <v>21</v>
      </c>
      <c r="H96">
        <v>25</v>
      </c>
      <c r="I96" t="s">
        <v>22</v>
      </c>
      <c r="J96">
        <v>0</v>
      </c>
      <c r="K96" t="s">
        <v>23</v>
      </c>
      <c r="L96">
        <v>-3500</v>
      </c>
      <c r="N96" t="s">
        <v>5176</v>
      </c>
      <c r="O96" s="22">
        <v>1.25</v>
      </c>
    </row>
    <row r="97" spans="1:15">
      <c r="A97" t="s">
        <v>0</v>
      </c>
      <c r="B97">
        <v>195312</v>
      </c>
      <c r="C97" t="s">
        <v>19</v>
      </c>
      <c r="D97">
        <v>23492</v>
      </c>
      <c r="E97" t="s">
        <v>20</v>
      </c>
      <c r="F97">
        <v>500000</v>
      </c>
      <c r="G97" t="s">
        <v>21</v>
      </c>
      <c r="H97">
        <v>25</v>
      </c>
      <c r="I97" t="s">
        <v>22</v>
      </c>
      <c r="J97">
        <v>0</v>
      </c>
      <c r="K97" t="s">
        <v>23</v>
      </c>
      <c r="L97">
        <v>-3500</v>
      </c>
      <c r="N97" t="s">
        <v>5177</v>
      </c>
      <c r="O97" s="22">
        <v>1.25</v>
      </c>
    </row>
    <row r="98" spans="1:15">
      <c r="A98" t="s">
        <v>0</v>
      </c>
      <c r="B98">
        <v>196931</v>
      </c>
      <c r="C98" t="s">
        <v>19</v>
      </c>
      <c r="D98">
        <v>23674</v>
      </c>
      <c r="E98" t="s">
        <v>20</v>
      </c>
      <c r="F98">
        <v>500000</v>
      </c>
      <c r="G98" t="s">
        <v>21</v>
      </c>
      <c r="H98">
        <v>25</v>
      </c>
      <c r="I98" t="s">
        <v>22</v>
      </c>
      <c r="J98">
        <v>0</v>
      </c>
      <c r="K98" t="s">
        <v>23</v>
      </c>
      <c r="L98">
        <v>-3500</v>
      </c>
      <c r="N98" t="s">
        <v>5178</v>
      </c>
      <c r="O98" s="22">
        <v>1.25</v>
      </c>
    </row>
    <row r="99" spans="1:15">
      <c r="A99" t="s">
        <v>0</v>
      </c>
      <c r="B99">
        <v>199117</v>
      </c>
      <c r="C99" t="s">
        <v>19</v>
      </c>
      <c r="D99">
        <v>37488</v>
      </c>
      <c r="E99" t="s">
        <v>20</v>
      </c>
      <c r="F99">
        <v>500000</v>
      </c>
      <c r="G99" t="s">
        <v>21</v>
      </c>
      <c r="H99">
        <v>25</v>
      </c>
      <c r="I99" t="s">
        <v>22</v>
      </c>
      <c r="J99">
        <v>0</v>
      </c>
      <c r="K99" t="s">
        <v>23</v>
      </c>
      <c r="L99">
        <v>-3500</v>
      </c>
      <c r="N99" t="s">
        <v>5179</v>
      </c>
      <c r="O99" s="22">
        <v>1.25</v>
      </c>
    </row>
    <row r="100" spans="1:15">
      <c r="A100" t="s">
        <v>0</v>
      </c>
      <c r="B100">
        <v>200757</v>
      </c>
      <c r="C100" t="s">
        <v>19</v>
      </c>
      <c r="D100">
        <v>24038</v>
      </c>
      <c r="E100" t="s">
        <v>20</v>
      </c>
      <c r="F100">
        <v>500000</v>
      </c>
      <c r="G100" t="s">
        <v>21</v>
      </c>
      <c r="H100">
        <v>25</v>
      </c>
      <c r="I100" t="s">
        <v>22</v>
      </c>
      <c r="J100">
        <v>0</v>
      </c>
      <c r="K100" t="s">
        <v>23</v>
      </c>
      <c r="L100">
        <v>-3500</v>
      </c>
      <c r="N100" t="s">
        <v>4751</v>
      </c>
      <c r="O100" s="32">
        <v>1.25</v>
      </c>
    </row>
    <row r="101" spans="1:15">
      <c r="A101" t="s">
        <v>0</v>
      </c>
      <c r="B101">
        <v>208704</v>
      </c>
      <c r="C101" t="s">
        <v>19</v>
      </c>
      <c r="D101">
        <v>24220</v>
      </c>
      <c r="E101" t="s">
        <v>20</v>
      </c>
      <c r="F101">
        <v>500000</v>
      </c>
      <c r="G101" t="s">
        <v>21</v>
      </c>
      <c r="H101">
        <v>25</v>
      </c>
      <c r="I101" t="s">
        <v>22</v>
      </c>
      <c r="J101">
        <v>0</v>
      </c>
      <c r="K101" t="s">
        <v>23</v>
      </c>
      <c r="L101">
        <v>-3500</v>
      </c>
      <c r="N101" t="s">
        <v>5180</v>
      </c>
      <c r="O101" s="22">
        <v>1.26</v>
      </c>
    </row>
    <row r="102" spans="1:15">
      <c r="A102" t="s">
        <v>0</v>
      </c>
      <c r="B102">
        <v>210721</v>
      </c>
      <c r="C102" t="s">
        <v>19</v>
      </c>
      <c r="D102">
        <v>24458</v>
      </c>
      <c r="E102" t="s">
        <v>20</v>
      </c>
      <c r="F102">
        <v>500000</v>
      </c>
      <c r="G102" t="s">
        <v>21</v>
      </c>
      <c r="H102">
        <v>25</v>
      </c>
      <c r="I102" t="s">
        <v>22</v>
      </c>
      <c r="J102">
        <v>0</v>
      </c>
      <c r="K102" t="s">
        <v>23</v>
      </c>
      <c r="L102">
        <v>-3500</v>
      </c>
      <c r="N102" t="s">
        <v>5181</v>
      </c>
      <c r="O102" s="22">
        <v>1.27</v>
      </c>
    </row>
    <row r="103" spans="1:15">
      <c r="A103" t="s">
        <v>0</v>
      </c>
      <c r="B103">
        <v>213335</v>
      </c>
      <c r="C103" t="s">
        <v>19</v>
      </c>
      <c r="D103">
        <v>38808</v>
      </c>
      <c r="E103" t="s">
        <v>20</v>
      </c>
      <c r="F103">
        <v>500000</v>
      </c>
      <c r="G103" t="s">
        <v>21</v>
      </c>
      <c r="H103">
        <v>25</v>
      </c>
      <c r="I103" t="s">
        <v>22</v>
      </c>
      <c r="J103">
        <v>0</v>
      </c>
      <c r="K103" t="s">
        <v>23</v>
      </c>
      <c r="L103">
        <v>-3500</v>
      </c>
      <c r="N103" t="s">
        <v>5182</v>
      </c>
      <c r="O103" s="22">
        <v>1.28</v>
      </c>
    </row>
    <row r="104" spans="1:15">
      <c r="A104" t="s">
        <v>0</v>
      </c>
      <c r="B104">
        <v>215380</v>
      </c>
      <c r="C104" t="s">
        <v>19</v>
      </c>
      <c r="D104">
        <v>24934</v>
      </c>
      <c r="E104" t="s">
        <v>20</v>
      </c>
      <c r="F104">
        <v>500000</v>
      </c>
      <c r="G104" t="s">
        <v>21</v>
      </c>
      <c r="H104">
        <v>25</v>
      </c>
      <c r="I104" t="s">
        <v>22</v>
      </c>
      <c r="J104">
        <v>0</v>
      </c>
      <c r="K104" t="s">
        <v>23</v>
      </c>
      <c r="L104">
        <v>-3500</v>
      </c>
      <c r="N104" t="s">
        <v>5183</v>
      </c>
      <c r="O104" s="22">
        <v>1.29</v>
      </c>
    </row>
    <row r="105" spans="1:15">
      <c r="A105" t="s">
        <v>0</v>
      </c>
      <c r="B105">
        <v>217434</v>
      </c>
      <c r="C105" t="s">
        <v>19</v>
      </c>
      <c r="D105">
        <v>25172</v>
      </c>
      <c r="E105" t="s">
        <v>20</v>
      </c>
      <c r="F105">
        <v>500000</v>
      </c>
      <c r="G105" t="s">
        <v>21</v>
      </c>
      <c r="H105">
        <v>25</v>
      </c>
      <c r="I105" t="s">
        <v>22</v>
      </c>
      <c r="J105">
        <v>0</v>
      </c>
      <c r="K105" t="s">
        <v>23</v>
      </c>
      <c r="L105">
        <v>-3500</v>
      </c>
      <c r="N105" t="s">
        <v>5184</v>
      </c>
      <c r="O105" s="22">
        <v>1.3</v>
      </c>
    </row>
    <row r="106" spans="1:15">
      <c r="A106" t="s">
        <v>0</v>
      </c>
      <c r="B106">
        <v>220109</v>
      </c>
      <c r="C106" t="s">
        <v>19</v>
      </c>
      <c r="D106">
        <v>39930</v>
      </c>
      <c r="E106" t="s">
        <v>20</v>
      </c>
      <c r="F106">
        <v>500000</v>
      </c>
      <c r="G106" t="s">
        <v>21</v>
      </c>
      <c r="H106">
        <v>25</v>
      </c>
      <c r="I106" t="s">
        <v>22</v>
      </c>
      <c r="J106">
        <v>0</v>
      </c>
      <c r="K106" t="s">
        <v>23</v>
      </c>
      <c r="L106">
        <v>-3500</v>
      </c>
      <c r="N106" t="s">
        <v>5185</v>
      </c>
      <c r="O106" s="22">
        <v>1.3</v>
      </c>
    </row>
    <row r="107" spans="1:15">
      <c r="A107" t="s">
        <v>0</v>
      </c>
      <c r="B107">
        <v>222191</v>
      </c>
      <c r="C107" t="s">
        <v>19</v>
      </c>
      <c r="D107">
        <v>25648</v>
      </c>
      <c r="E107" t="s">
        <v>20</v>
      </c>
      <c r="F107">
        <v>500000</v>
      </c>
      <c r="G107" t="s">
        <v>21</v>
      </c>
      <c r="H107">
        <v>25</v>
      </c>
      <c r="I107" t="s">
        <v>22</v>
      </c>
      <c r="J107">
        <v>0</v>
      </c>
      <c r="K107" t="s">
        <v>23</v>
      </c>
      <c r="L107">
        <v>-3500</v>
      </c>
      <c r="N107" t="s">
        <v>5186</v>
      </c>
      <c r="O107" s="22">
        <v>1.3</v>
      </c>
    </row>
    <row r="108" spans="1:15">
      <c r="A108" t="s">
        <v>0</v>
      </c>
      <c r="B108">
        <v>224283</v>
      </c>
      <c r="C108" t="s">
        <v>19</v>
      </c>
      <c r="D108">
        <v>25886</v>
      </c>
      <c r="E108" t="s">
        <v>20</v>
      </c>
      <c r="F108">
        <v>500000</v>
      </c>
      <c r="G108" t="s">
        <v>21</v>
      </c>
      <c r="H108">
        <v>25</v>
      </c>
      <c r="I108" t="s">
        <v>22</v>
      </c>
      <c r="J108">
        <v>0</v>
      </c>
      <c r="K108" t="s">
        <v>23</v>
      </c>
      <c r="L108">
        <v>-3500</v>
      </c>
      <c r="N108" t="s">
        <v>5187</v>
      </c>
      <c r="O108" s="22">
        <v>1.3</v>
      </c>
    </row>
    <row r="109" spans="1:15">
      <c r="A109" t="s">
        <v>0</v>
      </c>
      <c r="B109">
        <v>227019</v>
      </c>
      <c r="C109" t="s">
        <v>19</v>
      </c>
      <c r="D109">
        <v>41052</v>
      </c>
      <c r="E109" t="s">
        <v>20</v>
      </c>
      <c r="F109">
        <v>500000</v>
      </c>
      <c r="G109" t="s">
        <v>21</v>
      </c>
      <c r="H109">
        <v>25</v>
      </c>
      <c r="I109" t="s">
        <v>22</v>
      </c>
      <c r="J109">
        <v>0</v>
      </c>
      <c r="K109" t="s">
        <v>23</v>
      </c>
      <c r="L109">
        <v>-3500</v>
      </c>
      <c r="N109" t="s">
        <v>5188</v>
      </c>
      <c r="O109" s="22">
        <v>1.3</v>
      </c>
    </row>
    <row r="110" spans="1:15">
      <c r="A110" t="s">
        <v>0</v>
      </c>
      <c r="B110">
        <v>229139</v>
      </c>
      <c r="C110" t="s">
        <v>19</v>
      </c>
      <c r="D110">
        <v>26362</v>
      </c>
      <c r="E110" t="s">
        <v>20</v>
      </c>
      <c r="F110">
        <v>500000</v>
      </c>
      <c r="G110" t="s">
        <v>21</v>
      </c>
      <c r="H110">
        <v>25</v>
      </c>
      <c r="I110" t="s">
        <v>22</v>
      </c>
      <c r="J110">
        <v>0</v>
      </c>
      <c r="K110" t="s">
        <v>23</v>
      </c>
      <c r="L110">
        <v>-3500</v>
      </c>
      <c r="N110" t="s">
        <v>4752</v>
      </c>
      <c r="O110" s="32">
        <v>1.3</v>
      </c>
    </row>
    <row r="111" spans="1:15">
      <c r="A111" t="s">
        <v>0</v>
      </c>
      <c r="B111">
        <v>238715</v>
      </c>
      <c r="C111" t="s">
        <v>19</v>
      </c>
      <c r="D111">
        <v>26600</v>
      </c>
      <c r="E111" t="s">
        <v>20</v>
      </c>
      <c r="F111">
        <v>500000</v>
      </c>
      <c r="G111" t="s">
        <v>21</v>
      </c>
      <c r="H111">
        <v>25</v>
      </c>
      <c r="I111" t="s">
        <v>22</v>
      </c>
      <c r="J111">
        <v>0</v>
      </c>
      <c r="K111" t="s">
        <v>23</v>
      </c>
      <c r="L111">
        <v>-3500</v>
      </c>
      <c r="N111" t="s">
        <v>5189</v>
      </c>
      <c r="O111" s="22">
        <v>1.31</v>
      </c>
    </row>
    <row r="112" spans="1:15">
      <c r="A112" t="s">
        <v>0</v>
      </c>
      <c r="B112">
        <v>240677</v>
      </c>
      <c r="C112" t="s">
        <v>19</v>
      </c>
      <c r="D112">
        <v>26810</v>
      </c>
      <c r="E112" t="s">
        <v>20</v>
      </c>
      <c r="F112">
        <v>500000</v>
      </c>
      <c r="G112" t="s">
        <v>21</v>
      </c>
      <c r="H112">
        <v>25</v>
      </c>
      <c r="I112" t="s">
        <v>22</v>
      </c>
      <c r="J112">
        <v>0</v>
      </c>
      <c r="K112" t="s">
        <v>23</v>
      </c>
      <c r="L112">
        <v>-3500</v>
      </c>
      <c r="N112" t="s">
        <v>5190</v>
      </c>
      <c r="O112" s="22">
        <v>1.32</v>
      </c>
    </row>
    <row r="113" spans="1:15">
      <c r="A113" t="s">
        <v>0</v>
      </c>
      <c r="B113">
        <v>243310</v>
      </c>
      <c r="C113" t="s">
        <v>19</v>
      </c>
      <c r="D113">
        <v>42460</v>
      </c>
      <c r="E113" t="s">
        <v>20</v>
      </c>
      <c r="F113">
        <v>500000</v>
      </c>
      <c r="G113" t="s">
        <v>21</v>
      </c>
      <c r="H113">
        <v>25</v>
      </c>
      <c r="I113" t="s">
        <v>22</v>
      </c>
      <c r="J113">
        <v>0</v>
      </c>
      <c r="K113" t="s">
        <v>23</v>
      </c>
      <c r="L113">
        <v>-3500</v>
      </c>
      <c r="N113" t="s">
        <v>5191</v>
      </c>
      <c r="O113" s="22">
        <v>1.33</v>
      </c>
    </row>
    <row r="114" spans="1:15">
      <c r="A114" t="s">
        <v>0</v>
      </c>
      <c r="B114">
        <v>245297</v>
      </c>
      <c r="C114" t="s">
        <v>19</v>
      </c>
      <c r="D114">
        <v>27230</v>
      </c>
      <c r="E114" t="s">
        <v>20</v>
      </c>
      <c r="F114">
        <v>500000</v>
      </c>
      <c r="G114" t="s">
        <v>21</v>
      </c>
      <c r="H114">
        <v>25</v>
      </c>
      <c r="I114" t="s">
        <v>22</v>
      </c>
      <c r="J114">
        <v>0</v>
      </c>
      <c r="K114" t="s">
        <v>23</v>
      </c>
      <c r="L114">
        <v>-3500</v>
      </c>
      <c r="N114" t="s">
        <v>5192</v>
      </c>
      <c r="O114" s="22">
        <v>1.34</v>
      </c>
    </row>
    <row r="115" spans="1:15">
      <c r="A115" t="s">
        <v>0</v>
      </c>
      <c r="B115">
        <v>247293</v>
      </c>
      <c r="C115" t="s">
        <v>19</v>
      </c>
      <c r="D115">
        <v>27440</v>
      </c>
      <c r="E115" t="s">
        <v>20</v>
      </c>
      <c r="F115">
        <v>500000</v>
      </c>
      <c r="G115" t="s">
        <v>21</v>
      </c>
      <c r="H115">
        <v>25</v>
      </c>
      <c r="I115" t="s">
        <v>22</v>
      </c>
      <c r="J115">
        <v>0</v>
      </c>
      <c r="K115" t="s">
        <v>23</v>
      </c>
      <c r="L115">
        <v>-3500</v>
      </c>
      <c r="N115" t="s">
        <v>5193</v>
      </c>
      <c r="O115" s="22">
        <v>1.35</v>
      </c>
    </row>
    <row r="116" spans="1:15">
      <c r="A116" t="s">
        <v>0</v>
      </c>
      <c r="B116">
        <v>249983</v>
      </c>
      <c r="C116" t="s">
        <v>19</v>
      </c>
      <c r="D116">
        <v>43450</v>
      </c>
      <c r="E116" t="s">
        <v>20</v>
      </c>
      <c r="F116">
        <v>500000</v>
      </c>
      <c r="G116" t="s">
        <v>21</v>
      </c>
      <c r="H116">
        <v>25</v>
      </c>
      <c r="I116" t="s">
        <v>22</v>
      </c>
      <c r="J116">
        <v>0</v>
      </c>
      <c r="K116" t="s">
        <v>23</v>
      </c>
      <c r="L116">
        <v>-3500</v>
      </c>
      <c r="N116" t="s">
        <v>5194</v>
      </c>
      <c r="O116" s="22">
        <v>1.35</v>
      </c>
    </row>
    <row r="117" spans="1:15">
      <c r="A117" t="s">
        <v>0</v>
      </c>
      <c r="B117">
        <v>252003</v>
      </c>
      <c r="C117" t="s">
        <v>19</v>
      </c>
      <c r="D117">
        <v>27860</v>
      </c>
      <c r="E117" t="s">
        <v>20</v>
      </c>
      <c r="F117">
        <v>500000</v>
      </c>
      <c r="G117" t="s">
        <v>21</v>
      </c>
      <c r="H117">
        <v>25</v>
      </c>
      <c r="I117" t="s">
        <v>22</v>
      </c>
      <c r="J117">
        <v>0</v>
      </c>
      <c r="K117" t="s">
        <v>23</v>
      </c>
      <c r="L117">
        <v>-3500</v>
      </c>
      <c r="N117" t="s">
        <v>5195</v>
      </c>
      <c r="O117" s="22">
        <v>1.35</v>
      </c>
    </row>
    <row r="118" spans="1:15">
      <c r="A118" t="s">
        <v>0</v>
      </c>
      <c r="B118">
        <v>254032</v>
      </c>
      <c r="C118" t="s">
        <v>19</v>
      </c>
      <c r="D118">
        <v>28070</v>
      </c>
      <c r="E118" t="s">
        <v>20</v>
      </c>
      <c r="F118">
        <v>500000</v>
      </c>
      <c r="G118" t="s">
        <v>21</v>
      </c>
      <c r="H118">
        <v>25</v>
      </c>
      <c r="I118" t="s">
        <v>22</v>
      </c>
      <c r="J118">
        <v>0</v>
      </c>
      <c r="K118" t="s">
        <v>23</v>
      </c>
      <c r="L118">
        <v>-3500</v>
      </c>
      <c r="N118" t="s">
        <v>5196</v>
      </c>
      <c r="O118" s="22">
        <v>1.35</v>
      </c>
    </row>
    <row r="119" spans="1:15">
      <c r="A119" t="s">
        <v>0</v>
      </c>
      <c r="B119">
        <v>256779</v>
      </c>
      <c r="C119" t="s">
        <v>19</v>
      </c>
      <c r="D119">
        <v>44440</v>
      </c>
      <c r="E119" t="s">
        <v>20</v>
      </c>
      <c r="F119">
        <v>500000</v>
      </c>
      <c r="G119" t="s">
        <v>21</v>
      </c>
      <c r="H119">
        <v>25</v>
      </c>
      <c r="I119" t="s">
        <v>22</v>
      </c>
      <c r="J119">
        <v>0</v>
      </c>
      <c r="K119" t="s">
        <v>23</v>
      </c>
      <c r="L119">
        <v>-3500</v>
      </c>
      <c r="N119" t="s">
        <v>5197</v>
      </c>
      <c r="O119" s="22">
        <v>1.35</v>
      </c>
    </row>
    <row r="120" spans="1:15">
      <c r="A120" t="s">
        <v>0</v>
      </c>
      <c r="B120">
        <v>258834</v>
      </c>
      <c r="C120" t="s">
        <v>19</v>
      </c>
      <c r="D120">
        <v>28490</v>
      </c>
      <c r="E120" t="s">
        <v>20</v>
      </c>
      <c r="F120">
        <v>500000</v>
      </c>
      <c r="G120" t="s">
        <v>21</v>
      </c>
      <c r="H120">
        <v>25</v>
      </c>
      <c r="I120" t="s">
        <v>22</v>
      </c>
      <c r="J120">
        <v>0</v>
      </c>
      <c r="K120" t="s">
        <v>23</v>
      </c>
      <c r="L120">
        <v>-3500</v>
      </c>
      <c r="N120" t="s">
        <v>4753</v>
      </c>
      <c r="O120" s="32">
        <v>1.35</v>
      </c>
    </row>
    <row r="121" spans="1:15">
      <c r="A121" t="s">
        <v>0</v>
      </c>
      <c r="B121">
        <v>269108</v>
      </c>
      <c r="C121" t="s">
        <v>19</v>
      </c>
      <c r="D121">
        <v>28700</v>
      </c>
      <c r="E121" t="s">
        <v>20</v>
      </c>
      <c r="F121">
        <v>500000</v>
      </c>
      <c r="G121" t="s">
        <v>21</v>
      </c>
      <c r="H121">
        <v>30</v>
      </c>
      <c r="I121" t="s">
        <v>22</v>
      </c>
      <c r="J121">
        <v>0</v>
      </c>
      <c r="K121" t="s">
        <v>23</v>
      </c>
      <c r="L121">
        <v>-3500</v>
      </c>
      <c r="N121" t="s">
        <v>5198</v>
      </c>
      <c r="O121" s="22">
        <v>1.4</v>
      </c>
    </row>
    <row r="122" spans="1:15">
      <c r="A122" t="s">
        <v>0</v>
      </c>
      <c r="B122">
        <v>271425</v>
      </c>
      <c r="C122" t="s">
        <v>19</v>
      </c>
      <c r="D122">
        <v>28980</v>
      </c>
      <c r="E122" t="s">
        <v>20</v>
      </c>
      <c r="F122">
        <v>500000</v>
      </c>
      <c r="G122" t="s">
        <v>21</v>
      </c>
      <c r="H122">
        <v>30</v>
      </c>
      <c r="I122" t="s">
        <v>22</v>
      </c>
      <c r="J122">
        <v>0</v>
      </c>
      <c r="K122" t="s">
        <v>23</v>
      </c>
      <c r="L122">
        <v>-3500</v>
      </c>
      <c r="N122" t="s">
        <v>5199</v>
      </c>
      <c r="O122" s="22">
        <v>1.4</v>
      </c>
    </row>
    <row r="123" spans="1:15">
      <c r="A123" t="s">
        <v>0</v>
      </c>
      <c r="B123">
        <v>274492</v>
      </c>
      <c r="C123" t="s">
        <v>19</v>
      </c>
      <c r="D123">
        <v>45980</v>
      </c>
      <c r="E123" t="s">
        <v>20</v>
      </c>
      <c r="F123">
        <v>500000</v>
      </c>
      <c r="G123" t="s">
        <v>21</v>
      </c>
      <c r="H123">
        <v>30</v>
      </c>
      <c r="I123" t="s">
        <v>22</v>
      </c>
      <c r="J123">
        <v>0</v>
      </c>
      <c r="K123" t="s">
        <v>23</v>
      </c>
      <c r="L123">
        <v>-3500</v>
      </c>
      <c r="N123" t="s">
        <v>5200</v>
      </c>
      <c r="O123" s="22">
        <v>1.4</v>
      </c>
    </row>
    <row r="124" spans="1:15">
      <c r="A124" t="s">
        <v>0</v>
      </c>
      <c r="B124">
        <v>276832</v>
      </c>
      <c r="C124" t="s">
        <v>19</v>
      </c>
      <c r="D124">
        <v>29540</v>
      </c>
      <c r="E124" t="s">
        <v>20</v>
      </c>
      <c r="F124">
        <v>500000</v>
      </c>
      <c r="G124" t="s">
        <v>21</v>
      </c>
      <c r="H124">
        <v>30</v>
      </c>
      <c r="I124" t="s">
        <v>22</v>
      </c>
      <c r="J124">
        <v>0</v>
      </c>
      <c r="K124" t="s">
        <v>23</v>
      </c>
      <c r="L124">
        <v>-3500</v>
      </c>
      <c r="N124" t="s">
        <v>5201</v>
      </c>
      <c r="O124" s="22">
        <v>1.4</v>
      </c>
    </row>
    <row r="125" spans="1:15">
      <c r="A125" t="s">
        <v>0</v>
      </c>
      <c r="B125">
        <v>279179</v>
      </c>
      <c r="C125" t="s">
        <v>19</v>
      </c>
      <c r="D125">
        <v>29820</v>
      </c>
      <c r="E125" t="s">
        <v>20</v>
      </c>
      <c r="F125">
        <v>500000</v>
      </c>
      <c r="G125" t="s">
        <v>21</v>
      </c>
      <c r="H125">
        <v>30</v>
      </c>
      <c r="I125" t="s">
        <v>22</v>
      </c>
      <c r="J125">
        <v>0</v>
      </c>
      <c r="K125" t="s">
        <v>23</v>
      </c>
      <c r="L125">
        <v>-3500</v>
      </c>
      <c r="N125" t="s">
        <v>5202</v>
      </c>
      <c r="O125" s="22">
        <v>1.4</v>
      </c>
    </row>
    <row r="126" spans="1:15">
      <c r="A126" t="s">
        <v>0</v>
      </c>
      <c r="B126">
        <v>282301</v>
      </c>
      <c r="C126" t="s">
        <v>19</v>
      </c>
      <c r="D126">
        <v>47300</v>
      </c>
      <c r="E126" t="s">
        <v>20</v>
      </c>
      <c r="F126">
        <v>500000</v>
      </c>
      <c r="G126" t="s">
        <v>21</v>
      </c>
      <c r="H126">
        <v>30</v>
      </c>
      <c r="I126" t="s">
        <v>22</v>
      </c>
      <c r="J126">
        <v>0</v>
      </c>
      <c r="K126" t="s">
        <v>23</v>
      </c>
      <c r="L126">
        <v>-3500</v>
      </c>
      <c r="N126" t="s">
        <v>5203</v>
      </c>
      <c r="O126" s="22">
        <v>1.4</v>
      </c>
    </row>
    <row r="127" spans="1:15">
      <c r="A127" t="s">
        <v>0</v>
      </c>
      <c r="B127">
        <v>284671</v>
      </c>
      <c r="C127" t="s">
        <v>19</v>
      </c>
      <c r="D127">
        <v>30380</v>
      </c>
      <c r="E127" t="s">
        <v>20</v>
      </c>
      <c r="F127">
        <v>500000</v>
      </c>
      <c r="G127" t="s">
        <v>21</v>
      </c>
      <c r="H127">
        <v>30</v>
      </c>
      <c r="I127" t="s">
        <v>22</v>
      </c>
      <c r="J127">
        <v>0</v>
      </c>
      <c r="K127" t="s">
        <v>23</v>
      </c>
      <c r="L127">
        <v>-3500</v>
      </c>
      <c r="N127" t="s">
        <v>5204</v>
      </c>
      <c r="O127" s="22">
        <v>1.4</v>
      </c>
    </row>
    <row r="128" spans="1:15">
      <c r="A128" t="s">
        <v>0</v>
      </c>
      <c r="B128">
        <v>287048</v>
      </c>
      <c r="C128" t="s">
        <v>19</v>
      </c>
      <c r="D128">
        <v>30660</v>
      </c>
      <c r="E128" t="s">
        <v>20</v>
      </c>
      <c r="F128">
        <v>500000</v>
      </c>
      <c r="G128" t="s">
        <v>21</v>
      </c>
      <c r="H128">
        <v>30</v>
      </c>
      <c r="I128" t="s">
        <v>22</v>
      </c>
      <c r="J128">
        <v>0</v>
      </c>
      <c r="K128" t="s">
        <v>23</v>
      </c>
      <c r="L128">
        <v>-3500</v>
      </c>
      <c r="N128" t="s">
        <v>5205</v>
      </c>
      <c r="O128" s="22">
        <v>1.4</v>
      </c>
    </row>
    <row r="129" spans="1:15">
      <c r="A129" t="s">
        <v>0</v>
      </c>
      <c r="B129">
        <v>290225</v>
      </c>
      <c r="C129" t="s">
        <v>19</v>
      </c>
      <c r="D129">
        <v>48620</v>
      </c>
      <c r="E129" t="s">
        <v>20</v>
      </c>
      <c r="F129">
        <v>500000</v>
      </c>
      <c r="G129" t="s">
        <v>21</v>
      </c>
      <c r="H129">
        <v>30</v>
      </c>
      <c r="I129" t="s">
        <v>22</v>
      </c>
      <c r="J129">
        <v>0</v>
      </c>
      <c r="K129" t="s">
        <v>23</v>
      </c>
      <c r="L129">
        <v>-3500</v>
      </c>
      <c r="N129" t="s">
        <v>5206</v>
      </c>
      <c r="O129" s="22">
        <v>1.4</v>
      </c>
    </row>
    <row r="130" spans="1:15">
      <c r="A130" t="s">
        <v>0</v>
      </c>
      <c r="B130">
        <v>292625</v>
      </c>
      <c r="C130" t="s">
        <v>19</v>
      </c>
      <c r="D130">
        <v>31220</v>
      </c>
      <c r="E130" t="s">
        <v>20</v>
      </c>
      <c r="F130">
        <v>500000</v>
      </c>
      <c r="G130" t="s">
        <v>21</v>
      </c>
      <c r="H130">
        <v>30</v>
      </c>
      <c r="I130" t="s">
        <v>22</v>
      </c>
      <c r="J130">
        <v>0</v>
      </c>
      <c r="K130" t="s">
        <v>23</v>
      </c>
      <c r="L130">
        <v>-3500</v>
      </c>
      <c r="N130" t="s">
        <v>5207</v>
      </c>
      <c r="O130" s="32">
        <v>1.4</v>
      </c>
    </row>
    <row r="131" spans="1:15">
      <c r="A131" t="s">
        <v>0</v>
      </c>
      <c r="B131">
        <v>303920</v>
      </c>
      <c r="C131" t="s">
        <v>19</v>
      </c>
      <c r="D131">
        <v>31500</v>
      </c>
      <c r="E131" t="s">
        <v>20</v>
      </c>
      <c r="F131">
        <v>500000</v>
      </c>
      <c r="G131" t="s">
        <v>21</v>
      </c>
      <c r="H131">
        <v>30</v>
      </c>
      <c r="I131" t="s">
        <v>22</v>
      </c>
      <c r="J131">
        <v>0</v>
      </c>
      <c r="K131" t="s">
        <v>23</v>
      </c>
      <c r="L131">
        <v>-3500</v>
      </c>
      <c r="N131" t="s">
        <v>5208</v>
      </c>
      <c r="O131" s="22">
        <v>1.45</v>
      </c>
    </row>
    <row r="132" spans="1:15">
      <c r="A132" t="s">
        <v>0</v>
      </c>
      <c r="B132">
        <v>306595</v>
      </c>
      <c r="C132" t="s">
        <v>19</v>
      </c>
      <c r="D132">
        <v>31815</v>
      </c>
      <c r="E132" t="s">
        <v>20</v>
      </c>
      <c r="F132">
        <v>500000</v>
      </c>
      <c r="G132" t="s">
        <v>21</v>
      </c>
      <c r="H132">
        <v>30</v>
      </c>
      <c r="I132" t="s">
        <v>22</v>
      </c>
      <c r="J132">
        <v>0</v>
      </c>
      <c r="K132" t="s">
        <v>23</v>
      </c>
      <c r="L132">
        <v>-3500</v>
      </c>
      <c r="N132" t="s">
        <v>5209</v>
      </c>
      <c r="O132" s="22">
        <v>1.45</v>
      </c>
    </row>
    <row r="133" spans="1:15">
      <c r="A133" t="s">
        <v>0</v>
      </c>
      <c r="B133">
        <v>310107</v>
      </c>
      <c r="C133" t="s">
        <v>19</v>
      </c>
      <c r="D133">
        <v>50490</v>
      </c>
      <c r="E133" t="s">
        <v>20</v>
      </c>
      <c r="F133">
        <v>500000</v>
      </c>
      <c r="G133" t="s">
        <v>21</v>
      </c>
      <c r="H133">
        <v>30</v>
      </c>
      <c r="I133" t="s">
        <v>22</v>
      </c>
      <c r="J133">
        <v>0</v>
      </c>
      <c r="K133" t="s">
        <v>23</v>
      </c>
      <c r="L133">
        <v>-3500</v>
      </c>
      <c r="N133" t="s">
        <v>5210</v>
      </c>
      <c r="O133" s="22">
        <v>1.45</v>
      </c>
    </row>
    <row r="134" spans="1:15">
      <c r="A134" t="s">
        <v>0</v>
      </c>
      <c r="B134">
        <v>312808</v>
      </c>
      <c r="C134" t="s">
        <v>19</v>
      </c>
      <c r="D134">
        <v>32445</v>
      </c>
      <c r="E134" t="s">
        <v>20</v>
      </c>
      <c r="F134">
        <v>500000</v>
      </c>
      <c r="G134" t="s">
        <v>21</v>
      </c>
      <c r="H134">
        <v>30</v>
      </c>
      <c r="I134" t="s">
        <v>22</v>
      </c>
      <c r="J134">
        <v>0</v>
      </c>
      <c r="K134" t="s">
        <v>23</v>
      </c>
      <c r="L134">
        <v>-3500</v>
      </c>
      <c r="N134" t="s">
        <v>5211</v>
      </c>
      <c r="O134" s="22">
        <v>1.45</v>
      </c>
    </row>
    <row r="135" spans="1:15">
      <c r="A135" t="s">
        <v>0</v>
      </c>
      <c r="B135">
        <v>315518</v>
      </c>
      <c r="C135" t="s">
        <v>19</v>
      </c>
      <c r="D135">
        <v>32760</v>
      </c>
      <c r="E135" t="s">
        <v>20</v>
      </c>
      <c r="F135">
        <v>500000</v>
      </c>
      <c r="G135" t="s">
        <v>21</v>
      </c>
      <c r="H135">
        <v>30</v>
      </c>
      <c r="I135" t="s">
        <v>22</v>
      </c>
      <c r="J135">
        <v>0</v>
      </c>
      <c r="K135" t="s">
        <v>23</v>
      </c>
      <c r="L135">
        <v>-3500</v>
      </c>
      <c r="N135" t="s">
        <v>5212</v>
      </c>
      <c r="O135" s="22">
        <v>1.45</v>
      </c>
    </row>
    <row r="136" spans="1:15">
      <c r="A136" t="s">
        <v>0</v>
      </c>
      <c r="B136">
        <v>319093</v>
      </c>
      <c r="C136" t="s">
        <v>19</v>
      </c>
      <c r="D136">
        <v>51975</v>
      </c>
      <c r="E136" t="s">
        <v>20</v>
      </c>
      <c r="F136">
        <v>500000</v>
      </c>
      <c r="G136" t="s">
        <v>21</v>
      </c>
      <c r="H136">
        <v>30</v>
      </c>
      <c r="I136" t="s">
        <v>22</v>
      </c>
      <c r="J136">
        <v>0</v>
      </c>
      <c r="K136" t="s">
        <v>23</v>
      </c>
      <c r="L136">
        <v>-3500</v>
      </c>
      <c r="N136" t="s">
        <v>5213</v>
      </c>
      <c r="O136" s="22">
        <v>1.45</v>
      </c>
    </row>
    <row r="137" spans="1:15">
      <c r="A137" t="s">
        <v>0</v>
      </c>
      <c r="B137">
        <v>321829</v>
      </c>
      <c r="C137" t="s">
        <v>19</v>
      </c>
      <c r="D137">
        <v>33390</v>
      </c>
      <c r="E137" t="s">
        <v>20</v>
      </c>
      <c r="F137">
        <v>500000</v>
      </c>
      <c r="G137" t="s">
        <v>21</v>
      </c>
      <c r="H137">
        <v>30</v>
      </c>
      <c r="I137" t="s">
        <v>22</v>
      </c>
      <c r="J137">
        <v>0</v>
      </c>
      <c r="K137" t="s">
        <v>23</v>
      </c>
      <c r="L137">
        <v>-3500</v>
      </c>
      <c r="N137" t="s">
        <v>5214</v>
      </c>
      <c r="O137" s="22">
        <v>1.45</v>
      </c>
    </row>
    <row r="138" spans="1:15">
      <c r="A138" t="s">
        <v>0</v>
      </c>
      <c r="B138">
        <v>324572</v>
      </c>
      <c r="C138" t="s">
        <v>19</v>
      </c>
      <c r="D138">
        <v>33705</v>
      </c>
      <c r="E138" t="s">
        <v>20</v>
      </c>
      <c r="F138">
        <v>500000</v>
      </c>
      <c r="G138" t="s">
        <v>21</v>
      </c>
      <c r="H138">
        <v>30</v>
      </c>
      <c r="I138" t="s">
        <v>22</v>
      </c>
      <c r="J138">
        <v>0</v>
      </c>
      <c r="K138" t="s">
        <v>23</v>
      </c>
      <c r="L138">
        <v>-3500</v>
      </c>
      <c r="N138" t="s">
        <v>5215</v>
      </c>
      <c r="O138" s="22">
        <v>1.45</v>
      </c>
    </row>
    <row r="139" spans="1:15">
      <c r="A139" t="s">
        <v>0</v>
      </c>
      <c r="B139">
        <v>328210</v>
      </c>
      <c r="C139" t="s">
        <v>19</v>
      </c>
      <c r="D139">
        <v>53460</v>
      </c>
      <c r="E139" t="s">
        <v>20</v>
      </c>
      <c r="F139">
        <v>500000</v>
      </c>
      <c r="G139" t="s">
        <v>21</v>
      </c>
      <c r="H139">
        <v>30</v>
      </c>
      <c r="I139" t="s">
        <v>22</v>
      </c>
      <c r="J139">
        <v>0</v>
      </c>
      <c r="K139" t="s">
        <v>23</v>
      </c>
      <c r="L139">
        <v>-3500</v>
      </c>
      <c r="N139" t="s">
        <v>5216</v>
      </c>
      <c r="O139" s="22">
        <v>1.45</v>
      </c>
    </row>
    <row r="140" spans="1:15">
      <c r="A140" t="s">
        <v>0</v>
      </c>
      <c r="B140">
        <v>330979</v>
      </c>
      <c r="C140" t="s">
        <v>19</v>
      </c>
      <c r="D140">
        <v>34335</v>
      </c>
      <c r="E140" t="s">
        <v>20</v>
      </c>
      <c r="F140">
        <v>500000</v>
      </c>
      <c r="G140" t="s">
        <v>21</v>
      </c>
      <c r="H140">
        <v>30</v>
      </c>
      <c r="I140" t="s">
        <v>22</v>
      </c>
      <c r="J140">
        <v>0</v>
      </c>
      <c r="K140" t="s">
        <v>23</v>
      </c>
      <c r="L140">
        <v>-3500</v>
      </c>
      <c r="N140" t="s">
        <v>5217</v>
      </c>
      <c r="O140" s="32">
        <v>1.45</v>
      </c>
    </row>
    <row r="141" spans="1:15">
      <c r="A141" t="s">
        <v>0</v>
      </c>
      <c r="B141">
        <v>343747</v>
      </c>
      <c r="C141" t="s">
        <v>19</v>
      </c>
      <c r="D141">
        <v>34650</v>
      </c>
      <c r="E141" t="s">
        <v>20</v>
      </c>
      <c r="F141">
        <v>500000</v>
      </c>
      <c r="G141" t="s">
        <v>21</v>
      </c>
      <c r="H141">
        <v>30</v>
      </c>
      <c r="I141" t="s">
        <v>22</v>
      </c>
      <c r="J141">
        <v>0</v>
      </c>
      <c r="K141" t="s">
        <v>23</v>
      </c>
      <c r="L141">
        <v>-3500</v>
      </c>
      <c r="N141" t="s">
        <v>5218</v>
      </c>
      <c r="O141" s="22">
        <v>1.5</v>
      </c>
    </row>
    <row r="142" spans="1:15">
      <c r="A142" t="s">
        <v>0</v>
      </c>
      <c r="B142">
        <v>346177</v>
      </c>
      <c r="C142" t="s">
        <v>19</v>
      </c>
      <c r="D142">
        <v>34916</v>
      </c>
      <c r="E142" t="s">
        <v>20</v>
      </c>
      <c r="F142">
        <v>500000</v>
      </c>
      <c r="G142" t="s">
        <v>21</v>
      </c>
      <c r="H142">
        <v>30</v>
      </c>
      <c r="I142" t="s">
        <v>22</v>
      </c>
      <c r="J142">
        <v>0</v>
      </c>
      <c r="K142" t="s">
        <v>23</v>
      </c>
      <c r="L142">
        <v>-3500</v>
      </c>
      <c r="N142" t="s">
        <v>5219</v>
      </c>
      <c r="O142" s="22">
        <v>1.5</v>
      </c>
    </row>
    <row r="143" spans="1:15">
      <c r="A143" t="s">
        <v>0</v>
      </c>
      <c r="B143">
        <v>349539</v>
      </c>
      <c r="C143" t="s">
        <v>19</v>
      </c>
      <c r="D143">
        <v>55286</v>
      </c>
      <c r="E143" t="s">
        <v>20</v>
      </c>
      <c r="F143">
        <v>500000</v>
      </c>
      <c r="G143" t="s">
        <v>21</v>
      </c>
      <c r="H143">
        <v>30</v>
      </c>
      <c r="I143" t="s">
        <v>22</v>
      </c>
      <c r="J143">
        <v>0</v>
      </c>
      <c r="K143" t="s">
        <v>23</v>
      </c>
      <c r="L143">
        <v>-3500</v>
      </c>
      <c r="N143" t="s">
        <v>5220</v>
      </c>
      <c r="O143" s="22">
        <v>1.5</v>
      </c>
    </row>
    <row r="144" spans="1:15">
      <c r="A144" t="s">
        <v>0</v>
      </c>
      <c r="B144">
        <v>351992</v>
      </c>
      <c r="C144" t="s">
        <v>19</v>
      </c>
      <c r="D144">
        <v>35448</v>
      </c>
      <c r="E144" t="s">
        <v>20</v>
      </c>
      <c r="F144">
        <v>500000</v>
      </c>
      <c r="G144" t="s">
        <v>21</v>
      </c>
      <c r="H144">
        <v>30</v>
      </c>
      <c r="I144" t="s">
        <v>22</v>
      </c>
      <c r="J144">
        <v>0</v>
      </c>
      <c r="K144" t="s">
        <v>23</v>
      </c>
      <c r="L144">
        <v>-3500</v>
      </c>
      <c r="N144" t="s">
        <v>5221</v>
      </c>
      <c r="O144" s="22">
        <v>1.5</v>
      </c>
    </row>
    <row r="145" spans="1:15">
      <c r="A145" t="s">
        <v>0</v>
      </c>
      <c r="B145">
        <v>354452</v>
      </c>
      <c r="C145" t="s">
        <v>19</v>
      </c>
      <c r="D145">
        <v>35714</v>
      </c>
      <c r="E145" t="s">
        <v>20</v>
      </c>
      <c r="F145">
        <v>500000</v>
      </c>
      <c r="G145" t="s">
        <v>21</v>
      </c>
      <c r="H145">
        <v>30</v>
      </c>
      <c r="I145" t="s">
        <v>22</v>
      </c>
      <c r="J145">
        <v>0</v>
      </c>
      <c r="K145" t="s">
        <v>23</v>
      </c>
      <c r="L145">
        <v>-3500</v>
      </c>
      <c r="N145" t="s">
        <v>5222</v>
      </c>
      <c r="O145" s="22">
        <v>1.5</v>
      </c>
    </row>
    <row r="146" spans="1:15">
      <c r="A146" t="s">
        <v>0</v>
      </c>
      <c r="B146">
        <v>357868</v>
      </c>
      <c r="C146" t="s">
        <v>19</v>
      </c>
      <c r="D146">
        <v>56540</v>
      </c>
      <c r="E146" t="s">
        <v>20</v>
      </c>
      <c r="F146">
        <v>500000</v>
      </c>
      <c r="G146" t="s">
        <v>21</v>
      </c>
      <c r="H146">
        <v>30</v>
      </c>
      <c r="I146" t="s">
        <v>22</v>
      </c>
      <c r="J146">
        <v>0</v>
      </c>
      <c r="K146" t="s">
        <v>23</v>
      </c>
      <c r="L146">
        <v>-3500</v>
      </c>
      <c r="N146" t="s">
        <v>5223</v>
      </c>
      <c r="O146" s="22">
        <v>1.5</v>
      </c>
    </row>
    <row r="147" spans="1:15">
      <c r="A147" t="s">
        <v>0</v>
      </c>
      <c r="B147">
        <v>360611</v>
      </c>
      <c r="C147" t="s">
        <v>19</v>
      </c>
      <c r="D147">
        <v>36246</v>
      </c>
      <c r="E147" t="s">
        <v>20</v>
      </c>
      <c r="F147">
        <v>500000</v>
      </c>
      <c r="G147" t="s">
        <v>21</v>
      </c>
      <c r="H147">
        <v>30</v>
      </c>
      <c r="I147" t="s">
        <v>22</v>
      </c>
      <c r="J147">
        <v>0</v>
      </c>
      <c r="K147" t="s">
        <v>23</v>
      </c>
      <c r="L147">
        <v>-3500</v>
      </c>
      <c r="N147" t="s">
        <v>5224</v>
      </c>
      <c r="O147" s="22">
        <v>1.5</v>
      </c>
    </row>
    <row r="148" spans="1:15">
      <c r="A148" t="s">
        <v>0</v>
      </c>
      <c r="B148">
        <v>363365</v>
      </c>
      <c r="C148" t="s">
        <v>19</v>
      </c>
      <c r="D148">
        <v>36512</v>
      </c>
      <c r="E148" t="s">
        <v>20</v>
      </c>
      <c r="F148">
        <v>500000</v>
      </c>
      <c r="G148" t="s">
        <v>21</v>
      </c>
      <c r="H148">
        <v>30</v>
      </c>
      <c r="I148" t="s">
        <v>22</v>
      </c>
      <c r="J148">
        <v>0</v>
      </c>
      <c r="K148" t="s">
        <v>23</v>
      </c>
      <c r="L148">
        <v>-3500</v>
      </c>
      <c r="N148" t="s">
        <v>5225</v>
      </c>
      <c r="O148" s="22">
        <v>1.5</v>
      </c>
    </row>
    <row r="149" spans="1:15">
      <c r="A149" t="s">
        <v>0</v>
      </c>
      <c r="B149">
        <v>367109</v>
      </c>
      <c r="C149" t="s">
        <v>19</v>
      </c>
      <c r="D149">
        <v>57794</v>
      </c>
      <c r="E149" t="s">
        <v>20</v>
      </c>
      <c r="F149">
        <v>500000</v>
      </c>
      <c r="G149" t="s">
        <v>21</v>
      </c>
      <c r="H149">
        <v>30</v>
      </c>
      <c r="I149" t="s">
        <v>22</v>
      </c>
      <c r="J149">
        <v>0</v>
      </c>
      <c r="K149" t="s">
        <v>23</v>
      </c>
      <c r="L149">
        <v>-3500</v>
      </c>
      <c r="N149" t="s">
        <v>5226</v>
      </c>
      <c r="O149" s="22">
        <v>1.5</v>
      </c>
    </row>
    <row r="150" spans="1:15">
      <c r="A150" t="s">
        <v>0</v>
      </c>
      <c r="B150">
        <v>369894</v>
      </c>
      <c r="C150" t="s">
        <v>19</v>
      </c>
      <c r="D150">
        <v>37044</v>
      </c>
      <c r="E150" t="s">
        <v>20</v>
      </c>
      <c r="F150">
        <v>500000</v>
      </c>
      <c r="G150" t="s">
        <v>21</v>
      </c>
      <c r="H150">
        <v>30</v>
      </c>
      <c r="I150" t="s">
        <v>22</v>
      </c>
      <c r="J150">
        <v>0</v>
      </c>
      <c r="K150" t="s">
        <v>23</v>
      </c>
      <c r="L150">
        <v>-3500</v>
      </c>
      <c r="N150" t="s">
        <v>5227</v>
      </c>
      <c r="O150" s="32">
        <v>1.5</v>
      </c>
    </row>
    <row r="151" spans="1:15">
      <c r="A151" t="s">
        <v>0</v>
      </c>
      <c r="B151">
        <v>382638</v>
      </c>
      <c r="C151" t="s">
        <v>19</v>
      </c>
      <c r="D151">
        <v>37310</v>
      </c>
      <c r="E151" t="s">
        <v>20</v>
      </c>
      <c r="F151">
        <v>500000</v>
      </c>
      <c r="G151" t="s">
        <v>21</v>
      </c>
      <c r="H151">
        <v>30</v>
      </c>
      <c r="I151" t="s">
        <v>22</v>
      </c>
      <c r="J151">
        <v>0</v>
      </c>
      <c r="K151" t="s">
        <v>23</v>
      </c>
      <c r="L151">
        <v>-3500</v>
      </c>
      <c r="N151" t="s">
        <v>5228</v>
      </c>
      <c r="O151" s="22">
        <v>1.55</v>
      </c>
    </row>
    <row r="152" spans="1:15">
      <c r="A152" t="s">
        <v>0</v>
      </c>
      <c r="B152">
        <v>385671</v>
      </c>
      <c r="C152" t="s">
        <v>19</v>
      </c>
      <c r="D152">
        <v>37604</v>
      </c>
      <c r="E152" t="s">
        <v>20</v>
      </c>
      <c r="F152">
        <v>500000</v>
      </c>
      <c r="G152" t="s">
        <v>21</v>
      </c>
      <c r="H152">
        <v>30</v>
      </c>
      <c r="I152" t="s">
        <v>22</v>
      </c>
      <c r="J152">
        <v>0</v>
      </c>
      <c r="K152" t="s">
        <v>23</v>
      </c>
      <c r="L152">
        <v>-3500</v>
      </c>
      <c r="N152" t="s">
        <v>5229</v>
      </c>
      <c r="O152" s="22">
        <v>1.55</v>
      </c>
    </row>
    <row r="153" spans="1:15">
      <c r="A153" t="s">
        <v>0</v>
      </c>
      <c r="B153">
        <v>389735</v>
      </c>
      <c r="C153" t="s">
        <v>19</v>
      </c>
      <c r="D153">
        <v>59554</v>
      </c>
      <c r="E153" t="s">
        <v>20</v>
      </c>
      <c r="F153">
        <v>500000</v>
      </c>
      <c r="G153" t="s">
        <v>21</v>
      </c>
      <c r="H153">
        <v>30</v>
      </c>
      <c r="I153" t="s">
        <v>22</v>
      </c>
      <c r="J153">
        <v>0</v>
      </c>
      <c r="K153" t="s">
        <v>23</v>
      </c>
      <c r="L153">
        <v>-3500</v>
      </c>
      <c r="N153" t="s">
        <v>5230</v>
      </c>
      <c r="O153" s="22">
        <v>1.55</v>
      </c>
    </row>
    <row r="154" spans="1:15">
      <c r="A154" t="s">
        <v>0</v>
      </c>
      <c r="B154">
        <v>392803</v>
      </c>
      <c r="C154" t="s">
        <v>19</v>
      </c>
      <c r="D154">
        <v>38192</v>
      </c>
      <c r="E154" t="s">
        <v>20</v>
      </c>
      <c r="F154">
        <v>500000</v>
      </c>
      <c r="G154" t="s">
        <v>21</v>
      </c>
      <c r="H154">
        <v>30</v>
      </c>
      <c r="I154" t="s">
        <v>22</v>
      </c>
      <c r="J154">
        <v>0</v>
      </c>
      <c r="K154" t="s">
        <v>23</v>
      </c>
      <c r="L154">
        <v>-3500</v>
      </c>
      <c r="N154" t="s">
        <v>5231</v>
      </c>
      <c r="O154" s="22">
        <v>1.55</v>
      </c>
    </row>
    <row r="155" spans="1:15">
      <c r="A155" t="s">
        <v>0</v>
      </c>
      <c r="B155">
        <v>395883</v>
      </c>
      <c r="C155" t="s">
        <v>19</v>
      </c>
      <c r="D155">
        <v>38486</v>
      </c>
      <c r="E155" t="s">
        <v>20</v>
      </c>
      <c r="F155">
        <v>500000</v>
      </c>
      <c r="G155" t="s">
        <v>21</v>
      </c>
      <c r="H155">
        <v>30</v>
      </c>
      <c r="I155" t="s">
        <v>22</v>
      </c>
      <c r="J155">
        <v>0</v>
      </c>
      <c r="K155" t="s">
        <v>23</v>
      </c>
      <c r="L155">
        <v>-3500</v>
      </c>
      <c r="N155" t="s">
        <v>5232</v>
      </c>
      <c r="O155" s="22">
        <v>1.55</v>
      </c>
    </row>
    <row r="156" spans="1:15">
      <c r="A156" t="s">
        <v>0</v>
      </c>
      <c r="B156">
        <v>400027</v>
      </c>
      <c r="C156" t="s">
        <v>19</v>
      </c>
      <c r="D156">
        <v>60940</v>
      </c>
      <c r="E156" t="s">
        <v>20</v>
      </c>
      <c r="F156">
        <v>500000</v>
      </c>
      <c r="G156" t="s">
        <v>21</v>
      </c>
      <c r="H156">
        <v>30</v>
      </c>
      <c r="I156" t="s">
        <v>22</v>
      </c>
      <c r="J156">
        <v>0</v>
      </c>
      <c r="K156" t="s">
        <v>23</v>
      </c>
      <c r="L156">
        <v>-3500</v>
      </c>
      <c r="N156" t="s">
        <v>5233</v>
      </c>
      <c r="O156" s="22">
        <v>1.55</v>
      </c>
    </row>
    <row r="157" spans="1:15">
      <c r="A157" t="s">
        <v>0</v>
      </c>
      <c r="B157">
        <v>403141</v>
      </c>
      <c r="C157" t="s">
        <v>19</v>
      </c>
      <c r="D157">
        <v>39074</v>
      </c>
      <c r="E157" t="s">
        <v>20</v>
      </c>
      <c r="F157">
        <v>500000</v>
      </c>
      <c r="G157" t="s">
        <v>21</v>
      </c>
      <c r="H157">
        <v>30</v>
      </c>
      <c r="I157" t="s">
        <v>22</v>
      </c>
      <c r="J157">
        <v>0</v>
      </c>
      <c r="K157" t="s">
        <v>23</v>
      </c>
      <c r="L157">
        <v>-3500</v>
      </c>
      <c r="N157" t="s">
        <v>5234</v>
      </c>
      <c r="O157" s="22">
        <v>1.55</v>
      </c>
    </row>
    <row r="158" spans="1:15">
      <c r="A158" t="s">
        <v>0</v>
      </c>
      <c r="B158">
        <v>406268</v>
      </c>
      <c r="C158" t="s">
        <v>19</v>
      </c>
      <c r="D158">
        <v>39368</v>
      </c>
      <c r="E158" t="s">
        <v>20</v>
      </c>
      <c r="F158">
        <v>500000</v>
      </c>
      <c r="G158" t="s">
        <v>21</v>
      </c>
      <c r="H158">
        <v>30</v>
      </c>
      <c r="I158" t="s">
        <v>22</v>
      </c>
      <c r="J158">
        <v>0</v>
      </c>
      <c r="K158" t="s">
        <v>23</v>
      </c>
      <c r="L158">
        <v>-3500</v>
      </c>
      <c r="N158" t="s">
        <v>5235</v>
      </c>
      <c r="O158" s="22">
        <v>1.55</v>
      </c>
    </row>
    <row r="159" spans="1:15">
      <c r="A159" t="s">
        <v>0</v>
      </c>
      <c r="B159">
        <v>410491</v>
      </c>
      <c r="C159" t="s">
        <v>19</v>
      </c>
      <c r="D159">
        <v>62326</v>
      </c>
      <c r="E159" t="s">
        <v>20</v>
      </c>
      <c r="F159">
        <v>500000</v>
      </c>
      <c r="G159" t="s">
        <v>21</v>
      </c>
      <c r="H159">
        <v>30</v>
      </c>
      <c r="I159" t="s">
        <v>22</v>
      </c>
      <c r="J159">
        <v>0</v>
      </c>
      <c r="K159" t="s">
        <v>23</v>
      </c>
      <c r="L159">
        <v>-3500</v>
      </c>
      <c r="N159" t="s">
        <v>5236</v>
      </c>
      <c r="O159" s="22">
        <v>1.55</v>
      </c>
    </row>
    <row r="160" spans="1:15">
      <c r="A160" t="s">
        <v>0</v>
      </c>
      <c r="B160">
        <v>413652</v>
      </c>
      <c r="C160" t="s">
        <v>19</v>
      </c>
      <c r="D160">
        <v>39956</v>
      </c>
      <c r="E160" t="s">
        <v>20</v>
      </c>
      <c r="F160">
        <v>500000</v>
      </c>
      <c r="G160" t="s">
        <v>21</v>
      </c>
      <c r="H160">
        <v>30</v>
      </c>
      <c r="I160" t="s">
        <v>22</v>
      </c>
      <c r="J160">
        <v>0</v>
      </c>
      <c r="K160" t="s">
        <v>23</v>
      </c>
      <c r="L160">
        <v>-3500</v>
      </c>
      <c r="N160" t="s">
        <v>5237</v>
      </c>
      <c r="O160" s="32">
        <v>1.55</v>
      </c>
    </row>
    <row r="161" spans="1:15">
      <c r="A161" t="s">
        <v>0</v>
      </c>
      <c r="B161">
        <v>428375</v>
      </c>
      <c r="C161" t="s">
        <v>19</v>
      </c>
      <c r="D161">
        <v>40250</v>
      </c>
      <c r="E161" t="s">
        <v>20</v>
      </c>
      <c r="F161">
        <v>500000</v>
      </c>
      <c r="G161" t="s">
        <v>21</v>
      </c>
      <c r="H161">
        <v>30</v>
      </c>
      <c r="I161" t="s">
        <v>22</v>
      </c>
      <c r="J161">
        <v>0</v>
      </c>
      <c r="K161" t="s">
        <v>23</v>
      </c>
      <c r="L161">
        <v>-3500</v>
      </c>
      <c r="N161" t="s">
        <v>5238</v>
      </c>
      <c r="O161" s="22">
        <v>1.6</v>
      </c>
    </row>
    <row r="162" spans="1:15">
      <c r="A162" t="s">
        <v>0</v>
      </c>
      <c r="B162">
        <v>431684</v>
      </c>
      <c r="C162" t="s">
        <v>19</v>
      </c>
      <c r="D162">
        <v>40558</v>
      </c>
      <c r="E162" t="s">
        <v>20</v>
      </c>
      <c r="F162">
        <v>500000</v>
      </c>
      <c r="G162" t="s">
        <v>21</v>
      </c>
      <c r="H162">
        <v>30</v>
      </c>
      <c r="I162" t="s">
        <v>22</v>
      </c>
      <c r="J162">
        <v>0</v>
      </c>
      <c r="K162" t="s">
        <v>23</v>
      </c>
      <c r="L162">
        <v>-3500</v>
      </c>
      <c r="N162" t="s">
        <v>5239</v>
      </c>
      <c r="O162" s="22">
        <v>1.6</v>
      </c>
    </row>
    <row r="163" spans="1:15">
      <c r="A163" t="s">
        <v>0</v>
      </c>
      <c r="B163">
        <v>436135</v>
      </c>
      <c r="C163" t="s">
        <v>19</v>
      </c>
      <c r="D163">
        <v>64218</v>
      </c>
      <c r="E163" t="s">
        <v>20</v>
      </c>
      <c r="F163">
        <v>500000</v>
      </c>
      <c r="G163" t="s">
        <v>21</v>
      </c>
      <c r="H163">
        <v>30</v>
      </c>
      <c r="I163" t="s">
        <v>22</v>
      </c>
      <c r="J163">
        <v>0</v>
      </c>
      <c r="K163" t="s">
        <v>23</v>
      </c>
      <c r="L163">
        <v>-3500</v>
      </c>
      <c r="N163" t="s">
        <v>5240</v>
      </c>
      <c r="O163" s="22">
        <v>1.6</v>
      </c>
    </row>
    <row r="164" spans="1:15">
      <c r="A164" t="s">
        <v>0</v>
      </c>
      <c r="B164">
        <v>439481</v>
      </c>
      <c r="C164" t="s">
        <v>19</v>
      </c>
      <c r="D164">
        <v>41174</v>
      </c>
      <c r="E164" t="s">
        <v>20</v>
      </c>
      <c r="F164">
        <v>500000</v>
      </c>
      <c r="G164" t="s">
        <v>21</v>
      </c>
      <c r="H164">
        <v>30</v>
      </c>
      <c r="I164" t="s">
        <v>22</v>
      </c>
      <c r="J164">
        <v>0</v>
      </c>
      <c r="K164" t="s">
        <v>23</v>
      </c>
      <c r="L164">
        <v>-3500</v>
      </c>
      <c r="N164" t="s">
        <v>5241</v>
      </c>
      <c r="O164" s="22">
        <v>1.6</v>
      </c>
    </row>
    <row r="165" spans="1:15">
      <c r="A165" t="s">
        <v>0</v>
      </c>
      <c r="B165">
        <v>442841</v>
      </c>
      <c r="C165" t="s">
        <v>19</v>
      </c>
      <c r="D165">
        <v>41482</v>
      </c>
      <c r="E165" t="s">
        <v>20</v>
      </c>
      <c r="F165">
        <v>500000</v>
      </c>
      <c r="G165" t="s">
        <v>21</v>
      </c>
      <c r="H165">
        <v>30</v>
      </c>
      <c r="I165" t="s">
        <v>22</v>
      </c>
      <c r="J165">
        <v>0</v>
      </c>
      <c r="K165" t="s">
        <v>23</v>
      </c>
      <c r="L165">
        <v>-3500</v>
      </c>
      <c r="N165" t="s">
        <v>5242</v>
      </c>
      <c r="O165" s="22">
        <v>1.6</v>
      </c>
    </row>
    <row r="166" spans="1:15">
      <c r="A166" t="s">
        <v>0</v>
      </c>
      <c r="B166">
        <v>447376</v>
      </c>
      <c r="C166" t="s">
        <v>19</v>
      </c>
      <c r="D166">
        <v>65670</v>
      </c>
      <c r="E166" t="s">
        <v>20</v>
      </c>
      <c r="F166">
        <v>500000</v>
      </c>
      <c r="G166" t="s">
        <v>21</v>
      </c>
      <c r="H166">
        <v>30</v>
      </c>
      <c r="I166" t="s">
        <v>22</v>
      </c>
      <c r="J166">
        <v>0</v>
      </c>
      <c r="K166" t="s">
        <v>23</v>
      </c>
      <c r="L166">
        <v>-3500</v>
      </c>
      <c r="N166" t="s">
        <v>5243</v>
      </c>
      <c r="O166" s="22">
        <v>1.6</v>
      </c>
    </row>
    <row r="167" spans="1:15">
      <c r="A167" t="s">
        <v>0</v>
      </c>
      <c r="B167">
        <v>450772</v>
      </c>
      <c r="C167" t="s">
        <v>19</v>
      </c>
      <c r="D167">
        <v>42098</v>
      </c>
      <c r="E167" t="s">
        <v>20</v>
      </c>
      <c r="F167">
        <v>500000</v>
      </c>
      <c r="G167" t="s">
        <v>21</v>
      </c>
      <c r="H167">
        <v>30</v>
      </c>
      <c r="I167" t="s">
        <v>22</v>
      </c>
      <c r="J167">
        <v>0</v>
      </c>
      <c r="K167" t="s">
        <v>23</v>
      </c>
      <c r="L167">
        <v>-3500</v>
      </c>
      <c r="N167" t="s">
        <v>5244</v>
      </c>
      <c r="O167" s="22">
        <v>1.6</v>
      </c>
    </row>
    <row r="168" spans="1:15">
      <c r="A168" t="s">
        <v>0</v>
      </c>
      <c r="B168">
        <v>454181</v>
      </c>
      <c r="C168" t="s">
        <v>19</v>
      </c>
      <c r="D168">
        <v>42406</v>
      </c>
      <c r="E168" t="s">
        <v>20</v>
      </c>
      <c r="F168">
        <v>500000</v>
      </c>
      <c r="G168" t="s">
        <v>21</v>
      </c>
      <c r="H168">
        <v>30</v>
      </c>
      <c r="I168" t="s">
        <v>22</v>
      </c>
      <c r="J168">
        <v>0</v>
      </c>
      <c r="K168" t="s">
        <v>23</v>
      </c>
      <c r="L168">
        <v>-3500</v>
      </c>
      <c r="N168" t="s">
        <v>5245</v>
      </c>
      <c r="O168" s="22">
        <v>1.6</v>
      </c>
    </row>
    <row r="169" spans="1:15">
      <c r="A169" t="s">
        <v>0</v>
      </c>
      <c r="B169">
        <v>458801</v>
      </c>
      <c r="C169" t="s">
        <v>19</v>
      </c>
      <c r="D169">
        <v>67122</v>
      </c>
      <c r="E169" t="s">
        <v>20</v>
      </c>
      <c r="F169">
        <v>500000</v>
      </c>
      <c r="G169" t="s">
        <v>21</v>
      </c>
      <c r="H169">
        <v>30</v>
      </c>
      <c r="I169" t="s">
        <v>22</v>
      </c>
      <c r="J169">
        <v>0</v>
      </c>
      <c r="K169" t="s">
        <v>23</v>
      </c>
      <c r="L169">
        <v>-3500</v>
      </c>
      <c r="N169" t="s">
        <v>5246</v>
      </c>
      <c r="O169" s="22">
        <v>1.6</v>
      </c>
    </row>
    <row r="170" spans="1:15">
      <c r="A170" t="s">
        <v>0</v>
      </c>
      <c r="B170">
        <v>462247</v>
      </c>
      <c r="C170" t="s">
        <v>19</v>
      </c>
      <c r="D170">
        <v>43022</v>
      </c>
      <c r="E170" t="s">
        <v>20</v>
      </c>
      <c r="F170">
        <v>500000</v>
      </c>
      <c r="G170" t="s">
        <v>21</v>
      </c>
      <c r="H170">
        <v>30</v>
      </c>
      <c r="I170" t="s">
        <v>22</v>
      </c>
      <c r="J170">
        <v>0</v>
      </c>
      <c r="K170" t="s">
        <v>23</v>
      </c>
      <c r="L170">
        <v>-3500</v>
      </c>
      <c r="N170" t="s">
        <v>5247</v>
      </c>
      <c r="O170" s="32">
        <v>1.6</v>
      </c>
    </row>
    <row r="171" spans="1:15">
      <c r="A171" t="s">
        <v>0</v>
      </c>
      <c r="B171">
        <v>578373</v>
      </c>
      <c r="C171" t="s">
        <v>19</v>
      </c>
      <c r="D171">
        <v>43330</v>
      </c>
      <c r="E171" t="s">
        <v>20</v>
      </c>
      <c r="F171">
        <v>500000</v>
      </c>
      <c r="G171" t="s">
        <v>21</v>
      </c>
      <c r="H171">
        <v>35</v>
      </c>
      <c r="I171" t="s">
        <v>22</v>
      </c>
      <c r="J171">
        <v>0</v>
      </c>
      <c r="K171" t="s">
        <v>23</v>
      </c>
      <c r="L171">
        <v>-3500</v>
      </c>
      <c r="N171" t="s">
        <v>5248</v>
      </c>
      <c r="O171" s="22">
        <v>1.65</v>
      </c>
    </row>
    <row r="172" spans="1:15">
      <c r="A172" t="s">
        <v>0</v>
      </c>
      <c r="B172">
        <v>581682</v>
      </c>
      <c r="C172" t="s">
        <v>19</v>
      </c>
      <c r="D172">
        <v>43617</v>
      </c>
      <c r="E172" t="s">
        <v>20</v>
      </c>
      <c r="F172">
        <v>500000</v>
      </c>
      <c r="G172" t="s">
        <v>21</v>
      </c>
      <c r="H172">
        <v>35</v>
      </c>
      <c r="I172" t="s">
        <v>22</v>
      </c>
      <c r="J172">
        <v>0</v>
      </c>
      <c r="K172" t="s">
        <v>23</v>
      </c>
      <c r="L172">
        <v>-3500</v>
      </c>
      <c r="N172" t="s">
        <v>5249</v>
      </c>
      <c r="O172" s="22">
        <v>1.65</v>
      </c>
    </row>
    <row r="173" spans="1:15">
      <c r="A173" t="s">
        <v>0</v>
      </c>
      <c r="B173">
        <v>586246</v>
      </c>
      <c r="C173" t="s">
        <v>19</v>
      </c>
      <c r="D173">
        <v>68992</v>
      </c>
      <c r="E173" t="s">
        <v>20</v>
      </c>
      <c r="F173">
        <v>500000</v>
      </c>
      <c r="G173" t="s">
        <v>21</v>
      </c>
      <c r="H173">
        <v>35</v>
      </c>
      <c r="I173" t="s">
        <v>22</v>
      </c>
      <c r="J173">
        <v>0</v>
      </c>
      <c r="K173" t="s">
        <v>23</v>
      </c>
      <c r="L173">
        <v>-3500</v>
      </c>
      <c r="N173" t="s">
        <v>5250</v>
      </c>
      <c r="O173" s="22">
        <v>1.65</v>
      </c>
    </row>
    <row r="174" spans="1:15">
      <c r="A174" t="s">
        <v>0</v>
      </c>
      <c r="B174">
        <v>589590</v>
      </c>
      <c r="C174" t="s">
        <v>19</v>
      </c>
      <c r="D174">
        <v>44191</v>
      </c>
      <c r="E174" t="s">
        <v>20</v>
      </c>
      <c r="F174">
        <v>500000</v>
      </c>
      <c r="G174" t="s">
        <v>21</v>
      </c>
      <c r="H174">
        <v>35</v>
      </c>
      <c r="I174" t="s">
        <v>22</v>
      </c>
      <c r="J174">
        <v>0</v>
      </c>
      <c r="K174" t="s">
        <v>23</v>
      </c>
      <c r="L174">
        <v>-3500</v>
      </c>
      <c r="N174" t="s">
        <v>5251</v>
      </c>
      <c r="O174" s="22">
        <v>1.65</v>
      </c>
    </row>
    <row r="175" spans="1:15">
      <c r="A175" t="s">
        <v>0</v>
      </c>
      <c r="B175">
        <v>592946</v>
      </c>
      <c r="C175" t="s">
        <v>19</v>
      </c>
      <c r="D175">
        <v>44478</v>
      </c>
      <c r="E175" t="s">
        <v>20</v>
      </c>
      <c r="F175">
        <v>500000</v>
      </c>
      <c r="G175" t="s">
        <v>21</v>
      </c>
      <c r="H175">
        <v>35</v>
      </c>
      <c r="I175" t="s">
        <v>22</v>
      </c>
      <c r="J175">
        <v>0</v>
      </c>
      <c r="K175" t="s">
        <v>23</v>
      </c>
      <c r="L175">
        <v>-3500</v>
      </c>
      <c r="N175" t="s">
        <v>5252</v>
      </c>
      <c r="O175" s="22">
        <v>1.65</v>
      </c>
    </row>
    <row r="176" spans="1:15">
      <c r="A176" t="s">
        <v>0</v>
      </c>
      <c r="B176">
        <v>597591</v>
      </c>
      <c r="C176" t="s">
        <v>19</v>
      </c>
      <c r="D176">
        <v>70345</v>
      </c>
      <c r="E176" t="s">
        <v>20</v>
      </c>
      <c r="F176">
        <v>500000</v>
      </c>
      <c r="G176" t="s">
        <v>21</v>
      </c>
      <c r="H176">
        <v>35</v>
      </c>
      <c r="I176" t="s">
        <v>22</v>
      </c>
      <c r="J176">
        <v>0</v>
      </c>
      <c r="K176" t="s">
        <v>23</v>
      </c>
      <c r="L176">
        <v>-3500</v>
      </c>
      <c r="N176" t="s">
        <v>5253</v>
      </c>
      <c r="O176" s="22">
        <v>1.65</v>
      </c>
    </row>
    <row r="177" spans="1:15">
      <c r="A177" t="s">
        <v>0</v>
      </c>
      <c r="B177">
        <v>600982</v>
      </c>
      <c r="C177" t="s">
        <v>19</v>
      </c>
      <c r="D177">
        <v>45052</v>
      </c>
      <c r="E177" t="s">
        <v>20</v>
      </c>
      <c r="F177">
        <v>500000</v>
      </c>
      <c r="G177" t="s">
        <v>21</v>
      </c>
      <c r="H177">
        <v>35</v>
      </c>
      <c r="I177" t="s">
        <v>22</v>
      </c>
      <c r="J177">
        <v>0</v>
      </c>
      <c r="K177" t="s">
        <v>23</v>
      </c>
      <c r="L177">
        <v>-3500</v>
      </c>
      <c r="N177" t="s">
        <v>5254</v>
      </c>
      <c r="O177" s="22">
        <v>1.65</v>
      </c>
    </row>
    <row r="178" spans="1:15">
      <c r="A178" t="s">
        <v>0</v>
      </c>
      <c r="B178">
        <v>604386</v>
      </c>
      <c r="C178" t="s">
        <v>19</v>
      </c>
      <c r="D178">
        <v>45339</v>
      </c>
      <c r="E178" t="s">
        <v>20</v>
      </c>
      <c r="F178">
        <v>500000</v>
      </c>
      <c r="G178" t="s">
        <v>21</v>
      </c>
      <c r="H178">
        <v>35</v>
      </c>
      <c r="I178" t="s">
        <v>22</v>
      </c>
      <c r="J178">
        <v>0</v>
      </c>
      <c r="K178" t="s">
        <v>23</v>
      </c>
      <c r="L178">
        <v>-3500</v>
      </c>
      <c r="N178" t="s">
        <v>5255</v>
      </c>
      <c r="O178" s="22">
        <v>1.65</v>
      </c>
    </row>
    <row r="179" spans="1:15">
      <c r="A179" t="s">
        <v>0</v>
      </c>
      <c r="B179">
        <v>609113</v>
      </c>
      <c r="C179" t="s">
        <v>19</v>
      </c>
      <c r="D179">
        <v>71698</v>
      </c>
      <c r="E179" t="s">
        <v>20</v>
      </c>
      <c r="F179">
        <v>500000</v>
      </c>
      <c r="G179" t="s">
        <v>21</v>
      </c>
      <c r="H179">
        <v>35</v>
      </c>
      <c r="I179" t="s">
        <v>22</v>
      </c>
      <c r="J179">
        <v>0</v>
      </c>
      <c r="K179" t="s">
        <v>23</v>
      </c>
      <c r="L179">
        <v>-3500</v>
      </c>
      <c r="N179" t="s">
        <v>5256</v>
      </c>
      <c r="O179" s="22">
        <v>1.65</v>
      </c>
    </row>
    <row r="180" spans="1:15">
      <c r="A180" t="s">
        <v>0</v>
      </c>
      <c r="B180">
        <v>612553</v>
      </c>
      <c r="C180" t="s">
        <v>19</v>
      </c>
      <c r="D180">
        <v>45913</v>
      </c>
      <c r="E180" t="s">
        <v>20</v>
      </c>
      <c r="F180">
        <v>500000</v>
      </c>
      <c r="G180" t="s">
        <v>21</v>
      </c>
      <c r="H180">
        <v>35</v>
      </c>
      <c r="I180" t="s">
        <v>22</v>
      </c>
      <c r="J180">
        <v>0</v>
      </c>
      <c r="K180" t="s">
        <v>23</v>
      </c>
      <c r="L180">
        <v>-3500</v>
      </c>
      <c r="N180" t="s">
        <v>4926</v>
      </c>
      <c r="O180" s="32">
        <v>1.65</v>
      </c>
    </row>
    <row r="181" spans="1:15">
      <c r="A181" t="s">
        <v>0</v>
      </c>
      <c r="B181">
        <v>628996</v>
      </c>
      <c r="C181" t="s">
        <v>19</v>
      </c>
      <c r="D181">
        <v>46200</v>
      </c>
      <c r="E181" t="s">
        <v>20</v>
      </c>
      <c r="F181">
        <v>500000</v>
      </c>
      <c r="G181" t="s">
        <v>21</v>
      </c>
      <c r="H181">
        <v>35</v>
      </c>
      <c r="I181" t="s">
        <v>22</v>
      </c>
      <c r="J181">
        <v>0</v>
      </c>
      <c r="K181" t="s">
        <v>23</v>
      </c>
      <c r="L181">
        <v>-3500</v>
      </c>
      <c r="N181" t="s">
        <v>5257</v>
      </c>
      <c r="O181" s="22">
        <v>1.7000000000000002</v>
      </c>
    </row>
    <row r="182" spans="1:15">
      <c r="A182" t="s">
        <v>0</v>
      </c>
      <c r="B182">
        <v>632229</v>
      </c>
      <c r="C182" t="s">
        <v>19</v>
      </c>
      <c r="D182">
        <v>46459</v>
      </c>
      <c r="E182" t="s">
        <v>20</v>
      </c>
      <c r="F182">
        <v>500000</v>
      </c>
      <c r="G182" t="s">
        <v>21</v>
      </c>
      <c r="H182">
        <v>35</v>
      </c>
      <c r="I182" t="s">
        <v>22</v>
      </c>
      <c r="J182">
        <v>0</v>
      </c>
      <c r="K182" t="s">
        <v>23</v>
      </c>
      <c r="L182">
        <v>-3500</v>
      </c>
      <c r="N182" t="s">
        <v>5258</v>
      </c>
      <c r="O182" s="22">
        <v>1.7000000000000002</v>
      </c>
    </row>
    <row r="183" spans="1:15">
      <c r="A183" t="s">
        <v>0</v>
      </c>
      <c r="B183">
        <v>636828</v>
      </c>
      <c r="C183" t="s">
        <v>19</v>
      </c>
      <c r="D183">
        <v>73414</v>
      </c>
      <c r="E183" t="s">
        <v>20</v>
      </c>
      <c r="F183">
        <v>500000</v>
      </c>
      <c r="G183" t="s">
        <v>21</v>
      </c>
      <c r="H183">
        <v>35</v>
      </c>
      <c r="I183" t="s">
        <v>22</v>
      </c>
      <c r="J183">
        <v>0</v>
      </c>
      <c r="K183" t="s">
        <v>23</v>
      </c>
      <c r="L183">
        <v>-3500</v>
      </c>
      <c r="N183" t="s">
        <v>5259</v>
      </c>
      <c r="O183" s="22">
        <v>1.7000000000000002</v>
      </c>
    </row>
    <row r="184" spans="1:15">
      <c r="A184" t="s">
        <v>0</v>
      </c>
      <c r="B184">
        <v>640093</v>
      </c>
      <c r="C184" t="s">
        <v>19</v>
      </c>
      <c r="D184">
        <v>46977</v>
      </c>
      <c r="E184" t="s">
        <v>20</v>
      </c>
      <c r="F184">
        <v>500000</v>
      </c>
      <c r="G184" t="s">
        <v>21</v>
      </c>
      <c r="H184">
        <v>35</v>
      </c>
      <c r="I184" t="s">
        <v>22</v>
      </c>
      <c r="J184">
        <v>0</v>
      </c>
      <c r="K184" t="s">
        <v>23</v>
      </c>
      <c r="L184">
        <v>-3500</v>
      </c>
      <c r="N184" t="s">
        <v>5260</v>
      </c>
      <c r="O184" s="22">
        <v>1.7000000000000002</v>
      </c>
    </row>
    <row r="185" spans="1:15">
      <c r="A185" t="s">
        <v>0</v>
      </c>
      <c r="B185">
        <v>643369</v>
      </c>
      <c r="C185" t="s">
        <v>19</v>
      </c>
      <c r="D185">
        <v>47236</v>
      </c>
      <c r="E185" t="s">
        <v>20</v>
      </c>
      <c r="F185">
        <v>500000</v>
      </c>
      <c r="G185" t="s">
        <v>21</v>
      </c>
      <c r="H185">
        <v>35</v>
      </c>
      <c r="I185" t="s">
        <v>22</v>
      </c>
      <c r="J185">
        <v>0</v>
      </c>
      <c r="K185" t="s">
        <v>23</v>
      </c>
      <c r="L185">
        <v>-3500</v>
      </c>
      <c r="N185" t="s">
        <v>5261</v>
      </c>
      <c r="O185" s="22">
        <v>1.7000000000000002</v>
      </c>
    </row>
    <row r="186" spans="1:15">
      <c r="A186" t="s">
        <v>0</v>
      </c>
      <c r="B186">
        <v>648044</v>
      </c>
      <c r="C186" t="s">
        <v>19</v>
      </c>
      <c r="D186">
        <v>74635</v>
      </c>
      <c r="E186" t="s">
        <v>20</v>
      </c>
      <c r="F186">
        <v>500000</v>
      </c>
      <c r="G186" t="s">
        <v>21</v>
      </c>
      <c r="H186">
        <v>35</v>
      </c>
      <c r="I186" t="s">
        <v>22</v>
      </c>
      <c r="J186">
        <v>0</v>
      </c>
      <c r="K186" t="s">
        <v>23</v>
      </c>
      <c r="L186">
        <v>-3500</v>
      </c>
      <c r="N186" t="s">
        <v>5262</v>
      </c>
      <c r="O186" s="22">
        <v>1.7000000000000002</v>
      </c>
    </row>
    <row r="187" spans="1:15">
      <c r="A187" t="s">
        <v>0</v>
      </c>
      <c r="B187">
        <v>651353</v>
      </c>
      <c r="C187" t="s">
        <v>19</v>
      </c>
      <c r="D187">
        <v>47754</v>
      </c>
      <c r="E187" t="s">
        <v>20</v>
      </c>
      <c r="F187">
        <v>500000</v>
      </c>
      <c r="G187" t="s">
        <v>21</v>
      </c>
      <c r="H187">
        <v>35</v>
      </c>
      <c r="I187" t="s">
        <v>22</v>
      </c>
      <c r="J187">
        <v>0</v>
      </c>
      <c r="K187" t="s">
        <v>23</v>
      </c>
      <c r="L187">
        <v>-3500</v>
      </c>
      <c r="N187" t="s">
        <v>5263</v>
      </c>
      <c r="O187" s="22">
        <v>1.7000000000000002</v>
      </c>
    </row>
    <row r="188" spans="1:15">
      <c r="A188" t="s">
        <v>0</v>
      </c>
      <c r="B188">
        <v>654674</v>
      </c>
      <c r="C188" t="s">
        <v>19</v>
      </c>
      <c r="D188">
        <v>48013</v>
      </c>
      <c r="E188" t="s">
        <v>20</v>
      </c>
      <c r="F188">
        <v>500000</v>
      </c>
      <c r="G188" t="s">
        <v>21</v>
      </c>
      <c r="H188">
        <v>35</v>
      </c>
      <c r="I188" t="s">
        <v>22</v>
      </c>
      <c r="J188">
        <v>0</v>
      </c>
      <c r="K188" t="s">
        <v>23</v>
      </c>
      <c r="L188">
        <v>-3500</v>
      </c>
      <c r="N188" t="s">
        <v>5264</v>
      </c>
      <c r="O188" s="22">
        <v>1.7000000000000002</v>
      </c>
    </row>
    <row r="189" spans="1:15">
      <c r="A189" t="s">
        <v>0</v>
      </c>
      <c r="B189">
        <v>659426</v>
      </c>
      <c r="C189" t="s">
        <v>19</v>
      </c>
      <c r="D189">
        <v>75856</v>
      </c>
      <c r="E189" t="s">
        <v>20</v>
      </c>
      <c r="F189">
        <v>500000</v>
      </c>
      <c r="G189" t="s">
        <v>21</v>
      </c>
      <c r="H189">
        <v>35</v>
      </c>
      <c r="I189" t="s">
        <v>22</v>
      </c>
      <c r="J189">
        <v>0</v>
      </c>
      <c r="K189" t="s">
        <v>23</v>
      </c>
      <c r="L189">
        <v>-3500</v>
      </c>
      <c r="N189" t="s">
        <v>5265</v>
      </c>
      <c r="O189" s="22">
        <v>1.7000000000000002</v>
      </c>
    </row>
    <row r="190" spans="1:15">
      <c r="A190" t="s">
        <v>0</v>
      </c>
      <c r="B190">
        <v>662780</v>
      </c>
      <c r="C190" t="s">
        <v>19</v>
      </c>
      <c r="D190">
        <v>48531</v>
      </c>
      <c r="E190" t="s">
        <v>20</v>
      </c>
      <c r="F190">
        <v>500000</v>
      </c>
      <c r="G190" t="s">
        <v>21</v>
      </c>
      <c r="H190">
        <v>35</v>
      </c>
      <c r="I190" t="s">
        <v>22</v>
      </c>
      <c r="J190">
        <v>0</v>
      </c>
      <c r="K190" t="s">
        <v>23</v>
      </c>
      <c r="L190">
        <v>-3500</v>
      </c>
      <c r="N190" t="s">
        <v>4754</v>
      </c>
      <c r="O190" s="32">
        <v>1.7000000000000002</v>
      </c>
    </row>
    <row r="191" spans="1:15">
      <c r="A191" t="s">
        <v>0</v>
      </c>
      <c r="B191">
        <v>679159</v>
      </c>
      <c r="C191" t="s">
        <v>19</v>
      </c>
      <c r="D191">
        <v>48790</v>
      </c>
      <c r="E191" t="s">
        <v>20</v>
      </c>
      <c r="F191">
        <v>500000</v>
      </c>
      <c r="G191" t="s">
        <v>21</v>
      </c>
      <c r="H191">
        <v>35</v>
      </c>
      <c r="I191" t="s">
        <v>22</v>
      </c>
      <c r="J191">
        <v>0</v>
      </c>
      <c r="K191" t="s">
        <v>23</v>
      </c>
      <c r="L191">
        <v>-3500</v>
      </c>
      <c r="N191" t="s">
        <v>5266</v>
      </c>
      <c r="O191" s="22">
        <v>1.75</v>
      </c>
    </row>
    <row r="192" spans="1:15">
      <c r="A192" t="s">
        <v>0</v>
      </c>
      <c r="B192">
        <v>682608</v>
      </c>
      <c r="C192" t="s">
        <v>19</v>
      </c>
      <c r="D192">
        <v>49056</v>
      </c>
      <c r="E192" t="s">
        <v>20</v>
      </c>
      <c r="F192">
        <v>500000</v>
      </c>
      <c r="G192" t="s">
        <v>21</v>
      </c>
      <c r="H192">
        <v>35</v>
      </c>
      <c r="I192" t="s">
        <v>22</v>
      </c>
      <c r="J192">
        <v>0</v>
      </c>
      <c r="K192" t="s">
        <v>23</v>
      </c>
      <c r="L192">
        <v>-3500</v>
      </c>
      <c r="N192" t="s">
        <v>5267</v>
      </c>
      <c r="O192" s="22">
        <v>1.75</v>
      </c>
    </row>
    <row r="193" spans="1:15">
      <c r="A193" t="s">
        <v>0</v>
      </c>
      <c r="B193">
        <v>687536</v>
      </c>
      <c r="C193" t="s">
        <v>19</v>
      </c>
      <c r="D193">
        <v>77506</v>
      </c>
      <c r="E193" t="s">
        <v>20</v>
      </c>
      <c r="F193">
        <v>500000</v>
      </c>
      <c r="G193" t="s">
        <v>21</v>
      </c>
      <c r="H193">
        <v>35</v>
      </c>
      <c r="I193" t="s">
        <v>22</v>
      </c>
      <c r="J193">
        <v>0</v>
      </c>
      <c r="K193" t="s">
        <v>23</v>
      </c>
      <c r="L193">
        <v>-3500</v>
      </c>
      <c r="N193" t="s">
        <v>5268</v>
      </c>
      <c r="O193" s="22">
        <v>1.75</v>
      </c>
    </row>
    <row r="194" spans="1:15">
      <c r="A194" t="s">
        <v>0</v>
      </c>
      <c r="B194">
        <v>691020</v>
      </c>
      <c r="C194" t="s">
        <v>19</v>
      </c>
      <c r="D194">
        <v>49588</v>
      </c>
      <c r="E194" t="s">
        <v>20</v>
      </c>
      <c r="F194">
        <v>500000</v>
      </c>
      <c r="G194" t="s">
        <v>21</v>
      </c>
      <c r="H194">
        <v>35</v>
      </c>
      <c r="I194" t="s">
        <v>22</v>
      </c>
      <c r="J194">
        <v>0</v>
      </c>
      <c r="K194" t="s">
        <v>23</v>
      </c>
      <c r="L194">
        <v>-3500</v>
      </c>
      <c r="N194" t="s">
        <v>5269</v>
      </c>
      <c r="O194" s="22">
        <v>1.75</v>
      </c>
    </row>
    <row r="195" spans="1:15">
      <c r="A195" t="s">
        <v>0</v>
      </c>
      <c r="B195">
        <v>694516</v>
      </c>
      <c r="C195" t="s">
        <v>19</v>
      </c>
      <c r="D195">
        <v>49854</v>
      </c>
      <c r="E195" t="s">
        <v>20</v>
      </c>
      <c r="F195">
        <v>500000</v>
      </c>
      <c r="G195" t="s">
        <v>21</v>
      </c>
      <c r="H195">
        <v>35</v>
      </c>
      <c r="I195" t="s">
        <v>22</v>
      </c>
      <c r="J195">
        <v>0</v>
      </c>
      <c r="K195" t="s">
        <v>23</v>
      </c>
      <c r="L195">
        <v>-3500</v>
      </c>
      <c r="N195" t="s">
        <v>5270</v>
      </c>
      <c r="O195" s="22">
        <v>1.75</v>
      </c>
    </row>
    <row r="196" spans="1:15">
      <c r="A196" t="s">
        <v>0</v>
      </c>
      <c r="B196">
        <v>699524</v>
      </c>
      <c r="C196" t="s">
        <v>19</v>
      </c>
      <c r="D196">
        <v>78760</v>
      </c>
      <c r="E196" t="s">
        <v>20</v>
      </c>
      <c r="F196">
        <v>500000</v>
      </c>
      <c r="G196" t="s">
        <v>21</v>
      </c>
      <c r="H196">
        <v>35</v>
      </c>
      <c r="I196" t="s">
        <v>22</v>
      </c>
      <c r="J196">
        <v>0</v>
      </c>
      <c r="K196" t="s">
        <v>23</v>
      </c>
      <c r="L196">
        <v>-3500</v>
      </c>
      <c r="N196" t="s">
        <v>5271</v>
      </c>
      <c r="O196" s="22">
        <v>1.75</v>
      </c>
    </row>
    <row r="197" spans="1:15">
      <c r="A197" t="s">
        <v>0</v>
      </c>
      <c r="B197">
        <v>703055</v>
      </c>
      <c r="C197" t="s">
        <v>19</v>
      </c>
      <c r="D197">
        <v>50386</v>
      </c>
      <c r="E197" t="s">
        <v>20</v>
      </c>
      <c r="F197">
        <v>500000</v>
      </c>
      <c r="G197" t="s">
        <v>21</v>
      </c>
      <c r="H197">
        <v>35</v>
      </c>
      <c r="I197" t="s">
        <v>22</v>
      </c>
      <c r="J197">
        <v>0</v>
      </c>
      <c r="K197" t="s">
        <v>23</v>
      </c>
      <c r="L197">
        <v>-3500</v>
      </c>
      <c r="N197" t="s">
        <v>5272</v>
      </c>
      <c r="O197" s="22">
        <v>1.75</v>
      </c>
    </row>
    <row r="198" spans="1:15">
      <c r="A198" t="s">
        <v>0</v>
      </c>
      <c r="B198">
        <v>706597</v>
      </c>
      <c r="C198" t="s">
        <v>19</v>
      </c>
      <c r="D198">
        <v>50652</v>
      </c>
      <c r="E198" t="s">
        <v>20</v>
      </c>
      <c r="F198">
        <v>500000</v>
      </c>
      <c r="G198" t="s">
        <v>21</v>
      </c>
      <c r="H198">
        <v>35</v>
      </c>
      <c r="I198" t="s">
        <v>22</v>
      </c>
      <c r="J198">
        <v>0</v>
      </c>
      <c r="K198" t="s">
        <v>23</v>
      </c>
      <c r="L198">
        <v>-3500</v>
      </c>
      <c r="N198" t="s">
        <v>5273</v>
      </c>
      <c r="O198" s="22">
        <v>1.75</v>
      </c>
    </row>
    <row r="199" spans="1:15">
      <c r="A199" t="s">
        <v>0</v>
      </c>
      <c r="B199">
        <v>711686</v>
      </c>
      <c r="C199" t="s">
        <v>19</v>
      </c>
      <c r="D199">
        <v>80014</v>
      </c>
      <c r="E199" t="s">
        <v>20</v>
      </c>
      <c r="F199">
        <v>500000</v>
      </c>
      <c r="G199" t="s">
        <v>21</v>
      </c>
      <c r="H199">
        <v>35</v>
      </c>
      <c r="I199" t="s">
        <v>22</v>
      </c>
      <c r="J199">
        <v>0</v>
      </c>
      <c r="K199" t="s">
        <v>23</v>
      </c>
      <c r="L199">
        <v>-3500</v>
      </c>
      <c r="N199" t="s">
        <v>5274</v>
      </c>
      <c r="O199" s="22">
        <v>1.75</v>
      </c>
    </row>
    <row r="200" spans="1:15">
      <c r="A200" t="s">
        <v>0</v>
      </c>
      <c r="B200">
        <v>715262</v>
      </c>
      <c r="C200" t="s">
        <v>19</v>
      </c>
      <c r="D200">
        <v>51184</v>
      </c>
      <c r="E200" t="s">
        <v>20</v>
      </c>
      <c r="F200">
        <v>500000</v>
      </c>
      <c r="G200" t="s">
        <v>21</v>
      </c>
      <c r="H200">
        <v>35</v>
      </c>
      <c r="I200" t="s">
        <v>22</v>
      </c>
      <c r="J200">
        <v>0</v>
      </c>
      <c r="K200" t="s">
        <v>23</v>
      </c>
      <c r="L200">
        <v>-3500</v>
      </c>
      <c r="N200" t="s">
        <v>4927</v>
      </c>
      <c r="O200" s="32">
        <v>1.75</v>
      </c>
    </row>
    <row r="201" spans="1:15">
      <c r="A201" t="s">
        <v>0</v>
      </c>
      <c r="B201">
        <v>732683</v>
      </c>
      <c r="C201" t="s">
        <v>19</v>
      </c>
      <c r="D201">
        <v>51450</v>
      </c>
      <c r="E201" t="s">
        <v>20</v>
      </c>
      <c r="F201">
        <v>500000</v>
      </c>
      <c r="G201" t="s">
        <v>21</v>
      </c>
      <c r="H201">
        <v>35</v>
      </c>
      <c r="I201" t="s">
        <v>22</v>
      </c>
      <c r="J201">
        <v>0</v>
      </c>
      <c r="K201" t="s">
        <v>23</v>
      </c>
      <c r="L201">
        <v>-3500</v>
      </c>
      <c r="N201" t="s">
        <v>5275</v>
      </c>
      <c r="O201" s="22">
        <v>1.8</v>
      </c>
    </row>
    <row r="202" spans="1:15">
      <c r="A202" t="s">
        <v>0</v>
      </c>
      <c r="B202">
        <v>736426</v>
      </c>
      <c r="C202" t="s">
        <v>19</v>
      </c>
      <c r="D202">
        <v>51730</v>
      </c>
      <c r="E202" t="s">
        <v>20</v>
      </c>
      <c r="F202">
        <v>500000</v>
      </c>
      <c r="G202" t="s">
        <v>21</v>
      </c>
      <c r="H202">
        <v>35</v>
      </c>
      <c r="I202" t="s">
        <v>22</v>
      </c>
      <c r="J202">
        <v>0</v>
      </c>
      <c r="K202" t="s">
        <v>23</v>
      </c>
      <c r="L202">
        <v>-3500</v>
      </c>
      <c r="N202" t="s">
        <v>5276</v>
      </c>
      <c r="O202" s="22">
        <v>1.8</v>
      </c>
    </row>
    <row r="203" spans="1:15">
      <c r="A203" t="s">
        <v>0</v>
      </c>
      <c r="B203">
        <v>741763</v>
      </c>
      <c r="C203" t="s">
        <v>19</v>
      </c>
      <c r="D203">
        <v>81730</v>
      </c>
      <c r="E203" t="s">
        <v>20</v>
      </c>
      <c r="F203">
        <v>500000</v>
      </c>
      <c r="G203" t="s">
        <v>21</v>
      </c>
      <c r="H203">
        <v>35</v>
      </c>
      <c r="I203" t="s">
        <v>22</v>
      </c>
      <c r="J203">
        <v>0</v>
      </c>
      <c r="K203" t="s">
        <v>23</v>
      </c>
      <c r="L203">
        <v>-3500</v>
      </c>
      <c r="N203" t="s">
        <v>5277</v>
      </c>
      <c r="O203" s="22">
        <v>1.8</v>
      </c>
    </row>
    <row r="204" spans="1:15">
      <c r="A204" t="s">
        <v>0</v>
      </c>
      <c r="B204">
        <v>745542</v>
      </c>
      <c r="C204" t="s">
        <v>19</v>
      </c>
      <c r="D204">
        <v>52290</v>
      </c>
      <c r="E204" t="s">
        <v>20</v>
      </c>
      <c r="F204">
        <v>500000</v>
      </c>
      <c r="G204" t="s">
        <v>21</v>
      </c>
      <c r="H204">
        <v>35</v>
      </c>
      <c r="I204" t="s">
        <v>22</v>
      </c>
      <c r="J204">
        <v>0</v>
      </c>
      <c r="K204" t="s">
        <v>23</v>
      </c>
      <c r="L204">
        <v>-3500</v>
      </c>
      <c r="N204" t="s">
        <v>5278</v>
      </c>
      <c r="O204" s="22">
        <v>1.8</v>
      </c>
    </row>
    <row r="205" spans="1:15">
      <c r="A205" t="s">
        <v>0</v>
      </c>
      <c r="B205">
        <v>749334</v>
      </c>
      <c r="C205" t="s">
        <v>19</v>
      </c>
      <c r="D205">
        <v>52570</v>
      </c>
      <c r="E205" t="s">
        <v>20</v>
      </c>
      <c r="F205">
        <v>500000</v>
      </c>
      <c r="G205" t="s">
        <v>21</v>
      </c>
      <c r="H205">
        <v>35</v>
      </c>
      <c r="I205" t="s">
        <v>22</v>
      </c>
      <c r="J205">
        <v>0</v>
      </c>
      <c r="K205" t="s">
        <v>23</v>
      </c>
      <c r="L205">
        <v>-3500</v>
      </c>
      <c r="N205" t="s">
        <v>5279</v>
      </c>
      <c r="O205" s="22">
        <v>1.8</v>
      </c>
    </row>
    <row r="206" spans="1:15">
      <c r="A206" t="s">
        <v>0</v>
      </c>
      <c r="B206">
        <v>754758</v>
      </c>
      <c r="C206" t="s">
        <v>19</v>
      </c>
      <c r="D206">
        <v>83050</v>
      </c>
      <c r="E206" t="s">
        <v>20</v>
      </c>
      <c r="F206">
        <v>500000</v>
      </c>
      <c r="G206" t="s">
        <v>21</v>
      </c>
      <c r="H206">
        <v>35</v>
      </c>
      <c r="I206" t="s">
        <v>22</v>
      </c>
      <c r="J206">
        <v>0</v>
      </c>
      <c r="K206" t="s">
        <v>23</v>
      </c>
      <c r="L206">
        <v>-3500</v>
      </c>
      <c r="N206" t="s">
        <v>5280</v>
      </c>
      <c r="O206" s="22">
        <v>1.8</v>
      </c>
    </row>
    <row r="207" spans="1:15">
      <c r="A207" t="s">
        <v>0</v>
      </c>
      <c r="B207">
        <v>758586</v>
      </c>
      <c r="C207" t="s">
        <v>19</v>
      </c>
      <c r="D207">
        <v>53130</v>
      </c>
      <c r="E207" t="s">
        <v>20</v>
      </c>
      <c r="F207">
        <v>500000</v>
      </c>
      <c r="G207" t="s">
        <v>21</v>
      </c>
      <c r="H207">
        <v>35</v>
      </c>
      <c r="I207" t="s">
        <v>22</v>
      </c>
      <c r="J207">
        <v>0</v>
      </c>
      <c r="K207" t="s">
        <v>23</v>
      </c>
      <c r="L207">
        <v>-3500</v>
      </c>
      <c r="N207" t="s">
        <v>5281</v>
      </c>
      <c r="O207" s="22">
        <v>1.8</v>
      </c>
    </row>
    <row r="208" spans="1:15">
      <c r="A208" t="s">
        <v>0</v>
      </c>
      <c r="B208">
        <v>762427</v>
      </c>
      <c r="C208" t="s">
        <v>19</v>
      </c>
      <c r="D208">
        <v>53410</v>
      </c>
      <c r="E208" t="s">
        <v>20</v>
      </c>
      <c r="F208">
        <v>500000</v>
      </c>
      <c r="G208" t="s">
        <v>21</v>
      </c>
      <c r="H208">
        <v>35</v>
      </c>
      <c r="I208" t="s">
        <v>22</v>
      </c>
      <c r="J208">
        <v>0</v>
      </c>
      <c r="K208" t="s">
        <v>23</v>
      </c>
      <c r="L208">
        <v>-3500</v>
      </c>
      <c r="N208" t="s">
        <v>5282</v>
      </c>
      <c r="O208" s="22">
        <v>1.8</v>
      </c>
    </row>
    <row r="209" spans="1:15">
      <c r="A209" t="s">
        <v>0</v>
      </c>
      <c r="B209">
        <v>767936</v>
      </c>
      <c r="C209" t="s">
        <v>19</v>
      </c>
      <c r="D209">
        <v>84370</v>
      </c>
      <c r="E209" t="s">
        <v>20</v>
      </c>
      <c r="F209">
        <v>500000</v>
      </c>
      <c r="G209" t="s">
        <v>21</v>
      </c>
      <c r="H209">
        <v>35</v>
      </c>
      <c r="I209" t="s">
        <v>22</v>
      </c>
      <c r="J209">
        <v>0</v>
      </c>
      <c r="K209" t="s">
        <v>23</v>
      </c>
      <c r="L209">
        <v>-3500</v>
      </c>
      <c r="N209" t="s">
        <v>5283</v>
      </c>
      <c r="O209" s="22">
        <v>1.8</v>
      </c>
    </row>
    <row r="210" spans="1:15">
      <c r="A210" t="s">
        <v>0</v>
      </c>
      <c r="B210">
        <v>771814</v>
      </c>
      <c r="C210" t="s">
        <v>19</v>
      </c>
      <c r="D210">
        <v>53970</v>
      </c>
      <c r="E210" t="s">
        <v>20</v>
      </c>
      <c r="F210">
        <v>500000</v>
      </c>
      <c r="G210" t="s">
        <v>21</v>
      </c>
      <c r="H210">
        <v>35</v>
      </c>
      <c r="I210" t="s">
        <v>22</v>
      </c>
      <c r="J210">
        <v>0</v>
      </c>
      <c r="K210" t="s">
        <v>23</v>
      </c>
      <c r="L210">
        <v>-3500</v>
      </c>
      <c r="N210" t="s">
        <v>4755</v>
      </c>
      <c r="O210" s="32">
        <v>1.8</v>
      </c>
    </row>
    <row r="211" spans="1:15">
      <c r="A211" t="s">
        <v>0</v>
      </c>
      <c r="B211">
        <v>790669</v>
      </c>
      <c r="C211" t="s">
        <v>19</v>
      </c>
      <c r="D211">
        <v>54250</v>
      </c>
      <c r="E211" t="s">
        <v>20</v>
      </c>
      <c r="F211">
        <v>500000</v>
      </c>
      <c r="G211" t="s">
        <v>21</v>
      </c>
      <c r="H211">
        <v>35</v>
      </c>
      <c r="I211" t="s">
        <v>22</v>
      </c>
      <c r="J211">
        <v>0</v>
      </c>
      <c r="K211" t="s">
        <v>23</v>
      </c>
      <c r="L211">
        <v>-3500</v>
      </c>
      <c r="N211" t="s">
        <v>5284</v>
      </c>
      <c r="O211" s="22">
        <v>1.85</v>
      </c>
    </row>
    <row r="212" spans="1:15">
      <c r="A212" t="s">
        <v>0</v>
      </c>
      <c r="B212">
        <v>793566</v>
      </c>
      <c r="C212" t="s">
        <v>19</v>
      </c>
      <c r="D212">
        <v>54425</v>
      </c>
      <c r="E212" t="s">
        <v>20</v>
      </c>
      <c r="F212">
        <v>500000</v>
      </c>
      <c r="G212" t="s">
        <v>21</v>
      </c>
      <c r="H212">
        <v>35</v>
      </c>
      <c r="I212" t="s">
        <v>22</v>
      </c>
      <c r="J212">
        <v>0</v>
      </c>
      <c r="K212" t="s">
        <v>23</v>
      </c>
      <c r="L212">
        <v>-3500</v>
      </c>
      <c r="N212" t="s">
        <v>5285</v>
      </c>
      <c r="O212" s="22">
        <v>1.85</v>
      </c>
    </row>
    <row r="213" spans="1:15">
      <c r="A213" t="s">
        <v>0</v>
      </c>
      <c r="B213">
        <v>798171</v>
      </c>
      <c r="C213" t="s">
        <v>19</v>
      </c>
      <c r="D213">
        <v>85800</v>
      </c>
      <c r="E213" t="s">
        <v>20</v>
      </c>
      <c r="F213">
        <v>500000</v>
      </c>
      <c r="G213" t="s">
        <v>21</v>
      </c>
      <c r="H213">
        <v>35</v>
      </c>
      <c r="I213" t="s">
        <v>22</v>
      </c>
      <c r="J213">
        <v>0</v>
      </c>
      <c r="K213" t="s">
        <v>23</v>
      </c>
      <c r="L213">
        <v>-3500</v>
      </c>
      <c r="N213" t="s">
        <v>5286</v>
      </c>
      <c r="O213" s="22">
        <v>1.85</v>
      </c>
    </row>
    <row r="214" spans="1:15">
      <c r="A214" t="s">
        <v>0</v>
      </c>
      <c r="B214">
        <v>801092</v>
      </c>
      <c r="C214" t="s">
        <v>19</v>
      </c>
      <c r="D214">
        <v>54775</v>
      </c>
      <c r="E214" t="s">
        <v>20</v>
      </c>
      <c r="F214">
        <v>500000</v>
      </c>
      <c r="G214" t="s">
        <v>21</v>
      </c>
      <c r="H214">
        <v>35</v>
      </c>
      <c r="I214" t="s">
        <v>22</v>
      </c>
      <c r="J214">
        <v>0</v>
      </c>
      <c r="K214" t="s">
        <v>23</v>
      </c>
      <c r="L214">
        <v>-3500</v>
      </c>
      <c r="N214" t="s">
        <v>5287</v>
      </c>
      <c r="O214" s="22">
        <v>1.85</v>
      </c>
    </row>
    <row r="215" spans="1:15">
      <c r="A215" t="s">
        <v>0</v>
      </c>
      <c r="B215">
        <v>804021</v>
      </c>
      <c r="C215" t="s">
        <v>19</v>
      </c>
      <c r="D215">
        <v>54950</v>
      </c>
      <c r="E215" t="s">
        <v>20</v>
      </c>
      <c r="F215">
        <v>500000</v>
      </c>
      <c r="G215" t="s">
        <v>21</v>
      </c>
      <c r="H215">
        <v>35</v>
      </c>
      <c r="I215" t="s">
        <v>22</v>
      </c>
      <c r="J215">
        <v>0</v>
      </c>
      <c r="K215" t="s">
        <v>23</v>
      </c>
      <c r="L215">
        <v>-3500</v>
      </c>
      <c r="N215" t="s">
        <v>5288</v>
      </c>
      <c r="O215" s="22">
        <v>1.85</v>
      </c>
    </row>
    <row r="216" spans="1:15">
      <c r="A216" t="s">
        <v>0</v>
      </c>
      <c r="B216">
        <v>808687</v>
      </c>
      <c r="C216" t="s">
        <v>19</v>
      </c>
      <c r="D216">
        <v>86625</v>
      </c>
      <c r="E216" t="s">
        <v>20</v>
      </c>
      <c r="F216">
        <v>500000</v>
      </c>
      <c r="G216" t="s">
        <v>21</v>
      </c>
      <c r="H216">
        <v>35</v>
      </c>
      <c r="I216" t="s">
        <v>22</v>
      </c>
      <c r="J216">
        <v>0</v>
      </c>
      <c r="K216" t="s">
        <v>23</v>
      </c>
      <c r="L216">
        <v>-3500</v>
      </c>
      <c r="N216" t="s">
        <v>5289</v>
      </c>
      <c r="O216" s="22">
        <v>1.85</v>
      </c>
    </row>
    <row r="217" spans="1:15">
      <c r="A217" t="s">
        <v>0</v>
      </c>
      <c r="B217">
        <v>811642</v>
      </c>
      <c r="C217" t="s">
        <v>19</v>
      </c>
      <c r="D217">
        <v>55300</v>
      </c>
      <c r="E217" t="s">
        <v>20</v>
      </c>
      <c r="F217">
        <v>500000</v>
      </c>
      <c r="G217" t="s">
        <v>21</v>
      </c>
      <c r="H217">
        <v>35</v>
      </c>
      <c r="I217" t="s">
        <v>22</v>
      </c>
      <c r="J217">
        <v>0</v>
      </c>
      <c r="K217" t="s">
        <v>23</v>
      </c>
      <c r="L217">
        <v>-3500</v>
      </c>
      <c r="N217" t="s">
        <v>5290</v>
      </c>
      <c r="O217" s="22">
        <v>1.85</v>
      </c>
    </row>
    <row r="218" spans="1:15">
      <c r="A218" t="s">
        <v>0</v>
      </c>
      <c r="B218">
        <v>814604</v>
      </c>
      <c r="C218" t="s">
        <v>19</v>
      </c>
      <c r="D218">
        <v>55475</v>
      </c>
      <c r="E218" t="s">
        <v>20</v>
      </c>
      <c r="F218">
        <v>500000</v>
      </c>
      <c r="G218" t="s">
        <v>21</v>
      </c>
      <c r="H218">
        <v>35</v>
      </c>
      <c r="I218" t="s">
        <v>22</v>
      </c>
      <c r="J218">
        <v>0</v>
      </c>
      <c r="K218" t="s">
        <v>23</v>
      </c>
      <c r="L218">
        <v>-3500</v>
      </c>
      <c r="N218" t="s">
        <v>5291</v>
      </c>
      <c r="O218" s="22">
        <v>1.85</v>
      </c>
    </row>
    <row r="219" spans="1:15">
      <c r="A219" t="s">
        <v>0</v>
      </c>
      <c r="B219">
        <v>819331</v>
      </c>
      <c r="C219" t="s">
        <v>19</v>
      </c>
      <c r="D219">
        <v>87450</v>
      </c>
      <c r="E219" t="s">
        <v>20</v>
      </c>
      <c r="F219">
        <v>500000</v>
      </c>
      <c r="G219" t="s">
        <v>21</v>
      </c>
      <c r="H219">
        <v>35</v>
      </c>
      <c r="I219" t="s">
        <v>22</v>
      </c>
      <c r="J219">
        <v>0</v>
      </c>
      <c r="K219" t="s">
        <v>23</v>
      </c>
      <c r="L219">
        <v>-3500</v>
      </c>
      <c r="N219" t="s">
        <v>5292</v>
      </c>
      <c r="O219" s="22">
        <v>1.85</v>
      </c>
    </row>
    <row r="220" spans="1:15">
      <c r="A220" t="s">
        <v>0</v>
      </c>
      <c r="B220">
        <v>822318</v>
      </c>
      <c r="C220" t="s">
        <v>19</v>
      </c>
      <c r="D220">
        <v>55825</v>
      </c>
      <c r="E220" t="s">
        <v>20</v>
      </c>
      <c r="F220">
        <v>500000</v>
      </c>
      <c r="G220" t="s">
        <v>21</v>
      </c>
      <c r="H220">
        <v>35</v>
      </c>
      <c r="I220" t="s">
        <v>22</v>
      </c>
      <c r="J220">
        <v>0</v>
      </c>
      <c r="K220" t="s">
        <v>23</v>
      </c>
      <c r="L220">
        <v>-3500</v>
      </c>
      <c r="N220" t="s">
        <v>4928</v>
      </c>
      <c r="O220" s="32">
        <v>1.85</v>
      </c>
    </row>
    <row r="221" spans="1:15">
      <c r="A221" t="s">
        <v>0</v>
      </c>
      <c r="B221">
        <v>858256</v>
      </c>
      <c r="C221" t="s">
        <v>19</v>
      </c>
      <c r="D221">
        <v>56000</v>
      </c>
      <c r="E221" t="s">
        <v>20</v>
      </c>
      <c r="F221">
        <v>500000</v>
      </c>
      <c r="G221" t="s">
        <v>21</v>
      </c>
      <c r="H221">
        <v>40</v>
      </c>
      <c r="I221" t="s">
        <v>22</v>
      </c>
      <c r="J221">
        <v>0</v>
      </c>
      <c r="K221" t="s">
        <v>23</v>
      </c>
      <c r="L221">
        <v>-3500</v>
      </c>
      <c r="N221" t="s">
        <v>5293</v>
      </c>
      <c r="O221" s="22">
        <v>1.9</v>
      </c>
    </row>
    <row r="222" spans="1:15">
      <c r="A222" t="s">
        <v>0</v>
      </c>
      <c r="B222">
        <v>862323</v>
      </c>
      <c r="C222" t="s">
        <v>19</v>
      </c>
      <c r="D222">
        <v>56280</v>
      </c>
      <c r="E222" t="s">
        <v>20</v>
      </c>
      <c r="F222">
        <v>500000</v>
      </c>
      <c r="G222" t="s">
        <v>21</v>
      </c>
      <c r="H222">
        <v>40</v>
      </c>
      <c r="I222" t="s">
        <v>22</v>
      </c>
      <c r="J222">
        <v>0</v>
      </c>
      <c r="K222" t="s">
        <v>23</v>
      </c>
      <c r="L222">
        <v>-3500</v>
      </c>
      <c r="N222" t="s">
        <v>5294</v>
      </c>
      <c r="O222" s="22">
        <v>1.9</v>
      </c>
    </row>
    <row r="223" spans="1:15">
      <c r="A223" t="s">
        <v>0</v>
      </c>
      <c r="B223">
        <v>868204</v>
      </c>
      <c r="C223" t="s">
        <v>19</v>
      </c>
      <c r="D223">
        <v>88880</v>
      </c>
      <c r="E223" t="s">
        <v>20</v>
      </c>
      <c r="F223">
        <v>500000</v>
      </c>
      <c r="G223" t="s">
        <v>21</v>
      </c>
      <c r="H223">
        <v>40</v>
      </c>
      <c r="I223" t="s">
        <v>22</v>
      </c>
      <c r="J223">
        <v>0</v>
      </c>
      <c r="K223" t="s">
        <v>23</v>
      </c>
      <c r="L223">
        <v>-3500</v>
      </c>
      <c r="N223" t="s">
        <v>5295</v>
      </c>
      <c r="O223" s="22">
        <v>1.9</v>
      </c>
    </row>
    <row r="224" spans="1:15">
      <c r="A224" t="s">
        <v>0</v>
      </c>
      <c r="B224">
        <v>872309</v>
      </c>
      <c r="C224" t="s">
        <v>19</v>
      </c>
      <c r="D224">
        <v>56840</v>
      </c>
      <c r="E224" t="s">
        <v>20</v>
      </c>
      <c r="F224">
        <v>500000</v>
      </c>
      <c r="G224" t="s">
        <v>21</v>
      </c>
      <c r="H224">
        <v>40</v>
      </c>
      <c r="I224" t="s">
        <v>22</v>
      </c>
      <c r="J224">
        <v>0</v>
      </c>
      <c r="K224" t="s">
        <v>23</v>
      </c>
      <c r="L224">
        <v>-3500</v>
      </c>
      <c r="N224" t="s">
        <v>5296</v>
      </c>
      <c r="O224" s="22">
        <v>1.9</v>
      </c>
    </row>
    <row r="225" spans="1:15">
      <c r="A225" t="s">
        <v>0</v>
      </c>
      <c r="B225">
        <v>876426</v>
      </c>
      <c r="C225" t="s">
        <v>19</v>
      </c>
      <c r="D225">
        <v>57120</v>
      </c>
      <c r="E225" t="s">
        <v>20</v>
      </c>
      <c r="F225">
        <v>500000</v>
      </c>
      <c r="G225" t="s">
        <v>21</v>
      </c>
      <c r="H225">
        <v>40</v>
      </c>
      <c r="I225" t="s">
        <v>22</v>
      </c>
      <c r="J225">
        <v>0</v>
      </c>
      <c r="K225" t="s">
        <v>23</v>
      </c>
      <c r="L225">
        <v>-3500</v>
      </c>
      <c r="N225" t="s">
        <v>5297</v>
      </c>
      <c r="O225" s="22">
        <v>1.9</v>
      </c>
    </row>
    <row r="226" spans="1:15">
      <c r="A226" t="s">
        <v>0</v>
      </c>
      <c r="B226">
        <v>882397</v>
      </c>
      <c r="C226" t="s">
        <v>19</v>
      </c>
      <c r="D226">
        <v>90200</v>
      </c>
      <c r="E226" t="s">
        <v>20</v>
      </c>
      <c r="F226">
        <v>500000</v>
      </c>
      <c r="G226" t="s">
        <v>21</v>
      </c>
      <c r="H226">
        <v>40</v>
      </c>
      <c r="I226" t="s">
        <v>22</v>
      </c>
      <c r="J226">
        <v>0</v>
      </c>
      <c r="K226" t="s">
        <v>23</v>
      </c>
      <c r="L226">
        <v>-3500</v>
      </c>
      <c r="N226" t="s">
        <v>5298</v>
      </c>
      <c r="O226" s="22">
        <v>1.9</v>
      </c>
    </row>
    <row r="227" spans="1:15">
      <c r="A227" t="s">
        <v>0</v>
      </c>
      <c r="B227">
        <v>886553</v>
      </c>
      <c r="C227" t="s">
        <v>19</v>
      </c>
      <c r="D227">
        <v>57680</v>
      </c>
      <c r="E227" t="s">
        <v>20</v>
      </c>
      <c r="F227">
        <v>500000</v>
      </c>
      <c r="G227" t="s">
        <v>21</v>
      </c>
      <c r="H227">
        <v>40</v>
      </c>
      <c r="I227" t="s">
        <v>22</v>
      </c>
      <c r="J227">
        <v>0</v>
      </c>
      <c r="K227" t="s">
        <v>23</v>
      </c>
      <c r="L227">
        <v>-3500</v>
      </c>
      <c r="N227" t="s">
        <v>5299</v>
      </c>
      <c r="O227" s="22">
        <v>1.9</v>
      </c>
    </row>
    <row r="228" spans="1:15">
      <c r="A228" t="s">
        <v>0</v>
      </c>
      <c r="B228">
        <v>890722</v>
      </c>
      <c r="C228" t="s">
        <v>19</v>
      </c>
      <c r="D228">
        <v>57960</v>
      </c>
      <c r="E228" t="s">
        <v>20</v>
      </c>
      <c r="F228">
        <v>500000</v>
      </c>
      <c r="G228" t="s">
        <v>21</v>
      </c>
      <c r="H228">
        <v>40</v>
      </c>
      <c r="I228" t="s">
        <v>22</v>
      </c>
      <c r="J228">
        <v>0</v>
      </c>
      <c r="K228" t="s">
        <v>23</v>
      </c>
      <c r="L228">
        <v>-3500</v>
      </c>
      <c r="N228" t="s">
        <v>5300</v>
      </c>
      <c r="O228" s="22">
        <v>1.9</v>
      </c>
    </row>
    <row r="229" spans="1:15">
      <c r="A229" t="s">
        <v>0</v>
      </c>
      <c r="B229">
        <v>896783</v>
      </c>
      <c r="C229" t="s">
        <v>19</v>
      </c>
      <c r="D229">
        <v>91520</v>
      </c>
      <c r="E229" t="s">
        <v>20</v>
      </c>
      <c r="F229">
        <v>500000</v>
      </c>
      <c r="G229" t="s">
        <v>21</v>
      </c>
      <c r="H229">
        <v>40</v>
      </c>
      <c r="I229" t="s">
        <v>22</v>
      </c>
      <c r="J229">
        <v>0</v>
      </c>
      <c r="K229" t="s">
        <v>23</v>
      </c>
      <c r="L229">
        <v>-3500</v>
      </c>
      <c r="N229" t="s">
        <v>5301</v>
      </c>
      <c r="O229" s="22">
        <v>1.9</v>
      </c>
    </row>
    <row r="230" spans="1:15">
      <c r="A230" t="s">
        <v>0</v>
      </c>
      <c r="B230">
        <v>900990</v>
      </c>
      <c r="C230" t="s">
        <v>19</v>
      </c>
      <c r="D230">
        <v>58520</v>
      </c>
      <c r="E230" t="s">
        <v>20</v>
      </c>
      <c r="F230">
        <v>500000</v>
      </c>
      <c r="G230" t="s">
        <v>21</v>
      </c>
      <c r="H230">
        <v>40</v>
      </c>
      <c r="I230" t="s">
        <v>22</v>
      </c>
      <c r="J230">
        <v>0</v>
      </c>
      <c r="K230" t="s">
        <v>23</v>
      </c>
      <c r="L230">
        <v>-3500</v>
      </c>
      <c r="N230" t="s">
        <v>4929</v>
      </c>
      <c r="O230" s="32">
        <v>1.9</v>
      </c>
    </row>
    <row r="231" spans="1:15">
      <c r="A231" t="s">
        <v>0</v>
      </c>
      <c r="B231">
        <v>921367</v>
      </c>
      <c r="C231" t="s">
        <v>19</v>
      </c>
      <c r="D231">
        <v>58800</v>
      </c>
      <c r="E231" t="s">
        <v>20</v>
      </c>
      <c r="F231">
        <v>500000</v>
      </c>
      <c r="G231" t="s">
        <v>21</v>
      </c>
      <c r="H231">
        <v>40</v>
      </c>
      <c r="I231" t="s">
        <v>22</v>
      </c>
      <c r="J231">
        <v>0</v>
      </c>
      <c r="K231" t="s">
        <v>23</v>
      </c>
      <c r="L231">
        <v>-3500</v>
      </c>
      <c r="N231" t="s">
        <v>5302</v>
      </c>
      <c r="O231" s="22">
        <v>1.9500000000000002</v>
      </c>
    </row>
    <row r="232" spans="1:15">
      <c r="A232" t="s">
        <v>0</v>
      </c>
      <c r="B232">
        <v>925685</v>
      </c>
      <c r="C232" t="s">
        <v>19</v>
      </c>
      <c r="D232">
        <v>59087</v>
      </c>
      <c r="E232" t="s">
        <v>20</v>
      </c>
      <c r="F232">
        <v>500000</v>
      </c>
      <c r="G232" t="s">
        <v>21</v>
      </c>
      <c r="H232">
        <v>40</v>
      </c>
      <c r="I232" t="s">
        <v>22</v>
      </c>
      <c r="J232">
        <v>0</v>
      </c>
      <c r="K232" t="s">
        <v>23</v>
      </c>
      <c r="L232">
        <v>-3500</v>
      </c>
      <c r="N232" t="s">
        <v>5303</v>
      </c>
      <c r="O232" s="22">
        <v>1.9500000000000002</v>
      </c>
    </row>
    <row r="233" spans="1:15">
      <c r="A233" t="s">
        <v>0</v>
      </c>
      <c r="B233">
        <v>931950</v>
      </c>
      <c r="C233" t="s">
        <v>19</v>
      </c>
      <c r="D233">
        <v>93302</v>
      </c>
      <c r="E233" t="s">
        <v>20</v>
      </c>
      <c r="F233">
        <v>500000</v>
      </c>
      <c r="G233" t="s">
        <v>21</v>
      </c>
      <c r="H233">
        <v>40</v>
      </c>
      <c r="I233" t="s">
        <v>22</v>
      </c>
      <c r="J233">
        <v>0</v>
      </c>
      <c r="K233" t="s">
        <v>23</v>
      </c>
      <c r="L233">
        <v>-3500</v>
      </c>
      <c r="N233" t="s">
        <v>5304</v>
      </c>
      <c r="O233" s="22">
        <v>1.9500000000000002</v>
      </c>
    </row>
    <row r="234" spans="1:15">
      <c r="A234" t="s">
        <v>0</v>
      </c>
      <c r="B234">
        <v>936308</v>
      </c>
      <c r="C234" t="s">
        <v>19</v>
      </c>
      <c r="D234">
        <v>59661</v>
      </c>
      <c r="E234" t="s">
        <v>20</v>
      </c>
      <c r="F234">
        <v>500000</v>
      </c>
      <c r="G234" t="s">
        <v>21</v>
      </c>
      <c r="H234">
        <v>40</v>
      </c>
      <c r="I234" t="s">
        <v>22</v>
      </c>
      <c r="J234">
        <v>0</v>
      </c>
      <c r="K234" t="s">
        <v>23</v>
      </c>
      <c r="L234">
        <v>-3500</v>
      </c>
      <c r="N234" t="s">
        <v>5305</v>
      </c>
      <c r="O234" s="22">
        <v>1.9500000000000002</v>
      </c>
    </row>
    <row r="235" spans="1:15">
      <c r="A235" t="s">
        <v>0</v>
      </c>
      <c r="B235">
        <v>940678</v>
      </c>
      <c r="C235" t="s">
        <v>19</v>
      </c>
      <c r="D235">
        <v>59948</v>
      </c>
      <c r="E235" t="s">
        <v>20</v>
      </c>
      <c r="F235">
        <v>500000</v>
      </c>
      <c r="G235" t="s">
        <v>21</v>
      </c>
      <c r="H235">
        <v>40</v>
      </c>
      <c r="I235" t="s">
        <v>22</v>
      </c>
      <c r="J235">
        <v>0</v>
      </c>
      <c r="K235" t="s">
        <v>23</v>
      </c>
      <c r="L235">
        <v>-3500</v>
      </c>
      <c r="N235" t="s">
        <v>5306</v>
      </c>
      <c r="O235" s="22">
        <v>1.9500000000000002</v>
      </c>
    </row>
    <row r="236" spans="1:15">
      <c r="A236" t="s">
        <v>0</v>
      </c>
      <c r="B236">
        <v>947037</v>
      </c>
      <c r="C236" t="s">
        <v>19</v>
      </c>
      <c r="D236">
        <v>94655</v>
      </c>
      <c r="E236" t="s">
        <v>20</v>
      </c>
      <c r="F236">
        <v>500000</v>
      </c>
      <c r="G236" t="s">
        <v>21</v>
      </c>
      <c r="H236">
        <v>40</v>
      </c>
      <c r="I236" t="s">
        <v>22</v>
      </c>
      <c r="J236">
        <v>0</v>
      </c>
      <c r="K236" t="s">
        <v>23</v>
      </c>
      <c r="L236">
        <v>-3500</v>
      </c>
      <c r="N236" t="s">
        <v>5307</v>
      </c>
      <c r="O236" s="22">
        <v>1.9500000000000002</v>
      </c>
    </row>
    <row r="237" spans="1:15">
      <c r="A237" t="s">
        <v>0</v>
      </c>
      <c r="B237">
        <v>951448</v>
      </c>
      <c r="C237" t="s">
        <v>19</v>
      </c>
      <c r="D237">
        <v>60522</v>
      </c>
      <c r="E237" t="s">
        <v>20</v>
      </c>
      <c r="F237">
        <v>500000</v>
      </c>
      <c r="G237" t="s">
        <v>21</v>
      </c>
      <c r="H237">
        <v>40</v>
      </c>
      <c r="I237" t="s">
        <v>22</v>
      </c>
      <c r="J237">
        <v>0</v>
      </c>
      <c r="K237" t="s">
        <v>23</v>
      </c>
      <c r="L237">
        <v>-3500</v>
      </c>
      <c r="N237" t="s">
        <v>5308</v>
      </c>
      <c r="O237" s="22">
        <v>1.9500000000000002</v>
      </c>
    </row>
    <row r="238" spans="1:15">
      <c r="A238" t="s">
        <v>0</v>
      </c>
      <c r="B238">
        <v>955872</v>
      </c>
      <c r="C238" t="s">
        <v>19</v>
      </c>
      <c r="D238">
        <v>60809</v>
      </c>
      <c r="E238" t="s">
        <v>20</v>
      </c>
      <c r="F238">
        <v>500000</v>
      </c>
      <c r="G238" t="s">
        <v>21</v>
      </c>
      <c r="H238">
        <v>40</v>
      </c>
      <c r="I238" t="s">
        <v>22</v>
      </c>
      <c r="J238">
        <v>0</v>
      </c>
      <c r="K238" t="s">
        <v>23</v>
      </c>
      <c r="L238">
        <v>-3500</v>
      </c>
      <c r="N238" t="s">
        <v>5309</v>
      </c>
      <c r="O238" s="22">
        <v>1.9500000000000002</v>
      </c>
    </row>
    <row r="239" spans="1:15">
      <c r="A239" t="s">
        <v>0</v>
      </c>
      <c r="B239">
        <v>962324</v>
      </c>
      <c r="C239" t="s">
        <v>19</v>
      </c>
      <c r="D239">
        <v>96008</v>
      </c>
      <c r="E239" t="s">
        <v>20</v>
      </c>
      <c r="F239">
        <v>500000</v>
      </c>
      <c r="G239" t="s">
        <v>21</v>
      </c>
      <c r="H239">
        <v>40</v>
      </c>
      <c r="I239" t="s">
        <v>22</v>
      </c>
      <c r="J239">
        <v>0</v>
      </c>
      <c r="K239" t="s">
        <v>23</v>
      </c>
      <c r="L239">
        <v>-3500</v>
      </c>
      <c r="N239" t="s">
        <v>5310</v>
      </c>
      <c r="O239" s="22">
        <v>1.9500000000000002</v>
      </c>
    </row>
    <row r="240" spans="1:15">
      <c r="A240" t="s">
        <v>0</v>
      </c>
      <c r="B240">
        <v>966788</v>
      </c>
      <c r="C240" t="s">
        <v>19</v>
      </c>
      <c r="D240">
        <v>61383</v>
      </c>
      <c r="E240" t="s">
        <v>20</v>
      </c>
      <c r="F240">
        <v>500000</v>
      </c>
      <c r="G240" t="s">
        <v>21</v>
      </c>
      <c r="H240">
        <v>40</v>
      </c>
      <c r="I240" t="s">
        <v>22</v>
      </c>
      <c r="J240">
        <v>0</v>
      </c>
      <c r="K240" t="s">
        <v>23</v>
      </c>
      <c r="L240">
        <v>-3500</v>
      </c>
      <c r="N240" t="s">
        <v>4756</v>
      </c>
      <c r="O240" s="32">
        <v>1.9500000000000002</v>
      </c>
    </row>
    <row r="241" spans="1:15">
      <c r="A241" t="s">
        <v>0</v>
      </c>
      <c r="B241">
        <v>988772</v>
      </c>
      <c r="C241" t="s">
        <v>19</v>
      </c>
      <c r="D241">
        <v>61670</v>
      </c>
      <c r="E241" t="s">
        <v>20</v>
      </c>
      <c r="F241">
        <v>500000</v>
      </c>
      <c r="G241" t="s">
        <v>21</v>
      </c>
      <c r="H241">
        <v>40</v>
      </c>
      <c r="I241" t="s">
        <v>22</v>
      </c>
      <c r="J241">
        <v>0</v>
      </c>
      <c r="K241" t="s">
        <v>23</v>
      </c>
      <c r="L241">
        <v>-3500</v>
      </c>
      <c r="N241" t="s">
        <v>5311</v>
      </c>
      <c r="O241" s="22">
        <v>2</v>
      </c>
    </row>
    <row r="242" spans="1:15">
      <c r="A242" t="s">
        <v>0</v>
      </c>
      <c r="B242">
        <v>992448</v>
      </c>
      <c r="C242" t="s">
        <v>19</v>
      </c>
      <c r="D242">
        <v>61880</v>
      </c>
      <c r="E242" t="s">
        <v>20</v>
      </c>
      <c r="F242">
        <v>500000</v>
      </c>
      <c r="G242" t="s">
        <v>21</v>
      </c>
      <c r="H242">
        <v>40</v>
      </c>
      <c r="I242" t="s">
        <v>22</v>
      </c>
      <c r="J242">
        <v>0</v>
      </c>
      <c r="K242" t="s">
        <v>23</v>
      </c>
      <c r="L242">
        <v>-3500</v>
      </c>
      <c r="N242" t="s">
        <v>5312</v>
      </c>
      <c r="O242" s="22">
        <v>2</v>
      </c>
    </row>
    <row r="243" spans="1:15">
      <c r="A243" t="s">
        <v>0</v>
      </c>
      <c r="B243">
        <v>998200</v>
      </c>
      <c r="C243" t="s">
        <v>19</v>
      </c>
      <c r="D243">
        <v>97570</v>
      </c>
      <c r="E243" t="s">
        <v>20</v>
      </c>
      <c r="F243">
        <v>500000</v>
      </c>
      <c r="G243" t="s">
        <v>21</v>
      </c>
      <c r="H243">
        <v>40</v>
      </c>
      <c r="I243" t="s">
        <v>22</v>
      </c>
      <c r="J243">
        <v>0</v>
      </c>
      <c r="K243" t="s">
        <v>23</v>
      </c>
      <c r="L243">
        <v>-3500</v>
      </c>
      <c r="N243" t="s">
        <v>5313</v>
      </c>
      <c r="O243" s="22">
        <v>2</v>
      </c>
    </row>
    <row r="244" spans="1:15">
      <c r="A244" t="s">
        <v>0</v>
      </c>
      <c r="B244">
        <v>1001906</v>
      </c>
      <c r="C244" t="s">
        <v>19</v>
      </c>
      <c r="D244">
        <v>62300</v>
      </c>
      <c r="E244" t="s">
        <v>20</v>
      </c>
      <c r="F244">
        <v>500000</v>
      </c>
      <c r="G244" t="s">
        <v>21</v>
      </c>
      <c r="H244">
        <v>40</v>
      </c>
      <c r="I244" t="s">
        <v>22</v>
      </c>
      <c r="J244">
        <v>0</v>
      </c>
      <c r="K244" t="s">
        <v>23</v>
      </c>
      <c r="L244">
        <v>-3500</v>
      </c>
      <c r="N244" t="s">
        <v>5314</v>
      </c>
      <c r="O244" s="22">
        <v>2</v>
      </c>
    </row>
    <row r="245" spans="1:15">
      <c r="A245" t="s">
        <v>0</v>
      </c>
      <c r="B245">
        <v>1005621</v>
      </c>
      <c r="C245" t="s">
        <v>19</v>
      </c>
      <c r="D245">
        <v>62510</v>
      </c>
      <c r="E245" t="s">
        <v>20</v>
      </c>
      <c r="F245">
        <v>500000</v>
      </c>
      <c r="G245" t="s">
        <v>21</v>
      </c>
      <c r="H245">
        <v>40</v>
      </c>
      <c r="I245" t="s">
        <v>22</v>
      </c>
      <c r="J245">
        <v>0</v>
      </c>
      <c r="K245" t="s">
        <v>23</v>
      </c>
      <c r="L245">
        <v>-3500</v>
      </c>
      <c r="N245" t="s">
        <v>5315</v>
      </c>
      <c r="O245" s="22">
        <v>2</v>
      </c>
    </row>
    <row r="246" spans="1:15">
      <c r="A246" t="s">
        <v>0</v>
      </c>
      <c r="B246">
        <v>1011448</v>
      </c>
      <c r="C246" t="s">
        <v>19</v>
      </c>
      <c r="D246">
        <v>98560</v>
      </c>
      <c r="E246" t="s">
        <v>20</v>
      </c>
      <c r="F246">
        <v>500000</v>
      </c>
      <c r="G246" t="s">
        <v>21</v>
      </c>
      <c r="H246">
        <v>40</v>
      </c>
      <c r="I246" t="s">
        <v>22</v>
      </c>
      <c r="J246">
        <v>0</v>
      </c>
      <c r="K246" t="s">
        <v>23</v>
      </c>
      <c r="L246">
        <v>-3500</v>
      </c>
      <c r="N246" t="s">
        <v>5316</v>
      </c>
      <c r="O246" s="22">
        <v>2</v>
      </c>
    </row>
    <row r="247" spans="1:15">
      <c r="A247" t="s">
        <v>0</v>
      </c>
      <c r="B247">
        <v>1015194</v>
      </c>
      <c r="C247" t="s">
        <v>19</v>
      </c>
      <c r="D247">
        <v>62930</v>
      </c>
      <c r="E247" t="s">
        <v>20</v>
      </c>
      <c r="F247">
        <v>500000</v>
      </c>
      <c r="G247" t="s">
        <v>21</v>
      </c>
      <c r="H247">
        <v>40</v>
      </c>
      <c r="I247" t="s">
        <v>22</v>
      </c>
      <c r="J247">
        <v>0</v>
      </c>
      <c r="K247" t="s">
        <v>23</v>
      </c>
      <c r="L247">
        <v>-3500</v>
      </c>
      <c r="N247" t="s">
        <v>5317</v>
      </c>
      <c r="O247" s="22">
        <v>2</v>
      </c>
    </row>
    <row r="248" spans="1:15">
      <c r="A248" t="s">
        <v>0</v>
      </c>
      <c r="B248">
        <v>1018951</v>
      </c>
      <c r="C248" t="s">
        <v>19</v>
      </c>
      <c r="D248">
        <v>63140</v>
      </c>
      <c r="E248" t="s">
        <v>20</v>
      </c>
      <c r="F248">
        <v>500000</v>
      </c>
      <c r="G248" t="s">
        <v>21</v>
      </c>
      <c r="H248">
        <v>40</v>
      </c>
      <c r="I248" t="s">
        <v>22</v>
      </c>
      <c r="J248">
        <v>0</v>
      </c>
      <c r="K248" t="s">
        <v>23</v>
      </c>
      <c r="L248">
        <v>-3500</v>
      </c>
      <c r="N248" t="s">
        <v>5318</v>
      </c>
      <c r="O248" s="22">
        <v>2</v>
      </c>
    </row>
    <row r="249" spans="1:15">
      <c r="A249" t="s">
        <v>0</v>
      </c>
      <c r="B249">
        <v>1024852</v>
      </c>
      <c r="C249" t="s">
        <v>19</v>
      </c>
      <c r="D249">
        <v>99550</v>
      </c>
      <c r="E249" t="s">
        <v>20</v>
      </c>
      <c r="F249">
        <v>500000</v>
      </c>
      <c r="G249" t="s">
        <v>21</v>
      </c>
      <c r="H249">
        <v>40</v>
      </c>
      <c r="I249" t="s">
        <v>22</v>
      </c>
      <c r="J249">
        <v>0</v>
      </c>
      <c r="K249" t="s">
        <v>23</v>
      </c>
      <c r="L249">
        <v>-3500</v>
      </c>
      <c r="N249" t="s">
        <v>5319</v>
      </c>
      <c r="O249" s="22">
        <v>2</v>
      </c>
    </row>
    <row r="250" spans="1:15">
      <c r="A250" t="s">
        <v>0</v>
      </c>
      <c r="B250">
        <v>1028639</v>
      </c>
      <c r="C250" t="s">
        <v>19</v>
      </c>
      <c r="D250">
        <v>63560</v>
      </c>
      <c r="E250" t="s">
        <v>20</v>
      </c>
      <c r="F250">
        <v>500000</v>
      </c>
      <c r="G250" t="s">
        <v>21</v>
      </c>
      <c r="H250">
        <v>40</v>
      </c>
      <c r="I250" t="s">
        <v>22</v>
      </c>
      <c r="J250">
        <v>0</v>
      </c>
      <c r="K250" t="s">
        <v>23</v>
      </c>
      <c r="L250">
        <v>-3500</v>
      </c>
      <c r="N250" t="s">
        <v>4930</v>
      </c>
      <c r="O250" s="32">
        <v>2</v>
      </c>
    </row>
    <row r="251" spans="1:15">
      <c r="A251" t="s">
        <v>0</v>
      </c>
      <c r="B251">
        <v>1048511</v>
      </c>
      <c r="C251" t="s">
        <v>19</v>
      </c>
      <c r="D251">
        <v>63770</v>
      </c>
      <c r="E251" t="s">
        <v>20</v>
      </c>
      <c r="F251">
        <v>500000</v>
      </c>
      <c r="G251" t="s">
        <v>21</v>
      </c>
      <c r="H251">
        <v>40</v>
      </c>
      <c r="I251" t="s">
        <v>22</v>
      </c>
      <c r="J251">
        <v>0</v>
      </c>
      <c r="K251" t="s">
        <v>23</v>
      </c>
      <c r="L251">
        <v>-3500</v>
      </c>
      <c r="N251" t="s">
        <v>5320</v>
      </c>
      <c r="O251" s="22">
        <v>2.0499999999999998</v>
      </c>
    </row>
    <row r="252" spans="1:15">
      <c r="A252" t="s">
        <v>0</v>
      </c>
      <c r="B252">
        <v>1053030</v>
      </c>
      <c r="C252" t="s">
        <v>19</v>
      </c>
      <c r="D252">
        <v>64043</v>
      </c>
      <c r="E252" t="s">
        <v>20</v>
      </c>
      <c r="F252">
        <v>500000</v>
      </c>
      <c r="G252" t="s">
        <v>21</v>
      </c>
      <c r="H252">
        <v>40</v>
      </c>
      <c r="I252" t="s">
        <v>22</v>
      </c>
      <c r="J252">
        <v>0</v>
      </c>
      <c r="K252" t="s">
        <v>23</v>
      </c>
      <c r="L252">
        <v>-3500</v>
      </c>
      <c r="N252" t="s">
        <v>5321</v>
      </c>
      <c r="O252" s="22">
        <v>2.0499999999999998</v>
      </c>
    </row>
    <row r="253" spans="1:15">
      <c r="A253" t="s">
        <v>0</v>
      </c>
      <c r="B253">
        <v>1059748</v>
      </c>
      <c r="C253" t="s">
        <v>19</v>
      </c>
      <c r="D253">
        <v>101068</v>
      </c>
      <c r="E253" t="s">
        <v>20</v>
      </c>
      <c r="F253">
        <v>500000</v>
      </c>
      <c r="G253" t="s">
        <v>21</v>
      </c>
      <c r="H253">
        <v>40</v>
      </c>
      <c r="I253" t="s">
        <v>22</v>
      </c>
      <c r="J253">
        <v>0</v>
      </c>
      <c r="K253" t="s">
        <v>23</v>
      </c>
      <c r="L253">
        <v>-3500</v>
      </c>
      <c r="N253" t="s">
        <v>5322</v>
      </c>
      <c r="O253" s="22">
        <v>2.0499999999999998</v>
      </c>
    </row>
    <row r="254" spans="1:15">
      <c r="A254" t="s">
        <v>0</v>
      </c>
      <c r="B254">
        <v>1064306</v>
      </c>
      <c r="C254" t="s">
        <v>19</v>
      </c>
      <c r="D254">
        <v>64589</v>
      </c>
      <c r="E254" t="s">
        <v>20</v>
      </c>
      <c r="F254">
        <v>500000</v>
      </c>
      <c r="G254" t="s">
        <v>21</v>
      </c>
      <c r="H254">
        <v>40</v>
      </c>
      <c r="I254" t="s">
        <v>22</v>
      </c>
      <c r="J254">
        <v>0</v>
      </c>
      <c r="K254" t="s">
        <v>23</v>
      </c>
      <c r="L254">
        <v>-3500</v>
      </c>
      <c r="N254" t="s">
        <v>5323</v>
      </c>
      <c r="O254" s="22">
        <v>2.0499999999999998</v>
      </c>
    </row>
    <row r="255" spans="1:15">
      <c r="A255" t="s">
        <v>0</v>
      </c>
      <c r="B255">
        <v>1068878</v>
      </c>
      <c r="C255" t="s">
        <v>19</v>
      </c>
      <c r="D255">
        <v>64862</v>
      </c>
      <c r="E255" t="s">
        <v>20</v>
      </c>
      <c r="F255">
        <v>500000</v>
      </c>
      <c r="G255" t="s">
        <v>21</v>
      </c>
      <c r="H255">
        <v>40</v>
      </c>
      <c r="I255" t="s">
        <v>22</v>
      </c>
      <c r="J255">
        <v>0</v>
      </c>
      <c r="K255" t="s">
        <v>23</v>
      </c>
      <c r="L255">
        <v>-3500</v>
      </c>
      <c r="N255" t="s">
        <v>5324</v>
      </c>
      <c r="O255" s="22">
        <v>2.0499999999999998</v>
      </c>
    </row>
    <row r="256" spans="1:15">
      <c r="A256" t="s">
        <v>0</v>
      </c>
      <c r="B256">
        <v>1075690</v>
      </c>
      <c r="C256" t="s">
        <v>19</v>
      </c>
      <c r="D256">
        <v>102355</v>
      </c>
      <c r="E256" t="s">
        <v>20</v>
      </c>
      <c r="F256">
        <v>500000</v>
      </c>
      <c r="G256" t="s">
        <v>21</v>
      </c>
      <c r="H256">
        <v>40</v>
      </c>
      <c r="I256" t="s">
        <v>22</v>
      </c>
      <c r="J256">
        <v>0</v>
      </c>
      <c r="K256" t="s">
        <v>23</v>
      </c>
      <c r="L256">
        <v>-3500</v>
      </c>
      <c r="N256" t="s">
        <v>5325</v>
      </c>
      <c r="O256" s="22">
        <v>2.0499999999999998</v>
      </c>
    </row>
    <row r="257" spans="1:15">
      <c r="A257" t="s">
        <v>0</v>
      </c>
      <c r="B257">
        <v>1080300</v>
      </c>
      <c r="C257" t="s">
        <v>19</v>
      </c>
      <c r="D257">
        <v>65408</v>
      </c>
      <c r="E257" t="s">
        <v>20</v>
      </c>
      <c r="F257">
        <v>500000</v>
      </c>
      <c r="G257" t="s">
        <v>21</v>
      </c>
      <c r="H257">
        <v>40</v>
      </c>
      <c r="I257" t="s">
        <v>22</v>
      </c>
      <c r="J257">
        <v>0</v>
      </c>
      <c r="K257" t="s">
        <v>23</v>
      </c>
      <c r="L257">
        <v>-3500</v>
      </c>
      <c r="N257" t="s">
        <v>5326</v>
      </c>
      <c r="O257" s="22">
        <v>2.0499999999999998</v>
      </c>
    </row>
    <row r="258" spans="1:15">
      <c r="A258" t="s">
        <v>0</v>
      </c>
      <c r="B258">
        <v>1084924</v>
      </c>
      <c r="C258" t="s">
        <v>19</v>
      </c>
      <c r="D258">
        <v>65681</v>
      </c>
      <c r="E258" t="s">
        <v>20</v>
      </c>
      <c r="F258">
        <v>500000</v>
      </c>
      <c r="G258" t="s">
        <v>21</v>
      </c>
      <c r="H258">
        <v>40</v>
      </c>
      <c r="I258" t="s">
        <v>22</v>
      </c>
      <c r="J258">
        <v>0</v>
      </c>
      <c r="K258" t="s">
        <v>23</v>
      </c>
      <c r="L258">
        <v>-3500</v>
      </c>
      <c r="N258" t="s">
        <v>5327</v>
      </c>
      <c r="O258" s="22">
        <v>2.0499999999999998</v>
      </c>
    </row>
    <row r="259" spans="1:15">
      <c r="A259" t="s">
        <v>0</v>
      </c>
      <c r="B259">
        <v>1091829</v>
      </c>
      <c r="C259" t="s">
        <v>19</v>
      </c>
      <c r="D259">
        <v>103642</v>
      </c>
      <c r="E259" t="s">
        <v>20</v>
      </c>
      <c r="F259">
        <v>500000</v>
      </c>
      <c r="G259" t="s">
        <v>21</v>
      </c>
      <c r="H259">
        <v>40</v>
      </c>
      <c r="I259" t="s">
        <v>22</v>
      </c>
      <c r="J259">
        <v>0</v>
      </c>
      <c r="K259" t="s">
        <v>23</v>
      </c>
      <c r="L259">
        <v>-3500</v>
      </c>
      <c r="N259" t="s">
        <v>5328</v>
      </c>
      <c r="O259" s="22">
        <v>2.0499999999999998</v>
      </c>
    </row>
    <row r="260" spans="1:15">
      <c r="A260" t="s">
        <v>0</v>
      </c>
      <c r="B260">
        <v>1096493</v>
      </c>
      <c r="C260" t="s">
        <v>19</v>
      </c>
      <c r="D260">
        <v>66227</v>
      </c>
      <c r="E260" t="s">
        <v>20</v>
      </c>
      <c r="F260">
        <v>500000</v>
      </c>
      <c r="G260" t="s">
        <v>21</v>
      </c>
      <c r="H260">
        <v>40</v>
      </c>
      <c r="I260" t="s">
        <v>22</v>
      </c>
      <c r="J260">
        <v>0</v>
      </c>
      <c r="K260" t="s">
        <v>23</v>
      </c>
      <c r="L260">
        <v>-3500</v>
      </c>
      <c r="N260" t="s">
        <v>4757</v>
      </c>
      <c r="O260" s="32">
        <v>2.0499999999999998</v>
      </c>
    </row>
    <row r="261" spans="1:15">
      <c r="A261" t="s">
        <v>0</v>
      </c>
      <c r="B261">
        <v>1119648</v>
      </c>
      <c r="C261" t="s">
        <v>19</v>
      </c>
      <c r="D261">
        <v>66500</v>
      </c>
      <c r="E261" t="s">
        <v>20</v>
      </c>
      <c r="F261">
        <v>500000</v>
      </c>
      <c r="G261" t="s">
        <v>21</v>
      </c>
      <c r="H261">
        <v>40</v>
      </c>
      <c r="I261" t="s">
        <v>22</v>
      </c>
      <c r="J261">
        <v>0</v>
      </c>
      <c r="K261" t="s">
        <v>23</v>
      </c>
      <c r="L261">
        <v>-3500</v>
      </c>
      <c r="N261" t="s">
        <v>5329</v>
      </c>
      <c r="O261" s="22">
        <v>2.1</v>
      </c>
    </row>
    <row r="262" spans="1:15">
      <c r="A262" t="s">
        <v>0</v>
      </c>
      <c r="B262">
        <v>1123949</v>
      </c>
      <c r="C262" t="s">
        <v>19</v>
      </c>
      <c r="D262">
        <v>66738</v>
      </c>
      <c r="E262" t="s">
        <v>20</v>
      </c>
      <c r="F262">
        <v>500000</v>
      </c>
      <c r="G262" t="s">
        <v>21</v>
      </c>
      <c r="H262">
        <v>40</v>
      </c>
      <c r="I262" t="s">
        <v>22</v>
      </c>
      <c r="J262">
        <v>0</v>
      </c>
      <c r="K262" t="s">
        <v>23</v>
      </c>
      <c r="L262">
        <v>-3500</v>
      </c>
      <c r="N262" t="s">
        <v>5330</v>
      </c>
      <c r="O262" s="22">
        <v>2.1</v>
      </c>
    </row>
    <row r="263" spans="1:15">
      <c r="A263" t="s">
        <v>0</v>
      </c>
      <c r="B263">
        <v>1130585</v>
      </c>
      <c r="C263" t="s">
        <v>19</v>
      </c>
      <c r="D263">
        <v>105248</v>
      </c>
      <c r="E263" t="s">
        <v>20</v>
      </c>
      <c r="F263">
        <v>500000</v>
      </c>
      <c r="G263" t="s">
        <v>21</v>
      </c>
      <c r="H263">
        <v>40</v>
      </c>
      <c r="I263" t="s">
        <v>22</v>
      </c>
      <c r="J263">
        <v>0</v>
      </c>
      <c r="K263" t="s">
        <v>23</v>
      </c>
      <c r="L263">
        <v>-3500</v>
      </c>
      <c r="N263" t="s">
        <v>5331</v>
      </c>
      <c r="O263" s="22">
        <v>2.1</v>
      </c>
    </row>
    <row r="264" spans="1:15">
      <c r="A264" t="s">
        <v>0</v>
      </c>
      <c r="B264">
        <v>1134921</v>
      </c>
      <c r="C264" t="s">
        <v>19</v>
      </c>
      <c r="D264">
        <v>67214</v>
      </c>
      <c r="E264" t="s">
        <v>20</v>
      </c>
      <c r="F264">
        <v>500000</v>
      </c>
      <c r="G264" t="s">
        <v>21</v>
      </c>
      <c r="H264">
        <v>40</v>
      </c>
      <c r="I264" t="s">
        <v>22</v>
      </c>
      <c r="J264">
        <v>0</v>
      </c>
      <c r="K264" t="s">
        <v>23</v>
      </c>
      <c r="L264">
        <v>-3500</v>
      </c>
      <c r="N264" t="s">
        <v>5332</v>
      </c>
      <c r="O264" s="22">
        <v>2.1</v>
      </c>
    </row>
    <row r="265" spans="1:15">
      <c r="A265" t="s">
        <v>0</v>
      </c>
      <c r="B265">
        <v>1139268</v>
      </c>
      <c r="C265" t="s">
        <v>19</v>
      </c>
      <c r="D265">
        <v>67452</v>
      </c>
      <c r="E265" t="s">
        <v>20</v>
      </c>
      <c r="F265">
        <v>500000</v>
      </c>
      <c r="G265" t="s">
        <v>21</v>
      </c>
      <c r="H265">
        <v>40</v>
      </c>
      <c r="I265" t="s">
        <v>22</v>
      </c>
      <c r="J265">
        <v>0</v>
      </c>
      <c r="K265" t="s">
        <v>23</v>
      </c>
      <c r="L265">
        <v>-3500</v>
      </c>
      <c r="N265" t="s">
        <v>5333</v>
      </c>
      <c r="O265" s="22">
        <v>2.1</v>
      </c>
    </row>
    <row r="266" spans="1:15">
      <c r="A266" t="s">
        <v>0</v>
      </c>
      <c r="B266">
        <v>1145989</v>
      </c>
      <c r="C266" t="s">
        <v>19</v>
      </c>
      <c r="D266">
        <v>106370</v>
      </c>
      <c r="E266" t="s">
        <v>20</v>
      </c>
      <c r="F266">
        <v>500000</v>
      </c>
      <c r="G266" t="s">
        <v>21</v>
      </c>
      <c r="H266">
        <v>40</v>
      </c>
      <c r="I266" t="s">
        <v>22</v>
      </c>
      <c r="J266">
        <v>0</v>
      </c>
      <c r="K266" t="s">
        <v>23</v>
      </c>
      <c r="L266">
        <v>-3500</v>
      </c>
      <c r="N266" t="s">
        <v>5334</v>
      </c>
      <c r="O266" s="22">
        <v>2.1</v>
      </c>
    </row>
    <row r="267" spans="1:15">
      <c r="A267" t="s">
        <v>0</v>
      </c>
      <c r="B267">
        <v>1150372</v>
      </c>
      <c r="C267" t="s">
        <v>19</v>
      </c>
      <c r="D267">
        <v>67928</v>
      </c>
      <c r="E267" t="s">
        <v>20</v>
      </c>
      <c r="F267">
        <v>500000</v>
      </c>
      <c r="G267" t="s">
        <v>21</v>
      </c>
      <c r="H267">
        <v>40</v>
      </c>
      <c r="I267" t="s">
        <v>22</v>
      </c>
      <c r="J267">
        <v>0</v>
      </c>
      <c r="K267" t="s">
        <v>23</v>
      </c>
      <c r="L267">
        <v>-3500</v>
      </c>
      <c r="N267" t="s">
        <v>5335</v>
      </c>
      <c r="O267" s="22">
        <v>2.1</v>
      </c>
    </row>
    <row r="268" spans="1:15">
      <c r="A268" t="s">
        <v>0</v>
      </c>
      <c r="B268">
        <v>1154767</v>
      </c>
      <c r="C268" t="s">
        <v>19</v>
      </c>
      <c r="D268">
        <v>68166</v>
      </c>
      <c r="E268" t="s">
        <v>20</v>
      </c>
      <c r="F268">
        <v>500000</v>
      </c>
      <c r="G268" t="s">
        <v>21</v>
      </c>
      <c r="H268">
        <v>40</v>
      </c>
      <c r="I268" t="s">
        <v>22</v>
      </c>
      <c r="J268">
        <v>0</v>
      </c>
      <c r="K268" t="s">
        <v>23</v>
      </c>
      <c r="L268">
        <v>-3500</v>
      </c>
      <c r="N268" t="s">
        <v>5336</v>
      </c>
      <c r="O268" s="22">
        <v>2.1</v>
      </c>
    </row>
    <row r="269" spans="1:15">
      <c r="A269" t="s">
        <v>0</v>
      </c>
      <c r="B269">
        <v>1161575</v>
      </c>
      <c r="C269" t="s">
        <v>19</v>
      </c>
      <c r="D269">
        <v>107492</v>
      </c>
      <c r="E269" t="s">
        <v>20</v>
      </c>
      <c r="F269">
        <v>500000</v>
      </c>
      <c r="G269" t="s">
        <v>21</v>
      </c>
      <c r="H269">
        <v>40</v>
      </c>
      <c r="I269" t="s">
        <v>22</v>
      </c>
      <c r="J269">
        <v>0</v>
      </c>
      <c r="K269" t="s">
        <v>23</v>
      </c>
      <c r="L269">
        <v>-3500</v>
      </c>
      <c r="N269" t="s">
        <v>5337</v>
      </c>
      <c r="O269" s="22">
        <v>2.1</v>
      </c>
    </row>
    <row r="270" spans="1:15">
      <c r="A270" t="s">
        <v>0</v>
      </c>
      <c r="B270">
        <v>1166004</v>
      </c>
      <c r="C270" t="s">
        <v>19</v>
      </c>
      <c r="D270">
        <v>68642</v>
      </c>
      <c r="E270" t="s">
        <v>20</v>
      </c>
      <c r="F270">
        <v>500000</v>
      </c>
      <c r="G270" t="s">
        <v>21</v>
      </c>
      <c r="H270">
        <v>40</v>
      </c>
      <c r="I270" t="s">
        <v>22</v>
      </c>
      <c r="J270">
        <v>0</v>
      </c>
      <c r="K270" t="s">
        <v>23</v>
      </c>
      <c r="L270">
        <v>-3500</v>
      </c>
      <c r="N270" t="s">
        <v>4931</v>
      </c>
      <c r="O270" s="32">
        <v>2.1</v>
      </c>
    </row>
    <row r="271" spans="1:15">
      <c r="A271" t="s">
        <v>0</v>
      </c>
      <c r="B271">
        <v>1188872</v>
      </c>
      <c r="C271" t="s">
        <v>19</v>
      </c>
      <c r="D271">
        <v>68880</v>
      </c>
      <c r="E271" t="s">
        <v>20</v>
      </c>
      <c r="F271">
        <v>500000</v>
      </c>
      <c r="G271" t="s">
        <v>21</v>
      </c>
      <c r="H271">
        <v>40</v>
      </c>
      <c r="I271" t="s">
        <v>22</v>
      </c>
      <c r="J271">
        <v>0</v>
      </c>
      <c r="K271" t="s">
        <v>23</v>
      </c>
      <c r="L271">
        <v>-3500</v>
      </c>
      <c r="N271" t="s">
        <v>5338</v>
      </c>
      <c r="O271" s="22">
        <v>2.1500000000000004</v>
      </c>
    </row>
    <row r="272" spans="1:15">
      <c r="A272" t="s">
        <v>0</v>
      </c>
      <c r="B272">
        <v>1193670</v>
      </c>
      <c r="C272" t="s">
        <v>19</v>
      </c>
      <c r="D272">
        <v>69146</v>
      </c>
      <c r="E272" t="s">
        <v>20</v>
      </c>
      <c r="F272">
        <v>500000</v>
      </c>
      <c r="G272" t="s">
        <v>21</v>
      </c>
      <c r="H272">
        <v>40</v>
      </c>
      <c r="I272" t="s">
        <v>22</v>
      </c>
      <c r="J272">
        <v>0</v>
      </c>
      <c r="K272" t="s">
        <v>23</v>
      </c>
      <c r="L272">
        <v>-3500</v>
      </c>
      <c r="N272" t="s">
        <v>5339</v>
      </c>
      <c r="O272" s="22">
        <v>2.1500000000000004</v>
      </c>
    </row>
    <row r="273" spans="1:15">
      <c r="A273" t="s">
        <v>0</v>
      </c>
      <c r="B273">
        <v>1200938</v>
      </c>
      <c r="C273" t="s">
        <v>19</v>
      </c>
      <c r="D273">
        <v>109076</v>
      </c>
      <c r="E273" t="s">
        <v>20</v>
      </c>
      <c r="F273">
        <v>500000</v>
      </c>
      <c r="G273" t="s">
        <v>21</v>
      </c>
      <c r="H273">
        <v>40</v>
      </c>
      <c r="I273" t="s">
        <v>22</v>
      </c>
      <c r="J273">
        <v>0</v>
      </c>
      <c r="K273" t="s">
        <v>23</v>
      </c>
      <c r="L273">
        <v>-3500</v>
      </c>
      <c r="N273" t="s">
        <v>5340</v>
      </c>
      <c r="O273" s="22">
        <v>2.1500000000000004</v>
      </c>
    </row>
    <row r="274" spans="1:15">
      <c r="A274" t="s">
        <v>0</v>
      </c>
      <c r="B274">
        <v>1205777</v>
      </c>
      <c r="C274" t="s">
        <v>19</v>
      </c>
      <c r="D274">
        <v>69678</v>
      </c>
      <c r="E274" t="s">
        <v>20</v>
      </c>
      <c r="F274">
        <v>500000</v>
      </c>
      <c r="G274" t="s">
        <v>21</v>
      </c>
      <c r="H274">
        <v>40</v>
      </c>
      <c r="I274" t="s">
        <v>22</v>
      </c>
      <c r="J274">
        <v>0</v>
      </c>
      <c r="K274" t="s">
        <v>23</v>
      </c>
      <c r="L274">
        <v>-3500</v>
      </c>
      <c r="N274" t="s">
        <v>5341</v>
      </c>
      <c r="O274" s="22">
        <v>2.1500000000000004</v>
      </c>
    </row>
    <row r="275" spans="1:15">
      <c r="A275" t="s">
        <v>0</v>
      </c>
      <c r="B275">
        <v>1210627</v>
      </c>
      <c r="C275" t="s">
        <v>19</v>
      </c>
      <c r="D275">
        <v>69944</v>
      </c>
      <c r="E275" t="s">
        <v>20</v>
      </c>
      <c r="F275">
        <v>500000</v>
      </c>
      <c r="G275" t="s">
        <v>21</v>
      </c>
      <c r="H275">
        <v>40</v>
      </c>
      <c r="I275" t="s">
        <v>22</v>
      </c>
      <c r="J275">
        <v>0</v>
      </c>
      <c r="K275" t="s">
        <v>23</v>
      </c>
      <c r="L275">
        <v>-3500</v>
      </c>
      <c r="N275" t="s">
        <v>5342</v>
      </c>
      <c r="O275" s="22">
        <v>2.1500000000000004</v>
      </c>
    </row>
    <row r="276" spans="1:15">
      <c r="A276" t="s">
        <v>0</v>
      </c>
      <c r="B276">
        <v>1217991</v>
      </c>
      <c r="C276" t="s">
        <v>19</v>
      </c>
      <c r="D276">
        <v>110330</v>
      </c>
      <c r="E276" t="s">
        <v>20</v>
      </c>
      <c r="F276">
        <v>500000</v>
      </c>
      <c r="G276" t="s">
        <v>21</v>
      </c>
      <c r="H276">
        <v>40</v>
      </c>
      <c r="I276" t="s">
        <v>22</v>
      </c>
      <c r="J276">
        <v>0</v>
      </c>
      <c r="K276" t="s">
        <v>23</v>
      </c>
      <c r="L276">
        <v>-3500</v>
      </c>
      <c r="N276" t="s">
        <v>5343</v>
      </c>
      <c r="O276" s="22">
        <v>2.1500000000000004</v>
      </c>
    </row>
    <row r="277" spans="1:15">
      <c r="A277" t="s">
        <v>0</v>
      </c>
      <c r="B277">
        <v>1222882</v>
      </c>
      <c r="C277" t="s">
        <v>19</v>
      </c>
      <c r="D277">
        <v>70476</v>
      </c>
      <c r="E277" t="s">
        <v>20</v>
      </c>
      <c r="F277">
        <v>500000</v>
      </c>
      <c r="G277" t="s">
        <v>21</v>
      </c>
      <c r="H277">
        <v>40</v>
      </c>
      <c r="I277" t="s">
        <v>22</v>
      </c>
      <c r="J277">
        <v>0</v>
      </c>
      <c r="K277" t="s">
        <v>23</v>
      </c>
      <c r="L277">
        <v>-3500</v>
      </c>
      <c r="N277" t="s">
        <v>5344</v>
      </c>
      <c r="O277" s="22">
        <v>2.1500000000000004</v>
      </c>
    </row>
    <row r="278" spans="1:15">
      <c r="A278" t="s">
        <v>0</v>
      </c>
      <c r="B278">
        <v>1227785</v>
      </c>
      <c r="C278" t="s">
        <v>19</v>
      </c>
      <c r="D278">
        <v>70742</v>
      </c>
      <c r="E278" t="s">
        <v>20</v>
      </c>
      <c r="F278">
        <v>500000</v>
      </c>
      <c r="G278" t="s">
        <v>21</v>
      </c>
      <c r="H278">
        <v>40</v>
      </c>
      <c r="I278" t="s">
        <v>22</v>
      </c>
      <c r="J278">
        <v>0</v>
      </c>
      <c r="K278" t="s">
        <v>23</v>
      </c>
      <c r="L278">
        <v>-3500</v>
      </c>
      <c r="N278" t="s">
        <v>5345</v>
      </c>
      <c r="O278" s="22">
        <v>2.1500000000000004</v>
      </c>
    </row>
    <row r="279" spans="1:15">
      <c r="A279" t="s">
        <v>0</v>
      </c>
      <c r="B279">
        <v>1235245</v>
      </c>
      <c r="C279" t="s">
        <v>19</v>
      </c>
      <c r="D279">
        <v>111584</v>
      </c>
      <c r="E279" t="s">
        <v>20</v>
      </c>
      <c r="F279">
        <v>500000</v>
      </c>
      <c r="G279" t="s">
        <v>21</v>
      </c>
      <c r="H279">
        <v>40</v>
      </c>
      <c r="I279" t="s">
        <v>22</v>
      </c>
      <c r="J279">
        <v>0</v>
      </c>
      <c r="K279" t="s">
        <v>23</v>
      </c>
      <c r="L279">
        <v>-3500</v>
      </c>
      <c r="N279" t="s">
        <v>5346</v>
      </c>
      <c r="O279" s="22">
        <v>2.1500000000000004</v>
      </c>
    </row>
    <row r="280" spans="1:15">
      <c r="A280" t="s">
        <v>0</v>
      </c>
      <c r="B280">
        <v>1240188</v>
      </c>
      <c r="C280" t="s">
        <v>19</v>
      </c>
      <c r="D280">
        <v>71274</v>
      </c>
      <c r="E280" t="s">
        <v>20</v>
      </c>
      <c r="F280">
        <v>500000</v>
      </c>
      <c r="G280" t="s">
        <v>21</v>
      </c>
      <c r="H280">
        <v>40</v>
      </c>
      <c r="I280" t="s">
        <v>22</v>
      </c>
      <c r="J280">
        <v>0</v>
      </c>
      <c r="K280" t="s">
        <v>23</v>
      </c>
      <c r="L280">
        <v>-3500</v>
      </c>
      <c r="N280" t="s">
        <v>4758</v>
      </c>
      <c r="O280" s="32">
        <v>2.1500000000000004</v>
      </c>
    </row>
    <row r="281" spans="1:15">
      <c r="A281" t="s">
        <v>0</v>
      </c>
      <c r="B281">
        <v>1485174</v>
      </c>
      <c r="C281" t="s">
        <v>19</v>
      </c>
      <c r="D281">
        <v>71540</v>
      </c>
      <c r="E281" t="s">
        <v>20</v>
      </c>
      <c r="F281">
        <v>500000</v>
      </c>
      <c r="G281" t="s">
        <v>21</v>
      </c>
      <c r="H281">
        <v>40</v>
      </c>
      <c r="I281" t="s">
        <v>22</v>
      </c>
      <c r="J281">
        <v>0</v>
      </c>
      <c r="K281" t="s">
        <v>23</v>
      </c>
      <c r="L281">
        <v>-3500</v>
      </c>
      <c r="N281" t="s">
        <v>5347</v>
      </c>
      <c r="O281" s="22">
        <v>2.2000000000000002</v>
      </c>
    </row>
    <row r="282" spans="1:15">
      <c r="A282" t="s">
        <v>0</v>
      </c>
      <c r="B282">
        <v>1491873</v>
      </c>
      <c r="C282" t="s">
        <v>19</v>
      </c>
      <c r="D282">
        <v>71946</v>
      </c>
      <c r="E282" t="s">
        <v>20</v>
      </c>
      <c r="F282">
        <v>500000</v>
      </c>
      <c r="G282" t="s">
        <v>21</v>
      </c>
      <c r="H282">
        <v>40</v>
      </c>
      <c r="I282" t="s">
        <v>22</v>
      </c>
      <c r="J282">
        <v>0</v>
      </c>
      <c r="K282" t="s">
        <v>23</v>
      </c>
      <c r="L282">
        <v>-3500</v>
      </c>
      <c r="N282" t="s">
        <v>5348</v>
      </c>
      <c r="O282" s="22">
        <v>2.2000000000000002</v>
      </c>
    </row>
    <row r="283" spans="1:15">
      <c r="A283" t="s">
        <v>0</v>
      </c>
      <c r="B283">
        <v>1501204</v>
      </c>
      <c r="C283" t="s">
        <v>19</v>
      </c>
      <c r="D283">
        <v>113696</v>
      </c>
      <c r="E283" t="s">
        <v>20</v>
      </c>
      <c r="F283">
        <v>500000</v>
      </c>
      <c r="G283" t="s">
        <v>21</v>
      </c>
      <c r="H283">
        <v>40</v>
      </c>
      <c r="I283" t="s">
        <v>22</v>
      </c>
      <c r="J283">
        <v>0</v>
      </c>
      <c r="K283" t="s">
        <v>23</v>
      </c>
      <c r="L283">
        <v>-3500</v>
      </c>
      <c r="N283" t="s">
        <v>5349</v>
      </c>
      <c r="O283" s="22">
        <v>2.2000000000000002</v>
      </c>
    </row>
    <row r="284" spans="1:15">
      <c r="A284" t="s">
        <v>0</v>
      </c>
      <c r="B284">
        <v>1507962</v>
      </c>
      <c r="C284" t="s">
        <v>19</v>
      </c>
      <c r="D284">
        <v>72758</v>
      </c>
      <c r="E284" t="s">
        <v>20</v>
      </c>
      <c r="F284">
        <v>500000</v>
      </c>
      <c r="G284" t="s">
        <v>21</v>
      </c>
      <c r="H284">
        <v>40</v>
      </c>
      <c r="I284" t="s">
        <v>22</v>
      </c>
      <c r="J284">
        <v>0</v>
      </c>
      <c r="K284" t="s">
        <v>23</v>
      </c>
      <c r="L284">
        <v>-3500</v>
      </c>
      <c r="N284" t="s">
        <v>5350</v>
      </c>
      <c r="O284" s="22">
        <v>2.2000000000000002</v>
      </c>
    </row>
    <row r="285" spans="1:15">
      <c r="A285" t="s">
        <v>0</v>
      </c>
      <c r="B285">
        <v>1514740</v>
      </c>
      <c r="C285" t="s">
        <v>19</v>
      </c>
      <c r="D285">
        <v>73164</v>
      </c>
      <c r="E285" t="s">
        <v>20</v>
      </c>
      <c r="F285">
        <v>500000</v>
      </c>
      <c r="G285" t="s">
        <v>21</v>
      </c>
      <c r="H285">
        <v>40</v>
      </c>
      <c r="I285" t="s">
        <v>22</v>
      </c>
      <c r="J285">
        <v>0</v>
      </c>
      <c r="K285" t="s">
        <v>23</v>
      </c>
      <c r="L285">
        <v>-3500</v>
      </c>
      <c r="N285" t="s">
        <v>5351</v>
      </c>
      <c r="O285" s="22">
        <v>2.2000000000000002</v>
      </c>
    </row>
    <row r="286" spans="1:15">
      <c r="A286" t="s">
        <v>0</v>
      </c>
      <c r="B286">
        <v>1524210</v>
      </c>
      <c r="C286" t="s">
        <v>19</v>
      </c>
      <c r="D286">
        <v>115610</v>
      </c>
      <c r="E286" t="s">
        <v>20</v>
      </c>
      <c r="F286">
        <v>500000</v>
      </c>
      <c r="G286" t="s">
        <v>21</v>
      </c>
      <c r="H286">
        <v>40</v>
      </c>
      <c r="I286" t="s">
        <v>22</v>
      </c>
      <c r="J286">
        <v>0</v>
      </c>
      <c r="K286" t="s">
        <v>23</v>
      </c>
      <c r="L286">
        <v>-3500</v>
      </c>
      <c r="N286" t="s">
        <v>5352</v>
      </c>
      <c r="O286" s="22">
        <v>2.2000000000000002</v>
      </c>
    </row>
    <row r="287" spans="1:15">
      <c r="A287" t="s">
        <v>0</v>
      </c>
      <c r="B287">
        <v>1531047</v>
      </c>
      <c r="C287" t="s">
        <v>19</v>
      </c>
      <c r="D287">
        <v>73976</v>
      </c>
      <c r="E287" t="s">
        <v>20</v>
      </c>
      <c r="F287">
        <v>500000</v>
      </c>
      <c r="G287" t="s">
        <v>21</v>
      </c>
      <c r="H287">
        <v>40</v>
      </c>
      <c r="I287" t="s">
        <v>22</v>
      </c>
      <c r="J287">
        <v>0</v>
      </c>
      <c r="K287" t="s">
        <v>23</v>
      </c>
      <c r="L287">
        <v>-3500</v>
      </c>
      <c r="N287" t="s">
        <v>5353</v>
      </c>
      <c r="O287" s="22">
        <v>2.2000000000000002</v>
      </c>
    </row>
    <row r="288" spans="1:15">
      <c r="A288" t="s">
        <v>0</v>
      </c>
      <c r="B288">
        <v>1537903</v>
      </c>
      <c r="C288" t="s">
        <v>19</v>
      </c>
      <c r="D288">
        <v>74382</v>
      </c>
      <c r="E288" t="s">
        <v>20</v>
      </c>
      <c r="F288">
        <v>500000</v>
      </c>
      <c r="G288" t="s">
        <v>21</v>
      </c>
      <c r="H288">
        <v>40</v>
      </c>
      <c r="I288" t="s">
        <v>22</v>
      </c>
      <c r="J288">
        <v>0</v>
      </c>
      <c r="K288" t="s">
        <v>23</v>
      </c>
      <c r="L288">
        <v>-3500</v>
      </c>
      <c r="N288" t="s">
        <v>5354</v>
      </c>
      <c r="O288" s="22">
        <v>2.2000000000000002</v>
      </c>
    </row>
    <row r="289" spans="1:15">
      <c r="A289" t="s">
        <v>0</v>
      </c>
      <c r="B289">
        <v>1547512</v>
      </c>
      <c r="C289" t="s">
        <v>19</v>
      </c>
      <c r="D289">
        <v>117524</v>
      </c>
      <c r="E289" t="s">
        <v>20</v>
      </c>
      <c r="F289">
        <v>500000</v>
      </c>
      <c r="G289" t="s">
        <v>21</v>
      </c>
      <c r="H289">
        <v>40</v>
      </c>
      <c r="I289" t="s">
        <v>22</v>
      </c>
      <c r="J289">
        <v>0</v>
      </c>
      <c r="K289" t="s">
        <v>23</v>
      </c>
      <c r="L289">
        <v>-3500</v>
      </c>
      <c r="N289" t="s">
        <v>5355</v>
      </c>
      <c r="O289" s="22">
        <v>2.2000000000000002</v>
      </c>
    </row>
    <row r="290" spans="1:15">
      <c r="A290" t="s">
        <v>0</v>
      </c>
      <c r="B290">
        <v>1554428</v>
      </c>
      <c r="C290" t="s">
        <v>19</v>
      </c>
      <c r="D290">
        <v>75194</v>
      </c>
      <c r="E290" t="s">
        <v>20</v>
      </c>
      <c r="F290">
        <v>500000</v>
      </c>
      <c r="G290" t="s">
        <v>21</v>
      </c>
      <c r="H290">
        <v>40</v>
      </c>
      <c r="I290" t="s">
        <v>22</v>
      </c>
      <c r="J290">
        <v>0</v>
      </c>
      <c r="K290" t="s">
        <v>23</v>
      </c>
      <c r="L290">
        <v>-3500</v>
      </c>
      <c r="N290" t="s">
        <v>4932</v>
      </c>
      <c r="O290" s="32">
        <v>2.2000000000000002</v>
      </c>
    </row>
    <row r="291" spans="1:15">
      <c r="A291" t="s">
        <v>0</v>
      </c>
      <c r="B291">
        <v>1587172</v>
      </c>
      <c r="C291" t="s">
        <v>19</v>
      </c>
      <c r="D291">
        <v>75600</v>
      </c>
      <c r="E291" t="s">
        <v>20</v>
      </c>
      <c r="F291">
        <v>500000</v>
      </c>
      <c r="G291" t="s">
        <v>21</v>
      </c>
      <c r="H291">
        <v>40</v>
      </c>
      <c r="I291" t="s">
        <v>22</v>
      </c>
      <c r="J291">
        <v>0</v>
      </c>
      <c r="K291" t="s">
        <v>23</v>
      </c>
      <c r="L291">
        <v>-3500</v>
      </c>
      <c r="N291" t="s">
        <v>5356</v>
      </c>
      <c r="O291" s="22">
        <v>2.25</v>
      </c>
    </row>
    <row r="292" spans="1:15">
      <c r="A292" t="s">
        <v>0</v>
      </c>
      <c r="B292">
        <v>1591227</v>
      </c>
      <c r="C292" t="s">
        <v>19</v>
      </c>
      <c r="D292">
        <v>75775</v>
      </c>
      <c r="E292" t="s">
        <v>20</v>
      </c>
      <c r="F292">
        <v>500000</v>
      </c>
      <c r="G292" t="s">
        <v>21</v>
      </c>
      <c r="H292">
        <v>40</v>
      </c>
      <c r="I292" t="s">
        <v>22</v>
      </c>
      <c r="J292">
        <v>0</v>
      </c>
      <c r="K292" t="s">
        <v>23</v>
      </c>
      <c r="L292">
        <v>-3500</v>
      </c>
      <c r="N292" t="s">
        <v>5357</v>
      </c>
      <c r="O292" s="22">
        <v>2.25</v>
      </c>
    </row>
    <row r="293" spans="1:15">
      <c r="A293" t="s">
        <v>0</v>
      </c>
      <c r="B293">
        <v>1598088</v>
      </c>
      <c r="C293" t="s">
        <v>19</v>
      </c>
      <c r="D293">
        <v>119350</v>
      </c>
      <c r="E293" t="s">
        <v>20</v>
      </c>
      <c r="F293">
        <v>500000</v>
      </c>
      <c r="G293" t="s">
        <v>21</v>
      </c>
      <c r="H293">
        <v>40</v>
      </c>
      <c r="I293" t="s">
        <v>22</v>
      </c>
      <c r="J293">
        <v>0</v>
      </c>
      <c r="K293" t="s">
        <v>23</v>
      </c>
      <c r="L293">
        <v>-3500</v>
      </c>
      <c r="N293" t="s">
        <v>5358</v>
      </c>
      <c r="O293" s="22">
        <v>2.25</v>
      </c>
    </row>
    <row r="294" spans="1:15">
      <c r="A294" t="s">
        <v>0</v>
      </c>
      <c r="B294">
        <v>1602173</v>
      </c>
      <c r="C294" t="s">
        <v>19</v>
      </c>
      <c r="D294">
        <v>76125</v>
      </c>
      <c r="E294" t="s">
        <v>20</v>
      </c>
      <c r="F294">
        <v>500000</v>
      </c>
      <c r="G294" t="s">
        <v>21</v>
      </c>
      <c r="H294">
        <v>40</v>
      </c>
      <c r="I294" t="s">
        <v>22</v>
      </c>
      <c r="J294">
        <v>0</v>
      </c>
      <c r="K294" t="s">
        <v>23</v>
      </c>
      <c r="L294">
        <v>-3500</v>
      </c>
      <c r="N294" t="s">
        <v>5359</v>
      </c>
      <c r="O294" s="22">
        <v>2.25</v>
      </c>
    </row>
    <row r="295" spans="1:15">
      <c r="A295" t="s">
        <v>0</v>
      </c>
      <c r="B295">
        <v>1606266</v>
      </c>
      <c r="C295" t="s">
        <v>19</v>
      </c>
      <c r="D295">
        <v>76300</v>
      </c>
      <c r="E295" t="s">
        <v>20</v>
      </c>
      <c r="F295">
        <v>500000</v>
      </c>
      <c r="G295" t="s">
        <v>21</v>
      </c>
      <c r="H295">
        <v>40</v>
      </c>
      <c r="I295" t="s">
        <v>22</v>
      </c>
      <c r="J295">
        <v>0</v>
      </c>
      <c r="K295" t="s">
        <v>23</v>
      </c>
      <c r="L295">
        <v>-3500</v>
      </c>
      <c r="N295" t="s">
        <v>5360</v>
      </c>
      <c r="O295" s="22">
        <v>2.25</v>
      </c>
    </row>
    <row r="296" spans="1:15">
      <c r="A296" t="s">
        <v>0</v>
      </c>
      <c r="B296">
        <v>1613199</v>
      </c>
      <c r="C296" t="s">
        <v>19</v>
      </c>
      <c r="D296">
        <v>120175</v>
      </c>
      <c r="E296" t="s">
        <v>20</v>
      </c>
      <c r="F296">
        <v>500000</v>
      </c>
      <c r="G296" t="s">
        <v>21</v>
      </c>
      <c r="H296">
        <v>40</v>
      </c>
      <c r="I296" t="s">
        <v>22</v>
      </c>
      <c r="J296">
        <v>0</v>
      </c>
      <c r="K296" t="s">
        <v>23</v>
      </c>
      <c r="L296">
        <v>-3500</v>
      </c>
      <c r="N296" t="s">
        <v>5361</v>
      </c>
      <c r="O296" s="22">
        <v>2.25</v>
      </c>
    </row>
    <row r="297" spans="1:15">
      <c r="A297" t="s">
        <v>0</v>
      </c>
      <c r="B297">
        <v>1617322</v>
      </c>
      <c r="C297" t="s">
        <v>19</v>
      </c>
      <c r="D297">
        <v>76650</v>
      </c>
      <c r="E297" t="s">
        <v>20</v>
      </c>
      <c r="F297">
        <v>500000</v>
      </c>
      <c r="G297" t="s">
        <v>21</v>
      </c>
      <c r="H297">
        <v>40</v>
      </c>
      <c r="I297" t="s">
        <v>22</v>
      </c>
      <c r="J297">
        <v>0</v>
      </c>
      <c r="K297" t="s">
        <v>23</v>
      </c>
      <c r="L297">
        <v>-3500</v>
      </c>
      <c r="N297" t="s">
        <v>5362</v>
      </c>
      <c r="O297" s="22">
        <v>2.25</v>
      </c>
    </row>
    <row r="298" spans="1:15">
      <c r="A298" t="s">
        <v>0</v>
      </c>
      <c r="B298">
        <v>1621452</v>
      </c>
      <c r="C298" t="s">
        <v>19</v>
      </c>
      <c r="D298">
        <v>76825</v>
      </c>
      <c r="E298" t="s">
        <v>20</v>
      </c>
      <c r="F298">
        <v>500000</v>
      </c>
      <c r="G298" t="s">
        <v>21</v>
      </c>
      <c r="H298">
        <v>40</v>
      </c>
      <c r="I298" t="s">
        <v>22</v>
      </c>
      <c r="J298">
        <v>0</v>
      </c>
      <c r="K298" t="s">
        <v>23</v>
      </c>
      <c r="L298">
        <v>-3500</v>
      </c>
      <c r="N298" t="s">
        <v>5363</v>
      </c>
      <c r="O298" s="22">
        <v>2.25</v>
      </c>
    </row>
    <row r="299" spans="1:15">
      <c r="A299" t="s">
        <v>0</v>
      </c>
      <c r="B299">
        <v>1628459</v>
      </c>
      <c r="C299" t="s">
        <v>19</v>
      </c>
      <c r="D299">
        <v>121000</v>
      </c>
      <c r="E299" t="s">
        <v>20</v>
      </c>
      <c r="F299">
        <v>500000</v>
      </c>
      <c r="G299" t="s">
        <v>21</v>
      </c>
      <c r="H299">
        <v>40</v>
      </c>
      <c r="I299" t="s">
        <v>22</v>
      </c>
      <c r="J299">
        <v>0</v>
      </c>
      <c r="K299" t="s">
        <v>23</v>
      </c>
      <c r="L299">
        <v>-3500</v>
      </c>
      <c r="N299" t="s">
        <v>5364</v>
      </c>
      <c r="O299" s="22">
        <v>2.25</v>
      </c>
    </row>
    <row r="300" spans="1:15">
      <c r="A300" t="s">
        <v>0</v>
      </c>
      <c r="B300">
        <v>1632619</v>
      </c>
      <c r="C300" t="s">
        <v>19</v>
      </c>
      <c r="D300">
        <v>77175</v>
      </c>
      <c r="E300" t="s">
        <v>20</v>
      </c>
      <c r="F300">
        <v>500000</v>
      </c>
      <c r="G300" t="s">
        <v>21</v>
      </c>
      <c r="H300">
        <v>40</v>
      </c>
      <c r="I300" t="s">
        <v>22</v>
      </c>
      <c r="J300">
        <v>0</v>
      </c>
      <c r="K300" t="s">
        <v>23</v>
      </c>
      <c r="L300">
        <v>-3500</v>
      </c>
      <c r="N300" t="s">
        <v>4759</v>
      </c>
      <c r="O300" s="32">
        <v>2.25</v>
      </c>
    </row>
    <row r="301" spans="1:15">
      <c r="A301" t="s">
        <v>0</v>
      </c>
      <c r="B301">
        <v>1656226</v>
      </c>
      <c r="C301" t="s">
        <v>19</v>
      </c>
      <c r="D301">
        <v>77350</v>
      </c>
      <c r="E301" t="s">
        <v>20</v>
      </c>
      <c r="F301">
        <v>500000</v>
      </c>
      <c r="G301" t="s">
        <v>21</v>
      </c>
      <c r="H301">
        <v>45</v>
      </c>
      <c r="I301" t="s">
        <v>22</v>
      </c>
      <c r="J301">
        <v>0</v>
      </c>
      <c r="K301" t="s">
        <v>23</v>
      </c>
      <c r="L301">
        <v>-3500</v>
      </c>
      <c r="N301" t="s">
        <v>5365</v>
      </c>
      <c r="O301" s="22">
        <v>2.2999999999999998</v>
      </c>
    </row>
    <row r="302" spans="1:15">
      <c r="A302" t="s">
        <v>0</v>
      </c>
      <c r="B302">
        <v>1661784</v>
      </c>
      <c r="C302" t="s">
        <v>19</v>
      </c>
      <c r="D302">
        <v>77630</v>
      </c>
      <c r="E302" t="s">
        <v>20</v>
      </c>
      <c r="F302">
        <v>500000</v>
      </c>
      <c r="G302" t="s">
        <v>21</v>
      </c>
      <c r="H302">
        <v>45</v>
      </c>
      <c r="I302" t="s">
        <v>22</v>
      </c>
      <c r="J302">
        <v>0</v>
      </c>
      <c r="K302" t="s">
        <v>23</v>
      </c>
      <c r="L302">
        <v>-3500</v>
      </c>
      <c r="N302" t="s">
        <v>5366</v>
      </c>
      <c r="O302" s="22">
        <v>2.2999999999999998</v>
      </c>
    </row>
    <row r="303" spans="1:15">
      <c r="A303" t="s">
        <v>0</v>
      </c>
      <c r="B303">
        <v>1670280</v>
      </c>
      <c r="C303" t="s">
        <v>19</v>
      </c>
      <c r="D303">
        <v>122430</v>
      </c>
      <c r="E303" t="s">
        <v>20</v>
      </c>
      <c r="F303">
        <v>500000</v>
      </c>
      <c r="G303" t="s">
        <v>21</v>
      </c>
      <c r="H303">
        <v>45</v>
      </c>
      <c r="I303" t="s">
        <v>22</v>
      </c>
      <c r="J303">
        <v>0</v>
      </c>
      <c r="K303" t="s">
        <v>23</v>
      </c>
      <c r="L303">
        <v>-3500</v>
      </c>
      <c r="N303" t="s">
        <v>5367</v>
      </c>
      <c r="O303" s="22">
        <v>2.2999999999999998</v>
      </c>
    </row>
    <row r="304" spans="1:15">
      <c r="A304" t="s">
        <v>0</v>
      </c>
      <c r="B304">
        <v>1675880</v>
      </c>
      <c r="C304" t="s">
        <v>19</v>
      </c>
      <c r="D304">
        <v>78190</v>
      </c>
      <c r="E304" t="s">
        <v>20</v>
      </c>
      <c r="F304">
        <v>500000</v>
      </c>
      <c r="G304" t="s">
        <v>21</v>
      </c>
      <c r="H304">
        <v>45</v>
      </c>
      <c r="I304" t="s">
        <v>22</v>
      </c>
      <c r="J304">
        <v>0</v>
      </c>
      <c r="K304" t="s">
        <v>23</v>
      </c>
      <c r="L304">
        <v>-3500</v>
      </c>
      <c r="N304" t="s">
        <v>5368</v>
      </c>
      <c r="O304" s="22">
        <v>2.2999999999999998</v>
      </c>
    </row>
    <row r="305" spans="1:15">
      <c r="A305" t="s">
        <v>0</v>
      </c>
      <c r="B305">
        <v>1681496</v>
      </c>
      <c r="C305" t="s">
        <v>19</v>
      </c>
      <c r="D305">
        <v>78470</v>
      </c>
      <c r="E305" t="s">
        <v>20</v>
      </c>
      <c r="F305">
        <v>500000</v>
      </c>
      <c r="G305" t="s">
        <v>21</v>
      </c>
      <c r="H305">
        <v>45</v>
      </c>
      <c r="I305" t="s">
        <v>22</v>
      </c>
      <c r="J305">
        <v>0</v>
      </c>
      <c r="K305" t="s">
        <v>23</v>
      </c>
      <c r="L305">
        <v>-3500</v>
      </c>
      <c r="N305" t="s">
        <v>5369</v>
      </c>
      <c r="O305" s="22">
        <v>2.2999999999999998</v>
      </c>
    </row>
    <row r="306" spans="1:15">
      <c r="A306" t="s">
        <v>0</v>
      </c>
      <c r="B306">
        <v>1690098</v>
      </c>
      <c r="C306" t="s">
        <v>19</v>
      </c>
      <c r="D306">
        <v>123750</v>
      </c>
      <c r="E306" t="s">
        <v>20</v>
      </c>
      <c r="F306">
        <v>500000</v>
      </c>
      <c r="G306" t="s">
        <v>21</v>
      </c>
      <c r="H306">
        <v>45</v>
      </c>
      <c r="I306" t="s">
        <v>22</v>
      </c>
      <c r="J306">
        <v>0</v>
      </c>
      <c r="K306" t="s">
        <v>23</v>
      </c>
      <c r="L306">
        <v>-3500</v>
      </c>
      <c r="N306" t="s">
        <v>5370</v>
      </c>
      <c r="O306" s="22">
        <v>2.2999999999999998</v>
      </c>
    </row>
    <row r="307" spans="1:15">
      <c r="A307" t="s">
        <v>0</v>
      </c>
      <c r="B307">
        <v>1695757</v>
      </c>
      <c r="C307" t="s">
        <v>19</v>
      </c>
      <c r="D307">
        <v>79030</v>
      </c>
      <c r="E307" t="s">
        <v>20</v>
      </c>
      <c r="F307">
        <v>500000</v>
      </c>
      <c r="G307" t="s">
        <v>21</v>
      </c>
      <c r="H307">
        <v>45</v>
      </c>
      <c r="I307" t="s">
        <v>22</v>
      </c>
      <c r="J307">
        <v>0</v>
      </c>
      <c r="K307" t="s">
        <v>23</v>
      </c>
      <c r="L307">
        <v>-3500</v>
      </c>
      <c r="N307" t="s">
        <v>5371</v>
      </c>
      <c r="O307" s="22">
        <v>2.2999999999999998</v>
      </c>
    </row>
    <row r="308" spans="1:15">
      <c r="A308" t="s">
        <v>0</v>
      </c>
      <c r="B308">
        <v>1701430</v>
      </c>
      <c r="C308" t="s">
        <v>19</v>
      </c>
      <c r="D308">
        <v>79310</v>
      </c>
      <c r="E308" t="s">
        <v>20</v>
      </c>
      <c r="F308">
        <v>500000</v>
      </c>
      <c r="G308" t="s">
        <v>21</v>
      </c>
      <c r="H308">
        <v>45</v>
      </c>
      <c r="I308" t="s">
        <v>22</v>
      </c>
      <c r="J308">
        <v>0</v>
      </c>
      <c r="K308" t="s">
        <v>23</v>
      </c>
      <c r="L308">
        <v>-3500</v>
      </c>
      <c r="N308" t="s">
        <v>5372</v>
      </c>
      <c r="O308" s="22">
        <v>2.2999999999999998</v>
      </c>
    </row>
    <row r="309" spans="1:15">
      <c r="A309" t="s">
        <v>0</v>
      </c>
      <c r="B309">
        <v>1710137</v>
      </c>
      <c r="C309" t="s">
        <v>19</v>
      </c>
      <c r="D309">
        <v>125070</v>
      </c>
      <c r="E309" t="s">
        <v>20</v>
      </c>
      <c r="F309">
        <v>500000</v>
      </c>
      <c r="G309" t="s">
        <v>21</v>
      </c>
      <c r="H309">
        <v>45</v>
      </c>
      <c r="I309" t="s">
        <v>22</v>
      </c>
      <c r="J309">
        <v>0</v>
      </c>
      <c r="K309" t="s">
        <v>23</v>
      </c>
      <c r="L309">
        <v>-3500</v>
      </c>
      <c r="N309" t="s">
        <v>5373</v>
      </c>
      <c r="O309" s="22">
        <v>2.2999999999999998</v>
      </c>
    </row>
    <row r="310" spans="1:15">
      <c r="A310" t="s">
        <v>0</v>
      </c>
      <c r="B310">
        <v>1715855</v>
      </c>
      <c r="C310" t="s">
        <v>19</v>
      </c>
      <c r="D310">
        <v>79870</v>
      </c>
      <c r="E310" t="s">
        <v>20</v>
      </c>
      <c r="F310">
        <v>500000</v>
      </c>
      <c r="G310" t="s">
        <v>21</v>
      </c>
      <c r="H310">
        <v>45</v>
      </c>
      <c r="I310" t="s">
        <v>22</v>
      </c>
      <c r="J310">
        <v>0</v>
      </c>
      <c r="K310" t="s">
        <v>23</v>
      </c>
      <c r="L310">
        <v>-3500</v>
      </c>
      <c r="N310" t="s">
        <v>4933</v>
      </c>
      <c r="O310" s="32">
        <v>2.2999999999999998</v>
      </c>
    </row>
    <row r="311" spans="1:15">
      <c r="A311" t="s">
        <v>0</v>
      </c>
      <c r="B311">
        <v>1744646</v>
      </c>
      <c r="C311" t="s">
        <v>19</v>
      </c>
      <c r="D311">
        <v>80150</v>
      </c>
      <c r="E311" t="s">
        <v>20</v>
      </c>
      <c r="F311">
        <v>500000</v>
      </c>
      <c r="G311" t="s">
        <v>21</v>
      </c>
      <c r="H311">
        <v>45</v>
      </c>
      <c r="I311" t="s">
        <v>22</v>
      </c>
      <c r="J311">
        <v>0</v>
      </c>
      <c r="K311" t="s">
        <v>23</v>
      </c>
      <c r="L311">
        <v>-3500</v>
      </c>
      <c r="N311" t="s">
        <v>5374</v>
      </c>
      <c r="O311" s="22">
        <v>2.35</v>
      </c>
    </row>
    <row r="312" spans="1:15">
      <c r="A312" t="s">
        <v>0</v>
      </c>
      <c r="B312">
        <v>1750408</v>
      </c>
      <c r="C312" t="s">
        <v>19</v>
      </c>
      <c r="D312">
        <v>80430</v>
      </c>
      <c r="E312" t="s">
        <v>20</v>
      </c>
      <c r="F312">
        <v>500000</v>
      </c>
      <c r="G312" t="s">
        <v>21</v>
      </c>
      <c r="H312">
        <v>45</v>
      </c>
      <c r="I312" t="s">
        <v>22</v>
      </c>
      <c r="J312">
        <v>0</v>
      </c>
      <c r="K312" t="s">
        <v>23</v>
      </c>
      <c r="L312">
        <v>-3500</v>
      </c>
      <c r="N312" t="s">
        <v>5375</v>
      </c>
      <c r="O312" s="22">
        <v>2.35</v>
      </c>
    </row>
    <row r="313" spans="1:15">
      <c r="A313" t="s">
        <v>0</v>
      </c>
      <c r="B313">
        <v>1759269</v>
      </c>
      <c r="C313" t="s">
        <v>19</v>
      </c>
      <c r="D313">
        <v>126830</v>
      </c>
      <c r="E313" t="s">
        <v>20</v>
      </c>
      <c r="F313">
        <v>500000</v>
      </c>
      <c r="G313" t="s">
        <v>21</v>
      </c>
      <c r="H313">
        <v>45</v>
      </c>
      <c r="I313" t="s">
        <v>22</v>
      </c>
      <c r="J313">
        <v>0</v>
      </c>
      <c r="K313" t="s">
        <v>23</v>
      </c>
      <c r="L313">
        <v>-3500</v>
      </c>
      <c r="N313" t="s">
        <v>5376</v>
      </c>
      <c r="O313" s="22">
        <v>2.35</v>
      </c>
    </row>
    <row r="314" spans="1:15">
      <c r="A314" t="s">
        <v>0</v>
      </c>
      <c r="B314">
        <v>1765075</v>
      </c>
      <c r="C314" t="s">
        <v>19</v>
      </c>
      <c r="D314">
        <v>80990</v>
      </c>
      <c r="E314" t="s">
        <v>20</v>
      </c>
      <c r="F314">
        <v>500000</v>
      </c>
      <c r="G314" t="s">
        <v>21</v>
      </c>
      <c r="H314">
        <v>45</v>
      </c>
      <c r="I314" t="s">
        <v>22</v>
      </c>
      <c r="J314">
        <v>0</v>
      </c>
      <c r="K314" t="s">
        <v>23</v>
      </c>
      <c r="L314">
        <v>-3500</v>
      </c>
      <c r="N314" t="s">
        <v>5377</v>
      </c>
      <c r="O314" s="22">
        <v>2.35</v>
      </c>
    </row>
    <row r="315" spans="1:15">
      <c r="A315" t="s">
        <v>0</v>
      </c>
      <c r="B315">
        <v>1772939</v>
      </c>
      <c r="C315" t="s">
        <v>19</v>
      </c>
      <c r="D315">
        <v>81270</v>
      </c>
      <c r="E315" t="s">
        <v>20</v>
      </c>
      <c r="F315">
        <v>500000</v>
      </c>
      <c r="G315" t="s">
        <v>21</v>
      </c>
      <c r="H315">
        <v>45</v>
      </c>
      <c r="I315" t="s">
        <v>22</v>
      </c>
      <c r="J315">
        <v>0</v>
      </c>
      <c r="K315" t="s">
        <v>23</v>
      </c>
      <c r="L315">
        <v>-3500</v>
      </c>
      <c r="N315" t="s">
        <v>5378</v>
      </c>
      <c r="O315" s="22">
        <v>2.35</v>
      </c>
    </row>
    <row r="316" spans="1:15">
      <c r="A316" t="s">
        <v>0</v>
      </c>
      <c r="B316">
        <v>1779954</v>
      </c>
      <c r="C316" t="s">
        <v>19</v>
      </c>
      <c r="D316">
        <v>128150</v>
      </c>
      <c r="E316" t="s">
        <v>20</v>
      </c>
      <c r="F316">
        <v>500000</v>
      </c>
      <c r="G316" t="s">
        <v>21</v>
      </c>
      <c r="H316">
        <v>45</v>
      </c>
      <c r="I316" t="s">
        <v>22</v>
      </c>
      <c r="J316">
        <v>0</v>
      </c>
      <c r="K316" t="s">
        <v>23</v>
      </c>
      <c r="L316">
        <v>-3500</v>
      </c>
      <c r="N316" t="s">
        <v>5379</v>
      </c>
      <c r="O316" s="22">
        <v>2.35</v>
      </c>
    </row>
    <row r="317" spans="1:15">
      <c r="A317" t="s">
        <v>0</v>
      </c>
      <c r="B317">
        <v>1783845</v>
      </c>
      <c r="C317" t="s">
        <v>19</v>
      </c>
      <c r="D317">
        <v>81830</v>
      </c>
      <c r="E317" t="s">
        <v>20</v>
      </c>
      <c r="F317">
        <v>500000</v>
      </c>
      <c r="G317" t="s">
        <v>21</v>
      </c>
      <c r="H317">
        <v>45</v>
      </c>
      <c r="I317" t="s">
        <v>22</v>
      </c>
      <c r="J317">
        <v>0</v>
      </c>
      <c r="K317" t="s">
        <v>23</v>
      </c>
      <c r="L317">
        <v>-3500</v>
      </c>
      <c r="N317" t="s">
        <v>5380</v>
      </c>
      <c r="O317" s="22">
        <v>2.35</v>
      </c>
    </row>
    <row r="318" spans="1:15">
      <c r="A318" t="s">
        <v>0</v>
      </c>
      <c r="B318">
        <v>1787737</v>
      </c>
      <c r="C318" t="s">
        <v>19</v>
      </c>
      <c r="D318">
        <v>82110</v>
      </c>
      <c r="E318" t="s">
        <v>20</v>
      </c>
      <c r="F318">
        <v>500000</v>
      </c>
      <c r="G318" t="s">
        <v>21</v>
      </c>
      <c r="H318">
        <v>45</v>
      </c>
      <c r="I318" t="s">
        <v>22</v>
      </c>
      <c r="J318">
        <v>0</v>
      </c>
      <c r="K318" t="s">
        <v>23</v>
      </c>
      <c r="L318">
        <v>-3500</v>
      </c>
      <c r="N318" t="s">
        <v>5381</v>
      </c>
      <c r="O318" s="22">
        <v>2.35</v>
      </c>
    </row>
    <row r="319" spans="1:15">
      <c r="A319" t="s">
        <v>0</v>
      </c>
      <c r="B319">
        <v>1794798</v>
      </c>
      <c r="C319" t="s">
        <v>19</v>
      </c>
      <c r="D319">
        <v>129470</v>
      </c>
      <c r="E319" t="s">
        <v>20</v>
      </c>
      <c r="F319">
        <v>500000</v>
      </c>
      <c r="G319" t="s">
        <v>21</v>
      </c>
      <c r="H319">
        <v>45</v>
      </c>
      <c r="I319" t="s">
        <v>22</v>
      </c>
      <c r="J319">
        <v>0</v>
      </c>
      <c r="K319" t="s">
        <v>23</v>
      </c>
      <c r="L319">
        <v>-3500</v>
      </c>
      <c r="N319" t="s">
        <v>5382</v>
      </c>
      <c r="O319" s="22">
        <v>2.35</v>
      </c>
    </row>
    <row r="320" spans="1:15">
      <c r="A320" t="s">
        <v>0</v>
      </c>
      <c r="B320">
        <v>1798702</v>
      </c>
      <c r="C320" t="s">
        <v>19</v>
      </c>
      <c r="D320">
        <v>82670</v>
      </c>
      <c r="E320" t="s">
        <v>20</v>
      </c>
      <c r="F320">
        <v>500000</v>
      </c>
      <c r="G320" t="s">
        <v>21</v>
      </c>
      <c r="H320">
        <v>45</v>
      </c>
      <c r="I320" t="s">
        <v>22</v>
      </c>
      <c r="J320">
        <v>0</v>
      </c>
      <c r="K320" t="s">
        <v>23</v>
      </c>
      <c r="L320">
        <v>-3500</v>
      </c>
      <c r="N320" t="s">
        <v>4760</v>
      </c>
      <c r="O320" s="32">
        <v>2.35</v>
      </c>
    </row>
    <row r="321" spans="1:15">
      <c r="A321" t="s">
        <v>0</v>
      </c>
      <c r="B321">
        <v>1824649</v>
      </c>
      <c r="C321" t="s">
        <v>19</v>
      </c>
      <c r="D321">
        <v>82950</v>
      </c>
      <c r="E321" t="s">
        <v>20</v>
      </c>
      <c r="F321">
        <v>500000</v>
      </c>
      <c r="G321" t="s">
        <v>21</v>
      </c>
      <c r="H321">
        <v>45</v>
      </c>
      <c r="I321" t="s">
        <v>22</v>
      </c>
      <c r="J321">
        <v>0</v>
      </c>
      <c r="K321" t="s">
        <v>23</v>
      </c>
      <c r="L321">
        <v>-3500</v>
      </c>
      <c r="N321" t="s">
        <v>5383</v>
      </c>
      <c r="O321" s="22">
        <v>2.4000000000000004</v>
      </c>
    </row>
    <row r="322" spans="1:15">
      <c r="A322" t="s">
        <v>0</v>
      </c>
      <c r="B322">
        <v>1828565</v>
      </c>
      <c r="C322" t="s">
        <v>19</v>
      </c>
      <c r="D322">
        <v>83230</v>
      </c>
      <c r="E322" t="s">
        <v>20</v>
      </c>
      <c r="F322">
        <v>500000</v>
      </c>
      <c r="G322" t="s">
        <v>21</v>
      </c>
      <c r="H322">
        <v>45</v>
      </c>
      <c r="I322" t="s">
        <v>22</v>
      </c>
      <c r="J322">
        <v>0</v>
      </c>
      <c r="K322" t="s">
        <v>23</v>
      </c>
      <c r="L322">
        <v>-3500</v>
      </c>
      <c r="N322" t="s">
        <v>5384</v>
      </c>
      <c r="O322" s="22">
        <v>2.4000000000000004</v>
      </c>
    </row>
    <row r="323" spans="1:15">
      <c r="A323" t="s">
        <v>0</v>
      </c>
      <c r="B323">
        <v>1835694</v>
      </c>
      <c r="C323" t="s">
        <v>19</v>
      </c>
      <c r="D323">
        <v>131230</v>
      </c>
      <c r="E323" t="s">
        <v>20</v>
      </c>
      <c r="F323">
        <v>500000</v>
      </c>
      <c r="G323" t="s">
        <v>21</v>
      </c>
      <c r="H323">
        <v>45</v>
      </c>
      <c r="I323" t="s">
        <v>22</v>
      </c>
      <c r="J323">
        <v>0</v>
      </c>
      <c r="K323" t="s">
        <v>23</v>
      </c>
      <c r="L323">
        <v>-3500</v>
      </c>
      <c r="N323" t="s">
        <v>5385</v>
      </c>
      <c r="O323" s="22">
        <v>2.4000000000000004</v>
      </c>
    </row>
    <row r="324" spans="1:15">
      <c r="A324" t="s">
        <v>0</v>
      </c>
      <c r="B324">
        <v>1839622</v>
      </c>
      <c r="C324" t="s">
        <v>19</v>
      </c>
      <c r="D324">
        <v>83790</v>
      </c>
      <c r="E324" t="s">
        <v>20</v>
      </c>
      <c r="F324">
        <v>500000</v>
      </c>
      <c r="G324" t="s">
        <v>21</v>
      </c>
      <c r="H324">
        <v>45</v>
      </c>
      <c r="I324" t="s">
        <v>22</v>
      </c>
      <c r="J324">
        <v>0</v>
      </c>
      <c r="K324" t="s">
        <v>23</v>
      </c>
      <c r="L324">
        <v>-3500</v>
      </c>
      <c r="N324" t="s">
        <v>5386</v>
      </c>
      <c r="O324" s="22">
        <v>2.4000000000000004</v>
      </c>
    </row>
    <row r="325" spans="1:15">
      <c r="A325" t="s">
        <v>0</v>
      </c>
      <c r="B325">
        <v>1843551</v>
      </c>
      <c r="C325" t="s">
        <v>19</v>
      </c>
      <c r="D325">
        <v>84070</v>
      </c>
      <c r="E325" t="s">
        <v>20</v>
      </c>
      <c r="F325">
        <v>500000</v>
      </c>
      <c r="G325" t="s">
        <v>21</v>
      </c>
      <c r="H325">
        <v>45</v>
      </c>
      <c r="I325" t="s">
        <v>22</v>
      </c>
      <c r="J325">
        <v>0</v>
      </c>
      <c r="K325" t="s">
        <v>23</v>
      </c>
      <c r="L325">
        <v>-3500</v>
      </c>
      <c r="N325" t="s">
        <v>5387</v>
      </c>
      <c r="O325" s="22">
        <v>2.4000000000000004</v>
      </c>
    </row>
    <row r="326" spans="1:15">
      <c r="A326" t="s">
        <v>0</v>
      </c>
      <c r="B326">
        <v>1850725</v>
      </c>
      <c r="C326" t="s">
        <v>19</v>
      </c>
      <c r="D326">
        <v>132550</v>
      </c>
      <c r="E326" t="s">
        <v>20</v>
      </c>
      <c r="F326">
        <v>500000</v>
      </c>
      <c r="G326" t="s">
        <v>21</v>
      </c>
      <c r="H326">
        <v>45</v>
      </c>
      <c r="I326" t="s">
        <v>22</v>
      </c>
      <c r="J326">
        <v>0</v>
      </c>
      <c r="K326" t="s">
        <v>23</v>
      </c>
      <c r="L326">
        <v>-3500</v>
      </c>
      <c r="N326" t="s">
        <v>5388</v>
      </c>
      <c r="O326" s="22">
        <v>2.4000000000000004</v>
      </c>
    </row>
    <row r="327" spans="1:15">
      <c r="A327" t="s">
        <v>0</v>
      </c>
      <c r="B327">
        <v>1854666</v>
      </c>
      <c r="C327" t="s">
        <v>19</v>
      </c>
      <c r="D327">
        <v>84630</v>
      </c>
      <c r="E327" t="s">
        <v>20</v>
      </c>
      <c r="F327">
        <v>500000</v>
      </c>
      <c r="G327" t="s">
        <v>21</v>
      </c>
      <c r="H327">
        <v>45</v>
      </c>
      <c r="I327" t="s">
        <v>22</v>
      </c>
      <c r="J327">
        <v>0</v>
      </c>
      <c r="K327" t="s">
        <v>23</v>
      </c>
      <c r="L327">
        <v>-3500</v>
      </c>
      <c r="N327" t="s">
        <v>5389</v>
      </c>
      <c r="O327" s="22">
        <v>2.4000000000000004</v>
      </c>
    </row>
    <row r="328" spans="1:15">
      <c r="A328" t="s">
        <v>0</v>
      </c>
      <c r="B328">
        <v>1858607</v>
      </c>
      <c r="C328" t="s">
        <v>19</v>
      </c>
      <c r="D328">
        <v>84910</v>
      </c>
      <c r="E328" t="s">
        <v>20</v>
      </c>
      <c r="F328">
        <v>500000</v>
      </c>
      <c r="G328" t="s">
        <v>21</v>
      </c>
      <c r="H328">
        <v>45</v>
      </c>
      <c r="I328" t="s">
        <v>22</v>
      </c>
      <c r="J328">
        <v>0</v>
      </c>
      <c r="K328" t="s">
        <v>23</v>
      </c>
      <c r="L328">
        <v>-3500</v>
      </c>
      <c r="N328" t="s">
        <v>5390</v>
      </c>
      <c r="O328" s="22">
        <v>2.4000000000000004</v>
      </c>
    </row>
    <row r="329" spans="1:15">
      <c r="A329" t="s">
        <v>0</v>
      </c>
      <c r="B329">
        <v>1865827</v>
      </c>
      <c r="C329" t="s">
        <v>19</v>
      </c>
      <c r="D329">
        <v>133870</v>
      </c>
      <c r="E329" t="s">
        <v>20</v>
      </c>
      <c r="F329">
        <v>500000</v>
      </c>
      <c r="G329" t="s">
        <v>21</v>
      </c>
      <c r="H329">
        <v>45</v>
      </c>
      <c r="I329" t="s">
        <v>22</v>
      </c>
      <c r="J329">
        <v>0</v>
      </c>
      <c r="K329" t="s">
        <v>23</v>
      </c>
      <c r="L329">
        <v>-3500</v>
      </c>
      <c r="N329" t="s">
        <v>5391</v>
      </c>
      <c r="O329" s="22">
        <v>2.4000000000000004</v>
      </c>
    </row>
    <row r="330" spans="1:15">
      <c r="A330" t="s">
        <v>0</v>
      </c>
      <c r="B330">
        <v>1869781</v>
      </c>
      <c r="C330" t="s">
        <v>19</v>
      </c>
      <c r="D330">
        <v>85470</v>
      </c>
      <c r="E330" t="s">
        <v>20</v>
      </c>
      <c r="F330">
        <v>500000</v>
      </c>
      <c r="G330" t="s">
        <v>21</v>
      </c>
      <c r="H330">
        <v>45</v>
      </c>
      <c r="I330" t="s">
        <v>22</v>
      </c>
      <c r="J330">
        <v>0</v>
      </c>
      <c r="K330" t="s">
        <v>23</v>
      </c>
      <c r="L330">
        <v>-3500</v>
      </c>
      <c r="N330" t="s">
        <v>4934</v>
      </c>
      <c r="O330" s="32">
        <v>2.4000000000000004</v>
      </c>
    </row>
    <row r="331" spans="1:15">
      <c r="A331" t="s">
        <v>0</v>
      </c>
      <c r="B331">
        <v>1892703</v>
      </c>
      <c r="C331" t="s">
        <v>19</v>
      </c>
      <c r="D331">
        <v>85750</v>
      </c>
      <c r="E331" t="s">
        <v>20</v>
      </c>
      <c r="F331">
        <v>500000</v>
      </c>
      <c r="G331" t="s">
        <v>21</v>
      </c>
      <c r="H331">
        <v>45</v>
      </c>
      <c r="I331" t="s">
        <v>22</v>
      </c>
      <c r="J331">
        <v>0</v>
      </c>
      <c r="K331" t="s">
        <v>23</v>
      </c>
      <c r="L331">
        <v>-3500</v>
      </c>
      <c r="N331" t="s">
        <v>5392</v>
      </c>
      <c r="O331" s="22">
        <v>2.4500000000000002</v>
      </c>
    </row>
    <row r="332" spans="1:15">
      <c r="A332" t="s">
        <v>0</v>
      </c>
      <c r="B332">
        <v>1896669</v>
      </c>
      <c r="C332" t="s">
        <v>19</v>
      </c>
      <c r="D332">
        <v>86030</v>
      </c>
      <c r="E332" t="s">
        <v>20</v>
      </c>
      <c r="F332">
        <v>500000</v>
      </c>
      <c r="G332" t="s">
        <v>21</v>
      </c>
      <c r="H332">
        <v>45</v>
      </c>
      <c r="I332" t="s">
        <v>22</v>
      </c>
      <c r="J332">
        <v>0</v>
      </c>
      <c r="K332" t="s">
        <v>23</v>
      </c>
      <c r="L332">
        <v>-3500</v>
      </c>
      <c r="N332" t="s">
        <v>5393</v>
      </c>
      <c r="O332" s="22">
        <v>2.4500000000000002</v>
      </c>
    </row>
    <row r="333" spans="1:15">
      <c r="A333" t="s">
        <v>0</v>
      </c>
      <c r="B333">
        <v>1903958</v>
      </c>
      <c r="C333" t="s">
        <v>19</v>
      </c>
      <c r="D333">
        <v>135630</v>
      </c>
      <c r="E333" t="s">
        <v>20</v>
      </c>
      <c r="F333">
        <v>500000</v>
      </c>
      <c r="G333" t="s">
        <v>21</v>
      </c>
      <c r="H333">
        <v>45</v>
      </c>
      <c r="I333" t="s">
        <v>22</v>
      </c>
      <c r="J333">
        <v>0</v>
      </c>
      <c r="K333" t="s">
        <v>23</v>
      </c>
      <c r="L333">
        <v>-3500</v>
      </c>
      <c r="N333" t="s">
        <v>5394</v>
      </c>
      <c r="O333" s="22">
        <v>2.4500000000000002</v>
      </c>
    </row>
    <row r="334" spans="1:15">
      <c r="A334" t="s">
        <v>0</v>
      </c>
      <c r="B334">
        <v>1907935</v>
      </c>
      <c r="C334" t="s">
        <v>19</v>
      </c>
      <c r="D334">
        <v>86590</v>
      </c>
      <c r="E334" t="s">
        <v>20</v>
      </c>
      <c r="F334">
        <v>500000</v>
      </c>
      <c r="G334" t="s">
        <v>21</v>
      </c>
      <c r="H334">
        <v>45</v>
      </c>
      <c r="I334" t="s">
        <v>22</v>
      </c>
      <c r="J334">
        <v>0</v>
      </c>
      <c r="K334" t="s">
        <v>23</v>
      </c>
      <c r="L334">
        <v>-3500</v>
      </c>
      <c r="N334" t="s">
        <v>5395</v>
      </c>
      <c r="O334" s="22">
        <v>2.4500000000000002</v>
      </c>
    </row>
    <row r="335" spans="1:15">
      <c r="A335" t="s">
        <v>0</v>
      </c>
      <c r="B335">
        <v>1911914</v>
      </c>
      <c r="C335" t="s">
        <v>19</v>
      </c>
      <c r="D335">
        <v>86870</v>
      </c>
      <c r="E335" t="s">
        <v>20</v>
      </c>
      <c r="F335">
        <v>500000</v>
      </c>
      <c r="G335" t="s">
        <v>21</v>
      </c>
      <c r="H335">
        <v>45</v>
      </c>
      <c r="I335" t="s">
        <v>22</v>
      </c>
      <c r="J335">
        <v>0</v>
      </c>
      <c r="K335" t="s">
        <v>23</v>
      </c>
      <c r="L335">
        <v>-3500</v>
      </c>
      <c r="N335" t="s">
        <v>5396</v>
      </c>
      <c r="O335" s="22">
        <v>2.4500000000000002</v>
      </c>
    </row>
    <row r="336" spans="1:15">
      <c r="A336" t="s">
        <v>0</v>
      </c>
      <c r="B336">
        <v>1919248</v>
      </c>
      <c r="C336" t="s">
        <v>19</v>
      </c>
      <c r="D336">
        <v>136950</v>
      </c>
      <c r="E336" t="s">
        <v>20</v>
      </c>
      <c r="F336">
        <v>500000</v>
      </c>
      <c r="G336" t="s">
        <v>21</v>
      </c>
      <c r="H336">
        <v>45</v>
      </c>
      <c r="I336" t="s">
        <v>22</v>
      </c>
      <c r="J336">
        <v>0</v>
      </c>
      <c r="K336" t="s">
        <v>23</v>
      </c>
      <c r="L336">
        <v>-3500</v>
      </c>
      <c r="N336" t="s">
        <v>5397</v>
      </c>
      <c r="O336" s="22">
        <v>2.4500000000000002</v>
      </c>
    </row>
    <row r="337" spans="1:15">
      <c r="A337" t="s">
        <v>0</v>
      </c>
      <c r="B337">
        <v>1923238</v>
      </c>
      <c r="C337" t="s">
        <v>19</v>
      </c>
      <c r="D337">
        <v>87430</v>
      </c>
      <c r="E337" t="s">
        <v>20</v>
      </c>
      <c r="F337">
        <v>500000</v>
      </c>
      <c r="G337" t="s">
        <v>21</v>
      </c>
      <c r="H337">
        <v>45</v>
      </c>
      <c r="I337" t="s">
        <v>22</v>
      </c>
      <c r="J337">
        <v>0</v>
      </c>
      <c r="K337" t="s">
        <v>23</v>
      </c>
      <c r="L337">
        <v>-3500</v>
      </c>
      <c r="N337" t="s">
        <v>5398</v>
      </c>
      <c r="O337" s="22">
        <v>2.4500000000000002</v>
      </c>
    </row>
    <row r="338" spans="1:15">
      <c r="A338" t="s">
        <v>0</v>
      </c>
      <c r="B338">
        <v>1927229</v>
      </c>
      <c r="C338" t="s">
        <v>19</v>
      </c>
      <c r="D338">
        <v>87710</v>
      </c>
      <c r="E338" t="s">
        <v>20</v>
      </c>
      <c r="F338">
        <v>500000</v>
      </c>
      <c r="G338" t="s">
        <v>21</v>
      </c>
      <c r="H338">
        <v>45</v>
      </c>
      <c r="I338" t="s">
        <v>22</v>
      </c>
      <c r="J338">
        <v>0</v>
      </c>
      <c r="K338" t="s">
        <v>23</v>
      </c>
      <c r="L338">
        <v>-3500</v>
      </c>
      <c r="N338" t="s">
        <v>5399</v>
      </c>
      <c r="O338" s="22">
        <v>2.4500000000000002</v>
      </c>
    </row>
    <row r="339" spans="1:15">
      <c r="A339" t="s">
        <v>0</v>
      </c>
      <c r="B339">
        <v>1934609</v>
      </c>
      <c r="C339" t="s">
        <v>19</v>
      </c>
      <c r="D339">
        <v>138270</v>
      </c>
      <c r="E339" t="s">
        <v>20</v>
      </c>
      <c r="F339">
        <v>500000</v>
      </c>
      <c r="G339" t="s">
        <v>21</v>
      </c>
      <c r="H339">
        <v>45</v>
      </c>
      <c r="I339" t="s">
        <v>22</v>
      </c>
      <c r="J339">
        <v>0</v>
      </c>
      <c r="K339" t="s">
        <v>23</v>
      </c>
      <c r="L339">
        <v>-3500</v>
      </c>
      <c r="N339" t="s">
        <v>5400</v>
      </c>
      <c r="O339" s="22">
        <v>2.4500000000000002</v>
      </c>
    </row>
    <row r="340" spans="1:15">
      <c r="A340" t="s">
        <v>0</v>
      </c>
      <c r="B340">
        <v>1938612</v>
      </c>
      <c r="C340" t="s">
        <v>19</v>
      </c>
      <c r="D340">
        <v>88270</v>
      </c>
      <c r="E340" t="s">
        <v>20</v>
      </c>
      <c r="F340">
        <v>500000</v>
      </c>
      <c r="G340" t="s">
        <v>21</v>
      </c>
      <c r="H340">
        <v>45</v>
      </c>
      <c r="I340" t="s">
        <v>22</v>
      </c>
      <c r="J340">
        <v>0</v>
      </c>
      <c r="K340" t="s">
        <v>23</v>
      </c>
      <c r="L340">
        <v>-3500</v>
      </c>
      <c r="N340" t="s">
        <v>4761</v>
      </c>
      <c r="O340" s="32">
        <v>2.4500000000000002</v>
      </c>
    </row>
    <row r="341" spans="1:15">
      <c r="A341" t="s">
        <v>0</v>
      </c>
      <c r="B341">
        <v>1961976</v>
      </c>
      <c r="C341" t="s">
        <v>19</v>
      </c>
      <c r="D341">
        <v>88550</v>
      </c>
      <c r="E341" t="s">
        <v>20</v>
      </c>
      <c r="F341">
        <v>500000</v>
      </c>
      <c r="G341" t="s">
        <v>21</v>
      </c>
      <c r="H341">
        <v>45</v>
      </c>
      <c r="I341" t="s">
        <v>22</v>
      </c>
      <c r="J341">
        <v>0</v>
      </c>
      <c r="K341" t="s">
        <v>23</v>
      </c>
      <c r="L341">
        <v>-3500</v>
      </c>
      <c r="N341" t="s">
        <v>5401</v>
      </c>
      <c r="O341" s="22">
        <v>2.5</v>
      </c>
    </row>
    <row r="342" spans="1:15">
      <c r="A342" t="s">
        <v>0</v>
      </c>
      <c r="B342">
        <v>1965991</v>
      </c>
      <c r="C342" t="s">
        <v>19</v>
      </c>
      <c r="D342">
        <v>88830</v>
      </c>
      <c r="E342" t="s">
        <v>20</v>
      </c>
      <c r="F342">
        <v>500000</v>
      </c>
      <c r="G342" t="s">
        <v>21</v>
      </c>
      <c r="H342">
        <v>45</v>
      </c>
      <c r="I342" t="s">
        <v>22</v>
      </c>
      <c r="J342">
        <v>0</v>
      </c>
      <c r="K342" t="s">
        <v>23</v>
      </c>
      <c r="L342">
        <v>-3500</v>
      </c>
      <c r="N342" t="s">
        <v>5402</v>
      </c>
      <c r="O342" s="22">
        <v>2.5</v>
      </c>
    </row>
    <row r="343" spans="1:15">
      <c r="A343" t="s">
        <v>0</v>
      </c>
      <c r="B343">
        <v>1973440</v>
      </c>
      <c r="C343" t="s">
        <v>19</v>
      </c>
      <c r="D343">
        <v>140030</v>
      </c>
      <c r="E343" t="s">
        <v>20</v>
      </c>
      <c r="F343">
        <v>500000</v>
      </c>
      <c r="G343" t="s">
        <v>21</v>
      </c>
      <c r="H343">
        <v>45</v>
      </c>
      <c r="I343" t="s">
        <v>22</v>
      </c>
      <c r="J343">
        <v>0</v>
      </c>
      <c r="K343" t="s">
        <v>23</v>
      </c>
      <c r="L343">
        <v>-3500</v>
      </c>
      <c r="N343" t="s">
        <v>5403</v>
      </c>
      <c r="O343" s="22">
        <v>2.5</v>
      </c>
    </row>
    <row r="344" spans="1:15">
      <c r="A344" t="s">
        <v>0</v>
      </c>
      <c r="B344">
        <v>1977467</v>
      </c>
      <c r="C344" t="s">
        <v>19</v>
      </c>
      <c r="D344">
        <v>89390</v>
      </c>
      <c r="E344" t="s">
        <v>20</v>
      </c>
      <c r="F344">
        <v>500000</v>
      </c>
      <c r="G344" t="s">
        <v>21</v>
      </c>
      <c r="H344">
        <v>45</v>
      </c>
      <c r="I344" t="s">
        <v>22</v>
      </c>
      <c r="J344">
        <v>0</v>
      </c>
      <c r="K344" t="s">
        <v>23</v>
      </c>
      <c r="L344">
        <v>-3500</v>
      </c>
      <c r="N344" t="s">
        <v>5404</v>
      </c>
      <c r="O344" s="22">
        <v>2.5</v>
      </c>
    </row>
    <row r="345" spans="1:15">
      <c r="A345" t="s">
        <v>0</v>
      </c>
      <c r="B345">
        <v>1981494</v>
      </c>
      <c r="C345" t="s">
        <v>19</v>
      </c>
      <c r="D345">
        <v>89670</v>
      </c>
      <c r="E345" t="s">
        <v>20</v>
      </c>
      <c r="F345">
        <v>500000</v>
      </c>
      <c r="G345" t="s">
        <v>21</v>
      </c>
      <c r="H345">
        <v>45</v>
      </c>
      <c r="I345" t="s">
        <v>22</v>
      </c>
      <c r="J345">
        <v>0</v>
      </c>
      <c r="K345" t="s">
        <v>23</v>
      </c>
      <c r="L345">
        <v>-3500</v>
      </c>
      <c r="N345" t="s">
        <v>5405</v>
      </c>
      <c r="O345" s="22">
        <v>2.5</v>
      </c>
    </row>
    <row r="346" spans="1:15">
      <c r="A346" t="s">
        <v>0</v>
      </c>
      <c r="B346">
        <v>1988989</v>
      </c>
      <c r="C346" t="s">
        <v>19</v>
      </c>
      <c r="D346">
        <v>141350</v>
      </c>
      <c r="E346" t="s">
        <v>20</v>
      </c>
      <c r="F346">
        <v>500000</v>
      </c>
      <c r="G346" t="s">
        <v>21</v>
      </c>
      <c r="H346">
        <v>45</v>
      </c>
      <c r="I346" t="s">
        <v>22</v>
      </c>
      <c r="J346">
        <v>0</v>
      </c>
      <c r="K346" t="s">
        <v>23</v>
      </c>
      <c r="L346">
        <v>-3500</v>
      </c>
      <c r="N346" t="s">
        <v>5406</v>
      </c>
      <c r="O346" s="22">
        <v>2.5</v>
      </c>
    </row>
    <row r="347" spans="1:15">
      <c r="A347" t="s">
        <v>0</v>
      </c>
      <c r="B347">
        <v>1993029</v>
      </c>
      <c r="C347" t="s">
        <v>19</v>
      </c>
      <c r="D347">
        <v>90230</v>
      </c>
      <c r="E347" t="s">
        <v>20</v>
      </c>
      <c r="F347">
        <v>500000</v>
      </c>
      <c r="G347" t="s">
        <v>21</v>
      </c>
      <c r="H347">
        <v>45</v>
      </c>
      <c r="I347" t="s">
        <v>22</v>
      </c>
      <c r="J347">
        <v>0</v>
      </c>
      <c r="K347" t="s">
        <v>23</v>
      </c>
      <c r="L347">
        <v>-3500</v>
      </c>
      <c r="N347" t="s">
        <v>5407</v>
      </c>
      <c r="O347" s="22">
        <v>2.5</v>
      </c>
    </row>
    <row r="348" spans="1:15">
      <c r="A348" t="s">
        <v>0</v>
      </c>
      <c r="B348">
        <v>1997070</v>
      </c>
      <c r="C348" t="s">
        <v>19</v>
      </c>
      <c r="D348">
        <v>90510</v>
      </c>
      <c r="E348" t="s">
        <v>20</v>
      </c>
      <c r="F348">
        <v>500000</v>
      </c>
      <c r="G348" t="s">
        <v>21</v>
      </c>
      <c r="H348">
        <v>45</v>
      </c>
      <c r="I348" t="s">
        <v>22</v>
      </c>
      <c r="J348">
        <v>0</v>
      </c>
      <c r="K348" t="s">
        <v>23</v>
      </c>
      <c r="L348">
        <v>-3500</v>
      </c>
      <c r="N348" t="s">
        <v>5408</v>
      </c>
      <c r="O348" s="22">
        <v>2.5</v>
      </c>
    </row>
    <row r="349" spans="1:15">
      <c r="A349" t="s">
        <v>0</v>
      </c>
      <c r="B349">
        <v>2004610</v>
      </c>
      <c r="C349" t="s">
        <v>19</v>
      </c>
      <c r="D349">
        <v>142670</v>
      </c>
      <c r="E349" t="s">
        <v>20</v>
      </c>
      <c r="F349">
        <v>500000</v>
      </c>
      <c r="G349" t="s">
        <v>21</v>
      </c>
      <c r="H349">
        <v>45</v>
      </c>
      <c r="I349" t="s">
        <v>22</v>
      </c>
      <c r="J349">
        <v>0</v>
      </c>
      <c r="K349" t="s">
        <v>23</v>
      </c>
      <c r="L349">
        <v>-3500</v>
      </c>
      <c r="N349" t="s">
        <v>5409</v>
      </c>
      <c r="O349" s="22">
        <v>2.5</v>
      </c>
    </row>
    <row r="350" spans="1:15">
      <c r="A350" t="s">
        <v>0</v>
      </c>
      <c r="B350">
        <v>2008663</v>
      </c>
      <c r="C350" t="s">
        <v>19</v>
      </c>
      <c r="D350">
        <v>91070</v>
      </c>
      <c r="E350" t="s">
        <v>20</v>
      </c>
      <c r="F350">
        <v>500000</v>
      </c>
      <c r="G350" t="s">
        <v>21</v>
      </c>
      <c r="H350">
        <v>45</v>
      </c>
      <c r="I350" t="s">
        <v>22</v>
      </c>
      <c r="J350">
        <v>0</v>
      </c>
      <c r="K350" t="s">
        <v>23</v>
      </c>
      <c r="L350">
        <v>-3500</v>
      </c>
      <c r="N350" t="s">
        <v>4935</v>
      </c>
      <c r="O350" s="32">
        <v>2.5</v>
      </c>
    </row>
    <row r="351" spans="1:15">
      <c r="A351" t="s">
        <v>0</v>
      </c>
      <c r="B351">
        <v>2032469</v>
      </c>
      <c r="C351" t="s">
        <v>19</v>
      </c>
      <c r="D351">
        <v>91350</v>
      </c>
      <c r="E351" t="s">
        <v>20</v>
      </c>
      <c r="F351">
        <v>500000</v>
      </c>
      <c r="G351" t="s">
        <v>21</v>
      </c>
      <c r="H351">
        <v>45</v>
      </c>
      <c r="I351" t="s">
        <v>22</v>
      </c>
      <c r="J351">
        <v>0</v>
      </c>
      <c r="K351" t="s">
        <v>23</v>
      </c>
      <c r="L351">
        <v>-3500</v>
      </c>
      <c r="N351" t="s">
        <v>5410</v>
      </c>
      <c r="O351" s="22">
        <v>2.5499999999999998</v>
      </c>
    </row>
    <row r="352" spans="1:15">
      <c r="A352" t="s">
        <v>0</v>
      </c>
      <c r="B352">
        <v>2036533</v>
      </c>
      <c r="C352" t="s">
        <v>19</v>
      </c>
      <c r="D352">
        <v>91630</v>
      </c>
      <c r="E352" t="s">
        <v>20</v>
      </c>
      <c r="F352">
        <v>500000</v>
      </c>
      <c r="G352" t="s">
        <v>21</v>
      </c>
      <c r="H352">
        <v>45</v>
      </c>
      <c r="I352" t="s">
        <v>22</v>
      </c>
      <c r="J352">
        <v>0</v>
      </c>
      <c r="K352" t="s">
        <v>23</v>
      </c>
      <c r="L352">
        <v>-3500</v>
      </c>
      <c r="N352" t="s">
        <v>5411</v>
      </c>
      <c r="O352" s="22">
        <v>2.5499999999999998</v>
      </c>
    </row>
    <row r="353" spans="1:15">
      <c r="A353" t="s">
        <v>0</v>
      </c>
      <c r="B353">
        <v>2044142</v>
      </c>
      <c r="C353" t="s">
        <v>19</v>
      </c>
      <c r="D353">
        <v>144430</v>
      </c>
      <c r="E353" t="s">
        <v>20</v>
      </c>
      <c r="F353">
        <v>500000</v>
      </c>
      <c r="G353" t="s">
        <v>21</v>
      </c>
      <c r="H353">
        <v>45</v>
      </c>
      <c r="I353" t="s">
        <v>22</v>
      </c>
      <c r="J353">
        <v>0</v>
      </c>
      <c r="K353" t="s">
        <v>23</v>
      </c>
      <c r="L353">
        <v>-3500</v>
      </c>
      <c r="N353" t="s">
        <v>5412</v>
      </c>
      <c r="O353" s="22">
        <v>2.5499999999999998</v>
      </c>
    </row>
    <row r="354" spans="1:15">
      <c r="A354" t="s">
        <v>0</v>
      </c>
      <c r="B354">
        <v>2048219</v>
      </c>
      <c r="C354" t="s">
        <v>19</v>
      </c>
      <c r="D354">
        <v>92190</v>
      </c>
      <c r="E354" t="s">
        <v>20</v>
      </c>
      <c r="F354">
        <v>500000</v>
      </c>
      <c r="G354" t="s">
        <v>21</v>
      </c>
      <c r="H354">
        <v>45</v>
      </c>
      <c r="I354" t="s">
        <v>22</v>
      </c>
      <c r="J354">
        <v>0</v>
      </c>
      <c r="K354" t="s">
        <v>23</v>
      </c>
      <c r="L354">
        <v>-3500</v>
      </c>
      <c r="N354" t="s">
        <v>5413</v>
      </c>
      <c r="O354" s="22">
        <v>2.5499999999999998</v>
      </c>
    </row>
    <row r="355" spans="1:15">
      <c r="A355" t="s">
        <v>0</v>
      </c>
      <c r="B355">
        <v>2052296</v>
      </c>
      <c r="C355" t="s">
        <v>19</v>
      </c>
      <c r="D355">
        <v>92470</v>
      </c>
      <c r="E355" t="s">
        <v>20</v>
      </c>
      <c r="F355">
        <v>500000</v>
      </c>
      <c r="G355" t="s">
        <v>21</v>
      </c>
      <c r="H355">
        <v>45</v>
      </c>
      <c r="I355" t="s">
        <v>22</v>
      </c>
      <c r="J355">
        <v>0</v>
      </c>
      <c r="K355" t="s">
        <v>23</v>
      </c>
      <c r="L355">
        <v>-3500</v>
      </c>
      <c r="N355" t="s">
        <v>5414</v>
      </c>
      <c r="O355" s="22">
        <v>2.5499999999999998</v>
      </c>
    </row>
    <row r="356" spans="1:15">
      <c r="A356" t="s">
        <v>0</v>
      </c>
      <c r="B356">
        <v>2059952</v>
      </c>
      <c r="C356" t="s">
        <v>19</v>
      </c>
      <c r="D356">
        <v>145750</v>
      </c>
      <c r="E356" t="s">
        <v>20</v>
      </c>
      <c r="F356">
        <v>500000</v>
      </c>
      <c r="G356" t="s">
        <v>21</v>
      </c>
      <c r="H356">
        <v>45</v>
      </c>
      <c r="I356" t="s">
        <v>22</v>
      </c>
      <c r="J356">
        <v>0</v>
      </c>
      <c r="K356" t="s">
        <v>23</v>
      </c>
      <c r="L356">
        <v>-3500</v>
      </c>
      <c r="N356" t="s">
        <v>5415</v>
      </c>
      <c r="O356" s="22">
        <v>2.5499999999999998</v>
      </c>
    </row>
    <row r="357" spans="1:15">
      <c r="A357" t="s">
        <v>0</v>
      </c>
      <c r="B357">
        <v>2064041</v>
      </c>
      <c r="C357" t="s">
        <v>19</v>
      </c>
      <c r="D357">
        <v>93030</v>
      </c>
      <c r="E357" t="s">
        <v>20</v>
      </c>
      <c r="F357">
        <v>500000</v>
      </c>
      <c r="G357" t="s">
        <v>21</v>
      </c>
      <c r="H357">
        <v>45</v>
      </c>
      <c r="I357" t="s">
        <v>22</v>
      </c>
      <c r="J357">
        <v>0</v>
      </c>
      <c r="K357" t="s">
        <v>23</v>
      </c>
      <c r="L357">
        <v>-3500</v>
      </c>
      <c r="N357" t="s">
        <v>5416</v>
      </c>
      <c r="O357" s="22">
        <v>2.5499999999999998</v>
      </c>
    </row>
    <row r="358" spans="1:15">
      <c r="A358" t="s">
        <v>0</v>
      </c>
      <c r="B358">
        <v>2068131</v>
      </c>
      <c r="C358" t="s">
        <v>19</v>
      </c>
      <c r="D358">
        <v>93310</v>
      </c>
      <c r="E358" t="s">
        <v>20</v>
      </c>
      <c r="F358">
        <v>500000</v>
      </c>
      <c r="G358" t="s">
        <v>21</v>
      </c>
      <c r="H358">
        <v>45</v>
      </c>
      <c r="I358" t="s">
        <v>22</v>
      </c>
      <c r="J358">
        <v>0</v>
      </c>
      <c r="K358" t="s">
        <v>23</v>
      </c>
      <c r="L358">
        <v>-3500</v>
      </c>
      <c r="N358" t="s">
        <v>5417</v>
      </c>
      <c r="O358" s="22">
        <v>2.5499999999999998</v>
      </c>
    </row>
    <row r="359" spans="1:15">
      <c r="A359" t="s">
        <v>0</v>
      </c>
      <c r="B359">
        <v>2075833</v>
      </c>
      <c r="C359" t="s">
        <v>19</v>
      </c>
      <c r="D359">
        <v>147070</v>
      </c>
      <c r="E359" t="s">
        <v>20</v>
      </c>
      <c r="F359">
        <v>500000</v>
      </c>
      <c r="G359" t="s">
        <v>21</v>
      </c>
      <c r="H359">
        <v>45</v>
      </c>
      <c r="I359" t="s">
        <v>22</v>
      </c>
      <c r="J359">
        <v>0</v>
      </c>
      <c r="K359" t="s">
        <v>23</v>
      </c>
      <c r="L359">
        <v>-3500</v>
      </c>
      <c r="N359" t="s">
        <v>5418</v>
      </c>
      <c r="O359" s="22">
        <v>2.5499999999999998</v>
      </c>
    </row>
    <row r="360" spans="1:15">
      <c r="A360" t="s">
        <v>0</v>
      </c>
      <c r="B360">
        <v>2079935</v>
      </c>
      <c r="C360" t="s">
        <v>19</v>
      </c>
      <c r="D360">
        <v>93870</v>
      </c>
      <c r="E360" t="s">
        <v>20</v>
      </c>
      <c r="F360">
        <v>500000</v>
      </c>
      <c r="G360" t="s">
        <v>21</v>
      </c>
      <c r="H360">
        <v>45</v>
      </c>
      <c r="I360" t="s">
        <v>22</v>
      </c>
      <c r="J360">
        <v>0</v>
      </c>
      <c r="K360" t="s">
        <v>23</v>
      </c>
      <c r="L360">
        <v>-3500</v>
      </c>
      <c r="N360" t="s">
        <v>4762</v>
      </c>
      <c r="O360" s="32">
        <v>2.5499999999999998</v>
      </c>
    </row>
    <row r="361" spans="1:15">
      <c r="A361" t="s">
        <v>0</v>
      </c>
      <c r="B361">
        <v>2104183</v>
      </c>
      <c r="C361" t="s">
        <v>19</v>
      </c>
      <c r="D361">
        <v>94150</v>
      </c>
      <c r="E361" t="s">
        <v>20</v>
      </c>
      <c r="F361">
        <v>500000</v>
      </c>
      <c r="G361" t="s">
        <v>21</v>
      </c>
      <c r="H361">
        <v>45</v>
      </c>
      <c r="I361" t="s">
        <v>22</v>
      </c>
      <c r="J361">
        <v>0</v>
      </c>
      <c r="K361" t="s">
        <v>23</v>
      </c>
      <c r="L361">
        <v>-3500</v>
      </c>
      <c r="N361" t="s">
        <v>5419</v>
      </c>
      <c r="O361" s="22">
        <v>2.6</v>
      </c>
    </row>
    <row r="362" spans="1:15">
      <c r="A362" t="s">
        <v>0</v>
      </c>
      <c r="B362">
        <v>2108297</v>
      </c>
      <c r="C362" t="s">
        <v>19</v>
      </c>
      <c r="D362">
        <v>94430</v>
      </c>
      <c r="E362" t="s">
        <v>20</v>
      </c>
      <c r="F362">
        <v>500000</v>
      </c>
      <c r="G362" t="s">
        <v>21</v>
      </c>
      <c r="H362">
        <v>45</v>
      </c>
      <c r="I362" t="s">
        <v>22</v>
      </c>
      <c r="J362">
        <v>0</v>
      </c>
      <c r="K362" t="s">
        <v>23</v>
      </c>
      <c r="L362">
        <v>-3500</v>
      </c>
      <c r="N362" t="s">
        <v>5420</v>
      </c>
      <c r="O362" s="22">
        <v>2.6</v>
      </c>
    </row>
    <row r="363" spans="1:15">
      <c r="A363" t="s">
        <v>0</v>
      </c>
      <c r="B363">
        <v>2116066</v>
      </c>
      <c r="C363" t="s">
        <v>19</v>
      </c>
      <c r="D363">
        <v>148830</v>
      </c>
      <c r="E363" t="s">
        <v>20</v>
      </c>
      <c r="F363">
        <v>500000</v>
      </c>
      <c r="G363" t="s">
        <v>21</v>
      </c>
      <c r="H363">
        <v>45</v>
      </c>
      <c r="I363" t="s">
        <v>22</v>
      </c>
      <c r="J363">
        <v>0</v>
      </c>
      <c r="K363" t="s">
        <v>23</v>
      </c>
      <c r="L363">
        <v>-3500</v>
      </c>
      <c r="N363" t="s">
        <v>5421</v>
      </c>
      <c r="O363" s="22">
        <v>2.6</v>
      </c>
    </row>
    <row r="364" spans="1:15">
      <c r="A364" t="s">
        <v>0</v>
      </c>
      <c r="B364">
        <v>2120194</v>
      </c>
      <c r="C364" t="s">
        <v>19</v>
      </c>
      <c r="D364">
        <v>94990</v>
      </c>
      <c r="E364" t="s">
        <v>20</v>
      </c>
      <c r="F364">
        <v>500000</v>
      </c>
      <c r="G364" t="s">
        <v>21</v>
      </c>
      <c r="H364">
        <v>45</v>
      </c>
      <c r="I364" t="s">
        <v>22</v>
      </c>
      <c r="J364">
        <v>0</v>
      </c>
      <c r="K364" t="s">
        <v>23</v>
      </c>
      <c r="L364">
        <v>-3500</v>
      </c>
      <c r="N364" t="s">
        <v>5422</v>
      </c>
      <c r="O364" s="22">
        <v>2.6</v>
      </c>
    </row>
    <row r="365" spans="1:15">
      <c r="A365" t="s">
        <v>0</v>
      </c>
      <c r="B365">
        <v>2124321</v>
      </c>
      <c r="C365" t="s">
        <v>19</v>
      </c>
      <c r="D365">
        <v>95270</v>
      </c>
      <c r="E365" t="s">
        <v>20</v>
      </c>
      <c r="F365">
        <v>500000</v>
      </c>
      <c r="G365" t="s">
        <v>21</v>
      </c>
      <c r="H365">
        <v>45</v>
      </c>
      <c r="I365" t="s">
        <v>22</v>
      </c>
      <c r="J365">
        <v>0</v>
      </c>
      <c r="K365" t="s">
        <v>23</v>
      </c>
      <c r="L365">
        <v>-3500</v>
      </c>
      <c r="N365" t="s">
        <v>5423</v>
      </c>
      <c r="O365" s="22">
        <v>2.6</v>
      </c>
    </row>
    <row r="366" spans="1:15">
      <c r="A366" t="s">
        <v>0</v>
      </c>
      <c r="B366">
        <v>2132136</v>
      </c>
      <c r="C366" t="s">
        <v>19</v>
      </c>
      <c r="D366">
        <v>150150</v>
      </c>
      <c r="E366" t="s">
        <v>20</v>
      </c>
      <c r="F366">
        <v>500000</v>
      </c>
      <c r="G366" t="s">
        <v>21</v>
      </c>
      <c r="H366">
        <v>45</v>
      </c>
      <c r="I366" t="s">
        <v>22</v>
      </c>
      <c r="J366">
        <v>0</v>
      </c>
      <c r="K366" t="s">
        <v>23</v>
      </c>
      <c r="L366">
        <v>-3500</v>
      </c>
      <c r="N366" t="s">
        <v>5424</v>
      </c>
      <c r="O366" s="22">
        <v>2.6</v>
      </c>
    </row>
    <row r="367" spans="1:15">
      <c r="A367" t="s">
        <v>0</v>
      </c>
      <c r="B367">
        <v>2136276</v>
      </c>
      <c r="C367" t="s">
        <v>19</v>
      </c>
      <c r="D367">
        <v>95830</v>
      </c>
      <c r="E367" t="s">
        <v>20</v>
      </c>
      <c r="F367">
        <v>500000</v>
      </c>
      <c r="G367" t="s">
        <v>21</v>
      </c>
      <c r="H367">
        <v>45</v>
      </c>
      <c r="I367" t="s">
        <v>22</v>
      </c>
      <c r="J367">
        <v>0</v>
      </c>
      <c r="K367" t="s">
        <v>23</v>
      </c>
      <c r="L367">
        <v>-3500</v>
      </c>
      <c r="N367" t="s">
        <v>5425</v>
      </c>
      <c r="O367" s="22">
        <v>2.6</v>
      </c>
    </row>
    <row r="368" spans="1:15">
      <c r="A368" t="s">
        <v>0</v>
      </c>
      <c r="B368">
        <v>2140416</v>
      </c>
      <c r="C368" t="s">
        <v>19</v>
      </c>
      <c r="D368">
        <v>96110</v>
      </c>
      <c r="E368" t="s">
        <v>20</v>
      </c>
      <c r="F368">
        <v>500000</v>
      </c>
      <c r="G368" t="s">
        <v>21</v>
      </c>
      <c r="H368">
        <v>45</v>
      </c>
      <c r="I368" t="s">
        <v>22</v>
      </c>
      <c r="J368">
        <v>0</v>
      </c>
      <c r="K368" t="s">
        <v>23</v>
      </c>
      <c r="L368">
        <v>-3500</v>
      </c>
      <c r="N368" t="s">
        <v>5426</v>
      </c>
      <c r="O368" s="22">
        <v>2.6</v>
      </c>
    </row>
    <row r="369" spans="1:15">
      <c r="A369" t="s">
        <v>0</v>
      </c>
      <c r="B369">
        <v>2148278</v>
      </c>
      <c r="C369" t="s">
        <v>19</v>
      </c>
      <c r="D369">
        <v>151470</v>
      </c>
      <c r="E369" t="s">
        <v>20</v>
      </c>
      <c r="F369">
        <v>500000</v>
      </c>
      <c r="G369" t="s">
        <v>21</v>
      </c>
      <c r="H369">
        <v>45</v>
      </c>
      <c r="I369" t="s">
        <v>22</v>
      </c>
      <c r="J369">
        <v>0</v>
      </c>
      <c r="K369" t="s">
        <v>23</v>
      </c>
      <c r="L369">
        <v>-3500</v>
      </c>
      <c r="N369" t="s">
        <v>5427</v>
      </c>
      <c r="O369" s="22">
        <v>2.6</v>
      </c>
    </row>
    <row r="370" spans="1:15">
      <c r="A370" t="s">
        <v>0</v>
      </c>
      <c r="B370">
        <v>2152430</v>
      </c>
      <c r="C370" t="s">
        <v>19</v>
      </c>
      <c r="D370">
        <v>96670</v>
      </c>
      <c r="E370" t="s">
        <v>20</v>
      </c>
      <c r="F370">
        <v>500000</v>
      </c>
      <c r="G370" t="s">
        <v>21</v>
      </c>
      <c r="H370">
        <v>45</v>
      </c>
      <c r="I370" t="s">
        <v>22</v>
      </c>
      <c r="J370">
        <v>0</v>
      </c>
      <c r="K370" t="s">
        <v>23</v>
      </c>
      <c r="L370">
        <v>-3500</v>
      </c>
      <c r="N370" t="s">
        <v>4936</v>
      </c>
      <c r="O370" s="32">
        <v>2.6</v>
      </c>
    </row>
    <row r="371" spans="1:15">
      <c r="A371" t="s">
        <v>0</v>
      </c>
      <c r="B371">
        <v>2177121</v>
      </c>
      <c r="C371" t="s">
        <v>19</v>
      </c>
      <c r="D371">
        <v>96950</v>
      </c>
      <c r="E371" t="s">
        <v>20</v>
      </c>
      <c r="F371">
        <v>500000</v>
      </c>
      <c r="G371" t="s">
        <v>21</v>
      </c>
      <c r="H371">
        <v>45</v>
      </c>
      <c r="I371" t="s">
        <v>22</v>
      </c>
      <c r="J371">
        <v>0</v>
      </c>
      <c r="K371" t="s">
        <v>23</v>
      </c>
      <c r="L371">
        <v>-3500</v>
      </c>
      <c r="N371" t="s">
        <v>5428</v>
      </c>
      <c r="O371" s="22">
        <v>2.6500000000000004</v>
      </c>
    </row>
    <row r="372" spans="1:15">
      <c r="A372" t="s">
        <v>0</v>
      </c>
      <c r="B372">
        <v>2181286</v>
      </c>
      <c r="C372" t="s">
        <v>19</v>
      </c>
      <c r="D372">
        <v>97230</v>
      </c>
      <c r="E372" t="s">
        <v>20</v>
      </c>
      <c r="F372">
        <v>500000</v>
      </c>
      <c r="G372" t="s">
        <v>21</v>
      </c>
      <c r="H372">
        <v>45</v>
      </c>
      <c r="I372" t="s">
        <v>22</v>
      </c>
      <c r="J372">
        <v>0</v>
      </c>
      <c r="K372" t="s">
        <v>23</v>
      </c>
      <c r="L372">
        <v>-3500</v>
      </c>
      <c r="N372" t="s">
        <v>5429</v>
      </c>
      <c r="O372" s="22">
        <v>2.6500000000000004</v>
      </c>
    </row>
    <row r="373" spans="1:15">
      <c r="A373" t="s">
        <v>0</v>
      </c>
      <c r="B373">
        <v>2189216</v>
      </c>
      <c r="C373" t="s">
        <v>19</v>
      </c>
      <c r="D373">
        <v>153230</v>
      </c>
      <c r="E373" t="s">
        <v>20</v>
      </c>
      <c r="F373">
        <v>500000</v>
      </c>
      <c r="G373" t="s">
        <v>21</v>
      </c>
      <c r="H373">
        <v>45</v>
      </c>
      <c r="I373" t="s">
        <v>22</v>
      </c>
      <c r="J373">
        <v>0</v>
      </c>
      <c r="K373" t="s">
        <v>23</v>
      </c>
      <c r="L373">
        <v>-3500</v>
      </c>
      <c r="N373" t="s">
        <v>5430</v>
      </c>
      <c r="O373" s="22">
        <v>2.6500000000000004</v>
      </c>
    </row>
    <row r="374" spans="1:15">
      <c r="A374" t="s">
        <v>0</v>
      </c>
      <c r="B374">
        <v>2193392</v>
      </c>
      <c r="C374" t="s">
        <v>19</v>
      </c>
      <c r="D374">
        <v>97790</v>
      </c>
      <c r="E374" t="s">
        <v>20</v>
      </c>
      <c r="F374">
        <v>500000</v>
      </c>
      <c r="G374" t="s">
        <v>21</v>
      </c>
      <c r="H374">
        <v>45</v>
      </c>
      <c r="I374" t="s">
        <v>22</v>
      </c>
      <c r="J374">
        <v>0</v>
      </c>
      <c r="K374" t="s">
        <v>23</v>
      </c>
      <c r="L374">
        <v>-3500</v>
      </c>
      <c r="N374" t="s">
        <v>5431</v>
      </c>
      <c r="O374" s="22">
        <v>2.6500000000000004</v>
      </c>
    </row>
    <row r="375" spans="1:15">
      <c r="A375" t="s">
        <v>0</v>
      </c>
      <c r="B375">
        <v>2197570</v>
      </c>
      <c r="C375" t="s">
        <v>19</v>
      </c>
      <c r="D375">
        <v>98070</v>
      </c>
      <c r="E375" t="s">
        <v>20</v>
      </c>
      <c r="F375">
        <v>500000</v>
      </c>
      <c r="G375" t="s">
        <v>21</v>
      </c>
      <c r="H375">
        <v>45</v>
      </c>
      <c r="I375" t="s">
        <v>22</v>
      </c>
      <c r="J375">
        <v>0</v>
      </c>
      <c r="K375" t="s">
        <v>23</v>
      </c>
      <c r="L375">
        <v>-3500</v>
      </c>
      <c r="N375" t="s">
        <v>5432</v>
      </c>
      <c r="O375" s="22">
        <v>2.6500000000000004</v>
      </c>
    </row>
    <row r="376" spans="1:15">
      <c r="A376" t="s">
        <v>0</v>
      </c>
      <c r="B376">
        <v>2205547</v>
      </c>
      <c r="C376" t="s">
        <v>19</v>
      </c>
      <c r="D376">
        <v>154550</v>
      </c>
      <c r="E376" t="s">
        <v>20</v>
      </c>
      <c r="F376">
        <v>500000</v>
      </c>
      <c r="G376" t="s">
        <v>21</v>
      </c>
      <c r="H376">
        <v>45</v>
      </c>
      <c r="I376" t="s">
        <v>22</v>
      </c>
      <c r="J376">
        <v>0</v>
      </c>
      <c r="K376" t="s">
        <v>23</v>
      </c>
      <c r="L376">
        <v>-3500</v>
      </c>
      <c r="N376" t="s">
        <v>5433</v>
      </c>
      <c r="O376" s="22">
        <v>2.6500000000000004</v>
      </c>
    </row>
    <row r="377" spans="1:15">
      <c r="A377" t="s">
        <v>0</v>
      </c>
      <c r="B377">
        <v>2209736</v>
      </c>
      <c r="C377" t="s">
        <v>19</v>
      </c>
      <c r="D377">
        <v>98630</v>
      </c>
      <c r="E377" t="s">
        <v>20</v>
      </c>
      <c r="F377">
        <v>500000</v>
      </c>
      <c r="G377" t="s">
        <v>21</v>
      </c>
      <c r="H377">
        <v>45</v>
      </c>
      <c r="I377" t="s">
        <v>22</v>
      </c>
      <c r="J377">
        <v>0</v>
      </c>
      <c r="K377" t="s">
        <v>23</v>
      </c>
      <c r="L377">
        <v>-3500</v>
      </c>
      <c r="N377" t="s">
        <v>5434</v>
      </c>
      <c r="O377" s="22">
        <v>2.6500000000000004</v>
      </c>
    </row>
    <row r="378" spans="1:15">
      <c r="A378" t="s">
        <v>0</v>
      </c>
      <c r="B378">
        <v>2213926</v>
      </c>
      <c r="C378" t="s">
        <v>19</v>
      </c>
      <c r="D378">
        <v>98910</v>
      </c>
      <c r="E378" t="s">
        <v>20</v>
      </c>
      <c r="F378">
        <v>500000</v>
      </c>
      <c r="G378" t="s">
        <v>21</v>
      </c>
      <c r="H378">
        <v>45</v>
      </c>
      <c r="I378" t="s">
        <v>22</v>
      </c>
      <c r="J378">
        <v>0</v>
      </c>
      <c r="K378" t="s">
        <v>23</v>
      </c>
      <c r="L378">
        <v>-3500</v>
      </c>
      <c r="N378" t="s">
        <v>5435</v>
      </c>
      <c r="O378" s="22">
        <v>2.6500000000000004</v>
      </c>
    </row>
    <row r="379" spans="1:15">
      <c r="A379" t="s">
        <v>0</v>
      </c>
      <c r="B379">
        <v>2221949</v>
      </c>
      <c r="C379" t="s">
        <v>19</v>
      </c>
      <c r="D379">
        <v>155870</v>
      </c>
      <c r="E379" t="s">
        <v>20</v>
      </c>
      <c r="F379">
        <v>500000</v>
      </c>
      <c r="G379" t="s">
        <v>21</v>
      </c>
      <c r="H379">
        <v>45</v>
      </c>
      <c r="I379" t="s">
        <v>22</v>
      </c>
      <c r="J379">
        <v>0</v>
      </c>
      <c r="K379" t="s">
        <v>23</v>
      </c>
      <c r="L379">
        <v>-3500</v>
      </c>
      <c r="N379" t="s">
        <v>5436</v>
      </c>
      <c r="O379" s="22">
        <v>2.6500000000000004</v>
      </c>
    </row>
    <row r="380" spans="1:15">
      <c r="A380" t="s">
        <v>0</v>
      </c>
      <c r="B380">
        <v>2226152</v>
      </c>
      <c r="C380" t="s">
        <v>19</v>
      </c>
      <c r="D380">
        <v>99470</v>
      </c>
      <c r="E380" t="s">
        <v>20</v>
      </c>
      <c r="F380">
        <v>500000</v>
      </c>
      <c r="G380" t="s">
        <v>21</v>
      </c>
      <c r="H380">
        <v>45</v>
      </c>
      <c r="I380" t="s">
        <v>22</v>
      </c>
      <c r="J380">
        <v>0</v>
      </c>
      <c r="K380" t="s">
        <v>23</v>
      </c>
      <c r="L380">
        <v>-3500</v>
      </c>
      <c r="N380" t="s">
        <v>4763</v>
      </c>
      <c r="O380" s="32">
        <v>2.6500000000000004</v>
      </c>
    </row>
    <row r="381" spans="1:15">
      <c r="A381" t="s">
        <v>0</v>
      </c>
      <c r="B381">
        <v>2251286</v>
      </c>
      <c r="C381" t="s">
        <v>19</v>
      </c>
      <c r="D381">
        <v>99750</v>
      </c>
      <c r="E381" t="s">
        <v>20</v>
      </c>
      <c r="F381">
        <v>500000</v>
      </c>
      <c r="G381" t="s">
        <v>21</v>
      </c>
      <c r="H381">
        <v>50</v>
      </c>
      <c r="I381" t="s">
        <v>22</v>
      </c>
      <c r="J381">
        <v>0</v>
      </c>
      <c r="K381" t="s">
        <v>23</v>
      </c>
      <c r="L381">
        <v>-3500</v>
      </c>
      <c r="N381" t="s">
        <v>5437</v>
      </c>
      <c r="O381" s="22">
        <v>2.7</v>
      </c>
    </row>
    <row r="382" spans="1:15">
      <c r="A382" t="s">
        <v>0</v>
      </c>
      <c r="B382">
        <v>2255912</v>
      </c>
      <c r="C382" t="s">
        <v>19</v>
      </c>
      <c r="D382">
        <v>100058</v>
      </c>
      <c r="E382" t="s">
        <v>20</v>
      </c>
      <c r="F382">
        <v>500000</v>
      </c>
      <c r="G382" t="s">
        <v>21</v>
      </c>
      <c r="H382">
        <v>50</v>
      </c>
      <c r="I382" t="s">
        <v>22</v>
      </c>
      <c r="J382">
        <v>0</v>
      </c>
      <c r="K382" t="s">
        <v>23</v>
      </c>
      <c r="L382">
        <v>-3500</v>
      </c>
      <c r="N382" t="s">
        <v>5438</v>
      </c>
      <c r="O382" s="22">
        <v>2.7</v>
      </c>
    </row>
    <row r="383" spans="1:15">
      <c r="A383" t="s">
        <v>0</v>
      </c>
      <c r="B383">
        <v>2264417</v>
      </c>
      <c r="C383" t="s">
        <v>19</v>
      </c>
      <c r="D383">
        <v>157718</v>
      </c>
      <c r="E383" t="s">
        <v>20</v>
      </c>
      <c r="F383">
        <v>500000</v>
      </c>
      <c r="G383" t="s">
        <v>21</v>
      </c>
      <c r="H383">
        <v>50</v>
      </c>
      <c r="I383" t="s">
        <v>22</v>
      </c>
      <c r="J383">
        <v>0</v>
      </c>
      <c r="K383" t="s">
        <v>23</v>
      </c>
      <c r="L383">
        <v>-3500</v>
      </c>
      <c r="N383" t="s">
        <v>5439</v>
      </c>
      <c r="O383" s="22">
        <v>2.7</v>
      </c>
    </row>
    <row r="384" spans="1:15">
      <c r="A384" t="s">
        <v>0</v>
      </c>
      <c r="B384">
        <v>2269056</v>
      </c>
      <c r="C384" t="s">
        <v>19</v>
      </c>
      <c r="D384">
        <v>100674</v>
      </c>
      <c r="E384" t="s">
        <v>20</v>
      </c>
      <c r="F384">
        <v>500000</v>
      </c>
      <c r="G384" t="s">
        <v>21</v>
      </c>
      <c r="H384">
        <v>50</v>
      </c>
      <c r="I384" t="s">
        <v>22</v>
      </c>
      <c r="J384">
        <v>0</v>
      </c>
      <c r="K384" t="s">
        <v>23</v>
      </c>
      <c r="L384">
        <v>-3500</v>
      </c>
      <c r="N384" t="s">
        <v>5440</v>
      </c>
      <c r="O384" s="22">
        <v>2.7</v>
      </c>
    </row>
    <row r="385" spans="1:15">
      <c r="A385" t="s">
        <v>0</v>
      </c>
      <c r="B385">
        <v>2273696</v>
      </c>
      <c r="C385" t="s">
        <v>19</v>
      </c>
      <c r="D385">
        <v>100982</v>
      </c>
      <c r="E385" t="s">
        <v>20</v>
      </c>
      <c r="F385">
        <v>500000</v>
      </c>
      <c r="G385" t="s">
        <v>21</v>
      </c>
      <c r="H385">
        <v>50</v>
      </c>
      <c r="I385" t="s">
        <v>22</v>
      </c>
      <c r="J385">
        <v>0</v>
      </c>
      <c r="K385" t="s">
        <v>23</v>
      </c>
      <c r="L385">
        <v>-3500</v>
      </c>
      <c r="N385" t="s">
        <v>5441</v>
      </c>
      <c r="O385" s="22">
        <v>2.7</v>
      </c>
    </row>
    <row r="386" spans="1:15">
      <c r="A386" t="s">
        <v>0</v>
      </c>
      <c r="B386">
        <v>2282251</v>
      </c>
      <c r="C386" t="s">
        <v>19</v>
      </c>
      <c r="D386">
        <v>159170</v>
      </c>
      <c r="E386" t="s">
        <v>20</v>
      </c>
      <c r="F386">
        <v>500000</v>
      </c>
      <c r="G386" t="s">
        <v>21</v>
      </c>
      <c r="H386">
        <v>50</v>
      </c>
      <c r="I386" t="s">
        <v>22</v>
      </c>
      <c r="J386">
        <v>0</v>
      </c>
      <c r="K386" t="s">
        <v>23</v>
      </c>
      <c r="L386">
        <v>-3500</v>
      </c>
      <c r="N386" t="s">
        <v>5442</v>
      </c>
      <c r="O386" s="22">
        <v>2.7</v>
      </c>
    </row>
    <row r="387" spans="1:15">
      <c r="A387" t="s">
        <v>0</v>
      </c>
      <c r="B387">
        <v>2286905</v>
      </c>
      <c r="C387" t="s">
        <v>19</v>
      </c>
      <c r="D387">
        <v>101598</v>
      </c>
      <c r="E387" t="s">
        <v>20</v>
      </c>
      <c r="F387">
        <v>500000</v>
      </c>
      <c r="G387" t="s">
        <v>21</v>
      </c>
      <c r="H387">
        <v>50</v>
      </c>
      <c r="I387" t="s">
        <v>22</v>
      </c>
      <c r="J387">
        <v>0</v>
      </c>
      <c r="K387" t="s">
        <v>23</v>
      </c>
      <c r="L387">
        <v>-3500</v>
      </c>
      <c r="N387" t="s">
        <v>5443</v>
      </c>
      <c r="O387" s="22">
        <v>2.7</v>
      </c>
    </row>
    <row r="388" spans="1:15">
      <c r="A388" t="s">
        <v>0</v>
      </c>
      <c r="B388">
        <v>2291559</v>
      </c>
      <c r="C388" t="s">
        <v>19</v>
      </c>
      <c r="D388">
        <v>101906</v>
      </c>
      <c r="E388" t="s">
        <v>20</v>
      </c>
      <c r="F388">
        <v>500000</v>
      </c>
      <c r="G388" t="s">
        <v>21</v>
      </c>
      <c r="H388">
        <v>50</v>
      </c>
      <c r="I388" t="s">
        <v>22</v>
      </c>
      <c r="J388">
        <v>0</v>
      </c>
      <c r="K388" t="s">
        <v>23</v>
      </c>
      <c r="L388">
        <v>-3500</v>
      </c>
      <c r="N388" t="s">
        <v>5444</v>
      </c>
      <c r="O388" s="22">
        <v>2.7</v>
      </c>
    </row>
    <row r="389" spans="1:15">
      <c r="A389" t="s">
        <v>0</v>
      </c>
      <c r="B389">
        <v>2300165</v>
      </c>
      <c r="C389" t="s">
        <v>19</v>
      </c>
      <c r="D389">
        <v>160622</v>
      </c>
      <c r="E389" t="s">
        <v>20</v>
      </c>
      <c r="F389">
        <v>500000</v>
      </c>
      <c r="G389" t="s">
        <v>21</v>
      </c>
      <c r="H389">
        <v>50</v>
      </c>
      <c r="I389" t="s">
        <v>22</v>
      </c>
      <c r="J389">
        <v>0</v>
      </c>
      <c r="K389" t="s">
        <v>23</v>
      </c>
      <c r="L389">
        <v>-3500</v>
      </c>
      <c r="N389" t="s">
        <v>5445</v>
      </c>
      <c r="O389" s="22">
        <v>2.7</v>
      </c>
    </row>
    <row r="390" spans="1:15">
      <c r="A390" t="s">
        <v>0</v>
      </c>
      <c r="B390">
        <v>2304832</v>
      </c>
      <c r="C390" t="s">
        <v>19</v>
      </c>
      <c r="D390">
        <v>102522</v>
      </c>
      <c r="E390" t="s">
        <v>20</v>
      </c>
      <c r="F390">
        <v>500000</v>
      </c>
      <c r="G390" t="s">
        <v>21</v>
      </c>
      <c r="H390">
        <v>50</v>
      </c>
      <c r="I390" t="s">
        <v>22</v>
      </c>
      <c r="J390">
        <v>0</v>
      </c>
      <c r="K390" t="s">
        <v>23</v>
      </c>
      <c r="L390">
        <v>-3500</v>
      </c>
      <c r="N390" t="s">
        <v>4937</v>
      </c>
      <c r="O390" s="32">
        <v>2.7</v>
      </c>
    </row>
    <row r="391" spans="1:15">
      <c r="A391" t="s">
        <v>0</v>
      </c>
      <c r="B391">
        <v>2331956</v>
      </c>
      <c r="C391" t="s">
        <v>19</v>
      </c>
      <c r="D391">
        <v>102830</v>
      </c>
      <c r="E391" t="s">
        <v>20</v>
      </c>
      <c r="F391">
        <v>500000</v>
      </c>
      <c r="G391" t="s">
        <v>21</v>
      </c>
      <c r="H391">
        <v>50</v>
      </c>
      <c r="I391" t="s">
        <v>22</v>
      </c>
      <c r="J391">
        <v>0</v>
      </c>
      <c r="K391" t="s">
        <v>23</v>
      </c>
      <c r="L391">
        <v>-3500</v>
      </c>
      <c r="N391" t="s">
        <v>5446</v>
      </c>
      <c r="O391" s="22">
        <v>2.75</v>
      </c>
    </row>
    <row r="392" spans="1:15">
      <c r="A392" t="s">
        <v>0</v>
      </c>
      <c r="B392">
        <v>2336637</v>
      </c>
      <c r="C392" t="s">
        <v>19</v>
      </c>
      <c r="D392">
        <v>103138</v>
      </c>
      <c r="E392" t="s">
        <v>20</v>
      </c>
      <c r="F392">
        <v>500000</v>
      </c>
      <c r="G392" t="s">
        <v>21</v>
      </c>
      <c r="H392">
        <v>50</v>
      </c>
      <c r="I392" t="s">
        <v>22</v>
      </c>
      <c r="J392">
        <v>0</v>
      </c>
      <c r="K392" t="s">
        <v>23</v>
      </c>
      <c r="L392">
        <v>-3500</v>
      </c>
      <c r="N392" t="s">
        <v>5447</v>
      </c>
      <c r="O392" s="22">
        <v>2.75</v>
      </c>
    </row>
    <row r="393" spans="1:15">
      <c r="A393" t="s">
        <v>0</v>
      </c>
      <c r="B393">
        <v>2345319</v>
      </c>
      <c r="C393" t="s">
        <v>19</v>
      </c>
      <c r="D393">
        <v>162558</v>
      </c>
      <c r="E393" t="s">
        <v>20</v>
      </c>
      <c r="F393">
        <v>500000</v>
      </c>
      <c r="G393" t="s">
        <v>21</v>
      </c>
      <c r="H393">
        <v>50</v>
      </c>
      <c r="I393" t="s">
        <v>22</v>
      </c>
      <c r="J393">
        <v>0</v>
      </c>
      <c r="K393" t="s">
        <v>23</v>
      </c>
      <c r="L393">
        <v>-3500</v>
      </c>
      <c r="N393" t="s">
        <v>5448</v>
      </c>
      <c r="O393" s="22">
        <v>2.75</v>
      </c>
    </row>
    <row r="394" spans="1:15">
      <c r="A394" t="s">
        <v>0</v>
      </c>
      <c r="B394">
        <v>2350013</v>
      </c>
      <c r="C394" t="s">
        <v>19</v>
      </c>
      <c r="D394">
        <v>103754</v>
      </c>
      <c r="E394" t="s">
        <v>20</v>
      </c>
      <c r="F394">
        <v>500000</v>
      </c>
      <c r="G394" t="s">
        <v>21</v>
      </c>
      <c r="H394">
        <v>50</v>
      </c>
      <c r="I394" t="s">
        <v>22</v>
      </c>
      <c r="J394">
        <v>0</v>
      </c>
      <c r="K394" t="s">
        <v>23</v>
      </c>
      <c r="L394">
        <v>-3500</v>
      </c>
      <c r="N394" t="s">
        <v>5449</v>
      </c>
      <c r="O394" s="22">
        <v>2.75</v>
      </c>
    </row>
    <row r="395" spans="1:15">
      <c r="A395" t="s">
        <v>0</v>
      </c>
      <c r="B395">
        <v>2354709</v>
      </c>
      <c r="C395" t="s">
        <v>19</v>
      </c>
      <c r="D395">
        <v>104062</v>
      </c>
      <c r="E395" t="s">
        <v>20</v>
      </c>
      <c r="F395">
        <v>500000</v>
      </c>
      <c r="G395" t="s">
        <v>21</v>
      </c>
      <c r="H395">
        <v>50</v>
      </c>
      <c r="I395" t="s">
        <v>22</v>
      </c>
      <c r="J395">
        <v>0</v>
      </c>
      <c r="K395" t="s">
        <v>23</v>
      </c>
      <c r="L395">
        <v>-3500</v>
      </c>
      <c r="N395" t="s">
        <v>5450</v>
      </c>
      <c r="O395" s="22">
        <v>2.75</v>
      </c>
    </row>
    <row r="396" spans="1:15">
      <c r="A396" t="s">
        <v>0</v>
      </c>
      <c r="B396">
        <v>2363440</v>
      </c>
      <c r="C396" t="s">
        <v>19</v>
      </c>
      <c r="D396">
        <v>164010</v>
      </c>
      <c r="E396" t="s">
        <v>20</v>
      </c>
      <c r="F396">
        <v>500000</v>
      </c>
      <c r="G396" t="s">
        <v>21</v>
      </c>
      <c r="H396">
        <v>50</v>
      </c>
      <c r="I396" t="s">
        <v>22</v>
      </c>
      <c r="J396">
        <v>0</v>
      </c>
      <c r="K396" t="s">
        <v>23</v>
      </c>
      <c r="L396">
        <v>-3500</v>
      </c>
      <c r="N396" t="s">
        <v>5451</v>
      </c>
      <c r="O396" s="22">
        <v>2.75</v>
      </c>
    </row>
    <row r="397" spans="1:15">
      <c r="A397" t="s">
        <v>0</v>
      </c>
      <c r="B397">
        <v>2368150</v>
      </c>
      <c r="C397" t="s">
        <v>19</v>
      </c>
      <c r="D397">
        <v>104678</v>
      </c>
      <c r="E397" t="s">
        <v>20</v>
      </c>
      <c r="F397">
        <v>500000</v>
      </c>
      <c r="G397" t="s">
        <v>21</v>
      </c>
      <c r="H397">
        <v>50</v>
      </c>
      <c r="I397" t="s">
        <v>22</v>
      </c>
      <c r="J397">
        <v>0</v>
      </c>
      <c r="K397" t="s">
        <v>23</v>
      </c>
      <c r="L397">
        <v>-3500</v>
      </c>
      <c r="N397" t="s">
        <v>5452</v>
      </c>
      <c r="O397" s="22">
        <v>2.75</v>
      </c>
    </row>
    <row r="398" spans="1:15">
      <c r="A398" t="s">
        <v>0</v>
      </c>
      <c r="B398">
        <v>2372859</v>
      </c>
      <c r="C398" t="s">
        <v>19</v>
      </c>
      <c r="D398">
        <v>104986</v>
      </c>
      <c r="E398" t="s">
        <v>20</v>
      </c>
      <c r="F398">
        <v>500000</v>
      </c>
      <c r="G398" t="s">
        <v>21</v>
      </c>
      <c r="H398">
        <v>50</v>
      </c>
      <c r="I398" t="s">
        <v>22</v>
      </c>
      <c r="J398">
        <v>0</v>
      </c>
      <c r="K398" t="s">
        <v>23</v>
      </c>
      <c r="L398">
        <v>-3500</v>
      </c>
      <c r="N398" t="s">
        <v>5453</v>
      </c>
      <c r="O398" s="22">
        <v>2.75</v>
      </c>
    </row>
    <row r="399" spans="1:15">
      <c r="A399" t="s">
        <v>0</v>
      </c>
      <c r="B399">
        <v>2381642</v>
      </c>
      <c r="C399" t="s">
        <v>19</v>
      </c>
      <c r="D399">
        <v>165462</v>
      </c>
      <c r="E399" t="s">
        <v>20</v>
      </c>
      <c r="F399">
        <v>500000</v>
      </c>
      <c r="G399" t="s">
        <v>21</v>
      </c>
      <c r="H399">
        <v>50</v>
      </c>
      <c r="I399" t="s">
        <v>22</v>
      </c>
      <c r="J399">
        <v>0</v>
      </c>
      <c r="K399" t="s">
        <v>23</v>
      </c>
      <c r="L399">
        <v>-3500</v>
      </c>
      <c r="N399" t="s">
        <v>5454</v>
      </c>
      <c r="O399" s="22">
        <v>2.75</v>
      </c>
    </row>
    <row r="400" spans="1:15">
      <c r="A400" t="s">
        <v>0</v>
      </c>
      <c r="B400">
        <v>2386364</v>
      </c>
      <c r="C400" t="s">
        <v>19</v>
      </c>
      <c r="D400">
        <v>105602</v>
      </c>
      <c r="E400" t="s">
        <v>20</v>
      </c>
      <c r="F400">
        <v>500000</v>
      </c>
      <c r="G400" t="s">
        <v>21</v>
      </c>
      <c r="H400">
        <v>50</v>
      </c>
      <c r="I400" t="s">
        <v>22</v>
      </c>
      <c r="J400">
        <v>0</v>
      </c>
      <c r="K400" t="s">
        <v>23</v>
      </c>
      <c r="L400">
        <v>-3500</v>
      </c>
      <c r="N400" t="s">
        <v>4764</v>
      </c>
      <c r="O400" s="32">
        <v>2.75</v>
      </c>
    </row>
    <row r="401" spans="1:15">
      <c r="A401" t="s">
        <v>0</v>
      </c>
      <c r="B401">
        <v>2414102</v>
      </c>
      <c r="C401" t="s">
        <v>19</v>
      </c>
      <c r="D401">
        <v>105910</v>
      </c>
      <c r="E401" t="s">
        <v>20</v>
      </c>
      <c r="F401">
        <v>500000</v>
      </c>
      <c r="G401" t="s">
        <v>21</v>
      </c>
      <c r="H401">
        <v>50</v>
      </c>
      <c r="I401" t="s">
        <v>22</v>
      </c>
      <c r="J401">
        <v>0</v>
      </c>
      <c r="K401" t="s">
        <v>23</v>
      </c>
      <c r="L401">
        <v>-3500</v>
      </c>
      <c r="N401" t="s">
        <v>5455</v>
      </c>
      <c r="O401" s="22">
        <v>2.8</v>
      </c>
    </row>
    <row r="402" spans="1:15">
      <c r="A402" t="s">
        <v>0</v>
      </c>
      <c r="B402">
        <v>2418839</v>
      </c>
      <c r="C402" t="s">
        <v>19</v>
      </c>
      <c r="D402">
        <v>106218</v>
      </c>
      <c r="E402" t="s">
        <v>20</v>
      </c>
      <c r="F402">
        <v>500000</v>
      </c>
      <c r="G402" t="s">
        <v>21</v>
      </c>
      <c r="H402">
        <v>50</v>
      </c>
      <c r="I402" t="s">
        <v>22</v>
      </c>
      <c r="J402">
        <v>0</v>
      </c>
      <c r="K402" t="s">
        <v>23</v>
      </c>
      <c r="L402">
        <v>-3500</v>
      </c>
      <c r="N402" t="s">
        <v>5456</v>
      </c>
      <c r="O402" s="22">
        <v>2.8</v>
      </c>
    </row>
    <row r="403" spans="1:15">
      <c r="A403" t="s">
        <v>0</v>
      </c>
      <c r="B403">
        <v>2427697</v>
      </c>
      <c r="C403" t="s">
        <v>19</v>
      </c>
      <c r="D403">
        <v>167398</v>
      </c>
      <c r="E403" t="s">
        <v>20</v>
      </c>
      <c r="F403">
        <v>500000</v>
      </c>
      <c r="G403" t="s">
        <v>21</v>
      </c>
      <c r="H403">
        <v>50</v>
      </c>
      <c r="I403" t="s">
        <v>22</v>
      </c>
      <c r="J403">
        <v>0</v>
      </c>
      <c r="K403" t="s">
        <v>23</v>
      </c>
      <c r="L403">
        <v>-3500</v>
      </c>
      <c r="N403" t="s">
        <v>5457</v>
      </c>
      <c r="O403" s="22">
        <v>2.8</v>
      </c>
    </row>
    <row r="404" spans="1:15">
      <c r="A404" t="s">
        <v>0</v>
      </c>
      <c r="B404">
        <v>2432447</v>
      </c>
      <c r="C404" t="s">
        <v>19</v>
      </c>
      <c r="D404">
        <v>106834</v>
      </c>
      <c r="E404" t="s">
        <v>20</v>
      </c>
      <c r="F404">
        <v>500000</v>
      </c>
      <c r="G404" t="s">
        <v>21</v>
      </c>
      <c r="H404">
        <v>50</v>
      </c>
      <c r="I404" t="s">
        <v>22</v>
      </c>
      <c r="J404">
        <v>0</v>
      </c>
      <c r="K404" t="s">
        <v>23</v>
      </c>
      <c r="L404">
        <v>-3500</v>
      </c>
      <c r="N404" t="s">
        <v>5458</v>
      </c>
      <c r="O404" s="22">
        <v>2.8</v>
      </c>
    </row>
    <row r="405" spans="1:15">
      <c r="A405" t="s">
        <v>0</v>
      </c>
      <c r="B405">
        <v>2437197</v>
      </c>
      <c r="C405" t="s">
        <v>19</v>
      </c>
      <c r="D405">
        <v>107142</v>
      </c>
      <c r="E405" t="s">
        <v>20</v>
      </c>
      <c r="F405">
        <v>500000</v>
      </c>
      <c r="G405" t="s">
        <v>21</v>
      </c>
      <c r="H405">
        <v>50</v>
      </c>
      <c r="I405" t="s">
        <v>22</v>
      </c>
      <c r="J405">
        <v>0</v>
      </c>
      <c r="K405" t="s">
        <v>23</v>
      </c>
      <c r="L405">
        <v>-3500</v>
      </c>
      <c r="N405" t="s">
        <v>5459</v>
      </c>
      <c r="O405" s="22">
        <v>2.8</v>
      </c>
    </row>
    <row r="406" spans="1:15">
      <c r="A406" t="s">
        <v>0</v>
      </c>
      <c r="B406">
        <v>2446108</v>
      </c>
      <c r="C406" t="s">
        <v>19</v>
      </c>
      <c r="D406">
        <v>168850</v>
      </c>
      <c r="E406" t="s">
        <v>20</v>
      </c>
      <c r="F406">
        <v>500000</v>
      </c>
      <c r="G406" t="s">
        <v>21</v>
      </c>
      <c r="H406">
        <v>50</v>
      </c>
      <c r="I406" t="s">
        <v>22</v>
      </c>
      <c r="J406">
        <v>0</v>
      </c>
      <c r="K406" t="s">
        <v>23</v>
      </c>
      <c r="L406">
        <v>-3500</v>
      </c>
      <c r="N406" t="s">
        <v>5460</v>
      </c>
      <c r="O406" s="22">
        <v>2.8</v>
      </c>
    </row>
    <row r="407" spans="1:15">
      <c r="A407" t="s">
        <v>0</v>
      </c>
      <c r="B407">
        <v>2450871</v>
      </c>
      <c r="C407" t="s">
        <v>19</v>
      </c>
      <c r="D407">
        <v>107758</v>
      </c>
      <c r="E407" t="s">
        <v>20</v>
      </c>
      <c r="F407">
        <v>500000</v>
      </c>
      <c r="G407" t="s">
        <v>21</v>
      </c>
      <c r="H407">
        <v>50</v>
      </c>
      <c r="I407" t="s">
        <v>22</v>
      </c>
      <c r="J407">
        <v>0</v>
      </c>
      <c r="K407" t="s">
        <v>23</v>
      </c>
      <c r="L407">
        <v>-3500</v>
      </c>
      <c r="N407" t="s">
        <v>5461</v>
      </c>
      <c r="O407" s="22">
        <v>2.8</v>
      </c>
    </row>
    <row r="408" spans="1:15">
      <c r="A408" t="s">
        <v>0</v>
      </c>
      <c r="B408">
        <v>2455636</v>
      </c>
      <c r="C408" t="s">
        <v>19</v>
      </c>
      <c r="D408">
        <v>108066</v>
      </c>
      <c r="E408" t="s">
        <v>20</v>
      </c>
      <c r="F408">
        <v>500000</v>
      </c>
      <c r="G408" t="s">
        <v>21</v>
      </c>
      <c r="H408">
        <v>50</v>
      </c>
      <c r="I408" t="s">
        <v>22</v>
      </c>
      <c r="J408">
        <v>0</v>
      </c>
      <c r="K408" t="s">
        <v>23</v>
      </c>
      <c r="L408">
        <v>-3500</v>
      </c>
      <c r="N408" t="s">
        <v>5462</v>
      </c>
      <c r="O408" s="22">
        <v>2.8</v>
      </c>
    </row>
    <row r="409" spans="1:15">
      <c r="A409" t="s">
        <v>0</v>
      </c>
      <c r="B409">
        <v>2464597</v>
      </c>
      <c r="C409" t="s">
        <v>19</v>
      </c>
      <c r="D409">
        <v>170302</v>
      </c>
      <c r="E409" t="s">
        <v>20</v>
      </c>
      <c r="F409">
        <v>500000</v>
      </c>
      <c r="G409" t="s">
        <v>21</v>
      </c>
      <c r="H409">
        <v>50</v>
      </c>
      <c r="I409" t="s">
        <v>22</v>
      </c>
      <c r="J409">
        <v>0</v>
      </c>
      <c r="K409" t="s">
        <v>23</v>
      </c>
      <c r="L409">
        <v>-3500</v>
      </c>
      <c r="N409" t="s">
        <v>5463</v>
      </c>
      <c r="O409" s="22">
        <v>2.8</v>
      </c>
    </row>
    <row r="410" spans="1:15">
      <c r="A410" t="s">
        <v>0</v>
      </c>
      <c r="B410">
        <v>2469375</v>
      </c>
      <c r="C410" t="s">
        <v>19</v>
      </c>
      <c r="D410">
        <v>108682</v>
      </c>
      <c r="E410" t="s">
        <v>20</v>
      </c>
      <c r="F410">
        <v>500000</v>
      </c>
      <c r="G410" t="s">
        <v>21</v>
      </c>
      <c r="H410">
        <v>50</v>
      </c>
      <c r="I410" t="s">
        <v>22</v>
      </c>
      <c r="J410">
        <v>0</v>
      </c>
      <c r="K410" t="s">
        <v>23</v>
      </c>
      <c r="L410">
        <v>-3500</v>
      </c>
      <c r="N410" t="s">
        <v>4938</v>
      </c>
      <c r="O410" s="32">
        <v>2.8</v>
      </c>
    </row>
    <row r="411" spans="1:15">
      <c r="A411" t="s">
        <v>0</v>
      </c>
      <c r="B411">
        <v>2497603</v>
      </c>
      <c r="C411" t="s">
        <v>19</v>
      </c>
      <c r="D411">
        <v>108990</v>
      </c>
      <c r="E411" t="s">
        <v>20</v>
      </c>
      <c r="F411">
        <v>500000</v>
      </c>
      <c r="G411" t="s">
        <v>21</v>
      </c>
      <c r="H411">
        <v>50</v>
      </c>
      <c r="I411" t="s">
        <v>22</v>
      </c>
      <c r="J411">
        <v>0</v>
      </c>
      <c r="K411" t="s">
        <v>23</v>
      </c>
      <c r="L411">
        <v>-3500</v>
      </c>
      <c r="N411" t="s">
        <v>5464</v>
      </c>
      <c r="O411" s="22">
        <v>2.85</v>
      </c>
    </row>
    <row r="412" spans="1:15">
      <c r="A412" t="s">
        <v>0</v>
      </c>
      <c r="B412">
        <v>2502395</v>
      </c>
      <c r="C412" t="s">
        <v>19</v>
      </c>
      <c r="D412">
        <v>109298</v>
      </c>
      <c r="E412" t="s">
        <v>20</v>
      </c>
      <c r="F412">
        <v>500000</v>
      </c>
      <c r="G412" t="s">
        <v>21</v>
      </c>
      <c r="H412">
        <v>50</v>
      </c>
      <c r="I412" t="s">
        <v>22</v>
      </c>
      <c r="J412">
        <v>0</v>
      </c>
      <c r="K412" t="s">
        <v>23</v>
      </c>
      <c r="L412">
        <v>-3500</v>
      </c>
      <c r="N412" t="s">
        <v>5465</v>
      </c>
      <c r="O412" s="22">
        <v>2.85</v>
      </c>
    </row>
    <row r="413" spans="1:15">
      <c r="A413" t="s">
        <v>0</v>
      </c>
      <c r="B413">
        <v>2511431</v>
      </c>
      <c r="C413" t="s">
        <v>19</v>
      </c>
      <c r="D413">
        <v>172238</v>
      </c>
      <c r="E413" t="s">
        <v>20</v>
      </c>
      <c r="F413">
        <v>500000</v>
      </c>
      <c r="G413" t="s">
        <v>21</v>
      </c>
      <c r="H413">
        <v>50</v>
      </c>
      <c r="I413" t="s">
        <v>22</v>
      </c>
      <c r="J413">
        <v>0</v>
      </c>
      <c r="K413" t="s">
        <v>23</v>
      </c>
      <c r="L413">
        <v>-3500</v>
      </c>
      <c r="N413" t="s">
        <v>5466</v>
      </c>
      <c r="O413" s="22">
        <v>2.85</v>
      </c>
    </row>
    <row r="414" spans="1:15">
      <c r="A414" t="s">
        <v>0</v>
      </c>
      <c r="B414">
        <v>2516237</v>
      </c>
      <c r="C414" t="s">
        <v>19</v>
      </c>
      <c r="D414">
        <v>109914</v>
      </c>
      <c r="E414" t="s">
        <v>20</v>
      </c>
      <c r="F414">
        <v>500000</v>
      </c>
      <c r="G414" t="s">
        <v>21</v>
      </c>
      <c r="H414">
        <v>50</v>
      </c>
      <c r="I414" t="s">
        <v>22</v>
      </c>
      <c r="J414">
        <v>0</v>
      </c>
      <c r="K414" t="s">
        <v>23</v>
      </c>
      <c r="L414">
        <v>-3500</v>
      </c>
      <c r="N414" t="s">
        <v>5467</v>
      </c>
      <c r="O414" s="22">
        <v>2.85</v>
      </c>
    </row>
    <row r="415" spans="1:15">
      <c r="A415" t="s">
        <v>0</v>
      </c>
      <c r="B415">
        <v>2521043</v>
      </c>
      <c r="C415" t="s">
        <v>19</v>
      </c>
      <c r="D415">
        <v>110222</v>
      </c>
      <c r="E415" t="s">
        <v>20</v>
      </c>
      <c r="F415">
        <v>500000</v>
      </c>
      <c r="G415" t="s">
        <v>21</v>
      </c>
      <c r="H415">
        <v>50</v>
      </c>
      <c r="I415" t="s">
        <v>22</v>
      </c>
      <c r="J415">
        <v>0</v>
      </c>
      <c r="K415" t="s">
        <v>23</v>
      </c>
      <c r="L415">
        <v>-3500</v>
      </c>
      <c r="N415" t="s">
        <v>5468</v>
      </c>
      <c r="O415" s="22">
        <v>2.85</v>
      </c>
    </row>
    <row r="416" spans="1:15">
      <c r="A416" t="s">
        <v>0</v>
      </c>
      <c r="B416">
        <v>2530130</v>
      </c>
      <c r="C416" t="s">
        <v>19</v>
      </c>
      <c r="D416">
        <v>173690</v>
      </c>
      <c r="E416" t="s">
        <v>20</v>
      </c>
      <c r="F416">
        <v>500000</v>
      </c>
      <c r="G416" t="s">
        <v>21</v>
      </c>
      <c r="H416">
        <v>50</v>
      </c>
      <c r="I416" t="s">
        <v>22</v>
      </c>
      <c r="J416">
        <v>0</v>
      </c>
      <c r="K416" t="s">
        <v>23</v>
      </c>
      <c r="L416">
        <v>-3500</v>
      </c>
      <c r="N416" t="s">
        <v>5469</v>
      </c>
      <c r="O416" s="22">
        <v>2.85</v>
      </c>
    </row>
    <row r="417" spans="1:15">
      <c r="A417" t="s">
        <v>0</v>
      </c>
      <c r="B417">
        <v>2534950</v>
      </c>
      <c r="C417" t="s">
        <v>19</v>
      </c>
      <c r="D417">
        <v>110838</v>
      </c>
      <c r="E417" t="s">
        <v>20</v>
      </c>
      <c r="F417">
        <v>500000</v>
      </c>
      <c r="G417" t="s">
        <v>21</v>
      </c>
      <c r="H417">
        <v>50</v>
      </c>
      <c r="I417" t="s">
        <v>22</v>
      </c>
      <c r="J417">
        <v>0</v>
      </c>
      <c r="K417" t="s">
        <v>23</v>
      </c>
      <c r="L417">
        <v>-3500</v>
      </c>
      <c r="N417" t="s">
        <v>5470</v>
      </c>
      <c r="O417" s="22">
        <v>2.85</v>
      </c>
    </row>
    <row r="418" spans="1:15">
      <c r="A418" t="s">
        <v>0</v>
      </c>
      <c r="B418">
        <v>2539770</v>
      </c>
      <c r="C418" t="s">
        <v>19</v>
      </c>
      <c r="D418">
        <v>111146</v>
      </c>
      <c r="E418" t="s">
        <v>20</v>
      </c>
      <c r="F418">
        <v>500000</v>
      </c>
      <c r="G418" t="s">
        <v>21</v>
      </c>
      <c r="H418">
        <v>50</v>
      </c>
      <c r="I418" t="s">
        <v>22</v>
      </c>
      <c r="J418">
        <v>0</v>
      </c>
      <c r="K418" t="s">
        <v>23</v>
      </c>
      <c r="L418">
        <v>-3500</v>
      </c>
      <c r="N418" t="s">
        <v>5471</v>
      </c>
      <c r="O418" s="22">
        <v>2.85</v>
      </c>
    </row>
    <row r="419" spans="1:15">
      <c r="A419" t="s">
        <v>0</v>
      </c>
      <c r="B419">
        <v>2548908</v>
      </c>
      <c r="C419" t="s">
        <v>19</v>
      </c>
      <c r="D419">
        <v>175142</v>
      </c>
      <c r="E419" t="s">
        <v>20</v>
      </c>
      <c r="F419">
        <v>500000</v>
      </c>
      <c r="G419" t="s">
        <v>21</v>
      </c>
      <c r="H419">
        <v>50</v>
      </c>
      <c r="I419" t="s">
        <v>22</v>
      </c>
      <c r="J419">
        <v>0</v>
      </c>
      <c r="K419" t="s">
        <v>23</v>
      </c>
      <c r="L419">
        <v>-3500</v>
      </c>
      <c r="N419" t="s">
        <v>5472</v>
      </c>
      <c r="O419" s="22">
        <v>2.85</v>
      </c>
    </row>
    <row r="420" spans="1:15">
      <c r="A420" t="s">
        <v>0</v>
      </c>
      <c r="B420">
        <v>2553742</v>
      </c>
      <c r="C420" t="s">
        <v>19</v>
      </c>
      <c r="D420">
        <v>111762</v>
      </c>
      <c r="E420" t="s">
        <v>20</v>
      </c>
      <c r="F420">
        <v>500000</v>
      </c>
      <c r="G420" t="s">
        <v>21</v>
      </c>
      <c r="H420">
        <v>50</v>
      </c>
      <c r="I420" t="s">
        <v>22</v>
      </c>
      <c r="J420">
        <v>0</v>
      </c>
      <c r="K420" t="s">
        <v>23</v>
      </c>
      <c r="L420">
        <v>-3500</v>
      </c>
      <c r="N420" t="s">
        <v>4765</v>
      </c>
      <c r="O420" s="32">
        <v>2.85</v>
      </c>
    </row>
    <row r="421" spans="1:15">
      <c r="A421" t="s">
        <v>0</v>
      </c>
      <c r="B421">
        <v>2582460</v>
      </c>
      <c r="C421" t="s">
        <v>19</v>
      </c>
      <c r="D421">
        <v>112070</v>
      </c>
      <c r="E421" t="s">
        <v>20</v>
      </c>
      <c r="F421">
        <v>500000</v>
      </c>
      <c r="G421" t="s">
        <v>21</v>
      </c>
      <c r="H421">
        <v>50</v>
      </c>
      <c r="I421" t="s">
        <v>22</v>
      </c>
      <c r="J421">
        <v>0</v>
      </c>
      <c r="K421" t="s">
        <v>23</v>
      </c>
      <c r="L421">
        <v>-3500</v>
      </c>
      <c r="N421" t="s">
        <v>5473</v>
      </c>
      <c r="O421" s="22">
        <v>2.9000000000000004</v>
      </c>
    </row>
    <row r="422" spans="1:15">
      <c r="A422" t="s">
        <v>0</v>
      </c>
      <c r="B422">
        <v>2587307</v>
      </c>
      <c r="C422" t="s">
        <v>19</v>
      </c>
      <c r="D422">
        <v>112378</v>
      </c>
      <c r="E422" t="s">
        <v>20</v>
      </c>
      <c r="F422">
        <v>500000</v>
      </c>
      <c r="G422" t="s">
        <v>21</v>
      </c>
      <c r="H422">
        <v>50</v>
      </c>
      <c r="I422" t="s">
        <v>22</v>
      </c>
      <c r="J422">
        <v>0</v>
      </c>
      <c r="K422" t="s">
        <v>23</v>
      </c>
      <c r="L422">
        <v>-3500</v>
      </c>
      <c r="N422" t="s">
        <v>5474</v>
      </c>
      <c r="O422" s="22">
        <v>2.9000000000000004</v>
      </c>
    </row>
    <row r="423" spans="1:15">
      <c r="A423" t="s">
        <v>0</v>
      </c>
      <c r="B423">
        <v>2596521</v>
      </c>
      <c r="C423" t="s">
        <v>19</v>
      </c>
      <c r="D423">
        <v>177078</v>
      </c>
      <c r="E423" t="s">
        <v>20</v>
      </c>
      <c r="F423">
        <v>500000</v>
      </c>
      <c r="G423" t="s">
        <v>21</v>
      </c>
      <c r="H423">
        <v>50</v>
      </c>
      <c r="I423" t="s">
        <v>22</v>
      </c>
      <c r="J423">
        <v>0</v>
      </c>
      <c r="K423" t="s">
        <v>23</v>
      </c>
      <c r="L423">
        <v>-3500</v>
      </c>
      <c r="N423" t="s">
        <v>5475</v>
      </c>
      <c r="O423" s="22">
        <v>2.9000000000000004</v>
      </c>
    </row>
    <row r="424" spans="1:15">
      <c r="A424" t="s">
        <v>0</v>
      </c>
      <c r="B424">
        <v>2601383</v>
      </c>
      <c r="C424" t="s">
        <v>19</v>
      </c>
      <c r="D424">
        <v>112994</v>
      </c>
      <c r="E424" t="s">
        <v>20</v>
      </c>
      <c r="F424">
        <v>500000</v>
      </c>
      <c r="G424" t="s">
        <v>21</v>
      </c>
      <c r="H424">
        <v>50</v>
      </c>
      <c r="I424" t="s">
        <v>22</v>
      </c>
      <c r="J424">
        <v>0</v>
      </c>
      <c r="K424" t="s">
        <v>23</v>
      </c>
      <c r="L424">
        <v>-3500</v>
      </c>
      <c r="N424" t="s">
        <v>5476</v>
      </c>
      <c r="O424" s="22">
        <v>2.9000000000000004</v>
      </c>
    </row>
    <row r="425" spans="1:15">
      <c r="A425" t="s">
        <v>0</v>
      </c>
      <c r="B425">
        <v>2606245</v>
      </c>
      <c r="C425" t="s">
        <v>19</v>
      </c>
      <c r="D425">
        <v>113302</v>
      </c>
      <c r="E425" t="s">
        <v>20</v>
      </c>
      <c r="F425">
        <v>500000</v>
      </c>
      <c r="G425" t="s">
        <v>21</v>
      </c>
      <c r="H425">
        <v>50</v>
      </c>
      <c r="I425" t="s">
        <v>22</v>
      </c>
      <c r="J425">
        <v>0</v>
      </c>
      <c r="K425" t="s">
        <v>23</v>
      </c>
      <c r="L425">
        <v>-3500</v>
      </c>
      <c r="N425" t="s">
        <v>5477</v>
      </c>
      <c r="O425" s="22">
        <v>2.9000000000000004</v>
      </c>
    </row>
    <row r="426" spans="1:15">
      <c r="A426" t="s">
        <v>0</v>
      </c>
      <c r="B426">
        <v>2615510</v>
      </c>
      <c r="C426" t="s">
        <v>19</v>
      </c>
      <c r="D426">
        <v>178530</v>
      </c>
      <c r="E426" t="s">
        <v>20</v>
      </c>
      <c r="F426">
        <v>500000</v>
      </c>
      <c r="G426" t="s">
        <v>21</v>
      </c>
      <c r="H426">
        <v>50</v>
      </c>
      <c r="I426" t="s">
        <v>22</v>
      </c>
      <c r="J426">
        <v>0</v>
      </c>
      <c r="K426" t="s">
        <v>23</v>
      </c>
      <c r="L426">
        <v>-3500</v>
      </c>
      <c r="N426" t="s">
        <v>5478</v>
      </c>
      <c r="O426" s="22">
        <v>2.9000000000000004</v>
      </c>
    </row>
    <row r="427" spans="1:15">
      <c r="A427" t="s">
        <v>0</v>
      </c>
      <c r="B427">
        <v>2620386</v>
      </c>
      <c r="C427" t="s">
        <v>19</v>
      </c>
      <c r="D427">
        <v>113918</v>
      </c>
      <c r="E427" t="s">
        <v>20</v>
      </c>
      <c r="F427">
        <v>500000</v>
      </c>
      <c r="G427" t="s">
        <v>21</v>
      </c>
      <c r="H427">
        <v>50</v>
      </c>
      <c r="I427" t="s">
        <v>22</v>
      </c>
      <c r="J427">
        <v>0</v>
      </c>
      <c r="K427" t="s">
        <v>23</v>
      </c>
      <c r="L427">
        <v>-3500</v>
      </c>
      <c r="N427" t="s">
        <v>5479</v>
      </c>
      <c r="O427" s="22">
        <v>2.9000000000000004</v>
      </c>
    </row>
    <row r="428" spans="1:15">
      <c r="A428" t="s">
        <v>0</v>
      </c>
      <c r="B428">
        <v>2625261</v>
      </c>
      <c r="C428" t="s">
        <v>19</v>
      </c>
      <c r="D428">
        <v>114226</v>
      </c>
      <c r="E428" t="s">
        <v>20</v>
      </c>
      <c r="F428">
        <v>500000</v>
      </c>
      <c r="G428" t="s">
        <v>21</v>
      </c>
      <c r="H428">
        <v>50</v>
      </c>
      <c r="I428" t="s">
        <v>22</v>
      </c>
      <c r="J428">
        <v>0</v>
      </c>
      <c r="K428" t="s">
        <v>23</v>
      </c>
      <c r="L428">
        <v>-3500</v>
      </c>
      <c r="N428" t="s">
        <v>5480</v>
      </c>
      <c r="O428" s="22">
        <v>2.9000000000000004</v>
      </c>
    </row>
    <row r="429" spans="1:15">
      <c r="A429" t="s">
        <v>0</v>
      </c>
      <c r="B429">
        <v>2634578</v>
      </c>
      <c r="C429" t="s">
        <v>19</v>
      </c>
      <c r="D429">
        <v>179982</v>
      </c>
      <c r="E429" t="s">
        <v>20</v>
      </c>
      <c r="F429">
        <v>500000</v>
      </c>
      <c r="G429" t="s">
        <v>21</v>
      </c>
      <c r="H429">
        <v>50</v>
      </c>
      <c r="I429" t="s">
        <v>22</v>
      </c>
      <c r="J429">
        <v>0</v>
      </c>
      <c r="K429" t="s">
        <v>23</v>
      </c>
      <c r="L429">
        <v>-3500</v>
      </c>
      <c r="N429" t="s">
        <v>5481</v>
      </c>
      <c r="O429" s="22">
        <v>2.9000000000000004</v>
      </c>
    </row>
    <row r="430" spans="1:15">
      <c r="A430" t="s">
        <v>0</v>
      </c>
      <c r="B430">
        <v>2639467</v>
      </c>
      <c r="C430" t="s">
        <v>19</v>
      </c>
      <c r="D430">
        <v>114842</v>
      </c>
      <c r="E430" t="s">
        <v>20</v>
      </c>
      <c r="F430">
        <v>500000</v>
      </c>
      <c r="G430" t="s">
        <v>21</v>
      </c>
      <c r="H430">
        <v>50</v>
      </c>
      <c r="I430" t="s">
        <v>22</v>
      </c>
      <c r="J430">
        <v>0</v>
      </c>
      <c r="K430" t="s">
        <v>23</v>
      </c>
      <c r="L430">
        <v>-3500</v>
      </c>
      <c r="N430" t="s">
        <v>4939</v>
      </c>
      <c r="O430" s="32">
        <v>2.9000000000000004</v>
      </c>
    </row>
    <row r="431" spans="1:15">
      <c r="A431" t="s">
        <v>0</v>
      </c>
      <c r="B431">
        <v>2668677</v>
      </c>
      <c r="C431" t="s">
        <v>19</v>
      </c>
      <c r="D431">
        <v>115150</v>
      </c>
      <c r="E431" t="s">
        <v>20</v>
      </c>
      <c r="F431">
        <v>500000</v>
      </c>
      <c r="G431" t="s">
        <v>21</v>
      </c>
      <c r="H431">
        <v>50</v>
      </c>
      <c r="I431" t="s">
        <v>22</v>
      </c>
      <c r="J431">
        <v>0</v>
      </c>
      <c r="K431" t="s">
        <v>23</v>
      </c>
      <c r="L431">
        <v>-3500</v>
      </c>
      <c r="N431" t="s">
        <v>5482</v>
      </c>
      <c r="O431" s="22">
        <v>2.95</v>
      </c>
    </row>
    <row r="432" spans="1:15">
      <c r="A432" t="s">
        <v>0</v>
      </c>
      <c r="B432">
        <v>2673581</v>
      </c>
      <c r="C432" t="s">
        <v>19</v>
      </c>
      <c r="D432">
        <v>115458</v>
      </c>
      <c r="E432" t="s">
        <v>20</v>
      </c>
      <c r="F432">
        <v>500000</v>
      </c>
      <c r="G432" t="s">
        <v>21</v>
      </c>
      <c r="H432">
        <v>50</v>
      </c>
      <c r="I432" t="s">
        <v>22</v>
      </c>
      <c r="J432">
        <v>0</v>
      </c>
      <c r="K432" t="s">
        <v>23</v>
      </c>
      <c r="L432">
        <v>-3500</v>
      </c>
      <c r="N432" t="s">
        <v>5483</v>
      </c>
      <c r="O432" s="22">
        <v>2.95</v>
      </c>
    </row>
    <row r="433" spans="1:15">
      <c r="A433" t="s">
        <v>0</v>
      </c>
      <c r="B433">
        <v>2682972</v>
      </c>
      <c r="C433" t="s">
        <v>19</v>
      </c>
      <c r="D433">
        <v>181918</v>
      </c>
      <c r="E433" t="s">
        <v>20</v>
      </c>
      <c r="F433">
        <v>500000</v>
      </c>
      <c r="G433" t="s">
        <v>21</v>
      </c>
      <c r="H433">
        <v>50</v>
      </c>
      <c r="I433" t="s">
        <v>22</v>
      </c>
      <c r="J433">
        <v>0</v>
      </c>
      <c r="K433" t="s">
        <v>23</v>
      </c>
      <c r="L433">
        <v>-3500</v>
      </c>
      <c r="N433" t="s">
        <v>5484</v>
      </c>
      <c r="O433" s="22">
        <v>2.95</v>
      </c>
    </row>
    <row r="434" spans="1:15">
      <c r="A434" t="s">
        <v>0</v>
      </c>
      <c r="B434">
        <v>2687890</v>
      </c>
      <c r="C434" t="s">
        <v>19</v>
      </c>
      <c r="D434">
        <v>116074</v>
      </c>
      <c r="E434" t="s">
        <v>20</v>
      </c>
      <c r="F434">
        <v>500000</v>
      </c>
      <c r="G434" t="s">
        <v>21</v>
      </c>
      <c r="H434">
        <v>50</v>
      </c>
      <c r="I434" t="s">
        <v>22</v>
      </c>
      <c r="J434">
        <v>0</v>
      </c>
      <c r="K434" t="s">
        <v>23</v>
      </c>
      <c r="L434">
        <v>-3500</v>
      </c>
      <c r="N434" t="s">
        <v>5485</v>
      </c>
      <c r="O434" s="22">
        <v>2.95</v>
      </c>
    </row>
    <row r="435" spans="1:15">
      <c r="A435" t="s">
        <v>0</v>
      </c>
      <c r="B435">
        <v>2692807</v>
      </c>
      <c r="C435" t="s">
        <v>19</v>
      </c>
      <c r="D435">
        <v>116382</v>
      </c>
      <c r="E435" t="s">
        <v>20</v>
      </c>
      <c r="F435">
        <v>500000</v>
      </c>
      <c r="G435" t="s">
        <v>21</v>
      </c>
      <c r="H435">
        <v>50</v>
      </c>
      <c r="I435" t="s">
        <v>22</v>
      </c>
      <c r="J435">
        <v>0</v>
      </c>
      <c r="K435" t="s">
        <v>23</v>
      </c>
      <c r="L435">
        <v>-3500</v>
      </c>
      <c r="N435" t="s">
        <v>5486</v>
      </c>
      <c r="O435" s="22">
        <v>2.95</v>
      </c>
    </row>
    <row r="436" spans="1:15">
      <c r="A436" t="s">
        <v>0</v>
      </c>
      <c r="B436">
        <v>2702251</v>
      </c>
      <c r="C436" t="s">
        <v>19</v>
      </c>
      <c r="D436">
        <v>183370</v>
      </c>
      <c r="E436" t="s">
        <v>20</v>
      </c>
      <c r="F436">
        <v>500000</v>
      </c>
      <c r="G436" t="s">
        <v>21</v>
      </c>
      <c r="H436">
        <v>50</v>
      </c>
      <c r="I436" t="s">
        <v>22</v>
      </c>
      <c r="J436">
        <v>0</v>
      </c>
      <c r="K436" t="s">
        <v>23</v>
      </c>
      <c r="L436">
        <v>-3500</v>
      </c>
      <c r="N436" t="s">
        <v>5487</v>
      </c>
      <c r="O436" s="22">
        <v>2.95</v>
      </c>
    </row>
    <row r="437" spans="1:15">
      <c r="A437" t="s">
        <v>0</v>
      </c>
      <c r="B437">
        <v>2707182</v>
      </c>
      <c r="C437" t="s">
        <v>19</v>
      </c>
      <c r="D437">
        <v>116998</v>
      </c>
      <c r="E437" t="s">
        <v>20</v>
      </c>
      <c r="F437">
        <v>500000</v>
      </c>
      <c r="G437" t="s">
        <v>21</v>
      </c>
      <c r="H437">
        <v>50</v>
      </c>
      <c r="I437" t="s">
        <v>22</v>
      </c>
      <c r="J437">
        <v>0</v>
      </c>
      <c r="K437" t="s">
        <v>23</v>
      </c>
      <c r="L437">
        <v>-3500</v>
      </c>
      <c r="N437" t="s">
        <v>5488</v>
      </c>
      <c r="O437" s="22">
        <v>2.95</v>
      </c>
    </row>
    <row r="438" spans="1:15">
      <c r="A438" t="s">
        <v>0</v>
      </c>
      <c r="B438">
        <v>2712114</v>
      </c>
      <c r="C438" t="s">
        <v>19</v>
      </c>
      <c r="D438">
        <v>117306</v>
      </c>
      <c r="E438" t="s">
        <v>20</v>
      </c>
      <c r="F438">
        <v>500000</v>
      </c>
      <c r="G438" t="s">
        <v>21</v>
      </c>
      <c r="H438">
        <v>50</v>
      </c>
      <c r="I438" t="s">
        <v>22</v>
      </c>
      <c r="J438">
        <v>0</v>
      </c>
      <c r="K438" t="s">
        <v>23</v>
      </c>
      <c r="L438">
        <v>-3500</v>
      </c>
      <c r="N438" t="s">
        <v>5489</v>
      </c>
      <c r="O438" s="22">
        <v>2.95</v>
      </c>
    </row>
    <row r="439" spans="1:15">
      <c r="A439" t="s">
        <v>0</v>
      </c>
      <c r="B439">
        <v>2721609</v>
      </c>
      <c r="C439" t="s">
        <v>19</v>
      </c>
      <c r="D439">
        <v>184822</v>
      </c>
      <c r="E439" t="s">
        <v>20</v>
      </c>
      <c r="F439">
        <v>500000</v>
      </c>
      <c r="G439" t="s">
        <v>21</v>
      </c>
      <c r="H439">
        <v>50</v>
      </c>
      <c r="I439" t="s">
        <v>22</v>
      </c>
      <c r="J439">
        <v>0</v>
      </c>
      <c r="K439" t="s">
        <v>23</v>
      </c>
      <c r="L439">
        <v>-3500</v>
      </c>
      <c r="N439" t="s">
        <v>5490</v>
      </c>
      <c r="O439" s="22">
        <v>2.95</v>
      </c>
    </row>
    <row r="440" spans="1:15">
      <c r="A440" t="s">
        <v>0</v>
      </c>
      <c r="B440">
        <v>2726554</v>
      </c>
      <c r="C440" t="s">
        <v>19</v>
      </c>
      <c r="D440">
        <v>117922</v>
      </c>
      <c r="E440" t="s">
        <v>20</v>
      </c>
      <c r="F440">
        <v>500000</v>
      </c>
      <c r="G440" t="s">
        <v>21</v>
      </c>
      <c r="H440">
        <v>50</v>
      </c>
      <c r="I440" t="s">
        <v>22</v>
      </c>
      <c r="J440">
        <v>0</v>
      </c>
      <c r="K440" t="s">
        <v>23</v>
      </c>
      <c r="L440">
        <v>-3500</v>
      </c>
      <c r="N440" t="s">
        <v>4766</v>
      </c>
      <c r="O440" s="32">
        <v>2.95</v>
      </c>
    </row>
    <row r="441" spans="1:15">
      <c r="A441" t="s">
        <v>0</v>
      </c>
      <c r="B441">
        <v>2756258</v>
      </c>
      <c r="C441" t="s">
        <v>19</v>
      </c>
      <c r="D441">
        <v>118230</v>
      </c>
      <c r="E441" t="s">
        <v>20</v>
      </c>
      <c r="F441">
        <v>500000</v>
      </c>
      <c r="G441" t="s">
        <v>21</v>
      </c>
      <c r="H441">
        <v>50</v>
      </c>
      <c r="I441" t="s">
        <v>22</v>
      </c>
      <c r="J441">
        <v>0</v>
      </c>
      <c r="K441" t="s">
        <v>23</v>
      </c>
      <c r="L441">
        <v>-3500</v>
      </c>
      <c r="N441" t="s">
        <v>5491</v>
      </c>
      <c r="O441" s="22">
        <v>3</v>
      </c>
    </row>
    <row r="442" spans="1:15">
      <c r="A442" t="s">
        <v>0</v>
      </c>
      <c r="B442">
        <v>2761216</v>
      </c>
      <c r="C442" t="s">
        <v>19</v>
      </c>
      <c r="D442">
        <v>118538</v>
      </c>
      <c r="E442" t="s">
        <v>20</v>
      </c>
      <c r="F442">
        <v>500000</v>
      </c>
      <c r="G442" t="s">
        <v>21</v>
      </c>
      <c r="H442">
        <v>50</v>
      </c>
      <c r="I442" t="s">
        <v>22</v>
      </c>
      <c r="J442">
        <v>0</v>
      </c>
      <c r="K442" t="s">
        <v>23</v>
      </c>
      <c r="L442">
        <v>-3500</v>
      </c>
      <c r="N442" t="s">
        <v>5492</v>
      </c>
      <c r="O442" s="22">
        <v>3</v>
      </c>
    </row>
    <row r="443" spans="1:15">
      <c r="A443" t="s">
        <v>0</v>
      </c>
      <c r="B443">
        <v>2770788</v>
      </c>
      <c r="C443" t="s">
        <v>19</v>
      </c>
      <c r="D443">
        <v>186758</v>
      </c>
      <c r="E443" t="s">
        <v>20</v>
      </c>
      <c r="F443">
        <v>500000</v>
      </c>
      <c r="G443" t="s">
        <v>21</v>
      </c>
      <c r="H443">
        <v>50</v>
      </c>
      <c r="I443" t="s">
        <v>22</v>
      </c>
      <c r="J443">
        <v>0</v>
      </c>
      <c r="K443" t="s">
        <v>23</v>
      </c>
      <c r="L443">
        <v>-3500</v>
      </c>
      <c r="N443" t="s">
        <v>5493</v>
      </c>
      <c r="O443" s="22">
        <v>3</v>
      </c>
    </row>
    <row r="444" spans="1:15">
      <c r="A444" t="s">
        <v>0</v>
      </c>
      <c r="B444">
        <v>2775760</v>
      </c>
      <c r="C444" t="s">
        <v>19</v>
      </c>
      <c r="D444">
        <v>119154</v>
      </c>
      <c r="E444" t="s">
        <v>20</v>
      </c>
      <c r="F444">
        <v>500000</v>
      </c>
      <c r="G444" t="s">
        <v>21</v>
      </c>
      <c r="H444">
        <v>50</v>
      </c>
      <c r="I444" t="s">
        <v>22</v>
      </c>
      <c r="J444">
        <v>0</v>
      </c>
      <c r="K444" t="s">
        <v>23</v>
      </c>
      <c r="L444">
        <v>-3500</v>
      </c>
      <c r="N444" t="s">
        <v>5494</v>
      </c>
      <c r="O444" s="22">
        <v>3</v>
      </c>
    </row>
    <row r="445" spans="1:15">
      <c r="A445" t="s">
        <v>0</v>
      </c>
      <c r="B445">
        <v>2780733</v>
      </c>
      <c r="C445" t="s">
        <v>19</v>
      </c>
      <c r="D445">
        <v>119462</v>
      </c>
      <c r="E445" t="s">
        <v>20</v>
      </c>
      <c r="F445">
        <v>500000</v>
      </c>
      <c r="G445" t="s">
        <v>21</v>
      </c>
      <c r="H445">
        <v>50</v>
      </c>
      <c r="I445" t="s">
        <v>22</v>
      </c>
      <c r="J445">
        <v>0</v>
      </c>
      <c r="K445" t="s">
        <v>23</v>
      </c>
      <c r="L445">
        <v>-3500</v>
      </c>
      <c r="N445" t="s">
        <v>5495</v>
      </c>
      <c r="O445" s="22">
        <v>3</v>
      </c>
    </row>
    <row r="446" spans="1:15">
      <c r="A446" t="s">
        <v>0</v>
      </c>
      <c r="B446">
        <v>2790356</v>
      </c>
      <c r="C446" t="s">
        <v>19</v>
      </c>
      <c r="D446">
        <v>188210</v>
      </c>
      <c r="E446" t="s">
        <v>20</v>
      </c>
      <c r="F446">
        <v>500000</v>
      </c>
      <c r="G446" t="s">
        <v>21</v>
      </c>
      <c r="H446">
        <v>50</v>
      </c>
      <c r="I446" t="s">
        <v>22</v>
      </c>
      <c r="J446">
        <v>0</v>
      </c>
      <c r="K446" t="s">
        <v>23</v>
      </c>
      <c r="L446">
        <v>-3500</v>
      </c>
      <c r="N446" t="s">
        <v>5496</v>
      </c>
      <c r="O446" s="22">
        <v>3</v>
      </c>
    </row>
    <row r="447" spans="1:15">
      <c r="A447" t="s">
        <v>0</v>
      </c>
      <c r="B447">
        <v>2795343</v>
      </c>
      <c r="C447" t="s">
        <v>19</v>
      </c>
      <c r="D447">
        <v>120078</v>
      </c>
      <c r="E447" t="s">
        <v>20</v>
      </c>
      <c r="F447">
        <v>500000</v>
      </c>
      <c r="G447" t="s">
        <v>21</v>
      </c>
      <c r="H447">
        <v>50</v>
      </c>
      <c r="I447" t="s">
        <v>22</v>
      </c>
      <c r="J447">
        <v>0</v>
      </c>
      <c r="K447" t="s">
        <v>23</v>
      </c>
      <c r="L447">
        <v>-3500</v>
      </c>
      <c r="N447" t="s">
        <v>5497</v>
      </c>
      <c r="O447" s="22">
        <v>3</v>
      </c>
    </row>
    <row r="448" spans="1:15">
      <c r="A448" t="s">
        <v>0</v>
      </c>
      <c r="B448">
        <v>2800331</v>
      </c>
      <c r="C448" t="s">
        <v>19</v>
      </c>
      <c r="D448">
        <v>120386</v>
      </c>
      <c r="E448" t="s">
        <v>20</v>
      </c>
      <c r="F448">
        <v>500000</v>
      </c>
      <c r="G448" t="s">
        <v>21</v>
      </c>
      <c r="H448">
        <v>50</v>
      </c>
      <c r="I448" t="s">
        <v>22</v>
      </c>
      <c r="J448">
        <v>0</v>
      </c>
      <c r="K448" t="s">
        <v>23</v>
      </c>
      <c r="L448">
        <v>-3500</v>
      </c>
      <c r="N448" t="s">
        <v>5498</v>
      </c>
      <c r="O448" s="22">
        <v>3</v>
      </c>
    </row>
    <row r="449" spans="1:15">
      <c r="A449" t="s">
        <v>0</v>
      </c>
      <c r="B449">
        <v>2810005</v>
      </c>
      <c r="C449" t="s">
        <v>19</v>
      </c>
      <c r="D449">
        <v>189662</v>
      </c>
      <c r="E449" t="s">
        <v>20</v>
      </c>
      <c r="F449">
        <v>500000</v>
      </c>
      <c r="G449" t="s">
        <v>21</v>
      </c>
      <c r="H449">
        <v>50</v>
      </c>
      <c r="I449" t="s">
        <v>22</v>
      </c>
      <c r="J449">
        <v>0</v>
      </c>
      <c r="K449" t="s">
        <v>23</v>
      </c>
      <c r="L449">
        <v>-3500</v>
      </c>
      <c r="N449" t="s">
        <v>5499</v>
      </c>
      <c r="O449" s="22">
        <v>3</v>
      </c>
    </row>
    <row r="450" spans="1:15">
      <c r="A450" t="s">
        <v>0</v>
      </c>
      <c r="B450">
        <v>2815006</v>
      </c>
      <c r="C450" t="s">
        <v>19</v>
      </c>
      <c r="D450">
        <v>121002</v>
      </c>
      <c r="E450" t="s">
        <v>20</v>
      </c>
      <c r="F450">
        <v>500000</v>
      </c>
      <c r="G450" t="s">
        <v>21</v>
      </c>
      <c r="H450">
        <v>50</v>
      </c>
      <c r="I450" t="s">
        <v>22</v>
      </c>
      <c r="J450">
        <v>0</v>
      </c>
      <c r="K450" t="s">
        <v>23</v>
      </c>
      <c r="L450">
        <v>-3500</v>
      </c>
      <c r="N450" t="s">
        <v>4940</v>
      </c>
      <c r="O450" s="32">
        <v>3</v>
      </c>
    </row>
    <row r="451" spans="1:15">
      <c r="A451" t="s">
        <v>0</v>
      </c>
      <c r="B451">
        <v>2845201</v>
      </c>
      <c r="C451" t="s">
        <v>19</v>
      </c>
      <c r="D451">
        <v>121310</v>
      </c>
      <c r="E451" t="s">
        <v>20</v>
      </c>
      <c r="F451">
        <v>500000</v>
      </c>
      <c r="G451" t="s">
        <v>21</v>
      </c>
      <c r="H451">
        <v>50</v>
      </c>
      <c r="I451" t="s">
        <v>22</v>
      </c>
      <c r="J451">
        <v>0</v>
      </c>
      <c r="K451" t="s">
        <v>23</v>
      </c>
      <c r="L451">
        <v>-3500</v>
      </c>
      <c r="N451" t="s">
        <v>5500</v>
      </c>
      <c r="O451" s="22">
        <v>3.0500000000000003</v>
      </c>
    </row>
    <row r="452" spans="1:15">
      <c r="A452" t="s">
        <v>0</v>
      </c>
      <c r="B452">
        <v>2850217</v>
      </c>
      <c r="C452" t="s">
        <v>19</v>
      </c>
      <c r="D452">
        <v>121618</v>
      </c>
      <c r="E452" t="s">
        <v>20</v>
      </c>
      <c r="F452">
        <v>500000</v>
      </c>
      <c r="G452" t="s">
        <v>21</v>
      </c>
      <c r="H452">
        <v>50</v>
      </c>
      <c r="I452" t="s">
        <v>22</v>
      </c>
      <c r="J452">
        <v>0</v>
      </c>
      <c r="K452" t="s">
        <v>23</v>
      </c>
      <c r="L452">
        <v>-3500</v>
      </c>
      <c r="N452" t="s">
        <v>5501</v>
      </c>
      <c r="O452" s="22">
        <v>3.0500000000000003</v>
      </c>
    </row>
    <row r="453" spans="1:15">
      <c r="A453" t="s">
        <v>0</v>
      </c>
      <c r="B453">
        <v>2859967</v>
      </c>
      <c r="C453" t="s">
        <v>19</v>
      </c>
      <c r="D453">
        <v>191598</v>
      </c>
      <c r="E453" t="s">
        <v>20</v>
      </c>
      <c r="F453">
        <v>500000</v>
      </c>
      <c r="G453" t="s">
        <v>21</v>
      </c>
      <c r="H453">
        <v>50</v>
      </c>
      <c r="I453" t="s">
        <v>22</v>
      </c>
      <c r="J453">
        <v>0</v>
      </c>
      <c r="K453" t="s">
        <v>23</v>
      </c>
      <c r="L453">
        <v>-3500</v>
      </c>
      <c r="N453" t="s">
        <v>5502</v>
      </c>
      <c r="O453" s="22">
        <v>3.0500000000000003</v>
      </c>
    </row>
    <row r="454" spans="1:15">
      <c r="A454" t="s">
        <v>0</v>
      </c>
      <c r="B454">
        <v>2864995</v>
      </c>
      <c r="C454" t="s">
        <v>19</v>
      </c>
      <c r="D454">
        <v>122234</v>
      </c>
      <c r="E454" t="s">
        <v>20</v>
      </c>
      <c r="F454">
        <v>500000</v>
      </c>
      <c r="G454" t="s">
        <v>21</v>
      </c>
      <c r="H454">
        <v>50</v>
      </c>
      <c r="I454" t="s">
        <v>22</v>
      </c>
      <c r="J454">
        <v>0</v>
      </c>
      <c r="K454" t="s">
        <v>23</v>
      </c>
      <c r="L454">
        <v>-3500</v>
      </c>
      <c r="N454" t="s">
        <v>5503</v>
      </c>
      <c r="O454" s="22">
        <v>3.0500000000000003</v>
      </c>
    </row>
    <row r="455" spans="1:15">
      <c r="A455" t="s">
        <v>0</v>
      </c>
      <c r="B455">
        <v>2870025</v>
      </c>
      <c r="C455" t="s">
        <v>19</v>
      </c>
      <c r="D455">
        <v>122542</v>
      </c>
      <c r="E455" t="s">
        <v>20</v>
      </c>
      <c r="F455">
        <v>500000</v>
      </c>
      <c r="G455" t="s">
        <v>21</v>
      </c>
      <c r="H455">
        <v>50</v>
      </c>
      <c r="I455" t="s">
        <v>22</v>
      </c>
      <c r="J455">
        <v>0</v>
      </c>
      <c r="K455" t="s">
        <v>23</v>
      </c>
      <c r="L455">
        <v>-3500</v>
      </c>
      <c r="N455" t="s">
        <v>5504</v>
      </c>
      <c r="O455" s="22">
        <v>3.0500000000000003</v>
      </c>
    </row>
    <row r="456" spans="1:15">
      <c r="A456" t="s">
        <v>0</v>
      </c>
      <c r="B456">
        <v>2879826</v>
      </c>
      <c r="C456" t="s">
        <v>19</v>
      </c>
      <c r="D456">
        <v>193050</v>
      </c>
      <c r="E456" t="s">
        <v>20</v>
      </c>
      <c r="F456">
        <v>500000</v>
      </c>
      <c r="G456" t="s">
        <v>21</v>
      </c>
      <c r="H456">
        <v>50</v>
      </c>
      <c r="I456" t="s">
        <v>22</v>
      </c>
      <c r="J456">
        <v>0</v>
      </c>
      <c r="K456" t="s">
        <v>23</v>
      </c>
      <c r="L456">
        <v>-3500</v>
      </c>
      <c r="N456" t="s">
        <v>5505</v>
      </c>
      <c r="O456" s="22">
        <v>3.0500000000000003</v>
      </c>
    </row>
    <row r="457" spans="1:15">
      <c r="A457" t="s">
        <v>0</v>
      </c>
      <c r="B457">
        <v>2884869</v>
      </c>
      <c r="C457" t="s">
        <v>19</v>
      </c>
      <c r="D457">
        <v>123158</v>
      </c>
      <c r="E457" t="s">
        <v>20</v>
      </c>
      <c r="F457">
        <v>500000</v>
      </c>
      <c r="G457" t="s">
        <v>21</v>
      </c>
      <c r="H457">
        <v>50</v>
      </c>
      <c r="I457" t="s">
        <v>22</v>
      </c>
      <c r="J457">
        <v>0</v>
      </c>
      <c r="K457" t="s">
        <v>23</v>
      </c>
      <c r="L457">
        <v>-3500</v>
      </c>
      <c r="N457" t="s">
        <v>5506</v>
      </c>
      <c r="O457" s="22">
        <v>3.0500000000000003</v>
      </c>
    </row>
    <row r="458" spans="1:15">
      <c r="A458" t="s">
        <v>0</v>
      </c>
      <c r="B458">
        <v>2889913</v>
      </c>
      <c r="C458" t="s">
        <v>19</v>
      </c>
      <c r="D458">
        <v>123466</v>
      </c>
      <c r="E458" t="s">
        <v>20</v>
      </c>
      <c r="F458">
        <v>500000</v>
      </c>
      <c r="G458" t="s">
        <v>21</v>
      </c>
      <c r="H458">
        <v>50</v>
      </c>
      <c r="I458" t="s">
        <v>22</v>
      </c>
      <c r="J458">
        <v>0</v>
      </c>
      <c r="K458" t="s">
        <v>23</v>
      </c>
      <c r="L458">
        <v>-3500</v>
      </c>
      <c r="N458" t="s">
        <v>5507</v>
      </c>
      <c r="O458" s="22">
        <v>3.0500000000000003</v>
      </c>
    </row>
    <row r="459" spans="1:15">
      <c r="A459" t="s">
        <v>0</v>
      </c>
      <c r="B459">
        <v>2899766</v>
      </c>
      <c r="C459" t="s">
        <v>19</v>
      </c>
      <c r="D459">
        <v>194502</v>
      </c>
      <c r="E459" t="s">
        <v>20</v>
      </c>
      <c r="F459">
        <v>500000</v>
      </c>
      <c r="G459" t="s">
        <v>21</v>
      </c>
      <c r="H459">
        <v>50</v>
      </c>
      <c r="I459" t="s">
        <v>22</v>
      </c>
      <c r="J459">
        <v>0</v>
      </c>
      <c r="K459" t="s">
        <v>23</v>
      </c>
      <c r="L459">
        <v>-3500</v>
      </c>
      <c r="N459" t="s">
        <v>5508</v>
      </c>
      <c r="O459" s="22">
        <v>3.0500000000000003</v>
      </c>
    </row>
    <row r="460" spans="1:15">
      <c r="A460" t="s">
        <v>0</v>
      </c>
      <c r="B460">
        <v>2904824</v>
      </c>
      <c r="C460" t="s">
        <v>19</v>
      </c>
      <c r="D460">
        <v>124082</v>
      </c>
      <c r="E460" t="s">
        <v>20</v>
      </c>
      <c r="F460">
        <v>500000</v>
      </c>
      <c r="G460" t="s">
        <v>21</v>
      </c>
      <c r="H460">
        <v>50</v>
      </c>
      <c r="I460" t="s">
        <v>22</v>
      </c>
      <c r="J460">
        <v>0</v>
      </c>
      <c r="K460" t="s">
        <v>23</v>
      </c>
      <c r="L460">
        <v>-3500</v>
      </c>
      <c r="N460" t="s">
        <v>4767</v>
      </c>
      <c r="O460" s="32">
        <v>3.0500000000000003</v>
      </c>
    </row>
    <row r="461" spans="1:15">
      <c r="A461" t="s">
        <v>0</v>
      </c>
      <c r="B461">
        <v>2935516</v>
      </c>
      <c r="C461" t="s">
        <v>19</v>
      </c>
      <c r="D461">
        <v>124390</v>
      </c>
      <c r="E461" t="s">
        <v>20</v>
      </c>
      <c r="F461">
        <v>500000</v>
      </c>
      <c r="G461" t="s">
        <v>21</v>
      </c>
      <c r="H461">
        <v>50</v>
      </c>
      <c r="I461" t="s">
        <v>22</v>
      </c>
      <c r="J461">
        <v>0</v>
      </c>
      <c r="K461" t="s">
        <v>23</v>
      </c>
      <c r="L461">
        <v>-3500</v>
      </c>
      <c r="N461" t="s">
        <v>5509</v>
      </c>
      <c r="O461" s="22">
        <v>3.1</v>
      </c>
    </row>
    <row r="462" spans="1:15">
      <c r="A462" t="s">
        <v>0</v>
      </c>
      <c r="B462">
        <v>2940587</v>
      </c>
      <c r="C462" t="s">
        <v>19</v>
      </c>
      <c r="D462">
        <v>124698</v>
      </c>
      <c r="E462" t="s">
        <v>20</v>
      </c>
      <c r="F462">
        <v>500000</v>
      </c>
      <c r="G462" t="s">
        <v>21</v>
      </c>
      <c r="H462">
        <v>50</v>
      </c>
      <c r="I462" t="s">
        <v>22</v>
      </c>
      <c r="J462">
        <v>0</v>
      </c>
      <c r="K462" t="s">
        <v>23</v>
      </c>
      <c r="L462">
        <v>-3500</v>
      </c>
      <c r="N462" t="s">
        <v>5510</v>
      </c>
      <c r="O462" s="22">
        <v>3.1</v>
      </c>
    </row>
    <row r="463" spans="1:15">
      <c r="A463" t="s">
        <v>0</v>
      </c>
      <c r="B463">
        <v>2950516</v>
      </c>
      <c r="C463" t="s">
        <v>19</v>
      </c>
      <c r="D463">
        <v>196438</v>
      </c>
      <c r="E463" t="s">
        <v>20</v>
      </c>
      <c r="F463">
        <v>500000</v>
      </c>
      <c r="G463" t="s">
        <v>21</v>
      </c>
      <c r="H463">
        <v>50</v>
      </c>
      <c r="I463" t="s">
        <v>22</v>
      </c>
      <c r="J463">
        <v>0</v>
      </c>
      <c r="K463" t="s">
        <v>23</v>
      </c>
      <c r="L463">
        <v>-3500</v>
      </c>
      <c r="N463" t="s">
        <v>5511</v>
      </c>
      <c r="O463" s="22">
        <v>3.1</v>
      </c>
    </row>
    <row r="464" spans="1:15">
      <c r="A464" t="s">
        <v>0</v>
      </c>
      <c r="B464">
        <v>2955601</v>
      </c>
      <c r="C464" t="s">
        <v>19</v>
      </c>
      <c r="D464">
        <v>125314</v>
      </c>
      <c r="E464" t="s">
        <v>20</v>
      </c>
      <c r="F464">
        <v>500000</v>
      </c>
      <c r="G464" t="s">
        <v>21</v>
      </c>
      <c r="H464">
        <v>50</v>
      </c>
      <c r="I464" t="s">
        <v>22</v>
      </c>
      <c r="J464">
        <v>0</v>
      </c>
      <c r="K464" t="s">
        <v>23</v>
      </c>
      <c r="L464">
        <v>-3500</v>
      </c>
      <c r="N464" t="s">
        <v>5512</v>
      </c>
      <c r="O464" s="22">
        <v>3.1</v>
      </c>
    </row>
    <row r="465" spans="1:15">
      <c r="A465" t="s">
        <v>0</v>
      </c>
      <c r="B465">
        <v>2960686</v>
      </c>
      <c r="C465" t="s">
        <v>19</v>
      </c>
      <c r="D465">
        <v>125622</v>
      </c>
      <c r="E465" t="s">
        <v>20</v>
      </c>
      <c r="F465">
        <v>500000</v>
      </c>
      <c r="G465" t="s">
        <v>21</v>
      </c>
      <c r="H465">
        <v>50</v>
      </c>
      <c r="I465" t="s">
        <v>22</v>
      </c>
      <c r="J465">
        <v>0</v>
      </c>
      <c r="K465" t="s">
        <v>23</v>
      </c>
      <c r="L465">
        <v>-3500</v>
      </c>
      <c r="N465" t="s">
        <v>5513</v>
      </c>
      <c r="O465" s="22">
        <v>3.1</v>
      </c>
    </row>
    <row r="466" spans="1:15">
      <c r="A466" t="s">
        <v>0</v>
      </c>
      <c r="B466">
        <v>2970666</v>
      </c>
      <c r="C466" t="s">
        <v>19</v>
      </c>
      <c r="D466">
        <v>197890</v>
      </c>
      <c r="E466" t="s">
        <v>20</v>
      </c>
      <c r="F466">
        <v>500000</v>
      </c>
      <c r="G466" t="s">
        <v>21</v>
      </c>
      <c r="H466">
        <v>50</v>
      </c>
      <c r="I466" t="s">
        <v>22</v>
      </c>
      <c r="J466">
        <v>0</v>
      </c>
      <c r="K466" t="s">
        <v>23</v>
      </c>
      <c r="L466">
        <v>-3500</v>
      </c>
      <c r="N466" t="s">
        <v>5514</v>
      </c>
      <c r="O466" s="22">
        <v>3.1</v>
      </c>
    </row>
    <row r="467" spans="1:15">
      <c r="A467" t="s">
        <v>0</v>
      </c>
      <c r="B467">
        <v>2975766</v>
      </c>
      <c r="C467" t="s">
        <v>19</v>
      </c>
      <c r="D467">
        <v>126238</v>
      </c>
      <c r="E467" t="s">
        <v>20</v>
      </c>
      <c r="F467">
        <v>500000</v>
      </c>
      <c r="G467" t="s">
        <v>21</v>
      </c>
      <c r="H467">
        <v>50</v>
      </c>
      <c r="I467" t="s">
        <v>22</v>
      </c>
      <c r="J467">
        <v>0</v>
      </c>
      <c r="K467" t="s">
        <v>23</v>
      </c>
      <c r="L467">
        <v>-3500</v>
      </c>
      <c r="N467" t="s">
        <v>5515</v>
      </c>
      <c r="O467" s="22">
        <v>3.1</v>
      </c>
    </row>
    <row r="468" spans="1:15">
      <c r="A468" t="s">
        <v>0</v>
      </c>
      <c r="B468">
        <v>2980866</v>
      </c>
      <c r="C468" t="s">
        <v>19</v>
      </c>
      <c r="D468">
        <v>126546</v>
      </c>
      <c r="E468" t="s">
        <v>20</v>
      </c>
      <c r="F468">
        <v>500000</v>
      </c>
      <c r="G468" t="s">
        <v>21</v>
      </c>
      <c r="H468">
        <v>50</v>
      </c>
      <c r="I468" t="s">
        <v>22</v>
      </c>
      <c r="J468">
        <v>0</v>
      </c>
      <c r="K468" t="s">
        <v>23</v>
      </c>
      <c r="L468">
        <v>-3500</v>
      </c>
      <c r="N468" t="s">
        <v>5516</v>
      </c>
      <c r="O468" s="22">
        <v>3.1</v>
      </c>
    </row>
    <row r="469" spans="1:15">
      <c r="A469" t="s">
        <v>0</v>
      </c>
      <c r="B469">
        <v>2990898</v>
      </c>
      <c r="C469" t="s">
        <v>19</v>
      </c>
      <c r="D469">
        <v>199342</v>
      </c>
      <c r="E469" t="s">
        <v>20</v>
      </c>
      <c r="F469">
        <v>500000</v>
      </c>
      <c r="G469" t="s">
        <v>21</v>
      </c>
      <c r="H469">
        <v>50</v>
      </c>
      <c r="I469" t="s">
        <v>22</v>
      </c>
      <c r="J469">
        <v>0</v>
      </c>
      <c r="K469" t="s">
        <v>23</v>
      </c>
      <c r="L469">
        <v>-3500</v>
      </c>
      <c r="N469" t="s">
        <v>5517</v>
      </c>
      <c r="O469" s="22">
        <v>3.1</v>
      </c>
    </row>
    <row r="470" spans="1:15">
      <c r="A470" t="s">
        <v>0</v>
      </c>
      <c r="B470">
        <v>2996012</v>
      </c>
      <c r="C470" t="s">
        <v>19</v>
      </c>
      <c r="D470">
        <v>127162</v>
      </c>
      <c r="E470" t="s">
        <v>20</v>
      </c>
      <c r="F470">
        <v>500000</v>
      </c>
      <c r="G470" t="s">
        <v>21</v>
      </c>
      <c r="H470">
        <v>50</v>
      </c>
      <c r="I470" t="s">
        <v>22</v>
      </c>
      <c r="J470">
        <v>0</v>
      </c>
      <c r="K470" t="s">
        <v>23</v>
      </c>
      <c r="L470">
        <v>-3500</v>
      </c>
      <c r="N470" t="s">
        <v>4941</v>
      </c>
      <c r="O470" s="32">
        <v>3.1</v>
      </c>
    </row>
    <row r="471" spans="1:15">
      <c r="A471" t="s">
        <v>0</v>
      </c>
      <c r="B471">
        <v>3027198</v>
      </c>
      <c r="C471" t="s">
        <v>19</v>
      </c>
      <c r="D471">
        <v>127470</v>
      </c>
      <c r="E471" t="s">
        <v>20</v>
      </c>
      <c r="F471">
        <v>500000</v>
      </c>
      <c r="G471" t="s">
        <v>21</v>
      </c>
      <c r="H471">
        <v>50</v>
      </c>
      <c r="I471" t="s">
        <v>22</v>
      </c>
      <c r="J471">
        <v>0</v>
      </c>
      <c r="K471" t="s">
        <v>23</v>
      </c>
      <c r="L471">
        <v>-3500</v>
      </c>
      <c r="N471" t="s">
        <v>5518</v>
      </c>
      <c r="O471" s="22">
        <v>3.15</v>
      </c>
    </row>
    <row r="472" spans="1:15">
      <c r="A472" t="s">
        <v>0</v>
      </c>
      <c r="B472">
        <v>3032326</v>
      </c>
      <c r="C472" t="s">
        <v>19</v>
      </c>
      <c r="D472">
        <v>127778</v>
      </c>
      <c r="E472" t="s">
        <v>20</v>
      </c>
      <c r="F472">
        <v>500000</v>
      </c>
      <c r="G472" t="s">
        <v>21</v>
      </c>
      <c r="H472">
        <v>50</v>
      </c>
      <c r="I472" t="s">
        <v>22</v>
      </c>
      <c r="J472">
        <v>0</v>
      </c>
      <c r="K472" t="s">
        <v>23</v>
      </c>
      <c r="L472">
        <v>-3500</v>
      </c>
      <c r="N472" t="s">
        <v>5519</v>
      </c>
      <c r="O472" s="22">
        <v>3.15</v>
      </c>
    </row>
    <row r="473" spans="1:15">
      <c r="A473" t="s">
        <v>0</v>
      </c>
      <c r="B473">
        <v>3042434</v>
      </c>
      <c r="C473" t="s">
        <v>19</v>
      </c>
      <c r="D473">
        <v>201278</v>
      </c>
      <c r="E473" t="s">
        <v>20</v>
      </c>
      <c r="F473">
        <v>500000</v>
      </c>
      <c r="G473" t="s">
        <v>21</v>
      </c>
      <c r="H473">
        <v>50</v>
      </c>
      <c r="I473" t="s">
        <v>22</v>
      </c>
      <c r="J473">
        <v>0</v>
      </c>
      <c r="K473" t="s">
        <v>23</v>
      </c>
      <c r="L473">
        <v>-3500</v>
      </c>
      <c r="N473" t="s">
        <v>5520</v>
      </c>
      <c r="O473" s="22">
        <v>3.15</v>
      </c>
    </row>
    <row r="474" spans="1:15">
      <c r="A474" t="s">
        <v>0</v>
      </c>
      <c r="B474">
        <v>3047576</v>
      </c>
      <c r="C474" t="s">
        <v>19</v>
      </c>
      <c r="D474">
        <v>128394</v>
      </c>
      <c r="E474" t="s">
        <v>20</v>
      </c>
      <c r="F474">
        <v>500000</v>
      </c>
      <c r="G474" t="s">
        <v>21</v>
      </c>
      <c r="H474">
        <v>50</v>
      </c>
      <c r="I474" t="s">
        <v>22</v>
      </c>
      <c r="J474">
        <v>0</v>
      </c>
      <c r="K474" t="s">
        <v>23</v>
      </c>
      <c r="L474">
        <v>-3500</v>
      </c>
      <c r="N474" t="s">
        <v>5521</v>
      </c>
      <c r="O474" s="22">
        <v>3.15</v>
      </c>
    </row>
    <row r="475" spans="1:15">
      <c r="A475" t="s">
        <v>0</v>
      </c>
      <c r="B475">
        <v>3052717</v>
      </c>
      <c r="C475" t="s">
        <v>19</v>
      </c>
      <c r="D475">
        <v>128702</v>
      </c>
      <c r="E475" t="s">
        <v>20</v>
      </c>
      <c r="F475">
        <v>500000</v>
      </c>
      <c r="G475" t="s">
        <v>21</v>
      </c>
      <c r="H475">
        <v>50</v>
      </c>
      <c r="I475" t="s">
        <v>22</v>
      </c>
      <c r="J475">
        <v>0</v>
      </c>
      <c r="K475" t="s">
        <v>23</v>
      </c>
      <c r="L475">
        <v>-3500</v>
      </c>
      <c r="N475" t="s">
        <v>5522</v>
      </c>
      <c r="O475" s="22">
        <v>3.15</v>
      </c>
    </row>
    <row r="476" spans="1:15">
      <c r="A476" t="s">
        <v>0</v>
      </c>
      <c r="B476">
        <v>3062878</v>
      </c>
      <c r="C476" t="s">
        <v>19</v>
      </c>
      <c r="D476">
        <v>202730</v>
      </c>
      <c r="E476" t="s">
        <v>20</v>
      </c>
      <c r="F476">
        <v>500000</v>
      </c>
      <c r="G476" t="s">
        <v>21</v>
      </c>
      <c r="H476">
        <v>50</v>
      </c>
      <c r="I476" t="s">
        <v>22</v>
      </c>
      <c r="J476">
        <v>0</v>
      </c>
      <c r="K476" t="s">
        <v>23</v>
      </c>
      <c r="L476">
        <v>-3500</v>
      </c>
      <c r="N476" t="s">
        <v>5523</v>
      </c>
      <c r="O476" s="22">
        <v>3.15</v>
      </c>
    </row>
    <row r="477" spans="1:15">
      <c r="A477" t="s">
        <v>0</v>
      </c>
      <c r="B477">
        <v>3068034</v>
      </c>
      <c r="C477" t="s">
        <v>19</v>
      </c>
      <c r="D477">
        <v>129318</v>
      </c>
      <c r="E477" t="s">
        <v>20</v>
      </c>
      <c r="F477">
        <v>500000</v>
      </c>
      <c r="G477" t="s">
        <v>21</v>
      </c>
      <c r="H477">
        <v>50</v>
      </c>
      <c r="I477" t="s">
        <v>22</v>
      </c>
      <c r="J477">
        <v>0</v>
      </c>
      <c r="K477" t="s">
        <v>23</v>
      </c>
      <c r="L477">
        <v>-3500</v>
      </c>
      <c r="N477" t="s">
        <v>5524</v>
      </c>
      <c r="O477" s="22">
        <v>3.15</v>
      </c>
    </row>
    <row r="478" spans="1:15">
      <c r="A478" t="s">
        <v>0</v>
      </c>
      <c r="B478">
        <v>3073190</v>
      </c>
      <c r="C478" t="s">
        <v>19</v>
      </c>
      <c r="D478">
        <v>129626</v>
      </c>
      <c r="E478" t="s">
        <v>20</v>
      </c>
      <c r="F478">
        <v>500000</v>
      </c>
      <c r="G478" t="s">
        <v>21</v>
      </c>
      <c r="H478">
        <v>50</v>
      </c>
      <c r="I478" t="s">
        <v>22</v>
      </c>
      <c r="J478">
        <v>0</v>
      </c>
      <c r="K478" t="s">
        <v>23</v>
      </c>
      <c r="L478">
        <v>-3500</v>
      </c>
      <c r="N478" t="s">
        <v>5525</v>
      </c>
      <c r="O478" s="22">
        <v>3.15</v>
      </c>
    </row>
    <row r="479" spans="1:15">
      <c r="A479" t="s">
        <v>0</v>
      </c>
      <c r="B479">
        <v>3083401</v>
      </c>
      <c r="C479" t="s">
        <v>19</v>
      </c>
      <c r="D479">
        <v>204182</v>
      </c>
      <c r="E479" t="s">
        <v>20</v>
      </c>
      <c r="F479">
        <v>500000</v>
      </c>
      <c r="G479" t="s">
        <v>21</v>
      </c>
      <c r="H479">
        <v>50</v>
      </c>
      <c r="I479" t="s">
        <v>22</v>
      </c>
      <c r="J479">
        <v>0</v>
      </c>
      <c r="K479" t="s">
        <v>23</v>
      </c>
      <c r="L479">
        <v>-3500</v>
      </c>
      <c r="N479" t="s">
        <v>5526</v>
      </c>
      <c r="O479" s="22">
        <v>3.15</v>
      </c>
    </row>
    <row r="480" spans="1:15">
      <c r="A480" t="s">
        <v>0</v>
      </c>
      <c r="B480">
        <v>3088571</v>
      </c>
      <c r="C480" t="s">
        <v>19</v>
      </c>
      <c r="D480">
        <v>130242</v>
      </c>
      <c r="E480" t="s">
        <v>20</v>
      </c>
      <c r="F480">
        <v>500000</v>
      </c>
      <c r="G480" t="s">
        <v>21</v>
      </c>
      <c r="H480">
        <v>50</v>
      </c>
      <c r="I480" t="s">
        <v>22</v>
      </c>
      <c r="J480">
        <v>0</v>
      </c>
      <c r="K480" t="s">
        <v>23</v>
      </c>
      <c r="L480">
        <v>-3500</v>
      </c>
      <c r="N480" t="s">
        <v>4768</v>
      </c>
      <c r="O480" s="32">
        <v>3.15</v>
      </c>
    </row>
    <row r="481" spans="1:15">
      <c r="A481" t="s">
        <v>0</v>
      </c>
      <c r="B481">
        <v>3120255</v>
      </c>
      <c r="C481" t="s">
        <v>19</v>
      </c>
      <c r="D481">
        <v>130550</v>
      </c>
      <c r="E481" t="s">
        <v>20</v>
      </c>
      <c r="F481">
        <v>500000</v>
      </c>
      <c r="G481" t="s">
        <v>21</v>
      </c>
      <c r="H481">
        <v>55</v>
      </c>
      <c r="I481" t="s">
        <v>22</v>
      </c>
      <c r="J481">
        <v>0</v>
      </c>
      <c r="K481" t="s">
        <v>23</v>
      </c>
      <c r="L481">
        <v>-3500</v>
      </c>
      <c r="N481" t="s">
        <v>5527</v>
      </c>
      <c r="O481" s="22">
        <v>3.2</v>
      </c>
    </row>
    <row r="482" spans="1:15">
      <c r="A482" t="s">
        <v>0</v>
      </c>
      <c r="B482">
        <v>3125553</v>
      </c>
      <c r="C482" t="s">
        <v>19</v>
      </c>
      <c r="D482">
        <v>130865</v>
      </c>
      <c r="E482" t="s">
        <v>20</v>
      </c>
      <c r="F482">
        <v>500000</v>
      </c>
      <c r="G482" t="s">
        <v>21</v>
      </c>
      <c r="H482">
        <v>55</v>
      </c>
      <c r="I482" t="s">
        <v>22</v>
      </c>
      <c r="J482">
        <v>0</v>
      </c>
      <c r="K482" t="s">
        <v>23</v>
      </c>
      <c r="L482">
        <v>-3500</v>
      </c>
      <c r="N482" t="s">
        <v>5528</v>
      </c>
      <c r="O482" s="22">
        <v>3.2</v>
      </c>
    </row>
    <row r="483" spans="1:15">
      <c r="A483" t="s">
        <v>0</v>
      </c>
      <c r="B483">
        <v>3135956</v>
      </c>
      <c r="C483" t="s">
        <v>19</v>
      </c>
      <c r="D483">
        <v>206140</v>
      </c>
      <c r="E483" t="s">
        <v>20</v>
      </c>
      <c r="F483">
        <v>500000</v>
      </c>
      <c r="G483" t="s">
        <v>21</v>
      </c>
      <c r="H483">
        <v>55</v>
      </c>
      <c r="I483" t="s">
        <v>22</v>
      </c>
      <c r="J483">
        <v>0</v>
      </c>
      <c r="K483" t="s">
        <v>23</v>
      </c>
      <c r="L483">
        <v>-3500</v>
      </c>
      <c r="N483" t="s">
        <v>5529</v>
      </c>
      <c r="O483" s="22">
        <v>3.2</v>
      </c>
    </row>
    <row r="484" spans="1:15">
      <c r="A484" t="s">
        <v>0</v>
      </c>
      <c r="B484">
        <v>3141269</v>
      </c>
      <c r="C484" t="s">
        <v>19</v>
      </c>
      <c r="D484">
        <v>131495</v>
      </c>
      <c r="E484" t="s">
        <v>20</v>
      </c>
      <c r="F484">
        <v>500000</v>
      </c>
      <c r="G484" t="s">
        <v>21</v>
      </c>
      <c r="H484">
        <v>55</v>
      </c>
      <c r="I484" t="s">
        <v>22</v>
      </c>
      <c r="J484">
        <v>0</v>
      </c>
      <c r="K484" t="s">
        <v>23</v>
      </c>
      <c r="L484">
        <v>-3500</v>
      </c>
      <c r="N484" t="s">
        <v>5530</v>
      </c>
      <c r="O484" s="22">
        <v>3.2</v>
      </c>
    </row>
    <row r="485" spans="1:15">
      <c r="A485" t="s">
        <v>0</v>
      </c>
      <c r="B485">
        <v>3146582</v>
      </c>
      <c r="C485" t="s">
        <v>19</v>
      </c>
      <c r="D485">
        <v>131810</v>
      </c>
      <c r="E485" t="s">
        <v>20</v>
      </c>
      <c r="F485">
        <v>500000</v>
      </c>
      <c r="G485" t="s">
        <v>21</v>
      </c>
      <c r="H485">
        <v>55</v>
      </c>
      <c r="I485" t="s">
        <v>22</v>
      </c>
      <c r="J485">
        <v>0</v>
      </c>
      <c r="K485" t="s">
        <v>23</v>
      </c>
      <c r="L485">
        <v>-3500</v>
      </c>
      <c r="N485" t="s">
        <v>5531</v>
      </c>
      <c r="O485" s="22">
        <v>3.2</v>
      </c>
    </row>
    <row r="486" spans="1:15">
      <c r="A486" t="s">
        <v>0</v>
      </c>
      <c r="B486">
        <v>3157037</v>
      </c>
      <c r="C486" t="s">
        <v>19</v>
      </c>
      <c r="D486">
        <v>207625</v>
      </c>
      <c r="E486" t="s">
        <v>20</v>
      </c>
      <c r="F486">
        <v>500000</v>
      </c>
      <c r="G486" t="s">
        <v>21</v>
      </c>
      <c r="H486">
        <v>55</v>
      </c>
      <c r="I486" t="s">
        <v>22</v>
      </c>
      <c r="J486">
        <v>0</v>
      </c>
      <c r="K486" t="s">
        <v>23</v>
      </c>
      <c r="L486">
        <v>-3500</v>
      </c>
      <c r="N486" t="s">
        <v>5532</v>
      </c>
      <c r="O486" s="22">
        <v>3.2</v>
      </c>
    </row>
    <row r="487" spans="1:15">
      <c r="A487" t="s">
        <v>0</v>
      </c>
      <c r="B487">
        <v>3162365</v>
      </c>
      <c r="C487" t="s">
        <v>19</v>
      </c>
      <c r="D487">
        <v>132440</v>
      </c>
      <c r="E487" t="s">
        <v>20</v>
      </c>
      <c r="F487">
        <v>500000</v>
      </c>
      <c r="G487" t="s">
        <v>21</v>
      </c>
      <c r="H487">
        <v>55</v>
      </c>
      <c r="I487" t="s">
        <v>22</v>
      </c>
      <c r="J487">
        <v>0</v>
      </c>
      <c r="K487" t="s">
        <v>23</v>
      </c>
      <c r="L487">
        <v>-3500</v>
      </c>
      <c r="N487" t="s">
        <v>5533</v>
      </c>
      <c r="O487" s="22">
        <v>3.2</v>
      </c>
    </row>
    <row r="488" spans="1:15">
      <c r="A488" t="s">
        <v>0</v>
      </c>
      <c r="B488">
        <v>3167693</v>
      </c>
      <c r="C488" t="s">
        <v>19</v>
      </c>
      <c r="D488">
        <v>132755</v>
      </c>
      <c r="E488" t="s">
        <v>20</v>
      </c>
      <c r="F488">
        <v>500000</v>
      </c>
      <c r="G488" t="s">
        <v>21</v>
      </c>
      <c r="H488">
        <v>55</v>
      </c>
      <c r="I488" t="s">
        <v>22</v>
      </c>
      <c r="J488">
        <v>0</v>
      </c>
      <c r="K488" t="s">
        <v>23</v>
      </c>
      <c r="L488">
        <v>-3500</v>
      </c>
      <c r="N488" t="s">
        <v>5534</v>
      </c>
      <c r="O488" s="22">
        <v>3.2</v>
      </c>
    </row>
    <row r="489" spans="1:15">
      <c r="A489" t="s">
        <v>0</v>
      </c>
      <c r="B489">
        <v>3178201</v>
      </c>
      <c r="C489" t="s">
        <v>19</v>
      </c>
      <c r="D489">
        <v>209110</v>
      </c>
      <c r="E489" t="s">
        <v>20</v>
      </c>
      <c r="F489">
        <v>500000</v>
      </c>
      <c r="G489" t="s">
        <v>21</v>
      </c>
      <c r="H489">
        <v>55</v>
      </c>
      <c r="I489" t="s">
        <v>22</v>
      </c>
      <c r="J489">
        <v>0</v>
      </c>
      <c r="K489" t="s">
        <v>23</v>
      </c>
      <c r="L489">
        <v>-3500</v>
      </c>
      <c r="N489" t="s">
        <v>5535</v>
      </c>
      <c r="O489" s="22">
        <v>3.2</v>
      </c>
    </row>
    <row r="490" spans="1:15">
      <c r="A490" t="s">
        <v>0</v>
      </c>
      <c r="B490">
        <v>3183543</v>
      </c>
      <c r="C490" t="s">
        <v>19</v>
      </c>
      <c r="D490">
        <v>133385</v>
      </c>
      <c r="E490" t="s">
        <v>20</v>
      </c>
      <c r="F490">
        <v>500000</v>
      </c>
      <c r="G490" t="s">
        <v>21</v>
      </c>
      <c r="H490">
        <v>55</v>
      </c>
      <c r="I490" t="s">
        <v>22</v>
      </c>
      <c r="J490">
        <v>0</v>
      </c>
      <c r="K490" t="s">
        <v>23</v>
      </c>
      <c r="L490">
        <v>-3500</v>
      </c>
      <c r="N490" t="s">
        <v>4942</v>
      </c>
      <c r="O490" s="32">
        <v>3.2</v>
      </c>
    </row>
    <row r="491" spans="1:15">
      <c r="A491" t="s">
        <v>0</v>
      </c>
      <c r="B491">
        <v>3216153</v>
      </c>
      <c r="C491" t="s">
        <v>19</v>
      </c>
      <c r="D491">
        <v>133700</v>
      </c>
      <c r="E491" t="s">
        <v>20</v>
      </c>
      <c r="F491">
        <v>500000</v>
      </c>
      <c r="G491" t="s">
        <v>21</v>
      </c>
      <c r="H491">
        <v>55</v>
      </c>
      <c r="I491" t="s">
        <v>22</v>
      </c>
      <c r="J491">
        <v>0</v>
      </c>
      <c r="K491" t="s">
        <v>23</v>
      </c>
      <c r="L491">
        <v>-3500</v>
      </c>
      <c r="N491" t="s">
        <v>5536</v>
      </c>
      <c r="O491" s="22">
        <v>3.25</v>
      </c>
    </row>
    <row r="492" spans="1:15">
      <c r="A492" t="s">
        <v>0</v>
      </c>
      <c r="B492">
        <v>3221509</v>
      </c>
      <c r="C492" t="s">
        <v>19</v>
      </c>
      <c r="D492">
        <v>134015</v>
      </c>
      <c r="E492" t="s">
        <v>20</v>
      </c>
      <c r="F492">
        <v>500000</v>
      </c>
      <c r="G492" t="s">
        <v>21</v>
      </c>
      <c r="H492">
        <v>55</v>
      </c>
      <c r="I492" t="s">
        <v>22</v>
      </c>
      <c r="J492">
        <v>0</v>
      </c>
      <c r="K492" t="s">
        <v>23</v>
      </c>
      <c r="L492">
        <v>-3500</v>
      </c>
      <c r="N492" t="s">
        <v>5537</v>
      </c>
      <c r="O492" s="22">
        <v>3.25</v>
      </c>
    </row>
    <row r="493" spans="1:15">
      <c r="A493" t="s">
        <v>0</v>
      </c>
      <c r="B493">
        <v>3232096</v>
      </c>
      <c r="C493" t="s">
        <v>19</v>
      </c>
      <c r="D493">
        <v>211090</v>
      </c>
      <c r="E493" t="s">
        <v>20</v>
      </c>
      <c r="F493">
        <v>500000</v>
      </c>
      <c r="G493" t="s">
        <v>21</v>
      </c>
      <c r="H493">
        <v>55</v>
      </c>
      <c r="I493" t="s">
        <v>22</v>
      </c>
      <c r="J493">
        <v>0</v>
      </c>
      <c r="K493" t="s">
        <v>23</v>
      </c>
      <c r="L493">
        <v>-3500</v>
      </c>
      <c r="N493" t="s">
        <v>5538</v>
      </c>
      <c r="O493" s="22">
        <v>3.25</v>
      </c>
    </row>
    <row r="494" spans="1:15">
      <c r="A494" t="s">
        <v>0</v>
      </c>
      <c r="B494">
        <v>3237467</v>
      </c>
      <c r="C494" t="s">
        <v>19</v>
      </c>
      <c r="D494">
        <v>134645</v>
      </c>
      <c r="E494" t="s">
        <v>20</v>
      </c>
      <c r="F494">
        <v>500000</v>
      </c>
      <c r="G494" t="s">
        <v>21</v>
      </c>
      <c r="H494">
        <v>55</v>
      </c>
      <c r="I494" t="s">
        <v>22</v>
      </c>
      <c r="J494">
        <v>0</v>
      </c>
      <c r="K494" t="s">
        <v>23</v>
      </c>
      <c r="L494">
        <v>-3500</v>
      </c>
      <c r="N494" t="s">
        <v>5539</v>
      </c>
      <c r="O494" s="22">
        <v>3.25</v>
      </c>
    </row>
    <row r="495" spans="1:15">
      <c r="A495" t="s">
        <v>0</v>
      </c>
      <c r="B495">
        <v>3242837</v>
      </c>
      <c r="C495" t="s">
        <v>19</v>
      </c>
      <c r="D495">
        <v>134960</v>
      </c>
      <c r="E495" t="s">
        <v>20</v>
      </c>
      <c r="F495">
        <v>500000</v>
      </c>
      <c r="G495" t="s">
        <v>21</v>
      </c>
      <c r="H495">
        <v>55</v>
      </c>
      <c r="I495" t="s">
        <v>22</v>
      </c>
      <c r="J495">
        <v>0</v>
      </c>
      <c r="K495" t="s">
        <v>23</v>
      </c>
      <c r="L495">
        <v>-3500</v>
      </c>
      <c r="N495" t="s">
        <v>5540</v>
      </c>
      <c r="O495" s="22">
        <v>3.25</v>
      </c>
    </row>
    <row r="496" spans="1:15">
      <c r="A496" t="s">
        <v>0</v>
      </c>
      <c r="B496">
        <v>3253477</v>
      </c>
      <c r="C496" t="s">
        <v>19</v>
      </c>
      <c r="D496">
        <v>212575</v>
      </c>
      <c r="E496" t="s">
        <v>20</v>
      </c>
      <c r="F496">
        <v>500000</v>
      </c>
      <c r="G496" t="s">
        <v>21</v>
      </c>
      <c r="H496">
        <v>55</v>
      </c>
      <c r="I496" t="s">
        <v>22</v>
      </c>
      <c r="J496">
        <v>0</v>
      </c>
      <c r="K496" t="s">
        <v>23</v>
      </c>
      <c r="L496">
        <v>-3500</v>
      </c>
      <c r="N496" t="s">
        <v>5541</v>
      </c>
      <c r="O496" s="22">
        <v>3.25</v>
      </c>
    </row>
    <row r="497" spans="1:15">
      <c r="A497" t="s">
        <v>0</v>
      </c>
      <c r="B497">
        <v>3258862</v>
      </c>
      <c r="C497" t="s">
        <v>19</v>
      </c>
      <c r="D497">
        <v>135590</v>
      </c>
      <c r="E497" t="s">
        <v>20</v>
      </c>
      <c r="F497">
        <v>500000</v>
      </c>
      <c r="G497" t="s">
        <v>21</v>
      </c>
      <c r="H497">
        <v>55</v>
      </c>
      <c r="I497" t="s">
        <v>22</v>
      </c>
      <c r="J497">
        <v>0</v>
      </c>
      <c r="K497" t="s">
        <v>23</v>
      </c>
      <c r="L497">
        <v>-3500</v>
      </c>
      <c r="N497" t="s">
        <v>5542</v>
      </c>
      <c r="O497" s="22">
        <v>3.25</v>
      </c>
    </row>
    <row r="498" spans="1:15">
      <c r="A498" t="s">
        <v>0</v>
      </c>
      <c r="B498">
        <v>3264248</v>
      </c>
      <c r="C498" t="s">
        <v>19</v>
      </c>
      <c r="D498">
        <v>135905</v>
      </c>
      <c r="E498" t="s">
        <v>20</v>
      </c>
      <c r="F498">
        <v>500000</v>
      </c>
      <c r="G498" t="s">
        <v>21</v>
      </c>
      <c r="H498">
        <v>55</v>
      </c>
      <c r="I498" t="s">
        <v>22</v>
      </c>
      <c r="J498">
        <v>0</v>
      </c>
      <c r="K498" t="s">
        <v>23</v>
      </c>
      <c r="L498">
        <v>-3500</v>
      </c>
      <c r="N498" t="s">
        <v>5543</v>
      </c>
      <c r="O498" s="22">
        <v>3.25</v>
      </c>
    </row>
    <row r="499" spans="1:15">
      <c r="A499" t="s">
        <v>0</v>
      </c>
      <c r="B499">
        <v>3274941</v>
      </c>
      <c r="C499" t="s">
        <v>19</v>
      </c>
      <c r="D499">
        <v>214060</v>
      </c>
      <c r="E499" t="s">
        <v>20</v>
      </c>
      <c r="F499">
        <v>500000</v>
      </c>
      <c r="G499" t="s">
        <v>21</v>
      </c>
      <c r="H499">
        <v>55</v>
      </c>
      <c r="I499" t="s">
        <v>22</v>
      </c>
      <c r="J499">
        <v>0</v>
      </c>
      <c r="K499" t="s">
        <v>23</v>
      </c>
      <c r="L499">
        <v>-3500</v>
      </c>
      <c r="N499" t="s">
        <v>5544</v>
      </c>
      <c r="O499" s="22">
        <v>3.25</v>
      </c>
    </row>
    <row r="500" spans="1:15">
      <c r="A500" t="s">
        <v>0</v>
      </c>
      <c r="B500">
        <v>3280341</v>
      </c>
      <c r="C500" t="s">
        <v>19</v>
      </c>
      <c r="D500">
        <v>136535</v>
      </c>
      <c r="E500" t="s">
        <v>20</v>
      </c>
      <c r="F500">
        <v>500000</v>
      </c>
      <c r="G500" t="s">
        <v>21</v>
      </c>
      <c r="H500">
        <v>55</v>
      </c>
      <c r="I500" t="s">
        <v>22</v>
      </c>
      <c r="J500">
        <v>0</v>
      </c>
      <c r="K500" t="s">
        <v>23</v>
      </c>
      <c r="L500">
        <v>-3500</v>
      </c>
      <c r="N500" t="s">
        <v>4769</v>
      </c>
      <c r="O500" s="32">
        <v>3.25</v>
      </c>
    </row>
    <row r="501" spans="1:15">
      <c r="A501" t="s">
        <v>0</v>
      </c>
      <c r="B501">
        <v>3313494</v>
      </c>
      <c r="C501" t="s">
        <v>19</v>
      </c>
      <c r="D501">
        <v>136850</v>
      </c>
      <c r="E501" t="s">
        <v>20</v>
      </c>
      <c r="F501">
        <v>500000</v>
      </c>
      <c r="G501" t="s">
        <v>21</v>
      </c>
      <c r="H501">
        <v>55</v>
      </c>
      <c r="I501" t="s">
        <v>22</v>
      </c>
      <c r="J501">
        <v>0</v>
      </c>
      <c r="K501" t="s">
        <v>23</v>
      </c>
      <c r="L501">
        <v>-3500</v>
      </c>
      <c r="N501" t="s">
        <v>5545</v>
      </c>
      <c r="O501" s="22">
        <v>3.3000000000000003</v>
      </c>
    </row>
    <row r="502" spans="1:15">
      <c r="A502" t="s">
        <v>0</v>
      </c>
      <c r="B502">
        <v>3318908</v>
      </c>
      <c r="C502" t="s">
        <v>19</v>
      </c>
      <c r="D502">
        <v>137165</v>
      </c>
      <c r="E502" t="s">
        <v>20</v>
      </c>
      <c r="F502">
        <v>500000</v>
      </c>
      <c r="G502" t="s">
        <v>21</v>
      </c>
      <c r="H502">
        <v>55</v>
      </c>
      <c r="I502" t="s">
        <v>22</v>
      </c>
      <c r="J502">
        <v>0</v>
      </c>
      <c r="K502" t="s">
        <v>23</v>
      </c>
      <c r="L502">
        <v>-3500</v>
      </c>
      <c r="N502" t="s">
        <v>5546</v>
      </c>
      <c r="O502" s="22">
        <v>3.3000000000000003</v>
      </c>
    </row>
    <row r="503" spans="1:15">
      <c r="A503" t="s">
        <v>0</v>
      </c>
      <c r="B503">
        <v>3329680</v>
      </c>
      <c r="C503" t="s">
        <v>19</v>
      </c>
      <c r="D503">
        <v>216040</v>
      </c>
      <c r="E503" t="s">
        <v>20</v>
      </c>
      <c r="F503">
        <v>500000</v>
      </c>
      <c r="G503" t="s">
        <v>21</v>
      </c>
      <c r="H503">
        <v>55</v>
      </c>
      <c r="I503" t="s">
        <v>22</v>
      </c>
      <c r="J503">
        <v>0</v>
      </c>
      <c r="K503" t="s">
        <v>23</v>
      </c>
      <c r="L503">
        <v>-3500</v>
      </c>
      <c r="N503" t="s">
        <v>5547</v>
      </c>
      <c r="O503" s="22">
        <v>3.3000000000000003</v>
      </c>
    </row>
    <row r="504" spans="1:15">
      <c r="A504" t="s">
        <v>0</v>
      </c>
      <c r="B504">
        <v>3335109</v>
      </c>
      <c r="C504" t="s">
        <v>19</v>
      </c>
      <c r="D504">
        <v>137795</v>
      </c>
      <c r="E504" t="s">
        <v>20</v>
      </c>
      <c r="F504">
        <v>500000</v>
      </c>
      <c r="G504" t="s">
        <v>21</v>
      </c>
      <c r="H504">
        <v>55</v>
      </c>
      <c r="I504" t="s">
        <v>22</v>
      </c>
      <c r="J504">
        <v>0</v>
      </c>
      <c r="K504" t="s">
        <v>23</v>
      </c>
      <c r="L504">
        <v>-3500</v>
      </c>
      <c r="N504" t="s">
        <v>5548</v>
      </c>
      <c r="O504" s="22">
        <v>3.3000000000000003</v>
      </c>
    </row>
    <row r="505" spans="1:15">
      <c r="A505" t="s">
        <v>0</v>
      </c>
      <c r="B505">
        <v>3340537</v>
      </c>
      <c r="C505" t="s">
        <v>19</v>
      </c>
      <c r="D505">
        <v>138110</v>
      </c>
      <c r="E505" t="s">
        <v>20</v>
      </c>
      <c r="F505">
        <v>500000</v>
      </c>
      <c r="G505" t="s">
        <v>21</v>
      </c>
      <c r="H505">
        <v>55</v>
      </c>
      <c r="I505" t="s">
        <v>22</v>
      </c>
      <c r="J505">
        <v>0</v>
      </c>
      <c r="K505" t="s">
        <v>23</v>
      </c>
      <c r="L505">
        <v>-3500</v>
      </c>
      <c r="N505" t="s">
        <v>5549</v>
      </c>
      <c r="O505" s="22">
        <v>3.3000000000000003</v>
      </c>
    </row>
    <row r="506" spans="1:15">
      <c r="A506" t="s">
        <v>0</v>
      </c>
      <c r="B506">
        <v>3351362</v>
      </c>
      <c r="C506" t="s">
        <v>19</v>
      </c>
      <c r="D506">
        <v>217525</v>
      </c>
      <c r="E506" t="s">
        <v>20</v>
      </c>
      <c r="F506">
        <v>500000</v>
      </c>
      <c r="G506" t="s">
        <v>21</v>
      </c>
      <c r="H506">
        <v>55</v>
      </c>
      <c r="I506" t="s">
        <v>22</v>
      </c>
      <c r="J506">
        <v>0</v>
      </c>
      <c r="K506" t="s">
        <v>23</v>
      </c>
      <c r="L506">
        <v>-3500</v>
      </c>
      <c r="N506" t="s">
        <v>5550</v>
      </c>
      <c r="O506" s="22">
        <v>3.3000000000000003</v>
      </c>
    </row>
    <row r="507" spans="1:15">
      <c r="A507" t="s">
        <v>0</v>
      </c>
      <c r="B507">
        <v>3356805</v>
      </c>
      <c r="C507" t="s">
        <v>19</v>
      </c>
      <c r="D507">
        <v>138740</v>
      </c>
      <c r="E507" t="s">
        <v>20</v>
      </c>
      <c r="F507">
        <v>500000</v>
      </c>
      <c r="G507" t="s">
        <v>21</v>
      </c>
      <c r="H507">
        <v>55</v>
      </c>
      <c r="I507" t="s">
        <v>22</v>
      </c>
      <c r="J507">
        <v>0</v>
      </c>
      <c r="K507" t="s">
        <v>23</v>
      </c>
      <c r="L507">
        <v>-3500</v>
      </c>
      <c r="N507" t="s">
        <v>5551</v>
      </c>
      <c r="O507" s="22">
        <v>3.3000000000000003</v>
      </c>
    </row>
    <row r="508" spans="1:15">
      <c r="A508" t="s">
        <v>0</v>
      </c>
      <c r="B508">
        <v>3362248</v>
      </c>
      <c r="C508" t="s">
        <v>19</v>
      </c>
      <c r="D508">
        <v>139055</v>
      </c>
      <c r="E508" t="s">
        <v>20</v>
      </c>
      <c r="F508">
        <v>500000</v>
      </c>
      <c r="G508" t="s">
        <v>21</v>
      </c>
      <c r="H508">
        <v>55</v>
      </c>
      <c r="I508" t="s">
        <v>22</v>
      </c>
      <c r="J508">
        <v>0</v>
      </c>
      <c r="K508" t="s">
        <v>23</v>
      </c>
      <c r="L508">
        <v>-3500</v>
      </c>
      <c r="N508" t="s">
        <v>5552</v>
      </c>
      <c r="O508" s="22">
        <v>3.3000000000000003</v>
      </c>
    </row>
    <row r="509" spans="1:15">
      <c r="A509" t="s">
        <v>0</v>
      </c>
      <c r="B509">
        <v>3373125</v>
      </c>
      <c r="C509" t="s">
        <v>19</v>
      </c>
      <c r="D509">
        <v>219010</v>
      </c>
      <c r="E509" t="s">
        <v>20</v>
      </c>
      <c r="F509">
        <v>500000</v>
      </c>
      <c r="G509" t="s">
        <v>21</v>
      </c>
      <c r="H509">
        <v>55</v>
      </c>
      <c r="I509" t="s">
        <v>22</v>
      </c>
      <c r="J509">
        <v>0</v>
      </c>
      <c r="K509" t="s">
        <v>23</v>
      </c>
      <c r="L509">
        <v>-3500</v>
      </c>
      <c r="N509" t="s">
        <v>5553</v>
      </c>
      <c r="O509" s="22">
        <v>3.3000000000000003</v>
      </c>
    </row>
    <row r="510" spans="1:15">
      <c r="A510" t="s">
        <v>0</v>
      </c>
      <c r="B510">
        <v>3378584</v>
      </c>
      <c r="C510" t="s">
        <v>19</v>
      </c>
      <c r="D510">
        <v>139685</v>
      </c>
      <c r="E510" t="s">
        <v>20</v>
      </c>
      <c r="F510">
        <v>500000</v>
      </c>
      <c r="G510" t="s">
        <v>21</v>
      </c>
      <c r="H510">
        <v>55</v>
      </c>
      <c r="I510" t="s">
        <v>22</v>
      </c>
      <c r="J510">
        <v>0</v>
      </c>
      <c r="K510" t="s">
        <v>23</v>
      </c>
      <c r="L510">
        <v>-3500</v>
      </c>
      <c r="N510" t="s">
        <v>4943</v>
      </c>
      <c r="O510" s="32">
        <v>3.3000000000000003</v>
      </c>
    </row>
    <row r="511" spans="1:15">
      <c r="A511" t="s">
        <v>0</v>
      </c>
      <c r="B511">
        <v>3412248</v>
      </c>
      <c r="C511" t="s">
        <v>19</v>
      </c>
      <c r="D511">
        <v>140000</v>
      </c>
      <c r="E511" t="s">
        <v>20</v>
      </c>
      <c r="F511">
        <v>500000</v>
      </c>
      <c r="G511" t="s">
        <v>21</v>
      </c>
      <c r="H511">
        <v>55</v>
      </c>
      <c r="I511" t="s">
        <v>22</v>
      </c>
      <c r="J511">
        <v>0</v>
      </c>
      <c r="K511" t="s">
        <v>23</v>
      </c>
      <c r="L511">
        <v>-3500</v>
      </c>
      <c r="N511" t="s">
        <v>5554</v>
      </c>
      <c r="O511" s="22">
        <v>3.35</v>
      </c>
    </row>
    <row r="512" spans="1:15">
      <c r="A512" t="s">
        <v>0</v>
      </c>
      <c r="B512">
        <v>3417720</v>
      </c>
      <c r="C512" t="s">
        <v>19</v>
      </c>
      <c r="D512">
        <v>140315</v>
      </c>
      <c r="E512" t="s">
        <v>20</v>
      </c>
      <c r="F512">
        <v>500000</v>
      </c>
      <c r="G512" t="s">
        <v>21</v>
      </c>
      <c r="H512">
        <v>55</v>
      </c>
      <c r="I512" t="s">
        <v>22</v>
      </c>
      <c r="J512">
        <v>0</v>
      </c>
      <c r="K512" t="s">
        <v>23</v>
      </c>
      <c r="L512">
        <v>-3500</v>
      </c>
      <c r="N512" t="s">
        <v>5555</v>
      </c>
      <c r="O512" s="22">
        <v>3.35</v>
      </c>
    </row>
    <row r="513" spans="1:15">
      <c r="A513" t="s">
        <v>0</v>
      </c>
      <c r="B513">
        <v>3428677</v>
      </c>
      <c r="C513" t="s">
        <v>19</v>
      </c>
      <c r="D513">
        <v>220990</v>
      </c>
      <c r="E513" t="s">
        <v>20</v>
      </c>
      <c r="F513">
        <v>500000</v>
      </c>
      <c r="G513" t="s">
        <v>21</v>
      </c>
      <c r="H513">
        <v>55</v>
      </c>
      <c r="I513" t="s">
        <v>22</v>
      </c>
      <c r="J513">
        <v>0</v>
      </c>
      <c r="K513" t="s">
        <v>23</v>
      </c>
      <c r="L513">
        <v>-3500</v>
      </c>
      <c r="N513" t="s">
        <v>5556</v>
      </c>
      <c r="O513" s="22">
        <v>3.35</v>
      </c>
    </row>
    <row r="514" spans="1:15">
      <c r="A514" t="s">
        <v>0</v>
      </c>
      <c r="B514">
        <v>3434163</v>
      </c>
      <c r="C514" t="s">
        <v>19</v>
      </c>
      <c r="D514">
        <v>140945</v>
      </c>
      <c r="E514" t="s">
        <v>20</v>
      </c>
      <c r="F514">
        <v>500000</v>
      </c>
      <c r="G514" t="s">
        <v>21</v>
      </c>
      <c r="H514">
        <v>55</v>
      </c>
      <c r="I514" t="s">
        <v>22</v>
      </c>
      <c r="J514">
        <v>0</v>
      </c>
      <c r="K514" t="s">
        <v>23</v>
      </c>
      <c r="L514">
        <v>-3500</v>
      </c>
      <c r="N514" t="s">
        <v>5557</v>
      </c>
      <c r="O514" s="22">
        <v>3.35</v>
      </c>
    </row>
    <row r="515" spans="1:15">
      <c r="A515" t="s">
        <v>0</v>
      </c>
      <c r="B515">
        <v>3439649</v>
      </c>
      <c r="C515" t="s">
        <v>19</v>
      </c>
      <c r="D515">
        <v>141260</v>
      </c>
      <c r="E515" t="s">
        <v>20</v>
      </c>
      <c r="F515">
        <v>500000</v>
      </c>
      <c r="G515" t="s">
        <v>21</v>
      </c>
      <c r="H515">
        <v>55</v>
      </c>
      <c r="I515" t="s">
        <v>22</v>
      </c>
      <c r="J515">
        <v>0</v>
      </c>
      <c r="K515" t="s">
        <v>23</v>
      </c>
      <c r="L515">
        <v>-3500</v>
      </c>
      <c r="N515" t="s">
        <v>5558</v>
      </c>
      <c r="O515" s="22">
        <v>3.35</v>
      </c>
    </row>
    <row r="516" spans="1:15">
      <c r="A516" t="s">
        <v>0</v>
      </c>
      <c r="B516">
        <v>3450659</v>
      </c>
      <c r="C516" t="s">
        <v>19</v>
      </c>
      <c r="D516">
        <v>222475</v>
      </c>
      <c r="E516" t="s">
        <v>20</v>
      </c>
      <c r="F516">
        <v>500000</v>
      </c>
      <c r="G516" t="s">
        <v>21</v>
      </c>
      <c r="H516">
        <v>55</v>
      </c>
      <c r="I516" t="s">
        <v>22</v>
      </c>
      <c r="J516">
        <v>0</v>
      </c>
      <c r="K516" t="s">
        <v>23</v>
      </c>
      <c r="L516">
        <v>-3500</v>
      </c>
      <c r="N516" t="s">
        <v>5559</v>
      </c>
      <c r="O516" s="22">
        <v>3.35</v>
      </c>
    </row>
    <row r="517" spans="1:15">
      <c r="A517" t="s">
        <v>0</v>
      </c>
      <c r="B517">
        <v>3456160</v>
      </c>
      <c r="C517" t="s">
        <v>19</v>
      </c>
      <c r="D517">
        <v>141890</v>
      </c>
      <c r="E517" t="s">
        <v>20</v>
      </c>
      <c r="F517">
        <v>500000</v>
      </c>
      <c r="G517" t="s">
        <v>21</v>
      </c>
      <c r="H517">
        <v>55</v>
      </c>
      <c r="I517" t="s">
        <v>22</v>
      </c>
      <c r="J517">
        <v>0</v>
      </c>
      <c r="K517" t="s">
        <v>23</v>
      </c>
      <c r="L517">
        <v>-3500</v>
      </c>
      <c r="N517" t="s">
        <v>5560</v>
      </c>
      <c r="O517" s="22">
        <v>3.35</v>
      </c>
    </row>
    <row r="518" spans="1:15">
      <c r="A518" t="s">
        <v>0</v>
      </c>
      <c r="B518">
        <v>3461662</v>
      </c>
      <c r="C518" t="s">
        <v>19</v>
      </c>
      <c r="D518">
        <v>142205</v>
      </c>
      <c r="E518" t="s">
        <v>20</v>
      </c>
      <c r="F518">
        <v>500000</v>
      </c>
      <c r="G518" t="s">
        <v>21</v>
      </c>
      <c r="H518">
        <v>55</v>
      </c>
      <c r="I518" t="s">
        <v>22</v>
      </c>
      <c r="J518">
        <v>0</v>
      </c>
      <c r="K518" t="s">
        <v>23</v>
      </c>
      <c r="L518">
        <v>-3500</v>
      </c>
      <c r="N518" t="s">
        <v>5561</v>
      </c>
      <c r="O518" s="22">
        <v>3.35</v>
      </c>
    </row>
    <row r="519" spans="1:15">
      <c r="A519" t="s">
        <v>0</v>
      </c>
      <c r="B519">
        <v>3472724</v>
      </c>
      <c r="C519" t="s">
        <v>19</v>
      </c>
      <c r="D519">
        <v>223960</v>
      </c>
      <c r="E519" t="s">
        <v>20</v>
      </c>
      <c r="F519">
        <v>500000</v>
      </c>
      <c r="G519" t="s">
        <v>21</v>
      </c>
      <c r="H519">
        <v>55</v>
      </c>
      <c r="I519" t="s">
        <v>22</v>
      </c>
      <c r="J519">
        <v>0</v>
      </c>
      <c r="K519" t="s">
        <v>23</v>
      </c>
      <c r="L519">
        <v>-3500</v>
      </c>
      <c r="N519" t="s">
        <v>5562</v>
      </c>
      <c r="O519" s="22">
        <v>3.35</v>
      </c>
    </row>
    <row r="520" spans="1:15">
      <c r="A520" t="s">
        <v>0</v>
      </c>
      <c r="B520">
        <v>3478240</v>
      </c>
      <c r="C520" t="s">
        <v>19</v>
      </c>
      <c r="D520">
        <v>142835</v>
      </c>
      <c r="E520" t="s">
        <v>20</v>
      </c>
      <c r="F520">
        <v>500000</v>
      </c>
      <c r="G520" t="s">
        <v>21</v>
      </c>
      <c r="H520">
        <v>55</v>
      </c>
      <c r="I520" t="s">
        <v>22</v>
      </c>
      <c r="J520">
        <v>0</v>
      </c>
      <c r="K520" t="s">
        <v>23</v>
      </c>
      <c r="L520">
        <v>-3500</v>
      </c>
      <c r="N520" t="s">
        <v>4770</v>
      </c>
      <c r="O520" s="32">
        <v>3.35</v>
      </c>
    </row>
    <row r="521" spans="1:15">
      <c r="A521" t="s">
        <v>0</v>
      </c>
      <c r="B521">
        <v>4032415</v>
      </c>
      <c r="C521" t="s">
        <v>19</v>
      </c>
      <c r="D521">
        <v>143150</v>
      </c>
      <c r="E521" t="s">
        <v>20</v>
      </c>
      <c r="F521">
        <v>500000</v>
      </c>
      <c r="G521" t="s">
        <v>21</v>
      </c>
      <c r="H521">
        <v>55</v>
      </c>
      <c r="I521" t="s">
        <v>22</v>
      </c>
      <c r="J521">
        <v>0</v>
      </c>
      <c r="K521" t="s">
        <v>23</v>
      </c>
      <c r="L521">
        <v>-3500</v>
      </c>
      <c r="N521" t="s">
        <v>5563</v>
      </c>
      <c r="O521" s="22">
        <v>3.4000000000000004</v>
      </c>
    </row>
    <row r="522" spans="1:15">
      <c r="A522" t="s">
        <v>0</v>
      </c>
      <c r="B522">
        <v>4037946</v>
      </c>
      <c r="C522" t="s">
        <v>19</v>
      </c>
      <c r="D522">
        <v>143465</v>
      </c>
      <c r="E522" t="s">
        <v>20</v>
      </c>
      <c r="F522">
        <v>500000</v>
      </c>
      <c r="G522" t="s">
        <v>21</v>
      </c>
      <c r="H522">
        <v>55</v>
      </c>
      <c r="I522" t="s">
        <v>22</v>
      </c>
      <c r="J522">
        <v>0</v>
      </c>
      <c r="K522" t="s">
        <v>23</v>
      </c>
      <c r="L522">
        <v>-3500</v>
      </c>
      <c r="N522" t="s">
        <v>5564</v>
      </c>
      <c r="O522" s="22">
        <v>3.4000000000000004</v>
      </c>
    </row>
    <row r="523" spans="1:15">
      <c r="A523" t="s">
        <v>0</v>
      </c>
      <c r="B523">
        <v>4049087</v>
      </c>
      <c r="C523" t="s">
        <v>19</v>
      </c>
      <c r="D523">
        <v>225940</v>
      </c>
      <c r="E523" t="s">
        <v>20</v>
      </c>
      <c r="F523">
        <v>500000</v>
      </c>
      <c r="G523" t="s">
        <v>21</v>
      </c>
      <c r="H523">
        <v>55</v>
      </c>
      <c r="I523" t="s">
        <v>22</v>
      </c>
      <c r="J523">
        <v>0</v>
      </c>
      <c r="K523" t="s">
        <v>23</v>
      </c>
      <c r="L523">
        <v>-3500</v>
      </c>
      <c r="N523" t="s">
        <v>5565</v>
      </c>
      <c r="O523" s="22">
        <v>3.4000000000000004</v>
      </c>
    </row>
    <row r="524" spans="1:15">
      <c r="A524" t="s">
        <v>0</v>
      </c>
      <c r="B524">
        <v>4054632</v>
      </c>
      <c r="C524" t="s">
        <v>19</v>
      </c>
      <c r="D524">
        <v>144095</v>
      </c>
      <c r="E524" t="s">
        <v>20</v>
      </c>
      <c r="F524">
        <v>500000</v>
      </c>
      <c r="G524" t="s">
        <v>21</v>
      </c>
      <c r="H524">
        <v>55</v>
      </c>
      <c r="I524" t="s">
        <v>22</v>
      </c>
      <c r="J524">
        <v>0</v>
      </c>
      <c r="K524" t="s">
        <v>23</v>
      </c>
      <c r="L524">
        <v>-3500</v>
      </c>
      <c r="N524" t="s">
        <v>5566</v>
      </c>
      <c r="O524" s="22">
        <v>3.4000000000000004</v>
      </c>
    </row>
    <row r="525" spans="1:15">
      <c r="A525" t="s">
        <v>0</v>
      </c>
      <c r="B525">
        <v>4060177</v>
      </c>
      <c r="C525" t="s">
        <v>19</v>
      </c>
      <c r="D525">
        <v>144410</v>
      </c>
      <c r="E525" t="s">
        <v>20</v>
      </c>
      <c r="F525">
        <v>500000</v>
      </c>
      <c r="G525" t="s">
        <v>21</v>
      </c>
      <c r="H525">
        <v>55</v>
      </c>
      <c r="I525" t="s">
        <v>22</v>
      </c>
      <c r="J525">
        <v>0</v>
      </c>
      <c r="K525" t="s">
        <v>23</v>
      </c>
      <c r="L525">
        <v>-3500</v>
      </c>
      <c r="N525" t="s">
        <v>5567</v>
      </c>
      <c r="O525" s="22">
        <v>3.4000000000000004</v>
      </c>
    </row>
    <row r="526" spans="1:15">
      <c r="A526" t="s">
        <v>0</v>
      </c>
      <c r="B526">
        <v>4071371</v>
      </c>
      <c r="C526" t="s">
        <v>19</v>
      </c>
      <c r="D526">
        <v>227425</v>
      </c>
      <c r="E526" t="s">
        <v>20</v>
      </c>
      <c r="F526">
        <v>500000</v>
      </c>
      <c r="G526" t="s">
        <v>21</v>
      </c>
      <c r="H526">
        <v>55</v>
      </c>
      <c r="I526" t="s">
        <v>22</v>
      </c>
      <c r="J526">
        <v>0</v>
      </c>
      <c r="K526" t="s">
        <v>23</v>
      </c>
      <c r="L526">
        <v>-3500</v>
      </c>
      <c r="N526" t="s">
        <v>5568</v>
      </c>
      <c r="O526" s="22">
        <v>3.4000000000000004</v>
      </c>
    </row>
    <row r="527" spans="1:15">
      <c r="A527" t="s">
        <v>0</v>
      </c>
      <c r="B527">
        <v>4076931</v>
      </c>
      <c r="C527" t="s">
        <v>19</v>
      </c>
      <c r="D527">
        <v>145040</v>
      </c>
      <c r="E527" t="s">
        <v>20</v>
      </c>
      <c r="F527">
        <v>500000</v>
      </c>
      <c r="G527" t="s">
        <v>21</v>
      </c>
      <c r="H527">
        <v>55</v>
      </c>
      <c r="I527" t="s">
        <v>22</v>
      </c>
      <c r="J527">
        <v>0</v>
      </c>
      <c r="K527" t="s">
        <v>23</v>
      </c>
      <c r="L527">
        <v>-3500</v>
      </c>
      <c r="N527" t="s">
        <v>5569</v>
      </c>
      <c r="O527" s="22">
        <v>3.4000000000000004</v>
      </c>
    </row>
    <row r="528" spans="1:15">
      <c r="A528" t="s">
        <v>0</v>
      </c>
      <c r="B528">
        <v>4082491</v>
      </c>
      <c r="C528" t="s">
        <v>19</v>
      </c>
      <c r="D528">
        <v>145355</v>
      </c>
      <c r="E528" t="s">
        <v>20</v>
      </c>
      <c r="F528">
        <v>500000</v>
      </c>
      <c r="G528" t="s">
        <v>21</v>
      </c>
      <c r="H528">
        <v>55</v>
      </c>
      <c r="I528" t="s">
        <v>22</v>
      </c>
      <c r="J528">
        <v>0</v>
      </c>
      <c r="K528" t="s">
        <v>23</v>
      </c>
      <c r="L528">
        <v>-3500</v>
      </c>
      <c r="N528" t="s">
        <v>5570</v>
      </c>
      <c r="O528" s="22">
        <v>3.4000000000000004</v>
      </c>
    </row>
    <row r="529" spans="1:15">
      <c r="A529" t="s">
        <v>0</v>
      </c>
      <c r="B529">
        <v>4093738</v>
      </c>
      <c r="C529" t="s">
        <v>19</v>
      </c>
      <c r="D529">
        <v>228910</v>
      </c>
      <c r="E529" t="s">
        <v>20</v>
      </c>
      <c r="F529">
        <v>500000</v>
      </c>
      <c r="G529" t="s">
        <v>21</v>
      </c>
      <c r="H529">
        <v>55</v>
      </c>
      <c r="I529" t="s">
        <v>22</v>
      </c>
      <c r="J529">
        <v>0</v>
      </c>
      <c r="K529" t="s">
        <v>23</v>
      </c>
      <c r="L529">
        <v>-3500</v>
      </c>
      <c r="N529" t="s">
        <v>5571</v>
      </c>
      <c r="O529" s="22">
        <v>3.4000000000000004</v>
      </c>
    </row>
    <row r="530" spans="1:15">
      <c r="A530" t="s">
        <v>0</v>
      </c>
      <c r="B530">
        <v>4099313</v>
      </c>
      <c r="C530" t="s">
        <v>19</v>
      </c>
      <c r="D530">
        <v>145985</v>
      </c>
      <c r="E530" t="s">
        <v>20</v>
      </c>
      <c r="F530">
        <v>500000</v>
      </c>
      <c r="G530" t="s">
        <v>21</v>
      </c>
      <c r="H530">
        <v>55</v>
      </c>
      <c r="I530" t="s">
        <v>22</v>
      </c>
      <c r="J530">
        <v>0</v>
      </c>
      <c r="K530" t="s">
        <v>23</v>
      </c>
      <c r="L530">
        <v>-3500</v>
      </c>
      <c r="N530" t="s">
        <v>4944</v>
      </c>
      <c r="O530" s="32">
        <v>3.4000000000000004</v>
      </c>
    </row>
    <row r="531" spans="1:15">
      <c r="A531" t="s">
        <v>0</v>
      </c>
      <c r="B531">
        <v>4134000</v>
      </c>
      <c r="C531" t="s">
        <v>19</v>
      </c>
      <c r="D531">
        <v>146300</v>
      </c>
      <c r="E531" t="s">
        <v>20</v>
      </c>
      <c r="F531">
        <v>500000</v>
      </c>
      <c r="G531" t="s">
        <v>21</v>
      </c>
      <c r="H531">
        <v>55</v>
      </c>
      <c r="I531" t="s">
        <v>22</v>
      </c>
      <c r="J531">
        <v>0</v>
      </c>
      <c r="K531" t="s">
        <v>23</v>
      </c>
      <c r="L531">
        <v>-3500</v>
      </c>
      <c r="N531" t="s">
        <v>5572</v>
      </c>
      <c r="O531" s="22">
        <v>3.45</v>
      </c>
    </row>
    <row r="532" spans="1:15">
      <c r="A532" t="s">
        <v>0</v>
      </c>
      <c r="B532">
        <v>4139588</v>
      </c>
      <c r="C532" t="s">
        <v>19</v>
      </c>
      <c r="D532">
        <v>146615</v>
      </c>
      <c r="E532" t="s">
        <v>20</v>
      </c>
      <c r="F532">
        <v>500000</v>
      </c>
      <c r="G532" t="s">
        <v>21</v>
      </c>
      <c r="H532">
        <v>55</v>
      </c>
      <c r="I532" t="s">
        <v>22</v>
      </c>
      <c r="J532">
        <v>0</v>
      </c>
      <c r="K532" t="s">
        <v>23</v>
      </c>
      <c r="L532">
        <v>-3500</v>
      </c>
      <c r="N532" t="s">
        <v>5573</v>
      </c>
      <c r="O532" s="22">
        <v>3.45</v>
      </c>
    </row>
    <row r="533" spans="1:15">
      <c r="A533" t="s">
        <v>0</v>
      </c>
      <c r="B533">
        <v>4150916</v>
      </c>
      <c r="C533" t="s">
        <v>19</v>
      </c>
      <c r="D533">
        <v>230890</v>
      </c>
      <c r="E533" t="s">
        <v>20</v>
      </c>
      <c r="F533">
        <v>500000</v>
      </c>
      <c r="G533" t="s">
        <v>21</v>
      </c>
      <c r="H533">
        <v>55</v>
      </c>
      <c r="I533" t="s">
        <v>22</v>
      </c>
      <c r="J533">
        <v>0</v>
      </c>
      <c r="K533" t="s">
        <v>23</v>
      </c>
      <c r="L533">
        <v>-3500</v>
      </c>
      <c r="N533" t="s">
        <v>5574</v>
      </c>
      <c r="O533" s="22">
        <v>3.45</v>
      </c>
    </row>
    <row r="534" spans="1:15">
      <c r="A534" t="s">
        <v>0</v>
      </c>
      <c r="B534">
        <v>4156518</v>
      </c>
      <c r="C534" t="s">
        <v>19</v>
      </c>
      <c r="D534">
        <v>147245</v>
      </c>
      <c r="E534" t="s">
        <v>20</v>
      </c>
      <c r="F534">
        <v>500000</v>
      </c>
      <c r="G534" t="s">
        <v>21</v>
      </c>
      <c r="H534">
        <v>55</v>
      </c>
      <c r="I534" t="s">
        <v>22</v>
      </c>
      <c r="J534">
        <v>0</v>
      </c>
      <c r="K534" t="s">
        <v>23</v>
      </c>
      <c r="L534">
        <v>-3500</v>
      </c>
      <c r="N534" t="s">
        <v>5575</v>
      </c>
      <c r="O534" s="22">
        <v>3.45</v>
      </c>
    </row>
    <row r="535" spans="1:15">
      <c r="A535" t="s">
        <v>0</v>
      </c>
      <c r="B535">
        <v>4162122</v>
      </c>
      <c r="C535" t="s">
        <v>19</v>
      </c>
      <c r="D535">
        <v>147560</v>
      </c>
      <c r="E535" t="s">
        <v>20</v>
      </c>
      <c r="F535">
        <v>500000</v>
      </c>
      <c r="G535" t="s">
        <v>21</v>
      </c>
      <c r="H535">
        <v>55</v>
      </c>
      <c r="I535" t="s">
        <v>22</v>
      </c>
      <c r="J535">
        <v>0</v>
      </c>
      <c r="K535" t="s">
        <v>23</v>
      </c>
      <c r="L535">
        <v>-3500</v>
      </c>
      <c r="N535" t="s">
        <v>5576</v>
      </c>
      <c r="O535" s="22">
        <v>3.45</v>
      </c>
    </row>
    <row r="536" spans="1:15">
      <c r="A536" t="s">
        <v>0</v>
      </c>
      <c r="B536">
        <v>4173501</v>
      </c>
      <c r="C536" t="s">
        <v>19</v>
      </c>
      <c r="D536">
        <v>232375</v>
      </c>
      <c r="E536" t="s">
        <v>20</v>
      </c>
      <c r="F536">
        <v>500000</v>
      </c>
      <c r="G536" t="s">
        <v>21</v>
      </c>
      <c r="H536">
        <v>55</v>
      </c>
      <c r="I536" t="s">
        <v>22</v>
      </c>
      <c r="J536">
        <v>0</v>
      </c>
      <c r="K536" t="s">
        <v>23</v>
      </c>
      <c r="L536">
        <v>-3500</v>
      </c>
      <c r="N536" t="s">
        <v>5577</v>
      </c>
      <c r="O536" s="22">
        <v>3.45</v>
      </c>
    </row>
    <row r="537" spans="1:15">
      <c r="A537" t="s">
        <v>0</v>
      </c>
      <c r="B537">
        <v>4179119</v>
      </c>
      <c r="C537" t="s">
        <v>19</v>
      </c>
      <c r="D537">
        <v>148190</v>
      </c>
      <c r="E537" t="s">
        <v>20</v>
      </c>
      <c r="F537">
        <v>500000</v>
      </c>
      <c r="G537" t="s">
        <v>21</v>
      </c>
      <c r="H537">
        <v>55</v>
      </c>
      <c r="I537" t="s">
        <v>22</v>
      </c>
      <c r="J537">
        <v>0</v>
      </c>
      <c r="K537" t="s">
        <v>23</v>
      </c>
      <c r="L537">
        <v>-3500</v>
      </c>
      <c r="N537" t="s">
        <v>5578</v>
      </c>
      <c r="O537" s="22">
        <v>3.45</v>
      </c>
    </row>
    <row r="538" spans="1:15">
      <c r="A538" t="s">
        <v>0</v>
      </c>
      <c r="B538">
        <v>4184738</v>
      </c>
      <c r="C538" t="s">
        <v>19</v>
      </c>
      <c r="D538">
        <v>148505</v>
      </c>
      <c r="E538" t="s">
        <v>20</v>
      </c>
      <c r="F538">
        <v>500000</v>
      </c>
      <c r="G538" t="s">
        <v>21</v>
      </c>
      <c r="H538">
        <v>55</v>
      </c>
      <c r="I538" t="s">
        <v>22</v>
      </c>
      <c r="J538">
        <v>0</v>
      </c>
      <c r="K538" t="s">
        <v>23</v>
      </c>
      <c r="L538">
        <v>-3500</v>
      </c>
      <c r="N538" t="s">
        <v>5579</v>
      </c>
      <c r="O538" s="22">
        <v>3.45</v>
      </c>
    </row>
    <row r="539" spans="1:15">
      <c r="A539" t="s">
        <v>0</v>
      </c>
      <c r="B539">
        <v>4196171</v>
      </c>
      <c r="C539" t="s">
        <v>19</v>
      </c>
      <c r="D539">
        <v>233860</v>
      </c>
      <c r="E539" t="s">
        <v>20</v>
      </c>
      <c r="F539">
        <v>500000</v>
      </c>
      <c r="G539" t="s">
        <v>21</v>
      </c>
      <c r="H539">
        <v>55</v>
      </c>
      <c r="I539" t="s">
        <v>22</v>
      </c>
      <c r="J539">
        <v>0</v>
      </c>
      <c r="K539" t="s">
        <v>23</v>
      </c>
      <c r="L539">
        <v>-3500</v>
      </c>
      <c r="N539" t="s">
        <v>5580</v>
      </c>
      <c r="O539" s="22">
        <v>3.45</v>
      </c>
    </row>
    <row r="540" spans="1:15">
      <c r="A540" t="s">
        <v>0</v>
      </c>
      <c r="B540">
        <v>4201804</v>
      </c>
      <c r="C540" t="s">
        <v>19</v>
      </c>
      <c r="D540">
        <v>149135</v>
      </c>
      <c r="E540" t="s">
        <v>20</v>
      </c>
      <c r="F540">
        <v>500000</v>
      </c>
      <c r="G540" t="s">
        <v>21</v>
      </c>
      <c r="H540">
        <v>55</v>
      </c>
      <c r="I540" t="s">
        <v>22</v>
      </c>
      <c r="J540">
        <v>0</v>
      </c>
      <c r="K540" t="s">
        <v>23</v>
      </c>
      <c r="L540">
        <v>-3500</v>
      </c>
      <c r="N540" t="s">
        <v>4771</v>
      </c>
      <c r="O540" s="32">
        <v>3.45</v>
      </c>
    </row>
    <row r="541" spans="1:15">
      <c r="A541" t="s">
        <v>0</v>
      </c>
      <c r="B541">
        <v>4237004</v>
      </c>
      <c r="C541" t="s">
        <v>19</v>
      </c>
      <c r="D541">
        <v>149450</v>
      </c>
      <c r="E541" t="s">
        <v>20</v>
      </c>
      <c r="F541">
        <v>500000</v>
      </c>
      <c r="G541" t="s">
        <v>21</v>
      </c>
      <c r="H541">
        <v>55</v>
      </c>
      <c r="I541" t="s">
        <v>22</v>
      </c>
      <c r="J541">
        <v>0</v>
      </c>
      <c r="K541" t="s">
        <v>23</v>
      </c>
      <c r="L541">
        <v>-3500</v>
      </c>
      <c r="N541" t="s">
        <v>5581</v>
      </c>
      <c r="O541" s="22">
        <v>3.5</v>
      </c>
    </row>
    <row r="542" spans="1:15">
      <c r="A542" t="s">
        <v>0</v>
      </c>
      <c r="B542">
        <v>4242650</v>
      </c>
      <c r="C542" t="s">
        <v>19</v>
      </c>
      <c r="D542">
        <v>149765</v>
      </c>
      <c r="E542" t="s">
        <v>20</v>
      </c>
      <c r="F542">
        <v>500000</v>
      </c>
      <c r="G542" t="s">
        <v>21</v>
      </c>
      <c r="H542">
        <v>55</v>
      </c>
      <c r="I542" t="s">
        <v>22</v>
      </c>
      <c r="J542">
        <v>0</v>
      </c>
      <c r="K542" t="s">
        <v>23</v>
      </c>
      <c r="L542">
        <v>-3500</v>
      </c>
      <c r="N542" t="s">
        <v>5582</v>
      </c>
      <c r="O542" s="22">
        <v>3.5</v>
      </c>
    </row>
    <row r="543" spans="1:15">
      <c r="A543" t="s">
        <v>0</v>
      </c>
      <c r="B543">
        <v>4254163</v>
      </c>
      <c r="C543" t="s">
        <v>19</v>
      </c>
      <c r="D543">
        <v>235840</v>
      </c>
      <c r="E543" t="s">
        <v>20</v>
      </c>
      <c r="F543">
        <v>500000</v>
      </c>
      <c r="G543" t="s">
        <v>21</v>
      </c>
      <c r="H543">
        <v>55</v>
      </c>
      <c r="I543" t="s">
        <v>22</v>
      </c>
      <c r="J543">
        <v>0</v>
      </c>
      <c r="K543" t="s">
        <v>23</v>
      </c>
      <c r="L543">
        <v>-3500</v>
      </c>
      <c r="N543" t="s">
        <v>5583</v>
      </c>
      <c r="O543" s="22">
        <v>3.5</v>
      </c>
    </row>
    <row r="544" spans="1:15">
      <c r="A544" t="s">
        <v>0</v>
      </c>
      <c r="B544">
        <v>4259824</v>
      </c>
      <c r="C544" t="s">
        <v>19</v>
      </c>
      <c r="D544">
        <v>150395</v>
      </c>
      <c r="E544" t="s">
        <v>20</v>
      </c>
      <c r="F544">
        <v>500000</v>
      </c>
      <c r="G544" t="s">
        <v>21</v>
      </c>
      <c r="H544">
        <v>55</v>
      </c>
      <c r="I544" t="s">
        <v>22</v>
      </c>
      <c r="J544">
        <v>0</v>
      </c>
      <c r="K544" t="s">
        <v>23</v>
      </c>
      <c r="L544">
        <v>-3500</v>
      </c>
      <c r="N544" t="s">
        <v>5584</v>
      </c>
      <c r="O544" s="22">
        <v>3.5</v>
      </c>
    </row>
    <row r="545" spans="1:15">
      <c r="A545" t="s">
        <v>0</v>
      </c>
      <c r="B545">
        <v>4265486</v>
      </c>
      <c r="C545" t="s">
        <v>19</v>
      </c>
      <c r="D545">
        <v>150710</v>
      </c>
      <c r="E545" t="s">
        <v>20</v>
      </c>
      <c r="F545">
        <v>500000</v>
      </c>
      <c r="G545" t="s">
        <v>21</v>
      </c>
      <c r="H545">
        <v>55</v>
      </c>
      <c r="I545" t="s">
        <v>22</v>
      </c>
      <c r="J545">
        <v>0</v>
      </c>
      <c r="K545" t="s">
        <v>23</v>
      </c>
      <c r="L545">
        <v>-3500</v>
      </c>
      <c r="N545" t="s">
        <v>5585</v>
      </c>
      <c r="O545" s="22">
        <v>3.5</v>
      </c>
    </row>
    <row r="546" spans="1:15">
      <c r="A546" t="s">
        <v>0</v>
      </c>
      <c r="B546">
        <v>4277053</v>
      </c>
      <c r="C546" t="s">
        <v>19</v>
      </c>
      <c r="D546">
        <v>237325</v>
      </c>
      <c r="E546" t="s">
        <v>20</v>
      </c>
      <c r="F546">
        <v>500000</v>
      </c>
      <c r="G546" t="s">
        <v>21</v>
      </c>
      <c r="H546">
        <v>55</v>
      </c>
      <c r="I546" t="s">
        <v>22</v>
      </c>
      <c r="J546">
        <v>0</v>
      </c>
      <c r="K546" t="s">
        <v>23</v>
      </c>
      <c r="L546">
        <v>-3500</v>
      </c>
      <c r="N546" t="s">
        <v>5586</v>
      </c>
      <c r="O546" s="22">
        <v>3.5</v>
      </c>
    </row>
    <row r="547" spans="1:15">
      <c r="A547" t="s">
        <v>0</v>
      </c>
      <c r="B547">
        <v>4282728</v>
      </c>
      <c r="C547" t="s">
        <v>19</v>
      </c>
      <c r="D547">
        <v>151340</v>
      </c>
      <c r="E547" t="s">
        <v>20</v>
      </c>
      <c r="F547">
        <v>500000</v>
      </c>
      <c r="G547" t="s">
        <v>21</v>
      </c>
      <c r="H547">
        <v>55</v>
      </c>
      <c r="I547" t="s">
        <v>22</v>
      </c>
      <c r="J547">
        <v>0</v>
      </c>
      <c r="K547" t="s">
        <v>23</v>
      </c>
      <c r="L547">
        <v>-3500</v>
      </c>
      <c r="N547" t="s">
        <v>5587</v>
      </c>
      <c r="O547" s="22">
        <v>3.5</v>
      </c>
    </row>
    <row r="548" spans="1:15">
      <c r="A548" t="s">
        <v>0</v>
      </c>
      <c r="B548">
        <v>4288406</v>
      </c>
      <c r="C548" t="s">
        <v>19</v>
      </c>
      <c r="D548">
        <v>151655</v>
      </c>
      <c r="E548" t="s">
        <v>20</v>
      </c>
      <c r="F548">
        <v>500000</v>
      </c>
      <c r="G548" t="s">
        <v>21</v>
      </c>
      <c r="H548">
        <v>55</v>
      </c>
      <c r="I548" t="s">
        <v>22</v>
      </c>
      <c r="J548">
        <v>0</v>
      </c>
      <c r="K548" t="s">
        <v>23</v>
      </c>
      <c r="L548">
        <v>-3500</v>
      </c>
      <c r="N548" t="s">
        <v>5588</v>
      </c>
      <c r="O548" s="22">
        <v>3.5</v>
      </c>
    </row>
    <row r="549" spans="1:15">
      <c r="A549" t="s">
        <v>0</v>
      </c>
      <c r="B549">
        <v>4300024</v>
      </c>
      <c r="C549" t="s">
        <v>19</v>
      </c>
      <c r="D549">
        <v>238810</v>
      </c>
      <c r="E549" t="s">
        <v>20</v>
      </c>
      <c r="F549">
        <v>500000</v>
      </c>
      <c r="G549" t="s">
        <v>21</v>
      </c>
      <c r="H549">
        <v>55</v>
      </c>
      <c r="I549" t="s">
        <v>22</v>
      </c>
      <c r="J549">
        <v>0</v>
      </c>
      <c r="K549" t="s">
        <v>23</v>
      </c>
      <c r="L549">
        <v>-3500</v>
      </c>
      <c r="N549" t="s">
        <v>5589</v>
      </c>
      <c r="O549" s="22">
        <v>3.5</v>
      </c>
    </row>
    <row r="550" spans="1:15">
      <c r="A550" t="s">
        <v>0</v>
      </c>
      <c r="B550">
        <v>4305716</v>
      </c>
      <c r="C550" t="s">
        <v>19</v>
      </c>
      <c r="D550">
        <v>152285</v>
      </c>
      <c r="E550" t="s">
        <v>20</v>
      </c>
      <c r="F550">
        <v>500000</v>
      </c>
      <c r="G550" t="s">
        <v>21</v>
      </c>
      <c r="H550">
        <v>55</v>
      </c>
      <c r="I550" t="s">
        <v>22</v>
      </c>
      <c r="J550">
        <v>0</v>
      </c>
      <c r="K550" t="s">
        <v>23</v>
      </c>
      <c r="L550">
        <v>-3500</v>
      </c>
      <c r="N550" t="s">
        <v>4945</v>
      </c>
      <c r="O550" s="32">
        <v>3.5</v>
      </c>
    </row>
    <row r="551" spans="1:15">
      <c r="A551" t="s">
        <v>0</v>
      </c>
      <c r="B551">
        <v>4341430</v>
      </c>
      <c r="C551" t="s">
        <v>19</v>
      </c>
      <c r="D551">
        <v>152600</v>
      </c>
      <c r="E551" t="s">
        <v>20</v>
      </c>
      <c r="F551">
        <v>500000</v>
      </c>
      <c r="G551" t="s">
        <v>21</v>
      </c>
      <c r="H551">
        <v>55</v>
      </c>
      <c r="I551" t="s">
        <v>22</v>
      </c>
      <c r="J551">
        <v>0</v>
      </c>
      <c r="K551" t="s">
        <v>23</v>
      </c>
      <c r="L551">
        <v>-3500</v>
      </c>
      <c r="N551" t="s">
        <v>5590</v>
      </c>
      <c r="O551" s="22">
        <v>3.5500000000000003</v>
      </c>
    </row>
    <row r="552" spans="1:15">
      <c r="A552" t="s">
        <v>0</v>
      </c>
      <c r="B552">
        <v>4347135</v>
      </c>
      <c r="C552" t="s">
        <v>19</v>
      </c>
      <c r="D552">
        <v>152915</v>
      </c>
      <c r="E552" t="s">
        <v>20</v>
      </c>
      <c r="F552">
        <v>500000</v>
      </c>
      <c r="G552" t="s">
        <v>21</v>
      </c>
      <c r="H552">
        <v>55</v>
      </c>
      <c r="I552" t="s">
        <v>22</v>
      </c>
      <c r="J552">
        <v>0</v>
      </c>
      <c r="K552" t="s">
        <v>23</v>
      </c>
      <c r="L552">
        <v>-3500</v>
      </c>
      <c r="N552" t="s">
        <v>5591</v>
      </c>
      <c r="O552" s="22">
        <v>3.5500000000000003</v>
      </c>
    </row>
    <row r="553" spans="1:15">
      <c r="A553" t="s">
        <v>0</v>
      </c>
      <c r="B553">
        <v>4358833</v>
      </c>
      <c r="C553" t="s">
        <v>19</v>
      </c>
      <c r="D553">
        <v>240790</v>
      </c>
      <c r="E553" t="s">
        <v>20</v>
      </c>
      <c r="F553">
        <v>500000</v>
      </c>
      <c r="G553" t="s">
        <v>21</v>
      </c>
      <c r="H553">
        <v>55</v>
      </c>
      <c r="I553" t="s">
        <v>22</v>
      </c>
      <c r="J553">
        <v>0</v>
      </c>
      <c r="K553" t="s">
        <v>23</v>
      </c>
      <c r="L553">
        <v>-3500</v>
      </c>
      <c r="N553" t="s">
        <v>5592</v>
      </c>
      <c r="O553" s="22">
        <v>3.5500000000000003</v>
      </c>
    </row>
    <row r="554" spans="1:15">
      <c r="A554" t="s">
        <v>0</v>
      </c>
      <c r="B554">
        <v>4364554</v>
      </c>
      <c r="C554" t="s">
        <v>19</v>
      </c>
      <c r="D554">
        <v>153545</v>
      </c>
      <c r="E554" t="s">
        <v>20</v>
      </c>
      <c r="F554">
        <v>500000</v>
      </c>
      <c r="G554" t="s">
        <v>21</v>
      </c>
      <c r="H554">
        <v>55</v>
      </c>
      <c r="I554" t="s">
        <v>22</v>
      </c>
      <c r="J554">
        <v>0</v>
      </c>
      <c r="K554" t="s">
        <v>23</v>
      </c>
      <c r="L554">
        <v>-3500</v>
      </c>
      <c r="N554" t="s">
        <v>5593</v>
      </c>
      <c r="O554" s="22">
        <v>3.5500000000000003</v>
      </c>
    </row>
    <row r="555" spans="1:15">
      <c r="A555" t="s">
        <v>0</v>
      </c>
      <c r="B555">
        <v>4370274</v>
      </c>
      <c r="C555" t="s">
        <v>19</v>
      </c>
      <c r="D555">
        <v>153860</v>
      </c>
      <c r="E555" t="s">
        <v>20</v>
      </c>
      <c r="F555">
        <v>500000</v>
      </c>
      <c r="G555" t="s">
        <v>21</v>
      </c>
      <c r="H555">
        <v>55</v>
      </c>
      <c r="I555" t="s">
        <v>22</v>
      </c>
      <c r="J555">
        <v>0</v>
      </c>
      <c r="K555" t="s">
        <v>23</v>
      </c>
      <c r="L555">
        <v>-3500</v>
      </c>
      <c r="N555" t="s">
        <v>5594</v>
      </c>
      <c r="O555" s="22">
        <v>3.5500000000000003</v>
      </c>
    </row>
    <row r="556" spans="1:15">
      <c r="A556" t="s">
        <v>0</v>
      </c>
      <c r="B556">
        <v>4382026</v>
      </c>
      <c r="C556" t="s">
        <v>19</v>
      </c>
      <c r="D556">
        <v>242275</v>
      </c>
      <c r="E556" t="s">
        <v>20</v>
      </c>
      <c r="F556">
        <v>500000</v>
      </c>
      <c r="G556" t="s">
        <v>21</v>
      </c>
      <c r="H556">
        <v>55</v>
      </c>
      <c r="I556" t="s">
        <v>22</v>
      </c>
      <c r="J556">
        <v>0</v>
      </c>
      <c r="K556" t="s">
        <v>23</v>
      </c>
      <c r="L556">
        <v>-3500</v>
      </c>
      <c r="N556" t="s">
        <v>5595</v>
      </c>
      <c r="O556" s="22">
        <v>3.5500000000000003</v>
      </c>
    </row>
    <row r="557" spans="1:15">
      <c r="A557" t="s">
        <v>0</v>
      </c>
      <c r="B557">
        <v>4387761</v>
      </c>
      <c r="C557" t="s">
        <v>19</v>
      </c>
      <c r="D557">
        <v>154490</v>
      </c>
      <c r="E557" t="s">
        <v>20</v>
      </c>
      <c r="F557">
        <v>500000</v>
      </c>
      <c r="G557" t="s">
        <v>21</v>
      </c>
      <c r="H557">
        <v>55</v>
      </c>
      <c r="I557" t="s">
        <v>22</v>
      </c>
      <c r="J557">
        <v>0</v>
      </c>
      <c r="K557" t="s">
        <v>23</v>
      </c>
      <c r="L557">
        <v>-3500</v>
      </c>
      <c r="N557" t="s">
        <v>5596</v>
      </c>
      <c r="O557" s="22">
        <v>3.5500000000000003</v>
      </c>
    </row>
    <row r="558" spans="1:15">
      <c r="A558" t="s">
        <v>0</v>
      </c>
      <c r="B558">
        <v>4393496</v>
      </c>
      <c r="C558" t="s">
        <v>19</v>
      </c>
      <c r="D558">
        <v>154805</v>
      </c>
      <c r="E558" t="s">
        <v>20</v>
      </c>
      <c r="F558">
        <v>500000</v>
      </c>
      <c r="G558" t="s">
        <v>21</v>
      </c>
      <c r="H558">
        <v>55</v>
      </c>
      <c r="I558" t="s">
        <v>22</v>
      </c>
      <c r="J558">
        <v>0</v>
      </c>
      <c r="K558" t="s">
        <v>23</v>
      </c>
      <c r="L558">
        <v>-3500</v>
      </c>
      <c r="N558" t="s">
        <v>5597</v>
      </c>
      <c r="O558" s="22">
        <v>3.5500000000000003</v>
      </c>
    </row>
    <row r="559" spans="1:15">
      <c r="A559" t="s">
        <v>0</v>
      </c>
      <c r="B559">
        <v>4405301</v>
      </c>
      <c r="C559" t="s">
        <v>19</v>
      </c>
      <c r="D559">
        <v>243760</v>
      </c>
      <c r="E559" t="s">
        <v>20</v>
      </c>
      <c r="F559">
        <v>500000</v>
      </c>
      <c r="G559" t="s">
        <v>21</v>
      </c>
      <c r="H559">
        <v>55</v>
      </c>
      <c r="I559" t="s">
        <v>22</v>
      </c>
      <c r="J559">
        <v>0</v>
      </c>
      <c r="K559" t="s">
        <v>23</v>
      </c>
      <c r="L559">
        <v>-3500</v>
      </c>
      <c r="N559" t="s">
        <v>5598</v>
      </c>
      <c r="O559" s="22">
        <v>3.5500000000000003</v>
      </c>
    </row>
    <row r="560" spans="1:15">
      <c r="A560" t="s">
        <v>0</v>
      </c>
      <c r="B560">
        <v>4411051</v>
      </c>
      <c r="C560" t="s">
        <v>19</v>
      </c>
      <c r="D560">
        <v>155435</v>
      </c>
      <c r="E560" t="s">
        <v>20</v>
      </c>
      <c r="F560">
        <v>500000</v>
      </c>
      <c r="G560" t="s">
        <v>21</v>
      </c>
      <c r="H560">
        <v>55</v>
      </c>
      <c r="I560" t="s">
        <v>22</v>
      </c>
      <c r="J560">
        <v>0</v>
      </c>
      <c r="K560" t="s">
        <v>23</v>
      </c>
      <c r="L560">
        <v>-3500</v>
      </c>
      <c r="N560" t="s">
        <v>4772</v>
      </c>
      <c r="O560" s="32">
        <v>3.5500000000000003</v>
      </c>
    </row>
    <row r="561" spans="1:15">
      <c r="A561" t="s">
        <v>0</v>
      </c>
      <c r="B561">
        <v>4447281</v>
      </c>
      <c r="C561" t="s">
        <v>19</v>
      </c>
      <c r="D561">
        <v>155750</v>
      </c>
      <c r="E561" t="s">
        <v>20</v>
      </c>
      <c r="F561">
        <v>500000</v>
      </c>
      <c r="G561" t="s">
        <v>21</v>
      </c>
      <c r="H561">
        <v>55</v>
      </c>
      <c r="I561" t="s">
        <v>22</v>
      </c>
      <c r="J561">
        <v>0</v>
      </c>
      <c r="K561" t="s">
        <v>23</v>
      </c>
      <c r="L561">
        <v>-3500</v>
      </c>
      <c r="N561" t="s">
        <v>5599</v>
      </c>
      <c r="O561" s="22">
        <v>3.6</v>
      </c>
    </row>
    <row r="562" spans="1:15">
      <c r="A562" t="s">
        <v>0</v>
      </c>
      <c r="B562">
        <v>4453045</v>
      </c>
      <c r="C562" t="s">
        <v>19</v>
      </c>
      <c r="D562">
        <v>156065</v>
      </c>
      <c r="E562" t="s">
        <v>20</v>
      </c>
      <c r="F562">
        <v>500000</v>
      </c>
      <c r="G562" t="s">
        <v>21</v>
      </c>
      <c r="H562">
        <v>55</v>
      </c>
      <c r="I562" t="s">
        <v>22</v>
      </c>
      <c r="J562">
        <v>0</v>
      </c>
      <c r="K562" t="s">
        <v>23</v>
      </c>
      <c r="L562">
        <v>-3500</v>
      </c>
      <c r="N562" t="s">
        <v>5600</v>
      </c>
      <c r="O562" s="22">
        <v>3.6</v>
      </c>
    </row>
    <row r="563" spans="1:15">
      <c r="A563" t="s">
        <v>0</v>
      </c>
      <c r="B563">
        <v>4464930</v>
      </c>
      <c r="C563" t="s">
        <v>19</v>
      </c>
      <c r="D563">
        <v>245740</v>
      </c>
      <c r="E563" t="s">
        <v>20</v>
      </c>
      <c r="F563">
        <v>500000</v>
      </c>
      <c r="G563" t="s">
        <v>21</v>
      </c>
      <c r="H563">
        <v>55</v>
      </c>
      <c r="I563" t="s">
        <v>22</v>
      </c>
      <c r="J563">
        <v>0</v>
      </c>
      <c r="K563" t="s">
        <v>23</v>
      </c>
      <c r="L563">
        <v>-3500</v>
      </c>
      <c r="N563" t="s">
        <v>5601</v>
      </c>
      <c r="O563" s="22">
        <v>3.6</v>
      </c>
    </row>
    <row r="564" spans="1:15">
      <c r="A564" t="s">
        <v>0</v>
      </c>
      <c r="B564">
        <v>4470708</v>
      </c>
      <c r="C564" t="s">
        <v>19</v>
      </c>
      <c r="D564">
        <v>156695</v>
      </c>
      <c r="E564" t="s">
        <v>20</v>
      </c>
      <c r="F564">
        <v>500000</v>
      </c>
      <c r="G564" t="s">
        <v>21</v>
      </c>
      <c r="H564">
        <v>55</v>
      </c>
      <c r="I564" t="s">
        <v>22</v>
      </c>
      <c r="J564">
        <v>0</v>
      </c>
      <c r="K564" t="s">
        <v>23</v>
      </c>
      <c r="L564">
        <v>-3500</v>
      </c>
      <c r="N564" t="s">
        <v>5602</v>
      </c>
      <c r="O564" s="22">
        <v>3.6</v>
      </c>
    </row>
    <row r="565" spans="1:15">
      <c r="A565" t="s">
        <v>0</v>
      </c>
      <c r="B565">
        <v>4476488</v>
      </c>
      <c r="C565" t="s">
        <v>19</v>
      </c>
      <c r="D565">
        <v>157010</v>
      </c>
      <c r="E565" t="s">
        <v>20</v>
      </c>
      <c r="F565">
        <v>500000</v>
      </c>
      <c r="G565" t="s">
        <v>21</v>
      </c>
      <c r="H565">
        <v>55</v>
      </c>
      <c r="I565" t="s">
        <v>22</v>
      </c>
      <c r="J565">
        <v>0</v>
      </c>
      <c r="K565" t="s">
        <v>23</v>
      </c>
      <c r="L565">
        <v>-3500</v>
      </c>
      <c r="N565" t="s">
        <v>5603</v>
      </c>
      <c r="O565" s="22">
        <v>3.6</v>
      </c>
    </row>
    <row r="566" spans="1:15">
      <c r="A566" t="s">
        <v>0</v>
      </c>
      <c r="B566">
        <v>4488426</v>
      </c>
      <c r="C566" t="s">
        <v>19</v>
      </c>
      <c r="D566">
        <v>247225</v>
      </c>
      <c r="E566" t="s">
        <v>20</v>
      </c>
      <c r="F566">
        <v>500000</v>
      </c>
      <c r="G566" t="s">
        <v>21</v>
      </c>
      <c r="H566">
        <v>55</v>
      </c>
      <c r="I566" t="s">
        <v>22</v>
      </c>
      <c r="J566">
        <v>0</v>
      </c>
      <c r="K566" t="s">
        <v>23</v>
      </c>
      <c r="L566">
        <v>-3500</v>
      </c>
      <c r="N566" t="s">
        <v>5604</v>
      </c>
      <c r="O566" s="22">
        <v>3.6</v>
      </c>
    </row>
    <row r="567" spans="1:15">
      <c r="A567" t="s">
        <v>0</v>
      </c>
      <c r="B567">
        <v>4494219</v>
      </c>
      <c r="C567" t="s">
        <v>19</v>
      </c>
      <c r="D567">
        <v>157640</v>
      </c>
      <c r="E567" t="s">
        <v>20</v>
      </c>
      <c r="F567">
        <v>500000</v>
      </c>
      <c r="G567" t="s">
        <v>21</v>
      </c>
      <c r="H567">
        <v>55</v>
      </c>
      <c r="I567" t="s">
        <v>22</v>
      </c>
      <c r="J567">
        <v>0</v>
      </c>
      <c r="K567" t="s">
        <v>23</v>
      </c>
      <c r="L567">
        <v>-3500</v>
      </c>
      <c r="N567" t="s">
        <v>5605</v>
      </c>
      <c r="O567" s="22">
        <v>3.6</v>
      </c>
    </row>
    <row r="568" spans="1:15">
      <c r="A568" t="s">
        <v>0</v>
      </c>
      <c r="B568">
        <v>4500014</v>
      </c>
      <c r="C568" t="s">
        <v>19</v>
      </c>
      <c r="D568">
        <v>157955</v>
      </c>
      <c r="E568" t="s">
        <v>20</v>
      </c>
      <c r="F568">
        <v>500000</v>
      </c>
      <c r="G568" t="s">
        <v>21</v>
      </c>
      <c r="H568">
        <v>55</v>
      </c>
      <c r="I568" t="s">
        <v>22</v>
      </c>
      <c r="J568">
        <v>0</v>
      </c>
      <c r="K568" t="s">
        <v>23</v>
      </c>
      <c r="L568">
        <v>-3500</v>
      </c>
      <c r="N568" t="s">
        <v>5606</v>
      </c>
      <c r="O568" s="22">
        <v>3.6</v>
      </c>
    </row>
    <row r="569" spans="1:15">
      <c r="A569" t="s">
        <v>0</v>
      </c>
      <c r="B569">
        <v>4512006</v>
      </c>
      <c r="C569" t="s">
        <v>19</v>
      </c>
      <c r="D569">
        <v>248710</v>
      </c>
      <c r="E569" t="s">
        <v>20</v>
      </c>
      <c r="F569">
        <v>500000</v>
      </c>
      <c r="G569" t="s">
        <v>21</v>
      </c>
      <c r="H569">
        <v>55</v>
      </c>
      <c r="I569" t="s">
        <v>22</v>
      </c>
      <c r="J569">
        <v>0</v>
      </c>
      <c r="K569" t="s">
        <v>23</v>
      </c>
      <c r="L569">
        <v>-3500</v>
      </c>
      <c r="N569" t="s">
        <v>5607</v>
      </c>
      <c r="O569" s="22">
        <v>3.6</v>
      </c>
    </row>
    <row r="570" spans="1:15">
      <c r="A570" t="s">
        <v>0</v>
      </c>
      <c r="B570">
        <v>4517814</v>
      </c>
      <c r="C570" t="s">
        <v>19</v>
      </c>
      <c r="D570">
        <v>158585</v>
      </c>
      <c r="E570" t="s">
        <v>20</v>
      </c>
      <c r="F570">
        <v>500000</v>
      </c>
      <c r="G570" t="s">
        <v>21</v>
      </c>
      <c r="H570">
        <v>55</v>
      </c>
      <c r="I570" t="s">
        <v>22</v>
      </c>
      <c r="J570">
        <v>0</v>
      </c>
      <c r="K570" t="s">
        <v>23</v>
      </c>
      <c r="L570">
        <v>-3500</v>
      </c>
      <c r="N570" t="s">
        <v>4946</v>
      </c>
      <c r="O570" s="32">
        <v>3.6</v>
      </c>
    </row>
    <row r="571" spans="1:15">
      <c r="A571" t="s">
        <v>0</v>
      </c>
      <c r="B571">
        <v>4554560</v>
      </c>
      <c r="C571" t="s">
        <v>19</v>
      </c>
      <c r="D571">
        <v>158900</v>
      </c>
      <c r="E571" t="s">
        <v>20</v>
      </c>
      <c r="F571">
        <v>500000</v>
      </c>
      <c r="G571" t="s">
        <v>21</v>
      </c>
      <c r="H571">
        <v>55</v>
      </c>
      <c r="I571" t="s">
        <v>22</v>
      </c>
      <c r="J571">
        <v>0</v>
      </c>
      <c r="K571" t="s">
        <v>23</v>
      </c>
      <c r="L571">
        <v>-3500</v>
      </c>
      <c r="N571" t="s">
        <v>5608</v>
      </c>
      <c r="O571" s="22">
        <v>3.6500000000000004</v>
      </c>
    </row>
    <row r="572" spans="1:15">
      <c r="A572" t="s">
        <v>0</v>
      </c>
      <c r="B572">
        <v>4561632</v>
      </c>
      <c r="C572" t="s">
        <v>19</v>
      </c>
      <c r="D572">
        <v>159285</v>
      </c>
      <c r="E572" t="s">
        <v>20</v>
      </c>
      <c r="F572">
        <v>500000</v>
      </c>
      <c r="G572" t="s">
        <v>21</v>
      </c>
      <c r="H572">
        <v>55</v>
      </c>
      <c r="I572" t="s">
        <v>22</v>
      </c>
      <c r="J572">
        <v>0</v>
      </c>
      <c r="K572" t="s">
        <v>23</v>
      </c>
      <c r="L572">
        <v>-3500</v>
      </c>
      <c r="N572" t="s">
        <v>5609</v>
      </c>
      <c r="O572" s="22">
        <v>3.6500000000000004</v>
      </c>
    </row>
    <row r="573" spans="1:15">
      <c r="A573" t="s">
        <v>0</v>
      </c>
      <c r="B573">
        <v>4574960</v>
      </c>
      <c r="C573" t="s">
        <v>19</v>
      </c>
      <c r="D573">
        <v>250910</v>
      </c>
      <c r="E573" t="s">
        <v>20</v>
      </c>
      <c r="F573">
        <v>500000</v>
      </c>
      <c r="G573" t="s">
        <v>21</v>
      </c>
      <c r="H573">
        <v>55</v>
      </c>
      <c r="I573" t="s">
        <v>22</v>
      </c>
      <c r="J573">
        <v>0</v>
      </c>
      <c r="K573" t="s">
        <v>23</v>
      </c>
      <c r="L573">
        <v>-3500</v>
      </c>
      <c r="N573" t="s">
        <v>5610</v>
      </c>
      <c r="O573" s="22">
        <v>3.6500000000000004</v>
      </c>
    </row>
    <row r="574" spans="1:15">
      <c r="A574" t="s">
        <v>0</v>
      </c>
      <c r="B574">
        <v>4582050</v>
      </c>
      <c r="C574" t="s">
        <v>19</v>
      </c>
      <c r="D574">
        <v>160055</v>
      </c>
      <c r="E574" t="s">
        <v>20</v>
      </c>
      <c r="F574">
        <v>500000</v>
      </c>
      <c r="G574" t="s">
        <v>21</v>
      </c>
      <c r="H574">
        <v>55</v>
      </c>
      <c r="I574" t="s">
        <v>22</v>
      </c>
      <c r="J574">
        <v>0</v>
      </c>
      <c r="K574" t="s">
        <v>23</v>
      </c>
      <c r="L574">
        <v>-3500</v>
      </c>
      <c r="N574" t="s">
        <v>5611</v>
      </c>
      <c r="O574" s="22">
        <v>3.6500000000000004</v>
      </c>
    </row>
    <row r="575" spans="1:15">
      <c r="A575" t="s">
        <v>0</v>
      </c>
      <c r="B575">
        <v>4589142</v>
      </c>
      <c r="C575" t="s">
        <v>19</v>
      </c>
      <c r="D575">
        <v>160440</v>
      </c>
      <c r="E575" t="s">
        <v>20</v>
      </c>
      <c r="F575">
        <v>500000</v>
      </c>
      <c r="G575" t="s">
        <v>21</v>
      </c>
      <c r="H575">
        <v>55</v>
      </c>
      <c r="I575" t="s">
        <v>22</v>
      </c>
      <c r="J575">
        <v>0</v>
      </c>
      <c r="K575" t="s">
        <v>23</v>
      </c>
      <c r="L575">
        <v>-3500</v>
      </c>
      <c r="N575" t="s">
        <v>5612</v>
      </c>
      <c r="O575" s="22">
        <v>3.6500000000000004</v>
      </c>
    </row>
    <row r="576" spans="1:15">
      <c r="A576" t="s">
        <v>0</v>
      </c>
      <c r="B576">
        <v>4602533</v>
      </c>
      <c r="C576" t="s">
        <v>19</v>
      </c>
      <c r="D576">
        <v>252725</v>
      </c>
      <c r="E576" t="s">
        <v>20</v>
      </c>
      <c r="F576">
        <v>500000</v>
      </c>
      <c r="G576" t="s">
        <v>21</v>
      </c>
      <c r="H576">
        <v>55</v>
      </c>
      <c r="I576" t="s">
        <v>22</v>
      </c>
      <c r="J576">
        <v>0</v>
      </c>
      <c r="K576" t="s">
        <v>23</v>
      </c>
      <c r="L576">
        <v>-3500</v>
      </c>
      <c r="N576" t="s">
        <v>5613</v>
      </c>
      <c r="O576" s="22">
        <v>3.6500000000000004</v>
      </c>
    </row>
    <row r="577" spans="1:15">
      <c r="A577" t="s">
        <v>0</v>
      </c>
      <c r="B577">
        <v>4609643</v>
      </c>
      <c r="C577" t="s">
        <v>19</v>
      </c>
      <c r="D577">
        <v>161210</v>
      </c>
      <c r="E577" t="s">
        <v>20</v>
      </c>
      <c r="F577">
        <v>500000</v>
      </c>
      <c r="G577" t="s">
        <v>21</v>
      </c>
      <c r="H577">
        <v>55</v>
      </c>
      <c r="I577" t="s">
        <v>22</v>
      </c>
      <c r="J577">
        <v>0</v>
      </c>
      <c r="K577" t="s">
        <v>23</v>
      </c>
      <c r="L577">
        <v>-3500</v>
      </c>
      <c r="N577" t="s">
        <v>5614</v>
      </c>
      <c r="O577" s="22">
        <v>3.6500000000000004</v>
      </c>
    </row>
    <row r="578" spans="1:15">
      <c r="A578" t="s">
        <v>0</v>
      </c>
      <c r="B578">
        <v>4616752</v>
      </c>
      <c r="C578" t="s">
        <v>19</v>
      </c>
      <c r="D578">
        <v>161595</v>
      </c>
      <c r="E578" t="s">
        <v>20</v>
      </c>
      <c r="F578">
        <v>500000</v>
      </c>
      <c r="G578" t="s">
        <v>21</v>
      </c>
      <c r="H578">
        <v>55</v>
      </c>
      <c r="I578" t="s">
        <v>22</v>
      </c>
      <c r="J578">
        <v>0</v>
      </c>
      <c r="K578" t="s">
        <v>23</v>
      </c>
      <c r="L578">
        <v>-3500</v>
      </c>
      <c r="N578" t="s">
        <v>5615</v>
      </c>
      <c r="O578" s="22">
        <v>3.6500000000000004</v>
      </c>
    </row>
    <row r="579" spans="1:15">
      <c r="A579" t="s">
        <v>0</v>
      </c>
      <c r="B579">
        <v>4630209</v>
      </c>
      <c r="C579" t="s">
        <v>19</v>
      </c>
      <c r="D579">
        <v>254540</v>
      </c>
      <c r="E579" t="s">
        <v>20</v>
      </c>
      <c r="F579">
        <v>500000</v>
      </c>
      <c r="G579" t="s">
        <v>21</v>
      </c>
      <c r="H579">
        <v>55</v>
      </c>
      <c r="I579" t="s">
        <v>22</v>
      </c>
      <c r="J579">
        <v>0</v>
      </c>
      <c r="K579" t="s">
        <v>23</v>
      </c>
      <c r="L579">
        <v>-3500</v>
      </c>
      <c r="N579" t="s">
        <v>5616</v>
      </c>
      <c r="O579" s="22">
        <v>3.6500000000000004</v>
      </c>
    </row>
    <row r="580" spans="1:15">
      <c r="A580" t="s">
        <v>0</v>
      </c>
      <c r="B580">
        <v>4637336</v>
      </c>
      <c r="C580" t="s">
        <v>19</v>
      </c>
      <c r="D580">
        <v>162365</v>
      </c>
      <c r="E580" t="s">
        <v>20</v>
      </c>
      <c r="F580">
        <v>500000</v>
      </c>
      <c r="G580" t="s">
        <v>21</v>
      </c>
      <c r="H580">
        <v>55</v>
      </c>
      <c r="I580" t="s">
        <v>22</v>
      </c>
      <c r="J580">
        <v>0</v>
      </c>
      <c r="K580" t="s">
        <v>23</v>
      </c>
      <c r="L580">
        <v>-3500</v>
      </c>
      <c r="N580" t="s">
        <v>4773</v>
      </c>
      <c r="O580" s="32">
        <v>3.6500000000000004</v>
      </c>
    </row>
    <row r="581" spans="1:15">
      <c r="A581" t="s">
        <v>0</v>
      </c>
      <c r="B581">
        <v>4679285</v>
      </c>
      <c r="C581" t="s">
        <v>19</v>
      </c>
      <c r="D581">
        <v>162750</v>
      </c>
      <c r="E581" t="s">
        <v>20</v>
      </c>
      <c r="F581">
        <v>500000</v>
      </c>
      <c r="G581" t="s">
        <v>21</v>
      </c>
      <c r="H581">
        <v>60</v>
      </c>
      <c r="I581" t="s">
        <v>22</v>
      </c>
      <c r="J581">
        <v>0</v>
      </c>
      <c r="K581" t="s">
        <v>23</v>
      </c>
      <c r="L581">
        <v>-3500</v>
      </c>
      <c r="N581" t="s">
        <v>5617</v>
      </c>
      <c r="O581" s="22">
        <v>3.7</v>
      </c>
    </row>
    <row r="582" spans="1:15">
      <c r="A582" t="s">
        <v>0</v>
      </c>
      <c r="B582">
        <v>4685293</v>
      </c>
      <c r="C582" t="s">
        <v>19</v>
      </c>
      <c r="D582">
        <v>163072</v>
      </c>
      <c r="E582" t="s">
        <v>20</v>
      </c>
      <c r="F582">
        <v>500000</v>
      </c>
      <c r="G582" t="s">
        <v>21</v>
      </c>
      <c r="H582">
        <v>60</v>
      </c>
      <c r="I582" t="s">
        <v>22</v>
      </c>
      <c r="J582">
        <v>0</v>
      </c>
      <c r="K582" t="s">
        <v>23</v>
      </c>
      <c r="L582">
        <v>-3500</v>
      </c>
      <c r="N582" t="s">
        <v>5618</v>
      </c>
      <c r="O582" s="22">
        <v>3.7</v>
      </c>
    </row>
    <row r="583" spans="1:15">
      <c r="A583" t="s">
        <v>0</v>
      </c>
      <c r="B583">
        <v>4697707</v>
      </c>
      <c r="C583" t="s">
        <v>19</v>
      </c>
      <c r="D583">
        <v>256762</v>
      </c>
      <c r="E583" t="s">
        <v>20</v>
      </c>
      <c r="F583">
        <v>500000</v>
      </c>
      <c r="G583" t="s">
        <v>21</v>
      </c>
      <c r="H583">
        <v>60</v>
      </c>
      <c r="I583" t="s">
        <v>22</v>
      </c>
      <c r="J583">
        <v>0</v>
      </c>
      <c r="K583" t="s">
        <v>23</v>
      </c>
      <c r="L583">
        <v>-3500</v>
      </c>
      <c r="N583" t="s">
        <v>5619</v>
      </c>
      <c r="O583" s="22">
        <v>3.7</v>
      </c>
    </row>
    <row r="584" spans="1:15">
      <c r="A584" t="s">
        <v>0</v>
      </c>
      <c r="B584">
        <v>4703731</v>
      </c>
      <c r="C584" t="s">
        <v>19</v>
      </c>
      <c r="D584">
        <v>163716</v>
      </c>
      <c r="E584" t="s">
        <v>20</v>
      </c>
      <c r="F584">
        <v>500000</v>
      </c>
      <c r="G584" t="s">
        <v>21</v>
      </c>
      <c r="H584">
        <v>60</v>
      </c>
      <c r="I584" t="s">
        <v>22</v>
      </c>
      <c r="J584">
        <v>0</v>
      </c>
      <c r="K584" t="s">
        <v>23</v>
      </c>
      <c r="L584">
        <v>-3500</v>
      </c>
      <c r="N584" t="s">
        <v>5620</v>
      </c>
      <c r="O584" s="22">
        <v>3.7</v>
      </c>
    </row>
    <row r="585" spans="1:15">
      <c r="A585" t="s">
        <v>0</v>
      </c>
      <c r="B585">
        <v>4709756</v>
      </c>
      <c r="C585" t="s">
        <v>19</v>
      </c>
      <c r="D585">
        <v>164038</v>
      </c>
      <c r="E585" t="s">
        <v>20</v>
      </c>
      <c r="F585">
        <v>500000</v>
      </c>
      <c r="G585" t="s">
        <v>21</v>
      </c>
      <c r="H585">
        <v>60</v>
      </c>
      <c r="I585" t="s">
        <v>22</v>
      </c>
      <c r="J585">
        <v>0</v>
      </c>
      <c r="K585" t="s">
        <v>23</v>
      </c>
      <c r="L585">
        <v>-3500</v>
      </c>
      <c r="N585" t="s">
        <v>5621</v>
      </c>
      <c r="O585" s="22">
        <v>3.7</v>
      </c>
    </row>
    <row r="586" spans="1:15">
      <c r="A586" t="s">
        <v>0</v>
      </c>
      <c r="B586">
        <v>4722224</v>
      </c>
      <c r="C586" t="s">
        <v>19</v>
      </c>
      <c r="D586">
        <v>258280</v>
      </c>
      <c r="E586" t="s">
        <v>20</v>
      </c>
      <c r="F586">
        <v>500000</v>
      </c>
      <c r="G586" t="s">
        <v>21</v>
      </c>
      <c r="H586">
        <v>60</v>
      </c>
      <c r="I586" t="s">
        <v>22</v>
      </c>
      <c r="J586">
        <v>0</v>
      </c>
      <c r="K586" t="s">
        <v>23</v>
      </c>
      <c r="L586">
        <v>-3500</v>
      </c>
      <c r="N586" t="s">
        <v>5622</v>
      </c>
      <c r="O586" s="22">
        <v>3.7</v>
      </c>
    </row>
    <row r="587" spans="1:15">
      <c r="A587" t="s">
        <v>0</v>
      </c>
      <c r="B587">
        <v>4728264</v>
      </c>
      <c r="C587" t="s">
        <v>19</v>
      </c>
      <c r="D587">
        <v>164682</v>
      </c>
      <c r="E587" t="s">
        <v>20</v>
      </c>
      <c r="F587">
        <v>500000</v>
      </c>
      <c r="G587" t="s">
        <v>21</v>
      </c>
      <c r="H587">
        <v>60</v>
      </c>
      <c r="I587" t="s">
        <v>22</v>
      </c>
      <c r="J587">
        <v>0</v>
      </c>
      <c r="K587" t="s">
        <v>23</v>
      </c>
      <c r="L587">
        <v>-3500</v>
      </c>
      <c r="N587" t="s">
        <v>5623</v>
      </c>
      <c r="O587" s="22">
        <v>3.7</v>
      </c>
    </row>
    <row r="588" spans="1:15">
      <c r="A588" t="s">
        <v>0</v>
      </c>
      <c r="B588">
        <v>4734303</v>
      </c>
      <c r="C588" t="s">
        <v>19</v>
      </c>
      <c r="D588">
        <v>165004</v>
      </c>
      <c r="E588" t="s">
        <v>20</v>
      </c>
      <c r="F588">
        <v>500000</v>
      </c>
      <c r="G588" t="s">
        <v>21</v>
      </c>
      <c r="H588">
        <v>60</v>
      </c>
      <c r="I588" t="s">
        <v>22</v>
      </c>
      <c r="J588">
        <v>0</v>
      </c>
      <c r="K588" t="s">
        <v>23</v>
      </c>
      <c r="L588">
        <v>-3500</v>
      </c>
      <c r="N588" t="s">
        <v>5624</v>
      </c>
      <c r="O588" s="22">
        <v>3.7</v>
      </c>
    </row>
    <row r="589" spans="1:15">
      <c r="A589" t="s">
        <v>0</v>
      </c>
      <c r="B589">
        <v>4746826</v>
      </c>
      <c r="C589" t="s">
        <v>19</v>
      </c>
      <c r="D589">
        <v>259798</v>
      </c>
      <c r="E589" t="s">
        <v>20</v>
      </c>
      <c r="F589">
        <v>500000</v>
      </c>
      <c r="G589" t="s">
        <v>21</v>
      </c>
      <c r="H589">
        <v>60</v>
      </c>
      <c r="I589" t="s">
        <v>22</v>
      </c>
      <c r="J589">
        <v>0</v>
      </c>
      <c r="K589" t="s">
        <v>23</v>
      </c>
      <c r="L589">
        <v>-3500</v>
      </c>
      <c r="N589" t="s">
        <v>5625</v>
      </c>
      <c r="O589" s="22">
        <v>3.7</v>
      </c>
    </row>
    <row r="590" spans="1:15">
      <c r="A590" t="s">
        <v>0</v>
      </c>
      <c r="B590">
        <v>4752881</v>
      </c>
      <c r="C590" t="s">
        <v>19</v>
      </c>
      <c r="D590">
        <v>165648</v>
      </c>
      <c r="E590" t="s">
        <v>20</v>
      </c>
      <c r="F590">
        <v>500000</v>
      </c>
      <c r="G590" t="s">
        <v>21</v>
      </c>
      <c r="H590">
        <v>60</v>
      </c>
      <c r="I590" t="s">
        <v>22</v>
      </c>
      <c r="J590">
        <v>0</v>
      </c>
      <c r="K590" t="s">
        <v>23</v>
      </c>
      <c r="L590">
        <v>-3500</v>
      </c>
      <c r="N590" t="s">
        <v>4947</v>
      </c>
      <c r="O590" s="32">
        <v>3.7</v>
      </c>
    </row>
    <row r="591" spans="1:15">
      <c r="A591" t="s">
        <v>0</v>
      </c>
      <c r="B591">
        <v>4791575</v>
      </c>
      <c r="C591" t="s">
        <v>19</v>
      </c>
      <c r="D591">
        <v>165970</v>
      </c>
      <c r="E591" t="s">
        <v>20</v>
      </c>
      <c r="F591">
        <v>500000</v>
      </c>
      <c r="G591" t="s">
        <v>21</v>
      </c>
      <c r="H591">
        <v>60</v>
      </c>
      <c r="I591" t="s">
        <v>22</v>
      </c>
      <c r="J591">
        <v>0</v>
      </c>
      <c r="K591" t="s">
        <v>23</v>
      </c>
      <c r="L591">
        <v>-3500</v>
      </c>
      <c r="N591" t="s">
        <v>5626</v>
      </c>
      <c r="O591" s="22">
        <v>3.75</v>
      </c>
    </row>
    <row r="592" spans="1:15">
      <c r="A592" t="s">
        <v>0</v>
      </c>
      <c r="B592">
        <v>4797644</v>
      </c>
      <c r="C592" t="s">
        <v>19</v>
      </c>
      <c r="D592">
        <v>166292</v>
      </c>
      <c r="E592" t="s">
        <v>20</v>
      </c>
      <c r="F592">
        <v>500000</v>
      </c>
      <c r="G592" t="s">
        <v>21</v>
      </c>
      <c r="H592">
        <v>60</v>
      </c>
      <c r="I592" t="s">
        <v>22</v>
      </c>
      <c r="J592">
        <v>0</v>
      </c>
      <c r="K592" t="s">
        <v>23</v>
      </c>
      <c r="L592">
        <v>-3500</v>
      </c>
      <c r="N592" t="s">
        <v>5627</v>
      </c>
      <c r="O592" s="22">
        <v>3.75</v>
      </c>
    </row>
    <row r="593" spans="1:15">
      <c r="A593" t="s">
        <v>0</v>
      </c>
      <c r="B593">
        <v>4810249</v>
      </c>
      <c r="C593" t="s">
        <v>19</v>
      </c>
      <c r="D593">
        <v>261822</v>
      </c>
      <c r="E593" t="s">
        <v>20</v>
      </c>
      <c r="F593">
        <v>500000</v>
      </c>
      <c r="G593" t="s">
        <v>21</v>
      </c>
      <c r="H593">
        <v>60</v>
      </c>
      <c r="I593" t="s">
        <v>22</v>
      </c>
      <c r="J593">
        <v>0</v>
      </c>
      <c r="K593" t="s">
        <v>23</v>
      </c>
      <c r="L593">
        <v>-3500</v>
      </c>
      <c r="N593" t="s">
        <v>5628</v>
      </c>
      <c r="O593" s="22">
        <v>3.75</v>
      </c>
    </row>
    <row r="594" spans="1:15">
      <c r="A594" t="s">
        <v>0</v>
      </c>
      <c r="B594">
        <v>4816334</v>
      </c>
      <c r="C594" t="s">
        <v>19</v>
      </c>
      <c r="D594">
        <v>166936</v>
      </c>
      <c r="E594" t="s">
        <v>20</v>
      </c>
      <c r="F594">
        <v>500000</v>
      </c>
      <c r="G594" t="s">
        <v>21</v>
      </c>
      <c r="H594">
        <v>60</v>
      </c>
      <c r="I594" t="s">
        <v>22</v>
      </c>
      <c r="J594">
        <v>0</v>
      </c>
      <c r="K594" t="s">
        <v>23</v>
      </c>
      <c r="L594">
        <v>-3500</v>
      </c>
      <c r="N594" t="s">
        <v>5629</v>
      </c>
      <c r="O594" s="22">
        <v>3.75</v>
      </c>
    </row>
    <row r="595" spans="1:15">
      <c r="A595" t="s">
        <v>0</v>
      </c>
      <c r="B595">
        <v>4822418</v>
      </c>
      <c r="C595" t="s">
        <v>19</v>
      </c>
      <c r="D595">
        <v>167258</v>
      </c>
      <c r="E595" t="s">
        <v>20</v>
      </c>
      <c r="F595">
        <v>500000</v>
      </c>
      <c r="G595" t="s">
        <v>21</v>
      </c>
      <c r="H595">
        <v>60</v>
      </c>
      <c r="I595" t="s">
        <v>22</v>
      </c>
      <c r="J595">
        <v>0</v>
      </c>
      <c r="K595" t="s">
        <v>23</v>
      </c>
      <c r="L595">
        <v>-3500</v>
      </c>
      <c r="N595" t="s">
        <v>5630</v>
      </c>
      <c r="O595" s="22">
        <v>3.75</v>
      </c>
    </row>
    <row r="596" spans="1:15">
      <c r="A596" t="s">
        <v>0</v>
      </c>
      <c r="B596">
        <v>4835078</v>
      </c>
      <c r="C596" t="s">
        <v>19</v>
      </c>
      <c r="D596">
        <v>263340</v>
      </c>
      <c r="E596" t="s">
        <v>20</v>
      </c>
      <c r="F596">
        <v>500000</v>
      </c>
      <c r="G596" t="s">
        <v>21</v>
      </c>
      <c r="H596">
        <v>60</v>
      </c>
      <c r="I596" t="s">
        <v>22</v>
      </c>
      <c r="J596">
        <v>0</v>
      </c>
      <c r="K596" t="s">
        <v>23</v>
      </c>
      <c r="L596">
        <v>-3500</v>
      </c>
      <c r="N596" t="s">
        <v>5631</v>
      </c>
      <c r="O596" s="22">
        <v>3.75</v>
      </c>
    </row>
    <row r="597" spans="1:15">
      <c r="A597" t="s">
        <v>0</v>
      </c>
      <c r="B597">
        <v>4841178</v>
      </c>
      <c r="C597" t="s">
        <v>19</v>
      </c>
      <c r="D597">
        <v>167902</v>
      </c>
      <c r="E597" t="s">
        <v>20</v>
      </c>
      <c r="F597">
        <v>500000</v>
      </c>
      <c r="G597" t="s">
        <v>21</v>
      </c>
      <c r="H597">
        <v>60</v>
      </c>
      <c r="I597" t="s">
        <v>22</v>
      </c>
      <c r="J597">
        <v>0</v>
      </c>
      <c r="K597" t="s">
        <v>23</v>
      </c>
      <c r="L597">
        <v>-3500</v>
      </c>
      <c r="N597" t="s">
        <v>5632</v>
      </c>
      <c r="O597" s="22">
        <v>3.75</v>
      </c>
    </row>
    <row r="598" spans="1:15">
      <c r="A598" t="s">
        <v>0</v>
      </c>
      <c r="B598">
        <v>4847279</v>
      </c>
      <c r="C598" t="s">
        <v>19</v>
      </c>
      <c r="D598">
        <v>168224</v>
      </c>
      <c r="E598" t="s">
        <v>20</v>
      </c>
      <c r="F598">
        <v>500000</v>
      </c>
      <c r="G598" t="s">
        <v>21</v>
      </c>
      <c r="H598">
        <v>60</v>
      </c>
      <c r="I598" t="s">
        <v>22</v>
      </c>
      <c r="J598">
        <v>0</v>
      </c>
      <c r="K598" t="s">
        <v>23</v>
      </c>
      <c r="L598">
        <v>-3500</v>
      </c>
      <c r="N598" t="s">
        <v>5633</v>
      </c>
      <c r="O598" s="22">
        <v>3.75</v>
      </c>
    </row>
    <row r="599" spans="1:15">
      <c r="A599" t="s">
        <v>0</v>
      </c>
      <c r="B599">
        <v>4859992</v>
      </c>
      <c r="C599" t="s">
        <v>19</v>
      </c>
      <c r="D599">
        <v>264858</v>
      </c>
      <c r="E599" t="s">
        <v>20</v>
      </c>
      <c r="F599">
        <v>500000</v>
      </c>
      <c r="G599" t="s">
        <v>21</v>
      </c>
      <c r="H599">
        <v>60</v>
      </c>
      <c r="I599" t="s">
        <v>22</v>
      </c>
      <c r="J599">
        <v>0</v>
      </c>
      <c r="K599" t="s">
        <v>23</v>
      </c>
      <c r="L599">
        <v>-3500</v>
      </c>
      <c r="N599" t="s">
        <v>5634</v>
      </c>
      <c r="O599" s="22">
        <v>3.75</v>
      </c>
    </row>
    <row r="600" spans="1:15">
      <c r="A600" t="s">
        <v>0</v>
      </c>
      <c r="B600">
        <v>4866108</v>
      </c>
      <c r="C600" t="s">
        <v>19</v>
      </c>
      <c r="D600">
        <v>168868</v>
      </c>
      <c r="E600" t="s">
        <v>20</v>
      </c>
      <c r="F600">
        <v>500000</v>
      </c>
      <c r="G600" t="s">
        <v>21</v>
      </c>
      <c r="H600">
        <v>60</v>
      </c>
      <c r="I600" t="s">
        <v>22</v>
      </c>
      <c r="J600">
        <v>0</v>
      </c>
      <c r="K600" t="s">
        <v>23</v>
      </c>
      <c r="L600">
        <v>-3500</v>
      </c>
      <c r="N600" t="s">
        <v>4774</v>
      </c>
      <c r="O600" s="32">
        <v>3.75</v>
      </c>
    </row>
    <row r="601" spans="1:15">
      <c r="A601" t="s">
        <v>0</v>
      </c>
      <c r="B601">
        <v>4904992</v>
      </c>
      <c r="C601" t="s">
        <v>19</v>
      </c>
      <c r="D601">
        <v>169190</v>
      </c>
      <c r="E601" t="s">
        <v>20</v>
      </c>
      <c r="F601">
        <v>500000</v>
      </c>
      <c r="G601" t="s">
        <v>21</v>
      </c>
      <c r="H601">
        <v>60</v>
      </c>
      <c r="I601" t="s">
        <v>22</v>
      </c>
      <c r="J601">
        <v>0</v>
      </c>
      <c r="K601" t="s">
        <v>23</v>
      </c>
      <c r="L601">
        <v>-3500</v>
      </c>
      <c r="N601" t="s">
        <v>5635</v>
      </c>
      <c r="O601" s="22">
        <v>3.8000000000000003</v>
      </c>
    </row>
    <row r="602" spans="1:15">
      <c r="A602" t="s">
        <v>0</v>
      </c>
      <c r="B602">
        <v>4911122</v>
      </c>
      <c r="C602" t="s">
        <v>19</v>
      </c>
      <c r="D602">
        <v>169512</v>
      </c>
      <c r="E602" t="s">
        <v>20</v>
      </c>
      <c r="F602">
        <v>500000</v>
      </c>
      <c r="G602" t="s">
        <v>21</v>
      </c>
      <c r="H602">
        <v>60</v>
      </c>
      <c r="I602" t="s">
        <v>22</v>
      </c>
      <c r="J602">
        <v>0</v>
      </c>
      <c r="K602" t="s">
        <v>23</v>
      </c>
      <c r="L602">
        <v>-3500</v>
      </c>
      <c r="N602" t="s">
        <v>5636</v>
      </c>
      <c r="O602" s="22">
        <v>3.8000000000000003</v>
      </c>
    </row>
    <row r="603" spans="1:15">
      <c r="A603" t="s">
        <v>0</v>
      </c>
      <c r="B603">
        <v>4923918</v>
      </c>
      <c r="C603" t="s">
        <v>19</v>
      </c>
      <c r="D603">
        <v>266882</v>
      </c>
      <c r="E603" t="s">
        <v>20</v>
      </c>
      <c r="F603">
        <v>500000</v>
      </c>
      <c r="G603" t="s">
        <v>21</v>
      </c>
      <c r="H603">
        <v>60</v>
      </c>
      <c r="I603" t="s">
        <v>22</v>
      </c>
      <c r="J603">
        <v>0</v>
      </c>
      <c r="K603" t="s">
        <v>23</v>
      </c>
      <c r="L603">
        <v>-3500</v>
      </c>
      <c r="N603" t="s">
        <v>5637</v>
      </c>
      <c r="O603" s="22">
        <v>3.8000000000000003</v>
      </c>
    </row>
    <row r="604" spans="1:15">
      <c r="A604" t="s">
        <v>0</v>
      </c>
      <c r="B604">
        <v>4930063</v>
      </c>
      <c r="C604" t="s">
        <v>19</v>
      </c>
      <c r="D604">
        <v>170156</v>
      </c>
      <c r="E604" t="s">
        <v>20</v>
      </c>
      <c r="F604">
        <v>500000</v>
      </c>
      <c r="G604" t="s">
        <v>21</v>
      </c>
      <c r="H604">
        <v>60</v>
      </c>
      <c r="I604" t="s">
        <v>22</v>
      </c>
      <c r="J604">
        <v>0</v>
      </c>
      <c r="K604" t="s">
        <v>23</v>
      </c>
      <c r="L604">
        <v>-3500</v>
      </c>
      <c r="N604" t="s">
        <v>5638</v>
      </c>
      <c r="O604" s="22">
        <v>3.8000000000000003</v>
      </c>
    </row>
    <row r="605" spans="1:15">
      <c r="A605" t="s">
        <v>0</v>
      </c>
      <c r="B605">
        <v>4936209</v>
      </c>
      <c r="C605" t="s">
        <v>19</v>
      </c>
      <c r="D605">
        <v>170478</v>
      </c>
      <c r="E605" t="s">
        <v>20</v>
      </c>
      <c r="F605">
        <v>500000</v>
      </c>
      <c r="G605" t="s">
        <v>21</v>
      </c>
      <c r="H605">
        <v>60</v>
      </c>
      <c r="I605" t="s">
        <v>22</v>
      </c>
      <c r="J605">
        <v>0</v>
      </c>
      <c r="K605" t="s">
        <v>23</v>
      </c>
      <c r="L605">
        <v>-3500</v>
      </c>
      <c r="N605" t="s">
        <v>5639</v>
      </c>
      <c r="O605" s="22">
        <v>3.8000000000000003</v>
      </c>
    </row>
    <row r="606" spans="1:15">
      <c r="A606" t="s">
        <v>0</v>
      </c>
      <c r="B606">
        <v>4949060</v>
      </c>
      <c r="C606" t="s">
        <v>19</v>
      </c>
      <c r="D606">
        <v>268400</v>
      </c>
      <c r="E606" t="s">
        <v>20</v>
      </c>
      <c r="F606">
        <v>500000</v>
      </c>
      <c r="G606" t="s">
        <v>21</v>
      </c>
      <c r="H606">
        <v>60</v>
      </c>
      <c r="I606" t="s">
        <v>22</v>
      </c>
      <c r="J606">
        <v>0</v>
      </c>
      <c r="K606" t="s">
        <v>23</v>
      </c>
      <c r="L606">
        <v>-3500</v>
      </c>
      <c r="N606" t="s">
        <v>5640</v>
      </c>
      <c r="O606" s="22">
        <v>3.8000000000000003</v>
      </c>
    </row>
    <row r="607" spans="1:15">
      <c r="A607" t="s">
        <v>0</v>
      </c>
      <c r="B607">
        <v>4955221</v>
      </c>
      <c r="C607" t="s">
        <v>19</v>
      </c>
      <c r="D607">
        <v>171122</v>
      </c>
      <c r="E607" t="s">
        <v>20</v>
      </c>
      <c r="F607">
        <v>500000</v>
      </c>
      <c r="G607" t="s">
        <v>21</v>
      </c>
      <c r="H607">
        <v>60</v>
      </c>
      <c r="I607" t="s">
        <v>22</v>
      </c>
      <c r="J607">
        <v>0</v>
      </c>
      <c r="K607" t="s">
        <v>23</v>
      </c>
      <c r="L607">
        <v>-3500</v>
      </c>
      <c r="N607" t="s">
        <v>5641</v>
      </c>
      <c r="O607" s="22">
        <v>3.8000000000000003</v>
      </c>
    </row>
    <row r="608" spans="1:15">
      <c r="A608" t="s">
        <v>0</v>
      </c>
      <c r="B608">
        <v>4961383</v>
      </c>
      <c r="C608" t="s">
        <v>19</v>
      </c>
      <c r="D608">
        <v>171444</v>
      </c>
      <c r="E608" t="s">
        <v>20</v>
      </c>
      <c r="F608">
        <v>500000</v>
      </c>
      <c r="G608" t="s">
        <v>21</v>
      </c>
      <c r="H608">
        <v>60</v>
      </c>
      <c r="I608" t="s">
        <v>22</v>
      </c>
      <c r="J608">
        <v>0</v>
      </c>
      <c r="K608" t="s">
        <v>23</v>
      </c>
      <c r="L608">
        <v>-3500</v>
      </c>
      <c r="N608" t="s">
        <v>5642</v>
      </c>
      <c r="O608" s="22">
        <v>3.8000000000000003</v>
      </c>
    </row>
    <row r="609" spans="1:15">
      <c r="A609" t="s">
        <v>0</v>
      </c>
      <c r="B609">
        <v>4974288</v>
      </c>
      <c r="C609" t="s">
        <v>19</v>
      </c>
      <c r="D609">
        <v>269918</v>
      </c>
      <c r="E609" t="s">
        <v>20</v>
      </c>
      <c r="F609">
        <v>500000</v>
      </c>
      <c r="G609" t="s">
        <v>21</v>
      </c>
      <c r="H609">
        <v>60</v>
      </c>
      <c r="I609" t="s">
        <v>22</v>
      </c>
      <c r="J609">
        <v>0</v>
      </c>
      <c r="K609" t="s">
        <v>23</v>
      </c>
      <c r="L609">
        <v>-3500</v>
      </c>
      <c r="N609" t="s">
        <v>5643</v>
      </c>
      <c r="O609" s="22">
        <v>3.8000000000000003</v>
      </c>
    </row>
    <row r="610" spans="1:15">
      <c r="A610" t="s">
        <v>0</v>
      </c>
      <c r="B610">
        <v>4980465</v>
      </c>
      <c r="C610" t="s">
        <v>19</v>
      </c>
      <c r="D610">
        <v>172088</v>
      </c>
      <c r="E610" t="s">
        <v>20</v>
      </c>
      <c r="F610">
        <v>500000</v>
      </c>
      <c r="G610" t="s">
        <v>21</v>
      </c>
      <c r="H610">
        <v>60</v>
      </c>
      <c r="I610" t="s">
        <v>22</v>
      </c>
      <c r="J610">
        <v>0</v>
      </c>
      <c r="K610" t="s">
        <v>23</v>
      </c>
      <c r="L610">
        <v>-3500</v>
      </c>
      <c r="N610" t="s">
        <v>4948</v>
      </c>
      <c r="O610" s="32">
        <v>3.8000000000000003</v>
      </c>
    </row>
    <row r="611" spans="1:15">
      <c r="A611" t="s">
        <v>0</v>
      </c>
      <c r="B611">
        <v>5019881</v>
      </c>
      <c r="C611" t="s">
        <v>19</v>
      </c>
      <c r="D611">
        <v>172410</v>
      </c>
      <c r="E611" t="s">
        <v>20</v>
      </c>
      <c r="F611">
        <v>500000</v>
      </c>
      <c r="G611" t="s">
        <v>21</v>
      </c>
      <c r="H611">
        <v>60</v>
      </c>
      <c r="I611" t="s">
        <v>22</v>
      </c>
      <c r="J611">
        <v>0</v>
      </c>
      <c r="K611" t="s">
        <v>23</v>
      </c>
      <c r="L611">
        <v>-3500</v>
      </c>
      <c r="N611" t="s">
        <v>5644</v>
      </c>
      <c r="O611" s="22">
        <v>3.85</v>
      </c>
    </row>
    <row r="612" spans="1:15">
      <c r="A612" t="s">
        <v>0</v>
      </c>
      <c r="B612">
        <v>5026071</v>
      </c>
      <c r="C612" t="s">
        <v>19</v>
      </c>
      <c r="D612">
        <v>172732</v>
      </c>
      <c r="E612" t="s">
        <v>20</v>
      </c>
      <c r="F612">
        <v>500000</v>
      </c>
      <c r="G612" t="s">
        <v>21</v>
      </c>
      <c r="H612">
        <v>60</v>
      </c>
      <c r="I612" t="s">
        <v>22</v>
      </c>
      <c r="J612">
        <v>0</v>
      </c>
      <c r="K612" t="s">
        <v>23</v>
      </c>
      <c r="L612">
        <v>-3500</v>
      </c>
      <c r="N612" t="s">
        <v>5645</v>
      </c>
      <c r="O612" s="22">
        <v>3.85</v>
      </c>
    </row>
    <row r="613" spans="1:15">
      <c r="A613" t="s">
        <v>0</v>
      </c>
      <c r="B613">
        <v>5039059</v>
      </c>
      <c r="C613" t="s">
        <v>19</v>
      </c>
      <c r="D613">
        <v>271942</v>
      </c>
      <c r="E613" t="s">
        <v>20</v>
      </c>
      <c r="F613">
        <v>500000</v>
      </c>
      <c r="G613" t="s">
        <v>21</v>
      </c>
      <c r="H613">
        <v>60</v>
      </c>
      <c r="I613" t="s">
        <v>22</v>
      </c>
      <c r="J613">
        <v>0</v>
      </c>
      <c r="K613" t="s">
        <v>23</v>
      </c>
      <c r="L613">
        <v>-3500</v>
      </c>
      <c r="N613" t="s">
        <v>5646</v>
      </c>
      <c r="O613" s="22">
        <v>3.85</v>
      </c>
    </row>
    <row r="614" spans="1:15">
      <c r="A614" t="s">
        <v>0</v>
      </c>
      <c r="B614">
        <v>5045265</v>
      </c>
      <c r="C614" t="s">
        <v>19</v>
      </c>
      <c r="D614">
        <v>173376</v>
      </c>
      <c r="E614" t="s">
        <v>20</v>
      </c>
      <c r="F614">
        <v>500000</v>
      </c>
      <c r="G614" t="s">
        <v>21</v>
      </c>
      <c r="H614">
        <v>60</v>
      </c>
      <c r="I614" t="s">
        <v>22</v>
      </c>
      <c r="J614">
        <v>0</v>
      </c>
      <c r="K614" t="s">
        <v>23</v>
      </c>
      <c r="L614">
        <v>-3500</v>
      </c>
      <c r="N614" t="s">
        <v>5647</v>
      </c>
      <c r="O614" s="22">
        <v>3.85</v>
      </c>
    </row>
    <row r="615" spans="1:15">
      <c r="A615" t="s">
        <v>0</v>
      </c>
      <c r="B615">
        <v>5051472</v>
      </c>
      <c r="C615" t="s">
        <v>19</v>
      </c>
      <c r="D615">
        <v>173698</v>
      </c>
      <c r="E615" t="s">
        <v>20</v>
      </c>
      <c r="F615">
        <v>500000</v>
      </c>
      <c r="G615" t="s">
        <v>21</v>
      </c>
      <c r="H615">
        <v>60</v>
      </c>
      <c r="I615" t="s">
        <v>22</v>
      </c>
      <c r="J615">
        <v>0</v>
      </c>
      <c r="K615" t="s">
        <v>23</v>
      </c>
      <c r="L615">
        <v>-3500</v>
      </c>
      <c r="N615" t="s">
        <v>5648</v>
      </c>
      <c r="O615" s="22">
        <v>3.85</v>
      </c>
    </row>
    <row r="616" spans="1:15">
      <c r="A616" t="s">
        <v>0</v>
      </c>
      <c r="B616">
        <v>5064514</v>
      </c>
      <c r="C616" t="s">
        <v>19</v>
      </c>
      <c r="D616">
        <v>273460</v>
      </c>
      <c r="E616" t="s">
        <v>20</v>
      </c>
      <c r="F616">
        <v>500000</v>
      </c>
      <c r="G616" t="s">
        <v>21</v>
      </c>
      <c r="H616">
        <v>60</v>
      </c>
      <c r="I616" t="s">
        <v>22</v>
      </c>
      <c r="J616">
        <v>0</v>
      </c>
      <c r="K616" t="s">
        <v>23</v>
      </c>
      <c r="L616">
        <v>-3500</v>
      </c>
      <c r="N616" t="s">
        <v>5649</v>
      </c>
      <c r="O616" s="22">
        <v>3.85</v>
      </c>
    </row>
    <row r="617" spans="1:15">
      <c r="A617" t="s">
        <v>0</v>
      </c>
      <c r="B617">
        <v>5070736</v>
      </c>
      <c r="C617" t="s">
        <v>19</v>
      </c>
      <c r="D617">
        <v>174342</v>
      </c>
      <c r="E617" t="s">
        <v>20</v>
      </c>
      <c r="F617">
        <v>500000</v>
      </c>
      <c r="G617" t="s">
        <v>21</v>
      </c>
      <c r="H617">
        <v>60</v>
      </c>
      <c r="I617" t="s">
        <v>22</v>
      </c>
      <c r="J617">
        <v>0</v>
      </c>
      <c r="K617" t="s">
        <v>23</v>
      </c>
      <c r="L617">
        <v>-3500</v>
      </c>
      <c r="N617" t="s">
        <v>5650</v>
      </c>
      <c r="O617" s="22">
        <v>3.85</v>
      </c>
    </row>
    <row r="618" spans="1:15">
      <c r="A618" t="s">
        <v>0</v>
      </c>
      <c r="B618">
        <v>5076958</v>
      </c>
      <c r="C618" t="s">
        <v>19</v>
      </c>
      <c r="D618">
        <v>174664</v>
      </c>
      <c r="E618" t="s">
        <v>20</v>
      </c>
      <c r="F618">
        <v>500000</v>
      </c>
      <c r="G618" t="s">
        <v>21</v>
      </c>
      <c r="H618">
        <v>60</v>
      </c>
      <c r="I618" t="s">
        <v>22</v>
      </c>
      <c r="J618">
        <v>0</v>
      </c>
      <c r="K618" t="s">
        <v>23</v>
      </c>
      <c r="L618">
        <v>-3500</v>
      </c>
      <c r="N618" t="s">
        <v>5651</v>
      </c>
      <c r="O618" s="22">
        <v>3.85</v>
      </c>
    </row>
    <row r="619" spans="1:15">
      <c r="A619" t="s">
        <v>0</v>
      </c>
      <c r="B619">
        <v>5090056</v>
      </c>
      <c r="C619" t="s">
        <v>19</v>
      </c>
      <c r="D619">
        <v>274978</v>
      </c>
      <c r="E619" t="s">
        <v>20</v>
      </c>
      <c r="F619">
        <v>500000</v>
      </c>
      <c r="G619" t="s">
        <v>21</v>
      </c>
      <c r="H619">
        <v>60</v>
      </c>
      <c r="I619" t="s">
        <v>22</v>
      </c>
      <c r="J619">
        <v>0</v>
      </c>
      <c r="K619" t="s">
        <v>23</v>
      </c>
      <c r="L619">
        <v>-3500</v>
      </c>
      <c r="N619" t="s">
        <v>5652</v>
      </c>
      <c r="O619" s="22">
        <v>3.85</v>
      </c>
    </row>
    <row r="620" spans="1:15">
      <c r="A620" t="s">
        <v>0</v>
      </c>
      <c r="B620">
        <v>5096292</v>
      </c>
      <c r="C620" t="s">
        <v>19</v>
      </c>
      <c r="D620">
        <v>175308</v>
      </c>
      <c r="E620" t="s">
        <v>20</v>
      </c>
      <c r="F620">
        <v>500000</v>
      </c>
      <c r="G620" t="s">
        <v>21</v>
      </c>
      <c r="H620">
        <v>60</v>
      </c>
      <c r="I620" t="s">
        <v>22</v>
      </c>
      <c r="J620">
        <v>0</v>
      </c>
      <c r="K620" t="s">
        <v>23</v>
      </c>
      <c r="L620">
        <v>-3500</v>
      </c>
      <c r="N620" t="s">
        <v>4775</v>
      </c>
      <c r="O620" s="32">
        <v>3.85</v>
      </c>
    </row>
    <row r="621" spans="1:15">
      <c r="A621" t="s">
        <v>0</v>
      </c>
      <c r="B621">
        <v>5136239</v>
      </c>
      <c r="C621" t="s">
        <v>19</v>
      </c>
      <c r="D621">
        <v>175630</v>
      </c>
      <c r="E621" t="s">
        <v>20</v>
      </c>
      <c r="F621">
        <v>500000</v>
      </c>
      <c r="G621" t="s">
        <v>21</v>
      </c>
      <c r="H621">
        <v>60</v>
      </c>
      <c r="I621" t="s">
        <v>22</v>
      </c>
      <c r="J621">
        <v>0</v>
      </c>
      <c r="K621" t="s">
        <v>23</v>
      </c>
      <c r="L621">
        <v>-3500</v>
      </c>
      <c r="N621" t="s">
        <v>5653</v>
      </c>
      <c r="O621" s="22">
        <v>3.9000000000000004</v>
      </c>
    </row>
    <row r="622" spans="1:15">
      <c r="A622" t="s">
        <v>0</v>
      </c>
      <c r="B622">
        <v>5142490</v>
      </c>
      <c r="C622" t="s">
        <v>19</v>
      </c>
      <c r="D622">
        <v>175952</v>
      </c>
      <c r="E622" t="s">
        <v>20</v>
      </c>
      <c r="F622">
        <v>500000</v>
      </c>
      <c r="G622" t="s">
        <v>21</v>
      </c>
      <c r="H622">
        <v>60</v>
      </c>
      <c r="I622" t="s">
        <v>22</v>
      </c>
      <c r="J622">
        <v>0</v>
      </c>
      <c r="K622" t="s">
        <v>23</v>
      </c>
      <c r="L622">
        <v>-3500</v>
      </c>
      <c r="N622" t="s">
        <v>5654</v>
      </c>
      <c r="O622" s="22">
        <v>3.9000000000000004</v>
      </c>
    </row>
    <row r="623" spans="1:15">
      <c r="A623" t="s">
        <v>0</v>
      </c>
      <c r="B623">
        <v>5155671</v>
      </c>
      <c r="C623" t="s">
        <v>19</v>
      </c>
      <c r="D623">
        <v>277002</v>
      </c>
      <c r="E623" t="s">
        <v>20</v>
      </c>
      <c r="F623">
        <v>500000</v>
      </c>
      <c r="G623" t="s">
        <v>21</v>
      </c>
      <c r="H623">
        <v>60</v>
      </c>
      <c r="I623" t="s">
        <v>22</v>
      </c>
      <c r="J623">
        <v>0</v>
      </c>
      <c r="K623" t="s">
        <v>23</v>
      </c>
      <c r="L623">
        <v>-3500</v>
      </c>
      <c r="N623" t="s">
        <v>5655</v>
      </c>
      <c r="O623" s="22">
        <v>3.9000000000000004</v>
      </c>
    </row>
    <row r="624" spans="1:15">
      <c r="A624" t="s">
        <v>0</v>
      </c>
      <c r="B624">
        <v>5161937</v>
      </c>
      <c r="C624" t="s">
        <v>19</v>
      </c>
      <c r="D624">
        <v>176596</v>
      </c>
      <c r="E624" t="s">
        <v>20</v>
      </c>
      <c r="F624">
        <v>500000</v>
      </c>
      <c r="G624" t="s">
        <v>21</v>
      </c>
      <c r="H624">
        <v>60</v>
      </c>
      <c r="I624" t="s">
        <v>22</v>
      </c>
      <c r="J624">
        <v>0</v>
      </c>
      <c r="K624" t="s">
        <v>23</v>
      </c>
      <c r="L624">
        <v>-3500</v>
      </c>
      <c r="N624" t="s">
        <v>5656</v>
      </c>
      <c r="O624" s="22">
        <v>3.9000000000000004</v>
      </c>
    </row>
    <row r="625" spans="1:15">
      <c r="A625" t="s">
        <v>0</v>
      </c>
      <c r="B625">
        <v>5168205</v>
      </c>
      <c r="C625" t="s">
        <v>19</v>
      </c>
      <c r="D625">
        <v>176918</v>
      </c>
      <c r="E625" t="s">
        <v>20</v>
      </c>
      <c r="F625">
        <v>500000</v>
      </c>
      <c r="G625" t="s">
        <v>21</v>
      </c>
      <c r="H625">
        <v>60</v>
      </c>
      <c r="I625" t="s">
        <v>22</v>
      </c>
      <c r="J625">
        <v>0</v>
      </c>
      <c r="K625" t="s">
        <v>23</v>
      </c>
      <c r="L625">
        <v>-3500</v>
      </c>
      <c r="N625" t="s">
        <v>5657</v>
      </c>
      <c r="O625" s="22">
        <v>3.9000000000000004</v>
      </c>
    </row>
    <row r="626" spans="1:15">
      <c r="A626" t="s">
        <v>0</v>
      </c>
      <c r="B626">
        <v>5181441</v>
      </c>
      <c r="C626" t="s">
        <v>19</v>
      </c>
      <c r="D626">
        <v>278520</v>
      </c>
      <c r="E626" t="s">
        <v>20</v>
      </c>
      <c r="F626">
        <v>500000</v>
      </c>
      <c r="G626" t="s">
        <v>21</v>
      </c>
      <c r="H626">
        <v>60</v>
      </c>
      <c r="I626" t="s">
        <v>22</v>
      </c>
      <c r="J626">
        <v>0</v>
      </c>
      <c r="K626" t="s">
        <v>23</v>
      </c>
      <c r="L626">
        <v>-3500</v>
      </c>
      <c r="N626" t="s">
        <v>5658</v>
      </c>
      <c r="O626" s="22">
        <v>3.9000000000000004</v>
      </c>
    </row>
    <row r="627" spans="1:15">
      <c r="A627" t="s">
        <v>0</v>
      </c>
      <c r="B627">
        <v>5187723</v>
      </c>
      <c r="C627" t="s">
        <v>19</v>
      </c>
      <c r="D627">
        <v>177562</v>
      </c>
      <c r="E627" t="s">
        <v>20</v>
      </c>
      <c r="F627">
        <v>500000</v>
      </c>
      <c r="G627" t="s">
        <v>21</v>
      </c>
      <c r="H627">
        <v>60</v>
      </c>
      <c r="I627" t="s">
        <v>22</v>
      </c>
      <c r="J627">
        <v>0</v>
      </c>
      <c r="K627" t="s">
        <v>23</v>
      </c>
      <c r="L627">
        <v>-3500</v>
      </c>
      <c r="N627" t="s">
        <v>5659</v>
      </c>
      <c r="O627" s="22">
        <v>3.9000000000000004</v>
      </c>
    </row>
    <row r="628" spans="1:15">
      <c r="A628" t="s">
        <v>0</v>
      </c>
      <c r="B628">
        <v>5194006</v>
      </c>
      <c r="C628" t="s">
        <v>19</v>
      </c>
      <c r="D628">
        <v>177884</v>
      </c>
      <c r="E628" t="s">
        <v>20</v>
      </c>
      <c r="F628">
        <v>500000</v>
      </c>
      <c r="G628" t="s">
        <v>21</v>
      </c>
      <c r="H628">
        <v>60</v>
      </c>
      <c r="I628" t="s">
        <v>22</v>
      </c>
      <c r="J628">
        <v>0</v>
      </c>
      <c r="K628" t="s">
        <v>23</v>
      </c>
      <c r="L628">
        <v>-3500</v>
      </c>
      <c r="N628" t="s">
        <v>5660</v>
      </c>
      <c r="O628" s="22">
        <v>3.9000000000000004</v>
      </c>
    </row>
    <row r="629" spans="1:15">
      <c r="A629" t="s">
        <v>0</v>
      </c>
      <c r="B629">
        <v>5207296</v>
      </c>
      <c r="C629" t="s">
        <v>19</v>
      </c>
      <c r="D629">
        <v>280038</v>
      </c>
      <c r="E629" t="s">
        <v>20</v>
      </c>
      <c r="F629">
        <v>500000</v>
      </c>
      <c r="G629" t="s">
        <v>21</v>
      </c>
      <c r="H629">
        <v>60</v>
      </c>
      <c r="I629" t="s">
        <v>22</v>
      </c>
      <c r="J629">
        <v>0</v>
      </c>
      <c r="K629" t="s">
        <v>23</v>
      </c>
      <c r="L629">
        <v>-3500</v>
      </c>
      <c r="N629" t="s">
        <v>5661</v>
      </c>
      <c r="O629" s="22">
        <v>3.9000000000000004</v>
      </c>
    </row>
    <row r="630" spans="1:15">
      <c r="A630" t="s">
        <v>0</v>
      </c>
      <c r="B630">
        <v>5213594</v>
      </c>
      <c r="C630" t="s">
        <v>19</v>
      </c>
      <c r="D630">
        <v>178528</v>
      </c>
      <c r="E630" t="s">
        <v>20</v>
      </c>
      <c r="F630">
        <v>500000</v>
      </c>
      <c r="G630" t="s">
        <v>21</v>
      </c>
      <c r="H630">
        <v>60</v>
      </c>
      <c r="I630" t="s">
        <v>22</v>
      </c>
      <c r="J630">
        <v>0</v>
      </c>
      <c r="K630" t="s">
        <v>23</v>
      </c>
      <c r="L630">
        <v>-3500</v>
      </c>
      <c r="N630" t="s">
        <v>4949</v>
      </c>
      <c r="O630" s="32">
        <v>3.9000000000000004</v>
      </c>
    </row>
    <row r="631" spans="1:15">
      <c r="A631" t="s">
        <v>0</v>
      </c>
      <c r="B631">
        <v>5254074</v>
      </c>
      <c r="C631" t="s">
        <v>19</v>
      </c>
      <c r="D631">
        <v>178850</v>
      </c>
      <c r="E631" t="s">
        <v>20</v>
      </c>
      <c r="F631">
        <v>500000</v>
      </c>
      <c r="G631" t="s">
        <v>21</v>
      </c>
      <c r="H631">
        <v>60</v>
      </c>
      <c r="I631" t="s">
        <v>22</v>
      </c>
      <c r="J631">
        <v>0</v>
      </c>
      <c r="K631" t="s">
        <v>23</v>
      </c>
      <c r="L631">
        <v>-3500</v>
      </c>
      <c r="N631" t="s">
        <v>5662</v>
      </c>
      <c r="O631" s="22">
        <v>3.95</v>
      </c>
    </row>
    <row r="632" spans="1:15">
      <c r="A632" t="s">
        <v>0</v>
      </c>
      <c r="B632">
        <v>5260387</v>
      </c>
      <c r="C632" t="s">
        <v>19</v>
      </c>
      <c r="D632">
        <v>179172</v>
      </c>
      <c r="E632" t="s">
        <v>20</v>
      </c>
      <c r="F632">
        <v>500000</v>
      </c>
      <c r="G632" t="s">
        <v>21</v>
      </c>
      <c r="H632">
        <v>60</v>
      </c>
      <c r="I632" t="s">
        <v>22</v>
      </c>
      <c r="J632">
        <v>0</v>
      </c>
      <c r="K632" t="s">
        <v>23</v>
      </c>
      <c r="L632">
        <v>-3500</v>
      </c>
      <c r="N632" t="s">
        <v>5663</v>
      </c>
      <c r="O632" s="22">
        <v>3.95</v>
      </c>
    </row>
    <row r="633" spans="1:15">
      <c r="A633" t="s">
        <v>0</v>
      </c>
      <c r="B633">
        <v>5273759</v>
      </c>
      <c r="C633" t="s">
        <v>19</v>
      </c>
      <c r="D633">
        <v>282062</v>
      </c>
      <c r="E633" t="s">
        <v>20</v>
      </c>
      <c r="F633">
        <v>500000</v>
      </c>
      <c r="G633" t="s">
        <v>21</v>
      </c>
      <c r="H633">
        <v>60</v>
      </c>
      <c r="I633" t="s">
        <v>22</v>
      </c>
      <c r="J633">
        <v>0</v>
      </c>
      <c r="K633" t="s">
        <v>23</v>
      </c>
      <c r="L633">
        <v>-3500</v>
      </c>
      <c r="N633" t="s">
        <v>5664</v>
      </c>
      <c r="O633" s="22">
        <v>3.95</v>
      </c>
    </row>
    <row r="634" spans="1:15">
      <c r="A634" t="s">
        <v>0</v>
      </c>
      <c r="B634">
        <v>5280088</v>
      </c>
      <c r="C634" t="s">
        <v>19</v>
      </c>
      <c r="D634">
        <v>179816</v>
      </c>
      <c r="E634" t="s">
        <v>20</v>
      </c>
      <c r="F634">
        <v>500000</v>
      </c>
      <c r="G634" t="s">
        <v>21</v>
      </c>
      <c r="H634">
        <v>60</v>
      </c>
      <c r="I634" t="s">
        <v>22</v>
      </c>
      <c r="J634">
        <v>0</v>
      </c>
      <c r="K634" t="s">
        <v>23</v>
      </c>
      <c r="L634">
        <v>-3500</v>
      </c>
      <c r="N634" t="s">
        <v>5665</v>
      </c>
      <c r="O634" s="22">
        <v>3.95</v>
      </c>
    </row>
    <row r="635" spans="1:15">
      <c r="A635" t="s">
        <v>0</v>
      </c>
      <c r="B635">
        <v>5286416</v>
      </c>
      <c r="C635" t="s">
        <v>19</v>
      </c>
      <c r="D635">
        <v>180138</v>
      </c>
      <c r="E635" t="s">
        <v>20</v>
      </c>
      <c r="F635">
        <v>500000</v>
      </c>
      <c r="G635" t="s">
        <v>21</v>
      </c>
      <c r="H635">
        <v>60</v>
      </c>
      <c r="I635" t="s">
        <v>22</v>
      </c>
      <c r="J635">
        <v>0</v>
      </c>
      <c r="K635" t="s">
        <v>23</v>
      </c>
      <c r="L635">
        <v>-3500</v>
      </c>
      <c r="N635" t="s">
        <v>5666</v>
      </c>
      <c r="O635" s="22">
        <v>3.95</v>
      </c>
    </row>
    <row r="636" spans="1:15">
      <c r="A636" t="s">
        <v>0</v>
      </c>
      <c r="B636">
        <v>5299843</v>
      </c>
      <c r="C636" t="s">
        <v>19</v>
      </c>
      <c r="D636">
        <v>283580</v>
      </c>
      <c r="E636" t="s">
        <v>20</v>
      </c>
      <c r="F636">
        <v>500000</v>
      </c>
      <c r="G636" t="s">
        <v>21</v>
      </c>
      <c r="H636">
        <v>60</v>
      </c>
      <c r="I636" t="s">
        <v>22</v>
      </c>
      <c r="J636">
        <v>0</v>
      </c>
      <c r="K636" t="s">
        <v>23</v>
      </c>
      <c r="L636">
        <v>-3500</v>
      </c>
      <c r="N636" t="s">
        <v>5667</v>
      </c>
      <c r="O636" s="22">
        <v>3.95</v>
      </c>
    </row>
    <row r="637" spans="1:15">
      <c r="A637" t="s">
        <v>0</v>
      </c>
      <c r="B637">
        <v>5306188</v>
      </c>
      <c r="C637" t="s">
        <v>19</v>
      </c>
      <c r="D637">
        <v>180782</v>
      </c>
      <c r="E637" t="s">
        <v>20</v>
      </c>
      <c r="F637">
        <v>500000</v>
      </c>
      <c r="G637" t="s">
        <v>21</v>
      </c>
      <c r="H637">
        <v>60</v>
      </c>
      <c r="I637" t="s">
        <v>22</v>
      </c>
      <c r="J637">
        <v>0</v>
      </c>
      <c r="K637" t="s">
        <v>23</v>
      </c>
      <c r="L637">
        <v>-3500</v>
      </c>
      <c r="N637" t="s">
        <v>5668</v>
      </c>
      <c r="O637" s="22">
        <v>3.95</v>
      </c>
    </row>
    <row r="638" spans="1:15">
      <c r="A638" t="s">
        <v>0</v>
      </c>
      <c r="B638">
        <v>5312532</v>
      </c>
      <c r="C638" t="s">
        <v>19</v>
      </c>
      <c r="D638">
        <v>181104</v>
      </c>
      <c r="E638" t="s">
        <v>20</v>
      </c>
      <c r="F638">
        <v>500000</v>
      </c>
      <c r="G638" t="s">
        <v>21</v>
      </c>
      <c r="H638">
        <v>60</v>
      </c>
      <c r="I638" t="s">
        <v>22</v>
      </c>
      <c r="J638">
        <v>0</v>
      </c>
      <c r="K638" t="s">
        <v>23</v>
      </c>
      <c r="L638">
        <v>-3500</v>
      </c>
      <c r="N638" t="s">
        <v>5669</v>
      </c>
      <c r="O638" s="22">
        <v>3.95</v>
      </c>
    </row>
    <row r="639" spans="1:15">
      <c r="A639" t="s">
        <v>0</v>
      </c>
      <c r="B639">
        <v>5326015</v>
      </c>
      <c r="C639" t="s">
        <v>19</v>
      </c>
      <c r="D639">
        <v>285098</v>
      </c>
      <c r="E639" t="s">
        <v>20</v>
      </c>
      <c r="F639">
        <v>500000</v>
      </c>
      <c r="G639" t="s">
        <v>21</v>
      </c>
      <c r="H639">
        <v>60</v>
      </c>
      <c r="I639" t="s">
        <v>22</v>
      </c>
      <c r="J639">
        <v>0</v>
      </c>
      <c r="K639" t="s">
        <v>23</v>
      </c>
      <c r="L639">
        <v>-3500</v>
      </c>
      <c r="N639" t="s">
        <v>5670</v>
      </c>
      <c r="O639" s="22">
        <v>3.95</v>
      </c>
    </row>
    <row r="640" spans="1:15">
      <c r="A640" t="s">
        <v>0</v>
      </c>
      <c r="B640">
        <v>5332374</v>
      </c>
      <c r="C640" t="s">
        <v>19</v>
      </c>
      <c r="D640">
        <v>181748</v>
      </c>
      <c r="E640" t="s">
        <v>20</v>
      </c>
      <c r="F640">
        <v>500000</v>
      </c>
      <c r="G640" t="s">
        <v>21</v>
      </c>
      <c r="H640">
        <v>60</v>
      </c>
      <c r="I640" t="s">
        <v>22</v>
      </c>
      <c r="J640">
        <v>0</v>
      </c>
      <c r="K640" t="s">
        <v>23</v>
      </c>
      <c r="L640">
        <v>-3500</v>
      </c>
      <c r="N640" t="s">
        <v>4776</v>
      </c>
      <c r="O640" s="32">
        <v>3.95</v>
      </c>
    </row>
    <row r="641" spans="1:15">
      <c r="A641" t="s">
        <v>0</v>
      </c>
      <c r="B641">
        <v>5373386</v>
      </c>
      <c r="C641" t="s">
        <v>19</v>
      </c>
      <c r="D641">
        <v>182070</v>
      </c>
      <c r="E641" t="s">
        <v>20</v>
      </c>
      <c r="F641">
        <v>500000</v>
      </c>
      <c r="G641" t="s">
        <v>21</v>
      </c>
      <c r="H641">
        <v>60</v>
      </c>
      <c r="I641" t="s">
        <v>22</v>
      </c>
      <c r="J641">
        <v>0</v>
      </c>
      <c r="K641" t="s">
        <v>23</v>
      </c>
      <c r="L641">
        <v>-3500</v>
      </c>
      <c r="N641" t="s">
        <v>5671</v>
      </c>
      <c r="O641" s="22">
        <v>4</v>
      </c>
    </row>
    <row r="642" spans="1:15">
      <c r="A642" t="s">
        <v>0</v>
      </c>
      <c r="B642">
        <v>5379760</v>
      </c>
      <c r="C642" t="s">
        <v>19</v>
      </c>
      <c r="D642">
        <v>182392</v>
      </c>
      <c r="E642" t="s">
        <v>20</v>
      </c>
      <c r="F642">
        <v>500000</v>
      </c>
      <c r="G642" t="s">
        <v>21</v>
      </c>
      <c r="H642">
        <v>60</v>
      </c>
      <c r="I642" t="s">
        <v>22</v>
      </c>
      <c r="J642">
        <v>0</v>
      </c>
      <c r="K642" t="s">
        <v>23</v>
      </c>
      <c r="L642">
        <v>-3500</v>
      </c>
      <c r="N642" t="s">
        <v>5672</v>
      </c>
      <c r="O642" s="22">
        <v>4</v>
      </c>
    </row>
    <row r="643" spans="1:15">
      <c r="A643" t="s">
        <v>0</v>
      </c>
      <c r="B643">
        <v>5393326</v>
      </c>
      <c r="C643" t="s">
        <v>19</v>
      </c>
      <c r="D643">
        <v>287122</v>
      </c>
      <c r="E643" t="s">
        <v>20</v>
      </c>
      <c r="F643">
        <v>500000</v>
      </c>
      <c r="G643" t="s">
        <v>21</v>
      </c>
      <c r="H643">
        <v>60</v>
      </c>
      <c r="I643" t="s">
        <v>22</v>
      </c>
      <c r="J643">
        <v>0</v>
      </c>
      <c r="K643" t="s">
        <v>23</v>
      </c>
      <c r="L643">
        <v>-3500</v>
      </c>
      <c r="N643" t="s">
        <v>5673</v>
      </c>
      <c r="O643" s="22">
        <v>4</v>
      </c>
    </row>
    <row r="644" spans="1:15">
      <c r="A644" t="s">
        <v>0</v>
      </c>
      <c r="B644">
        <v>5399715</v>
      </c>
      <c r="C644" t="s">
        <v>19</v>
      </c>
      <c r="D644">
        <v>183036</v>
      </c>
      <c r="E644" t="s">
        <v>20</v>
      </c>
      <c r="F644">
        <v>500000</v>
      </c>
      <c r="G644" t="s">
        <v>21</v>
      </c>
      <c r="H644">
        <v>60</v>
      </c>
      <c r="I644" t="s">
        <v>22</v>
      </c>
      <c r="J644">
        <v>0</v>
      </c>
      <c r="K644" t="s">
        <v>23</v>
      </c>
      <c r="L644">
        <v>-3500</v>
      </c>
      <c r="N644" t="s">
        <v>5674</v>
      </c>
      <c r="O644" s="22">
        <v>4</v>
      </c>
    </row>
    <row r="645" spans="1:15">
      <c r="A645" t="s">
        <v>0</v>
      </c>
      <c r="B645">
        <v>5406105</v>
      </c>
      <c r="C645" t="s">
        <v>19</v>
      </c>
      <c r="D645">
        <v>183358</v>
      </c>
      <c r="E645" t="s">
        <v>20</v>
      </c>
      <c r="F645">
        <v>500000</v>
      </c>
      <c r="G645" t="s">
        <v>21</v>
      </c>
      <c r="H645">
        <v>60</v>
      </c>
      <c r="I645" t="s">
        <v>22</v>
      </c>
      <c r="J645">
        <v>0</v>
      </c>
      <c r="K645" t="s">
        <v>23</v>
      </c>
      <c r="L645">
        <v>-3500</v>
      </c>
      <c r="N645" t="s">
        <v>5675</v>
      </c>
      <c r="O645" s="22">
        <v>4</v>
      </c>
    </row>
    <row r="646" spans="1:15">
      <c r="A646" t="s">
        <v>0</v>
      </c>
      <c r="B646">
        <v>5419725</v>
      </c>
      <c r="C646" t="s">
        <v>19</v>
      </c>
      <c r="D646">
        <v>288640</v>
      </c>
      <c r="E646" t="s">
        <v>20</v>
      </c>
      <c r="F646">
        <v>500000</v>
      </c>
      <c r="G646" t="s">
        <v>21</v>
      </c>
      <c r="H646">
        <v>60</v>
      </c>
      <c r="I646" t="s">
        <v>22</v>
      </c>
      <c r="J646">
        <v>0</v>
      </c>
      <c r="K646" t="s">
        <v>23</v>
      </c>
      <c r="L646">
        <v>-3500</v>
      </c>
      <c r="N646" t="s">
        <v>5676</v>
      </c>
      <c r="O646" s="22">
        <v>4</v>
      </c>
    </row>
    <row r="647" spans="1:15">
      <c r="A647" t="s">
        <v>0</v>
      </c>
      <c r="B647">
        <v>5426130</v>
      </c>
      <c r="C647" t="s">
        <v>19</v>
      </c>
      <c r="D647">
        <v>184002</v>
      </c>
      <c r="E647" t="s">
        <v>20</v>
      </c>
      <c r="F647">
        <v>500000</v>
      </c>
      <c r="G647" t="s">
        <v>21</v>
      </c>
      <c r="H647">
        <v>60</v>
      </c>
      <c r="I647" t="s">
        <v>22</v>
      </c>
      <c r="J647">
        <v>0</v>
      </c>
      <c r="K647" t="s">
        <v>23</v>
      </c>
      <c r="L647">
        <v>-3500</v>
      </c>
      <c r="N647" t="s">
        <v>5677</v>
      </c>
      <c r="O647" s="22">
        <v>4</v>
      </c>
    </row>
    <row r="648" spans="1:15">
      <c r="A648" t="s">
        <v>0</v>
      </c>
      <c r="B648">
        <v>5432535</v>
      </c>
      <c r="C648" t="s">
        <v>19</v>
      </c>
      <c r="D648">
        <v>184324</v>
      </c>
      <c r="E648" t="s">
        <v>20</v>
      </c>
      <c r="F648">
        <v>500000</v>
      </c>
      <c r="G648" t="s">
        <v>21</v>
      </c>
      <c r="H648">
        <v>60</v>
      </c>
      <c r="I648" t="s">
        <v>22</v>
      </c>
      <c r="J648">
        <v>0</v>
      </c>
      <c r="K648" t="s">
        <v>23</v>
      </c>
      <c r="L648">
        <v>-3500</v>
      </c>
      <c r="N648" t="s">
        <v>5678</v>
      </c>
      <c r="O648" s="22">
        <v>4</v>
      </c>
    </row>
    <row r="649" spans="1:15">
      <c r="A649" t="s">
        <v>0</v>
      </c>
      <c r="B649">
        <v>5446211</v>
      </c>
      <c r="C649" t="s">
        <v>19</v>
      </c>
      <c r="D649">
        <v>290158</v>
      </c>
      <c r="E649" t="s">
        <v>20</v>
      </c>
      <c r="F649">
        <v>500000</v>
      </c>
      <c r="G649" t="s">
        <v>21</v>
      </c>
      <c r="H649">
        <v>60</v>
      </c>
      <c r="I649" t="s">
        <v>22</v>
      </c>
      <c r="J649">
        <v>0</v>
      </c>
      <c r="K649" t="s">
        <v>23</v>
      </c>
      <c r="L649">
        <v>-3500</v>
      </c>
      <c r="N649" t="s">
        <v>5679</v>
      </c>
      <c r="O649" s="22">
        <v>4</v>
      </c>
    </row>
    <row r="650" spans="1:15">
      <c r="A650" t="s">
        <v>0</v>
      </c>
      <c r="B650">
        <v>5452632</v>
      </c>
      <c r="C650" t="s">
        <v>19</v>
      </c>
      <c r="D650">
        <v>184968</v>
      </c>
      <c r="E650" t="s">
        <v>20</v>
      </c>
      <c r="F650">
        <v>500000</v>
      </c>
      <c r="G650" t="s">
        <v>21</v>
      </c>
      <c r="H650">
        <v>60</v>
      </c>
      <c r="I650" t="s">
        <v>22</v>
      </c>
      <c r="J650">
        <v>0</v>
      </c>
      <c r="K650" t="s">
        <v>23</v>
      </c>
      <c r="L650">
        <v>-3500</v>
      </c>
      <c r="N650" t="s">
        <v>4950</v>
      </c>
      <c r="O650" s="32">
        <v>4</v>
      </c>
    </row>
    <row r="651" spans="1:15">
      <c r="A651" t="s">
        <v>0</v>
      </c>
      <c r="B651">
        <v>5494180</v>
      </c>
      <c r="C651" t="s">
        <v>19</v>
      </c>
      <c r="D651">
        <v>185290</v>
      </c>
      <c r="E651" t="s">
        <v>20</v>
      </c>
      <c r="F651">
        <v>500000</v>
      </c>
      <c r="G651" t="s">
        <v>21</v>
      </c>
      <c r="H651">
        <v>60</v>
      </c>
      <c r="I651" t="s">
        <v>22</v>
      </c>
      <c r="J651">
        <v>0</v>
      </c>
      <c r="K651" t="s">
        <v>23</v>
      </c>
      <c r="L651">
        <v>-3500</v>
      </c>
      <c r="N651" t="s">
        <v>5680</v>
      </c>
      <c r="O651" s="22">
        <v>4.0500000000000007</v>
      </c>
    </row>
    <row r="652" spans="1:15">
      <c r="A652" t="s">
        <v>0</v>
      </c>
      <c r="B652">
        <v>5500615</v>
      </c>
      <c r="C652" t="s">
        <v>19</v>
      </c>
      <c r="D652">
        <v>185612</v>
      </c>
      <c r="E652" t="s">
        <v>20</v>
      </c>
      <c r="F652">
        <v>500000</v>
      </c>
      <c r="G652" t="s">
        <v>21</v>
      </c>
      <c r="H652">
        <v>60</v>
      </c>
      <c r="I652" t="s">
        <v>22</v>
      </c>
      <c r="J652">
        <v>0</v>
      </c>
      <c r="K652" t="s">
        <v>23</v>
      </c>
      <c r="L652">
        <v>-3500</v>
      </c>
      <c r="N652" t="s">
        <v>5681</v>
      </c>
      <c r="O652" s="22">
        <v>4.0500000000000007</v>
      </c>
    </row>
    <row r="653" spans="1:15">
      <c r="A653" t="s">
        <v>0</v>
      </c>
      <c r="B653">
        <v>5514374</v>
      </c>
      <c r="C653" t="s">
        <v>19</v>
      </c>
      <c r="D653">
        <v>292182</v>
      </c>
      <c r="E653" t="s">
        <v>20</v>
      </c>
      <c r="F653">
        <v>500000</v>
      </c>
      <c r="G653" t="s">
        <v>21</v>
      </c>
      <c r="H653">
        <v>60</v>
      </c>
      <c r="I653" t="s">
        <v>22</v>
      </c>
      <c r="J653">
        <v>0</v>
      </c>
      <c r="K653" t="s">
        <v>23</v>
      </c>
      <c r="L653">
        <v>-3500</v>
      </c>
      <c r="N653" t="s">
        <v>5682</v>
      </c>
      <c r="O653" s="22">
        <v>4.0500000000000007</v>
      </c>
    </row>
    <row r="654" spans="1:15">
      <c r="A654" t="s">
        <v>0</v>
      </c>
      <c r="B654">
        <v>5520824</v>
      </c>
      <c r="C654" t="s">
        <v>19</v>
      </c>
      <c r="D654">
        <v>186256</v>
      </c>
      <c r="E654" t="s">
        <v>20</v>
      </c>
      <c r="F654">
        <v>500000</v>
      </c>
      <c r="G654" t="s">
        <v>21</v>
      </c>
      <c r="H654">
        <v>60</v>
      </c>
      <c r="I654" t="s">
        <v>22</v>
      </c>
      <c r="J654">
        <v>0</v>
      </c>
      <c r="K654" t="s">
        <v>23</v>
      </c>
      <c r="L654">
        <v>-3500</v>
      </c>
      <c r="N654" t="s">
        <v>5683</v>
      </c>
      <c r="O654" s="22">
        <v>4.0500000000000007</v>
      </c>
    </row>
    <row r="655" spans="1:15">
      <c r="A655" t="s">
        <v>0</v>
      </c>
      <c r="B655">
        <v>5527275</v>
      </c>
      <c r="C655" t="s">
        <v>19</v>
      </c>
      <c r="D655">
        <v>186578</v>
      </c>
      <c r="E655" t="s">
        <v>20</v>
      </c>
      <c r="F655">
        <v>500000</v>
      </c>
      <c r="G655" t="s">
        <v>21</v>
      </c>
      <c r="H655">
        <v>60</v>
      </c>
      <c r="I655" t="s">
        <v>22</v>
      </c>
      <c r="J655">
        <v>0</v>
      </c>
      <c r="K655" t="s">
        <v>23</v>
      </c>
      <c r="L655">
        <v>-3500</v>
      </c>
      <c r="N655" t="s">
        <v>5684</v>
      </c>
      <c r="O655" s="22">
        <v>4.0500000000000007</v>
      </c>
    </row>
    <row r="656" spans="1:15">
      <c r="A656" t="s">
        <v>0</v>
      </c>
      <c r="B656">
        <v>5541089</v>
      </c>
      <c r="C656" t="s">
        <v>19</v>
      </c>
      <c r="D656">
        <v>293700</v>
      </c>
      <c r="E656" t="s">
        <v>20</v>
      </c>
      <c r="F656">
        <v>500000</v>
      </c>
      <c r="G656" t="s">
        <v>21</v>
      </c>
      <c r="H656">
        <v>60</v>
      </c>
      <c r="I656" t="s">
        <v>22</v>
      </c>
      <c r="J656">
        <v>0</v>
      </c>
      <c r="K656" t="s">
        <v>23</v>
      </c>
      <c r="L656">
        <v>-3500</v>
      </c>
      <c r="N656" t="s">
        <v>5685</v>
      </c>
      <c r="O656" s="22">
        <v>4.0500000000000007</v>
      </c>
    </row>
    <row r="657" spans="1:15">
      <c r="A657" t="s">
        <v>0</v>
      </c>
      <c r="B657">
        <v>5547556</v>
      </c>
      <c r="C657" t="s">
        <v>19</v>
      </c>
      <c r="D657">
        <v>187222</v>
      </c>
      <c r="E657" t="s">
        <v>20</v>
      </c>
      <c r="F657">
        <v>500000</v>
      </c>
      <c r="G657" t="s">
        <v>21</v>
      </c>
      <c r="H657">
        <v>60</v>
      </c>
      <c r="I657" t="s">
        <v>22</v>
      </c>
      <c r="J657">
        <v>0</v>
      </c>
      <c r="K657" t="s">
        <v>23</v>
      </c>
      <c r="L657">
        <v>-3500</v>
      </c>
      <c r="N657" t="s">
        <v>5686</v>
      </c>
      <c r="O657" s="22">
        <v>4.0500000000000007</v>
      </c>
    </row>
    <row r="658" spans="1:15">
      <c r="A658" t="s">
        <v>0</v>
      </c>
      <c r="B658">
        <v>5554022</v>
      </c>
      <c r="C658" t="s">
        <v>19</v>
      </c>
      <c r="D658">
        <v>187544</v>
      </c>
      <c r="E658" t="s">
        <v>20</v>
      </c>
      <c r="F658">
        <v>500000</v>
      </c>
      <c r="G658" t="s">
        <v>21</v>
      </c>
      <c r="H658">
        <v>60</v>
      </c>
      <c r="I658" t="s">
        <v>22</v>
      </c>
      <c r="J658">
        <v>0</v>
      </c>
      <c r="K658" t="s">
        <v>23</v>
      </c>
      <c r="L658">
        <v>-3500</v>
      </c>
      <c r="N658" t="s">
        <v>5687</v>
      </c>
      <c r="O658" s="22">
        <v>4.0500000000000007</v>
      </c>
    </row>
    <row r="659" spans="1:15">
      <c r="A659" t="s">
        <v>0</v>
      </c>
      <c r="B659">
        <v>5567891</v>
      </c>
      <c r="C659" t="s">
        <v>19</v>
      </c>
      <c r="D659">
        <v>295218</v>
      </c>
      <c r="E659" t="s">
        <v>20</v>
      </c>
      <c r="F659">
        <v>500000</v>
      </c>
      <c r="G659" t="s">
        <v>21</v>
      </c>
      <c r="H659">
        <v>60</v>
      </c>
      <c r="I659" t="s">
        <v>22</v>
      </c>
      <c r="J659">
        <v>0</v>
      </c>
      <c r="K659" t="s">
        <v>23</v>
      </c>
      <c r="L659">
        <v>-3500</v>
      </c>
      <c r="N659" t="s">
        <v>5688</v>
      </c>
      <c r="O659" s="22">
        <v>4.0500000000000007</v>
      </c>
    </row>
    <row r="660" spans="1:15">
      <c r="A660" t="s">
        <v>0</v>
      </c>
      <c r="B660">
        <v>5574373</v>
      </c>
      <c r="C660" t="s">
        <v>19</v>
      </c>
      <c r="D660">
        <v>188188</v>
      </c>
      <c r="E660" t="s">
        <v>20</v>
      </c>
      <c r="F660">
        <v>500000</v>
      </c>
      <c r="G660" t="s">
        <v>21</v>
      </c>
      <c r="H660">
        <v>60</v>
      </c>
      <c r="I660" t="s">
        <v>22</v>
      </c>
      <c r="J660">
        <v>0</v>
      </c>
      <c r="K660" t="s">
        <v>23</v>
      </c>
      <c r="L660">
        <v>-3500</v>
      </c>
      <c r="N660" t="s">
        <v>4777</v>
      </c>
      <c r="O660" s="32">
        <v>4.0500000000000007</v>
      </c>
    </row>
    <row r="661" spans="1:15">
      <c r="A661" t="s">
        <v>0</v>
      </c>
      <c r="B661">
        <v>5616457</v>
      </c>
      <c r="C661" t="s">
        <v>19</v>
      </c>
      <c r="D661">
        <v>188510</v>
      </c>
      <c r="E661" t="s">
        <v>20</v>
      </c>
      <c r="F661">
        <v>500000</v>
      </c>
      <c r="G661" t="s">
        <v>21</v>
      </c>
      <c r="H661">
        <v>60</v>
      </c>
      <c r="I661" t="s">
        <v>22</v>
      </c>
      <c r="J661">
        <v>0</v>
      </c>
      <c r="K661" t="s">
        <v>23</v>
      </c>
      <c r="L661">
        <v>-3500</v>
      </c>
      <c r="N661" t="s">
        <v>5689</v>
      </c>
      <c r="O661" s="22">
        <v>4.0999999999999996</v>
      </c>
    </row>
    <row r="662" spans="1:15">
      <c r="A662" t="s">
        <v>0</v>
      </c>
      <c r="B662">
        <v>5622954</v>
      </c>
      <c r="C662" t="s">
        <v>19</v>
      </c>
      <c r="D662">
        <v>188832</v>
      </c>
      <c r="E662" t="s">
        <v>20</v>
      </c>
      <c r="F662">
        <v>500000</v>
      </c>
      <c r="G662" t="s">
        <v>21</v>
      </c>
      <c r="H662">
        <v>60</v>
      </c>
      <c r="I662" t="s">
        <v>22</v>
      </c>
      <c r="J662">
        <v>0</v>
      </c>
      <c r="K662" t="s">
        <v>23</v>
      </c>
      <c r="L662">
        <v>-3500</v>
      </c>
      <c r="N662" t="s">
        <v>5690</v>
      </c>
      <c r="O662" s="22">
        <v>4.0999999999999996</v>
      </c>
    </row>
    <row r="663" spans="1:15">
      <c r="A663" t="s">
        <v>0</v>
      </c>
      <c r="B663">
        <v>5636904</v>
      </c>
      <c r="C663" t="s">
        <v>19</v>
      </c>
      <c r="D663">
        <v>297242</v>
      </c>
      <c r="E663" t="s">
        <v>20</v>
      </c>
      <c r="F663">
        <v>500000</v>
      </c>
      <c r="G663" t="s">
        <v>21</v>
      </c>
      <c r="H663">
        <v>60</v>
      </c>
      <c r="I663" t="s">
        <v>22</v>
      </c>
      <c r="J663">
        <v>0</v>
      </c>
      <c r="K663" t="s">
        <v>23</v>
      </c>
      <c r="L663">
        <v>-3500</v>
      </c>
      <c r="N663" t="s">
        <v>5691</v>
      </c>
      <c r="O663" s="22">
        <v>4.0999999999999996</v>
      </c>
    </row>
    <row r="664" spans="1:15">
      <c r="A664" t="s">
        <v>0</v>
      </c>
      <c r="B664">
        <v>5643417</v>
      </c>
      <c r="C664" t="s">
        <v>19</v>
      </c>
      <c r="D664">
        <v>189476</v>
      </c>
      <c r="E664" t="s">
        <v>20</v>
      </c>
      <c r="F664">
        <v>500000</v>
      </c>
      <c r="G664" t="s">
        <v>21</v>
      </c>
      <c r="H664">
        <v>60</v>
      </c>
      <c r="I664" t="s">
        <v>22</v>
      </c>
      <c r="J664">
        <v>0</v>
      </c>
      <c r="K664" t="s">
        <v>23</v>
      </c>
      <c r="L664">
        <v>-3500</v>
      </c>
      <c r="N664" t="s">
        <v>5692</v>
      </c>
      <c r="O664" s="22">
        <v>4.0999999999999996</v>
      </c>
    </row>
    <row r="665" spans="1:15">
      <c r="A665" t="s">
        <v>0</v>
      </c>
      <c r="B665">
        <v>5649929</v>
      </c>
      <c r="C665" t="s">
        <v>19</v>
      </c>
      <c r="D665">
        <v>189798</v>
      </c>
      <c r="E665" t="s">
        <v>20</v>
      </c>
      <c r="F665">
        <v>500000</v>
      </c>
      <c r="G665" t="s">
        <v>21</v>
      </c>
      <c r="H665">
        <v>60</v>
      </c>
      <c r="I665" t="s">
        <v>22</v>
      </c>
      <c r="J665">
        <v>0</v>
      </c>
      <c r="K665" t="s">
        <v>23</v>
      </c>
      <c r="L665">
        <v>-3500</v>
      </c>
      <c r="N665" t="s">
        <v>5693</v>
      </c>
      <c r="O665" s="22">
        <v>4.0999999999999996</v>
      </c>
    </row>
    <row r="666" spans="1:15">
      <c r="A666" t="s">
        <v>0</v>
      </c>
      <c r="B666">
        <v>5663937</v>
      </c>
      <c r="C666" t="s">
        <v>19</v>
      </c>
      <c r="D666">
        <v>298760</v>
      </c>
      <c r="E666" t="s">
        <v>20</v>
      </c>
      <c r="F666">
        <v>500000</v>
      </c>
      <c r="G666" t="s">
        <v>21</v>
      </c>
      <c r="H666">
        <v>60</v>
      </c>
      <c r="I666" t="s">
        <v>22</v>
      </c>
      <c r="J666">
        <v>0</v>
      </c>
      <c r="K666" t="s">
        <v>23</v>
      </c>
      <c r="L666">
        <v>-3500</v>
      </c>
      <c r="N666" t="s">
        <v>5694</v>
      </c>
      <c r="O666" s="22">
        <v>4.0999999999999996</v>
      </c>
    </row>
    <row r="667" spans="1:15">
      <c r="A667" t="s">
        <v>0</v>
      </c>
      <c r="B667">
        <v>5670465</v>
      </c>
      <c r="C667" t="s">
        <v>19</v>
      </c>
      <c r="D667">
        <v>190442</v>
      </c>
      <c r="E667" t="s">
        <v>20</v>
      </c>
      <c r="F667">
        <v>500000</v>
      </c>
      <c r="G667" t="s">
        <v>21</v>
      </c>
      <c r="H667">
        <v>60</v>
      </c>
      <c r="I667" t="s">
        <v>22</v>
      </c>
      <c r="J667">
        <v>0</v>
      </c>
      <c r="K667" t="s">
        <v>23</v>
      </c>
      <c r="L667">
        <v>-3500</v>
      </c>
      <c r="N667" t="s">
        <v>5695</v>
      </c>
      <c r="O667" s="22">
        <v>4.0999999999999996</v>
      </c>
    </row>
    <row r="668" spans="1:15">
      <c r="A668" t="s">
        <v>0</v>
      </c>
      <c r="B668">
        <v>5676993</v>
      </c>
      <c r="C668" t="s">
        <v>19</v>
      </c>
      <c r="D668">
        <v>190764</v>
      </c>
      <c r="E668" t="s">
        <v>20</v>
      </c>
      <c r="F668">
        <v>500000</v>
      </c>
      <c r="G668" t="s">
        <v>21</v>
      </c>
      <c r="H668">
        <v>60</v>
      </c>
      <c r="I668" t="s">
        <v>22</v>
      </c>
      <c r="J668">
        <v>0</v>
      </c>
      <c r="K668" t="s">
        <v>23</v>
      </c>
      <c r="L668">
        <v>-3500</v>
      </c>
      <c r="N668" t="s">
        <v>5696</v>
      </c>
      <c r="O668" s="22">
        <v>4.0999999999999996</v>
      </c>
    </row>
    <row r="669" spans="1:15">
      <c r="A669" t="s">
        <v>0</v>
      </c>
      <c r="B669">
        <v>5691056</v>
      </c>
      <c r="C669" t="s">
        <v>19</v>
      </c>
      <c r="D669">
        <v>300278</v>
      </c>
      <c r="E669" t="s">
        <v>20</v>
      </c>
      <c r="F669">
        <v>500000</v>
      </c>
      <c r="G669" t="s">
        <v>21</v>
      </c>
      <c r="H669">
        <v>60</v>
      </c>
      <c r="I669" t="s">
        <v>22</v>
      </c>
      <c r="J669">
        <v>0</v>
      </c>
      <c r="K669" t="s">
        <v>23</v>
      </c>
      <c r="L669">
        <v>-3500</v>
      </c>
      <c r="N669" t="s">
        <v>5697</v>
      </c>
      <c r="O669" s="22">
        <v>4.0999999999999996</v>
      </c>
    </row>
    <row r="670" spans="1:15">
      <c r="A670" t="s">
        <v>0</v>
      </c>
      <c r="B670">
        <v>5697598</v>
      </c>
      <c r="C670" t="s">
        <v>19</v>
      </c>
      <c r="D670">
        <v>191408</v>
      </c>
      <c r="E670" t="s">
        <v>20</v>
      </c>
      <c r="F670">
        <v>500000</v>
      </c>
      <c r="G670" t="s">
        <v>21</v>
      </c>
      <c r="H670">
        <v>60</v>
      </c>
      <c r="I670" t="s">
        <v>22</v>
      </c>
      <c r="J670">
        <v>0</v>
      </c>
      <c r="K670" t="s">
        <v>23</v>
      </c>
      <c r="L670">
        <v>-3500</v>
      </c>
      <c r="N670" t="s">
        <v>4951</v>
      </c>
      <c r="O670" s="32">
        <v>4.0999999999999996</v>
      </c>
    </row>
    <row r="671" spans="1:15">
      <c r="A671" t="s">
        <v>0</v>
      </c>
      <c r="B671">
        <v>5740218</v>
      </c>
      <c r="C671" t="s">
        <v>19</v>
      </c>
      <c r="D671">
        <v>191730</v>
      </c>
      <c r="E671" t="s">
        <v>20</v>
      </c>
      <c r="F671">
        <v>500000</v>
      </c>
      <c r="G671" t="s">
        <v>21</v>
      </c>
      <c r="H671">
        <v>60</v>
      </c>
      <c r="I671" t="s">
        <v>22</v>
      </c>
      <c r="J671">
        <v>0</v>
      </c>
      <c r="K671" t="s">
        <v>23</v>
      </c>
      <c r="L671">
        <v>-3500</v>
      </c>
      <c r="N671" t="s">
        <v>5698</v>
      </c>
      <c r="O671" s="22">
        <v>4.1500000000000004</v>
      </c>
    </row>
    <row r="672" spans="1:15">
      <c r="A672" t="s">
        <v>0</v>
      </c>
      <c r="B672">
        <v>5746777</v>
      </c>
      <c r="C672" t="s">
        <v>19</v>
      </c>
      <c r="D672">
        <v>192052</v>
      </c>
      <c r="E672" t="s">
        <v>20</v>
      </c>
      <c r="F672">
        <v>500000</v>
      </c>
      <c r="G672" t="s">
        <v>21</v>
      </c>
      <c r="H672">
        <v>60</v>
      </c>
      <c r="I672" t="s">
        <v>22</v>
      </c>
      <c r="J672">
        <v>0</v>
      </c>
      <c r="K672" t="s">
        <v>23</v>
      </c>
      <c r="L672">
        <v>-3500</v>
      </c>
      <c r="N672" t="s">
        <v>5699</v>
      </c>
      <c r="O672" s="22">
        <v>4.1500000000000004</v>
      </c>
    </row>
    <row r="673" spans="1:15">
      <c r="A673" t="s">
        <v>0</v>
      </c>
      <c r="B673">
        <v>5760922</v>
      </c>
      <c r="C673" t="s">
        <v>19</v>
      </c>
      <c r="D673">
        <v>302302</v>
      </c>
      <c r="E673" t="s">
        <v>20</v>
      </c>
      <c r="F673">
        <v>500000</v>
      </c>
      <c r="G673" t="s">
        <v>21</v>
      </c>
      <c r="H673">
        <v>60</v>
      </c>
      <c r="I673" t="s">
        <v>22</v>
      </c>
      <c r="J673">
        <v>0</v>
      </c>
      <c r="K673" t="s">
        <v>23</v>
      </c>
      <c r="L673">
        <v>-3500</v>
      </c>
      <c r="N673" t="s">
        <v>5700</v>
      </c>
      <c r="O673" s="22">
        <v>4.1500000000000004</v>
      </c>
    </row>
    <row r="674" spans="1:15">
      <c r="A674" t="s">
        <v>0</v>
      </c>
      <c r="B674">
        <v>5767495</v>
      </c>
      <c r="C674" t="s">
        <v>19</v>
      </c>
      <c r="D674">
        <v>192696</v>
      </c>
      <c r="E674" t="s">
        <v>20</v>
      </c>
      <c r="F674">
        <v>500000</v>
      </c>
      <c r="G674" t="s">
        <v>21</v>
      </c>
      <c r="H674">
        <v>60</v>
      </c>
      <c r="I674" t="s">
        <v>22</v>
      </c>
      <c r="J674">
        <v>0</v>
      </c>
      <c r="K674" t="s">
        <v>23</v>
      </c>
      <c r="L674">
        <v>-3500</v>
      </c>
      <c r="N674" t="s">
        <v>5701</v>
      </c>
      <c r="O674" s="22">
        <v>4.1500000000000004</v>
      </c>
    </row>
    <row r="675" spans="1:15">
      <c r="A675" t="s">
        <v>0</v>
      </c>
      <c r="B675">
        <v>5774070</v>
      </c>
      <c r="C675" t="s">
        <v>19</v>
      </c>
      <c r="D675">
        <v>193018</v>
      </c>
      <c r="E675" t="s">
        <v>20</v>
      </c>
      <c r="F675">
        <v>500000</v>
      </c>
      <c r="G675" t="s">
        <v>21</v>
      </c>
      <c r="H675">
        <v>60</v>
      </c>
      <c r="I675" t="s">
        <v>22</v>
      </c>
      <c r="J675">
        <v>0</v>
      </c>
      <c r="K675" t="s">
        <v>23</v>
      </c>
      <c r="L675">
        <v>-3500</v>
      </c>
      <c r="N675" t="s">
        <v>5702</v>
      </c>
      <c r="O675" s="22">
        <v>4.1500000000000004</v>
      </c>
    </row>
    <row r="676" spans="1:15">
      <c r="A676" t="s">
        <v>0</v>
      </c>
      <c r="B676">
        <v>5788270</v>
      </c>
      <c r="C676" t="s">
        <v>19</v>
      </c>
      <c r="D676">
        <v>303820</v>
      </c>
      <c r="E676" t="s">
        <v>20</v>
      </c>
      <c r="F676">
        <v>500000</v>
      </c>
      <c r="G676" t="s">
        <v>21</v>
      </c>
      <c r="H676">
        <v>60</v>
      </c>
      <c r="I676" t="s">
        <v>22</v>
      </c>
      <c r="J676">
        <v>0</v>
      </c>
      <c r="K676" t="s">
        <v>23</v>
      </c>
      <c r="L676">
        <v>-3500</v>
      </c>
      <c r="N676" t="s">
        <v>5703</v>
      </c>
      <c r="O676" s="22">
        <v>4.1500000000000004</v>
      </c>
    </row>
    <row r="677" spans="1:15">
      <c r="A677" t="s">
        <v>0</v>
      </c>
      <c r="B677">
        <v>5794860</v>
      </c>
      <c r="C677" t="s">
        <v>19</v>
      </c>
      <c r="D677">
        <v>193662</v>
      </c>
      <c r="E677" t="s">
        <v>20</v>
      </c>
      <c r="F677">
        <v>500000</v>
      </c>
      <c r="G677" t="s">
        <v>21</v>
      </c>
      <c r="H677">
        <v>60</v>
      </c>
      <c r="I677" t="s">
        <v>22</v>
      </c>
      <c r="J677">
        <v>0</v>
      </c>
      <c r="K677" t="s">
        <v>23</v>
      </c>
      <c r="L677">
        <v>-3500</v>
      </c>
      <c r="N677" t="s">
        <v>5704</v>
      </c>
      <c r="O677" s="22">
        <v>4.1500000000000004</v>
      </c>
    </row>
    <row r="678" spans="1:15">
      <c r="A678" t="s">
        <v>0</v>
      </c>
      <c r="B678">
        <v>5801450</v>
      </c>
      <c r="C678" t="s">
        <v>19</v>
      </c>
      <c r="D678">
        <v>193984</v>
      </c>
      <c r="E678" t="s">
        <v>20</v>
      </c>
      <c r="F678">
        <v>500000</v>
      </c>
      <c r="G678" t="s">
        <v>21</v>
      </c>
      <c r="H678">
        <v>60</v>
      </c>
      <c r="I678" t="s">
        <v>22</v>
      </c>
      <c r="J678">
        <v>0</v>
      </c>
      <c r="K678" t="s">
        <v>23</v>
      </c>
      <c r="L678">
        <v>-3500</v>
      </c>
      <c r="N678" t="s">
        <v>5705</v>
      </c>
      <c r="O678" s="22">
        <v>4.1500000000000004</v>
      </c>
    </row>
    <row r="679" spans="1:15">
      <c r="A679" t="s">
        <v>0</v>
      </c>
      <c r="B679">
        <v>5815706</v>
      </c>
      <c r="C679" t="s">
        <v>19</v>
      </c>
      <c r="D679">
        <v>305338</v>
      </c>
      <c r="E679" t="s">
        <v>20</v>
      </c>
      <c r="F679">
        <v>500000</v>
      </c>
      <c r="G679" t="s">
        <v>21</v>
      </c>
      <c r="H679">
        <v>60</v>
      </c>
      <c r="I679" t="s">
        <v>22</v>
      </c>
      <c r="J679">
        <v>0</v>
      </c>
      <c r="K679" t="s">
        <v>23</v>
      </c>
      <c r="L679">
        <v>-3500</v>
      </c>
      <c r="N679" t="s">
        <v>5706</v>
      </c>
      <c r="O679" s="22">
        <v>4.1500000000000004</v>
      </c>
    </row>
    <row r="680" spans="1:15">
      <c r="A680" t="s">
        <v>0</v>
      </c>
      <c r="B680">
        <v>5822312</v>
      </c>
      <c r="C680" t="s">
        <v>19</v>
      </c>
      <c r="D680">
        <v>194628</v>
      </c>
      <c r="E680" t="s">
        <v>20</v>
      </c>
      <c r="F680">
        <v>500000</v>
      </c>
      <c r="G680" t="s">
        <v>21</v>
      </c>
      <c r="H680">
        <v>60</v>
      </c>
      <c r="I680" t="s">
        <v>22</v>
      </c>
      <c r="J680">
        <v>0</v>
      </c>
      <c r="K680" t="s">
        <v>23</v>
      </c>
      <c r="L680">
        <v>-3500</v>
      </c>
      <c r="N680" t="s">
        <v>4778</v>
      </c>
      <c r="O680" s="32">
        <v>4.1500000000000004</v>
      </c>
    </row>
    <row r="681" spans="1:15">
      <c r="A681" t="s">
        <v>0</v>
      </c>
      <c r="B681">
        <v>5865471</v>
      </c>
      <c r="C681" t="s">
        <v>19</v>
      </c>
      <c r="D681">
        <v>194950</v>
      </c>
      <c r="E681" t="s">
        <v>20</v>
      </c>
      <c r="F681">
        <v>500000</v>
      </c>
      <c r="G681" t="s">
        <v>21</v>
      </c>
      <c r="H681">
        <v>60</v>
      </c>
      <c r="I681" t="s">
        <v>22</v>
      </c>
      <c r="J681">
        <v>0</v>
      </c>
      <c r="K681" t="s">
        <v>23</v>
      </c>
      <c r="L681">
        <v>-3500</v>
      </c>
      <c r="N681" t="s">
        <v>5707</v>
      </c>
      <c r="O681" s="22">
        <v>4.2</v>
      </c>
    </row>
    <row r="682" spans="1:15">
      <c r="A682" t="s">
        <v>0</v>
      </c>
      <c r="B682">
        <v>5872091</v>
      </c>
      <c r="C682" t="s">
        <v>19</v>
      </c>
      <c r="D682">
        <v>195272</v>
      </c>
      <c r="E682" t="s">
        <v>20</v>
      </c>
      <c r="F682">
        <v>500000</v>
      </c>
      <c r="G682" t="s">
        <v>21</v>
      </c>
      <c r="H682">
        <v>60</v>
      </c>
      <c r="I682" t="s">
        <v>22</v>
      </c>
      <c r="J682">
        <v>0</v>
      </c>
      <c r="K682" t="s">
        <v>23</v>
      </c>
      <c r="L682">
        <v>-3500</v>
      </c>
      <c r="N682" t="s">
        <v>5708</v>
      </c>
      <c r="O682" s="22">
        <v>4.2</v>
      </c>
    </row>
    <row r="683" spans="1:15">
      <c r="A683" t="s">
        <v>0</v>
      </c>
      <c r="B683">
        <v>5886430</v>
      </c>
      <c r="C683" t="s">
        <v>19</v>
      </c>
      <c r="D683">
        <v>307362</v>
      </c>
      <c r="E683" t="s">
        <v>20</v>
      </c>
      <c r="F683">
        <v>500000</v>
      </c>
      <c r="G683" t="s">
        <v>21</v>
      </c>
      <c r="H683">
        <v>60</v>
      </c>
      <c r="I683" t="s">
        <v>22</v>
      </c>
      <c r="J683">
        <v>0</v>
      </c>
      <c r="K683" t="s">
        <v>23</v>
      </c>
      <c r="L683">
        <v>-3500</v>
      </c>
      <c r="N683" t="s">
        <v>5709</v>
      </c>
      <c r="O683" s="22">
        <v>4.2</v>
      </c>
    </row>
    <row r="684" spans="1:15">
      <c r="A684" t="s">
        <v>0</v>
      </c>
      <c r="B684">
        <v>5893065</v>
      </c>
      <c r="C684" t="s">
        <v>19</v>
      </c>
      <c r="D684">
        <v>195916</v>
      </c>
      <c r="E684" t="s">
        <v>20</v>
      </c>
      <c r="F684">
        <v>500000</v>
      </c>
      <c r="G684" t="s">
        <v>21</v>
      </c>
      <c r="H684">
        <v>60</v>
      </c>
      <c r="I684" t="s">
        <v>22</v>
      </c>
      <c r="J684">
        <v>0</v>
      </c>
      <c r="K684" t="s">
        <v>23</v>
      </c>
      <c r="L684">
        <v>-3500</v>
      </c>
      <c r="N684" t="s">
        <v>5710</v>
      </c>
      <c r="O684" s="22">
        <v>4.2</v>
      </c>
    </row>
    <row r="685" spans="1:15">
      <c r="A685" t="s">
        <v>0</v>
      </c>
      <c r="B685">
        <v>5899702</v>
      </c>
      <c r="C685" t="s">
        <v>19</v>
      </c>
      <c r="D685">
        <v>196238</v>
      </c>
      <c r="E685" t="s">
        <v>20</v>
      </c>
      <c r="F685">
        <v>500000</v>
      </c>
      <c r="G685" t="s">
        <v>21</v>
      </c>
      <c r="H685">
        <v>60</v>
      </c>
      <c r="I685" t="s">
        <v>22</v>
      </c>
      <c r="J685">
        <v>0</v>
      </c>
      <c r="K685" t="s">
        <v>23</v>
      </c>
      <c r="L685">
        <v>-3500</v>
      </c>
      <c r="N685" t="s">
        <v>5711</v>
      </c>
      <c r="O685" s="22">
        <v>4.2</v>
      </c>
    </row>
    <row r="686" spans="1:15">
      <c r="A686" t="s">
        <v>0</v>
      </c>
      <c r="B686">
        <v>5914097</v>
      </c>
      <c r="C686" t="s">
        <v>19</v>
      </c>
      <c r="D686">
        <v>308880</v>
      </c>
      <c r="E686" t="s">
        <v>20</v>
      </c>
      <c r="F686">
        <v>500000</v>
      </c>
      <c r="G686" t="s">
        <v>21</v>
      </c>
      <c r="H686">
        <v>60</v>
      </c>
      <c r="I686" t="s">
        <v>22</v>
      </c>
      <c r="J686">
        <v>0</v>
      </c>
      <c r="K686" t="s">
        <v>23</v>
      </c>
      <c r="L686">
        <v>-3500</v>
      </c>
      <c r="N686" t="s">
        <v>5712</v>
      </c>
      <c r="O686" s="22">
        <v>4.2</v>
      </c>
    </row>
    <row r="687" spans="1:15">
      <c r="A687" t="s">
        <v>0</v>
      </c>
      <c r="B687">
        <v>5920747</v>
      </c>
      <c r="C687" t="s">
        <v>19</v>
      </c>
      <c r="D687">
        <v>196882</v>
      </c>
      <c r="E687" t="s">
        <v>20</v>
      </c>
      <c r="F687">
        <v>500000</v>
      </c>
      <c r="G687" t="s">
        <v>21</v>
      </c>
      <c r="H687">
        <v>60</v>
      </c>
      <c r="I687" t="s">
        <v>22</v>
      </c>
      <c r="J687">
        <v>0</v>
      </c>
      <c r="K687" t="s">
        <v>23</v>
      </c>
      <c r="L687">
        <v>-3500</v>
      </c>
      <c r="N687" t="s">
        <v>5713</v>
      </c>
      <c r="O687" s="22">
        <v>4.2</v>
      </c>
    </row>
    <row r="688" spans="1:15">
      <c r="A688" t="s">
        <v>0</v>
      </c>
      <c r="B688">
        <v>5927400</v>
      </c>
      <c r="C688" t="s">
        <v>19</v>
      </c>
      <c r="D688">
        <v>197204</v>
      </c>
      <c r="E688" t="s">
        <v>20</v>
      </c>
      <c r="F688">
        <v>500000</v>
      </c>
      <c r="G688" t="s">
        <v>21</v>
      </c>
      <c r="H688">
        <v>60</v>
      </c>
      <c r="I688" t="s">
        <v>22</v>
      </c>
      <c r="J688">
        <v>0</v>
      </c>
      <c r="K688" t="s">
        <v>23</v>
      </c>
      <c r="L688">
        <v>-3500</v>
      </c>
      <c r="N688" t="s">
        <v>5714</v>
      </c>
      <c r="O688" s="22">
        <v>4.2</v>
      </c>
    </row>
    <row r="689" spans="1:15">
      <c r="A689" t="s">
        <v>0</v>
      </c>
      <c r="B689">
        <v>5941850</v>
      </c>
      <c r="C689" t="s">
        <v>19</v>
      </c>
      <c r="D689">
        <v>310398</v>
      </c>
      <c r="E689" t="s">
        <v>20</v>
      </c>
      <c r="F689">
        <v>500000</v>
      </c>
      <c r="G689" t="s">
        <v>21</v>
      </c>
      <c r="H689">
        <v>60</v>
      </c>
      <c r="I689" t="s">
        <v>22</v>
      </c>
      <c r="J689">
        <v>0</v>
      </c>
      <c r="K689" t="s">
        <v>23</v>
      </c>
      <c r="L689">
        <v>-3500</v>
      </c>
      <c r="N689" t="s">
        <v>5715</v>
      </c>
      <c r="O689" s="22">
        <v>4.2</v>
      </c>
    </row>
    <row r="690" spans="1:15">
      <c r="A690" t="s">
        <v>0</v>
      </c>
      <c r="B690">
        <v>5948518</v>
      </c>
      <c r="C690" t="s">
        <v>19</v>
      </c>
      <c r="D690">
        <v>197848</v>
      </c>
      <c r="E690" t="s">
        <v>20</v>
      </c>
      <c r="F690">
        <v>500000</v>
      </c>
      <c r="G690" t="s">
        <v>21</v>
      </c>
      <c r="H690">
        <v>60</v>
      </c>
      <c r="I690" t="s">
        <v>22</v>
      </c>
      <c r="J690">
        <v>0</v>
      </c>
      <c r="K690" t="s">
        <v>23</v>
      </c>
      <c r="L690">
        <v>-3500</v>
      </c>
      <c r="N690" t="s">
        <v>4952</v>
      </c>
      <c r="O690" s="32">
        <v>4.2</v>
      </c>
    </row>
    <row r="691" spans="1:15">
      <c r="A691" t="s">
        <v>0</v>
      </c>
      <c r="B691">
        <v>5992213</v>
      </c>
      <c r="C691" t="s">
        <v>19</v>
      </c>
      <c r="D691">
        <v>198170</v>
      </c>
      <c r="E691" t="s">
        <v>20</v>
      </c>
      <c r="F691">
        <v>500000</v>
      </c>
      <c r="G691" t="s">
        <v>21</v>
      </c>
      <c r="H691">
        <v>60</v>
      </c>
      <c r="I691" t="s">
        <v>22</v>
      </c>
      <c r="J691">
        <v>0</v>
      </c>
      <c r="K691" t="s">
        <v>23</v>
      </c>
      <c r="L691">
        <v>-3500</v>
      </c>
      <c r="N691" t="s">
        <v>5716</v>
      </c>
      <c r="O691" s="22">
        <v>4.25</v>
      </c>
    </row>
    <row r="692" spans="1:15">
      <c r="A692" t="s">
        <v>0</v>
      </c>
      <c r="B692">
        <v>5998895</v>
      </c>
      <c r="C692" t="s">
        <v>19</v>
      </c>
      <c r="D692">
        <v>198492</v>
      </c>
      <c r="E692" t="s">
        <v>20</v>
      </c>
      <c r="F692">
        <v>500000</v>
      </c>
      <c r="G692" t="s">
        <v>21</v>
      </c>
      <c r="H692">
        <v>60</v>
      </c>
      <c r="I692" t="s">
        <v>22</v>
      </c>
      <c r="J692">
        <v>0</v>
      </c>
      <c r="K692" t="s">
        <v>23</v>
      </c>
      <c r="L692">
        <v>-3500</v>
      </c>
      <c r="N692" t="s">
        <v>5717</v>
      </c>
      <c r="O692" s="22">
        <v>4.25</v>
      </c>
    </row>
    <row r="693" spans="1:15">
      <c r="A693" t="s">
        <v>0</v>
      </c>
      <c r="B693">
        <v>6013429</v>
      </c>
      <c r="C693" t="s">
        <v>19</v>
      </c>
      <c r="D693">
        <v>312422</v>
      </c>
      <c r="E693" t="s">
        <v>20</v>
      </c>
      <c r="F693">
        <v>500000</v>
      </c>
      <c r="G693" t="s">
        <v>21</v>
      </c>
      <c r="H693">
        <v>60</v>
      </c>
      <c r="I693" t="s">
        <v>22</v>
      </c>
      <c r="J693">
        <v>0</v>
      </c>
      <c r="K693" t="s">
        <v>23</v>
      </c>
      <c r="L693">
        <v>-3500</v>
      </c>
      <c r="N693" t="s">
        <v>5718</v>
      </c>
      <c r="O693" s="22">
        <v>4.25</v>
      </c>
    </row>
    <row r="694" spans="1:15">
      <c r="A694" t="s">
        <v>0</v>
      </c>
      <c r="B694">
        <v>6020127</v>
      </c>
      <c r="C694" t="s">
        <v>19</v>
      </c>
      <c r="D694">
        <v>199136</v>
      </c>
      <c r="E694" t="s">
        <v>20</v>
      </c>
      <c r="F694">
        <v>500000</v>
      </c>
      <c r="G694" t="s">
        <v>21</v>
      </c>
      <c r="H694">
        <v>60</v>
      </c>
      <c r="I694" t="s">
        <v>22</v>
      </c>
      <c r="J694">
        <v>0</v>
      </c>
      <c r="K694" t="s">
        <v>23</v>
      </c>
      <c r="L694">
        <v>-3500</v>
      </c>
      <c r="N694" t="s">
        <v>5719</v>
      </c>
      <c r="O694" s="22">
        <v>4.25</v>
      </c>
    </row>
    <row r="695" spans="1:15">
      <c r="A695" t="s">
        <v>0</v>
      </c>
      <c r="B695">
        <v>6026824</v>
      </c>
      <c r="C695" t="s">
        <v>19</v>
      </c>
      <c r="D695">
        <v>199458</v>
      </c>
      <c r="E695" t="s">
        <v>20</v>
      </c>
      <c r="F695">
        <v>500000</v>
      </c>
      <c r="G695" t="s">
        <v>21</v>
      </c>
      <c r="H695">
        <v>60</v>
      </c>
      <c r="I695" t="s">
        <v>22</v>
      </c>
      <c r="J695">
        <v>0</v>
      </c>
      <c r="K695" t="s">
        <v>23</v>
      </c>
      <c r="L695">
        <v>-3500</v>
      </c>
      <c r="N695" t="s">
        <v>5720</v>
      </c>
      <c r="O695" s="22">
        <v>4.25</v>
      </c>
    </row>
    <row r="696" spans="1:15">
      <c r="A696" t="s">
        <v>0</v>
      </c>
      <c r="B696">
        <v>6041414</v>
      </c>
      <c r="C696" t="s">
        <v>19</v>
      </c>
      <c r="D696">
        <v>313940</v>
      </c>
      <c r="E696" t="s">
        <v>20</v>
      </c>
      <c r="F696">
        <v>500000</v>
      </c>
      <c r="G696" t="s">
        <v>21</v>
      </c>
      <c r="H696">
        <v>60</v>
      </c>
      <c r="I696" t="s">
        <v>22</v>
      </c>
      <c r="J696">
        <v>0</v>
      </c>
      <c r="K696" t="s">
        <v>23</v>
      </c>
      <c r="L696">
        <v>-3500</v>
      </c>
      <c r="N696" t="s">
        <v>5721</v>
      </c>
      <c r="O696" s="22">
        <v>4.25</v>
      </c>
    </row>
    <row r="697" spans="1:15">
      <c r="A697" t="s">
        <v>0</v>
      </c>
      <c r="B697">
        <v>6048127</v>
      </c>
      <c r="C697" t="s">
        <v>19</v>
      </c>
      <c r="D697">
        <v>200102</v>
      </c>
      <c r="E697" t="s">
        <v>20</v>
      </c>
      <c r="F697">
        <v>500000</v>
      </c>
      <c r="G697" t="s">
        <v>21</v>
      </c>
      <c r="H697">
        <v>60</v>
      </c>
      <c r="I697" t="s">
        <v>22</v>
      </c>
      <c r="J697">
        <v>0</v>
      </c>
      <c r="K697" t="s">
        <v>23</v>
      </c>
      <c r="L697">
        <v>-3500</v>
      </c>
      <c r="N697" t="s">
        <v>5722</v>
      </c>
      <c r="O697" s="22">
        <v>4.25</v>
      </c>
    </row>
    <row r="698" spans="1:15">
      <c r="A698" t="s">
        <v>0</v>
      </c>
      <c r="B698">
        <v>6054842</v>
      </c>
      <c r="C698" t="s">
        <v>19</v>
      </c>
      <c r="D698">
        <v>200424</v>
      </c>
      <c r="E698" t="s">
        <v>20</v>
      </c>
      <c r="F698">
        <v>500000</v>
      </c>
      <c r="G698" t="s">
        <v>21</v>
      </c>
      <c r="H698">
        <v>60</v>
      </c>
      <c r="I698" t="s">
        <v>22</v>
      </c>
      <c r="J698">
        <v>0</v>
      </c>
      <c r="K698" t="s">
        <v>23</v>
      </c>
      <c r="L698">
        <v>-3500</v>
      </c>
      <c r="N698" t="s">
        <v>5723</v>
      </c>
      <c r="O698" s="22">
        <v>4.25</v>
      </c>
    </row>
    <row r="699" spans="1:15">
      <c r="A699" t="s">
        <v>0</v>
      </c>
      <c r="B699">
        <v>6069487</v>
      </c>
      <c r="C699" t="s">
        <v>19</v>
      </c>
      <c r="D699">
        <v>315458</v>
      </c>
      <c r="E699" t="s">
        <v>20</v>
      </c>
      <c r="F699">
        <v>500000</v>
      </c>
      <c r="G699" t="s">
        <v>21</v>
      </c>
      <c r="H699">
        <v>60</v>
      </c>
      <c r="I699" t="s">
        <v>22</v>
      </c>
      <c r="J699">
        <v>0</v>
      </c>
      <c r="K699" t="s">
        <v>23</v>
      </c>
      <c r="L699">
        <v>-3500</v>
      </c>
      <c r="N699" t="s">
        <v>5724</v>
      </c>
      <c r="O699" s="22">
        <v>4.25</v>
      </c>
    </row>
    <row r="700" spans="1:15">
      <c r="A700" t="s">
        <v>0</v>
      </c>
      <c r="B700">
        <v>6076216</v>
      </c>
      <c r="C700" t="s">
        <v>19</v>
      </c>
      <c r="D700">
        <v>201068</v>
      </c>
      <c r="E700" t="s">
        <v>20</v>
      </c>
      <c r="F700">
        <v>500000</v>
      </c>
      <c r="G700" t="s">
        <v>21</v>
      </c>
      <c r="H700">
        <v>60</v>
      </c>
      <c r="I700" t="s">
        <v>22</v>
      </c>
      <c r="J700">
        <v>0</v>
      </c>
      <c r="K700" t="s">
        <v>23</v>
      </c>
      <c r="L700">
        <v>-3500</v>
      </c>
      <c r="N700" t="s">
        <v>4779</v>
      </c>
      <c r="O700" s="32">
        <v>4.25</v>
      </c>
    </row>
    <row r="701" spans="1:15">
      <c r="A701" t="s">
        <v>0</v>
      </c>
      <c r="B701">
        <v>6120450</v>
      </c>
      <c r="C701" t="s">
        <v>19</v>
      </c>
      <c r="D701">
        <v>201390</v>
      </c>
      <c r="E701" t="s">
        <v>20</v>
      </c>
      <c r="F701">
        <v>500000</v>
      </c>
      <c r="G701" t="s">
        <v>21</v>
      </c>
      <c r="H701">
        <v>60</v>
      </c>
      <c r="I701" t="s">
        <v>22</v>
      </c>
      <c r="J701">
        <v>0</v>
      </c>
      <c r="K701" t="s">
        <v>23</v>
      </c>
      <c r="L701">
        <v>-3500</v>
      </c>
      <c r="N701" t="s">
        <v>5725</v>
      </c>
      <c r="O701" s="22">
        <v>4.3000000000000007</v>
      </c>
    </row>
    <row r="702" spans="1:15">
      <c r="A702" t="s">
        <v>0</v>
      </c>
      <c r="B702">
        <v>6127476</v>
      </c>
      <c r="C702" t="s">
        <v>19</v>
      </c>
      <c r="D702">
        <v>201726</v>
      </c>
      <c r="E702" t="s">
        <v>20</v>
      </c>
      <c r="F702">
        <v>500000</v>
      </c>
      <c r="G702" t="s">
        <v>21</v>
      </c>
      <c r="H702">
        <v>60</v>
      </c>
      <c r="I702" t="s">
        <v>22</v>
      </c>
      <c r="J702">
        <v>0</v>
      </c>
      <c r="K702" t="s">
        <v>23</v>
      </c>
      <c r="L702">
        <v>-3500</v>
      </c>
      <c r="N702" t="s">
        <v>5726</v>
      </c>
      <c r="O702" s="22">
        <v>4.3000000000000007</v>
      </c>
    </row>
    <row r="703" spans="1:15">
      <c r="A703" t="s">
        <v>0</v>
      </c>
      <c r="B703">
        <v>6142486</v>
      </c>
      <c r="C703" t="s">
        <v>19</v>
      </c>
      <c r="D703">
        <v>317526</v>
      </c>
      <c r="E703" t="s">
        <v>20</v>
      </c>
      <c r="F703">
        <v>500000</v>
      </c>
      <c r="G703" t="s">
        <v>21</v>
      </c>
      <c r="H703">
        <v>60</v>
      </c>
      <c r="I703" t="s">
        <v>22</v>
      </c>
      <c r="J703">
        <v>0</v>
      </c>
      <c r="K703" t="s">
        <v>23</v>
      </c>
      <c r="L703">
        <v>-3500</v>
      </c>
      <c r="N703" t="s">
        <v>5727</v>
      </c>
      <c r="O703" s="22">
        <v>4.3000000000000007</v>
      </c>
    </row>
    <row r="704" spans="1:15">
      <c r="A704" t="s">
        <v>0</v>
      </c>
      <c r="B704">
        <v>6149527</v>
      </c>
      <c r="C704" t="s">
        <v>19</v>
      </c>
      <c r="D704">
        <v>202398</v>
      </c>
      <c r="E704" t="s">
        <v>20</v>
      </c>
      <c r="F704">
        <v>500000</v>
      </c>
      <c r="G704" t="s">
        <v>21</v>
      </c>
      <c r="H704">
        <v>60</v>
      </c>
      <c r="I704" t="s">
        <v>22</v>
      </c>
      <c r="J704">
        <v>0</v>
      </c>
      <c r="K704" t="s">
        <v>23</v>
      </c>
      <c r="L704">
        <v>-3500</v>
      </c>
      <c r="N704" t="s">
        <v>5728</v>
      </c>
      <c r="O704" s="22">
        <v>4.3000000000000007</v>
      </c>
    </row>
    <row r="705" spans="1:15">
      <c r="A705" t="s">
        <v>0</v>
      </c>
      <c r="B705">
        <v>6156569</v>
      </c>
      <c r="C705" t="s">
        <v>19</v>
      </c>
      <c r="D705">
        <v>202734</v>
      </c>
      <c r="E705" t="s">
        <v>20</v>
      </c>
      <c r="F705">
        <v>500000</v>
      </c>
      <c r="G705" t="s">
        <v>21</v>
      </c>
      <c r="H705">
        <v>60</v>
      </c>
      <c r="I705" t="s">
        <v>22</v>
      </c>
      <c r="J705">
        <v>0</v>
      </c>
      <c r="K705" t="s">
        <v>23</v>
      </c>
      <c r="L705">
        <v>-3500</v>
      </c>
      <c r="N705" t="s">
        <v>5729</v>
      </c>
      <c r="O705" s="22">
        <v>4.3000000000000007</v>
      </c>
    </row>
    <row r="706" spans="1:15">
      <c r="A706" t="s">
        <v>0</v>
      </c>
      <c r="B706">
        <v>6171639</v>
      </c>
      <c r="C706" t="s">
        <v>19</v>
      </c>
      <c r="D706">
        <v>319110</v>
      </c>
      <c r="E706" t="s">
        <v>20</v>
      </c>
      <c r="F706">
        <v>500000</v>
      </c>
      <c r="G706" t="s">
        <v>21</v>
      </c>
      <c r="H706">
        <v>60</v>
      </c>
      <c r="I706" t="s">
        <v>22</v>
      </c>
      <c r="J706">
        <v>0</v>
      </c>
      <c r="K706" t="s">
        <v>23</v>
      </c>
      <c r="L706">
        <v>-3500</v>
      </c>
      <c r="N706" t="s">
        <v>5730</v>
      </c>
      <c r="O706" s="22">
        <v>4.3000000000000007</v>
      </c>
    </row>
    <row r="707" spans="1:15">
      <c r="A707" t="s">
        <v>0</v>
      </c>
      <c r="B707">
        <v>6178696</v>
      </c>
      <c r="C707" t="s">
        <v>19</v>
      </c>
      <c r="D707">
        <v>203406</v>
      </c>
      <c r="E707" t="s">
        <v>20</v>
      </c>
      <c r="F707">
        <v>500000</v>
      </c>
      <c r="G707" t="s">
        <v>21</v>
      </c>
      <c r="H707">
        <v>60</v>
      </c>
      <c r="I707" t="s">
        <v>22</v>
      </c>
      <c r="J707">
        <v>0</v>
      </c>
      <c r="K707" t="s">
        <v>23</v>
      </c>
      <c r="L707">
        <v>-3500</v>
      </c>
      <c r="N707" t="s">
        <v>5731</v>
      </c>
      <c r="O707" s="22">
        <v>4.3000000000000007</v>
      </c>
    </row>
    <row r="708" spans="1:15">
      <c r="A708" t="s">
        <v>0</v>
      </c>
      <c r="B708">
        <v>6185754</v>
      </c>
      <c r="C708" t="s">
        <v>19</v>
      </c>
      <c r="D708">
        <v>203742</v>
      </c>
      <c r="E708" t="s">
        <v>20</v>
      </c>
      <c r="F708">
        <v>500000</v>
      </c>
      <c r="G708" t="s">
        <v>21</v>
      </c>
      <c r="H708">
        <v>60</v>
      </c>
      <c r="I708" t="s">
        <v>22</v>
      </c>
      <c r="J708">
        <v>0</v>
      </c>
      <c r="K708" t="s">
        <v>23</v>
      </c>
      <c r="L708">
        <v>-3500</v>
      </c>
      <c r="N708" t="s">
        <v>5732</v>
      </c>
      <c r="O708" s="22">
        <v>4.3000000000000007</v>
      </c>
    </row>
    <row r="709" spans="1:15">
      <c r="A709" t="s">
        <v>0</v>
      </c>
      <c r="B709">
        <v>6200882</v>
      </c>
      <c r="C709" t="s">
        <v>19</v>
      </c>
      <c r="D709">
        <v>320694</v>
      </c>
      <c r="E709" t="s">
        <v>20</v>
      </c>
      <c r="F709">
        <v>500000</v>
      </c>
      <c r="G709" t="s">
        <v>21</v>
      </c>
      <c r="H709">
        <v>60</v>
      </c>
      <c r="I709" t="s">
        <v>22</v>
      </c>
      <c r="J709">
        <v>0</v>
      </c>
      <c r="K709" t="s">
        <v>23</v>
      </c>
      <c r="L709">
        <v>-3500</v>
      </c>
      <c r="N709" t="s">
        <v>5733</v>
      </c>
      <c r="O709" s="22">
        <v>4.3000000000000007</v>
      </c>
    </row>
    <row r="710" spans="1:15">
      <c r="A710" t="s">
        <v>0</v>
      </c>
      <c r="B710">
        <v>6207955</v>
      </c>
      <c r="C710" t="s">
        <v>19</v>
      </c>
      <c r="D710">
        <v>204414</v>
      </c>
      <c r="E710" t="s">
        <v>20</v>
      </c>
      <c r="F710">
        <v>500000</v>
      </c>
      <c r="G710" t="s">
        <v>21</v>
      </c>
      <c r="H710">
        <v>60</v>
      </c>
      <c r="I710" t="s">
        <v>22</v>
      </c>
      <c r="J710">
        <v>0</v>
      </c>
      <c r="K710" t="s">
        <v>23</v>
      </c>
      <c r="L710">
        <v>-3500</v>
      </c>
      <c r="N710" t="s">
        <v>4953</v>
      </c>
      <c r="O710" s="32">
        <v>4.3000000000000007</v>
      </c>
    </row>
    <row r="711" spans="1:15">
      <c r="A711" t="s">
        <v>0</v>
      </c>
      <c r="B711">
        <v>6253782</v>
      </c>
      <c r="C711" t="s">
        <v>19</v>
      </c>
      <c r="D711">
        <v>204750</v>
      </c>
      <c r="E711" t="s">
        <v>20</v>
      </c>
      <c r="F711">
        <v>500000</v>
      </c>
      <c r="G711" t="s">
        <v>21</v>
      </c>
      <c r="H711">
        <v>65</v>
      </c>
      <c r="I711" t="s">
        <v>22</v>
      </c>
      <c r="J711">
        <v>0</v>
      </c>
      <c r="K711" t="s">
        <v>23</v>
      </c>
      <c r="L711">
        <v>-3500</v>
      </c>
      <c r="N711" t="s">
        <v>5734</v>
      </c>
      <c r="O711" s="22">
        <v>4.3499999999999996</v>
      </c>
    </row>
    <row r="712" spans="1:15">
      <c r="A712" t="s">
        <v>0</v>
      </c>
      <c r="B712">
        <v>6260730</v>
      </c>
      <c r="C712" t="s">
        <v>19</v>
      </c>
      <c r="D712">
        <v>205079</v>
      </c>
      <c r="E712" t="s">
        <v>20</v>
      </c>
      <c r="F712">
        <v>500000</v>
      </c>
      <c r="G712" t="s">
        <v>21</v>
      </c>
      <c r="H712">
        <v>65</v>
      </c>
      <c r="I712" t="s">
        <v>22</v>
      </c>
      <c r="J712">
        <v>0</v>
      </c>
      <c r="K712" t="s">
        <v>23</v>
      </c>
      <c r="L712">
        <v>-3500</v>
      </c>
      <c r="N712" t="s">
        <v>5735</v>
      </c>
      <c r="O712" s="22">
        <v>4.3499999999999996</v>
      </c>
    </row>
    <row r="713" spans="1:15">
      <c r="A713" t="s">
        <v>0</v>
      </c>
      <c r="B713">
        <v>6275802</v>
      </c>
      <c r="C713" t="s">
        <v>19</v>
      </c>
      <c r="D713">
        <v>322784</v>
      </c>
      <c r="E713" t="s">
        <v>20</v>
      </c>
      <c r="F713">
        <v>500000</v>
      </c>
      <c r="G713" t="s">
        <v>21</v>
      </c>
      <c r="H713">
        <v>65</v>
      </c>
      <c r="I713" t="s">
        <v>22</v>
      </c>
      <c r="J713">
        <v>0</v>
      </c>
      <c r="K713" t="s">
        <v>23</v>
      </c>
      <c r="L713">
        <v>-3500</v>
      </c>
      <c r="N713" t="s">
        <v>5736</v>
      </c>
      <c r="O713" s="22">
        <v>4.3499999999999996</v>
      </c>
    </row>
    <row r="714" spans="1:15">
      <c r="A714" t="s">
        <v>0</v>
      </c>
      <c r="B714">
        <v>6282766</v>
      </c>
      <c r="C714" t="s">
        <v>19</v>
      </c>
      <c r="D714">
        <v>205737</v>
      </c>
      <c r="E714" t="s">
        <v>20</v>
      </c>
      <c r="F714">
        <v>500000</v>
      </c>
      <c r="G714" t="s">
        <v>21</v>
      </c>
      <c r="H714">
        <v>65</v>
      </c>
      <c r="I714" t="s">
        <v>22</v>
      </c>
      <c r="J714">
        <v>0</v>
      </c>
      <c r="K714" t="s">
        <v>23</v>
      </c>
      <c r="L714">
        <v>-3500</v>
      </c>
      <c r="N714" t="s">
        <v>5737</v>
      </c>
      <c r="O714" s="22">
        <v>4.3499999999999996</v>
      </c>
    </row>
    <row r="715" spans="1:15">
      <c r="A715" t="s">
        <v>0</v>
      </c>
      <c r="B715">
        <v>6289731</v>
      </c>
      <c r="C715" t="s">
        <v>19</v>
      </c>
      <c r="D715">
        <v>206066</v>
      </c>
      <c r="E715" t="s">
        <v>20</v>
      </c>
      <c r="F715">
        <v>500000</v>
      </c>
      <c r="G715" t="s">
        <v>21</v>
      </c>
      <c r="H715">
        <v>65</v>
      </c>
      <c r="I715" t="s">
        <v>22</v>
      </c>
      <c r="J715">
        <v>0</v>
      </c>
      <c r="K715" t="s">
        <v>23</v>
      </c>
      <c r="L715">
        <v>-3500</v>
      </c>
      <c r="N715" t="s">
        <v>5738</v>
      </c>
      <c r="O715" s="22">
        <v>4.3499999999999996</v>
      </c>
    </row>
    <row r="716" spans="1:15">
      <c r="A716" t="s">
        <v>0</v>
      </c>
      <c r="B716">
        <v>6304860</v>
      </c>
      <c r="C716" t="s">
        <v>19</v>
      </c>
      <c r="D716">
        <v>324335</v>
      </c>
      <c r="E716" t="s">
        <v>20</v>
      </c>
      <c r="F716">
        <v>500000</v>
      </c>
      <c r="G716" t="s">
        <v>21</v>
      </c>
      <c r="H716">
        <v>65</v>
      </c>
      <c r="I716" t="s">
        <v>22</v>
      </c>
      <c r="J716">
        <v>0</v>
      </c>
      <c r="K716" t="s">
        <v>23</v>
      </c>
      <c r="L716">
        <v>-3500</v>
      </c>
      <c r="N716" t="s">
        <v>5739</v>
      </c>
      <c r="O716" s="22">
        <v>4.3499999999999996</v>
      </c>
    </row>
    <row r="717" spans="1:15">
      <c r="A717" t="s">
        <v>0</v>
      </c>
      <c r="B717">
        <v>6311839</v>
      </c>
      <c r="C717" t="s">
        <v>19</v>
      </c>
      <c r="D717">
        <v>206724</v>
      </c>
      <c r="E717" t="s">
        <v>20</v>
      </c>
      <c r="F717">
        <v>500000</v>
      </c>
      <c r="G717" t="s">
        <v>21</v>
      </c>
      <c r="H717">
        <v>65</v>
      </c>
      <c r="I717" t="s">
        <v>22</v>
      </c>
      <c r="J717">
        <v>0</v>
      </c>
      <c r="K717" t="s">
        <v>23</v>
      </c>
      <c r="L717">
        <v>-3500</v>
      </c>
      <c r="N717" t="s">
        <v>5740</v>
      </c>
      <c r="O717" s="22">
        <v>4.3499999999999996</v>
      </c>
    </row>
    <row r="718" spans="1:15">
      <c r="A718" t="s">
        <v>0</v>
      </c>
      <c r="B718">
        <v>6318820</v>
      </c>
      <c r="C718" t="s">
        <v>19</v>
      </c>
      <c r="D718">
        <v>207053</v>
      </c>
      <c r="E718" t="s">
        <v>20</v>
      </c>
      <c r="F718">
        <v>500000</v>
      </c>
      <c r="G718" t="s">
        <v>21</v>
      </c>
      <c r="H718">
        <v>65</v>
      </c>
      <c r="I718" t="s">
        <v>22</v>
      </c>
      <c r="J718">
        <v>0</v>
      </c>
      <c r="K718" t="s">
        <v>23</v>
      </c>
      <c r="L718">
        <v>-3500</v>
      </c>
      <c r="N718" t="s">
        <v>5741</v>
      </c>
      <c r="O718" s="22">
        <v>4.3499999999999996</v>
      </c>
    </row>
    <row r="719" spans="1:15">
      <c r="A719" t="s">
        <v>0</v>
      </c>
      <c r="B719">
        <v>6334006</v>
      </c>
      <c r="C719" t="s">
        <v>19</v>
      </c>
      <c r="D719">
        <v>325886</v>
      </c>
      <c r="E719" t="s">
        <v>20</v>
      </c>
      <c r="F719">
        <v>500000</v>
      </c>
      <c r="G719" t="s">
        <v>21</v>
      </c>
      <c r="H719">
        <v>65</v>
      </c>
      <c r="I719" t="s">
        <v>22</v>
      </c>
      <c r="J719">
        <v>0</v>
      </c>
      <c r="K719" t="s">
        <v>23</v>
      </c>
      <c r="L719">
        <v>-3500</v>
      </c>
      <c r="N719" t="s">
        <v>5742</v>
      </c>
      <c r="O719" s="22">
        <v>4.3499999999999996</v>
      </c>
    </row>
    <row r="720" spans="1:15">
      <c r="A720" t="s">
        <v>0</v>
      </c>
      <c r="B720">
        <v>6341002</v>
      </c>
      <c r="C720" t="s">
        <v>19</v>
      </c>
      <c r="D720">
        <v>207711</v>
      </c>
      <c r="E720" t="s">
        <v>20</v>
      </c>
      <c r="F720">
        <v>500000</v>
      </c>
      <c r="G720" t="s">
        <v>21</v>
      </c>
      <c r="H720">
        <v>65</v>
      </c>
      <c r="I720" t="s">
        <v>22</v>
      </c>
      <c r="J720">
        <v>0</v>
      </c>
      <c r="K720" t="s">
        <v>23</v>
      </c>
      <c r="L720">
        <v>-3500</v>
      </c>
      <c r="N720" t="s">
        <v>4954</v>
      </c>
      <c r="O720" s="32">
        <v>4.3499999999999996</v>
      </c>
    </row>
    <row r="721" spans="1:15">
      <c r="A721" t="s">
        <v>0</v>
      </c>
      <c r="B721">
        <v>6386948</v>
      </c>
      <c r="C721" t="s">
        <v>19</v>
      </c>
      <c r="D721">
        <v>208040</v>
      </c>
      <c r="E721" t="s">
        <v>20</v>
      </c>
      <c r="F721">
        <v>500000</v>
      </c>
      <c r="G721" t="s">
        <v>21</v>
      </c>
      <c r="H721">
        <v>65</v>
      </c>
      <c r="I721" t="s">
        <v>22</v>
      </c>
      <c r="J721">
        <v>0</v>
      </c>
      <c r="K721" t="s">
        <v>23</v>
      </c>
      <c r="L721">
        <v>-3500</v>
      </c>
      <c r="N721" t="s">
        <v>5743</v>
      </c>
      <c r="O721" s="22">
        <v>4.4000000000000004</v>
      </c>
    </row>
    <row r="722" spans="1:15">
      <c r="A722" t="s">
        <v>0</v>
      </c>
      <c r="B722">
        <v>6393960</v>
      </c>
      <c r="C722" t="s">
        <v>19</v>
      </c>
      <c r="D722">
        <v>208369</v>
      </c>
      <c r="E722" t="s">
        <v>20</v>
      </c>
      <c r="F722">
        <v>500000</v>
      </c>
      <c r="G722" t="s">
        <v>21</v>
      </c>
      <c r="H722">
        <v>65</v>
      </c>
      <c r="I722" t="s">
        <v>22</v>
      </c>
      <c r="J722">
        <v>0</v>
      </c>
      <c r="K722" t="s">
        <v>23</v>
      </c>
      <c r="L722">
        <v>-3500</v>
      </c>
      <c r="N722" t="s">
        <v>5744</v>
      </c>
      <c r="O722" s="22">
        <v>4.4000000000000004</v>
      </c>
    </row>
    <row r="723" spans="1:15">
      <c r="A723" t="s">
        <v>0</v>
      </c>
      <c r="B723">
        <v>6409231</v>
      </c>
      <c r="C723" t="s">
        <v>19</v>
      </c>
      <c r="D723">
        <v>327954</v>
      </c>
      <c r="E723" t="s">
        <v>20</v>
      </c>
      <c r="F723">
        <v>500000</v>
      </c>
      <c r="G723" t="s">
        <v>21</v>
      </c>
      <c r="H723">
        <v>65</v>
      </c>
      <c r="I723" t="s">
        <v>22</v>
      </c>
      <c r="J723">
        <v>0</v>
      </c>
      <c r="K723" t="s">
        <v>23</v>
      </c>
      <c r="L723">
        <v>-3500</v>
      </c>
      <c r="N723" t="s">
        <v>5745</v>
      </c>
      <c r="O723" s="22">
        <v>4.4000000000000004</v>
      </c>
    </row>
    <row r="724" spans="1:15">
      <c r="A724" t="s">
        <v>0</v>
      </c>
      <c r="B724">
        <v>6416258</v>
      </c>
      <c r="C724" t="s">
        <v>19</v>
      </c>
      <c r="D724">
        <v>209027</v>
      </c>
      <c r="E724" t="s">
        <v>20</v>
      </c>
      <c r="F724">
        <v>500000</v>
      </c>
      <c r="G724" t="s">
        <v>21</v>
      </c>
      <c r="H724">
        <v>65</v>
      </c>
      <c r="I724" t="s">
        <v>22</v>
      </c>
      <c r="J724">
        <v>0</v>
      </c>
      <c r="K724" t="s">
        <v>23</v>
      </c>
      <c r="L724">
        <v>-3500</v>
      </c>
      <c r="N724" t="s">
        <v>5746</v>
      </c>
      <c r="O724" s="22">
        <v>4.4000000000000004</v>
      </c>
    </row>
    <row r="725" spans="1:15">
      <c r="A725" t="s">
        <v>0</v>
      </c>
      <c r="B725">
        <v>6423286</v>
      </c>
      <c r="C725" t="s">
        <v>19</v>
      </c>
      <c r="D725">
        <v>209356</v>
      </c>
      <c r="E725" t="s">
        <v>20</v>
      </c>
      <c r="F725">
        <v>500000</v>
      </c>
      <c r="G725" t="s">
        <v>21</v>
      </c>
      <c r="H725">
        <v>65</v>
      </c>
      <c r="I725" t="s">
        <v>22</v>
      </c>
      <c r="J725">
        <v>0</v>
      </c>
      <c r="K725" t="s">
        <v>23</v>
      </c>
      <c r="L725">
        <v>-3500</v>
      </c>
      <c r="N725" t="s">
        <v>5747</v>
      </c>
      <c r="O725" s="22">
        <v>4.4000000000000004</v>
      </c>
    </row>
    <row r="726" spans="1:15">
      <c r="A726" t="s">
        <v>0</v>
      </c>
      <c r="B726">
        <v>6438615</v>
      </c>
      <c r="C726" t="s">
        <v>19</v>
      </c>
      <c r="D726">
        <v>329505</v>
      </c>
      <c r="E726" t="s">
        <v>20</v>
      </c>
      <c r="F726">
        <v>500000</v>
      </c>
      <c r="G726" t="s">
        <v>21</v>
      </c>
      <c r="H726">
        <v>65</v>
      </c>
      <c r="I726" t="s">
        <v>22</v>
      </c>
      <c r="J726">
        <v>0</v>
      </c>
      <c r="K726" t="s">
        <v>23</v>
      </c>
      <c r="L726">
        <v>-3500</v>
      </c>
      <c r="N726" t="s">
        <v>5748</v>
      </c>
      <c r="O726" s="22">
        <v>4.4000000000000004</v>
      </c>
    </row>
    <row r="727" spans="1:15">
      <c r="A727" t="s">
        <v>0</v>
      </c>
      <c r="B727">
        <v>6445658</v>
      </c>
      <c r="C727" t="s">
        <v>19</v>
      </c>
      <c r="D727">
        <v>210014</v>
      </c>
      <c r="E727" t="s">
        <v>20</v>
      </c>
      <c r="F727">
        <v>500000</v>
      </c>
      <c r="G727" t="s">
        <v>21</v>
      </c>
      <c r="H727">
        <v>65</v>
      </c>
      <c r="I727" t="s">
        <v>22</v>
      </c>
      <c r="J727">
        <v>0</v>
      </c>
      <c r="K727" t="s">
        <v>23</v>
      </c>
      <c r="L727">
        <v>-3500</v>
      </c>
      <c r="N727" t="s">
        <v>5749</v>
      </c>
      <c r="O727" s="22">
        <v>4.4000000000000004</v>
      </c>
    </row>
    <row r="728" spans="1:15">
      <c r="A728" t="s">
        <v>0</v>
      </c>
      <c r="B728">
        <v>6452702</v>
      </c>
      <c r="C728" t="s">
        <v>19</v>
      </c>
      <c r="D728">
        <v>210343</v>
      </c>
      <c r="E728" t="s">
        <v>20</v>
      </c>
      <c r="F728">
        <v>500000</v>
      </c>
      <c r="G728" t="s">
        <v>21</v>
      </c>
      <c r="H728">
        <v>65</v>
      </c>
      <c r="I728" t="s">
        <v>22</v>
      </c>
      <c r="J728">
        <v>0</v>
      </c>
      <c r="K728" t="s">
        <v>23</v>
      </c>
      <c r="L728">
        <v>-3500</v>
      </c>
      <c r="N728" t="s">
        <v>5750</v>
      </c>
      <c r="O728" s="22">
        <v>4.4000000000000004</v>
      </c>
    </row>
    <row r="729" spans="1:15">
      <c r="A729" t="s">
        <v>0</v>
      </c>
      <c r="B729">
        <v>6468088</v>
      </c>
      <c r="C729" t="s">
        <v>19</v>
      </c>
      <c r="D729">
        <v>331056</v>
      </c>
      <c r="E729" t="s">
        <v>20</v>
      </c>
      <c r="F729">
        <v>500000</v>
      </c>
      <c r="G729" t="s">
        <v>21</v>
      </c>
      <c r="H729">
        <v>65</v>
      </c>
      <c r="I729" t="s">
        <v>22</v>
      </c>
      <c r="J729">
        <v>0</v>
      </c>
      <c r="K729" t="s">
        <v>23</v>
      </c>
      <c r="L729">
        <v>-3500</v>
      </c>
      <c r="N729" t="s">
        <v>5751</v>
      </c>
      <c r="O729" s="22">
        <v>4.4000000000000004</v>
      </c>
    </row>
    <row r="730" spans="1:15">
      <c r="A730" t="s">
        <v>0</v>
      </c>
      <c r="B730">
        <v>6475147</v>
      </c>
      <c r="C730" t="s">
        <v>19</v>
      </c>
      <c r="D730">
        <v>211001</v>
      </c>
      <c r="E730" t="s">
        <v>20</v>
      </c>
      <c r="F730">
        <v>500000</v>
      </c>
      <c r="G730" t="s">
        <v>21</v>
      </c>
      <c r="H730">
        <v>65</v>
      </c>
      <c r="I730" t="s">
        <v>22</v>
      </c>
      <c r="J730">
        <v>0</v>
      </c>
      <c r="K730" t="s">
        <v>23</v>
      </c>
      <c r="L730">
        <v>-3500</v>
      </c>
      <c r="N730" t="s">
        <v>4780</v>
      </c>
      <c r="O730" s="32">
        <v>4.4000000000000004</v>
      </c>
    </row>
    <row r="731" spans="1:15">
      <c r="A731" t="s">
        <v>0</v>
      </c>
      <c r="B731">
        <v>6521605</v>
      </c>
      <c r="C731" t="s">
        <v>19</v>
      </c>
      <c r="D731">
        <v>211330</v>
      </c>
      <c r="E731" t="s">
        <v>20</v>
      </c>
      <c r="F731">
        <v>500000</v>
      </c>
      <c r="G731" t="s">
        <v>21</v>
      </c>
      <c r="H731">
        <v>65</v>
      </c>
      <c r="I731" t="s">
        <v>22</v>
      </c>
      <c r="J731">
        <v>0</v>
      </c>
      <c r="K731" t="s">
        <v>23</v>
      </c>
      <c r="L731">
        <v>-3500</v>
      </c>
      <c r="N731" t="s">
        <v>5752</v>
      </c>
      <c r="O731" s="22">
        <v>4.45</v>
      </c>
    </row>
    <row r="732" spans="1:15">
      <c r="A732" t="s">
        <v>0</v>
      </c>
      <c r="B732">
        <v>6528681</v>
      </c>
      <c r="C732" t="s">
        <v>19</v>
      </c>
      <c r="D732">
        <v>211659</v>
      </c>
      <c r="E732" t="s">
        <v>20</v>
      </c>
      <c r="F732">
        <v>500000</v>
      </c>
      <c r="G732" t="s">
        <v>21</v>
      </c>
      <c r="H732">
        <v>65</v>
      </c>
      <c r="I732" t="s">
        <v>22</v>
      </c>
      <c r="J732">
        <v>0</v>
      </c>
      <c r="K732" t="s">
        <v>23</v>
      </c>
      <c r="L732">
        <v>-3500</v>
      </c>
      <c r="N732" t="s">
        <v>5753</v>
      </c>
      <c r="O732" s="22">
        <v>4.45</v>
      </c>
    </row>
    <row r="733" spans="1:15">
      <c r="A733" t="s">
        <v>0</v>
      </c>
      <c r="B733">
        <v>6544151</v>
      </c>
      <c r="C733" t="s">
        <v>19</v>
      </c>
      <c r="D733">
        <v>333124</v>
      </c>
      <c r="E733" t="s">
        <v>20</v>
      </c>
      <c r="F733">
        <v>500000</v>
      </c>
      <c r="G733" t="s">
        <v>21</v>
      </c>
      <c r="H733">
        <v>65</v>
      </c>
      <c r="I733" t="s">
        <v>22</v>
      </c>
      <c r="J733">
        <v>0</v>
      </c>
      <c r="K733" t="s">
        <v>23</v>
      </c>
      <c r="L733">
        <v>-3500</v>
      </c>
      <c r="N733" t="s">
        <v>5754</v>
      </c>
      <c r="O733" s="22">
        <v>4.45</v>
      </c>
    </row>
    <row r="734" spans="1:15">
      <c r="A734" t="s">
        <v>0</v>
      </c>
      <c r="B734">
        <v>6551242</v>
      </c>
      <c r="C734" t="s">
        <v>19</v>
      </c>
      <c r="D734">
        <v>212317</v>
      </c>
      <c r="E734" t="s">
        <v>20</v>
      </c>
      <c r="F734">
        <v>500000</v>
      </c>
      <c r="G734" t="s">
        <v>21</v>
      </c>
      <c r="H734">
        <v>65</v>
      </c>
      <c r="I734" t="s">
        <v>22</v>
      </c>
      <c r="J734">
        <v>0</v>
      </c>
      <c r="K734" t="s">
        <v>23</v>
      </c>
      <c r="L734">
        <v>-3500</v>
      </c>
      <c r="N734" t="s">
        <v>5755</v>
      </c>
      <c r="O734" s="22">
        <v>4.45</v>
      </c>
    </row>
    <row r="735" spans="1:15">
      <c r="A735" t="s">
        <v>0</v>
      </c>
      <c r="B735">
        <v>6558334</v>
      </c>
      <c r="C735" t="s">
        <v>19</v>
      </c>
      <c r="D735">
        <v>212646</v>
      </c>
      <c r="E735" t="s">
        <v>20</v>
      </c>
      <c r="F735">
        <v>500000</v>
      </c>
      <c r="G735" t="s">
        <v>21</v>
      </c>
      <c r="H735">
        <v>65</v>
      </c>
      <c r="I735" t="s">
        <v>22</v>
      </c>
      <c r="J735">
        <v>0</v>
      </c>
      <c r="K735" t="s">
        <v>23</v>
      </c>
      <c r="L735">
        <v>-3500</v>
      </c>
      <c r="N735" t="s">
        <v>5756</v>
      </c>
      <c r="O735" s="22">
        <v>4.45</v>
      </c>
    </row>
    <row r="736" spans="1:15">
      <c r="A736" t="s">
        <v>0</v>
      </c>
      <c r="B736">
        <v>6573863</v>
      </c>
      <c r="C736" t="s">
        <v>19</v>
      </c>
      <c r="D736">
        <v>334675</v>
      </c>
      <c r="E736" t="s">
        <v>20</v>
      </c>
      <c r="F736">
        <v>500000</v>
      </c>
      <c r="G736" t="s">
        <v>21</v>
      </c>
      <c r="H736">
        <v>65</v>
      </c>
      <c r="I736" t="s">
        <v>22</v>
      </c>
      <c r="J736">
        <v>0</v>
      </c>
      <c r="K736" t="s">
        <v>23</v>
      </c>
      <c r="L736">
        <v>-3500</v>
      </c>
      <c r="N736" t="s">
        <v>5757</v>
      </c>
      <c r="O736" s="22">
        <v>4.45</v>
      </c>
    </row>
    <row r="737" spans="1:15">
      <c r="A737" t="s">
        <v>0</v>
      </c>
      <c r="B737">
        <v>6580970</v>
      </c>
      <c r="C737" t="s">
        <v>19</v>
      </c>
      <c r="D737">
        <v>213304</v>
      </c>
      <c r="E737" t="s">
        <v>20</v>
      </c>
      <c r="F737">
        <v>500000</v>
      </c>
      <c r="G737" t="s">
        <v>21</v>
      </c>
      <c r="H737">
        <v>65</v>
      </c>
      <c r="I737" t="s">
        <v>22</v>
      </c>
      <c r="J737">
        <v>0</v>
      </c>
      <c r="K737" t="s">
        <v>23</v>
      </c>
      <c r="L737">
        <v>-3500</v>
      </c>
      <c r="N737" t="s">
        <v>5758</v>
      </c>
      <c r="O737" s="22">
        <v>4.45</v>
      </c>
    </row>
    <row r="738" spans="1:15">
      <c r="A738" t="s">
        <v>0</v>
      </c>
      <c r="B738">
        <v>6588078</v>
      </c>
      <c r="C738" t="s">
        <v>19</v>
      </c>
      <c r="D738">
        <v>213633</v>
      </c>
      <c r="E738" t="s">
        <v>20</v>
      </c>
      <c r="F738">
        <v>500000</v>
      </c>
      <c r="G738" t="s">
        <v>21</v>
      </c>
      <c r="H738">
        <v>65</v>
      </c>
      <c r="I738" t="s">
        <v>22</v>
      </c>
      <c r="J738">
        <v>0</v>
      </c>
      <c r="K738" t="s">
        <v>23</v>
      </c>
      <c r="L738">
        <v>-3500</v>
      </c>
      <c r="N738" t="s">
        <v>5759</v>
      </c>
      <c r="O738" s="22">
        <v>4.45</v>
      </c>
    </row>
    <row r="739" spans="1:15">
      <c r="A739" t="s">
        <v>0</v>
      </c>
      <c r="B739">
        <v>6603664</v>
      </c>
      <c r="C739" t="s">
        <v>19</v>
      </c>
      <c r="D739">
        <v>336226</v>
      </c>
      <c r="E739" t="s">
        <v>20</v>
      </c>
      <c r="F739">
        <v>500000</v>
      </c>
      <c r="G739" t="s">
        <v>21</v>
      </c>
      <c r="H739">
        <v>65</v>
      </c>
      <c r="I739" t="s">
        <v>22</v>
      </c>
      <c r="J739">
        <v>0</v>
      </c>
      <c r="K739" t="s">
        <v>23</v>
      </c>
      <c r="L739">
        <v>-3500</v>
      </c>
      <c r="N739" t="s">
        <v>5760</v>
      </c>
      <c r="O739" s="22">
        <v>4.45</v>
      </c>
    </row>
    <row r="740" spans="1:15">
      <c r="A740" t="s">
        <v>0</v>
      </c>
      <c r="B740">
        <v>6610787</v>
      </c>
      <c r="C740" t="s">
        <v>19</v>
      </c>
      <c r="D740">
        <v>214291</v>
      </c>
      <c r="E740" t="s">
        <v>20</v>
      </c>
      <c r="F740">
        <v>500000</v>
      </c>
      <c r="G740" t="s">
        <v>21</v>
      </c>
      <c r="H740">
        <v>65</v>
      </c>
      <c r="I740" t="s">
        <v>22</v>
      </c>
      <c r="J740">
        <v>0</v>
      </c>
      <c r="K740" t="s">
        <v>23</v>
      </c>
      <c r="L740">
        <v>-3500</v>
      </c>
      <c r="N740" t="s">
        <v>4955</v>
      </c>
      <c r="O740" s="32">
        <v>4.45</v>
      </c>
    </row>
    <row r="741" spans="1:15">
      <c r="A741" t="s">
        <v>0</v>
      </c>
      <c r="B741">
        <v>6657798</v>
      </c>
      <c r="C741" t="s">
        <v>19</v>
      </c>
      <c r="D741">
        <v>214620</v>
      </c>
      <c r="E741" t="s">
        <v>20</v>
      </c>
      <c r="F741">
        <v>500000</v>
      </c>
      <c r="G741" t="s">
        <v>21</v>
      </c>
      <c r="H741">
        <v>65</v>
      </c>
      <c r="I741" t="s">
        <v>22</v>
      </c>
      <c r="J741">
        <v>0</v>
      </c>
      <c r="K741" t="s">
        <v>23</v>
      </c>
      <c r="L741">
        <v>-3500</v>
      </c>
      <c r="N741" t="s">
        <v>5761</v>
      </c>
      <c r="O741" s="22">
        <v>4.5</v>
      </c>
    </row>
    <row r="742" spans="1:15">
      <c r="A742" t="s">
        <v>0</v>
      </c>
      <c r="B742">
        <v>6664937</v>
      </c>
      <c r="C742" t="s">
        <v>19</v>
      </c>
      <c r="D742">
        <v>214949</v>
      </c>
      <c r="E742" t="s">
        <v>20</v>
      </c>
      <c r="F742">
        <v>500000</v>
      </c>
      <c r="G742" t="s">
        <v>21</v>
      </c>
      <c r="H742">
        <v>65</v>
      </c>
      <c r="I742" t="s">
        <v>22</v>
      </c>
      <c r="J742">
        <v>0</v>
      </c>
      <c r="K742" t="s">
        <v>23</v>
      </c>
      <c r="L742">
        <v>-3500</v>
      </c>
      <c r="N742" t="s">
        <v>5762</v>
      </c>
      <c r="O742" s="22">
        <v>4.5</v>
      </c>
    </row>
    <row r="743" spans="1:15">
      <c r="A743" t="s">
        <v>0</v>
      </c>
      <c r="B743">
        <v>6680609</v>
      </c>
      <c r="C743" t="s">
        <v>19</v>
      </c>
      <c r="D743">
        <v>338294</v>
      </c>
      <c r="E743" t="s">
        <v>20</v>
      </c>
      <c r="F743">
        <v>500000</v>
      </c>
      <c r="G743" t="s">
        <v>21</v>
      </c>
      <c r="H743">
        <v>65</v>
      </c>
      <c r="I743" t="s">
        <v>22</v>
      </c>
      <c r="J743">
        <v>0</v>
      </c>
      <c r="K743" t="s">
        <v>23</v>
      </c>
      <c r="L743">
        <v>-3500</v>
      </c>
      <c r="N743" t="s">
        <v>5763</v>
      </c>
      <c r="O743" s="22">
        <v>4.5</v>
      </c>
    </row>
    <row r="744" spans="1:15">
      <c r="A744" t="s">
        <v>0</v>
      </c>
      <c r="B744">
        <v>6687763</v>
      </c>
      <c r="C744" t="s">
        <v>19</v>
      </c>
      <c r="D744">
        <v>215607</v>
      </c>
      <c r="E744" t="s">
        <v>20</v>
      </c>
      <c r="F744">
        <v>500000</v>
      </c>
      <c r="G744" t="s">
        <v>21</v>
      </c>
      <c r="H744">
        <v>65</v>
      </c>
      <c r="I744" t="s">
        <v>22</v>
      </c>
      <c r="J744">
        <v>0</v>
      </c>
      <c r="K744" t="s">
        <v>23</v>
      </c>
      <c r="L744">
        <v>-3500</v>
      </c>
      <c r="N744" t="s">
        <v>5764</v>
      </c>
      <c r="O744" s="22">
        <v>4.5</v>
      </c>
    </row>
    <row r="745" spans="1:15">
      <c r="A745" t="s">
        <v>0</v>
      </c>
      <c r="B745">
        <v>6694919</v>
      </c>
      <c r="C745" t="s">
        <v>19</v>
      </c>
      <c r="D745">
        <v>215936</v>
      </c>
      <c r="E745" t="s">
        <v>20</v>
      </c>
      <c r="F745">
        <v>500000</v>
      </c>
      <c r="G745" t="s">
        <v>21</v>
      </c>
      <c r="H745">
        <v>65</v>
      </c>
      <c r="I745" t="s">
        <v>22</v>
      </c>
      <c r="J745">
        <v>0</v>
      </c>
      <c r="K745" t="s">
        <v>23</v>
      </c>
      <c r="L745">
        <v>-3500</v>
      </c>
      <c r="N745" t="s">
        <v>5765</v>
      </c>
      <c r="O745" s="22">
        <v>4.5</v>
      </c>
    </row>
    <row r="746" spans="1:15">
      <c r="A746" t="s">
        <v>0</v>
      </c>
      <c r="B746">
        <v>6710648</v>
      </c>
      <c r="C746" t="s">
        <v>19</v>
      </c>
      <c r="D746">
        <v>339845</v>
      </c>
      <c r="E746" t="s">
        <v>20</v>
      </c>
      <c r="F746">
        <v>500000</v>
      </c>
      <c r="G746" t="s">
        <v>21</v>
      </c>
      <c r="H746">
        <v>65</v>
      </c>
      <c r="I746" t="s">
        <v>22</v>
      </c>
      <c r="J746">
        <v>0</v>
      </c>
      <c r="K746" t="s">
        <v>23</v>
      </c>
      <c r="L746">
        <v>-3500</v>
      </c>
      <c r="N746" t="s">
        <v>5766</v>
      </c>
      <c r="O746" s="22">
        <v>4.5</v>
      </c>
    </row>
    <row r="747" spans="1:15">
      <c r="A747" t="s">
        <v>0</v>
      </c>
      <c r="B747">
        <v>6717818</v>
      </c>
      <c r="C747" t="s">
        <v>19</v>
      </c>
      <c r="D747">
        <v>216594</v>
      </c>
      <c r="E747" t="s">
        <v>20</v>
      </c>
      <c r="F747">
        <v>500000</v>
      </c>
      <c r="G747" t="s">
        <v>21</v>
      </c>
      <c r="H747">
        <v>65</v>
      </c>
      <c r="I747" t="s">
        <v>22</v>
      </c>
      <c r="J747">
        <v>0</v>
      </c>
      <c r="K747" t="s">
        <v>23</v>
      </c>
      <c r="L747">
        <v>-3500</v>
      </c>
      <c r="N747" t="s">
        <v>5767</v>
      </c>
      <c r="O747" s="22">
        <v>4.5</v>
      </c>
    </row>
    <row r="748" spans="1:15">
      <c r="A748" t="s">
        <v>0</v>
      </c>
      <c r="B748">
        <v>6724992</v>
      </c>
      <c r="C748" t="s">
        <v>19</v>
      </c>
      <c r="D748">
        <v>216923</v>
      </c>
      <c r="E748" t="s">
        <v>20</v>
      </c>
      <c r="F748">
        <v>500000</v>
      </c>
      <c r="G748" t="s">
        <v>21</v>
      </c>
      <c r="H748">
        <v>65</v>
      </c>
      <c r="I748" t="s">
        <v>22</v>
      </c>
      <c r="J748">
        <v>0</v>
      </c>
      <c r="K748" t="s">
        <v>23</v>
      </c>
      <c r="L748">
        <v>-3500</v>
      </c>
      <c r="N748" t="s">
        <v>5768</v>
      </c>
      <c r="O748" s="22">
        <v>4.5</v>
      </c>
    </row>
    <row r="749" spans="1:15">
      <c r="A749" t="s">
        <v>0</v>
      </c>
      <c r="B749">
        <v>6740777</v>
      </c>
      <c r="C749" t="s">
        <v>19</v>
      </c>
      <c r="D749">
        <v>341396</v>
      </c>
      <c r="E749" t="s">
        <v>20</v>
      </c>
      <c r="F749">
        <v>500000</v>
      </c>
      <c r="G749" t="s">
        <v>21</v>
      </c>
      <c r="H749">
        <v>65</v>
      </c>
      <c r="I749" t="s">
        <v>22</v>
      </c>
      <c r="J749">
        <v>0</v>
      </c>
      <c r="K749" t="s">
        <v>23</v>
      </c>
      <c r="L749">
        <v>-3500</v>
      </c>
      <c r="N749" t="s">
        <v>5769</v>
      </c>
      <c r="O749" s="22">
        <v>4.5</v>
      </c>
    </row>
    <row r="750" spans="1:15">
      <c r="A750" t="s">
        <v>0</v>
      </c>
      <c r="B750">
        <v>6747964</v>
      </c>
      <c r="C750" t="s">
        <v>19</v>
      </c>
      <c r="D750">
        <v>217581</v>
      </c>
      <c r="E750" t="s">
        <v>20</v>
      </c>
      <c r="F750">
        <v>500000</v>
      </c>
      <c r="G750" t="s">
        <v>21</v>
      </c>
      <c r="H750">
        <v>65</v>
      </c>
      <c r="I750" t="s">
        <v>22</v>
      </c>
      <c r="J750">
        <v>0</v>
      </c>
      <c r="K750" t="s">
        <v>23</v>
      </c>
      <c r="L750">
        <v>-3500</v>
      </c>
      <c r="N750" t="s">
        <v>4781</v>
      </c>
      <c r="O750" s="32">
        <v>4.5</v>
      </c>
    </row>
    <row r="751" spans="1:15">
      <c r="A751" t="s">
        <v>0</v>
      </c>
      <c r="B751">
        <v>6795532</v>
      </c>
      <c r="C751" t="s">
        <v>19</v>
      </c>
      <c r="D751">
        <v>217910</v>
      </c>
      <c r="E751" t="s">
        <v>20</v>
      </c>
      <c r="F751">
        <v>500000</v>
      </c>
      <c r="G751" t="s">
        <v>21</v>
      </c>
      <c r="H751">
        <v>65</v>
      </c>
      <c r="I751" t="s">
        <v>22</v>
      </c>
      <c r="J751">
        <v>0</v>
      </c>
      <c r="K751" t="s">
        <v>23</v>
      </c>
      <c r="L751">
        <v>-3500</v>
      </c>
      <c r="N751" t="s">
        <v>5770</v>
      </c>
      <c r="O751" s="22">
        <v>4.5500000000000007</v>
      </c>
    </row>
    <row r="752" spans="1:15">
      <c r="A752" t="s">
        <v>0</v>
      </c>
      <c r="B752">
        <v>6802735</v>
      </c>
      <c r="C752" t="s">
        <v>19</v>
      </c>
      <c r="D752">
        <v>218239</v>
      </c>
      <c r="E752" t="s">
        <v>20</v>
      </c>
      <c r="F752">
        <v>500000</v>
      </c>
      <c r="G752" t="s">
        <v>21</v>
      </c>
      <c r="H752">
        <v>65</v>
      </c>
      <c r="I752" t="s">
        <v>22</v>
      </c>
      <c r="J752">
        <v>0</v>
      </c>
      <c r="K752" t="s">
        <v>23</v>
      </c>
      <c r="L752">
        <v>-3500</v>
      </c>
      <c r="N752" t="s">
        <v>5771</v>
      </c>
      <c r="O752" s="22">
        <v>4.5500000000000007</v>
      </c>
    </row>
    <row r="753" spans="1:15">
      <c r="A753" t="s">
        <v>0</v>
      </c>
      <c r="B753">
        <v>6818606</v>
      </c>
      <c r="C753" t="s">
        <v>19</v>
      </c>
      <c r="D753">
        <v>343464</v>
      </c>
      <c r="E753" t="s">
        <v>20</v>
      </c>
      <c r="F753">
        <v>500000</v>
      </c>
      <c r="G753" t="s">
        <v>21</v>
      </c>
      <c r="H753">
        <v>65</v>
      </c>
      <c r="I753" t="s">
        <v>22</v>
      </c>
      <c r="J753">
        <v>0</v>
      </c>
      <c r="K753" t="s">
        <v>23</v>
      </c>
      <c r="L753">
        <v>-3500</v>
      </c>
      <c r="N753" t="s">
        <v>5772</v>
      </c>
      <c r="O753" s="22">
        <v>4.5500000000000007</v>
      </c>
    </row>
    <row r="754" spans="1:15">
      <c r="A754" t="s">
        <v>0</v>
      </c>
      <c r="B754">
        <v>6825824</v>
      </c>
      <c r="C754" t="s">
        <v>19</v>
      </c>
      <c r="D754">
        <v>218897</v>
      </c>
      <c r="E754" t="s">
        <v>20</v>
      </c>
      <c r="F754">
        <v>500000</v>
      </c>
      <c r="G754" t="s">
        <v>21</v>
      </c>
      <c r="H754">
        <v>65</v>
      </c>
      <c r="I754" t="s">
        <v>22</v>
      </c>
      <c r="J754">
        <v>0</v>
      </c>
      <c r="K754" t="s">
        <v>23</v>
      </c>
      <c r="L754">
        <v>-3500</v>
      </c>
      <c r="N754" t="s">
        <v>5773</v>
      </c>
      <c r="O754" s="22">
        <v>4.5500000000000007</v>
      </c>
    </row>
    <row r="755" spans="1:15">
      <c r="A755" t="s">
        <v>0</v>
      </c>
      <c r="B755">
        <v>6833044</v>
      </c>
      <c r="C755" t="s">
        <v>19</v>
      </c>
      <c r="D755">
        <v>219226</v>
      </c>
      <c r="E755" t="s">
        <v>20</v>
      </c>
      <c r="F755">
        <v>500000</v>
      </c>
      <c r="G755" t="s">
        <v>21</v>
      </c>
      <c r="H755">
        <v>65</v>
      </c>
      <c r="I755" t="s">
        <v>22</v>
      </c>
      <c r="J755">
        <v>0</v>
      </c>
      <c r="K755" t="s">
        <v>23</v>
      </c>
      <c r="L755">
        <v>-3500</v>
      </c>
      <c r="N755" t="s">
        <v>5774</v>
      </c>
      <c r="O755" s="22">
        <v>4.5500000000000007</v>
      </c>
    </row>
    <row r="756" spans="1:15">
      <c r="A756" t="s">
        <v>0</v>
      </c>
      <c r="B756">
        <v>6848973</v>
      </c>
      <c r="C756" t="s">
        <v>19</v>
      </c>
      <c r="D756">
        <v>345015</v>
      </c>
      <c r="E756" t="s">
        <v>20</v>
      </c>
      <c r="F756">
        <v>500000</v>
      </c>
      <c r="G756" t="s">
        <v>21</v>
      </c>
      <c r="H756">
        <v>65</v>
      </c>
      <c r="I756" t="s">
        <v>22</v>
      </c>
      <c r="J756">
        <v>0</v>
      </c>
      <c r="K756" t="s">
        <v>23</v>
      </c>
      <c r="L756">
        <v>-3500</v>
      </c>
      <c r="N756" t="s">
        <v>5775</v>
      </c>
      <c r="O756" s="22">
        <v>4.5500000000000007</v>
      </c>
    </row>
    <row r="757" spans="1:15">
      <c r="A757" t="s">
        <v>0</v>
      </c>
      <c r="B757">
        <v>6856209</v>
      </c>
      <c r="C757" t="s">
        <v>19</v>
      </c>
      <c r="D757">
        <v>219884</v>
      </c>
      <c r="E757" t="s">
        <v>20</v>
      </c>
      <c r="F757">
        <v>500000</v>
      </c>
      <c r="G757" t="s">
        <v>21</v>
      </c>
      <c r="H757">
        <v>65</v>
      </c>
      <c r="I757" t="s">
        <v>22</v>
      </c>
      <c r="J757">
        <v>0</v>
      </c>
      <c r="K757" t="s">
        <v>23</v>
      </c>
      <c r="L757">
        <v>-3500</v>
      </c>
      <c r="N757" t="s">
        <v>5776</v>
      </c>
      <c r="O757" s="22">
        <v>4.5500000000000007</v>
      </c>
    </row>
    <row r="758" spans="1:15">
      <c r="A758" t="s">
        <v>0</v>
      </c>
      <c r="B758">
        <v>6863446</v>
      </c>
      <c r="C758" t="s">
        <v>19</v>
      </c>
      <c r="D758">
        <v>220213</v>
      </c>
      <c r="E758" t="s">
        <v>20</v>
      </c>
      <c r="F758">
        <v>500000</v>
      </c>
      <c r="G758" t="s">
        <v>21</v>
      </c>
      <c r="H758">
        <v>65</v>
      </c>
      <c r="I758" t="s">
        <v>22</v>
      </c>
      <c r="J758">
        <v>0</v>
      </c>
      <c r="K758" t="s">
        <v>23</v>
      </c>
      <c r="L758">
        <v>-3500</v>
      </c>
      <c r="N758" t="s">
        <v>5777</v>
      </c>
      <c r="O758" s="22">
        <v>4.5500000000000007</v>
      </c>
    </row>
    <row r="759" spans="1:15">
      <c r="A759" t="s">
        <v>0</v>
      </c>
      <c r="B759">
        <v>6879432</v>
      </c>
      <c r="C759" t="s">
        <v>19</v>
      </c>
      <c r="D759">
        <v>346566</v>
      </c>
      <c r="E759" t="s">
        <v>20</v>
      </c>
      <c r="F759">
        <v>500000</v>
      </c>
      <c r="G759" t="s">
        <v>21</v>
      </c>
      <c r="H759">
        <v>65</v>
      </c>
      <c r="I759" t="s">
        <v>22</v>
      </c>
      <c r="J759">
        <v>0</v>
      </c>
      <c r="K759" t="s">
        <v>23</v>
      </c>
      <c r="L759">
        <v>-3500</v>
      </c>
      <c r="N759" t="s">
        <v>5778</v>
      </c>
      <c r="O759" s="22">
        <v>4.5500000000000007</v>
      </c>
    </row>
    <row r="760" spans="1:15">
      <c r="A760" t="s">
        <v>0</v>
      </c>
      <c r="B760">
        <v>6886684</v>
      </c>
      <c r="C760" t="s">
        <v>19</v>
      </c>
      <c r="D760">
        <v>220871</v>
      </c>
      <c r="E760" t="s">
        <v>20</v>
      </c>
      <c r="F760">
        <v>500000</v>
      </c>
      <c r="G760" t="s">
        <v>21</v>
      </c>
      <c r="H760">
        <v>65</v>
      </c>
      <c r="I760" t="s">
        <v>22</v>
      </c>
      <c r="J760">
        <v>0</v>
      </c>
      <c r="K760" t="s">
        <v>23</v>
      </c>
      <c r="L760">
        <v>-3500</v>
      </c>
      <c r="N760" t="s">
        <v>4956</v>
      </c>
      <c r="O760" s="32">
        <v>4.5500000000000007</v>
      </c>
    </row>
    <row r="761" spans="1:15">
      <c r="A761" t="s">
        <v>0</v>
      </c>
      <c r="B761">
        <v>6934807</v>
      </c>
      <c r="C761" t="s">
        <v>19</v>
      </c>
      <c r="D761">
        <v>221200</v>
      </c>
      <c r="E761" t="s">
        <v>20</v>
      </c>
      <c r="F761">
        <v>500000</v>
      </c>
      <c r="G761" t="s">
        <v>21</v>
      </c>
      <c r="H761">
        <v>65</v>
      </c>
      <c r="I761" t="s">
        <v>22</v>
      </c>
      <c r="J761">
        <v>0</v>
      </c>
      <c r="K761" t="s">
        <v>23</v>
      </c>
      <c r="L761">
        <v>-3500</v>
      </c>
      <c r="N761" t="s">
        <v>5779</v>
      </c>
      <c r="O761" s="22">
        <v>4.5999999999999996</v>
      </c>
    </row>
    <row r="762" spans="1:15">
      <c r="A762" t="s">
        <v>0</v>
      </c>
      <c r="B762">
        <v>6942076</v>
      </c>
      <c r="C762" t="s">
        <v>19</v>
      </c>
      <c r="D762">
        <v>221529</v>
      </c>
      <c r="E762" t="s">
        <v>20</v>
      </c>
      <c r="F762">
        <v>500000</v>
      </c>
      <c r="G762" t="s">
        <v>21</v>
      </c>
      <c r="H762">
        <v>65</v>
      </c>
      <c r="I762" t="s">
        <v>22</v>
      </c>
      <c r="J762">
        <v>0</v>
      </c>
      <c r="K762" t="s">
        <v>23</v>
      </c>
      <c r="L762">
        <v>-3500</v>
      </c>
      <c r="N762" t="s">
        <v>5780</v>
      </c>
      <c r="O762" s="22">
        <v>4.5999999999999996</v>
      </c>
    </row>
    <row r="763" spans="1:15">
      <c r="A763" t="s">
        <v>0</v>
      </c>
      <c r="B763">
        <v>6958148</v>
      </c>
      <c r="C763" t="s">
        <v>19</v>
      </c>
      <c r="D763">
        <v>348634</v>
      </c>
      <c r="E763" t="s">
        <v>20</v>
      </c>
      <c r="F763">
        <v>500000</v>
      </c>
      <c r="G763" t="s">
        <v>21</v>
      </c>
      <c r="H763">
        <v>65</v>
      </c>
      <c r="I763" t="s">
        <v>22</v>
      </c>
      <c r="J763">
        <v>0</v>
      </c>
      <c r="K763" t="s">
        <v>23</v>
      </c>
      <c r="L763">
        <v>-3500</v>
      </c>
      <c r="N763" t="s">
        <v>5781</v>
      </c>
      <c r="O763" s="22">
        <v>4.5999999999999996</v>
      </c>
    </row>
    <row r="764" spans="1:15">
      <c r="A764" t="s">
        <v>0</v>
      </c>
      <c r="B764">
        <v>6965430</v>
      </c>
      <c r="C764" t="s">
        <v>19</v>
      </c>
      <c r="D764">
        <v>222187</v>
      </c>
      <c r="E764" t="s">
        <v>20</v>
      </c>
      <c r="F764">
        <v>500000</v>
      </c>
      <c r="G764" t="s">
        <v>21</v>
      </c>
      <c r="H764">
        <v>65</v>
      </c>
      <c r="I764" t="s">
        <v>22</v>
      </c>
      <c r="J764">
        <v>0</v>
      </c>
      <c r="K764" t="s">
        <v>23</v>
      </c>
      <c r="L764">
        <v>-3500</v>
      </c>
      <c r="N764" t="s">
        <v>5782</v>
      </c>
      <c r="O764" s="22">
        <v>4.5999999999999996</v>
      </c>
    </row>
    <row r="765" spans="1:15">
      <c r="A765" t="s">
        <v>0</v>
      </c>
      <c r="B765">
        <v>6972715</v>
      </c>
      <c r="C765" t="s">
        <v>19</v>
      </c>
      <c r="D765">
        <v>222516</v>
      </c>
      <c r="E765" t="s">
        <v>20</v>
      </c>
      <c r="F765">
        <v>500000</v>
      </c>
      <c r="G765" t="s">
        <v>21</v>
      </c>
      <c r="H765">
        <v>65</v>
      </c>
      <c r="I765" t="s">
        <v>22</v>
      </c>
      <c r="J765">
        <v>0</v>
      </c>
      <c r="K765" t="s">
        <v>23</v>
      </c>
      <c r="L765">
        <v>-3500</v>
      </c>
      <c r="N765" t="s">
        <v>5783</v>
      </c>
      <c r="O765" s="22">
        <v>4.5999999999999996</v>
      </c>
    </row>
    <row r="766" spans="1:15">
      <c r="A766" t="s">
        <v>0</v>
      </c>
      <c r="B766">
        <v>6988844</v>
      </c>
      <c r="C766" t="s">
        <v>19</v>
      </c>
      <c r="D766">
        <v>350185</v>
      </c>
      <c r="E766" t="s">
        <v>20</v>
      </c>
      <c r="F766">
        <v>500000</v>
      </c>
      <c r="G766" t="s">
        <v>21</v>
      </c>
      <c r="H766">
        <v>65</v>
      </c>
      <c r="I766" t="s">
        <v>22</v>
      </c>
      <c r="J766">
        <v>0</v>
      </c>
      <c r="K766" t="s">
        <v>23</v>
      </c>
      <c r="L766">
        <v>-3500</v>
      </c>
      <c r="N766" t="s">
        <v>5784</v>
      </c>
      <c r="O766" s="22">
        <v>4.5999999999999996</v>
      </c>
    </row>
    <row r="767" spans="1:15">
      <c r="A767" t="s">
        <v>0</v>
      </c>
      <c r="B767">
        <v>6996144</v>
      </c>
      <c r="C767" t="s">
        <v>19</v>
      </c>
      <c r="D767">
        <v>223174</v>
      </c>
      <c r="E767" t="s">
        <v>20</v>
      </c>
      <c r="F767">
        <v>500000</v>
      </c>
      <c r="G767" t="s">
        <v>21</v>
      </c>
      <c r="H767">
        <v>65</v>
      </c>
      <c r="I767" t="s">
        <v>22</v>
      </c>
      <c r="J767">
        <v>0</v>
      </c>
      <c r="K767" t="s">
        <v>23</v>
      </c>
      <c r="L767">
        <v>-3500</v>
      </c>
      <c r="N767" t="s">
        <v>5785</v>
      </c>
      <c r="O767" s="22">
        <v>4.5999999999999996</v>
      </c>
    </row>
    <row r="768" spans="1:15">
      <c r="A768" t="s">
        <v>0</v>
      </c>
      <c r="B768">
        <v>7003445</v>
      </c>
      <c r="C768" t="s">
        <v>19</v>
      </c>
      <c r="D768">
        <v>223503</v>
      </c>
      <c r="E768" t="s">
        <v>20</v>
      </c>
      <c r="F768">
        <v>500000</v>
      </c>
      <c r="G768" t="s">
        <v>21</v>
      </c>
      <c r="H768">
        <v>65</v>
      </c>
      <c r="I768" t="s">
        <v>22</v>
      </c>
      <c r="J768">
        <v>0</v>
      </c>
      <c r="K768" t="s">
        <v>23</v>
      </c>
      <c r="L768">
        <v>-3500</v>
      </c>
      <c r="N768" t="s">
        <v>5786</v>
      </c>
      <c r="O768" s="22">
        <v>4.5999999999999996</v>
      </c>
    </row>
    <row r="769" spans="1:15">
      <c r="A769" t="s">
        <v>0</v>
      </c>
      <c r="B769">
        <v>7019631</v>
      </c>
      <c r="C769" t="s">
        <v>19</v>
      </c>
      <c r="D769">
        <v>351736</v>
      </c>
      <c r="E769" t="s">
        <v>20</v>
      </c>
      <c r="F769">
        <v>500000</v>
      </c>
      <c r="G769" t="s">
        <v>21</v>
      </c>
      <c r="H769">
        <v>65</v>
      </c>
      <c r="I769" t="s">
        <v>22</v>
      </c>
      <c r="J769">
        <v>0</v>
      </c>
      <c r="K769" t="s">
        <v>23</v>
      </c>
      <c r="L769">
        <v>-3500</v>
      </c>
      <c r="N769" t="s">
        <v>5787</v>
      </c>
      <c r="O769" s="22">
        <v>4.5999999999999996</v>
      </c>
    </row>
    <row r="770" spans="1:15">
      <c r="A770" t="s">
        <v>0</v>
      </c>
      <c r="B770">
        <v>7026948</v>
      </c>
      <c r="C770" t="s">
        <v>19</v>
      </c>
      <c r="D770">
        <v>224161</v>
      </c>
      <c r="E770" t="s">
        <v>20</v>
      </c>
      <c r="F770">
        <v>500000</v>
      </c>
      <c r="G770" t="s">
        <v>21</v>
      </c>
      <c r="H770">
        <v>65</v>
      </c>
      <c r="I770" t="s">
        <v>22</v>
      </c>
      <c r="J770">
        <v>0</v>
      </c>
      <c r="K770" t="s">
        <v>23</v>
      </c>
      <c r="L770">
        <v>-3500</v>
      </c>
      <c r="N770" t="s">
        <v>4782</v>
      </c>
      <c r="O770" s="32">
        <v>4.5999999999999996</v>
      </c>
    </row>
    <row r="771" spans="1:15">
      <c r="A771" t="s">
        <v>0</v>
      </c>
      <c r="B771">
        <v>7075628</v>
      </c>
      <c r="C771" t="s">
        <v>19</v>
      </c>
      <c r="D771">
        <v>224490</v>
      </c>
      <c r="E771" t="s">
        <v>20</v>
      </c>
      <c r="F771">
        <v>500000</v>
      </c>
      <c r="G771" t="s">
        <v>21</v>
      </c>
      <c r="H771">
        <v>65</v>
      </c>
      <c r="I771" t="s">
        <v>22</v>
      </c>
      <c r="J771">
        <v>0</v>
      </c>
      <c r="K771" t="s">
        <v>23</v>
      </c>
      <c r="L771">
        <v>-3500</v>
      </c>
      <c r="N771" t="s">
        <v>5788</v>
      </c>
      <c r="O771" s="22">
        <v>4.6500000000000004</v>
      </c>
    </row>
    <row r="772" spans="1:15">
      <c r="A772" t="s">
        <v>0</v>
      </c>
      <c r="B772">
        <v>7082960</v>
      </c>
      <c r="C772" t="s">
        <v>19</v>
      </c>
      <c r="D772">
        <v>224819</v>
      </c>
      <c r="E772" t="s">
        <v>20</v>
      </c>
      <c r="F772">
        <v>500000</v>
      </c>
      <c r="G772" t="s">
        <v>21</v>
      </c>
      <c r="H772">
        <v>65</v>
      </c>
      <c r="I772" t="s">
        <v>22</v>
      </c>
      <c r="J772">
        <v>0</v>
      </c>
      <c r="K772" t="s">
        <v>23</v>
      </c>
      <c r="L772">
        <v>-3500</v>
      </c>
      <c r="N772" t="s">
        <v>5789</v>
      </c>
      <c r="O772" s="22">
        <v>4.6500000000000004</v>
      </c>
    </row>
    <row r="773" spans="1:15">
      <c r="A773" t="s">
        <v>0</v>
      </c>
      <c r="B773">
        <v>7099233</v>
      </c>
      <c r="C773" t="s">
        <v>19</v>
      </c>
      <c r="D773">
        <v>353804</v>
      </c>
      <c r="E773" t="s">
        <v>20</v>
      </c>
      <c r="F773">
        <v>500000</v>
      </c>
      <c r="G773" t="s">
        <v>21</v>
      </c>
      <c r="H773">
        <v>65</v>
      </c>
      <c r="I773" t="s">
        <v>22</v>
      </c>
      <c r="J773">
        <v>0</v>
      </c>
      <c r="K773" t="s">
        <v>23</v>
      </c>
      <c r="L773">
        <v>-3500</v>
      </c>
      <c r="N773" t="s">
        <v>5790</v>
      </c>
      <c r="O773" s="22">
        <v>4.6500000000000004</v>
      </c>
    </row>
    <row r="774" spans="1:15">
      <c r="A774" t="s">
        <v>0</v>
      </c>
      <c r="B774">
        <v>7106581</v>
      </c>
      <c r="C774" t="s">
        <v>19</v>
      </c>
      <c r="D774">
        <v>225477</v>
      </c>
      <c r="E774" t="s">
        <v>20</v>
      </c>
      <c r="F774">
        <v>500000</v>
      </c>
      <c r="G774" t="s">
        <v>21</v>
      </c>
      <c r="H774">
        <v>65</v>
      </c>
      <c r="I774" t="s">
        <v>22</v>
      </c>
      <c r="J774">
        <v>0</v>
      </c>
      <c r="K774" t="s">
        <v>23</v>
      </c>
      <c r="L774">
        <v>-3500</v>
      </c>
      <c r="N774" t="s">
        <v>5791</v>
      </c>
      <c r="O774" s="22">
        <v>4.6500000000000004</v>
      </c>
    </row>
    <row r="775" spans="1:15">
      <c r="A775" t="s">
        <v>0</v>
      </c>
      <c r="B775">
        <v>7113929</v>
      </c>
      <c r="C775" t="s">
        <v>19</v>
      </c>
      <c r="D775">
        <v>225806</v>
      </c>
      <c r="E775" t="s">
        <v>20</v>
      </c>
      <c r="F775">
        <v>500000</v>
      </c>
      <c r="G775" t="s">
        <v>21</v>
      </c>
      <c r="H775">
        <v>65</v>
      </c>
      <c r="I775" t="s">
        <v>22</v>
      </c>
      <c r="J775">
        <v>0</v>
      </c>
      <c r="K775" t="s">
        <v>23</v>
      </c>
      <c r="L775">
        <v>-3500</v>
      </c>
      <c r="N775" t="s">
        <v>5792</v>
      </c>
      <c r="O775" s="22">
        <v>4.6500000000000004</v>
      </c>
    </row>
    <row r="776" spans="1:15">
      <c r="A776" t="s">
        <v>0</v>
      </c>
      <c r="B776">
        <v>7130260</v>
      </c>
      <c r="C776" t="s">
        <v>19</v>
      </c>
      <c r="D776">
        <v>355355</v>
      </c>
      <c r="E776" t="s">
        <v>20</v>
      </c>
      <c r="F776">
        <v>500000</v>
      </c>
      <c r="G776" t="s">
        <v>21</v>
      </c>
      <c r="H776">
        <v>65</v>
      </c>
      <c r="I776" t="s">
        <v>22</v>
      </c>
      <c r="J776">
        <v>0</v>
      </c>
      <c r="K776" t="s">
        <v>23</v>
      </c>
      <c r="L776">
        <v>-3500</v>
      </c>
      <c r="N776" t="s">
        <v>5793</v>
      </c>
      <c r="O776" s="22">
        <v>4.6500000000000004</v>
      </c>
    </row>
    <row r="777" spans="1:15">
      <c r="A777" t="s">
        <v>0</v>
      </c>
      <c r="B777">
        <v>7137623</v>
      </c>
      <c r="C777" t="s">
        <v>19</v>
      </c>
      <c r="D777">
        <v>226464</v>
      </c>
      <c r="E777" t="s">
        <v>20</v>
      </c>
      <c r="F777">
        <v>500000</v>
      </c>
      <c r="G777" t="s">
        <v>21</v>
      </c>
      <c r="H777">
        <v>65</v>
      </c>
      <c r="I777" t="s">
        <v>22</v>
      </c>
      <c r="J777">
        <v>0</v>
      </c>
      <c r="K777" t="s">
        <v>23</v>
      </c>
      <c r="L777">
        <v>-3500</v>
      </c>
      <c r="N777" t="s">
        <v>5794</v>
      </c>
      <c r="O777" s="22">
        <v>4.6500000000000004</v>
      </c>
    </row>
    <row r="778" spans="1:15">
      <c r="A778" t="s">
        <v>0</v>
      </c>
      <c r="B778">
        <v>7144989</v>
      </c>
      <c r="C778" t="s">
        <v>19</v>
      </c>
      <c r="D778">
        <v>226793</v>
      </c>
      <c r="E778" t="s">
        <v>20</v>
      </c>
      <c r="F778">
        <v>500000</v>
      </c>
      <c r="G778" t="s">
        <v>21</v>
      </c>
      <c r="H778">
        <v>65</v>
      </c>
      <c r="I778" t="s">
        <v>22</v>
      </c>
      <c r="J778">
        <v>0</v>
      </c>
      <c r="K778" t="s">
        <v>23</v>
      </c>
      <c r="L778">
        <v>-3500</v>
      </c>
      <c r="N778" t="s">
        <v>5795</v>
      </c>
      <c r="O778" s="22">
        <v>4.6500000000000004</v>
      </c>
    </row>
    <row r="779" spans="1:15">
      <c r="A779" t="s">
        <v>0</v>
      </c>
      <c r="B779">
        <v>7161378</v>
      </c>
      <c r="C779" t="s">
        <v>19</v>
      </c>
      <c r="D779">
        <v>356906</v>
      </c>
      <c r="E779" t="s">
        <v>20</v>
      </c>
      <c r="F779">
        <v>500000</v>
      </c>
      <c r="G779" t="s">
        <v>21</v>
      </c>
      <c r="H779">
        <v>65</v>
      </c>
      <c r="I779" t="s">
        <v>22</v>
      </c>
      <c r="J779">
        <v>0</v>
      </c>
      <c r="K779" t="s">
        <v>23</v>
      </c>
      <c r="L779">
        <v>-3500</v>
      </c>
      <c r="N779" t="s">
        <v>5796</v>
      </c>
      <c r="O779" s="22">
        <v>4.6500000000000004</v>
      </c>
    </row>
    <row r="780" spans="1:15">
      <c r="A780" t="s">
        <v>0</v>
      </c>
      <c r="B780">
        <v>7168758</v>
      </c>
      <c r="C780" t="s">
        <v>19</v>
      </c>
      <c r="D780">
        <v>227451</v>
      </c>
      <c r="E780" t="s">
        <v>20</v>
      </c>
      <c r="F780">
        <v>500000</v>
      </c>
      <c r="G780" t="s">
        <v>21</v>
      </c>
      <c r="H780">
        <v>65</v>
      </c>
      <c r="I780" t="s">
        <v>22</v>
      </c>
      <c r="J780">
        <v>0</v>
      </c>
      <c r="K780" t="s">
        <v>23</v>
      </c>
      <c r="L780">
        <v>-3500</v>
      </c>
      <c r="N780" t="s">
        <v>4957</v>
      </c>
      <c r="O780" s="32">
        <v>4.6500000000000004</v>
      </c>
    </row>
    <row r="781" spans="1:15">
      <c r="A781" t="s">
        <v>0</v>
      </c>
      <c r="B781">
        <v>7217997</v>
      </c>
      <c r="C781" t="s">
        <v>19</v>
      </c>
      <c r="D781">
        <v>227780</v>
      </c>
      <c r="E781" t="s">
        <v>20</v>
      </c>
      <c r="F781">
        <v>500000</v>
      </c>
      <c r="G781" t="s">
        <v>21</v>
      </c>
      <c r="H781">
        <v>65</v>
      </c>
      <c r="I781" t="s">
        <v>22</v>
      </c>
      <c r="J781">
        <v>0</v>
      </c>
      <c r="K781" t="s">
        <v>23</v>
      </c>
      <c r="L781">
        <v>-3500</v>
      </c>
      <c r="N781" t="s">
        <v>5797</v>
      </c>
      <c r="O781" s="22">
        <v>4.7</v>
      </c>
    </row>
    <row r="782" spans="1:15">
      <c r="A782" t="s">
        <v>0</v>
      </c>
      <c r="B782">
        <v>7225394</v>
      </c>
      <c r="C782" t="s">
        <v>19</v>
      </c>
      <c r="D782">
        <v>228109</v>
      </c>
      <c r="E782" t="s">
        <v>20</v>
      </c>
      <c r="F782">
        <v>500000</v>
      </c>
      <c r="G782" t="s">
        <v>21</v>
      </c>
      <c r="H782">
        <v>65</v>
      </c>
      <c r="I782" t="s">
        <v>22</v>
      </c>
      <c r="J782">
        <v>0</v>
      </c>
      <c r="K782" t="s">
        <v>23</v>
      </c>
      <c r="L782">
        <v>-3500</v>
      </c>
      <c r="N782" t="s">
        <v>5798</v>
      </c>
      <c r="O782" s="22">
        <v>4.7</v>
      </c>
    </row>
    <row r="783" spans="1:15">
      <c r="A783" t="s">
        <v>0</v>
      </c>
      <c r="B783">
        <v>7241868</v>
      </c>
      <c r="C783" t="s">
        <v>19</v>
      </c>
      <c r="D783">
        <v>358974</v>
      </c>
      <c r="E783" t="s">
        <v>20</v>
      </c>
      <c r="F783">
        <v>500000</v>
      </c>
      <c r="G783" t="s">
        <v>21</v>
      </c>
      <c r="H783">
        <v>65</v>
      </c>
      <c r="I783" t="s">
        <v>22</v>
      </c>
      <c r="J783">
        <v>0</v>
      </c>
      <c r="K783" t="s">
        <v>23</v>
      </c>
      <c r="L783">
        <v>-3500</v>
      </c>
      <c r="N783" t="s">
        <v>5799</v>
      </c>
      <c r="O783" s="22">
        <v>4.7</v>
      </c>
    </row>
    <row r="784" spans="1:15">
      <c r="A784" t="s">
        <v>0</v>
      </c>
      <c r="B784">
        <v>7249281</v>
      </c>
      <c r="C784" t="s">
        <v>19</v>
      </c>
      <c r="D784">
        <v>228767</v>
      </c>
      <c r="E784" t="s">
        <v>20</v>
      </c>
      <c r="F784">
        <v>500000</v>
      </c>
      <c r="G784" t="s">
        <v>21</v>
      </c>
      <c r="H784">
        <v>65</v>
      </c>
      <c r="I784" t="s">
        <v>22</v>
      </c>
      <c r="J784">
        <v>0</v>
      </c>
      <c r="K784" t="s">
        <v>23</v>
      </c>
      <c r="L784">
        <v>-3500</v>
      </c>
      <c r="N784" t="s">
        <v>5800</v>
      </c>
      <c r="O784" s="22">
        <v>4.7</v>
      </c>
    </row>
    <row r="785" spans="1:15">
      <c r="A785" t="s">
        <v>0</v>
      </c>
      <c r="B785">
        <v>7256692</v>
      </c>
      <c r="C785" t="s">
        <v>19</v>
      </c>
      <c r="D785">
        <v>229096</v>
      </c>
      <c r="E785" t="s">
        <v>20</v>
      </c>
      <c r="F785">
        <v>500000</v>
      </c>
      <c r="G785" t="s">
        <v>21</v>
      </c>
      <c r="H785">
        <v>65</v>
      </c>
      <c r="I785" t="s">
        <v>22</v>
      </c>
      <c r="J785">
        <v>0</v>
      </c>
      <c r="K785" t="s">
        <v>23</v>
      </c>
      <c r="L785">
        <v>-3500</v>
      </c>
      <c r="N785" t="s">
        <v>5801</v>
      </c>
      <c r="O785" s="22">
        <v>4.7</v>
      </c>
    </row>
    <row r="786" spans="1:15">
      <c r="A786" t="s">
        <v>0</v>
      </c>
      <c r="B786">
        <v>7273225</v>
      </c>
      <c r="C786" t="s">
        <v>19</v>
      </c>
      <c r="D786">
        <v>360525</v>
      </c>
      <c r="E786" t="s">
        <v>20</v>
      </c>
      <c r="F786">
        <v>500000</v>
      </c>
      <c r="G786" t="s">
        <v>21</v>
      </c>
      <c r="H786">
        <v>65</v>
      </c>
      <c r="I786" t="s">
        <v>22</v>
      </c>
      <c r="J786">
        <v>0</v>
      </c>
      <c r="K786" t="s">
        <v>23</v>
      </c>
      <c r="L786">
        <v>-3500</v>
      </c>
      <c r="N786" t="s">
        <v>5802</v>
      </c>
      <c r="O786" s="22">
        <v>4.7</v>
      </c>
    </row>
    <row r="787" spans="1:15">
      <c r="A787" t="s">
        <v>0</v>
      </c>
      <c r="B787">
        <v>7280653</v>
      </c>
      <c r="C787" t="s">
        <v>19</v>
      </c>
      <c r="D787">
        <v>229754</v>
      </c>
      <c r="E787" t="s">
        <v>20</v>
      </c>
      <c r="F787">
        <v>500000</v>
      </c>
      <c r="G787" t="s">
        <v>21</v>
      </c>
      <c r="H787">
        <v>65</v>
      </c>
      <c r="I787" t="s">
        <v>22</v>
      </c>
      <c r="J787">
        <v>0</v>
      </c>
      <c r="K787" t="s">
        <v>23</v>
      </c>
      <c r="L787">
        <v>-3500</v>
      </c>
      <c r="N787" t="s">
        <v>5803</v>
      </c>
      <c r="O787" s="22">
        <v>4.7</v>
      </c>
    </row>
    <row r="788" spans="1:15">
      <c r="A788" t="s">
        <v>0</v>
      </c>
      <c r="B788">
        <v>7288084</v>
      </c>
      <c r="C788" t="s">
        <v>19</v>
      </c>
      <c r="D788">
        <v>230083</v>
      </c>
      <c r="E788" t="s">
        <v>20</v>
      </c>
      <c r="F788">
        <v>500000</v>
      </c>
      <c r="G788" t="s">
        <v>21</v>
      </c>
      <c r="H788">
        <v>65</v>
      </c>
      <c r="I788" t="s">
        <v>22</v>
      </c>
      <c r="J788">
        <v>0</v>
      </c>
      <c r="K788" t="s">
        <v>23</v>
      </c>
      <c r="L788">
        <v>-3500</v>
      </c>
      <c r="N788" t="s">
        <v>5804</v>
      </c>
      <c r="O788" s="22">
        <v>4.7</v>
      </c>
    </row>
    <row r="789" spans="1:15">
      <c r="A789" t="s">
        <v>0</v>
      </c>
      <c r="B789">
        <v>7304673</v>
      </c>
      <c r="C789" t="s">
        <v>19</v>
      </c>
      <c r="D789">
        <v>362076</v>
      </c>
      <c r="E789" t="s">
        <v>20</v>
      </c>
      <c r="F789">
        <v>500000</v>
      </c>
      <c r="G789" t="s">
        <v>21</v>
      </c>
      <c r="H789">
        <v>65</v>
      </c>
      <c r="I789" t="s">
        <v>22</v>
      </c>
      <c r="J789">
        <v>0</v>
      </c>
      <c r="K789" t="s">
        <v>23</v>
      </c>
      <c r="L789">
        <v>-3500</v>
      </c>
      <c r="N789" t="s">
        <v>5805</v>
      </c>
      <c r="O789" s="22">
        <v>4.7</v>
      </c>
    </row>
    <row r="790" spans="1:15">
      <c r="A790" t="s">
        <v>0</v>
      </c>
      <c r="B790">
        <v>7312119</v>
      </c>
      <c r="C790" t="s">
        <v>19</v>
      </c>
      <c r="D790">
        <v>230741</v>
      </c>
      <c r="E790" t="s">
        <v>20</v>
      </c>
      <c r="F790">
        <v>500000</v>
      </c>
      <c r="G790" t="s">
        <v>21</v>
      </c>
      <c r="H790">
        <v>65</v>
      </c>
      <c r="I790" t="s">
        <v>22</v>
      </c>
      <c r="J790">
        <v>0</v>
      </c>
      <c r="K790" t="s">
        <v>23</v>
      </c>
      <c r="L790">
        <v>-3500</v>
      </c>
      <c r="N790" t="s">
        <v>4783</v>
      </c>
      <c r="O790" s="32">
        <v>4.7</v>
      </c>
    </row>
    <row r="791" spans="1:15">
      <c r="A791" t="s">
        <v>0</v>
      </c>
      <c r="B791">
        <v>7361917</v>
      </c>
      <c r="C791" t="s">
        <v>19</v>
      </c>
      <c r="D791">
        <v>231070</v>
      </c>
      <c r="E791" t="s">
        <v>20</v>
      </c>
      <c r="F791">
        <v>500000</v>
      </c>
      <c r="G791" t="s">
        <v>21</v>
      </c>
      <c r="H791">
        <v>65</v>
      </c>
      <c r="I791" t="s">
        <v>22</v>
      </c>
      <c r="J791">
        <v>0</v>
      </c>
      <c r="K791" t="s">
        <v>23</v>
      </c>
      <c r="L791">
        <v>-3500</v>
      </c>
      <c r="N791" t="s">
        <v>5806</v>
      </c>
      <c r="O791" s="22">
        <v>4.75</v>
      </c>
    </row>
    <row r="792" spans="1:15">
      <c r="A792" t="s">
        <v>0</v>
      </c>
      <c r="B792">
        <v>7369378</v>
      </c>
      <c r="C792" t="s">
        <v>19</v>
      </c>
      <c r="D792">
        <v>231399</v>
      </c>
      <c r="E792" t="s">
        <v>20</v>
      </c>
      <c r="F792">
        <v>500000</v>
      </c>
      <c r="G792" t="s">
        <v>21</v>
      </c>
      <c r="H792">
        <v>65</v>
      </c>
      <c r="I792" t="s">
        <v>22</v>
      </c>
      <c r="J792">
        <v>0</v>
      </c>
      <c r="K792" t="s">
        <v>23</v>
      </c>
      <c r="L792">
        <v>-3500</v>
      </c>
      <c r="N792" t="s">
        <v>5807</v>
      </c>
      <c r="O792" s="22">
        <v>4.75</v>
      </c>
    </row>
    <row r="793" spans="1:15">
      <c r="A793" t="s">
        <v>0</v>
      </c>
      <c r="B793">
        <v>7386055</v>
      </c>
      <c r="C793" t="s">
        <v>19</v>
      </c>
      <c r="D793">
        <v>364144</v>
      </c>
      <c r="E793" t="s">
        <v>20</v>
      </c>
      <c r="F793">
        <v>500000</v>
      </c>
      <c r="G793" t="s">
        <v>21</v>
      </c>
      <c r="H793">
        <v>65</v>
      </c>
      <c r="I793" t="s">
        <v>22</v>
      </c>
      <c r="J793">
        <v>0</v>
      </c>
      <c r="K793" t="s">
        <v>23</v>
      </c>
      <c r="L793">
        <v>-3500</v>
      </c>
      <c r="N793" t="s">
        <v>5808</v>
      </c>
      <c r="O793" s="22">
        <v>4.75</v>
      </c>
    </row>
    <row r="794" spans="1:15">
      <c r="A794" t="s">
        <v>0</v>
      </c>
      <c r="B794">
        <v>7393531</v>
      </c>
      <c r="C794" t="s">
        <v>19</v>
      </c>
      <c r="D794">
        <v>232057</v>
      </c>
      <c r="E794" t="s">
        <v>20</v>
      </c>
      <c r="F794">
        <v>500000</v>
      </c>
      <c r="G794" t="s">
        <v>21</v>
      </c>
      <c r="H794">
        <v>65</v>
      </c>
      <c r="I794" t="s">
        <v>22</v>
      </c>
      <c r="J794">
        <v>0</v>
      </c>
      <c r="K794" t="s">
        <v>23</v>
      </c>
      <c r="L794">
        <v>-3500</v>
      </c>
      <c r="N794" t="s">
        <v>5809</v>
      </c>
      <c r="O794" s="22">
        <v>4.75</v>
      </c>
    </row>
    <row r="795" spans="1:15">
      <c r="A795" t="s">
        <v>0</v>
      </c>
      <c r="B795">
        <v>7401010</v>
      </c>
      <c r="C795" t="s">
        <v>19</v>
      </c>
      <c r="D795">
        <v>232386</v>
      </c>
      <c r="E795" t="s">
        <v>20</v>
      </c>
      <c r="F795">
        <v>500000</v>
      </c>
      <c r="G795" t="s">
        <v>21</v>
      </c>
      <c r="H795">
        <v>65</v>
      </c>
      <c r="I795" t="s">
        <v>22</v>
      </c>
      <c r="J795">
        <v>0</v>
      </c>
      <c r="K795" t="s">
        <v>23</v>
      </c>
      <c r="L795">
        <v>-3500</v>
      </c>
      <c r="N795" t="s">
        <v>5810</v>
      </c>
      <c r="O795" s="22">
        <v>4.75</v>
      </c>
    </row>
    <row r="796" spans="1:15">
      <c r="A796" t="s">
        <v>0</v>
      </c>
      <c r="B796">
        <v>7417743</v>
      </c>
      <c r="C796" t="s">
        <v>19</v>
      </c>
      <c r="D796">
        <v>365695</v>
      </c>
      <c r="E796" t="s">
        <v>20</v>
      </c>
      <c r="F796">
        <v>500000</v>
      </c>
      <c r="G796" t="s">
        <v>21</v>
      </c>
      <c r="H796">
        <v>65</v>
      </c>
      <c r="I796" t="s">
        <v>22</v>
      </c>
      <c r="J796">
        <v>0</v>
      </c>
      <c r="K796" t="s">
        <v>23</v>
      </c>
      <c r="L796">
        <v>-3500</v>
      </c>
      <c r="N796" t="s">
        <v>5811</v>
      </c>
      <c r="O796" s="22">
        <v>4.75</v>
      </c>
    </row>
    <row r="797" spans="1:15">
      <c r="A797" t="s">
        <v>0</v>
      </c>
      <c r="B797">
        <v>7425236</v>
      </c>
      <c r="C797" t="s">
        <v>19</v>
      </c>
      <c r="D797">
        <v>233044</v>
      </c>
      <c r="E797" t="s">
        <v>20</v>
      </c>
      <c r="F797">
        <v>500000</v>
      </c>
      <c r="G797" t="s">
        <v>21</v>
      </c>
      <c r="H797">
        <v>65</v>
      </c>
      <c r="I797" t="s">
        <v>22</v>
      </c>
      <c r="J797">
        <v>0</v>
      </c>
      <c r="K797" t="s">
        <v>23</v>
      </c>
      <c r="L797">
        <v>-3500</v>
      </c>
      <c r="N797" t="s">
        <v>5812</v>
      </c>
      <c r="O797" s="22">
        <v>4.75</v>
      </c>
    </row>
    <row r="798" spans="1:15">
      <c r="A798" t="s">
        <v>0</v>
      </c>
      <c r="B798">
        <v>7432730</v>
      </c>
      <c r="C798" t="s">
        <v>19</v>
      </c>
      <c r="D798">
        <v>233373</v>
      </c>
      <c r="E798" t="s">
        <v>20</v>
      </c>
      <c r="F798">
        <v>500000</v>
      </c>
      <c r="G798" t="s">
        <v>21</v>
      </c>
      <c r="H798">
        <v>65</v>
      </c>
      <c r="I798" t="s">
        <v>22</v>
      </c>
      <c r="J798">
        <v>0</v>
      </c>
      <c r="K798" t="s">
        <v>23</v>
      </c>
      <c r="L798">
        <v>-3500</v>
      </c>
      <c r="N798" t="s">
        <v>5813</v>
      </c>
      <c r="O798" s="22">
        <v>4.75</v>
      </c>
    </row>
    <row r="799" spans="1:15">
      <c r="A799" t="s">
        <v>0</v>
      </c>
      <c r="B799">
        <v>7449522</v>
      </c>
      <c r="C799" t="s">
        <v>19</v>
      </c>
      <c r="D799">
        <v>367246</v>
      </c>
      <c r="E799" t="s">
        <v>20</v>
      </c>
      <c r="F799">
        <v>500000</v>
      </c>
      <c r="G799" t="s">
        <v>21</v>
      </c>
      <c r="H799">
        <v>65</v>
      </c>
      <c r="I799" t="s">
        <v>22</v>
      </c>
      <c r="J799">
        <v>0</v>
      </c>
      <c r="K799" t="s">
        <v>23</v>
      </c>
      <c r="L799">
        <v>-3500</v>
      </c>
      <c r="N799" t="s">
        <v>5814</v>
      </c>
      <c r="O799" s="22">
        <v>4.75</v>
      </c>
    </row>
    <row r="800" spans="1:15">
      <c r="A800" t="s">
        <v>0</v>
      </c>
      <c r="B800">
        <v>7457032</v>
      </c>
      <c r="C800" t="s">
        <v>19</v>
      </c>
      <c r="D800">
        <v>234031</v>
      </c>
      <c r="E800" t="s">
        <v>20</v>
      </c>
      <c r="F800">
        <v>500000</v>
      </c>
      <c r="G800" t="s">
        <v>21</v>
      </c>
      <c r="H800">
        <v>65</v>
      </c>
      <c r="I800" t="s">
        <v>22</v>
      </c>
      <c r="J800">
        <v>0</v>
      </c>
      <c r="K800" t="s">
        <v>23</v>
      </c>
      <c r="L800">
        <v>-3500</v>
      </c>
      <c r="N800" t="s">
        <v>4958</v>
      </c>
      <c r="O800" s="32">
        <v>4.75</v>
      </c>
    </row>
    <row r="801" spans="1:15">
      <c r="A801" t="s">
        <v>0</v>
      </c>
      <c r="B801">
        <v>7507392</v>
      </c>
      <c r="C801" t="s">
        <v>19</v>
      </c>
      <c r="D801">
        <v>234360</v>
      </c>
      <c r="E801" t="s">
        <v>20</v>
      </c>
      <c r="F801">
        <v>500000</v>
      </c>
      <c r="G801" t="s">
        <v>21</v>
      </c>
      <c r="H801">
        <v>65</v>
      </c>
      <c r="I801" t="s">
        <v>22</v>
      </c>
      <c r="J801">
        <v>0</v>
      </c>
      <c r="K801" t="s">
        <v>23</v>
      </c>
      <c r="L801">
        <v>-3500</v>
      </c>
      <c r="N801" t="s">
        <v>5815</v>
      </c>
      <c r="O801" s="22">
        <v>4.8000000000000007</v>
      </c>
    </row>
    <row r="802" spans="1:15">
      <c r="A802" t="s">
        <v>0</v>
      </c>
      <c r="B802">
        <v>7514917</v>
      </c>
      <c r="C802" t="s">
        <v>19</v>
      </c>
      <c r="D802">
        <v>234689</v>
      </c>
      <c r="E802" t="s">
        <v>20</v>
      </c>
      <c r="F802">
        <v>500000</v>
      </c>
      <c r="G802" t="s">
        <v>21</v>
      </c>
      <c r="H802">
        <v>65</v>
      </c>
      <c r="I802" t="s">
        <v>22</v>
      </c>
      <c r="J802">
        <v>0</v>
      </c>
      <c r="K802" t="s">
        <v>23</v>
      </c>
      <c r="L802">
        <v>-3500</v>
      </c>
      <c r="N802" t="s">
        <v>5816</v>
      </c>
      <c r="O802" s="22">
        <v>4.8000000000000007</v>
      </c>
    </row>
    <row r="803" spans="1:15">
      <c r="A803" t="s">
        <v>0</v>
      </c>
      <c r="B803">
        <v>7531796</v>
      </c>
      <c r="C803" t="s">
        <v>19</v>
      </c>
      <c r="D803">
        <v>369314</v>
      </c>
      <c r="E803" t="s">
        <v>20</v>
      </c>
      <c r="F803">
        <v>500000</v>
      </c>
      <c r="G803" t="s">
        <v>21</v>
      </c>
      <c r="H803">
        <v>65</v>
      </c>
      <c r="I803" t="s">
        <v>22</v>
      </c>
      <c r="J803">
        <v>0</v>
      </c>
      <c r="K803" t="s">
        <v>23</v>
      </c>
      <c r="L803">
        <v>-3500</v>
      </c>
      <c r="N803" t="s">
        <v>5817</v>
      </c>
      <c r="O803" s="22">
        <v>4.8000000000000007</v>
      </c>
    </row>
    <row r="804" spans="1:15">
      <c r="A804" t="s">
        <v>0</v>
      </c>
      <c r="B804">
        <v>7539336</v>
      </c>
      <c r="C804" t="s">
        <v>19</v>
      </c>
      <c r="D804">
        <v>235347</v>
      </c>
      <c r="E804" t="s">
        <v>20</v>
      </c>
      <c r="F804">
        <v>500000</v>
      </c>
      <c r="G804" t="s">
        <v>21</v>
      </c>
      <c r="H804">
        <v>65</v>
      </c>
      <c r="I804" t="s">
        <v>22</v>
      </c>
      <c r="J804">
        <v>0</v>
      </c>
      <c r="K804" t="s">
        <v>23</v>
      </c>
      <c r="L804">
        <v>-3500</v>
      </c>
      <c r="N804" t="s">
        <v>5818</v>
      </c>
      <c r="O804" s="22">
        <v>4.8000000000000007</v>
      </c>
    </row>
    <row r="805" spans="1:15">
      <c r="A805" t="s">
        <v>0</v>
      </c>
      <c r="B805">
        <v>7546880</v>
      </c>
      <c r="C805" t="s">
        <v>19</v>
      </c>
      <c r="D805">
        <v>235676</v>
      </c>
      <c r="E805" t="s">
        <v>20</v>
      </c>
      <c r="F805">
        <v>500000</v>
      </c>
      <c r="G805" t="s">
        <v>21</v>
      </c>
      <c r="H805">
        <v>65</v>
      </c>
      <c r="I805" t="s">
        <v>22</v>
      </c>
      <c r="J805">
        <v>0</v>
      </c>
      <c r="K805" t="s">
        <v>23</v>
      </c>
      <c r="L805">
        <v>-3500</v>
      </c>
      <c r="N805" t="s">
        <v>5819</v>
      </c>
      <c r="O805" s="22">
        <v>4.8000000000000007</v>
      </c>
    </row>
    <row r="806" spans="1:15">
      <c r="A806" t="s">
        <v>0</v>
      </c>
      <c r="B806">
        <v>7563816</v>
      </c>
      <c r="C806" t="s">
        <v>19</v>
      </c>
      <c r="D806">
        <v>370865</v>
      </c>
      <c r="E806" t="s">
        <v>20</v>
      </c>
      <c r="F806">
        <v>500000</v>
      </c>
      <c r="G806" t="s">
        <v>21</v>
      </c>
      <c r="H806">
        <v>65</v>
      </c>
      <c r="I806" t="s">
        <v>22</v>
      </c>
      <c r="J806">
        <v>0</v>
      </c>
      <c r="K806" t="s">
        <v>23</v>
      </c>
      <c r="L806">
        <v>-3500</v>
      </c>
      <c r="N806" t="s">
        <v>5820</v>
      </c>
      <c r="O806" s="22">
        <v>4.8000000000000007</v>
      </c>
    </row>
    <row r="807" spans="1:15">
      <c r="A807" t="s">
        <v>0</v>
      </c>
      <c r="B807">
        <v>7571374</v>
      </c>
      <c r="C807" t="s">
        <v>19</v>
      </c>
      <c r="D807">
        <v>236334</v>
      </c>
      <c r="E807" t="s">
        <v>20</v>
      </c>
      <c r="F807">
        <v>500000</v>
      </c>
      <c r="G807" t="s">
        <v>21</v>
      </c>
      <c r="H807">
        <v>65</v>
      </c>
      <c r="I807" t="s">
        <v>22</v>
      </c>
      <c r="J807">
        <v>0</v>
      </c>
      <c r="K807" t="s">
        <v>23</v>
      </c>
      <c r="L807">
        <v>-3500</v>
      </c>
      <c r="N807" t="s">
        <v>5821</v>
      </c>
      <c r="O807" s="22">
        <v>4.8000000000000007</v>
      </c>
    </row>
    <row r="808" spans="1:15">
      <c r="A808" t="s">
        <v>0</v>
      </c>
      <c r="B808">
        <v>7578932</v>
      </c>
      <c r="C808" t="s">
        <v>19</v>
      </c>
      <c r="D808">
        <v>236663</v>
      </c>
      <c r="E808" t="s">
        <v>20</v>
      </c>
      <c r="F808">
        <v>500000</v>
      </c>
      <c r="G808" t="s">
        <v>21</v>
      </c>
      <c r="H808">
        <v>65</v>
      </c>
      <c r="I808" t="s">
        <v>22</v>
      </c>
      <c r="J808">
        <v>0</v>
      </c>
      <c r="K808" t="s">
        <v>23</v>
      </c>
      <c r="L808">
        <v>-3500</v>
      </c>
      <c r="N808" t="s">
        <v>5822</v>
      </c>
      <c r="O808" s="22">
        <v>4.8000000000000007</v>
      </c>
    </row>
    <row r="809" spans="1:15">
      <c r="A809" t="s">
        <v>0</v>
      </c>
      <c r="B809">
        <v>7595926</v>
      </c>
      <c r="C809" t="s">
        <v>19</v>
      </c>
      <c r="D809">
        <v>372416</v>
      </c>
      <c r="E809" t="s">
        <v>20</v>
      </c>
      <c r="F809">
        <v>500000</v>
      </c>
      <c r="G809" t="s">
        <v>21</v>
      </c>
      <c r="H809">
        <v>65</v>
      </c>
      <c r="I809" t="s">
        <v>22</v>
      </c>
      <c r="J809">
        <v>0</v>
      </c>
      <c r="K809" t="s">
        <v>23</v>
      </c>
      <c r="L809">
        <v>-3500</v>
      </c>
      <c r="N809" t="s">
        <v>5823</v>
      </c>
      <c r="O809" s="22">
        <v>4.8000000000000007</v>
      </c>
    </row>
    <row r="810" spans="1:15">
      <c r="A810" t="s">
        <v>0</v>
      </c>
      <c r="B810">
        <v>7603501</v>
      </c>
      <c r="C810" t="s">
        <v>19</v>
      </c>
      <c r="D810">
        <v>237321</v>
      </c>
      <c r="E810" t="s">
        <v>20</v>
      </c>
      <c r="F810">
        <v>500000</v>
      </c>
      <c r="G810" t="s">
        <v>21</v>
      </c>
      <c r="H810">
        <v>65</v>
      </c>
      <c r="I810" t="s">
        <v>22</v>
      </c>
      <c r="J810">
        <v>0</v>
      </c>
      <c r="K810" t="s">
        <v>23</v>
      </c>
      <c r="L810">
        <v>-3500</v>
      </c>
      <c r="N810" t="s">
        <v>4784</v>
      </c>
      <c r="O810" s="32">
        <v>4.8000000000000007</v>
      </c>
    </row>
    <row r="811" spans="1:15">
      <c r="A811" t="s">
        <v>0</v>
      </c>
      <c r="B811">
        <v>7654423</v>
      </c>
      <c r="C811" t="s">
        <v>19</v>
      </c>
      <c r="D811">
        <v>237650</v>
      </c>
      <c r="E811" t="s">
        <v>20</v>
      </c>
      <c r="F811">
        <v>500000</v>
      </c>
      <c r="G811" t="s">
        <v>21</v>
      </c>
      <c r="H811">
        <v>65</v>
      </c>
      <c r="I811" t="s">
        <v>22</v>
      </c>
      <c r="J811">
        <v>0</v>
      </c>
      <c r="K811" t="s">
        <v>23</v>
      </c>
      <c r="L811">
        <v>-3500</v>
      </c>
      <c r="N811" t="s">
        <v>5824</v>
      </c>
      <c r="O811" s="22">
        <v>4.8499999999999996</v>
      </c>
    </row>
    <row r="812" spans="1:15">
      <c r="A812" t="s">
        <v>0</v>
      </c>
      <c r="B812">
        <v>7662014</v>
      </c>
      <c r="C812" t="s">
        <v>19</v>
      </c>
      <c r="D812">
        <v>237979</v>
      </c>
      <c r="E812" t="s">
        <v>20</v>
      </c>
      <c r="F812">
        <v>500000</v>
      </c>
      <c r="G812" t="s">
        <v>21</v>
      </c>
      <c r="H812">
        <v>65</v>
      </c>
      <c r="I812" t="s">
        <v>22</v>
      </c>
      <c r="J812">
        <v>0</v>
      </c>
      <c r="K812" t="s">
        <v>23</v>
      </c>
      <c r="L812">
        <v>-3500</v>
      </c>
      <c r="N812" t="s">
        <v>5825</v>
      </c>
      <c r="O812" s="22">
        <v>4.8499999999999996</v>
      </c>
    </row>
    <row r="813" spans="1:15">
      <c r="A813" t="s">
        <v>0</v>
      </c>
      <c r="B813">
        <v>7679094</v>
      </c>
      <c r="C813" t="s">
        <v>19</v>
      </c>
      <c r="D813">
        <v>374484</v>
      </c>
      <c r="E813" t="s">
        <v>20</v>
      </c>
      <c r="F813">
        <v>500000</v>
      </c>
      <c r="G813" t="s">
        <v>21</v>
      </c>
      <c r="H813">
        <v>65</v>
      </c>
      <c r="I813" t="s">
        <v>22</v>
      </c>
      <c r="J813">
        <v>0</v>
      </c>
      <c r="K813" t="s">
        <v>23</v>
      </c>
      <c r="L813">
        <v>-3500</v>
      </c>
      <c r="N813" t="s">
        <v>5826</v>
      </c>
      <c r="O813" s="22">
        <v>4.8499999999999996</v>
      </c>
    </row>
    <row r="814" spans="1:15">
      <c r="A814" t="s">
        <v>0</v>
      </c>
      <c r="B814">
        <v>7686701</v>
      </c>
      <c r="C814" t="s">
        <v>19</v>
      </c>
      <c r="D814">
        <v>238637</v>
      </c>
      <c r="E814" t="s">
        <v>20</v>
      </c>
      <c r="F814">
        <v>500000</v>
      </c>
      <c r="G814" t="s">
        <v>21</v>
      </c>
      <c r="H814">
        <v>65</v>
      </c>
      <c r="I814" t="s">
        <v>22</v>
      </c>
      <c r="J814">
        <v>0</v>
      </c>
      <c r="K814" t="s">
        <v>23</v>
      </c>
      <c r="L814">
        <v>-3500</v>
      </c>
      <c r="N814" t="s">
        <v>5827</v>
      </c>
      <c r="O814" s="22">
        <v>4.8499999999999996</v>
      </c>
    </row>
    <row r="815" spans="1:15">
      <c r="A815" t="s">
        <v>0</v>
      </c>
      <c r="B815">
        <v>7694307</v>
      </c>
      <c r="C815" t="s">
        <v>19</v>
      </c>
      <c r="D815">
        <v>238966</v>
      </c>
      <c r="E815" t="s">
        <v>20</v>
      </c>
      <c r="F815">
        <v>500000</v>
      </c>
      <c r="G815" t="s">
        <v>21</v>
      </c>
      <c r="H815">
        <v>65</v>
      </c>
      <c r="I815" t="s">
        <v>22</v>
      </c>
      <c r="J815">
        <v>0</v>
      </c>
      <c r="K815" t="s">
        <v>23</v>
      </c>
      <c r="L815">
        <v>-3500</v>
      </c>
      <c r="N815" t="s">
        <v>5828</v>
      </c>
      <c r="O815" s="22">
        <v>4.8499999999999996</v>
      </c>
    </row>
    <row r="816" spans="1:15">
      <c r="A816" t="s">
        <v>0</v>
      </c>
      <c r="B816">
        <v>7711445</v>
      </c>
      <c r="C816" t="s">
        <v>19</v>
      </c>
      <c r="D816">
        <v>376035</v>
      </c>
      <c r="E816" t="s">
        <v>20</v>
      </c>
      <c r="F816">
        <v>500000</v>
      </c>
      <c r="G816" t="s">
        <v>21</v>
      </c>
      <c r="H816">
        <v>65</v>
      </c>
      <c r="I816" t="s">
        <v>22</v>
      </c>
      <c r="J816">
        <v>0</v>
      </c>
      <c r="K816" t="s">
        <v>23</v>
      </c>
      <c r="L816">
        <v>-3500</v>
      </c>
      <c r="N816" t="s">
        <v>5829</v>
      </c>
      <c r="O816" s="22">
        <v>4.8499999999999996</v>
      </c>
    </row>
    <row r="817" spans="1:15">
      <c r="A817" t="s">
        <v>0</v>
      </c>
      <c r="B817">
        <v>7719070</v>
      </c>
      <c r="C817" t="s">
        <v>19</v>
      </c>
      <c r="D817">
        <v>239624</v>
      </c>
      <c r="E817" t="s">
        <v>20</v>
      </c>
      <c r="F817">
        <v>500000</v>
      </c>
      <c r="G817" t="s">
        <v>21</v>
      </c>
      <c r="H817">
        <v>65</v>
      </c>
      <c r="I817" t="s">
        <v>22</v>
      </c>
      <c r="J817">
        <v>0</v>
      </c>
      <c r="K817" t="s">
        <v>23</v>
      </c>
      <c r="L817">
        <v>-3500</v>
      </c>
      <c r="N817" t="s">
        <v>5830</v>
      </c>
      <c r="O817" s="22">
        <v>4.8499999999999996</v>
      </c>
    </row>
    <row r="818" spans="1:15">
      <c r="A818" t="s">
        <v>0</v>
      </c>
      <c r="B818">
        <v>7726693</v>
      </c>
      <c r="C818" t="s">
        <v>19</v>
      </c>
      <c r="D818">
        <v>239953</v>
      </c>
      <c r="E818" t="s">
        <v>20</v>
      </c>
      <c r="F818">
        <v>500000</v>
      </c>
      <c r="G818" t="s">
        <v>21</v>
      </c>
      <c r="H818">
        <v>65</v>
      </c>
      <c r="I818" t="s">
        <v>22</v>
      </c>
      <c r="J818">
        <v>0</v>
      </c>
      <c r="K818" t="s">
        <v>23</v>
      </c>
      <c r="L818">
        <v>-3500</v>
      </c>
      <c r="N818" t="s">
        <v>5831</v>
      </c>
      <c r="O818" s="22">
        <v>4.8499999999999996</v>
      </c>
    </row>
    <row r="819" spans="1:15">
      <c r="A819" t="s">
        <v>0</v>
      </c>
      <c r="B819">
        <v>7743890</v>
      </c>
      <c r="C819" t="s">
        <v>19</v>
      </c>
      <c r="D819">
        <v>377586</v>
      </c>
      <c r="E819" t="s">
        <v>20</v>
      </c>
      <c r="F819">
        <v>500000</v>
      </c>
      <c r="G819" t="s">
        <v>21</v>
      </c>
      <c r="H819">
        <v>65</v>
      </c>
      <c r="I819" t="s">
        <v>22</v>
      </c>
      <c r="J819">
        <v>0</v>
      </c>
      <c r="K819" t="s">
        <v>23</v>
      </c>
      <c r="L819">
        <v>-3500</v>
      </c>
      <c r="N819" t="s">
        <v>5832</v>
      </c>
      <c r="O819" s="22">
        <v>4.8499999999999996</v>
      </c>
    </row>
    <row r="820" spans="1:15">
      <c r="A820" t="s">
        <v>0</v>
      </c>
      <c r="B820">
        <v>7751530</v>
      </c>
      <c r="C820" t="s">
        <v>19</v>
      </c>
      <c r="D820">
        <v>240611</v>
      </c>
      <c r="E820" t="s">
        <v>20</v>
      </c>
      <c r="F820">
        <v>500000</v>
      </c>
      <c r="G820" t="s">
        <v>21</v>
      </c>
      <c r="H820">
        <v>65</v>
      </c>
      <c r="I820" t="s">
        <v>22</v>
      </c>
      <c r="J820">
        <v>0</v>
      </c>
      <c r="K820" t="s">
        <v>23</v>
      </c>
      <c r="L820">
        <v>-3500</v>
      </c>
      <c r="N820" t="s">
        <v>4959</v>
      </c>
      <c r="O820" s="32">
        <v>4.8499999999999996</v>
      </c>
    </row>
    <row r="821" spans="1:15">
      <c r="A821" t="s">
        <v>0</v>
      </c>
      <c r="B821">
        <v>7803013</v>
      </c>
      <c r="C821" t="s">
        <v>19</v>
      </c>
      <c r="D821">
        <v>240940</v>
      </c>
      <c r="E821" t="s">
        <v>20</v>
      </c>
      <c r="F821">
        <v>500000</v>
      </c>
      <c r="G821" t="s">
        <v>21</v>
      </c>
      <c r="H821">
        <v>65</v>
      </c>
      <c r="I821" t="s">
        <v>22</v>
      </c>
      <c r="J821">
        <v>0</v>
      </c>
      <c r="K821" t="s">
        <v>23</v>
      </c>
      <c r="L821">
        <v>-3500</v>
      </c>
      <c r="N821" t="s">
        <v>5833</v>
      </c>
      <c r="O821" s="22">
        <v>4.9000000000000004</v>
      </c>
    </row>
    <row r="822" spans="1:15">
      <c r="A822" t="s">
        <v>0</v>
      </c>
      <c r="B822">
        <v>7810669</v>
      </c>
      <c r="C822" t="s">
        <v>19</v>
      </c>
      <c r="D822">
        <v>241269</v>
      </c>
      <c r="E822" t="s">
        <v>20</v>
      </c>
      <c r="F822">
        <v>500000</v>
      </c>
      <c r="G822" t="s">
        <v>21</v>
      </c>
      <c r="H822">
        <v>65</v>
      </c>
      <c r="I822" t="s">
        <v>22</v>
      </c>
      <c r="J822">
        <v>0</v>
      </c>
      <c r="K822" t="s">
        <v>23</v>
      </c>
      <c r="L822">
        <v>-3500</v>
      </c>
      <c r="N822" t="s">
        <v>5834</v>
      </c>
      <c r="O822" s="22">
        <v>4.9000000000000004</v>
      </c>
    </row>
    <row r="823" spans="1:15">
      <c r="A823" t="s">
        <v>0</v>
      </c>
      <c r="B823">
        <v>7827952</v>
      </c>
      <c r="C823" t="s">
        <v>19</v>
      </c>
      <c r="D823">
        <v>379654</v>
      </c>
      <c r="E823" t="s">
        <v>20</v>
      </c>
      <c r="F823">
        <v>500000</v>
      </c>
      <c r="G823" t="s">
        <v>21</v>
      </c>
      <c r="H823">
        <v>65</v>
      </c>
      <c r="I823" t="s">
        <v>22</v>
      </c>
      <c r="J823">
        <v>0</v>
      </c>
      <c r="K823" t="s">
        <v>23</v>
      </c>
      <c r="L823">
        <v>-3500</v>
      </c>
      <c r="N823" t="s">
        <v>5835</v>
      </c>
      <c r="O823" s="22">
        <v>4.9000000000000004</v>
      </c>
    </row>
    <row r="824" spans="1:15">
      <c r="A824" t="s">
        <v>0</v>
      </c>
      <c r="B824">
        <v>7835623</v>
      </c>
      <c r="C824" t="s">
        <v>19</v>
      </c>
      <c r="D824">
        <v>241927</v>
      </c>
      <c r="E824" t="s">
        <v>20</v>
      </c>
      <c r="F824">
        <v>500000</v>
      </c>
      <c r="G824" t="s">
        <v>21</v>
      </c>
      <c r="H824">
        <v>65</v>
      </c>
      <c r="I824" t="s">
        <v>22</v>
      </c>
      <c r="J824">
        <v>0</v>
      </c>
      <c r="K824" t="s">
        <v>23</v>
      </c>
      <c r="L824">
        <v>-3500</v>
      </c>
      <c r="N824" t="s">
        <v>5836</v>
      </c>
      <c r="O824" s="22">
        <v>4.9000000000000004</v>
      </c>
    </row>
    <row r="825" spans="1:15">
      <c r="A825" t="s">
        <v>0</v>
      </c>
      <c r="B825">
        <v>7843296</v>
      </c>
      <c r="C825" t="s">
        <v>19</v>
      </c>
      <c r="D825">
        <v>242256</v>
      </c>
      <c r="E825" t="s">
        <v>20</v>
      </c>
      <c r="F825">
        <v>500000</v>
      </c>
      <c r="G825" t="s">
        <v>21</v>
      </c>
      <c r="H825">
        <v>65</v>
      </c>
      <c r="I825" t="s">
        <v>22</v>
      </c>
      <c r="J825">
        <v>0</v>
      </c>
      <c r="K825" t="s">
        <v>23</v>
      </c>
      <c r="L825">
        <v>-3500</v>
      </c>
      <c r="N825" t="s">
        <v>5837</v>
      </c>
      <c r="O825" s="22">
        <v>4.9000000000000004</v>
      </c>
    </row>
    <row r="826" spans="1:15">
      <c r="A826" t="s">
        <v>0</v>
      </c>
      <c r="B826">
        <v>7860636</v>
      </c>
      <c r="C826" t="s">
        <v>19</v>
      </c>
      <c r="D826">
        <v>381205</v>
      </c>
      <c r="E826" t="s">
        <v>20</v>
      </c>
      <c r="F826">
        <v>500000</v>
      </c>
      <c r="G826" t="s">
        <v>21</v>
      </c>
      <c r="H826">
        <v>65</v>
      </c>
      <c r="I826" t="s">
        <v>22</v>
      </c>
      <c r="J826">
        <v>0</v>
      </c>
      <c r="K826" t="s">
        <v>23</v>
      </c>
      <c r="L826">
        <v>-3500</v>
      </c>
      <c r="N826" t="s">
        <v>5838</v>
      </c>
      <c r="O826" s="22">
        <v>4.9000000000000004</v>
      </c>
    </row>
    <row r="827" spans="1:15">
      <c r="A827" t="s">
        <v>0</v>
      </c>
      <c r="B827">
        <v>7868325</v>
      </c>
      <c r="C827" t="s">
        <v>19</v>
      </c>
      <c r="D827">
        <v>242914</v>
      </c>
      <c r="E827" t="s">
        <v>20</v>
      </c>
      <c r="F827">
        <v>500000</v>
      </c>
      <c r="G827" t="s">
        <v>21</v>
      </c>
      <c r="H827">
        <v>65</v>
      </c>
      <c r="I827" t="s">
        <v>22</v>
      </c>
      <c r="J827">
        <v>0</v>
      </c>
      <c r="K827" t="s">
        <v>23</v>
      </c>
      <c r="L827">
        <v>-3500</v>
      </c>
      <c r="N827" t="s">
        <v>5839</v>
      </c>
      <c r="O827" s="22">
        <v>4.9000000000000004</v>
      </c>
    </row>
    <row r="828" spans="1:15">
      <c r="A828" t="s">
        <v>0</v>
      </c>
      <c r="B828">
        <v>7876015</v>
      </c>
      <c r="C828" t="s">
        <v>19</v>
      </c>
      <c r="D828">
        <v>243243</v>
      </c>
      <c r="E828" t="s">
        <v>20</v>
      </c>
      <c r="F828">
        <v>500000</v>
      </c>
      <c r="G828" t="s">
        <v>21</v>
      </c>
      <c r="H828">
        <v>65</v>
      </c>
      <c r="I828" t="s">
        <v>22</v>
      </c>
      <c r="J828">
        <v>0</v>
      </c>
      <c r="K828" t="s">
        <v>23</v>
      </c>
      <c r="L828">
        <v>-3500</v>
      </c>
      <c r="N828" t="s">
        <v>5840</v>
      </c>
      <c r="O828" s="22">
        <v>4.9000000000000004</v>
      </c>
    </row>
    <row r="829" spans="1:15">
      <c r="A829" t="s">
        <v>0</v>
      </c>
      <c r="B829">
        <v>7893413</v>
      </c>
      <c r="C829" t="s">
        <v>19</v>
      </c>
      <c r="D829">
        <v>382756</v>
      </c>
      <c r="E829" t="s">
        <v>20</v>
      </c>
      <c r="F829">
        <v>500000</v>
      </c>
      <c r="G829" t="s">
        <v>21</v>
      </c>
      <c r="H829">
        <v>65</v>
      </c>
      <c r="I829" t="s">
        <v>22</v>
      </c>
      <c r="J829">
        <v>0</v>
      </c>
      <c r="K829" t="s">
        <v>23</v>
      </c>
      <c r="L829">
        <v>-3500</v>
      </c>
      <c r="N829" t="s">
        <v>5841</v>
      </c>
      <c r="O829" s="22">
        <v>4.9000000000000004</v>
      </c>
    </row>
    <row r="830" spans="1:15">
      <c r="A830" t="s">
        <v>0</v>
      </c>
      <c r="B830">
        <v>7901119</v>
      </c>
      <c r="C830" t="s">
        <v>19</v>
      </c>
      <c r="D830">
        <v>243901</v>
      </c>
      <c r="E830" t="s">
        <v>20</v>
      </c>
      <c r="F830">
        <v>500000</v>
      </c>
      <c r="G830" t="s">
        <v>21</v>
      </c>
      <c r="H830">
        <v>65</v>
      </c>
      <c r="I830" t="s">
        <v>22</v>
      </c>
      <c r="J830">
        <v>0</v>
      </c>
      <c r="K830" t="s">
        <v>23</v>
      </c>
      <c r="L830">
        <v>-3500</v>
      </c>
      <c r="N830" t="s">
        <v>4785</v>
      </c>
      <c r="O830" s="32">
        <v>4.9000000000000004</v>
      </c>
    </row>
    <row r="831" spans="1:15">
      <c r="A831" t="s">
        <v>0</v>
      </c>
      <c r="B831">
        <v>7953166</v>
      </c>
      <c r="C831" t="s">
        <v>19</v>
      </c>
      <c r="D831">
        <v>244230</v>
      </c>
      <c r="E831" t="s">
        <v>20</v>
      </c>
      <c r="F831">
        <v>500000</v>
      </c>
      <c r="G831" t="s">
        <v>21</v>
      </c>
      <c r="H831">
        <v>65</v>
      </c>
      <c r="I831" t="s">
        <v>22</v>
      </c>
      <c r="J831">
        <v>0</v>
      </c>
      <c r="K831" t="s">
        <v>23</v>
      </c>
      <c r="L831">
        <v>-3500</v>
      </c>
      <c r="N831" t="s">
        <v>5842</v>
      </c>
      <c r="O831" s="22">
        <v>4.95</v>
      </c>
    </row>
    <row r="832" spans="1:15">
      <c r="A832" t="s">
        <v>0</v>
      </c>
      <c r="B832">
        <v>7962292</v>
      </c>
      <c r="C832" t="s">
        <v>19</v>
      </c>
      <c r="D832">
        <v>244622</v>
      </c>
      <c r="E832" t="s">
        <v>20</v>
      </c>
      <c r="F832">
        <v>500000</v>
      </c>
      <c r="G832" t="s">
        <v>21</v>
      </c>
      <c r="H832">
        <v>65</v>
      </c>
      <c r="I832" t="s">
        <v>22</v>
      </c>
      <c r="J832">
        <v>0</v>
      </c>
      <c r="K832" t="s">
        <v>23</v>
      </c>
      <c r="L832">
        <v>-3500</v>
      </c>
      <c r="N832" t="s">
        <v>5843</v>
      </c>
      <c r="O832" s="22">
        <v>4.95</v>
      </c>
    </row>
    <row r="833" spans="1:15">
      <c r="A833" t="s">
        <v>0</v>
      </c>
      <c r="B833">
        <v>7981191</v>
      </c>
      <c r="C833" t="s">
        <v>19</v>
      </c>
      <c r="D833">
        <v>385022</v>
      </c>
      <c r="E833" t="s">
        <v>20</v>
      </c>
      <c r="F833">
        <v>500000</v>
      </c>
      <c r="G833" t="s">
        <v>21</v>
      </c>
      <c r="H833">
        <v>65</v>
      </c>
      <c r="I833" t="s">
        <v>22</v>
      </c>
      <c r="J833">
        <v>0</v>
      </c>
      <c r="K833" t="s">
        <v>23</v>
      </c>
      <c r="L833">
        <v>-3500</v>
      </c>
      <c r="N833" t="s">
        <v>5844</v>
      </c>
      <c r="O833" s="22">
        <v>4.95</v>
      </c>
    </row>
    <row r="834" spans="1:15">
      <c r="A834" t="s">
        <v>0</v>
      </c>
      <c r="B834">
        <v>7990337</v>
      </c>
      <c r="C834" t="s">
        <v>19</v>
      </c>
      <c r="D834">
        <v>245406</v>
      </c>
      <c r="E834" t="s">
        <v>20</v>
      </c>
      <c r="F834">
        <v>500000</v>
      </c>
      <c r="G834" t="s">
        <v>21</v>
      </c>
      <c r="H834">
        <v>65</v>
      </c>
      <c r="I834" t="s">
        <v>22</v>
      </c>
      <c r="J834">
        <v>0</v>
      </c>
      <c r="K834" t="s">
        <v>23</v>
      </c>
      <c r="L834">
        <v>-3500</v>
      </c>
      <c r="N834" t="s">
        <v>5845</v>
      </c>
      <c r="O834" s="22">
        <v>4.95</v>
      </c>
    </row>
    <row r="835" spans="1:15">
      <c r="A835" t="s">
        <v>0</v>
      </c>
      <c r="B835">
        <v>7999484</v>
      </c>
      <c r="C835" t="s">
        <v>19</v>
      </c>
      <c r="D835">
        <v>245798</v>
      </c>
      <c r="E835" t="s">
        <v>20</v>
      </c>
      <c r="F835">
        <v>500000</v>
      </c>
      <c r="G835" t="s">
        <v>21</v>
      </c>
      <c r="H835">
        <v>65</v>
      </c>
      <c r="I835" t="s">
        <v>22</v>
      </c>
      <c r="J835">
        <v>0</v>
      </c>
      <c r="K835" t="s">
        <v>23</v>
      </c>
      <c r="L835">
        <v>-3500</v>
      </c>
      <c r="N835" t="s">
        <v>5846</v>
      </c>
      <c r="O835" s="22">
        <v>4.95</v>
      </c>
    </row>
    <row r="836" spans="1:15">
      <c r="A836" t="s">
        <v>0</v>
      </c>
      <c r="B836">
        <v>8018451</v>
      </c>
      <c r="C836" t="s">
        <v>19</v>
      </c>
      <c r="D836">
        <v>386870</v>
      </c>
      <c r="E836" t="s">
        <v>20</v>
      </c>
      <c r="F836">
        <v>500000</v>
      </c>
      <c r="G836" t="s">
        <v>21</v>
      </c>
      <c r="H836">
        <v>65</v>
      </c>
      <c r="I836" t="s">
        <v>22</v>
      </c>
      <c r="J836">
        <v>0</v>
      </c>
      <c r="K836" t="s">
        <v>23</v>
      </c>
      <c r="L836">
        <v>-3500</v>
      </c>
      <c r="N836" t="s">
        <v>5847</v>
      </c>
      <c r="O836" s="22">
        <v>4.95</v>
      </c>
    </row>
    <row r="837" spans="1:15">
      <c r="A837" t="s">
        <v>0</v>
      </c>
      <c r="B837">
        <v>8027617</v>
      </c>
      <c r="C837" t="s">
        <v>19</v>
      </c>
      <c r="D837">
        <v>246582</v>
      </c>
      <c r="E837" t="s">
        <v>20</v>
      </c>
      <c r="F837">
        <v>500000</v>
      </c>
      <c r="G837" t="s">
        <v>21</v>
      </c>
      <c r="H837">
        <v>65</v>
      </c>
      <c r="I837" t="s">
        <v>22</v>
      </c>
      <c r="J837">
        <v>0</v>
      </c>
      <c r="K837" t="s">
        <v>23</v>
      </c>
      <c r="L837">
        <v>-3500</v>
      </c>
      <c r="N837" t="s">
        <v>5848</v>
      </c>
      <c r="O837" s="22">
        <v>4.95</v>
      </c>
    </row>
    <row r="838" spans="1:15">
      <c r="A838" t="s">
        <v>0</v>
      </c>
      <c r="B838">
        <v>8036784</v>
      </c>
      <c r="C838" t="s">
        <v>19</v>
      </c>
      <c r="D838">
        <v>246974</v>
      </c>
      <c r="E838" t="s">
        <v>20</v>
      </c>
      <c r="F838">
        <v>500000</v>
      </c>
      <c r="G838" t="s">
        <v>21</v>
      </c>
      <c r="H838">
        <v>65</v>
      </c>
      <c r="I838" t="s">
        <v>22</v>
      </c>
      <c r="J838">
        <v>0</v>
      </c>
      <c r="K838" t="s">
        <v>23</v>
      </c>
      <c r="L838">
        <v>-3500</v>
      </c>
      <c r="N838" t="s">
        <v>5849</v>
      </c>
      <c r="O838" s="22">
        <v>4.95</v>
      </c>
    </row>
    <row r="839" spans="1:15">
      <c r="A839" t="s">
        <v>0</v>
      </c>
      <c r="B839">
        <v>8055821</v>
      </c>
      <c r="C839" t="s">
        <v>19</v>
      </c>
      <c r="D839">
        <v>388718</v>
      </c>
      <c r="E839" t="s">
        <v>20</v>
      </c>
      <c r="F839">
        <v>500000</v>
      </c>
      <c r="G839" t="s">
        <v>21</v>
      </c>
      <c r="H839">
        <v>65</v>
      </c>
      <c r="I839" t="s">
        <v>22</v>
      </c>
      <c r="J839">
        <v>0</v>
      </c>
      <c r="K839" t="s">
        <v>23</v>
      </c>
      <c r="L839">
        <v>-3500</v>
      </c>
      <c r="N839" t="s">
        <v>5850</v>
      </c>
      <c r="O839" s="22">
        <v>4.95</v>
      </c>
    </row>
    <row r="840" spans="1:15">
      <c r="A840" t="s">
        <v>0</v>
      </c>
      <c r="B840">
        <v>8065006</v>
      </c>
      <c r="C840" t="s">
        <v>19</v>
      </c>
      <c r="D840">
        <v>247758</v>
      </c>
      <c r="E840" t="s">
        <v>20</v>
      </c>
      <c r="F840">
        <v>500000</v>
      </c>
      <c r="G840" t="s">
        <v>21</v>
      </c>
      <c r="H840">
        <v>65</v>
      </c>
      <c r="I840" t="s">
        <v>22</v>
      </c>
      <c r="J840">
        <v>0</v>
      </c>
      <c r="K840" t="s">
        <v>23</v>
      </c>
      <c r="L840">
        <v>-3500</v>
      </c>
      <c r="N840" t="s">
        <v>4960</v>
      </c>
      <c r="O840" s="32">
        <v>4.95</v>
      </c>
    </row>
    <row r="841" spans="1:15">
      <c r="A841" t="s">
        <v>0</v>
      </c>
      <c r="B841">
        <v>8122878</v>
      </c>
      <c r="C841" t="s">
        <v>19</v>
      </c>
      <c r="D841">
        <v>248150</v>
      </c>
      <c r="E841" t="s">
        <v>20</v>
      </c>
      <c r="F841">
        <v>500000</v>
      </c>
      <c r="G841" t="s">
        <v>21</v>
      </c>
      <c r="H841">
        <v>70</v>
      </c>
      <c r="I841" t="s">
        <v>22</v>
      </c>
      <c r="J841">
        <v>0</v>
      </c>
      <c r="K841" t="s">
        <v>23</v>
      </c>
      <c r="L841">
        <v>-3500</v>
      </c>
      <c r="N841" t="s">
        <v>5851</v>
      </c>
      <c r="O841" s="22">
        <v>5</v>
      </c>
    </row>
    <row r="842" spans="1:15">
      <c r="A842" t="s">
        <v>0</v>
      </c>
      <c r="B842">
        <v>8132714</v>
      </c>
      <c r="C842" t="s">
        <v>19</v>
      </c>
      <c r="D842">
        <v>248570</v>
      </c>
      <c r="E842" t="s">
        <v>20</v>
      </c>
      <c r="F842">
        <v>500000</v>
      </c>
      <c r="G842" t="s">
        <v>21</v>
      </c>
      <c r="H842">
        <v>70</v>
      </c>
      <c r="I842" t="s">
        <v>22</v>
      </c>
      <c r="J842">
        <v>0</v>
      </c>
      <c r="K842" t="s">
        <v>23</v>
      </c>
      <c r="L842">
        <v>-3500</v>
      </c>
      <c r="N842" t="s">
        <v>5852</v>
      </c>
      <c r="O842" s="22">
        <v>5</v>
      </c>
    </row>
    <row r="843" spans="1:15">
      <c r="A843" t="s">
        <v>0</v>
      </c>
      <c r="B843">
        <v>8152483</v>
      </c>
      <c r="C843" t="s">
        <v>19</v>
      </c>
      <c r="D843">
        <v>391270</v>
      </c>
      <c r="E843" t="s">
        <v>20</v>
      </c>
      <c r="F843">
        <v>500000</v>
      </c>
      <c r="G843" t="s">
        <v>21</v>
      </c>
      <c r="H843">
        <v>70</v>
      </c>
      <c r="I843" t="s">
        <v>22</v>
      </c>
      <c r="J843">
        <v>0</v>
      </c>
      <c r="K843" t="s">
        <v>23</v>
      </c>
      <c r="L843">
        <v>-3500</v>
      </c>
      <c r="N843" t="s">
        <v>5853</v>
      </c>
      <c r="O843" s="22">
        <v>5</v>
      </c>
    </row>
    <row r="844" spans="1:15">
      <c r="A844" t="s">
        <v>0</v>
      </c>
      <c r="B844">
        <v>8162338</v>
      </c>
      <c r="C844" t="s">
        <v>19</v>
      </c>
      <c r="D844">
        <v>249410</v>
      </c>
      <c r="E844" t="s">
        <v>20</v>
      </c>
      <c r="F844">
        <v>500000</v>
      </c>
      <c r="G844" t="s">
        <v>21</v>
      </c>
      <c r="H844">
        <v>70</v>
      </c>
      <c r="I844" t="s">
        <v>22</v>
      </c>
      <c r="J844">
        <v>0</v>
      </c>
      <c r="K844" t="s">
        <v>23</v>
      </c>
      <c r="L844">
        <v>-3500</v>
      </c>
      <c r="N844" t="s">
        <v>5854</v>
      </c>
      <c r="O844" s="22">
        <v>5</v>
      </c>
    </row>
    <row r="845" spans="1:15">
      <c r="A845" t="s">
        <v>0</v>
      </c>
      <c r="B845">
        <v>8172195</v>
      </c>
      <c r="C845" t="s">
        <v>19</v>
      </c>
      <c r="D845">
        <v>249830</v>
      </c>
      <c r="E845" t="s">
        <v>20</v>
      </c>
      <c r="F845">
        <v>500000</v>
      </c>
      <c r="G845" t="s">
        <v>21</v>
      </c>
      <c r="H845">
        <v>70</v>
      </c>
      <c r="I845" t="s">
        <v>22</v>
      </c>
      <c r="J845">
        <v>0</v>
      </c>
      <c r="K845" t="s">
        <v>23</v>
      </c>
      <c r="L845">
        <v>-3500</v>
      </c>
      <c r="N845" t="s">
        <v>5855</v>
      </c>
      <c r="O845" s="22">
        <v>5</v>
      </c>
    </row>
    <row r="846" spans="1:15">
      <c r="A846" t="s">
        <v>0</v>
      </c>
      <c r="B846">
        <v>8192040</v>
      </c>
      <c r="C846" t="s">
        <v>19</v>
      </c>
      <c r="D846">
        <v>393250</v>
      </c>
      <c r="E846" t="s">
        <v>20</v>
      </c>
      <c r="F846">
        <v>500000</v>
      </c>
      <c r="G846" t="s">
        <v>21</v>
      </c>
      <c r="H846">
        <v>70</v>
      </c>
      <c r="I846" t="s">
        <v>22</v>
      </c>
      <c r="J846">
        <v>0</v>
      </c>
      <c r="K846" t="s">
        <v>23</v>
      </c>
      <c r="L846">
        <v>-3500</v>
      </c>
      <c r="N846" t="s">
        <v>5856</v>
      </c>
      <c r="O846" s="22">
        <v>5</v>
      </c>
    </row>
    <row r="847" spans="1:15">
      <c r="A847" t="s">
        <v>0</v>
      </c>
      <c r="B847">
        <v>8201916</v>
      </c>
      <c r="C847" t="s">
        <v>19</v>
      </c>
      <c r="D847">
        <v>250670</v>
      </c>
      <c r="E847" t="s">
        <v>20</v>
      </c>
      <c r="F847">
        <v>500000</v>
      </c>
      <c r="G847" t="s">
        <v>21</v>
      </c>
      <c r="H847">
        <v>70</v>
      </c>
      <c r="I847" t="s">
        <v>22</v>
      </c>
      <c r="J847">
        <v>0</v>
      </c>
      <c r="K847" t="s">
        <v>23</v>
      </c>
      <c r="L847">
        <v>-3500</v>
      </c>
      <c r="N847" t="s">
        <v>5857</v>
      </c>
      <c r="O847" s="22">
        <v>5</v>
      </c>
    </row>
    <row r="848" spans="1:15">
      <c r="A848" t="s">
        <v>0</v>
      </c>
      <c r="B848">
        <v>8211793</v>
      </c>
      <c r="C848" t="s">
        <v>19</v>
      </c>
      <c r="D848">
        <v>251090</v>
      </c>
      <c r="E848" t="s">
        <v>20</v>
      </c>
      <c r="F848">
        <v>500000</v>
      </c>
      <c r="G848" t="s">
        <v>21</v>
      </c>
      <c r="H848">
        <v>70</v>
      </c>
      <c r="I848" t="s">
        <v>22</v>
      </c>
      <c r="J848">
        <v>0</v>
      </c>
      <c r="K848" t="s">
        <v>23</v>
      </c>
      <c r="L848">
        <v>-3500</v>
      </c>
      <c r="N848" t="s">
        <v>5858</v>
      </c>
      <c r="O848" s="22">
        <v>5</v>
      </c>
    </row>
    <row r="849" spans="1:15">
      <c r="A849" t="s">
        <v>0</v>
      </c>
      <c r="B849">
        <v>8231712</v>
      </c>
      <c r="C849" t="s">
        <v>19</v>
      </c>
      <c r="D849">
        <v>395230</v>
      </c>
      <c r="E849" t="s">
        <v>20</v>
      </c>
      <c r="F849">
        <v>500000</v>
      </c>
      <c r="G849" t="s">
        <v>21</v>
      </c>
      <c r="H849">
        <v>70</v>
      </c>
      <c r="I849" t="s">
        <v>22</v>
      </c>
      <c r="J849">
        <v>0</v>
      </c>
      <c r="K849" t="s">
        <v>23</v>
      </c>
      <c r="L849">
        <v>-3500</v>
      </c>
      <c r="N849" t="s">
        <v>5859</v>
      </c>
      <c r="O849" s="22">
        <v>5</v>
      </c>
    </row>
    <row r="850" spans="1:15">
      <c r="A850" t="s">
        <v>0</v>
      </c>
      <c r="B850">
        <v>8241609</v>
      </c>
      <c r="C850" t="s">
        <v>19</v>
      </c>
      <c r="D850">
        <v>251930</v>
      </c>
      <c r="E850" t="s">
        <v>20</v>
      </c>
      <c r="F850">
        <v>500000</v>
      </c>
      <c r="G850" t="s">
        <v>21</v>
      </c>
      <c r="H850">
        <v>70</v>
      </c>
      <c r="I850" t="s">
        <v>22</v>
      </c>
      <c r="J850">
        <v>0</v>
      </c>
      <c r="K850" t="s">
        <v>23</v>
      </c>
      <c r="L850">
        <v>-3500</v>
      </c>
      <c r="N850" t="s">
        <v>4961</v>
      </c>
      <c r="O850" s="32">
        <v>5</v>
      </c>
    </row>
    <row r="851" spans="1:15">
      <c r="A851" t="s">
        <v>0</v>
      </c>
      <c r="B851">
        <v>8302927</v>
      </c>
      <c r="C851" t="s">
        <v>19</v>
      </c>
      <c r="D851">
        <v>252350</v>
      </c>
      <c r="E851" t="s">
        <v>20</v>
      </c>
      <c r="F851">
        <v>500000</v>
      </c>
      <c r="G851" t="s">
        <v>21</v>
      </c>
      <c r="H851">
        <v>70</v>
      </c>
      <c r="I851" t="s">
        <v>22</v>
      </c>
      <c r="J851">
        <v>0</v>
      </c>
      <c r="K851" t="s">
        <v>23</v>
      </c>
      <c r="L851">
        <v>-3500</v>
      </c>
      <c r="N851" t="s">
        <v>5860</v>
      </c>
      <c r="O851" s="22">
        <v>5.05</v>
      </c>
    </row>
    <row r="852" spans="1:15">
      <c r="A852" t="s">
        <v>0</v>
      </c>
      <c r="B852">
        <v>8312846</v>
      </c>
      <c r="C852" t="s">
        <v>19</v>
      </c>
      <c r="D852">
        <v>252770</v>
      </c>
      <c r="E852" t="s">
        <v>20</v>
      </c>
      <c r="F852">
        <v>500000</v>
      </c>
      <c r="G852" t="s">
        <v>21</v>
      </c>
      <c r="H852">
        <v>70</v>
      </c>
      <c r="I852" t="s">
        <v>22</v>
      </c>
      <c r="J852">
        <v>0</v>
      </c>
      <c r="K852" t="s">
        <v>23</v>
      </c>
      <c r="L852">
        <v>-3500</v>
      </c>
      <c r="N852" t="s">
        <v>5861</v>
      </c>
      <c r="O852" s="22">
        <v>5.05</v>
      </c>
    </row>
    <row r="853" spans="1:15">
      <c r="A853" t="s">
        <v>0</v>
      </c>
      <c r="B853">
        <v>8332874</v>
      </c>
      <c r="C853" t="s">
        <v>19</v>
      </c>
      <c r="D853">
        <v>397870</v>
      </c>
      <c r="E853" t="s">
        <v>20</v>
      </c>
      <c r="F853">
        <v>500000</v>
      </c>
      <c r="G853" t="s">
        <v>21</v>
      </c>
      <c r="H853">
        <v>70</v>
      </c>
      <c r="I853" t="s">
        <v>22</v>
      </c>
      <c r="J853">
        <v>0</v>
      </c>
      <c r="K853" t="s">
        <v>23</v>
      </c>
      <c r="L853">
        <v>-3500</v>
      </c>
      <c r="N853" t="s">
        <v>5862</v>
      </c>
      <c r="O853" s="22">
        <v>5.05</v>
      </c>
    </row>
    <row r="854" spans="1:15">
      <c r="A854" t="s">
        <v>0</v>
      </c>
      <c r="B854">
        <v>8342811</v>
      </c>
      <c r="C854" t="s">
        <v>19</v>
      </c>
      <c r="D854">
        <v>253610</v>
      </c>
      <c r="E854" t="s">
        <v>20</v>
      </c>
      <c r="F854">
        <v>500000</v>
      </c>
      <c r="G854" t="s">
        <v>21</v>
      </c>
      <c r="H854">
        <v>70</v>
      </c>
      <c r="I854" t="s">
        <v>22</v>
      </c>
      <c r="J854">
        <v>0</v>
      </c>
      <c r="K854" t="s">
        <v>23</v>
      </c>
      <c r="L854">
        <v>-3500</v>
      </c>
      <c r="N854" t="s">
        <v>5863</v>
      </c>
      <c r="O854" s="22">
        <v>5.05</v>
      </c>
    </row>
    <row r="855" spans="1:15">
      <c r="A855" t="s">
        <v>0</v>
      </c>
      <c r="B855">
        <v>8352750</v>
      </c>
      <c r="C855" t="s">
        <v>19</v>
      </c>
      <c r="D855">
        <v>254030</v>
      </c>
      <c r="E855" t="s">
        <v>20</v>
      </c>
      <c r="F855">
        <v>500000</v>
      </c>
      <c r="G855" t="s">
        <v>21</v>
      </c>
      <c r="H855">
        <v>70</v>
      </c>
      <c r="I855" t="s">
        <v>22</v>
      </c>
      <c r="J855">
        <v>0</v>
      </c>
      <c r="K855" t="s">
        <v>23</v>
      </c>
      <c r="L855">
        <v>-3500</v>
      </c>
      <c r="N855" t="s">
        <v>5864</v>
      </c>
      <c r="O855" s="22">
        <v>5.05</v>
      </c>
    </row>
    <row r="856" spans="1:15">
      <c r="A856" t="s">
        <v>0</v>
      </c>
      <c r="B856">
        <v>8372852</v>
      </c>
      <c r="C856" t="s">
        <v>19</v>
      </c>
      <c r="D856">
        <v>399850</v>
      </c>
      <c r="E856" t="s">
        <v>20</v>
      </c>
      <c r="F856">
        <v>500000</v>
      </c>
      <c r="G856" t="s">
        <v>21</v>
      </c>
      <c r="H856">
        <v>70</v>
      </c>
      <c r="I856" t="s">
        <v>22</v>
      </c>
      <c r="J856">
        <v>0</v>
      </c>
      <c r="K856" t="s">
        <v>23</v>
      </c>
      <c r="L856">
        <v>-3500</v>
      </c>
      <c r="N856" t="s">
        <v>5865</v>
      </c>
      <c r="O856" s="22">
        <v>5.05</v>
      </c>
    </row>
    <row r="857" spans="1:15">
      <c r="A857" t="s">
        <v>0</v>
      </c>
      <c r="B857">
        <v>8382812</v>
      </c>
      <c r="C857" t="s">
        <v>19</v>
      </c>
      <c r="D857">
        <v>254870</v>
      </c>
      <c r="E857" t="s">
        <v>20</v>
      </c>
      <c r="F857">
        <v>500000</v>
      </c>
      <c r="G857" t="s">
        <v>21</v>
      </c>
      <c r="H857">
        <v>70</v>
      </c>
      <c r="I857" t="s">
        <v>22</v>
      </c>
      <c r="J857">
        <v>0</v>
      </c>
      <c r="K857" t="s">
        <v>23</v>
      </c>
      <c r="L857">
        <v>-3500</v>
      </c>
      <c r="N857" t="s">
        <v>5866</v>
      </c>
      <c r="O857" s="22">
        <v>5.05</v>
      </c>
    </row>
    <row r="858" spans="1:15">
      <c r="A858" t="s">
        <v>0</v>
      </c>
      <c r="B858">
        <v>8392772</v>
      </c>
      <c r="C858" t="s">
        <v>19</v>
      </c>
      <c r="D858">
        <v>255290</v>
      </c>
      <c r="E858" t="s">
        <v>20</v>
      </c>
      <c r="F858">
        <v>500000</v>
      </c>
      <c r="G858" t="s">
        <v>21</v>
      </c>
      <c r="H858">
        <v>70</v>
      </c>
      <c r="I858" t="s">
        <v>22</v>
      </c>
      <c r="J858">
        <v>0</v>
      </c>
      <c r="K858" t="s">
        <v>23</v>
      </c>
      <c r="L858">
        <v>-3500</v>
      </c>
      <c r="N858" t="s">
        <v>5867</v>
      </c>
      <c r="O858" s="22">
        <v>5.05</v>
      </c>
    </row>
    <row r="859" spans="1:15">
      <c r="A859" t="s">
        <v>0</v>
      </c>
      <c r="B859">
        <v>8412947</v>
      </c>
      <c r="C859" t="s">
        <v>19</v>
      </c>
      <c r="D859">
        <v>401830</v>
      </c>
      <c r="E859" t="s">
        <v>20</v>
      </c>
      <c r="F859">
        <v>500000</v>
      </c>
      <c r="G859" t="s">
        <v>21</v>
      </c>
      <c r="H859">
        <v>70</v>
      </c>
      <c r="I859" t="s">
        <v>22</v>
      </c>
      <c r="J859">
        <v>0</v>
      </c>
      <c r="K859" t="s">
        <v>23</v>
      </c>
      <c r="L859">
        <v>-3500</v>
      </c>
      <c r="N859" t="s">
        <v>5868</v>
      </c>
      <c r="O859" s="22">
        <v>5.05</v>
      </c>
    </row>
    <row r="860" spans="1:15">
      <c r="A860" t="s">
        <v>0</v>
      </c>
      <c r="B860">
        <v>8422928</v>
      </c>
      <c r="C860" t="s">
        <v>19</v>
      </c>
      <c r="D860">
        <v>256130</v>
      </c>
      <c r="E860" t="s">
        <v>20</v>
      </c>
      <c r="F860">
        <v>500000</v>
      </c>
      <c r="G860" t="s">
        <v>21</v>
      </c>
      <c r="H860">
        <v>70</v>
      </c>
      <c r="I860" t="s">
        <v>22</v>
      </c>
      <c r="J860">
        <v>0</v>
      </c>
      <c r="K860" t="s">
        <v>23</v>
      </c>
      <c r="L860">
        <v>-3500</v>
      </c>
      <c r="N860" t="s">
        <v>4786</v>
      </c>
      <c r="O860" s="32">
        <v>5.05</v>
      </c>
    </row>
    <row r="861" spans="1:15">
      <c r="A861" t="s">
        <v>0</v>
      </c>
      <c r="B861">
        <v>8485152</v>
      </c>
      <c r="C861" t="s">
        <v>19</v>
      </c>
      <c r="D861">
        <v>256550</v>
      </c>
      <c r="E861" t="s">
        <v>20</v>
      </c>
      <c r="F861">
        <v>500000</v>
      </c>
      <c r="G861" t="s">
        <v>21</v>
      </c>
      <c r="H861">
        <v>70</v>
      </c>
      <c r="I861" t="s">
        <v>22</v>
      </c>
      <c r="J861">
        <v>0</v>
      </c>
      <c r="K861" t="s">
        <v>23</v>
      </c>
      <c r="L861">
        <v>-3500</v>
      </c>
      <c r="N861" t="s">
        <v>5869</v>
      </c>
      <c r="O861" s="22">
        <v>5.1000000000000005</v>
      </c>
    </row>
    <row r="862" spans="1:15">
      <c r="A862" t="s">
        <v>0</v>
      </c>
      <c r="B862">
        <v>8495153</v>
      </c>
      <c r="C862" t="s">
        <v>19</v>
      </c>
      <c r="D862">
        <v>256970</v>
      </c>
      <c r="E862" t="s">
        <v>20</v>
      </c>
      <c r="F862">
        <v>500000</v>
      </c>
      <c r="G862" t="s">
        <v>21</v>
      </c>
      <c r="H862">
        <v>70</v>
      </c>
      <c r="I862" t="s">
        <v>22</v>
      </c>
      <c r="J862">
        <v>0</v>
      </c>
      <c r="K862" t="s">
        <v>23</v>
      </c>
      <c r="L862">
        <v>-3500</v>
      </c>
      <c r="N862" t="s">
        <v>5870</v>
      </c>
      <c r="O862" s="22">
        <v>5.1000000000000005</v>
      </c>
    </row>
    <row r="863" spans="1:15">
      <c r="A863" t="s">
        <v>0</v>
      </c>
      <c r="B863">
        <v>8515438</v>
      </c>
      <c r="C863" t="s">
        <v>19</v>
      </c>
      <c r="D863">
        <v>404470</v>
      </c>
      <c r="E863" t="s">
        <v>20</v>
      </c>
      <c r="F863">
        <v>500000</v>
      </c>
      <c r="G863" t="s">
        <v>21</v>
      </c>
      <c r="H863">
        <v>70</v>
      </c>
      <c r="I863" t="s">
        <v>22</v>
      </c>
      <c r="J863">
        <v>0</v>
      </c>
      <c r="K863" t="s">
        <v>23</v>
      </c>
      <c r="L863">
        <v>-3500</v>
      </c>
      <c r="N863" t="s">
        <v>5871</v>
      </c>
      <c r="O863" s="22">
        <v>5.1000000000000005</v>
      </c>
    </row>
    <row r="864" spans="1:15">
      <c r="A864" t="s">
        <v>0</v>
      </c>
      <c r="B864">
        <v>8525460</v>
      </c>
      <c r="C864" t="s">
        <v>19</v>
      </c>
      <c r="D864">
        <v>257810</v>
      </c>
      <c r="E864" t="s">
        <v>20</v>
      </c>
      <c r="F864">
        <v>500000</v>
      </c>
      <c r="G864" t="s">
        <v>21</v>
      </c>
      <c r="H864">
        <v>70</v>
      </c>
      <c r="I864" t="s">
        <v>22</v>
      </c>
      <c r="J864">
        <v>0</v>
      </c>
      <c r="K864" t="s">
        <v>23</v>
      </c>
      <c r="L864">
        <v>-3500</v>
      </c>
      <c r="N864" t="s">
        <v>5872</v>
      </c>
      <c r="O864" s="22">
        <v>5.1000000000000005</v>
      </c>
    </row>
    <row r="865" spans="1:15">
      <c r="A865" t="s">
        <v>0</v>
      </c>
      <c r="B865">
        <v>8535482</v>
      </c>
      <c r="C865" t="s">
        <v>19</v>
      </c>
      <c r="D865">
        <v>258230</v>
      </c>
      <c r="E865" t="s">
        <v>20</v>
      </c>
      <c r="F865">
        <v>500000</v>
      </c>
      <c r="G865" t="s">
        <v>21</v>
      </c>
      <c r="H865">
        <v>70</v>
      </c>
      <c r="I865" t="s">
        <v>22</v>
      </c>
      <c r="J865">
        <v>0</v>
      </c>
      <c r="K865" t="s">
        <v>23</v>
      </c>
      <c r="L865">
        <v>-3500</v>
      </c>
      <c r="N865" t="s">
        <v>5873</v>
      </c>
      <c r="O865" s="22">
        <v>5.1000000000000005</v>
      </c>
    </row>
    <row r="866" spans="1:15">
      <c r="A866" t="s">
        <v>0</v>
      </c>
      <c r="B866">
        <v>8555842</v>
      </c>
      <c r="C866" t="s">
        <v>19</v>
      </c>
      <c r="D866">
        <v>406450</v>
      </c>
      <c r="E866" t="s">
        <v>20</v>
      </c>
      <c r="F866">
        <v>500000</v>
      </c>
      <c r="G866" t="s">
        <v>21</v>
      </c>
      <c r="H866">
        <v>70</v>
      </c>
      <c r="I866" t="s">
        <v>22</v>
      </c>
      <c r="J866">
        <v>0</v>
      </c>
      <c r="K866" t="s">
        <v>23</v>
      </c>
      <c r="L866">
        <v>-3500</v>
      </c>
      <c r="N866" t="s">
        <v>5874</v>
      </c>
      <c r="O866" s="22">
        <v>5.1000000000000005</v>
      </c>
    </row>
    <row r="867" spans="1:15">
      <c r="A867" t="s">
        <v>0</v>
      </c>
      <c r="B867">
        <v>8565884</v>
      </c>
      <c r="C867" t="s">
        <v>19</v>
      </c>
      <c r="D867">
        <v>259070</v>
      </c>
      <c r="E867" t="s">
        <v>20</v>
      </c>
      <c r="F867">
        <v>500000</v>
      </c>
      <c r="G867" t="s">
        <v>21</v>
      </c>
      <c r="H867">
        <v>70</v>
      </c>
      <c r="I867" t="s">
        <v>22</v>
      </c>
      <c r="J867">
        <v>0</v>
      </c>
      <c r="K867" t="s">
        <v>23</v>
      </c>
      <c r="L867">
        <v>-3500</v>
      </c>
      <c r="N867" t="s">
        <v>5875</v>
      </c>
      <c r="O867" s="22">
        <v>5.1000000000000005</v>
      </c>
    </row>
    <row r="868" spans="1:15">
      <c r="A868" t="s">
        <v>0</v>
      </c>
      <c r="B868">
        <v>8575927</v>
      </c>
      <c r="C868" t="s">
        <v>19</v>
      </c>
      <c r="D868">
        <v>259490</v>
      </c>
      <c r="E868" t="s">
        <v>20</v>
      </c>
      <c r="F868">
        <v>500000</v>
      </c>
      <c r="G868" t="s">
        <v>21</v>
      </c>
      <c r="H868">
        <v>70</v>
      </c>
      <c r="I868" t="s">
        <v>22</v>
      </c>
      <c r="J868">
        <v>0</v>
      </c>
      <c r="K868" t="s">
        <v>23</v>
      </c>
      <c r="L868">
        <v>-3500</v>
      </c>
      <c r="N868" t="s">
        <v>5876</v>
      </c>
      <c r="O868" s="22">
        <v>5.1000000000000005</v>
      </c>
    </row>
    <row r="869" spans="1:15">
      <c r="A869" t="s">
        <v>0</v>
      </c>
      <c r="B869">
        <v>8596361</v>
      </c>
      <c r="C869" t="s">
        <v>19</v>
      </c>
      <c r="D869">
        <v>408430</v>
      </c>
      <c r="E869" t="s">
        <v>20</v>
      </c>
      <c r="F869">
        <v>500000</v>
      </c>
      <c r="G869" t="s">
        <v>21</v>
      </c>
      <c r="H869">
        <v>70</v>
      </c>
      <c r="I869" t="s">
        <v>22</v>
      </c>
      <c r="J869">
        <v>0</v>
      </c>
      <c r="K869" t="s">
        <v>23</v>
      </c>
      <c r="L869">
        <v>-3500</v>
      </c>
      <c r="N869" t="s">
        <v>5877</v>
      </c>
      <c r="O869" s="22">
        <v>5.1000000000000005</v>
      </c>
    </row>
    <row r="870" spans="1:15">
      <c r="A870" t="s">
        <v>0</v>
      </c>
      <c r="B870">
        <v>8606425</v>
      </c>
      <c r="C870" t="s">
        <v>19</v>
      </c>
      <c r="D870">
        <v>260330</v>
      </c>
      <c r="E870" t="s">
        <v>20</v>
      </c>
      <c r="F870">
        <v>500000</v>
      </c>
      <c r="G870" t="s">
        <v>21</v>
      </c>
      <c r="H870">
        <v>70</v>
      </c>
      <c r="I870" t="s">
        <v>22</v>
      </c>
      <c r="J870">
        <v>0</v>
      </c>
      <c r="K870" t="s">
        <v>23</v>
      </c>
      <c r="L870">
        <v>-3500</v>
      </c>
      <c r="N870" t="s">
        <v>4962</v>
      </c>
      <c r="O870" s="32">
        <v>5.1000000000000005</v>
      </c>
    </row>
    <row r="871" spans="1:15">
      <c r="A871" t="s">
        <v>0</v>
      </c>
      <c r="B871">
        <v>8669366</v>
      </c>
      <c r="C871" t="s">
        <v>19</v>
      </c>
      <c r="D871">
        <v>260750</v>
      </c>
      <c r="E871" t="s">
        <v>20</v>
      </c>
      <c r="F871">
        <v>500000</v>
      </c>
      <c r="G871" t="s">
        <v>21</v>
      </c>
      <c r="H871">
        <v>70</v>
      </c>
      <c r="I871" t="s">
        <v>22</v>
      </c>
      <c r="J871">
        <v>0</v>
      </c>
      <c r="K871" t="s">
        <v>23</v>
      </c>
      <c r="L871">
        <v>-3500</v>
      </c>
      <c r="N871" t="s">
        <v>5878</v>
      </c>
      <c r="O871" s="22">
        <v>5.15</v>
      </c>
    </row>
    <row r="872" spans="1:15">
      <c r="A872" t="s">
        <v>0</v>
      </c>
      <c r="B872">
        <v>8679449</v>
      </c>
      <c r="C872" t="s">
        <v>19</v>
      </c>
      <c r="D872">
        <v>261170</v>
      </c>
      <c r="E872" t="s">
        <v>20</v>
      </c>
      <c r="F872">
        <v>500000</v>
      </c>
      <c r="G872" t="s">
        <v>21</v>
      </c>
      <c r="H872">
        <v>70</v>
      </c>
      <c r="I872" t="s">
        <v>22</v>
      </c>
      <c r="J872">
        <v>0</v>
      </c>
      <c r="K872" t="s">
        <v>23</v>
      </c>
      <c r="L872">
        <v>-3500</v>
      </c>
      <c r="N872" t="s">
        <v>5879</v>
      </c>
      <c r="O872" s="22">
        <v>5.15</v>
      </c>
    </row>
    <row r="873" spans="1:15">
      <c r="A873" t="s">
        <v>0</v>
      </c>
      <c r="B873">
        <v>8699993</v>
      </c>
      <c r="C873" t="s">
        <v>19</v>
      </c>
      <c r="D873">
        <v>411070</v>
      </c>
      <c r="E873" t="s">
        <v>20</v>
      </c>
      <c r="F873">
        <v>500000</v>
      </c>
      <c r="G873" t="s">
        <v>21</v>
      </c>
      <c r="H873">
        <v>70</v>
      </c>
      <c r="I873" t="s">
        <v>22</v>
      </c>
      <c r="J873">
        <v>0</v>
      </c>
      <c r="K873" t="s">
        <v>23</v>
      </c>
      <c r="L873">
        <v>-3500</v>
      </c>
      <c r="N873" t="s">
        <v>5880</v>
      </c>
      <c r="O873" s="22">
        <v>5.15</v>
      </c>
    </row>
    <row r="874" spans="1:15">
      <c r="A874" t="s">
        <v>0</v>
      </c>
      <c r="B874">
        <v>8710098</v>
      </c>
      <c r="C874" t="s">
        <v>19</v>
      </c>
      <c r="D874">
        <v>262010</v>
      </c>
      <c r="E874" t="s">
        <v>20</v>
      </c>
      <c r="F874">
        <v>500000</v>
      </c>
      <c r="G874" t="s">
        <v>21</v>
      </c>
      <c r="H874">
        <v>70</v>
      </c>
      <c r="I874" t="s">
        <v>22</v>
      </c>
      <c r="J874">
        <v>0</v>
      </c>
      <c r="K874" t="s">
        <v>23</v>
      </c>
      <c r="L874">
        <v>-3500</v>
      </c>
      <c r="N874" t="s">
        <v>5881</v>
      </c>
      <c r="O874" s="22">
        <v>5.15</v>
      </c>
    </row>
    <row r="875" spans="1:15">
      <c r="A875" t="s">
        <v>0</v>
      </c>
      <c r="B875">
        <v>8720203</v>
      </c>
      <c r="C875" t="s">
        <v>19</v>
      </c>
      <c r="D875">
        <v>262430</v>
      </c>
      <c r="E875" t="s">
        <v>20</v>
      </c>
      <c r="F875">
        <v>500000</v>
      </c>
      <c r="G875" t="s">
        <v>21</v>
      </c>
      <c r="H875">
        <v>70</v>
      </c>
      <c r="I875" t="s">
        <v>22</v>
      </c>
      <c r="J875">
        <v>0</v>
      </c>
      <c r="K875" t="s">
        <v>23</v>
      </c>
      <c r="L875">
        <v>-3500</v>
      </c>
      <c r="N875" t="s">
        <v>5882</v>
      </c>
      <c r="O875" s="22">
        <v>5.15</v>
      </c>
    </row>
    <row r="876" spans="1:15">
      <c r="A876" t="s">
        <v>0</v>
      </c>
      <c r="B876">
        <v>8740821</v>
      </c>
      <c r="C876" t="s">
        <v>19</v>
      </c>
      <c r="D876">
        <v>413050</v>
      </c>
      <c r="E876" t="s">
        <v>20</v>
      </c>
      <c r="F876">
        <v>500000</v>
      </c>
      <c r="G876" t="s">
        <v>21</v>
      </c>
      <c r="H876">
        <v>70</v>
      </c>
      <c r="I876" t="s">
        <v>22</v>
      </c>
      <c r="J876">
        <v>0</v>
      </c>
      <c r="K876" t="s">
        <v>23</v>
      </c>
      <c r="L876">
        <v>-3500</v>
      </c>
      <c r="N876" t="s">
        <v>5883</v>
      </c>
      <c r="O876" s="22">
        <v>5.15</v>
      </c>
    </row>
    <row r="877" spans="1:15">
      <c r="A877" t="s">
        <v>0</v>
      </c>
      <c r="B877">
        <v>8750947</v>
      </c>
      <c r="C877" t="s">
        <v>19</v>
      </c>
      <c r="D877">
        <v>263270</v>
      </c>
      <c r="E877" t="s">
        <v>20</v>
      </c>
      <c r="F877">
        <v>500000</v>
      </c>
      <c r="G877" t="s">
        <v>21</v>
      </c>
      <c r="H877">
        <v>70</v>
      </c>
      <c r="I877" t="s">
        <v>22</v>
      </c>
      <c r="J877">
        <v>0</v>
      </c>
      <c r="K877" t="s">
        <v>23</v>
      </c>
      <c r="L877">
        <v>-3500</v>
      </c>
      <c r="N877" t="s">
        <v>5884</v>
      </c>
      <c r="O877" s="22">
        <v>5.15</v>
      </c>
    </row>
    <row r="878" spans="1:15">
      <c r="A878" t="s">
        <v>0</v>
      </c>
      <c r="B878">
        <v>8761074</v>
      </c>
      <c r="C878" t="s">
        <v>19</v>
      </c>
      <c r="D878">
        <v>263690</v>
      </c>
      <c r="E878" t="s">
        <v>20</v>
      </c>
      <c r="F878">
        <v>500000</v>
      </c>
      <c r="G878" t="s">
        <v>21</v>
      </c>
      <c r="H878">
        <v>70</v>
      </c>
      <c r="I878" t="s">
        <v>22</v>
      </c>
      <c r="J878">
        <v>0</v>
      </c>
      <c r="K878" t="s">
        <v>23</v>
      </c>
      <c r="L878">
        <v>-3500</v>
      </c>
      <c r="N878" t="s">
        <v>5885</v>
      </c>
      <c r="O878" s="22">
        <v>5.15</v>
      </c>
    </row>
    <row r="879" spans="1:15">
      <c r="A879" t="s">
        <v>0</v>
      </c>
      <c r="B879">
        <v>8781766</v>
      </c>
      <c r="C879" t="s">
        <v>19</v>
      </c>
      <c r="D879">
        <v>415030</v>
      </c>
      <c r="E879" t="s">
        <v>20</v>
      </c>
      <c r="F879">
        <v>500000</v>
      </c>
      <c r="G879" t="s">
        <v>21</v>
      </c>
      <c r="H879">
        <v>70</v>
      </c>
      <c r="I879" t="s">
        <v>22</v>
      </c>
      <c r="J879">
        <v>0</v>
      </c>
      <c r="K879" t="s">
        <v>23</v>
      </c>
      <c r="L879">
        <v>-3500</v>
      </c>
      <c r="N879" t="s">
        <v>5886</v>
      </c>
      <c r="O879" s="22">
        <v>5.15</v>
      </c>
    </row>
    <row r="880" spans="1:15">
      <c r="A880" t="s">
        <v>0</v>
      </c>
      <c r="B880">
        <v>8791913</v>
      </c>
      <c r="C880" t="s">
        <v>19</v>
      </c>
      <c r="D880">
        <v>264530</v>
      </c>
      <c r="E880" t="s">
        <v>20</v>
      </c>
      <c r="F880">
        <v>500000</v>
      </c>
      <c r="G880" t="s">
        <v>21</v>
      </c>
      <c r="H880">
        <v>70</v>
      </c>
      <c r="I880" t="s">
        <v>22</v>
      </c>
      <c r="J880">
        <v>0</v>
      </c>
      <c r="K880" t="s">
        <v>23</v>
      </c>
      <c r="L880">
        <v>-3500</v>
      </c>
      <c r="N880" t="s">
        <v>4787</v>
      </c>
      <c r="O880" s="32">
        <v>5.15</v>
      </c>
    </row>
    <row r="881" spans="1:15">
      <c r="A881" t="s">
        <v>0</v>
      </c>
      <c r="B881">
        <v>8855572</v>
      </c>
      <c r="C881" t="s">
        <v>19</v>
      </c>
      <c r="D881">
        <v>264950</v>
      </c>
      <c r="E881" t="s">
        <v>20</v>
      </c>
      <c r="F881">
        <v>500000</v>
      </c>
      <c r="G881" t="s">
        <v>21</v>
      </c>
      <c r="H881">
        <v>70</v>
      </c>
      <c r="I881" t="s">
        <v>22</v>
      </c>
      <c r="J881">
        <v>0</v>
      </c>
      <c r="K881" t="s">
        <v>23</v>
      </c>
      <c r="L881">
        <v>-3500</v>
      </c>
      <c r="N881" t="s">
        <v>5887</v>
      </c>
      <c r="O881" s="22">
        <v>5.2</v>
      </c>
    </row>
    <row r="882" spans="1:15">
      <c r="A882" t="s">
        <v>0</v>
      </c>
      <c r="B882">
        <v>8865739</v>
      </c>
      <c r="C882" t="s">
        <v>19</v>
      </c>
      <c r="D882">
        <v>265370</v>
      </c>
      <c r="E882" t="s">
        <v>20</v>
      </c>
      <c r="F882">
        <v>500000</v>
      </c>
      <c r="G882" t="s">
        <v>21</v>
      </c>
      <c r="H882">
        <v>70</v>
      </c>
      <c r="I882" t="s">
        <v>22</v>
      </c>
      <c r="J882">
        <v>0</v>
      </c>
      <c r="K882" t="s">
        <v>23</v>
      </c>
      <c r="L882">
        <v>-3500</v>
      </c>
      <c r="N882" t="s">
        <v>5888</v>
      </c>
      <c r="O882" s="22">
        <v>5.2</v>
      </c>
    </row>
    <row r="883" spans="1:15">
      <c r="A883" t="s">
        <v>0</v>
      </c>
      <c r="B883">
        <v>8886542</v>
      </c>
      <c r="C883" t="s">
        <v>19</v>
      </c>
      <c r="D883">
        <v>417670</v>
      </c>
      <c r="E883" t="s">
        <v>20</v>
      </c>
      <c r="F883">
        <v>500000</v>
      </c>
      <c r="G883" t="s">
        <v>21</v>
      </c>
      <c r="H883">
        <v>70</v>
      </c>
      <c r="I883" t="s">
        <v>22</v>
      </c>
      <c r="J883">
        <v>0</v>
      </c>
      <c r="K883" t="s">
        <v>23</v>
      </c>
      <c r="L883">
        <v>-3500</v>
      </c>
      <c r="N883" t="s">
        <v>5889</v>
      </c>
      <c r="O883" s="22">
        <v>5.2</v>
      </c>
    </row>
    <row r="884" spans="1:15">
      <c r="A884" t="s">
        <v>0</v>
      </c>
      <c r="B884">
        <v>8896730</v>
      </c>
      <c r="C884" t="s">
        <v>19</v>
      </c>
      <c r="D884">
        <v>266210</v>
      </c>
      <c r="E884" t="s">
        <v>20</v>
      </c>
      <c r="F884">
        <v>500000</v>
      </c>
      <c r="G884" t="s">
        <v>21</v>
      </c>
      <c r="H884">
        <v>70</v>
      </c>
      <c r="I884" t="s">
        <v>22</v>
      </c>
      <c r="J884">
        <v>0</v>
      </c>
      <c r="K884" t="s">
        <v>23</v>
      </c>
      <c r="L884">
        <v>-3500</v>
      </c>
      <c r="N884" t="s">
        <v>5890</v>
      </c>
      <c r="O884" s="22">
        <v>5.2</v>
      </c>
    </row>
    <row r="885" spans="1:15">
      <c r="A885" t="s">
        <v>0</v>
      </c>
      <c r="B885">
        <v>8906918</v>
      </c>
      <c r="C885" t="s">
        <v>19</v>
      </c>
      <c r="D885">
        <v>266630</v>
      </c>
      <c r="E885" t="s">
        <v>20</v>
      </c>
      <c r="F885">
        <v>500000</v>
      </c>
      <c r="G885" t="s">
        <v>21</v>
      </c>
      <c r="H885">
        <v>70</v>
      </c>
      <c r="I885" t="s">
        <v>22</v>
      </c>
      <c r="J885">
        <v>0</v>
      </c>
      <c r="K885" t="s">
        <v>23</v>
      </c>
      <c r="L885">
        <v>-3500</v>
      </c>
      <c r="N885" t="s">
        <v>5891</v>
      </c>
      <c r="O885" s="22">
        <v>5.2</v>
      </c>
    </row>
    <row r="886" spans="1:15">
      <c r="A886" t="s">
        <v>0</v>
      </c>
      <c r="B886">
        <v>8927795</v>
      </c>
      <c r="C886" t="s">
        <v>19</v>
      </c>
      <c r="D886">
        <v>419650</v>
      </c>
      <c r="E886" t="s">
        <v>20</v>
      </c>
      <c r="F886">
        <v>500000</v>
      </c>
      <c r="G886" t="s">
        <v>21</v>
      </c>
      <c r="H886">
        <v>70</v>
      </c>
      <c r="I886" t="s">
        <v>22</v>
      </c>
      <c r="J886">
        <v>0</v>
      </c>
      <c r="K886" t="s">
        <v>23</v>
      </c>
      <c r="L886">
        <v>-3500</v>
      </c>
      <c r="N886" t="s">
        <v>5892</v>
      </c>
      <c r="O886" s="22">
        <v>5.2</v>
      </c>
    </row>
    <row r="887" spans="1:15">
      <c r="A887" t="s">
        <v>0</v>
      </c>
      <c r="B887">
        <v>8938004</v>
      </c>
      <c r="C887" t="s">
        <v>19</v>
      </c>
      <c r="D887">
        <v>267470</v>
      </c>
      <c r="E887" t="s">
        <v>20</v>
      </c>
      <c r="F887">
        <v>500000</v>
      </c>
      <c r="G887" t="s">
        <v>21</v>
      </c>
      <c r="H887">
        <v>70</v>
      </c>
      <c r="I887" t="s">
        <v>22</v>
      </c>
      <c r="J887">
        <v>0</v>
      </c>
      <c r="K887" t="s">
        <v>23</v>
      </c>
      <c r="L887">
        <v>-3500</v>
      </c>
      <c r="N887" t="s">
        <v>5893</v>
      </c>
      <c r="O887" s="22">
        <v>5.2</v>
      </c>
    </row>
    <row r="888" spans="1:15">
      <c r="A888" t="s">
        <v>0</v>
      </c>
      <c r="B888">
        <v>8948215</v>
      </c>
      <c r="C888" t="s">
        <v>19</v>
      </c>
      <c r="D888">
        <v>267890</v>
      </c>
      <c r="E888" t="s">
        <v>20</v>
      </c>
      <c r="F888">
        <v>500000</v>
      </c>
      <c r="G888" t="s">
        <v>21</v>
      </c>
      <c r="H888">
        <v>70</v>
      </c>
      <c r="I888" t="s">
        <v>22</v>
      </c>
      <c r="J888">
        <v>0</v>
      </c>
      <c r="K888" t="s">
        <v>23</v>
      </c>
      <c r="L888">
        <v>-3500</v>
      </c>
      <c r="N888" t="s">
        <v>5894</v>
      </c>
      <c r="O888" s="22">
        <v>5.2</v>
      </c>
    </row>
    <row r="889" spans="1:15">
      <c r="A889" t="s">
        <v>0</v>
      </c>
      <c r="B889">
        <v>8969165</v>
      </c>
      <c r="C889" t="s">
        <v>19</v>
      </c>
      <c r="D889">
        <v>421630</v>
      </c>
      <c r="E889" t="s">
        <v>20</v>
      </c>
      <c r="F889">
        <v>500000</v>
      </c>
      <c r="G889" t="s">
        <v>21</v>
      </c>
      <c r="H889">
        <v>70</v>
      </c>
      <c r="I889" t="s">
        <v>22</v>
      </c>
      <c r="J889">
        <v>0</v>
      </c>
      <c r="K889" t="s">
        <v>23</v>
      </c>
      <c r="L889">
        <v>-3500</v>
      </c>
      <c r="N889" t="s">
        <v>5895</v>
      </c>
      <c r="O889" s="22">
        <v>5.2</v>
      </c>
    </row>
    <row r="890" spans="1:15">
      <c r="A890" t="s">
        <v>0</v>
      </c>
      <c r="B890">
        <v>8979397</v>
      </c>
      <c r="C890" t="s">
        <v>19</v>
      </c>
      <c r="D890">
        <v>268730</v>
      </c>
      <c r="E890" t="s">
        <v>20</v>
      </c>
      <c r="F890">
        <v>500000</v>
      </c>
      <c r="G890" t="s">
        <v>21</v>
      </c>
      <c r="H890">
        <v>70</v>
      </c>
      <c r="I890" t="s">
        <v>22</v>
      </c>
      <c r="J890">
        <v>0</v>
      </c>
      <c r="K890" t="s">
        <v>23</v>
      </c>
      <c r="L890">
        <v>-3500</v>
      </c>
      <c r="N890" t="s">
        <v>4963</v>
      </c>
      <c r="O890" s="32">
        <v>5.2</v>
      </c>
    </row>
    <row r="891" spans="1:15">
      <c r="A891" t="s">
        <v>0</v>
      </c>
      <c r="B891">
        <v>9043775</v>
      </c>
      <c r="C891" t="s">
        <v>19</v>
      </c>
      <c r="D891">
        <v>269150</v>
      </c>
      <c r="E891" t="s">
        <v>20</v>
      </c>
      <c r="F891">
        <v>500000</v>
      </c>
      <c r="G891" t="s">
        <v>21</v>
      </c>
      <c r="H891">
        <v>70</v>
      </c>
      <c r="I891" t="s">
        <v>22</v>
      </c>
      <c r="J891">
        <v>0</v>
      </c>
      <c r="K891" t="s">
        <v>23</v>
      </c>
      <c r="L891">
        <v>-3500</v>
      </c>
      <c r="N891" t="s">
        <v>5896</v>
      </c>
      <c r="O891" s="22">
        <v>5.25</v>
      </c>
    </row>
    <row r="892" spans="1:15">
      <c r="A892" t="s">
        <v>0</v>
      </c>
      <c r="B892">
        <v>9054026</v>
      </c>
      <c r="C892" t="s">
        <v>19</v>
      </c>
      <c r="D892">
        <v>269570</v>
      </c>
      <c r="E892" t="s">
        <v>20</v>
      </c>
      <c r="F892">
        <v>500000</v>
      </c>
      <c r="G892" t="s">
        <v>21</v>
      </c>
      <c r="H892">
        <v>70</v>
      </c>
      <c r="I892" t="s">
        <v>22</v>
      </c>
      <c r="J892">
        <v>0</v>
      </c>
      <c r="K892" t="s">
        <v>23</v>
      </c>
      <c r="L892">
        <v>-3500</v>
      </c>
      <c r="N892" t="s">
        <v>5897</v>
      </c>
      <c r="O892" s="22">
        <v>5.25</v>
      </c>
    </row>
    <row r="893" spans="1:15">
      <c r="A893" t="s">
        <v>0</v>
      </c>
      <c r="B893">
        <v>9075088</v>
      </c>
      <c r="C893" t="s">
        <v>19</v>
      </c>
      <c r="D893">
        <v>424270</v>
      </c>
      <c r="E893" t="s">
        <v>20</v>
      </c>
      <c r="F893">
        <v>500000</v>
      </c>
      <c r="G893" t="s">
        <v>21</v>
      </c>
      <c r="H893">
        <v>70</v>
      </c>
      <c r="I893" t="s">
        <v>22</v>
      </c>
      <c r="J893">
        <v>0</v>
      </c>
      <c r="K893" t="s">
        <v>23</v>
      </c>
      <c r="L893">
        <v>-3500</v>
      </c>
      <c r="N893" t="s">
        <v>5898</v>
      </c>
      <c r="O893" s="22">
        <v>5.25</v>
      </c>
    </row>
    <row r="894" spans="1:15">
      <c r="A894" t="s">
        <v>0</v>
      </c>
      <c r="B894">
        <v>9085359</v>
      </c>
      <c r="C894" t="s">
        <v>19</v>
      </c>
      <c r="D894">
        <v>270410</v>
      </c>
      <c r="E894" t="s">
        <v>20</v>
      </c>
      <c r="F894">
        <v>500000</v>
      </c>
      <c r="G894" t="s">
        <v>21</v>
      </c>
      <c r="H894">
        <v>70</v>
      </c>
      <c r="I894" t="s">
        <v>22</v>
      </c>
      <c r="J894">
        <v>0</v>
      </c>
      <c r="K894" t="s">
        <v>23</v>
      </c>
      <c r="L894">
        <v>-3500</v>
      </c>
      <c r="N894" t="s">
        <v>5899</v>
      </c>
      <c r="O894" s="22">
        <v>5.25</v>
      </c>
    </row>
    <row r="895" spans="1:15">
      <c r="A895" t="s">
        <v>0</v>
      </c>
      <c r="B895">
        <v>9095632</v>
      </c>
      <c r="C895" t="s">
        <v>19</v>
      </c>
      <c r="D895">
        <v>270830</v>
      </c>
      <c r="E895" t="s">
        <v>20</v>
      </c>
      <c r="F895">
        <v>500000</v>
      </c>
      <c r="G895" t="s">
        <v>21</v>
      </c>
      <c r="H895">
        <v>70</v>
      </c>
      <c r="I895" t="s">
        <v>22</v>
      </c>
      <c r="J895">
        <v>0</v>
      </c>
      <c r="K895" t="s">
        <v>23</v>
      </c>
      <c r="L895">
        <v>-3500</v>
      </c>
      <c r="N895" t="s">
        <v>5900</v>
      </c>
      <c r="O895" s="22">
        <v>5.25</v>
      </c>
    </row>
    <row r="896" spans="1:15">
      <c r="A896" t="s">
        <v>0</v>
      </c>
      <c r="B896">
        <v>9116768</v>
      </c>
      <c r="C896" t="s">
        <v>19</v>
      </c>
      <c r="D896">
        <v>426250</v>
      </c>
      <c r="E896" t="s">
        <v>20</v>
      </c>
      <c r="F896">
        <v>500000</v>
      </c>
      <c r="G896" t="s">
        <v>21</v>
      </c>
      <c r="H896">
        <v>70</v>
      </c>
      <c r="I896" t="s">
        <v>22</v>
      </c>
      <c r="J896">
        <v>0</v>
      </c>
      <c r="K896" t="s">
        <v>23</v>
      </c>
      <c r="L896">
        <v>-3500</v>
      </c>
      <c r="N896" t="s">
        <v>5901</v>
      </c>
      <c r="O896" s="22">
        <v>5.25</v>
      </c>
    </row>
    <row r="897" spans="1:15">
      <c r="A897" t="s">
        <v>0</v>
      </c>
      <c r="B897">
        <v>9127060</v>
      </c>
      <c r="C897" t="s">
        <v>19</v>
      </c>
      <c r="D897">
        <v>271670</v>
      </c>
      <c r="E897" t="s">
        <v>20</v>
      </c>
      <c r="F897">
        <v>500000</v>
      </c>
      <c r="G897" t="s">
        <v>21</v>
      </c>
      <c r="H897">
        <v>70</v>
      </c>
      <c r="I897" t="s">
        <v>22</v>
      </c>
      <c r="J897">
        <v>0</v>
      </c>
      <c r="K897" t="s">
        <v>23</v>
      </c>
      <c r="L897">
        <v>-3500</v>
      </c>
      <c r="N897" t="s">
        <v>5902</v>
      </c>
      <c r="O897" s="22">
        <v>5.25</v>
      </c>
    </row>
    <row r="898" spans="1:15">
      <c r="A898" t="s">
        <v>0</v>
      </c>
      <c r="B898">
        <v>9137354</v>
      </c>
      <c r="C898" t="s">
        <v>19</v>
      </c>
      <c r="D898">
        <v>272090</v>
      </c>
      <c r="E898" t="s">
        <v>20</v>
      </c>
      <c r="F898">
        <v>500000</v>
      </c>
      <c r="G898" t="s">
        <v>21</v>
      </c>
      <c r="H898">
        <v>70</v>
      </c>
      <c r="I898" t="s">
        <v>22</v>
      </c>
      <c r="J898">
        <v>0</v>
      </c>
      <c r="K898" t="s">
        <v>23</v>
      </c>
      <c r="L898">
        <v>-3500</v>
      </c>
      <c r="N898" t="s">
        <v>5903</v>
      </c>
      <c r="O898" s="22">
        <v>5.25</v>
      </c>
    </row>
    <row r="899" spans="1:15">
      <c r="A899" t="s">
        <v>0</v>
      </c>
      <c r="B899">
        <v>9158565</v>
      </c>
      <c r="C899" t="s">
        <v>19</v>
      </c>
      <c r="D899">
        <v>428230</v>
      </c>
      <c r="E899" t="s">
        <v>20</v>
      </c>
      <c r="F899">
        <v>500000</v>
      </c>
      <c r="G899" t="s">
        <v>21</v>
      </c>
      <c r="H899">
        <v>70</v>
      </c>
      <c r="I899" t="s">
        <v>22</v>
      </c>
      <c r="J899">
        <v>0</v>
      </c>
      <c r="K899" t="s">
        <v>23</v>
      </c>
      <c r="L899">
        <v>-3500</v>
      </c>
      <c r="N899" t="s">
        <v>5904</v>
      </c>
      <c r="O899" s="22">
        <v>5.25</v>
      </c>
    </row>
    <row r="900" spans="1:15">
      <c r="A900" t="s">
        <v>0</v>
      </c>
      <c r="B900">
        <v>9168879</v>
      </c>
      <c r="C900" t="s">
        <v>19</v>
      </c>
      <c r="D900">
        <v>272930</v>
      </c>
      <c r="E900" t="s">
        <v>20</v>
      </c>
      <c r="F900">
        <v>500000</v>
      </c>
      <c r="G900" t="s">
        <v>21</v>
      </c>
      <c r="H900">
        <v>70</v>
      </c>
      <c r="I900" t="s">
        <v>22</v>
      </c>
      <c r="J900">
        <v>0</v>
      </c>
      <c r="K900" t="s">
        <v>23</v>
      </c>
      <c r="L900">
        <v>-3500</v>
      </c>
      <c r="N900" t="s">
        <v>4788</v>
      </c>
      <c r="O900" s="32">
        <v>5.25</v>
      </c>
    </row>
    <row r="901" spans="1:15">
      <c r="A901" t="s">
        <v>0</v>
      </c>
      <c r="B901">
        <v>9233977</v>
      </c>
      <c r="C901" t="s">
        <v>19</v>
      </c>
      <c r="D901">
        <v>273350</v>
      </c>
      <c r="E901" t="s">
        <v>20</v>
      </c>
      <c r="F901">
        <v>500000</v>
      </c>
      <c r="G901" t="s">
        <v>21</v>
      </c>
      <c r="H901">
        <v>70</v>
      </c>
      <c r="I901" t="s">
        <v>22</v>
      </c>
      <c r="J901">
        <v>0</v>
      </c>
      <c r="K901" t="s">
        <v>23</v>
      </c>
      <c r="L901">
        <v>-3500</v>
      </c>
      <c r="N901" t="s">
        <v>5905</v>
      </c>
      <c r="O901" s="22">
        <v>5.3</v>
      </c>
    </row>
    <row r="902" spans="1:15">
      <c r="A902" t="s">
        <v>0</v>
      </c>
      <c r="B902">
        <v>9244313</v>
      </c>
      <c r="C902" t="s">
        <v>19</v>
      </c>
      <c r="D902">
        <v>273770</v>
      </c>
      <c r="E902" t="s">
        <v>20</v>
      </c>
      <c r="F902">
        <v>500000</v>
      </c>
      <c r="G902" t="s">
        <v>21</v>
      </c>
      <c r="H902">
        <v>70</v>
      </c>
      <c r="I902" t="s">
        <v>22</v>
      </c>
      <c r="J902">
        <v>0</v>
      </c>
      <c r="K902" t="s">
        <v>23</v>
      </c>
      <c r="L902">
        <v>-3500</v>
      </c>
      <c r="N902" t="s">
        <v>5906</v>
      </c>
      <c r="O902" s="22">
        <v>5.3</v>
      </c>
    </row>
    <row r="903" spans="1:15">
      <c r="A903" t="s">
        <v>0</v>
      </c>
      <c r="B903">
        <v>9265634</v>
      </c>
      <c r="C903" t="s">
        <v>19</v>
      </c>
      <c r="D903">
        <v>430870</v>
      </c>
      <c r="E903" t="s">
        <v>20</v>
      </c>
      <c r="F903">
        <v>500000</v>
      </c>
      <c r="G903" t="s">
        <v>21</v>
      </c>
      <c r="H903">
        <v>70</v>
      </c>
      <c r="I903" t="s">
        <v>22</v>
      </c>
      <c r="J903">
        <v>0</v>
      </c>
      <c r="K903" t="s">
        <v>23</v>
      </c>
      <c r="L903">
        <v>-3500</v>
      </c>
      <c r="N903" t="s">
        <v>5907</v>
      </c>
      <c r="O903" s="22">
        <v>5.3</v>
      </c>
    </row>
    <row r="904" spans="1:15">
      <c r="A904" t="s">
        <v>0</v>
      </c>
      <c r="B904">
        <v>9275988</v>
      </c>
      <c r="C904" t="s">
        <v>19</v>
      </c>
      <c r="D904">
        <v>274610</v>
      </c>
      <c r="E904" t="s">
        <v>20</v>
      </c>
      <c r="F904">
        <v>500000</v>
      </c>
      <c r="G904" t="s">
        <v>21</v>
      </c>
      <c r="H904">
        <v>70</v>
      </c>
      <c r="I904" t="s">
        <v>22</v>
      </c>
      <c r="J904">
        <v>0</v>
      </c>
      <c r="K904" t="s">
        <v>23</v>
      </c>
      <c r="L904">
        <v>-3500</v>
      </c>
      <c r="N904" t="s">
        <v>5908</v>
      </c>
      <c r="O904" s="22">
        <v>5.3</v>
      </c>
    </row>
    <row r="905" spans="1:15">
      <c r="A905" t="s">
        <v>0</v>
      </c>
      <c r="B905">
        <v>9286344</v>
      </c>
      <c r="C905" t="s">
        <v>19</v>
      </c>
      <c r="D905">
        <v>275030</v>
      </c>
      <c r="E905" t="s">
        <v>20</v>
      </c>
      <c r="F905">
        <v>500000</v>
      </c>
      <c r="G905" t="s">
        <v>21</v>
      </c>
      <c r="H905">
        <v>70</v>
      </c>
      <c r="I905" t="s">
        <v>22</v>
      </c>
      <c r="J905">
        <v>0</v>
      </c>
      <c r="K905" t="s">
        <v>23</v>
      </c>
      <c r="L905">
        <v>-3500</v>
      </c>
      <c r="N905" t="s">
        <v>5909</v>
      </c>
      <c r="O905" s="22">
        <v>5.3</v>
      </c>
    </row>
    <row r="906" spans="1:15">
      <c r="A906" t="s">
        <v>0</v>
      </c>
      <c r="B906">
        <v>9307740</v>
      </c>
      <c r="C906" t="s">
        <v>19</v>
      </c>
      <c r="D906">
        <v>432850</v>
      </c>
      <c r="E906" t="s">
        <v>20</v>
      </c>
      <c r="F906">
        <v>500000</v>
      </c>
      <c r="G906" t="s">
        <v>21</v>
      </c>
      <c r="H906">
        <v>70</v>
      </c>
      <c r="I906" t="s">
        <v>22</v>
      </c>
      <c r="J906">
        <v>0</v>
      </c>
      <c r="K906" t="s">
        <v>23</v>
      </c>
      <c r="L906">
        <v>-3500</v>
      </c>
      <c r="N906" t="s">
        <v>5910</v>
      </c>
      <c r="O906" s="22">
        <v>5.3</v>
      </c>
    </row>
    <row r="907" spans="1:15">
      <c r="A907" t="s">
        <v>0</v>
      </c>
      <c r="B907">
        <v>9318117</v>
      </c>
      <c r="C907" t="s">
        <v>19</v>
      </c>
      <c r="D907">
        <v>275870</v>
      </c>
      <c r="E907" t="s">
        <v>20</v>
      </c>
      <c r="F907">
        <v>500000</v>
      </c>
      <c r="G907" t="s">
        <v>21</v>
      </c>
      <c r="H907">
        <v>70</v>
      </c>
      <c r="I907" t="s">
        <v>22</v>
      </c>
      <c r="J907">
        <v>0</v>
      </c>
      <c r="K907" t="s">
        <v>23</v>
      </c>
      <c r="L907">
        <v>-3500</v>
      </c>
      <c r="N907" t="s">
        <v>5911</v>
      </c>
      <c r="O907" s="22">
        <v>5.3</v>
      </c>
    </row>
    <row r="908" spans="1:15">
      <c r="A908" t="s">
        <v>0</v>
      </c>
      <c r="B908">
        <v>9328495</v>
      </c>
      <c r="C908" t="s">
        <v>19</v>
      </c>
      <c r="D908">
        <v>276290</v>
      </c>
      <c r="E908" t="s">
        <v>20</v>
      </c>
      <c r="F908">
        <v>500000</v>
      </c>
      <c r="G908" t="s">
        <v>21</v>
      </c>
      <c r="H908">
        <v>70</v>
      </c>
      <c r="I908" t="s">
        <v>22</v>
      </c>
      <c r="J908">
        <v>0</v>
      </c>
      <c r="K908" t="s">
        <v>23</v>
      </c>
      <c r="L908">
        <v>-3500</v>
      </c>
      <c r="N908" t="s">
        <v>5912</v>
      </c>
      <c r="O908" s="22">
        <v>5.3</v>
      </c>
    </row>
    <row r="909" spans="1:15">
      <c r="A909" t="s">
        <v>0</v>
      </c>
      <c r="B909">
        <v>9349965</v>
      </c>
      <c r="C909" t="s">
        <v>19</v>
      </c>
      <c r="D909">
        <v>434830</v>
      </c>
      <c r="E909" t="s">
        <v>20</v>
      </c>
      <c r="F909">
        <v>500000</v>
      </c>
      <c r="G909" t="s">
        <v>21</v>
      </c>
      <c r="H909">
        <v>70</v>
      </c>
      <c r="I909" t="s">
        <v>22</v>
      </c>
      <c r="J909">
        <v>0</v>
      </c>
      <c r="K909" t="s">
        <v>23</v>
      </c>
      <c r="L909">
        <v>-3500</v>
      </c>
      <c r="N909" t="s">
        <v>5913</v>
      </c>
      <c r="O909" s="22">
        <v>5.3</v>
      </c>
    </row>
    <row r="910" spans="1:15">
      <c r="A910" t="s">
        <v>0</v>
      </c>
      <c r="B910">
        <v>9360364</v>
      </c>
      <c r="C910" t="s">
        <v>19</v>
      </c>
      <c r="D910">
        <v>277130</v>
      </c>
      <c r="E910" t="s">
        <v>20</v>
      </c>
      <c r="F910">
        <v>500000</v>
      </c>
      <c r="G910" t="s">
        <v>21</v>
      </c>
      <c r="H910">
        <v>70</v>
      </c>
      <c r="I910" t="s">
        <v>22</v>
      </c>
      <c r="J910">
        <v>0</v>
      </c>
      <c r="K910" t="s">
        <v>23</v>
      </c>
      <c r="L910">
        <v>-3500</v>
      </c>
      <c r="N910" t="s">
        <v>4964</v>
      </c>
      <c r="O910" s="32">
        <v>5.3</v>
      </c>
    </row>
    <row r="911" spans="1:15">
      <c r="A911" t="s">
        <v>0</v>
      </c>
      <c r="B911">
        <v>9426184</v>
      </c>
      <c r="C911" t="s">
        <v>19</v>
      </c>
      <c r="D911">
        <v>277550</v>
      </c>
      <c r="E911" t="s">
        <v>20</v>
      </c>
      <c r="F911">
        <v>500000</v>
      </c>
      <c r="G911" t="s">
        <v>21</v>
      </c>
      <c r="H911">
        <v>70</v>
      </c>
      <c r="I911" t="s">
        <v>22</v>
      </c>
      <c r="J911">
        <v>0</v>
      </c>
      <c r="K911" t="s">
        <v>23</v>
      </c>
      <c r="L911">
        <v>-3500</v>
      </c>
      <c r="N911" t="s">
        <v>5914</v>
      </c>
      <c r="O911" s="22">
        <v>5.3500000000000005</v>
      </c>
    </row>
    <row r="912" spans="1:15">
      <c r="A912" t="s">
        <v>0</v>
      </c>
      <c r="B912">
        <v>9436603</v>
      </c>
      <c r="C912" t="s">
        <v>19</v>
      </c>
      <c r="D912">
        <v>277970</v>
      </c>
      <c r="E912" t="s">
        <v>20</v>
      </c>
      <c r="F912">
        <v>500000</v>
      </c>
      <c r="G912" t="s">
        <v>21</v>
      </c>
      <c r="H912">
        <v>70</v>
      </c>
      <c r="I912" t="s">
        <v>22</v>
      </c>
      <c r="J912">
        <v>0</v>
      </c>
      <c r="K912" t="s">
        <v>23</v>
      </c>
      <c r="L912">
        <v>-3500</v>
      </c>
      <c r="N912" t="s">
        <v>5915</v>
      </c>
      <c r="O912" s="22">
        <v>5.3500000000000005</v>
      </c>
    </row>
    <row r="913" spans="1:15">
      <c r="A913" t="s">
        <v>0</v>
      </c>
      <c r="B913">
        <v>9458183</v>
      </c>
      <c r="C913" t="s">
        <v>19</v>
      </c>
      <c r="D913">
        <v>437470</v>
      </c>
      <c r="E913" t="s">
        <v>20</v>
      </c>
      <c r="F913">
        <v>500000</v>
      </c>
      <c r="G913" t="s">
        <v>21</v>
      </c>
      <c r="H913">
        <v>70</v>
      </c>
      <c r="I913" t="s">
        <v>22</v>
      </c>
      <c r="J913">
        <v>0</v>
      </c>
      <c r="K913" t="s">
        <v>23</v>
      </c>
      <c r="L913">
        <v>-3500</v>
      </c>
      <c r="N913" t="s">
        <v>5916</v>
      </c>
      <c r="O913" s="22">
        <v>5.3500000000000005</v>
      </c>
    </row>
    <row r="914" spans="1:15">
      <c r="A914" t="s">
        <v>0</v>
      </c>
      <c r="B914">
        <v>9468623</v>
      </c>
      <c r="C914" t="s">
        <v>19</v>
      </c>
      <c r="D914">
        <v>278810</v>
      </c>
      <c r="E914" t="s">
        <v>20</v>
      </c>
      <c r="F914">
        <v>500000</v>
      </c>
      <c r="G914" t="s">
        <v>21</v>
      </c>
      <c r="H914">
        <v>70</v>
      </c>
      <c r="I914" t="s">
        <v>22</v>
      </c>
      <c r="J914">
        <v>0</v>
      </c>
      <c r="K914" t="s">
        <v>23</v>
      </c>
      <c r="L914">
        <v>-3500</v>
      </c>
      <c r="N914" t="s">
        <v>5917</v>
      </c>
      <c r="O914" s="22">
        <v>5.3500000000000005</v>
      </c>
    </row>
    <row r="915" spans="1:15">
      <c r="A915" t="s">
        <v>0</v>
      </c>
      <c r="B915">
        <v>9479063</v>
      </c>
      <c r="C915" t="s">
        <v>19</v>
      </c>
      <c r="D915">
        <v>279230</v>
      </c>
      <c r="E915" t="s">
        <v>20</v>
      </c>
      <c r="F915">
        <v>500000</v>
      </c>
      <c r="G915" t="s">
        <v>21</v>
      </c>
      <c r="H915">
        <v>70</v>
      </c>
      <c r="I915" t="s">
        <v>22</v>
      </c>
      <c r="J915">
        <v>0</v>
      </c>
      <c r="K915" t="s">
        <v>23</v>
      </c>
      <c r="L915">
        <v>-3500</v>
      </c>
      <c r="N915" t="s">
        <v>5918</v>
      </c>
      <c r="O915" s="22">
        <v>5.3500000000000005</v>
      </c>
    </row>
    <row r="916" spans="1:15">
      <c r="A916" t="s">
        <v>0</v>
      </c>
      <c r="B916">
        <v>9500718</v>
      </c>
      <c r="C916" t="s">
        <v>19</v>
      </c>
      <c r="D916">
        <v>439450</v>
      </c>
      <c r="E916" t="s">
        <v>20</v>
      </c>
      <c r="F916">
        <v>500000</v>
      </c>
      <c r="G916" t="s">
        <v>21</v>
      </c>
      <c r="H916">
        <v>70</v>
      </c>
      <c r="I916" t="s">
        <v>22</v>
      </c>
      <c r="J916">
        <v>0</v>
      </c>
      <c r="K916" t="s">
        <v>23</v>
      </c>
      <c r="L916">
        <v>-3500</v>
      </c>
      <c r="N916" t="s">
        <v>5919</v>
      </c>
      <c r="O916" s="22">
        <v>5.3500000000000005</v>
      </c>
    </row>
    <row r="917" spans="1:15">
      <c r="A917" t="s">
        <v>0</v>
      </c>
      <c r="B917">
        <v>9511180</v>
      </c>
      <c r="C917" t="s">
        <v>19</v>
      </c>
      <c r="D917">
        <v>280070</v>
      </c>
      <c r="E917" t="s">
        <v>20</v>
      </c>
      <c r="F917">
        <v>500000</v>
      </c>
      <c r="G917" t="s">
        <v>21</v>
      </c>
      <c r="H917">
        <v>70</v>
      </c>
      <c r="I917" t="s">
        <v>22</v>
      </c>
      <c r="J917">
        <v>0</v>
      </c>
      <c r="K917" t="s">
        <v>23</v>
      </c>
      <c r="L917">
        <v>-3500</v>
      </c>
      <c r="N917" t="s">
        <v>5920</v>
      </c>
      <c r="O917" s="22">
        <v>5.3500000000000005</v>
      </c>
    </row>
    <row r="918" spans="1:15">
      <c r="A918" t="s">
        <v>0</v>
      </c>
      <c r="B918">
        <v>9521642</v>
      </c>
      <c r="C918" t="s">
        <v>19</v>
      </c>
      <c r="D918">
        <v>280490</v>
      </c>
      <c r="E918" t="s">
        <v>20</v>
      </c>
      <c r="F918">
        <v>500000</v>
      </c>
      <c r="G918" t="s">
        <v>21</v>
      </c>
      <c r="H918">
        <v>70</v>
      </c>
      <c r="I918" t="s">
        <v>22</v>
      </c>
      <c r="J918">
        <v>0</v>
      </c>
      <c r="K918" t="s">
        <v>23</v>
      </c>
      <c r="L918">
        <v>-3500</v>
      </c>
      <c r="N918" t="s">
        <v>5921</v>
      </c>
      <c r="O918" s="22">
        <v>5.3500000000000005</v>
      </c>
    </row>
    <row r="919" spans="1:15">
      <c r="A919" t="s">
        <v>0</v>
      </c>
      <c r="B919">
        <v>9543372</v>
      </c>
      <c r="C919" t="s">
        <v>19</v>
      </c>
      <c r="D919">
        <v>441430</v>
      </c>
      <c r="E919" t="s">
        <v>20</v>
      </c>
      <c r="F919">
        <v>500000</v>
      </c>
      <c r="G919" t="s">
        <v>21</v>
      </c>
      <c r="H919">
        <v>70</v>
      </c>
      <c r="I919" t="s">
        <v>22</v>
      </c>
      <c r="J919">
        <v>0</v>
      </c>
      <c r="K919" t="s">
        <v>23</v>
      </c>
      <c r="L919">
        <v>-3500</v>
      </c>
      <c r="N919" t="s">
        <v>5922</v>
      </c>
      <c r="O919" s="22">
        <v>5.3500000000000005</v>
      </c>
    </row>
    <row r="920" spans="1:15">
      <c r="A920" t="s">
        <v>0</v>
      </c>
      <c r="B920">
        <v>9553855</v>
      </c>
      <c r="C920" t="s">
        <v>19</v>
      </c>
      <c r="D920">
        <v>281330</v>
      </c>
      <c r="E920" t="s">
        <v>20</v>
      </c>
      <c r="F920">
        <v>500000</v>
      </c>
      <c r="G920" t="s">
        <v>21</v>
      </c>
      <c r="H920">
        <v>70</v>
      </c>
      <c r="I920" t="s">
        <v>22</v>
      </c>
      <c r="J920">
        <v>0</v>
      </c>
      <c r="K920" t="s">
        <v>23</v>
      </c>
      <c r="L920">
        <v>-3500</v>
      </c>
      <c r="N920" t="s">
        <v>4789</v>
      </c>
      <c r="O920" s="32">
        <v>5.3500000000000005</v>
      </c>
    </row>
    <row r="921" spans="1:15">
      <c r="A921" t="s">
        <v>0</v>
      </c>
      <c r="B921">
        <v>9620398</v>
      </c>
      <c r="C921" t="s">
        <v>19</v>
      </c>
      <c r="D921">
        <v>281750</v>
      </c>
      <c r="E921" t="s">
        <v>20</v>
      </c>
      <c r="F921">
        <v>500000</v>
      </c>
      <c r="G921" t="s">
        <v>21</v>
      </c>
      <c r="H921">
        <v>70</v>
      </c>
      <c r="I921" t="s">
        <v>22</v>
      </c>
      <c r="J921">
        <v>0</v>
      </c>
      <c r="K921" t="s">
        <v>23</v>
      </c>
      <c r="L921">
        <v>-3500</v>
      </c>
      <c r="N921" t="s">
        <v>5923</v>
      </c>
      <c r="O921" s="22">
        <v>5.4</v>
      </c>
    </row>
    <row r="922" spans="1:15">
      <c r="A922" t="s">
        <v>0</v>
      </c>
      <c r="B922">
        <v>9630901</v>
      </c>
      <c r="C922" t="s">
        <v>19</v>
      </c>
      <c r="D922">
        <v>282170</v>
      </c>
      <c r="E922" t="s">
        <v>20</v>
      </c>
      <c r="F922">
        <v>500000</v>
      </c>
      <c r="G922" t="s">
        <v>21</v>
      </c>
      <c r="H922">
        <v>70</v>
      </c>
      <c r="I922" t="s">
        <v>22</v>
      </c>
      <c r="J922">
        <v>0</v>
      </c>
      <c r="K922" t="s">
        <v>23</v>
      </c>
      <c r="L922">
        <v>-3500</v>
      </c>
      <c r="N922" t="s">
        <v>5924</v>
      </c>
      <c r="O922" s="22">
        <v>5.4</v>
      </c>
    </row>
    <row r="923" spans="1:15">
      <c r="A923" t="s">
        <v>0</v>
      </c>
      <c r="B923">
        <v>9652743</v>
      </c>
      <c r="C923" t="s">
        <v>19</v>
      </c>
      <c r="D923">
        <v>444070</v>
      </c>
      <c r="E923" t="s">
        <v>20</v>
      </c>
      <c r="F923">
        <v>500000</v>
      </c>
      <c r="G923" t="s">
        <v>21</v>
      </c>
      <c r="H923">
        <v>70</v>
      </c>
      <c r="I923" t="s">
        <v>22</v>
      </c>
      <c r="J923">
        <v>0</v>
      </c>
      <c r="K923" t="s">
        <v>23</v>
      </c>
      <c r="L923">
        <v>-3500</v>
      </c>
      <c r="N923" t="s">
        <v>5925</v>
      </c>
      <c r="O923" s="22">
        <v>5.4</v>
      </c>
    </row>
    <row r="924" spans="1:15">
      <c r="A924" t="s">
        <v>0</v>
      </c>
      <c r="B924">
        <v>9663265</v>
      </c>
      <c r="C924" t="s">
        <v>19</v>
      </c>
      <c r="D924">
        <v>283010</v>
      </c>
      <c r="E924" t="s">
        <v>20</v>
      </c>
      <c r="F924">
        <v>500000</v>
      </c>
      <c r="G924" t="s">
        <v>21</v>
      </c>
      <c r="H924">
        <v>70</v>
      </c>
      <c r="I924" t="s">
        <v>22</v>
      </c>
      <c r="J924">
        <v>0</v>
      </c>
      <c r="K924" t="s">
        <v>23</v>
      </c>
      <c r="L924">
        <v>-3500</v>
      </c>
      <c r="N924" t="s">
        <v>5926</v>
      </c>
      <c r="O924" s="22">
        <v>5.4</v>
      </c>
    </row>
    <row r="925" spans="1:15">
      <c r="A925" t="s">
        <v>0</v>
      </c>
      <c r="B925">
        <v>9673790</v>
      </c>
      <c r="C925" t="s">
        <v>19</v>
      </c>
      <c r="D925">
        <v>283430</v>
      </c>
      <c r="E925" t="s">
        <v>20</v>
      </c>
      <c r="F925">
        <v>500000</v>
      </c>
      <c r="G925" t="s">
        <v>21</v>
      </c>
      <c r="H925">
        <v>70</v>
      </c>
      <c r="I925" t="s">
        <v>22</v>
      </c>
      <c r="J925">
        <v>0</v>
      </c>
      <c r="K925" t="s">
        <v>23</v>
      </c>
      <c r="L925">
        <v>-3500</v>
      </c>
      <c r="N925" t="s">
        <v>5927</v>
      </c>
      <c r="O925" s="22">
        <v>5.4</v>
      </c>
    </row>
    <row r="926" spans="1:15">
      <c r="A926" t="s">
        <v>0</v>
      </c>
      <c r="B926">
        <v>9695706</v>
      </c>
      <c r="C926" t="s">
        <v>19</v>
      </c>
      <c r="D926">
        <v>446050</v>
      </c>
      <c r="E926" t="s">
        <v>20</v>
      </c>
      <c r="F926">
        <v>500000</v>
      </c>
      <c r="G926" t="s">
        <v>21</v>
      </c>
      <c r="H926">
        <v>70</v>
      </c>
      <c r="I926" t="s">
        <v>22</v>
      </c>
      <c r="J926">
        <v>0</v>
      </c>
      <c r="K926" t="s">
        <v>23</v>
      </c>
      <c r="L926">
        <v>-3500</v>
      </c>
      <c r="N926" t="s">
        <v>5928</v>
      </c>
      <c r="O926" s="22">
        <v>5.4</v>
      </c>
    </row>
    <row r="927" spans="1:15">
      <c r="A927" t="s">
        <v>0</v>
      </c>
      <c r="B927">
        <v>9706252</v>
      </c>
      <c r="C927" t="s">
        <v>19</v>
      </c>
      <c r="D927">
        <v>284270</v>
      </c>
      <c r="E927" t="s">
        <v>20</v>
      </c>
      <c r="F927">
        <v>500000</v>
      </c>
      <c r="G927" t="s">
        <v>21</v>
      </c>
      <c r="H927">
        <v>70</v>
      </c>
      <c r="I927" t="s">
        <v>22</v>
      </c>
      <c r="J927">
        <v>0</v>
      </c>
      <c r="K927" t="s">
        <v>23</v>
      </c>
      <c r="L927">
        <v>-3500</v>
      </c>
      <c r="N927" t="s">
        <v>5929</v>
      </c>
      <c r="O927" s="22">
        <v>5.4</v>
      </c>
    </row>
    <row r="928" spans="1:15">
      <c r="A928" t="s">
        <v>0</v>
      </c>
      <c r="B928">
        <v>9716797</v>
      </c>
      <c r="C928" t="s">
        <v>19</v>
      </c>
      <c r="D928">
        <v>284690</v>
      </c>
      <c r="E928" t="s">
        <v>20</v>
      </c>
      <c r="F928">
        <v>500000</v>
      </c>
      <c r="G928" t="s">
        <v>21</v>
      </c>
      <c r="H928">
        <v>70</v>
      </c>
      <c r="I928" t="s">
        <v>22</v>
      </c>
      <c r="J928">
        <v>0</v>
      </c>
      <c r="K928" t="s">
        <v>23</v>
      </c>
      <c r="L928">
        <v>-3500</v>
      </c>
      <c r="N928" t="s">
        <v>5930</v>
      </c>
      <c r="O928" s="22">
        <v>5.4</v>
      </c>
    </row>
    <row r="929" spans="1:15">
      <c r="A929" t="s">
        <v>0</v>
      </c>
      <c r="B929">
        <v>9738788</v>
      </c>
      <c r="C929" t="s">
        <v>19</v>
      </c>
      <c r="D929">
        <v>448030</v>
      </c>
      <c r="E929" t="s">
        <v>20</v>
      </c>
      <c r="F929">
        <v>500000</v>
      </c>
      <c r="G929" t="s">
        <v>21</v>
      </c>
      <c r="H929">
        <v>70</v>
      </c>
      <c r="I929" t="s">
        <v>22</v>
      </c>
      <c r="J929">
        <v>0</v>
      </c>
      <c r="K929" t="s">
        <v>23</v>
      </c>
      <c r="L929">
        <v>-3500</v>
      </c>
      <c r="N929" t="s">
        <v>5931</v>
      </c>
      <c r="O929" s="22">
        <v>5.4</v>
      </c>
    </row>
    <row r="930" spans="1:15">
      <c r="A930" t="s">
        <v>0</v>
      </c>
      <c r="B930">
        <v>9749356</v>
      </c>
      <c r="C930" t="s">
        <v>19</v>
      </c>
      <c r="D930">
        <v>285530</v>
      </c>
      <c r="E930" t="s">
        <v>20</v>
      </c>
      <c r="F930">
        <v>500000</v>
      </c>
      <c r="G930" t="s">
        <v>21</v>
      </c>
      <c r="H930">
        <v>70</v>
      </c>
      <c r="I930" t="s">
        <v>22</v>
      </c>
      <c r="J930">
        <v>0</v>
      </c>
      <c r="K930" t="s">
        <v>23</v>
      </c>
      <c r="L930">
        <v>-3500</v>
      </c>
      <c r="N930" t="s">
        <v>4965</v>
      </c>
      <c r="O930" s="32">
        <v>5.4</v>
      </c>
    </row>
    <row r="931" spans="1:15">
      <c r="A931" t="s">
        <v>0</v>
      </c>
      <c r="B931">
        <v>9816625</v>
      </c>
      <c r="C931" t="s">
        <v>19</v>
      </c>
      <c r="D931">
        <v>285950</v>
      </c>
      <c r="E931" t="s">
        <v>20</v>
      </c>
      <c r="F931">
        <v>500000</v>
      </c>
      <c r="G931" t="s">
        <v>21</v>
      </c>
      <c r="H931">
        <v>70</v>
      </c>
      <c r="I931" t="s">
        <v>22</v>
      </c>
      <c r="J931">
        <v>0</v>
      </c>
      <c r="K931" t="s">
        <v>23</v>
      </c>
      <c r="L931">
        <v>-3500</v>
      </c>
      <c r="N931" t="s">
        <v>5932</v>
      </c>
      <c r="O931" s="22">
        <v>5.45</v>
      </c>
    </row>
    <row r="932" spans="1:15">
      <c r="A932" t="s">
        <v>0</v>
      </c>
      <c r="B932">
        <v>9827212</v>
      </c>
      <c r="C932" t="s">
        <v>19</v>
      </c>
      <c r="D932">
        <v>286370</v>
      </c>
      <c r="E932" t="s">
        <v>20</v>
      </c>
      <c r="F932">
        <v>500000</v>
      </c>
      <c r="G932" t="s">
        <v>21</v>
      </c>
      <c r="H932">
        <v>70</v>
      </c>
      <c r="I932" t="s">
        <v>22</v>
      </c>
      <c r="J932">
        <v>0</v>
      </c>
      <c r="K932" t="s">
        <v>23</v>
      </c>
      <c r="L932">
        <v>-3500</v>
      </c>
      <c r="N932" t="s">
        <v>5933</v>
      </c>
      <c r="O932" s="22">
        <v>5.45</v>
      </c>
    </row>
    <row r="933" spans="1:15">
      <c r="A933" t="s">
        <v>0</v>
      </c>
      <c r="B933">
        <v>9849313</v>
      </c>
      <c r="C933" t="s">
        <v>19</v>
      </c>
      <c r="D933">
        <v>450670</v>
      </c>
      <c r="E933" t="s">
        <v>20</v>
      </c>
      <c r="F933">
        <v>500000</v>
      </c>
      <c r="G933" t="s">
        <v>21</v>
      </c>
      <c r="H933">
        <v>70</v>
      </c>
      <c r="I933" t="s">
        <v>22</v>
      </c>
      <c r="J933">
        <v>0</v>
      </c>
      <c r="K933" t="s">
        <v>23</v>
      </c>
      <c r="L933">
        <v>-3500</v>
      </c>
      <c r="N933" t="s">
        <v>5934</v>
      </c>
      <c r="O933" s="22">
        <v>5.45</v>
      </c>
    </row>
    <row r="934" spans="1:15">
      <c r="A934" t="s">
        <v>0</v>
      </c>
      <c r="B934">
        <v>9859920</v>
      </c>
      <c r="C934" t="s">
        <v>19</v>
      </c>
      <c r="D934">
        <v>287210</v>
      </c>
      <c r="E934" t="s">
        <v>20</v>
      </c>
      <c r="F934">
        <v>500000</v>
      </c>
      <c r="G934" t="s">
        <v>21</v>
      </c>
      <c r="H934">
        <v>70</v>
      </c>
      <c r="I934" t="s">
        <v>22</v>
      </c>
      <c r="J934">
        <v>0</v>
      </c>
      <c r="K934" t="s">
        <v>23</v>
      </c>
      <c r="L934">
        <v>-3500</v>
      </c>
      <c r="N934" t="s">
        <v>5935</v>
      </c>
      <c r="O934" s="22">
        <v>5.45</v>
      </c>
    </row>
    <row r="935" spans="1:15">
      <c r="A935" t="s">
        <v>0</v>
      </c>
      <c r="B935">
        <v>9870530</v>
      </c>
      <c r="C935" t="s">
        <v>19</v>
      </c>
      <c r="D935">
        <v>287630</v>
      </c>
      <c r="E935" t="s">
        <v>20</v>
      </c>
      <c r="F935">
        <v>500000</v>
      </c>
      <c r="G935" t="s">
        <v>21</v>
      </c>
      <c r="H935">
        <v>70</v>
      </c>
      <c r="I935" t="s">
        <v>22</v>
      </c>
      <c r="J935">
        <v>0</v>
      </c>
      <c r="K935" t="s">
        <v>23</v>
      </c>
      <c r="L935">
        <v>-3500</v>
      </c>
      <c r="N935" t="s">
        <v>5936</v>
      </c>
      <c r="O935" s="22">
        <v>5.45</v>
      </c>
    </row>
    <row r="936" spans="1:15">
      <c r="A936" t="s">
        <v>0</v>
      </c>
      <c r="B936">
        <v>9892707</v>
      </c>
      <c r="C936" t="s">
        <v>19</v>
      </c>
      <c r="D936">
        <v>452650</v>
      </c>
      <c r="E936" t="s">
        <v>20</v>
      </c>
      <c r="F936">
        <v>500000</v>
      </c>
      <c r="G936" t="s">
        <v>21</v>
      </c>
      <c r="H936">
        <v>70</v>
      </c>
      <c r="I936" t="s">
        <v>22</v>
      </c>
      <c r="J936">
        <v>0</v>
      </c>
      <c r="K936" t="s">
        <v>23</v>
      </c>
      <c r="L936">
        <v>-3500</v>
      </c>
      <c r="N936" t="s">
        <v>5937</v>
      </c>
      <c r="O936" s="22">
        <v>5.45</v>
      </c>
    </row>
    <row r="937" spans="1:15">
      <c r="A937" t="s">
        <v>0</v>
      </c>
      <c r="B937">
        <v>9903335</v>
      </c>
      <c r="C937" t="s">
        <v>19</v>
      </c>
      <c r="D937">
        <v>288470</v>
      </c>
      <c r="E937" t="s">
        <v>20</v>
      </c>
      <c r="F937">
        <v>500000</v>
      </c>
      <c r="G937" t="s">
        <v>21</v>
      </c>
      <c r="H937">
        <v>70</v>
      </c>
      <c r="I937" t="s">
        <v>22</v>
      </c>
      <c r="J937">
        <v>0</v>
      </c>
      <c r="K937" t="s">
        <v>23</v>
      </c>
      <c r="L937">
        <v>-3500</v>
      </c>
      <c r="N937" t="s">
        <v>5938</v>
      </c>
      <c r="O937" s="22">
        <v>5.45</v>
      </c>
    </row>
    <row r="938" spans="1:15">
      <c r="A938" t="s">
        <v>0</v>
      </c>
      <c r="B938">
        <v>9913967</v>
      </c>
      <c r="C938" t="s">
        <v>19</v>
      </c>
      <c r="D938">
        <v>288890</v>
      </c>
      <c r="E938" t="s">
        <v>20</v>
      </c>
      <c r="F938">
        <v>500000</v>
      </c>
      <c r="G938" t="s">
        <v>21</v>
      </c>
      <c r="H938">
        <v>70</v>
      </c>
      <c r="I938" t="s">
        <v>22</v>
      </c>
      <c r="J938">
        <v>0</v>
      </c>
      <c r="K938" t="s">
        <v>23</v>
      </c>
      <c r="L938">
        <v>-3500</v>
      </c>
      <c r="N938" t="s">
        <v>5939</v>
      </c>
      <c r="O938" s="22">
        <v>5.45</v>
      </c>
    </row>
    <row r="939" spans="1:15">
      <c r="A939" t="s">
        <v>0</v>
      </c>
      <c r="B939">
        <v>9936218</v>
      </c>
      <c r="C939" t="s">
        <v>19</v>
      </c>
      <c r="D939">
        <v>454630</v>
      </c>
      <c r="E939" t="s">
        <v>20</v>
      </c>
      <c r="F939">
        <v>500000</v>
      </c>
      <c r="G939" t="s">
        <v>21</v>
      </c>
      <c r="H939">
        <v>70</v>
      </c>
      <c r="I939" t="s">
        <v>22</v>
      </c>
      <c r="J939">
        <v>0</v>
      </c>
      <c r="K939" t="s">
        <v>23</v>
      </c>
      <c r="L939">
        <v>-3500</v>
      </c>
      <c r="N939" t="s">
        <v>5940</v>
      </c>
      <c r="O939" s="22">
        <v>5.45</v>
      </c>
    </row>
    <row r="940" spans="1:15">
      <c r="A940" t="s">
        <v>0</v>
      </c>
      <c r="B940">
        <v>9946870</v>
      </c>
      <c r="C940" t="s">
        <v>19</v>
      </c>
      <c r="D940">
        <v>289730</v>
      </c>
      <c r="E940" t="s">
        <v>20</v>
      </c>
      <c r="F940">
        <v>500000</v>
      </c>
      <c r="G940" t="s">
        <v>21</v>
      </c>
      <c r="H940">
        <v>70</v>
      </c>
      <c r="I940" t="s">
        <v>22</v>
      </c>
      <c r="J940">
        <v>0</v>
      </c>
      <c r="K940" t="s">
        <v>23</v>
      </c>
      <c r="L940">
        <v>-3500</v>
      </c>
      <c r="N940" t="s">
        <v>4790</v>
      </c>
      <c r="O940" s="32">
        <v>5.45</v>
      </c>
    </row>
    <row r="941" spans="1:15">
      <c r="A941" t="s">
        <v>0</v>
      </c>
      <c r="B941">
        <v>10014864</v>
      </c>
      <c r="C941" t="s">
        <v>19</v>
      </c>
      <c r="D941">
        <v>290150</v>
      </c>
      <c r="E941" t="s">
        <v>20</v>
      </c>
      <c r="F941">
        <v>500000</v>
      </c>
      <c r="G941" t="s">
        <v>21</v>
      </c>
      <c r="H941">
        <v>70</v>
      </c>
      <c r="I941" t="s">
        <v>22</v>
      </c>
      <c r="J941">
        <v>0</v>
      </c>
      <c r="K941" t="s">
        <v>23</v>
      </c>
      <c r="L941">
        <v>-3500</v>
      </c>
      <c r="N941" t="s">
        <v>5941</v>
      </c>
      <c r="O941" s="22">
        <v>5.5</v>
      </c>
    </row>
    <row r="942" spans="1:15">
      <c r="A942" t="s">
        <v>0</v>
      </c>
      <c r="B942">
        <v>10025535</v>
      </c>
      <c r="C942" t="s">
        <v>19</v>
      </c>
      <c r="D942">
        <v>290570</v>
      </c>
      <c r="E942" t="s">
        <v>20</v>
      </c>
      <c r="F942">
        <v>500000</v>
      </c>
      <c r="G942" t="s">
        <v>21</v>
      </c>
      <c r="H942">
        <v>70</v>
      </c>
      <c r="I942" t="s">
        <v>22</v>
      </c>
      <c r="J942">
        <v>0</v>
      </c>
      <c r="K942" t="s">
        <v>23</v>
      </c>
      <c r="L942">
        <v>-3500</v>
      </c>
      <c r="N942" t="s">
        <v>5942</v>
      </c>
      <c r="O942" s="22">
        <v>5.5</v>
      </c>
    </row>
    <row r="943" spans="1:15">
      <c r="A943" t="s">
        <v>0</v>
      </c>
      <c r="B943">
        <v>10047898</v>
      </c>
      <c r="C943" t="s">
        <v>19</v>
      </c>
      <c r="D943">
        <v>457270</v>
      </c>
      <c r="E943" t="s">
        <v>20</v>
      </c>
      <c r="F943">
        <v>500000</v>
      </c>
      <c r="G943" t="s">
        <v>21</v>
      </c>
      <c r="H943">
        <v>70</v>
      </c>
      <c r="I943" t="s">
        <v>22</v>
      </c>
      <c r="J943">
        <v>0</v>
      </c>
      <c r="K943" t="s">
        <v>23</v>
      </c>
      <c r="L943">
        <v>-3500</v>
      </c>
      <c r="N943" t="s">
        <v>5943</v>
      </c>
      <c r="O943" s="22">
        <v>5.5</v>
      </c>
    </row>
    <row r="944" spans="1:15">
      <c r="A944" t="s">
        <v>0</v>
      </c>
      <c r="B944">
        <v>10058590</v>
      </c>
      <c r="C944" t="s">
        <v>19</v>
      </c>
      <c r="D944">
        <v>291410</v>
      </c>
      <c r="E944" t="s">
        <v>20</v>
      </c>
      <c r="F944">
        <v>500000</v>
      </c>
      <c r="G944" t="s">
        <v>21</v>
      </c>
      <c r="H944">
        <v>70</v>
      </c>
      <c r="I944" t="s">
        <v>22</v>
      </c>
      <c r="J944">
        <v>0</v>
      </c>
      <c r="K944" t="s">
        <v>23</v>
      </c>
      <c r="L944">
        <v>-3500</v>
      </c>
      <c r="N944" t="s">
        <v>5944</v>
      </c>
      <c r="O944" s="22">
        <v>5.5</v>
      </c>
    </row>
    <row r="945" spans="1:15">
      <c r="A945" t="s">
        <v>0</v>
      </c>
      <c r="B945">
        <v>10069283</v>
      </c>
      <c r="C945" t="s">
        <v>19</v>
      </c>
      <c r="D945">
        <v>291830</v>
      </c>
      <c r="E945" t="s">
        <v>20</v>
      </c>
      <c r="F945">
        <v>500000</v>
      </c>
      <c r="G945" t="s">
        <v>21</v>
      </c>
      <c r="H945">
        <v>70</v>
      </c>
      <c r="I945" t="s">
        <v>22</v>
      </c>
      <c r="J945">
        <v>0</v>
      </c>
      <c r="K945" t="s">
        <v>23</v>
      </c>
      <c r="L945">
        <v>-3500</v>
      </c>
      <c r="N945" t="s">
        <v>5945</v>
      </c>
      <c r="O945" s="22">
        <v>5.5</v>
      </c>
    </row>
    <row r="946" spans="1:15">
      <c r="A946" t="s">
        <v>0</v>
      </c>
      <c r="B946">
        <v>10091722</v>
      </c>
      <c r="C946" t="s">
        <v>19</v>
      </c>
      <c r="D946">
        <v>459250</v>
      </c>
      <c r="E946" t="s">
        <v>20</v>
      </c>
      <c r="F946">
        <v>500000</v>
      </c>
      <c r="G946" t="s">
        <v>21</v>
      </c>
      <c r="H946">
        <v>70</v>
      </c>
      <c r="I946" t="s">
        <v>22</v>
      </c>
      <c r="J946">
        <v>0</v>
      </c>
      <c r="K946" t="s">
        <v>23</v>
      </c>
      <c r="L946">
        <v>-3500</v>
      </c>
      <c r="N946" t="s">
        <v>5946</v>
      </c>
      <c r="O946" s="22">
        <v>5.5</v>
      </c>
    </row>
    <row r="947" spans="1:15">
      <c r="A947" t="s">
        <v>0</v>
      </c>
      <c r="B947">
        <v>10102436</v>
      </c>
      <c r="C947" t="s">
        <v>19</v>
      </c>
      <c r="D947">
        <v>292670</v>
      </c>
      <c r="E947" t="s">
        <v>20</v>
      </c>
      <c r="F947">
        <v>500000</v>
      </c>
      <c r="G947" t="s">
        <v>21</v>
      </c>
      <c r="H947">
        <v>70</v>
      </c>
      <c r="I947" t="s">
        <v>22</v>
      </c>
      <c r="J947">
        <v>0</v>
      </c>
      <c r="K947" t="s">
        <v>23</v>
      </c>
      <c r="L947">
        <v>-3500</v>
      </c>
      <c r="N947" t="s">
        <v>5947</v>
      </c>
      <c r="O947" s="22">
        <v>5.5</v>
      </c>
    </row>
    <row r="948" spans="1:15">
      <c r="A948" t="s">
        <v>0</v>
      </c>
      <c r="B948">
        <v>10113151</v>
      </c>
      <c r="C948" t="s">
        <v>19</v>
      </c>
      <c r="D948">
        <v>293090</v>
      </c>
      <c r="E948" t="s">
        <v>20</v>
      </c>
      <c r="F948">
        <v>500000</v>
      </c>
      <c r="G948" t="s">
        <v>21</v>
      </c>
      <c r="H948">
        <v>70</v>
      </c>
      <c r="I948" t="s">
        <v>22</v>
      </c>
      <c r="J948">
        <v>0</v>
      </c>
      <c r="K948" t="s">
        <v>23</v>
      </c>
      <c r="L948">
        <v>-3500</v>
      </c>
      <c r="N948" t="s">
        <v>5948</v>
      </c>
      <c r="O948" s="22">
        <v>5.5</v>
      </c>
    </row>
    <row r="949" spans="1:15">
      <c r="A949" t="s">
        <v>0</v>
      </c>
      <c r="B949">
        <v>10135663</v>
      </c>
      <c r="C949" t="s">
        <v>19</v>
      </c>
      <c r="D949">
        <v>461230</v>
      </c>
      <c r="E949" t="s">
        <v>20</v>
      </c>
      <c r="F949">
        <v>500000</v>
      </c>
      <c r="G949" t="s">
        <v>21</v>
      </c>
      <c r="H949">
        <v>70</v>
      </c>
      <c r="I949" t="s">
        <v>22</v>
      </c>
      <c r="J949">
        <v>0</v>
      </c>
      <c r="K949" t="s">
        <v>23</v>
      </c>
      <c r="L949">
        <v>-3500</v>
      </c>
      <c r="N949" t="s">
        <v>5949</v>
      </c>
      <c r="O949" s="22">
        <v>5.5</v>
      </c>
    </row>
    <row r="950" spans="1:15">
      <c r="A950" t="s">
        <v>0</v>
      </c>
      <c r="B950">
        <v>10146400</v>
      </c>
      <c r="C950" t="s">
        <v>19</v>
      </c>
      <c r="D950">
        <v>293930</v>
      </c>
      <c r="E950" t="s">
        <v>20</v>
      </c>
      <c r="F950">
        <v>500000</v>
      </c>
      <c r="G950" t="s">
        <v>21</v>
      </c>
      <c r="H950">
        <v>70</v>
      </c>
      <c r="I950" t="s">
        <v>22</v>
      </c>
      <c r="J950">
        <v>0</v>
      </c>
      <c r="K950" t="s">
        <v>23</v>
      </c>
      <c r="L950">
        <v>-3500</v>
      </c>
      <c r="N950" t="s">
        <v>4966</v>
      </c>
      <c r="O950" s="32">
        <v>5.5</v>
      </c>
    </row>
    <row r="951" spans="1:15">
      <c r="A951" t="s">
        <v>0</v>
      </c>
      <c r="B951">
        <v>10215121</v>
      </c>
      <c r="C951" t="s">
        <v>19</v>
      </c>
      <c r="D951">
        <v>294350</v>
      </c>
      <c r="E951" t="s">
        <v>20</v>
      </c>
      <c r="F951">
        <v>500000</v>
      </c>
      <c r="G951" t="s">
        <v>21</v>
      </c>
      <c r="H951">
        <v>70</v>
      </c>
      <c r="I951" t="s">
        <v>22</v>
      </c>
      <c r="J951">
        <v>0</v>
      </c>
      <c r="K951" t="s">
        <v>23</v>
      </c>
      <c r="L951">
        <v>-3500</v>
      </c>
      <c r="N951" t="s">
        <v>5950</v>
      </c>
      <c r="O951" s="22">
        <v>5.55</v>
      </c>
    </row>
    <row r="952" spans="1:15">
      <c r="A952" t="s">
        <v>0</v>
      </c>
      <c r="B952">
        <v>10225878</v>
      </c>
      <c r="C952" t="s">
        <v>19</v>
      </c>
      <c r="D952">
        <v>294770</v>
      </c>
      <c r="E952" t="s">
        <v>20</v>
      </c>
      <c r="F952">
        <v>500000</v>
      </c>
      <c r="G952" t="s">
        <v>21</v>
      </c>
      <c r="H952">
        <v>70</v>
      </c>
      <c r="I952" t="s">
        <v>22</v>
      </c>
      <c r="J952">
        <v>0</v>
      </c>
      <c r="K952" t="s">
        <v>23</v>
      </c>
      <c r="L952">
        <v>-3500</v>
      </c>
      <c r="N952" t="s">
        <v>5951</v>
      </c>
      <c r="O952" s="22">
        <v>5.55</v>
      </c>
    </row>
    <row r="953" spans="1:15">
      <c r="A953" t="s">
        <v>0</v>
      </c>
      <c r="B953">
        <v>10248502</v>
      </c>
      <c r="C953" t="s">
        <v>19</v>
      </c>
      <c r="D953">
        <v>463870</v>
      </c>
      <c r="E953" t="s">
        <v>20</v>
      </c>
      <c r="F953">
        <v>500000</v>
      </c>
      <c r="G953" t="s">
        <v>21</v>
      </c>
      <c r="H953">
        <v>70</v>
      </c>
      <c r="I953" t="s">
        <v>22</v>
      </c>
      <c r="J953">
        <v>0</v>
      </c>
      <c r="K953" t="s">
        <v>23</v>
      </c>
      <c r="L953">
        <v>-3500</v>
      </c>
      <c r="N953" t="s">
        <v>5952</v>
      </c>
      <c r="O953" s="22">
        <v>5.55</v>
      </c>
    </row>
    <row r="954" spans="1:15">
      <c r="A954" t="s">
        <v>0</v>
      </c>
      <c r="B954">
        <v>10259280</v>
      </c>
      <c r="C954" t="s">
        <v>19</v>
      </c>
      <c r="D954">
        <v>295610</v>
      </c>
      <c r="E954" t="s">
        <v>20</v>
      </c>
      <c r="F954">
        <v>500000</v>
      </c>
      <c r="G954" t="s">
        <v>21</v>
      </c>
      <c r="H954">
        <v>70</v>
      </c>
      <c r="I954" t="s">
        <v>22</v>
      </c>
      <c r="J954">
        <v>0</v>
      </c>
      <c r="K954" t="s">
        <v>23</v>
      </c>
      <c r="L954">
        <v>-3500</v>
      </c>
      <c r="N954" t="s">
        <v>5953</v>
      </c>
      <c r="O954" s="22">
        <v>5.55</v>
      </c>
    </row>
    <row r="955" spans="1:15">
      <c r="A955" t="s">
        <v>0</v>
      </c>
      <c r="B955">
        <v>10270058</v>
      </c>
      <c r="C955" t="s">
        <v>19</v>
      </c>
      <c r="D955">
        <v>296030</v>
      </c>
      <c r="E955" t="s">
        <v>20</v>
      </c>
      <c r="F955">
        <v>500000</v>
      </c>
      <c r="G955" t="s">
        <v>21</v>
      </c>
      <c r="H955">
        <v>70</v>
      </c>
      <c r="I955" t="s">
        <v>22</v>
      </c>
      <c r="J955">
        <v>0</v>
      </c>
      <c r="K955" t="s">
        <v>23</v>
      </c>
      <c r="L955">
        <v>-3500</v>
      </c>
      <c r="N955" t="s">
        <v>5954</v>
      </c>
      <c r="O955" s="22">
        <v>5.55</v>
      </c>
    </row>
    <row r="956" spans="1:15">
      <c r="A956" t="s">
        <v>0</v>
      </c>
      <c r="B956">
        <v>10292757</v>
      </c>
      <c r="C956" t="s">
        <v>19</v>
      </c>
      <c r="D956">
        <v>465850</v>
      </c>
      <c r="E956" t="s">
        <v>20</v>
      </c>
      <c r="F956">
        <v>500000</v>
      </c>
      <c r="G956" t="s">
        <v>21</v>
      </c>
      <c r="H956">
        <v>70</v>
      </c>
      <c r="I956" t="s">
        <v>22</v>
      </c>
      <c r="J956">
        <v>0</v>
      </c>
      <c r="K956" t="s">
        <v>23</v>
      </c>
      <c r="L956">
        <v>-3500</v>
      </c>
      <c r="N956" t="s">
        <v>5955</v>
      </c>
      <c r="O956" s="22">
        <v>5.55</v>
      </c>
    </row>
    <row r="957" spans="1:15">
      <c r="A957" t="s">
        <v>0</v>
      </c>
      <c r="B957">
        <v>10303556</v>
      </c>
      <c r="C957" t="s">
        <v>19</v>
      </c>
      <c r="D957">
        <v>296870</v>
      </c>
      <c r="E957" t="s">
        <v>20</v>
      </c>
      <c r="F957">
        <v>500000</v>
      </c>
      <c r="G957" t="s">
        <v>21</v>
      </c>
      <c r="H957">
        <v>70</v>
      </c>
      <c r="I957" t="s">
        <v>22</v>
      </c>
      <c r="J957">
        <v>0</v>
      </c>
      <c r="K957" t="s">
        <v>23</v>
      </c>
      <c r="L957">
        <v>-3500</v>
      </c>
      <c r="N957" t="s">
        <v>5956</v>
      </c>
      <c r="O957" s="22">
        <v>5.55</v>
      </c>
    </row>
    <row r="958" spans="1:15">
      <c r="A958" t="s">
        <v>0</v>
      </c>
      <c r="B958">
        <v>10314356</v>
      </c>
      <c r="C958" t="s">
        <v>19</v>
      </c>
      <c r="D958">
        <v>297290</v>
      </c>
      <c r="E958" t="s">
        <v>20</v>
      </c>
      <c r="F958">
        <v>500000</v>
      </c>
      <c r="G958" t="s">
        <v>21</v>
      </c>
      <c r="H958">
        <v>70</v>
      </c>
      <c r="I958" t="s">
        <v>22</v>
      </c>
      <c r="J958">
        <v>0</v>
      </c>
      <c r="K958" t="s">
        <v>23</v>
      </c>
      <c r="L958">
        <v>-3500</v>
      </c>
      <c r="N958" t="s">
        <v>5957</v>
      </c>
      <c r="O958" s="22">
        <v>5.55</v>
      </c>
    </row>
    <row r="959" spans="1:15">
      <c r="A959" t="s">
        <v>0</v>
      </c>
      <c r="B959">
        <v>10337131</v>
      </c>
      <c r="C959" t="s">
        <v>19</v>
      </c>
      <c r="D959">
        <v>467830</v>
      </c>
      <c r="E959" t="s">
        <v>20</v>
      </c>
      <c r="F959">
        <v>500000</v>
      </c>
      <c r="G959" t="s">
        <v>21</v>
      </c>
      <c r="H959">
        <v>70</v>
      </c>
      <c r="I959" t="s">
        <v>22</v>
      </c>
      <c r="J959">
        <v>0</v>
      </c>
      <c r="K959" t="s">
        <v>23</v>
      </c>
      <c r="L959">
        <v>-3500</v>
      </c>
      <c r="N959" t="s">
        <v>5958</v>
      </c>
      <c r="O959" s="22">
        <v>5.55</v>
      </c>
    </row>
    <row r="960" spans="1:15">
      <c r="A960" t="s">
        <v>0</v>
      </c>
      <c r="B960">
        <v>10347950</v>
      </c>
      <c r="C960" t="s">
        <v>19</v>
      </c>
      <c r="D960">
        <v>298130</v>
      </c>
      <c r="E960" t="s">
        <v>20</v>
      </c>
      <c r="F960">
        <v>500000</v>
      </c>
      <c r="G960" t="s">
        <v>21</v>
      </c>
      <c r="H960">
        <v>70</v>
      </c>
      <c r="I960" t="s">
        <v>22</v>
      </c>
      <c r="J960">
        <v>0</v>
      </c>
      <c r="K960" t="s">
        <v>23</v>
      </c>
      <c r="L960">
        <v>-3500</v>
      </c>
      <c r="N960" t="s">
        <v>4791</v>
      </c>
      <c r="O960" s="32">
        <v>5.55</v>
      </c>
    </row>
    <row r="961" spans="1:15">
      <c r="A961" t="s">
        <v>0</v>
      </c>
      <c r="B961">
        <v>10417400</v>
      </c>
      <c r="C961" t="s">
        <v>19</v>
      </c>
      <c r="D961">
        <v>298550</v>
      </c>
      <c r="E961" t="s">
        <v>20</v>
      </c>
      <c r="F961">
        <v>500000</v>
      </c>
      <c r="G961" t="s">
        <v>21</v>
      </c>
      <c r="H961">
        <v>70</v>
      </c>
      <c r="I961" t="s">
        <v>22</v>
      </c>
      <c r="J961">
        <v>0</v>
      </c>
      <c r="K961" t="s">
        <v>23</v>
      </c>
      <c r="L961">
        <v>-3500</v>
      </c>
      <c r="N961" t="s">
        <v>5959</v>
      </c>
      <c r="O961" s="22">
        <v>5.6000000000000005</v>
      </c>
    </row>
    <row r="962" spans="1:15">
      <c r="A962" t="s">
        <v>0</v>
      </c>
      <c r="B962">
        <v>10428242</v>
      </c>
      <c r="C962" t="s">
        <v>19</v>
      </c>
      <c r="D962">
        <v>298970</v>
      </c>
      <c r="E962" t="s">
        <v>20</v>
      </c>
      <c r="F962">
        <v>500000</v>
      </c>
      <c r="G962" t="s">
        <v>21</v>
      </c>
      <c r="H962">
        <v>70</v>
      </c>
      <c r="I962" t="s">
        <v>22</v>
      </c>
      <c r="J962">
        <v>0</v>
      </c>
      <c r="K962" t="s">
        <v>23</v>
      </c>
      <c r="L962">
        <v>-3500</v>
      </c>
      <c r="N962" t="s">
        <v>5960</v>
      </c>
      <c r="O962" s="22">
        <v>5.6000000000000005</v>
      </c>
    </row>
    <row r="963" spans="1:15">
      <c r="A963" t="s">
        <v>0</v>
      </c>
      <c r="B963">
        <v>10451128</v>
      </c>
      <c r="C963" t="s">
        <v>19</v>
      </c>
      <c r="D963">
        <v>470470</v>
      </c>
      <c r="E963" t="s">
        <v>20</v>
      </c>
      <c r="F963">
        <v>500000</v>
      </c>
      <c r="G963" t="s">
        <v>21</v>
      </c>
      <c r="H963">
        <v>70</v>
      </c>
      <c r="I963" t="s">
        <v>22</v>
      </c>
      <c r="J963">
        <v>0</v>
      </c>
      <c r="K963" t="s">
        <v>23</v>
      </c>
      <c r="L963">
        <v>-3500</v>
      </c>
      <c r="N963" t="s">
        <v>5961</v>
      </c>
      <c r="O963" s="22">
        <v>5.6000000000000005</v>
      </c>
    </row>
    <row r="964" spans="1:15">
      <c r="A964" t="s">
        <v>0</v>
      </c>
      <c r="B964">
        <v>10461990</v>
      </c>
      <c r="C964" t="s">
        <v>19</v>
      </c>
      <c r="D964">
        <v>299810</v>
      </c>
      <c r="E964" t="s">
        <v>20</v>
      </c>
      <c r="F964">
        <v>500000</v>
      </c>
      <c r="G964" t="s">
        <v>21</v>
      </c>
      <c r="H964">
        <v>70</v>
      </c>
      <c r="I964" t="s">
        <v>22</v>
      </c>
      <c r="J964">
        <v>0</v>
      </c>
      <c r="K964" t="s">
        <v>23</v>
      </c>
      <c r="L964">
        <v>-3500</v>
      </c>
      <c r="N964" t="s">
        <v>5962</v>
      </c>
      <c r="O964" s="22">
        <v>5.6000000000000005</v>
      </c>
    </row>
    <row r="965" spans="1:15">
      <c r="A965" t="s">
        <v>0</v>
      </c>
      <c r="B965">
        <v>10472853</v>
      </c>
      <c r="C965" t="s">
        <v>19</v>
      </c>
      <c r="D965">
        <v>300230</v>
      </c>
      <c r="E965" t="s">
        <v>20</v>
      </c>
      <c r="F965">
        <v>500000</v>
      </c>
      <c r="G965" t="s">
        <v>21</v>
      </c>
      <c r="H965">
        <v>70</v>
      </c>
      <c r="I965" t="s">
        <v>22</v>
      </c>
      <c r="J965">
        <v>0</v>
      </c>
      <c r="K965" t="s">
        <v>23</v>
      </c>
      <c r="L965">
        <v>-3500</v>
      </c>
      <c r="N965" t="s">
        <v>5963</v>
      </c>
      <c r="O965" s="22">
        <v>5.6000000000000005</v>
      </c>
    </row>
    <row r="966" spans="1:15">
      <c r="A966" t="s">
        <v>0</v>
      </c>
      <c r="B966">
        <v>10495815</v>
      </c>
      <c r="C966" t="s">
        <v>19</v>
      </c>
      <c r="D966">
        <v>472450</v>
      </c>
      <c r="E966" t="s">
        <v>20</v>
      </c>
      <c r="F966">
        <v>500000</v>
      </c>
      <c r="G966" t="s">
        <v>21</v>
      </c>
      <c r="H966">
        <v>70</v>
      </c>
      <c r="I966" t="s">
        <v>22</v>
      </c>
      <c r="J966">
        <v>0</v>
      </c>
      <c r="K966" t="s">
        <v>23</v>
      </c>
      <c r="L966">
        <v>-3500</v>
      </c>
      <c r="N966" t="s">
        <v>5964</v>
      </c>
      <c r="O966" s="22">
        <v>5.6000000000000005</v>
      </c>
    </row>
    <row r="967" spans="1:15">
      <c r="A967" t="s">
        <v>0</v>
      </c>
      <c r="B967">
        <v>10506699</v>
      </c>
      <c r="C967" t="s">
        <v>19</v>
      </c>
      <c r="D967">
        <v>301070</v>
      </c>
      <c r="E967" t="s">
        <v>20</v>
      </c>
      <c r="F967">
        <v>500000</v>
      </c>
      <c r="G967" t="s">
        <v>21</v>
      </c>
      <c r="H967">
        <v>70</v>
      </c>
      <c r="I967" t="s">
        <v>22</v>
      </c>
      <c r="J967">
        <v>0</v>
      </c>
      <c r="K967" t="s">
        <v>23</v>
      </c>
      <c r="L967">
        <v>-3500</v>
      </c>
      <c r="N967" t="s">
        <v>5965</v>
      </c>
      <c r="O967" s="22">
        <v>5.6000000000000005</v>
      </c>
    </row>
    <row r="968" spans="1:15">
      <c r="A968" t="s">
        <v>0</v>
      </c>
      <c r="B968">
        <v>10517583</v>
      </c>
      <c r="C968" t="s">
        <v>19</v>
      </c>
      <c r="D968">
        <v>301490</v>
      </c>
      <c r="E968" t="s">
        <v>20</v>
      </c>
      <c r="F968">
        <v>500000</v>
      </c>
      <c r="G968" t="s">
        <v>21</v>
      </c>
      <c r="H968">
        <v>70</v>
      </c>
      <c r="I968" t="s">
        <v>22</v>
      </c>
      <c r="J968">
        <v>0</v>
      </c>
      <c r="K968" t="s">
        <v>23</v>
      </c>
      <c r="L968">
        <v>-3500</v>
      </c>
      <c r="N968" t="s">
        <v>5966</v>
      </c>
      <c r="O968" s="22">
        <v>5.6000000000000005</v>
      </c>
    </row>
    <row r="969" spans="1:15">
      <c r="A969" t="s">
        <v>0</v>
      </c>
      <c r="B969">
        <v>10540620</v>
      </c>
      <c r="C969" t="s">
        <v>19</v>
      </c>
      <c r="D969">
        <v>474430</v>
      </c>
      <c r="E969" t="s">
        <v>20</v>
      </c>
      <c r="F969">
        <v>500000</v>
      </c>
      <c r="G969" t="s">
        <v>21</v>
      </c>
      <c r="H969">
        <v>70</v>
      </c>
      <c r="I969" t="s">
        <v>22</v>
      </c>
      <c r="J969">
        <v>0</v>
      </c>
      <c r="K969" t="s">
        <v>23</v>
      </c>
      <c r="L969">
        <v>-3500</v>
      </c>
      <c r="N969" t="s">
        <v>5967</v>
      </c>
      <c r="O969" s="22">
        <v>5.6000000000000005</v>
      </c>
    </row>
    <row r="970" spans="1:15">
      <c r="A970" t="s">
        <v>0</v>
      </c>
      <c r="B970">
        <v>10551526</v>
      </c>
      <c r="C970" t="s">
        <v>19</v>
      </c>
      <c r="D970">
        <v>302330</v>
      </c>
      <c r="E970" t="s">
        <v>20</v>
      </c>
      <c r="F970">
        <v>500000</v>
      </c>
      <c r="G970" t="s">
        <v>21</v>
      </c>
      <c r="H970">
        <v>70</v>
      </c>
      <c r="I970" t="s">
        <v>22</v>
      </c>
      <c r="J970">
        <v>0</v>
      </c>
      <c r="K970" t="s">
        <v>23</v>
      </c>
      <c r="L970">
        <v>-3500</v>
      </c>
      <c r="N970" t="s">
        <v>4967</v>
      </c>
      <c r="O970" s="32">
        <v>5.6000000000000005</v>
      </c>
    </row>
    <row r="971" spans="1:15">
      <c r="A971" t="s">
        <v>0</v>
      </c>
      <c r="B971">
        <v>10621706</v>
      </c>
      <c r="C971" t="s">
        <v>19</v>
      </c>
      <c r="D971">
        <v>302750</v>
      </c>
      <c r="E971" t="s">
        <v>20</v>
      </c>
      <c r="F971">
        <v>500000</v>
      </c>
      <c r="G971" t="s">
        <v>21</v>
      </c>
      <c r="H971">
        <v>70</v>
      </c>
      <c r="I971" t="s">
        <v>22</v>
      </c>
      <c r="J971">
        <v>0</v>
      </c>
      <c r="K971" t="s">
        <v>23</v>
      </c>
      <c r="L971">
        <v>-3500</v>
      </c>
      <c r="N971" t="s">
        <v>5968</v>
      </c>
      <c r="O971" s="22">
        <v>5.65</v>
      </c>
    </row>
    <row r="972" spans="1:15">
      <c r="A972" t="s">
        <v>0</v>
      </c>
      <c r="B972">
        <v>10632632</v>
      </c>
      <c r="C972" t="s">
        <v>19</v>
      </c>
      <c r="D972">
        <v>303170</v>
      </c>
      <c r="E972" t="s">
        <v>20</v>
      </c>
      <c r="F972">
        <v>500000</v>
      </c>
      <c r="G972" t="s">
        <v>21</v>
      </c>
      <c r="H972">
        <v>70</v>
      </c>
      <c r="I972" t="s">
        <v>22</v>
      </c>
      <c r="J972">
        <v>0</v>
      </c>
      <c r="K972" t="s">
        <v>23</v>
      </c>
      <c r="L972">
        <v>-3500</v>
      </c>
      <c r="N972" t="s">
        <v>5969</v>
      </c>
      <c r="O972" s="22">
        <v>5.65</v>
      </c>
    </row>
    <row r="973" spans="1:15">
      <c r="A973" t="s">
        <v>0</v>
      </c>
      <c r="B973">
        <v>10655781</v>
      </c>
      <c r="C973" t="s">
        <v>19</v>
      </c>
      <c r="D973">
        <v>477070</v>
      </c>
      <c r="E973" t="s">
        <v>20</v>
      </c>
      <c r="F973">
        <v>500000</v>
      </c>
      <c r="G973" t="s">
        <v>21</v>
      </c>
      <c r="H973">
        <v>70</v>
      </c>
      <c r="I973" t="s">
        <v>22</v>
      </c>
      <c r="J973">
        <v>0</v>
      </c>
      <c r="K973" t="s">
        <v>23</v>
      </c>
      <c r="L973">
        <v>-3500</v>
      </c>
      <c r="N973" t="s">
        <v>5970</v>
      </c>
      <c r="O973" s="22">
        <v>5.65</v>
      </c>
    </row>
    <row r="974" spans="1:15">
      <c r="A974" t="s">
        <v>0</v>
      </c>
      <c r="B974">
        <v>10666727</v>
      </c>
      <c r="C974" t="s">
        <v>19</v>
      </c>
      <c r="D974">
        <v>304010</v>
      </c>
      <c r="E974" t="s">
        <v>20</v>
      </c>
      <c r="F974">
        <v>500000</v>
      </c>
      <c r="G974" t="s">
        <v>21</v>
      </c>
      <c r="H974">
        <v>70</v>
      </c>
      <c r="I974" t="s">
        <v>22</v>
      </c>
      <c r="J974">
        <v>0</v>
      </c>
      <c r="K974" t="s">
        <v>23</v>
      </c>
      <c r="L974">
        <v>-3500</v>
      </c>
      <c r="N974" t="s">
        <v>5971</v>
      </c>
      <c r="O974" s="22">
        <v>5.65</v>
      </c>
    </row>
    <row r="975" spans="1:15">
      <c r="A975" t="s">
        <v>0</v>
      </c>
      <c r="B975">
        <v>10677676</v>
      </c>
      <c r="C975" t="s">
        <v>19</v>
      </c>
      <c r="D975">
        <v>304430</v>
      </c>
      <c r="E975" t="s">
        <v>20</v>
      </c>
      <c r="F975">
        <v>500000</v>
      </c>
      <c r="G975" t="s">
        <v>21</v>
      </c>
      <c r="H975">
        <v>70</v>
      </c>
      <c r="I975" t="s">
        <v>22</v>
      </c>
      <c r="J975">
        <v>0</v>
      </c>
      <c r="K975" t="s">
        <v>23</v>
      </c>
      <c r="L975">
        <v>-3500</v>
      </c>
      <c r="N975" t="s">
        <v>5972</v>
      </c>
      <c r="O975" s="22">
        <v>5.65</v>
      </c>
    </row>
    <row r="976" spans="1:15">
      <c r="A976" t="s">
        <v>0</v>
      </c>
      <c r="B976">
        <v>10700901</v>
      </c>
      <c r="C976" t="s">
        <v>19</v>
      </c>
      <c r="D976">
        <v>479050</v>
      </c>
      <c r="E976" t="s">
        <v>20</v>
      </c>
      <c r="F976">
        <v>500000</v>
      </c>
      <c r="G976" t="s">
        <v>21</v>
      </c>
      <c r="H976">
        <v>70</v>
      </c>
      <c r="I976" t="s">
        <v>22</v>
      </c>
      <c r="J976">
        <v>0</v>
      </c>
      <c r="K976" t="s">
        <v>23</v>
      </c>
      <c r="L976">
        <v>-3500</v>
      </c>
      <c r="N976" t="s">
        <v>5973</v>
      </c>
      <c r="O976" s="22">
        <v>5.65</v>
      </c>
    </row>
    <row r="977" spans="1:15">
      <c r="A977" t="s">
        <v>0</v>
      </c>
      <c r="B977">
        <v>10711869</v>
      </c>
      <c r="C977" t="s">
        <v>19</v>
      </c>
      <c r="D977">
        <v>305270</v>
      </c>
      <c r="E977" t="s">
        <v>20</v>
      </c>
      <c r="F977">
        <v>500000</v>
      </c>
      <c r="G977" t="s">
        <v>21</v>
      </c>
      <c r="H977">
        <v>70</v>
      </c>
      <c r="I977" t="s">
        <v>22</v>
      </c>
      <c r="J977">
        <v>0</v>
      </c>
      <c r="K977" t="s">
        <v>23</v>
      </c>
      <c r="L977">
        <v>-3500</v>
      </c>
      <c r="N977" t="s">
        <v>5974</v>
      </c>
      <c r="O977" s="22">
        <v>5.65</v>
      </c>
    </row>
    <row r="978" spans="1:15">
      <c r="A978" t="s">
        <v>0</v>
      </c>
      <c r="B978">
        <v>10722838</v>
      </c>
      <c r="C978" t="s">
        <v>19</v>
      </c>
      <c r="D978">
        <v>305690</v>
      </c>
      <c r="E978" t="s">
        <v>20</v>
      </c>
      <c r="F978">
        <v>500000</v>
      </c>
      <c r="G978" t="s">
        <v>21</v>
      </c>
      <c r="H978">
        <v>70</v>
      </c>
      <c r="I978" t="s">
        <v>22</v>
      </c>
      <c r="J978">
        <v>0</v>
      </c>
      <c r="K978" t="s">
        <v>23</v>
      </c>
      <c r="L978">
        <v>-3500</v>
      </c>
      <c r="N978" t="s">
        <v>5975</v>
      </c>
      <c r="O978" s="22">
        <v>5.65</v>
      </c>
    </row>
    <row r="979" spans="1:15">
      <c r="A979" t="s">
        <v>0</v>
      </c>
      <c r="B979">
        <v>10746139</v>
      </c>
      <c r="C979" t="s">
        <v>19</v>
      </c>
      <c r="D979">
        <v>481030</v>
      </c>
      <c r="E979" t="s">
        <v>20</v>
      </c>
      <c r="F979">
        <v>500000</v>
      </c>
      <c r="G979" t="s">
        <v>21</v>
      </c>
      <c r="H979">
        <v>70</v>
      </c>
      <c r="I979" t="s">
        <v>22</v>
      </c>
      <c r="J979">
        <v>0</v>
      </c>
      <c r="K979" t="s">
        <v>23</v>
      </c>
      <c r="L979">
        <v>-3500</v>
      </c>
      <c r="N979" t="s">
        <v>5976</v>
      </c>
      <c r="O979" s="22">
        <v>5.65</v>
      </c>
    </row>
    <row r="980" spans="1:15">
      <c r="A980" t="s">
        <v>0</v>
      </c>
      <c r="B980">
        <v>10757129</v>
      </c>
      <c r="C980" t="s">
        <v>19</v>
      </c>
      <c r="D980">
        <v>306530</v>
      </c>
      <c r="E980" t="s">
        <v>20</v>
      </c>
      <c r="F980">
        <v>500000</v>
      </c>
      <c r="G980" t="s">
        <v>21</v>
      </c>
      <c r="H980">
        <v>70</v>
      </c>
      <c r="I980" t="s">
        <v>22</v>
      </c>
      <c r="J980">
        <v>0</v>
      </c>
      <c r="K980" t="s">
        <v>23</v>
      </c>
      <c r="L980">
        <v>-3500</v>
      </c>
      <c r="N980" t="s">
        <v>4792</v>
      </c>
      <c r="O980" s="32">
        <v>5.65</v>
      </c>
    </row>
    <row r="981" spans="1:15">
      <c r="A981" t="s">
        <v>0</v>
      </c>
      <c r="B981">
        <v>10828040</v>
      </c>
      <c r="C981" t="s">
        <v>19</v>
      </c>
      <c r="D981">
        <v>306950</v>
      </c>
      <c r="E981" t="s">
        <v>20</v>
      </c>
      <c r="F981">
        <v>500000</v>
      </c>
      <c r="G981" t="s">
        <v>21</v>
      </c>
      <c r="H981">
        <v>75</v>
      </c>
      <c r="I981" t="s">
        <v>22</v>
      </c>
      <c r="J981">
        <v>0</v>
      </c>
      <c r="K981" t="s">
        <v>23</v>
      </c>
      <c r="L981">
        <v>-3500</v>
      </c>
      <c r="N981" t="s">
        <v>5977</v>
      </c>
      <c r="O981" s="22">
        <v>5.7</v>
      </c>
    </row>
    <row r="982" spans="1:15">
      <c r="A982" t="s">
        <v>0</v>
      </c>
      <c r="B982">
        <v>10839226</v>
      </c>
      <c r="C982" t="s">
        <v>19</v>
      </c>
      <c r="D982">
        <v>307377</v>
      </c>
      <c r="E982" t="s">
        <v>20</v>
      </c>
      <c r="F982">
        <v>500000</v>
      </c>
      <c r="G982" t="s">
        <v>21</v>
      </c>
      <c r="H982">
        <v>75</v>
      </c>
      <c r="I982" t="s">
        <v>22</v>
      </c>
      <c r="J982">
        <v>0</v>
      </c>
      <c r="K982" t="s">
        <v>23</v>
      </c>
      <c r="L982">
        <v>-3500</v>
      </c>
      <c r="N982" t="s">
        <v>5978</v>
      </c>
      <c r="O982" s="22">
        <v>5.7</v>
      </c>
    </row>
    <row r="983" spans="1:15">
      <c r="A983" t="s">
        <v>0</v>
      </c>
      <c r="B983">
        <v>10862814</v>
      </c>
      <c r="C983" t="s">
        <v>19</v>
      </c>
      <c r="D983">
        <v>483692</v>
      </c>
      <c r="E983" t="s">
        <v>20</v>
      </c>
      <c r="F983">
        <v>500000</v>
      </c>
      <c r="G983" t="s">
        <v>21</v>
      </c>
      <c r="H983">
        <v>75</v>
      </c>
      <c r="I983" t="s">
        <v>22</v>
      </c>
      <c r="J983">
        <v>0</v>
      </c>
      <c r="K983" t="s">
        <v>23</v>
      </c>
      <c r="L983">
        <v>-3500</v>
      </c>
      <c r="N983" t="s">
        <v>5979</v>
      </c>
      <c r="O983" s="22">
        <v>5.7</v>
      </c>
    </row>
    <row r="984" spans="1:15">
      <c r="A984" t="s">
        <v>0</v>
      </c>
      <c r="B984">
        <v>10874020</v>
      </c>
      <c r="C984" t="s">
        <v>19</v>
      </c>
      <c r="D984">
        <v>308231</v>
      </c>
      <c r="E984" t="s">
        <v>20</v>
      </c>
      <c r="F984">
        <v>500000</v>
      </c>
      <c r="G984" t="s">
        <v>21</v>
      </c>
      <c r="H984">
        <v>75</v>
      </c>
      <c r="I984" t="s">
        <v>22</v>
      </c>
      <c r="J984">
        <v>0</v>
      </c>
      <c r="K984" t="s">
        <v>23</v>
      </c>
      <c r="L984">
        <v>-3500</v>
      </c>
      <c r="N984" t="s">
        <v>5980</v>
      </c>
      <c r="O984" s="22">
        <v>5.7</v>
      </c>
    </row>
    <row r="985" spans="1:15">
      <c r="A985" t="s">
        <v>0</v>
      </c>
      <c r="B985">
        <v>10885229</v>
      </c>
      <c r="C985" t="s">
        <v>19</v>
      </c>
      <c r="D985">
        <v>308658</v>
      </c>
      <c r="E985" t="s">
        <v>20</v>
      </c>
      <c r="F985">
        <v>500000</v>
      </c>
      <c r="G985" t="s">
        <v>21</v>
      </c>
      <c r="H985">
        <v>75</v>
      </c>
      <c r="I985" t="s">
        <v>22</v>
      </c>
      <c r="J985">
        <v>0</v>
      </c>
      <c r="K985" t="s">
        <v>23</v>
      </c>
      <c r="L985">
        <v>-3500</v>
      </c>
      <c r="N985" t="s">
        <v>5981</v>
      </c>
      <c r="O985" s="22">
        <v>5.7</v>
      </c>
    </row>
    <row r="986" spans="1:15">
      <c r="A986" t="s">
        <v>0</v>
      </c>
      <c r="B986">
        <v>10908893</v>
      </c>
      <c r="C986" t="s">
        <v>19</v>
      </c>
      <c r="D986">
        <v>485705</v>
      </c>
      <c r="E986" t="s">
        <v>20</v>
      </c>
      <c r="F986">
        <v>500000</v>
      </c>
      <c r="G986" t="s">
        <v>21</v>
      </c>
      <c r="H986">
        <v>75</v>
      </c>
      <c r="I986" t="s">
        <v>22</v>
      </c>
      <c r="J986">
        <v>0</v>
      </c>
      <c r="K986" t="s">
        <v>23</v>
      </c>
      <c r="L986">
        <v>-3500</v>
      </c>
      <c r="N986" t="s">
        <v>5982</v>
      </c>
      <c r="O986" s="22">
        <v>5.7</v>
      </c>
    </row>
    <row r="987" spans="1:15">
      <c r="A987" t="s">
        <v>0</v>
      </c>
      <c r="B987">
        <v>10920122</v>
      </c>
      <c r="C987" t="s">
        <v>19</v>
      </c>
      <c r="D987">
        <v>309512</v>
      </c>
      <c r="E987" t="s">
        <v>20</v>
      </c>
      <c r="F987">
        <v>500000</v>
      </c>
      <c r="G987" t="s">
        <v>21</v>
      </c>
      <c r="H987">
        <v>75</v>
      </c>
      <c r="I987" t="s">
        <v>22</v>
      </c>
      <c r="J987">
        <v>0</v>
      </c>
      <c r="K987" t="s">
        <v>23</v>
      </c>
      <c r="L987">
        <v>-3500</v>
      </c>
      <c r="N987" t="s">
        <v>5983</v>
      </c>
      <c r="O987" s="22">
        <v>5.7</v>
      </c>
    </row>
    <row r="988" spans="1:15">
      <c r="A988" t="s">
        <v>0</v>
      </c>
      <c r="B988">
        <v>10931353</v>
      </c>
      <c r="C988" t="s">
        <v>19</v>
      </c>
      <c r="D988">
        <v>309939</v>
      </c>
      <c r="E988" t="s">
        <v>20</v>
      </c>
      <c r="F988">
        <v>500000</v>
      </c>
      <c r="G988" t="s">
        <v>21</v>
      </c>
      <c r="H988">
        <v>75</v>
      </c>
      <c r="I988" t="s">
        <v>22</v>
      </c>
      <c r="J988">
        <v>0</v>
      </c>
      <c r="K988" t="s">
        <v>23</v>
      </c>
      <c r="L988">
        <v>-3500</v>
      </c>
      <c r="N988" t="s">
        <v>5984</v>
      </c>
      <c r="O988" s="22">
        <v>5.7</v>
      </c>
    </row>
    <row r="989" spans="1:15">
      <c r="A989" t="s">
        <v>0</v>
      </c>
      <c r="B989">
        <v>10955093</v>
      </c>
      <c r="C989" t="s">
        <v>19</v>
      </c>
      <c r="D989">
        <v>487718</v>
      </c>
      <c r="E989" t="s">
        <v>20</v>
      </c>
      <c r="F989">
        <v>500000</v>
      </c>
      <c r="G989" t="s">
        <v>21</v>
      </c>
      <c r="H989">
        <v>75</v>
      </c>
      <c r="I989" t="s">
        <v>22</v>
      </c>
      <c r="J989">
        <v>0</v>
      </c>
      <c r="K989" t="s">
        <v>23</v>
      </c>
      <c r="L989">
        <v>-3500</v>
      </c>
      <c r="N989" t="s">
        <v>5985</v>
      </c>
      <c r="O989" s="22">
        <v>5.7</v>
      </c>
    </row>
    <row r="990" spans="1:15">
      <c r="A990" t="s">
        <v>0</v>
      </c>
      <c r="B990">
        <v>10966346</v>
      </c>
      <c r="C990" t="s">
        <v>19</v>
      </c>
      <c r="D990">
        <v>310793</v>
      </c>
      <c r="E990" t="s">
        <v>20</v>
      </c>
      <c r="F990">
        <v>500000</v>
      </c>
      <c r="G990" t="s">
        <v>21</v>
      </c>
      <c r="H990">
        <v>75</v>
      </c>
      <c r="I990" t="s">
        <v>22</v>
      </c>
      <c r="J990">
        <v>0</v>
      </c>
      <c r="K990" t="s">
        <v>23</v>
      </c>
      <c r="L990">
        <v>-3500</v>
      </c>
      <c r="N990" t="s">
        <v>4968</v>
      </c>
      <c r="O990" s="32">
        <v>5.7</v>
      </c>
    </row>
    <row r="991" spans="1:15">
      <c r="A991" t="s">
        <v>0</v>
      </c>
      <c r="B991">
        <v>11038642</v>
      </c>
      <c r="C991" t="s">
        <v>19</v>
      </c>
      <c r="D991">
        <v>311220</v>
      </c>
      <c r="E991" t="s">
        <v>20</v>
      </c>
      <c r="F991">
        <v>500000</v>
      </c>
      <c r="G991" t="s">
        <v>21</v>
      </c>
      <c r="H991">
        <v>75</v>
      </c>
      <c r="I991" t="s">
        <v>22</v>
      </c>
      <c r="J991">
        <v>0</v>
      </c>
      <c r="K991" t="s">
        <v>23</v>
      </c>
      <c r="L991">
        <v>-3500</v>
      </c>
      <c r="N991" t="s">
        <v>5986</v>
      </c>
      <c r="O991" s="22">
        <v>5.75</v>
      </c>
    </row>
    <row r="992" spans="1:15">
      <c r="A992" t="s">
        <v>0</v>
      </c>
      <c r="B992">
        <v>11049915</v>
      </c>
      <c r="C992" t="s">
        <v>19</v>
      </c>
      <c r="D992">
        <v>311647</v>
      </c>
      <c r="E992" t="s">
        <v>20</v>
      </c>
      <c r="F992">
        <v>500000</v>
      </c>
      <c r="G992" t="s">
        <v>21</v>
      </c>
      <c r="H992">
        <v>75</v>
      </c>
      <c r="I992" t="s">
        <v>22</v>
      </c>
      <c r="J992">
        <v>0</v>
      </c>
      <c r="K992" t="s">
        <v>23</v>
      </c>
      <c r="L992">
        <v>-3500</v>
      </c>
      <c r="N992" t="s">
        <v>5987</v>
      </c>
      <c r="O992" s="22">
        <v>5.75</v>
      </c>
    </row>
    <row r="993" spans="1:15">
      <c r="A993" t="s">
        <v>0</v>
      </c>
      <c r="B993">
        <v>11073769</v>
      </c>
      <c r="C993" t="s">
        <v>19</v>
      </c>
      <c r="D993">
        <v>490402</v>
      </c>
      <c r="E993" t="s">
        <v>20</v>
      </c>
      <c r="F993">
        <v>500000</v>
      </c>
      <c r="G993" t="s">
        <v>21</v>
      </c>
      <c r="H993">
        <v>75</v>
      </c>
      <c r="I993" t="s">
        <v>22</v>
      </c>
      <c r="J993">
        <v>0</v>
      </c>
      <c r="K993" t="s">
        <v>23</v>
      </c>
      <c r="L993">
        <v>-3500</v>
      </c>
      <c r="N993" t="s">
        <v>5988</v>
      </c>
      <c r="O993" s="22">
        <v>5.75</v>
      </c>
    </row>
    <row r="994" spans="1:15">
      <c r="A994" t="s">
        <v>0</v>
      </c>
      <c r="B994">
        <v>11085063</v>
      </c>
      <c r="C994" t="s">
        <v>19</v>
      </c>
      <c r="D994">
        <v>312501</v>
      </c>
      <c r="E994" t="s">
        <v>20</v>
      </c>
      <c r="F994">
        <v>500000</v>
      </c>
      <c r="G994" t="s">
        <v>21</v>
      </c>
      <c r="H994">
        <v>75</v>
      </c>
      <c r="I994" t="s">
        <v>22</v>
      </c>
      <c r="J994">
        <v>0</v>
      </c>
      <c r="K994" t="s">
        <v>23</v>
      </c>
      <c r="L994">
        <v>-3500</v>
      </c>
      <c r="N994" t="s">
        <v>5989</v>
      </c>
      <c r="O994" s="22">
        <v>5.75</v>
      </c>
    </row>
    <row r="995" spans="1:15">
      <c r="A995" t="s">
        <v>0</v>
      </c>
      <c r="B995">
        <v>11096358</v>
      </c>
      <c r="C995" t="s">
        <v>19</v>
      </c>
      <c r="D995">
        <v>312928</v>
      </c>
      <c r="E995" t="s">
        <v>20</v>
      </c>
      <c r="F995">
        <v>500000</v>
      </c>
      <c r="G995" t="s">
        <v>21</v>
      </c>
      <c r="H995">
        <v>75</v>
      </c>
      <c r="I995" t="s">
        <v>22</v>
      </c>
      <c r="J995">
        <v>0</v>
      </c>
      <c r="K995" t="s">
        <v>23</v>
      </c>
      <c r="L995">
        <v>-3500</v>
      </c>
      <c r="N995" t="s">
        <v>5990</v>
      </c>
      <c r="O995" s="22">
        <v>5.75</v>
      </c>
    </row>
    <row r="996" spans="1:15">
      <c r="A996" t="s">
        <v>0</v>
      </c>
      <c r="B996">
        <v>11120289</v>
      </c>
      <c r="C996" t="s">
        <v>19</v>
      </c>
      <c r="D996">
        <v>492415</v>
      </c>
      <c r="E996" t="s">
        <v>20</v>
      </c>
      <c r="F996">
        <v>500000</v>
      </c>
      <c r="G996" t="s">
        <v>21</v>
      </c>
      <c r="H996">
        <v>75</v>
      </c>
      <c r="I996" t="s">
        <v>22</v>
      </c>
      <c r="J996">
        <v>0</v>
      </c>
      <c r="K996" t="s">
        <v>23</v>
      </c>
      <c r="L996">
        <v>-3500</v>
      </c>
      <c r="N996" t="s">
        <v>5991</v>
      </c>
      <c r="O996" s="22">
        <v>5.75</v>
      </c>
    </row>
    <row r="997" spans="1:15">
      <c r="A997" t="s">
        <v>0</v>
      </c>
      <c r="B997">
        <v>11131606</v>
      </c>
      <c r="C997" t="s">
        <v>19</v>
      </c>
      <c r="D997">
        <v>313782</v>
      </c>
      <c r="E997" t="s">
        <v>20</v>
      </c>
      <c r="F997">
        <v>500000</v>
      </c>
      <c r="G997" t="s">
        <v>21</v>
      </c>
      <c r="H997">
        <v>75</v>
      </c>
      <c r="I997" t="s">
        <v>22</v>
      </c>
      <c r="J997">
        <v>0</v>
      </c>
      <c r="K997" t="s">
        <v>23</v>
      </c>
      <c r="L997">
        <v>-3500</v>
      </c>
      <c r="N997" t="s">
        <v>5992</v>
      </c>
      <c r="O997" s="22">
        <v>5.75</v>
      </c>
    </row>
    <row r="998" spans="1:15">
      <c r="A998" t="s">
        <v>0</v>
      </c>
      <c r="B998">
        <v>11142924</v>
      </c>
      <c r="C998" t="s">
        <v>19</v>
      </c>
      <c r="D998">
        <v>314209</v>
      </c>
      <c r="E998" t="s">
        <v>20</v>
      </c>
      <c r="F998">
        <v>500000</v>
      </c>
      <c r="G998" t="s">
        <v>21</v>
      </c>
      <c r="H998">
        <v>75</v>
      </c>
      <c r="I998" t="s">
        <v>22</v>
      </c>
      <c r="J998">
        <v>0</v>
      </c>
      <c r="K998" t="s">
        <v>23</v>
      </c>
      <c r="L998">
        <v>-3500</v>
      </c>
      <c r="N998" t="s">
        <v>5993</v>
      </c>
      <c r="O998" s="22">
        <v>5.75</v>
      </c>
    </row>
    <row r="999" spans="1:15">
      <c r="A999" t="s">
        <v>0</v>
      </c>
      <c r="B999">
        <v>11166932</v>
      </c>
      <c r="C999" t="s">
        <v>19</v>
      </c>
      <c r="D999">
        <v>494428</v>
      </c>
      <c r="E999" t="s">
        <v>20</v>
      </c>
      <c r="F999">
        <v>500000</v>
      </c>
      <c r="G999" t="s">
        <v>21</v>
      </c>
      <c r="H999">
        <v>75</v>
      </c>
      <c r="I999" t="s">
        <v>22</v>
      </c>
      <c r="J999">
        <v>0</v>
      </c>
      <c r="K999" t="s">
        <v>23</v>
      </c>
      <c r="L999">
        <v>-3500</v>
      </c>
      <c r="N999" t="s">
        <v>5994</v>
      </c>
      <c r="O999" s="22">
        <v>5.75</v>
      </c>
    </row>
    <row r="1000" spans="1:15">
      <c r="A1000" t="s">
        <v>0</v>
      </c>
      <c r="B1000">
        <v>11178272</v>
      </c>
      <c r="C1000" t="s">
        <v>19</v>
      </c>
      <c r="D1000">
        <v>315063</v>
      </c>
      <c r="E1000" t="s">
        <v>20</v>
      </c>
      <c r="F1000">
        <v>500000</v>
      </c>
      <c r="G1000" t="s">
        <v>21</v>
      </c>
      <c r="H1000">
        <v>75</v>
      </c>
      <c r="I1000" t="s">
        <v>22</v>
      </c>
      <c r="J1000">
        <v>0</v>
      </c>
      <c r="K1000" t="s">
        <v>23</v>
      </c>
      <c r="L1000">
        <v>-3500</v>
      </c>
      <c r="N1000" t="s">
        <v>4793</v>
      </c>
      <c r="O1000" s="32">
        <v>5.75</v>
      </c>
    </row>
    <row r="1001" spans="1:15">
      <c r="A1001" t="s">
        <v>0</v>
      </c>
      <c r="B1001">
        <v>11251364</v>
      </c>
      <c r="C1001" t="s">
        <v>19</v>
      </c>
      <c r="D1001">
        <v>315490</v>
      </c>
      <c r="E1001" t="s">
        <v>20</v>
      </c>
      <c r="F1001">
        <v>500000</v>
      </c>
      <c r="G1001" t="s">
        <v>21</v>
      </c>
      <c r="H1001">
        <v>75</v>
      </c>
      <c r="I1001" t="s">
        <v>22</v>
      </c>
      <c r="J1001">
        <v>0</v>
      </c>
      <c r="K1001" t="s">
        <v>23</v>
      </c>
      <c r="L1001">
        <v>-3500</v>
      </c>
      <c r="N1001" t="s">
        <v>5995</v>
      </c>
      <c r="O1001" s="22">
        <v>5.8000000000000007</v>
      </c>
    </row>
    <row r="1002" spans="1:15">
      <c r="A1002" t="s">
        <v>0</v>
      </c>
      <c r="B1002">
        <v>11262724</v>
      </c>
      <c r="C1002" t="s">
        <v>19</v>
      </c>
      <c r="D1002">
        <v>315917</v>
      </c>
      <c r="E1002" t="s">
        <v>20</v>
      </c>
      <c r="F1002">
        <v>500000</v>
      </c>
      <c r="G1002" t="s">
        <v>21</v>
      </c>
      <c r="H1002">
        <v>75</v>
      </c>
      <c r="I1002" t="s">
        <v>22</v>
      </c>
      <c r="J1002">
        <v>0</v>
      </c>
      <c r="K1002" t="s">
        <v>23</v>
      </c>
      <c r="L1002">
        <v>-3500</v>
      </c>
      <c r="N1002" t="s">
        <v>5996</v>
      </c>
      <c r="O1002" s="22">
        <v>5.8000000000000007</v>
      </c>
    </row>
    <row r="1003" spans="1:15">
      <c r="A1003" t="s">
        <v>0</v>
      </c>
      <c r="B1003">
        <v>11286846</v>
      </c>
      <c r="C1003" t="s">
        <v>19</v>
      </c>
      <c r="D1003">
        <v>497112</v>
      </c>
      <c r="E1003" t="s">
        <v>20</v>
      </c>
      <c r="F1003">
        <v>500000</v>
      </c>
      <c r="G1003" t="s">
        <v>21</v>
      </c>
      <c r="H1003">
        <v>75</v>
      </c>
      <c r="I1003" t="s">
        <v>22</v>
      </c>
      <c r="J1003">
        <v>0</v>
      </c>
      <c r="K1003" t="s">
        <v>23</v>
      </c>
      <c r="L1003">
        <v>-3500</v>
      </c>
      <c r="N1003" t="s">
        <v>5997</v>
      </c>
      <c r="O1003" s="22">
        <v>5.8000000000000007</v>
      </c>
    </row>
    <row r="1004" spans="1:15">
      <c r="A1004" t="s">
        <v>0</v>
      </c>
      <c r="B1004">
        <v>11298228</v>
      </c>
      <c r="C1004" t="s">
        <v>19</v>
      </c>
      <c r="D1004">
        <v>316771</v>
      </c>
      <c r="E1004" t="s">
        <v>20</v>
      </c>
      <c r="F1004">
        <v>500000</v>
      </c>
      <c r="G1004" t="s">
        <v>21</v>
      </c>
      <c r="H1004">
        <v>75</v>
      </c>
      <c r="I1004" t="s">
        <v>22</v>
      </c>
      <c r="J1004">
        <v>0</v>
      </c>
      <c r="K1004" t="s">
        <v>23</v>
      </c>
      <c r="L1004">
        <v>-3500</v>
      </c>
      <c r="N1004" t="s">
        <v>5998</v>
      </c>
      <c r="O1004" s="22">
        <v>5.8000000000000007</v>
      </c>
    </row>
    <row r="1005" spans="1:15">
      <c r="A1005" t="s">
        <v>0</v>
      </c>
      <c r="B1005">
        <v>11309609</v>
      </c>
      <c r="C1005" t="s">
        <v>19</v>
      </c>
      <c r="D1005">
        <v>317198</v>
      </c>
      <c r="E1005" t="s">
        <v>20</v>
      </c>
      <c r="F1005">
        <v>500000</v>
      </c>
      <c r="G1005" t="s">
        <v>21</v>
      </c>
      <c r="H1005">
        <v>75</v>
      </c>
      <c r="I1005" t="s">
        <v>22</v>
      </c>
      <c r="J1005">
        <v>0</v>
      </c>
      <c r="K1005" t="s">
        <v>23</v>
      </c>
      <c r="L1005">
        <v>-3500</v>
      </c>
      <c r="N1005" t="s">
        <v>5999</v>
      </c>
      <c r="O1005" s="22">
        <v>5.8000000000000007</v>
      </c>
    </row>
    <row r="1006" spans="1:15">
      <c r="A1006" t="s">
        <v>0</v>
      </c>
      <c r="B1006">
        <v>11333810</v>
      </c>
      <c r="C1006" t="s">
        <v>19</v>
      </c>
      <c r="D1006">
        <v>499125</v>
      </c>
      <c r="E1006" t="s">
        <v>20</v>
      </c>
      <c r="F1006">
        <v>500000</v>
      </c>
      <c r="G1006" t="s">
        <v>21</v>
      </c>
      <c r="H1006">
        <v>75</v>
      </c>
      <c r="I1006" t="s">
        <v>22</v>
      </c>
      <c r="J1006">
        <v>0</v>
      </c>
      <c r="K1006" t="s">
        <v>23</v>
      </c>
      <c r="L1006">
        <v>-3500</v>
      </c>
      <c r="N1006" t="s">
        <v>6000</v>
      </c>
      <c r="O1006" s="22">
        <v>5.8000000000000007</v>
      </c>
    </row>
    <row r="1007" spans="1:15">
      <c r="A1007" t="s">
        <v>0</v>
      </c>
      <c r="B1007">
        <v>11345213</v>
      </c>
      <c r="C1007" t="s">
        <v>19</v>
      </c>
      <c r="D1007">
        <v>318052</v>
      </c>
      <c r="E1007" t="s">
        <v>20</v>
      </c>
      <c r="F1007">
        <v>500000</v>
      </c>
      <c r="G1007" t="s">
        <v>21</v>
      </c>
      <c r="H1007">
        <v>75</v>
      </c>
      <c r="I1007" t="s">
        <v>22</v>
      </c>
      <c r="J1007">
        <v>0</v>
      </c>
      <c r="K1007" t="s">
        <v>23</v>
      </c>
      <c r="L1007">
        <v>-3500</v>
      </c>
      <c r="N1007" t="s">
        <v>6001</v>
      </c>
      <c r="O1007" s="22">
        <v>5.8000000000000007</v>
      </c>
    </row>
    <row r="1008" spans="1:15">
      <c r="A1008" t="s">
        <v>0</v>
      </c>
      <c r="B1008">
        <v>11356617</v>
      </c>
      <c r="C1008" t="s">
        <v>19</v>
      </c>
      <c r="D1008">
        <v>318479</v>
      </c>
      <c r="E1008" t="s">
        <v>20</v>
      </c>
      <c r="F1008">
        <v>500000</v>
      </c>
      <c r="G1008" t="s">
        <v>21</v>
      </c>
      <c r="H1008">
        <v>75</v>
      </c>
      <c r="I1008" t="s">
        <v>22</v>
      </c>
      <c r="J1008">
        <v>0</v>
      </c>
      <c r="K1008" t="s">
        <v>23</v>
      </c>
      <c r="L1008">
        <v>-3500</v>
      </c>
      <c r="N1008" t="s">
        <v>6002</v>
      </c>
      <c r="O1008" s="22">
        <v>5.8000000000000007</v>
      </c>
    </row>
    <row r="1009" spans="1:15">
      <c r="A1009" t="s">
        <v>0</v>
      </c>
      <c r="B1009">
        <v>11380893</v>
      </c>
      <c r="C1009" t="s">
        <v>19</v>
      </c>
      <c r="D1009">
        <v>501138</v>
      </c>
      <c r="E1009" t="s">
        <v>20</v>
      </c>
      <c r="F1009">
        <v>500000</v>
      </c>
      <c r="G1009" t="s">
        <v>21</v>
      </c>
      <c r="H1009">
        <v>75</v>
      </c>
      <c r="I1009" t="s">
        <v>22</v>
      </c>
      <c r="J1009">
        <v>0</v>
      </c>
      <c r="K1009" t="s">
        <v>23</v>
      </c>
      <c r="L1009">
        <v>-3500</v>
      </c>
      <c r="N1009" t="s">
        <v>6003</v>
      </c>
      <c r="O1009" s="22">
        <v>5.8000000000000007</v>
      </c>
    </row>
    <row r="1010" spans="1:15">
      <c r="A1010" t="s">
        <v>0</v>
      </c>
      <c r="B1010">
        <v>11392319</v>
      </c>
      <c r="C1010" t="s">
        <v>19</v>
      </c>
      <c r="D1010">
        <v>319333</v>
      </c>
      <c r="E1010" t="s">
        <v>20</v>
      </c>
      <c r="F1010">
        <v>500000</v>
      </c>
      <c r="G1010" t="s">
        <v>21</v>
      </c>
      <c r="H1010">
        <v>75</v>
      </c>
      <c r="I1010" t="s">
        <v>22</v>
      </c>
      <c r="J1010">
        <v>0</v>
      </c>
      <c r="K1010" t="s">
        <v>23</v>
      </c>
      <c r="L1010">
        <v>-3500</v>
      </c>
      <c r="N1010" t="s">
        <v>4969</v>
      </c>
      <c r="O1010" s="32">
        <v>5.8000000000000007</v>
      </c>
    </row>
    <row r="1011" spans="1:15">
      <c r="A1011" t="s">
        <v>0</v>
      </c>
      <c r="B1011">
        <v>11466157</v>
      </c>
      <c r="C1011" t="s">
        <v>19</v>
      </c>
      <c r="D1011">
        <v>319760</v>
      </c>
      <c r="E1011" t="s">
        <v>20</v>
      </c>
      <c r="F1011">
        <v>500000</v>
      </c>
      <c r="G1011" t="s">
        <v>21</v>
      </c>
      <c r="H1011">
        <v>75</v>
      </c>
      <c r="I1011" t="s">
        <v>22</v>
      </c>
      <c r="J1011">
        <v>0</v>
      </c>
      <c r="K1011" t="s">
        <v>23</v>
      </c>
      <c r="L1011">
        <v>-3500</v>
      </c>
      <c r="N1011" t="s">
        <v>6004</v>
      </c>
      <c r="O1011" s="22">
        <v>5.8500000000000005</v>
      </c>
    </row>
    <row r="1012" spans="1:15">
      <c r="A1012" t="s">
        <v>0</v>
      </c>
      <c r="B1012">
        <v>11477604</v>
      </c>
      <c r="C1012" t="s">
        <v>19</v>
      </c>
      <c r="D1012">
        <v>320187</v>
      </c>
      <c r="E1012" t="s">
        <v>20</v>
      </c>
      <c r="F1012">
        <v>500000</v>
      </c>
      <c r="G1012" t="s">
        <v>21</v>
      </c>
      <c r="H1012">
        <v>75</v>
      </c>
      <c r="I1012" t="s">
        <v>22</v>
      </c>
      <c r="J1012">
        <v>0</v>
      </c>
      <c r="K1012" t="s">
        <v>23</v>
      </c>
      <c r="L1012">
        <v>-3500</v>
      </c>
      <c r="N1012" t="s">
        <v>6005</v>
      </c>
      <c r="O1012" s="22">
        <v>5.8500000000000005</v>
      </c>
    </row>
    <row r="1013" spans="1:15">
      <c r="A1013" t="s">
        <v>0</v>
      </c>
      <c r="B1013">
        <v>11501995</v>
      </c>
      <c r="C1013" t="s">
        <v>19</v>
      </c>
      <c r="D1013">
        <v>503822</v>
      </c>
      <c r="E1013" t="s">
        <v>20</v>
      </c>
      <c r="F1013">
        <v>500000</v>
      </c>
      <c r="G1013" t="s">
        <v>21</v>
      </c>
      <c r="H1013">
        <v>75</v>
      </c>
      <c r="I1013" t="s">
        <v>22</v>
      </c>
      <c r="J1013">
        <v>0</v>
      </c>
      <c r="K1013" t="s">
        <v>23</v>
      </c>
      <c r="L1013">
        <v>-3500</v>
      </c>
      <c r="N1013" t="s">
        <v>6006</v>
      </c>
      <c r="O1013" s="22">
        <v>5.8500000000000005</v>
      </c>
    </row>
    <row r="1014" spans="1:15">
      <c r="A1014" t="s">
        <v>0</v>
      </c>
      <c r="B1014">
        <v>11513463</v>
      </c>
      <c r="C1014" t="s">
        <v>19</v>
      </c>
      <c r="D1014">
        <v>321041</v>
      </c>
      <c r="E1014" t="s">
        <v>20</v>
      </c>
      <c r="F1014">
        <v>500000</v>
      </c>
      <c r="G1014" t="s">
        <v>21</v>
      </c>
      <c r="H1014">
        <v>75</v>
      </c>
      <c r="I1014" t="s">
        <v>22</v>
      </c>
      <c r="J1014">
        <v>0</v>
      </c>
      <c r="K1014" t="s">
        <v>23</v>
      </c>
      <c r="L1014">
        <v>-3500</v>
      </c>
      <c r="N1014" t="s">
        <v>6007</v>
      </c>
      <c r="O1014" s="22">
        <v>5.8500000000000005</v>
      </c>
    </row>
    <row r="1015" spans="1:15">
      <c r="A1015" t="s">
        <v>0</v>
      </c>
      <c r="B1015">
        <v>11524933</v>
      </c>
      <c r="C1015" t="s">
        <v>19</v>
      </c>
      <c r="D1015">
        <v>321468</v>
      </c>
      <c r="E1015" t="s">
        <v>20</v>
      </c>
      <c r="F1015">
        <v>500000</v>
      </c>
      <c r="G1015" t="s">
        <v>21</v>
      </c>
      <c r="H1015">
        <v>75</v>
      </c>
      <c r="I1015" t="s">
        <v>22</v>
      </c>
      <c r="J1015">
        <v>0</v>
      </c>
      <c r="K1015" t="s">
        <v>23</v>
      </c>
      <c r="L1015">
        <v>-3500</v>
      </c>
      <c r="N1015" t="s">
        <v>6008</v>
      </c>
      <c r="O1015" s="22">
        <v>5.8500000000000005</v>
      </c>
    </row>
    <row r="1016" spans="1:15">
      <c r="A1016" t="s">
        <v>0</v>
      </c>
      <c r="B1016">
        <v>11549401</v>
      </c>
      <c r="C1016" t="s">
        <v>19</v>
      </c>
      <c r="D1016">
        <v>505835</v>
      </c>
      <c r="E1016" t="s">
        <v>20</v>
      </c>
      <c r="F1016">
        <v>500000</v>
      </c>
      <c r="G1016" t="s">
        <v>21</v>
      </c>
      <c r="H1016">
        <v>75</v>
      </c>
      <c r="I1016" t="s">
        <v>22</v>
      </c>
      <c r="J1016">
        <v>0</v>
      </c>
      <c r="K1016" t="s">
        <v>23</v>
      </c>
      <c r="L1016">
        <v>-3500</v>
      </c>
      <c r="N1016" t="s">
        <v>6009</v>
      </c>
      <c r="O1016" s="22">
        <v>5.8500000000000005</v>
      </c>
    </row>
    <row r="1017" spans="1:15">
      <c r="A1017" t="s">
        <v>0</v>
      </c>
      <c r="B1017">
        <v>11560891</v>
      </c>
      <c r="C1017" t="s">
        <v>19</v>
      </c>
      <c r="D1017">
        <v>322322</v>
      </c>
      <c r="E1017" t="s">
        <v>20</v>
      </c>
      <c r="F1017">
        <v>500000</v>
      </c>
      <c r="G1017" t="s">
        <v>21</v>
      </c>
      <c r="H1017">
        <v>75</v>
      </c>
      <c r="I1017" t="s">
        <v>22</v>
      </c>
      <c r="J1017">
        <v>0</v>
      </c>
      <c r="K1017" t="s">
        <v>23</v>
      </c>
      <c r="L1017">
        <v>-3500</v>
      </c>
      <c r="N1017" t="s">
        <v>6010</v>
      </c>
      <c r="O1017" s="22">
        <v>5.8500000000000005</v>
      </c>
    </row>
    <row r="1018" spans="1:15">
      <c r="A1018" t="s">
        <v>0</v>
      </c>
      <c r="B1018">
        <v>11572384</v>
      </c>
      <c r="C1018" t="s">
        <v>19</v>
      </c>
      <c r="D1018">
        <v>322749</v>
      </c>
      <c r="E1018" t="s">
        <v>20</v>
      </c>
      <c r="F1018">
        <v>500000</v>
      </c>
      <c r="G1018" t="s">
        <v>21</v>
      </c>
      <c r="H1018">
        <v>75</v>
      </c>
      <c r="I1018" t="s">
        <v>22</v>
      </c>
      <c r="J1018">
        <v>0</v>
      </c>
      <c r="K1018" t="s">
        <v>23</v>
      </c>
      <c r="L1018">
        <v>-3500</v>
      </c>
      <c r="N1018" t="s">
        <v>6011</v>
      </c>
      <c r="O1018" s="22">
        <v>5.8500000000000005</v>
      </c>
    </row>
    <row r="1019" spans="1:15">
      <c r="A1019" t="s">
        <v>0</v>
      </c>
      <c r="B1019">
        <v>11596928</v>
      </c>
      <c r="C1019" t="s">
        <v>19</v>
      </c>
      <c r="D1019">
        <v>507848</v>
      </c>
      <c r="E1019" t="s">
        <v>20</v>
      </c>
      <c r="F1019">
        <v>500000</v>
      </c>
      <c r="G1019" t="s">
        <v>21</v>
      </c>
      <c r="H1019">
        <v>75</v>
      </c>
      <c r="I1019" t="s">
        <v>22</v>
      </c>
      <c r="J1019">
        <v>0</v>
      </c>
      <c r="K1019" t="s">
        <v>23</v>
      </c>
      <c r="L1019">
        <v>-3500</v>
      </c>
      <c r="N1019" t="s">
        <v>6012</v>
      </c>
      <c r="O1019" s="22">
        <v>5.8500000000000005</v>
      </c>
    </row>
    <row r="1020" spans="1:15">
      <c r="A1020" t="s">
        <v>0</v>
      </c>
      <c r="B1020">
        <v>11608442</v>
      </c>
      <c r="C1020" t="s">
        <v>19</v>
      </c>
      <c r="D1020">
        <v>323603</v>
      </c>
      <c r="E1020" t="s">
        <v>20</v>
      </c>
      <c r="F1020">
        <v>500000</v>
      </c>
      <c r="G1020" t="s">
        <v>21</v>
      </c>
      <c r="H1020">
        <v>75</v>
      </c>
      <c r="I1020" t="s">
        <v>22</v>
      </c>
      <c r="J1020">
        <v>0</v>
      </c>
      <c r="K1020" t="s">
        <v>23</v>
      </c>
      <c r="L1020">
        <v>-3500</v>
      </c>
      <c r="N1020" t="s">
        <v>4794</v>
      </c>
      <c r="O1020" s="32">
        <v>5.8500000000000005</v>
      </c>
    </row>
    <row r="1021" spans="1:15">
      <c r="A1021" t="s">
        <v>0</v>
      </c>
      <c r="B1021">
        <v>11683029</v>
      </c>
      <c r="C1021" t="s">
        <v>19</v>
      </c>
      <c r="D1021">
        <v>324030</v>
      </c>
      <c r="E1021" t="s">
        <v>20</v>
      </c>
      <c r="F1021">
        <v>500000</v>
      </c>
      <c r="G1021" t="s">
        <v>21</v>
      </c>
      <c r="H1021">
        <v>75</v>
      </c>
      <c r="I1021" t="s">
        <v>22</v>
      </c>
      <c r="J1021">
        <v>0</v>
      </c>
      <c r="K1021" t="s">
        <v>23</v>
      </c>
      <c r="L1021">
        <v>-3500</v>
      </c>
      <c r="N1021" t="s">
        <v>6013</v>
      </c>
      <c r="O1021" s="22">
        <v>5.9</v>
      </c>
    </row>
    <row r="1022" spans="1:15">
      <c r="A1022" t="s">
        <v>0</v>
      </c>
      <c r="B1022">
        <v>11694564</v>
      </c>
      <c r="C1022" t="s">
        <v>19</v>
      </c>
      <c r="D1022">
        <v>324457</v>
      </c>
      <c r="E1022" t="s">
        <v>20</v>
      </c>
      <c r="F1022">
        <v>500000</v>
      </c>
      <c r="G1022" t="s">
        <v>21</v>
      </c>
      <c r="H1022">
        <v>75</v>
      </c>
      <c r="I1022" t="s">
        <v>22</v>
      </c>
      <c r="J1022">
        <v>0</v>
      </c>
      <c r="K1022" t="s">
        <v>23</v>
      </c>
      <c r="L1022">
        <v>-3500</v>
      </c>
      <c r="N1022" t="s">
        <v>6014</v>
      </c>
      <c r="O1022" s="22">
        <v>5.9</v>
      </c>
    </row>
    <row r="1023" spans="1:15">
      <c r="A1023" t="s">
        <v>0</v>
      </c>
      <c r="B1023">
        <v>11719223</v>
      </c>
      <c r="C1023" t="s">
        <v>19</v>
      </c>
      <c r="D1023">
        <v>510532</v>
      </c>
      <c r="E1023" t="s">
        <v>20</v>
      </c>
      <c r="F1023">
        <v>500000</v>
      </c>
      <c r="G1023" t="s">
        <v>21</v>
      </c>
      <c r="H1023">
        <v>75</v>
      </c>
      <c r="I1023" t="s">
        <v>22</v>
      </c>
      <c r="J1023">
        <v>0</v>
      </c>
      <c r="K1023" t="s">
        <v>23</v>
      </c>
      <c r="L1023">
        <v>-3500</v>
      </c>
      <c r="N1023" t="s">
        <v>6015</v>
      </c>
      <c r="O1023" s="22">
        <v>5.9</v>
      </c>
    </row>
    <row r="1024" spans="1:15">
      <c r="A1024" t="s">
        <v>0</v>
      </c>
      <c r="B1024">
        <v>11730778</v>
      </c>
      <c r="C1024" t="s">
        <v>19</v>
      </c>
      <c r="D1024">
        <v>325311</v>
      </c>
      <c r="E1024" t="s">
        <v>20</v>
      </c>
      <c r="F1024">
        <v>500000</v>
      </c>
      <c r="G1024" t="s">
        <v>21</v>
      </c>
      <c r="H1024">
        <v>75</v>
      </c>
      <c r="I1024" t="s">
        <v>22</v>
      </c>
      <c r="J1024">
        <v>0</v>
      </c>
      <c r="K1024" t="s">
        <v>23</v>
      </c>
      <c r="L1024">
        <v>-3500</v>
      </c>
      <c r="N1024" t="s">
        <v>6016</v>
      </c>
      <c r="O1024" s="22">
        <v>5.9</v>
      </c>
    </row>
    <row r="1025" spans="1:15">
      <c r="A1025" t="s">
        <v>0</v>
      </c>
      <c r="B1025">
        <v>11742335</v>
      </c>
      <c r="C1025" t="s">
        <v>19</v>
      </c>
      <c r="D1025">
        <v>325738</v>
      </c>
      <c r="E1025" t="s">
        <v>20</v>
      </c>
      <c r="F1025">
        <v>500000</v>
      </c>
      <c r="G1025" t="s">
        <v>21</v>
      </c>
      <c r="H1025">
        <v>75</v>
      </c>
      <c r="I1025" t="s">
        <v>22</v>
      </c>
      <c r="J1025">
        <v>0</v>
      </c>
      <c r="K1025" t="s">
        <v>23</v>
      </c>
      <c r="L1025">
        <v>-3500</v>
      </c>
      <c r="N1025" t="s">
        <v>6017</v>
      </c>
      <c r="O1025" s="22">
        <v>5.9</v>
      </c>
    </row>
    <row r="1026" spans="1:15">
      <c r="A1026" t="s">
        <v>0</v>
      </c>
      <c r="B1026">
        <v>11767071</v>
      </c>
      <c r="C1026" t="s">
        <v>19</v>
      </c>
      <c r="D1026">
        <v>512545</v>
      </c>
      <c r="E1026" t="s">
        <v>20</v>
      </c>
      <c r="F1026">
        <v>500000</v>
      </c>
      <c r="G1026" t="s">
        <v>21</v>
      </c>
      <c r="H1026">
        <v>75</v>
      </c>
      <c r="I1026" t="s">
        <v>22</v>
      </c>
      <c r="J1026">
        <v>0</v>
      </c>
      <c r="K1026" t="s">
        <v>23</v>
      </c>
      <c r="L1026">
        <v>-3500</v>
      </c>
      <c r="N1026" t="s">
        <v>6018</v>
      </c>
      <c r="O1026" s="22">
        <v>5.9</v>
      </c>
    </row>
    <row r="1027" spans="1:15">
      <c r="A1027" t="s">
        <v>0</v>
      </c>
      <c r="B1027">
        <v>11778649</v>
      </c>
      <c r="C1027" t="s">
        <v>19</v>
      </c>
      <c r="D1027">
        <v>326592</v>
      </c>
      <c r="E1027" t="s">
        <v>20</v>
      </c>
      <c r="F1027">
        <v>500000</v>
      </c>
      <c r="G1027" t="s">
        <v>21</v>
      </c>
      <c r="H1027">
        <v>75</v>
      </c>
      <c r="I1027" t="s">
        <v>22</v>
      </c>
      <c r="J1027">
        <v>0</v>
      </c>
      <c r="K1027" t="s">
        <v>23</v>
      </c>
      <c r="L1027">
        <v>-3500</v>
      </c>
      <c r="N1027" t="s">
        <v>6019</v>
      </c>
      <c r="O1027" s="22">
        <v>5.9</v>
      </c>
    </row>
    <row r="1028" spans="1:15">
      <c r="A1028" t="s">
        <v>0</v>
      </c>
      <c r="B1028">
        <v>11790229</v>
      </c>
      <c r="C1028" t="s">
        <v>19</v>
      </c>
      <c r="D1028">
        <v>327019</v>
      </c>
      <c r="E1028" t="s">
        <v>20</v>
      </c>
      <c r="F1028">
        <v>500000</v>
      </c>
      <c r="G1028" t="s">
        <v>21</v>
      </c>
      <c r="H1028">
        <v>75</v>
      </c>
      <c r="I1028" t="s">
        <v>22</v>
      </c>
      <c r="J1028">
        <v>0</v>
      </c>
      <c r="K1028" t="s">
        <v>23</v>
      </c>
      <c r="L1028">
        <v>-3500</v>
      </c>
      <c r="N1028" t="s">
        <v>6020</v>
      </c>
      <c r="O1028" s="22">
        <v>5.9</v>
      </c>
    </row>
    <row r="1029" spans="1:15">
      <c r="A1029" t="s">
        <v>0</v>
      </c>
      <c r="B1029">
        <v>11815043</v>
      </c>
      <c r="C1029" t="s">
        <v>19</v>
      </c>
      <c r="D1029">
        <v>514558</v>
      </c>
      <c r="E1029" t="s">
        <v>20</v>
      </c>
      <c r="F1029">
        <v>500000</v>
      </c>
      <c r="G1029" t="s">
        <v>21</v>
      </c>
      <c r="H1029">
        <v>75</v>
      </c>
      <c r="I1029" t="s">
        <v>22</v>
      </c>
      <c r="J1029">
        <v>0</v>
      </c>
      <c r="K1029" t="s">
        <v>23</v>
      </c>
      <c r="L1029">
        <v>-3500</v>
      </c>
      <c r="N1029" t="s">
        <v>6021</v>
      </c>
      <c r="O1029" s="22">
        <v>5.9</v>
      </c>
    </row>
    <row r="1030" spans="1:15">
      <c r="A1030" t="s">
        <v>0</v>
      </c>
      <c r="B1030">
        <v>11826644</v>
      </c>
      <c r="C1030" t="s">
        <v>19</v>
      </c>
      <c r="D1030">
        <v>327873</v>
      </c>
      <c r="E1030" t="s">
        <v>20</v>
      </c>
      <c r="F1030">
        <v>500000</v>
      </c>
      <c r="G1030" t="s">
        <v>21</v>
      </c>
      <c r="H1030">
        <v>75</v>
      </c>
      <c r="I1030" t="s">
        <v>22</v>
      </c>
      <c r="J1030">
        <v>0</v>
      </c>
      <c r="K1030" t="s">
        <v>23</v>
      </c>
      <c r="L1030">
        <v>-3500</v>
      </c>
      <c r="N1030" t="s">
        <v>4970</v>
      </c>
      <c r="O1030" s="32">
        <v>5.9</v>
      </c>
    </row>
    <row r="1031" spans="1:15">
      <c r="A1031" t="s">
        <v>0</v>
      </c>
      <c r="B1031">
        <v>11901980</v>
      </c>
      <c r="C1031" t="s">
        <v>19</v>
      </c>
      <c r="D1031">
        <v>328300</v>
      </c>
      <c r="E1031" t="s">
        <v>20</v>
      </c>
      <c r="F1031">
        <v>500000</v>
      </c>
      <c r="G1031" t="s">
        <v>21</v>
      </c>
      <c r="H1031">
        <v>75</v>
      </c>
      <c r="I1031" t="s">
        <v>22</v>
      </c>
      <c r="J1031">
        <v>0</v>
      </c>
      <c r="K1031" t="s">
        <v>23</v>
      </c>
      <c r="L1031">
        <v>-3500</v>
      </c>
      <c r="N1031" t="s">
        <v>6022</v>
      </c>
      <c r="O1031" s="22">
        <v>5.95</v>
      </c>
    </row>
    <row r="1032" spans="1:15">
      <c r="A1032" t="s">
        <v>0</v>
      </c>
      <c r="B1032">
        <v>11913601</v>
      </c>
      <c r="C1032" t="s">
        <v>19</v>
      </c>
      <c r="D1032">
        <v>328727</v>
      </c>
      <c r="E1032" t="s">
        <v>20</v>
      </c>
      <c r="F1032">
        <v>500000</v>
      </c>
      <c r="G1032" t="s">
        <v>21</v>
      </c>
      <c r="H1032">
        <v>75</v>
      </c>
      <c r="I1032" t="s">
        <v>22</v>
      </c>
      <c r="J1032">
        <v>0</v>
      </c>
      <c r="K1032" t="s">
        <v>23</v>
      </c>
      <c r="L1032">
        <v>-3500</v>
      </c>
      <c r="N1032" t="s">
        <v>6023</v>
      </c>
      <c r="O1032" s="22">
        <v>5.95</v>
      </c>
    </row>
    <row r="1033" spans="1:15">
      <c r="A1033" t="s">
        <v>0</v>
      </c>
      <c r="B1033">
        <v>11938530</v>
      </c>
      <c r="C1033" t="s">
        <v>19</v>
      </c>
      <c r="D1033">
        <v>517242</v>
      </c>
      <c r="E1033" t="s">
        <v>20</v>
      </c>
      <c r="F1033">
        <v>500000</v>
      </c>
      <c r="G1033" t="s">
        <v>21</v>
      </c>
      <c r="H1033">
        <v>75</v>
      </c>
      <c r="I1033" t="s">
        <v>22</v>
      </c>
      <c r="J1033">
        <v>0</v>
      </c>
      <c r="K1033" t="s">
        <v>23</v>
      </c>
      <c r="L1033">
        <v>-3500</v>
      </c>
      <c r="N1033" t="s">
        <v>6024</v>
      </c>
      <c r="O1033" s="22">
        <v>5.95</v>
      </c>
    </row>
    <row r="1034" spans="1:15">
      <c r="A1034" t="s">
        <v>0</v>
      </c>
      <c r="B1034">
        <v>11950173</v>
      </c>
      <c r="C1034" t="s">
        <v>19</v>
      </c>
      <c r="D1034">
        <v>329581</v>
      </c>
      <c r="E1034" t="s">
        <v>20</v>
      </c>
      <c r="F1034">
        <v>500000</v>
      </c>
      <c r="G1034" t="s">
        <v>21</v>
      </c>
      <c r="H1034">
        <v>75</v>
      </c>
      <c r="I1034" t="s">
        <v>22</v>
      </c>
      <c r="J1034">
        <v>0</v>
      </c>
      <c r="K1034" t="s">
        <v>23</v>
      </c>
      <c r="L1034">
        <v>-3500</v>
      </c>
      <c r="N1034" t="s">
        <v>6025</v>
      </c>
      <c r="O1034" s="22">
        <v>5.95</v>
      </c>
    </row>
    <row r="1035" spans="1:15">
      <c r="A1035" t="s">
        <v>0</v>
      </c>
      <c r="B1035">
        <v>11961817</v>
      </c>
      <c r="C1035" t="s">
        <v>19</v>
      </c>
      <c r="D1035">
        <v>330008</v>
      </c>
      <c r="E1035" t="s">
        <v>20</v>
      </c>
      <c r="F1035">
        <v>500000</v>
      </c>
      <c r="G1035" t="s">
        <v>21</v>
      </c>
      <c r="H1035">
        <v>75</v>
      </c>
      <c r="I1035" t="s">
        <v>22</v>
      </c>
      <c r="J1035">
        <v>0</v>
      </c>
      <c r="K1035" t="s">
        <v>23</v>
      </c>
      <c r="L1035">
        <v>-3500</v>
      </c>
      <c r="N1035" t="s">
        <v>6026</v>
      </c>
      <c r="O1035" s="22">
        <v>5.95</v>
      </c>
    </row>
    <row r="1036" spans="1:15">
      <c r="A1036" t="s">
        <v>0</v>
      </c>
      <c r="B1036">
        <v>11986823</v>
      </c>
      <c r="C1036" t="s">
        <v>19</v>
      </c>
      <c r="D1036">
        <v>519255</v>
      </c>
      <c r="E1036" t="s">
        <v>20</v>
      </c>
      <c r="F1036">
        <v>500000</v>
      </c>
      <c r="G1036" t="s">
        <v>21</v>
      </c>
      <c r="H1036">
        <v>75</v>
      </c>
      <c r="I1036" t="s">
        <v>22</v>
      </c>
      <c r="J1036">
        <v>0</v>
      </c>
      <c r="K1036" t="s">
        <v>23</v>
      </c>
      <c r="L1036">
        <v>-3500</v>
      </c>
      <c r="N1036" t="s">
        <v>6027</v>
      </c>
      <c r="O1036" s="22">
        <v>5.95</v>
      </c>
    </row>
    <row r="1037" spans="1:15">
      <c r="A1037" t="s">
        <v>0</v>
      </c>
      <c r="B1037">
        <v>11998489</v>
      </c>
      <c r="C1037" t="s">
        <v>19</v>
      </c>
      <c r="D1037">
        <v>330862</v>
      </c>
      <c r="E1037" t="s">
        <v>20</v>
      </c>
      <c r="F1037">
        <v>500000</v>
      </c>
      <c r="G1037" t="s">
        <v>21</v>
      </c>
      <c r="H1037">
        <v>75</v>
      </c>
      <c r="I1037" t="s">
        <v>22</v>
      </c>
      <c r="J1037">
        <v>0</v>
      </c>
      <c r="K1037" t="s">
        <v>23</v>
      </c>
      <c r="L1037">
        <v>-3500</v>
      </c>
      <c r="N1037" t="s">
        <v>6028</v>
      </c>
      <c r="O1037" s="22">
        <v>5.95</v>
      </c>
    </row>
    <row r="1038" spans="1:15">
      <c r="A1038" t="s">
        <v>0</v>
      </c>
      <c r="B1038">
        <v>12010155</v>
      </c>
      <c r="C1038" t="s">
        <v>19</v>
      </c>
      <c r="D1038">
        <v>331289</v>
      </c>
      <c r="E1038" t="s">
        <v>20</v>
      </c>
      <c r="F1038">
        <v>500000</v>
      </c>
      <c r="G1038" t="s">
        <v>21</v>
      </c>
      <c r="H1038">
        <v>75</v>
      </c>
      <c r="I1038" t="s">
        <v>22</v>
      </c>
      <c r="J1038">
        <v>0</v>
      </c>
      <c r="K1038" t="s">
        <v>23</v>
      </c>
      <c r="L1038">
        <v>-3500</v>
      </c>
      <c r="N1038" t="s">
        <v>6029</v>
      </c>
      <c r="O1038" s="22">
        <v>5.95</v>
      </c>
    </row>
    <row r="1039" spans="1:15">
      <c r="A1039" t="s">
        <v>0</v>
      </c>
      <c r="B1039">
        <v>12035239</v>
      </c>
      <c r="C1039" t="s">
        <v>19</v>
      </c>
      <c r="D1039">
        <v>521268</v>
      </c>
      <c r="E1039" t="s">
        <v>20</v>
      </c>
      <c r="F1039">
        <v>500000</v>
      </c>
      <c r="G1039" t="s">
        <v>21</v>
      </c>
      <c r="H1039">
        <v>75</v>
      </c>
      <c r="I1039" t="s">
        <v>22</v>
      </c>
      <c r="J1039">
        <v>0</v>
      </c>
      <c r="K1039" t="s">
        <v>23</v>
      </c>
      <c r="L1039">
        <v>-3500</v>
      </c>
      <c r="N1039" t="s">
        <v>6030</v>
      </c>
      <c r="O1039" s="22">
        <v>5.95</v>
      </c>
    </row>
    <row r="1040" spans="1:15">
      <c r="A1040" t="s">
        <v>0</v>
      </c>
      <c r="B1040">
        <v>12046927</v>
      </c>
      <c r="C1040" t="s">
        <v>19</v>
      </c>
      <c r="D1040">
        <v>332143</v>
      </c>
      <c r="E1040" t="s">
        <v>20</v>
      </c>
      <c r="F1040">
        <v>500000</v>
      </c>
      <c r="G1040" t="s">
        <v>21</v>
      </c>
      <c r="H1040">
        <v>75</v>
      </c>
      <c r="I1040" t="s">
        <v>22</v>
      </c>
      <c r="J1040">
        <v>0</v>
      </c>
      <c r="K1040" t="s">
        <v>23</v>
      </c>
      <c r="L1040">
        <v>-3500</v>
      </c>
      <c r="N1040" t="s">
        <v>4795</v>
      </c>
      <c r="O1040" s="32">
        <v>5.95</v>
      </c>
    </row>
    <row r="1041" spans="1:15">
      <c r="A1041" t="s">
        <v>0</v>
      </c>
      <c r="B1041">
        <v>12123012</v>
      </c>
      <c r="C1041" t="s">
        <v>19</v>
      </c>
      <c r="D1041">
        <v>332570</v>
      </c>
      <c r="E1041" t="s">
        <v>20</v>
      </c>
      <c r="F1041">
        <v>500000</v>
      </c>
      <c r="G1041" t="s">
        <v>21</v>
      </c>
      <c r="H1041">
        <v>75</v>
      </c>
      <c r="I1041" t="s">
        <v>22</v>
      </c>
      <c r="J1041">
        <v>0</v>
      </c>
      <c r="K1041" t="s">
        <v>23</v>
      </c>
      <c r="L1041">
        <v>-3500</v>
      </c>
      <c r="N1041" t="s">
        <v>6031</v>
      </c>
      <c r="O1041" s="22">
        <v>6</v>
      </c>
    </row>
    <row r="1042" spans="1:15">
      <c r="A1042" t="s">
        <v>0</v>
      </c>
      <c r="B1042">
        <v>12134722</v>
      </c>
      <c r="C1042" t="s">
        <v>19</v>
      </c>
      <c r="D1042">
        <v>332997</v>
      </c>
      <c r="E1042" t="s">
        <v>20</v>
      </c>
      <c r="F1042">
        <v>500000</v>
      </c>
      <c r="G1042" t="s">
        <v>21</v>
      </c>
      <c r="H1042">
        <v>75</v>
      </c>
      <c r="I1042" t="s">
        <v>22</v>
      </c>
      <c r="J1042">
        <v>0</v>
      </c>
      <c r="K1042" t="s">
        <v>23</v>
      </c>
      <c r="L1042">
        <v>-3500</v>
      </c>
      <c r="N1042" t="s">
        <v>6032</v>
      </c>
      <c r="O1042" s="22">
        <v>6</v>
      </c>
    </row>
    <row r="1043" spans="1:15">
      <c r="A1043" t="s">
        <v>0</v>
      </c>
      <c r="B1043">
        <v>12159920</v>
      </c>
      <c r="C1043" t="s">
        <v>19</v>
      </c>
      <c r="D1043">
        <v>523952</v>
      </c>
      <c r="E1043" t="s">
        <v>20</v>
      </c>
      <c r="F1043">
        <v>500000</v>
      </c>
      <c r="G1043" t="s">
        <v>21</v>
      </c>
      <c r="H1043">
        <v>75</v>
      </c>
      <c r="I1043" t="s">
        <v>22</v>
      </c>
      <c r="J1043">
        <v>0</v>
      </c>
      <c r="K1043" t="s">
        <v>23</v>
      </c>
      <c r="L1043">
        <v>-3500</v>
      </c>
      <c r="N1043" t="s">
        <v>6033</v>
      </c>
      <c r="O1043" s="22">
        <v>6</v>
      </c>
    </row>
    <row r="1044" spans="1:15">
      <c r="A1044" t="s">
        <v>0</v>
      </c>
      <c r="B1044">
        <v>12171651</v>
      </c>
      <c r="C1044" t="s">
        <v>19</v>
      </c>
      <c r="D1044">
        <v>333851</v>
      </c>
      <c r="E1044" t="s">
        <v>20</v>
      </c>
      <c r="F1044">
        <v>500000</v>
      </c>
      <c r="G1044" t="s">
        <v>21</v>
      </c>
      <c r="H1044">
        <v>75</v>
      </c>
      <c r="I1044" t="s">
        <v>22</v>
      </c>
      <c r="J1044">
        <v>0</v>
      </c>
      <c r="K1044" t="s">
        <v>23</v>
      </c>
      <c r="L1044">
        <v>-3500</v>
      </c>
      <c r="N1044" t="s">
        <v>6034</v>
      </c>
      <c r="O1044" s="22">
        <v>6</v>
      </c>
    </row>
    <row r="1045" spans="1:15">
      <c r="A1045" t="s">
        <v>0</v>
      </c>
      <c r="B1045">
        <v>12183383</v>
      </c>
      <c r="C1045" t="s">
        <v>19</v>
      </c>
      <c r="D1045">
        <v>334278</v>
      </c>
      <c r="E1045" t="s">
        <v>20</v>
      </c>
      <c r="F1045">
        <v>500000</v>
      </c>
      <c r="G1045" t="s">
        <v>21</v>
      </c>
      <c r="H1045">
        <v>75</v>
      </c>
      <c r="I1045" t="s">
        <v>22</v>
      </c>
      <c r="J1045">
        <v>0</v>
      </c>
      <c r="K1045" t="s">
        <v>23</v>
      </c>
      <c r="L1045">
        <v>-3500</v>
      </c>
      <c r="N1045" t="s">
        <v>6035</v>
      </c>
      <c r="O1045" s="22">
        <v>6</v>
      </c>
    </row>
    <row r="1046" spans="1:15">
      <c r="A1046" t="s">
        <v>0</v>
      </c>
      <c r="B1046">
        <v>12208658</v>
      </c>
      <c r="C1046" t="s">
        <v>19</v>
      </c>
      <c r="D1046">
        <v>525965</v>
      </c>
      <c r="E1046" t="s">
        <v>20</v>
      </c>
      <c r="F1046">
        <v>500000</v>
      </c>
      <c r="G1046" t="s">
        <v>21</v>
      </c>
      <c r="H1046">
        <v>75</v>
      </c>
      <c r="I1046" t="s">
        <v>22</v>
      </c>
      <c r="J1046">
        <v>0</v>
      </c>
      <c r="K1046" t="s">
        <v>23</v>
      </c>
      <c r="L1046">
        <v>-3500</v>
      </c>
      <c r="N1046" t="s">
        <v>6036</v>
      </c>
      <c r="O1046" s="22">
        <v>6</v>
      </c>
    </row>
    <row r="1047" spans="1:15">
      <c r="A1047" t="s">
        <v>0</v>
      </c>
      <c r="B1047">
        <v>12220411</v>
      </c>
      <c r="C1047" t="s">
        <v>19</v>
      </c>
      <c r="D1047">
        <v>335132</v>
      </c>
      <c r="E1047" t="s">
        <v>20</v>
      </c>
      <c r="F1047">
        <v>500000</v>
      </c>
      <c r="G1047" t="s">
        <v>21</v>
      </c>
      <c r="H1047">
        <v>75</v>
      </c>
      <c r="I1047" t="s">
        <v>22</v>
      </c>
      <c r="J1047">
        <v>0</v>
      </c>
      <c r="K1047" t="s">
        <v>23</v>
      </c>
      <c r="L1047">
        <v>-3500</v>
      </c>
      <c r="N1047" t="s">
        <v>6037</v>
      </c>
      <c r="O1047" s="22">
        <v>6</v>
      </c>
    </row>
    <row r="1048" spans="1:15">
      <c r="A1048" t="s">
        <v>0</v>
      </c>
      <c r="B1048">
        <v>12232166</v>
      </c>
      <c r="C1048" t="s">
        <v>19</v>
      </c>
      <c r="D1048">
        <v>335559</v>
      </c>
      <c r="E1048" t="s">
        <v>20</v>
      </c>
      <c r="F1048">
        <v>500000</v>
      </c>
      <c r="G1048" t="s">
        <v>21</v>
      </c>
      <c r="H1048">
        <v>75</v>
      </c>
      <c r="I1048" t="s">
        <v>22</v>
      </c>
      <c r="J1048">
        <v>0</v>
      </c>
      <c r="K1048" t="s">
        <v>23</v>
      </c>
      <c r="L1048">
        <v>-3500</v>
      </c>
      <c r="N1048" t="s">
        <v>6038</v>
      </c>
      <c r="O1048" s="22">
        <v>6</v>
      </c>
    </row>
    <row r="1049" spans="1:15">
      <c r="A1049" t="s">
        <v>0</v>
      </c>
      <c r="B1049">
        <v>12257519</v>
      </c>
      <c r="C1049" t="s">
        <v>19</v>
      </c>
      <c r="D1049">
        <v>527978</v>
      </c>
      <c r="E1049" t="s">
        <v>20</v>
      </c>
      <c r="F1049">
        <v>500000</v>
      </c>
      <c r="G1049" t="s">
        <v>21</v>
      </c>
      <c r="H1049">
        <v>75</v>
      </c>
      <c r="I1049" t="s">
        <v>22</v>
      </c>
      <c r="J1049">
        <v>0</v>
      </c>
      <c r="K1049" t="s">
        <v>23</v>
      </c>
      <c r="L1049">
        <v>-3500</v>
      </c>
      <c r="N1049" t="s">
        <v>6039</v>
      </c>
      <c r="O1049" s="22">
        <v>6</v>
      </c>
    </row>
    <row r="1050" spans="1:15">
      <c r="A1050" t="s">
        <v>0</v>
      </c>
      <c r="B1050">
        <v>12269295</v>
      </c>
      <c r="C1050" t="s">
        <v>19</v>
      </c>
      <c r="D1050">
        <v>336413</v>
      </c>
      <c r="E1050" t="s">
        <v>20</v>
      </c>
      <c r="F1050">
        <v>500000</v>
      </c>
      <c r="G1050" t="s">
        <v>21</v>
      </c>
      <c r="H1050">
        <v>75</v>
      </c>
      <c r="I1050" t="s">
        <v>22</v>
      </c>
      <c r="J1050">
        <v>0</v>
      </c>
      <c r="K1050" t="s">
        <v>23</v>
      </c>
      <c r="L1050">
        <v>-3500</v>
      </c>
      <c r="N1050" t="s">
        <v>4971</v>
      </c>
      <c r="O1050" s="32">
        <v>6</v>
      </c>
    </row>
    <row r="1051" spans="1:15">
      <c r="A1051" t="s">
        <v>0</v>
      </c>
      <c r="B1051">
        <v>12346133</v>
      </c>
      <c r="C1051" t="s">
        <v>19</v>
      </c>
      <c r="D1051">
        <v>336840</v>
      </c>
      <c r="E1051" t="s">
        <v>20</v>
      </c>
      <c r="F1051">
        <v>500000</v>
      </c>
      <c r="G1051" t="s">
        <v>21</v>
      </c>
      <c r="H1051">
        <v>75</v>
      </c>
      <c r="I1051" t="s">
        <v>22</v>
      </c>
      <c r="J1051">
        <v>0</v>
      </c>
      <c r="K1051" t="s">
        <v>23</v>
      </c>
      <c r="L1051">
        <v>-3500</v>
      </c>
      <c r="N1051" t="s">
        <v>6040</v>
      </c>
      <c r="O1051" s="22">
        <v>6.0500000000000007</v>
      </c>
    </row>
    <row r="1052" spans="1:15">
      <c r="A1052" t="s">
        <v>0</v>
      </c>
      <c r="B1052">
        <v>12357929</v>
      </c>
      <c r="C1052" t="s">
        <v>19</v>
      </c>
      <c r="D1052">
        <v>337267</v>
      </c>
      <c r="E1052" t="s">
        <v>20</v>
      </c>
      <c r="F1052">
        <v>500000</v>
      </c>
      <c r="G1052" t="s">
        <v>21</v>
      </c>
      <c r="H1052">
        <v>75</v>
      </c>
      <c r="I1052" t="s">
        <v>22</v>
      </c>
      <c r="J1052">
        <v>0</v>
      </c>
      <c r="K1052" t="s">
        <v>23</v>
      </c>
      <c r="L1052">
        <v>-3500</v>
      </c>
      <c r="N1052" t="s">
        <v>6041</v>
      </c>
      <c r="O1052" s="22">
        <v>6.0500000000000007</v>
      </c>
    </row>
    <row r="1053" spans="1:15">
      <c r="A1053" t="s">
        <v>0</v>
      </c>
      <c r="B1053">
        <v>12383398</v>
      </c>
      <c r="C1053" t="s">
        <v>19</v>
      </c>
      <c r="D1053">
        <v>530662</v>
      </c>
      <c r="E1053" t="s">
        <v>20</v>
      </c>
      <c r="F1053">
        <v>500000</v>
      </c>
      <c r="G1053" t="s">
        <v>21</v>
      </c>
      <c r="H1053">
        <v>75</v>
      </c>
      <c r="I1053" t="s">
        <v>22</v>
      </c>
      <c r="J1053">
        <v>0</v>
      </c>
      <c r="K1053" t="s">
        <v>23</v>
      </c>
      <c r="L1053">
        <v>-3500</v>
      </c>
      <c r="N1053" t="s">
        <v>6042</v>
      </c>
      <c r="O1053" s="22">
        <v>6.0500000000000007</v>
      </c>
    </row>
    <row r="1054" spans="1:15">
      <c r="A1054" t="s">
        <v>0</v>
      </c>
      <c r="B1054">
        <v>12395216</v>
      </c>
      <c r="C1054" t="s">
        <v>19</v>
      </c>
      <c r="D1054">
        <v>338121</v>
      </c>
      <c r="E1054" t="s">
        <v>20</v>
      </c>
      <c r="F1054">
        <v>500000</v>
      </c>
      <c r="G1054" t="s">
        <v>21</v>
      </c>
      <c r="H1054">
        <v>75</v>
      </c>
      <c r="I1054" t="s">
        <v>22</v>
      </c>
      <c r="J1054">
        <v>0</v>
      </c>
      <c r="K1054" t="s">
        <v>23</v>
      </c>
      <c r="L1054">
        <v>-3500</v>
      </c>
      <c r="N1054" t="s">
        <v>6043</v>
      </c>
      <c r="O1054" s="22">
        <v>6.0500000000000007</v>
      </c>
    </row>
    <row r="1055" spans="1:15">
      <c r="A1055" t="s">
        <v>0</v>
      </c>
      <c r="B1055">
        <v>12407036</v>
      </c>
      <c r="C1055" t="s">
        <v>19</v>
      </c>
      <c r="D1055">
        <v>338548</v>
      </c>
      <c r="E1055" t="s">
        <v>20</v>
      </c>
      <c r="F1055">
        <v>500000</v>
      </c>
      <c r="G1055" t="s">
        <v>21</v>
      </c>
      <c r="H1055">
        <v>75</v>
      </c>
      <c r="I1055" t="s">
        <v>22</v>
      </c>
      <c r="J1055">
        <v>0</v>
      </c>
      <c r="K1055" t="s">
        <v>23</v>
      </c>
      <c r="L1055">
        <v>-3500</v>
      </c>
      <c r="N1055" t="s">
        <v>6044</v>
      </c>
      <c r="O1055" s="22">
        <v>6.0500000000000007</v>
      </c>
    </row>
    <row r="1056" spans="1:15">
      <c r="A1056" t="s">
        <v>0</v>
      </c>
      <c r="B1056">
        <v>12432581</v>
      </c>
      <c r="C1056" t="s">
        <v>19</v>
      </c>
      <c r="D1056">
        <v>532675</v>
      </c>
      <c r="E1056" t="s">
        <v>20</v>
      </c>
      <c r="F1056">
        <v>500000</v>
      </c>
      <c r="G1056" t="s">
        <v>21</v>
      </c>
      <c r="H1056">
        <v>75</v>
      </c>
      <c r="I1056" t="s">
        <v>22</v>
      </c>
      <c r="J1056">
        <v>0</v>
      </c>
      <c r="K1056" t="s">
        <v>23</v>
      </c>
      <c r="L1056">
        <v>-3500</v>
      </c>
      <c r="N1056" t="s">
        <v>6045</v>
      </c>
      <c r="O1056" s="22">
        <v>6.0500000000000007</v>
      </c>
    </row>
    <row r="1057" spans="1:15">
      <c r="A1057" t="s">
        <v>0</v>
      </c>
      <c r="B1057">
        <v>12444424</v>
      </c>
      <c r="C1057" t="s">
        <v>19</v>
      </c>
      <c r="D1057">
        <v>339402</v>
      </c>
      <c r="E1057" t="s">
        <v>20</v>
      </c>
      <c r="F1057">
        <v>500000</v>
      </c>
      <c r="G1057" t="s">
        <v>21</v>
      </c>
      <c r="H1057">
        <v>75</v>
      </c>
      <c r="I1057" t="s">
        <v>22</v>
      </c>
      <c r="J1057">
        <v>0</v>
      </c>
      <c r="K1057" t="s">
        <v>23</v>
      </c>
      <c r="L1057">
        <v>-3500</v>
      </c>
      <c r="N1057" t="s">
        <v>6046</v>
      </c>
      <c r="O1057" s="22">
        <v>6.0500000000000007</v>
      </c>
    </row>
    <row r="1058" spans="1:15">
      <c r="A1058" t="s">
        <v>0</v>
      </c>
      <c r="B1058">
        <v>12456267</v>
      </c>
      <c r="C1058" t="s">
        <v>19</v>
      </c>
      <c r="D1058">
        <v>339829</v>
      </c>
      <c r="E1058" t="s">
        <v>20</v>
      </c>
      <c r="F1058">
        <v>500000</v>
      </c>
      <c r="G1058" t="s">
        <v>21</v>
      </c>
      <c r="H1058">
        <v>75</v>
      </c>
      <c r="I1058" t="s">
        <v>22</v>
      </c>
      <c r="J1058">
        <v>0</v>
      </c>
      <c r="K1058" t="s">
        <v>23</v>
      </c>
      <c r="L1058">
        <v>-3500</v>
      </c>
      <c r="N1058" t="s">
        <v>6047</v>
      </c>
      <c r="O1058" s="22">
        <v>6.0500000000000007</v>
      </c>
    </row>
    <row r="1059" spans="1:15">
      <c r="A1059" t="s">
        <v>0</v>
      </c>
      <c r="B1059">
        <v>12481890</v>
      </c>
      <c r="C1059" t="s">
        <v>19</v>
      </c>
      <c r="D1059">
        <v>534688</v>
      </c>
      <c r="E1059" t="s">
        <v>20</v>
      </c>
      <c r="F1059">
        <v>500000</v>
      </c>
      <c r="G1059" t="s">
        <v>21</v>
      </c>
      <c r="H1059">
        <v>75</v>
      </c>
      <c r="I1059" t="s">
        <v>22</v>
      </c>
      <c r="J1059">
        <v>0</v>
      </c>
      <c r="K1059" t="s">
        <v>23</v>
      </c>
      <c r="L1059">
        <v>-3500</v>
      </c>
      <c r="N1059" t="s">
        <v>6048</v>
      </c>
      <c r="O1059" s="22">
        <v>6.0500000000000007</v>
      </c>
    </row>
    <row r="1060" spans="1:15">
      <c r="A1060" t="s">
        <v>0</v>
      </c>
      <c r="B1060">
        <v>12493754</v>
      </c>
      <c r="C1060" t="s">
        <v>19</v>
      </c>
      <c r="D1060">
        <v>340683</v>
      </c>
      <c r="E1060" t="s">
        <v>20</v>
      </c>
      <c r="F1060">
        <v>500000</v>
      </c>
      <c r="G1060" t="s">
        <v>21</v>
      </c>
      <c r="H1060">
        <v>75</v>
      </c>
      <c r="I1060" t="s">
        <v>22</v>
      </c>
      <c r="J1060">
        <v>0</v>
      </c>
      <c r="K1060" t="s">
        <v>23</v>
      </c>
      <c r="L1060">
        <v>-3500</v>
      </c>
      <c r="N1060" t="s">
        <v>4796</v>
      </c>
      <c r="O1060" s="32">
        <v>6.0500000000000007</v>
      </c>
    </row>
    <row r="1061" spans="1:15">
      <c r="A1061" t="s">
        <v>0</v>
      </c>
      <c r="B1061">
        <v>12571345</v>
      </c>
      <c r="C1061" t="s">
        <v>19</v>
      </c>
      <c r="D1061">
        <v>341110</v>
      </c>
      <c r="E1061" t="s">
        <v>20</v>
      </c>
      <c r="F1061">
        <v>500000</v>
      </c>
      <c r="G1061" t="s">
        <v>21</v>
      </c>
      <c r="H1061">
        <v>75</v>
      </c>
      <c r="I1061" t="s">
        <v>22</v>
      </c>
      <c r="J1061">
        <v>0</v>
      </c>
      <c r="K1061" t="s">
        <v>23</v>
      </c>
      <c r="L1061">
        <v>-3500</v>
      </c>
      <c r="N1061" t="s">
        <v>6049</v>
      </c>
      <c r="O1061" s="22">
        <v>6.1000000000000005</v>
      </c>
    </row>
    <row r="1062" spans="1:15">
      <c r="A1062" t="s">
        <v>0</v>
      </c>
      <c r="B1062">
        <v>12583229</v>
      </c>
      <c r="C1062" t="s">
        <v>19</v>
      </c>
      <c r="D1062">
        <v>341537</v>
      </c>
      <c r="E1062" t="s">
        <v>20</v>
      </c>
      <c r="F1062">
        <v>500000</v>
      </c>
      <c r="G1062" t="s">
        <v>21</v>
      </c>
      <c r="H1062">
        <v>75</v>
      </c>
      <c r="I1062" t="s">
        <v>22</v>
      </c>
      <c r="J1062">
        <v>0</v>
      </c>
      <c r="K1062" t="s">
        <v>23</v>
      </c>
      <c r="L1062">
        <v>-3500</v>
      </c>
      <c r="N1062" t="s">
        <v>6050</v>
      </c>
      <c r="O1062" s="22">
        <v>6.1000000000000005</v>
      </c>
    </row>
    <row r="1063" spans="1:15">
      <c r="A1063" t="s">
        <v>0</v>
      </c>
      <c r="B1063">
        <v>12608967</v>
      </c>
      <c r="C1063" t="s">
        <v>19</v>
      </c>
      <c r="D1063">
        <v>537372</v>
      </c>
      <c r="E1063" t="s">
        <v>20</v>
      </c>
      <c r="F1063">
        <v>500000</v>
      </c>
      <c r="G1063" t="s">
        <v>21</v>
      </c>
      <c r="H1063">
        <v>75</v>
      </c>
      <c r="I1063" t="s">
        <v>22</v>
      </c>
      <c r="J1063">
        <v>0</v>
      </c>
      <c r="K1063" t="s">
        <v>23</v>
      </c>
      <c r="L1063">
        <v>-3500</v>
      </c>
      <c r="N1063" t="s">
        <v>6051</v>
      </c>
      <c r="O1063" s="22">
        <v>6.1000000000000005</v>
      </c>
    </row>
    <row r="1064" spans="1:15">
      <c r="A1064" t="s">
        <v>0</v>
      </c>
      <c r="B1064">
        <v>12620875</v>
      </c>
      <c r="C1064" t="s">
        <v>19</v>
      </c>
      <c r="D1064">
        <v>342391</v>
      </c>
      <c r="E1064" t="s">
        <v>20</v>
      </c>
      <c r="F1064">
        <v>500000</v>
      </c>
      <c r="G1064" t="s">
        <v>21</v>
      </c>
      <c r="H1064">
        <v>75</v>
      </c>
      <c r="I1064" t="s">
        <v>22</v>
      </c>
      <c r="J1064">
        <v>0</v>
      </c>
      <c r="K1064" t="s">
        <v>23</v>
      </c>
      <c r="L1064">
        <v>-3500</v>
      </c>
      <c r="N1064" t="s">
        <v>6052</v>
      </c>
      <c r="O1064" s="22">
        <v>6.1000000000000005</v>
      </c>
    </row>
    <row r="1065" spans="1:15">
      <c r="A1065" t="s">
        <v>0</v>
      </c>
      <c r="B1065">
        <v>12632782</v>
      </c>
      <c r="C1065" t="s">
        <v>19</v>
      </c>
      <c r="D1065">
        <v>342818</v>
      </c>
      <c r="E1065" t="s">
        <v>20</v>
      </c>
      <c r="F1065">
        <v>500000</v>
      </c>
      <c r="G1065" t="s">
        <v>21</v>
      </c>
      <c r="H1065">
        <v>75</v>
      </c>
      <c r="I1065" t="s">
        <v>22</v>
      </c>
      <c r="J1065">
        <v>0</v>
      </c>
      <c r="K1065" t="s">
        <v>23</v>
      </c>
      <c r="L1065">
        <v>-3500</v>
      </c>
      <c r="N1065" t="s">
        <v>6053</v>
      </c>
      <c r="O1065" s="22">
        <v>6.1000000000000005</v>
      </c>
    </row>
    <row r="1066" spans="1:15">
      <c r="A1066" t="s">
        <v>0</v>
      </c>
      <c r="B1066">
        <v>12658598</v>
      </c>
      <c r="C1066" t="s">
        <v>19</v>
      </c>
      <c r="D1066">
        <v>539385</v>
      </c>
      <c r="E1066" t="s">
        <v>20</v>
      </c>
      <c r="F1066">
        <v>500000</v>
      </c>
      <c r="G1066" t="s">
        <v>21</v>
      </c>
      <c r="H1066">
        <v>75</v>
      </c>
      <c r="I1066" t="s">
        <v>22</v>
      </c>
      <c r="J1066">
        <v>0</v>
      </c>
      <c r="K1066" t="s">
        <v>23</v>
      </c>
      <c r="L1066">
        <v>-3500</v>
      </c>
      <c r="N1066" t="s">
        <v>6054</v>
      </c>
      <c r="O1066" s="22">
        <v>6.1000000000000005</v>
      </c>
    </row>
    <row r="1067" spans="1:15">
      <c r="A1067" t="s">
        <v>0</v>
      </c>
      <c r="B1067">
        <v>12670527</v>
      </c>
      <c r="C1067" t="s">
        <v>19</v>
      </c>
      <c r="D1067">
        <v>343672</v>
      </c>
      <c r="E1067" t="s">
        <v>20</v>
      </c>
      <c r="F1067">
        <v>500000</v>
      </c>
      <c r="G1067" t="s">
        <v>21</v>
      </c>
      <c r="H1067">
        <v>75</v>
      </c>
      <c r="I1067" t="s">
        <v>22</v>
      </c>
      <c r="J1067">
        <v>0</v>
      </c>
      <c r="K1067" t="s">
        <v>23</v>
      </c>
      <c r="L1067">
        <v>-3500</v>
      </c>
      <c r="N1067" t="s">
        <v>6055</v>
      </c>
      <c r="O1067" s="22">
        <v>6.1000000000000005</v>
      </c>
    </row>
    <row r="1068" spans="1:15">
      <c r="A1068" t="s">
        <v>0</v>
      </c>
      <c r="B1068">
        <v>12682460</v>
      </c>
      <c r="C1068" t="s">
        <v>19</v>
      </c>
      <c r="D1068">
        <v>344099</v>
      </c>
      <c r="E1068" t="s">
        <v>20</v>
      </c>
      <c r="F1068">
        <v>500000</v>
      </c>
      <c r="G1068" t="s">
        <v>21</v>
      </c>
      <c r="H1068">
        <v>75</v>
      </c>
      <c r="I1068" t="s">
        <v>22</v>
      </c>
      <c r="J1068">
        <v>0</v>
      </c>
      <c r="K1068" t="s">
        <v>23</v>
      </c>
      <c r="L1068">
        <v>-3500</v>
      </c>
      <c r="N1068" t="s">
        <v>6056</v>
      </c>
      <c r="O1068" s="22">
        <v>6.1000000000000005</v>
      </c>
    </row>
    <row r="1069" spans="1:15">
      <c r="A1069" t="s">
        <v>0</v>
      </c>
      <c r="B1069">
        <v>12708352</v>
      </c>
      <c r="C1069" t="s">
        <v>19</v>
      </c>
      <c r="D1069">
        <v>541398</v>
      </c>
      <c r="E1069" t="s">
        <v>20</v>
      </c>
      <c r="F1069">
        <v>500000</v>
      </c>
      <c r="G1069" t="s">
        <v>21</v>
      </c>
      <c r="H1069">
        <v>75</v>
      </c>
      <c r="I1069" t="s">
        <v>22</v>
      </c>
      <c r="J1069">
        <v>0</v>
      </c>
      <c r="K1069" t="s">
        <v>23</v>
      </c>
      <c r="L1069">
        <v>-3500</v>
      </c>
      <c r="N1069" t="s">
        <v>6057</v>
      </c>
      <c r="O1069" s="22">
        <v>6.1000000000000005</v>
      </c>
    </row>
    <row r="1070" spans="1:15">
      <c r="A1070" t="s">
        <v>0</v>
      </c>
      <c r="B1070">
        <v>12720306</v>
      </c>
      <c r="C1070" t="s">
        <v>19</v>
      </c>
      <c r="D1070">
        <v>344953</v>
      </c>
      <c r="E1070" t="s">
        <v>20</v>
      </c>
      <c r="F1070">
        <v>500000</v>
      </c>
      <c r="G1070" t="s">
        <v>21</v>
      </c>
      <c r="H1070">
        <v>75</v>
      </c>
      <c r="I1070" t="s">
        <v>22</v>
      </c>
      <c r="J1070">
        <v>0</v>
      </c>
      <c r="K1070" t="s">
        <v>23</v>
      </c>
      <c r="L1070">
        <v>-3500</v>
      </c>
      <c r="N1070" t="s">
        <v>4972</v>
      </c>
      <c r="O1070" s="32">
        <v>6.1000000000000005</v>
      </c>
    </row>
    <row r="1071" spans="1:15">
      <c r="A1071" t="s">
        <v>0</v>
      </c>
      <c r="B1071">
        <v>12798648</v>
      </c>
      <c r="C1071" t="s">
        <v>19</v>
      </c>
      <c r="D1071">
        <v>345380</v>
      </c>
      <c r="E1071" t="s">
        <v>20</v>
      </c>
      <c r="F1071">
        <v>500000</v>
      </c>
      <c r="G1071" t="s">
        <v>21</v>
      </c>
      <c r="H1071">
        <v>75</v>
      </c>
      <c r="I1071" t="s">
        <v>22</v>
      </c>
      <c r="J1071">
        <v>0</v>
      </c>
      <c r="K1071" t="s">
        <v>23</v>
      </c>
      <c r="L1071">
        <v>-3500</v>
      </c>
      <c r="N1071" t="s">
        <v>6058</v>
      </c>
      <c r="O1071" s="22">
        <v>6.15</v>
      </c>
    </row>
    <row r="1072" spans="1:15">
      <c r="A1072" t="s">
        <v>0</v>
      </c>
      <c r="B1072">
        <v>12810622</v>
      </c>
      <c r="C1072" t="s">
        <v>19</v>
      </c>
      <c r="D1072">
        <v>345807</v>
      </c>
      <c r="E1072" t="s">
        <v>20</v>
      </c>
      <c r="F1072">
        <v>500000</v>
      </c>
      <c r="G1072" t="s">
        <v>21</v>
      </c>
      <c r="H1072">
        <v>75</v>
      </c>
      <c r="I1072" t="s">
        <v>22</v>
      </c>
      <c r="J1072">
        <v>0</v>
      </c>
      <c r="K1072" t="s">
        <v>23</v>
      </c>
      <c r="L1072">
        <v>-3500</v>
      </c>
      <c r="N1072" t="s">
        <v>6059</v>
      </c>
      <c r="O1072" s="22">
        <v>6.15</v>
      </c>
    </row>
    <row r="1073" spans="1:15">
      <c r="A1073" t="s">
        <v>0</v>
      </c>
      <c r="B1073">
        <v>12836631</v>
      </c>
      <c r="C1073" t="s">
        <v>19</v>
      </c>
      <c r="D1073">
        <v>544082</v>
      </c>
      <c r="E1073" t="s">
        <v>20</v>
      </c>
      <c r="F1073">
        <v>500000</v>
      </c>
      <c r="G1073" t="s">
        <v>21</v>
      </c>
      <c r="H1073">
        <v>75</v>
      </c>
      <c r="I1073" t="s">
        <v>22</v>
      </c>
      <c r="J1073">
        <v>0</v>
      </c>
      <c r="K1073" t="s">
        <v>23</v>
      </c>
      <c r="L1073">
        <v>-3500</v>
      </c>
      <c r="N1073" t="s">
        <v>6060</v>
      </c>
      <c r="O1073" s="22">
        <v>6.15</v>
      </c>
    </row>
    <row r="1074" spans="1:15">
      <c r="A1074" t="s">
        <v>0</v>
      </c>
      <c r="B1074">
        <v>12848626</v>
      </c>
      <c r="C1074" t="s">
        <v>19</v>
      </c>
      <c r="D1074">
        <v>346661</v>
      </c>
      <c r="E1074" t="s">
        <v>20</v>
      </c>
      <c r="F1074">
        <v>500000</v>
      </c>
      <c r="G1074" t="s">
        <v>21</v>
      </c>
      <c r="H1074">
        <v>75</v>
      </c>
      <c r="I1074" t="s">
        <v>22</v>
      </c>
      <c r="J1074">
        <v>0</v>
      </c>
      <c r="K1074" t="s">
        <v>23</v>
      </c>
      <c r="L1074">
        <v>-3500</v>
      </c>
      <c r="N1074" t="s">
        <v>6061</v>
      </c>
      <c r="O1074" s="22">
        <v>6.15</v>
      </c>
    </row>
    <row r="1075" spans="1:15">
      <c r="A1075" t="s">
        <v>0</v>
      </c>
      <c r="B1075">
        <v>12860623</v>
      </c>
      <c r="C1075" t="s">
        <v>19</v>
      </c>
      <c r="D1075">
        <v>347088</v>
      </c>
      <c r="E1075" t="s">
        <v>20</v>
      </c>
      <c r="F1075">
        <v>500000</v>
      </c>
      <c r="G1075" t="s">
        <v>21</v>
      </c>
      <c r="H1075">
        <v>75</v>
      </c>
      <c r="I1075" t="s">
        <v>22</v>
      </c>
      <c r="J1075">
        <v>0</v>
      </c>
      <c r="K1075" t="s">
        <v>23</v>
      </c>
      <c r="L1075">
        <v>-3500</v>
      </c>
      <c r="N1075" t="s">
        <v>6062</v>
      </c>
      <c r="O1075" s="22">
        <v>6.15</v>
      </c>
    </row>
    <row r="1076" spans="1:15">
      <c r="A1076" t="s">
        <v>0</v>
      </c>
      <c r="B1076">
        <v>12886709</v>
      </c>
      <c r="C1076" t="s">
        <v>19</v>
      </c>
      <c r="D1076">
        <v>546095</v>
      </c>
      <c r="E1076" t="s">
        <v>20</v>
      </c>
      <c r="F1076">
        <v>500000</v>
      </c>
      <c r="G1076" t="s">
        <v>21</v>
      </c>
      <c r="H1076">
        <v>75</v>
      </c>
      <c r="I1076" t="s">
        <v>22</v>
      </c>
      <c r="J1076">
        <v>0</v>
      </c>
      <c r="K1076" t="s">
        <v>23</v>
      </c>
      <c r="L1076">
        <v>-3500</v>
      </c>
      <c r="N1076" t="s">
        <v>6063</v>
      </c>
      <c r="O1076" s="22">
        <v>6.15</v>
      </c>
    </row>
    <row r="1077" spans="1:15">
      <c r="A1077" t="s">
        <v>0</v>
      </c>
      <c r="B1077">
        <v>12898727</v>
      </c>
      <c r="C1077" t="s">
        <v>19</v>
      </c>
      <c r="D1077">
        <v>347942</v>
      </c>
      <c r="E1077" t="s">
        <v>20</v>
      </c>
      <c r="F1077">
        <v>500000</v>
      </c>
      <c r="G1077" t="s">
        <v>21</v>
      </c>
      <c r="H1077">
        <v>75</v>
      </c>
      <c r="I1077" t="s">
        <v>22</v>
      </c>
      <c r="J1077">
        <v>0</v>
      </c>
      <c r="K1077" t="s">
        <v>23</v>
      </c>
      <c r="L1077">
        <v>-3500</v>
      </c>
      <c r="N1077" t="s">
        <v>6064</v>
      </c>
      <c r="O1077" s="22">
        <v>6.15</v>
      </c>
    </row>
    <row r="1078" spans="1:15">
      <c r="A1078" t="s">
        <v>0</v>
      </c>
      <c r="B1078">
        <v>12910747</v>
      </c>
      <c r="C1078" t="s">
        <v>19</v>
      </c>
      <c r="D1078">
        <v>348369</v>
      </c>
      <c r="E1078" t="s">
        <v>20</v>
      </c>
      <c r="F1078">
        <v>500000</v>
      </c>
      <c r="G1078" t="s">
        <v>21</v>
      </c>
      <c r="H1078">
        <v>75</v>
      </c>
      <c r="I1078" t="s">
        <v>22</v>
      </c>
      <c r="J1078">
        <v>0</v>
      </c>
      <c r="K1078" t="s">
        <v>23</v>
      </c>
      <c r="L1078">
        <v>-3500</v>
      </c>
      <c r="N1078" t="s">
        <v>6065</v>
      </c>
      <c r="O1078" s="22">
        <v>6.15</v>
      </c>
    </row>
    <row r="1079" spans="1:15">
      <c r="A1079" t="s">
        <v>0</v>
      </c>
      <c r="B1079">
        <v>12936912</v>
      </c>
      <c r="C1079" t="s">
        <v>19</v>
      </c>
      <c r="D1079">
        <v>548108</v>
      </c>
      <c r="E1079" t="s">
        <v>20</v>
      </c>
      <c r="F1079">
        <v>500000</v>
      </c>
      <c r="G1079" t="s">
        <v>21</v>
      </c>
      <c r="H1079">
        <v>75</v>
      </c>
      <c r="I1079" t="s">
        <v>22</v>
      </c>
      <c r="J1079">
        <v>0</v>
      </c>
      <c r="K1079" t="s">
        <v>23</v>
      </c>
      <c r="L1079">
        <v>-3500</v>
      </c>
      <c r="N1079" t="s">
        <v>6066</v>
      </c>
      <c r="O1079" s="22">
        <v>6.15</v>
      </c>
    </row>
    <row r="1080" spans="1:15">
      <c r="A1080" t="s">
        <v>0</v>
      </c>
      <c r="B1080">
        <v>12948952</v>
      </c>
      <c r="C1080" t="s">
        <v>19</v>
      </c>
      <c r="D1080">
        <v>349223</v>
      </c>
      <c r="E1080" t="s">
        <v>20</v>
      </c>
      <c r="F1080">
        <v>500000</v>
      </c>
      <c r="G1080" t="s">
        <v>21</v>
      </c>
      <c r="H1080">
        <v>75</v>
      </c>
      <c r="I1080" t="s">
        <v>22</v>
      </c>
      <c r="J1080">
        <v>0</v>
      </c>
      <c r="K1080" t="s">
        <v>23</v>
      </c>
      <c r="L1080">
        <v>-3500</v>
      </c>
      <c r="N1080" t="s">
        <v>4797</v>
      </c>
      <c r="O1080" s="32">
        <v>6.15</v>
      </c>
    </row>
    <row r="1081" spans="1:15">
      <c r="A1081" t="s">
        <v>0</v>
      </c>
      <c r="B1081">
        <v>13028051</v>
      </c>
      <c r="C1081" t="s">
        <v>19</v>
      </c>
      <c r="D1081">
        <v>349650</v>
      </c>
      <c r="E1081" t="s">
        <v>20</v>
      </c>
      <c r="F1081">
        <v>500000</v>
      </c>
      <c r="G1081" t="s">
        <v>21</v>
      </c>
      <c r="H1081">
        <v>75</v>
      </c>
      <c r="I1081" t="s">
        <v>22</v>
      </c>
      <c r="J1081">
        <v>0</v>
      </c>
      <c r="K1081" t="s">
        <v>23</v>
      </c>
      <c r="L1081">
        <v>-3500</v>
      </c>
      <c r="N1081" t="s">
        <v>6067</v>
      </c>
      <c r="O1081" s="22">
        <v>6.2</v>
      </c>
    </row>
    <row r="1082" spans="1:15">
      <c r="A1082" t="s">
        <v>0</v>
      </c>
      <c r="B1082">
        <v>13040112</v>
      </c>
      <c r="C1082" t="s">
        <v>19</v>
      </c>
      <c r="D1082">
        <v>350077</v>
      </c>
      <c r="E1082" t="s">
        <v>20</v>
      </c>
      <c r="F1082">
        <v>500000</v>
      </c>
      <c r="G1082" t="s">
        <v>21</v>
      </c>
      <c r="H1082">
        <v>75</v>
      </c>
      <c r="I1082" t="s">
        <v>22</v>
      </c>
      <c r="J1082">
        <v>0</v>
      </c>
      <c r="K1082" t="s">
        <v>23</v>
      </c>
      <c r="L1082">
        <v>-3500</v>
      </c>
      <c r="N1082" t="s">
        <v>6068</v>
      </c>
      <c r="O1082" s="22">
        <v>6.2</v>
      </c>
    </row>
    <row r="1083" spans="1:15">
      <c r="A1083" t="s">
        <v>0</v>
      </c>
      <c r="B1083">
        <v>13066393</v>
      </c>
      <c r="C1083" t="s">
        <v>19</v>
      </c>
      <c r="D1083">
        <v>550792</v>
      </c>
      <c r="E1083" t="s">
        <v>20</v>
      </c>
      <c r="F1083">
        <v>500000</v>
      </c>
      <c r="G1083" t="s">
        <v>21</v>
      </c>
      <c r="H1083">
        <v>75</v>
      </c>
      <c r="I1083" t="s">
        <v>22</v>
      </c>
      <c r="J1083">
        <v>0</v>
      </c>
      <c r="K1083" t="s">
        <v>23</v>
      </c>
      <c r="L1083">
        <v>-3500</v>
      </c>
      <c r="N1083" t="s">
        <v>6069</v>
      </c>
      <c r="O1083" s="22">
        <v>6.2</v>
      </c>
    </row>
    <row r="1084" spans="1:15">
      <c r="A1084" t="s">
        <v>0</v>
      </c>
      <c r="B1084">
        <v>13078476</v>
      </c>
      <c r="C1084" t="s">
        <v>19</v>
      </c>
      <c r="D1084">
        <v>350931</v>
      </c>
      <c r="E1084" t="s">
        <v>20</v>
      </c>
      <c r="F1084">
        <v>500000</v>
      </c>
      <c r="G1084" t="s">
        <v>21</v>
      </c>
      <c r="H1084">
        <v>75</v>
      </c>
      <c r="I1084" t="s">
        <v>22</v>
      </c>
      <c r="J1084">
        <v>0</v>
      </c>
      <c r="K1084" t="s">
        <v>23</v>
      </c>
      <c r="L1084">
        <v>-3500</v>
      </c>
      <c r="N1084" t="s">
        <v>6070</v>
      </c>
      <c r="O1084" s="22">
        <v>6.2</v>
      </c>
    </row>
    <row r="1085" spans="1:15">
      <c r="A1085" t="s">
        <v>0</v>
      </c>
      <c r="B1085">
        <v>13090562</v>
      </c>
      <c r="C1085" t="s">
        <v>19</v>
      </c>
      <c r="D1085">
        <v>351358</v>
      </c>
      <c r="E1085" t="s">
        <v>20</v>
      </c>
      <c r="F1085">
        <v>500000</v>
      </c>
      <c r="G1085" t="s">
        <v>21</v>
      </c>
      <c r="H1085">
        <v>75</v>
      </c>
      <c r="I1085" t="s">
        <v>22</v>
      </c>
      <c r="J1085">
        <v>0</v>
      </c>
      <c r="K1085" t="s">
        <v>23</v>
      </c>
      <c r="L1085">
        <v>-3500</v>
      </c>
      <c r="N1085" t="s">
        <v>6071</v>
      </c>
      <c r="O1085" s="22">
        <v>6.2</v>
      </c>
    </row>
    <row r="1086" spans="1:15">
      <c r="A1086" t="s">
        <v>0</v>
      </c>
      <c r="B1086">
        <v>13116919</v>
      </c>
      <c r="C1086" t="s">
        <v>19</v>
      </c>
      <c r="D1086">
        <v>552805</v>
      </c>
      <c r="E1086" t="s">
        <v>20</v>
      </c>
      <c r="F1086">
        <v>500000</v>
      </c>
      <c r="G1086" t="s">
        <v>21</v>
      </c>
      <c r="H1086">
        <v>75</v>
      </c>
      <c r="I1086" t="s">
        <v>22</v>
      </c>
      <c r="J1086">
        <v>0</v>
      </c>
      <c r="K1086" t="s">
        <v>23</v>
      </c>
      <c r="L1086">
        <v>-3500</v>
      </c>
      <c r="N1086" t="s">
        <v>6072</v>
      </c>
      <c r="O1086" s="22">
        <v>6.2</v>
      </c>
    </row>
    <row r="1087" spans="1:15">
      <c r="A1087" t="s">
        <v>0</v>
      </c>
      <c r="B1087">
        <v>13129026</v>
      </c>
      <c r="C1087" t="s">
        <v>19</v>
      </c>
      <c r="D1087">
        <v>352212</v>
      </c>
      <c r="E1087" t="s">
        <v>20</v>
      </c>
      <c r="F1087">
        <v>500000</v>
      </c>
      <c r="G1087" t="s">
        <v>21</v>
      </c>
      <c r="H1087">
        <v>75</v>
      </c>
      <c r="I1087" t="s">
        <v>22</v>
      </c>
      <c r="J1087">
        <v>0</v>
      </c>
      <c r="K1087" t="s">
        <v>23</v>
      </c>
      <c r="L1087">
        <v>-3500</v>
      </c>
      <c r="N1087" t="s">
        <v>6073</v>
      </c>
      <c r="O1087" s="22">
        <v>6.2</v>
      </c>
    </row>
    <row r="1088" spans="1:15">
      <c r="A1088" t="s">
        <v>0</v>
      </c>
      <c r="B1088">
        <v>13141134</v>
      </c>
      <c r="C1088" t="s">
        <v>19</v>
      </c>
      <c r="D1088">
        <v>352639</v>
      </c>
      <c r="E1088" t="s">
        <v>20</v>
      </c>
      <c r="F1088">
        <v>500000</v>
      </c>
      <c r="G1088" t="s">
        <v>21</v>
      </c>
      <c r="H1088">
        <v>75</v>
      </c>
      <c r="I1088" t="s">
        <v>22</v>
      </c>
      <c r="J1088">
        <v>0</v>
      </c>
      <c r="K1088" t="s">
        <v>23</v>
      </c>
      <c r="L1088">
        <v>-3500</v>
      </c>
      <c r="N1088" t="s">
        <v>6074</v>
      </c>
      <c r="O1088" s="22">
        <v>6.2</v>
      </c>
    </row>
    <row r="1089" spans="1:15">
      <c r="A1089" t="s">
        <v>0</v>
      </c>
      <c r="B1089">
        <v>13167571</v>
      </c>
      <c r="C1089" t="s">
        <v>19</v>
      </c>
      <c r="D1089">
        <v>554818</v>
      </c>
      <c r="E1089" t="s">
        <v>20</v>
      </c>
      <c r="F1089">
        <v>500000</v>
      </c>
      <c r="G1089" t="s">
        <v>21</v>
      </c>
      <c r="H1089">
        <v>75</v>
      </c>
      <c r="I1089" t="s">
        <v>22</v>
      </c>
      <c r="J1089">
        <v>0</v>
      </c>
      <c r="K1089" t="s">
        <v>23</v>
      </c>
      <c r="L1089">
        <v>-3500</v>
      </c>
      <c r="N1089" t="s">
        <v>6075</v>
      </c>
      <c r="O1089" s="22">
        <v>6.2</v>
      </c>
    </row>
    <row r="1090" spans="1:15">
      <c r="A1090" t="s">
        <v>0</v>
      </c>
      <c r="B1090">
        <v>13179700</v>
      </c>
      <c r="C1090" t="s">
        <v>19</v>
      </c>
      <c r="D1090">
        <v>353493</v>
      </c>
      <c r="E1090" t="s">
        <v>20</v>
      </c>
      <c r="F1090">
        <v>500000</v>
      </c>
      <c r="G1090" t="s">
        <v>21</v>
      </c>
      <c r="H1090">
        <v>75</v>
      </c>
      <c r="I1090" t="s">
        <v>22</v>
      </c>
      <c r="J1090">
        <v>0</v>
      </c>
      <c r="K1090" t="s">
        <v>23</v>
      </c>
      <c r="L1090">
        <v>-3500</v>
      </c>
      <c r="N1090" t="s">
        <v>4973</v>
      </c>
      <c r="O1090" s="32">
        <v>6.2</v>
      </c>
    </row>
    <row r="1091" spans="1:15">
      <c r="A1091" t="s">
        <v>0</v>
      </c>
      <c r="B1091">
        <v>13259556</v>
      </c>
      <c r="C1091" t="s">
        <v>19</v>
      </c>
      <c r="D1091">
        <v>353920</v>
      </c>
      <c r="E1091" t="s">
        <v>20</v>
      </c>
      <c r="F1091">
        <v>500000</v>
      </c>
      <c r="G1091" t="s">
        <v>21</v>
      </c>
      <c r="H1091">
        <v>75</v>
      </c>
      <c r="I1091" t="s">
        <v>22</v>
      </c>
      <c r="J1091">
        <v>0</v>
      </c>
      <c r="K1091" t="s">
        <v>23</v>
      </c>
      <c r="L1091">
        <v>-3500</v>
      </c>
      <c r="N1091" t="s">
        <v>6076</v>
      </c>
      <c r="O1091" s="22">
        <v>6.25</v>
      </c>
    </row>
    <row r="1092" spans="1:15">
      <c r="A1092" t="s">
        <v>0</v>
      </c>
      <c r="B1092">
        <v>13271705</v>
      </c>
      <c r="C1092" t="s">
        <v>19</v>
      </c>
      <c r="D1092">
        <v>354347</v>
      </c>
      <c r="E1092" t="s">
        <v>20</v>
      </c>
      <c r="F1092">
        <v>500000</v>
      </c>
      <c r="G1092" t="s">
        <v>21</v>
      </c>
      <c r="H1092">
        <v>75</v>
      </c>
      <c r="I1092" t="s">
        <v>22</v>
      </c>
      <c r="J1092">
        <v>0</v>
      </c>
      <c r="K1092" t="s">
        <v>23</v>
      </c>
      <c r="L1092">
        <v>-3500</v>
      </c>
      <c r="N1092" t="s">
        <v>6077</v>
      </c>
      <c r="O1092" s="22">
        <v>6.25</v>
      </c>
    </row>
    <row r="1093" spans="1:15">
      <c r="A1093" t="s">
        <v>0</v>
      </c>
      <c r="B1093">
        <v>13298257</v>
      </c>
      <c r="C1093" t="s">
        <v>19</v>
      </c>
      <c r="D1093">
        <v>557502</v>
      </c>
      <c r="E1093" t="s">
        <v>20</v>
      </c>
      <c r="F1093">
        <v>500000</v>
      </c>
      <c r="G1093" t="s">
        <v>21</v>
      </c>
      <c r="H1093">
        <v>75</v>
      </c>
      <c r="I1093" t="s">
        <v>22</v>
      </c>
      <c r="J1093">
        <v>0</v>
      </c>
      <c r="K1093" t="s">
        <v>23</v>
      </c>
      <c r="L1093">
        <v>-3500</v>
      </c>
      <c r="N1093" t="s">
        <v>6078</v>
      </c>
      <c r="O1093" s="22">
        <v>6.25</v>
      </c>
    </row>
    <row r="1094" spans="1:15">
      <c r="A1094" t="s">
        <v>0</v>
      </c>
      <c r="B1094">
        <v>13310430</v>
      </c>
      <c r="C1094" t="s">
        <v>19</v>
      </c>
      <c r="D1094">
        <v>355201</v>
      </c>
      <c r="E1094" t="s">
        <v>20</v>
      </c>
      <c r="F1094">
        <v>500000</v>
      </c>
      <c r="G1094" t="s">
        <v>21</v>
      </c>
      <c r="H1094">
        <v>75</v>
      </c>
      <c r="I1094" t="s">
        <v>22</v>
      </c>
      <c r="J1094">
        <v>0</v>
      </c>
      <c r="K1094" t="s">
        <v>23</v>
      </c>
      <c r="L1094">
        <v>-3500</v>
      </c>
      <c r="N1094" t="s">
        <v>6079</v>
      </c>
      <c r="O1094" s="22">
        <v>6.25</v>
      </c>
    </row>
    <row r="1095" spans="1:15">
      <c r="A1095" t="s">
        <v>0</v>
      </c>
      <c r="B1095">
        <v>13322604</v>
      </c>
      <c r="C1095" t="s">
        <v>19</v>
      </c>
      <c r="D1095">
        <v>355628</v>
      </c>
      <c r="E1095" t="s">
        <v>20</v>
      </c>
      <c r="F1095">
        <v>500000</v>
      </c>
      <c r="G1095" t="s">
        <v>21</v>
      </c>
      <c r="H1095">
        <v>75</v>
      </c>
      <c r="I1095" t="s">
        <v>22</v>
      </c>
      <c r="J1095">
        <v>0</v>
      </c>
      <c r="K1095" t="s">
        <v>23</v>
      </c>
      <c r="L1095">
        <v>-3500</v>
      </c>
      <c r="N1095" t="s">
        <v>6080</v>
      </c>
      <c r="O1095" s="22">
        <v>6.25</v>
      </c>
    </row>
    <row r="1096" spans="1:15">
      <c r="A1096" t="s">
        <v>0</v>
      </c>
      <c r="B1096">
        <v>13349234</v>
      </c>
      <c r="C1096" t="s">
        <v>19</v>
      </c>
      <c r="D1096">
        <v>559515</v>
      </c>
      <c r="E1096" t="s">
        <v>20</v>
      </c>
      <c r="F1096">
        <v>500000</v>
      </c>
      <c r="G1096" t="s">
        <v>21</v>
      </c>
      <c r="H1096">
        <v>75</v>
      </c>
      <c r="I1096" t="s">
        <v>22</v>
      </c>
      <c r="J1096">
        <v>0</v>
      </c>
      <c r="K1096" t="s">
        <v>23</v>
      </c>
      <c r="L1096">
        <v>-3500</v>
      </c>
      <c r="N1096" t="s">
        <v>6081</v>
      </c>
      <c r="O1096" s="22">
        <v>6.25</v>
      </c>
    </row>
    <row r="1097" spans="1:15">
      <c r="A1097" t="s">
        <v>0</v>
      </c>
      <c r="B1097">
        <v>13361429</v>
      </c>
      <c r="C1097" t="s">
        <v>19</v>
      </c>
      <c r="D1097">
        <v>356482</v>
      </c>
      <c r="E1097" t="s">
        <v>20</v>
      </c>
      <c r="F1097">
        <v>500000</v>
      </c>
      <c r="G1097" t="s">
        <v>21</v>
      </c>
      <c r="H1097">
        <v>75</v>
      </c>
      <c r="I1097" t="s">
        <v>22</v>
      </c>
      <c r="J1097">
        <v>0</v>
      </c>
      <c r="K1097" t="s">
        <v>23</v>
      </c>
      <c r="L1097">
        <v>-3500</v>
      </c>
      <c r="N1097" t="s">
        <v>6082</v>
      </c>
      <c r="O1097" s="22">
        <v>6.25</v>
      </c>
    </row>
    <row r="1098" spans="1:15">
      <c r="A1098" t="s">
        <v>0</v>
      </c>
      <c r="B1098">
        <v>13373627</v>
      </c>
      <c r="C1098" t="s">
        <v>19</v>
      </c>
      <c r="D1098">
        <v>356909</v>
      </c>
      <c r="E1098" t="s">
        <v>20</v>
      </c>
      <c r="F1098">
        <v>500000</v>
      </c>
      <c r="G1098" t="s">
        <v>21</v>
      </c>
      <c r="H1098">
        <v>75</v>
      </c>
      <c r="I1098" t="s">
        <v>22</v>
      </c>
      <c r="J1098">
        <v>0</v>
      </c>
      <c r="K1098" t="s">
        <v>23</v>
      </c>
      <c r="L1098">
        <v>-3500</v>
      </c>
      <c r="N1098" t="s">
        <v>6083</v>
      </c>
      <c r="O1098" s="22">
        <v>6.25</v>
      </c>
    </row>
    <row r="1099" spans="1:15">
      <c r="A1099" t="s">
        <v>0</v>
      </c>
      <c r="B1099">
        <v>13400333</v>
      </c>
      <c r="C1099" t="s">
        <v>19</v>
      </c>
      <c r="D1099">
        <v>561528</v>
      </c>
      <c r="E1099" t="s">
        <v>20</v>
      </c>
      <c r="F1099">
        <v>500000</v>
      </c>
      <c r="G1099" t="s">
        <v>21</v>
      </c>
      <c r="H1099">
        <v>75</v>
      </c>
      <c r="I1099" t="s">
        <v>22</v>
      </c>
      <c r="J1099">
        <v>0</v>
      </c>
      <c r="K1099" t="s">
        <v>23</v>
      </c>
      <c r="L1099">
        <v>-3500</v>
      </c>
      <c r="N1099" t="s">
        <v>6084</v>
      </c>
      <c r="O1099" s="22">
        <v>6.25</v>
      </c>
    </row>
    <row r="1100" spans="1:15">
      <c r="A1100" t="s">
        <v>0</v>
      </c>
      <c r="B1100">
        <v>13412553</v>
      </c>
      <c r="C1100" t="s">
        <v>19</v>
      </c>
      <c r="D1100">
        <v>357763</v>
      </c>
      <c r="E1100" t="s">
        <v>20</v>
      </c>
      <c r="F1100">
        <v>500000</v>
      </c>
      <c r="G1100" t="s">
        <v>21</v>
      </c>
      <c r="H1100">
        <v>75</v>
      </c>
      <c r="I1100" t="s">
        <v>22</v>
      </c>
      <c r="J1100">
        <v>0</v>
      </c>
      <c r="K1100" t="s">
        <v>23</v>
      </c>
      <c r="L1100">
        <v>-3500</v>
      </c>
      <c r="N1100" t="s">
        <v>4798</v>
      </c>
      <c r="O1100" s="32">
        <v>6.25</v>
      </c>
    </row>
    <row r="1101" spans="1:15">
      <c r="A1101" t="s">
        <v>0</v>
      </c>
      <c r="B1101">
        <v>13493164</v>
      </c>
      <c r="C1101" t="s">
        <v>19</v>
      </c>
      <c r="D1101">
        <v>358190</v>
      </c>
      <c r="E1101" t="s">
        <v>20</v>
      </c>
      <c r="F1101">
        <v>500000</v>
      </c>
      <c r="G1101" t="s">
        <v>21</v>
      </c>
      <c r="H1101">
        <v>75</v>
      </c>
      <c r="I1101" t="s">
        <v>22</v>
      </c>
      <c r="J1101">
        <v>0</v>
      </c>
      <c r="K1101" t="s">
        <v>23</v>
      </c>
      <c r="L1101">
        <v>-3500</v>
      </c>
      <c r="N1101" t="s">
        <v>6085</v>
      </c>
      <c r="O1101" s="22">
        <v>6.3000000000000007</v>
      </c>
    </row>
    <row r="1102" spans="1:15">
      <c r="A1102" t="s">
        <v>0</v>
      </c>
      <c r="B1102">
        <v>13505404</v>
      </c>
      <c r="C1102" t="s">
        <v>19</v>
      </c>
      <c r="D1102">
        <v>358617</v>
      </c>
      <c r="E1102" t="s">
        <v>20</v>
      </c>
      <c r="F1102">
        <v>500000</v>
      </c>
      <c r="G1102" t="s">
        <v>21</v>
      </c>
      <c r="H1102">
        <v>75</v>
      </c>
      <c r="I1102" t="s">
        <v>22</v>
      </c>
      <c r="J1102">
        <v>0</v>
      </c>
      <c r="K1102" t="s">
        <v>23</v>
      </c>
      <c r="L1102">
        <v>-3500</v>
      </c>
      <c r="N1102" t="s">
        <v>6086</v>
      </c>
      <c r="O1102" s="22">
        <v>6.3000000000000007</v>
      </c>
    </row>
    <row r="1103" spans="1:15">
      <c r="A1103" t="s">
        <v>0</v>
      </c>
      <c r="B1103">
        <v>13532227</v>
      </c>
      <c r="C1103" t="s">
        <v>19</v>
      </c>
      <c r="D1103">
        <v>564212</v>
      </c>
      <c r="E1103" t="s">
        <v>20</v>
      </c>
      <c r="F1103">
        <v>500000</v>
      </c>
      <c r="G1103" t="s">
        <v>21</v>
      </c>
      <c r="H1103">
        <v>75</v>
      </c>
      <c r="I1103" t="s">
        <v>22</v>
      </c>
      <c r="J1103">
        <v>0</v>
      </c>
      <c r="K1103" t="s">
        <v>23</v>
      </c>
      <c r="L1103">
        <v>-3500</v>
      </c>
      <c r="N1103" t="s">
        <v>6087</v>
      </c>
      <c r="O1103" s="22">
        <v>6.3000000000000007</v>
      </c>
    </row>
    <row r="1104" spans="1:15">
      <c r="A1104" t="s">
        <v>0</v>
      </c>
      <c r="B1104">
        <v>13544490</v>
      </c>
      <c r="C1104" t="s">
        <v>19</v>
      </c>
      <c r="D1104">
        <v>359471</v>
      </c>
      <c r="E1104" t="s">
        <v>20</v>
      </c>
      <c r="F1104">
        <v>500000</v>
      </c>
      <c r="G1104" t="s">
        <v>21</v>
      </c>
      <c r="H1104">
        <v>75</v>
      </c>
      <c r="I1104" t="s">
        <v>22</v>
      </c>
      <c r="J1104">
        <v>0</v>
      </c>
      <c r="K1104" t="s">
        <v>23</v>
      </c>
      <c r="L1104">
        <v>-3500</v>
      </c>
      <c r="N1104" t="s">
        <v>6088</v>
      </c>
      <c r="O1104" s="22">
        <v>6.3000000000000007</v>
      </c>
    </row>
    <row r="1105" spans="1:15">
      <c r="A1105" t="s">
        <v>0</v>
      </c>
      <c r="B1105">
        <v>13556752</v>
      </c>
      <c r="C1105" t="s">
        <v>19</v>
      </c>
      <c r="D1105">
        <v>359898</v>
      </c>
      <c r="E1105" t="s">
        <v>20</v>
      </c>
      <c r="F1105">
        <v>500000</v>
      </c>
      <c r="G1105" t="s">
        <v>21</v>
      </c>
      <c r="H1105">
        <v>75</v>
      </c>
      <c r="I1105" t="s">
        <v>22</v>
      </c>
      <c r="J1105">
        <v>0</v>
      </c>
      <c r="K1105" t="s">
        <v>23</v>
      </c>
      <c r="L1105">
        <v>-3500</v>
      </c>
      <c r="N1105" t="s">
        <v>6089</v>
      </c>
      <c r="O1105" s="22">
        <v>6.3000000000000007</v>
      </c>
    </row>
    <row r="1106" spans="1:15">
      <c r="A1106" t="s">
        <v>0</v>
      </c>
      <c r="B1106">
        <v>13583654</v>
      </c>
      <c r="C1106" t="s">
        <v>19</v>
      </c>
      <c r="D1106">
        <v>566225</v>
      </c>
      <c r="E1106" t="s">
        <v>20</v>
      </c>
      <c r="F1106">
        <v>500000</v>
      </c>
      <c r="G1106" t="s">
        <v>21</v>
      </c>
      <c r="H1106">
        <v>75</v>
      </c>
      <c r="I1106" t="s">
        <v>22</v>
      </c>
      <c r="J1106">
        <v>0</v>
      </c>
      <c r="K1106" t="s">
        <v>23</v>
      </c>
      <c r="L1106">
        <v>-3500</v>
      </c>
      <c r="N1106" t="s">
        <v>6090</v>
      </c>
      <c r="O1106" s="22">
        <v>6.3000000000000007</v>
      </c>
    </row>
    <row r="1107" spans="1:15">
      <c r="A1107" t="s">
        <v>0</v>
      </c>
      <c r="B1107">
        <v>13595938</v>
      </c>
      <c r="C1107" t="s">
        <v>19</v>
      </c>
      <c r="D1107">
        <v>360752</v>
      </c>
      <c r="E1107" t="s">
        <v>20</v>
      </c>
      <c r="F1107">
        <v>500000</v>
      </c>
      <c r="G1107" t="s">
        <v>21</v>
      </c>
      <c r="H1107">
        <v>75</v>
      </c>
      <c r="I1107" t="s">
        <v>22</v>
      </c>
      <c r="J1107">
        <v>0</v>
      </c>
      <c r="K1107" t="s">
        <v>23</v>
      </c>
      <c r="L1107">
        <v>-3500</v>
      </c>
      <c r="N1107" t="s">
        <v>6091</v>
      </c>
      <c r="O1107" s="22">
        <v>6.3000000000000007</v>
      </c>
    </row>
    <row r="1108" spans="1:15">
      <c r="A1108" t="s">
        <v>0</v>
      </c>
      <c r="B1108">
        <v>13608224</v>
      </c>
      <c r="C1108" t="s">
        <v>19</v>
      </c>
      <c r="D1108">
        <v>361179</v>
      </c>
      <c r="E1108" t="s">
        <v>20</v>
      </c>
      <c r="F1108">
        <v>500000</v>
      </c>
      <c r="G1108" t="s">
        <v>21</v>
      </c>
      <c r="H1108">
        <v>75</v>
      </c>
      <c r="I1108" t="s">
        <v>22</v>
      </c>
      <c r="J1108">
        <v>0</v>
      </c>
      <c r="K1108" t="s">
        <v>23</v>
      </c>
      <c r="L1108">
        <v>-3500</v>
      </c>
      <c r="N1108" t="s">
        <v>6092</v>
      </c>
      <c r="O1108" s="22">
        <v>6.3000000000000007</v>
      </c>
    </row>
    <row r="1109" spans="1:15">
      <c r="A1109" t="s">
        <v>0</v>
      </c>
      <c r="B1109">
        <v>13635204</v>
      </c>
      <c r="C1109" t="s">
        <v>19</v>
      </c>
      <c r="D1109">
        <v>568238</v>
      </c>
      <c r="E1109" t="s">
        <v>20</v>
      </c>
      <c r="F1109">
        <v>500000</v>
      </c>
      <c r="G1109" t="s">
        <v>21</v>
      </c>
      <c r="H1109">
        <v>75</v>
      </c>
      <c r="I1109" t="s">
        <v>22</v>
      </c>
      <c r="J1109">
        <v>0</v>
      </c>
      <c r="K1109" t="s">
        <v>23</v>
      </c>
      <c r="L1109">
        <v>-3500</v>
      </c>
      <c r="N1109" t="s">
        <v>6093</v>
      </c>
      <c r="O1109" s="22">
        <v>6.3000000000000007</v>
      </c>
    </row>
    <row r="1110" spans="1:15">
      <c r="A1110" t="s">
        <v>0</v>
      </c>
      <c r="B1110">
        <v>13647510</v>
      </c>
      <c r="C1110" t="s">
        <v>19</v>
      </c>
      <c r="D1110">
        <v>362033</v>
      </c>
      <c r="E1110" t="s">
        <v>20</v>
      </c>
      <c r="F1110">
        <v>500000</v>
      </c>
      <c r="G1110" t="s">
        <v>21</v>
      </c>
      <c r="H1110">
        <v>75</v>
      </c>
      <c r="I1110" t="s">
        <v>22</v>
      </c>
      <c r="J1110">
        <v>0</v>
      </c>
      <c r="K1110" t="s">
        <v>23</v>
      </c>
      <c r="L1110">
        <v>-3500</v>
      </c>
      <c r="N1110" t="s">
        <v>4974</v>
      </c>
      <c r="O1110" s="32">
        <v>6.3000000000000007</v>
      </c>
    </row>
    <row r="1111" spans="1:15">
      <c r="A1111" t="s">
        <v>0</v>
      </c>
      <c r="B1111">
        <v>13728882</v>
      </c>
      <c r="C1111" t="s">
        <v>19</v>
      </c>
      <c r="D1111">
        <v>362460</v>
      </c>
      <c r="E1111" t="s">
        <v>20</v>
      </c>
      <c r="F1111">
        <v>500000</v>
      </c>
      <c r="G1111" t="s">
        <v>21</v>
      </c>
      <c r="H1111">
        <v>75</v>
      </c>
      <c r="I1111" t="s">
        <v>22</v>
      </c>
      <c r="J1111">
        <v>0</v>
      </c>
      <c r="K1111" t="s">
        <v>23</v>
      </c>
      <c r="L1111">
        <v>-3500</v>
      </c>
      <c r="N1111" t="s">
        <v>6094</v>
      </c>
      <c r="O1111" s="22">
        <v>6.3500000000000005</v>
      </c>
    </row>
    <row r="1112" spans="1:15">
      <c r="A1112" t="s">
        <v>0</v>
      </c>
      <c r="B1112">
        <v>13742357</v>
      </c>
      <c r="C1112" t="s">
        <v>19</v>
      </c>
      <c r="D1112">
        <v>362929</v>
      </c>
      <c r="E1112" t="s">
        <v>20</v>
      </c>
      <c r="F1112">
        <v>500000</v>
      </c>
      <c r="G1112" t="s">
        <v>21</v>
      </c>
      <c r="H1112">
        <v>75</v>
      </c>
      <c r="I1112" t="s">
        <v>22</v>
      </c>
      <c r="J1112">
        <v>0</v>
      </c>
      <c r="K1112" t="s">
        <v>23</v>
      </c>
      <c r="L1112">
        <v>-3500</v>
      </c>
      <c r="N1112" t="s">
        <v>6095</v>
      </c>
      <c r="O1112" s="22">
        <v>6.3500000000000005</v>
      </c>
    </row>
    <row r="1113" spans="1:15">
      <c r="A1113" t="s">
        <v>0</v>
      </c>
      <c r="B1113">
        <v>13770604</v>
      </c>
      <c r="C1113" t="s">
        <v>19</v>
      </c>
      <c r="D1113">
        <v>571054</v>
      </c>
      <c r="E1113" t="s">
        <v>20</v>
      </c>
      <c r="F1113">
        <v>500000</v>
      </c>
      <c r="G1113" t="s">
        <v>21</v>
      </c>
      <c r="H1113">
        <v>75</v>
      </c>
      <c r="I1113" t="s">
        <v>22</v>
      </c>
      <c r="J1113">
        <v>0</v>
      </c>
      <c r="K1113" t="s">
        <v>23</v>
      </c>
      <c r="L1113">
        <v>-3500</v>
      </c>
      <c r="N1113" t="s">
        <v>6096</v>
      </c>
      <c r="O1113" s="22">
        <v>6.3500000000000005</v>
      </c>
    </row>
    <row r="1114" spans="1:15">
      <c r="A1114" t="s">
        <v>0</v>
      </c>
      <c r="B1114">
        <v>13784103</v>
      </c>
      <c r="C1114" t="s">
        <v>19</v>
      </c>
      <c r="D1114">
        <v>363867</v>
      </c>
      <c r="E1114" t="s">
        <v>20</v>
      </c>
      <c r="F1114">
        <v>500000</v>
      </c>
      <c r="G1114" t="s">
        <v>21</v>
      </c>
      <c r="H1114">
        <v>75</v>
      </c>
      <c r="I1114" t="s">
        <v>22</v>
      </c>
      <c r="J1114">
        <v>0</v>
      </c>
      <c r="K1114" t="s">
        <v>23</v>
      </c>
      <c r="L1114">
        <v>-3500</v>
      </c>
      <c r="N1114" t="s">
        <v>6097</v>
      </c>
      <c r="O1114" s="22">
        <v>6.3500000000000005</v>
      </c>
    </row>
    <row r="1115" spans="1:15">
      <c r="A1115" t="s">
        <v>0</v>
      </c>
      <c r="B1115">
        <v>13797605</v>
      </c>
      <c r="C1115" t="s">
        <v>19</v>
      </c>
      <c r="D1115">
        <v>364336</v>
      </c>
      <c r="E1115" t="s">
        <v>20</v>
      </c>
      <c r="F1115">
        <v>500000</v>
      </c>
      <c r="G1115" t="s">
        <v>21</v>
      </c>
      <c r="H1115">
        <v>75</v>
      </c>
      <c r="I1115" t="s">
        <v>22</v>
      </c>
      <c r="J1115">
        <v>0</v>
      </c>
      <c r="K1115" t="s">
        <v>23</v>
      </c>
      <c r="L1115">
        <v>-3500</v>
      </c>
      <c r="N1115" t="s">
        <v>6098</v>
      </c>
      <c r="O1115" s="22">
        <v>6.3500000000000005</v>
      </c>
    </row>
    <row r="1116" spans="1:15">
      <c r="A1116" t="s">
        <v>0</v>
      </c>
      <c r="B1116">
        <v>13825936</v>
      </c>
      <c r="C1116" t="s">
        <v>19</v>
      </c>
      <c r="D1116">
        <v>573265</v>
      </c>
      <c r="E1116" t="s">
        <v>20</v>
      </c>
      <c r="F1116">
        <v>500000</v>
      </c>
      <c r="G1116" t="s">
        <v>21</v>
      </c>
      <c r="H1116">
        <v>75</v>
      </c>
      <c r="I1116" t="s">
        <v>22</v>
      </c>
      <c r="J1116">
        <v>0</v>
      </c>
      <c r="K1116" t="s">
        <v>23</v>
      </c>
      <c r="L1116">
        <v>-3500</v>
      </c>
      <c r="N1116" t="s">
        <v>6099</v>
      </c>
      <c r="O1116" s="22">
        <v>6.3500000000000005</v>
      </c>
    </row>
    <row r="1117" spans="1:15">
      <c r="A1117" t="s">
        <v>0</v>
      </c>
      <c r="B1117">
        <v>13839462</v>
      </c>
      <c r="C1117" t="s">
        <v>19</v>
      </c>
      <c r="D1117">
        <v>365274</v>
      </c>
      <c r="E1117" t="s">
        <v>20</v>
      </c>
      <c r="F1117">
        <v>500000</v>
      </c>
      <c r="G1117" t="s">
        <v>21</v>
      </c>
      <c r="H1117">
        <v>75</v>
      </c>
      <c r="I1117" t="s">
        <v>22</v>
      </c>
      <c r="J1117">
        <v>0</v>
      </c>
      <c r="K1117" t="s">
        <v>23</v>
      </c>
      <c r="L1117">
        <v>-3500</v>
      </c>
      <c r="N1117" t="s">
        <v>6100</v>
      </c>
      <c r="O1117" s="22">
        <v>6.3500000000000005</v>
      </c>
    </row>
    <row r="1118" spans="1:15">
      <c r="A1118" t="s">
        <v>0</v>
      </c>
      <c r="B1118">
        <v>13852987</v>
      </c>
      <c r="C1118" t="s">
        <v>19</v>
      </c>
      <c r="D1118">
        <v>365743</v>
      </c>
      <c r="E1118" t="s">
        <v>20</v>
      </c>
      <c r="F1118">
        <v>500000</v>
      </c>
      <c r="G1118" t="s">
        <v>21</v>
      </c>
      <c r="H1118">
        <v>75</v>
      </c>
      <c r="I1118" t="s">
        <v>22</v>
      </c>
      <c r="J1118">
        <v>0</v>
      </c>
      <c r="K1118" t="s">
        <v>23</v>
      </c>
      <c r="L1118">
        <v>-3500</v>
      </c>
      <c r="N1118" t="s">
        <v>6101</v>
      </c>
      <c r="O1118" s="22">
        <v>6.3500000000000005</v>
      </c>
    </row>
    <row r="1119" spans="1:15">
      <c r="A1119" t="s">
        <v>0</v>
      </c>
      <c r="B1119">
        <v>13881405</v>
      </c>
      <c r="C1119" t="s">
        <v>19</v>
      </c>
      <c r="D1119">
        <v>575476</v>
      </c>
      <c r="E1119" t="s">
        <v>20</v>
      </c>
      <c r="F1119">
        <v>500000</v>
      </c>
      <c r="G1119" t="s">
        <v>21</v>
      </c>
      <c r="H1119">
        <v>75</v>
      </c>
      <c r="I1119" t="s">
        <v>22</v>
      </c>
      <c r="J1119">
        <v>0</v>
      </c>
      <c r="K1119" t="s">
        <v>23</v>
      </c>
      <c r="L1119">
        <v>-3500</v>
      </c>
      <c r="N1119" t="s">
        <v>6102</v>
      </c>
      <c r="O1119" s="22">
        <v>6.3500000000000005</v>
      </c>
    </row>
    <row r="1120" spans="1:15">
      <c r="A1120" t="s">
        <v>0</v>
      </c>
      <c r="B1120">
        <v>13894956</v>
      </c>
      <c r="C1120" t="s">
        <v>19</v>
      </c>
      <c r="D1120">
        <v>366681</v>
      </c>
      <c r="E1120" t="s">
        <v>20</v>
      </c>
      <c r="F1120">
        <v>500000</v>
      </c>
      <c r="G1120" t="s">
        <v>21</v>
      </c>
      <c r="H1120">
        <v>75</v>
      </c>
      <c r="I1120" t="s">
        <v>22</v>
      </c>
      <c r="J1120">
        <v>0</v>
      </c>
      <c r="K1120" t="s">
        <v>23</v>
      </c>
      <c r="L1120">
        <v>-3500</v>
      </c>
      <c r="N1120" t="s">
        <v>4799</v>
      </c>
      <c r="O1120" s="32">
        <v>6.3500000000000005</v>
      </c>
    </row>
    <row r="1121" spans="1:15">
      <c r="A1121" t="s">
        <v>0</v>
      </c>
      <c r="B1121">
        <v>13981370</v>
      </c>
      <c r="C1121" t="s">
        <v>19</v>
      </c>
      <c r="D1121">
        <v>367150</v>
      </c>
      <c r="E1121" t="s">
        <v>20</v>
      </c>
      <c r="F1121">
        <v>500000</v>
      </c>
      <c r="G1121" t="s">
        <v>21</v>
      </c>
      <c r="H1121">
        <v>75</v>
      </c>
      <c r="I1121" t="s">
        <v>22</v>
      </c>
      <c r="J1121">
        <v>0</v>
      </c>
      <c r="K1121" t="s">
        <v>23</v>
      </c>
      <c r="L1121">
        <v>-3500</v>
      </c>
      <c r="N1121" t="s">
        <v>6103</v>
      </c>
      <c r="O1121" s="22">
        <v>6.4</v>
      </c>
    </row>
    <row r="1122" spans="1:15">
      <c r="A1122" t="s">
        <v>0</v>
      </c>
      <c r="B1122">
        <v>13996867</v>
      </c>
      <c r="C1122" t="s">
        <v>19</v>
      </c>
      <c r="D1122">
        <v>367689</v>
      </c>
      <c r="E1122" t="s">
        <v>20</v>
      </c>
      <c r="F1122">
        <v>500000</v>
      </c>
      <c r="G1122" t="s">
        <v>21</v>
      </c>
      <c r="H1122">
        <v>75</v>
      </c>
      <c r="I1122" t="s">
        <v>22</v>
      </c>
      <c r="J1122">
        <v>0</v>
      </c>
      <c r="K1122" t="s">
        <v>23</v>
      </c>
      <c r="L1122">
        <v>-3500</v>
      </c>
      <c r="N1122" t="s">
        <v>6104</v>
      </c>
      <c r="O1122" s="22">
        <v>6.4</v>
      </c>
    </row>
    <row r="1123" spans="1:15">
      <c r="A1123" t="s">
        <v>0</v>
      </c>
      <c r="B1123">
        <v>14027343</v>
      </c>
      <c r="C1123" t="s">
        <v>19</v>
      </c>
      <c r="D1123">
        <v>578644</v>
      </c>
      <c r="E1123" t="s">
        <v>20</v>
      </c>
      <c r="F1123">
        <v>500000</v>
      </c>
      <c r="G1123" t="s">
        <v>21</v>
      </c>
      <c r="H1123">
        <v>75</v>
      </c>
      <c r="I1123" t="s">
        <v>22</v>
      </c>
      <c r="J1123">
        <v>0</v>
      </c>
      <c r="K1123" t="s">
        <v>23</v>
      </c>
      <c r="L1123">
        <v>-3500</v>
      </c>
      <c r="N1123" t="s">
        <v>6105</v>
      </c>
      <c r="O1123" s="22">
        <v>6.4</v>
      </c>
    </row>
    <row r="1124" spans="1:15">
      <c r="A1124" t="s">
        <v>0</v>
      </c>
      <c r="B1124">
        <v>14044128</v>
      </c>
      <c r="C1124" t="s">
        <v>19</v>
      </c>
      <c r="D1124">
        <v>368767</v>
      </c>
      <c r="E1124" t="s">
        <v>20</v>
      </c>
      <c r="F1124">
        <v>500000</v>
      </c>
      <c r="G1124" t="s">
        <v>21</v>
      </c>
      <c r="H1124">
        <v>75</v>
      </c>
      <c r="I1124" t="s">
        <v>22</v>
      </c>
      <c r="J1124">
        <v>0</v>
      </c>
      <c r="K1124" t="s">
        <v>23</v>
      </c>
      <c r="L1124">
        <v>-3500</v>
      </c>
      <c r="N1124" t="s">
        <v>6106</v>
      </c>
      <c r="O1124" s="22">
        <v>6.4</v>
      </c>
    </row>
    <row r="1125" spans="1:15">
      <c r="A1125" t="s">
        <v>0</v>
      </c>
      <c r="B1125">
        <v>14059656</v>
      </c>
      <c r="C1125" t="s">
        <v>19</v>
      </c>
      <c r="D1125">
        <v>369306</v>
      </c>
      <c r="E1125" t="s">
        <v>20</v>
      </c>
      <c r="F1125">
        <v>500000</v>
      </c>
      <c r="G1125" t="s">
        <v>21</v>
      </c>
      <c r="H1125">
        <v>75</v>
      </c>
      <c r="I1125" t="s">
        <v>22</v>
      </c>
      <c r="J1125">
        <v>0</v>
      </c>
      <c r="K1125" t="s">
        <v>23</v>
      </c>
      <c r="L1125">
        <v>-3500</v>
      </c>
      <c r="N1125" t="s">
        <v>6107</v>
      </c>
      <c r="O1125" s="22">
        <v>6.4</v>
      </c>
    </row>
    <row r="1126" spans="1:15">
      <c r="A1126" t="s">
        <v>0</v>
      </c>
      <c r="B1126">
        <v>14090232</v>
      </c>
      <c r="C1126" t="s">
        <v>19</v>
      </c>
      <c r="D1126">
        <v>581185</v>
      </c>
      <c r="E1126" t="s">
        <v>20</v>
      </c>
      <c r="F1126">
        <v>500000</v>
      </c>
      <c r="G1126" t="s">
        <v>21</v>
      </c>
      <c r="H1126">
        <v>75</v>
      </c>
      <c r="I1126" t="s">
        <v>22</v>
      </c>
      <c r="J1126">
        <v>0</v>
      </c>
      <c r="K1126" t="s">
        <v>23</v>
      </c>
      <c r="L1126">
        <v>-3500</v>
      </c>
      <c r="N1126" t="s">
        <v>6108</v>
      </c>
      <c r="O1126" s="22">
        <v>6.4</v>
      </c>
    </row>
    <row r="1127" spans="1:15">
      <c r="A1127" t="s">
        <v>0</v>
      </c>
      <c r="B1127">
        <v>14105787</v>
      </c>
      <c r="C1127" t="s">
        <v>19</v>
      </c>
      <c r="D1127">
        <v>370384</v>
      </c>
      <c r="E1127" t="s">
        <v>20</v>
      </c>
      <c r="F1127">
        <v>500000</v>
      </c>
      <c r="G1127" t="s">
        <v>21</v>
      </c>
      <c r="H1127">
        <v>75</v>
      </c>
      <c r="I1127" t="s">
        <v>22</v>
      </c>
      <c r="J1127">
        <v>0</v>
      </c>
      <c r="K1127" t="s">
        <v>23</v>
      </c>
      <c r="L1127">
        <v>-3500</v>
      </c>
      <c r="N1127" t="s">
        <v>6109</v>
      </c>
      <c r="O1127" s="22">
        <v>6.4</v>
      </c>
    </row>
    <row r="1128" spans="1:15">
      <c r="A1128" t="s">
        <v>0</v>
      </c>
      <c r="B1128">
        <v>14121346</v>
      </c>
      <c r="C1128" t="s">
        <v>19</v>
      </c>
      <c r="D1128">
        <v>370923</v>
      </c>
      <c r="E1128" t="s">
        <v>20</v>
      </c>
      <c r="F1128">
        <v>500000</v>
      </c>
      <c r="G1128" t="s">
        <v>21</v>
      </c>
      <c r="H1128">
        <v>75</v>
      </c>
      <c r="I1128" t="s">
        <v>22</v>
      </c>
      <c r="J1128">
        <v>0</v>
      </c>
      <c r="K1128" t="s">
        <v>23</v>
      </c>
      <c r="L1128">
        <v>-3500</v>
      </c>
      <c r="N1128" t="s">
        <v>6110</v>
      </c>
      <c r="O1128" s="22">
        <v>6.4</v>
      </c>
    </row>
    <row r="1129" spans="1:15">
      <c r="A1129" t="s">
        <v>0</v>
      </c>
      <c r="B1129">
        <v>14152021</v>
      </c>
      <c r="C1129" t="s">
        <v>19</v>
      </c>
      <c r="D1129">
        <v>583726</v>
      </c>
      <c r="E1129" t="s">
        <v>20</v>
      </c>
      <c r="F1129">
        <v>500000</v>
      </c>
      <c r="G1129" t="s">
        <v>21</v>
      </c>
      <c r="H1129">
        <v>75</v>
      </c>
      <c r="I1129" t="s">
        <v>22</v>
      </c>
      <c r="J1129">
        <v>0</v>
      </c>
      <c r="K1129" t="s">
        <v>23</v>
      </c>
      <c r="L1129">
        <v>-3500</v>
      </c>
      <c r="N1129" t="s">
        <v>6111</v>
      </c>
      <c r="O1129" s="22">
        <v>6.4</v>
      </c>
    </row>
    <row r="1130" spans="1:15">
      <c r="A1130" t="s">
        <v>0</v>
      </c>
      <c r="B1130">
        <v>14167604</v>
      </c>
      <c r="C1130" t="s">
        <v>19</v>
      </c>
      <c r="D1130">
        <v>372001</v>
      </c>
      <c r="E1130" t="s">
        <v>20</v>
      </c>
      <c r="F1130">
        <v>500000</v>
      </c>
      <c r="G1130" t="s">
        <v>21</v>
      </c>
      <c r="H1130">
        <v>75</v>
      </c>
      <c r="I1130" t="s">
        <v>22</v>
      </c>
      <c r="J1130">
        <v>0</v>
      </c>
      <c r="K1130" t="s">
        <v>23</v>
      </c>
      <c r="L1130">
        <v>-3500</v>
      </c>
      <c r="N1130" t="s">
        <v>4975</v>
      </c>
      <c r="O1130" s="32">
        <v>6.4</v>
      </c>
    </row>
    <row r="1131" spans="1:15">
      <c r="A1131" t="s">
        <v>0</v>
      </c>
      <c r="B1131">
        <v>14262765</v>
      </c>
      <c r="C1131" t="s">
        <v>19</v>
      </c>
      <c r="D1131">
        <v>372540</v>
      </c>
      <c r="E1131" t="s">
        <v>20</v>
      </c>
      <c r="F1131">
        <v>500000</v>
      </c>
      <c r="G1131" t="s">
        <v>21</v>
      </c>
      <c r="H1131">
        <v>80</v>
      </c>
      <c r="I1131" t="s">
        <v>22</v>
      </c>
      <c r="J1131">
        <v>0</v>
      </c>
      <c r="K1131" t="s">
        <v>23</v>
      </c>
      <c r="L1131">
        <v>-3500</v>
      </c>
      <c r="N1131" t="s">
        <v>6112</v>
      </c>
      <c r="O1131" s="22">
        <v>6.45</v>
      </c>
    </row>
    <row r="1132" spans="1:15">
      <c r="A1132" t="s">
        <v>0</v>
      </c>
      <c r="B1132">
        <v>14278378</v>
      </c>
      <c r="C1132" t="s">
        <v>19</v>
      </c>
      <c r="D1132">
        <v>373079</v>
      </c>
      <c r="E1132" t="s">
        <v>20</v>
      </c>
      <c r="F1132">
        <v>500000</v>
      </c>
      <c r="G1132" t="s">
        <v>21</v>
      </c>
      <c r="H1132">
        <v>80</v>
      </c>
      <c r="I1132" t="s">
        <v>22</v>
      </c>
      <c r="J1132">
        <v>0</v>
      </c>
      <c r="K1132" t="s">
        <v>23</v>
      </c>
      <c r="L1132">
        <v>-3500</v>
      </c>
      <c r="N1132" t="s">
        <v>6113</v>
      </c>
      <c r="O1132" s="22">
        <v>6.45</v>
      </c>
    </row>
    <row r="1133" spans="1:15">
      <c r="A1133" t="s">
        <v>0</v>
      </c>
      <c r="B1133">
        <v>14309197</v>
      </c>
      <c r="C1133" t="s">
        <v>19</v>
      </c>
      <c r="D1133">
        <v>587114</v>
      </c>
      <c r="E1133" t="s">
        <v>20</v>
      </c>
      <c r="F1133">
        <v>500000</v>
      </c>
      <c r="G1133" t="s">
        <v>21</v>
      </c>
      <c r="H1133">
        <v>80</v>
      </c>
      <c r="I1133" t="s">
        <v>22</v>
      </c>
      <c r="J1133">
        <v>0</v>
      </c>
      <c r="K1133" t="s">
        <v>23</v>
      </c>
      <c r="L1133">
        <v>-3500</v>
      </c>
      <c r="N1133" t="s">
        <v>6114</v>
      </c>
      <c r="O1133" s="22">
        <v>6.45</v>
      </c>
    </row>
    <row r="1134" spans="1:15">
      <c r="A1134" t="s">
        <v>0</v>
      </c>
      <c r="B1134">
        <v>14324836</v>
      </c>
      <c r="C1134" t="s">
        <v>19</v>
      </c>
      <c r="D1134">
        <v>374157</v>
      </c>
      <c r="E1134" t="s">
        <v>20</v>
      </c>
      <c r="F1134">
        <v>500000</v>
      </c>
      <c r="G1134" t="s">
        <v>21</v>
      </c>
      <c r="H1134">
        <v>80</v>
      </c>
      <c r="I1134" t="s">
        <v>22</v>
      </c>
      <c r="J1134">
        <v>0</v>
      </c>
      <c r="K1134" t="s">
        <v>23</v>
      </c>
      <c r="L1134">
        <v>-3500</v>
      </c>
      <c r="N1134" t="s">
        <v>6115</v>
      </c>
      <c r="O1134" s="22">
        <v>6.45</v>
      </c>
    </row>
    <row r="1135" spans="1:15">
      <c r="A1135" t="s">
        <v>0</v>
      </c>
      <c r="B1135">
        <v>14340475</v>
      </c>
      <c r="C1135" t="s">
        <v>19</v>
      </c>
      <c r="D1135">
        <v>374696</v>
      </c>
      <c r="E1135" t="s">
        <v>20</v>
      </c>
      <c r="F1135">
        <v>500000</v>
      </c>
      <c r="G1135" t="s">
        <v>21</v>
      </c>
      <c r="H1135">
        <v>80</v>
      </c>
      <c r="I1135" t="s">
        <v>22</v>
      </c>
      <c r="J1135">
        <v>0</v>
      </c>
      <c r="K1135" t="s">
        <v>23</v>
      </c>
      <c r="L1135">
        <v>-3500</v>
      </c>
      <c r="N1135" t="s">
        <v>6116</v>
      </c>
      <c r="O1135" s="22">
        <v>6.45</v>
      </c>
    </row>
    <row r="1136" spans="1:15">
      <c r="A1136" t="s">
        <v>0</v>
      </c>
      <c r="B1136">
        <v>14371393</v>
      </c>
      <c r="C1136" t="s">
        <v>19</v>
      </c>
      <c r="D1136">
        <v>589655</v>
      </c>
      <c r="E1136" t="s">
        <v>20</v>
      </c>
      <c r="F1136">
        <v>500000</v>
      </c>
      <c r="G1136" t="s">
        <v>21</v>
      </c>
      <c r="H1136">
        <v>80</v>
      </c>
      <c r="I1136" t="s">
        <v>22</v>
      </c>
      <c r="J1136">
        <v>0</v>
      </c>
      <c r="K1136" t="s">
        <v>23</v>
      </c>
      <c r="L1136">
        <v>-3500</v>
      </c>
      <c r="N1136" t="s">
        <v>6117</v>
      </c>
      <c r="O1136" s="22">
        <v>6.45</v>
      </c>
    </row>
    <row r="1137" spans="1:15">
      <c r="A1137" t="s">
        <v>0</v>
      </c>
      <c r="B1137">
        <v>14387062</v>
      </c>
      <c r="C1137" t="s">
        <v>19</v>
      </c>
      <c r="D1137">
        <v>375774</v>
      </c>
      <c r="E1137" t="s">
        <v>20</v>
      </c>
      <c r="F1137">
        <v>500000</v>
      </c>
      <c r="G1137" t="s">
        <v>21</v>
      </c>
      <c r="H1137">
        <v>80</v>
      </c>
      <c r="I1137" t="s">
        <v>22</v>
      </c>
      <c r="J1137">
        <v>0</v>
      </c>
      <c r="K1137" t="s">
        <v>23</v>
      </c>
      <c r="L1137">
        <v>-3500</v>
      </c>
      <c r="N1137" t="s">
        <v>6118</v>
      </c>
      <c r="O1137" s="22">
        <v>6.45</v>
      </c>
    </row>
    <row r="1138" spans="1:15">
      <c r="A1138" t="s">
        <v>0</v>
      </c>
      <c r="B1138">
        <v>14402731</v>
      </c>
      <c r="C1138" t="s">
        <v>19</v>
      </c>
      <c r="D1138">
        <v>376313</v>
      </c>
      <c r="E1138" t="s">
        <v>20</v>
      </c>
      <c r="F1138">
        <v>500000</v>
      </c>
      <c r="G1138" t="s">
        <v>21</v>
      </c>
      <c r="H1138">
        <v>80</v>
      </c>
      <c r="I1138" t="s">
        <v>22</v>
      </c>
      <c r="J1138">
        <v>0</v>
      </c>
      <c r="K1138" t="s">
        <v>23</v>
      </c>
      <c r="L1138">
        <v>-3500</v>
      </c>
      <c r="N1138" t="s">
        <v>6119</v>
      </c>
      <c r="O1138" s="22">
        <v>6.45</v>
      </c>
    </row>
    <row r="1139" spans="1:15">
      <c r="A1139" t="s">
        <v>0</v>
      </c>
      <c r="B1139">
        <v>14433746</v>
      </c>
      <c r="C1139" t="s">
        <v>19</v>
      </c>
      <c r="D1139">
        <v>592196</v>
      </c>
      <c r="E1139" t="s">
        <v>20</v>
      </c>
      <c r="F1139">
        <v>500000</v>
      </c>
      <c r="G1139" t="s">
        <v>21</v>
      </c>
      <c r="H1139">
        <v>80</v>
      </c>
      <c r="I1139" t="s">
        <v>22</v>
      </c>
      <c r="J1139">
        <v>0</v>
      </c>
      <c r="K1139" t="s">
        <v>23</v>
      </c>
      <c r="L1139">
        <v>-3500</v>
      </c>
      <c r="N1139" t="s">
        <v>6120</v>
      </c>
      <c r="O1139" s="22">
        <v>6.45</v>
      </c>
    </row>
    <row r="1140" spans="1:15">
      <c r="A1140" t="s">
        <v>0</v>
      </c>
      <c r="B1140">
        <v>14449443</v>
      </c>
      <c r="C1140" t="s">
        <v>19</v>
      </c>
      <c r="D1140">
        <v>377391</v>
      </c>
      <c r="E1140" t="s">
        <v>20</v>
      </c>
      <c r="F1140">
        <v>500000</v>
      </c>
      <c r="G1140" t="s">
        <v>21</v>
      </c>
      <c r="H1140">
        <v>80</v>
      </c>
      <c r="I1140" t="s">
        <v>22</v>
      </c>
      <c r="J1140">
        <v>0</v>
      </c>
      <c r="K1140" t="s">
        <v>23</v>
      </c>
      <c r="L1140">
        <v>-3500</v>
      </c>
      <c r="N1140" t="s">
        <v>4976</v>
      </c>
      <c r="O1140" s="32">
        <v>6.45</v>
      </c>
    </row>
    <row r="1141" spans="1:15">
      <c r="A1141" t="s">
        <v>0</v>
      </c>
      <c r="B1141">
        <v>14545760</v>
      </c>
      <c r="C1141" t="s">
        <v>19</v>
      </c>
      <c r="D1141">
        <v>377930</v>
      </c>
      <c r="E1141" t="s">
        <v>20</v>
      </c>
      <c r="F1141">
        <v>500000</v>
      </c>
      <c r="G1141" t="s">
        <v>21</v>
      </c>
      <c r="H1141">
        <v>80</v>
      </c>
      <c r="I1141" t="s">
        <v>22</v>
      </c>
      <c r="J1141">
        <v>0</v>
      </c>
      <c r="K1141" t="s">
        <v>23</v>
      </c>
      <c r="L1141">
        <v>-3500</v>
      </c>
      <c r="N1141" t="s">
        <v>6121</v>
      </c>
      <c r="O1141" s="22">
        <v>6.5</v>
      </c>
    </row>
    <row r="1142" spans="1:15">
      <c r="A1142" t="s">
        <v>0</v>
      </c>
      <c r="B1142">
        <v>14561484</v>
      </c>
      <c r="C1142" t="s">
        <v>19</v>
      </c>
      <c r="D1142">
        <v>378469</v>
      </c>
      <c r="E1142" t="s">
        <v>20</v>
      </c>
      <c r="F1142">
        <v>500000</v>
      </c>
      <c r="G1142" t="s">
        <v>21</v>
      </c>
      <c r="H1142">
        <v>80</v>
      </c>
      <c r="I1142" t="s">
        <v>22</v>
      </c>
      <c r="J1142">
        <v>0</v>
      </c>
      <c r="K1142" t="s">
        <v>23</v>
      </c>
      <c r="L1142">
        <v>-3500</v>
      </c>
      <c r="N1142" t="s">
        <v>6122</v>
      </c>
      <c r="O1142" s="22">
        <v>6.5</v>
      </c>
    </row>
    <row r="1143" spans="1:15">
      <c r="A1143" t="s">
        <v>0</v>
      </c>
      <c r="B1143">
        <v>14592645</v>
      </c>
      <c r="C1143" t="s">
        <v>19</v>
      </c>
      <c r="D1143">
        <v>595584</v>
      </c>
      <c r="E1143" t="s">
        <v>20</v>
      </c>
      <c r="F1143">
        <v>500000</v>
      </c>
      <c r="G1143" t="s">
        <v>21</v>
      </c>
      <c r="H1143">
        <v>80</v>
      </c>
      <c r="I1143" t="s">
        <v>22</v>
      </c>
      <c r="J1143">
        <v>0</v>
      </c>
      <c r="K1143" t="s">
        <v>23</v>
      </c>
      <c r="L1143">
        <v>-3500</v>
      </c>
      <c r="N1143" t="s">
        <v>6123</v>
      </c>
      <c r="O1143" s="22">
        <v>6.5</v>
      </c>
    </row>
    <row r="1144" spans="1:15">
      <c r="A1144" t="s">
        <v>0</v>
      </c>
      <c r="B1144">
        <v>14608397</v>
      </c>
      <c r="C1144" t="s">
        <v>19</v>
      </c>
      <c r="D1144">
        <v>379547</v>
      </c>
      <c r="E1144" t="s">
        <v>20</v>
      </c>
      <c r="F1144">
        <v>500000</v>
      </c>
      <c r="G1144" t="s">
        <v>21</v>
      </c>
      <c r="H1144">
        <v>80</v>
      </c>
      <c r="I1144" t="s">
        <v>22</v>
      </c>
      <c r="J1144">
        <v>0</v>
      </c>
      <c r="K1144" t="s">
        <v>23</v>
      </c>
      <c r="L1144">
        <v>-3500</v>
      </c>
      <c r="N1144" t="s">
        <v>6124</v>
      </c>
      <c r="O1144" s="22">
        <v>6.5</v>
      </c>
    </row>
    <row r="1145" spans="1:15">
      <c r="A1145" t="s">
        <v>0</v>
      </c>
      <c r="B1145">
        <v>14624148</v>
      </c>
      <c r="C1145" t="s">
        <v>19</v>
      </c>
      <c r="D1145">
        <v>380086</v>
      </c>
      <c r="E1145" t="s">
        <v>20</v>
      </c>
      <c r="F1145">
        <v>500000</v>
      </c>
      <c r="G1145" t="s">
        <v>21</v>
      </c>
      <c r="H1145">
        <v>80</v>
      </c>
      <c r="I1145" t="s">
        <v>22</v>
      </c>
      <c r="J1145">
        <v>0</v>
      </c>
      <c r="K1145" t="s">
        <v>23</v>
      </c>
      <c r="L1145">
        <v>-3500</v>
      </c>
      <c r="N1145" t="s">
        <v>6125</v>
      </c>
      <c r="O1145" s="22">
        <v>6.5</v>
      </c>
    </row>
    <row r="1146" spans="1:15">
      <c r="A1146" t="s">
        <v>0</v>
      </c>
      <c r="B1146">
        <v>14655409</v>
      </c>
      <c r="C1146" t="s">
        <v>19</v>
      </c>
      <c r="D1146">
        <v>598125</v>
      </c>
      <c r="E1146" t="s">
        <v>20</v>
      </c>
      <c r="F1146">
        <v>500000</v>
      </c>
      <c r="G1146" t="s">
        <v>21</v>
      </c>
      <c r="H1146">
        <v>80</v>
      </c>
      <c r="I1146" t="s">
        <v>22</v>
      </c>
      <c r="J1146">
        <v>0</v>
      </c>
      <c r="K1146" t="s">
        <v>23</v>
      </c>
      <c r="L1146">
        <v>-3500</v>
      </c>
      <c r="N1146" t="s">
        <v>6126</v>
      </c>
      <c r="O1146" s="22">
        <v>6.5</v>
      </c>
    </row>
    <row r="1147" spans="1:15">
      <c r="A1147" t="s">
        <v>0</v>
      </c>
      <c r="B1147">
        <v>14671188</v>
      </c>
      <c r="C1147" t="s">
        <v>19</v>
      </c>
      <c r="D1147">
        <v>381164</v>
      </c>
      <c r="E1147" t="s">
        <v>20</v>
      </c>
      <c r="F1147">
        <v>500000</v>
      </c>
      <c r="G1147" t="s">
        <v>21</v>
      </c>
      <c r="H1147">
        <v>80</v>
      </c>
      <c r="I1147" t="s">
        <v>22</v>
      </c>
      <c r="J1147">
        <v>0</v>
      </c>
      <c r="K1147" t="s">
        <v>23</v>
      </c>
      <c r="L1147">
        <v>-3500</v>
      </c>
      <c r="N1147" t="s">
        <v>6127</v>
      </c>
      <c r="O1147" s="22">
        <v>6.5</v>
      </c>
    </row>
    <row r="1148" spans="1:15">
      <c r="A1148" t="s">
        <v>0</v>
      </c>
      <c r="B1148">
        <v>14686970</v>
      </c>
      <c r="C1148" t="s">
        <v>19</v>
      </c>
      <c r="D1148">
        <v>381703</v>
      </c>
      <c r="E1148" t="s">
        <v>20</v>
      </c>
      <c r="F1148">
        <v>500000</v>
      </c>
      <c r="G1148" t="s">
        <v>21</v>
      </c>
      <c r="H1148">
        <v>80</v>
      </c>
      <c r="I1148" t="s">
        <v>22</v>
      </c>
      <c r="J1148">
        <v>0</v>
      </c>
      <c r="K1148" t="s">
        <v>23</v>
      </c>
      <c r="L1148">
        <v>-3500</v>
      </c>
      <c r="N1148" t="s">
        <v>6128</v>
      </c>
      <c r="O1148" s="22">
        <v>6.5</v>
      </c>
    </row>
    <row r="1149" spans="1:15">
      <c r="A1149" t="s">
        <v>0</v>
      </c>
      <c r="B1149">
        <v>14718327</v>
      </c>
      <c r="C1149" t="s">
        <v>19</v>
      </c>
      <c r="D1149">
        <v>600666</v>
      </c>
      <c r="E1149" t="s">
        <v>20</v>
      </c>
      <c r="F1149">
        <v>500000</v>
      </c>
      <c r="G1149" t="s">
        <v>21</v>
      </c>
      <c r="H1149">
        <v>80</v>
      </c>
      <c r="I1149" t="s">
        <v>22</v>
      </c>
      <c r="J1149">
        <v>0</v>
      </c>
      <c r="K1149" t="s">
        <v>23</v>
      </c>
      <c r="L1149">
        <v>-3500</v>
      </c>
      <c r="N1149" t="s">
        <v>6129</v>
      </c>
      <c r="O1149" s="22">
        <v>6.5</v>
      </c>
    </row>
    <row r="1150" spans="1:15">
      <c r="A1150" t="s">
        <v>0</v>
      </c>
      <c r="B1150">
        <v>14734137</v>
      </c>
      <c r="C1150" t="s">
        <v>19</v>
      </c>
      <c r="D1150">
        <v>382781</v>
      </c>
      <c r="E1150" t="s">
        <v>20</v>
      </c>
      <c r="F1150">
        <v>500000</v>
      </c>
      <c r="G1150" t="s">
        <v>21</v>
      </c>
      <c r="H1150">
        <v>80</v>
      </c>
      <c r="I1150" t="s">
        <v>22</v>
      </c>
      <c r="J1150">
        <v>0</v>
      </c>
      <c r="K1150" t="s">
        <v>23</v>
      </c>
      <c r="L1150">
        <v>-3500</v>
      </c>
      <c r="N1150" t="s">
        <v>4800</v>
      </c>
      <c r="O1150" s="32">
        <v>6.5</v>
      </c>
    </row>
    <row r="1151" spans="1:15">
      <c r="A1151" t="s">
        <v>0</v>
      </c>
      <c r="B1151">
        <v>14831409</v>
      </c>
      <c r="C1151" t="s">
        <v>19</v>
      </c>
      <c r="D1151">
        <v>383320</v>
      </c>
      <c r="E1151" t="s">
        <v>20</v>
      </c>
      <c r="F1151">
        <v>500000</v>
      </c>
      <c r="G1151" t="s">
        <v>21</v>
      </c>
      <c r="H1151">
        <v>80</v>
      </c>
      <c r="I1151" t="s">
        <v>22</v>
      </c>
      <c r="J1151">
        <v>0</v>
      </c>
      <c r="K1151" t="s">
        <v>23</v>
      </c>
      <c r="L1151">
        <v>-3500</v>
      </c>
      <c r="N1151" t="s">
        <v>6130</v>
      </c>
      <c r="O1151" s="22">
        <v>6.5500000000000007</v>
      </c>
    </row>
    <row r="1152" spans="1:15">
      <c r="A1152" t="s">
        <v>0</v>
      </c>
      <c r="B1152">
        <v>14847245</v>
      </c>
      <c r="C1152" t="s">
        <v>19</v>
      </c>
      <c r="D1152">
        <v>383859</v>
      </c>
      <c r="E1152" t="s">
        <v>20</v>
      </c>
      <c r="F1152">
        <v>500000</v>
      </c>
      <c r="G1152" t="s">
        <v>21</v>
      </c>
      <c r="H1152">
        <v>80</v>
      </c>
      <c r="I1152" t="s">
        <v>22</v>
      </c>
      <c r="J1152">
        <v>0</v>
      </c>
      <c r="K1152" t="s">
        <v>23</v>
      </c>
      <c r="L1152">
        <v>-3500</v>
      </c>
      <c r="N1152" t="s">
        <v>6131</v>
      </c>
      <c r="O1152" s="22">
        <v>6.5500000000000007</v>
      </c>
    </row>
    <row r="1153" spans="1:15">
      <c r="A1153" t="s">
        <v>0</v>
      </c>
      <c r="B1153">
        <v>14878749</v>
      </c>
      <c r="C1153" t="s">
        <v>19</v>
      </c>
      <c r="D1153">
        <v>604054</v>
      </c>
      <c r="E1153" t="s">
        <v>20</v>
      </c>
      <c r="F1153">
        <v>500000</v>
      </c>
      <c r="G1153" t="s">
        <v>21</v>
      </c>
      <c r="H1153">
        <v>80</v>
      </c>
      <c r="I1153" t="s">
        <v>22</v>
      </c>
      <c r="J1153">
        <v>0</v>
      </c>
      <c r="K1153" t="s">
        <v>23</v>
      </c>
      <c r="L1153">
        <v>-3500</v>
      </c>
      <c r="N1153" t="s">
        <v>6132</v>
      </c>
      <c r="O1153" s="22">
        <v>6.5500000000000007</v>
      </c>
    </row>
    <row r="1154" spans="1:15">
      <c r="A1154" t="s">
        <v>0</v>
      </c>
      <c r="B1154">
        <v>14894611</v>
      </c>
      <c r="C1154" t="s">
        <v>19</v>
      </c>
      <c r="D1154">
        <v>384937</v>
      </c>
      <c r="E1154" t="s">
        <v>20</v>
      </c>
      <c r="F1154">
        <v>500000</v>
      </c>
      <c r="G1154" t="s">
        <v>21</v>
      </c>
      <c r="H1154">
        <v>80</v>
      </c>
      <c r="I1154" t="s">
        <v>22</v>
      </c>
      <c r="J1154">
        <v>0</v>
      </c>
      <c r="K1154" t="s">
        <v>23</v>
      </c>
      <c r="L1154">
        <v>-3500</v>
      </c>
      <c r="N1154" t="s">
        <v>6133</v>
      </c>
      <c r="O1154" s="22">
        <v>6.5500000000000007</v>
      </c>
    </row>
    <row r="1155" spans="1:15">
      <c r="A1155" t="s">
        <v>0</v>
      </c>
      <c r="B1155">
        <v>14910475</v>
      </c>
      <c r="C1155" t="s">
        <v>19</v>
      </c>
      <c r="D1155">
        <v>385476</v>
      </c>
      <c r="E1155" t="s">
        <v>20</v>
      </c>
      <c r="F1155">
        <v>500000</v>
      </c>
      <c r="G1155" t="s">
        <v>21</v>
      </c>
      <c r="H1155">
        <v>80</v>
      </c>
      <c r="I1155" t="s">
        <v>22</v>
      </c>
      <c r="J1155">
        <v>0</v>
      </c>
      <c r="K1155" t="s">
        <v>23</v>
      </c>
      <c r="L1155">
        <v>-3500</v>
      </c>
      <c r="N1155" t="s">
        <v>6134</v>
      </c>
      <c r="O1155" s="22">
        <v>6.5500000000000007</v>
      </c>
    </row>
    <row r="1156" spans="1:15">
      <c r="A1156" t="s">
        <v>0</v>
      </c>
      <c r="B1156">
        <v>14942079</v>
      </c>
      <c r="C1156" t="s">
        <v>19</v>
      </c>
      <c r="D1156">
        <v>606595</v>
      </c>
      <c r="E1156" t="s">
        <v>20</v>
      </c>
      <c r="F1156">
        <v>500000</v>
      </c>
      <c r="G1156" t="s">
        <v>21</v>
      </c>
      <c r="H1156">
        <v>80</v>
      </c>
      <c r="I1156" t="s">
        <v>22</v>
      </c>
      <c r="J1156">
        <v>0</v>
      </c>
      <c r="K1156" t="s">
        <v>23</v>
      </c>
      <c r="L1156">
        <v>-3500</v>
      </c>
      <c r="N1156" t="s">
        <v>6135</v>
      </c>
      <c r="O1156" s="22">
        <v>6.5500000000000007</v>
      </c>
    </row>
    <row r="1157" spans="1:15">
      <c r="A1157" t="s">
        <v>0</v>
      </c>
      <c r="B1157">
        <v>14957971</v>
      </c>
      <c r="C1157" t="s">
        <v>19</v>
      </c>
      <c r="D1157">
        <v>386554</v>
      </c>
      <c r="E1157" t="s">
        <v>20</v>
      </c>
      <c r="F1157">
        <v>500000</v>
      </c>
      <c r="G1157" t="s">
        <v>21</v>
      </c>
      <c r="H1157">
        <v>80</v>
      </c>
      <c r="I1157" t="s">
        <v>22</v>
      </c>
      <c r="J1157">
        <v>0</v>
      </c>
      <c r="K1157" t="s">
        <v>23</v>
      </c>
      <c r="L1157">
        <v>-3500</v>
      </c>
      <c r="N1157" t="s">
        <v>6136</v>
      </c>
      <c r="O1157" s="22">
        <v>6.5500000000000007</v>
      </c>
    </row>
    <row r="1158" spans="1:15">
      <c r="A1158" t="s">
        <v>0</v>
      </c>
      <c r="B1158">
        <v>14973865</v>
      </c>
      <c r="C1158" t="s">
        <v>19</v>
      </c>
      <c r="D1158">
        <v>387093</v>
      </c>
      <c r="E1158" t="s">
        <v>20</v>
      </c>
      <c r="F1158">
        <v>500000</v>
      </c>
      <c r="G1158" t="s">
        <v>21</v>
      </c>
      <c r="H1158">
        <v>80</v>
      </c>
      <c r="I1158" t="s">
        <v>22</v>
      </c>
      <c r="J1158">
        <v>0</v>
      </c>
      <c r="K1158" t="s">
        <v>23</v>
      </c>
      <c r="L1158">
        <v>-3500</v>
      </c>
      <c r="N1158" t="s">
        <v>6137</v>
      </c>
      <c r="O1158" s="22">
        <v>6.5500000000000007</v>
      </c>
    </row>
    <row r="1159" spans="1:15">
      <c r="A1159" t="s">
        <v>0</v>
      </c>
      <c r="B1159">
        <v>15005566</v>
      </c>
      <c r="C1159" t="s">
        <v>19</v>
      </c>
      <c r="D1159">
        <v>609136</v>
      </c>
      <c r="E1159" t="s">
        <v>20</v>
      </c>
      <c r="F1159">
        <v>500000</v>
      </c>
      <c r="G1159" t="s">
        <v>21</v>
      </c>
      <c r="H1159">
        <v>80</v>
      </c>
      <c r="I1159" t="s">
        <v>22</v>
      </c>
      <c r="J1159">
        <v>0</v>
      </c>
      <c r="K1159" t="s">
        <v>23</v>
      </c>
      <c r="L1159">
        <v>-3500</v>
      </c>
      <c r="N1159" t="s">
        <v>6138</v>
      </c>
      <c r="O1159" s="22">
        <v>6.5500000000000007</v>
      </c>
    </row>
    <row r="1160" spans="1:15">
      <c r="A1160" t="s">
        <v>0</v>
      </c>
      <c r="B1160">
        <v>15021486</v>
      </c>
      <c r="C1160" t="s">
        <v>19</v>
      </c>
      <c r="D1160">
        <v>388171</v>
      </c>
      <c r="E1160" t="s">
        <v>20</v>
      </c>
      <c r="F1160">
        <v>500000</v>
      </c>
      <c r="G1160" t="s">
        <v>21</v>
      </c>
      <c r="H1160">
        <v>80</v>
      </c>
      <c r="I1160" t="s">
        <v>22</v>
      </c>
      <c r="J1160">
        <v>0</v>
      </c>
      <c r="K1160" t="s">
        <v>23</v>
      </c>
      <c r="L1160">
        <v>-3500</v>
      </c>
      <c r="N1160" t="s">
        <v>4977</v>
      </c>
      <c r="O1160" s="32">
        <v>6.5500000000000007</v>
      </c>
    </row>
    <row r="1161" spans="1:15">
      <c r="A1161" t="s">
        <v>0</v>
      </c>
      <c r="B1161">
        <v>15119713</v>
      </c>
      <c r="C1161" t="s">
        <v>19</v>
      </c>
      <c r="D1161">
        <v>388710</v>
      </c>
      <c r="E1161" t="s">
        <v>20</v>
      </c>
      <c r="F1161">
        <v>500000</v>
      </c>
      <c r="G1161" t="s">
        <v>21</v>
      </c>
      <c r="H1161">
        <v>80</v>
      </c>
      <c r="I1161" t="s">
        <v>22</v>
      </c>
      <c r="J1161">
        <v>0</v>
      </c>
      <c r="K1161" t="s">
        <v>23</v>
      </c>
      <c r="L1161">
        <v>-3500</v>
      </c>
      <c r="N1161" t="s">
        <v>6139</v>
      </c>
      <c r="O1161" s="22">
        <v>6.6000000000000005</v>
      </c>
    </row>
    <row r="1162" spans="1:15">
      <c r="A1162" t="s">
        <v>0</v>
      </c>
      <c r="B1162">
        <v>15135660</v>
      </c>
      <c r="C1162" t="s">
        <v>19</v>
      </c>
      <c r="D1162">
        <v>389249</v>
      </c>
      <c r="E1162" t="s">
        <v>20</v>
      </c>
      <c r="F1162">
        <v>500000</v>
      </c>
      <c r="G1162" t="s">
        <v>21</v>
      </c>
      <c r="H1162">
        <v>80</v>
      </c>
      <c r="I1162" t="s">
        <v>22</v>
      </c>
      <c r="J1162">
        <v>0</v>
      </c>
      <c r="K1162" t="s">
        <v>23</v>
      </c>
      <c r="L1162">
        <v>-3500</v>
      </c>
      <c r="N1162" t="s">
        <v>6140</v>
      </c>
      <c r="O1162" s="22">
        <v>6.6000000000000005</v>
      </c>
    </row>
    <row r="1163" spans="1:15">
      <c r="A1163" t="s">
        <v>0</v>
      </c>
      <c r="B1163">
        <v>15167508</v>
      </c>
      <c r="C1163" t="s">
        <v>19</v>
      </c>
      <c r="D1163">
        <v>612524</v>
      </c>
      <c r="E1163" t="s">
        <v>20</v>
      </c>
      <c r="F1163">
        <v>500000</v>
      </c>
      <c r="G1163" t="s">
        <v>21</v>
      </c>
      <c r="H1163">
        <v>80</v>
      </c>
      <c r="I1163" t="s">
        <v>22</v>
      </c>
      <c r="J1163">
        <v>0</v>
      </c>
      <c r="K1163" t="s">
        <v>23</v>
      </c>
      <c r="L1163">
        <v>-3500</v>
      </c>
      <c r="N1163" t="s">
        <v>6141</v>
      </c>
      <c r="O1163" s="22">
        <v>6.6000000000000005</v>
      </c>
    </row>
    <row r="1164" spans="1:15">
      <c r="A1164" t="s">
        <v>0</v>
      </c>
      <c r="B1164">
        <v>15183483</v>
      </c>
      <c r="C1164" t="s">
        <v>19</v>
      </c>
      <c r="D1164">
        <v>390327</v>
      </c>
      <c r="E1164" t="s">
        <v>20</v>
      </c>
      <c r="F1164">
        <v>500000</v>
      </c>
      <c r="G1164" t="s">
        <v>21</v>
      </c>
      <c r="H1164">
        <v>80</v>
      </c>
      <c r="I1164" t="s">
        <v>22</v>
      </c>
      <c r="J1164">
        <v>0</v>
      </c>
      <c r="K1164" t="s">
        <v>23</v>
      </c>
      <c r="L1164">
        <v>-3500</v>
      </c>
      <c r="N1164" t="s">
        <v>6142</v>
      </c>
      <c r="O1164" s="22">
        <v>6.6000000000000005</v>
      </c>
    </row>
    <row r="1165" spans="1:15">
      <c r="A1165" t="s">
        <v>0</v>
      </c>
      <c r="B1165">
        <v>15199462</v>
      </c>
      <c r="C1165" t="s">
        <v>19</v>
      </c>
      <c r="D1165">
        <v>390866</v>
      </c>
      <c r="E1165" t="s">
        <v>20</v>
      </c>
      <c r="F1165">
        <v>500000</v>
      </c>
      <c r="G1165" t="s">
        <v>21</v>
      </c>
      <c r="H1165">
        <v>80</v>
      </c>
      <c r="I1165" t="s">
        <v>22</v>
      </c>
      <c r="J1165">
        <v>0</v>
      </c>
      <c r="K1165" t="s">
        <v>23</v>
      </c>
      <c r="L1165">
        <v>-3500</v>
      </c>
      <c r="N1165" t="s">
        <v>6143</v>
      </c>
      <c r="O1165" s="22">
        <v>6.6000000000000005</v>
      </c>
    </row>
    <row r="1166" spans="1:15">
      <c r="A1166" t="s">
        <v>0</v>
      </c>
      <c r="B1166">
        <v>15231407</v>
      </c>
      <c r="C1166" t="s">
        <v>19</v>
      </c>
      <c r="D1166">
        <v>615065</v>
      </c>
      <c r="E1166" t="s">
        <v>20</v>
      </c>
      <c r="F1166">
        <v>500000</v>
      </c>
      <c r="G1166" t="s">
        <v>21</v>
      </c>
      <c r="H1166">
        <v>80</v>
      </c>
      <c r="I1166" t="s">
        <v>22</v>
      </c>
      <c r="J1166">
        <v>0</v>
      </c>
      <c r="K1166" t="s">
        <v>23</v>
      </c>
      <c r="L1166">
        <v>-3500</v>
      </c>
      <c r="N1166" t="s">
        <v>6144</v>
      </c>
      <c r="O1166" s="22">
        <v>6.6000000000000005</v>
      </c>
    </row>
    <row r="1167" spans="1:15">
      <c r="A1167" t="s">
        <v>0</v>
      </c>
      <c r="B1167">
        <v>15247412</v>
      </c>
      <c r="C1167" t="s">
        <v>19</v>
      </c>
      <c r="D1167">
        <v>391944</v>
      </c>
      <c r="E1167" t="s">
        <v>20</v>
      </c>
      <c r="F1167">
        <v>500000</v>
      </c>
      <c r="G1167" t="s">
        <v>21</v>
      </c>
      <c r="H1167">
        <v>80</v>
      </c>
      <c r="I1167" t="s">
        <v>22</v>
      </c>
      <c r="J1167">
        <v>0</v>
      </c>
      <c r="K1167" t="s">
        <v>23</v>
      </c>
      <c r="L1167">
        <v>-3500</v>
      </c>
      <c r="N1167" t="s">
        <v>6145</v>
      </c>
      <c r="O1167" s="22">
        <v>6.6000000000000005</v>
      </c>
    </row>
    <row r="1168" spans="1:15">
      <c r="A1168" t="s">
        <v>0</v>
      </c>
      <c r="B1168">
        <v>15263419</v>
      </c>
      <c r="C1168" t="s">
        <v>19</v>
      </c>
      <c r="D1168">
        <v>392483</v>
      </c>
      <c r="E1168" t="s">
        <v>20</v>
      </c>
      <c r="F1168">
        <v>500000</v>
      </c>
      <c r="G1168" t="s">
        <v>21</v>
      </c>
      <c r="H1168">
        <v>80</v>
      </c>
      <c r="I1168" t="s">
        <v>22</v>
      </c>
      <c r="J1168">
        <v>0</v>
      </c>
      <c r="K1168" t="s">
        <v>23</v>
      </c>
      <c r="L1168">
        <v>-3500</v>
      </c>
      <c r="N1168" t="s">
        <v>6146</v>
      </c>
      <c r="O1168" s="22">
        <v>6.6000000000000005</v>
      </c>
    </row>
    <row r="1169" spans="1:15">
      <c r="A1169" t="s">
        <v>0</v>
      </c>
      <c r="B1169">
        <v>15295461</v>
      </c>
      <c r="C1169" t="s">
        <v>19</v>
      </c>
      <c r="D1169">
        <v>617606</v>
      </c>
      <c r="E1169" t="s">
        <v>20</v>
      </c>
      <c r="F1169">
        <v>500000</v>
      </c>
      <c r="G1169" t="s">
        <v>21</v>
      </c>
      <c r="H1169">
        <v>80</v>
      </c>
      <c r="I1169" t="s">
        <v>22</v>
      </c>
      <c r="J1169">
        <v>0</v>
      </c>
      <c r="K1169" t="s">
        <v>23</v>
      </c>
      <c r="L1169">
        <v>-3500</v>
      </c>
      <c r="N1169" t="s">
        <v>6147</v>
      </c>
      <c r="O1169" s="22">
        <v>6.6000000000000005</v>
      </c>
    </row>
    <row r="1170" spans="1:15">
      <c r="A1170" t="s">
        <v>0</v>
      </c>
      <c r="B1170">
        <v>15311497</v>
      </c>
      <c r="C1170" t="s">
        <v>19</v>
      </c>
      <c r="D1170">
        <v>393561</v>
      </c>
      <c r="E1170" t="s">
        <v>20</v>
      </c>
      <c r="F1170">
        <v>500000</v>
      </c>
      <c r="G1170" t="s">
        <v>21</v>
      </c>
      <c r="H1170">
        <v>80</v>
      </c>
      <c r="I1170" t="s">
        <v>22</v>
      </c>
      <c r="J1170">
        <v>0</v>
      </c>
      <c r="K1170" t="s">
        <v>23</v>
      </c>
      <c r="L1170">
        <v>-3500</v>
      </c>
      <c r="N1170" t="s">
        <v>4801</v>
      </c>
      <c r="O1170" s="32">
        <v>6.6000000000000005</v>
      </c>
    </row>
    <row r="1171" spans="1:15">
      <c r="A1171" t="s">
        <v>0</v>
      </c>
      <c r="B1171">
        <v>15410681</v>
      </c>
      <c r="C1171" t="s">
        <v>19</v>
      </c>
      <c r="D1171">
        <v>394100</v>
      </c>
      <c r="E1171" t="s">
        <v>20</v>
      </c>
      <c r="F1171">
        <v>500000</v>
      </c>
      <c r="G1171" t="s">
        <v>21</v>
      </c>
      <c r="H1171">
        <v>80</v>
      </c>
      <c r="I1171" t="s">
        <v>22</v>
      </c>
      <c r="J1171">
        <v>0</v>
      </c>
      <c r="K1171" t="s">
        <v>23</v>
      </c>
      <c r="L1171">
        <v>-3500</v>
      </c>
      <c r="N1171" t="s">
        <v>6148</v>
      </c>
      <c r="O1171" s="22">
        <v>6.65</v>
      </c>
    </row>
    <row r="1172" spans="1:15">
      <c r="A1172" t="s">
        <v>0</v>
      </c>
      <c r="B1172">
        <v>15426743</v>
      </c>
      <c r="C1172" t="s">
        <v>19</v>
      </c>
      <c r="D1172">
        <v>394639</v>
      </c>
      <c r="E1172" t="s">
        <v>20</v>
      </c>
      <c r="F1172">
        <v>500000</v>
      </c>
      <c r="G1172" t="s">
        <v>21</v>
      </c>
      <c r="H1172">
        <v>80</v>
      </c>
      <c r="I1172" t="s">
        <v>22</v>
      </c>
      <c r="J1172">
        <v>0</v>
      </c>
      <c r="K1172" t="s">
        <v>23</v>
      </c>
      <c r="L1172">
        <v>-3500</v>
      </c>
      <c r="N1172" t="s">
        <v>6149</v>
      </c>
      <c r="O1172" s="22">
        <v>6.65</v>
      </c>
    </row>
    <row r="1173" spans="1:15">
      <c r="A1173" t="s">
        <v>0</v>
      </c>
      <c r="B1173">
        <v>15458933</v>
      </c>
      <c r="C1173" t="s">
        <v>19</v>
      </c>
      <c r="D1173">
        <v>620994</v>
      </c>
      <c r="E1173" t="s">
        <v>20</v>
      </c>
      <c r="F1173">
        <v>500000</v>
      </c>
      <c r="G1173" t="s">
        <v>21</v>
      </c>
      <c r="H1173">
        <v>80</v>
      </c>
      <c r="I1173" t="s">
        <v>22</v>
      </c>
      <c r="J1173">
        <v>0</v>
      </c>
      <c r="K1173" t="s">
        <v>23</v>
      </c>
      <c r="L1173">
        <v>-3500</v>
      </c>
      <c r="N1173" t="s">
        <v>6150</v>
      </c>
      <c r="O1173" s="22">
        <v>6.65</v>
      </c>
    </row>
    <row r="1174" spans="1:15">
      <c r="A1174" t="s">
        <v>0</v>
      </c>
      <c r="B1174">
        <v>15475021</v>
      </c>
      <c r="C1174" t="s">
        <v>19</v>
      </c>
      <c r="D1174">
        <v>395717</v>
      </c>
      <c r="E1174" t="s">
        <v>20</v>
      </c>
      <c r="F1174">
        <v>500000</v>
      </c>
      <c r="G1174" t="s">
        <v>21</v>
      </c>
      <c r="H1174">
        <v>80</v>
      </c>
      <c r="I1174" t="s">
        <v>22</v>
      </c>
      <c r="J1174">
        <v>0</v>
      </c>
      <c r="K1174" t="s">
        <v>23</v>
      </c>
      <c r="L1174">
        <v>-3500</v>
      </c>
      <c r="N1174" t="s">
        <v>6151</v>
      </c>
      <c r="O1174" s="22">
        <v>6.65</v>
      </c>
    </row>
    <row r="1175" spans="1:15">
      <c r="A1175" t="s">
        <v>0</v>
      </c>
      <c r="B1175">
        <v>15491111</v>
      </c>
      <c r="C1175" t="s">
        <v>19</v>
      </c>
      <c r="D1175">
        <v>396256</v>
      </c>
      <c r="E1175" t="s">
        <v>20</v>
      </c>
      <c r="F1175">
        <v>500000</v>
      </c>
      <c r="G1175" t="s">
        <v>21</v>
      </c>
      <c r="H1175">
        <v>80</v>
      </c>
      <c r="I1175" t="s">
        <v>22</v>
      </c>
      <c r="J1175">
        <v>0</v>
      </c>
      <c r="K1175" t="s">
        <v>23</v>
      </c>
      <c r="L1175">
        <v>-3500</v>
      </c>
      <c r="N1175" t="s">
        <v>6152</v>
      </c>
      <c r="O1175" s="22">
        <v>6.65</v>
      </c>
    </row>
    <row r="1176" spans="1:15">
      <c r="A1176" t="s">
        <v>0</v>
      </c>
      <c r="B1176">
        <v>15523402</v>
      </c>
      <c r="C1176" t="s">
        <v>19</v>
      </c>
      <c r="D1176">
        <v>623535</v>
      </c>
      <c r="E1176" t="s">
        <v>20</v>
      </c>
      <c r="F1176">
        <v>500000</v>
      </c>
      <c r="G1176" t="s">
        <v>21</v>
      </c>
      <c r="H1176">
        <v>80</v>
      </c>
      <c r="I1176" t="s">
        <v>22</v>
      </c>
      <c r="J1176">
        <v>0</v>
      </c>
      <c r="K1176" t="s">
        <v>23</v>
      </c>
      <c r="L1176">
        <v>-3500</v>
      </c>
      <c r="N1176" t="s">
        <v>6153</v>
      </c>
      <c r="O1176" s="22">
        <v>6.65</v>
      </c>
    </row>
    <row r="1177" spans="1:15">
      <c r="A1177" t="s">
        <v>0</v>
      </c>
      <c r="B1177">
        <v>15539518</v>
      </c>
      <c r="C1177" t="s">
        <v>19</v>
      </c>
      <c r="D1177">
        <v>397334</v>
      </c>
      <c r="E1177" t="s">
        <v>20</v>
      </c>
      <c r="F1177">
        <v>500000</v>
      </c>
      <c r="G1177" t="s">
        <v>21</v>
      </c>
      <c r="H1177">
        <v>80</v>
      </c>
      <c r="I1177" t="s">
        <v>22</v>
      </c>
      <c r="J1177">
        <v>0</v>
      </c>
      <c r="K1177" t="s">
        <v>23</v>
      </c>
      <c r="L1177">
        <v>-3500</v>
      </c>
      <c r="N1177" t="s">
        <v>6154</v>
      </c>
      <c r="O1177" s="22">
        <v>6.65</v>
      </c>
    </row>
    <row r="1178" spans="1:15">
      <c r="A1178" t="s">
        <v>0</v>
      </c>
      <c r="B1178">
        <v>15555639</v>
      </c>
      <c r="C1178" t="s">
        <v>19</v>
      </c>
      <c r="D1178">
        <v>397873</v>
      </c>
      <c r="E1178" t="s">
        <v>20</v>
      </c>
      <c r="F1178">
        <v>500000</v>
      </c>
      <c r="G1178" t="s">
        <v>21</v>
      </c>
      <c r="H1178">
        <v>80</v>
      </c>
      <c r="I1178" t="s">
        <v>22</v>
      </c>
      <c r="J1178">
        <v>0</v>
      </c>
      <c r="K1178" t="s">
        <v>23</v>
      </c>
      <c r="L1178">
        <v>-3500</v>
      </c>
      <c r="N1178" t="s">
        <v>6155</v>
      </c>
      <c r="O1178" s="22">
        <v>6.65</v>
      </c>
    </row>
    <row r="1179" spans="1:15">
      <c r="A1179" t="s">
        <v>0</v>
      </c>
      <c r="B1179">
        <v>15588025</v>
      </c>
      <c r="C1179" t="s">
        <v>19</v>
      </c>
      <c r="D1179">
        <v>626076</v>
      </c>
      <c r="E1179" t="s">
        <v>20</v>
      </c>
      <c r="F1179">
        <v>500000</v>
      </c>
      <c r="G1179" t="s">
        <v>21</v>
      </c>
      <c r="H1179">
        <v>80</v>
      </c>
      <c r="I1179" t="s">
        <v>22</v>
      </c>
      <c r="J1179">
        <v>0</v>
      </c>
      <c r="K1179" t="s">
        <v>23</v>
      </c>
      <c r="L1179">
        <v>-3500</v>
      </c>
      <c r="N1179" t="s">
        <v>6156</v>
      </c>
      <c r="O1179" s="22">
        <v>6.65</v>
      </c>
    </row>
    <row r="1180" spans="1:15">
      <c r="A1180" t="s">
        <v>0</v>
      </c>
      <c r="B1180">
        <v>15604172</v>
      </c>
      <c r="C1180" t="s">
        <v>19</v>
      </c>
      <c r="D1180">
        <v>398951</v>
      </c>
      <c r="E1180" t="s">
        <v>20</v>
      </c>
      <c r="F1180">
        <v>500000</v>
      </c>
      <c r="G1180" t="s">
        <v>21</v>
      </c>
      <c r="H1180">
        <v>80</v>
      </c>
      <c r="I1180" t="s">
        <v>22</v>
      </c>
      <c r="J1180">
        <v>0</v>
      </c>
      <c r="K1180" t="s">
        <v>23</v>
      </c>
      <c r="L1180">
        <v>-3500</v>
      </c>
      <c r="N1180" t="s">
        <v>4978</v>
      </c>
      <c r="O1180" s="32">
        <v>6.65</v>
      </c>
    </row>
    <row r="1181" spans="1:15">
      <c r="A1181" t="s">
        <v>0</v>
      </c>
      <c r="B1181">
        <v>15704317</v>
      </c>
      <c r="C1181" t="s">
        <v>19</v>
      </c>
      <c r="D1181">
        <v>399490</v>
      </c>
      <c r="E1181" t="s">
        <v>20</v>
      </c>
      <c r="F1181">
        <v>500000</v>
      </c>
      <c r="G1181" t="s">
        <v>21</v>
      </c>
      <c r="H1181">
        <v>80</v>
      </c>
      <c r="I1181" t="s">
        <v>22</v>
      </c>
      <c r="J1181">
        <v>0</v>
      </c>
      <c r="K1181" t="s">
        <v>23</v>
      </c>
      <c r="L1181">
        <v>-3500</v>
      </c>
      <c r="N1181" t="s">
        <v>6157</v>
      </c>
      <c r="O1181" s="22">
        <v>6.7</v>
      </c>
    </row>
    <row r="1182" spans="1:15">
      <c r="A1182" t="s">
        <v>0</v>
      </c>
      <c r="B1182">
        <v>15720490</v>
      </c>
      <c r="C1182" t="s">
        <v>19</v>
      </c>
      <c r="D1182">
        <v>400029</v>
      </c>
      <c r="E1182" t="s">
        <v>20</v>
      </c>
      <c r="F1182">
        <v>500000</v>
      </c>
      <c r="G1182" t="s">
        <v>21</v>
      </c>
      <c r="H1182">
        <v>80</v>
      </c>
      <c r="I1182" t="s">
        <v>22</v>
      </c>
      <c r="J1182">
        <v>0</v>
      </c>
      <c r="K1182" t="s">
        <v>23</v>
      </c>
      <c r="L1182">
        <v>-3500</v>
      </c>
      <c r="N1182" t="s">
        <v>6158</v>
      </c>
      <c r="O1182" s="22">
        <v>6.7</v>
      </c>
    </row>
    <row r="1183" spans="1:15">
      <c r="A1183" t="s">
        <v>0</v>
      </c>
      <c r="B1183">
        <v>15753024</v>
      </c>
      <c r="C1183" t="s">
        <v>19</v>
      </c>
      <c r="D1183">
        <v>629464</v>
      </c>
      <c r="E1183" t="s">
        <v>20</v>
      </c>
      <c r="F1183">
        <v>500000</v>
      </c>
      <c r="G1183" t="s">
        <v>21</v>
      </c>
      <c r="H1183">
        <v>80</v>
      </c>
      <c r="I1183" t="s">
        <v>22</v>
      </c>
      <c r="J1183">
        <v>0</v>
      </c>
      <c r="K1183" t="s">
        <v>23</v>
      </c>
      <c r="L1183">
        <v>-3500</v>
      </c>
      <c r="N1183" t="s">
        <v>6159</v>
      </c>
      <c r="O1183" s="22">
        <v>6.7</v>
      </c>
    </row>
    <row r="1184" spans="1:15">
      <c r="A1184" t="s">
        <v>0</v>
      </c>
      <c r="B1184">
        <v>15769225</v>
      </c>
      <c r="C1184" t="s">
        <v>19</v>
      </c>
      <c r="D1184">
        <v>401107</v>
      </c>
      <c r="E1184" t="s">
        <v>20</v>
      </c>
      <c r="F1184">
        <v>500000</v>
      </c>
      <c r="G1184" t="s">
        <v>21</v>
      </c>
      <c r="H1184">
        <v>80</v>
      </c>
      <c r="I1184" t="s">
        <v>22</v>
      </c>
      <c r="J1184">
        <v>0</v>
      </c>
      <c r="K1184" t="s">
        <v>23</v>
      </c>
      <c r="L1184">
        <v>-3500</v>
      </c>
      <c r="N1184" t="s">
        <v>6160</v>
      </c>
      <c r="O1184" s="22">
        <v>6.7</v>
      </c>
    </row>
    <row r="1185" spans="1:15">
      <c r="A1185" t="s">
        <v>0</v>
      </c>
      <c r="B1185">
        <v>15785429</v>
      </c>
      <c r="C1185" t="s">
        <v>19</v>
      </c>
      <c r="D1185">
        <v>401646</v>
      </c>
      <c r="E1185" t="s">
        <v>20</v>
      </c>
      <c r="F1185">
        <v>500000</v>
      </c>
      <c r="G1185" t="s">
        <v>21</v>
      </c>
      <c r="H1185">
        <v>80</v>
      </c>
      <c r="I1185" t="s">
        <v>22</v>
      </c>
      <c r="J1185">
        <v>0</v>
      </c>
      <c r="K1185" t="s">
        <v>23</v>
      </c>
      <c r="L1185">
        <v>-3500</v>
      </c>
      <c r="N1185" t="s">
        <v>6161</v>
      </c>
      <c r="O1185" s="22">
        <v>6.7</v>
      </c>
    </row>
    <row r="1186" spans="1:15">
      <c r="A1186" t="s">
        <v>0</v>
      </c>
      <c r="B1186">
        <v>15818062</v>
      </c>
      <c r="C1186" t="s">
        <v>19</v>
      </c>
      <c r="D1186">
        <v>632005</v>
      </c>
      <c r="E1186" t="s">
        <v>20</v>
      </c>
      <c r="F1186">
        <v>500000</v>
      </c>
      <c r="G1186" t="s">
        <v>21</v>
      </c>
      <c r="H1186">
        <v>80</v>
      </c>
      <c r="I1186" t="s">
        <v>22</v>
      </c>
      <c r="J1186">
        <v>0</v>
      </c>
      <c r="K1186" t="s">
        <v>23</v>
      </c>
      <c r="L1186">
        <v>-3500</v>
      </c>
      <c r="N1186" t="s">
        <v>6162</v>
      </c>
      <c r="O1186" s="22">
        <v>6.7</v>
      </c>
    </row>
    <row r="1187" spans="1:15">
      <c r="A1187" t="s">
        <v>0</v>
      </c>
      <c r="B1187">
        <v>15834292</v>
      </c>
      <c r="C1187" t="s">
        <v>19</v>
      </c>
      <c r="D1187">
        <v>402724</v>
      </c>
      <c r="E1187" t="s">
        <v>20</v>
      </c>
      <c r="F1187">
        <v>500000</v>
      </c>
      <c r="G1187" t="s">
        <v>21</v>
      </c>
      <c r="H1187">
        <v>80</v>
      </c>
      <c r="I1187" t="s">
        <v>22</v>
      </c>
      <c r="J1187">
        <v>0</v>
      </c>
      <c r="K1187" t="s">
        <v>23</v>
      </c>
      <c r="L1187">
        <v>-3500</v>
      </c>
      <c r="N1187" t="s">
        <v>6163</v>
      </c>
      <c r="O1187" s="22">
        <v>6.7</v>
      </c>
    </row>
    <row r="1188" spans="1:15">
      <c r="A1188" t="s">
        <v>0</v>
      </c>
      <c r="B1188">
        <v>15850526</v>
      </c>
      <c r="C1188" t="s">
        <v>19</v>
      </c>
      <c r="D1188">
        <v>403263</v>
      </c>
      <c r="E1188" t="s">
        <v>20</v>
      </c>
      <c r="F1188">
        <v>500000</v>
      </c>
      <c r="G1188" t="s">
        <v>21</v>
      </c>
      <c r="H1188">
        <v>80</v>
      </c>
      <c r="I1188" t="s">
        <v>22</v>
      </c>
      <c r="J1188">
        <v>0</v>
      </c>
      <c r="K1188" t="s">
        <v>23</v>
      </c>
      <c r="L1188">
        <v>-3500</v>
      </c>
      <c r="N1188" t="s">
        <v>6164</v>
      </c>
      <c r="O1188" s="22">
        <v>6.7</v>
      </c>
    </row>
    <row r="1189" spans="1:15">
      <c r="A1189" t="s">
        <v>0</v>
      </c>
      <c r="B1189">
        <v>15883259</v>
      </c>
      <c r="C1189" t="s">
        <v>19</v>
      </c>
      <c r="D1189">
        <v>634546</v>
      </c>
      <c r="E1189" t="s">
        <v>20</v>
      </c>
      <c r="F1189">
        <v>500000</v>
      </c>
      <c r="G1189" t="s">
        <v>21</v>
      </c>
      <c r="H1189">
        <v>80</v>
      </c>
      <c r="I1189" t="s">
        <v>22</v>
      </c>
      <c r="J1189">
        <v>0</v>
      </c>
      <c r="K1189" t="s">
        <v>23</v>
      </c>
      <c r="L1189">
        <v>-3500</v>
      </c>
      <c r="N1189" t="s">
        <v>6165</v>
      </c>
      <c r="O1189" s="22">
        <v>6.7</v>
      </c>
    </row>
    <row r="1190" spans="1:15">
      <c r="A1190" t="s">
        <v>0</v>
      </c>
      <c r="B1190">
        <v>15899517</v>
      </c>
      <c r="C1190" t="s">
        <v>19</v>
      </c>
      <c r="D1190">
        <v>404341</v>
      </c>
      <c r="E1190" t="s">
        <v>20</v>
      </c>
      <c r="F1190">
        <v>500000</v>
      </c>
      <c r="G1190" t="s">
        <v>21</v>
      </c>
      <c r="H1190">
        <v>80</v>
      </c>
      <c r="I1190" t="s">
        <v>22</v>
      </c>
      <c r="J1190">
        <v>0</v>
      </c>
      <c r="K1190" t="s">
        <v>23</v>
      </c>
      <c r="L1190">
        <v>-3500</v>
      </c>
      <c r="N1190" t="s">
        <v>4802</v>
      </c>
      <c r="O1190" s="32">
        <v>6.7</v>
      </c>
    </row>
    <row r="1191" spans="1:15">
      <c r="A1191" t="s">
        <v>0</v>
      </c>
      <c r="B1191">
        <v>16000622</v>
      </c>
      <c r="C1191" t="s">
        <v>19</v>
      </c>
      <c r="D1191">
        <v>404880</v>
      </c>
      <c r="E1191" t="s">
        <v>20</v>
      </c>
      <c r="F1191">
        <v>500000</v>
      </c>
      <c r="G1191" t="s">
        <v>21</v>
      </c>
      <c r="H1191">
        <v>80</v>
      </c>
      <c r="I1191" t="s">
        <v>22</v>
      </c>
      <c r="J1191">
        <v>0</v>
      </c>
      <c r="K1191" t="s">
        <v>23</v>
      </c>
      <c r="L1191">
        <v>-3500</v>
      </c>
      <c r="N1191" t="s">
        <v>6166</v>
      </c>
      <c r="O1191" s="22">
        <v>6.75</v>
      </c>
    </row>
    <row r="1192" spans="1:15">
      <c r="A1192" t="s">
        <v>0</v>
      </c>
      <c r="B1192">
        <v>16016911</v>
      </c>
      <c r="C1192" t="s">
        <v>19</v>
      </c>
      <c r="D1192">
        <v>405419</v>
      </c>
      <c r="E1192" t="s">
        <v>20</v>
      </c>
      <c r="F1192">
        <v>500000</v>
      </c>
      <c r="G1192" t="s">
        <v>21</v>
      </c>
      <c r="H1192">
        <v>80</v>
      </c>
      <c r="I1192" t="s">
        <v>22</v>
      </c>
      <c r="J1192">
        <v>0</v>
      </c>
      <c r="K1192" t="s">
        <v>23</v>
      </c>
      <c r="L1192">
        <v>-3500</v>
      </c>
      <c r="N1192" t="s">
        <v>6167</v>
      </c>
      <c r="O1192" s="22">
        <v>6.75</v>
      </c>
    </row>
    <row r="1193" spans="1:15">
      <c r="A1193" t="s">
        <v>0</v>
      </c>
      <c r="B1193">
        <v>16049789</v>
      </c>
      <c r="C1193" t="s">
        <v>19</v>
      </c>
      <c r="D1193">
        <v>637934</v>
      </c>
      <c r="E1193" t="s">
        <v>20</v>
      </c>
      <c r="F1193">
        <v>500000</v>
      </c>
      <c r="G1193" t="s">
        <v>21</v>
      </c>
      <c r="H1193">
        <v>80</v>
      </c>
      <c r="I1193" t="s">
        <v>22</v>
      </c>
      <c r="J1193">
        <v>0</v>
      </c>
      <c r="K1193" t="s">
        <v>23</v>
      </c>
      <c r="L1193">
        <v>-3500</v>
      </c>
      <c r="N1193" t="s">
        <v>6168</v>
      </c>
      <c r="O1193" s="22">
        <v>6.75</v>
      </c>
    </row>
    <row r="1194" spans="1:15">
      <c r="A1194" t="s">
        <v>0</v>
      </c>
      <c r="B1194">
        <v>16066105</v>
      </c>
      <c r="C1194" t="s">
        <v>19</v>
      </c>
      <c r="D1194">
        <v>406497</v>
      </c>
      <c r="E1194" t="s">
        <v>20</v>
      </c>
      <c r="F1194">
        <v>500000</v>
      </c>
      <c r="G1194" t="s">
        <v>21</v>
      </c>
      <c r="H1194">
        <v>80</v>
      </c>
      <c r="I1194" t="s">
        <v>22</v>
      </c>
      <c r="J1194">
        <v>0</v>
      </c>
      <c r="K1194" t="s">
        <v>23</v>
      </c>
      <c r="L1194">
        <v>-3500</v>
      </c>
      <c r="N1194" t="s">
        <v>6169</v>
      </c>
      <c r="O1194" s="22">
        <v>6.75</v>
      </c>
    </row>
    <row r="1195" spans="1:15">
      <c r="A1195" t="s">
        <v>0</v>
      </c>
      <c r="B1195">
        <v>16082420</v>
      </c>
      <c r="C1195" t="s">
        <v>19</v>
      </c>
      <c r="D1195">
        <v>407036</v>
      </c>
      <c r="E1195" t="s">
        <v>20</v>
      </c>
      <c r="F1195">
        <v>500000</v>
      </c>
      <c r="G1195" t="s">
        <v>21</v>
      </c>
      <c r="H1195">
        <v>80</v>
      </c>
      <c r="I1195" t="s">
        <v>22</v>
      </c>
      <c r="J1195">
        <v>0</v>
      </c>
      <c r="K1195" t="s">
        <v>23</v>
      </c>
      <c r="L1195">
        <v>-3500</v>
      </c>
      <c r="N1195" t="s">
        <v>6170</v>
      </c>
      <c r="O1195" s="22">
        <v>6.75</v>
      </c>
    </row>
    <row r="1196" spans="1:15">
      <c r="A1196" t="s">
        <v>0</v>
      </c>
      <c r="B1196">
        <v>16115398</v>
      </c>
      <c r="C1196" t="s">
        <v>19</v>
      </c>
      <c r="D1196">
        <v>640475</v>
      </c>
      <c r="E1196" t="s">
        <v>20</v>
      </c>
      <c r="F1196">
        <v>500000</v>
      </c>
      <c r="G1196" t="s">
        <v>21</v>
      </c>
      <c r="H1196">
        <v>80</v>
      </c>
      <c r="I1196" t="s">
        <v>22</v>
      </c>
      <c r="J1196">
        <v>0</v>
      </c>
      <c r="K1196" t="s">
        <v>23</v>
      </c>
      <c r="L1196">
        <v>-3500</v>
      </c>
      <c r="N1196" t="s">
        <v>6171</v>
      </c>
      <c r="O1196" s="22">
        <v>6.75</v>
      </c>
    </row>
    <row r="1197" spans="1:15">
      <c r="A1197" t="s">
        <v>0</v>
      </c>
      <c r="B1197">
        <v>16131742</v>
      </c>
      <c r="C1197" t="s">
        <v>19</v>
      </c>
      <c r="D1197">
        <v>408114</v>
      </c>
      <c r="E1197" t="s">
        <v>20</v>
      </c>
      <c r="F1197">
        <v>500000</v>
      </c>
      <c r="G1197" t="s">
        <v>21</v>
      </c>
      <c r="H1197">
        <v>80</v>
      </c>
      <c r="I1197" t="s">
        <v>22</v>
      </c>
      <c r="J1197">
        <v>0</v>
      </c>
      <c r="K1197" t="s">
        <v>23</v>
      </c>
      <c r="L1197">
        <v>-3500</v>
      </c>
      <c r="N1197" t="s">
        <v>6172</v>
      </c>
      <c r="O1197" s="22">
        <v>6.75</v>
      </c>
    </row>
    <row r="1198" spans="1:15">
      <c r="A1198" t="s">
        <v>0</v>
      </c>
      <c r="B1198">
        <v>16148089</v>
      </c>
      <c r="C1198" t="s">
        <v>19</v>
      </c>
      <c r="D1198">
        <v>408653</v>
      </c>
      <c r="E1198" t="s">
        <v>20</v>
      </c>
      <c r="F1198">
        <v>500000</v>
      </c>
      <c r="G1198" t="s">
        <v>21</v>
      </c>
      <c r="H1198">
        <v>80</v>
      </c>
      <c r="I1198" t="s">
        <v>22</v>
      </c>
      <c r="J1198">
        <v>0</v>
      </c>
      <c r="K1198" t="s">
        <v>23</v>
      </c>
      <c r="L1198">
        <v>-3500</v>
      </c>
      <c r="N1198" t="s">
        <v>6173</v>
      </c>
      <c r="O1198" s="22">
        <v>6.75</v>
      </c>
    </row>
    <row r="1199" spans="1:15">
      <c r="A1199" t="s">
        <v>0</v>
      </c>
      <c r="B1199">
        <v>16181165</v>
      </c>
      <c r="C1199" t="s">
        <v>19</v>
      </c>
      <c r="D1199">
        <v>643016</v>
      </c>
      <c r="E1199" t="s">
        <v>20</v>
      </c>
      <c r="F1199">
        <v>500000</v>
      </c>
      <c r="G1199" t="s">
        <v>21</v>
      </c>
      <c r="H1199">
        <v>80</v>
      </c>
      <c r="I1199" t="s">
        <v>22</v>
      </c>
      <c r="J1199">
        <v>0</v>
      </c>
      <c r="K1199" t="s">
        <v>23</v>
      </c>
      <c r="L1199">
        <v>-3500</v>
      </c>
      <c r="N1199" t="s">
        <v>6174</v>
      </c>
      <c r="O1199" s="22">
        <v>6.75</v>
      </c>
    </row>
    <row r="1200" spans="1:15">
      <c r="A1200" t="s">
        <v>0</v>
      </c>
      <c r="B1200">
        <v>16197539</v>
      </c>
      <c r="C1200" t="s">
        <v>19</v>
      </c>
      <c r="D1200">
        <v>409731</v>
      </c>
      <c r="E1200" t="s">
        <v>20</v>
      </c>
      <c r="F1200">
        <v>500000</v>
      </c>
      <c r="G1200" t="s">
        <v>21</v>
      </c>
      <c r="H1200">
        <v>80</v>
      </c>
      <c r="I1200" t="s">
        <v>22</v>
      </c>
      <c r="J1200">
        <v>0</v>
      </c>
      <c r="K1200" t="s">
        <v>23</v>
      </c>
      <c r="L1200">
        <v>-3500</v>
      </c>
      <c r="N1200" t="s">
        <v>4979</v>
      </c>
      <c r="O1200" s="32">
        <v>6.75</v>
      </c>
    </row>
    <row r="1201" spans="1:15">
      <c r="A1201" t="s">
        <v>0</v>
      </c>
      <c r="B1201">
        <v>16299607</v>
      </c>
      <c r="C1201" t="s">
        <v>19</v>
      </c>
      <c r="D1201">
        <v>410270</v>
      </c>
      <c r="E1201" t="s">
        <v>20</v>
      </c>
      <c r="F1201">
        <v>500000</v>
      </c>
      <c r="G1201" t="s">
        <v>21</v>
      </c>
      <c r="H1201">
        <v>80</v>
      </c>
      <c r="I1201" t="s">
        <v>22</v>
      </c>
      <c r="J1201">
        <v>0</v>
      </c>
      <c r="K1201" t="s">
        <v>23</v>
      </c>
      <c r="L1201">
        <v>-3500</v>
      </c>
      <c r="N1201" t="s">
        <v>6175</v>
      </c>
      <c r="O1201" s="22">
        <v>6.8000000000000007</v>
      </c>
    </row>
    <row r="1202" spans="1:15">
      <c r="A1202" t="s">
        <v>0</v>
      </c>
      <c r="B1202">
        <v>16316008</v>
      </c>
      <c r="C1202" t="s">
        <v>19</v>
      </c>
      <c r="D1202">
        <v>410809</v>
      </c>
      <c r="E1202" t="s">
        <v>20</v>
      </c>
      <c r="F1202">
        <v>500000</v>
      </c>
      <c r="G1202" t="s">
        <v>21</v>
      </c>
      <c r="H1202">
        <v>80</v>
      </c>
      <c r="I1202" t="s">
        <v>22</v>
      </c>
      <c r="J1202">
        <v>0</v>
      </c>
      <c r="K1202" t="s">
        <v>23</v>
      </c>
      <c r="L1202">
        <v>-3500</v>
      </c>
      <c r="N1202" t="s">
        <v>6176</v>
      </c>
      <c r="O1202" s="22">
        <v>6.8000000000000007</v>
      </c>
    </row>
    <row r="1203" spans="1:15">
      <c r="A1203" t="s">
        <v>0</v>
      </c>
      <c r="B1203">
        <v>16349232</v>
      </c>
      <c r="C1203" t="s">
        <v>19</v>
      </c>
      <c r="D1203">
        <v>646404</v>
      </c>
      <c r="E1203" t="s">
        <v>20</v>
      </c>
      <c r="F1203">
        <v>500000</v>
      </c>
      <c r="G1203" t="s">
        <v>21</v>
      </c>
      <c r="H1203">
        <v>80</v>
      </c>
      <c r="I1203" t="s">
        <v>22</v>
      </c>
      <c r="J1203">
        <v>0</v>
      </c>
      <c r="K1203" t="s">
        <v>23</v>
      </c>
      <c r="L1203">
        <v>-3500</v>
      </c>
      <c r="N1203" t="s">
        <v>6177</v>
      </c>
      <c r="O1203" s="22">
        <v>6.8000000000000007</v>
      </c>
    </row>
    <row r="1204" spans="1:15">
      <c r="A1204" t="s">
        <v>0</v>
      </c>
      <c r="B1204">
        <v>16365659</v>
      </c>
      <c r="C1204" t="s">
        <v>19</v>
      </c>
      <c r="D1204">
        <v>411887</v>
      </c>
      <c r="E1204" t="s">
        <v>20</v>
      </c>
      <c r="F1204">
        <v>500000</v>
      </c>
      <c r="G1204" t="s">
        <v>21</v>
      </c>
      <c r="H1204">
        <v>80</v>
      </c>
      <c r="I1204" t="s">
        <v>22</v>
      </c>
      <c r="J1204">
        <v>0</v>
      </c>
      <c r="K1204" t="s">
        <v>23</v>
      </c>
      <c r="L1204">
        <v>-3500</v>
      </c>
      <c r="N1204" t="s">
        <v>6178</v>
      </c>
      <c r="O1204" s="22">
        <v>6.8000000000000007</v>
      </c>
    </row>
    <row r="1205" spans="1:15">
      <c r="A1205" t="s">
        <v>0</v>
      </c>
      <c r="B1205">
        <v>16382090</v>
      </c>
      <c r="C1205" t="s">
        <v>19</v>
      </c>
      <c r="D1205">
        <v>412426</v>
      </c>
      <c r="E1205" t="s">
        <v>20</v>
      </c>
      <c r="F1205">
        <v>500000</v>
      </c>
      <c r="G1205" t="s">
        <v>21</v>
      </c>
      <c r="H1205">
        <v>80</v>
      </c>
      <c r="I1205" t="s">
        <v>22</v>
      </c>
      <c r="J1205">
        <v>0</v>
      </c>
      <c r="K1205" t="s">
        <v>23</v>
      </c>
      <c r="L1205">
        <v>-3500</v>
      </c>
      <c r="N1205" t="s">
        <v>6179</v>
      </c>
      <c r="O1205" s="22">
        <v>6.8000000000000007</v>
      </c>
    </row>
    <row r="1206" spans="1:15">
      <c r="A1206" t="s">
        <v>0</v>
      </c>
      <c r="B1206">
        <v>16415412</v>
      </c>
      <c r="C1206" t="s">
        <v>19</v>
      </c>
      <c r="D1206">
        <v>648945</v>
      </c>
      <c r="E1206" t="s">
        <v>20</v>
      </c>
      <c r="F1206">
        <v>500000</v>
      </c>
      <c r="G1206" t="s">
        <v>21</v>
      </c>
      <c r="H1206">
        <v>80</v>
      </c>
      <c r="I1206" t="s">
        <v>22</v>
      </c>
      <c r="J1206">
        <v>0</v>
      </c>
      <c r="K1206" t="s">
        <v>23</v>
      </c>
      <c r="L1206">
        <v>-3500</v>
      </c>
      <c r="N1206" t="s">
        <v>6180</v>
      </c>
      <c r="O1206" s="22">
        <v>6.8000000000000007</v>
      </c>
    </row>
    <row r="1207" spans="1:15">
      <c r="A1207" t="s">
        <v>0</v>
      </c>
      <c r="B1207">
        <v>16431870</v>
      </c>
      <c r="C1207" t="s">
        <v>19</v>
      </c>
      <c r="D1207">
        <v>413504</v>
      </c>
      <c r="E1207" t="s">
        <v>20</v>
      </c>
      <c r="F1207">
        <v>500000</v>
      </c>
      <c r="G1207" t="s">
        <v>21</v>
      </c>
      <c r="H1207">
        <v>80</v>
      </c>
      <c r="I1207" t="s">
        <v>22</v>
      </c>
      <c r="J1207">
        <v>0</v>
      </c>
      <c r="K1207" t="s">
        <v>23</v>
      </c>
      <c r="L1207">
        <v>-3500</v>
      </c>
      <c r="N1207" t="s">
        <v>6181</v>
      </c>
      <c r="O1207" s="22">
        <v>6.8000000000000007</v>
      </c>
    </row>
    <row r="1208" spans="1:15">
      <c r="A1208" t="s">
        <v>0</v>
      </c>
      <c r="B1208">
        <v>16448329</v>
      </c>
      <c r="C1208" t="s">
        <v>19</v>
      </c>
      <c r="D1208">
        <v>414043</v>
      </c>
      <c r="E1208" t="s">
        <v>20</v>
      </c>
      <c r="F1208">
        <v>500000</v>
      </c>
      <c r="G1208" t="s">
        <v>21</v>
      </c>
      <c r="H1208">
        <v>80</v>
      </c>
      <c r="I1208" t="s">
        <v>22</v>
      </c>
      <c r="J1208">
        <v>0</v>
      </c>
      <c r="K1208" t="s">
        <v>23</v>
      </c>
      <c r="L1208">
        <v>-3500</v>
      </c>
      <c r="N1208" t="s">
        <v>6182</v>
      </c>
      <c r="O1208" s="22">
        <v>6.8000000000000007</v>
      </c>
    </row>
    <row r="1209" spans="1:15">
      <c r="A1209" t="s">
        <v>0</v>
      </c>
      <c r="B1209">
        <v>16481753</v>
      </c>
      <c r="C1209" t="s">
        <v>19</v>
      </c>
      <c r="D1209">
        <v>651486</v>
      </c>
      <c r="E1209" t="s">
        <v>20</v>
      </c>
      <c r="F1209">
        <v>500000</v>
      </c>
      <c r="G1209" t="s">
        <v>21</v>
      </c>
      <c r="H1209">
        <v>80</v>
      </c>
      <c r="I1209" t="s">
        <v>22</v>
      </c>
      <c r="J1209">
        <v>0</v>
      </c>
      <c r="K1209" t="s">
        <v>23</v>
      </c>
      <c r="L1209">
        <v>-3500</v>
      </c>
      <c r="N1209" t="s">
        <v>6183</v>
      </c>
      <c r="O1209" s="22">
        <v>6.8000000000000007</v>
      </c>
    </row>
    <row r="1210" spans="1:15">
      <c r="A1210" t="s">
        <v>0</v>
      </c>
      <c r="B1210">
        <v>16498239</v>
      </c>
      <c r="C1210" t="s">
        <v>19</v>
      </c>
      <c r="D1210">
        <v>415121</v>
      </c>
      <c r="E1210" t="s">
        <v>20</v>
      </c>
      <c r="F1210">
        <v>500000</v>
      </c>
      <c r="G1210" t="s">
        <v>21</v>
      </c>
      <c r="H1210">
        <v>80</v>
      </c>
      <c r="I1210" t="s">
        <v>22</v>
      </c>
      <c r="J1210">
        <v>0</v>
      </c>
      <c r="K1210" t="s">
        <v>23</v>
      </c>
      <c r="L1210">
        <v>-3500</v>
      </c>
      <c r="N1210" t="s">
        <v>4803</v>
      </c>
      <c r="O1210" s="32">
        <v>6.8000000000000007</v>
      </c>
    </row>
    <row r="1211" spans="1:15">
      <c r="A1211" t="s">
        <v>0</v>
      </c>
      <c r="B1211">
        <v>16601271</v>
      </c>
      <c r="C1211" t="s">
        <v>19</v>
      </c>
      <c r="D1211">
        <v>415660</v>
      </c>
      <c r="E1211" t="s">
        <v>20</v>
      </c>
      <c r="F1211">
        <v>500000</v>
      </c>
      <c r="G1211" t="s">
        <v>21</v>
      </c>
      <c r="H1211">
        <v>80</v>
      </c>
      <c r="I1211" t="s">
        <v>22</v>
      </c>
      <c r="J1211">
        <v>0</v>
      </c>
      <c r="K1211" t="s">
        <v>23</v>
      </c>
      <c r="L1211">
        <v>-3500</v>
      </c>
      <c r="N1211" t="s">
        <v>6184</v>
      </c>
      <c r="O1211" s="22">
        <v>6.8500000000000005</v>
      </c>
    </row>
    <row r="1212" spans="1:15">
      <c r="A1212" t="s">
        <v>0</v>
      </c>
      <c r="B1212">
        <v>16617785</v>
      </c>
      <c r="C1212" t="s">
        <v>19</v>
      </c>
      <c r="D1212">
        <v>416199</v>
      </c>
      <c r="E1212" t="s">
        <v>20</v>
      </c>
      <c r="F1212">
        <v>500000</v>
      </c>
      <c r="G1212" t="s">
        <v>21</v>
      </c>
      <c r="H1212">
        <v>80</v>
      </c>
      <c r="I1212" t="s">
        <v>22</v>
      </c>
      <c r="J1212">
        <v>0</v>
      </c>
      <c r="K1212" t="s">
        <v>23</v>
      </c>
      <c r="L1212">
        <v>-3500</v>
      </c>
      <c r="N1212" t="s">
        <v>6185</v>
      </c>
      <c r="O1212" s="22">
        <v>6.8500000000000005</v>
      </c>
    </row>
    <row r="1213" spans="1:15">
      <c r="A1213" t="s">
        <v>0</v>
      </c>
      <c r="B1213">
        <v>16651355</v>
      </c>
      <c r="C1213" t="s">
        <v>19</v>
      </c>
      <c r="D1213">
        <v>654874</v>
      </c>
      <c r="E1213" t="s">
        <v>20</v>
      </c>
      <c r="F1213">
        <v>500000</v>
      </c>
      <c r="G1213" t="s">
        <v>21</v>
      </c>
      <c r="H1213">
        <v>80</v>
      </c>
      <c r="I1213" t="s">
        <v>22</v>
      </c>
      <c r="J1213">
        <v>0</v>
      </c>
      <c r="K1213" t="s">
        <v>23</v>
      </c>
      <c r="L1213">
        <v>-3500</v>
      </c>
      <c r="N1213" t="s">
        <v>6186</v>
      </c>
      <c r="O1213" s="22">
        <v>6.8500000000000005</v>
      </c>
    </row>
    <row r="1214" spans="1:15">
      <c r="A1214" t="s">
        <v>0</v>
      </c>
      <c r="B1214">
        <v>16667897</v>
      </c>
      <c r="C1214" t="s">
        <v>19</v>
      </c>
      <c r="D1214">
        <v>417277</v>
      </c>
      <c r="E1214" t="s">
        <v>20</v>
      </c>
      <c r="F1214">
        <v>500000</v>
      </c>
      <c r="G1214" t="s">
        <v>21</v>
      </c>
      <c r="H1214">
        <v>80</v>
      </c>
      <c r="I1214" t="s">
        <v>22</v>
      </c>
      <c r="J1214">
        <v>0</v>
      </c>
      <c r="K1214" t="s">
        <v>23</v>
      </c>
      <c r="L1214">
        <v>-3500</v>
      </c>
      <c r="N1214" t="s">
        <v>6187</v>
      </c>
      <c r="O1214" s="22">
        <v>6.8500000000000005</v>
      </c>
    </row>
    <row r="1215" spans="1:15">
      <c r="A1215" t="s">
        <v>0</v>
      </c>
      <c r="B1215">
        <v>16684440</v>
      </c>
      <c r="C1215" t="s">
        <v>19</v>
      </c>
      <c r="D1215">
        <v>417816</v>
      </c>
      <c r="E1215" t="s">
        <v>20</v>
      </c>
      <c r="F1215">
        <v>500000</v>
      </c>
      <c r="G1215" t="s">
        <v>21</v>
      </c>
      <c r="H1215">
        <v>80</v>
      </c>
      <c r="I1215" t="s">
        <v>22</v>
      </c>
      <c r="J1215">
        <v>0</v>
      </c>
      <c r="K1215" t="s">
        <v>23</v>
      </c>
      <c r="L1215">
        <v>-3500</v>
      </c>
      <c r="N1215" t="s">
        <v>6188</v>
      </c>
      <c r="O1215" s="22">
        <v>6.8500000000000005</v>
      </c>
    </row>
    <row r="1216" spans="1:15">
      <c r="A1216" t="s">
        <v>0</v>
      </c>
      <c r="B1216">
        <v>16718110</v>
      </c>
      <c r="C1216" t="s">
        <v>19</v>
      </c>
      <c r="D1216">
        <v>657415</v>
      </c>
      <c r="E1216" t="s">
        <v>20</v>
      </c>
      <c r="F1216">
        <v>500000</v>
      </c>
      <c r="G1216" t="s">
        <v>21</v>
      </c>
      <c r="H1216">
        <v>80</v>
      </c>
      <c r="I1216" t="s">
        <v>22</v>
      </c>
      <c r="J1216">
        <v>0</v>
      </c>
      <c r="K1216" t="s">
        <v>23</v>
      </c>
      <c r="L1216">
        <v>-3500</v>
      </c>
      <c r="N1216" t="s">
        <v>6189</v>
      </c>
      <c r="O1216" s="22">
        <v>6.8500000000000005</v>
      </c>
    </row>
    <row r="1217" spans="1:15">
      <c r="A1217" t="s">
        <v>0</v>
      </c>
      <c r="B1217">
        <v>16734682</v>
      </c>
      <c r="C1217" t="s">
        <v>19</v>
      </c>
      <c r="D1217">
        <v>418894</v>
      </c>
      <c r="E1217" t="s">
        <v>20</v>
      </c>
      <c r="F1217">
        <v>500000</v>
      </c>
      <c r="G1217" t="s">
        <v>21</v>
      </c>
      <c r="H1217">
        <v>80</v>
      </c>
      <c r="I1217" t="s">
        <v>22</v>
      </c>
      <c r="J1217">
        <v>0</v>
      </c>
      <c r="K1217" t="s">
        <v>23</v>
      </c>
      <c r="L1217">
        <v>-3500</v>
      </c>
      <c r="N1217" t="s">
        <v>6190</v>
      </c>
      <c r="O1217" s="22">
        <v>6.8500000000000005</v>
      </c>
    </row>
    <row r="1218" spans="1:15">
      <c r="A1218" t="s">
        <v>0</v>
      </c>
      <c r="B1218">
        <v>16751255</v>
      </c>
      <c r="C1218" t="s">
        <v>19</v>
      </c>
      <c r="D1218">
        <v>419433</v>
      </c>
      <c r="E1218" t="s">
        <v>20</v>
      </c>
      <c r="F1218">
        <v>500000</v>
      </c>
      <c r="G1218" t="s">
        <v>21</v>
      </c>
      <c r="H1218">
        <v>80</v>
      </c>
      <c r="I1218" t="s">
        <v>22</v>
      </c>
      <c r="J1218">
        <v>0</v>
      </c>
      <c r="K1218" t="s">
        <v>23</v>
      </c>
      <c r="L1218">
        <v>-3500</v>
      </c>
      <c r="N1218" t="s">
        <v>6191</v>
      </c>
      <c r="O1218" s="22">
        <v>6.8500000000000005</v>
      </c>
    </row>
    <row r="1219" spans="1:15">
      <c r="A1219" t="s">
        <v>0</v>
      </c>
      <c r="B1219">
        <v>16785023</v>
      </c>
      <c r="C1219" t="s">
        <v>19</v>
      </c>
      <c r="D1219">
        <v>659956</v>
      </c>
      <c r="E1219" t="s">
        <v>20</v>
      </c>
      <c r="F1219">
        <v>500000</v>
      </c>
      <c r="G1219" t="s">
        <v>21</v>
      </c>
      <c r="H1219">
        <v>80</v>
      </c>
      <c r="I1219" t="s">
        <v>22</v>
      </c>
      <c r="J1219">
        <v>0</v>
      </c>
      <c r="K1219" t="s">
        <v>23</v>
      </c>
      <c r="L1219">
        <v>-3500</v>
      </c>
      <c r="N1219" t="s">
        <v>6192</v>
      </c>
      <c r="O1219" s="22">
        <v>6.8500000000000005</v>
      </c>
    </row>
    <row r="1220" spans="1:15">
      <c r="A1220" t="s">
        <v>0</v>
      </c>
      <c r="B1220">
        <v>16801624</v>
      </c>
      <c r="C1220" t="s">
        <v>19</v>
      </c>
      <c r="D1220">
        <v>420511</v>
      </c>
      <c r="E1220" t="s">
        <v>20</v>
      </c>
      <c r="F1220">
        <v>500000</v>
      </c>
      <c r="G1220" t="s">
        <v>21</v>
      </c>
      <c r="H1220">
        <v>80</v>
      </c>
      <c r="I1220" t="s">
        <v>22</v>
      </c>
      <c r="J1220">
        <v>0</v>
      </c>
      <c r="K1220" t="s">
        <v>23</v>
      </c>
      <c r="L1220">
        <v>-3500</v>
      </c>
      <c r="N1220" t="s">
        <v>4980</v>
      </c>
      <c r="O1220" s="32">
        <v>6.8500000000000005</v>
      </c>
    </row>
    <row r="1221" spans="1:15">
      <c r="A1221" t="s">
        <v>0</v>
      </c>
      <c r="B1221">
        <v>16905621</v>
      </c>
      <c r="C1221" t="s">
        <v>19</v>
      </c>
      <c r="D1221">
        <v>421050</v>
      </c>
      <c r="E1221" t="s">
        <v>20</v>
      </c>
      <c r="F1221">
        <v>500000</v>
      </c>
      <c r="G1221" t="s">
        <v>21</v>
      </c>
      <c r="H1221">
        <v>80</v>
      </c>
      <c r="I1221" t="s">
        <v>22</v>
      </c>
      <c r="J1221">
        <v>0</v>
      </c>
      <c r="K1221" t="s">
        <v>23</v>
      </c>
      <c r="L1221">
        <v>-3500</v>
      </c>
      <c r="N1221" t="s">
        <v>6193</v>
      </c>
      <c r="O1221" s="22">
        <v>6.9</v>
      </c>
    </row>
    <row r="1222" spans="1:15">
      <c r="A1222" t="s">
        <v>0</v>
      </c>
      <c r="B1222">
        <v>16922249</v>
      </c>
      <c r="C1222" t="s">
        <v>19</v>
      </c>
      <c r="D1222">
        <v>421589</v>
      </c>
      <c r="E1222" t="s">
        <v>20</v>
      </c>
      <c r="F1222">
        <v>500000</v>
      </c>
      <c r="G1222" t="s">
        <v>21</v>
      </c>
      <c r="H1222">
        <v>80</v>
      </c>
      <c r="I1222" t="s">
        <v>22</v>
      </c>
      <c r="J1222">
        <v>0</v>
      </c>
      <c r="K1222" t="s">
        <v>23</v>
      </c>
      <c r="L1222">
        <v>-3500</v>
      </c>
      <c r="N1222" t="s">
        <v>6194</v>
      </c>
      <c r="O1222" s="22">
        <v>6.9</v>
      </c>
    </row>
    <row r="1223" spans="1:15">
      <c r="A1223" t="s">
        <v>0</v>
      </c>
      <c r="B1223">
        <v>16956165</v>
      </c>
      <c r="C1223" t="s">
        <v>19</v>
      </c>
      <c r="D1223">
        <v>663344</v>
      </c>
      <c r="E1223" t="s">
        <v>20</v>
      </c>
      <c r="F1223">
        <v>500000</v>
      </c>
      <c r="G1223" t="s">
        <v>21</v>
      </c>
      <c r="H1223">
        <v>80</v>
      </c>
      <c r="I1223" t="s">
        <v>22</v>
      </c>
      <c r="J1223">
        <v>0</v>
      </c>
      <c r="K1223" t="s">
        <v>23</v>
      </c>
      <c r="L1223">
        <v>-3500</v>
      </c>
      <c r="N1223" t="s">
        <v>6195</v>
      </c>
      <c r="O1223" s="22">
        <v>6.9</v>
      </c>
    </row>
    <row r="1224" spans="1:15">
      <c r="A1224" t="s">
        <v>0</v>
      </c>
      <c r="B1224">
        <v>16972821</v>
      </c>
      <c r="C1224" t="s">
        <v>19</v>
      </c>
      <c r="D1224">
        <v>422667</v>
      </c>
      <c r="E1224" t="s">
        <v>20</v>
      </c>
      <c r="F1224">
        <v>500000</v>
      </c>
      <c r="G1224" t="s">
        <v>21</v>
      </c>
      <c r="H1224">
        <v>80</v>
      </c>
      <c r="I1224" t="s">
        <v>22</v>
      </c>
      <c r="J1224">
        <v>0</v>
      </c>
      <c r="K1224" t="s">
        <v>23</v>
      </c>
      <c r="L1224">
        <v>-3500</v>
      </c>
      <c r="N1224" t="s">
        <v>6196</v>
      </c>
      <c r="O1224" s="22">
        <v>6.9</v>
      </c>
    </row>
    <row r="1225" spans="1:15">
      <c r="A1225" t="s">
        <v>0</v>
      </c>
      <c r="B1225">
        <v>16989478</v>
      </c>
      <c r="C1225" t="s">
        <v>19</v>
      </c>
      <c r="D1225">
        <v>423206</v>
      </c>
      <c r="E1225" t="s">
        <v>20</v>
      </c>
      <c r="F1225">
        <v>500000</v>
      </c>
      <c r="G1225" t="s">
        <v>21</v>
      </c>
      <c r="H1225">
        <v>80</v>
      </c>
      <c r="I1225" t="s">
        <v>22</v>
      </c>
      <c r="J1225">
        <v>0</v>
      </c>
      <c r="K1225" t="s">
        <v>23</v>
      </c>
      <c r="L1225">
        <v>-3500</v>
      </c>
      <c r="N1225" t="s">
        <v>6197</v>
      </c>
      <c r="O1225" s="22">
        <v>6.9</v>
      </c>
    </row>
    <row r="1226" spans="1:15">
      <c r="A1226" t="s">
        <v>0</v>
      </c>
      <c r="B1226">
        <v>17023494</v>
      </c>
      <c r="C1226" t="s">
        <v>19</v>
      </c>
      <c r="D1226">
        <v>665885</v>
      </c>
      <c r="E1226" t="s">
        <v>20</v>
      </c>
      <c r="F1226">
        <v>500000</v>
      </c>
      <c r="G1226" t="s">
        <v>21</v>
      </c>
      <c r="H1226">
        <v>80</v>
      </c>
      <c r="I1226" t="s">
        <v>22</v>
      </c>
      <c r="J1226">
        <v>0</v>
      </c>
      <c r="K1226" t="s">
        <v>23</v>
      </c>
      <c r="L1226">
        <v>-3500</v>
      </c>
      <c r="N1226" t="s">
        <v>6198</v>
      </c>
      <c r="O1226" s="22">
        <v>6.9</v>
      </c>
    </row>
    <row r="1227" spans="1:15">
      <c r="A1227" t="s">
        <v>0</v>
      </c>
      <c r="B1227">
        <v>17040179</v>
      </c>
      <c r="C1227" t="s">
        <v>19</v>
      </c>
      <c r="D1227">
        <v>424284</v>
      </c>
      <c r="E1227" t="s">
        <v>20</v>
      </c>
      <c r="F1227">
        <v>500000</v>
      </c>
      <c r="G1227" t="s">
        <v>21</v>
      </c>
      <c r="H1227">
        <v>80</v>
      </c>
      <c r="I1227" t="s">
        <v>22</v>
      </c>
      <c r="J1227">
        <v>0</v>
      </c>
      <c r="K1227" t="s">
        <v>23</v>
      </c>
      <c r="L1227">
        <v>-3500</v>
      </c>
      <c r="N1227" t="s">
        <v>6199</v>
      </c>
      <c r="O1227" s="22">
        <v>6.9</v>
      </c>
    </row>
    <row r="1228" spans="1:15">
      <c r="A1228" t="s">
        <v>0</v>
      </c>
      <c r="B1228">
        <v>17056867</v>
      </c>
      <c r="C1228" t="s">
        <v>19</v>
      </c>
      <c r="D1228">
        <v>424823</v>
      </c>
      <c r="E1228" t="s">
        <v>20</v>
      </c>
      <c r="F1228">
        <v>500000</v>
      </c>
      <c r="G1228" t="s">
        <v>21</v>
      </c>
      <c r="H1228">
        <v>80</v>
      </c>
      <c r="I1228" t="s">
        <v>22</v>
      </c>
      <c r="J1228">
        <v>0</v>
      </c>
      <c r="K1228" t="s">
        <v>23</v>
      </c>
      <c r="L1228">
        <v>-3500</v>
      </c>
      <c r="N1228" t="s">
        <v>6200</v>
      </c>
      <c r="O1228" s="22">
        <v>6.9</v>
      </c>
    </row>
    <row r="1229" spans="1:15">
      <c r="A1229" t="s">
        <v>0</v>
      </c>
      <c r="B1229">
        <v>17090982</v>
      </c>
      <c r="C1229" t="s">
        <v>19</v>
      </c>
      <c r="D1229">
        <v>668426</v>
      </c>
      <c r="E1229" t="s">
        <v>20</v>
      </c>
      <c r="F1229">
        <v>500000</v>
      </c>
      <c r="G1229" t="s">
        <v>21</v>
      </c>
      <c r="H1229">
        <v>80</v>
      </c>
      <c r="I1229" t="s">
        <v>22</v>
      </c>
      <c r="J1229">
        <v>0</v>
      </c>
      <c r="K1229" t="s">
        <v>23</v>
      </c>
      <c r="L1229">
        <v>-3500</v>
      </c>
      <c r="N1229" t="s">
        <v>6201</v>
      </c>
      <c r="O1229" s="22">
        <v>6.9</v>
      </c>
    </row>
    <row r="1230" spans="1:15">
      <c r="A1230" t="s">
        <v>0</v>
      </c>
      <c r="B1230">
        <v>17107696</v>
      </c>
      <c r="C1230" t="s">
        <v>19</v>
      </c>
      <c r="D1230">
        <v>425901</v>
      </c>
      <c r="E1230" t="s">
        <v>20</v>
      </c>
      <c r="F1230">
        <v>500000</v>
      </c>
      <c r="G1230" t="s">
        <v>21</v>
      </c>
      <c r="H1230">
        <v>80</v>
      </c>
      <c r="I1230" t="s">
        <v>22</v>
      </c>
      <c r="J1230">
        <v>0</v>
      </c>
      <c r="K1230" t="s">
        <v>23</v>
      </c>
      <c r="L1230">
        <v>-3500</v>
      </c>
      <c r="N1230" t="s">
        <v>4804</v>
      </c>
      <c r="O1230" s="32">
        <v>6.9</v>
      </c>
    </row>
    <row r="1231" spans="1:15">
      <c r="A1231" t="s">
        <v>0</v>
      </c>
      <c r="B1231">
        <v>17212659</v>
      </c>
      <c r="C1231" t="s">
        <v>19</v>
      </c>
      <c r="D1231">
        <v>426440</v>
      </c>
      <c r="E1231" t="s">
        <v>20</v>
      </c>
      <c r="F1231">
        <v>500000</v>
      </c>
      <c r="G1231" t="s">
        <v>21</v>
      </c>
      <c r="H1231">
        <v>80</v>
      </c>
      <c r="I1231" t="s">
        <v>22</v>
      </c>
      <c r="J1231">
        <v>0</v>
      </c>
      <c r="K1231" t="s">
        <v>23</v>
      </c>
      <c r="L1231">
        <v>-3500</v>
      </c>
      <c r="N1231" t="s">
        <v>6202</v>
      </c>
      <c r="O1231" s="22">
        <v>6.95</v>
      </c>
    </row>
    <row r="1232" spans="1:15">
      <c r="A1232" t="s">
        <v>0</v>
      </c>
      <c r="B1232">
        <v>17229403</v>
      </c>
      <c r="C1232" t="s">
        <v>19</v>
      </c>
      <c r="D1232">
        <v>426979</v>
      </c>
      <c r="E1232" t="s">
        <v>20</v>
      </c>
      <c r="F1232">
        <v>500000</v>
      </c>
      <c r="G1232" t="s">
        <v>21</v>
      </c>
      <c r="H1232">
        <v>80</v>
      </c>
      <c r="I1232" t="s">
        <v>22</v>
      </c>
      <c r="J1232">
        <v>0</v>
      </c>
      <c r="K1232" t="s">
        <v>23</v>
      </c>
      <c r="L1232">
        <v>-3500</v>
      </c>
      <c r="N1232" t="s">
        <v>6203</v>
      </c>
      <c r="O1232" s="22">
        <v>6.95</v>
      </c>
    </row>
    <row r="1233" spans="1:15">
      <c r="A1233" t="s">
        <v>0</v>
      </c>
      <c r="B1233">
        <v>17263666</v>
      </c>
      <c r="C1233" t="s">
        <v>19</v>
      </c>
      <c r="D1233">
        <v>671814</v>
      </c>
      <c r="E1233" t="s">
        <v>20</v>
      </c>
      <c r="F1233">
        <v>500000</v>
      </c>
      <c r="G1233" t="s">
        <v>21</v>
      </c>
      <c r="H1233">
        <v>80</v>
      </c>
      <c r="I1233" t="s">
        <v>22</v>
      </c>
      <c r="J1233">
        <v>0</v>
      </c>
      <c r="K1233" t="s">
        <v>23</v>
      </c>
      <c r="L1233">
        <v>-3500</v>
      </c>
      <c r="N1233" t="s">
        <v>6204</v>
      </c>
      <c r="O1233" s="22">
        <v>6.95</v>
      </c>
    </row>
    <row r="1234" spans="1:15">
      <c r="A1234" t="s">
        <v>0</v>
      </c>
      <c r="B1234">
        <v>17280436</v>
      </c>
      <c r="C1234" t="s">
        <v>19</v>
      </c>
      <c r="D1234">
        <v>428057</v>
      </c>
      <c r="E1234" t="s">
        <v>20</v>
      </c>
      <c r="F1234">
        <v>500000</v>
      </c>
      <c r="G1234" t="s">
        <v>21</v>
      </c>
      <c r="H1234">
        <v>80</v>
      </c>
      <c r="I1234" t="s">
        <v>22</v>
      </c>
      <c r="J1234">
        <v>0</v>
      </c>
      <c r="K1234" t="s">
        <v>23</v>
      </c>
      <c r="L1234">
        <v>-3500</v>
      </c>
      <c r="N1234" t="s">
        <v>6205</v>
      </c>
      <c r="O1234" s="22">
        <v>6.95</v>
      </c>
    </row>
    <row r="1235" spans="1:15">
      <c r="A1235" t="s">
        <v>0</v>
      </c>
      <c r="B1235">
        <v>17297209</v>
      </c>
      <c r="C1235" t="s">
        <v>19</v>
      </c>
      <c r="D1235">
        <v>428596</v>
      </c>
      <c r="E1235" t="s">
        <v>20</v>
      </c>
      <c r="F1235">
        <v>500000</v>
      </c>
      <c r="G1235" t="s">
        <v>21</v>
      </c>
      <c r="H1235">
        <v>80</v>
      </c>
      <c r="I1235" t="s">
        <v>22</v>
      </c>
      <c r="J1235">
        <v>0</v>
      </c>
      <c r="K1235" t="s">
        <v>23</v>
      </c>
      <c r="L1235">
        <v>-3500</v>
      </c>
      <c r="N1235" t="s">
        <v>6206</v>
      </c>
      <c r="O1235" s="22">
        <v>6.95</v>
      </c>
    </row>
    <row r="1236" spans="1:15">
      <c r="A1236" t="s">
        <v>0</v>
      </c>
      <c r="B1236">
        <v>17331570</v>
      </c>
      <c r="C1236" t="s">
        <v>19</v>
      </c>
      <c r="D1236">
        <v>674355</v>
      </c>
      <c r="E1236" t="s">
        <v>20</v>
      </c>
      <c r="F1236">
        <v>500000</v>
      </c>
      <c r="G1236" t="s">
        <v>21</v>
      </c>
      <c r="H1236">
        <v>80</v>
      </c>
      <c r="I1236" t="s">
        <v>22</v>
      </c>
      <c r="J1236">
        <v>0</v>
      </c>
      <c r="K1236" t="s">
        <v>23</v>
      </c>
      <c r="L1236">
        <v>-3500</v>
      </c>
      <c r="N1236" t="s">
        <v>6207</v>
      </c>
      <c r="O1236" s="22">
        <v>6.95</v>
      </c>
    </row>
    <row r="1237" spans="1:15">
      <c r="A1237" t="s">
        <v>0</v>
      </c>
      <c r="B1237">
        <v>17348369</v>
      </c>
      <c r="C1237" t="s">
        <v>19</v>
      </c>
      <c r="D1237">
        <v>429674</v>
      </c>
      <c r="E1237" t="s">
        <v>20</v>
      </c>
      <c r="F1237">
        <v>500000</v>
      </c>
      <c r="G1237" t="s">
        <v>21</v>
      </c>
      <c r="H1237">
        <v>80</v>
      </c>
      <c r="I1237" t="s">
        <v>22</v>
      </c>
      <c r="J1237">
        <v>0</v>
      </c>
      <c r="K1237" t="s">
        <v>23</v>
      </c>
      <c r="L1237">
        <v>-3500</v>
      </c>
      <c r="N1237" t="s">
        <v>6208</v>
      </c>
      <c r="O1237" s="22">
        <v>6.95</v>
      </c>
    </row>
    <row r="1238" spans="1:15">
      <c r="A1238" t="s">
        <v>0</v>
      </c>
      <c r="B1238">
        <v>17365172</v>
      </c>
      <c r="C1238" t="s">
        <v>19</v>
      </c>
      <c r="D1238">
        <v>430213</v>
      </c>
      <c r="E1238" t="s">
        <v>20</v>
      </c>
      <c r="F1238">
        <v>500000</v>
      </c>
      <c r="G1238" t="s">
        <v>21</v>
      </c>
      <c r="H1238">
        <v>80</v>
      </c>
      <c r="I1238" t="s">
        <v>22</v>
      </c>
      <c r="J1238">
        <v>0</v>
      </c>
      <c r="K1238" t="s">
        <v>23</v>
      </c>
      <c r="L1238">
        <v>-3500</v>
      </c>
      <c r="N1238" t="s">
        <v>6209</v>
      </c>
      <c r="O1238" s="22">
        <v>6.95</v>
      </c>
    </row>
    <row r="1239" spans="1:15">
      <c r="A1239" t="s">
        <v>0</v>
      </c>
      <c r="B1239">
        <v>17399634</v>
      </c>
      <c r="C1239" t="s">
        <v>19</v>
      </c>
      <c r="D1239">
        <v>676896</v>
      </c>
      <c r="E1239" t="s">
        <v>20</v>
      </c>
      <c r="F1239">
        <v>500000</v>
      </c>
      <c r="G1239" t="s">
        <v>21</v>
      </c>
      <c r="H1239">
        <v>80</v>
      </c>
      <c r="I1239" t="s">
        <v>22</v>
      </c>
      <c r="J1239">
        <v>0</v>
      </c>
      <c r="K1239" t="s">
        <v>23</v>
      </c>
      <c r="L1239">
        <v>-3500</v>
      </c>
      <c r="N1239" t="s">
        <v>6210</v>
      </c>
      <c r="O1239" s="22">
        <v>6.95</v>
      </c>
    </row>
    <row r="1240" spans="1:15">
      <c r="A1240" t="s">
        <v>0</v>
      </c>
      <c r="B1240">
        <v>17416463</v>
      </c>
      <c r="C1240" t="s">
        <v>19</v>
      </c>
      <c r="D1240">
        <v>431291</v>
      </c>
      <c r="E1240" t="s">
        <v>20</v>
      </c>
      <c r="F1240">
        <v>500000</v>
      </c>
      <c r="G1240" t="s">
        <v>21</v>
      </c>
      <c r="H1240">
        <v>80</v>
      </c>
      <c r="I1240" t="s">
        <v>22</v>
      </c>
      <c r="J1240">
        <v>0</v>
      </c>
      <c r="K1240" t="s">
        <v>23</v>
      </c>
      <c r="L1240">
        <v>-3500</v>
      </c>
      <c r="N1240" t="s">
        <v>4981</v>
      </c>
      <c r="O1240" s="32">
        <v>6.95</v>
      </c>
    </row>
    <row r="1241" spans="1:15">
      <c r="A1241" t="s">
        <v>0</v>
      </c>
      <c r="B1241">
        <v>17522396</v>
      </c>
      <c r="C1241" t="s">
        <v>19</v>
      </c>
      <c r="D1241">
        <v>431830</v>
      </c>
      <c r="E1241" t="s">
        <v>20</v>
      </c>
      <c r="F1241">
        <v>500000</v>
      </c>
      <c r="G1241" t="s">
        <v>21</v>
      </c>
      <c r="H1241">
        <v>80</v>
      </c>
      <c r="I1241" t="s">
        <v>22</v>
      </c>
      <c r="J1241">
        <v>0</v>
      </c>
      <c r="K1241" t="s">
        <v>23</v>
      </c>
      <c r="L1241">
        <v>-3500</v>
      </c>
      <c r="N1241" t="s">
        <v>6211</v>
      </c>
      <c r="O1241" s="22">
        <v>7</v>
      </c>
    </row>
    <row r="1242" spans="1:15">
      <c r="A1242" t="s">
        <v>0</v>
      </c>
      <c r="B1242">
        <v>17539253</v>
      </c>
      <c r="C1242" t="s">
        <v>19</v>
      </c>
      <c r="D1242">
        <v>432369</v>
      </c>
      <c r="E1242" t="s">
        <v>20</v>
      </c>
      <c r="F1242">
        <v>500000</v>
      </c>
      <c r="G1242" t="s">
        <v>21</v>
      </c>
      <c r="H1242">
        <v>80</v>
      </c>
      <c r="I1242" t="s">
        <v>22</v>
      </c>
      <c r="J1242">
        <v>0</v>
      </c>
      <c r="K1242" t="s">
        <v>23</v>
      </c>
      <c r="L1242">
        <v>-3500</v>
      </c>
      <c r="N1242" t="s">
        <v>6212</v>
      </c>
      <c r="O1242" s="22">
        <v>7</v>
      </c>
    </row>
    <row r="1243" spans="1:15">
      <c r="A1243" t="s">
        <v>0</v>
      </c>
      <c r="B1243">
        <v>17573863</v>
      </c>
      <c r="C1243" t="s">
        <v>19</v>
      </c>
      <c r="D1243">
        <v>680284</v>
      </c>
      <c r="E1243" t="s">
        <v>20</v>
      </c>
      <c r="F1243">
        <v>500000</v>
      </c>
      <c r="G1243" t="s">
        <v>21</v>
      </c>
      <c r="H1243">
        <v>80</v>
      </c>
      <c r="I1243" t="s">
        <v>22</v>
      </c>
      <c r="J1243">
        <v>0</v>
      </c>
      <c r="K1243" t="s">
        <v>23</v>
      </c>
      <c r="L1243">
        <v>-3500</v>
      </c>
      <c r="N1243" t="s">
        <v>6213</v>
      </c>
      <c r="O1243" s="22">
        <v>7</v>
      </c>
    </row>
    <row r="1244" spans="1:15">
      <c r="A1244" t="s">
        <v>0</v>
      </c>
      <c r="B1244">
        <v>17590747</v>
      </c>
      <c r="C1244" t="s">
        <v>19</v>
      </c>
      <c r="D1244">
        <v>433447</v>
      </c>
      <c r="E1244" t="s">
        <v>20</v>
      </c>
      <c r="F1244">
        <v>500000</v>
      </c>
      <c r="G1244" t="s">
        <v>21</v>
      </c>
      <c r="H1244">
        <v>80</v>
      </c>
      <c r="I1244" t="s">
        <v>22</v>
      </c>
      <c r="J1244">
        <v>0</v>
      </c>
      <c r="K1244" t="s">
        <v>23</v>
      </c>
      <c r="L1244">
        <v>-3500</v>
      </c>
      <c r="N1244" t="s">
        <v>6214</v>
      </c>
      <c r="O1244" s="22">
        <v>7</v>
      </c>
    </row>
    <row r="1245" spans="1:15">
      <c r="A1245" t="s">
        <v>0</v>
      </c>
      <c r="B1245">
        <v>17607634</v>
      </c>
      <c r="C1245" t="s">
        <v>19</v>
      </c>
      <c r="D1245">
        <v>433986</v>
      </c>
      <c r="E1245" t="s">
        <v>20</v>
      </c>
      <c r="F1245">
        <v>500000</v>
      </c>
      <c r="G1245" t="s">
        <v>21</v>
      </c>
      <c r="H1245">
        <v>80</v>
      </c>
      <c r="I1245" t="s">
        <v>22</v>
      </c>
      <c r="J1245">
        <v>0</v>
      </c>
      <c r="K1245" t="s">
        <v>23</v>
      </c>
      <c r="L1245">
        <v>-3500</v>
      </c>
      <c r="N1245" t="s">
        <v>6215</v>
      </c>
      <c r="O1245" s="22">
        <v>7</v>
      </c>
    </row>
    <row r="1246" spans="1:15">
      <c r="A1246" t="s">
        <v>0</v>
      </c>
      <c r="B1246">
        <v>17642343</v>
      </c>
      <c r="C1246" t="s">
        <v>19</v>
      </c>
      <c r="D1246">
        <v>682825</v>
      </c>
      <c r="E1246" t="s">
        <v>20</v>
      </c>
      <c r="F1246">
        <v>500000</v>
      </c>
      <c r="G1246" t="s">
        <v>21</v>
      </c>
      <c r="H1246">
        <v>80</v>
      </c>
      <c r="I1246" t="s">
        <v>22</v>
      </c>
      <c r="J1246">
        <v>0</v>
      </c>
      <c r="K1246" t="s">
        <v>23</v>
      </c>
      <c r="L1246">
        <v>-3500</v>
      </c>
      <c r="N1246" t="s">
        <v>6216</v>
      </c>
      <c r="O1246" s="22">
        <v>7</v>
      </c>
    </row>
    <row r="1247" spans="1:15">
      <c r="A1247" t="s">
        <v>0</v>
      </c>
      <c r="B1247">
        <v>17659257</v>
      </c>
      <c r="C1247" t="s">
        <v>19</v>
      </c>
      <c r="D1247">
        <v>435064</v>
      </c>
      <c r="E1247" t="s">
        <v>20</v>
      </c>
      <c r="F1247">
        <v>500000</v>
      </c>
      <c r="G1247" t="s">
        <v>21</v>
      </c>
      <c r="H1247">
        <v>80</v>
      </c>
      <c r="I1247" t="s">
        <v>22</v>
      </c>
      <c r="J1247">
        <v>0</v>
      </c>
      <c r="K1247" t="s">
        <v>23</v>
      </c>
      <c r="L1247">
        <v>-3500</v>
      </c>
      <c r="N1247" t="s">
        <v>6217</v>
      </c>
      <c r="O1247" s="22">
        <v>7</v>
      </c>
    </row>
    <row r="1248" spans="1:15">
      <c r="A1248" t="s">
        <v>0</v>
      </c>
      <c r="B1248">
        <v>17676175</v>
      </c>
      <c r="C1248" t="s">
        <v>19</v>
      </c>
      <c r="D1248">
        <v>435603</v>
      </c>
      <c r="E1248" t="s">
        <v>20</v>
      </c>
      <c r="F1248">
        <v>500000</v>
      </c>
      <c r="G1248" t="s">
        <v>21</v>
      </c>
      <c r="H1248">
        <v>80</v>
      </c>
      <c r="I1248" t="s">
        <v>22</v>
      </c>
      <c r="J1248">
        <v>0</v>
      </c>
      <c r="K1248" t="s">
        <v>23</v>
      </c>
      <c r="L1248">
        <v>-3500</v>
      </c>
      <c r="N1248" t="s">
        <v>6218</v>
      </c>
      <c r="O1248" s="22">
        <v>7</v>
      </c>
    </row>
    <row r="1249" spans="1:15">
      <c r="A1249" t="s">
        <v>0</v>
      </c>
      <c r="B1249">
        <v>17710982</v>
      </c>
      <c r="C1249" t="s">
        <v>19</v>
      </c>
      <c r="D1249">
        <v>685366</v>
      </c>
      <c r="E1249" t="s">
        <v>20</v>
      </c>
      <c r="F1249">
        <v>500000</v>
      </c>
      <c r="G1249" t="s">
        <v>21</v>
      </c>
      <c r="H1249">
        <v>80</v>
      </c>
      <c r="I1249" t="s">
        <v>22</v>
      </c>
      <c r="J1249">
        <v>0</v>
      </c>
      <c r="K1249" t="s">
        <v>23</v>
      </c>
      <c r="L1249">
        <v>-3500</v>
      </c>
      <c r="N1249" t="s">
        <v>6219</v>
      </c>
      <c r="O1249" s="22">
        <v>7</v>
      </c>
    </row>
    <row r="1250" spans="1:15">
      <c r="A1250" t="s">
        <v>0</v>
      </c>
      <c r="B1250">
        <v>17727927</v>
      </c>
      <c r="C1250" t="s">
        <v>19</v>
      </c>
      <c r="D1250">
        <v>436681</v>
      </c>
      <c r="E1250" t="s">
        <v>20</v>
      </c>
      <c r="F1250">
        <v>500000</v>
      </c>
      <c r="G1250" t="s">
        <v>21</v>
      </c>
      <c r="H1250">
        <v>80</v>
      </c>
      <c r="I1250" t="s">
        <v>22</v>
      </c>
      <c r="J1250">
        <v>0</v>
      </c>
      <c r="K1250" t="s">
        <v>23</v>
      </c>
      <c r="L1250">
        <v>-3500</v>
      </c>
      <c r="N1250" t="s">
        <v>4805</v>
      </c>
      <c r="O1250" s="32">
        <v>7</v>
      </c>
    </row>
    <row r="1251" spans="1:15">
      <c r="A1251" t="s">
        <v>0</v>
      </c>
      <c r="B1251">
        <v>17834829</v>
      </c>
      <c r="C1251" t="s">
        <v>19</v>
      </c>
      <c r="D1251">
        <v>437220</v>
      </c>
      <c r="E1251" t="s">
        <v>20</v>
      </c>
      <c r="F1251">
        <v>500000</v>
      </c>
      <c r="G1251" t="s">
        <v>21</v>
      </c>
      <c r="H1251">
        <v>80</v>
      </c>
      <c r="I1251" t="s">
        <v>22</v>
      </c>
      <c r="J1251">
        <v>0</v>
      </c>
      <c r="K1251" t="s">
        <v>23</v>
      </c>
      <c r="L1251">
        <v>-3500</v>
      </c>
      <c r="N1251" t="s">
        <v>6220</v>
      </c>
      <c r="O1251" s="22">
        <v>7.0500000000000007</v>
      </c>
    </row>
    <row r="1252" spans="1:15">
      <c r="A1252" t="s">
        <v>0</v>
      </c>
      <c r="B1252">
        <v>17851800</v>
      </c>
      <c r="C1252" t="s">
        <v>19</v>
      </c>
      <c r="D1252">
        <v>437759</v>
      </c>
      <c r="E1252" t="s">
        <v>20</v>
      </c>
      <c r="F1252">
        <v>500000</v>
      </c>
      <c r="G1252" t="s">
        <v>21</v>
      </c>
      <c r="H1252">
        <v>80</v>
      </c>
      <c r="I1252" t="s">
        <v>22</v>
      </c>
      <c r="J1252">
        <v>0</v>
      </c>
      <c r="K1252" t="s">
        <v>23</v>
      </c>
      <c r="L1252">
        <v>-3500</v>
      </c>
      <c r="N1252" t="s">
        <v>6221</v>
      </c>
      <c r="O1252" s="22">
        <v>7.0500000000000007</v>
      </c>
    </row>
    <row r="1253" spans="1:15">
      <c r="A1253" t="s">
        <v>0</v>
      </c>
      <c r="B1253">
        <v>17886759</v>
      </c>
      <c r="C1253" t="s">
        <v>19</v>
      </c>
      <c r="D1253">
        <v>688754</v>
      </c>
      <c r="E1253" t="s">
        <v>20</v>
      </c>
      <c r="F1253">
        <v>500000</v>
      </c>
      <c r="G1253" t="s">
        <v>21</v>
      </c>
      <c r="H1253">
        <v>80</v>
      </c>
      <c r="I1253" t="s">
        <v>22</v>
      </c>
      <c r="J1253">
        <v>0</v>
      </c>
      <c r="K1253" t="s">
        <v>23</v>
      </c>
      <c r="L1253">
        <v>-3500</v>
      </c>
      <c r="N1253" t="s">
        <v>6222</v>
      </c>
      <c r="O1253" s="22">
        <v>7.0500000000000007</v>
      </c>
    </row>
    <row r="1254" spans="1:15">
      <c r="A1254" t="s">
        <v>0</v>
      </c>
      <c r="B1254">
        <v>17903757</v>
      </c>
      <c r="C1254" t="s">
        <v>19</v>
      </c>
      <c r="D1254">
        <v>438837</v>
      </c>
      <c r="E1254" t="s">
        <v>20</v>
      </c>
      <c r="F1254">
        <v>500000</v>
      </c>
      <c r="G1254" t="s">
        <v>21</v>
      </c>
      <c r="H1254">
        <v>80</v>
      </c>
      <c r="I1254" t="s">
        <v>22</v>
      </c>
      <c r="J1254">
        <v>0</v>
      </c>
      <c r="K1254" t="s">
        <v>23</v>
      </c>
      <c r="L1254">
        <v>-3500</v>
      </c>
      <c r="N1254" t="s">
        <v>6223</v>
      </c>
      <c r="O1254" s="22">
        <v>7.0500000000000007</v>
      </c>
    </row>
    <row r="1255" spans="1:15">
      <c r="A1255" t="s">
        <v>0</v>
      </c>
      <c r="B1255">
        <v>17920759</v>
      </c>
      <c r="C1255" t="s">
        <v>19</v>
      </c>
      <c r="D1255">
        <v>439376</v>
      </c>
      <c r="E1255" t="s">
        <v>20</v>
      </c>
      <c r="F1255">
        <v>500000</v>
      </c>
      <c r="G1255" t="s">
        <v>21</v>
      </c>
      <c r="H1255">
        <v>80</v>
      </c>
      <c r="I1255" t="s">
        <v>22</v>
      </c>
      <c r="J1255">
        <v>0</v>
      </c>
      <c r="K1255" t="s">
        <v>23</v>
      </c>
      <c r="L1255">
        <v>-3500</v>
      </c>
      <c r="N1255" t="s">
        <v>6224</v>
      </c>
      <c r="O1255" s="22">
        <v>7.0500000000000007</v>
      </c>
    </row>
    <row r="1256" spans="1:15">
      <c r="A1256" t="s">
        <v>0</v>
      </c>
      <c r="B1256">
        <v>17955817</v>
      </c>
      <c r="C1256" t="s">
        <v>19</v>
      </c>
      <c r="D1256">
        <v>691295</v>
      </c>
      <c r="E1256" t="s">
        <v>20</v>
      </c>
      <c r="F1256">
        <v>500000</v>
      </c>
      <c r="G1256" t="s">
        <v>21</v>
      </c>
      <c r="H1256">
        <v>80</v>
      </c>
      <c r="I1256" t="s">
        <v>22</v>
      </c>
      <c r="J1256">
        <v>0</v>
      </c>
      <c r="K1256" t="s">
        <v>23</v>
      </c>
      <c r="L1256">
        <v>-3500</v>
      </c>
      <c r="N1256" t="s">
        <v>6225</v>
      </c>
      <c r="O1256" s="22">
        <v>7.0500000000000007</v>
      </c>
    </row>
    <row r="1257" spans="1:15">
      <c r="A1257" t="s">
        <v>0</v>
      </c>
      <c r="B1257">
        <v>17972846</v>
      </c>
      <c r="C1257" t="s">
        <v>19</v>
      </c>
      <c r="D1257">
        <v>440454</v>
      </c>
      <c r="E1257" t="s">
        <v>20</v>
      </c>
      <c r="F1257">
        <v>500000</v>
      </c>
      <c r="G1257" t="s">
        <v>21</v>
      </c>
      <c r="H1257">
        <v>80</v>
      </c>
      <c r="I1257" t="s">
        <v>22</v>
      </c>
      <c r="J1257">
        <v>0</v>
      </c>
      <c r="K1257" t="s">
        <v>23</v>
      </c>
      <c r="L1257">
        <v>-3500</v>
      </c>
      <c r="N1257" t="s">
        <v>6226</v>
      </c>
      <c r="O1257" s="22">
        <v>7.0500000000000007</v>
      </c>
    </row>
    <row r="1258" spans="1:15">
      <c r="A1258" t="s">
        <v>0</v>
      </c>
      <c r="B1258">
        <v>17989877</v>
      </c>
      <c r="C1258" t="s">
        <v>19</v>
      </c>
      <c r="D1258">
        <v>440993</v>
      </c>
      <c r="E1258" t="s">
        <v>20</v>
      </c>
      <c r="F1258">
        <v>500000</v>
      </c>
      <c r="G1258" t="s">
        <v>21</v>
      </c>
      <c r="H1258">
        <v>80</v>
      </c>
      <c r="I1258" t="s">
        <v>22</v>
      </c>
      <c r="J1258">
        <v>0</v>
      </c>
      <c r="K1258" t="s">
        <v>23</v>
      </c>
      <c r="L1258">
        <v>-3500</v>
      </c>
      <c r="N1258" t="s">
        <v>6227</v>
      </c>
      <c r="O1258" s="22">
        <v>7.0500000000000007</v>
      </c>
    </row>
    <row r="1259" spans="1:15">
      <c r="A1259" t="s">
        <v>0</v>
      </c>
      <c r="B1259">
        <v>18025033</v>
      </c>
      <c r="C1259" t="s">
        <v>19</v>
      </c>
      <c r="D1259">
        <v>693836</v>
      </c>
      <c r="E1259" t="s">
        <v>20</v>
      </c>
      <c r="F1259">
        <v>500000</v>
      </c>
      <c r="G1259" t="s">
        <v>21</v>
      </c>
      <c r="H1259">
        <v>80</v>
      </c>
      <c r="I1259" t="s">
        <v>22</v>
      </c>
      <c r="J1259">
        <v>0</v>
      </c>
      <c r="K1259" t="s">
        <v>23</v>
      </c>
      <c r="L1259">
        <v>-3500</v>
      </c>
      <c r="N1259" t="s">
        <v>6228</v>
      </c>
      <c r="O1259" s="22">
        <v>7.0500000000000007</v>
      </c>
    </row>
    <row r="1260" spans="1:15">
      <c r="A1260" t="s">
        <v>0</v>
      </c>
      <c r="B1260">
        <v>18042092</v>
      </c>
      <c r="C1260" t="s">
        <v>19</v>
      </c>
      <c r="D1260">
        <v>442071</v>
      </c>
      <c r="E1260" t="s">
        <v>20</v>
      </c>
      <c r="F1260">
        <v>500000</v>
      </c>
      <c r="G1260" t="s">
        <v>21</v>
      </c>
      <c r="H1260">
        <v>80</v>
      </c>
      <c r="I1260" t="s">
        <v>22</v>
      </c>
      <c r="J1260">
        <v>0</v>
      </c>
      <c r="K1260" t="s">
        <v>23</v>
      </c>
      <c r="L1260">
        <v>-3500</v>
      </c>
      <c r="N1260" t="s">
        <v>4982</v>
      </c>
      <c r="O1260" s="32">
        <v>7.0500000000000007</v>
      </c>
    </row>
    <row r="1261" spans="1:15">
      <c r="A1261" t="s">
        <v>0</v>
      </c>
      <c r="B1261">
        <v>18149968</v>
      </c>
      <c r="C1261" t="s">
        <v>19</v>
      </c>
      <c r="D1261">
        <v>442610</v>
      </c>
      <c r="E1261" t="s">
        <v>20</v>
      </c>
      <c r="F1261">
        <v>500000</v>
      </c>
      <c r="G1261" t="s">
        <v>21</v>
      </c>
      <c r="H1261">
        <v>80</v>
      </c>
      <c r="I1261" t="s">
        <v>22</v>
      </c>
      <c r="J1261">
        <v>0</v>
      </c>
      <c r="K1261" t="s">
        <v>23</v>
      </c>
      <c r="L1261">
        <v>-3500</v>
      </c>
      <c r="N1261" t="s">
        <v>6229</v>
      </c>
      <c r="O1261" s="22">
        <v>7.1000000000000005</v>
      </c>
    </row>
    <row r="1262" spans="1:15">
      <c r="A1262" t="s">
        <v>0</v>
      </c>
      <c r="B1262">
        <v>18166002</v>
      </c>
      <c r="C1262" t="s">
        <v>19</v>
      </c>
      <c r="D1262">
        <v>443114</v>
      </c>
      <c r="E1262" t="s">
        <v>20</v>
      </c>
      <c r="F1262">
        <v>500000</v>
      </c>
      <c r="G1262" t="s">
        <v>21</v>
      </c>
      <c r="H1262">
        <v>80</v>
      </c>
      <c r="I1262" t="s">
        <v>22</v>
      </c>
      <c r="J1262">
        <v>0</v>
      </c>
      <c r="K1262" t="s">
        <v>23</v>
      </c>
      <c r="L1262">
        <v>-3500</v>
      </c>
      <c r="N1262" t="s">
        <v>6230</v>
      </c>
      <c r="O1262" s="22">
        <v>7.1000000000000005</v>
      </c>
    </row>
    <row r="1263" spans="1:15">
      <c r="A1263" t="s">
        <v>0</v>
      </c>
      <c r="B1263">
        <v>18200252</v>
      </c>
      <c r="C1263" t="s">
        <v>19</v>
      </c>
      <c r="D1263">
        <v>697114</v>
      </c>
      <c r="E1263" t="s">
        <v>20</v>
      </c>
      <c r="F1263">
        <v>500000</v>
      </c>
      <c r="G1263" t="s">
        <v>21</v>
      </c>
      <c r="H1263">
        <v>80</v>
      </c>
      <c r="I1263" t="s">
        <v>22</v>
      </c>
      <c r="J1263">
        <v>0</v>
      </c>
      <c r="K1263" t="s">
        <v>23</v>
      </c>
      <c r="L1263">
        <v>-3500</v>
      </c>
      <c r="N1263" t="s">
        <v>6231</v>
      </c>
      <c r="O1263" s="22">
        <v>7.1000000000000005</v>
      </c>
    </row>
    <row r="1264" spans="1:15">
      <c r="A1264" t="s">
        <v>0</v>
      </c>
      <c r="B1264">
        <v>18216314</v>
      </c>
      <c r="C1264" t="s">
        <v>19</v>
      </c>
      <c r="D1264">
        <v>444122</v>
      </c>
      <c r="E1264" t="s">
        <v>20</v>
      </c>
      <c r="F1264">
        <v>500000</v>
      </c>
      <c r="G1264" t="s">
        <v>21</v>
      </c>
      <c r="H1264">
        <v>80</v>
      </c>
      <c r="I1264" t="s">
        <v>22</v>
      </c>
      <c r="J1264">
        <v>0</v>
      </c>
      <c r="K1264" t="s">
        <v>23</v>
      </c>
      <c r="L1264">
        <v>-3500</v>
      </c>
      <c r="N1264" t="s">
        <v>6232</v>
      </c>
      <c r="O1264" s="22">
        <v>7.1000000000000005</v>
      </c>
    </row>
    <row r="1265" spans="1:15">
      <c r="A1265" t="s">
        <v>0</v>
      </c>
      <c r="B1265">
        <v>18232376</v>
      </c>
      <c r="C1265" t="s">
        <v>19</v>
      </c>
      <c r="D1265">
        <v>444626</v>
      </c>
      <c r="E1265" t="s">
        <v>20</v>
      </c>
      <c r="F1265">
        <v>500000</v>
      </c>
      <c r="G1265" t="s">
        <v>21</v>
      </c>
      <c r="H1265">
        <v>80</v>
      </c>
      <c r="I1265" t="s">
        <v>22</v>
      </c>
      <c r="J1265">
        <v>0</v>
      </c>
      <c r="K1265" t="s">
        <v>23</v>
      </c>
      <c r="L1265">
        <v>-3500</v>
      </c>
      <c r="N1265" t="s">
        <v>6233</v>
      </c>
      <c r="O1265" s="22">
        <v>7.1000000000000005</v>
      </c>
    </row>
    <row r="1266" spans="1:15">
      <c r="A1266" t="s">
        <v>0</v>
      </c>
      <c r="B1266">
        <v>18266721</v>
      </c>
      <c r="C1266" t="s">
        <v>19</v>
      </c>
      <c r="D1266">
        <v>699490</v>
      </c>
      <c r="E1266" t="s">
        <v>20</v>
      </c>
      <c r="F1266">
        <v>500000</v>
      </c>
      <c r="G1266" t="s">
        <v>21</v>
      </c>
      <c r="H1266">
        <v>80</v>
      </c>
      <c r="I1266" t="s">
        <v>22</v>
      </c>
      <c r="J1266">
        <v>0</v>
      </c>
      <c r="K1266" t="s">
        <v>23</v>
      </c>
      <c r="L1266">
        <v>-3500</v>
      </c>
      <c r="N1266" t="s">
        <v>6234</v>
      </c>
      <c r="O1266" s="22">
        <v>7.1000000000000005</v>
      </c>
    </row>
    <row r="1267" spans="1:15">
      <c r="A1267" t="s">
        <v>0</v>
      </c>
      <c r="B1267">
        <v>18282810</v>
      </c>
      <c r="C1267" t="s">
        <v>19</v>
      </c>
      <c r="D1267">
        <v>445634</v>
      </c>
      <c r="E1267" t="s">
        <v>20</v>
      </c>
      <c r="F1267">
        <v>500000</v>
      </c>
      <c r="G1267" t="s">
        <v>21</v>
      </c>
      <c r="H1267">
        <v>80</v>
      </c>
      <c r="I1267" t="s">
        <v>22</v>
      </c>
      <c r="J1267">
        <v>0</v>
      </c>
      <c r="K1267" t="s">
        <v>23</v>
      </c>
      <c r="L1267">
        <v>-3500</v>
      </c>
      <c r="N1267" t="s">
        <v>6235</v>
      </c>
      <c r="O1267" s="22">
        <v>7.1000000000000005</v>
      </c>
    </row>
    <row r="1268" spans="1:15">
      <c r="A1268" t="s">
        <v>0</v>
      </c>
      <c r="B1268">
        <v>18298902</v>
      </c>
      <c r="C1268" t="s">
        <v>19</v>
      </c>
      <c r="D1268">
        <v>446138</v>
      </c>
      <c r="E1268" t="s">
        <v>20</v>
      </c>
      <c r="F1268">
        <v>500000</v>
      </c>
      <c r="G1268" t="s">
        <v>21</v>
      </c>
      <c r="H1268">
        <v>80</v>
      </c>
      <c r="I1268" t="s">
        <v>22</v>
      </c>
      <c r="J1268">
        <v>0</v>
      </c>
      <c r="K1268" t="s">
        <v>23</v>
      </c>
      <c r="L1268">
        <v>-3500</v>
      </c>
      <c r="N1268" t="s">
        <v>6236</v>
      </c>
      <c r="O1268" s="22">
        <v>7.1000000000000005</v>
      </c>
    </row>
    <row r="1269" spans="1:15">
      <c r="A1269" t="s">
        <v>0</v>
      </c>
      <c r="B1269">
        <v>18333340</v>
      </c>
      <c r="C1269" t="s">
        <v>19</v>
      </c>
      <c r="D1269">
        <v>701866</v>
      </c>
      <c r="E1269" t="s">
        <v>20</v>
      </c>
      <c r="F1269">
        <v>500000</v>
      </c>
      <c r="G1269" t="s">
        <v>21</v>
      </c>
      <c r="H1269">
        <v>80</v>
      </c>
      <c r="I1269" t="s">
        <v>22</v>
      </c>
      <c r="J1269">
        <v>0</v>
      </c>
      <c r="K1269" t="s">
        <v>23</v>
      </c>
      <c r="L1269">
        <v>-3500</v>
      </c>
      <c r="N1269" t="s">
        <v>6237</v>
      </c>
      <c r="O1269" s="22">
        <v>7.1000000000000005</v>
      </c>
    </row>
    <row r="1270" spans="1:15">
      <c r="A1270" t="s">
        <v>0</v>
      </c>
      <c r="B1270">
        <v>18349457</v>
      </c>
      <c r="C1270" t="s">
        <v>19</v>
      </c>
      <c r="D1270">
        <v>447146</v>
      </c>
      <c r="E1270" t="s">
        <v>20</v>
      </c>
      <c r="F1270">
        <v>500000</v>
      </c>
      <c r="G1270" t="s">
        <v>21</v>
      </c>
      <c r="H1270">
        <v>80</v>
      </c>
      <c r="I1270" t="s">
        <v>22</v>
      </c>
      <c r="J1270">
        <v>0</v>
      </c>
      <c r="K1270" t="s">
        <v>23</v>
      </c>
      <c r="L1270">
        <v>-3500</v>
      </c>
      <c r="N1270" t="s">
        <v>4806</v>
      </c>
      <c r="O1270" s="32">
        <v>7.1000000000000005</v>
      </c>
    </row>
    <row r="1271" spans="1:15">
      <c r="A1271" t="s">
        <v>0</v>
      </c>
      <c r="B1271">
        <v>18454380</v>
      </c>
      <c r="C1271" t="s">
        <v>19</v>
      </c>
      <c r="D1271">
        <v>447650</v>
      </c>
      <c r="E1271" t="s">
        <v>20</v>
      </c>
      <c r="F1271">
        <v>500000</v>
      </c>
      <c r="G1271" t="s">
        <v>21</v>
      </c>
      <c r="H1271">
        <v>80</v>
      </c>
      <c r="I1271" t="s">
        <v>22</v>
      </c>
      <c r="J1271">
        <v>0</v>
      </c>
      <c r="K1271" t="s">
        <v>23</v>
      </c>
      <c r="L1271">
        <v>-3500</v>
      </c>
      <c r="N1271" t="s">
        <v>6238</v>
      </c>
      <c r="O1271" s="22">
        <v>7.15</v>
      </c>
    </row>
    <row r="1272" spans="1:15">
      <c r="A1272" t="s">
        <v>0</v>
      </c>
      <c r="B1272">
        <v>18472004</v>
      </c>
      <c r="C1272" t="s">
        <v>19</v>
      </c>
      <c r="D1272">
        <v>448203</v>
      </c>
      <c r="E1272" t="s">
        <v>20</v>
      </c>
      <c r="F1272">
        <v>500000</v>
      </c>
      <c r="G1272" t="s">
        <v>21</v>
      </c>
      <c r="H1272">
        <v>80</v>
      </c>
      <c r="I1272" t="s">
        <v>22</v>
      </c>
      <c r="J1272">
        <v>0</v>
      </c>
      <c r="K1272" t="s">
        <v>23</v>
      </c>
      <c r="L1272">
        <v>-3500</v>
      </c>
      <c r="N1272" t="s">
        <v>6239</v>
      </c>
      <c r="O1272" s="22">
        <v>7.15</v>
      </c>
    </row>
    <row r="1273" spans="1:15">
      <c r="A1273" t="s">
        <v>0</v>
      </c>
      <c r="B1273">
        <v>18508068</v>
      </c>
      <c r="C1273" t="s">
        <v>19</v>
      </c>
      <c r="D1273">
        <v>705188</v>
      </c>
      <c r="E1273" t="s">
        <v>20</v>
      </c>
      <c r="F1273">
        <v>500000</v>
      </c>
      <c r="G1273" t="s">
        <v>21</v>
      </c>
      <c r="H1273">
        <v>80</v>
      </c>
      <c r="I1273" t="s">
        <v>22</v>
      </c>
      <c r="J1273">
        <v>0</v>
      </c>
      <c r="K1273" t="s">
        <v>23</v>
      </c>
      <c r="L1273">
        <v>-3500</v>
      </c>
      <c r="N1273" t="s">
        <v>6240</v>
      </c>
      <c r="O1273" s="22">
        <v>7.15</v>
      </c>
    </row>
    <row r="1274" spans="1:15">
      <c r="A1274" t="s">
        <v>0</v>
      </c>
      <c r="B1274">
        <v>18525721</v>
      </c>
      <c r="C1274" t="s">
        <v>19</v>
      </c>
      <c r="D1274">
        <v>449309</v>
      </c>
      <c r="E1274" t="s">
        <v>20</v>
      </c>
      <c r="F1274">
        <v>500000</v>
      </c>
      <c r="G1274" t="s">
        <v>21</v>
      </c>
      <c r="H1274">
        <v>80</v>
      </c>
      <c r="I1274" t="s">
        <v>22</v>
      </c>
      <c r="J1274">
        <v>0</v>
      </c>
      <c r="K1274" t="s">
        <v>23</v>
      </c>
      <c r="L1274">
        <v>-3500</v>
      </c>
      <c r="N1274" t="s">
        <v>6241</v>
      </c>
      <c r="O1274" s="22">
        <v>7.15</v>
      </c>
    </row>
    <row r="1275" spans="1:15">
      <c r="A1275" t="s">
        <v>0</v>
      </c>
      <c r="B1275">
        <v>18543376</v>
      </c>
      <c r="C1275" t="s">
        <v>19</v>
      </c>
      <c r="D1275">
        <v>449862</v>
      </c>
      <c r="E1275" t="s">
        <v>20</v>
      </c>
      <c r="F1275">
        <v>500000</v>
      </c>
      <c r="G1275" t="s">
        <v>21</v>
      </c>
      <c r="H1275">
        <v>80</v>
      </c>
      <c r="I1275" t="s">
        <v>22</v>
      </c>
      <c r="J1275">
        <v>0</v>
      </c>
      <c r="K1275" t="s">
        <v>23</v>
      </c>
      <c r="L1275">
        <v>-3500</v>
      </c>
      <c r="N1275" t="s">
        <v>6242</v>
      </c>
      <c r="O1275" s="22">
        <v>7.15</v>
      </c>
    </row>
    <row r="1276" spans="1:15">
      <c r="A1276" t="s">
        <v>0</v>
      </c>
      <c r="B1276">
        <v>18579541</v>
      </c>
      <c r="C1276" t="s">
        <v>19</v>
      </c>
      <c r="D1276">
        <v>707795</v>
      </c>
      <c r="E1276" t="s">
        <v>20</v>
      </c>
      <c r="F1276">
        <v>500000</v>
      </c>
      <c r="G1276" t="s">
        <v>21</v>
      </c>
      <c r="H1276">
        <v>80</v>
      </c>
      <c r="I1276" t="s">
        <v>22</v>
      </c>
      <c r="J1276">
        <v>0</v>
      </c>
      <c r="K1276" t="s">
        <v>23</v>
      </c>
      <c r="L1276">
        <v>-3500</v>
      </c>
      <c r="N1276" t="s">
        <v>6243</v>
      </c>
      <c r="O1276" s="22">
        <v>7.15</v>
      </c>
    </row>
    <row r="1277" spans="1:15">
      <c r="A1277" t="s">
        <v>0</v>
      </c>
      <c r="B1277">
        <v>18597226</v>
      </c>
      <c r="C1277" t="s">
        <v>19</v>
      </c>
      <c r="D1277">
        <v>450968</v>
      </c>
      <c r="E1277" t="s">
        <v>20</v>
      </c>
      <c r="F1277">
        <v>500000</v>
      </c>
      <c r="G1277" t="s">
        <v>21</v>
      </c>
      <c r="H1277">
        <v>80</v>
      </c>
      <c r="I1277" t="s">
        <v>22</v>
      </c>
      <c r="J1277">
        <v>0</v>
      </c>
      <c r="K1277" t="s">
        <v>23</v>
      </c>
      <c r="L1277">
        <v>-3500</v>
      </c>
      <c r="N1277" t="s">
        <v>6244</v>
      </c>
      <c r="O1277" s="22">
        <v>7.15</v>
      </c>
    </row>
    <row r="1278" spans="1:15">
      <c r="A1278" t="s">
        <v>0</v>
      </c>
      <c r="B1278">
        <v>18614912</v>
      </c>
      <c r="C1278" t="s">
        <v>19</v>
      </c>
      <c r="D1278">
        <v>451521</v>
      </c>
      <c r="E1278" t="s">
        <v>20</v>
      </c>
      <c r="F1278">
        <v>500000</v>
      </c>
      <c r="G1278" t="s">
        <v>21</v>
      </c>
      <c r="H1278">
        <v>80</v>
      </c>
      <c r="I1278" t="s">
        <v>22</v>
      </c>
      <c r="J1278">
        <v>0</v>
      </c>
      <c r="K1278" t="s">
        <v>23</v>
      </c>
      <c r="L1278">
        <v>-3500</v>
      </c>
      <c r="N1278" t="s">
        <v>6245</v>
      </c>
      <c r="O1278" s="22">
        <v>7.15</v>
      </c>
    </row>
    <row r="1279" spans="1:15">
      <c r="A1279" t="s">
        <v>0</v>
      </c>
      <c r="B1279">
        <v>18651181</v>
      </c>
      <c r="C1279" t="s">
        <v>19</v>
      </c>
      <c r="D1279">
        <v>710402</v>
      </c>
      <c r="E1279" t="s">
        <v>20</v>
      </c>
      <c r="F1279">
        <v>500000</v>
      </c>
      <c r="G1279" t="s">
        <v>21</v>
      </c>
      <c r="H1279">
        <v>80</v>
      </c>
      <c r="I1279" t="s">
        <v>22</v>
      </c>
      <c r="J1279">
        <v>0</v>
      </c>
      <c r="K1279" t="s">
        <v>23</v>
      </c>
      <c r="L1279">
        <v>-3500</v>
      </c>
      <c r="N1279" t="s">
        <v>6246</v>
      </c>
      <c r="O1279" s="22">
        <v>7.15</v>
      </c>
    </row>
    <row r="1280" spans="1:15">
      <c r="A1280" t="s">
        <v>0</v>
      </c>
      <c r="B1280">
        <v>18668895</v>
      </c>
      <c r="C1280" t="s">
        <v>19</v>
      </c>
      <c r="D1280">
        <v>452627</v>
      </c>
      <c r="E1280" t="s">
        <v>20</v>
      </c>
      <c r="F1280">
        <v>500000</v>
      </c>
      <c r="G1280" t="s">
        <v>21</v>
      </c>
      <c r="H1280">
        <v>80</v>
      </c>
      <c r="I1280" t="s">
        <v>22</v>
      </c>
      <c r="J1280">
        <v>0</v>
      </c>
      <c r="K1280" t="s">
        <v>23</v>
      </c>
      <c r="L1280">
        <v>-3500</v>
      </c>
      <c r="N1280" t="s">
        <v>4983</v>
      </c>
      <c r="O1280" s="32">
        <v>7.15</v>
      </c>
    </row>
    <row r="1281" spans="1:15">
      <c r="A1281" t="s">
        <v>0</v>
      </c>
      <c r="B1281">
        <v>18779946</v>
      </c>
      <c r="C1281" t="s">
        <v>19</v>
      </c>
      <c r="D1281">
        <v>453180</v>
      </c>
      <c r="E1281" t="s">
        <v>20</v>
      </c>
      <c r="F1281">
        <v>500000</v>
      </c>
      <c r="G1281" t="s">
        <v>21</v>
      </c>
      <c r="H1281">
        <v>80</v>
      </c>
      <c r="I1281" t="s">
        <v>22</v>
      </c>
      <c r="J1281">
        <v>0</v>
      </c>
      <c r="K1281" t="s">
        <v>23</v>
      </c>
      <c r="L1281">
        <v>-3500</v>
      </c>
      <c r="N1281" t="s">
        <v>6247</v>
      </c>
      <c r="O1281" s="22">
        <v>7.2</v>
      </c>
    </row>
    <row r="1282" spans="1:15">
      <c r="A1282" t="s">
        <v>0</v>
      </c>
      <c r="B1282">
        <v>18797689</v>
      </c>
      <c r="C1282" t="s">
        <v>19</v>
      </c>
      <c r="D1282">
        <v>453733</v>
      </c>
      <c r="E1282" t="s">
        <v>20</v>
      </c>
      <c r="F1282">
        <v>500000</v>
      </c>
      <c r="G1282" t="s">
        <v>21</v>
      </c>
      <c r="H1282">
        <v>80</v>
      </c>
      <c r="I1282" t="s">
        <v>22</v>
      </c>
      <c r="J1282">
        <v>0</v>
      </c>
      <c r="K1282" t="s">
        <v>23</v>
      </c>
      <c r="L1282">
        <v>-3500</v>
      </c>
      <c r="N1282" t="s">
        <v>6248</v>
      </c>
      <c r="O1282" s="22">
        <v>7.2</v>
      </c>
    </row>
    <row r="1283" spans="1:15">
      <c r="A1283" t="s">
        <v>0</v>
      </c>
      <c r="B1283">
        <v>18834111</v>
      </c>
      <c r="C1283" t="s">
        <v>19</v>
      </c>
      <c r="D1283">
        <v>713878</v>
      </c>
      <c r="E1283" t="s">
        <v>20</v>
      </c>
      <c r="F1283">
        <v>500000</v>
      </c>
      <c r="G1283" t="s">
        <v>21</v>
      </c>
      <c r="H1283">
        <v>80</v>
      </c>
      <c r="I1283" t="s">
        <v>22</v>
      </c>
      <c r="J1283">
        <v>0</v>
      </c>
      <c r="K1283" t="s">
        <v>23</v>
      </c>
      <c r="L1283">
        <v>-3500</v>
      </c>
      <c r="N1283" t="s">
        <v>6249</v>
      </c>
      <c r="O1283" s="22">
        <v>7.2</v>
      </c>
    </row>
    <row r="1284" spans="1:15">
      <c r="A1284" t="s">
        <v>0</v>
      </c>
      <c r="B1284">
        <v>18851882</v>
      </c>
      <c r="C1284" t="s">
        <v>19</v>
      </c>
      <c r="D1284">
        <v>454839</v>
      </c>
      <c r="E1284" t="s">
        <v>20</v>
      </c>
      <c r="F1284">
        <v>500000</v>
      </c>
      <c r="G1284" t="s">
        <v>21</v>
      </c>
      <c r="H1284">
        <v>80</v>
      </c>
      <c r="I1284" t="s">
        <v>22</v>
      </c>
      <c r="J1284">
        <v>0</v>
      </c>
      <c r="K1284" t="s">
        <v>23</v>
      </c>
      <c r="L1284">
        <v>-3500</v>
      </c>
      <c r="N1284" t="s">
        <v>6250</v>
      </c>
      <c r="O1284" s="22">
        <v>7.2</v>
      </c>
    </row>
    <row r="1285" spans="1:15">
      <c r="A1285" t="s">
        <v>0</v>
      </c>
      <c r="B1285">
        <v>18869655</v>
      </c>
      <c r="C1285" t="s">
        <v>19</v>
      </c>
      <c r="D1285">
        <v>455392</v>
      </c>
      <c r="E1285" t="s">
        <v>20</v>
      </c>
      <c r="F1285">
        <v>500000</v>
      </c>
      <c r="G1285" t="s">
        <v>21</v>
      </c>
      <c r="H1285">
        <v>80</v>
      </c>
      <c r="I1285" t="s">
        <v>22</v>
      </c>
      <c r="J1285">
        <v>0</v>
      </c>
      <c r="K1285" t="s">
        <v>23</v>
      </c>
      <c r="L1285">
        <v>-3500</v>
      </c>
      <c r="N1285" t="s">
        <v>6251</v>
      </c>
      <c r="O1285" s="22">
        <v>7.2</v>
      </c>
    </row>
    <row r="1286" spans="1:15">
      <c r="A1286" t="s">
        <v>0</v>
      </c>
      <c r="B1286">
        <v>18906179</v>
      </c>
      <c r="C1286" t="s">
        <v>19</v>
      </c>
      <c r="D1286">
        <v>716485</v>
      </c>
      <c r="E1286" t="s">
        <v>20</v>
      </c>
      <c r="F1286">
        <v>500000</v>
      </c>
      <c r="G1286" t="s">
        <v>21</v>
      </c>
      <c r="H1286">
        <v>80</v>
      </c>
      <c r="I1286" t="s">
        <v>22</v>
      </c>
      <c r="J1286">
        <v>0</v>
      </c>
      <c r="K1286" t="s">
        <v>23</v>
      </c>
      <c r="L1286">
        <v>-3500</v>
      </c>
      <c r="N1286" t="s">
        <v>6252</v>
      </c>
      <c r="O1286" s="22">
        <v>7.2</v>
      </c>
    </row>
    <row r="1287" spans="1:15">
      <c r="A1287" t="s">
        <v>0</v>
      </c>
      <c r="B1287">
        <v>18923981</v>
      </c>
      <c r="C1287" t="s">
        <v>19</v>
      </c>
      <c r="D1287">
        <v>456498</v>
      </c>
      <c r="E1287" t="s">
        <v>20</v>
      </c>
      <c r="F1287">
        <v>500000</v>
      </c>
      <c r="G1287" t="s">
        <v>21</v>
      </c>
      <c r="H1287">
        <v>80</v>
      </c>
      <c r="I1287" t="s">
        <v>22</v>
      </c>
      <c r="J1287">
        <v>0</v>
      </c>
      <c r="K1287" t="s">
        <v>23</v>
      </c>
      <c r="L1287">
        <v>-3500</v>
      </c>
      <c r="N1287" t="s">
        <v>6253</v>
      </c>
      <c r="O1287" s="22">
        <v>7.2</v>
      </c>
    </row>
    <row r="1288" spans="1:15">
      <c r="A1288" t="s">
        <v>0</v>
      </c>
      <c r="B1288">
        <v>18941785</v>
      </c>
      <c r="C1288" t="s">
        <v>19</v>
      </c>
      <c r="D1288">
        <v>457051</v>
      </c>
      <c r="E1288" t="s">
        <v>20</v>
      </c>
      <c r="F1288">
        <v>500000</v>
      </c>
      <c r="G1288" t="s">
        <v>21</v>
      </c>
      <c r="H1288">
        <v>80</v>
      </c>
      <c r="I1288" t="s">
        <v>22</v>
      </c>
      <c r="J1288">
        <v>0</v>
      </c>
      <c r="K1288" t="s">
        <v>23</v>
      </c>
      <c r="L1288">
        <v>-3500</v>
      </c>
      <c r="N1288" t="s">
        <v>6254</v>
      </c>
      <c r="O1288" s="22">
        <v>7.2</v>
      </c>
    </row>
    <row r="1289" spans="1:15">
      <c r="A1289" t="s">
        <v>0</v>
      </c>
      <c r="B1289">
        <v>18978412</v>
      </c>
      <c r="C1289" t="s">
        <v>19</v>
      </c>
      <c r="D1289">
        <v>719092</v>
      </c>
      <c r="E1289" t="s">
        <v>20</v>
      </c>
      <c r="F1289">
        <v>500000</v>
      </c>
      <c r="G1289" t="s">
        <v>21</v>
      </c>
      <c r="H1289">
        <v>80</v>
      </c>
      <c r="I1289" t="s">
        <v>22</v>
      </c>
      <c r="J1289">
        <v>0</v>
      </c>
      <c r="K1289" t="s">
        <v>23</v>
      </c>
      <c r="L1289">
        <v>-3500</v>
      </c>
      <c r="N1289" t="s">
        <v>6255</v>
      </c>
      <c r="O1289" s="22">
        <v>7.2</v>
      </c>
    </row>
    <row r="1290" spans="1:15">
      <c r="A1290" t="s">
        <v>0</v>
      </c>
      <c r="B1290">
        <v>18996244</v>
      </c>
      <c r="C1290" t="s">
        <v>19</v>
      </c>
      <c r="D1290">
        <v>458157</v>
      </c>
      <c r="E1290" t="s">
        <v>20</v>
      </c>
      <c r="F1290">
        <v>500000</v>
      </c>
      <c r="G1290" t="s">
        <v>21</v>
      </c>
      <c r="H1290">
        <v>80</v>
      </c>
      <c r="I1290" t="s">
        <v>22</v>
      </c>
      <c r="J1290">
        <v>0</v>
      </c>
      <c r="K1290" t="s">
        <v>23</v>
      </c>
      <c r="L1290">
        <v>-3500</v>
      </c>
      <c r="N1290" t="s">
        <v>4807</v>
      </c>
      <c r="O1290" s="32">
        <v>7.2</v>
      </c>
    </row>
    <row r="1291" spans="1:15">
      <c r="A1291" t="s">
        <v>0</v>
      </c>
      <c r="B1291">
        <v>19108741</v>
      </c>
      <c r="C1291" t="s">
        <v>19</v>
      </c>
      <c r="D1291">
        <v>458710</v>
      </c>
      <c r="E1291" t="s">
        <v>20</v>
      </c>
      <c r="F1291">
        <v>500000</v>
      </c>
      <c r="G1291" t="s">
        <v>21</v>
      </c>
      <c r="H1291">
        <v>85</v>
      </c>
      <c r="I1291" t="s">
        <v>22</v>
      </c>
      <c r="J1291">
        <v>0</v>
      </c>
      <c r="K1291" t="s">
        <v>23</v>
      </c>
      <c r="L1291">
        <v>-3500</v>
      </c>
      <c r="N1291" t="s">
        <v>6256</v>
      </c>
      <c r="O1291" s="22">
        <v>7.25</v>
      </c>
    </row>
    <row r="1292" spans="1:15">
      <c r="A1292" t="s">
        <v>0</v>
      </c>
      <c r="B1292">
        <v>19126603</v>
      </c>
      <c r="C1292" t="s">
        <v>19</v>
      </c>
      <c r="D1292">
        <v>459263</v>
      </c>
      <c r="E1292" t="s">
        <v>20</v>
      </c>
      <c r="F1292">
        <v>500000</v>
      </c>
      <c r="G1292" t="s">
        <v>21</v>
      </c>
      <c r="H1292">
        <v>85</v>
      </c>
      <c r="I1292" t="s">
        <v>22</v>
      </c>
      <c r="J1292">
        <v>0</v>
      </c>
      <c r="K1292" t="s">
        <v>23</v>
      </c>
      <c r="L1292">
        <v>-3500</v>
      </c>
      <c r="N1292" t="s">
        <v>6257</v>
      </c>
      <c r="O1292" s="22">
        <v>7.25</v>
      </c>
    </row>
    <row r="1293" spans="1:15">
      <c r="A1293" t="s">
        <v>0</v>
      </c>
      <c r="B1293">
        <v>19163383</v>
      </c>
      <c r="C1293" t="s">
        <v>19</v>
      </c>
      <c r="D1293">
        <v>722568</v>
      </c>
      <c r="E1293" t="s">
        <v>20</v>
      </c>
      <c r="F1293">
        <v>500000</v>
      </c>
      <c r="G1293" t="s">
        <v>21</v>
      </c>
      <c r="H1293">
        <v>85</v>
      </c>
      <c r="I1293" t="s">
        <v>22</v>
      </c>
      <c r="J1293">
        <v>0</v>
      </c>
      <c r="K1293" t="s">
        <v>23</v>
      </c>
      <c r="L1293">
        <v>-3500</v>
      </c>
      <c r="N1293" t="s">
        <v>6258</v>
      </c>
      <c r="O1293" s="22">
        <v>7.25</v>
      </c>
    </row>
    <row r="1294" spans="1:15">
      <c r="A1294" t="s">
        <v>0</v>
      </c>
      <c r="B1294">
        <v>19181272</v>
      </c>
      <c r="C1294" t="s">
        <v>19</v>
      </c>
      <c r="D1294">
        <v>460369</v>
      </c>
      <c r="E1294" t="s">
        <v>20</v>
      </c>
      <c r="F1294">
        <v>500000</v>
      </c>
      <c r="G1294" t="s">
        <v>21</v>
      </c>
      <c r="H1294">
        <v>85</v>
      </c>
      <c r="I1294" t="s">
        <v>22</v>
      </c>
      <c r="J1294">
        <v>0</v>
      </c>
      <c r="K1294" t="s">
        <v>23</v>
      </c>
      <c r="L1294">
        <v>-3500</v>
      </c>
      <c r="N1294" t="s">
        <v>6259</v>
      </c>
      <c r="O1294" s="22">
        <v>7.25</v>
      </c>
    </row>
    <row r="1295" spans="1:15">
      <c r="A1295" t="s">
        <v>0</v>
      </c>
      <c r="B1295">
        <v>19199164</v>
      </c>
      <c r="C1295" t="s">
        <v>19</v>
      </c>
      <c r="D1295">
        <v>460922</v>
      </c>
      <c r="E1295" t="s">
        <v>20</v>
      </c>
      <c r="F1295">
        <v>500000</v>
      </c>
      <c r="G1295" t="s">
        <v>21</v>
      </c>
      <c r="H1295">
        <v>85</v>
      </c>
      <c r="I1295" t="s">
        <v>22</v>
      </c>
      <c r="J1295">
        <v>0</v>
      </c>
      <c r="K1295" t="s">
        <v>23</v>
      </c>
      <c r="L1295">
        <v>-3500</v>
      </c>
      <c r="N1295" t="s">
        <v>6260</v>
      </c>
      <c r="O1295" s="22">
        <v>7.25</v>
      </c>
    </row>
    <row r="1296" spans="1:15">
      <c r="A1296" t="s">
        <v>0</v>
      </c>
      <c r="B1296">
        <v>19236047</v>
      </c>
      <c r="C1296" t="s">
        <v>19</v>
      </c>
      <c r="D1296">
        <v>725175</v>
      </c>
      <c r="E1296" t="s">
        <v>20</v>
      </c>
      <c r="F1296">
        <v>500000</v>
      </c>
      <c r="G1296" t="s">
        <v>21</v>
      </c>
      <c r="H1296">
        <v>85</v>
      </c>
      <c r="I1296" t="s">
        <v>22</v>
      </c>
      <c r="J1296">
        <v>0</v>
      </c>
      <c r="K1296" t="s">
        <v>23</v>
      </c>
      <c r="L1296">
        <v>-3500</v>
      </c>
      <c r="N1296" t="s">
        <v>6261</v>
      </c>
      <c r="O1296" s="22">
        <v>7.25</v>
      </c>
    </row>
    <row r="1297" spans="1:15">
      <c r="A1297" t="s">
        <v>0</v>
      </c>
      <c r="B1297">
        <v>19253968</v>
      </c>
      <c r="C1297" t="s">
        <v>19</v>
      </c>
      <c r="D1297">
        <v>462028</v>
      </c>
      <c r="E1297" t="s">
        <v>20</v>
      </c>
      <c r="F1297">
        <v>500000</v>
      </c>
      <c r="G1297" t="s">
        <v>21</v>
      </c>
      <c r="H1297">
        <v>85</v>
      </c>
      <c r="I1297" t="s">
        <v>22</v>
      </c>
      <c r="J1297">
        <v>0</v>
      </c>
      <c r="K1297" t="s">
        <v>23</v>
      </c>
      <c r="L1297">
        <v>-3500</v>
      </c>
      <c r="N1297" t="s">
        <v>6262</v>
      </c>
      <c r="O1297" s="22">
        <v>7.25</v>
      </c>
    </row>
    <row r="1298" spans="1:15">
      <c r="A1298" t="s">
        <v>0</v>
      </c>
      <c r="B1298">
        <v>19271891</v>
      </c>
      <c r="C1298" t="s">
        <v>19</v>
      </c>
      <c r="D1298">
        <v>462581</v>
      </c>
      <c r="E1298" t="s">
        <v>20</v>
      </c>
      <c r="F1298">
        <v>500000</v>
      </c>
      <c r="G1298" t="s">
        <v>21</v>
      </c>
      <c r="H1298">
        <v>85</v>
      </c>
      <c r="I1298" t="s">
        <v>22</v>
      </c>
      <c r="J1298">
        <v>0</v>
      </c>
      <c r="K1298" t="s">
        <v>23</v>
      </c>
      <c r="L1298">
        <v>-3500</v>
      </c>
      <c r="N1298" t="s">
        <v>6263</v>
      </c>
      <c r="O1298" s="22">
        <v>7.25</v>
      </c>
    </row>
    <row r="1299" spans="1:15">
      <c r="A1299" t="s">
        <v>0</v>
      </c>
      <c r="B1299">
        <v>19308876</v>
      </c>
      <c r="C1299" t="s">
        <v>19</v>
      </c>
      <c r="D1299">
        <v>727782</v>
      </c>
      <c r="E1299" t="s">
        <v>20</v>
      </c>
      <c r="F1299">
        <v>500000</v>
      </c>
      <c r="G1299" t="s">
        <v>21</v>
      </c>
      <c r="H1299">
        <v>85</v>
      </c>
      <c r="I1299" t="s">
        <v>22</v>
      </c>
      <c r="J1299">
        <v>0</v>
      </c>
      <c r="K1299" t="s">
        <v>23</v>
      </c>
      <c r="L1299">
        <v>-3500</v>
      </c>
      <c r="N1299" t="s">
        <v>6264</v>
      </c>
      <c r="O1299" s="22">
        <v>7.25</v>
      </c>
    </row>
    <row r="1300" spans="1:15">
      <c r="A1300" t="s">
        <v>0</v>
      </c>
      <c r="B1300">
        <v>19326826</v>
      </c>
      <c r="C1300" t="s">
        <v>19</v>
      </c>
      <c r="D1300">
        <v>463687</v>
      </c>
      <c r="E1300" t="s">
        <v>20</v>
      </c>
      <c r="F1300">
        <v>500000</v>
      </c>
      <c r="G1300" t="s">
        <v>21</v>
      </c>
      <c r="H1300">
        <v>85</v>
      </c>
      <c r="I1300" t="s">
        <v>22</v>
      </c>
      <c r="J1300">
        <v>0</v>
      </c>
      <c r="K1300" t="s">
        <v>23</v>
      </c>
      <c r="L1300">
        <v>-3500</v>
      </c>
      <c r="N1300" t="s">
        <v>4984</v>
      </c>
      <c r="O1300" s="32">
        <v>7.25</v>
      </c>
    </row>
    <row r="1301" spans="1:15">
      <c r="A1301" t="s">
        <v>0</v>
      </c>
      <c r="B1301">
        <v>19440325</v>
      </c>
      <c r="C1301" t="s">
        <v>19</v>
      </c>
      <c r="D1301">
        <v>464240</v>
      </c>
      <c r="E1301" t="s">
        <v>20</v>
      </c>
      <c r="F1301">
        <v>500000</v>
      </c>
      <c r="G1301" t="s">
        <v>21</v>
      </c>
      <c r="H1301">
        <v>85</v>
      </c>
      <c r="I1301" t="s">
        <v>22</v>
      </c>
      <c r="J1301">
        <v>0</v>
      </c>
      <c r="K1301" t="s">
        <v>23</v>
      </c>
      <c r="L1301">
        <v>-3500</v>
      </c>
      <c r="N1301" t="s">
        <v>6265</v>
      </c>
      <c r="O1301" s="22">
        <v>7.3000000000000007</v>
      </c>
    </row>
    <row r="1302" spans="1:15">
      <c r="A1302" t="s">
        <v>0</v>
      </c>
      <c r="B1302">
        <v>19458305</v>
      </c>
      <c r="C1302" t="s">
        <v>19</v>
      </c>
      <c r="D1302">
        <v>464793</v>
      </c>
      <c r="E1302" t="s">
        <v>20</v>
      </c>
      <c r="F1302">
        <v>500000</v>
      </c>
      <c r="G1302" t="s">
        <v>21</v>
      </c>
      <c r="H1302">
        <v>85</v>
      </c>
      <c r="I1302" t="s">
        <v>22</v>
      </c>
      <c r="J1302">
        <v>0</v>
      </c>
      <c r="K1302" t="s">
        <v>23</v>
      </c>
      <c r="L1302">
        <v>-3500</v>
      </c>
      <c r="N1302" t="s">
        <v>6266</v>
      </c>
      <c r="O1302" s="22">
        <v>7.3000000000000007</v>
      </c>
    </row>
    <row r="1303" spans="1:15">
      <c r="A1303" t="s">
        <v>0</v>
      </c>
      <c r="B1303">
        <v>19495444</v>
      </c>
      <c r="C1303" t="s">
        <v>19</v>
      </c>
      <c r="D1303">
        <v>731258</v>
      </c>
      <c r="E1303" t="s">
        <v>20</v>
      </c>
      <c r="F1303">
        <v>500000</v>
      </c>
      <c r="G1303" t="s">
        <v>21</v>
      </c>
      <c r="H1303">
        <v>85</v>
      </c>
      <c r="I1303" t="s">
        <v>22</v>
      </c>
      <c r="J1303">
        <v>0</v>
      </c>
      <c r="K1303" t="s">
        <v>23</v>
      </c>
      <c r="L1303">
        <v>-3500</v>
      </c>
      <c r="N1303" t="s">
        <v>6267</v>
      </c>
      <c r="O1303" s="22">
        <v>7.3000000000000007</v>
      </c>
    </row>
    <row r="1304" spans="1:15">
      <c r="A1304" t="s">
        <v>0</v>
      </c>
      <c r="B1304">
        <v>19513452</v>
      </c>
      <c r="C1304" t="s">
        <v>19</v>
      </c>
      <c r="D1304">
        <v>465899</v>
      </c>
      <c r="E1304" t="s">
        <v>20</v>
      </c>
      <c r="F1304">
        <v>500000</v>
      </c>
      <c r="G1304" t="s">
        <v>21</v>
      </c>
      <c r="H1304">
        <v>85</v>
      </c>
      <c r="I1304" t="s">
        <v>22</v>
      </c>
      <c r="J1304">
        <v>0</v>
      </c>
      <c r="K1304" t="s">
        <v>23</v>
      </c>
      <c r="L1304">
        <v>-3500</v>
      </c>
      <c r="N1304" t="s">
        <v>6268</v>
      </c>
      <c r="O1304" s="22">
        <v>7.3000000000000007</v>
      </c>
    </row>
    <row r="1305" spans="1:15">
      <c r="A1305" t="s">
        <v>0</v>
      </c>
      <c r="B1305">
        <v>19531464</v>
      </c>
      <c r="C1305" t="s">
        <v>19</v>
      </c>
      <c r="D1305">
        <v>466452</v>
      </c>
      <c r="E1305" t="s">
        <v>20</v>
      </c>
      <c r="F1305">
        <v>500000</v>
      </c>
      <c r="G1305" t="s">
        <v>21</v>
      </c>
      <c r="H1305">
        <v>85</v>
      </c>
      <c r="I1305" t="s">
        <v>22</v>
      </c>
      <c r="J1305">
        <v>0</v>
      </c>
      <c r="K1305" t="s">
        <v>23</v>
      </c>
      <c r="L1305">
        <v>-3500</v>
      </c>
      <c r="N1305" t="s">
        <v>6269</v>
      </c>
      <c r="O1305" s="22">
        <v>7.3000000000000007</v>
      </c>
    </row>
    <row r="1306" spans="1:15">
      <c r="A1306" t="s">
        <v>0</v>
      </c>
      <c r="B1306">
        <v>19568706</v>
      </c>
      <c r="C1306" t="s">
        <v>19</v>
      </c>
      <c r="D1306">
        <v>733865</v>
      </c>
      <c r="E1306" t="s">
        <v>20</v>
      </c>
      <c r="F1306">
        <v>500000</v>
      </c>
      <c r="G1306" t="s">
        <v>21</v>
      </c>
      <c r="H1306">
        <v>85</v>
      </c>
      <c r="I1306" t="s">
        <v>22</v>
      </c>
      <c r="J1306">
        <v>0</v>
      </c>
      <c r="K1306" t="s">
        <v>23</v>
      </c>
      <c r="L1306">
        <v>-3500</v>
      </c>
      <c r="N1306" t="s">
        <v>6270</v>
      </c>
      <c r="O1306" s="22">
        <v>7.3000000000000007</v>
      </c>
    </row>
    <row r="1307" spans="1:15">
      <c r="A1307" t="s">
        <v>0</v>
      </c>
      <c r="B1307">
        <v>19586746</v>
      </c>
      <c r="C1307" t="s">
        <v>19</v>
      </c>
      <c r="D1307">
        <v>467558</v>
      </c>
      <c r="E1307" t="s">
        <v>20</v>
      </c>
      <c r="F1307">
        <v>500000</v>
      </c>
      <c r="G1307" t="s">
        <v>21</v>
      </c>
      <c r="H1307">
        <v>85</v>
      </c>
      <c r="I1307" t="s">
        <v>22</v>
      </c>
      <c r="J1307">
        <v>0</v>
      </c>
      <c r="K1307" t="s">
        <v>23</v>
      </c>
      <c r="L1307">
        <v>-3500</v>
      </c>
      <c r="N1307" t="s">
        <v>6271</v>
      </c>
      <c r="O1307" s="22">
        <v>7.3000000000000007</v>
      </c>
    </row>
    <row r="1308" spans="1:15">
      <c r="A1308" t="s">
        <v>0</v>
      </c>
      <c r="B1308">
        <v>19604787</v>
      </c>
      <c r="C1308" t="s">
        <v>19</v>
      </c>
      <c r="D1308">
        <v>468111</v>
      </c>
      <c r="E1308" t="s">
        <v>20</v>
      </c>
      <c r="F1308">
        <v>500000</v>
      </c>
      <c r="G1308" t="s">
        <v>21</v>
      </c>
      <c r="H1308">
        <v>85</v>
      </c>
      <c r="I1308" t="s">
        <v>22</v>
      </c>
      <c r="J1308">
        <v>0</v>
      </c>
      <c r="K1308" t="s">
        <v>23</v>
      </c>
      <c r="L1308">
        <v>-3500</v>
      </c>
      <c r="N1308" t="s">
        <v>6272</v>
      </c>
      <c r="O1308" s="22">
        <v>7.3000000000000007</v>
      </c>
    </row>
    <row r="1309" spans="1:15">
      <c r="A1309" t="s">
        <v>0</v>
      </c>
      <c r="B1309">
        <v>19642131</v>
      </c>
      <c r="C1309" t="s">
        <v>19</v>
      </c>
      <c r="D1309">
        <v>736472</v>
      </c>
      <c r="E1309" t="s">
        <v>20</v>
      </c>
      <c r="F1309">
        <v>500000</v>
      </c>
      <c r="G1309" t="s">
        <v>21</v>
      </c>
      <c r="H1309">
        <v>85</v>
      </c>
      <c r="I1309" t="s">
        <v>22</v>
      </c>
      <c r="J1309">
        <v>0</v>
      </c>
      <c r="K1309" t="s">
        <v>23</v>
      </c>
      <c r="L1309">
        <v>-3500</v>
      </c>
      <c r="N1309" t="s">
        <v>6273</v>
      </c>
      <c r="O1309" s="22">
        <v>7.3000000000000007</v>
      </c>
    </row>
    <row r="1310" spans="1:15">
      <c r="A1310" t="s">
        <v>0</v>
      </c>
      <c r="B1310">
        <v>19660202</v>
      </c>
      <c r="C1310" t="s">
        <v>19</v>
      </c>
      <c r="D1310">
        <v>469217</v>
      </c>
      <c r="E1310" t="s">
        <v>20</v>
      </c>
      <c r="F1310">
        <v>500000</v>
      </c>
      <c r="G1310" t="s">
        <v>21</v>
      </c>
      <c r="H1310">
        <v>85</v>
      </c>
      <c r="I1310" t="s">
        <v>22</v>
      </c>
      <c r="J1310">
        <v>0</v>
      </c>
      <c r="K1310" t="s">
        <v>23</v>
      </c>
      <c r="L1310">
        <v>-3500</v>
      </c>
      <c r="N1310" t="s">
        <v>4808</v>
      </c>
      <c r="O1310" s="32">
        <v>7.3000000000000007</v>
      </c>
    </row>
    <row r="1311" spans="1:15">
      <c r="A1311" t="s">
        <v>0</v>
      </c>
      <c r="B1311">
        <v>19774706</v>
      </c>
      <c r="C1311" t="s">
        <v>19</v>
      </c>
      <c r="D1311">
        <v>469770</v>
      </c>
      <c r="E1311" t="s">
        <v>20</v>
      </c>
      <c r="F1311">
        <v>500000</v>
      </c>
      <c r="G1311" t="s">
        <v>21</v>
      </c>
      <c r="H1311">
        <v>85</v>
      </c>
      <c r="I1311" t="s">
        <v>22</v>
      </c>
      <c r="J1311">
        <v>0</v>
      </c>
      <c r="K1311" t="s">
        <v>23</v>
      </c>
      <c r="L1311">
        <v>-3500</v>
      </c>
      <c r="N1311" t="s">
        <v>6274</v>
      </c>
      <c r="O1311" s="22">
        <v>7.3500000000000005</v>
      </c>
    </row>
    <row r="1312" spans="1:15">
      <c r="A1312" t="s">
        <v>0</v>
      </c>
      <c r="B1312">
        <v>19792805</v>
      </c>
      <c r="C1312" t="s">
        <v>19</v>
      </c>
      <c r="D1312">
        <v>470323</v>
      </c>
      <c r="E1312" t="s">
        <v>20</v>
      </c>
      <c r="F1312">
        <v>500000</v>
      </c>
      <c r="G1312" t="s">
        <v>21</v>
      </c>
      <c r="H1312">
        <v>85</v>
      </c>
      <c r="I1312" t="s">
        <v>22</v>
      </c>
      <c r="J1312">
        <v>0</v>
      </c>
      <c r="K1312" t="s">
        <v>23</v>
      </c>
      <c r="L1312">
        <v>-3500</v>
      </c>
      <c r="N1312" t="s">
        <v>6275</v>
      </c>
      <c r="O1312" s="22">
        <v>7.3500000000000005</v>
      </c>
    </row>
    <row r="1313" spans="1:15">
      <c r="A1313" t="s">
        <v>0</v>
      </c>
      <c r="B1313">
        <v>19830303</v>
      </c>
      <c r="C1313" t="s">
        <v>19</v>
      </c>
      <c r="D1313">
        <v>739948</v>
      </c>
      <c r="E1313" t="s">
        <v>20</v>
      </c>
      <c r="F1313">
        <v>500000</v>
      </c>
      <c r="G1313" t="s">
        <v>21</v>
      </c>
      <c r="H1313">
        <v>85</v>
      </c>
      <c r="I1313" t="s">
        <v>22</v>
      </c>
      <c r="J1313">
        <v>0</v>
      </c>
      <c r="K1313" t="s">
        <v>23</v>
      </c>
      <c r="L1313">
        <v>-3500</v>
      </c>
      <c r="N1313" t="s">
        <v>6276</v>
      </c>
      <c r="O1313" s="22">
        <v>7.3500000000000005</v>
      </c>
    </row>
    <row r="1314" spans="1:15">
      <c r="A1314" t="s">
        <v>0</v>
      </c>
      <c r="B1314">
        <v>19848430</v>
      </c>
      <c r="C1314" t="s">
        <v>19</v>
      </c>
      <c r="D1314">
        <v>471429</v>
      </c>
      <c r="E1314" t="s">
        <v>20</v>
      </c>
      <c r="F1314">
        <v>500000</v>
      </c>
      <c r="G1314" t="s">
        <v>21</v>
      </c>
      <c r="H1314">
        <v>85</v>
      </c>
      <c r="I1314" t="s">
        <v>22</v>
      </c>
      <c r="J1314">
        <v>0</v>
      </c>
      <c r="K1314" t="s">
        <v>23</v>
      </c>
      <c r="L1314">
        <v>-3500</v>
      </c>
      <c r="N1314" t="s">
        <v>6277</v>
      </c>
      <c r="O1314" s="22">
        <v>7.3500000000000005</v>
      </c>
    </row>
    <row r="1315" spans="1:15">
      <c r="A1315" t="s">
        <v>0</v>
      </c>
      <c r="B1315">
        <v>19866560</v>
      </c>
      <c r="C1315" t="s">
        <v>19</v>
      </c>
      <c r="D1315">
        <v>471982</v>
      </c>
      <c r="E1315" t="s">
        <v>20</v>
      </c>
      <c r="F1315">
        <v>500000</v>
      </c>
      <c r="G1315" t="s">
        <v>21</v>
      </c>
      <c r="H1315">
        <v>85</v>
      </c>
      <c r="I1315" t="s">
        <v>22</v>
      </c>
      <c r="J1315">
        <v>0</v>
      </c>
      <c r="K1315" t="s">
        <v>23</v>
      </c>
      <c r="L1315">
        <v>-3500</v>
      </c>
      <c r="N1315" t="s">
        <v>6278</v>
      </c>
      <c r="O1315" s="22">
        <v>7.3500000000000005</v>
      </c>
    </row>
    <row r="1316" spans="1:15">
      <c r="A1316" t="s">
        <v>0</v>
      </c>
      <c r="B1316">
        <v>19904162</v>
      </c>
      <c r="C1316" t="s">
        <v>19</v>
      </c>
      <c r="D1316">
        <v>742555</v>
      </c>
      <c r="E1316" t="s">
        <v>20</v>
      </c>
      <c r="F1316">
        <v>500000</v>
      </c>
      <c r="G1316" t="s">
        <v>21</v>
      </c>
      <c r="H1316">
        <v>85</v>
      </c>
      <c r="I1316" t="s">
        <v>22</v>
      </c>
      <c r="J1316">
        <v>0</v>
      </c>
      <c r="K1316" t="s">
        <v>23</v>
      </c>
      <c r="L1316">
        <v>-3500</v>
      </c>
      <c r="N1316" t="s">
        <v>6279</v>
      </c>
      <c r="O1316" s="22">
        <v>7.3500000000000005</v>
      </c>
    </row>
    <row r="1317" spans="1:15">
      <c r="A1317" t="s">
        <v>0</v>
      </c>
      <c r="B1317">
        <v>19922320</v>
      </c>
      <c r="C1317" t="s">
        <v>19</v>
      </c>
      <c r="D1317">
        <v>473088</v>
      </c>
      <c r="E1317" t="s">
        <v>20</v>
      </c>
      <c r="F1317">
        <v>500000</v>
      </c>
      <c r="G1317" t="s">
        <v>21</v>
      </c>
      <c r="H1317">
        <v>85</v>
      </c>
      <c r="I1317" t="s">
        <v>22</v>
      </c>
      <c r="J1317">
        <v>0</v>
      </c>
      <c r="K1317" t="s">
        <v>23</v>
      </c>
      <c r="L1317">
        <v>-3500</v>
      </c>
      <c r="N1317" t="s">
        <v>6280</v>
      </c>
      <c r="O1317" s="22">
        <v>7.3500000000000005</v>
      </c>
    </row>
    <row r="1318" spans="1:15">
      <c r="A1318" t="s">
        <v>0</v>
      </c>
      <c r="B1318">
        <v>19940480</v>
      </c>
      <c r="C1318" t="s">
        <v>19</v>
      </c>
      <c r="D1318">
        <v>473641</v>
      </c>
      <c r="E1318" t="s">
        <v>20</v>
      </c>
      <c r="F1318">
        <v>500000</v>
      </c>
      <c r="G1318" t="s">
        <v>21</v>
      </c>
      <c r="H1318">
        <v>85</v>
      </c>
      <c r="I1318" t="s">
        <v>22</v>
      </c>
      <c r="J1318">
        <v>0</v>
      </c>
      <c r="K1318" t="s">
        <v>23</v>
      </c>
      <c r="L1318">
        <v>-3500</v>
      </c>
      <c r="N1318" t="s">
        <v>6281</v>
      </c>
      <c r="O1318" s="22">
        <v>7.3500000000000005</v>
      </c>
    </row>
    <row r="1319" spans="1:15">
      <c r="A1319" t="s">
        <v>0</v>
      </c>
      <c r="B1319">
        <v>19978186</v>
      </c>
      <c r="C1319" t="s">
        <v>19</v>
      </c>
      <c r="D1319">
        <v>745162</v>
      </c>
      <c r="E1319" t="s">
        <v>20</v>
      </c>
      <c r="F1319">
        <v>500000</v>
      </c>
      <c r="G1319" t="s">
        <v>21</v>
      </c>
      <c r="H1319">
        <v>85</v>
      </c>
      <c r="I1319" t="s">
        <v>22</v>
      </c>
      <c r="J1319">
        <v>0</v>
      </c>
      <c r="K1319" t="s">
        <v>23</v>
      </c>
      <c r="L1319">
        <v>-3500</v>
      </c>
      <c r="N1319" t="s">
        <v>6282</v>
      </c>
      <c r="O1319" s="22">
        <v>7.3500000000000005</v>
      </c>
    </row>
    <row r="1320" spans="1:15">
      <c r="A1320" t="s">
        <v>0</v>
      </c>
      <c r="B1320">
        <v>19996374</v>
      </c>
      <c r="C1320" t="s">
        <v>19</v>
      </c>
      <c r="D1320">
        <v>474747</v>
      </c>
      <c r="E1320" t="s">
        <v>20</v>
      </c>
      <c r="F1320">
        <v>500000</v>
      </c>
      <c r="G1320" t="s">
        <v>21</v>
      </c>
      <c r="H1320">
        <v>85</v>
      </c>
      <c r="I1320" t="s">
        <v>22</v>
      </c>
      <c r="J1320">
        <v>0</v>
      </c>
      <c r="K1320" t="s">
        <v>23</v>
      </c>
      <c r="L1320">
        <v>-3500</v>
      </c>
      <c r="N1320" t="s">
        <v>4985</v>
      </c>
      <c r="O1320" s="32">
        <v>7.3500000000000005</v>
      </c>
    </row>
    <row r="1321" spans="1:15">
      <c r="A1321" t="s">
        <v>0</v>
      </c>
      <c r="B1321">
        <v>20111883</v>
      </c>
      <c r="C1321" t="s">
        <v>19</v>
      </c>
      <c r="D1321">
        <v>475300</v>
      </c>
      <c r="E1321" t="s">
        <v>20</v>
      </c>
      <c r="F1321">
        <v>500000</v>
      </c>
      <c r="G1321" t="s">
        <v>21</v>
      </c>
      <c r="H1321">
        <v>85</v>
      </c>
      <c r="I1321" t="s">
        <v>22</v>
      </c>
      <c r="J1321">
        <v>0</v>
      </c>
      <c r="K1321" t="s">
        <v>23</v>
      </c>
      <c r="L1321">
        <v>-3500</v>
      </c>
      <c r="N1321" t="s">
        <v>6283</v>
      </c>
      <c r="O1321" s="22">
        <v>7.4</v>
      </c>
    </row>
    <row r="1322" spans="1:15">
      <c r="A1322" t="s">
        <v>0</v>
      </c>
      <c r="B1322">
        <v>20130103</v>
      </c>
      <c r="C1322" t="s">
        <v>19</v>
      </c>
      <c r="D1322">
        <v>475853</v>
      </c>
      <c r="E1322" t="s">
        <v>20</v>
      </c>
      <c r="F1322">
        <v>500000</v>
      </c>
      <c r="G1322" t="s">
        <v>21</v>
      </c>
      <c r="H1322">
        <v>85</v>
      </c>
      <c r="I1322" t="s">
        <v>22</v>
      </c>
      <c r="J1322">
        <v>0</v>
      </c>
      <c r="K1322" t="s">
        <v>23</v>
      </c>
      <c r="L1322">
        <v>-3500</v>
      </c>
      <c r="N1322" t="s">
        <v>6284</v>
      </c>
      <c r="O1322" s="22">
        <v>7.4</v>
      </c>
    </row>
    <row r="1323" spans="1:15">
      <c r="A1323" t="s">
        <v>0</v>
      </c>
      <c r="B1323">
        <v>20167961</v>
      </c>
      <c r="C1323" t="s">
        <v>19</v>
      </c>
      <c r="D1323">
        <v>748638</v>
      </c>
      <c r="E1323" t="s">
        <v>20</v>
      </c>
      <c r="F1323">
        <v>500000</v>
      </c>
      <c r="G1323" t="s">
        <v>21</v>
      </c>
      <c r="H1323">
        <v>85</v>
      </c>
      <c r="I1323" t="s">
        <v>22</v>
      </c>
      <c r="J1323">
        <v>0</v>
      </c>
      <c r="K1323" t="s">
        <v>23</v>
      </c>
      <c r="L1323">
        <v>-3500</v>
      </c>
      <c r="N1323" t="s">
        <v>6285</v>
      </c>
      <c r="O1323" s="22">
        <v>7.4</v>
      </c>
    </row>
    <row r="1324" spans="1:15">
      <c r="A1324" t="s">
        <v>0</v>
      </c>
      <c r="B1324">
        <v>20186206</v>
      </c>
      <c r="C1324" t="s">
        <v>19</v>
      </c>
      <c r="D1324">
        <v>476959</v>
      </c>
      <c r="E1324" t="s">
        <v>20</v>
      </c>
      <c r="F1324">
        <v>500000</v>
      </c>
      <c r="G1324" t="s">
        <v>21</v>
      </c>
      <c r="H1324">
        <v>85</v>
      </c>
      <c r="I1324" t="s">
        <v>22</v>
      </c>
      <c r="J1324">
        <v>0</v>
      </c>
      <c r="K1324" t="s">
        <v>23</v>
      </c>
      <c r="L1324">
        <v>-3500</v>
      </c>
      <c r="N1324" t="s">
        <v>6286</v>
      </c>
      <c r="O1324" s="22">
        <v>7.4</v>
      </c>
    </row>
    <row r="1325" spans="1:15">
      <c r="A1325" t="s">
        <v>0</v>
      </c>
      <c r="B1325">
        <v>20204456</v>
      </c>
      <c r="C1325" t="s">
        <v>19</v>
      </c>
      <c r="D1325">
        <v>477512</v>
      </c>
      <c r="E1325" t="s">
        <v>20</v>
      </c>
      <c r="F1325">
        <v>500000</v>
      </c>
      <c r="G1325" t="s">
        <v>21</v>
      </c>
      <c r="H1325">
        <v>85</v>
      </c>
      <c r="I1325" t="s">
        <v>22</v>
      </c>
      <c r="J1325">
        <v>0</v>
      </c>
      <c r="K1325" t="s">
        <v>23</v>
      </c>
      <c r="L1325">
        <v>-3500</v>
      </c>
      <c r="N1325" t="s">
        <v>6287</v>
      </c>
      <c r="O1325" s="22">
        <v>7.4</v>
      </c>
    </row>
    <row r="1326" spans="1:15">
      <c r="A1326" t="s">
        <v>0</v>
      </c>
      <c r="B1326">
        <v>20242418</v>
      </c>
      <c r="C1326" t="s">
        <v>19</v>
      </c>
      <c r="D1326">
        <v>751245</v>
      </c>
      <c r="E1326" t="s">
        <v>20</v>
      </c>
      <c r="F1326">
        <v>500000</v>
      </c>
      <c r="G1326" t="s">
        <v>21</v>
      </c>
      <c r="H1326">
        <v>85</v>
      </c>
      <c r="I1326" t="s">
        <v>22</v>
      </c>
      <c r="J1326">
        <v>0</v>
      </c>
      <c r="K1326" t="s">
        <v>23</v>
      </c>
      <c r="L1326">
        <v>-3500</v>
      </c>
      <c r="N1326" t="s">
        <v>6288</v>
      </c>
      <c r="O1326" s="22">
        <v>7.4</v>
      </c>
    </row>
    <row r="1327" spans="1:15">
      <c r="A1327" t="s">
        <v>0</v>
      </c>
      <c r="B1327">
        <v>20260697</v>
      </c>
      <c r="C1327" t="s">
        <v>19</v>
      </c>
      <c r="D1327">
        <v>478618</v>
      </c>
      <c r="E1327" t="s">
        <v>20</v>
      </c>
      <c r="F1327">
        <v>500000</v>
      </c>
      <c r="G1327" t="s">
        <v>21</v>
      </c>
      <c r="H1327">
        <v>85</v>
      </c>
      <c r="I1327" t="s">
        <v>22</v>
      </c>
      <c r="J1327">
        <v>0</v>
      </c>
      <c r="K1327" t="s">
        <v>23</v>
      </c>
      <c r="L1327">
        <v>-3500</v>
      </c>
      <c r="N1327" t="s">
        <v>6289</v>
      </c>
      <c r="O1327" s="22">
        <v>7.4</v>
      </c>
    </row>
    <row r="1328" spans="1:15">
      <c r="A1328" t="s">
        <v>0</v>
      </c>
      <c r="B1328">
        <v>20278976</v>
      </c>
      <c r="C1328" t="s">
        <v>19</v>
      </c>
      <c r="D1328">
        <v>479171</v>
      </c>
      <c r="E1328" t="s">
        <v>20</v>
      </c>
      <c r="F1328">
        <v>500000</v>
      </c>
      <c r="G1328" t="s">
        <v>21</v>
      </c>
      <c r="H1328">
        <v>85</v>
      </c>
      <c r="I1328" t="s">
        <v>22</v>
      </c>
      <c r="J1328">
        <v>0</v>
      </c>
      <c r="K1328" t="s">
        <v>23</v>
      </c>
      <c r="L1328">
        <v>-3500</v>
      </c>
      <c r="N1328" t="s">
        <v>6290</v>
      </c>
      <c r="O1328" s="22">
        <v>7.4</v>
      </c>
    </row>
    <row r="1329" spans="1:15">
      <c r="A1329" t="s">
        <v>0</v>
      </c>
      <c r="B1329">
        <v>20317042</v>
      </c>
      <c r="C1329" t="s">
        <v>19</v>
      </c>
      <c r="D1329">
        <v>753852</v>
      </c>
      <c r="E1329" t="s">
        <v>20</v>
      </c>
      <c r="F1329">
        <v>500000</v>
      </c>
      <c r="G1329" t="s">
        <v>21</v>
      </c>
      <c r="H1329">
        <v>85</v>
      </c>
      <c r="I1329" t="s">
        <v>22</v>
      </c>
      <c r="J1329">
        <v>0</v>
      </c>
      <c r="K1329" t="s">
        <v>23</v>
      </c>
      <c r="L1329">
        <v>-3500</v>
      </c>
      <c r="N1329" t="s">
        <v>6291</v>
      </c>
      <c r="O1329" s="22">
        <v>7.4</v>
      </c>
    </row>
    <row r="1330" spans="1:15">
      <c r="A1330" t="s">
        <v>0</v>
      </c>
      <c r="B1330">
        <v>20335349</v>
      </c>
      <c r="C1330" t="s">
        <v>19</v>
      </c>
      <c r="D1330">
        <v>480277</v>
      </c>
      <c r="E1330" t="s">
        <v>20</v>
      </c>
      <c r="F1330">
        <v>500000</v>
      </c>
      <c r="G1330" t="s">
        <v>21</v>
      </c>
      <c r="H1330">
        <v>85</v>
      </c>
      <c r="I1330" t="s">
        <v>22</v>
      </c>
      <c r="J1330">
        <v>0</v>
      </c>
      <c r="K1330" t="s">
        <v>23</v>
      </c>
      <c r="L1330">
        <v>-3500</v>
      </c>
      <c r="N1330" t="s">
        <v>4809</v>
      </c>
      <c r="O1330" s="32">
        <v>7.4</v>
      </c>
    </row>
    <row r="1331" spans="1:15">
      <c r="A1331" t="s">
        <v>0</v>
      </c>
      <c r="B1331">
        <v>20451868</v>
      </c>
      <c r="C1331" t="s">
        <v>19</v>
      </c>
      <c r="D1331">
        <v>480830</v>
      </c>
      <c r="E1331" t="s">
        <v>20</v>
      </c>
      <c r="F1331">
        <v>500000</v>
      </c>
      <c r="G1331" t="s">
        <v>21</v>
      </c>
      <c r="H1331">
        <v>85</v>
      </c>
      <c r="I1331" t="s">
        <v>22</v>
      </c>
      <c r="J1331">
        <v>0</v>
      </c>
      <c r="K1331" t="s">
        <v>23</v>
      </c>
      <c r="L1331">
        <v>-3500</v>
      </c>
      <c r="N1331" t="s">
        <v>6292</v>
      </c>
      <c r="O1331" s="22">
        <v>7.45</v>
      </c>
    </row>
    <row r="1332" spans="1:15">
      <c r="A1332" t="s">
        <v>0</v>
      </c>
      <c r="B1332">
        <v>20470205</v>
      </c>
      <c r="C1332" t="s">
        <v>19</v>
      </c>
      <c r="D1332">
        <v>481383</v>
      </c>
      <c r="E1332" t="s">
        <v>20</v>
      </c>
      <c r="F1332">
        <v>500000</v>
      </c>
      <c r="G1332" t="s">
        <v>21</v>
      </c>
      <c r="H1332">
        <v>85</v>
      </c>
      <c r="I1332" t="s">
        <v>22</v>
      </c>
      <c r="J1332">
        <v>0</v>
      </c>
      <c r="K1332" t="s">
        <v>23</v>
      </c>
      <c r="L1332">
        <v>-3500</v>
      </c>
      <c r="N1332" t="s">
        <v>6293</v>
      </c>
      <c r="O1332" s="22">
        <v>7.45</v>
      </c>
    </row>
    <row r="1333" spans="1:15">
      <c r="A1333" t="s">
        <v>0</v>
      </c>
      <c r="B1333">
        <v>20508423</v>
      </c>
      <c r="C1333" t="s">
        <v>19</v>
      </c>
      <c r="D1333">
        <v>757328</v>
      </c>
      <c r="E1333" t="s">
        <v>20</v>
      </c>
      <c r="F1333">
        <v>500000</v>
      </c>
      <c r="G1333" t="s">
        <v>21</v>
      </c>
      <c r="H1333">
        <v>85</v>
      </c>
      <c r="I1333" t="s">
        <v>22</v>
      </c>
      <c r="J1333">
        <v>0</v>
      </c>
      <c r="K1333" t="s">
        <v>23</v>
      </c>
      <c r="L1333">
        <v>-3500</v>
      </c>
      <c r="N1333" t="s">
        <v>6294</v>
      </c>
      <c r="O1333" s="22">
        <v>7.45</v>
      </c>
    </row>
    <row r="1334" spans="1:15">
      <c r="A1334" t="s">
        <v>0</v>
      </c>
      <c r="B1334">
        <v>20526790</v>
      </c>
      <c r="C1334" t="s">
        <v>19</v>
      </c>
      <c r="D1334">
        <v>482489</v>
      </c>
      <c r="E1334" t="s">
        <v>20</v>
      </c>
      <c r="F1334">
        <v>500000</v>
      </c>
      <c r="G1334" t="s">
        <v>21</v>
      </c>
      <c r="H1334">
        <v>85</v>
      </c>
      <c r="I1334" t="s">
        <v>22</v>
      </c>
      <c r="J1334">
        <v>0</v>
      </c>
      <c r="K1334" t="s">
        <v>23</v>
      </c>
      <c r="L1334">
        <v>-3500</v>
      </c>
      <c r="N1334" t="s">
        <v>6295</v>
      </c>
      <c r="O1334" s="22">
        <v>7.45</v>
      </c>
    </row>
    <row r="1335" spans="1:15">
      <c r="A1335" t="s">
        <v>0</v>
      </c>
      <c r="B1335">
        <v>20545159</v>
      </c>
      <c r="C1335" t="s">
        <v>19</v>
      </c>
      <c r="D1335">
        <v>483042</v>
      </c>
      <c r="E1335" t="s">
        <v>20</v>
      </c>
      <c r="F1335">
        <v>500000</v>
      </c>
      <c r="G1335" t="s">
        <v>21</v>
      </c>
      <c r="H1335">
        <v>85</v>
      </c>
      <c r="I1335" t="s">
        <v>22</v>
      </c>
      <c r="J1335">
        <v>0</v>
      </c>
      <c r="K1335" t="s">
        <v>23</v>
      </c>
      <c r="L1335">
        <v>-3500</v>
      </c>
      <c r="N1335" t="s">
        <v>6296</v>
      </c>
      <c r="O1335" s="22">
        <v>7.45</v>
      </c>
    </row>
    <row r="1336" spans="1:15">
      <c r="A1336" t="s">
        <v>0</v>
      </c>
      <c r="B1336">
        <v>20583481</v>
      </c>
      <c r="C1336" t="s">
        <v>19</v>
      </c>
      <c r="D1336">
        <v>759935</v>
      </c>
      <c r="E1336" t="s">
        <v>20</v>
      </c>
      <c r="F1336">
        <v>500000</v>
      </c>
      <c r="G1336" t="s">
        <v>21</v>
      </c>
      <c r="H1336">
        <v>85</v>
      </c>
      <c r="I1336" t="s">
        <v>22</v>
      </c>
      <c r="J1336">
        <v>0</v>
      </c>
      <c r="K1336" t="s">
        <v>23</v>
      </c>
      <c r="L1336">
        <v>-3500</v>
      </c>
      <c r="N1336" t="s">
        <v>6297</v>
      </c>
      <c r="O1336" s="22">
        <v>7.45</v>
      </c>
    </row>
    <row r="1337" spans="1:15">
      <c r="A1337" t="s">
        <v>0</v>
      </c>
      <c r="B1337">
        <v>20601878</v>
      </c>
      <c r="C1337" t="s">
        <v>19</v>
      </c>
      <c r="D1337">
        <v>484148</v>
      </c>
      <c r="E1337" t="s">
        <v>20</v>
      </c>
      <c r="F1337">
        <v>500000</v>
      </c>
      <c r="G1337" t="s">
        <v>21</v>
      </c>
      <c r="H1337">
        <v>85</v>
      </c>
      <c r="I1337" t="s">
        <v>22</v>
      </c>
      <c r="J1337">
        <v>0</v>
      </c>
      <c r="K1337" t="s">
        <v>23</v>
      </c>
      <c r="L1337">
        <v>-3500</v>
      </c>
      <c r="N1337" t="s">
        <v>6298</v>
      </c>
      <c r="O1337" s="22">
        <v>7.45</v>
      </c>
    </row>
    <row r="1338" spans="1:15">
      <c r="A1338" t="s">
        <v>0</v>
      </c>
      <c r="B1338">
        <v>20620278</v>
      </c>
      <c r="C1338" t="s">
        <v>19</v>
      </c>
      <c r="D1338">
        <v>484701</v>
      </c>
      <c r="E1338" t="s">
        <v>20</v>
      </c>
      <c r="F1338">
        <v>500000</v>
      </c>
      <c r="G1338" t="s">
        <v>21</v>
      </c>
      <c r="H1338">
        <v>85</v>
      </c>
      <c r="I1338" t="s">
        <v>22</v>
      </c>
      <c r="J1338">
        <v>0</v>
      </c>
      <c r="K1338" t="s">
        <v>23</v>
      </c>
      <c r="L1338">
        <v>-3500</v>
      </c>
      <c r="N1338" t="s">
        <v>6299</v>
      </c>
      <c r="O1338" s="22">
        <v>7.45</v>
      </c>
    </row>
    <row r="1339" spans="1:15">
      <c r="A1339" t="s">
        <v>0</v>
      </c>
      <c r="B1339">
        <v>20658705</v>
      </c>
      <c r="C1339" t="s">
        <v>19</v>
      </c>
      <c r="D1339">
        <v>762542</v>
      </c>
      <c r="E1339" t="s">
        <v>20</v>
      </c>
      <c r="F1339">
        <v>500000</v>
      </c>
      <c r="G1339" t="s">
        <v>21</v>
      </c>
      <c r="H1339">
        <v>85</v>
      </c>
      <c r="I1339" t="s">
        <v>22</v>
      </c>
      <c r="J1339">
        <v>0</v>
      </c>
      <c r="K1339" t="s">
        <v>23</v>
      </c>
      <c r="L1339">
        <v>-3500</v>
      </c>
      <c r="N1339" t="s">
        <v>6300</v>
      </c>
      <c r="O1339" s="22">
        <v>7.45</v>
      </c>
    </row>
    <row r="1340" spans="1:15">
      <c r="A1340" t="s">
        <v>0</v>
      </c>
      <c r="B1340">
        <v>20677133</v>
      </c>
      <c r="C1340" t="s">
        <v>19</v>
      </c>
      <c r="D1340">
        <v>485807</v>
      </c>
      <c r="E1340" t="s">
        <v>20</v>
      </c>
      <c r="F1340">
        <v>500000</v>
      </c>
      <c r="G1340" t="s">
        <v>21</v>
      </c>
      <c r="H1340">
        <v>85</v>
      </c>
      <c r="I1340" t="s">
        <v>22</v>
      </c>
      <c r="J1340">
        <v>0</v>
      </c>
      <c r="K1340" t="s">
        <v>23</v>
      </c>
      <c r="L1340">
        <v>-3500</v>
      </c>
      <c r="N1340" t="s">
        <v>4986</v>
      </c>
      <c r="O1340" s="32">
        <v>7.45</v>
      </c>
    </row>
    <row r="1341" spans="1:15">
      <c r="A1341" t="s">
        <v>0</v>
      </c>
      <c r="B1341">
        <v>20794658</v>
      </c>
      <c r="C1341" t="s">
        <v>19</v>
      </c>
      <c r="D1341">
        <v>486360</v>
      </c>
      <c r="E1341" t="s">
        <v>20</v>
      </c>
      <c r="F1341">
        <v>500000</v>
      </c>
      <c r="G1341" t="s">
        <v>21</v>
      </c>
      <c r="H1341">
        <v>85</v>
      </c>
      <c r="I1341" t="s">
        <v>22</v>
      </c>
      <c r="J1341">
        <v>0</v>
      </c>
      <c r="K1341" t="s">
        <v>23</v>
      </c>
      <c r="L1341">
        <v>-3500</v>
      </c>
      <c r="N1341" t="s">
        <v>6301</v>
      </c>
      <c r="O1341" s="22">
        <v>7.5</v>
      </c>
    </row>
    <row r="1342" spans="1:15">
      <c r="A1342" t="s">
        <v>0</v>
      </c>
      <c r="B1342">
        <v>20813114</v>
      </c>
      <c r="C1342" t="s">
        <v>19</v>
      </c>
      <c r="D1342">
        <v>486913</v>
      </c>
      <c r="E1342" t="s">
        <v>20</v>
      </c>
      <c r="F1342">
        <v>500000</v>
      </c>
      <c r="G1342" t="s">
        <v>21</v>
      </c>
      <c r="H1342">
        <v>85</v>
      </c>
      <c r="I1342" t="s">
        <v>22</v>
      </c>
      <c r="J1342">
        <v>0</v>
      </c>
      <c r="K1342" t="s">
        <v>23</v>
      </c>
      <c r="L1342">
        <v>-3500</v>
      </c>
      <c r="N1342" t="s">
        <v>6302</v>
      </c>
      <c r="O1342" s="22">
        <v>7.5</v>
      </c>
    </row>
    <row r="1343" spans="1:15">
      <c r="A1343" t="s">
        <v>0</v>
      </c>
      <c r="B1343">
        <v>20851696</v>
      </c>
      <c r="C1343" t="s">
        <v>19</v>
      </c>
      <c r="D1343">
        <v>766018</v>
      </c>
      <c r="E1343" t="s">
        <v>20</v>
      </c>
      <c r="F1343">
        <v>500000</v>
      </c>
      <c r="G1343" t="s">
        <v>21</v>
      </c>
      <c r="H1343">
        <v>85</v>
      </c>
      <c r="I1343" t="s">
        <v>22</v>
      </c>
      <c r="J1343">
        <v>0</v>
      </c>
      <c r="K1343" t="s">
        <v>23</v>
      </c>
      <c r="L1343">
        <v>-3500</v>
      </c>
      <c r="N1343" t="s">
        <v>6303</v>
      </c>
      <c r="O1343" s="22">
        <v>7.5</v>
      </c>
    </row>
    <row r="1344" spans="1:15">
      <c r="A1344" t="s">
        <v>0</v>
      </c>
      <c r="B1344">
        <v>20870182</v>
      </c>
      <c r="C1344" t="s">
        <v>19</v>
      </c>
      <c r="D1344">
        <v>488019</v>
      </c>
      <c r="E1344" t="s">
        <v>20</v>
      </c>
      <c r="F1344">
        <v>500000</v>
      </c>
      <c r="G1344" t="s">
        <v>21</v>
      </c>
      <c r="H1344">
        <v>85</v>
      </c>
      <c r="I1344" t="s">
        <v>22</v>
      </c>
      <c r="J1344">
        <v>0</v>
      </c>
      <c r="K1344" t="s">
        <v>23</v>
      </c>
      <c r="L1344">
        <v>-3500</v>
      </c>
      <c r="N1344" t="s">
        <v>6304</v>
      </c>
      <c r="O1344" s="22">
        <v>7.5</v>
      </c>
    </row>
    <row r="1345" spans="1:15">
      <c r="A1345" t="s">
        <v>0</v>
      </c>
      <c r="B1345">
        <v>20888670</v>
      </c>
      <c r="C1345" t="s">
        <v>19</v>
      </c>
      <c r="D1345">
        <v>488572</v>
      </c>
      <c r="E1345" t="s">
        <v>20</v>
      </c>
      <c r="F1345">
        <v>500000</v>
      </c>
      <c r="G1345" t="s">
        <v>21</v>
      </c>
      <c r="H1345">
        <v>85</v>
      </c>
      <c r="I1345" t="s">
        <v>22</v>
      </c>
      <c r="J1345">
        <v>0</v>
      </c>
      <c r="K1345" t="s">
        <v>23</v>
      </c>
      <c r="L1345">
        <v>-3500</v>
      </c>
      <c r="N1345" t="s">
        <v>6305</v>
      </c>
      <c r="O1345" s="22">
        <v>7.5</v>
      </c>
    </row>
    <row r="1346" spans="1:15">
      <c r="A1346" t="s">
        <v>0</v>
      </c>
      <c r="B1346">
        <v>20927354</v>
      </c>
      <c r="C1346" t="s">
        <v>19</v>
      </c>
      <c r="D1346">
        <v>768625</v>
      </c>
      <c r="E1346" t="s">
        <v>20</v>
      </c>
      <c r="F1346">
        <v>500000</v>
      </c>
      <c r="G1346" t="s">
        <v>21</v>
      </c>
      <c r="H1346">
        <v>85</v>
      </c>
      <c r="I1346" t="s">
        <v>22</v>
      </c>
      <c r="J1346">
        <v>0</v>
      </c>
      <c r="K1346" t="s">
        <v>23</v>
      </c>
      <c r="L1346">
        <v>-3500</v>
      </c>
      <c r="N1346" t="s">
        <v>6306</v>
      </c>
      <c r="O1346" s="22">
        <v>7.5</v>
      </c>
    </row>
    <row r="1347" spans="1:15">
      <c r="A1347" t="s">
        <v>0</v>
      </c>
      <c r="B1347">
        <v>20945872</v>
      </c>
      <c r="C1347" t="s">
        <v>19</v>
      </c>
      <c r="D1347">
        <v>489678</v>
      </c>
      <c r="E1347" t="s">
        <v>20</v>
      </c>
      <c r="F1347">
        <v>500000</v>
      </c>
      <c r="G1347" t="s">
        <v>21</v>
      </c>
      <c r="H1347">
        <v>85</v>
      </c>
      <c r="I1347" t="s">
        <v>22</v>
      </c>
      <c r="J1347">
        <v>0</v>
      </c>
      <c r="K1347" t="s">
        <v>23</v>
      </c>
      <c r="L1347">
        <v>-3500</v>
      </c>
      <c r="N1347" t="s">
        <v>6307</v>
      </c>
      <c r="O1347" s="22">
        <v>7.5</v>
      </c>
    </row>
    <row r="1348" spans="1:15">
      <c r="A1348" t="s">
        <v>0</v>
      </c>
      <c r="B1348">
        <v>20964390</v>
      </c>
      <c r="C1348" t="s">
        <v>19</v>
      </c>
      <c r="D1348">
        <v>490231</v>
      </c>
      <c r="E1348" t="s">
        <v>20</v>
      </c>
      <c r="F1348">
        <v>500000</v>
      </c>
      <c r="G1348" t="s">
        <v>21</v>
      </c>
      <c r="H1348">
        <v>85</v>
      </c>
      <c r="I1348" t="s">
        <v>22</v>
      </c>
      <c r="J1348">
        <v>0</v>
      </c>
      <c r="K1348" t="s">
        <v>23</v>
      </c>
      <c r="L1348">
        <v>-3500</v>
      </c>
      <c r="N1348" t="s">
        <v>6308</v>
      </c>
      <c r="O1348" s="22">
        <v>7.5</v>
      </c>
    </row>
    <row r="1349" spans="1:15">
      <c r="A1349" t="s">
        <v>0</v>
      </c>
      <c r="B1349">
        <v>21003178</v>
      </c>
      <c r="C1349" t="s">
        <v>19</v>
      </c>
      <c r="D1349">
        <v>771232</v>
      </c>
      <c r="E1349" t="s">
        <v>20</v>
      </c>
      <c r="F1349">
        <v>500000</v>
      </c>
      <c r="G1349" t="s">
        <v>21</v>
      </c>
      <c r="H1349">
        <v>85</v>
      </c>
      <c r="I1349" t="s">
        <v>22</v>
      </c>
      <c r="J1349">
        <v>0</v>
      </c>
      <c r="K1349" t="s">
        <v>23</v>
      </c>
      <c r="L1349">
        <v>-3500</v>
      </c>
      <c r="N1349" t="s">
        <v>6309</v>
      </c>
      <c r="O1349" s="22">
        <v>7.5</v>
      </c>
    </row>
    <row r="1350" spans="1:15">
      <c r="A1350" t="s">
        <v>0</v>
      </c>
      <c r="B1350">
        <v>21021726</v>
      </c>
      <c r="C1350" t="s">
        <v>19</v>
      </c>
      <c r="D1350">
        <v>491337</v>
      </c>
      <c r="E1350" t="s">
        <v>20</v>
      </c>
      <c r="F1350">
        <v>500000</v>
      </c>
      <c r="G1350" t="s">
        <v>21</v>
      </c>
      <c r="H1350">
        <v>85</v>
      </c>
      <c r="I1350" t="s">
        <v>22</v>
      </c>
      <c r="J1350">
        <v>0</v>
      </c>
      <c r="K1350" t="s">
        <v>23</v>
      </c>
      <c r="L1350">
        <v>-3500</v>
      </c>
      <c r="N1350" t="s">
        <v>4810</v>
      </c>
      <c r="O1350" s="32">
        <v>7.5</v>
      </c>
    </row>
    <row r="1351" spans="1:15">
      <c r="A1351" t="s">
        <v>0</v>
      </c>
      <c r="B1351">
        <v>21140264</v>
      </c>
      <c r="C1351" t="s">
        <v>19</v>
      </c>
      <c r="D1351">
        <v>491890</v>
      </c>
      <c r="E1351" t="s">
        <v>20</v>
      </c>
      <c r="F1351">
        <v>500000</v>
      </c>
      <c r="G1351" t="s">
        <v>21</v>
      </c>
      <c r="H1351">
        <v>85</v>
      </c>
      <c r="I1351" t="s">
        <v>22</v>
      </c>
      <c r="J1351">
        <v>0</v>
      </c>
      <c r="K1351" t="s">
        <v>23</v>
      </c>
      <c r="L1351">
        <v>-3500</v>
      </c>
      <c r="N1351" t="s">
        <v>6310</v>
      </c>
      <c r="O1351" s="22">
        <v>7.5500000000000007</v>
      </c>
    </row>
    <row r="1352" spans="1:15">
      <c r="A1352" t="s">
        <v>0</v>
      </c>
      <c r="B1352">
        <v>21158840</v>
      </c>
      <c r="C1352" t="s">
        <v>19</v>
      </c>
      <c r="D1352">
        <v>492443</v>
      </c>
      <c r="E1352" t="s">
        <v>20</v>
      </c>
      <c r="F1352">
        <v>500000</v>
      </c>
      <c r="G1352" t="s">
        <v>21</v>
      </c>
      <c r="H1352">
        <v>85</v>
      </c>
      <c r="I1352" t="s">
        <v>22</v>
      </c>
      <c r="J1352">
        <v>0</v>
      </c>
      <c r="K1352" t="s">
        <v>23</v>
      </c>
      <c r="L1352">
        <v>-3500</v>
      </c>
      <c r="N1352" t="s">
        <v>6311</v>
      </c>
      <c r="O1352" s="22">
        <v>7.5500000000000007</v>
      </c>
    </row>
    <row r="1353" spans="1:15">
      <c r="A1353" t="s">
        <v>0</v>
      </c>
      <c r="B1353">
        <v>21197782</v>
      </c>
      <c r="C1353" t="s">
        <v>19</v>
      </c>
      <c r="D1353">
        <v>774708</v>
      </c>
      <c r="E1353" t="s">
        <v>20</v>
      </c>
      <c r="F1353">
        <v>500000</v>
      </c>
      <c r="G1353" t="s">
        <v>21</v>
      </c>
      <c r="H1353">
        <v>85</v>
      </c>
      <c r="I1353" t="s">
        <v>22</v>
      </c>
      <c r="J1353">
        <v>0</v>
      </c>
      <c r="K1353" t="s">
        <v>23</v>
      </c>
      <c r="L1353">
        <v>-3500</v>
      </c>
      <c r="N1353" t="s">
        <v>6312</v>
      </c>
      <c r="O1353" s="22">
        <v>7.5500000000000007</v>
      </c>
    </row>
    <row r="1354" spans="1:15">
      <c r="A1354" t="s">
        <v>0</v>
      </c>
      <c r="B1354">
        <v>21216388</v>
      </c>
      <c r="C1354" t="s">
        <v>19</v>
      </c>
      <c r="D1354">
        <v>493549</v>
      </c>
      <c r="E1354" t="s">
        <v>20</v>
      </c>
      <c r="F1354">
        <v>500000</v>
      </c>
      <c r="G1354" t="s">
        <v>21</v>
      </c>
      <c r="H1354">
        <v>85</v>
      </c>
      <c r="I1354" t="s">
        <v>22</v>
      </c>
      <c r="J1354">
        <v>0</v>
      </c>
      <c r="K1354" t="s">
        <v>23</v>
      </c>
      <c r="L1354">
        <v>-3500</v>
      </c>
      <c r="N1354" t="s">
        <v>6313</v>
      </c>
      <c r="O1354" s="22">
        <v>7.5500000000000007</v>
      </c>
    </row>
    <row r="1355" spans="1:15">
      <c r="A1355" t="s">
        <v>0</v>
      </c>
      <c r="B1355">
        <v>21234996</v>
      </c>
      <c r="C1355" t="s">
        <v>19</v>
      </c>
      <c r="D1355">
        <v>494102</v>
      </c>
      <c r="E1355" t="s">
        <v>20</v>
      </c>
      <c r="F1355">
        <v>500000</v>
      </c>
      <c r="G1355" t="s">
        <v>21</v>
      </c>
      <c r="H1355">
        <v>85</v>
      </c>
      <c r="I1355" t="s">
        <v>22</v>
      </c>
      <c r="J1355">
        <v>0</v>
      </c>
      <c r="K1355" t="s">
        <v>23</v>
      </c>
      <c r="L1355">
        <v>-3500</v>
      </c>
      <c r="N1355" t="s">
        <v>6314</v>
      </c>
      <c r="O1355" s="22">
        <v>7.5500000000000007</v>
      </c>
    </row>
    <row r="1356" spans="1:15">
      <c r="A1356" t="s">
        <v>0</v>
      </c>
      <c r="B1356">
        <v>21274043</v>
      </c>
      <c r="C1356" t="s">
        <v>19</v>
      </c>
      <c r="D1356">
        <v>777315</v>
      </c>
      <c r="E1356" t="s">
        <v>20</v>
      </c>
      <c r="F1356">
        <v>500000</v>
      </c>
      <c r="G1356" t="s">
        <v>21</v>
      </c>
      <c r="H1356">
        <v>85</v>
      </c>
      <c r="I1356" t="s">
        <v>22</v>
      </c>
      <c r="J1356">
        <v>0</v>
      </c>
      <c r="K1356" t="s">
        <v>23</v>
      </c>
      <c r="L1356">
        <v>-3500</v>
      </c>
      <c r="N1356" t="s">
        <v>6315</v>
      </c>
      <c r="O1356" s="22">
        <v>7.5500000000000007</v>
      </c>
    </row>
    <row r="1357" spans="1:15">
      <c r="A1357" t="s">
        <v>0</v>
      </c>
      <c r="B1357">
        <v>21292679</v>
      </c>
      <c r="C1357" t="s">
        <v>19</v>
      </c>
      <c r="D1357">
        <v>495208</v>
      </c>
      <c r="E1357" t="s">
        <v>20</v>
      </c>
      <c r="F1357">
        <v>500000</v>
      </c>
      <c r="G1357" t="s">
        <v>21</v>
      </c>
      <c r="H1357">
        <v>85</v>
      </c>
      <c r="I1357" t="s">
        <v>22</v>
      </c>
      <c r="J1357">
        <v>0</v>
      </c>
      <c r="K1357" t="s">
        <v>23</v>
      </c>
      <c r="L1357">
        <v>-3500</v>
      </c>
      <c r="N1357" t="s">
        <v>6316</v>
      </c>
      <c r="O1357" s="22">
        <v>7.5500000000000007</v>
      </c>
    </row>
    <row r="1358" spans="1:15">
      <c r="A1358" t="s">
        <v>0</v>
      </c>
      <c r="B1358">
        <v>21311319</v>
      </c>
      <c r="C1358" t="s">
        <v>19</v>
      </c>
      <c r="D1358">
        <v>495761</v>
      </c>
      <c r="E1358" t="s">
        <v>20</v>
      </c>
      <c r="F1358">
        <v>500000</v>
      </c>
      <c r="G1358" t="s">
        <v>21</v>
      </c>
      <c r="H1358">
        <v>85</v>
      </c>
      <c r="I1358" t="s">
        <v>22</v>
      </c>
      <c r="J1358">
        <v>0</v>
      </c>
      <c r="K1358" t="s">
        <v>23</v>
      </c>
      <c r="L1358">
        <v>-3500</v>
      </c>
      <c r="N1358" t="s">
        <v>6317</v>
      </c>
      <c r="O1358" s="22">
        <v>7.5500000000000007</v>
      </c>
    </row>
    <row r="1359" spans="1:15">
      <c r="A1359" t="s">
        <v>0</v>
      </c>
      <c r="B1359">
        <v>21350469</v>
      </c>
      <c r="C1359" t="s">
        <v>19</v>
      </c>
      <c r="D1359">
        <v>779922</v>
      </c>
      <c r="E1359" t="s">
        <v>20</v>
      </c>
      <c r="F1359">
        <v>500000</v>
      </c>
      <c r="G1359" t="s">
        <v>21</v>
      </c>
      <c r="H1359">
        <v>85</v>
      </c>
      <c r="I1359" t="s">
        <v>22</v>
      </c>
      <c r="J1359">
        <v>0</v>
      </c>
      <c r="K1359" t="s">
        <v>23</v>
      </c>
      <c r="L1359">
        <v>-3500</v>
      </c>
      <c r="N1359" t="s">
        <v>6318</v>
      </c>
      <c r="O1359" s="22">
        <v>7.5500000000000007</v>
      </c>
    </row>
    <row r="1360" spans="1:15">
      <c r="A1360" t="s">
        <v>0</v>
      </c>
      <c r="B1360">
        <v>21369139</v>
      </c>
      <c r="C1360" t="s">
        <v>19</v>
      </c>
      <c r="D1360">
        <v>496867</v>
      </c>
      <c r="E1360" t="s">
        <v>20</v>
      </c>
      <c r="F1360">
        <v>500000</v>
      </c>
      <c r="G1360" t="s">
        <v>21</v>
      </c>
      <c r="H1360">
        <v>85</v>
      </c>
      <c r="I1360" t="s">
        <v>22</v>
      </c>
      <c r="J1360">
        <v>0</v>
      </c>
      <c r="K1360" t="s">
        <v>23</v>
      </c>
      <c r="L1360">
        <v>-3500</v>
      </c>
      <c r="N1360" t="s">
        <v>4987</v>
      </c>
      <c r="O1360" s="32">
        <v>7.5500000000000007</v>
      </c>
    </row>
    <row r="1361" spans="1:15">
      <c r="A1361" t="s">
        <v>0</v>
      </c>
      <c r="B1361">
        <v>21488687</v>
      </c>
      <c r="C1361" t="s">
        <v>19</v>
      </c>
      <c r="D1361">
        <v>497420</v>
      </c>
      <c r="E1361" t="s">
        <v>20</v>
      </c>
      <c r="F1361">
        <v>500000</v>
      </c>
      <c r="G1361" t="s">
        <v>21</v>
      </c>
      <c r="H1361">
        <v>85</v>
      </c>
      <c r="I1361" t="s">
        <v>22</v>
      </c>
      <c r="J1361">
        <v>0</v>
      </c>
      <c r="K1361" t="s">
        <v>23</v>
      </c>
      <c r="L1361">
        <v>-3500</v>
      </c>
      <c r="N1361" t="s">
        <v>6319</v>
      </c>
      <c r="O1361" s="22">
        <v>7.6000000000000005</v>
      </c>
    </row>
    <row r="1362" spans="1:15">
      <c r="A1362" t="s">
        <v>0</v>
      </c>
      <c r="B1362">
        <v>21507385</v>
      </c>
      <c r="C1362" t="s">
        <v>19</v>
      </c>
      <c r="D1362">
        <v>497973</v>
      </c>
      <c r="E1362" t="s">
        <v>20</v>
      </c>
      <c r="F1362">
        <v>500000</v>
      </c>
      <c r="G1362" t="s">
        <v>21</v>
      </c>
      <c r="H1362">
        <v>85</v>
      </c>
      <c r="I1362" t="s">
        <v>22</v>
      </c>
      <c r="J1362">
        <v>0</v>
      </c>
      <c r="K1362" t="s">
        <v>23</v>
      </c>
      <c r="L1362">
        <v>-3500</v>
      </c>
      <c r="N1362" t="s">
        <v>6320</v>
      </c>
      <c r="O1362" s="22">
        <v>7.6000000000000005</v>
      </c>
    </row>
    <row r="1363" spans="1:15">
      <c r="A1363" t="s">
        <v>0</v>
      </c>
      <c r="B1363">
        <v>21546689</v>
      </c>
      <c r="C1363" t="s">
        <v>19</v>
      </c>
      <c r="D1363">
        <v>783398</v>
      </c>
      <c r="E1363" t="s">
        <v>20</v>
      </c>
      <c r="F1363">
        <v>500000</v>
      </c>
      <c r="G1363" t="s">
        <v>21</v>
      </c>
      <c r="H1363">
        <v>85</v>
      </c>
      <c r="I1363" t="s">
        <v>22</v>
      </c>
      <c r="J1363">
        <v>0</v>
      </c>
      <c r="K1363" t="s">
        <v>23</v>
      </c>
      <c r="L1363">
        <v>-3500</v>
      </c>
      <c r="N1363" t="s">
        <v>6321</v>
      </c>
      <c r="O1363" s="22">
        <v>7.6000000000000005</v>
      </c>
    </row>
    <row r="1364" spans="1:15">
      <c r="A1364" t="s">
        <v>0</v>
      </c>
      <c r="B1364">
        <v>21565415</v>
      </c>
      <c r="C1364" t="s">
        <v>19</v>
      </c>
      <c r="D1364">
        <v>499079</v>
      </c>
      <c r="E1364" t="s">
        <v>20</v>
      </c>
      <c r="F1364">
        <v>500000</v>
      </c>
      <c r="G1364" t="s">
        <v>21</v>
      </c>
      <c r="H1364">
        <v>85</v>
      </c>
      <c r="I1364" t="s">
        <v>22</v>
      </c>
      <c r="J1364">
        <v>0</v>
      </c>
      <c r="K1364" t="s">
        <v>23</v>
      </c>
      <c r="L1364">
        <v>-3500</v>
      </c>
      <c r="N1364" t="s">
        <v>6322</v>
      </c>
      <c r="O1364" s="22">
        <v>7.6000000000000005</v>
      </c>
    </row>
    <row r="1365" spans="1:15">
      <c r="A1365" t="s">
        <v>0</v>
      </c>
      <c r="B1365">
        <v>21584143</v>
      </c>
      <c r="C1365" t="s">
        <v>19</v>
      </c>
      <c r="D1365">
        <v>499632</v>
      </c>
      <c r="E1365" t="s">
        <v>20</v>
      </c>
      <c r="F1365">
        <v>500000</v>
      </c>
      <c r="G1365" t="s">
        <v>21</v>
      </c>
      <c r="H1365">
        <v>85</v>
      </c>
      <c r="I1365" t="s">
        <v>22</v>
      </c>
      <c r="J1365">
        <v>0</v>
      </c>
      <c r="K1365" t="s">
        <v>23</v>
      </c>
      <c r="L1365">
        <v>-3500</v>
      </c>
      <c r="N1365" t="s">
        <v>6323</v>
      </c>
      <c r="O1365" s="22">
        <v>7.6000000000000005</v>
      </c>
    </row>
    <row r="1366" spans="1:15">
      <c r="A1366" t="s">
        <v>0</v>
      </c>
      <c r="B1366">
        <v>21623552</v>
      </c>
      <c r="C1366" t="s">
        <v>19</v>
      </c>
      <c r="D1366">
        <v>786005</v>
      </c>
      <c r="E1366" t="s">
        <v>20</v>
      </c>
      <c r="F1366">
        <v>500000</v>
      </c>
      <c r="G1366" t="s">
        <v>21</v>
      </c>
      <c r="H1366">
        <v>85</v>
      </c>
      <c r="I1366" t="s">
        <v>22</v>
      </c>
      <c r="J1366">
        <v>0</v>
      </c>
      <c r="K1366" t="s">
        <v>23</v>
      </c>
      <c r="L1366">
        <v>-3500</v>
      </c>
      <c r="N1366" t="s">
        <v>6324</v>
      </c>
      <c r="O1366" s="22">
        <v>7.6000000000000005</v>
      </c>
    </row>
    <row r="1367" spans="1:15">
      <c r="A1367" t="s">
        <v>0</v>
      </c>
      <c r="B1367">
        <v>21642308</v>
      </c>
      <c r="C1367" t="s">
        <v>19</v>
      </c>
      <c r="D1367">
        <v>500738</v>
      </c>
      <c r="E1367" t="s">
        <v>20</v>
      </c>
      <c r="F1367">
        <v>500000</v>
      </c>
      <c r="G1367" t="s">
        <v>21</v>
      </c>
      <c r="H1367">
        <v>85</v>
      </c>
      <c r="I1367" t="s">
        <v>22</v>
      </c>
      <c r="J1367">
        <v>0</v>
      </c>
      <c r="K1367" t="s">
        <v>23</v>
      </c>
      <c r="L1367">
        <v>-3500</v>
      </c>
      <c r="N1367" t="s">
        <v>6325</v>
      </c>
      <c r="O1367" s="22">
        <v>7.6000000000000005</v>
      </c>
    </row>
    <row r="1368" spans="1:15">
      <c r="A1368" t="s">
        <v>0</v>
      </c>
      <c r="B1368">
        <v>21661068</v>
      </c>
      <c r="C1368" t="s">
        <v>19</v>
      </c>
      <c r="D1368">
        <v>501291</v>
      </c>
      <c r="E1368" t="s">
        <v>20</v>
      </c>
      <c r="F1368">
        <v>500000</v>
      </c>
      <c r="G1368" t="s">
        <v>21</v>
      </c>
      <c r="H1368">
        <v>85</v>
      </c>
      <c r="I1368" t="s">
        <v>22</v>
      </c>
      <c r="J1368">
        <v>0</v>
      </c>
      <c r="K1368" t="s">
        <v>23</v>
      </c>
      <c r="L1368">
        <v>-3500</v>
      </c>
      <c r="N1368" t="s">
        <v>6326</v>
      </c>
      <c r="O1368" s="22">
        <v>7.6000000000000005</v>
      </c>
    </row>
    <row r="1369" spans="1:15">
      <c r="A1369" t="s">
        <v>0</v>
      </c>
      <c r="B1369">
        <v>21700582</v>
      </c>
      <c r="C1369" t="s">
        <v>19</v>
      </c>
      <c r="D1369">
        <v>788612</v>
      </c>
      <c r="E1369" t="s">
        <v>20</v>
      </c>
      <c r="F1369">
        <v>500000</v>
      </c>
      <c r="G1369" t="s">
        <v>21</v>
      </c>
      <c r="H1369">
        <v>85</v>
      </c>
      <c r="I1369" t="s">
        <v>22</v>
      </c>
      <c r="J1369">
        <v>0</v>
      </c>
      <c r="K1369" t="s">
        <v>23</v>
      </c>
      <c r="L1369">
        <v>-3500</v>
      </c>
      <c r="N1369" t="s">
        <v>6327</v>
      </c>
      <c r="O1369" s="22">
        <v>7.6000000000000005</v>
      </c>
    </row>
    <row r="1370" spans="1:15">
      <c r="A1370" t="s">
        <v>0</v>
      </c>
      <c r="B1370">
        <v>21719370</v>
      </c>
      <c r="C1370" t="s">
        <v>19</v>
      </c>
      <c r="D1370">
        <v>502397</v>
      </c>
      <c r="E1370" t="s">
        <v>20</v>
      </c>
      <c r="F1370">
        <v>500000</v>
      </c>
      <c r="G1370" t="s">
        <v>21</v>
      </c>
      <c r="H1370">
        <v>85</v>
      </c>
      <c r="I1370" t="s">
        <v>22</v>
      </c>
      <c r="J1370">
        <v>0</v>
      </c>
      <c r="K1370" t="s">
        <v>23</v>
      </c>
      <c r="L1370">
        <v>-3500</v>
      </c>
      <c r="N1370" t="s">
        <v>4811</v>
      </c>
      <c r="O1370" s="32">
        <v>7.6000000000000005</v>
      </c>
    </row>
    <row r="1371" spans="1:15">
      <c r="A1371" t="s">
        <v>0</v>
      </c>
      <c r="B1371">
        <v>21839934</v>
      </c>
      <c r="C1371" t="s">
        <v>19</v>
      </c>
      <c r="D1371">
        <v>502950</v>
      </c>
      <c r="E1371" t="s">
        <v>20</v>
      </c>
      <c r="F1371">
        <v>500000</v>
      </c>
      <c r="G1371" t="s">
        <v>21</v>
      </c>
      <c r="H1371">
        <v>85</v>
      </c>
      <c r="I1371" t="s">
        <v>22</v>
      </c>
      <c r="J1371">
        <v>0</v>
      </c>
      <c r="K1371" t="s">
        <v>23</v>
      </c>
      <c r="L1371">
        <v>-3500</v>
      </c>
      <c r="N1371" t="s">
        <v>6328</v>
      </c>
      <c r="O1371" s="22">
        <v>7.65</v>
      </c>
    </row>
    <row r="1372" spans="1:15">
      <c r="A1372" t="s">
        <v>0</v>
      </c>
      <c r="B1372">
        <v>21858750</v>
      </c>
      <c r="C1372" t="s">
        <v>19</v>
      </c>
      <c r="D1372">
        <v>503503</v>
      </c>
      <c r="E1372" t="s">
        <v>20</v>
      </c>
      <c r="F1372">
        <v>500000</v>
      </c>
      <c r="G1372" t="s">
        <v>21</v>
      </c>
      <c r="H1372">
        <v>85</v>
      </c>
      <c r="I1372" t="s">
        <v>22</v>
      </c>
      <c r="J1372">
        <v>0</v>
      </c>
      <c r="K1372" t="s">
        <v>23</v>
      </c>
      <c r="L1372">
        <v>-3500</v>
      </c>
      <c r="N1372" t="s">
        <v>6329</v>
      </c>
      <c r="O1372" s="22">
        <v>7.65</v>
      </c>
    </row>
    <row r="1373" spans="1:15">
      <c r="A1373" t="s">
        <v>0</v>
      </c>
      <c r="B1373">
        <v>21898417</v>
      </c>
      <c r="C1373" t="s">
        <v>19</v>
      </c>
      <c r="D1373">
        <v>792088</v>
      </c>
      <c r="E1373" t="s">
        <v>20</v>
      </c>
      <c r="F1373">
        <v>500000</v>
      </c>
      <c r="G1373" t="s">
        <v>21</v>
      </c>
      <c r="H1373">
        <v>85</v>
      </c>
      <c r="I1373" t="s">
        <v>22</v>
      </c>
      <c r="J1373">
        <v>0</v>
      </c>
      <c r="K1373" t="s">
        <v>23</v>
      </c>
      <c r="L1373">
        <v>-3500</v>
      </c>
      <c r="N1373" t="s">
        <v>6330</v>
      </c>
      <c r="O1373" s="22">
        <v>7.65</v>
      </c>
    </row>
    <row r="1374" spans="1:15">
      <c r="A1374" t="s">
        <v>0</v>
      </c>
      <c r="B1374">
        <v>21917265</v>
      </c>
      <c r="C1374" t="s">
        <v>19</v>
      </c>
      <c r="D1374">
        <v>504609</v>
      </c>
      <c r="E1374" t="s">
        <v>20</v>
      </c>
      <c r="F1374">
        <v>500000</v>
      </c>
      <c r="G1374" t="s">
        <v>21</v>
      </c>
      <c r="H1374">
        <v>85</v>
      </c>
      <c r="I1374" t="s">
        <v>22</v>
      </c>
      <c r="J1374">
        <v>0</v>
      </c>
      <c r="K1374" t="s">
        <v>23</v>
      </c>
      <c r="L1374">
        <v>-3500</v>
      </c>
      <c r="N1374" t="s">
        <v>6331</v>
      </c>
      <c r="O1374" s="22">
        <v>7.65</v>
      </c>
    </row>
    <row r="1375" spans="1:15">
      <c r="A1375" t="s">
        <v>0</v>
      </c>
      <c r="B1375">
        <v>21936113</v>
      </c>
      <c r="C1375" t="s">
        <v>19</v>
      </c>
      <c r="D1375">
        <v>505162</v>
      </c>
      <c r="E1375" t="s">
        <v>20</v>
      </c>
      <c r="F1375">
        <v>500000</v>
      </c>
      <c r="G1375" t="s">
        <v>21</v>
      </c>
      <c r="H1375">
        <v>85</v>
      </c>
      <c r="I1375" t="s">
        <v>22</v>
      </c>
      <c r="J1375">
        <v>0</v>
      </c>
      <c r="K1375" t="s">
        <v>23</v>
      </c>
      <c r="L1375">
        <v>-3500</v>
      </c>
      <c r="N1375" t="s">
        <v>6332</v>
      </c>
      <c r="O1375" s="22">
        <v>7.65</v>
      </c>
    </row>
    <row r="1376" spans="1:15">
      <c r="A1376" t="s">
        <v>0</v>
      </c>
      <c r="B1376">
        <v>21975885</v>
      </c>
      <c r="C1376" t="s">
        <v>19</v>
      </c>
      <c r="D1376">
        <v>794695</v>
      </c>
      <c r="E1376" t="s">
        <v>20</v>
      </c>
      <c r="F1376">
        <v>500000</v>
      </c>
      <c r="G1376" t="s">
        <v>21</v>
      </c>
      <c r="H1376">
        <v>85</v>
      </c>
      <c r="I1376" t="s">
        <v>22</v>
      </c>
      <c r="J1376">
        <v>0</v>
      </c>
      <c r="K1376" t="s">
        <v>23</v>
      </c>
      <c r="L1376">
        <v>-3500</v>
      </c>
      <c r="N1376" t="s">
        <v>6333</v>
      </c>
      <c r="O1376" s="22">
        <v>7.65</v>
      </c>
    </row>
    <row r="1377" spans="1:15">
      <c r="A1377" t="s">
        <v>0</v>
      </c>
      <c r="B1377">
        <v>21994763</v>
      </c>
      <c r="C1377" t="s">
        <v>19</v>
      </c>
      <c r="D1377">
        <v>506268</v>
      </c>
      <c r="E1377" t="s">
        <v>20</v>
      </c>
      <c r="F1377">
        <v>500000</v>
      </c>
      <c r="G1377" t="s">
        <v>21</v>
      </c>
      <c r="H1377">
        <v>85</v>
      </c>
      <c r="I1377" t="s">
        <v>22</v>
      </c>
      <c r="J1377">
        <v>0</v>
      </c>
      <c r="K1377" t="s">
        <v>23</v>
      </c>
      <c r="L1377">
        <v>-3500</v>
      </c>
      <c r="N1377" t="s">
        <v>6334</v>
      </c>
      <c r="O1377" s="22">
        <v>7.65</v>
      </c>
    </row>
    <row r="1378" spans="1:15">
      <c r="A1378" t="s">
        <v>0</v>
      </c>
      <c r="B1378">
        <v>22013643</v>
      </c>
      <c r="C1378" t="s">
        <v>19</v>
      </c>
      <c r="D1378">
        <v>506821</v>
      </c>
      <c r="E1378" t="s">
        <v>20</v>
      </c>
      <c r="F1378">
        <v>500000</v>
      </c>
      <c r="G1378" t="s">
        <v>21</v>
      </c>
      <c r="H1378">
        <v>85</v>
      </c>
      <c r="I1378" t="s">
        <v>22</v>
      </c>
      <c r="J1378">
        <v>0</v>
      </c>
      <c r="K1378" t="s">
        <v>23</v>
      </c>
      <c r="L1378">
        <v>-3500</v>
      </c>
      <c r="N1378" t="s">
        <v>6335</v>
      </c>
      <c r="O1378" s="22">
        <v>7.65</v>
      </c>
    </row>
    <row r="1379" spans="1:15">
      <c r="A1379" t="s">
        <v>0</v>
      </c>
      <c r="B1379">
        <v>22053518</v>
      </c>
      <c r="C1379" t="s">
        <v>19</v>
      </c>
      <c r="D1379">
        <v>797302</v>
      </c>
      <c r="E1379" t="s">
        <v>20</v>
      </c>
      <c r="F1379">
        <v>500000</v>
      </c>
      <c r="G1379" t="s">
        <v>21</v>
      </c>
      <c r="H1379">
        <v>85</v>
      </c>
      <c r="I1379" t="s">
        <v>22</v>
      </c>
      <c r="J1379">
        <v>0</v>
      </c>
      <c r="K1379" t="s">
        <v>23</v>
      </c>
      <c r="L1379">
        <v>-3500</v>
      </c>
      <c r="N1379" t="s">
        <v>6336</v>
      </c>
      <c r="O1379" s="22">
        <v>7.65</v>
      </c>
    </row>
    <row r="1380" spans="1:15">
      <c r="A1380" t="s">
        <v>0</v>
      </c>
      <c r="B1380">
        <v>22072429</v>
      </c>
      <c r="C1380" t="s">
        <v>19</v>
      </c>
      <c r="D1380">
        <v>507927</v>
      </c>
      <c r="E1380" t="s">
        <v>20</v>
      </c>
      <c r="F1380">
        <v>500000</v>
      </c>
      <c r="G1380" t="s">
        <v>21</v>
      </c>
      <c r="H1380">
        <v>85</v>
      </c>
      <c r="I1380" t="s">
        <v>22</v>
      </c>
      <c r="J1380">
        <v>0</v>
      </c>
      <c r="K1380" t="s">
        <v>23</v>
      </c>
      <c r="L1380">
        <v>-3500</v>
      </c>
      <c r="N1380" t="s">
        <v>4988</v>
      </c>
      <c r="O1380" s="32">
        <v>7.65</v>
      </c>
    </row>
    <row r="1381" spans="1:15">
      <c r="A1381" t="s">
        <v>0</v>
      </c>
      <c r="B1381">
        <v>22194006</v>
      </c>
      <c r="C1381" t="s">
        <v>19</v>
      </c>
      <c r="D1381">
        <v>508480</v>
      </c>
      <c r="E1381" t="s">
        <v>20</v>
      </c>
      <c r="F1381">
        <v>500000</v>
      </c>
      <c r="G1381" t="s">
        <v>21</v>
      </c>
      <c r="H1381">
        <v>85</v>
      </c>
      <c r="I1381" t="s">
        <v>22</v>
      </c>
      <c r="J1381">
        <v>0</v>
      </c>
      <c r="K1381" t="s">
        <v>23</v>
      </c>
      <c r="L1381">
        <v>-3500</v>
      </c>
      <c r="N1381" t="s">
        <v>6337</v>
      </c>
      <c r="O1381" s="22">
        <v>7.7</v>
      </c>
    </row>
    <row r="1382" spans="1:15">
      <c r="A1382" t="s">
        <v>0</v>
      </c>
      <c r="B1382">
        <v>22212945</v>
      </c>
      <c r="C1382" t="s">
        <v>19</v>
      </c>
      <c r="D1382">
        <v>509033</v>
      </c>
      <c r="E1382" t="s">
        <v>20</v>
      </c>
      <c r="F1382">
        <v>500000</v>
      </c>
      <c r="G1382" t="s">
        <v>21</v>
      </c>
      <c r="H1382">
        <v>85</v>
      </c>
      <c r="I1382" t="s">
        <v>22</v>
      </c>
      <c r="J1382">
        <v>0</v>
      </c>
      <c r="K1382" t="s">
        <v>23</v>
      </c>
      <c r="L1382">
        <v>-3500</v>
      </c>
      <c r="N1382" t="s">
        <v>6338</v>
      </c>
      <c r="O1382" s="22">
        <v>7.7</v>
      </c>
    </row>
    <row r="1383" spans="1:15">
      <c r="A1383" t="s">
        <v>0</v>
      </c>
      <c r="B1383">
        <v>22252977</v>
      </c>
      <c r="C1383" t="s">
        <v>19</v>
      </c>
      <c r="D1383">
        <v>800778</v>
      </c>
      <c r="E1383" t="s">
        <v>20</v>
      </c>
      <c r="F1383">
        <v>500000</v>
      </c>
      <c r="G1383" t="s">
        <v>21</v>
      </c>
      <c r="H1383">
        <v>85</v>
      </c>
      <c r="I1383" t="s">
        <v>22</v>
      </c>
      <c r="J1383">
        <v>0</v>
      </c>
      <c r="K1383" t="s">
        <v>23</v>
      </c>
      <c r="L1383">
        <v>-3500</v>
      </c>
      <c r="N1383" t="s">
        <v>6339</v>
      </c>
      <c r="O1383" s="22">
        <v>7.7</v>
      </c>
    </row>
    <row r="1384" spans="1:15">
      <c r="A1384" t="s">
        <v>0</v>
      </c>
      <c r="B1384">
        <v>22271944</v>
      </c>
      <c r="C1384" t="s">
        <v>19</v>
      </c>
      <c r="D1384">
        <v>510139</v>
      </c>
      <c r="E1384" t="s">
        <v>20</v>
      </c>
      <c r="F1384">
        <v>500000</v>
      </c>
      <c r="G1384" t="s">
        <v>21</v>
      </c>
      <c r="H1384">
        <v>85</v>
      </c>
      <c r="I1384" t="s">
        <v>22</v>
      </c>
      <c r="J1384">
        <v>0</v>
      </c>
      <c r="K1384" t="s">
        <v>23</v>
      </c>
      <c r="L1384">
        <v>-3500</v>
      </c>
      <c r="N1384" t="s">
        <v>6340</v>
      </c>
      <c r="O1384" s="22">
        <v>7.7</v>
      </c>
    </row>
    <row r="1385" spans="1:15">
      <c r="A1385" t="s">
        <v>0</v>
      </c>
      <c r="B1385">
        <v>22290914</v>
      </c>
      <c r="C1385" t="s">
        <v>19</v>
      </c>
      <c r="D1385">
        <v>510692</v>
      </c>
      <c r="E1385" t="s">
        <v>20</v>
      </c>
      <c r="F1385">
        <v>500000</v>
      </c>
      <c r="G1385" t="s">
        <v>21</v>
      </c>
      <c r="H1385">
        <v>85</v>
      </c>
      <c r="I1385" t="s">
        <v>22</v>
      </c>
      <c r="J1385">
        <v>0</v>
      </c>
      <c r="K1385" t="s">
        <v>23</v>
      </c>
      <c r="L1385">
        <v>-3500</v>
      </c>
      <c r="N1385" t="s">
        <v>6341</v>
      </c>
      <c r="O1385" s="22">
        <v>7.7</v>
      </c>
    </row>
    <row r="1386" spans="1:15">
      <c r="A1386" t="s">
        <v>0</v>
      </c>
      <c r="B1386">
        <v>22331047</v>
      </c>
      <c r="C1386" t="s">
        <v>19</v>
      </c>
      <c r="D1386">
        <v>803385</v>
      </c>
      <c r="E1386" t="s">
        <v>20</v>
      </c>
      <c r="F1386">
        <v>500000</v>
      </c>
      <c r="G1386" t="s">
        <v>21</v>
      </c>
      <c r="H1386">
        <v>85</v>
      </c>
      <c r="I1386" t="s">
        <v>22</v>
      </c>
      <c r="J1386">
        <v>0</v>
      </c>
      <c r="K1386" t="s">
        <v>23</v>
      </c>
      <c r="L1386">
        <v>-3500</v>
      </c>
      <c r="N1386" t="s">
        <v>6342</v>
      </c>
      <c r="O1386" s="22">
        <v>7.7</v>
      </c>
    </row>
    <row r="1387" spans="1:15">
      <c r="A1387" t="s">
        <v>0</v>
      </c>
      <c r="B1387">
        <v>22350046</v>
      </c>
      <c r="C1387" t="s">
        <v>19</v>
      </c>
      <c r="D1387">
        <v>511798</v>
      </c>
      <c r="E1387" t="s">
        <v>20</v>
      </c>
      <c r="F1387">
        <v>500000</v>
      </c>
      <c r="G1387" t="s">
        <v>21</v>
      </c>
      <c r="H1387">
        <v>85</v>
      </c>
      <c r="I1387" t="s">
        <v>22</v>
      </c>
      <c r="J1387">
        <v>0</v>
      </c>
      <c r="K1387" t="s">
        <v>23</v>
      </c>
      <c r="L1387">
        <v>-3500</v>
      </c>
      <c r="N1387" t="s">
        <v>6343</v>
      </c>
      <c r="O1387" s="22">
        <v>7.7</v>
      </c>
    </row>
    <row r="1388" spans="1:15">
      <c r="A1388" t="s">
        <v>0</v>
      </c>
      <c r="B1388">
        <v>22369049</v>
      </c>
      <c r="C1388" t="s">
        <v>19</v>
      </c>
      <c r="D1388">
        <v>512351</v>
      </c>
      <c r="E1388" t="s">
        <v>20</v>
      </c>
      <c r="F1388">
        <v>500000</v>
      </c>
      <c r="G1388" t="s">
        <v>21</v>
      </c>
      <c r="H1388">
        <v>85</v>
      </c>
      <c r="I1388" t="s">
        <v>22</v>
      </c>
      <c r="J1388">
        <v>0</v>
      </c>
      <c r="K1388" t="s">
        <v>23</v>
      </c>
      <c r="L1388">
        <v>-3500</v>
      </c>
      <c r="N1388" t="s">
        <v>6344</v>
      </c>
      <c r="O1388" s="22">
        <v>7.7</v>
      </c>
    </row>
    <row r="1389" spans="1:15">
      <c r="A1389" t="s">
        <v>0</v>
      </c>
      <c r="B1389">
        <v>22409287</v>
      </c>
      <c r="C1389" t="s">
        <v>19</v>
      </c>
      <c r="D1389">
        <v>805992</v>
      </c>
      <c r="E1389" t="s">
        <v>20</v>
      </c>
      <c r="F1389">
        <v>500000</v>
      </c>
      <c r="G1389" t="s">
        <v>21</v>
      </c>
      <c r="H1389">
        <v>85</v>
      </c>
      <c r="I1389" t="s">
        <v>22</v>
      </c>
      <c r="J1389">
        <v>0</v>
      </c>
      <c r="K1389" t="s">
        <v>23</v>
      </c>
      <c r="L1389">
        <v>-3500</v>
      </c>
      <c r="N1389" t="s">
        <v>6345</v>
      </c>
      <c r="O1389" s="22">
        <v>7.7</v>
      </c>
    </row>
    <row r="1390" spans="1:15">
      <c r="A1390" t="s">
        <v>0</v>
      </c>
      <c r="B1390">
        <v>22428318</v>
      </c>
      <c r="C1390" t="s">
        <v>19</v>
      </c>
      <c r="D1390">
        <v>513457</v>
      </c>
      <c r="E1390" t="s">
        <v>20</v>
      </c>
      <c r="F1390">
        <v>500000</v>
      </c>
      <c r="G1390" t="s">
        <v>21</v>
      </c>
      <c r="H1390">
        <v>85</v>
      </c>
      <c r="I1390" t="s">
        <v>22</v>
      </c>
      <c r="J1390">
        <v>0</v>
      </c>
      <c r="K1390" t="s">
        <v>23</v>
      </c>
      <c r="L1390">
        <v>-3500</v>
      </c>
      <c r="N1390" t="s">
        <v>4812</v>
      </c>
      <c r="O1390" s="32">
        <v>7.7</v>
      </c>
    </row>
    <row r="1391" spans="1:15">
      <c r="A1391" t="s">
        <v>0</v>
      </c>
      <c r="B1391">
        <v>22550913</v>
      </c>
      <c r="C1391" t="s">
        <v>19</v>
      </c>
      <c r="D1391">
        <v>514010</v>
      </c>
      <c r="E1391" t="s">
        <v>20</v>
      </c>
      <c r="F1391">
        <v>500000</v>
      </c>
      <c r="G1391" t="s">
        <v>21</v>
      </c>
      <c r="H1391">
        <v>85</v>
      </c>
      <c r="I1391" t="s">
        <v>22</v>
      </c>
      <c r="J1391">
        <v>0</v>
      </c>
      <c r="K1391" t="s">
        <v>23</v>
      </c>
      <c r="L1391">
        <v>-3500</v>
      </c>
      <c r="N1391" t="s">
        <v>6346</v>
      </c>
      <c r="O1391" s="22">
        <v>7.75</v>
      </c>
    </row>
    <row r="1392" spans="1:15">
      <c r="A1392" t="s">
        <v>0</v>
      </c>
      <c r="B1392">
        <v>22569972</v>
      </c>
      <c r="C1392" t="s">
        <v>19</v>
      </c>
      <c r="D1392">
        <v>514563</v>
      </c>
      <c r="E1392" t="s">
        <v>20</v>
      </c>
      <c r="F1392">
        <v>500000</v>
      </c>
      <c r="G1392" t="s">
        <v>21</v>
      </c>
      <c r="H1392">
        <v>85</v>
      </c>
      <c r="I1392" t="s">
        <v>22</v>
      </c>
      <c r="J1392">
        <v>0</v>
      </c>
      <c r="K1392" t="s">
        <v>23</v>
      </c>
      <c r="L1392">
        <v>-3500</v>
      </c>
      <c r="N1392" t="s">
        <v>6347</v>
      </c>
      <c r="O1392" s="22">
        <v>7.75</v>
      </c>
    </row>
    <row r="1393" spans="1:15">
      <c r="A1393" t="s">
        <v>0</v>
      </c>
      <c r="B1393">
        <v>22610366</v>
      </c>
      <c r="C1393" t="s">
        <v>19</v>
      </c>
      <c r="D1393">
        <v>809468</v>
      </c>
      <c r="E1393" t="s">
        <v>20</v>
      </c>
      <c r="F1393">
        <v>500000</v>
      </c>
      <c r="G1393" t="s">
        <v>21</v>
      </c>
      <c r="H1393">
        <v>85</v>
      </c>
      <c r="I1393" t="s">
        <v>22</v>
      </c>
      <c r="J1393">
        <v>0</v>
      </c>
      <c r="K1393" t="s">
        <v>23</v>
      </c>
      <c r="L1393">
        <v>-3500</v>
      </c>
      <c r="N1393" t="s">
        <v>6348</v>
      </c>
      <c r="O1393" s="22">
        <v>7.75</v>
      </c>
    </row>
    <row r="1394" spans="1:15">
      <c r="A1394" t="s">
        <v>0</v>
      </c>
      <c r="B1394">
        <v>22629455</v>
      </c>
      <c r="C1394" t="s">
        <v>19</v>
      </c>
      <c r="D1394">
        <v>515669</v>
      </c>
      <c r="E1394" t="s">
        <v>20</v>
      </c>
      <c r="F1394">
        <v>500000</v>
      </c>
      <c r="G1394" t="s">
        <v>21</v>
      </c>
      <c r="H1394">
        <v>85</v>
      </c>
      <c r="I1394" t="s">
        <v>22</v>
      </c>
      <c r="J1394">
        <v>0</v>
      </c>
      <c r="K1394" t="s">
        <v>23</v>
      </c>
      <c r="L1394">
        <v>-3500</v>
      </c>
      <c r="N1394" t="s">
        <v>6349</v>
      </c>
      <c r="O1394" s="22">
        <v>7.75</v>
      </c>
    </row>
    <row r="1395" spans="1:15">
      <c r="A1395" t="s">
        <v>0</v>
      </c>
      <c r="B1395">
        <v>22648544</v>
      </c>
      <c r="C1395" t="s">
        <v>19</v>
      </c>
      <c r="D1395">
        <v>516222</v>
      </c>
      <c r="E1395" t="s">
        <v>20</v>
      </c>
      <c r="F1395">
        <v>500000</v>
      </c>
      <c r="G1395" t="s">
        <v>21</v>
      </c>
      <c r="H1395">
        <v>85</v>
      </c>
      <c r="I1395" t="s">
        <v>22</v>
      </c>
      <c r="J1395">
        <v>0</v>
      </c>
      <c r="K1395" t="s">
        <v>23</v>
      </c>
      <c r="L1395">
        <v>-3500</v>
      </c>
      <c r="N1395" t="s">
        <v>6350</v>
      </c>
      <c r="O1395" s="22">
        <v>7.75</v>
      </c>
    </row>
    <row r="1396" spans="1:15">
      <c r="A1396" t="s">
        <v>0</v>
      </c>
      <c r="B1396">
        <v>22689043</v>
      </c>
      <c r="C1396" t="s">
        <v>19</v>
      </c>
      <c r="D1396">
        <v>812075</v>
      </c>
      <c r="E1396" t="s">
        <v>20</v>
      </c>
      <c r="F1396">
        <v>500000</v>
      </c>
      <c r="G1396" t="s">
        <v>21</v>
      </c>
      <c r="H1396">
        <v>85</v>
      </c>
      <c r="I1396" t="s">
        <v>22</v>
      </c>
      <c r="J1396">
        <v>0</v>
      </c>
      <c r="K1396" t="s">
        <v>23</v>
      </c>
      <c r="L1396">
        <v>-3500</v>
      </c>
      <c r="N1396" t="s">
        <v>6351</v>
      </c>
      <c r="O1396" s="22">
        <v>7.75</v>
      </c>
    </row>
    <row r="1397" spans="1:15">
      <c r="A1397" t="s">
        <v>0</v>
      </c>
      <c r="B1397">
        <v>22708163</v>
      </c>
      <c r="C1397" t="s">
        <v>19</v>
      </c>
      <c r="D1397">
        <v>517328</v>
      </c>
      <c r="E1397" t="s">
        <v>20</v>
      </c>
      <c r="F1397">
        <v>500000</v>
      </c>
      <c r="G1397" t="s">
        <v>21</v>
      </c>
      <c r="H1397">
        <v>85</v>
      </c>
      <c r="I1397" t="s">
        <v>22</v>
      </c>
      <c r="J1397">
        <v>0</v>
      </c>
      <c r="K1397" t="s">
        <v>23</v>
      </c>
      <c r="L1397">
        <v>-3500</v>
      </c>
      <c r="N1397" t="s">
        <v>6352</v>
      </c>
      <c r="O1397" s="22">
        <v>7.75</v>
      </c>
    </row>
    <row r="1398" spans="1:15">
      <c r="A1398" t="s">
        <v>0</v>
      </c>
      <c r="B1398">
        <v>22727286</v>
      </c>
      <c r="C1398" t="s">
        <v>19</v>
      </c>
      <c r="D1398">
        <v>517881</v>
      </c>
      <c r="E1398" t="s">
        <v>20</v>
      </c>
      <c r="F1398">
        <v>500000</v>
      </c>
      <c r="G1398" t="s">
        <v>21</v>
      </c>
      <c r="H1398">
        <v>85</v>
      </c>
      <c r="I1398" t="s">
        <v>22</v>
      </c>
      <c r="J1398">
        <v>0</v>
      </c>
      <c r="K1398" t="s">
        <v>23</v>
      </c>
      <c r="L1398">
        <v>-3500</v>
      </c>
      <c r="N1398" t="s">
        <v>6353</v>
      </c>
      <c r="O1398" s="22">
        <v>7.75</v>
      </c>
    </row>
    <row r="1399" spans="1:15">
      <c r="A1399" t="s">
        <v>0</v>
      </c>
      <c r="B1399">
        <v>22767889</v>
      </c>
      <c r="C1399" t="s">
        <v>19</v>
      </c>
      <c r="D1399">
        <v>814682</v>
      </c>
      <c r="E1399" t="s">
        <v>20</v>
      </c>
      <c r="F1399">
        <v>500000</v>
      </c>
      <c r="G1399" t="s">
        <v>21</v>
      </c>
      <c r="H1399">
        <v>85</v>
      </c>
      <c r="I1399" t="s">
        <v>22</v>
      </c>
      <c r="J1399">
        <v>0</v>
      </c>
      <c r="K1399" t="s">
        <v>23</v>
      </c>
      <c r="L1399">
        <v>-3500</v>
      </c>
      <c r="N1399" t="s">
        <v>6354</v>
      </c>
      <c r="O1399" s="22">
        <v>7.75</v>
      </c>
    </row>
    <row r="1400" spans="1:15">
      <c r="A1400" t="s">
        <v>0</v>
      </c>
      <c r="B1400">
        <v>22787040</v>
      </c>
      <c r="C1400" t="s">
        <v>19</v>
      </c>
      <c r="D1400">
        <v>518987</v>
      </c>
      <c r="E1400" t="s">
        <v>20</v>
      </c>
      <c r="F1400">
        <v>500000</v>
      </c>
      <c r="G1400" t="s">
        <v>21</v>
      </c>
      <c r="H1400">
        <v>85</v>
      </c>
      <c r="I1400" t="s">
        <v>22</v>
      </c>
      <c r="J1400">
        <v>0</v>
      </c>
      <c r="K1400" t="s">
        <v>23</v>
      </c>
      <c r="L1400">
        <v>-3500</v>
      </c>
      <c r="N1400" t="s">
        <v>4989</v>
      </c>
      <c r="O1400" s="32">
        <v>7.75</v>
      </c>
    </row>
    <row r="1401" spans="1:15">
      <c r="A1401" t="s">
        <v>0</v>
      </c>
      <c r="B1401">
        <v>22910655</v>
      </c>
      <c r="C1401" t="s">
        <v>19</v>
      </c>
      <c r="D1401">
        <v>519540</v>
      </c>
      <c r="E1401" t="s">
        <v>20</v>
      </c>
      <c r="F1401">
        <v>500000</v>
      </c>
      <c r="G1401" t="s">
        <v>21</v>
      </c>
      <c r="H1401">
        <v>85</v>
      </c>
      <c r="I1401" t="s">
        <v>22</v>
      </c>
      <c r="J1401">
        <v>0</v>
      </c>
      <c r="K1401" t="s">
        <v>23</v>
      </c>
      <c r="L1401">
        <v>-3500</v>
      </c>
      <c r="N1401" t="s">
        <v>6355</v>
      </c>
      <c r="O1401" s="22">
        <v>7.8000000000000007</v>
      </c>
    </row>
    <row r="1402" spans="1:15">
      <c r="A1402" t="s">
        <v>0</v>
      </c>
      <c r="B1402">
        <v>22929835</v>
      </c>
      <c r="C1402" t="s">
        <v>19</v>
      </c>
      <c r="D1402">
        <v>520093</v>
      </c>
      <c r="E1402" t="s">
        <v>20</v>
      </c>
      <c r="F1402">
        <v>500000</v>
      </c>
      <c r="G1402" t="s">
        <v>21</v>
      </c>
      <c r="H1402">
        <v>85</v>
      </c>
      <c r="I1402" t="s">
        <v>22</v>
      </c>
      <c r="J1402">
        <v>0</v>
      </c>
      <c r="K1402" t="s">
        <v>23</v>
      </c>
      <c r="L1402">
        <v>-3500</v>
      </c>
      <c r="N1402" t="s">
        <v>6356</v>
      </c>
      <c r="O1402" s="22">
        <v>7.8000000000000007</v>
      </c>
    </row>
    <row r="1403" spans="1:15">
      <c r="A1403" t="s">
        <v>0</v>
      </c>
      <c r="B1403">
        <v>22970596</v>
      </c>
      <c r="C1403" t="s">
        <v>19</v>
      </c>
      <c r="D1403">
        <v>818158</v>
      </c>
      <c r="E1403" t="s">
        <v>20</v>
      </c>
      <c r="F1403">
        <v>500000</v>
      </c>
      <c r="G1403" t="s">
        <v>21</v>
      </c>
      <c r="H1403">
        <v>85</v>
      </c>
      <c r="I1403" t="s">
        <v>22</v>
      </c>
      <c r="J1403">
        <v>0</v>
      </c>
      <c r="K1403" t="s">
        <v>23</v>
      </c>
      <c r="L1403">
        <v>-3500</v>
      </c>
      <c r="N1403" t="s">
        <v>6357</v>
      </c>
      <c r="O1403" s="22">
        <v>7.8000000000000007</v>
      </c>
    </row>
    <row r="1404" spans="1:15">
      <c r="A1404" t="s">
        <v>0</v>
      </c>
      <c r="B1404">
        <v>22989804</v>
      </c>
      <c r="C1404" t="s">
        <v>19</v>
      </c>
      <c r="D1404">
        <v>521199</v>
      </c>
      <c r="E1404" t="s">
        <v>20</v>
      </c>
      <c r="F1404">
        <v>500000</v>
      </c>
      <c r="G1404" t="s">
        <v>21</v>
      </c>
      <c r="H1404">
        <v>85</v>
      </c>
      <c r="I1404" t="s">
        <v>22</v>
      </c>
      <c r="J1404">
        <v>0</v>
      </c>
      <c r="K1404" t="s">
        <v>23</v>
      </c>
      <c r="L1404">
        <v>-3500</v>
      </c>
      <c r="N1404" t="s">
        <v>6358</v>
      </c>
      <c r="O1404" s="22">
        <v>7.8000000000000007</v>
      </c>
    </row>
    <row r="1405" spans="1:15">
      <c r="A1405" t="s">
        <v>0</v>
      </c>
      <c r="B1405">
        <v>23009016</v>
      </c>
      <c r="C1405" t="s">
        <v>19</v>
      </c>
      <c r="D1405">
        <v>521752</v>
      </c>
      <c r="E1405" t="s">
        <v>20</v>
      </c>
      <c r="F1405">
        <v>500000</v>
      </c>
      <c r="G1405" t="s">
        <v>21</v>
      </c>
      <c r="H1405">
        <v>85</v>
      </c>
      <c r="I1405" t="s">
        <v>22</v>
      </c>
      <c r="J1405">
        <v>0</v>
      </c>
      <c r="K1405" t="s">
        <v>23</v>
      </c>
      <c r="L1405">
        <v>-3500</v>
      </c>
      <c r="N1405" t="s">
        <v>6359</v>
      </c>
      <c r="O1405" s="22">
        <v>7.8000000000000007</v>
      </c>
    </row>
    <row r="1406" spans="1:15">
      <c r="A1406" t="s">
        <v>0</v>
      </c>
      <c r="B1406">
        <v>23049879</v>
      </c>
      <c r="C1406" t="s">
        <v>19</v>
      </c>
      <c r="D1406">
        <v>820765</v>
      </c>
      <c r="E1406" t="s">
        <v>20</v>
      </c>
      <c r="F1406">
        <v>500000</v>
      </c>
      <c r="G1406" t="s">
        <v>21</v>
      </c>
      <c r="H1406">
        <v>85</v>
      </c>
      <c r="I1406" t="s">
        <v>22</v>
      </c>
      <c r="J1406">
        <v>0</v>
      </c>
      <c r="K1406" t="s">
        <v>23</v>
      </c>
      <c r="L1406">
        <v>-3500</v>
      </c>
      <c r="N1406" t="s">
        <v>6360</v>
      </c>
      <c r="O1406" s="22">
        <v>7.8000000000000007</v>
      </c>
    </row>
    <row r="1407" spans="1:15">
      <c r="A1407" t="s">
        <v>0</v>
      </c>
      <c r="B1407">
        <v>23069122</v>
      </c>
      <c r="C1407" t="s">
        <v>19</v>
      </c>
      <c r="D1407">
        <v>522858</v>
      </c>
      <c r="E1407" t="s">
        <v>20</v>
      </c>
      <c r="F1407">
        <v>500000</v>
      </c>
      <c r="G1407" t="s">
        <v>21</v>
      </c>
      <c r="H1407">
        <v>85</v>
      </c>
      <c r="I1407" t="s">
        <v>22</v>
      </c>
      <c r="J1407">
        <v>0</v>
      </c>
      <c r="K1407" t="s">
        <v>23</v>
      </c>
      <c r="L1407">
        <v>-3500</v>
      </c>
      <c r="N1407" t="s">
        <v>6361</v>
      </c>
      <c r="O1407" s="22">
        <v>7.8000000000000007</v>
      </c>
    </row>
    <row r="1408" spans="1:15">
      <c r="A1408" t="s">
        <v>0</v>
      </c>
      <c r="B1408">
        <v>23088364</v>
      </c>
      <c r="C1408" t="s">
        <v>19</v>
      </c>
      <c r="D1408">
        <v>523411</v>
      </c>
      <c r="E1408" t="s">
        <v>20</v>
      </c>
      <c r="F1408">
        <v>500000</v>
      </c>
      <c r="G1408" t="s">
        <v>21</v>
      </c>
      <c r="H1408">
        <v>85</v>
      </c>
      <c r="I1408" t="s">
        <v>22</v>
      </c>
      <c r="J1408">
        <v>0</v>
      </c>
      <c r="K1408" t="s">
        <v>23</v>
      </c>
      <c r="L1408">
        <v>-3500</v>
      </c>
      <c r="N1408" t="s">
        <v>6362</v>
      </c>
      <c r="O1408" s="22">
        <v>7.8000000000000007</v>
      </c>
    </row>
    <row r="1409" spans="1:15">
      <c r="A1409" t="s">
        <v>0</v>
      </c>
      <c r="B1409">
        <v>23129333</v>
      </c>
      <c r="C1409" t="s">
        <v>19</v>
      </c>
      <c r="D1409">
        <v>823372</v>
      </c>
      <c r="E1409" t="s">
        <v>20</v>
      </c>
      <c r="F1409">
        <v>500000</v>
      </c>
      <c r="G1409" t="s">
        <v>21</v>
      </c>
      <c r="H1409">
        <v>85</v>
      </c>
      <c r="I1409" t="s">
        <v>22</v>
      </c>
      <c r="J1409">
        <v>0</v>
      </c>
      <c r="K1409" t="s">
        <v>23</v>
      </c>
      <c r="L1409">
        <v>-3500</v>
      </c>
      <c r="N1409" t="s">
        <v>6363</v>
      </c>
      <c r="O1409" s="22">
        <v>7.8000000000000007</v>
      </c>
    </row>
    <row r="1410" spans="1:15">
      <c r="A1410" t="s">
        <v>0</v>
      </c>
      <c r="B1410">
        <v>23148606</v>
      </c>
      <c r="C1410" t="s">
        <v>19</v>
      </c>
      <c r="D1410">
        <v>524517</v>
      </c>
      <c r="E1410" t="s">
        <v>20</v>
      </c>
      <c r="F1410">
        <v>500000</v>
      </c>
      <c r="G1410" t="s">
        <v>21</v>
      </c>
      <c r="H1410">
        <v>85</v>
      </c>
      <c r="I1410" t="s">
        <v>22</v>
      </c>
      <c r="J1410">
        <v>0</v>
      </c>
      <c r="K1410" t="s">
        <v>23</v>
      </c>
      <c r="L1410">
        <v>-3500</v>
      </c>
      <c r="N1410" t="s">
        <v>4813</v>
      </c>
      <c r="O1410" s="32">
        <v>7.8000000000000007</v>
      </c>
    </row>
    <row r="1411" spans="1:15">
      <c r="A1411" t="s">
        <v>0</v>
      </c>
      <c r="B1411">
        <v>23273240</v>
      </c>
      <c r="C1411" t="s">
        <v>19</v>
      </c>
      <c r="D1411">
        <v>525070</v>
      </c>
      <c r="E1411" t="s">
        <v>20</v>
      </c>
      <c r="F1411">
        <v>500000</v>
      </c>
      <c r="G1411" t="s">
        <v>21</v>
      </c>
      <c r="H1411">
        <v>85</v>
      </c>
      <c r="I1411" t="s">
        <v>22</v>
      </c>
      <c r="J1411">
        <v>0</v>
      </c>
      <c r="K1411" t="s">
        <v>23</v>
      </c>
      <c r="L1411">
        <v>-3500</v>
      </c>
      <c r="N1411" t="s">
        <v>6364</v>
      </c>
      <c r="O1411" s="22">
        <v>7.8500000000000005</v>
      </c>
    </row>
    <row r="1412" spans="1:15">
      <c r="A1412" t="s">
        <v>0</v>
      </c>
      <c r="B1412">
        <v>23291393</v>
      </c>
      <c r="C1412" t="s">
        <v>19</v>
      </c>
      <c r="D1412">
        <v>525588</v>
      </c>
      <c r="E1412" t="s">
        <v>20</v>
      </c>
      <c r="F1412">
        <v>500000</v>
      </c>
      <c r="G1412" t="s">
        <v>21</v>
      </c>
      <c r="H1412">
        <v>85</v>
      </c>
      <c r="I1412" t="s">
        <v>22</v>
      </c>
      <c r="J1412">
        <v>0</v>
      </c>
      <c r="K1412" t="s">
        <v>23</v>
      </c>
      <c r="L1412">
        <v>-3500</v>
      </c>
      <c r="N1412" t="s">
        <v>6365</v>
      </c>
      <c r="O1412" s="22">
        <v>7.8500000000000005</v>
      </c>
    </row>
    <row r="1413" spans="1:15">
      <c r="A1413" t="s">
        <v>0</v>
      </c>
      <c r="B1413">
        <v>23331365</v>
      </c>
      <c r="C1413" t="s">
        <v>19</v>
      </c>
      <c r="D1413">
        <v>826738</v>
      </c>
      <c r="E1413" t="s">
        <v>20</v>
      </c>
      <c r="F1413">
        <v>500000</v>
      </c>
      <c r="G1413" t="s">
        <v>21</v>
      </c>
      <c r="H1413">
        <v>85</v>
      </c>
      <c r="I1413" t="s">
        <v>22</v>
      </c>
      <c r="J1413">
        <v>0</v>
      </c>
      <c r="K1413" t="s">
        <v>23</v>
      </c>
      <c r="L1413">
        <v>-3500</v>
      </c>
      <c r="N1413" t="s">
        <v>6366</v>
      </c>
      <c r="O1413" s="22">
        <v>7.8500000000000005</v>
      </c>
    </row>
    <row r="1414" spans="1:15">
      <c r="A1414" t="s">
        <v>0</v>
      </c>
      <c r="B1414">
        <v>23349544</v>
      </c>
      <c r="C1414" t="s">
        <v>19</v>
      </c>
      <c r="D1414">
        <v>526624</v>
      </c>
      <c r="E1414" t="s">
        <v>20</v>
      </c>
      <c r="F1414">
        <v>500000</v>
      </c>
      <c r="G1414" t="s">
        <v>21</v>
      </c>
      <c r="H1414">
        <v>85</v>
      </c>
      <c r="I1414" t="s">
        <v>22</v>
      </c>
      <c r="J1414">
        <v>0</v>
      </c>
      <c r="K1414" t="s">
        <v>23</v>
      </c>
      <c r="L1414">
        <v>-3500</v>
      </c>
      <c r="N1414" t="s">
        <v>6367</v>
      </c>
      <c r="O1414" s="22">
        <v>7.8500000000000005</v>
      </c>
    </row>
    <row r="1415" spans="1:15">
      <c r="A1415" t="s">
        <v>0</v>
      </c>
      <c r="B1415">
        <v>23367726</v>
      </c>
      <c r="C1415" t="s">
        <v>19</v>
      </c>
      <c r="D1415">
        <v>527142</v>
      </c>
      <c r="E1415" t="s">
        <v>20</v>
      </c>
      <c r="F1415">
        <v>500000</v>
      </c>
      <c r="G1415" t="s">
        <v>21</v>
      </c>
      <c r="H1415">
        <v>85</v>
      </c>
      <c r="I1415" t="s">
        <v>22</v>
      </c>
      <c r="J1415">
        <v>0</v>
      </c>
      <c r="K1415" t="s">
        <v>23</v>
      </c>
      <c r="L1415">
        <v>-3500</v>
      </c>
      <c r="N1415" t="s">
        <v>6368</v>
      </c>
      <c r="O1415" s="22">
        <v>7.8500000000000005</v>
      </c>
    </row>
    <row r="1416" spans="1:15">
      <c r="A1416" t="s">
        <v>0</v>
      </c>
      <c r="B1416">
        <v>23407797</v>
      </c>
      <c r="C1416" t="s">
        <v>19</v>
      </c>
      <c r="D1416">
        <v>829180</v>
      </c>
      <c r="E1416" t="s">
        <v>20</v>
      </c>
      <c r="F1416">
        <v>500000</v>
      </c>
      <c r="G1416" t="s">
        <v>21</v>
      </c>
      <c r="H1416">
        <v>85</v>
      </c>
      <c r="I1416" t="s">
        <v>22</v>
      </c>
      <c r="J1416">
        <v>0</v>
      </c>
      <c r="K1416" t="s">
        <v>23</v>
      </c>
      <c r="L1416">
        <v>-3500</v>
      </c>
      <c r="N1416" t="s">
        <v>6369</v>
      </c>
      <c r="O1416" s="22">
        <v>7.8500000000000005</v>
      </c>
    </row>
    <row r="1417" spans="1:15">
      <c r="A1417" t="s">
        <v>0</v>
      </c>
      <c r="B1417">
        <v>23426005</v>
      </c>
      <c r="C1417" t="s">
        <v>19</v>
      </c>
      <c r="D1417">
        <v>528178</v>
      </c>
      <c r="E1417" t="s">
        <v>20</v>
      </c>
      <c r="F1417">
        <v>500000</v>
      </c>
      <c r="G1417" t="s">
        <v>21</v>
      </c>
      <c r="H1417">
        <v>85</v>
      </c>
      <c r="I1417" t="s">
        <v>22</v>
      </c>
      <c r="J1417">
        <v>0</v>
      </c>
      <c r="K1417" t="s">
        <v>23</v>
      </c>
      <c r="L1417">
        <v>-3500</v>
      </c>
      <c r="N1417" t="s">
        <v>6370</v>
      </c>
      <c r="O1417" s="22">
        <v>7.8500000000000005</v>
      </c>
    </row>
    <row r="1418" spans="1:15">
      <c r="A1418" t="s">
        <v>0</v>
      </c>
      <c r="B1418">
        <v>23444218</v>
      </c>
      <c r="C1418" t="s">
        <v>19</v>
      </c>
      <c r="D1418">
        <v>528696</v>
      </c>
      <c r="E1418" t="s">
        <v>20</v>
      </c>
      <c r="F1418">
        <v>500000</v>
      </c>
      <c r="G1418" t="s">
        <v>21</v>
      </c>
      <c r="H1418">
        <v>85</v>
      </c>
      <c r="I1418" t="s">
        <v>22</v>
      </c>
      <c r="J1418">
        <v>0</v>
      </c>
      <c r="K1418" t="s">
        <v>23</v>
      </c>
      <c r="L1418">
        <v>-3500</v>
      </c>
      <c r="N1418" t="s">
        <v>6371</v>
      </c>
      <c r="O1418" s="22">
        <v>7.8500000000000005</v>
      </c>
    </row>
    <row r="1419" spans="1:15">
      <c r="A1419" t="s">
        <v>0</v>
      </c>
      <c r="B1419">
        <v>23484387</v>
      </c>
      <c r="C1419" t="s">
        <v>19</v>
      </c>
      <c r="D1419">
        <v>831622</v>
      </c>
      <c r="E1419" t="s">
        <v>20</v>
      </c>
      <c r="F1419">
        <v>500000</v>
      </c>
      <c r="G1419" t="s">
        <v>21</v>
      </c>
      <c r="H1419">
        <v>85</v>
      </c>
      <c r="I1419" t="s">
        <v>22</v>
      </c>
      <c r="J1419">
        <v>0</v>
      </c>
      <c r="K1419" t="s">
        <v>23</v>
      </c>
      <c r="L1419">
        <v>-3500</v>
      </c>
      <c r="N1419" t="s">
        <v>6372</v>
      </c>
      <c r="O1419" s="22">
        <v>7.8500000000000005</v>
      </c>
    </row>
    <row r="1420" spans="1:15">
      <c r="A1420" t="s">
        <v>0</v>
      </c>
      <c r="B1420">
        <v>23502626</v>
      </c>
      <c r="C1420" t="s">
        <v>19</v>
      </c>
      <c r="D1420">
        <v>529732</v>
      </c>
      <c r="E1420" t="s">
        <v>20</v>
      </c>
      <c r="F1420">
        <v>500000</v>
      </c>
      <c r="G1420" t="s">
        <v>21</v>
      </c>
      <c r="H1420">
        <v>85</v>
      </c>
      <c r="I1420" t="s">
        <v>22</v>
      </c>
      <c r="J1420">
        <v>0</v>
      </c>
      <c r="K1420" t="s">
        <v>23</v>
      </c>
      <c r="L1420">
        <v>-3500</v>
      </c>
      <c r="N1420" t="s">
        <v>4990</v>
      </c>
      <c r="O1420" s="32">
        <v>7.8500000000000005</v>
      </c>
    </row>
    <row r="1421" spans="1:15">
      <c r="A1421" t="s">
        <v>0</v>
      </c>
      <c r="B1421">
        <v>23623998</v>
      </c>
      <c r="C1421" t="s">
        <v>19</v>
      </c>
      <c r="D1421">
        <v>530250</v>
      </c>
      <c r="E1421" t="s">
        <v>20</v>
      </c>
      <c r="F1421">
        <v>500000</v>
      </c>
      <c r="G1421" t="s">
        <v>21</v>
      </c>
      <c r="H1421">
        <v>85</v>
      </c>
      <c r="I1421" t="s">
        <v>22</v>
      </c>
      <c r="J1421">
        <v>0</v>
      </c>
      <c r="K1421" t="s">
        <v>23</v>
      </c>
      <c r="L1421">
        <v>-3500</v>
      </c>
      <c r="N1421" t="s">
        <v>6373</v>
      </c>
      <c r="O1421" s="22">
        <v>7.9</v>
      </c>
    </row>
    <row r="1422" spans="1:15">
      <c r="A1422" t="s">
        <v>0</v>
      </c>
      <c r="B1422">
        <v>23647581</v>
      </c>
      <c r="C1422" t="s">
        <v>19</v>
      </c>
      <c r="D1422">
        <v>530929</v>
      </c>
      <c r="E1422" t="s">
        <v>20</v>
      </c>
      <c r="F1422">
        <v>500000</v>
      </c>
      <c r="G1422" t="s">
        <v>21</v>
      </c>
      <c r="H1422">
        <v>85</v>
      </c>
      <c r="I1422" t="s">
        <v>22</v>
      </c>
      <c r="J1422">
        <v>0</v>
      </c>
      <c r="K1422" t="s">
        <v>23</v>
      </c>
      <c r="L1422">
        <v>-3500</v>
      </c>
      <c r="N1422" t="s">
        <v>6374</v>
      </c>
      <c r="O1422" s="22">
        <v>7.9</v>
      </c>
    </row>
    <row r="1423" spans="1:15">
      <c r="A1423" t="s">
        <v>0</v>
      </c>
      <c r="B1423">
        <v>23693228</v>
      </c>
      <c r="C1423" t="s">
        <v>19</v>
      </c>
      <c r="D1423">
        <v>835384</v>
      </c>
      <c r="E1423" t="s">
        <v>20</v>
      </c>
      <c r="F1423">
        <v>500000</v>
      </c>
      <c r="G1423" t="s">
        <v>21</v>
      </c>
      <c r="H1423">
        <v>85</v>
      </c>
      <c r="I1423" t="s">
        <v>22</v>
      </c>
      <c r="J1423">
        <v>0</v>
      </c>
      <c r="K1423" t="s">
        <v>23</v>
      </c>
      <c r="L1423">
        <v>-3500</v>
      </c>
      <c r="N1423" t="s">
        <v>6375</v>
      </c>
      <c r="O1423" s="22">
        <v>7.9</v>
      </c>
    </row>
    <row r="1424" spans="1:15">
      <c r="A1424" t="s">
        <v>0</v>
      </c>
      <c r="B1424">
        <v>23716847</v>
      </c>
      <c r="C1424" t="s">
        <v>19</v>
      </c>
      <c r="D1424">
        <v>532287</v>
      </c>
      <c r="E1424" t="s">
        <v>20</v>
      </c>
      <c r="F1424">
        <v>500000</v>
      </c>
      <c r="G1424" t="s">
        <v>21</v>
      </c>
      <c r="H1424">
        <v>85</v>
      </c>
      <c r="I1424" t="s">
        <v>22</v>
      </c>
      <c r="J1424">
        <v>0</v>
      </c>
      <c r="K1424" t="s">
        <v>23</v>
      </c>
      <c r="L1424">
        <v>-3500</v>
      </c>
      <c r="N1424" t="s">
        <v>6376</v>
      </c>
      <c r="O1424" s="22">
        <v>7.9</v>
      </c>
    </row>
    <row r="1425" spans="1:15">
      <c r="A1425" t="s">
        <v>0</v>
      </c>
      <c r="B1425">
        <v>23740471</v>
      </c>
      <c r="C1425" t="s">
        <v>19</v>
      </c>
      <c r="D1425">
        <v>532966</v>
      </c>
      <c r="E1425" t="s">
        <v>20</v>
      </c>
      <c r="F1425">
        <v>500000</v>
      </c>
      <c r="G1425" t="s">
        <v>21</v>
      </c>
      <c r="H1425">
        <v>85</v>
      </c>
      <c r="I1425" t="s">
        <v>22</v>
      </c>
      <c r="J1425">
        <v>0</v>
      </c>
      <c r="K1425" t="s">
        <v>23</v>
      </c>
      <c r="L1425">
        <v>-3500</v>
      </c>
      <c r="N1425" t="s">
        <v>6377</v>
      </c>
      <c r="O1425" s="22">
        <v>7.9</v>
      </c>
    </row>
    <row r="1426" spans="1:15">
      <c r="A1426" t="s">
        <v>0</v>
      </c>
      <c r="B1426">
        <v>23786244</v>
      </c>
      <c r="C1426" t="s">
        <v>19</v>
      </c>
      <c r="D1426">
        <v>838585</v>
      </c>
      <c r="E1426" t="s">
        <v>20</v>
      </c>
      <c r="F1426">
        <v>500000</v>
      </c>
      <c r="G1426" t="s">
        <v>21</v>
      </c>
      <c r="H1426">
        <v>85</v>
      </c>
      <c r="I1426" t="s">
        <v>22</v>
      </c>
      <c r="J1426">
        <v>0</v>
      </c>
      <c r="K1426" t="s">
        <v>23</v>
      </c>
      <c r="L1426">
        <v>-3500</v>
      </c>
      <c r="N1426" t="s">
        <v>6378</v>
      </c>
      <c r="O1426" s="22">
        <v>7.9</v>
      </c>
    </row>
    <row r="1427" spans="1:15">
      <c r="A1427" t="s">
        <v>0</v>
      </c>
      <c r="B1427">
        <v>23809903</v>
      </c>
      <c r="C1427" t="s">
        <v>19</v>
      </c>
      <c r="D1427">
        <v>534324</v>
      </c>
      <c r="E1427" t="s">
        <v>20</v>
      </c>
      <c r="F1427">
        <v>500000</v>
      </c>
      <c r="G1427" t="s">
        <v>21</v>
      </c>
      <c r="H1427">
        <v>85</v>
      </c>
      <c r="I1427" t="s">
        <v>22</v>
      </c>
      <c r="J1427">
        <v>0</v>
      </c>
      <c r="K1427" t="s">
        <v>23</v>
      </c>
      <c r="L1427">
        <v>-3500</v>
      </c>
      <c r="N1427" t="s">
        <v>6379</v>
      </c>
      <c r="O1427" s="22">
        <v>7.9</v>
      </c>
    </row>
    <row r="1428" spans="1:15">
      <c r="A1428" t="s">
        <v>0</v>
      </c>
      <c r="B1428">
        <v>23833566</v>
      </c>
      <c r="C1428" t="s">
        <v>19</v>
      </c>
      <c r="D1428">
        <v>535003</v>
      </c>
      <c r="E1428" t="s">
        <v>20</v>
      </c>
      <c r="F1428">
        <v>500000</v>
      </c>
      <c r="G1428" t="s">
        <v>21</v>
      </c>
      <c r="H1428">
        <v>85</v>
      </c>
      <c r="I1428" t="s">
        <v>22</v>
      </c>
      <c r="J1428">
        <v>0</v>
      </c>
      <c r="K1428" t="s">
        <v>23</v>
      </c>
      <c r="L1428">
        <v>-3500</v>
      </c>
      <c r="N1428" t="s">
        <v>6380</v>
      </c>
      <c r="O1428" s="22">
        <v>7.9</v>
      </c>
    </row>
    <row r="1429" spans="1:15">
      <c r="A1429" t="s">
        <v>0</v>
      </c>
      <c r="B1429">
        <v>23879466</v>
      </c>
      <c r="C1429" t="s">
        <v>19</v>
      </c>
      <c r="D1429">
        <v>841786</v>
      </c>
      <c r="E1429" t="s">
        <v>20</v>
      </c>
      <c r="F1429">
        <v>500000</v>
      </c>
      <c r="G1429" t="s">
        <v>21</v>
      </c>
      <c r="H1429">
        <v>85</v>
      </c>
      <c r="I1429" t="s">
        <v>22</v>
      </c>
      <c r="J1429">
        <v>0</v>
      </c>
      <c r="K1429" t="s">
        <v>23</v>
      </c>
      <c r="L1429">
        <v>-3500</v>
      </c>
      <c r="N1429" t="s">
        <v>6381</v>
      </c>
      <c r="O1429" s="22">
        <v>7.9</v>
      </c>
    </row>
    <row r="1430" spans="1:15">
      <c r="A1430" t="s">
        <v>0</v>
      </c>
      <c r="B1430">
        <v>23903164</v>
      </c>
      <c r="C1430" t="s">
        <v>19</v>
      </c>
      <c r="D1430">
        <v>536361</v>
      </c>
      <c r="E1430" t="s">
        <v>20</v>
      </c>
      <c r="F1430">
        <v>500000</v>
      </c>
      <c r="G1430" t="s">
        <v>21</v>
      </c>
      <c r="H1430">
        <v>85</v>
      </c>
      <c r="I1430" t="s">
        <v>22</v>
      </c>
      <c r="J1430">
        <v>0</v>
      </c>
      <c r="K1430" t="s">
        <v>23</v>
      </c>
      <c r="L1430">
        <v>-3500</v>
      </c>
      <c r="N1430" t="s">
        <v>4814</v>
      </c>
      <c r="O1430" s="32">
        <v>7.9</v>
      </c>
    </row>
    <row r="1431" spans="1:15">
      <c r="A1431" t="s">
        <v>0</v>
      </c>
      <c r="B1431">
        <v>24044982</v>
      </c>
      <c r="C1431" t="s">
        <v>19</v>
      </c>
      <c r="D1431">
        <v>537040</v>
      </c>
      <c r="E1431" t="s">
        <v>20</v>
      </c>
      <c r="F1431">
        <v>500000</v>
      </c>
      <c r="G1431" t="s">
        <v>21</v>
      </c>
      <c r="H1431">
        <v>85</v>
      </c>
      <c r="I1431" t="s">
        <v>22</v>
      </c>
      <c r="J1431">
        <v>0</v>
      </c>
      <c r="K1431" t="s">
        <v>23</v>
      </c>
      <c r="L1431">
        <v>-3500</v>
      </c>
      <c r="N1431" t="s">
        <v>6382</v>
      </c>
      <c r="O1431" s="22">
        <v>7.95</v>
      </c>
    </row>
    <row r="1432" spans="1:15">
      <c r="A1432" t="s">
        <v>0</v>
      </c>
      <c r="B1432">
        <v>24068716</v>
      </c>
      <c r="C1432" t="s">
        <v>19</v>
      </c>
      <c r="D1432">
        <v>537719</v>
      </c>
      <c r="E1432" t="s">
        <v>20</v>
      </c>
      <c r="F1432">
        <v>500000</v>
      </c>
      <c r="G1432" t="s">
        <v>21</v>
      </c>
      <c r="H1432">
        <v>85</v>
      </c>
      <c r="I1432" t="s">
        <v>22</v>
      </c>
      <c r="J1432">
        <v>0</v>
      </c>
      <c r="K1432" t="s">
        <v>23</v>
      </c>
      <c r="L1432">
        <v>-3500</v>
      </c>
      <c r="N1432" t="s">
        <v>6383</v>
      </c>
      <c r="O1432" s="22">
        <v>7.95</v>
      </c>
    </row>
    <row r="1433" spans="1:15">
      <c r="A1433" t="s">
        <v>0</v>
      </c>
      <c r="B1433">
        <v>24114808</v>
      </c>
      <c r="C1433" t="s">
        <v>19</v>
      </c>
      <c r="D1433">
        <v>846054</v>
      </c>
      <c r="E1433" t="s">
        <v>20</v>
      </c>
      <c r="F1433">
        <v>500000</v>
      </c>
      <c r="G1433" t="s">
        <v>21</v>
      </c>
      <c r="H1433">
        <v>85</v>
      </c>
      <c r="I1433" t="s">
        <v>22</v>
      </c>
      <c r="J1433">
        <v>0</v>
      </c>
      <c r="K1433" t="s">
        <v>23</v>
      </c>
      <c r="L1433">
        <v>-3500</v>
      </c>
      <c r="N1433" t="s">
        <v>6384</v>
      </c>
      <c r="O1433" s="22">
        <v>7.95</v>
      </c>
    </row>
    <row r="1434" spans="1:15">
      <c r="A1434" t="s">
        <v>0</v>
      </c>
      <c r="B1434">
        <v>24138575</v>
      </c>
      <c r="C1434" t="s">
        <v>19</v>
      </c>
      <c r="D1434">
        <v>539077</v>
      </c>
      <c r="E1434" t="s">
        <v>20</v>
      </c>
      <c r="F1434">
        <v>500000</v>
      </c>
      <c r="G1434" t="s">
        <v>21</v>
      </c>
      <c r="H1434">
        <v>85</v>
      </c>
      <c r="I1434" t="s">
        <v>22</v>
      </c>
      <c r="J1434">
        <v>0</v>
      </c>
      <c r="K1434" t="s">
        <v>23</v>
      </c>
      <c r="L1434">
        <v>-3500</v>
      </c>
      <c r="N1434" t="s">
        <v>6385</v>
      </c>
      <c r="O1434" s="22">
        <v>7.95</v>
      </c>
    </row>
    <row r="1435" spans="1:15">
      <c r="A1435" t="s">
        <v>0</v>
      </c>
      <c r="B1435">
        <v>24162347</v>
      </c>
      <c r="C1435" t="s">
        <v>19</v>
      </c>
      <c r="D1435">
        <v>539756</v>
      </c>
      <c r="E1435" t="s">
        <v>20</v>
      </c>
      <c r="F1435">
        <v>500000</v>
      </c>
      <c r="G1435" t="s">
        <v>21</v>
      </c>
      <c r="H1435">
        <v>85</v>
      </c>
      <c r="I1435" t="s">
        <v>22</v>
      </c>
      <c r="J1435">
        <v>0</v>
      </c>
      <c r="K1435" t="s">
        <v>23</v>
      </c>
      <c r="L1435">
        <v>-3500</v>
      </c>
      <c r="N1435" t="s">
        <v>6386</v>
      </c>
      <c r="O1435" s="22">
        <v>7.95</v>
      </c>
    </row>
    <row r="1436" spans="1:15">
      <c r="A1436" t="s">
        <v>0</v>
      </c>
      <c r="B1436">
        <v>24208566</v>
      </c>
      <c r="C1436" t="s">
        <v>19</v>
      </c>
      <c r="D1436">
        <v>849255</v>
      </c>
      <c r="E1436" t="s">
        <v>20</v>
      </c>
      <c r="F1436">
        <v>500000</v>
      </c>
      <c r="G1436" t="s">
        <v>21</v>
      </c>
      <c r="H1436">
        <v>85</v>
      </c>
      <c r="I1436" t="s">
        <v>22</v>
      </c>
      <c r="J1436">
        <v>0</v>
      </c>
      <c r="K1436" t="s">
        <v>23</v>
      </c>
      <c r="L1436">
        <v>-3500</v>
      </c>
      <c r="N1436" t="s">
        <v>6387</v>
      </c>
      <c r="O1436" s="22">
        <v>7.95</v>
      </c>
    </row>
    <row r="1437" spans="1:15">
      <c r="A1437" t="s">
        <v>0</v>
      </c>
      <c r="B1437">
        <v>24232373</v>
      </c>
      <c r="C1437" t="s">
        <v>19</v>
      </c>
      <c r="D1437">
        <v>541114</v>
      </c>
      <c r="E1437" t="s">
        <v>20</v>
      </c>
      <c r="F1437">
        <v>500000</v>
      </c>
      <c r="G1437" t="s">
        <v>21</v>
      </c>
      <c r="H1437">
        <v>85</v>
      </c>
      <c r="I1437" t="s">
        <v>22</v>
      </c>
      <c r="J1437">
        <v>0</v>
      </c>
      <c r="K1437" t="s">
        <v>23</v>
      </c>
      <c r="L1437">
        <v>-3500</v>
      </c>
      <c r="N1437" t="s">
        <v>6388</v>
      </c>
      <c r="O1437" s="22">
        <v>7.95</v>
      </c>
    </row>
    <row r="1438" spans="1:15">
      <c r="A1438" t="s">
        <v>0</v>
      </c>
      <c r="B1438">
        <v>24256183</v>
      </c>
      <c r="C1438" t="s">
        <v>19</v>
      </c>
      <c r="D1438">
        <v>541793</v>
      </c>
      <c r="E1438" t="s">
        <v>20</v>
      </c>
      <c r="F1438">
        <v>500000</v>
      </c>
      <c r="G1438" t="s">
        <v>21</v>
      </c>
      <c r="H1438">
        <v>85</v>
      </c>
      <c r="I1438" t="s">
        <v>22</v>
      </c>
      <c r="J1438">
        <v>0</v>
      </c>
      <c r="K1438" t="s">
        <v>23</v>
      </c>
      <c r="L1438">
        <v>-3500</v>
      </c>
      <c r="N1438" t="s">
        <v>6389</v>
      </c>
      <c r="O1438" s="22">
        <v>7.95</v>
      </c>
    </row>
    <row r="1439" spans="1:15">
      <c r="A1439" t="s">
        <v>0</v>
      </c>
      <c r="B1439">
        <v>24302529</v>
      </c>
      <c r="C1439" t="s">
        <v>19</v>
      </c>
      <c r="D1439">
        <v>852456</v>
      </c>
      <c r="E1439" t="s">
        <v>20</v>
      </c>
      <c r="F1439">
        <v>500000</v>
      </c>
      <c r="G1439" t="s">
        <v>21</v>
      </c>
      <c r="H1439">
        <v>85</v>
      </c>
      <c r="I1439" t="s">
        <v>22</v>
      </c>
      <c r="J1439">
        <v>0</v>
      </c>
      <c r="K1439" t="s">
        <v>23</v>
      </c>
      <c r="L1439">
        <v>-3500</v>
      </c>
      <c r="N1439" t="s">
        <v>6390</v>
      </c>
      <c r="O1439" s="22">
        <v>7.95</v>
      </c>
    </row>
    <row r="1440" spans="1:15">
      <c r="A1440" t="s">
        <v>0</v>
      </c>
      <c r="B1440">
        <v>24326376</v>
      </c>
      <c r="C1440" t="s">
        <v>19</v>
      </c>
      <c r="D1440">
        <v>543151</v>
      </c>
      <c r="E1440" t="s">
        <v>20</v>
      </c>
      <c r="F1440">
        <v>500000</v>
      </c>
      <c r="G1440" t="s">
        <v>21</v>
      </c>
      <c r="H1440">
        <v>85</v>
      </c>
      <c r="I1440" t="s">
        <v>22</v>
      </c>
      <c r="J1440">
        <v>0</v>
      </c>
      <c r="K1440" t="s">
        <v>23</v>
      </c>
      <c r="L1440">
        <v>-3500</v>
      </c>
      <c r="N1440" t="s">
        <v>4991</v>
      </c>
      <c r="O1440" s="32">
        <v>7.95</v>
      </c>
    </row>
    <row r="1441" spans="1:15">
      <c r="A1441" t="s">
        <v>0</v>
      </c>
      <c r="B1441">
        <v>24471033</v>
      </c>
      <c r="C1441" t="s">
        <v>19</v>
      </c>
      <c r="D1441">
        <v>543830</v>
      </c>
      <c r="E1441" t="s">
        <v>20</v>
      </c>
      <c r="F1441">
        <v>500000</v>
      </c>
      <c r="G1441" t="s">
        <v>21</v>
      </c>
      <c r="H1441">
        <v>85</v>
      </c>
      <c r="I1441" t="s">
        <v>22</v>
      </c>
      <c r="J1441">
        <v>0</v>
      </c>
      <c r="K1441" t="s">
        <v>23</v>
      </c>
      <c r="L1441">
        <v>-3500</v>
      </c>
      <c r="N1441" t="s">
        <v>6391</v>
      </c>
      <c r="O1441" s="22">
        <v>8</v>
      </c>
    </row>
    <row r="1442" spans="1:15">
      <c r="A1442" t="s">
        <v>0</v>
      </c>
      <c r="B1442">
        <v>24494916</v>
      </c>
      <c r="C1442" t="s">
        <v>19</v>
      </c>
      <c r="D1442">
        <v>544509</v>
      </c>
      <c r="E1442" t="s">
        <v>20</v>
      </c>
      <c r="F1442">
        <v>500000</v>
      </c>
      <c r="G1442" t="s">
        <v>21</v>
      </c>
      <c r="H1442">
        <v>85</v>
      </c>
      <c r="I1442" t="s">
        <v>22</v>
      </c>
      <c r="J1442">
        <v>0</v>
      </c>
      <c r="K1442" t="s">
        <v>23</v>
      </c>
      <c r="L1442">
        <v>-3500</v>
      </c>
      <c r="N1442" t="s">
        <v>6392</v>
      </c>
      <c r="O1442" s="22">
        <v>8</v>
      </c>
    </row>
    <row r="1443" spans="1:15">
      <c r="A1443" t="s">
        <v>0</v>
      </c>
      <c r="B1443">
        <v>24541452</v>
      </c>
      <c r="C1443" t="s">
        <v>19</v>
      </c>
      <c r="D1443">
        <v>856724</v>
      </c>
      <c r="E1443" t="s">
        <v>20</v>
      </c>
      <c r="F1443">
        <v>500000</v>
      </c>
      <c r="G1443" t="s">
        <v>21</v>
      </c>
      <c r="H1443">
        <v>85</v>
      </c>
      <c r="I1443" t="s">
        <v>22</v>
      </c>
      <c r="J1443">
        <v>0</v>
      </c>
      <c r="K1443" t="s">
        <v>23</v>
      </c>
      <c r="L1443">
        <v>-3500</v>
      </c>
      <c r="N1443" t="s">
        <v>6393</v>
      </c>
      <c r="O1443" s="22">
        <v>8</v>
      </c>
    </row>
    <row r="1444" spans="1:15">
      <c r="A1444" t="s">
        <v>0</v>
      </c>
      <c r="B1444">
        <v>24565369</v>
      </c>
      <c r="C1444" t="s">
        <v>19</v>
      </c>
      <c r="D1444">
        <v>545867</v>
      </c>
      <c r="E1444" t="s">
        <v>20</v>
      </c>
      <c r="F1444">
        <v>500000</v>
      </c>
      <c r="G1444" t="s">
        <v>21</v>
      </c>
      <c r="H1444">
        <v>85</v>
      </c>
      <c r="I1444" t="s">
        <v>22</v>
      </c>
      <c r="J1444">
        <v>0</v>
      </c>
      <c r="K1444" t="s">
        <v>23</v>
      </c>
      <c r="L1444">
        <v>-3500</v>
      </c>
      <c r="N1444" t="s">
        <v>6394</v>
      </c>
      <c r="O1444" s="22">
        <v>8</v>
      </c>
    </row>
    <row r="1445" spans="1:15">
      <c r="A1445" t="s">
        <v>0</v>
      </c>
      <c r="B1445">
        <v>24589289</v>
      </c>
      <c r="C1445" t="s">
        <v>19</v>
      </c>
      <c r="D1445">
        <v>546546</v>
      </c>
      <c r="E1445" t="s">
        <v>20</v>
      </c>
      <c r="F1445">
        <v>500000</v>
      </c>
      <c r="G1445" t="s">
        <v>21</v>
      </c>
      <c r="H1445">
        <v>85</v>
      </c>
      <c r="I1445" t="s">
        <v>22</v>
      </c>
      <c r="J1445">
        <v>0</v>
      </c>
      <c r="K1445" t="s">
        <v>23</v>
      </c>
      <c r="L1445">
        <v>-3500</v>
      </c>
      <c r="N1445" t="s">
        <v>6395</v>
      </c>
      <c r="O1445" s="22">
        <v>8</v>
      </c>
    </row>
    <row r="1446" spans="1:15">
      <c r="A1446" t="s">
        <v>0</v>
      </c>
      <c r="B1446">
        <v>24635954</v>
      </c>
      <c r="C1446" t="s">
        <v>19</v>
      </c>
      <c r="D1446">
        <v>859925</v>
      </c>
      <c r="E1446" t="s">
        <v>20</v>
      </c>
      <c r="F1446">
        <v>500000</v>
      </c>
      <c r="G1446" t="s">
        <v>21</v>
      </c>
      <c r="H1446">
        <v>85</v>
      </c>
      <c r="I1446" t="s">
        <v>22</v>
      </c>
      <c r="J1446">
        <v>0</v>
      </c>
      <c r="K1446" t="s">
        <v>23</v>
      </c>
      <c r="L1446">
        <v>-3500</v>
      </c>
      <c r="N1446" t="s">
        <v>6396</v>
      </c>
      <c r="O1446" s="22">
        <v>8</v>
      </c>
    </row>
    <row r="1447" spans="1:15">
      <c r="A1447" t="s">
        <v>0</v>
      </c>
      <c r="B1447">
        <v>24659911</v>
      </c>
      <c r="C1447" t="s">
        <v>19</v>
      </c>
      <c r="D1447">
        <v>547904</v>
      </c>
      <c r="E1447" t="s">
        <v>20</v>
      </c>
      <c r="F1447">
        <v>500000</v>
      </c>
      <c r="G1447" t="s">
        <v>21</v>
      </c>
      <c r="H1447">
        <v>85</v>
      </c>
      <c r="I1447" t="s">
        <v>22</v>
      </c>
      <c r="J1447">
        <v>0</v>
      </c>
      <c r="K1447" t="s">
        <v>23</v>
      </c>
      <c r="L1447">
        <v>-3500</v>
      </c>
      <c r="N1447" t="s">
        <v>6397</v>
      </c>
      <c r="O1447" s="22">
        <v>8</v>
      </c>
    </row>
    <row r="1448" spans="1:15">
      <c r="A1448" t="s">
        <v>0</v>
      </c>
      <c r="B1448">
        <v>24683869</v>
      </c>
      <c r="C1448" t="s">
        <v>19</v>
      </c>
      <c r="D1448">
        <v>548583</v>
      </c>
      <c r="E1448" t="s">
        <v>20</v>
      </c>
      <c r="F1448">
        <v>500000</v>
      </c>
      <c r="G1448" t="s">
        <v>21</v>
      </c>
      <c r="H1448">
        <v>85</v>
      </c>
      <c r="I1448" t="s">
        <v>22</v>
      </c>
      <c r="J1448">
        <v>0</v>
      </c>
      <c r="K1448" t="s">
        <v>23</v>
      </c>
      <c r="L1448">
        <v>-3500</v>
      </c>
      <c r="N1448" t="s">
        <v>6398</v>
      </c>
      <c r="O1448" s="22">
        <v>8</v>
      </c>
    </row>
    <row r="1449" spans="1:15">
      <c r="A1449" t="s">
        <v>0</v>
      </c>
      <c r="B1449">
        <v>24730663</v>
      </c>
      <c r="C1449" t="s">
        <v>19</v>
      </c>
      <c r="D1449">
        <v>863126</v>
      </c>
      <c r="E1449" t="s">
        <v>20</v>
      </c>
      <c r="F1449">
        <v>500000</v>
      </c>
      <c r="G1449" t="s">
        <v>21</v>
      </c>
      <c r="H1449">
        <v>85</v>
      </c>
      <c r="I1449" t="s">
        <v>22</v>
      </c>
      <c r="J1449">
        <v>0</v>
      </c>
      <c r="K1449" t="s">
        <v>23</v>
      </c>
      <c r="L1449">
        <v>-3500</v>
      </c>
      <c r="N1449" t="s">
        <v>6399</v>
      </c>
      <c r="O1449" s="22">
        <v>8</v>
      </c>
    </row>
    <row r="1450" spans="1:15">
      <c r="A1450" t="s">
        <v>0</v>
      </c>
      <c r="B1450">
        <v>24754657</v>
      </c>
      <c r="C1450" t="s">
        <v>19</v>
      </c>
      <c r="D1450">
        <v>549941</v>
      </c>
      <c r="E1450" t="s">
        <v>20</v>
      </c>
      <c r="F1450">
        <v>500000</v>
      </c>
      <c r="G1450" t="s">
        <v>21</v>
      </c>
      <c r="H1450">
        <v>85</v>
      </c>
      <c r="I1450" t="s">
        <v>22</v>
      </c>
      <c r="J1450">
        <v>0</v>
      </c>
      <c r="K1450" t="s">
        <v>23</v>
      </c>
      <c r="L1450">
        <v>-3500</v>
      </c>
      <c r="N1450" t="s">
        <v>4815</v>
      </c>
      <c r="O1450" s="32">
        <v>8</v>
      </c>
    </row>
    <row r="1451" spans="1:15">
      <c r="A1451" t="s">
        <v>0</v>
      </c>
      <c r="B1451">
        <v>27900563</v>
      </c>
      <c r="C1451" t="s">
        <v>19</v>
      </c>
      <c r="D1451">
        <v>550620</v>
      </c>
      <c r="E1451" t="s">
        <v>20</v>
      </c>
      <c r="F1451">
        <v>500000</v>
      </c>
      <c r="G1451" t="s">
        <v>21</v>
      </c>
      <c r="H1451">
        <v>85</v>
      </c>
      <c r="I1451" t="s">
        <v>22</v>
      </c>
      <c r="J1451">
        <v>0</v>
      </c>
      <c r="K1451" t="s">
        <v>23</v>
      </c>
      <c r="L1451">
        <v>-3500</v>
      </c>
      <c r="N1451" t="s">
        <v>6400</v>
      </c>
      <c r="O1451" s="22">
        <v>8.0500000000000007</v>
      </c>
    </row>
    <row r="1452" spans="1:15">
      <c r="A1452" t="s">
        <v>0</v>
      </c>
      <c r="B1452">
        <v>27924593</v>
      </c>
      <c r="C1452" t="s">
        <v>19</v>
      </c>
      <c r="D1452">
        <v>551299</v>
      </c>
      <c r="E1452" t="s">
        <v>20</v>
      </c>
      <c r="F1452">
        <v>500000</v>
      </c>
      <c r="G1452" t="s">
        <v>21</v>
      </c>
      <c r="H1452">
        <v>85</v>
      </c>
      <c r="I1452" t="s">
        <v>22</v>
      </c>
      <c r="J1452">
        <v>0</v>
      </c>
      <c r="K1452" t="s">
        <v>23</v>
      </c>
      <c r="L1452">
        <v>-3500</v>
      </c>
      <c r="N1452" t="s">
        <v>6401</v>
      </c>
      <c r="O1452" s="22">
        <v>8.0500000000000007</v>
      </c>
    </row>
    <row r="1453" spans="1:15">
      <c r="A1453" t="s">
        <v>0</v>
      </c>
      <c r="B1453">
        <v>27971577</v>
      </c>
      <c r="C1453" t="s">
        <v>19</v>
      </c>
      <c r="D1453">
        <v>867394</v>
      </c>
      <c r="E1453" t="s">
        <v>20</v>
      </c>
      <c r="F1453">
        <v>500000</v>
      </c>
      <c r="G1453" t="s">
        <v>21</v>
      </c>
      <c r="H1453">
        <v>85</v>
      </c>
      <c r="I1453" t="s">
        <v>22</v>
      </c>
      <c r="J1453">
        <v>0</v>
      </c>
      <c r="K1453" t="s">
        <v>23</v>
      </c>
      <c r="L1453">
        <v>-3500</v>
      </c>
      <c r="N1453" t="s">
        <v>6402</v>
      </c>
      <c r="O1453" s="22">
        <v>8.0500000000000007</v>
      </c>
    </row>
    <row r="1454" spans="1:15">
      <c r="A1454" t="s">
        <v>0</v>
      </c>
      <c r="B1454">
        <v>27995643</v>
      </c>
      <c r="C1454" t="s">
        <v>19</v>
      </c>
      <c r="D1454">
        <v>552657</v>
      </c>
      <c r="E1454" t="s">
        <v>20</v>
      </c>
      <c r="F1454">
        <v>500000</v>
      </c>
      <c r="G1454" t="s">
        <v>21</v>
      </c>
      <c r="H1454">
        <v>85</v>
      </c>
      <c r="I1454" t="s">
        <v>22</v>
      </c>
      <c r="J1454">
        <v>0</v>
      </c>
      <c r="K1454" t="s">
        <v>23</v>
      </c>
      <c r="L1454">
        <v>-3500</v>
      </c>
      <c r="N1454" t="s">
        <v>6403</v>
      </c>
      <c r="O1454" s="22">
        <v>8.0500000000000007</v>
      </c>
    </row>
    <row r="1455" spans="1:15">
      <c r="A1455" t="s">
        <v>0</v>
      </c>
      <c r="B1455">
        <v>28019713</v>
      </c>
      <c r="C1455" t="s">
        <v>19</v>
      </c>
      <c r="D1455">
        <v>553336</v>
      </c>
      <c r="E1455" t="s">
        <v>20</v>
      </c>
      <c r="F1455">
        <v>500000</v>
      </c>
      <c r="G1455" t="s">
        <v>21</v>
      </c>
      <c r="H1455">
        <v>85</v>
      </c>
      <c r="I1455" t="s">
        <v>22</v>
      </c>
      <c r="J1455">
        <v>0</v>
      </c>
      <c r="K1455" t="s">
        <v>23</v>
      </c>
      <c r="L1455">
        <v>-3500</v>
      </c>
      <c r="N1455" t="s">
        <v>6404</v>
      </c>
      <c r="O1455" s="22">
        <v>8.0500000000000007</v>
      </c>
    </row>
    <row r="1456" spans="1:15">
      <c r="A1456" t="s">
        <v>0</v>
      </c>
      <c r="B1456">
        <v>28066824</v>
      </c>
      <c r="C1456" t="s">
        <v>19</v>
      </c>
      <c r="D1456">
        <v>870595</v>
      </c>
      <c r="E1456" t="s">
        <v>20</v>
      </c>
      <c r="F1456">
        <v>500000</v>
      </c>
      <c r="G1456" t="s">
        <v>21</v>
      </c>
      <c r="H1456">
        <v>85</v>
      </c>
      <c r="I1456" t="s">
        <v>22</v>
      </c>
      <c r="J1456">
        <v>0</v>
      </c>
      <c r="K1456" t="s">
        <v>23</v>
      </c>
      <c r="L1456">
        <v>-3500</v>
      </c>
      <c r="N1456" t="s">
        <v>6405</v>
      </c>
      <c r="O1456" s="22">
        <v>8.0500000000000007</v>
      </c>
    </row>
    <row r="1457" spans="1:15">
      <c r="A1457" t="s">
        <v>0</v>
      </c>
      <c r="B1457">
        <v>28090928</v>
      </c>
      <c r="C1457" t="s">
        <v>19</v>
      </c>
      <c r="D1457">
        <v>554694</v>
      </c>
      <c r="E1457" t="s">
        <v>20</v>
      </c>
      <c r="F1457">
        <v>500000</v>
      </c>
      <c r="G1457" t="s">
        <v>21</v>
      </c>
      <c r="H1457">
        <v>85</v>
      </c>
      <c r="I1457" t="s">
        <v>22</v>
      </c>
      <c r="J1457">
        <v>0</v>
      </c>
      <c r="K1457" t="s">
        <v>23</v>
      </c>
      <c r="L1457">
        <v>-3500</v>
      </c>
      <c r="N1457" t="s">
        <v>6406</v>
      </c>
      <c r="O1457" s="22">
        <v>8.0500000000000007</v>
      </c>
    </row>
    <row r="1458" spans="1:15">
      <c r="A1458" t="s">
        <v>0</v>
      </c>
      <c r="B1458">
        <v>28115035</v>
      </c>
      <c r="C1458" t="s">
        <v>19</v>
      </c>
      <c r="D1458">
        <v>555373</v>
      </c>
      <c r="E1458" t="s">
        <v>20</v>
      </c>
      <c r="F1458">
        <v>500000</v>
      </c>
      <c r="G1458" t="s">
        <v>21</v>
      </c>
      <c r="H1458">
        <v>85</v>
      </c>
      <c r="I1458" t="s">
        <v>22</v>
      </c>
      <c r="J1458">
        <v>0</v>
      </c>
      <c r="K1458" t="s">
        <v>23</v>
      </c>
      <c r="L1458">
        <v>-3500</v>
      </c>
      <c r="N1458" t="s">
        <v>6407</v>
      </c>
      <c r="O1458" s="22">
        <v>8.0500000000000007</v>
      </c>
    </row>
    <row r="1459" spans="1:15">
      <c r="A1459" t="s">
        <v>0</v>
      </c>
      <c r="B1459">
        <v>28162276</v>
      </c>
      <c r="C1459" t="s">
        <v>19</v>
      </c>
      <c r="D1459">
        <v>873796</v>
      </c>
      <c r="E1459" t="s">
        <v>20</v>
      </c>
      <c r="F1459">
        <v>500000</v>
      </c>
      <c r="G1459" t="s">
        <v>21</v>
      </c>
      <c r="H1459">
        <v>85</v>
      </c>
      <c r="I1459" t="s">
        <v>22</v>
      </c>
      <c r="J1459">
        <v>0</v>
      </c>
      <c r="K1459" t="s">
        <v>23</v>
      </c>
      <c r="L1459">
        <v>-3500</v>
      </c>
      <c r="N1459" t="s">
        <v>6408</v>
      </c>
      <c r="O1459" s="22">
        <v>8.0500000000000007</v>
      </c>
    </row>
    <row r="1460" spans="1:15">
      <c r="A1460" t="s">
        <v>0</v>
      </c>
      <c r="B1460">
        <v>28186419</v>
      </c>
      <c r="C1460" t="s">
        <v>19</v>
      </c>
      <c r="D1460">
        <v>556731</v>
      </c>
      <c r="E1460" t="s">
        <v>20</v>
      </c>
      <c r="F1460">
        <v>500000</v>
      </c>
      <c r="G1460" t="s">
        <v>21</v>
      </c>
      <c r="H1460">
        <v>85</v>
      </c>
      <c r="I1460" t="s">
        <v>22</v>
      </c>
      <c r="J1460">
        <v>0</v>
      </c>
      <c r="K1460" t="s">
        <v>23</v>
      </c>
      <c r="L1460">
        <v>-3500</v>
      </c>
      <c r="N1460" t="s">
        <v>4992</v>
      </c>
      <c r="O1460" s="32">
        <v>8.0500000000000007</v>
      </c>
    </row>
    <row r="1461" spans="1:15">
      <c r="A1461" t="s">
        <v>0</v>
      </c>
      <c r="B1461">
        <v>28333576</v>
      </c>
      <c r="C1461" t="s">
        <v>19</v>
      </c>
      <c r="D1461">
        <v>557410</v>
      </c>
      <c r="E1461" t="s">
        <v>20</v>
      </c>
      <c r="F1461">
        <v>500000</v>
      </c>
      <c r="G1461" t="s">
        <v>21</v>
      </c>
      <c r="H1461">
        <v>90</v>
      </c>
      <c r="I1461" t="s">
        <v>22</v>
      </c>
      <c r="J1461">
        <v>0</v>
      </c>
      <c r="K1461" t="s">
        <v>23</v>
      </c>
      <c r="L1461">
        <v>-3500</v>
      </c>
      <c r="N1461" t="s">
        <v>6409</v>
      </c>
      <c r="O1461" s="22">
        <v>8.1000000000000014</v>
      </c>
    </row>
    <row r="1462" spans="1:15">
      <c r="A1462" t="s">
        <v>0</v>
      </c>
      <c r="B1462">
        <v>28357756</v>
      </c>
      <c r="C1462" t="s">
        <v>19</v>
      </c>
      <c r="D1462">
        <v>558089</v>
      </c>
      <c r="E1462" t="s">
        <v>20</v>
      </c>
      <c r="F1462">
        <v>500000</v>
      </c>
      <c r="G1462" t="s">
        <v>21</v>
      </c>
      <c r="H1462">
        <v>90</v>
      </c>
      <c r="I1462" t="s">
        <v>22</v>
      </c>
      <c r="J1462">
        <v>0</v>
      </c>
      <c r="K1462" t="s">
        <v>23</v>
      </c>
      <c r="L1462">
        <v>-3500</v>
      </c>
      <c r="N1462" t="s">
        <v>6410</v>
      </c>
      <c r="O1462" s="22">
        <v>8.1000000000000014</v>
      </c>
    </row>
    <row r="1463" spans="1:15">
      <c r="A1463" t="s">
        <v>0</v>
      </c>
      <c r="B1463">
        <v>28405187</v>
      </c>
      <c r="C1463" t="s">
        <v>19</v>
      </c>
      <c r="D1463">
        <v>878064</v>
      </c>
      <c r="E1463" t="s">
        <v>20</v>
      </c>
      <c r="F1463">
        <v>500000</v>
      </c>
      <c r="G1463" t="s">
        <v>21</v>
      </c>
      <c r="H1463">
        <v>90</v>
      </c>
      <c r="I1463" t="s">
        <v>22</v>
      </c>
      <c r="J1463">
        <v>0</v>
      </c>
      <c r="K1463" t="s">
        <v>23</v>
      </c>
      <c r="L1463">
        <v>-3500</v>
      </c>
      <c r="N1463" t="s">
        <v>6411</v>
      </c>
      <c r="O1463" s="22">
        <v>8.1000000000000014</v>
      </c>
    </row>
    <row r="1464" spans="1:15">
      <c r="A1464" t="s">
        <v>0</v>
      </c>
      <c r="B1464">
        <v>28429402</v>
      </c>
      <c r="C1464" t="s">
        <v>19</v>
      </c>
      <c r="D1464">
        <v>559447</v>
      </c>
      <c r="E1464" t="s">
        <v>20</v>
      </c>
      <c r="F1464">
        <v>500000</v>
      </c>
      <c r="G1464" t="s">
        <v>21</v>
      </c>
      <c r="H1464">
        <v>90</v>
      </c>
      <c r="I1464" t="s">
        <v>22</v>
      </c>
      <c r="J1464">
        <v>0</v>
      </c>
      <c r="K1464" t="s">
        <v>23</v>
      </c>
      <c r="L1464">
        <v>-3500</v>
      </c>
      <c r="N1464" t="s">
        <v>6412</v>
      </c>
      <c r="O1464" s="22">
        <v>8.1000000000000014</v>
      </c>
    </row>
    <row r="1465" spans="1:15">
      <c r="A1465" t="s">
        <v>0</v>
      </c>
      <c r="B1465">
        <v>28453620</v>
      </c>
      <c r="C1465" t="s">
        <v>19</v>
      </c>
      <c r="D1465">
        <v>560126</v>
      </c>
      <c r="E1465" t="s">
        <v>20</v>
      </c>
      <c r="F1465">
        <v>500000</v>
      </c>
      <c r="G1465" t="s">
        <v>21</v>
      </c>
      <c r="H1465">
        <v>90</v>
      </c>
      <c r="I1465" t="s">
        <v>22</v>
      </c>
      <c r="J1465">
        <v>0</v>
      </c>
      <c r="K1465" t="s">
        <v>23</v>
      </c>
      <c r="L1465">
        <v>-3500</v>
      </c>
      <c r="N1465" t="s">
        <v>6413</v>
      </c>
      <c r="O1465" s="22">
        <v>8.1000000000000014</v>
      </c>
    </row>
    <row r="1466" spans="1:15">
      <c r="A1466" t="s">
        <v>0</v>
      </c>
      <c r="B1466">
        <v>28501178</v>
      </c>
      <c r="C1466" t="s">
        <v>19</v>
      </c>
      <c r="D1466">
        <v>881265</v>
      </c>
      <c r="E1466" t="s">
        <v>20</v>
      </c>
      <c r="F1466">
        <v>500000</v>
      </c>
      <c r="G1466" t="s">
        <v>21</v>
      </c>
      <c r="H1466">
        <v>90</v>
      </c>
      <c r="I1466" t="s">
        <v>22</v>
      </c>
      <c r="J1466">
        <v>0</v>
      </c>
      <c r="K1466" t="s">
        <v>23</v>
      </c>
      <c r="L1466">
        <v>-3500</v>
      </c>
      <c r="N1466" t="s">
        <v>6414</v>
      </c>
      <c r="O1466" s="22">
        <v>8.1000000000000014</v>
      </c>
    </row>
    <row r="1467" spans="1:15">
      <c r="A1467" t="s">
        <v>0</v>
      </c>
      <c r="B1467">
        <v>28525432</v>
      </c>
      <c r="C1467" t="s">
        <v>19</v>
      </c>
      <c r="D1467">
        <v>561484</v>
      </c>
      <c r="E1467" t="s">
        <v>20</v>
      </c>
      <c r="F1467">
        <v>500000</v>
      </c>
      <c r="G1467" t="s">
        <v>21</v>
      </c>
      <c r="H1467">
        <v>90</v>
      </c>
      <c r="I1467" t="s">
        <v>22</v>
      </c>
      <c r="J1467">
        <v>0</v>
      </c>
      <c r="K1467" t="s">
        <v>23</v>
      </c>
      <c r="L1467">
        <v>-3500</v>
      </c>
      <c r="N1467" t="s">
        <v>6415</v>
      </c>
      <c r="O1467" s="22">
        <v>8.1000000000000014</v>
      </c>
    </row>
    <row r="1468" spans="1:15">
      <c r="A1468" t="s">
        <v>0</v>
      </c>
      <c r="B1468">
        <v>28549689</v>
      </c>
      <c r="C1468" t="s">
        <v>19</v>
      </c>
      <c r="D1468">
        <v>562163</v>
      </c>
      <c r="E1468" t="s">
        <v>20</v>
      </c>
      <c r="F1468">
        <v>500000</v>
      </c>
      <c r="G1468" t="s">
        <v>21</v>
      </c>
      <c r="H1468">
        <v>90</v>
      </c>
      <c r="I1468" t="s">
        <v>22</v>
      </c>
      <c r="J1468">
        <v>0</v>
      </c>
      <c r="K1468" t="s">
        <v>23</v>
      </c>
      <c r="L1468">
        <v>-3500</v>
      </c>
      <c r="N1468" t="s">
        <v>6416</v>
      </c>
      <c r="O1468" s="22">
        <v>8.1000000000000014</v>
      </c>
    </row>
    <row r="1469" spans="1:15">
      <c r="A1469" t="s">
        <v>0</v>
      </c>
      <c r="B1469">
        <v>28597377</v>
      </c>
      <c r="C1469" t="s">
        <v>19</v>
      </c>
      <c r="D1469">
        <v>884466</v>
      </c>
      <c r="E1469" t="s">
        <v>20</v>
      </c>
      <c r="F1469">
        <v>500000</v>
      </c>
      <c r="G1469" t="s">
        <v>21</v>
      </c>
      <c r="H1469">
        <v>90</v>
      </c>
      <c r="I1469" t="s">
        <v>22</v>
      </c>
      <c r="J1469">
        <v>0</v>
      </c>
      <c r="K1469" t="s">
        <v>23</v>
      </c>
      <c r="L1469">
        <v>-3500</v>
      </c>
      <c r="N1469" t="s">
        <v>6417</v>
      </c>
      <c r="O1469" s="22">
        <v>8.1000000000000014</v>
      </c>
    </row>
    <row r="1470" spans="1:15">
      <c r="A1470" t="s">
        <v>0</v>
      </c>
      <c r="B1470">
        <v>28621670</v>
      </c>
      <c r="C1470" t="s">
        <v>19</v>
      </c>
      <c r="D1470">
        <v>563521</v>
      </c>
      <c r="E1470" t="s">
        <v>20</v>
      </c>
      <c r="F1470">
        <v>500000</v>
      </c>
      <c r="G1470" t="s">
        <v>21</v>
      </c>
      <c r="H1470">
        <v>90</v>
      </c>
      <c r="I1470" t="s">
        <v>22</v>
      </c>
      <c r="J1470">
        <v>0</v>
      </c>
      <c r="K1470" t="s">
        <v>23</v>
      </c>
      <c r="L1470">
        <v>-3500</v>
      </c>
      <c r="N1470" t="s">
        <v>4993</v>
      </c>
      <c r="O1470" s="32">
        <v>8.1000000000000014</v>
      </c>
    </row>
    <row r="1471" spans="1:15">
      <c r="A1471" t="s">
        <v>0</v>
      </c>
      <c r="B1471">
        <v>28770080</v>
      </c>
      <c r="C1471" t="s">
        <v>19</v>
      </c>
      <c r="D1471">
        <v>564200</v>
      </c>
      <c r="E1471" t="s">
        <v>20</v>
      </c>
      <c r="F1471">
        <v>500000</v>
      </c>
      <c r="G1471" t="s">
        <v>21</v>
      </c>
      <c r="H1471">
        <v>90</v>
      </c>
      <c r="I1471" t="s">
        <v>22</v>
      </c>
      <c r="J1471">
        <v>0</v>
      </c>
      <c r="K1471" t="s">
        <v>23</v>
      </c>
      <c r="L1471">
        <v>-3500</v>
      </c>
      <c r="N1471" t="s">
        <v>6418</v>
      </c>
      <c r="O1471" s="22">
        <v>8.15</v>
      </c>
    </row>
    <row r="1472" spans="1:15">
      <c r="A1472" t="s">
        <v>0</v>
      </c>
      <c r="B1472">
        <v>28794409</v>
      </c>
      <c r="C1472" t="s">
        <v>19</v>
      </c>
      <c r="D1472">
        <v>564879</v>
      </c>
      <c r="E1472" t="s">
        <v>20</v>
      </c>
      <c r="F1472">
        <v>500000</v>
      </c>
      <c r="G1472" t="s">
        <v>21</v>
      </c>
      <c r="H1472">
        <v>90</v>
      </c>
      <c r="I1472" t="s">
        <v>22</v>
      </c>
      <c r="J1472">
        <v>0</v>
      </c>
      <c r="K1472" t="s">
        <v>23</v>
      </c>
      <c r="L1472">
        <v>-3500</v>
      </c>
      <c r="N1472" t="s">
        <v>6419</v>
      </c>
      <c r="O1472" s="22">
        <v>8.15</v>
      </c>
    </row>
    <row r="1473" spans="1:15">
      <c r="A1473" t="s">
        <v>0</v>
      </c>
      <c r="B1473">
        <v>28842286</v>
      </c>
      <c r="C1473" t="s">
        <v>19</v>
      </c>
      <c r="D1473">
        <v>888734</v>
      </c>
      <c r="E1473" t="s">
        <v>20</v>
      </c>
      <c r="F1473">
        <v>500000</v>
      </c>
      <c r="G1473" t="s">
        <v>21</v>
      </c>
      <c r="H1473">
        <v>90</v>
      </c>
      <c r="I1473" t="s">
        <v>22</v>
      </c>
      <c r="J1473">
        <v>0</v>
      </c>
      <c r="K1473" t="s">
        <v>23</v>
      </c>
      <c r="L1473">
        <v>-3500</v>
      </c>
      <c r="N1473" t="s">
        <v>6420</v>
      </c>
      <c r="O1473" s="22">
        <v>8.15</v>
      </c>
    </row>
    <row r="1474" spans="1:15">
      <c r="A1474" t="s">
        <v>0</v>
      </c>
      <c r="B1474">
        <v>28866651</v>
      </c>
      <c r="C1474" t="s">
        <v>19</v>
      </c>
      <c r="D1474">
        <v>566237</v>
      </c>
      <c r="E1474" t="s">
        <v>20</v>
      </c>
      <c r="F1474">
        <v>500000</v>
      </c>
      <c r="G1474" t="s">
        <v>21</v>
      </c>
      <c r="H1474">
        <v>90</v>
      </c>
      <c r="I1474" t="s">
        <v>22</v>
      </c>
      <c r="J1474">
        <v>0</v>
      </c>
      <c r="K1474" t="s">
        <v>23</v>
      </c>
      <c r="L1474">
        <v>-3500</v>
      </c>
      <c r="N1474" t="s">
        <v>6421</v>
      </c>
      <c r="O1474" s="22">
        <v>8.15</v>
      </c>
    </row>
    <row r="1475" spans="1:15">
      <c r="A1475" t="s">
        <v>0</v>
      </c>
      <c r="B1475">
        <v>28891018</v>
      </c>
      <c r="C1475" t="s">
        <v>19</v>
      </c>
      <c r="D1475">
        <v>566916</v>
      </c>
      <c r="E1475" t="s">
        <v>20</v>
      </c>
      <c r="F1475">
        <v>500000</v>
      </c>
      <c r="G1475" t="s">
        <v>21</v>
      </c>
      <c r="H1475">
        <v>90</v>
      </c>
      <c r="I1475" t="s">
        <v>22</v>
      </c>
      <c r="J1475">
        <v>0</v>
      </c>
      <c r="K1475" t="s">
        <v>23</v>
      </c>
      <c r="L1475">
        <v>-3500</v>
      </c>
      <c r="N1475" t="s">
        <v>6422</v>
      </c>
      <c r="O1475" s="22">
        <v>8.15</v>
      </c>
    </row>
    <row r="1476" spans="1:15">
      <c r="A1476" t="s">
        <v>0</v>
      </c>
      <c r="B1476">
        <v>28939024</v>
      </c>
      <c r="C1476" t="s">
        <v>19</v>
      </c>
      <c r="D1476">
        <v>891935</v>
      </c>
      <c r="E1476" t="s">
        <v>20</v>
      </c>
      <c r="F1476">
        <v>500000</v>
      </c>
      <c r="G1476" t="s">
        <v>21</v>
      </c>
      <c r="H1476">
        <v>90</v>
      </c>
      <c r="I1476" t="s">
        <v>22</v>
      </c>
      <c r="J1476">
        <v>0</v>
      </c>
      <c r="K1476" t="s">
        <v>23</v>
      </c>
      <c r="L1476">
        <v>-3500</v>
      </c>
      <c r="N1476" t="s">
        <v>6423</v>
      </c>
      <c r="O1476" s="22">
        <v>8.15</v>
      </c>
    </row>
    <row r="1477" spans="1:15">
      <c r="A1477" t="s">
        <v>0</v>
      </c>
      <c r="B1477">
        <v>28963429</v>
      </c>
      <c r="C1477" t="s">
        <v>19</v>
      </c>
      <c r="D1477">
        <v>568274</v>
      </c>
      <c r="E1477" t="s">
        <v>20</v>
      </c>
      <c r="F1477">
        <v>500000</v>
      </c>
      <c r="G1477" t="s">
        <v>21</v>
      </c>
      <c r="H1477">
        <v>90</v>
      </c>
      <c r="I1477" t="s">
        <v>22</v>
      </c>
      <c r="J1477">
        <v>0</v>
      </c>
      <c r="K1477" t="s">
        <v>23</v>
      </c>
      <c r="L1477">
        <v>-3500</v>
      </c>
      <c r="N1477" t="s">
        <v>6424</v>
      </c>
      <c r="O1477" s="22">
        <v>8.15</v>
      </c>
    </row>
    <row r="1478" spans="1:15">
      <c r="A1478" t="s">
        <v>0</v>
      </c>
      <c r="B1478">
        <v>28987834</v>
      </c>
      <c r="C1478" t="s">
        <v>19</v>
      </c>
      <c r="D1478">
        <v>568953</v>
      </c>
      <c r="E1478" t="s">
        <v>20</v>
      </c>
      <c r="F1478">
        <v>500000</v>
      </c>
      <c r="G1478" t="s">
        <v>21</v>
      </c>
      <c r="H1478">
        <v>90</v>
      </c>
      <c r="I1478" t="s">
        <v>22</v>
      </c>
      <c r="J1478">
        <v>0</v>
      </c>
      <c r="K1478" t="s">
        <v>23</v>
      </c>
      <c r="L1478">
        <v>-3500</v>
      </c>
      <c r="N1478" t="s">
        <v>6425</v>
      </c>
      <c r="O1478" s="22">
        <v>8.15</v>
      </c>
    </row>
    <row r="1479" spans="1:15">
      <c r="A1479" t="s">
        <v>0</v>
      </c>
      <c r="B1479">
        <v>29035971</v>
      </c>
      <c r="C1479" t="s">
        <v>19</v>
      </c>
      <c r="D1479">
        <v>895136</v>
      </c>
      <c r="E1479" t="s">
        <v>20</v>
      </c>
      <c r="F1479">
        <v>500000</v>
      </c>
      <c r="G1479" t="s">
        <v>21</v>
      </c>
      <c r="H1479">
        <v>90</v>
      </c>
      <c r="I1479" t="s">
        <v>22</v>
      </c>
      <c r="J1479">
        <v>0</v>
      </c>
      <c r="K1479" t="s">
        <v>23</v>
      </c>
      <c r="L1479">
        <v>-3500</v>
      </c>
      <c r="N1479" t="s">
        <v>6426</v>
      </c>
      <c r="O1479" s="22">
        <v>8.15</v>
      </c>
    </row>
    <row r="1480" spans="1:15">
      <c r="A1480" t="s">
        <v>0</v>
      </c>
      <c r="B1480">
        <v>29060414</v>
      </c>
      <c r="C1480" t="s">
        <v>19</v>
      </c>
      <c r="D1480">
        <v>570311</v>
      </c>
      <c r="E1480" t="s">
        <v>20</v>
      </c>
      <c r="F1480">
        <v>500000</v>
      </c>
      <c r="G1480" t="s">
        <v>21</v>
      </c>
      <c r="H1480">
        <v>90</v>
      </c>
      <c r="I1480" t="s">
        <v>22</v>
      </c>
      <c r="J1480">
        <v>0</v>
      </c>
      <c r="K1480" t="s">
        <v>23</v>
      </c>
      <c r="L1480">
        <v>-3500</v>
      </c>
      <c r="N1480" t="s">
        <v>4816</v>
      </c>
      <c r="O1480" s="32">
        <v>8.15</v>
      </c>
    </row>
    <row r="1481" spans="1:15">
      <c r="A1481" t="s">
        <v>0</v>
      </c>
      <c r="B1481">
        <v>29210079</v>
      </c>
      <c r="C1481" t="s">
        <v>19</v>
      </c>
      <c r="D1481">
        <v>570990</v>
      </c>
      <c r="E1481" t="s">
        <v>20</v>
      </c>
      <c r="F1481">
        <v>500000</v>
      </c>
      <c r="G1481" t="s">
        <v>21</v>
      </c>
      <c r="H1481">
        <v>90</v>
      </c>
      <c r="I1481" t="s">
        <v>22</v>
      </c>
      <c r="J1481">
        <v>0</v>
      </c>
      <c r="K1481" t="s">
        <v>23</v>
      </c>
      <c r="L1481">
        <v>-3500</v>
      </c>
      <c r="N1481" t="s">
        <v>6427</v>
      </c>
      <c r="O1481" s="22">
        <v>8.1999999999999993</v>
      </c>
    </row>
    <row r="1482" spans="1:15">
      <c r="A1482" t="s">
        <v>0</v>
      </c>
      <c r="B1482">
        <v>29234558</v>
      </c>
      <c r="C1482" t="s">
        <v>19</v>
      </c>
      <c r="D1482">
        <v>571669</v>
      </c>
      <c r="E1482" t="s">
        <v>20</v>
      </c>
      <c r="F1482">
        <v>500000</v>
      </c>
      <c r="G1482" t="s">
        <v>21</v>
      </c>
      <c r="H1482">
        <v>90</v>
      </c>
      <c r="I1482" t="s">
        <v>22</v>
      </c>
      <c r="J1482">
        <v>0</v>
      </c>
      <c r="K1482" t="s">
        <v>23</v>
      </c>
      <c r="L1482">
        <v>-3500</v>
      </c>
      <c r="N1482" t="s">
        <v>6428</v>
      </c>
      <c r="O1482" s="22">
        <v>8.1999999999999993</v>
      </c>
    </row>
    <row r="1483" spans="1:15">
      <c r="A1483" t="s">
        <v>0</v>
      </c>
      <c r="B1483">
        <v>29282883</v>
      </c>
      <c r="C1483" t="s">
        <v>19</v>
      </c>
      <c r="D1483">
        <v>899404</v>
      </c>
      <c r="E1483" t="s">
        <v>20</v>
      </c>
      <c r="F1483">
        <v>500000</v>
      </c>
      <c r="G1483" t="s">
        <v>21</v>
      </c>
      <c r="H1483">
        <v>90</v>
      </c>
      <c r="I1483" t="s">
        <v>22</v>
      </c>
      <c r="J1483">
        <v>0</v>
      </c>
      <c r="K1483" t="s">
        <v>23</v>
      </c>
      <c r="L1483">
        <v>-3500</v>
      </c>
      <c r="N1483" t="s">
        <v>6429</v>
      </c>
      <c r="O1483" s="22">
        <v>8.1999999999999993</v>
      </c>
    </row>
    <row r="1484" spans="1:15">
      <c r="A1484" t="s">
        <v>0</v>
      </c>
      <c r="B1484">
        <v>29307398</v>
      </c>
      <c r="C1484" t="s">
        <v>19</v>
      </c>
      <c r="D1484">
        <v>573027</v>
      </c>
      <c r="E1484" t="s">
        <v>20</v>
      </c>
      <c r="F1484">
        <v>500000</v>
      </c>
      <c r="G1484" t="s">
        <v>21</v>
      </c>
      <c r="H1484">
        <v>90</v>
      </c>
      <c r="I1484" t="s">
        <v>22</v>
      </c>
      <c r="J1484">
        <v>0</v>
      </c>
      <c r="K1484" t="s">
        <v>23</v>
      </c>
      <c r="L1484">
        <v>-3500</v>
      </c>
      <c r="N1484" t="s">
        <v>6430</v>
      </c>
      <c r="O1484" s="22">
        <v>8.1999999999999993</v>
      </c>
    </row>
    <row r="1485" spans="1:15">
      <c r="A1485" t="s">
        <v>0</v>
      </c>
      <c r="B1485">
        <v>29331915</v>
      </c>
      <c r="C1485" t="s">
        <v>19</v>
      </c>
      <c r="D1485">
        <v>573706</v>
      </c>
      <c r="E1485" t="s">
        <v>20</v>
      </c>
      <c r="F1485">
        <v>500000</v>
      </c>
      <c r="G1485" t="s">
        <v>21</v>
      </c>
      <c r="H1485">
        <v>90</v>
      </c>
      <c r="I1485" t="s">
        <v>22</v>
      </c>
      <c r="J1485">
        <v>0</v>
      </c>
      <c r="K1485" t="s">
        <v>23</v>
      </c>
      <c r="L1485">
        <v>-3500</v>
      </c>
      <c r="N1485" t="s">
        <v>6431</v>
      </c>
      <c r="O1485" s="22">
        <v>8.1999999999999993</v>
      </c>
    </row>
    <row r="1486" spans="1:15">
      <c r="A1486" t="s">
        <v>0</v>
      </c>
      <c r="B1486">
        <v>29380371</v>
      </c>
      <c r="C1486" t="s">
        <v>19</v>
      </c>
      <c r="D1486">
        <v>902605</v>
      </c>
      <c r="E1486" t="s">
        <v>20</v>
      </c>
      <c r="F1486">
        <v>500000</v>
      </c>
      <c r="G1486" t="s">
        <v>21</v>
      </c>
      <c r="H1486">
        <v>90</v>
      </c>
      <c r="I1486" t="s">
        <v>22</v>
      </c>
      <c r="J1486">
        <v>0</v>
      </c>
      <c r="K1486" t="s">
        <v>23</v>
      </c>
      <c r="L1486">
        <v>-3500</v>
      </c>
      <c r="N1486" t="s">
        <v>6432</v>
      </c>
      <c r="O1486" s="22">
        <v>8.1999999999999993</v>
      </c>
    </row>
    <row r="1487" spans="1:15">
      <c r="A1487" t="s">
        <v>0</v>
      </c>
      <c r="B1487">
        <v>29404924</v>
      </c>
      <c r="C1487" t="s">
        <v>19</v>
      </c>
      <c r="D1487">
        <v>575064</v>
      </c>
      <c r="E1487" t="s">
        <v>20</v>
      </c>
      <c r="F1487">
        <v>500000</v>
      </c>
      <c r="G1487" t="s">
        <v>21</v>
      </c>
      <c r="H1487">
        <v>90</v>
      </c>
      <c r="I1487" t="s">
        <v>22</v>
      </c>
      <c r="J1487">
        <v>0</v>
      </c>
      <c r="K1487" t="s">
        <v>23</v>
      </c>
      <c r="L1487">
        <v>-3500</v>
      </c>
      <c r="N1487" t="s">
        <v>6433</v>
      </c>
      <c r="O1487" s="22">
        <v>8.1999999999999993</v>
      </c>
    </row>
    <row r="1488" spans="1:15">
      <c r="A1488" t="s">
        <v>0</v>
      </c>
      <c r="B1488">
        <v>29429481</v>
      </c>
      <c r="C1488" t="s">
        <v>19</v>
      </c>
      <c r="D1488">
        <v>575743</v>
      </c>
      <c r="E1488" t="s">
        <v>20</v>
      </c>
      <c r="F1488">
        <v>500000</v>
      </c>
      <c r="G1488" t="s">
        <v>21</v>
      </c>
      <c r="H1488">
        <v>90</v>
      </c>
      <c r="I1488" t="s">
        <v>22</v>
      </c>
      <c r="J1488">
        <v>0</v>
      </c>
      <c r="K1488" t="s">
        <v>23</v>
      </c>
      <c r="L1488">
        <v>-3500</v>
      </c>
      <c r="N1488" t="s">
        <v>6434</v>
      </c>
      <c r="O1488" s="22">
        <v>8.1999999999999993</v>
      </c>
    </row>
    <row r="1489" spans="1:15">
      <c r="A1489" t="s">
        <v>0</v>
      </c>
      <c r="B1489">
        <v>29478064</v>
      </c>
      <c r="C1489" t="s">
        <v>19</v>
      </c>
      <c r="D1489">
        <v>905806</v>
      </c>
      <c r="E1489" t="s">
        <v>20</v>
      </c>
      <c r="F1489">
        <v>500000</v>
      </c>
      <c r="G1489" t="s">
        <v>21</v>
      </c>
      <c r="H1489">
        <v>90</v>
      </c>
      <c r="I1489" t="s">
        <v>22</v>
      </c>
      <c r="J1489">
        <v>0</v>
      </c>
      <c r="K1489" t="s">
        <v>23</v>
      </c>
      <c r="L1489">
        <v>-3500</v>
      </c>
      <c r="N1489" t="s">
        <v>6435</v>
      </c>
      <c r="O1489" s="22">
        <v>8.1999999999999993</v>
      </c>
    </row>
    <row r="1490" spans="1:15">
      <c r="A1490" t="s">
        <v>0</v>
      </c>
      <c r="B1490">
        <v>29502655</v>
      </c>
      <c r="C1490" t="s">
        <v>19</v>
      </c>
      <c r="D1490">
        <v>577101</v>
      </c>
      <c r="E1490" t="s">
        <v>20</v>
      </c>
      <c r="F1490">
        <v>500000</v>
      </c>
      <c r="G1490" t="s">
        <v>21</v>
      </c>
      <c r="H1490">
        <v>90</v>
      </c>
      <c r="I1490" t="s">
        <v>22</v>
      </c>
      <c r="J1490">
        <v>0</v>
      </c>
      <c r="K1490" t="s">
        <v>23</v>
      </c>
      <c r="L1490">
        <v>-3500</v>
      </c>
      <c r="N1490" t="s">
        <v>4994</v>
      </c>
      <c r="O1490" s="32">
        <v>8.1999999999999993</v>
      </c>
    </row>
    <row r="1491" spans="1:15">
      <c r="A1491" t="s">
        <v>0</v>
      </c>
      <c r="B1491">
        <v>29653578</v>
      </c>
      <c r="C1491" t="s">
        <v>19</v>
      </c>
      <c r="D1491">
        <v>577780</v>
      </c>
      <c r="E1491" t="s">
        <v>20</v>
      </c>
      <c r="F1491">
        <v>500000</v>
      </c>
      <c r="G1491" t="s">
        <v>21</v>
      </c>
      <c r="H1491">
        <v>90</v>
      </c>
      <c r="I1491" t="s">
        <v>22</v>
      </c>
      <c r="J1491">
        <v>0</v>
      </c>
      <c r="K1491" t="s">
        <v>23</v>
      </c>
      <c r="L1491">
        <v>-3500</v>
      </c>
      <c r="N1491" t="s">
        <v>6436</v>
      </c>
      <c r="O1491" s="22">
        <v>8.25</v>
      </c>
    </row>
    <row r="1492" spans="1:15">
      <c r="A1492" t="s">
        <v>0</v>
      </c>
      <c r="B1492">
        <v>29678205</v>
      </c>
      <c r="C1492" t="s">
        <v>19</v>
      </c>
      <c r="D1492">
        <v>578459</v>
      </c>
      <c r="E1492" t="s">
        <v>20</v>
      </c>
      <c r="F1492">
        <v>500000</v>
      </c>
      <c r="G1492" t="s">
        <v>21</v>
      </c>
      <c r="H1492">
        <v>90</v>
      </c>
      <c r="I1492" t="s">
        <v>22</v>
      </c>
      <c r="J1492">
        <v>0</v>
      </c>
      <c r="K1492" t="s">
        <v>23</v>
      </c>
      <c r="L1492">
        <v>-3500</v>
      </c>
      <c r="N1492" t="s">
        <v>6437</v>
      </c>
      <c r="O1492" s="22">
        <v>8.25</v>
      </c>
    </row>
    <row r="1493" spans="1:15">
      <c r="A1493" t="s">
        <v>0</v>
      </c>
      <c r="B1493">
        <v>29726982</v>
      </c>
      <c r="C1493" t="s">
        <v>19</v>
      </c>
      <c r="D1493">
        <v>910074</v>
      </c>
      <c r="E1493" t="s">
        <v>20</v>
      </c>
      <c r="F1493">
        <v>500000</v>
      </c>
      <c r="G1493" t="s">
        <v>21</v>
      </c>
      <c r="H1493">
        <v>90</v>
      </c>
      <c r="I1493" t="s">
        <v>22</v>
      </c>
      <c r="J1493">
        <v>0</v>
      </c>
      <c r="K1493" t="s">
        <v>23</v>
      </c>
      <c r="L1493">
        <v>-3500</v>
      </c>
      <c r="N1493" t="s">
        <v>6438</v>
      </c>
      <c r="O1493" s="22">
        <v>8.25</v>
      </c>
    </row>
    <row r="1494" spans="1:15">
      <c r="A1494" t="s">
        <v>0</v>
      </c>
      <c r="B1494">
        <v>29751646</v>
      </c>
      <c r="C1494" t="s">
        <v>19</v>
      </c>
      <c r="D1494">
        <v>579817</v>
      </c>
      <c r="E1494" t="s">
        <v>20</v>
      </c>
      <c r="F1494">
        <v>500000</v>
      </c>
      <c r="G1494" t="s">
        <v>21</v>
      </c>
      <c r="H1494">
        <v>90</v>
      </c>
      <c r="I1494" t="s">
        <v>22</v>
      </c>
      <c r="J1494">
        <v>0</v>
      </c>
      <c r="K1494" t="s">
        <v>23</v>
      </c>
      <c r="L1494">
        <v>-3500</v>
      </c>
      <c r="N1494" t="s">
        <v>6439</v>
      </c>
      <c r="O1494" s="22">
        <v>8.25</v>
      </c>
    </row>
    <row r="1495" spans="1:15">
      <c r="A1495" t="s">
        <v>0</v>
      </c>
      <c r="B1495">
        <v>29776313</v>
      </c>
      <c r="C1495" t="s">
        <v>19</v>
      </c>
      <c r="D1495">
        <v>580496</v>
      </c>
      <c r="E1495" t="s">
        <v>20</v>
      </c>
      <c r="F1495">
        <v>500000</v>
      </c>
      <c r="G1495" t="s">
        <v>21</v>
      </c>
      <c r="H1495">
        <v>90</v>
      </c>
      <c r="I1495" t="s">
        <v>22</v>
      </c>
      <c r="J1495">
        <v>0</v>
      </c>
      <c r="K1495" t="s">
        <v>23</v>
      </c>
      <c r="L1495">
        <v>-3500</v>
      </c>
      <c r="N1495" t="s">
        <v>6440</v>
      </c>
      <c r="O1495" s="22">
        <v>8.25</v>
      </c>
    </row>
    <row r="1496" spans="1:15">
      <c r="A1496" t="s">
        <v>0</v>
      </c>
      <c r="B1496">
        <v>29825218</v>
      </c>
      <c r="C1496" t="s">
        <v>19</v>
      </c>
      <c r="D1496">
        <v>913275</v>
      </c>
      <c r="E1496" t="s">
        <v>20</v>
      </c>
      <c r="F1496">
        <v>500000</v>
      </c>
      <c r="G1496" t="s">
        <v>21</v>
      </c>
      <c r="H1496">
        <v>90</v>
      </c>
      <c r="I1496" t="s">
        <v>22</v>
      </c>
      <c r="J1496">
        <v>0</v>
      </c>
      <c r="K1496" t="s">
        <v>23</v>
      </c>
      <c r="L1496">
        <v>-3500</v>
      </c>
      <c r="N1496" t="s">
        <v>6441</v>
      </c>
      <c r="O1496" s="22">
        <v>8.25</v>
      </c>
    </row>
    <row r="1497" spans="1:15">
      <c r="A1497" t="s">
        <v>0</v>
      </c>
      <c r="B1497">
        <v>29849921</v>
      </c>
      <c r="C1497" t="s">
        <v>19</v>
      </c>
      <c r="D1497">
        <v>581854</v>
      </c>
      <c r="E1497" t="s">
        <v>20</v>
      </c>
      <c r="F1497">
        <v>500000</v>
      </c>
      <c r="G1497" t="s">
        <v>21</v>
      </c>
      <c r="H1497">
        <v>90</v>
      </c>
      <c r="I1497" t="s">
        <v>22</v>
      </c>
      <c r="J1497">
        <v>0</v>
      </c>
      <c r="K1497" t="s">
        <v>23</v>
      </c>
      <c r="L1497">
        <v>-3500</v>
      </c>
      <c r="N1497" t="s">
        <v>6442</v>
      </c>
      <c r="O1497" s="22">
        <v>8.25</v>
      </c>
    </row>
    <row r="1498" spans="1:15">
      <c r="A1498" t="s">
        <v>0</v>
      </c>
      <c r="B1498">
        <v>29874629</v>
      </c>
      <c r="C1498" t="s">
        <v>19</v>
      </c>
      <c r="D1498">
        <v>582533</v>
      </c>
      <c r="E1498" t="s">
        <v>20</v>
      </c>
      <c r="F1498">
        <v>500000</v>
      </c>
      <c r="G1498" t="s">
        <v>21</v>
      </c>
      <c r="H1498">
        <v>90</v>
      </c>
      <c r="I1498" t="s">
        <v>22</v>
      </c>
      <c r="J1498">
        <v>0</v>
      </c>
      <c r="K1498" t="s">
        <v>23</v>
      </c>
      <c r="L1498">
        <v>-3500</v>
      </c>
      <c r="N1498" t="s">
        <v>6443</v>
      </c>
      <c r="O1498" s="22">
        <v>8.25</v>
      </c>
    </row>
    <row r="1499" spans="1:15">
      <c r="A1499" t="s">
        <v>0</v>
      </c>
      <c r="B1499">
        <v>29923661</v>
      </c>
      <c r="C1499" t="s">
        <v>19</v>
      </c>
      <c r="D1499">
        <v>916476</v>
      </c>
      <c r="E1499" t="s">
        <v>20</v>
      </c>
      <c r="F1499">
        <v>500000</v>
      </c>
      <c r="G1499" t="s">
        <v>21</v>
      </c>
      <c r="H1499">
        <v>90</v>
      </c>
      <c r="I1499" t="s">
        <v>22</v>
      </c>
      <c r="J1499">
        <v>0</v>
      </c>
      <c r="K1499" t="s">
        <v>23</v>
      </c>
      <c r="L1499">
        <v>-3500</v>
      </c>
      <c r="N1499" t="s">
        <v>6444</v>
      </c>
      <c r="O1499" s="22">
        <v>8.25</v>
      </c>
    </row>
    <row r="1500" spans="1:15">
      <c r="A1500" t="s">
        <v>0</v>
      </c>
      <c r="B1500">
        <v>29948403</v>
      </c>
      <c r="C1500" t="s">
        <v>19</v>
      </c>
      <c r="D1500">
        <v>583891</v>
      </c>
      <c r="E1500" t="s">
        <v>20</v>
      </c>
      <c r="F1500">
        <v>500000</v>
      </c>
      <c r="G1500" t="s">
        <v>21</v>
      </c>
      <c r="H1500">
        <v>90</v>
      </c>
      <c r="I1500" t="s">
        <v>22</v>
      </c>
      <c r="J1500">
        <v>0</v>
      </c>
      <c r="K1500" t="s">
        <v>23</v>
      </c>
      <c r="L1500">
        <v>-3500</v>
      </c>
      <c r="N1500" t="s">
        <v>4817</v>
      </c>
      <c r="O1500" s="32">
        <v>8.25</v>
      </c>
    </row>
    <row r="1501" spans="1:15">
      <c r="A1501" t="s">
        <v>0</v>
      </c>
      <c r="B1501">
        <v>30100584</v>
      </c>
      <c r="C1501" t="s">
        <v>19</v>
      </c>
      <c r="D1501">
        <v>584570</v>
      </c>
      <c r="E1501" t="s">
        <v>20</v>
      </c>
      <c r="F1501">
        <v>500000</v>
      </c>
      <c r="G1501" t="s">
        <v>21</v>
      </c>
      <c r="H1501">
        <v>90</v>
      </c>
      <c r="I1501" t="s">
        <v>22</v>
      </c>
      <c r="J1501">
        <v>0</v>
      </c>
      <c r="K1501" t="s">
        <v>23</v>
      </c>
      <c r="L1501">
        <v>-3500</v>
      </c>
      <c r="N1501" t="s">
        <v>6445</v>
      </c>
      <c r="O1501" s="22">
        <v>8.3000000000000007</v>
      </c>
    </row>
    <row r="1502" spans="1:15">
      <c r="A1502" t="s">
        <v>0</v>
      </c>
      <c r="B1502">
        <v>30125363</v>
      </c>
      <c r="C1502" t="s">
        <v>19</v>
      </c>
      <c r="D1502">
        <v>585249</v>
      </c>
      <c r="E1502" t="s">
        <v>20</v>
      </c>
      <c r="F1502">
        <v>500000</v>
      </c>
      <c r="G1502" t="s">
        <v>21</v>
      </c>
      <c r="H1502">
        <v>90</v>
      </c>
      <c r="I1502" t="s">
        <v>22</v>
      </c>
      <c r="J1502">
        <v>0</v>
      </c>
      <c r="K1502" t="s">
        <v>23</v>
      </c>
      <c r="L1502">
        <v>-3500</v>
      </c>
      <c r="N1502" t="s">
        <v>6446</v>
      </c>
      <c r="O1502" s="22">
        <v>8.3000000000000007</v>
      </c>
    </row>
    <row r="1503" spans="1:15">
      <c r="A1503" t="s">
        <v>0</v>
      </c>
      <c r="B1503">
        <v>30174588</v>
      </c>
      <c r="C1503" t="s">
        <v>19</v>
      </c>
      <c r="D1503">
        <v>920744</v>
      </c>
      <c r="E1503" t="s">
        <v>20</v>
      </c>
      <c r="F1503">
        <v>500000</v>
      </c>
      <c r="G1503" t="s">
        <v>21</v>
      </c>
      <c r="H1503">
        <v>90</v>
      </c>
      <c r="I1503" t="s">
        <v>22</v>
      </c>
      <c r="J1503">
        <v>0</v>
      </c>
      <c r="K1503" t="s">
        <v>23</v>
      </c>
      <c r="L1503">
        <v>-3500</v>
      </c>
      <c r="N1503" t="s">
        <v>6447</v>
      </c>
      <c r="O1503" s="22">
        <v>8.3000000000000007</v>
      </c>
    </row>
    <row r="1504" spans="1:15">
      <c r="A1504" t="s">
        <v>0</v>
      </c>
      <c r="B1504">
        <v>30199404</v>
      </c>
      <c r="C1504" t="s">
        <v>19</v>
      </c>
      <c r="D1504">
        <v>586607</v>
      </c>
      <c r="E1504" t="s">
        <v>20</v>
      </c>
      <c r="F1504">
        <v>500000</v>
      </c>
      <c r="G1504" t="s">
        <v>21</v>
      </c>
      <c r="H1504">
        <v>90</v>
      </c>
      <c r="I1504" t="s">
        <v>22</v>
      </c>
      <c r="J1504">
        <v>0</v>
      </c>
      <c r="K1504" t="s">
        <v>23</v>
      </c>
      <c r="L1504">
        <v>-3500</v>
      </c>
      <c r="N1504" t="s">
        <v>6448</v>
      </c>
      <c r="O1504" s="22">
        <v>8.3000000000000007</v>
      </c>
    </row>
    <row r="1505" spans="1:15">
      <c r="A1505" t="s">
        <v>0</v>
      </c>
      <c r="B1505">
        <v>30224222</v>
      </c>
      <c r="C1505" t="s">
        <v>19</v>
      </c>
      <c r="D1505">
        <v>587286</v>
      </c>
      <c r="E1505" t="s">
        <v>20</v>
      </c>
      <c r="F1505">
        <v>500000</v>
      </c>
      <c r="G1505" t="s">
        <v>21</v>
      </c>
      <c r="H1505">
        <v>90</v>
      </c>
      <c r="I1505" t="s">
        <v>22</v>
      </c>
      <c r="J1505">
        <v>0</v>
      </c>
      <c r="K1505" t="s">
        <v>23</v>
      </c>
      <c r="L1505">
        <v>-3500</v>
      </c>
      <c r="N1505" t="s">
        <v>6449</v>
      </c>
      <c r="O1505" s="22">
        <v>8.3000000000000007</v>
      </c>
    </row>
    <row r="1506" spans="1:15">
      <c r="A1506" t="s">
        <v>0</v>
      </c>
      <c r="B1506">
        <v>30273575</v>
      </c>
      <c r="C1506" t="s">
        <v>19</v>
      </c>
      <c r="D1506">
        <v>923945</v>
      </c>
      <c r="E1506" t="s">
        <v>20</v>
      </c>
      <c r="F1506">
        <v>500000</v>
      </c>
      <c r="G1506" t="s">
        <v>21</v>
      </c>
      <c r="H1506">
        <v>90</v>
      </c>
      <c r="I1506" t="s">
        <v>22</v>
      </c>
      <c r="J1506">
        <v>0</v>
      </c>
      <c r="K1506" t="s">
        <v>23</v>
      </c>
      <c r="L1506">
        <v>-3500</v>
      </c>
      <c r="N1506" t="s">
        <v>6450</v>
      </c>
      <c r="O1506" s="22">
        <v>8.3000000000000007</v>
      </c>
    </row>
    <row r="1507" spans="1:15">
      <c r="A1507" t="s">
        <v>0</v>
      </c>
      <c r="B1507">
        <v>30298429</v>
      </c>
      <c r="C1507" t="s">
        <v>19</v>
      </c>
      <c r="D1507">
        <v>588644</v>
      </c>
      <c r="E1507" t="s">
        <v>20</v>
      </c>
      <c r="F1507">
        <v>500000</v>
      </c>
      <c r="G1507" t="s">
        <v>21</v>
      </c>
      <c r="H1507">
        <v>90</v>
      </c>
      <c r="I1507" t="s">
        <v>22</v>
      </c>
      <c r="J1507">
        <v>0</v>
      </c>
      <c r="K1507" t="s">
        <v>23</v>
      </c>
      <c r="L1507">
        <v>-3500</v>
      </c>
      <c r="N1507" t="s">
        <v>6451</v>
      </c>
      <c r="O1507" s="22">
        <v>8.3000000000000007</v>
      </c>
    </row>
    <row r="1508" spans="1:15">
      <c r="A1508" t="s">
        <v>0</v>
      </c>
      <c r="B1508">
        <v>30323287</v>
      </c>
      <c r="C1508" t="s">
        <v>19</v>
      </c>
      <c r="D1508">
        <v>589323</v>
      </c>
      <c r="E1508" t="s">
        <v>20</v>
      </c>
      <c r="F1508">
        <v>500000</v>
      </c>
      <c r="G1508" t="s">
        <v>21</v>
      </c>
      <c r="H1508">
        <v>90</v>
      </c>
      <c r="I1508" t="s">
        <v>22</v>
      </c>
      <c r="J1508">
        <v>0</v>
      </c>
      <c r="K1508" t="s">
        <v>23</v>
      </c>
      <c r="L1508">
        <v>-3500</v>
      </c>
      <c r="N1508" t="s">
        <v>6452</v>
      </c>
      <c r="O1508" s="22">
        <v>8.3000000000000007</v>
      </c>
    </row>
    <row r="1509" spans="1:15">
      <c r="A1509" t="s">
        <v>0</v>
      </c>
      <c r="B1509">
        <v>30372770</v>
      </c>
      <c r="C1509" t="s">
        <v>19</v>
      </c>
      <c r="D1509">
        <v>927146</v>
      </c>
      <c r="E1509" t="s">
        <v>20</v>
      </c>
      <c r="F1509">
        <v>500000</v>
      </c>
      <c r="G1509" t="s">
        <v>21</v>
      </c>
      <c r="H1509">
        <v>90</v>
      </c>
      <c r="I1509" t="s">
        <v>22</v>
      </c>
      <c r="J1509">
        <v>0</v>
      </c>
      <c r="K1509" t="s">
        <v>23</v>
      </c>
      <c r="L1509">
        <v>-3500</v>
      </c>
      <c r="N1509" t="s">
        <v>6453</v>
      </c>
      <c r="O1509" s="22">
        <v>8.3000000000000007</v>
      </c>
    </row>
    <row r="1510" spans="1:15">
      <c r="A1510" t="s">
        <v>0</v>
      </c>
      <c r="B1510">
        <v>30397663</v>
      </c>
      <c r="C1510" t="s">
        <v>19</v>
      </c>
      <c r="D1510">
        <v>590681</v>
      </c>
      <c r="E1510" t="s">
        <v>20</v>
      </c>
      <c r="F1510">
        <v>500000</v>
      </c>
      <c r="G1510" t="s">
        <v>21</v>
      </c>
      <c r="H1510">
        <v>90</v>
      </c>
      <c r="I1510" t="s">
        <v>22</v>
      </c>
      <c r="J1510">
        <v>0</v>
      </c>
      <c r="K1510" t="s">
        <v>23</v>
      </c>
      <c r="L1510">
        <v>-3500</v>
      </c>
      <c r="N1510" t="s">
        <v>4995</v>
      </c>
      <c r="O1510" s="32">
        <v>8.3000000000000007</v>
      </c>
    </row>
    <row r="1511" spans="1:15">
      <c r="A1511" t="s">
        <v>0</v>
      </c>
      <c r="B1511">
        <v>30551103</v>
      </c>
      <c r="C1511" t="s">
        <v>19</v>
      </c>
      <c r="D1511">
        <v>591360</v>
      </c>
      <c r="E1511" t="s">
        <v>20</v>
      </c>
      <c r="F1511">
        <v>500000</v>
      </c>
      <c r="G1511" t="s">
        <v>21</v>
      </c>
      <c r="H1511">
        <v>90</v>
      </c>
      <c r="I1511" t="s">
        <v>22</v>
      </c>
      <c r="J1511">
        <v>0</v>
      </c>
      <c r="K1511" t="s">
        <v>23</v>
      </c>
      <c r="L1511">
        <v>-3500</v>
      </c>
      <c r="N1511" t="s">
        <v>6454</v>
      </c>
      <c r="O1511" s="22">
        <v>8.3500000000000014</v>
      </c>
    </row>
    <row r="1512" spans="1:15">
      <c r="A1512" t="s">
        <v>0</v>
      </c>
      <c r="B1512">
        <v>30576034</v>
      </c>
      <c r="C1512" t="s">
        <v>19</v>
      </c>
      <c r="D1512">
        <v>592039</v>
      </c>
      <c r="E1512" t="s">
        <v>20</v>
      </c>
      <c r="F1512">
        <v>500000</v>
      </c>
      <c r="G1512" t="s">
        <v>21</v>
      </c>
      <c r="H1512">
        <v>90</v>
      </c>
      <c r="I1512" t="s">
        <v>22</v>
      </c>
      <c r="J1512">
        <v>0</v>
      </c>
      <c r="K1512" t="s">
        <v>23</v>
      </c>
      <c r="L1512">
        <v>-3500</v>
      </c>
      <c r="N1512" t="s">
        <v>6455</v>
      </c>
      <c r="O1512" s="22">
        <v>8.3500000000000014</v>
      </c>
    </row>
    <row r="1513" spans="1:15">
      <c r="A1513" t="s">
        <v>0</v>
      </c>
      <c r="B1513">
        <v>30625709</v>
      </c>
      <c r="C1513" t="s">
        <v>19</v>
      </c>
      <c r="D1513">
        <v>931414</v>
      </c>
      <c r="E1513" t="s">
        <v>20</v>
      </c>
      <c r="F1513">
        <v>500000</v>
      </c>
      <c r="G1513" t="s">
        <v>21</v>
      </c>
      <c r="H1513">
        <v>90</v>
      </c>
      <c r="I1513" t="s">
        <v>22</v>
      </c>
      <c r="J1513">
        <v>0</v>
      </c>
      <c r="K1513" t="s">
        <v>23</v>
      </c>
      <c r="L1513">
        <v>-3500</v>
      </c>
      <c r="N1513" t="s">
        <v>6456</v>
      </c>
      <c r="O1513" s="22">
        <v>8.3500000000000014</v>
      </c>
    </row>
    <row r="1514" spans="1:15">
      <c r="A1514" t="s">
        <v>0</v>
      </c>
      <c r="B1514">
        <v>30650674</v>
      </c>
      <c r="C1514" t="s">
        <v>19</v>
      </c>
      <c r="D1514">
        <v>593397</v>
      </c>
      <c r="E1514" t="s">
        <v>20</v>
      </c>
      <c r="F1514">
        <v>500000</v>
      </c>
      <c r="G1514" t="s">
        <v>21</v>
      </c>
      <c r="H1514">
        <v>90</v>
      </c>
      <c r="I1514" t="s">
        <v>22</v>
      </c>
      <c r="J1514">
        <v>0</v>
      </c>
      <c r="K1514" t="s">
        <v>23</v>
      </c>
      <c r="L1514">
        <v>-3500</v>
      </c>
      <c r="N1514" t="s">
        <v>6457</v>
      </c>
      <c r="O1514" s="22">
        <v>8.3500000000000014</v>
      </c>
    </row>
    <row r="1515" spans="1:15">
      <c r="A1515" t="s">
        <v>0</v>
      </c>
      <c r="B1515">
        <v>30675643</v>
      </c>
      <c r="C1515" t="s">
        <v>19</v>
      </c>
      <c r="D1515">
        <v>594076</v>
      </c>
      <c r="E1515" t="s">
        <v>20</v>
      </c>
      <c r="F1515">
        <v>500000</v>
      </c>
      <c r="G1515" t="s">
        <v>21</v>
      </c>
      <c r="H1515">
        <v>90</v>
      </c>
      <c r="I1515" t="s">
        <v>22</v>
      </c>
      <c r="J1515">
        <v>0</v>
      </c>
      <c r="K1515" t="s">
        <v>23</v>
      </c>
      <c r="L1515">
        <v>-3500</v>
      </c>
      <c r="N1515" t="s">
        <v>6458</v>
      </c>
      <c r="O1515" s="22">
        <v>8.3500000000000014</v>
      </c>
    </row>
    <row r="1516" spans="1:15">
      <c r="A1516" t="s">
        <v>0</v>
      </c>
      <c r="B1516">
        <v>30725448</v>
      </c>
      <c r="C1516" t="s">
        <v>19</v>
      </c>
      <c r="D1516">
        <v>934615</v>
      </c>
      <c r="E1516" t="s">
        <v>20</v>
      </c>
      <c r="F1516">
        <v>500000</v>
      </c>
      <c r="G1516" t="s">
        <v>21</v>
      </c>
      <c r="H1516">
        <v>90</v>
      </c>
      <c r="I1516" t="s">
        <v>22</v>
      </c>
      <c r="J1516">
        <v>0</v>
      </c>
      <c r="K1516" t="s">
        <v>23</v>
      </c>
      <c r="L1516">
        <v>-3500</v>
      </c>
      <c r="N1516" t="s">
        <v>6459</v>
      </c>
      <c r="O1516" s="22">
        <v>8.3500000000000014</v>
      </c>
    </row>
    <row r="1517" spans="1:15">
      <c r="A1517" t="s">
        <v>0</v>
      </c>
      <c r="B1517">
        <v>30750454</v>
      </c>
      <c r="C1517" t="s">
        <v>19</v>
      </c>
      <c r="D1517">
        <v>595434</v>
      </c>
      <c r="E1517" t="s">
        <v>20</v>
      </c>
      <c r="F1517">
        <v>500000</v>
      </c>
      <c r="G1517" t="s">
        <v>21</v>
      </c>
      <c r="H1517">
        <v>90</v>
      </c>
      <c r="I1517" t="s">
        <v>22</v>
      </c>
      <c r="J1517">
        <v>0</v>
      </c>
      <c r="K1517" t="s">
        <v>23</v>
      </c>
      <c r="L1517">
        <v>-3500</v>
      </c>
      <c r="N1517" t="s">
        <v>6460</v>
      </c>
      <c r="O1517" s="22">
        <v>8.3500000000000014</v>
      </c>
    </row>
    <row r="1518" spans="1:15">
      <c r="A1518" t="s">
        <v>0</v>
      </c>
      <c r="B1518">
        <v>30775461</v>
      </c>
      <c r="C1518" t="s">
        <v>19</v>
      </c>
      <c r="D1518">
        <v>596113</v>
      </c>
      <c r="E1518" t="s">
        <v>20</v>
      </c>
      <c r="F1518">
        <v>500000</v>
      </c>
      <c r="G1518" t="s">
        <v>21</v>
      </c>
      <c r="H1518">
        <v>90</v>
      </c>
      <c r="I1518" t="s">
        <v>22</v>
      </c>
      <c r="J1518">
        <v>0</v>
      </c>
      <c r="K1518" t="s">
        <v>23</v>
      </c>
      <c r="L1518">
        <v>-3500</v>
      </c>
      <c r="N1518" t="s">
        <v>6461</v>
      </c>
      <c r="O1518" s="22">
        <v>8.3500000000000014</v>
      </c>
    </row>
    <row r="1519" spans="1:15">
      <c r="A1519" t="s">
        <v>0</v>
      </c>
      <c r="B1519">
        <v>30825395</v>
      </c>
      <c r="C1519" t="s">
        <v>19</v>
      </c>
      <c r="D1519">
        <v>937816</v>
      </c>
      <c r="E1519" t="s">
        <v>20</v>
      </c>
      <c r="F1519">
        <v>500000</v>
      </c>
      <c r="G1519" t="s">
        <v>21</v>
      </c>
      <c r="H1519">
        <v>90</v>
      </c>
      <c r="I1519" t="s">
        <v>22</v>
      </c>
      <c r="J1519">
        <v>0</v>
      </c>
      <c r="K1519" t="s">
        <v>23</v>
      </c>
      <c r="L1519">
        <v>-3500</v>
      </c>
      <c r="N1519" t="s">
        <v>6462</v>
      </c>
      <c r="O1519" s="22">
        <v>8.3500000000000014</v>
      </c>
    </row>
    <row r="1520" spans="1:15">
      <c r="A1520" t="s">
        <v>0</v>
      </c>
      <c r="B1520">
        <v>30850438</v>
      </c>
      <c r="C1520" t="s">
        <v>19</v>
      </c>
      <c r="D1520">
        <v>597471</v>
      </c>
      <c r="E1520" t="s">
        <v>20</v>
      </c>
      <c r="F1520">
        <v>500000</v>
      </c>
      <c r="G1520" t="s">
        <v>21</v>
      </c>
      <c r="H1520">
        <v>90</v>
      </c>
      <c r="I1520" t="s">
        <v>22</v>
      </c>
      <c r="J1520">
        <v>0</v>
      </c>
      <c r="K1520" t="s">
        <v>23</v>
      </c>
      <c r="L1520">
        <v>-3500</v>
      </c>
      <c r="N1520" t="s">
        <v>4818</v>
      </c>
      <c r="O1520" s="22">
        <v>8.3500000000000014</v>
      </c>
    </row>
    <row r="1521" spans="1:15">
      <c r="A1521" t="s">
        <v>0</v>
      </c>
      <c r="B1521">
        <v>31005142</v>
      </c>
      <c r="C1521" t="s">
        <v>19</v>
      </c>
      <c r="D1521">
        <v>598150</v>
      </c>
      <c r="E1521" t="s">
        <v>20</v>
      </c>
      <c r="F1521">
        <v>500000</v>
      </c>
      <c r="G1521" t="s">
        <v>21</v>
      </c>
      <c r="H1521">
        <v>90</v>
      </c>
      <c r="I1521" t="s">
        <v>22</v>
      </c>
      <c r="J1521">
        <v>0</v>
      </c>
      <c r="K1521" t="s">
        <v>23</v>
      </c>
      <c r="L1521">
        <v>-3500</v>
      </c>
      <c r="N1521" t="s">
        <v>6463</v>
      </c>
      <c r="O1521" s="22">
        <v>8.4</v>
      </c>
    </row>
    <row r="1522" spans="1:15">
      <c r="A1522" t="s">
        <v>0</v>
      </c>
      <c r="B1522">
        <v>31030224</v>
      </c>
      <c r="C1522" t="s">
        <v>19</v>
      </c>
      <c r="D1522">
        <v>598829</v>
      </c>
      <c r="E1522" t="s">
        <v>20</v>
      </c>
      <c r="F1522">
        <v>500000</v>
      </c>
      <c r="G1522" t="s">
        <v>21</v>
      </c>
      <c r="H1522">
        <v>90</v>
      </c>
      <c r="I1522" t="s">
        <v>22</v>
      </c>
      <c r="J1522">
        <v>0</v>
      </c>
      <c r="K1522" t="s">
        <v>23</v>
      </c>
      <c r="L1522">
        <v>-3500</v>
      </c>
      <c r="N1522" t="s">
        <v>6464</v>
      </c>
      <c r="O1522" s="22">
        <v>8.4</v>
      </c>
    </row>
    <row r="1523" spans="1:15">
      <c r="A1523" t="s">
        <v>0</v>
      </c>
      <c r="B1523">
        <v>31080348</v>
      </c>
      <c r="C1523" t="s">
        <v>19</v>
      </c>
      <c r="D1523">
        <v>942084</v>
      </c>
      <c r="E1523" t="s">
        <v>20</v>
      </c>
      <c r="F1523">
        <v>500000</v>
      </c>
      <c r="G1523" t="s">
        <v>21</v>
      </c>
      <c r="H1523">
        <v>90</v>
      </c>
      <c r="I1523" t="s">
        <v>22</v>
      </c>
      <c r="J1523">
        <v>0</v>
      </c>
      <c r="K1523" t="s">
        <v>23</v>
      </c>
      <c r="L1523">
        <v>-3500</v>
      </c>
      <c r="N1523" t="s">
        <v>6465</v>
      </c>
      <c r="O1523" s="22">
        <v>8.4</v>
      </c>
    </row>
    <row r="1524" spans="1:15">
      <c r="A1524" t="s">
        <v>0</v>
      </c>
      <c r="B1524">
        <v>31105466</v>
      </c>
      <c r="C1524" t="s">
        <v>19</v>
      </c>
      <c r="D1524">
        <v>600187</v>
      </c>
      <c r="E1524" t="s">
        <v>20</v>
      </c>
      <c r="F1524">
        <v>500000</v>
      </c>
      <c r="G1524" t="s">
        <v>21</v>
      </c>
      <c r="H1524">
        <v>90</v>
      </c>
      <c r="I1524" t="s">
        <v>22</v>
      </c>
      <c r="J1524">
        <v>0</v>
      </c>
      <c r="K1524" t="s">
        <v>23</v>
      </c>
      <c r="L1524">
        <v>-3500</v>
      </c>
      <c r="N1524" t="s">
        <v>6466</v>
      </c>
      <c r="O1524" s="22">
        <v>8.4</v>
      </c>
    </row>
    <row r="1525" spans="1:15">
      <c r="A1525" t="s">
        <v>0</v>
      </c>
      <c r="B1525">
        <v>31130587</v>
      </c>
      <c r="C1525" t="s">
        <v>19</v>
      </c>
      <c r="D1525">
        <v>600866</v>
      </c>
      <c r="E1525" t="s">
        <v>20</v>
      </c>
      <c r="F1525">
        <v>500000</v>
      </c>
      <c r="G1525" t="s">
        <v>21</v>
      </c>
      <c r="H1525">
        <v>90</v>
      </c>
      <c r="I1525" t="s">
        <v>22</v>
      </c>
      <c r="J1525">
        <v>0</v>
      </c>
      <c r="K1525" t="s">
        <v>23</v>
      </c>
      <c r="L1525">
        <v>-3500</v>
      </c>
      <c r="N1525" t="s">
        <v>6467</v>
      </c>
      <c r="O1525" s="22">
        <v>8.4</v>
      </c>
    </row>
    <row r="1526" spans="1:15">
      <c r="A1526" t="s">
        <v>0</v>
      </c>
      <c r="B1526">
        <v>31180841</v>
      </c>
      <c r="C1526" t="s">
        <v>19</v>
      </c>
      <c r="D1526">
        <v>945285</v>
      </c>
      <c r="E1526" t="s">
        <v>20</v>
      </c>
      <c r="F1526">
        <v>500000</v>
      </c>
      <c r="G1526" t="s">
        <v>21</v>
      </c>
      <c r="H1526">
        <v>90</v>
      </c>
      <c r="I1526" t="s">
        <v>22</v>
      </c>
      <c r="J1526">
        <v>0</v>
      </c>
      <c r="K1526" t="s">
        <v>23</v>
      </c>
      <c r="L1526">
        <v>-3500</v>
      </c>
      <c r="N1526" t="s">
        <v>6468</v>
      </c>
      <c r="O1526" s="22">
        <v>8.4</v>
      </c>
    </row>
    <row r="1527" spans="1:15">
      <c r="A1527" t="s">
        <v>0</v>
      </c>
      <c r="B1527">
        <v>31205998</v>
      </c>
      <c r="C1527" t="s">
        <v>19</v>
      </c>
      <c r="D1527">
        <v>602224</v>
      </c>
      <c r="E1527" t="s">
        <v>20</v>
      </c>
      <c r="F1527">
        <v>500000</v>
      </c>
      <c r="G1527" t="s">
        <v>21</v>
      </c>
      <c r="H1527">
        <v>90</v>
      </c>
      <c r="I1527" t="s">
        <v>22</v>
      </c>
      <c r="J1527">
        <v>0</v>
      </c>
      <c r="K1527" t="s">
        <v>23</v>
      </c>
      <c r="L1527">
        <v>-3500</v>
      </c>
      <c r="N1527" t="s">
        <v>6469</v>
      </c>
      <c r="O1527" s="22">
        <v>8.4</v>
      </c>
    </row>
    <row r="1528" spans="1:15">
      <c r="A1528" t="s">
        <v>0</v>
      </c>
      <c r="B1528">
        <v>31231157</v>
      </c>
      <c r="C1528" t="s">
        <v>19</v>
      </c>
      <c r="D1528">
        <v>602903</v>
      </c>
      <c r="E1528" t="s">
        <v>20</v>
      </c>
      <c r="F1528">
        <v>500000</v>
      </c>
      <c r="G1528" t="s">
        <v>21</v>
      </c>
      <c r="H1528">
        <v>90</v>
      </c>
      <c r="I1528" t="s">
        <v>22</v>
      </c>
      <c r="J1528">
        <v>0</v>
      </c>
      <c r="K1528" t="s">
        <v>23</v>
      </c>
      <c r="L1528">
        <v>-3500</v>
      </c>
      <c r="N1528" t="s">
        <v>6470</v>
      </c>
      <c r="O1528" s="22">
        <v>8.4</v>
      </c>
    </row>
    <row r="1529" spans="1:15">
      <c r="A1529" t="s">
        <v>0</v>
      </c>
      <c r="B1529">
        <v>31281542</v>
      </c>
      <c r="C1529" t="s">
        <v>19</v>
      </c>
      <c r="D1529">
        <v>948486</v>
      </c>
      <c r="E1529" t="s">
        <v>20</v>
      </c>
      <c r="F1529">
        <v>500000</v>
      </c>
      <c r="G1529" t="s">
        <v>21</v>
      </c>
      <c r="H1529">
        <v>90</v>
      </c>
      <c r="I1529" t="s">
        <v>22</v>
      </c>
      <c r="J1529">
        <v>0</v>
      </c>
      <c r="K1529" t="s">
        <v>23</v>
      </c>
      <c r="L1529">
        <v>-3500</v>
      </c>
      <c r="N1529" t="s">
        <v>6471</v>
      </c>
      <c r="O1529" s="22">
        <v>8.4</v>
      </c>
    </row>
    <row r="1530" spans="1:15">
      <c r="A1530" t="s">
        <v>0</v>
      </c>
      <c r="B1530">
        <v>31306737</v>
      </c>
      <c r="C1530" t="s">
        <v>19</v>
      </c>
      <c r="D1530">
        <v>604261</v>
      </c>
      <c r="E1530" t="s">
        <v>20</v>
      </c>
      <c r="F1530">
        <v>500000</v>
      </c>
      <c r="G1530" t="s">
        <v>21</v>
      </c>
      <c r="H1530">
        <v>90</v>
      </c>
      <c r="I1530" t="s">
        <v>22</v>
      </c>
      <c r="J1530">
        <v>0</v>
      </c>
      <c r="K1530" t="s">
        <v>23</v>
      </c>
      <c r="L1530">
        <v>-3500</v>
      </c>
      <c r="N1530" t="s">
        <v>4996</v>
      </c>
      <c r="O1530" s="22">
        <v>8.4</v>
      </c>
    </row>
    <row r="1531" spans="1:15">
      <c r="A1531" t="s">
        <v>0</v>
      </c>
      <c r="B1531">
        <v>31462706</v>
      </c>
      <c r="C1531" t="s">
        <v>19</v>
      </c>
      <c r="D1531">
        <v>604940</v>
      </c>
      <c r="E1531" t="s">
        <v>20</v>
      </c>
      <c r="F1531">
        <v>500000</v>
      </c>
      <c r="G1531" t="s">
        <v>21</v>
      </c>
      <c r="H1531">
        <v>90</v>
      </c>
      <c r="I1531" t="s">
        <v>22</v>
      </c>
      <c r="J1531">
        <v>0</v>
      </c>
      <c r="K1531" t="s">
        <v>23</v>
      </c>
      <c r="L1531">
        <v>-3500</v>
      </c>
      <c r="N1531" t="s">
        <v>6472</v>
      </c>
      <c r="O1531" s="22">
        <v>8.4499999999999993</v>
      </c>
    </row>
    <row r="1532" spans="1:15">
      <c r="A1532" t="s">
        <v>0</v>
      </c>
      <c r="B1532">
        <v>31487938</v>
      </c>
      <c r="C1532" t="s">
        <v>19</v>
      </c>
      <c r="D1532">
        <v>605619</v>
      </c>
      <c r="E1532" t="s">
        <v>20</v>
      </c>
      <c r="F1532">
        <v>500000</v>
      </c>
      <c r="G1532" t="s">
        <v>21</v>
      </c>
      <c r="H1532">
        <v>90</v>
      </c>
      <c r="I1532" t="s">
        <v>22</v>
      </c>
      <c r="J1532">
        <v>0</v>
      </c>
      <c r="K1532" t="s">
        <v>23</v>
      </c>
      <c r="L1532">
        <v>-3500</v>
      </c>
      <c r="N1532" t="s">
        <v>6473</v>
      </c>
      <c r="O1532" s="22">
        <v>8.4499999999999993</v>
      </c>
    </row>
    <row r="1533" spans="1:15">
      <c r="A1533" t="s">
        <v>0</v>
      </c>
      <c r="B1533">
        <v>31538515</v>
      </c>
      <c r="C1533" t="s">
        <v>19</v>
      </c>
      <c r="D1533">
        <v>952754</v>
      </c>
      <c r="E1533" t="s">
        <v>20</v>
      </c>
      <c r="F1533">
        <v>500000</v>
      </c>
      <c r="G1533" t="s">
        <v>21</v>
      </c>
      <c r="H1533">
        <v>90</v>
      </c>
      <c r="I1533" t="s">
        <v>22</v>
      </c>
      <c r="J1533">
        <v>0</v>
      </c>
      <c r="K1533" t="s">
        <v>23</v>
      </c>
      <c r="L1533">
        <v>-3500</v>
      </c>
      <c r="N1533" t="s">
        <v>6474</v>
      </c>
      <c r="O1533" s="22">
        <v>8.4499999999999993</v>
      </c>
    </row>
    <row r="1534" spans="1:15">
      <c r="A1534" t="s">
        <v>0</v>
      </c>
      <c r="B1534">
        <v>31563783</v>
      </c>
      <c r="C1534" t="s">
        <v>19</v>
      </c>
      <c r="D1534">
        <v>606977</v>
      </c>
      <c r="E1534" t="s">
        <v>20</v>
      </c>
      <c r="F1534">
        <v>500000</v>
      </c>
      <c r="G1534" t="s">
        <v>21</v>
      </c>
      <c r="H1534">
        <v>90</v>
      </c>
      <c r="I1534" t="s">
        <v>22</v>
      </c>
      <c r="J1534">
        <v>0</v>
      </c>
      <c r="K1534" t="s">
        <v>23</v>
      </c>
      <c r="L1534">
        <v>-3500</v>
      </c>
      <c r="N1534" t="s">
        <v>6475</v>
      </c>
      <c r="O1534" s="22">
        <v>8.4499999999999993</v>
      </c>
    </row>
    <row r="1535" spans="1:15">
      <c r="A1535" t="s">
        <v>0</v>
      </c>
      <c r="B1535">
        <v>31589055</v>
      </c>
      <c r="C1535" t="s">
        <v>19</v>
      </c>
      <c r="D1535">
        <v>607656</v>
      </c>
      <c r="E1535" t="s">
        <v>20</v>
      </c>
      <c r="F1535">
        <v>500000</v>
      </c>
      <c r="G1535" t="s">
        <v>21</v>
      </c>
      <c r="H1535">
        <v>90</v>
      </c>
      <c r="I1535" t="s">
        <v>22</v>
      </c>
      <c r="J1535">
        <v>0</v>
      </c>
      <c r="K1535" t="s">
        <v>23</v>
      </c>
      <c r="L1535">
        <v>-3500</v>
      </c>
      <c r="N1535" t="s">
        <v>6476</v>
      </c>
      <c r="O1535" s="22">
        <v>8.4499999999999993</v>
      </c>
    </row>
    <row r="1536" spans="1:15">
      <c r="A1536" t="s">
        <v>0</v>
      </c>
      <c r="B1536">
        <v>31639761</v>
      </c>
      <c r="C1536" t="s">
        <v>19</v>
      </c>
      <c r="D1536">
        <v>955955</v>
      </c>
      <c r="E1536" t="s">
        <v>20</v>
      </c>
      <c r="F1536">
        <v>500000</v>
      </c>
      <c r="G1536" t="s">
        <v>21</v>
      </c>
      <c r="H1536">
        <v>90</v>
      </c>
      <c r="I1536" t="s">
        <v>22</v>
      </c>
      <c r="J1536">
        <v>0</v>
      </c>
      <c r="K1536" t="s">
        <v>23</v>
      </c>
      <c r="L1536">
        <v>-3500</v>
      </c>
      <c r="N1536" t="s">
        <v>6477</v>
      </c>
      <c r="O1536" s="22">
        <v>8.4499999999999993</v>
      </c>
    </row>
    <row r="1537" spans="1:15">
      <c r="A1537" t="s">
        <v>0</v>
      </c>
      <c r="B1537">
        <v>31665070</v>
      </c>
      <c r="C1537" t="s">
        <v>19</v>
      </c>
      <c r="D1537">
        <v>609014</v>
      </c>
      <c r="E1537" t="s">
        <v>20</v>
      </c>
      <c r="F1537">
        <v>500000</v>
      </c>
      <c r="G1537" t="s">
        <v>21</v>
      </c>
      <c r="H1537">
        <v>90</v>
      </c>
      <c r="I1537" t="s">
        <v>22</v>
      </c>
      <c r="J1537">
        <v>0</v>
      </c>
      <c r="K1537" t="s">
        <v>23</v>
      </c>
      <c r="L1537">
        <v>-3500</v>
      </c>
      <c r="N1537" t="s">
        <v>6478</v>
      </c>
      <c r="O1537" s="22">
        <v>8.4499999999999993</v>
      </c>
    </row>
    <row r="1538" spans="1:15">
      <c r="A1538" t="s">
        <v>0</v>
      </c>
      <c r="B1538">
        <v>31690380</v>
      </c>
      <c r="C1538" t="s">
        <v>19</v>
      </c>
      <c r="D1538">
        <v>609693</v>
      </c>
      <c r="E1538" t="s">
        <v>20</v>
      </c>
      <c r="F1538">
        <v>500000</v>
      </c>
      <c r="G1538" t="s">
        <v>21</v>
      </c>
      <c r="H1538">
        <v>90</v>
      </c>
      <c r="I1538" t="s">
        <v>22</v>
      </c>
      <c r="J1538">
        <v>0</v>
      </c>
      <c r="K1538" t="s">
        <v>23</v>
      </c>
      <c r="L1538">
        <v>-3500</v>
      </c>
      <c r="N1538" t="s">
        <v>6479</v>
      </c>
      <c r="O1538" s="22">
        <v>8.4499999999999993</v>
      </c>
    </row>
    <row r="1539" spans="1:15">
      <c r="A1539" t="s">
        <v>0</v>
      </c>
      <c r="B1539">
        <v>31741217</v>
      </c>
      <c r="C1539" t="s">
        <v>19</v>
      </c>
      <c r="D1539">
        <v>959156</v>
      </c>
      <c r="E1539" t="s">
        <v>20</v>
      </c>
      <c r="F1539">
        <v>500000</v>
      </c>
      <c r="G1539" t="s">
        <v>21</v>
      </c>
      <c r="H1539">
        <v>90</v>
      </c>
      <c r="I1539" t="s">
        <v>22</v>
      </c>
      <c r="J1539">
        <v>0</v>
      </c>
      <c r="K1539" t="s">
        <v>23</v>
      </c>
      <c r="L1539">
        <v>-3500</v>
      </c>
      <c r="N1539" t="s">
        <v>6480</v>
      </c>
      <c r="O1539" s="22">
        <v>8.4499999999999993</v>
      </c>
    </row>
    <row r="1540" spans="1:15">
      <c r="A1540" t="s">
        <v>0</v>
      </c>
      <c r="B1540">
        <v>31766564</v>
      </c>
      <c r="C1540" t="s">
        <v>19</v>
      </c>
      <c r="D1540">
        <v>611051</v>
      </c>
      <c r="E1540" t="s">
        <v>20</v>
      </c>
      <c r="F1540">
        <v>500000</v>
      </c>
      <c r="G1540" t="s">
        <v>21</v>
      </c>
      <c r="H1540">
        <v>90</v>
      </c>
      <c r="I1540" t="s">
        <v>22</v>
      </c>
      <c r="J1540">
        <v>0</v>
      </c>
      <c r="K1540" t="s">
        <v>23</v>
      </c>
      <c r="L1540">
        <v>-3500</v>
      </c>
      <c r="N1540" t="s">
        <v>4819</v>
      </c>
      <c r="O1540" s="22">
        <v>8.4499999999999993</v>
      </c>
    </row>
    <row r="1541" spans="1:15">
      <c r="A1541" t="s">
        <v>0</v>
      </c>
      <c r="B1541">
        <v>31923799</v>
      </c>
      <c r="C1541" t="s">
        <v>19</v>
      </c>
      <c r="D1541">
        <v>611730</v>
      </c>
      <c r="E1541" t="s">
        <v>20</v>
      </c>
      <c r="F1541">
        <v>500000</v>
      </c>
      <c r="G1541" t="s">
        <v>21</v>
      </c>
      <c r="H1541">
        <v>90</v>
      </c>
      <c r="I1541" t="s">
        <v>22</v>
      </c>
      <c r="J1541">
        <v>0</v>
      </c>
      <c r="K1541" t="s">
        <v>23</v>
      </c>
      <c r="L1541">
        <v>-3500</v>
      </c>
      <c r="N1541" t="s">
        <v>6481</v>
      </c>
      <c r="O1541" s="22">
        <v>8.5</v>
      </c>
    </row>
    <row r="1542" spans="1:15">
      <c r="A1542" t="s">
        <v>0</v>
      </c>
      <c r="B1542">
        <v>31949182</v>
      </c>
      <c r="C1542" t="s">
        <v>19</v>
      </c>
      <c r="D1542">
        <v>612409</v>
      </c>
      <c r="E1542" t="s">
        <v>20</v>
      </c>
      <c r="F1542">
        <v>500000</v>
      </c>
      <c r="G1542" t="s">
        <v>21</v>
      </c>
      <c r="H1542">
        <v>90</v>
      </c>
      <c r="I1542" t="s">
        <v>22</v>
      </c>
      <c r="J1542">
        <v>0</v>
      </c>
      <c r="K1542" t="s">
        <v>23</v>
      </c>
      <c r="L1542">
        <v>-3500</v>
      </c>
      <c r="N1542" t="s">
        <v>6482</v>
      </c>
      <c r="O1542" s="22">
        <v>8.5</v>
      </c>
    </row>
    <row r="1543" spans="1:15">
      <c r="A1543" t="s">
        <v>0</v>
      </c>
      <c r="B1543">
        <v>32000212</v>
      </c>
      <c r="C1543" t="s">
        <v>19</v>
      </c>
      <c r="D1543">
        <v>963424</v>
      </c>
      <c r="E1543" t="s">
        <v>20</v>
      </c>
      <c r="F1543">
        <v>500000</v>
      </c>
      <c r="G1543" t="s">
        <v>21</v>
      </c>
      <c r="H1543">
        <v>90</v>
      </c>
      <c r="I1543" t="s">
        <v>22</v>
      </c>
      <c r="J1543">
        <v>0</v>
      </c>
      <c r="K1543" t="s">
        <v>23</v>
      </c>
      <c r="L1543">
        <v>-3500</v>
      </c>
      <c r="N1543" t="s">
        <v>6483</v>
      </c>
      <c r="O1543" s="22">
        <v>8.5</v>
      </c>
    </row>
    <row r="1544" spans="1:15">
      <c r="A1544" t="s">
        <v>0</v>
      </c>
      <c r="B1544">
        <v>32025632</v>
      </c>
      <c r="C1544" t="s">
        <v>19</v>
      </c>
      <c r="D1544">
        <v>613767</v>
      </c>
      <c r="E1544" t="s">
        <v>20</v>
      </c>
      <c r="F1544">
        <v>500000</v>
      </c>
      <c r="G1544" t="s">
        <v>21</v>
      </c>
      <c r="H1544">
        <v>90</v>
      </c>
      <c r="I1544" t="s">
        <v>22</v>
      </c>
      <c r="J1544">
        <v>0</v>
      </c>
      <c r="K1544" t="s">
        <v>23</v>
      </c>
      <c r="L1544">
        <v>-3500</v>
      </c>
      <c r="N1544" t="s">
        <v>6484</v>
      </c>
      <c r="O1544" s="22">
        <v>8.5</v>
      </c>
    </row>
    <row r="1545" spans="1:15">
      <c r="A1545" t="s">
        <v>0</v>
      </c>
      <c r="B1545">
        <v>32051054</v>
      </c>
      <c r="C1545" t="s">
        <v>19</v>
      </c>
      <c r="D1545">
        <v>614446</v>
      </c>
      <c r="E1545" t="s">
        <v>20</v>
      </c>
      <c r="F1545">
        <v>500000</v>
      </c>
      <c r="G1545" t="s">
        <v>21</v>
      </c>
      <c r="H1545">
        <v>90</v>
      </c>
      <c r="I1545" t="s">
        <v>22</v>
      </c>
      <c r="J1545">
        <v>0</v>
      </c>
      <c r="K1545" t="s">
        <v>23</v>
      </c>
      <c r="L1545">
        <v>-3500</v>
      </c>
      <c r="N1545" t="s">
        <v>6485</v>
      </c>
      <c r="O1545" s="22">
        <v>8.5</v>
      </c>
    </row>
    <row r="1546" spans="1:15">
      <c r="A1546" t="s">
        <v>0</v>
      </c>
      <c r="B1546">
        <v>32102215</v>
      </c>
      <c r="C1546" t="s">
        <v>19</v>
      </c>
      <c r="D1546">
        <v>966625</v>
      </c>
      <c r="E1546" t="s">
        <v>20</v>
      </c>
      <c r="F1546">
        <v>500000</v>
      </c>
      <c r="G1546" t="s">
        <v>21</v>
      </c>
      <c r="H1546">
        <v>90</v>
      </c>
      <c r="I1546" t="s">
        <v>22</v>
      </c>
      <c r="J1546">
        <v>0</v>
      </c>
      <c r="K1546" t="s">
        <v>23</v>
      </c>
      <c r="L1546">
        <v>-3500</v>
      </c>
      <c r="N1546" t="s">
        <v>6486</v>
      </c>
      <c r="O1546" s="22">
        <v>8.5</v>
      </c>
    </row>
    <row r="1547" spans="1:15">
      <c r="A1547" t="s">
        <v>0</v>
      </c>
      <c r="B1547">
        <v>32127673</v>
      </c>
      <c r="C1547" t="s">
        <v>19</v>
      </c>
      <c r="D1547">
        <v>615804</v>
      </c>
      <c r="E1547" t="s">
        <v>20</v>
      </c>
      <c r="F1547">
        <v>500000</v>
      </c>
      <c r="G1547" t="s">
        <v>21</v>
      </c>
      <c r="H1547">
        <v>90</v>
      </c>
      <c r="I1547" t="s">
        <v>22</v>
      </c>
      <c r="J1547">
        <v>0</v>
      </c>
      <c r="K1547" t="s">
        <v>23</v>
      </c>
      <c r="L1547">
        <v>-3500</v>
      </c>
      <c r="N1547" t="s">
        <v>6487</v>
      </c>
      <c r="O1547" s="22">
        <v>8.5</v>
      </c>
    </row>
    <row r="1548" spans="1:15">
      <c r="A1548" t="s">
        <v>0</v>
      </c>
      <c r="B1548">
        <v>32153136</v>
      </c>
      <c r="C1548" t="s">
        <v>19</v>
      </c>
      <c r="D1548">
        <v>616483</v>
      </c>
      <c r="E1548" t="s">
        <v>20</v>
      </c>
      <c r="F1548">
        <v>500000</v>
      </c>
      <c r="G1548" t="s">
        <v>21</v>
      </c>
      <c r="H1548">
        <v>90</v>
      </c>
      <c r="I1548" t="s">
        <v>22</v>
      </c>
      <c r="J1548">
        <v>0</v>
      </c>
      <c r="K1548" t="s">
        <v>23</v>
      </c>
      <c r="L1548">
        <v>-3500</v>
      </c>
      <c r="N1548" t="s">
        <v>6488</v>
      </c>
      <c r="O1548" s="22">
        <v>8.5</v>
      </c>
    </row>
    <row r="1549" spans="1:15">
      <c r="A1549" t="s">
        <v>0</v>
      </c>
      <c r="B1549">
        <v>32204426</v>
      </c>
      <c r="C1549" t="s">
        <v>19</v>
      </c>
      <c r="D1549">
        <v>969826</v>
      </c>
      <c r="E1549" t="s">
        <v>20</v>
      </c>
      <c r="F1549">
        <v>500000</v>
      </c>
      <c r="G1549" t="s">
        <v>21</v>
      </c>
      <c r="H1549">
        <v>90</v>
      </c>
      <c r="I1549" t="s">
        <v>22</v>
      </c>
      <c r="J1549">
        <v>0</v>
      </c>
      <c r="K1549" t="s">
        <v>23</v>
      </c>
      <c r="L1549">
        <v>-3500</v>
      </c>
      <c r="N1549" t="s">
        <v>6489</v>
      </c>
      <c r="O1549" s="22">
        <v>8.5</v>
      </c>
    </row>
    <row r="1550" spans="1:15">
      <c r="A1550" t="s">
        <v>0</v>
      </c>
      <c r="B1550">
        <v>32229925</v>
      </c>
      <c r="C1550" t="s">
        <v>19</v>
      </c>
      <c r="D1550">
        <v>617841</v>
      </c>
      <c r="E1550" t="s">
        <v>20</v>
      </c>
      <c r="F1550">
        <v>500000</v>
      </c>
      <c r="G1550" t="s">
        <v>21</v>
      </c>
      <c r="H1550">
        <v>90</v>
      </c>
      <c r="I1550" t="s">
        <v>22</v>
      </c>
      <c r="J1550">
        <v>0</v>
      </c>
      <c r="K1550" t="s">
        <v>23</v>
      </c>
      <c r="L1550">
        <v>-3500</v>
      </c>
      <c r="N1550" t="s">
        <v>4997</v>
      </c>
      <c r="O1550" s="22">
        <v>8.5</v>
      </c>
    </row>
    <row r="1551" spans="1:15">
      <c r="A1551" t="s">
        <v>0</v>
      </c>
      <c r="B1551">
        <v>32388429</v>
      </c>
      <c r="C1551" t="s">
        <v>19</v>
      </c>
      <c r="D1551">
        <v>618520</v>
      </c>
      <c r="E1551" t="s">
        <v>20</v>
      </c>
      <c r="F1551">
        <v>500000</v>
      </c>
      <c r="G1551" t="s">
        <v>21</v>
      </c>
      <c r="H1551">
        <v>90</v>
      </c>
      <c r="I1551" t="s">
        <v>22</v>
      </c>
      <c r="J1551">
        <v>0</v>
      </c>
      <c r="K1551" t="s">
        <v>23</v>
      </c>
      <c r="L1551">
        <v>-3500</v>
      </c>
      <c r="N1551" t="s">
        <v>6490</v>
      </c>
      <c r="O1551" s="22">
        <v>8.5500000000000007</v>
      </c>
    </row>
    <row r="1552" spans="1:15">
      <c r="A1552" t="s">
        <v>0</v>
      </c>
      <c r="B1552">
        <v>32413965</v>
      </c>
      <c r="C1552" t="s">
        <v>19</v>
      </c>
      <c r="D1552">
        <v>619199</v>
      </c>
      <c r="E1552" t="s">
        <v>20</v>
      </c>
      <c r="F1552">
        <v>500000</v>
      </c>
      <c r="G1552" t="s">
        <v>21</v>
      </c>
      <c r="H1552">
        <v>90</v>
      </c>
      <c r="I1552" t="s">
        <v>22</v>
      </c>
      <c r="J1552">
        <v>0</v>
      </c>
      <c r="K1552" t="s">
        <v>23</v>
      </c>
      <c r="L1552">
        <v>-3500</v>
      </c>
      <c r="N1552" t="s">
        <v>6491</v>
      </c>
      <c r="O1552" s="22">
        <v>8.5500000000000007</v>
      </c>
    </row>
    <row r="1553" spans="1:15">
      <c r="A1553" t="s">
        <v>0</v>
      </c>
      <c r="B1553">
        <v>32465446</v>
      </c>
      <c r="C1553" t="s">
        <v>19</v>
      </c>
      <c r="D1553">
        <v>974094</v>
      </c>
      <c r="E1553" t="s">
        <v>20</v>
      </c>
      <c r="F1553">
        <v>500000</v>
      </c>
      <c r="G1553" t="s">
        <v>21</v>
      </c>
      <c r="H1553">
        <v>90</v>
      </c>
      <c r="I1553" t="s">
        <v>22</v>
      </c>
      <c r="J1553">
        <v>0</v>
      </c>
      <c r="K1553" t="s">
        <v>23</v>
      </c>
      <c r="L1553">
        <v>-3500</v>
      </c>
      <c r="N1553" t="s">
        <v>6492</v>
      </c>
      <c r="O1553" s="22">
        <v>8.5500000000000007</v>
      </c>
    </row>
    <row r="1554" spans="1:15">
      <c r="A1554" t="s">
        <v>0</v>
      </c>
      <c r="B1554">
        <v>32491018</v>
      </c>
      <c r="C1554" t="s">
        <v>19</v>
      </c>
      <c r="D1554">
        <v>620557</v>
      </c>
      <c r="E1554" t="s">
        <v>20</v>
      </c>
      <c r="F1554">
        <v>500000</v>
      </c>
      <c r="G1554" t="s">
        <v>21</v>
      </c>
      <c r="H1554">
        <v>90</v>
      </c>
      <c r="I1554" t="s">
        <v>22</v>
      </c>
      <c r="J1554">
        <v>0</v>
      </c>
      <c r="K1554" t="s">
        <v>23</v>
      </c>
      <c r="L1554">
        <v>-3500</v>
      </c>
      <c r="N1554" t="s">
        <v>6493</v>
      </c>
      <c r="O1554" s="22">
        <v>8.5500000000000007</v>
      </c>
    </row>
    <row r="1555" spans="1:15">
      <c r="A1555" t="s">
        <v>0</v>
      </c>
      <c r="B1555">
        <v>32516594</v>
      </c>
      <c r="C1555" t="s">
        <v>19</v>
      </c>
      <c r="D1555">
        <v>621236</v>
      </c>
      <c r="E1555" t="s">
        <v>20</v>
      </c>
      <c r="F1555">
        <v>500000</v>
      </c>
      <c r="G1555" t="s">
        <v>21</v>
      </c>
      <c r="H1555">
        <v>90</v>
      </c>
      <c r="I1555" t="s">
        <v>22</v>
      </c>
      <c r="J1555">
        <v>0</v>
      </c>
      <c r="K1555" t="s">
        <v>23</v>
      </c>
      <c r="L1555">
        <v>-3500</v>
      </c>
      <c r="N1555" t="s">
        <v>6494</v>
      </c>
      <c r="O1555" s="22">
        <v>8.5500000000000007</v>
      </c>
    </row>
    <row r="1556" spans="1:15">
      <c r="A1556" t="s">
        <v>0</v>
      </c>
      <c r="B1556">
        <v>32568206</v>
      </c>
      <c r="C1556" t="s">
        <v>19</v>
      </c>
      <c r="D1556">
        <v>977295</v>
      </c>
      <c r="E1556" t="s">
        <v>20</v>
      </c>
      <c r="F1556">
        <v>500000</v>
      </c>
      <c r="G1556" t="s">
        <v>21</v>
      </c>
      <c r="H1556">
        <v>90</v>
      </c>
      <c r="I1556" t="s">
        <v>22</v>
      </c>
      <c r="J1556">
        <v>0</v>
      </c>
      <c r="K1556" t="s">
        <v>23</v>
      </c>
      <c r="L1556">
        <v>-3500</v>
      </c>
      <c r="N1556" t="s">
        <v>6495</v>
      </c>
      <c r="O1556" s="22">
        <v>8.5500000000000007</v>
      </c>
    </row>
    <row r="1557" spans="1:15">
      <c r="A1557" t="s">
        <v>0</v>
      </c>
      <c r="B1557">
        <v>32593816</v>
      </c>
      <c r="C1557" t="s">
        <v>19</v>
      </c>
      <c r="D1557">
        <v>622594</v>
      </c>
      <c r="E1557" t="s">
        <v>20</v>
      </c>
      <c r="F1557">
        <v>500000</v>
      </c>
      <c r="G1557" t="s">
        <v>21</v>
      </c>
      <c r="H1557">
        <v>90</v>
      </c>
      <c r="I1557" t="s">
        <v>22</v>
      </c>
      <c r="J1557">
        <v>0</v>
      </c>
      <c r="K1557" t="s">
        <v>23</v>
      </c>
      <c r="L1557">
        <v>-3500</v>
      </c>
      <c r="N1557" t="s">
        <v>6496</v>
      </c>
      <c r="O1557" s="22">
        <v>8.5500000000000007</v>
      </c>
    </row>
    <row r="1558" spans="1:15">
      <c r="A1558" t="s">
        <v>0</v>
      </c>
      <c r="B1558">
        <v>32619431</v>
      </c>
      <c r="C1558" t="s">
        <v>19</v>
      </c>
      <c r="D1558">
        <v>623273</v>
      </c>
      <c r="E1558" t="s">
        <v>20</v>
      </c>
      <c r="F1558">
        <v>500000</v>
      </c>
      <c r="G1558" t="s">
        <v>21</v>
      </c>
      <c r="H1558">
        <v>90</v>
      </c>
      <c r="I1558" t="s">
        <v>22</v>
      </c>
      <c r="J1558">
        <v>0</v>
      </c>
      <c r="K1558" t="s">
        <v>23</v>
      </c>
      <c r="L1558">
        <v>-3500</v>
      </c>
      <c r="N1558" t="s">
        <v>6497</v>
      </c>
      <c r="O1558" s="22">
        <v>8.5500000000000007</v>
      </c>
    </row>
    <row r="1559" spans="1:15">
      <c r="A1559" t="s">
        <v>0</v>
      </c>
      <c r="B1559">
        <v>32671175</v>
      </c>
      <c r="C1559" t="s">
        <v>19</v>
      </c>
      <c r="D1559">
        <v>980496</v>
      </c>
      <c r="E1559" t="s">
        <v>20</v>
      </c>
      <c r="F1559">
        <v>500000</v>
      </c>
      <c r="G1559" t="s">
        <v>21</v>
      </c>
      <c r="H1559">
        <v>90</v>
      </c>
      <c r="I1559" t="s">
        <v>22</v>
      </c>
      <c r="J1559">
        <v>0</v>
      </c>
      <c r="K1559" t="s">
        <v>23</v>
      </c>
      <c r="L1559">
        <v>-3500</v>
      </c>
      <c r="N1559" t="s">
        <v>6498</v>
      </c>
      <c r="O1559" s="22">
        <v>8.5500000000000007</v>
      </c>
    </row>
    <row r="1560" spans="1:15">
      <c r="A1560" t="s">
        <v>0</v>
      </c>
      <c r="B1560">
        <v>32696826</v>
      </c>
      <c r="C1560" t="s">
        <v>19</v>
      </c>
      <c r="D1560">
        <v>624631</v>
      </c>
      <c r="E1560" t="s">
        <v>20</v>
      </c>
      <c r="F1560">
        <v>500000</v>
      </c>
      <c r="G1560" t="s">
        <v>21</v>
      </c>
      <c r="H1560">
        <v>90</v>
      </c>
      <c r="I1560" t="s">
        <v>22</v>
      </c>
      <c r="J1560">
        <v>0</v>
      </c>
      <c r="K1560" t="s">
        <v>23</v>
      </c>
      <c r="L1560">
        <v>-3500</v>
      </c>
      <c r="N1560" t="s">
        <v>4820</v>
      </c>
      <c r="O1560" s="22">
        <v>8.5500000000000007</v>
      </c>
    </row>
    <row r="1561" spans="1:15">
      <c r="A1561" t="s">
        <v>0</v>
      </c>
      <c r="B1561">
        <v>32856599</v>
      </c>
      <c r="C1561" t="s">
        <v>19</v>
      </c>
      <c r="D1561">
        <v>625310</v>
      </c>
      <c r="E1561" t="s">
        <v>20</v>
      </c>
      <c r="F1561">
        <v>500000</v>
      </c>
      <c r="G1561" t="s">
        <v>21</v>
      </c>
      <c r="H1561">
        <v>90</v>
      </c>
      <c r="I1561" t="s">
        <v>22</v>
      </c>
      <c r="J1561">
        <v>0</v>
      </c>
      <c r="K1561" t="s">
        <v>23</v>
      </c>
      <c r="L1561">
        <v>-3500</v>
      </c>
      <c r="N1561" t="s">
        <v>6499</v>
      </c>
      <c r="O1561" s="22">
        <v>8.6000000000000014</v>
      </c>
    </row>
    <row r="1562" spans="1:15">
      <c r="A1562" t="s">
        <v>0</v>
      </c>
      <c r="B1562">
        <v>32882287</v>
      </c>
      <c r="C1562" t="s">
        <v>19</v>
      </c>
      <c r="D1562">
        <v>625989</v>
      </c>
      <c r="E1562" t="s">
        <v>20</v>
      </c>
      <c r="F1562">
        <v>500000</v>
      </c>
      <c r="G1562" t="s">
        <v>21</v>
      </c>
      <c r="H1562">
        <v>90</v>
      </c>
      <c r="I1562" t="s">
        <v>22</v>
      </c>
      <c r="J1562">
        <v>0</v>
      </c>
      <c r="K1562" t="s">
        <v>23</v>
      </c>
      <c r="L1562">
        <v>-3500</v>
      </c>
      <c r="N1562" t="s">
        <v>6500</v>
      </c>
      <c r="O1562" s="22">
        <v>8.6000000000000014</v>
      </c>
    </row>
    <row r="1563" spans="1:15">
      <c r="A1563" t="s">
        <v>0</v>
      </c>
      <c r="B1563">
        <v>32934224</v>
      </c>
      <c r="C1563" t="s">
        <v>19</v>
      </c>
      <c r="D1563">
        <v>984764</v>
      </c>
      <c r="E1563" t="s">
        <v>20</v>
      </c>
      <c r="F1563">
        <v>500000</v>
      </c>
      <c r="G1563" t="s">
        <v>21</v>
      </c>
      <c r="H1563">
        <v>90</v>
      </c>
      <c r="I1563" t="s">
        <v>22</v>
      </c>
      <c r="J1563">
        <v>0</v>
      </c>
      <c r="K1563" t="s">
        <v>23</v>
      </c>
      <c r="L1563">
        <v>-3500</v>
      </c>
      <c r="N1563" t="s">
        <v>6501</v>
      </c>
      <c r="O1563" s="22">
        <v>8.6000000000000014</v>
      </c>
    </row>
    <row r="1564" spans="1:15">
      <c r="A1564" t="s">
        <v>0</v>
      </c>
      <c r="B1564">
        <v>32959948</v>
      </c>
      <c r="C1564" t="s">
        <v>19</v>
      </c>
      <c r="D1564">
        <v>627347</v>
      </c>
      <c r="E1564" t="s">
        <v>20</v>
      </c>
      <c r="F1564">
        <v>500000</v>
      </c>
      <c r="G1564" t="s">
        <v>21</v>
      </c>
      <c r="H1564">
        <v>90</v>
      </c>
      <c r="I1564" t="s">
        <v>22</v>
      </c>
      <c r="J1564">
        <v>0</v>
      </c>
      <c r="K1564" t="s">
        <v>23</v>
      </c>
      <c r="L1564">
        <v>-3500</v>
      </c>
      <c r="N1564" t="s">
        <v>6502</v>
      </c>
      <c r="O1564" s="22">
        <v>8.6000000000000014</v>
      </c>
    </row>
    <row r="1565" spans="1:15">
      <c r="A1565" t="s">
        <v>0</v>
      </c>
      <c r="B1565">
        <v>32985675</v>
      </c>
      <c r="C1565" t="s">
        <v>19</v>
      </c>
      <c r="D1565">
        <v>628026</v>
      </c>
      <c r="E1565" t="s">
        <v>20</v>
      </c>
      <c r="F1565">
        <v>500000</v>
      </c>
      <c r="G1565" t="s">
        <v>21</v>
      </c>
      <c r="H1565">
        <v>90</v>
      </c>
      <c r="I1565" t="s">
        <v>22</v>
      </c>
      <c r="J1565">
        <v>0</v>
      </c>
      <c r="K1565" t="s">
        <v>23</v>
      </c>
      <c r="L1565">
        <v>-3500</v>
      </c>
      <c r="N1565" t="s">
        <v>6503</v>
      </c>
      <c r="O1565" s="22">
        <v>8.6000000000000014</v>
      </c>
    </row>
    <row r="1566" spans="1:15">
      <c r="A1566" t="s">
        <v>0</v>
      </c>
      <c r="B1566">
        <v>33037741</v>
      </c>
      <c r="C1566" t="s">
        <v>19</v>
      </c>
      <c r="D1566">
        <v>987965</v>
      </c>
      <c r="E1566" t="s">
        <v>20</v>
      </c>
      <c r="F1566">
        <v>500000</v>
      </c>
      <c r="G1566" t="s">
        <v>21</v>
      </c>
      <c r="H1566">
        <v>90</v>
      </c>
      <c r="I1566" t="s">
        <v>22</v>
      </c>
      <c r="J1566">
        <v>0</v>
      </c>
      <c r="K1566" t="s">
        <v>23</v>
      </c>
      <c r="L1566">
        <v>-3500</v>
      </c>
      <c r="N1566" t="s">
        <v>6504</v>
      </c>
      <c r="O1566" s="22">
        <v>8.6000000000000014</v>
      </c>
    </row>
    <row r="1567" spans="1:15">
      <c r="A1567" t="s">
        <v>0</v>
      </c>
      <c r="B1567">
        <v>33063506</v>
      </c>
      <c r="C1567" t="s">
        <v>19</v>
      </c>
      <c r="D1567">
        <v>629384</v>
      </c>
      <c r="E1567" t="s">
        <v>20</v>
      </c>
      <c r="F1567">
        <v>500000</v>
      </c>
      <c r="G1567" t="s">
        <v>21</v>
      </c>
      <c r="H1567">
        <v>90</v>
      </c>
      <c r="I1567" t="s">
        <v>22</v>
      </c>
      <c r="J1567">
        <v>0</v>
      </c>
      <c r="K1567" t="s">
        <v>23</v>
      </c>
      <c r="L1567">
        <v>-3500</v>
      </c>
      <c r="N1567" t="s">
        <v>6505</v>
      </c>
      <c r="O1567" s="22">
        <v>8.6000000000000014</v>
      </c>
    </row>
    <row r="1568" spans="1:15">
      <c r="A1568" t="s">
        <v>0</v>
      </c>
      <c r="B1568">
        <v>33089271</v>
      </c>
      <c r="C1568" t="s">
        <v>19</v>
      </c>
      <c r="D1568">
        <v>630063</v>
      </c>
      <c r="E1568" t="s">
        <v>20</v>
      </c>
      <c r="F1568">
        <v>500000</v>
      </c>
      <c r="G1568" t="s">
        <v>21</v>
      </c>
      <c r="H1568">
        <v>90</v>
      </c>
      <c r="I1568" t="s">
        <v>22</v>
      </c>
      <c r="J1568">
        <v>0</v>
      </c>
      <c r="K1568" t="s">
        <v>23</v>
      </c>
      <c r="L1568">
        <v>-3500</v>
      </c>
      <c r="N1568" t="s">
        <v>6506</v>
      </c>
      <c r="O1568" s="22">
        <v>8.6000000000000014</v>
      </c>
    </row>
    <row r="1569" spans="1:15">
      <c r="A1569" t="s">
        <v>0</v>
      </c>
      <c r="B1569">
        <v>33141469</v>
      </c>
      <c r="C1569" t="s">
        <v>19</v>
      </c>
      <c r="D1569">
        <v>991166</v>
      </c>
      <c r="E1569" t="s">
        <v>20</v>
      </c>
      <c r="F1569">
        <v>500000</v>
      </c>
      <c r="G1569" t="s">
        <v>21</v>
      </c>
      <c r="H1569">
        <v>90</v>
      </c>
      <c r="I1569" t="s">
        <v>22</v>
      </c>
      <c r="J1569">
        <v>0</v>
      </c>
      <c r="K1569" t="s">
        <v>23</v>
      </c>
      <c r="L1569">
        <v>-3500</v>
      </c>
      <c r="N1569" t="s">
        <v>6507</v>
      </c>
      <c r="O1569" s="22">
        <v>8.6000000000000014</v>
      </c>
    </row>
    <row r="1570" spans="1:15">
      <c r="A1570" t="s">
        <v>0</v>
      </c>
      <c r="B1570">
        <v>33167273</v>
      </c>
      <c r="C1570" t="s">
        <v>19</v>
      </c>
      <c r="D1570">
        <v>631421</v>
      </c>
      <c r="E1570" t="s">
        <v>20</v>
      </c>
      <c r="F1570">
        <v>500000</v>
      </c>
      <c r="G1570" t="s">
        <v>21</v>
      </c>
      <c r="H1570">
        <v>90</v>
      </c>
      <c r="I1570" t="s">
        <v>22</v>
      </c>
      <c r="J1570">
        <v>0</v>
      </c>
      <c r="K1570" t="s">
        <v>23</v>
      </c>
      <c r="L1570">
        <v>-3500</v>
      </c>
      <c r="N1570" t="s">
        <v>4998</v>
      </c>
      <c r="O1570" s="22">
        <v>8.6000000000000014</v>
      </c>
    </row>
    <row r="1571" spans="1:15">
      <c r="A1571" t="s">
        <v>0</v>
      </c>
      <c r="B1571">
        <v>33328319</v>
      </c>
      <c r="C1571" t="s">
        <v>19</v>
      </c>
      <c r="D1571">
        <v>632100</v>
      </c>
      <c r="E1571" t="s">
        <v>20</v>
      </c>
      <c r="F1571">
        <v>500000</v>
      </c>
      <c r="G1571" t="s">
        <v>21</v>
      </c>
      <c r="H1571">
        <v>90</v>
      </c>
      <c r="I1571" t="s">
        <v>22</v>
      </c>
      <c r="J1571">
        <v>0</v>
      </c>
      <c r="K1571" t="s">
        <v>23</v>
      </c>
      <c r="L1571">
        <v>-3500</v>
      </c>
      <c r="N1571" t="s">
        <v>6508</v>
      </c>
      <c r="O1571" s="22">
        <v>8.65</v>
      </c>
    </row>
    <row r="1572" spans="1:15">
      <c r="A1572" t="s">
        <v>0</v>
      </c>
      <c r="B1572">
        <v>33356169</v>
      </c>
      <c r="C1572" t="s">
        <v>19</v>
      </c>
      <c r="D1572">
        <v>632835</v>
      </c>
      <c r="E1572" t="s">
        <v>20</v>
      </c>
      <c r="F1572">
        <v>500000</v>
      </c>
      <c r="G1572" t="s">
        <v>21</v>
      </c>
      <c r="H1572">
        <v>90</v>
      </c>
      <c r="I1572" t="s">
        <v>22</v>
      </c>
      <c r="J1572">
        <v>0</v>
      </c>
      <c r="K1572" t="s">
        <v>23</v>
      </c>
      <c r="L1572">
        <v>-3500</v>
      </c>
      <c r="N1572" t="s">
        <v>6509</v>
      </c>
      <c r="O1572" s="22">
        <v>8.65</v>
      </c>
    </row>
    <row r="1573" spans="1:15">
      <c r="A1573" t="s">
        <v>0</v>
      </c>
      <c r="B1573">
        <v>33410572</v>
      </c>
      <c r="C1573" t="s">
        <v>19</v>
      </c>
      <c r="D1573">
        <v>995610</v>
      </c>
      <c r="E1573" t="s">
        <v>20</v>
      </c>
      <c r="F1573">
        <v>500000</v>
      </c>
      <c r="G1573" t="s">
        <v>21</v>
      </c>
      <c r="H1573">
        <v>90</v>
      </c>
      <c r="I1573" t="s">
        <v>22</v>
      </c>
      <c r="J1573">
        <v>0</v>
      </c>
      <c r="K1573" t="s">
        <v>23</v>
      </c>
      <c r="L1573">
        <v>-3500</v>
      </c>
      <c r="N1573" t="s">
        <v>6510</v>
      </c>
      <c r="O1573" s="22">
        <v>8.65</v>
      </c>
    </row>
    <row r="1574" spans="1:15">
      <c r="A1574" t="s">
        <v>0</v>
      </c>
      <c r="B1574">
        <v>33438461</v>
      </c>
      <c r="C1574" t="s">
        <v>19</v>
      </c>
      <c r="D1574">
        <v>634305</v>
      </c>
      <c r="E1574" t="s">
        <v>20</v>
      </c>
      <c r="F1574">
        <v>500000</v>
      </c>
      <c r="G1574" t="s">
        <v>21</v>
      </c>
      <c r="H1574">
        <v>90</v>
      </c>
      <c r="I1574" t="s">
        <v>22</v>
      </c>
      <c r="J1574">
        <v>0</v>
      </c>
      <c r="K1574" t="s">
        <v>23</v>
      </c>
      <c r="L1574">
        <v>-3500</v>
      </c>
      <c r="N1574" t="s">
        <v>6511</v>
      </c>
      <c r="O1574" s="22">
        <v>8.65</v>
      </c>
    </row>
    <row r="1575" spans="1:15">
      <c r="A1575" t="s">
        <v>0</v>
      </c>
      <c r="B1575">
        <v>33466352</v>
      </c>
      <c r="C1575" t="s">
        <v>19</v>
      </c>
      <c r="D1575">
        <v>635040</v>
      </c>
      <c r="E1575" t="s">
        <v>20</v>
      </c>
      <c r="F1575">
        <v>500000</v>
      </c>
      <c r="G1575" t="s">
        <v>21</v>
      </c>
      <c r="H1575">
        <v>90</v>
      </c>
      <c r="I1575" t="s">
        <v>22</v>
      </c>
      <c r="J1575">
        <v>0</v>
      </c>
      <c r="K1575" t="s">
        <v>23</v>
      </c>
      <c r="L1575">
        <v>-3500</v>
      </c>
      <c r="N1575" t="s">
        <v>6512</v>
      </c>
      <c r="O1575" s="22">
        <v>8.65</v>
      </c>
    </row>
    <row r="1576" spans="1:15">
      <c r="A1576" t="s">
        <v>0</v>
      </c>
      <c r="B1576">
        <v>33520897</v>
      </c>
      <c r="C1576" t="s">
        <v>19</v>
      </c>
      <c r="D1576">
        <v>999075</v>
      </c>
      <c r="E1576" t="s">
        <v>20</v>
      </c>
      <c r="F1576">
        <v>500000</v>
      </c>
      <c r="G1576" t="s">
        <v>21</v>
      </c>
      <c r="H1576">
        <v>90</v>
      </c>
      <c r="I1576" t="s">
        <v>22</v>
      </c>
      <c r="J1576">
        <v>0</v>
      </c>
      <c r="K1576" t="s">
        <v>23</v>
      </c>
      <c r="L1576">
        <v>-3500</v>
      </c>
      <c r="N1576" t="s">
        <v>6513</v>
      </c>
      <c r="O1576" s="22">
        <v>8.65</v>
      </c>
    </row>
    <row r="1577" spans="1:15">
      <c r="A1577" t="s">
        <v>0</v>
      </c>
      <c r="B1577">
        <v>33548829</v>
      </c>
      <c r="C1577" t="s">
        <v>19</v>
      </c>
      <c r="D1577">
        <v>636510</v>
      </c>
      <c r="E1577" t="s">
        <v>20</v>
      </c>
      <c r="F1577">
        <v>500000</v>
      </c>
      <c r="G1577" t="s">
        <v>21</v>
      </c>
      <c r="H1577">
        <v>90</v>
      </c>
      <c r="I1577" t="s">
        <v>22</v>
      </c>
      <c r="J1577">
        <v>0</v>
      </c>
      <c r="K1577" t="s">
        <v>23</v>
      </c>
      <c r="L1577">
        <v>-3500</v>
      </c>
      <c r="N1577" t="s">
        <v>6514</v>
      </c>
      <c r="O1577" s="22">
        <v>8.65</v>
      </c>
    </row>
    <row r="1578" spans="1:15">
      <c r="A1578" t="s">
        <v>0</v>
      </c>
      <c r="B1578">
        <v>33576763</v>
      </c>
      <c r="C1578" t="s">
        <v>19</v>
      </c>
      <c r="D1578">
        <v>637245</v>
      </c>
      <c r="E1578" t="s">
        <v>20</v>
      </c>
      <c r="F1578">
        <v>500000</v>
      </c>
      <c r="G1578" t="s">
        <v>21</v>
      </c>
      <c r="H1578">
        <v>90</v>
      </c>
      <c r="I1578" t="s">
        <v>22</v>
      </c>
      <c r="J1578">
        <v>0</v>
      </c>
      <c r="K1578" t="s">
        <v>23</v>
      </c>
      <c r="L1578">
        <v>-3500</v>
      </c>
      <c r="N1578" t="s">
        <v>6515</v>
      </c>
      <c r="O1578" s="22">
        <v>8.65</v>
      </c>
    </row>
    <row r="1579" spans="1:15">
      <c r="A1579" t="s">
        <v>0</v>
      </c>
      <c r="B1579">
        <v>33631449</v>
      </c>
      <c r="C1579" t="s">
        <v>19</v>
      </c>
      <c r="D1579">
        <v>1002540</v>
      </c>
      <c r="E1579" t="s">
        <v>20</v>
      </c>
      <c r="F1579">
        <v>500000</v>
      </c>
      <c r="G1579" t="s">
        <v>21</v>
      </c>
      <c r="H1579">
        <v>90</v>
      </c>
      <c r="I1579" t="s">
        <v>22</v>
      </c>
      <c r="J1579">
        <v>0</v>
      </c>
      <c r="K1579" t="s">
        <v>23</v>
      </c>
      <c r="L1579">
        <v>-3500</v>
      </c>
      <c r="N1579" t="s">
        <v>6516</v>
      </c>
      <c r="O1579" s="22">
        <v>8.65</v>
      </c>
    </row>
    <row r="1580" spans="1:15">
      <c r="A1580" t="s">
        <v>0</v>
      </c>
      <c r="B1580">
        <v>33659422</v>
      </c>
      <c r="C1580" t="s">
        <v>19</v>
      </c>
      <c r="D1580">
        <v>638715</v>
      </c>
      <c r="E1580" t="s">
        <v>20</v>
      </c>
      <c r="F1580">
        <v>500000</v>
      </c>
      <c r="G1580" t="s">
        <v>21</v>
      </c>
      <c r="H1580">
        <v>90</v>
      </c>
      <c r="I1580" t="s">
        <v>22</v>
      </c>
      <c r="J1580">
        <v>0</v>
      </c>
      <c r="K1580" t="s">
        <v>23</v>
      </c>
      <c r="L1580">
        <v>-3500</v>
      </c>
      <c r="N1580" t="s">
        <v>4821</v>
      </c>
      <c r="O1580" s="22">
        <v>8.65</v>
      </c>
    </row>
    <row r="1581" spans="1:15">
      <c r="A1581" t="s">
        <v>0</v>
      </c>
      <c r="B1581">
        <v>33829230</v>
      </c>
      <c r="C1581" t="s">
        <v>19</v>
      </c>
      <c r="D1581">
        <v>639450</v>
      </c>
      <c r="E1581" t="s">
        <v>20</v>
      </c>
      <c r="F1581">
        <v>500000</v>
      </c>
      <c r="G1581" t="s">
        <v>21</v>
      </c>
      <c r="H1581">
        <v>90</v>
      </c>
      <c r="I1581" t="s">
        <v>22</v>
      </c>
      <c r="J1581">
        <v>0</v>
      </c>
      <c r="K1581" t="s">
        <v>23</v>
      </c>
      <c r="L1581">
        <v>-3500</v>
      </c>
      <c r="N1581" t="s">
        <v>6517</v>
      </c>
      <c r="O1581" s="22">
        <v>8.6999999999999993</v>
      </c>
    </row>
    <row r="1582" spans="1:15">
      <c r="A1582" t="s">
        <v>0</v>
      </c>
      <c r="B1582">
        <v>33855477</v>
      </c>
      <c r="C1582" t="s">
        <v>19</v>
      </c>
      <c r="D1582">
        <v>640136</v>
      </c>
      <c r="E1582" t="s">
        <v>20</v>
      </c>
      <c r="F1582">
        <v>500000</v>
      </c>
      <c r="G1582" t="s">
        <v>21</v>
      </c>
      <c r="H1582">
        <v>90</v>
      </c>
      <c r="I1582" t="s">
        <v>22</v>
      </c>
      <c r="J1582">
        <v>0</v>
      </c>
      <c r="K1582" t="s">
        <v>23</v>
      </c>
      <c r="L1582">
        <v>-3500</v>
      </c>
      <c r="N1582" t="s">
        <v>6518</v>
      </c>
      <c r="O1582" s="22">
        <v>8.6999999999999993</v>
      </c>
    </row>
    <row r="1583" spans="1:15">
      <c r="A1583" t="s">
        <v>0</v>
      </c>
      <c r="B1583">
        <v>33908599</v>
      </c>
      <c r="C1583" t="s">
        <v>19</v>
      </c>
      <c r="D1583">
        <v>1007006</v>
      </c>
      <c r="E1583" t="s">
        <v>20</v>
      </c>
      <c r="F1583">
        <v>500000</v>
      </c>
      <c r="G1583" t="s">
        <v>21</v>
      </c>
      <c r="H1583">
        <v>90</v>
      </c>
      <c r="I1583" t="s">
        <v>22</v>
      </c>
      <c r="J1583">
        <v>0</v>
      </c>
      <c r="K1583" t="s">
        <v>23</v>
      </c>
      <c r="L1583">
        <v>-3500</v>
      </c>
      <c r="N1583" t="s">
        <v>6519</v>
      </c>
      <c r="O1583" s="22">
        <v>8.6999999999999993</v>
      </c>
    </row>
    <row r="1584" spans="1:15">
      <c r="A1584" t="s">
        <v>0</v>
      </c>
      <c r="B1584">
        <v>33934883</v>
      </c>
      <c r="C1584" t="s">
        <v>19</v>
      </c>
      <c r="D1584">
        <v>641508</v>
      </c>
      <c r="E1584" t="s">
        <v>20</v>
      </c>
      <c r="F1584">
        <v>500000</v>
      </c>
      <c r="G1584" t="s">
        <v>21</v>
      </c>
      <c r="H1584">
        <v>90</v>
      </c>
      <c r="I1584" t="s">
        <v>22</v>
      </c>
      <c r="J1584">
        <v>0</v>
      </c>
      <c r="K1584" t="s">
        <v>23</v>
      </c>
      <c r="L1584">
        <v>-3500</v>
      </c>
      <c r="N1584" t="s">
        <v>6520</v>
      </c>
      <c r="O1584" s="22">
        <v>8.6999999999999993</v>
      </c>
    </row>
    <row r="1585" spans="1:15">
      <c r="A1585" t="s">
        <v>0</v>
      </c>
      <c r="B1585">
        <v>33961170</v>
      </c>
      <c r="C1585" t="s">
        <v>19</v>
      </c>
      <c r="D1585">
        <v>642194</v>
      </c>
      <c r="E1585" t="s">
        <v>20</v>
      </c>
      <c r="F1585">
        <v>500000</v>
      </c>
      <c r="G1585" t="s">
        <v>21</v>
      </c>
      <c r="H1585">
        <v>90</v>
      </c>
      <c r="I1585" t="s">
        <v>22</v>
      </c>
      <c r="J1585">
        <v>0</v>
      </c>
      <c r="K1585" t="s">
        <v>23</v>
      </c>
      <c r="L1585">
        <v>-3500</v>
      </c>
      <c r="N1585" t="s">
        <v>6521</v>
      </c>
      <c r="O1585" s="22">
        <v>8.6999999999999993</v>
      </c>
    </row>
    <row r="1586" spans="1:15">
      <c r="A1586" t="s">
        <v>0</v>
      </c>
      <c r="B1586">
        <v>34014425</v>
      </c>
      <c r="C1586" t="s">
        <v>19</v>
      </c>
      <c r="D1586">
        <v>1010240</v>
      </c>
      <c r="E1586" t="s">
        <v>20</v>
      </c>
      <c r="F1586">
        <v>500000</v>
      </c>
      <c r="G1586" t="s">
        <v>21</v>
      </c>
      <c r="H1586">
        <v>90</v>
      </c>
      <c r="I1586" t="s">
        <v>22</v>
      </c>
      <c r="J1586">
        <v>0</v>
      </c>
      <c r="K1586" t="s">
        <v>23</v>
      </c>
      <c r="L1586">
        <v>-3500</v>
      </c>
      <c r="N1586" t="s">
        <v>6522</v>
      </c>
      <c r="O1586" s="22">
        <v>8.6999999999999993</v>
      </c>
    </row>
    <row r="1587" spans="1:15">
      <c r="A1587" t="s">
        <v>0</v>
      </c>
      <c r="B1587">
        <v>34040748</v>
      </c>
      <c r="C1587" t="s">
        <v>19</v>
      </c>
      <c r="D1587">
        <v>643566</v>
      </c>
      <c r="E1587" t="s">
        <v>20</v>
      </c>
      <c r="F1587">
        <v>500000</v>
      </c>
      <c r="G1587" t="s">
        <v>21</v>
      </c>
      <c r="H1587">
        <v>90</v>
      </c>
      <c r="I1587" t="s">
        <v>22</v>
      </c>
      <c r="J1587">
        <v>0</v>
      </c>
      <c r="K1587" t="s">
        <v>23</v>
      </c>
      <c r="L1587">
        <v>-3500</v>
      </c>
      <c r="N1587" t="s">
        <v>6523</v>
      </c>
      <c r="O1587" s="22">
        <v>8.6999999999999993</v>
      </c>
    </row>
    <row r="1588" spans="1:15">
      <c r="A1588" t="s">
        <v>0</v>
      </c>
      <c r="B1588">
        <v>34067076</v>
      </c>
      <c r="C1588" t="s">
        <v>19</v>
      </c>
      <c r="D1588">
        <v>644252</v>
      </c>
      <c r="E1588" t="s">
        <v>20</v>
      </c>
      <c r="F1588">
        <v>500000</v>
      </c>
      <c r="G1588" t="s">
        <v>21</v>
      </c>
      <c r="H1588">
        <v>90</v>
      </c>
      <c r="I1588" t="s">
        <v>22</v>
      </c>
      <c r="J1588">
        <v>0</v>
      </c>
      <c r="K1588" t="s">
        <v>23</v>
      </c>
      <c r="L1588">
        <v>-3500</v>
      </c>
      <c r="N1588" t="s">
        <v>6524</v>
      </c>
      <c r="O1588" s="22">
        <v>8.6999999999999993</v>
      </c>
    </row>
    <row r="1589" spans="1:15">
      <c r="A1589" t="s">
        <v>0</v>
      </c>
      <c r="B1589">
        <v>34120464</v>
      </c>
      <c r="C1589" t="s">
        <v>19</v>
      </c>
      <c r="D1589">
        <v>1013474</v>
      </c>
      <c r="E1589" t="s">
        <v>20</v>
      </c>
      <c r="F1589">
        <v>500000</v>
      </c>
      <c r="G1589" t="s">
        <v>21</v>
      </c>
      <c r="H1589">
        <v>90</v>
      </c>
      <c r="I1589" t="s">
        <v>22</v>
      </c>
      <c r="J1589">
        <v>0</v>
      </c>
      <c r="K1589" t="s">
        <v>23</v>
      </c>
      <c r="L1589">
        <v>-3500</v>
      </c>
      <c r="N1589" t="s">
        <v>6525</v>
      </c>
      <c r="O1589" s="22">
        <v>8.6999999999999993</v>
      </c>
    </row>
    <row r="1590" spans="1:15">
      <c r="A1590" t="s">
        <v>0</v>
      </c>
      <c r="B1590">
        <v>34146826</v>
      </c>
      <c r="C1590" t="s">
        <v>19</v>
      </c>
      <c r="D1590">
        <v>645624</v>
      </c>
      <c r="E1590" t="s">
        <v>20</v>
      </c>
      <c r="F1590">
        <v>500000</v>
      </c>
      <c r="G1590" t="s">
        <v>21</v>
      </c>
      <c r="H1590">
        <v>90</v>
      </c>
      <c r="I1590" t="s">
        <v>22</v>
      </c>
      <c r="J1590">
        <v>0</v>
      </c>
      <c r="K1590" t="s">
        <v>23</v>
      </c>
      <c r="L1590">
        <v>-3500</v>
      </c>
      <c r="N1590" t="s">
        <v>4999</v>
      </c>
      <c r="O1590" s="22">
        <v>8.6999999999999993</v>
      </c>
    </row>
    <row r="1591" spans="1:15">
      <c r="A1591" t="s">
        <v>0</v>
      </c>
      <c r="B1591">
        <v>34312028</v>
      </c>
      <c r="C1591" t="s">
        <v>19</v>
      </c>
      <c r="D1591">
        <v>646310</v>
      </c>
      <c r="E1591" t="s">
        <v>20</v>
      </c>
      <c r="F1591">
        <v>500000</v>
      </c>
      <c r="G1591" t="s">
        <v>21</v>
      </c>
      <c r="H1591">
        <v>90</v>
      </c>
      <c r="I1591" t="s">
        <v>22</v>
      </c>
      <c r="J1591">
        <v>0</v>
      </c>
      <c r="K1591" t="s">
        <v>23</v>
      </c>
      <c r="L1591">
        <v>-3500</v>
      </c>
      <c r="N1591" t="s">
        <v>6526</v>
      </c>
      <c r="O1591" s="22">
        <v>8.75</v>
      </c>
    </row>
    <row r="1592" spans="1:15">
      <c r="A1592" t="s">
        <v>0</v>
      </c>
      <c r="B1592">
        <v>34338430</v>
      </c>
      <c r="C1592" t="s">
        <v>19</v>
      </c>
      <c r="D1592">
        <v>646996</v>
      </c>
      <c r="E1592" t="s">
        <v>20</v>
      </c>
      <c r="F1592">
        <v>500000</v>
      </c>
      <c r="G1592" t="s">
        <v>21</v>
      </c>
      <c r="H1592">
        <v>90</v>
      </c>
      <c r="I1592" t="s">
        <v>22</v>
      </c>
      <c r="J1592">
        <v>0</v>
      </c>
      <c r="K1592" t="s">
        <v>23</v>
      </c>
      <c r="L1592">
        <v>-3500</v>
      </c>
      <c r="N1592" t="s">
        <v>6527</v>
      </c>
      <c r="O1592" s="22">
        <v>8.75</v>
      </c>
    </row>
    <row r="1593" spans="1:15">
      <c r="A1593" t="s">
        <v>0</v>
      </c>
      <c r="B1593">
        <v>34392012</v>
      </c>
      <c r="C1593" t="s">
        <v>19</v>
      </c>
      <c r="D1593">
        <v>1017786</v>
      </c>
      <c r="E1593" t="s">
        <v>20</v>
      </c>
      <c r="F1593">
        <v>500000</v>
      </c>
      <c r="G1593" t="s">
        <v>21</v>
      </c>
      <c r="H1593">
        <v>90</v>
      </c>
      <c r="I1593" t="s">
        <v>22</v>
      </c>
      <c r="J1593">
        <v>0</v>
      </c>
      <c r="K1593" t="s">
        <v>23</v>
      </c>
      <c r="L1593">
        <v>-3500</v>
      </c>
      <c r="N1593" t="s">
        <v>6528</v>
      </c>
      <c r="O1593" s="22">
        <v>8.75</v>
      </c>
    </row>
    <row r="1594" spans="1:15">
      <c r="A1594" t="s">
        <v>0</v>
      </c>
      <c r="B1594">
        <v>34418451</v>
      </c>
      <c r="C1594" t="s">
        <v>19</v>
      </c>
      <c r="D1594">
        <v>648368</v>
      </c>
      <c r="E1594" t="s">
        <v>20</v>
      </c>
      <c r="F1594">
        <v>500000</v>
      </c>
      <c r="G1594" t="s">
        <v>21</v>
      </c>
      <c r="H1594">
        <v>90</v>
      </c>
      <c r="I1594" t="s">
        <v>22</v>
      </c>
      <c r="J1594">
        <v>0</v>
      </c>
      <c r="K1594" t="s">
        <v>23</v>
      </c>
      <c r="L1594">
        <v>-3500</v>
      </c>
      <c r="N1594" t="s">
        <v>6529</v>
      </c>
      <c r="O1594" s="22">
        <v>8.75</v>
      </c>
    </row>
    <row r="1595" spans="1:15">
      <c r="A1595" t="s">
        <v>0</v>
      </c>
      <c r="B1595">
        <v>34444892</v>
      </c>
      <c r="C1595" t="s">
        <v>19</v>
      </c>
      <c r="D1595">
        <v>649054</v>
      </c>
      <c r="E1595" t="s">
        <v>20</v>
      </c>
      <c r="F1595">
        <v>500000</v>
      </c>
      <c r="G1595" t="s">
        <v>21</v>
      </c>
      <c r="H1595">
        <v>90</v>
      </c>
      <c r="I1595" t="s">
        <v>22</v>
      </c>
      <c r="J1595">
        <v>0</v>
      </c>
      <c r="K1595" t="s">
        <v>23</v>
      </c>
      <c r="L1595">
        <v>-3500</v>
      </c>
      <c r="N1595" t="s">
        <v>6530</v>
      </c>
      <c r="O1595" s="22">
        <v>8.75</v>
      </c>
    </row>
    <row r="1596" spans="1:15">
      <c r="A1596" t="s">
        <v>0</v>
      </c>
      <c r="B1596">
        <v>34498607</v>
      </c>
      <c r="C1596" t="s">
        <v>19</v>
      </c>
      <c r="D1596">
        <v>1021020</v>
      </c>
      <c r="E1596" t="s">
        <v>20</v>
      </c>
      <c r="F1596">
        <v>500000</v>
      </c>
      <c r="G1596" t="s">
        <v>21</v>
      </c>
      <c r="H1596">
        <v>90</v>
      </c>
      <c r="I1596" t="s">
        <v>22</v>
      </c>
      <c r="J1596">
        <v>0</v>
      </c>
      <c r="K1596" t="s">
        <v>23</v>
      </c>
      <c r="L1596">
        <v>-3500</v>
      </c>
      <c r="N1596" t="s">
        <v>6531</v>
      </c>
      <c r="O1596" s="22">
        <v>8.75</v>
      </c>
    </row>
    <row r="1597" spans="1:15">
      <c r="A1597" t="s">
        <v>0</v>
      </c>
      <c r="B1597">
        <v>34525085</v>
      </c>
      <c r="C1597" t="s">
        <v>19</v>
      </c>
      <c r="D1597">
        <v>650426</v>
      </c>
      <c r="E1597" t="s">
        <v>20</v>
      </c>
      <c r="F1597">
        <v>500000</v>
      </c>
      <c r="G1597" t="s">
        <v>21</v>
      </c>
      <c r="H1597">
        <v>90</v>
      </c>
      <c r="I1597" t="s">
        <v>22</v>
      </c>
      <c r="J1597">
        <v>0</v>
      </c>
      <c r="K1597" t="s">
        <v>23</v>
      </c>
      <c r="L1597">
        <v>-3500</v>
      </c>
      <c r="N1597" t="s">
        <v>6532</v>
      </c>
      <c r="O1597" s="22">
        <v>8.75</v>
      </c>
    </row>
    <row r="1598" spans="1:15">
      <c r="A1598" t="s">
        <v>0</v>
      </c>
      <c r="B1598">
        <v>34551567</v>
      </c>
      <c r="C1598" t="s">
        <v>19</v>
      </c>
      <c r="D1598">
        <v>651112</v>
      </c>
      <c r="E1598" t="s">
        <v>20</v>
      </c>
      <c r="F1598">
        <v>500000</v>
      </c>
      <c r="G1598" t="s">
        <v>21</v>
      </c>
      <c r="H1598">
        <v>90</v>
      </c>
      <c r="I1598" t="s">
        <v>22</v>
      </c>
      <c r="J1598">
        <v>0</v>
      </c>
      <c r="K1598" t="s">
        <v>23</v>
      </c>
      <c r="L1598">
        <v>-3500</v>
      </c>
      <c r="N1598" t="s">
        <v>6533</v>
      </c>
      <c r="O1598" s="22">
        <v>8.75</v>
      </c>
    </row>
    <row r="1599" spans="1:15">
      <c r="A1599" t="s">
        <v>0</v>
      </c>
      <c r="B1599">
        <v>34605416</v>
      </c>
      <c r="C1599" t="s">
        <v>19</v>
      </c>
      <c r="D1599">
        <v>1024254</v>
      </c>
      <c r="E1599" t="s">
        <v>20</v>
      </c>
      <c r="F1599">
        <v>500000</v>
      </c>
      <c r="G1599" t="s">
        <v>21</v>
      </c>
      <c r="H1599">
        <v>90</v>
      </c>
      <c r="I1599" t="s">
        <v>22</v>
      </c>
      <c r="J1599">
        <v>0</v>
      </c>
      <c r="K1599" t="s">
        <v>23</v>
      </c>
      <c r="L1599">
        <v>-3500</v>
      </c>
      <c r="N1599" t="s">
        <v>6534</v>
      </c>
      <c r="O1599" s="22">
        <v>8.75</v>
      </c>
    </row>
    <row r="1600" spans="1:15">
      <c r="A1600" t="s">
        <v>0</v>
      </c>
      <c r="B1600">
        <v>34631935</v>
      </c>
      <c r="C1600" t="s">
        <v>19</v>
      </c>
      <c r="D1600">
        <v>652484</v>
      </c>
      <c r="E1600" t="s">
        <v>20</v>
      </c>
      <c r="F1600">
        <v>500000</v>
      </c>
      <c r="G1600" t="s">
        <v>21</v>
      </c>
      <c r="H1600">
        <v>90</v>
      </c>
      <c r="I1600" t="s">
        <v>22</v>
      </c>
      <c r="J1600">
        <v>0</v>
      </c>
      <c r="K1600" t="s">
        <v>23</v>
      </c>
      <c r="L1600">
        <v>-3500</v>
      </c>
      <c r="N1600" t="s">
        <v>4822</v>
      </c>
      <c r="O1600" s="22">
        <v>8.75</v>
      </c>
    </row>
    <row r="1601" spans="1:15">
      <c r="A1601" t="s">
        <v>0</v>
      </c>
      <c r="B1601">
        <v>34797898</v>
      </c>
      <c r="C1601" t="s">
        <v>19</v>
      </c>
      <c r="D1601">
        <v>653170</v>
      </c>
      <c r="E1601" t="s">
        <v>20</v>
      </c>
      <c r="F1601">
        <v>500000</v>
      </c>
      <c r="G1601" t="s">
        <v>21</v>
      </c>
      <c r="H1601">
        <v>90</v>
      </c>
      <c r="I1601" t="s">
        <v>22</v>
      </c>
      <c r="J1601">
        <v>0</v>
      </c>
      <c r="K1601" t="s">
        <v>23</v>
      </c>
      <c r="L1601">
        <v>-3500</v>
      </c>
      <c r="N1601" t="s">
        <v>6535</v>
      </c>
      <c r="O1601" s="22">
        <v>8.8000000000000007</v>
      </c>
    </row>
    <row r="1602" spans="1:15">
      <c r="A1602" t="s">
        <v>0</v>
      </c>
      <c r="B1602">
        <v>34824454</v>
      </c>
      <c r="C1602" t="s">
        <v>19</v>
      </c>
      <c r="D1602">
        <v>653856</v>
      </c>
      <c r="E1602" t="s">
        <v>20</v>
      </c>
      <c r="F1602">
        <v>500000</v>
      </c>
      <c r="G1602" t="s">
        <v>21</v>
      </c>
      <c r="H1602">
        <v>90</v>
      </c>
      <c r="I1602" t="s">
        <v>22</v>
      </c>
      <c r="J1602">
        <v>0</v>
      </c>
      <c r="K1602" t="s">
        <v>23</v>
      </c>
      <c r="L1602">
        <v>-3500</v>
      </c>
      <c r="N1602" t="s">
        <v>6536</v>
      </c>
      <c r="O1602" s="22">
        <v>8.8000000000000007</v>
      </c>
    </row>
    <row r="1603" spans="1:15">
      <c r="A1603" t="s">
        <v>0</v>
      </c>
      <c r="B1603">
        <v>34878497</v>
      </c>
      <c r="C1603" t="s">
        <v>19</v>
      </c>
      <c r="D1603">
        <v>1028566</v>
      </c>
      <c r="E1603" t="s">
        <v>20</v>
      </c>
      <c r="F1603">
        <v>500000</v>
      </c>
      <c r="G1603" t="s">
        <v>21</v>
      </c>
      <c r="H1603">
        <v>90</v>
      </c>
      <c r="I1603" t="s">
        <v>22</v>
      </c>
      <c r="J1603">
        <v>0</v>
      </c>
      <c r="K1603" t="s">
        <v>23</v>
      </c>
      <c r="L1603">
        <v>-3500</v>
      </c>
      <c r="N1603" t="s">
        <v>6537</v>
      </c>
      <c r="O1603" s="22">
        <v>8.8000000000000007</v>
      </c>
    </row>
    <row r="1604" spans="1:15">
      <c r="A1604" t="s">
        <v>0</v>
      </c>
      <c r="B1604">
        <v>34905090</v>
      </c>
      <c r="C1604" t="s">
        <v>19</v>
      </c>
      <c r="D1604">
        <v>655228</v>
      </c>
      <c r="E1604" t="s">
        <v>20</v>
      </c>
      <c r="F1604">
        <v>500000</v>
      </c>
      <c r="G1604" t="s">
        <v>21</v>
      </c>
      <c r="H1604">
        <v>90</v>
      </c>
      <c r="I1604" t="s">
        <v>22</v>
      </c>
      <c r="J1604">
        <v>0</v>
      </c>
      <c r="K1604" t="s">
        <v>23</v>
      </c>
      <c r="L1604">
        <v>-3500</v>
      </c>
      <c r="N1604" t="s">
        <v>6538</v>
      </c>
      <c r="O1604" s="22">
        <v>8.8000000000000007</v>
      </c>
    </row>
    <row r="1605" spans="1:15">
      <c r="A1605" t="s">
        <v>0</v>
      </c>
      <c r="B1605">
        <v>34931688</v>
      </c>
      <c r="C1605" t="s">
        <v>19</v>
      </c>
      <c r="D1605">
        <v>655914</v>
      </c>
      <c r="E1605" t="s">
        <v>20</v>
      </c>
      <c r="F1605">
        <v>500000</v>
      </c>
      <c r="G1605" t="s">
        <v>21</v>
      </c>
      <c r="H1605">
        <v>90</v>
      </c>
      <c r="I1605" t="s">
        <v>22</v>
      </c>
      <c r="J1605">
        <v>0</v>
      </c>
      <c r="K1605" t="s">
        <v>23</v>
      </c>
      <c r="L1605">
        <v>-3500</v>
      </c>
      <c r="N1605" t="s">
        <v>6539</v>
      </c>
      <c r="O1605" s="22">
        <v>8.8000000000000007</v>
      </c>
    </row>
    <row r="1606" spans="1:15">
      <c r="A1606" t="s">
        <v>0</v>
      </c>
      <c r="B1606">
        <v>34985864</v>
      </c>
      <c r="C1606" t="s">
        <v>19</v>
      </c>
      <c r="D1606">
        <v>1031800</v>
      </c>
      <c r="E1606" t="s">
        <v>20</v>
      </c>
      <c r="F1606">
        <v>500000</v>
      </c>
      <c r="G1606" t="s">
        <v>21</v>
      </c>
      <c r="H1606">
        <v>90</v>
      </c>
      <c r="I1606" t="s">
        <v>22</v>
      </c>
      <c r="J1606">
        <v>0</v>
      </c>
      <c r="K1606" t="s">
        <v>23</v>
      </c>
      <c r="L1606">
        <v>-3500</v>
      </c>
      <c r="N1606" t="s">
        <v>6540</v>
      </c>
      <c r="O1606" s="22">
        <v>8.8000000000000007</v>
      </c>
    </row>
    <row r="1607" spans="1:15">
      <c r="A1607" t="s">
        <v>0</v>
      </c>
      <c r="B1607">
        <v>35012497</v>
      </c>
      <c r="C1607" t="s">
        <v>19</v>
      </c>
      <c r="D1607">
        <v>657286</v>
      </c>
      <c r="E1607" t="s">
        <v>20</v>
      </c>
      <c r="F1607">
        <v>500000</v>
      </c>
      <c r="G1607" t="s">
        <v>21</v>
      </c>
      <c r="H1607">
        <v>90</v>
      </c>
      <c r="I1607" t="s">
        <v>22</v>
      </c>
      <c r="J1607">
        <v>0</v>
      </c>
      <c r="K1607" t="s">
        <v>23</v>
      </c>
      <c r="L1607">
        <v>-3500</v>
      </c>
      <c r="N1607" t="s">
        <v>6541</v>
      </c>
      <c r="O1607" s="22">
        <v>8.8000000000000007</v>
      </c>
    </row>
    <row r="1608" spans="1:15">
      <c r="A1608" t="s">
        <v>0</v>
      </c>
      <c r="B1608">
        <v>35039135</v>
      </c>
      <c r="C1608" t="s">
        <v>19</v>
      </c>
      <c r="D1608">
        <v>657972</v>
      </c>
      <c r="E1608" t="s">
        <v>20</v>
      </c>
      <c r="F1608">
        <v>500000</v>
      </c>
      <c r="G1608" t="s">
        <v>21</v>
      </c>
      <c r="H1608">
        <v>90</v>
      </c>
      <c r="I1608" t="s">
        <v>22</v>
      </c>
      <c r="J1608">
        <v>0</v>
      </c>
      <c r="K1608" t="s">
        <v>23</v>
      </c>
      <c r="L1608">
        <v>-3500</v>
      </c>
      <c r="N1608" t="s">
        <v>6542</v>
      </c>
      <c r="O1608" s="22">
        <v>8.8000000000000007</v>
      </c>
    </row>
    <row r="1609" spans="1:15">
      <c r="A1609" t="s">
        <v>0</v>
      </c>
      <c r="B1609">
        <v>35093442</v>
      </c>
      <c r="C1609" t="s">
        <v>19</v>
      </c>
      <c r="D1609">
        <v>1035034</v>
      </c>
      <c r="E1609" t="s">
        <v>20</v>
      </c>
      <c r="F1609">
        <v>500000</v>
      </c>
      <c r="G1609" t="s">
        <v>21</v>
      </c>
      <c r="H1609">
        <v>90</v>
      </c>
      <c r="I1609" t="s">
        <v>22</v>
      </c>
      <c r="J1609">
        <v>0</v>
      </c>
      <c r="K1609" t="s">
        <v>23</v>
      </c>
      <c r="L1609">
        <v>-3500</v>
      </c>
      <c r="N1609" t="s">
        <v>6543</v>
      </c>
      <c r="O1609" s="22">
        <v>8.8000000000000007</v>
      </c>
    </row>
    <row r="1610" spans="1:15">
      <c r="A1610" t="s">
        <v>0</v>
      </c>
      <c r="B1610">
        <v>35120116</v>
      </c>
      <c r="C1610" t="s">
        <v>19</v>
      </c>
      <c r="D1610">
        <v>659344</v>
      </c>
      <c r="E1610" t="s">
        <v>20</v>
      </c>
      <c r="F1610">
        <v>500000</v>
      </c>
      <c r="G1610" t="s">
        <v>21</v>
      </c>
      <c r="H1610">
        <v>90</v>
      </c>
      <c r="I1610" t="s">
        <v>22</v>
      </c>
      <c r="J1610">
        <v>0</v>
      </c>
      <c r="K1610" t="s">
        <v>23</v>
      </c>
      <c r="L1610">
        <v>-3500</v>
      </c>
      <c r="N1610" t="s">
        <v>5000</v>
      </c>
      <c r="O1610" s="22">
        <v>8.8000000000000007</v>
      </c>
    </row>
    <row r="1611" spans="1:15">
      <c r="A1611" t="s">
        <v>0</v>
      </c>
      <c r="B1611">
        <v>35287373</v>
      </c>
      <c r="C1611" t="s">
        <v>19</v>
      </c>
      <c r="D1611">
        <v>660030</v>
      </c>
      <c r="E1611" t="s">
        <v>20</v>
      </c>
      <c r="F1611">
        <v>500000</v>
      </c>
      <c r="G1611" t="s">
        <v>21</v>
      </c>
      <c r="H1611">
        <v>90</v>
      </c>
      <c r="I1611" t="s">
        <v>22</v>
      </c>
      <c r="J1611">
        <v>0</v>
      </c>
      <c r="K1611" t="s">
        <v>23</v>
      </c>
      <c r="L1611">
        <v>-3500</v>
      </c>
      <c r="N1611" t="s">
        <v>6544</v>
      </c>
      <c r="O1611" s="22">
        <v>8.8500000000000014</v>
      </c>
    </row>
    <row r="1612" spans="1:15">
      <c r="A1612" t="s">
        <v>0</v>
      </c>
      <c r="B1612">
        <v>35314085</v>
      </c>
      <c r="C1612" t="s">
        <v>19</v>
      </c>
      <c r="D1612">
        <v>660716</v>
      </c>
      <c r="E1612" t="s">
        <v>20</v>
      </c>
      <c r="F1612">
        <v>500000</v>
      </c>
      <c r="G1612" t="s">
        <v>21</v>
      </c>
      <c r="H1612">
        <v>90</v>
      </c>
      <c r="I1612" t="s">
        <v>22</v>
      </c>
      <c r="J1612">
        <v>0</v>
      </c>
      <c r="K1612" t="s">
        <v>23</v>
      </c>
      <c r="L1612">
        <v>-3500</v>
      </c>
      <c r="N1612" t="s">
        <v>6545</v>
      </c>
      <c r="O1612" s="22">
        <v>8.8500000000000014</v>
      </c>
    </row>
    <row r="1613" spans="1:15">
      <c r="A1613" t="s">
        <v>0</v>
      </c>
      <c r="B1613">
        <v>35368589</v>
      </c>
      <c r="C1613" t="s">
        <v>19</v>
      </c>
      <c r="D1613">
        <v>1039346</v>
      </c>
      <c r="E1613" t="s">
        <v>20</v>
      </c>
      <c r="F1613">
        <v>500000</v>
      </c>
      <c r="G1613" t="s">
        <v>21</v>
      </c>
      <c r="H1613">
        <v>90</v>
      </c>
      <c r="I1613" t="s">
        <v>22</v>
      </c>
      <c r="J1613">
        <v>0</v>
      </c>
      <c r="K1613" t="s">
        <v>23</v>
      </c>
      <c r="L1613">
        <v>-3500</v>
      </c>
      <c r="N1613" t="s">
        <v>6546</v>
      </c>
      <c r="O1613" s="22">
        <v>8.8500000000000014</v>
      </c>
    </row>
    <row r="1614" spans="1:15">
      <c r="A1614" t="s">
        <v>0</v>
      </c>
      <c r="B1614">
        <v>35395337</v>
      </c>
      <c r="C1614" t="s">
        <v>19</v>
      </c>
      <c r="D1614">
        <v>662088</v>
      </c>
      <c r="E1614" t="s">
        <v>20</v>
      </c>
      <c r="F1614">
        <v>500000</v>
      </c>
      <c r="G1614" t="s">
        <v>21</v>
      </c>
      <c r="H1614">
        <v>90</v>
      </c>
      <c r="I1614" t="s">
        <v>22</v>
      </c>
      <c r="J1614">
        <v>0</v>
      </c>
      <c r="K1614" t="s">
        <v>23</v>
      </c>
      <c r="L1614">
        <v>-3500</v>
      </c>
      <c r="N1614" t="s">
        <v>6547</v>
      </c>
      <c r="O1614" s="22">
        <v>8.8500000000000014</v>
      </c>
    </row>
    <row r="1615" spans="1:15">
      <c r="A1615" t="s">
        <v>0</v>
      </c>
      <c r="B1615">
        <v>35422090</v>
      </c>
      <c r="C1615" t="s">
        <v>19</v>
      </c>
      <c r="D1615">
        <v>662774</v>
      </c>
      <c r="E1615" t="s">
        <v>20</v>
      </c>
      <c r="F1615">
        <v>500000</v>
      </c>
      <c r="G1615" t="s">
        <v>21</v>
      </c>
      <c r="H1615">
        <v>90</v>
      </c>
      <c r="I1615" t="s">
        <v>22</v>
      </c>
      <c r="J1615">
        <v>0</v>
      </c>
      <c r="K1615" t="s">
        <v>23</v>
      </c>
      <c r="L1615">
        <v>-3500</v>
      </c>
      <c r="N1615" t="s">
        <v>6548</v>
      </c>
      <c r="O1615" s="22">
        <v>8.8500000000000014</v>
      </c>
    </row>
    <row r="1616" spans="1:15">
      <c r="A1616" t="s">
        <v>0</v>
      </c>
      <c r="B1616">
        <v>35476728</v>
      </c>
      <c r="C1616" t="s">
        <v>19</v>
      </c>
      <c r="D1616">
        <v>1042580</v>
      </c>
      <c r="E1616" t="s">
        <v>20</v>
      </c>
      <c r="F1616">
        <v>500000</v>
      </c>
      <c r="G1616" t="s">
        <v>21</v>
      </c>
      <c r="H1616">
        <v>90</v>
      </c>
      <c r="I1616" t="s">
        <v>22</v>
      </c>
      <c r="J1616">
        <v>0</v>
      </c>
      <c r="K1616" t="s">
        <v>23</v>
      </c>
      <c r="L1616">
        <v>-3500</v>
      </c>
      <c r="N1616" t="s">
        <v>6549</v>
      </c>
      <c r="O1616" s="22">
        <v>8.8500000000000014</v>
      </c>
    </row>
    <row r="1617" spans="1:15">
      <c r="A1617" t="s">
        <v>0</v>
      </c>
      <c r="B1617">
        <v>35503516</v>
      </c>
      <c r="C1617" t="s">
        <v>19</v>
      </c>
      <c r="D1617">
        <v>664146</v>
      </c>
      <c r="E1617" t="s">
        <v>20</v>
      </c>
      <c r="F1617">
        <v>500000</v>
      </c>
      <c r="G1617" t="s">
        <v>21</v>
      </c>
      <c r="H1617">
        <v>90</v>
      </c>
      <c r="I1617" t="s">
        <v>22</v>
      </c>
      <c r="J1617">
        <v>0</v>
      </c>
      <c r="K1617" t="s">
        <v>23</v>
      </c>
      <c r="L1617">
        <v>-3500</v>
      </c>
      <c r="N1617" t="s">
        <v>6550</v>
      </c>
      <c r="O1617" s="22">
        <v>8.8500000000000014</v>
      </c>
    </row>
    <row r="1618" spans="1:15">
      <c r="A1618" t="s">
        <v>0</v>
      </c>
      <c r="B1618">
        <v>35530309</v>
      </c>
      <c r="C1618" t="s">
        <v>19</v>
      </c>
      <c r="D1618">
        <v>664832</v>
      </c>
      <c r="E1618" t="s">
        <v>20</v>
      </c>
      <c r="F1618">
        <v>500000</v>
      </c>
      <c r="G1618" t="s">
        <v>21</v>
      </c>
      <c r="H1618">
        <v>90</v>
      </c>
      <c r="I1618" t="s">
        <v>22</v>
      </c>
      <c r="J1618">
        <v>0</v>
      </c>
      <c r="K1618" t="s">
        <v>23</v>
      </c>
      <c r="L1618">
        <v>-3500</v>
      </c>
      <c r="N1618" t="s">
        <v>6551</v>
      </c>
      <c r="O1618" s="22">
        <v>8.8500000000000014</v>
      </c>
    </row>
    <row r="1619" spans="1:15">
      <c r="A1619" t="s">
        <v>0</v>
      </c>
      <c r="B1619">
        <v>35585080</v>
      </c>
      <c r="C1619" t="s">
        <v>19</v>
      </c>
      <c r="D1619">
        <v>1045814</v>
      </c>
      <c r="E1619" t="s">
        <v>20</v>
      </c>
      <c r="F1619">
        <v>500000</v>
      </c>
      <c r="G1619" t="s">
        <v>21</v>
      </c>
      <c r="H1619">
        <v>90</v>
      </c>
      <c r="I1619" t="s">
        <v>22</v>
      </c>
      <c r="J1619">
        <v>0</v>
      </c>
      <c r="K1619" t="s">
        <v>23</v>
      </c>
      <c r="L1619">
        <v>-3500</v>
      </c>
      <c r="N1619" t="s">
        <v>6552</v>
      </c>
      <c r="O1619" s="22">
        <v>8.8500000000000014</v>
      </c>
    </row>
    <row r="1620" spans="1:15">
      <c r="A1620" t="s">
        <v>0</v>
      </c>
      <c r="B1620">
        <v>35611909</v>
      </c>
      <c r="C1620" t="s">
        <v>19</v>
      </c>
      <c r="D1620">
        <v>666204</v>
      </c>
      <c r="E1620" t="s">
        <v>20</v>
      </c>
      <c r="F1620">
        <v>500000</v>
      </c>
      <c r="G1620" t="s">
        <v>21</v>
      </c>
      <c r="H1620">
        <v>90</v>
      </c>
      <c r="I1620" t="s">
        <v>22</v>
      </c>
      <c r="J1620">
        <v>0</v>
      </c>
      <c r="K1620" t="s">
        <v>23</v>
      </c>
      <c r="L1620">
        <v>-3500</v>
      </c>
      <c r="N1620" t="s">
        <v>4823</v>
      </c>
      <c r="O1620" s="22">
        <v>8.8500000000000014</v>
      </c>
    </row>
    <row r="1621" spans="1:15">
      <c r="A1621" t="s">
        <v>0</v>
      </c>
      <c r="B1621">
        <v>35780460</v>
      </c>
      <c r="C1621" t="s">
        <v>19</v>
      </c>
      <c r="D1621">
        <v>666890</v>
      </c>
      <c r="E1621" t="s">
        <v>20</v>
      </c>
      <c r="F1621">
        <v>500000</v>
      </c>
      <c r="G1621" t="s">
        <v>21</v>
      </c>
      <c r="H1621">
        <v>90</v>
      </c>
      <c r="I1621" t="s">
        <v>22</v>
      </c>
      <c r="J1621">
        <v>0</v>
      </c>
      <c r="K1621" t="s">
        <v>23</v>
      </c>
      <c r="L1621">
        <v>-3500</v>
      </c>
      <c r="N1621" t="s">
        <v>6553</v>
      </c>
      <c r="O1621" s="22">
        <v>8.9</v>
      </c>
    </row>
    <row r="1622" spans="1:15">
      <c r="A1622" t="s">
        <v>0</v>
      </c>
      <c r="B1622">
        <v>35807327</v>
      </c>
      <c r="C1622" t="s">
        <v>19</v>
      </c>
      <c r="D1622">
        <v>667576</v>
      </c>
      <c r="E1622" t="s">
        <v>20</v>
      </c>
      <c r="F1622">
        <v>500000</v>
      </c>
      <c r="G1622" t="s">
        <v>21</v>
      </c>
      <c r="H1622">
        <v>90</v>
      </c>
      <c r="I1622" t="s">
        <v>22</v>
      </c>
      <c r="J1622">
        <v>0</v>
      </c>
      <c r="K1622" t="s">
        <v>23</v>
      </c>
      <c r="L1622">
        <v>-3500</v>
      </c>
      <c r="N1622" t="s">
        <v>6554</v>
      </c>
      <c r="O1622" s="22">
        <v>8.9</v>
      </c>
    </row>
    <row r="1623" spans="1:15">
      <c r="A1623" t="s">
        <v>0</v>
      </c>
      <c r="B1623">
        <v>35862295</v>
      </c>
      <c r="C1623" t="s">
        <v>19</v>
      </c>
      <c r="D1623">
        <v>1050126</v>
      </c>
      <c r="E1623" t="s">
        <v>20</v>
      </c>
      <c r="F1623">
        <v>500000</v>
      </c>
      <c r="G1623" t="s">
        <v>21</v>
      </c>
      <c r="H1623">
        <v>90</v>
      </c>
      <c r="I1623" t="s">
        <v>22</v>
      </c>
      <c r="J1623">
        <v>0</v>
      </c>
      <c r="K1623" t="s">
        <v>23</v>
      </c>
      <c r="L1623">
        <v>-3500</v>
      </c>
      <c r="N1623" t="s">
        <v>6555</v>
      </c>
      <c r="O1623" s="22">
        <v>8.9</v>
      </c>
    </row>
    <row r="1624" spans="1:15">
      <c r="A1624" t="s">
        <v>0</v>
      </c>
      <c r="B1624">
        <v>35889199</v>
      </c>
      <c r="C1624" t="s">
        <v>19</v>
      </c>
      <c r="D1624">
        <v>668948</v>
      </c>
      <c r="E1624" t="s">
        <v>20</v>
      </c>
      <c r="F1624">
        <v>500000</v>
      </c>
      <c r="G1624" t="s">
        <v>21</v>
      </c>
      <c r="H1624">
        <v>90</v>
      </c>
      <c r="I1624" t="s">
        <v>22</v>
      </c>
      <c r="J1624">
        <v>0</v>
      </c>
      <c r="K1624" t="s">
        <v>23</v>
      </c>
      <c r="L1624">
        <v>-3500</v>
      </c>
      <c r="N1624" t="s">
        <v>6556</v>
      </c>
      <c r="O1624" s="22">
        <v>8.9</v>
      </c>
    </row>
    <row r="1625" spans="1:15">
      <c r="A1625" t="s">
        <v>0</v>
      </c>
      <c r="B1625">
        <v>35916105</v>
      </c>
      <c r="C1625" t="s">
        <v>19</v>
      </c>
      <c r="D1625">
        <v>669634</v>
      </c>
      <c r="E1625" t="s">
        <v>20</v>
      </c>
      <c r="F1625">
        <v>500000</v>
      </c>
      <c r="G1625" t="s">
        <v>21</v>
      </c>
      <c r="H1625">
        <v>90</v>
      </c>
      <c r="I1625" t="s">
        <v>22</v>
      </c>
      <c r="J1625">
        <v>0</v>
      </c>
      <c r="K1625" t="s">
        <v>23</v>
      </c>
      <c r="L1625">
        <v>-3500</v>
      </c>
      <c r="N1625" t="s">
        <v>6557</v>
      </c>
      <c r="O1625" s="22">
        <v>8.9</v>
      </c>
    </row>
    <row r="1626" spans="1:15">
      <c r="A1626" t="s">
        <v>0</v>
      </c>
      <c r="B1626">
        <v>35971205</v>
      </c>
      <c r="C1626" t="s">
        <v>19</v>
      </c>
      <c r="D1626">
        <v>1053360</v>
      </c>
      <c r="E1626" t="s">
        <v>20</v>
      </c>
      <c r="F1626">
        <v>500000</v>
      </c>
      <c r="G1626" t="s">
        <v>21</v>
      </c>
      <c r="H1626">
        <v>90</v>
      </c>
      <c r="I1626" t="s">
        <v>22</v>
      </c>
      <c r="J1626">
        <v>0</v>
      </c>
      <c r="K1626" t="s">
        <v>23</v>
      </c>
      <c r="L1626">
        <v>-3500</v>
      </c>
      <c r="N1626" t="s">
        <v>6558</v>
      </c>
      <c r="O1626" s="22">
        <v>8.9</v>
      </c>
    </row>
    <row r="1627" spans="1:15">
      <c r="A1627" t="s">
        <v>0</v>
      </c>
      <c r="B1627">
        <v>35998151</v>
      </c>
      <c r="C1627" t="s">
        <v>19</v>
      </c>
      <c r="D1627">
        <v>671006</v>
      </c>
      <c r="E1627" t="s">
        <v>20</v>
      </c>
      <c r="F1627">
        <v>500000</v>
      </c>
      <c r="G1627" t="s">
        <v>21</v>
      </c>
      <c r="H1627">
        <v>90</v>
      </c>
      <c r="I1627" t="s">
        <v>22</v>
      </c>
      <c r="J1627">
        <v>0</v>
      </c>
      <c r="K1627" t="s">
        <v>23</v>
      </c>
      <c r="L1627">
        <v>-3500</v>
      </c>
      <c r="N1627" t="s">
        <v>6559</v>
      </c>
      <c r="O1627" s="22">
        <v>8.9</v>
      </c>
    </row>
    <row r="1628" spans="1:15">
      <c r="A1628" t="s">
        <v>0</v>
      </c>
      <c r="B1628">
        <v>36025099</v>
      </c>
      <c r="C1628" t="s">
        <v>19</v>
      </c>
      <c r="D1628">
        <v>671692</v>
      </c>
      <c r="E1628" t="s">
        <v>20</v>
      </c>
      <c r="F1628">
        <v>500000</v>
      </c>
      <c r="G1628" t="s">
        <v>21</v>
      </c>
      <c r="H1628">
        <v>90</v>
      </c>
      <c r="I1628" t="s">
        <v>22</v>
      </c>
      <c r="J1628">
        <v>0</v>
      </c>
      <c r="K1628" t="s">
        <v>23</v>
      </c>
      <c r="L1628">
        <v>-3500</v>
      </c>
      <c r="N1628" t="s">
        <v>6560</v>
      </c>
      <c r="O1628" s="22">
        <v>8.9</v>
      </c>
    </row>
    <row r="1629" spans="1:15">
      <c r="A1629" t="s">
        <v>0</v>
      </c>
      <c r="B1629">
        <v>36080330</v>
      </c>
      <c r="C1629" t="s">
        <v>19</v>
      </c>
      <c r="D1629">
        <v>1056594</v>
      </c>
      <c r="E1629" t="s">
        <v>20</v>
      </c>
      <c r="F1629">
        <v>500000</v>
      </c>
      <c r="G1629" t="s">
        <v>21</v>
      </c>
      <c r="H1629">
        <v>90</v>
      </c>
      <c r="I1629" t="s">
        <v>22</v>
      </c>
      <c r="J1629">
        <v>0</v>
      </c>
      <c r="K1629" t="s">
        <v>23</v>
      </c>
      <c r="L1629">
        <v>-3500</v>
      </c>
      <c r="N1629" t="s">
        <v>6561</v>
      </c>
      <c r="O1629" s="22">
        <v>8.9</v>
      </c>
    </row>
    <row r="1630" spans="1:15">
      <c r="A1630" t="s">
        <v>0</v>
      </c>
      <c r="B1630">
        <v>36107316</v>
      </c>
      <c r="C1630" t="s">
        <v>19</v>
      </c>
      <c r="D1630">
        <v>673064</v>
      </c>
      <c r="E1630" t="s">
        <v>20</v>
      </c>
      <c r="F1630">
        <v>500000</v>
      </c>
      <c r="G1630" t="s">
        <v>21</v>
      </c>
      <c r="H1630">
        <v>90</v>
      </c>
      <c r="I1630" t="s">
        <v>22</v>
      </c>
      <c r="J1630">
        <v>0</v>
      </c>
      <c r="K1630" t="s">
        <v>23</v>
      </c>
      <c r="L1630">
        <v>-3500</v>
      </c>
      <c r="N1630" t="s">
        <v>5001</v>
      </c>
      <c r="O1630" s="22">
        <v>8.9</v>
      </c>
    </row>
    <row r="1631" spans="1:15">
      <c r="A1631" t="s">
        <v>0</v>
      </c>
      <c r="B1631">
        <v>36277165</v>
      </c>
      <c r="C1631" t="s">
        <v>19</v>
      </c>
      <c r="D1631">
        <v>673750</v>
      </c>
      <c r="E1631" t="s">
        <v>20</v>
      </c>
      <c r="F1631">
        <v>500000</v>
      </c>
      <c r="G1631" t="s">
        <v>21</v>
      </c>
      <c r="H1631">
        <v>90</v>
      </c>
      <c r="I1631" t="s">
        <v>22</v>
      </c>
      <c r="J1631">
        <v>0</v>
      </c>
      <c r="K1631" t="s">
        <v>23</v>
      </c>
      <c r="L1631">
        <v>-3500</v>
      </c>
      <c r="N1631" t="s">
        <v>6562</v>
      </c>
      <c r="O1631" s="22">
        <v>8.9499999999999993</v>
      </c>
    </row>
    <row r="1632" spans="1:15">
      <c r="A1632" t="s">
        <v>0</v>
      </c>
      <c r="B1632">
        <v>36304187</v>
      </c>
      <c r="C1632" t="s">
        <v>19</v>
      </c>
      <c r="D1632">
        <v>674436</v>
      </c>
      <c r="E1632" t="s">
        <v>20</v>
      </c>
      <c r="F1632">
        <v>500000</v>
      </c>
      <c r="G1632" t="s">
        <v>21</v>
      </c>
      <c r="H1632">
        <v>90</v>
      </c>
      <c r="I1632" t="s">
        <v>22</v>
      </c>
      <c r="J1632">
        <v>0</v>
      </c>
      <c r="K1632" t="s">
        <v>23</v>
      </c>
      <c r="L1632">
        <v>-3500</v>
      </c>
      <c r="N1632" t="s">
        <v>6563</v>
      </c>
      <c r="O1632" s="22">
        <v>8.9499999999999993</v>
      </c>
    </row>
    <row r="1633" spans="1:15">
      <c r="A1633" t="s">
        <v>0</v>
      </c>
      <c r="B1633">
        <v>36359618</v>
      </c>
      <c r="C1633" t="s">
        <v>19</v>
      </c>
      <c r="D1633">
        <v>1060906</v>
      </c>
      <c r="E1633" t="s">
        <v>20</v>
      </c>
      <c r="F1633">
        <v>500000</v>
      </c>
      <c r="G1633" t="s">
        <v>21</v>
      </c>
      <c r="H1633">
        <v>90</v>
      </c>
      <c r="I1633" t="s">
        <v>22</v>
      </c>
      <c r="J1633">
        <v>0</v>
      </c>
      <c r="K1633" t="s">
        <v>23</v>
      </c>
      <c r="L1633">
        <v>-3500</v>
      </c>
      <c r="N1633" t="s">
        <v>6564</v>
      </c>
      <c r="O1633" s="22">
        <v>8.9499999999999993</v>
      </c>
    </row>
    <row r="1634" spans="1:15">
      <c r="A1634" t="s">
        <v>0</v>
      </c>
      <c r="B1634">
        <v>36386678</v>
      </c>
      <c r="C1634" t="s">
        <v>19</v>
      </c>
      <c r="D1634">
        <v>675808</v>
      </c>
      <c r="E1634" t="s">
        <v>20</v>
      </c>
      <c r="F1634">
        <v>500000</v>
      </c>
      <c r="G1634" t="s">
        <v>21</v>
      </c>
      <c r="H1634">
        <v>90</v>
      </c>
      <c r="I1634" t="s">
        <v>22</v>
      </c>
      <c r="J1634">
        <v>0</v>
      </c>
      <c r="K1634" t="s">
        <v>23</v>
      </c>
      <c r="L1634">
        <v>-3500</v>
      </c>
      <c r="N1634" t="s">
        <v>6565</v>
      </c>
      <c r="O1634" s="22">
        <v>8.9499999999999993</v>
      </c>
    </row>
    <row r="1635" spans="1:15">
      <c r="A1635" t="s">
        <v>0</v>
      </c>
      <c r="B1635">
        <v>36413740</v>
      </c>
      <c r="C1635" t="s">
        <v>19</v>
      </c>
      <c r="D1635">
        <v>676494</v>
      </c>
      <c r="E1635" t="s">
        <v>20</v>
      </c>
      <c r="F1635">
        <v>500000</v>
      </c>
      <c r="G1635" t="s">
        <v>21</v>
      </c>
      <c r="H1635">
        <v>90</v>
      </c>
      <c r="I1635" t="s">
        <v>22</v>
      </c>
      <c r="J1635">
        <v>0</v>
      </c>
      <c r="K1635" t="s">
        <v>23</v>
      </c>
      <c r="L1635">
        <v>-3500</v>
      </c>
      <c r="N1635" t="s">
        <v>6566</v>
      </c>
      <c r="O1635" s="22">
        <v>8.9499999999999993</v>
      </c>
    </row>
    <row r="1636" spans="1:15">
      <c r="A1636" t="s">
        <v>0</v>
      </c>
      <c r="B1636">
        <v>36469303</v>
      </c>
      <c r="C1636" t="s">
        <v>19</v>
      </c>
      <c r="D1636">
        <v>1064140</v>
      </c>
      <c r="E1636" t="s">
        <v>20</v>
      </c>
      <c r="F1636">
        <v>500000</v>
      </c>
      <c r="G1636" t="s">
        <v>21</v>
      </c>
      <c r="H1636">
        <v>90</v>
      </c>
      <c r="I1636" t="s">
        <v>22</v>
      </c>
      <c r="J1636">
        <v>0</v>
      </c>
      <c r="K1636" t="s">
        <v>23</v>
      </c>
      <c r="L1636">
        <v>-3500</v>
      </c>
      <c r="N1636" t="s">
        <v>6567</v>
      </c>
      <c r="O1636" s="22">
        <v>8.9499999999999993</v>
      </c>
    </row>
    <row r="1637" spans="1:15">
      <c r="A1637" t="s">
        <v>0</v>
      </c>
      <c r="B1637">
        <v>36496404</v>
      </c>
      <c r="C1637" t="s">
        <v>19</v>
      </c>
      <c r="D1637">
        <v>677866</v>
      </c>
      <c r="E1637" t="s">
        <v>20</v>
      </c>
      <c r="F1637">
        <v>500000</v>
      </c>
      <c r="G1637" t="s">
        <v>21</v>
      </c>
      <c r="H1637">
        <v>90</v>
      </c>
      <c r="I1637" t="s">
        <v>22</v>
      </c>
      <c r="J1637">
        <v>0</v>
      </c>
      <c r="K1637" t="s">
        <v>23</v>
      </c>
      <c r="L1637">
        <v>-3500</v>
      </c>
      <c r="N1637" t="s">
        <v>6568</v>
      </c>
      <c r="O1637" s="22">
        <v>8.9499999999999993</v>
      </c>
    </row>
    <row r="1638" spans="1:15">
      <c r="A1638" t="s">
        <v>0</v>
      </c>
      <c r="B1638">
        <v>36523508</v>
      </c>
      <c r="C1638" t="s">
        <v>19</v>
      </c>
      <c r="D1638">
        <v>678552</v>
      </c>
      <c r="E1638" t="s">
        <v>20</v>
      </c>
      <c r="F1638">
        <v>500000</v>
      </c>
      <c r="G1638" t="s">
        <v>21</v>
      </c>
      <c r="H1638">
        <v>90</v>
      </c>
      <c r="I1638" t="s">
        <v>22</v>
      </c>
      <c r="J1638">
        <v>0</v>
      </c>
      <c r="K1638" t="s">
        <v>23</v>
      </c>
      <c r="L1638">
        <v>-3500</v>
      </c>
      <c r="N1638" t="s">
        <v>6569</v>
      </c>
      <c r="O1638" s="22">
        <v>8.9499999999999993</v>
      </c>
    </row>
    <row r="1639" spans="1:15">
      <c r="A1639" t="s">
        <v>0</v>
      </c>
      <c r="B1639">
        <v>36579205</v>
      </c>
      <c r="C1639" t="s">
        <v>19</v>
      </c>
      <c r="D1639">
        <v>1067374</v>
      </c>
      <c r="E1639" t="s">
        <v>20</v>
      </c>
      <c r="F1639">
        <v>500000</v>
      </c>
      <c r="G1639" t="s">
        <v>21</v>
      </c>
      <c r="H1639">
        <v>90</v>
      </c>
      <c r="I1639" t="s">
        <v>22</v>
      </c>
      <c r="J1639">
        <v>0</v>
      </c>
      <c r="K1639" t="s">
        <v>23</v>
      </c>
      <c r="L1639">
        <v>-3500</v>
      </c>
      <c r="N1639" t="s">
        <v>6570</v>
      </c>
      <c r="O1639" s="22">
        <v>8.9499999999999993</v>
      </c>
    </row>
    <row r="1640" spans="1:15">
      <c r="A1640" t="s">
        <v>0</v>
      </c>
      <c r="B1640">
        <v>36606346</v>
      </c>
      <c r="C1640" t="s">
        <v>19</v>
      </c>
      <c r="D1640">
        <v>679924</v>
      </c>
      <c r="E1640" t="s">
        <v>20</v>
      </c>
      <c r="F1640">
        <v>500000</v>
      </c>
      <c r="G1640" t="s">
        <v>21</v>
      </c>
      <c r="H1640">
        <v>90</v>
      </c>
      <c r="I1640" t="s">
        <v>22</v>
      </c>
      <c r="J1640">
        <v>0</v>
      </c>
      <c r="K1640" t="s">
        <v>23</v>
      </c>
      <c r="L1640">
        <v>-3500</v>
      </c>
      <c r="N1640" t="s">
        <v>4824</v>
      </c>
      <c r="O1640" s="22">
        <v>8.9499999999999993</v>
      </c>
    </row>
    <row r="1641" spans="1:15">
      <c r="A1641" t="s">
        <v>0</v>
      </c>
      <c r="B1641">
        <v>36777493</v>
      </c>
      <c r="C1641" t="s">
        <v>19</v>
      </c>
      <c r="D1641">
        <v>680610</v>
      </c>
      <c r="E1641" t="s">
        <v>20</v>
      </c>
      <c r="F1641">
        <v>500000</v>
      </c>
      <c r="G1641" t="s">
        <v>21</v>
      </c>
      <c r="H1641">
        <v>95</v>
      </c>
      <c r="I1641" t="s">
        <v>22</v>
      </c>
      <c r="J1641">
        <v>0</v>
      </c>
      <c r="K1641" t="s">
        <v>23</v>
      </c>
      <c r="L1641">
        <v>-3500</v>
      </c>
      <c r="N1641" t="s">
        <v>6571</v>
      </c>
      <c r="O1641" s="22">
        <v>9</v>
      </c>
    </row>
    <row r="1642" spans="1:15">
      <c r="A1642" t="s">
        <v>0</v>
      </c>
      <c r="B1642">
        <v>36804672</v>
      </c>
      <c r="C1642" t="s">
        <v>19</v>
      </c>
      <c r="D1642">
        <v>681296</v>
      </c>
      <c r="E1642" t="s">
        <v>20</v>
      </c>
      <c r="F1642">
        <v>500000</v>
      </c>
      <c r="G1642" t="s">
        <v>21</v>
      </c>
      <c r="H1642">
        <v>95</v>
      </c>
      <c r="I1642" t="s">
        <v>22</v>
      </c>
      <c r="J1642">
        <v>0</v>
      </c>
      <c r="K1642" t="s">
        <v>23</v>
      </c>
      <c r="L1642">
        <v>-3500</v>
      </c>
      <c r="N1642" t="s">
        <v>6572</v>
      </c>
      <c r="O1642" s="22">
        <v>9</v>
      </c>
    </row>
    <row r="1643" spans="1:15">
      <c r="A1643" t="s">
        <v>0</v>
      </c>
      <c r="B1643">
        <v>36860566</v>
      </c>
      <c r="C1643" t="s">
        <v>19</v>
      </c>
      <c r="D1643">
        <v>1071686</v>
      </c>
      <c r="E1643" t="s">
        <v>20</v>
      </c>
      <c r="F1643">
        <v>500000</v>
      </c>
      <c r="G1643" t="s">
        <v>21</v>
      </c>
      <c r="H1643">
        <v>95</v>
      </c>
      <c r="I1643" t="s">
        <v>22</v>
      </c>
      <c r="J1643">
        <v>0</v>
      </c>
      <c r="K1643" t="s">
        <v>23</v>
      </c>
      <c r="L1643">
        <v>-3500</v>
      </c>
      <c r="N1643" t="s">
        <v>6573</v>
      </c>
      <c r="O1643" s="22">
        <v>9</v>
      </c>
    </row>
    <row r="1644" spans="1:15">
      <c r="A1644" t="s">
        <v>0</v>
      </c>
      <c r="B1644">
        <v>36887782</v>
      </c>
      <c r="C1644" t="s">
        <v>19</v>
      </c>
      <c r="D1644">
        <v>682668</v>
      </c>
      <c r="E1644" t="s">
        <v>20</v>
      </c>
      <c r="F1644">
        <v>500000</v>
      </c>
      <c r="G1644" t="s">
        <v>21</v>
      </c>
      <c r="H1644">
        <v>95</v>
      </c>
      <c r="I1644" t="s">
        <v>22</v>
      </c>
      <c r="J1644">
        <v>0</v>
      </c>
      <c r="K1644" t="s">
        <v>23</v>
      </c>
      <c r="L1644">
        <v>-3500</v>
      </c>
      <c r="N1644" t="s">
        <v>6574</v>
      </c>
      <c r="O1644" s="22">
        <v>9</v>
      </c>
    </row>
    <row r="1645" spans="1:15">
      <c r="A1645" t="s">
        <v>0</v>
      </c>
      <c r="B1645">
        <v>36915002</v>
      </c>
      <c r="C1645" t="s">
        <v>19</v>
      </c>
      <c r="D1645">
        <v>683354</v>
      </c>
      <c r="E1645" t="s">
        <v>20</v>
      </c>
      <c r="F1645">
        <v>500000</v>
      </c>
      <c r="G1645" t="s">
        <v>21</v>
      </c>
      <c r="H1645">
        <v>95</v>
      </c>
      <c r="I1645" t="s">
        <v>22</v>
      </c>
      <c r="J1645">
        <v>0</v>
      </c>
      <c r="K1645" t="s">
        <v>23</v>
      </c>
      <c r="L1645">
        <v>-3500</v>
      </c>
      <c r="N1645" t="s">
        <v>6575</v>
      </c>
      <c r="O1645" s="22">
        <v>9</v>
      </c>
    </row>
    <row r="1646" spans="1:15">
      <c r="A1646" t="s">
        <v>0</v>
      </c>
      <c r="B1646">
        <v>36971028</v>
      </c>
      <c r="C1646" t="s">
        <v>19</v>
      </c>
      <c r="D1646">
        <v>1074920</v>
      </c>
      <c r="E1646" t="s">
        <v>20</v>
      </c>
      <c r="F1646">
        <v>500000</v>
      </c>
      <c r="G1646" t="s">
        <v>21</v>
      </c>
      <c r="H1646">
        <v>95</v>
      </c>
      <c r="I1646" t="s">
        <v>22</v>
      </c>
      <c r="J1646">
        <v>0</v>
      </c>
      <c r="K1646" t="s">
        <v>23</v>
      </c>
      <c r="L1646">
        <v>-3500</v>
      </c>
      <c r="N1646" t="s">
        <v>6576</v>
      </c>
      <c r="O1646" s="22">
        <v>9</v>
      </c>
    </row>
    <row r="1647" spans="1:15">
      <c r="A1647" t="s">
        <v>0</v>
      </c>
      <c r="B1647">
        <v>36998284</v>
      </c>
      <c r="C1647" t="s">
        <v>19</v>
      </c>
      <c r="D1647">
        <v>684726</v>
      </c>
      <c r="E1647" t="s">
        <v>20</v>
      </c>
      <c r="F1647">
        <v>500000</v>
      </c>
      <c r="G1647" t="s">
        <v>21</v>
      </c>
      <c r="H1647">
        <v>95</v>
      </c>
      <c r="I1647" t="s">
        <v>22</v>
      </c>
      <c r="J1647">
        <v>0</v>
      </c>
      <c r="K1647" t="s">
        <v>23</v>
      </c>
      <c r="L1647">
        <v>-3500</v>
      </c>
      <c r="N1647" t="s">
        <v>6577</v>
      </c>
      <c r="O1647" s="22">
        <v>9</v>
      </c>
    </row>
    <row r="1648" spans="1:15">
      <c r="A1648" t="s">
        <v>0</v>
      </c>
      <c r="B1648">
        <v>37025546</v>
      </c>
      <c r="C1648" t="s">
        <v>19</v>
      </c>
      <c r="D1648">
        <v>685412</v>
      </c>
      <c r="E1648" t="s">
        <v>20</v>
      </c>
      <c r="F1648">
        <v>500000</v>
      </c>
      <c r="G1648" t="s">
        <v>21</v>
      </c>
      <c r="H1648">
        <v>95</v>
      </c>
      <c r="I1648" t="s">
        <v>22</v>
      </c>
      <c r="J1648">
        <v>0</v>
      </c>
      <c r="K1648" t="s">
        <v>23</v>
      </c>
      <c r="L1648">
        <v>-3500</v>
      </c>
      <c r="N1648" t="s">
        <v>6578</v>
      </c>
      <c r="O1648" s="22">
        <v>9</v>
      </c>
    </row>
    <row r="1649" spans="1:15">
      <c r="A1649" t="s">
        <v>0</v>
      </c>
      <c r="B1649">
        <v>37081704</v>
      </c>
      <c r="C1649" t="s">
        <v>19</v>
      </c>
      <c r="D1649">
        <v>1078154</v>
      </c>
      <c r="E1649" t="s">
        <v>20</v>
      </c>
      <c r="F1649">
        <v>500000</v>
      </c>
      <c r="G1649" t="s">
        <v>21</v>
      </c>
      <c r="H1649">
        <v>95</v>
      </c>
      <c r="I1649" t="s">
        <v>22</v>
      </c>
      <c r="J1649">
        <v>0</v>
      </c>
      <c r="K1649" t="s">
        <v>23</v>
      </c>
      <c r="L1649">
        <v>-3500</v>
      </c>
      <c r="N1649" t="s">
        <v>6579</v>
      </c>
      <c r="O1649" s="22">
        <v>9</v>
      </c>
    </row>
    <row r="1650" spans="1:15">
      <c r="A1650" t="s">
        <v>0</v>
      </c>
      <c r="B1650">
        <v>37109001</v>
      </c>
      <c r="C1650" t="s">
        <v>19</v>
      </c>
      <c r="D1650">
        <v>686784</v>
      </c>
      <c r="E1650" t="s">
        <v>20</v>
      </c>
      <c r="F1650">
        <v>500000</v>
      </c>
      <c r="G1650" t="s">
        <v>21</v>
      </c>
      <c r="H1650">
        <v>95</v>
      </c>
      <c r="I1650" t="s">
        <v>22</v>
      </c>
      <c r="J1650">
        <v>0</v>
      </c>
      <c r="K1650" t="s">
        <v>23</v>
      </c>
      <c r="L1650">
        <v>-3500</v>
      </c>
      <c r="N1650" t="s">
        <v>5002</v>
      </c>
      <c r="O1650" s="22">
        <v>9</v>
      </c>
    </row>
    <row r="1651" spans="1:15">
      <c r="A1651" t="s">
        <v>0</v>
      </c>
      <c r="B1651">
        <v>37281452</v>
      </c>
      <c r="C1651" t="s">
        <v>19</v>
      </c>
      <c r="D1651">
        <v>687470</v>
      </c>
      <c r="E1651" t="s">
        <v>20</v>
      </c>
      <c r="F1651">
        <v>500000</v>
      </c>
      <c r="G1651" t="s">
        <v>21</v>
      </c>
      <c r="H1651">
        <v>95</v>
      </c>
      <c r="I1651" t="s">
        <v>22</v>
      </c>
      <c r="J1651">
        <v>0</v>
      </c>
      <c r="K1651" t="s">
        <v>23</v>
      </c>
      <c r="L1651">
        <v>-3500</v>
      </c>
      <c r="N1651" t="s">
        <v>6580</v>
      </c>
      <c r="O1651" s="22">
        <v>9.0500000000000007</v>
      </c>
    </row>
    <row r="1652" spans="1:15">
      <c r="A1652" t="s">
        <v>0</v>
      </c>
      <c r="B1652">
        <v>37308787</v>
      </c>
      <c r="C1652" t="s">
        <v>19</v>
      </c>
      <c r="D1652">
        <v>688156</v>
      </c>
      <c r="E1652" t="s">
        <v>20</v>
      </c>
      <c r="F1652">
        <v>500000</v>
      </c>
      <c r="G1652" t="s">
        <v>21</v>
      </c>
      <c r="H1652">
        <v>95</v>
      </c>
      <c r="I1652" t="s">
        <v>22</v>
      </c>
      <c r="J1652">
        <v>0</v>
      </c>
      <c r="K1652" t="s">
        <v>23</v>
      </c>
      <c r="L1652">
        <v>-3500</v>
      </c>
      <c r="N1652" t="s">
        <v>6581</v>
      </c>
      <c r="O1652" s="22">
        <v>9.0500000000000007</v>
      </c>
    </row>
    <row r="1653" spans="1:15">
      <c r="A1653" t="s">
        <v>0</v>
      </c>
      <c r="B1653">
        <v>37365145</v>
      </c>
      <c r="C1653" t="s">
        <v>19</v>
      </c>
      <c r="D1653">
        <v>1082466</v>
      </c>
      <c r="E1653" t="s">
        <v>20</v>
      </c>
      <c r="F1653">
        <v>500000</v>
      </c>
      <c r="G1653" t="s">
        <v>21</v>
      </c>
      <c r="H1653">
        <v>95</v>
      </c>
      <c r="I1653" t="s">
        <v>22</v>
      </c>
      <c r="J1653">
        <v>0</v>
      </c>
      <c r="K1653" t="s">
        <v>23</v>
      </c>
      <c r="L1653">
        <v>-3500</v>
      </c>
      <c r="N1653" t="s">
        <v>6582</v>
      </c>
      <c r="O1653" s="22">
        <v>9.0500000000000007</v>
      </c>
    </row>
    <row r="1654" spans="1:15">
      <c r="A1654" t="s">
        <v>0</v>
      </c>
      <c r="B1654">
        <v>37392517</v>
      </c>
      <c r="C1654" t="s">
        <v>19</v>
      </c>
      <c r="D1654">
        <v>689528</v>
      </c>
      <c r="E1654" t="s">
        <v>20</v>
      </c>
      <c r="F1654">
        <v>500000</v>
      </c>
      <c r="G1654" t="s">
        <v>21</v>
      </c>
      <c r="H1654">
        <v>95</v>
      </c>
      <c r="I1654" t="s">
        <v>22</v>
      </c>
      <c r="J1654">
        <v>0</v>
      </c>
      <c r="K1654" t="s">
        <v>23</v>
      </c>
      <c r="L1654">
        <v>-3500</v>
      </c>
      <c r="N1654" t="s">
        <v>6583</v>
      </c>
      <c r="O1654" s="22">
        <v>9.0500000000000007</v>
      </c>
    </row>
    <row r="1655" spans="1:15">
      <c r="A1655" t="s">
        <v>0</v>
      </c>
      <c r="B1655">
        <v>37419894</v>
      </c>
      <c r="C1655" t="s">
        <v>19</v>
      </c>
      <c r="D1655">
        <v>690214</v>
      </c>
      <c r="E1655" t="s">
        <v>20</v>
      </c>
      <c r="F1655">
        <v>500000</v>
      </c>
      <c r="G1655" t="s">
        <v>21</v>
      </c>
      <c r="H1655">
        <v>95</v>
      </c>
      <c r="I1655" t="s">
        <v>22</v>
      </c>
      <c r="J1655">
        <v>0</v>
      </c>
      <c r="K1655" t="s">
        <v>23</v>
      </c>
      <c r="L1655">
        <v>-3500</v>
      </c>
      <c r="N1655" t="s">
        <v>6584</v>
      </c>
      <c r="O1655" s="22">
        <v>9.0500000000000007</v>
      </c>
    </row>
    <row r="1656" spans="1:15">
      <c r="A1656" t="s">
        <v>0</v>
      </c>
      <c r="B1656">
        <v>37476384</v>
      </c>
      <c r="C1656" t="s">
        <v>19</v>
      </c>
      <c r="D1656">
        <v>1085700</v>
      </c>
      <c r="E1656" t="s">
        <v>20</v>
      </c>
      <c r="F1656">
        <v>500000</v>
      </c>
      <c r="G1656" t="s">
        <v>21</v>
      </c>
      <c r="H1656">
        <v>95</v>
      </c>
      <c r="I1656" t="s">
        <v>22</v>
      </c>
      <c r="J1656">
        <v>0</v>
      </c>
      <c r="K1656" t="s">
        <v>23</v>
      </c>
      <c r="L1656">
        <v>-3500</v>
      </c>
      <c r="N1656" t="s">
        <v>6585</v>
      </c>
      <c r="O1656" s="22">
        <v>9.0500000000000007</v>
      </c>
    </row>
    <row r="1657" spans="1:15">
      <c r="A1657" t="s">
        <v>0</v>
      </c>
      <c r="B1657">
        <v>37503798</v>
      </c>
      <c r="C1657" t="s">
        <v>19</v>
      </c>
      <c r="D1657">
        <v>691586</v>
      </c>
      <c r="E1657" t="s">
        <v>20</v>
      </c>
      <c r="F1657">
        <v>500000</v>
      </c>
      <c r="G1657" t="s">
        <v>21</v>
      </c>
      <c r="H1657">
        <v>95</v>
      </c>
      <c r="I1657" t="s">
        <v>22</v>
      </c>
      <c r="J1657">
        <v>0</v>
      </c>
      <c r="K1657" t="s">
        <v>23</v>
      </c>
      <c r="L1657">
        <v>-3500</v>
      </c>
      <c r="N1657" t="s">
        <v>6586</v>
      </c>
      <c r="O1657" s="22">
        <v>9.0500000000000007</v>
      </c>
    </row>
    <row r="1658" spans="1:15">
      <c r="A1658" t="s">
        <v>0</v>
      </c>
      <c r="B1658">
        <v>37531215</v>
      </c>
      <c r="C1658" t="s">
        <v>19</v>
      </c>
      <c r="D1658">
        <v>692272</v>
      </c>
      <c r="E1658" t="s">
        <v>20</v>
      </c>
      <c r="F1658">
        <v>500000</v>
      </c>
      <c r="G1658" t="s">
        <v>21</v>
      </c>
      <c r="H1658">
        <v>95</v>
      </c>
      <c r="I1658" t="s">
        <v>22</v>
      </c>
      <c r="J1658">
        <v>0</v>
      </c>
      <c r="K1658" t="s">
        <v>23</v>
      </c>
      <c r="L1658">
        <v>-3500</v>
      </c>
      <c r="N1658" t="s">
        <v>6587</v>
      </c>
      <c r="O1658" s="22">
        <v>9.0500000000000007</v>
      </c>
    </row>
    <row r="1659" spans="1:15">
      <c r="A1659" t="s">
        <v>0</v>
      </c>
      <c r="B1659">
        <v>37587839</v>
      </c>
      <c r="C1659" t="s">
        <v>19</v>
      </c>
      <c r="D1659">
        <v>1088934</v>
      </c>
      <c r="E1659" t="s">
        <v>20</v>
      </c>
      <c r="F1659">
        <v>500000</v>
      </c>
      <c r="G1659" t="s">
        <v>21</v>
      </c>
      <c r="H1659">
        <v>95</v>
      </c>
      <c r="I1659" t="s">
        <v>22</v>
      </c>
      <c r="J1659">
        <v>0</v>
      </c>
      <c r="K1659" t="s">
        <v>23</v>
      </c>
      <c r="L1659">
        <v>-3500</v>
      </c>
      <c r="N1659" t="s">
        <v>6588</v>
      </c>
      <c r="O1659" s="22">
        <v>9.0500000000000007</v>
      </c>
    </row>
    <row r="1660" spans="1:15">
      <c r="A1660" t="s">
        <v>0</v>
      </c>
      <c r="B1660">
        <v>37615293</v>
      </c>
      <c r="C1660" t="s">
        <v>19</v>
      </c>
      <c r="D1660">
        <v>693644</v>
      </c>
      <c r="E1660" t="s">
        <v>20</v>
      </c>
      <c r="F1660">
        <v>500000</v>
      </c>
      <c r="G1660" t="s">
        <v>21</v>
      </c>
      <c r="H1660">
        <v>95</v>
      </c>
      <c r="I1660" t="s">
        <v>22</v>
      </c>
      <c r="J1660">
        <v>0</v>
      </c>
      <c r="K1660" t="s">
        <v>23</v>
      </c>
      <c r="L1660">
        <v>-3500</v>
      </c>
      <c r="N1660" t="s">
        <v>4825</v>
      </c>
      <c r="O1660" s="22">
        <v>9.0500000000000007</v>
      </c>
    </row>
    <row r="1661" spans="1:15">
      <c r="A1661" t="s">
        <v>0</v>
      </c>
      <c r="B1661">
        <v>37789045</v>
      </c>
      <c r="C1661" t="s">
        <v>19</v>
      </c>
      <c r="D1661">
        <v>694330</v>
      </c>
      <c r="E1661" t="s">
        <v>20</v>
      </c>
      <c r="F1661">
        <v>500000</v>
      </c>
      <c r="G1661" t="s">
        <v>21</v>
      </c>
      <c r="H1661">
        <v>95</v>
      </c>
      <c r="I1661" t="s">
        <v>22</v>
      </c>
      <c r="J1661">
        <v>0</v>
      </c>
      <c r="K1661" t="s">
        <v>23</v>
      </c>
      <c r="L1661">
        <v>-3500</v>
      </c>
      <c r="N1661" t="s">
        <v>6589</v>
      </c>
      <c r="O1661" s="22">
        <v>9.1</v>
      </c>
    </row>
    <row r="1662" spans="1:15">
      <c r="A1662" t="s">
        <v>0</v>
      </c>
      <c r="B1662">
        <v>37816538</v>
      </c>
      <c r="C1662" t="s">
        <v>19</v>
      </c>
      <c r="D1662">
        <v>695016</v>
      </c>
      <c r="E1662" t="s">
        <v>20</v>
      </c>
      <c r="F1662">
        <v>500000</v>
      </c>
      <c r="G1662" t="s">
        <v>21</v>
      </c>
      <c r="H1662">
        <v>95</v>
      </c>
      <c r="I1662" t="s">
        <v>22</v>
      </c>
      <c r="J1662">
        <v>0</v>
      </c>
      <c r="K1662" t="s">
        <v>23</v>
      </c>
      <c r="L1662">
        <v>-3500</v>
      </c>
      <c r="N1662" t="s">
        <v>6590</v>
      </c>
      <c r="O1662" s="22">
        <v>9.1</v>
      </c>
    </row>
    <row r="1663" spans="1:15">
      <c r="A1663" t="s">
        <v>0</v>
      </c>
      <c r="B1663">
        <v>37873359</v>
      </c>
      <c r="C1663" t="s">
        <v>19</v>
      </c>
      <c r="D1663">
        <v>1093246</v>
      </c>
      <c r="E1663" t="s">
        <v>20</v>
      </c>
      <c r="F1663">
        <v>500000</v>
      </c>
      <c r="G1663" t="s">
        <v>21</v>
      </c>
      <c r="H1663">
        <v>95</v>
      </c>
      <c r="I1663" t="s">
        <v>22</v>
      </c>
      <c r="J1663">
        <v>0</v>
      </c>
      <c r="K1663" t="s">
        <v>23</v>
      </c>
      <c r="L1663">
        <v>-3500</v>
      </c>
      <c r="N1663" t="s">
        <v>6591</v>
      </c>
      <c r="O1663" s="22">
        <v>9.1</v>
      </c>
    </row>
    <row r="1664" spans="1:15">
      <c r="A1664" t="s">
        <v>0</v>
      </c>
      <c r="B1664">
        <v>37900890</v>
      </c>
      <c r="C1664" t="s">
        <v>19</v>
      </c>
      <c r="D1664">
        <v>696388</v>
      </c>
      <c r="E1664" t="s">
        <v>20</v>
      </c>
      <c r="F1664">
        <v>500000</v>
      </c>
      <c r="G1664" t="s">
        <v>21</v>
      </c>
      <c r="H1664">
        <v>95</v>
      </c>
      <c r="I1664" t="s">
        <v>22</v>
      </c>
      <c r="J1664">
        <v>0</v>
      </c>
      <c r="K1664" t="s">
        <v>23</v>
      </c>
      <c r="L1664">
        <v>-3500</v>
      </c>
      <c r="N1664" t="s">
        <v>6592</v>
      </c>
      <c r="O1664" s="22">
        <v>9.1</v>
      </c>
    </row>
    <row r="1665" spans="1:15">
      <c r="A1665" t="s">
        <v>0</v>
      </c>
      <c r="B1665">
        <v>37928421</v>
      </c>
      <c r="C1665" t="s">
        <v>19</v>
      </c>
      <c r="D1665">
        <v>697074</v>
      </c>
      <c r="E1665" t="s">
        <v>20</v>
      </c>
      <c r="F1665">
        <v>500000</v>
      </c>
      <c r="G1665" t="s">
        <v>21</v>
      </c>
      <c r="H1665">
        <v>95</v>
      </c>
      <c r="I1665" t="s">
        <v>22</v>
      </c>
      <c r="J1665">
        <v>0</v>
      </c>
      <c r="K1665" t="s">
        <v>23</v>
      </c>
      <c r="L1665">
        <v>-3500</v>
      </c>
      <c r="N1665" t="s">
        <v>6593</v>
      </c>
      <c r="O1665" s="22">
        <v>9.1</v>
      </c>
    </row>
    <row r="1666" spans="1:15">
      <c r="A1666" t="s">
        <v>0</v>
      </c>
      <c r="B1666">
        <v>37985379</v>
      </c>
      <c r="C1666" t="s">
        <v>19</v>
      </c>
      <c r="D1666">
        <v>1096480</v>
      </c>
      <c r="E1666" t="s">
        <v>20</v>
      </c>
      <c r="F1666">
        <v>500000</v>
      </c>
      <c r="G1666" t="s">
        <v>21</v>
      </c>
      <c r="H1666">
        <v>95</v>
      </c>
      <c r="I1666" t="s">
        <v>22</v>
      </c>
      <c r="J1666">
        <v>0</v>
      </c>
      <c r="K1666" t="s">
        <v>23</v>
      </c>
      <c r="L1666">
        <v>-3500</v>
      </c>
      <c r="N1666" t="s">
        <v>6594</v>
      </c>
      <c r="O1666" s="22">
        <v>9.1</v>
      </c>
    </row>
    <row r="1667" spans="1:15">
      <c r="A1667" t="s">
        <v>0</v>
      </c>
      <c r="B1667">
        <v>38012947</v>
      </c>
      <c r="C1667" t="s">
        <v>19</v>
      </c>
      <c r="D1667">
        <v>698446</v>
      </c>
      <c r="E1667" t="s">
        <v>20</v>
      </c>
      <c r="F1667">
        <v>500000</v>
      </c>
      <c r="G1667" t="s">
        <v>21</v>
      </c>
      <c r="H1667">
        <v>95</v>
      </c>
      <c r="I1667" t="s">
        <v>22</v>
      </c>
      <c r="J1667">
        <v>0</v>
      </c>
      <c r="K1667" t="s">
        <v>23</v>
      </c>
      <c r="L1667">
        <v>-3500</v>
      </c>
      <c r="N1667" t="s">
        <v>6595</v>
      </c>
      <c r="O1667" s="22">
        <v>9.1</v>
      </c>
    </row>
    <row r="1668" spans="1:15">
      <c r="A1668" t="s">
        <v>0</v>
      </c>
      <c r="B1668">
        <v>38040523</v>
      </c>
      <c r="C1668" t="s">
        <v>19</v>
      </c>
      <c r="D1668">
        <v>699132</v>
      </c>
      <c r="E1668" t="s">
        <v>20</v>
      </c>
      <c r="F1668">
        <v>500000</v>
      </c>
      <c r="G1668" t="s">
        <v>21</v>
      </c>
      <c r="H1668">
        <v>95</v>
      </c>
      <c r="I1668" t="s">
        <v>22</v>
      </c>
      <c r="J1668">
        <v>0</v>
      </c>
      <c r="K1668" t="s">
        <v>23</v>
      </c>
      <c r="L1668">
        <v>-3500</v>
      </c>
      <c r="N1668" t="s">
        <v>6596</v>
      </c>
      <c r="O1668" s="22">
        <v>9.1</v>
      </c>
    </row>
    <row r="1669" spans="1:15">
      <c r="A1669" t="s">
        <v>0</v>
      </c>
      <c r="B1669">
        <v>38097610</v>
      </c>
      <c r="C1669" t="s">
        <v>19</v>
      </c>
      <c r="D1669">
        <v>1099714</v>
      </c>
      <c r="E1669" t="s">
        <v>20</v>
      </c>
      <c r="F1669">
        <v>500000</v>
      </c>
      <c r="G1669" t="s">
        <v>21</v>
      </c>
      <c r="H1669">
        <v>95</v>
      </c>
      <c r="I1669" t="s">
        <v>22</v>
      </c>
      <c r="J1669">
        <v>0</v>
      </c>
      <c r="K1669" t="s">
        <v>23</v>
      </c>
      <c r="L1669">
        <v>-3500</v>
      </c>
      <c r="N1669" t="s">
        <v>6597</v>
      </c>
      <c r="O1669" s="22">
        <v>9.1</v>
      </c>
    </row>
    <row r="1670" spans="1:15">
      <c r="A1670" t="s">
        <v>0</v>
      </c>
      <c r="B1670">
        <v>38125223</v>
      </c>
      <c r="C1670" t="s">
        <v>19</v>
      </c>
      <c r="D1670">
        <v>700504</v>
      </c>
      <c r="E1670" t="s">
        <v>20</v>
      </c>
      <c r="F1670">
        <v>500000</v>
      </c>
      <c r="G1670" t="s">
        <v>21</v>
      </c>
      <c r="H1670">
        <v>95</v>
      </c>
      <c r="I1670" t="s">
        <v>22</v>
      </c>
      <c r="J1670">
        <v>0</v>
      </c>
      <c r="K1670" t="s">
        <v>23</v>
      </c>
      <c r="L1670">
        <v>-3500</v>
      </c>
      <c r="N1670" t="s">
        <v>5003</v>
      </c>
      <c r="O1670" s="22">
        <v>9.1</v>
      </c>
    </row>
    <row r="1671" spans="1:15">
      <c r="A1671" t="s">
        <v>0</v>
      </c>
      <c r="B1671">
        <v>38300280</v>
      </c>
      <c r="C1671" t="s">
        <v>19</v>
      </c>
      <c r="D1671">
        <v>701190</v>
      </c>
      <c r="E1671" t="s">
        <v>20</v>
      </c>
      <c r="F1671">
        <v>500000</v>
      </c>
      <c r="G1671" t="s">
        <v>21</v>
      </c>
      <c r="H1671">
        <v>95</v>
      </c>
      <c r="I1671" t="s">
        <v>22</v>
      </c>
      <c r="J1671">
        <v>0</v>
      </c>
      <c r="K1671" t="s">
        <v>23</v>
      </c>
      <c r="L1671">
        <v>-3500</v>
      </c>
      <c r="N1671" t="s">
        <v>6598</v>
      </c>
      <c r="O1671" s="22">
        <v>9.15</v>
      </c>
    </row>
    <row r="1672" spans="1:15">
      <c r="A1672" t="s">
        <v>0</v>
      </c>
      <c r="B1672">
        <v>38327931</v>
      </c>
      <c r="C1672" t="s">
        <v>19</v>
      </c>
      <c r="D1672">
        <v>701876</v>
      </c>
      <c r="E1672" t="s">
        <v>20</v>
      </c>
      <c r="F1672">
        <v>500000</v>
      </c>
      <c r="G1672" t="s">
        <v>21</v>
      </c>
      <c r="H1672">
        <v>95</v>
      </c>
      <c r="I1672" t="s">
        <v>22</v>
      </c>
      <c r="J1672">
        <v>0</v>
      </c>
      <c r="K1672" t="s">
        <v>23</v>
      </c>
      <c r="L1672">
        <v>-3500</v>
      </c>
      <c r="N1672" t="s">
        <v>6599</v>
      </c>
      <c r="O1672" s="22">
        <v>9.15</v>
      </c>
    </row>
    <row r="1673" spans="1:15">
      <c r="A1673" t="s">
        <v>0</v>
      </c>
      <c r="B1673">
        <v>38385217</v>
      </c>
      <c r="C1673" t="s">
        <v>19</v>
      </c>
      <c r="D1673">
        <v>1104026</v>
      </c>
      <c r="E1673" t="s">
        <v>20</v>
      </c>
      <c r="F1673">
        <v>500000</v>
      </c>
      <c r="G1673" t="s">
        <v>21</v>
      </c>
      <c r="H1673">
        <v>95</v>
      </c>
      <c r="I1673" t="s">
        <v>22</v>
      </c>
      <c r="J1673">
        <v>0</v>
      </c>
      <c r="K1673" t="s">
        <v>23</v>
      </c>
      <c r="L1673">
        <v>-3500</v>
      </c>
      <c r="N1673" t="s">
        <v>6600</v>
      </c>
      <c r="O1673" s="22">
        <v>9.15</v>
      </c>
    </row>
    <row r="1674" spans="1:15">
      <c r="A1674" t="s">
        <v>0</v>
      </c>
      <c r="B1674">
        <v>38412905</v>
      </c>
      <c r="C1674" t="s">
        <v>19</v>
      </c>
      <c r="D1674">
        <v>703248</v>
      </c>
      <c r="E1674" t="s">
        <v>20</v>
      </c>
      <c r="F1674">
        <v>500000</v>
      </c>
      <c r="G1674" t="s">
        <v>21</v>
      </c>
      <c r="H1674">
        <v>95</v>
      </c>
      <c r="I1674" t="s">
        <v>22</v>
      </c>
      <c r="J1674">
        <v>0</v>
      </c>
      <c r="K1674" t="s">
        <v>23</v>
      </c>
      <c r="L1674">
        <v>-3500</v>
      </c>
      <c r="N1674" t="s">
        <v>6601</v>
      </c>
      <c r="O1674" s="22">
        <v>9.15</v>
      </c>
    </row>
    <row r="1675" spans="1:15">
      <c r="A1675" t="s">
        <v>0</v>
      </c>
      <c r="B1675">
        <v>38440595</v>
      </c>
      <c r="C1675" t="s">
        <v>19</v>
      </c>
      <c r="D1675">
        <v>703934</v>
      </c>
      <c r="E1675" t="s">
        <v>20</v>
      </c>
      <c r="F1675">
        <v>500000</v>
      </c>
      <c r="G1675" t="s">
        <v>21</v>
      </c>
      <c r="H1675">
        <v>95</v>
      </c>
      <c r="I1675" t="s">
        <v>22</v>
      </c>
      <c r="J1675">
        <v>0</v>
      </c>
      <c r="K1675" t="s">
        <v>23</v>
      </c>
      <c r="L1675">
        <v>-3500</v>
      </c>
      <c r="N1675" t="s">
        <v>6602</v>
      </c>
      <c r="O1675" s="22">
        <v>9.15</v>
      </c>
    </row>
    <row r="1676" spans="1:15">
      <c r="A1676" t="s">
        <v>0</v>
      </c>
      <c r="B1676">
        <v>38498016</v>
      </c>
      <c r="C1676" t="s">
        <v>19</v>
      </c>
      <c r="D1676">
        <v>1107260</v>
      </c>
      <c r="E1676" t="s">
        <v>20</v>
      </c>
      <c r="F1676">
        <v>500000</v>
      </c>
      <c r="G1676" t="s">
        <v>21</v>
      </c>
      <c r="H1676">
        <v>95</v>
      </c>
      <c r="I1676" t="s">
        <v>22</v>
      </c>
      <c r="J1676">
        <v>0</v>
      </c>
      <c r="K1676" t="s">
        <v>23</v>
      </c>
      <c r="L1676">
        <v>-3500</v>
      </c>
      <c r="N1676" t="s">
        <v>6603</v>
      </c>
      <c r="O1676" s="22">
        <v>9.15</v>
      </c>
    </row>
    <row r="1677" spans="1:15">
      <c r="A1677" t="s">
        <v>0</v>
      </c>
      <c r="B1677">
        <v>38525744</v>
      </c>
      <c r="C1677" t="s">
        <v>19</v>
      </c>
      <c r="D1677">
        <v>705306</v>
      </c>
      <c r="E1677" t="s">
        <v>20</v>
      </c>
      <c r="F1677">
        <v>500000</v>
      </c>
      <c r="G1677" t="s">
        <v>21</v>
      </c>
      <c r="H1677">
        <v>95</v>
      </c>
      <c r="I1677" t="s">
        <v>22</v>
      </c>
      <c r="J1677">
        <v>0</v>
      </c>
      <c r="K1677" t="s">
        <v>23</v>
      </c>
      <c r="L1677">
        <v>-3500</v>
      </c>
      <c r="N1677" t="s">
        <v>6604</v>
      </c>
      <c r="O1677" s="22">
        <v>9.15</v>
      </c>
    </row>
    <row r="1678" spans="1:15">
      <c r="A1678" t="s">
        <v>0</v>
      </c>
      <c r="B1678">
        <v>38553474</v>
      </c>
      <c r="C1678" t="s">
        <v>19</v>
      </c>
      <c r="D1678">
        <v>705992</v>
      </c>
      <c r="E1678" t="s">
        <v>20</v>
      </c>
      <c r="F1678">
        <v>500000</v>
      </c>
      <c r="G1678" t="s">
        <v>21</v>
      </c>
      <c r="H1678">
        <v>95</v>
      </c>
      <c r="I1678" t="s">
        <v>22</v>
      </c>
      <c r="J1678">
        <v>0</v>
      </c>
      <c r="K1678" t="s">
        <v>23</v>
      </c>
      <c r="L1678">
        <v>-3500</v>
      </c>
      <c r="N1678" t="s">
        <v>6605</v>
      </c>
      <c r="O1678" s="22">
        <v>9.15</v>
      </c>
    </row>
    <row r="1679" spans="1:15">
      <c r="A1679" t="s">
        <v>0</v>
      </c>
      <c r="B1679">
        <v>38611029</v>
      </c>
      <c r="C1679" t="s">
        <v>19</v>
      </c>
      <c r="D1679">
        <v>1110494</v>
      </c>
      <c r="E1679" t="s">
        <v>20</v>
      </c>
      <c r="F1679">
        <v>500000</v>
      </c>
      <c r="G1679" t="s">
        <v>21</v>
      </c>
      <c r="H1679">
        <v>95</v>
      </c>
      <c r="I1679" t="s">
        <v>22</v>
      </c>
      <c r="J1679">
        <v>0</v>
      </c>
      <c r="K1679" t="s">
        <v>23</v>
      </c>
      <c r="L1679">
        <v>-3500</v>
      </c>
      <c r="N1679" t="s">
        <v>6606</v>
      </c>
      <c r="O1679" s="22">
        <v>9.15</v>
      </c>
    </row>
    <row r="1680" spans="1:15">
      <c r="A1680" t="s">
        <v>0</v>
      </c>
      <c r="B1680">
        <v>38638797</v>
      </c>
      <c r="C1680" t="s">
        <v>19</v>
      </c>
      <c r="D1680">
        <v>707364</v>
      </c>
      <c r="E1680" t="s">
        <v>20</v>
      </c>
      <c r="F1680">
        <v>500000</v>
      </c>
      <c r="G1680" t="s">
        <v>21</v>
      </c>
      <c r="H1680">
        <v>95</v>
      </c>
      <c r="I1680" t="s">
        <v>22</v>
      </c>
      <c r="J1680">
        <v>0</v>
      </c>
      <c r="K1680" t="s">
        <v>23</v>
      </c>
      <c r="L1680">
        <v>-3500</v>
      </c>
      <c r="N1680" t="s">
        <v>4826</v>
      </c>
      <c r="O1680" s="22">
        <v>9.15</v>
      </c>
    </row>
    <row r="1681" spans="1:15">
      <c r="A1681" t="s">
        <v>0</v>
      </c>
      <c r="B1681">
        <v>38815163</v>
      </c>
      <c r="C1681" t="s">
        <v>19</v>
      </c>
      <c r="D1681">
        <v>708050</v>
      </c>
      <c r="E1681" t="s">
        <v>20</v>
      </c>
      <c r="F1681">
        <v>500000</v>
      </c>
      <c r="G1681" t="s">
        <v>21</v>
      </c>
      <c r="H1681">
        <v>95</v>
      </c>
      <c r="I1681" t="s">
        <v>22</v>
      </c>
      <c r="J1681">
        <v>0</v>
      </c>
      <c r="K1681" t="s">
        <v>23</v>
      </c>
      <c r="L1681">
        <v>-3500</v>
      </c>
      <c r="N1681" t="s">
        <v>6607</v>
      </c>
      <c r="O1681" s="22">
        <v>9.2000000000000011</v>
      </c>
    </row>
    <row r="1682" spans="1:15">
      <c r="A1682" t="s">
        <v>0</v>
      </c>
      <c r="B1682">
        <v>38842969</v>
      </c>
      <c r="C1682" t="s">
        <v>19</v>
      </c>
      <c r="D1682">
        <v>708736</v>
      </c>
      <c r="E1682" t="s">
        <v>20</v>
      </c>
      <c r="F1682">
        <v>500000</v>
      </c>
      <c r="G1682" t="s">
        <v>21</v>
      </c>
      <c r="H1682">
        <v>95</v>
      </c>
      <c r="I1682" t="s">
        <v>22</v>
      </c>
      <c r="J1682">
        <v>0</v>
      </c>
      <c r="K1682" t="s">
        <v>23</v>
      </c>
      <c r="L1682">
        <v>-3500</v>
      </c>
      <c r="N1682" t="s">
        <v>6608</v>
      </c>
      <c r="O1682" s="22">
        <v>9.2000000000000011</v>
      </c>
    </row>
    <row r="1683" spans="1:15">
      <c r="A1683" t="s">
        <v>0</v>
      </c>
      <c r="B1683">
        <v>38900723</v>
      </c>
      <c r="C1683" t="s">
        <v>19</v>
      </c>
      <c r="D1683">
        <v>1114806</v>
      </c>
      <c r="E1683" t="s">
        <v>20</v>
      </c>
      <c r="F1683">
        <v>500000</v>
      </c>
      <c r="G1683" t="s">
        <v>21</v>
      </c>
      <c r="H1683">
        <v>95</v>
      </c>
      <c r="I1683" t="s">
        <v>22</v>
      </c>
      <c r="J1683">
        <v>0</v>
      </c>
      <c r="K1683" t="s">
        <v>23</v>
      </c>
      <c r="L1683">
        <v>-3500</v>
      </c>
      <c r="N1683" t="s">
        <v>6609</v>
      </c>
      <c r="O1683" s="22">
        <v>9.2000000000000011</v>
      </c>
    </row>
    <row r="1684" spans="1:15">
      <c r="A1684" t="s">
        <v>0</v>
      </c>
      <c r="B1684">
        <v>38928566</v>
      </c>
      <c r="C1684" t="s">
        <v>19</v>
      </c>
      <c r="D1684">
        <v>710108</v>
      </c>
      <c r="E1684" t="s">
        <v>20</v>
      </c>
      <c r="F1684">
        <v>500000</v>
      </c>
      <c r="G1684" t="s">
        <v>21</v>
      </c>
      <c r="H1684">
        <v>95</v>
      </c>
      <c r="I1684" t="s">
        <v>22</v>
      </c>
      <c r="J1684">
        <v>0</v>
      </c>
      <c r="K1684" t="s">
        <v>23</v>
      </c>
      <c r="L1684">
        <v>-3500</v>
      </c>
      <c r="N1684" t="s">
        <v>6610</v>
      </c>
      <c r="O1684" s="22">
        <v>9.2000000000000011</v>
      </c>
    </row>
    <row r="1685" spans="1:15">
      <c r="A1685" t="s">
        <v>0</v>
      </c>
      <c r="B1685">
        <v>38956414</v>
      </c>
      <c r="C1685" t="s">
        <v>19</v>
      </c>
      <c r="D1685">
        <v>710794</v>
      </c>
      <c r="E1685" t="s">
        <v>20</v>
      </c>
      <c r="F1685">
        <v>500000</v>
      </c>
      <c r="G1685" t="s">
        <v>21</v>
      </c>
      <c r="H1685">
        <v>95</v>
      </c>
      <c r="I1685" t="s">
        <v>22</v>
      </c>
      <c r="J1685">
        <v>0</v>
      </c>
      <c r="K1685" t="s">
        <v>23</v>
      </c>
      <c r="L1685">
        <v>-3500</v>
      </c>
      <c r="N1685" t="s">
        <v>6611</v>
      </c>
      <c r="O1685" s="22">
        <v>9.2000000000000011</v>
      </c>
    </row>
    <row r="1686" spans="1:15">
      <c r="A1686" t="s">
        <v>0</v>
      </c>
      <c r="B1686">
        <v>39014303</v>
      </c>
      <c r="C1686" t="s">
        <v>19</v>
      </c>
      <c r="D1686">
        <v>1118040</v>
      </c>
      <c r="E1686" t="s">
        <v>20</v>
      </c>
      <c r="F1686">
        <v>500000</v>
      </c>
      <c r="G1686" t="s">
        <v>21</v>
      </c>
      <c r="H1686">
        <v>95</v>
      </c>
      <c r="I1686" t="s">
        <v>22</v>
      </c>
      <c r="J1686">
        <v>0</v>
      </c>
      <c r="K1686" t="s">
        <v>23</v>
      </c>
      <c r="L1686">
        <v>-3500</v>
      </c>
      <c r="N1686" t="s">
        <v>6612</v>
      </c>
      <c r="O1686" s="22">
        <v>9.2000000000000011</v>
      </c>
    </row>
    <row r="1687" spans="1:15">
      <c r="A1687" t="s">
        <v>0</v>
      </c>
      <c r="B1687">
        <v>39042186</v>
      </c>
      <c r="C1687" t="s">
        <v>19</v>
      </c>
      <c r="D1687">
        <v>712166</v>
      </c>
      <c r="E1687" t="s">
        <v>20</v>
      </c>
      <c r="F1687">
        <v>500000</v>
      </c>
      <c r="G1687" t="s">
        <v>21</v>
      </c>
      <c r="H1687">
        <v>95</v>
      </c>
      <c r="I1687" t="s">
        <v>22</v>
      </c>
      <c r="J1687">
        <v>0</v>
      </c>
      <c r="K1687" t="s">
        <v>23</v>
      </c>
      <c r="L1687">
        <v>-3500</v>
      </c>
      <c r="N1687" t="s">
        <v>6613</v>
      </c>
      <c r="O1687" s="22">
        <v>9.2000000000000011</v>
      </c>
    </row>
    <row r="1688" spans="1:15">
      <c r="A1688" t="s">
        <v>0</v>
      </c>
      <c r="B1688">
        <v>39070076</v>
      </c>
      <c r="C1688" t="s">
        <v>19</v>
      </c>
      <c r="D1688">
        <v>712852</v>
      </c>
      <c r="E1688" t="s">
        <v>20</v>
      </c>
      <c r="F1688">
        <v>500000</v>
      </c>
      <c r="G1688" t="s">
        <v>21</v>
      </c>
      <c r="H1688">
        <v>95</v>
      </c>
      <c r="I1688" t="s">
        <v>22</v>
      </c>
      <c r="J1688">
        <v>0</v>
      </c>
      <c r="K1688" t="s">
        <v>23</v>
      </c>
      <c r="L1688">
        <v>-3500</v>
      </c>
      <c r="N1688" t="s">
        <v>6614</v>
      </c>
      <c r="O1688" s="22">
        <v>9.2000000000000011</v>
      </c>
    </row>
    <row r="1689" spans="1:15">
      <c r="A1689" t="s">
        <v>0</v>
      </c>
      <c r="B1689">
        <v>39128097</v>
      </c>
      <c r="C1689" t="s">
        <v>19</v>
      </c>
      <c r="D1689">
        <v>1121274</v>
      </c>
      <c r="E1689" t="s">
        <v>20</v>
      </c>
      <c r="F1689">
        <v>500000</v>
      </c>
      <c r="G1689" t="s">
        <v>21</v>
      </c>
      <c r="H1689">
        <v>95</v>
      </c>
      <c r="I1689" t="s">
        <v>22</v>
      </c>
      <c r="J1689">
        <v>0</v>
      </c>
      <c r="K1689" t="s">
        <v>23</v>
      </c>
      <c r="L1689">
        <v>-3500</v>
      </c>
      <c r="N1689" t="s">
        <v>6615</v>
      </c>
      <c r="O1689" s="22">
        <v>9.2000000000000011</v>
      </c>
    </row>
    <row r="1690" spans="1:15">
      <c r="A1690" t="s">
        <v>0</v>
      </c>
      <c r="B1690">
        <v>39156023</v>
      </c>
      <c r="C1690" t="s">
        <v>19</v>
      </c>
      <c r="D1690">
        <v>714224</v>
      </c>
      <c r="E1690" t="s">
        <v>20</v>
      </c>
      <c r="F1690">
        <v>500000</v>
      </c>
      <c r="G1690" t="s">
        <v>21</v>
      </c>
      <c r="H1690">
        <v>95</v>
      </c>
      <c r="I1690" t="s">
        <v>22</v>
      </c>
      <c r="J1690">
        <v>0</v>
      </c>
      <c r="K1690" t="s">
        <v>23</v>
      </c>
      <c r="L1690">
        <v>-3500</v>
      </c>
      <c r="N1690" t="s">
        <v>5004</v>
      </c>
      <c r="O1690" s="22">
        <v>9.2000000000000011</v>
      </c>
    </row>
    <row r="1691" spans="1:15">
      <c r="A1691" t="s">
        <v>0</v>
      </c>
      <c r="B1691">
        <v>39333699</v>
      </c>
      <c r="C1691" t="s">
        <v>19</v>
      </c>
      <c r="D1691">
        <v>714910</v>
      </c>
      <c r="E1691" t="s">
        <v>20</v>
      </c>
      <c r="F1691">
        <v>500000</v>
      </c>
      <c r="G1691" t="s">
        <v>21</v>
      </c>
      <c r="H1691">
        <v>95</v>
      </c>
      <c r="I1691" t="s">
        <v>22</v>
      </c>
      <c r="J1691">
        <v>0</v>
      </c>
      <c r="K1691" t="s">
        <v>23</v>
      </c>
      <c r="L1691">
        <v>-3500</v>
      </c>
      <c r="N1691" t="s">
        <v>6616</v>
      </c>
      <c r="O1691" s="22">
        <v>9.25</v>
      </c>
    </row>
    <row r="1692" spans="1:15">
      <c r="A1692" t="s">
        <v>0</v>
      </c>
      <c r="B1692">
        <v>39361662</v>
      </c>
      <c r="C1692" t="s">
        <v>19</v>
      </c>
      <c r="D1692">
        <v>715596</v>
      </c>
      <c r="E1692" t="s">
        <v>20</v>
      </c>
      <c r="F1692">
        <v>500000</v>
      </c>
      <c r="G1692" t="s">
        <v>21</v>
      </c>
      <c r="H1692">
        <v>95</v>
      </c>
      <c r="I1692" t="s">
        <v>22</v>
      </c>
      <c r="J1692">
        <v>0</v>
      </c>
      <c r="K1692" t="s">
        <v>23</v>
      </c>
      <c r="L1692">
        <v>-3500</v>
      </c>
      <c r="N1692" t="s">
        <v>6617</v>
      </c>
      <c r="O1692" s="22">
        <v>9.25</v>
      </c>
    </row>
    <row r="1693" spans="1:15">
      <c r="A1693" t="s">
        <v>0</v>
      </c>
      <c r="B1693">
        <v>39419883</v>
      </c>
      <c r="C1693" t="s">
        <v>19</v>
      </c>
      <c r="D1693">
        <v>1125586</v>
      </c>
      <c r="E1693" t="s">
        <v>20</v>
      </c>
      <c r="F1693">
        <v>500000</v>
      </c>
      <c r="G1693" t="s">
        <v>21</v>
      </c>
      <c r="H1693">
        <v>95</v>
      </c>
      <c r="I1693" t="s">
        <v>22</v>
      </c>
      <c r="J1693">
        <v>0</v>
      </c>
      <c r="K1693" t="s">
        <v>23</v>
      </c>
      <c r="L1693">
        <v>-3500</v>
      </c>
      <c r="N1693" t="s">
        <v>6618</v>
      </c>
      <c r="O1693" s="22">
        <v>9.25</v>
      </c>
    </row>
    <row r="1694" spans="1:15">
      <c r="A1694" t="s">
        <v>0</v>
      </c>
      <c r="B1694">
        <v>39447886</v>
      </c>
      <c r="C1694" t="s">
        <v>19</v>
      </c>
      <c r="D1694">
        <v>716968</v>
      </c>
      <c r="E1694" t="s">
        <v>20</v>
      </c>
      <c r="F1694">
        <v>500000</v>
      </c>
      <c r="G1694" t="s">
        <v>21</v>
      </c>
      <c r="H1694">
        <v>95</v>
      </c>
      <c r="I1694" t="s">
        <v>22</v>
      </c>
      <c r="J1694">
        <v>0</v>
      </c>
      <c r="K1694" t="s">
        <v>23</v>
      </c>
      <c r="L1694">
        <v>-3500</v>
      </c>
      <c r="N1694" t="s">
        <v>6619</v>
      </c>
      <c r="O1694" s="22">
        <v>9.25</v>
      </c>
    </row>
    <row r="1695" spans="1:15">
      <c r="A1695" t="s">
        <v>0</v>
      </c>
      <c r="B1695">
        <v>39475889</v>
      </c>
      <c r="C1695" t="s">
        <v>19</v>
      </c>
      <c r="D1695">
        <v>717654</v>
      </c>
      <c r="E1695" t="s">
        <v>20</v>
      </c>
      <c r="F1695">
        <v>500000</v>
      </c>
      <c r="G1695" t="s">
        <v>21</v>
      </c>
      <c r="H1695">
        <v>95</v>
      </c>
      <c r="I1695" t="s">
        <v>22</v>
      </c>
      <c r="J1695">
        <v>0</v>
      </c>
      <c r="K1695" t="s">
        <v>23</v>
      </c>
      <c r="L1695">
        <v>-3500</v>
      </c>
      <c r="N1695" t="s">
        <v>6620</v>
      </c>
      <c r="O1695" s="22">
        <v>9.25</v>
      </c>
    </row>
    <row r="1696" spans="1:15">
      <c r="A1696" t="s">
        <v>0</v>
      </c>
      <c r="B1696">
        <v>39534245</v>
      </c>
      <c r="C1696" t="s">
        <v>19</v>
      </c>
      <c r="D1696">
        <v>1128820</v>
      </c>
      <c r="E1696" t="s">
        <v>20</v>
      </c>
      <c r="F1696">
        <v>500000</v>
      </c>
      <c r="G1696" t="s">
        <v>21</v>
      </c>
      <c r="H1696">
        <v>95</v>
      </c>
      <c r="I1696" t="s">
        <v>22</v>
      </c>
      <c r="J1696">
        <v>0</v>
      </c>
      <c r="K1696" t="s">
        <v>23</v>
      </c>
      <c r="L1696">
        <v>-3500</v>
      </c>
      <c r="N1696" t="s">
        <v>6621</v>
      </c>
      <c r="O1696" s="22">
        <v>9.25</v>
      </c>
    </row>
    <row r="1697" spans="1:15">
      <c r="A1697" t="s">
        <v>0</v>
      </c>
      <c r="B1697">
        <v>39562288</v>
      </c>
      <c r="C1697" t="s">
        <v>19</v>
      </c>
      <c r="D1697">
        <v>719026</v>
      </c>
      <c r="E1697" t="s">
        <v>20</v>
      </c>
      <c r="F1697">
        <v>500000</v>
      </c>
      <c r="G1697" t="s">
        <v>21</v>
      </c>
      <c r="H1697">
        <v>95</v>
      </c>
      <c r="I1697" t="s">
        <v>22</v>
      </c>
      <c r="J1697">
        <v>0</v>
      </c>
      <c r="K1697" t="s">
        <v>23</v>
      </c>
      <c r="L1697">
        <v>-3500</v>
      </c>
      <c r="N1697" t="s">
        <v>6622</v>
      </c>
      <c r="O1697" s="22">
        <v>9.25</v>
      </c>
    </row>
    <row r="1698" spans="1:15">
      <c r="A1698" t="s">
        <v>0</v>
      </c>
      <c r="B1698">
        <v>39590333</v>
      </c>
      <c r="C1698" t="s">
        <v>19</v>
      </c>
      <c r="D1698">
        <v>719712</v>
      </c>
      <c r="E1698" t="s">
        <v>20</v>
      </c>
      <c r="F1698">
        <v>500000</v>
      </c>
      <c r="G1698" t="s">
        <v>21</v>
      </c>
      <c r="H1698">
        <v>95</v>
      </c>
      <c r="I1698" t="s">
        <v>22</v>
      </c>
      <c r="J1698">
        <v>0</v>
      </c>
      <c r="K1698" t="s">
        <v>23</v>
      </c>
      <c r="L1698">
        <v>-3500</v>
      </c>
      <c r="N1698" t="s">
        <v>6623</v>
      </c>
      <c r="O1698" s="22">
        <v>9.25</v>
      </c>
    </row>
    <row r="1699" spans="1:15">
      <c r="A1699" t="s">
        <v>0</v>
      </c>
      <c r="B1699">
        <v>39648822</v>
      </c>
      <c r="C1699" t="s">
        <v>19</v>
      </c>
      <c r="D1699">
        <v>1132054</v>
      </c>
      <c r="E1699" t="s">
        <v>20</v>
      </c>
      <c r="F1699">
        <v>500000</v>
      </c>
      <c r="G1699" t="s">
        <v>21</v>
      </c>
      <c r="H1699">
        <v>95</v>
      </c>
      <c r="I1699" t="s">
        <v>22</v>
      </c>
      <c r="J1699">
        <v>0</v>
      </c>
      <c r="K1699" t="s">
        <v>23</v>
      </c>
      <c r="L1699">
        <v>-3500</v>
      </c>
      <c r="N1699" t="s">
        <v>6624</v>
      </c>
      <c r="O1699" s="22">
        <v>9.25</v>
      </c>
    </row>
    <row r="1700" spans="1:15">
      <c r="A1700" t="s">
        <v>0</v>
      </c>
      <c r="B1700">
        <v>39676905</v>
      </c>
      <c r="C1700" t="s">
        <v>19</v>
      </c>
      <c r="D1700">
        <v>721084</v>
      </c>
      <c r="E1700" t="s">
        <v>20</v>
      </c>
      <c r="F1700">
        <v>500000</v>
      </c>
      <c r="G1700" t="s">
        <v>21</v>
      </c>
      <c r="H1700">
        <v>95</v>
      </c>
      <c r="I1700" t="s">
        <v>22</v>
      </c>
      <c r="J1700">
        <v>0</v>
      </c>
      <c r="K1700" t="s">
        <v>23</v>
      </c>
      <c r="L1700">
        <v>-3500</v>
      </c>
      <c r="N1700" t="s">
        <v>4827</v>
      </c>
      <c r="O1700" s="22">
        <v>9.25</v>
      </c>
    </row>
    <row r="1701" spans="1:15">
      <c r="A1701" t="s">
        <v>0</v>
      </c>
      <c r="B1701">
        <v>39855892</v>
      </c>
      <c r="C1701" t="s">
        <v>19</v>
      </c>
      <c r="D1701">
        <v>721770</v>
      </c>
      <c r="E1701" t="s">
        <v>20</v>
      </c>
      <c r="F1701">
        <v>500000</v>
      </c>
      <c r="G1701" t="s">
        <v>21</v>
      </c>
      <c r="H1701">
        <v>95</v>
      </c>
      <c r="I1701" t="s">
        <v>22</v>
      </c>
      <c r="J1701">
        <v>0</v>
      </c>
      <c r="K1701" t="s">
        <v>23</v>
      </c>
      <c r="L1701">
        <v>-3500</v>
      </c>
      <c r="N1701" t="s">
        <v>6625</v>
      </c>
      <c r="O1701" s="22">
        <v>9.3000000000000007</v>
      </c>
    </row>
    <row r="1702" spans="1:15">
      <c r="A1702" t="s">
        <v>0</v>
      </c>
      <c r="B1702">
        <v>39884015</v>
      </c>
      <c r="C1702" t="s">
        <v>19</v>
      </c>
      <c r="D1702">
        <v>722456</v>
      </c>
      <c r="E1702" t="s">
        <v>20</v>
      </c>
      <c r="F1702">
        <v>500000</v>
      </c>
      <c r="G1702" t="s">
        <v>21</v>
      </c>
      <c r="H1702">
        <v>95</v>
      </c>
      <c r="I1702" t="s">
        <v>22</v>
      </c>
      <c r="J1702">
        <v>0</v>
      </c>
      <c r="K1702" t="s">
        <v>23</v>
      </c>
      <c r="L1702">
        <v>-3500</v>
      </c>
      <c r="N1702" t="s">
        <v>6626</v>
      </c>
      <c r="O1702" s="22">
        <v>9.3000000000000007</v>
      </c>
    </row>
    <row r="1703" spans="1:15">
      <c r="A1703" t="s">
        <v>0</v>
      </c>
      <c r="B1703">
        <v>39942703</v>
      </c>
      <c r="C1703" t="s">
        <v>19</v>
      </c>
      <c r="D1703">
        <v>1136366</v>
      </c>
      <c r="E1703" t="s">
        <v>20</v>
      </c>
      <c r="F1703">
        <v>500000</v>
      </c>
      <c r="G1703" t="s">
        <v>21</v>
      </c>
      <c r="H1703">
        <v>95</v>
      </c>
      <c r="I1703" t="s">
        <v>22</v>
      </c>
      <c r="J1703">
        <v>0</v>
      </c>
      <c r="K1703" t="s">
        <v>23</v>
      </c>
      <c r="L1703">
        <v>-3500</v>
      </c>
      <c r="N1703" t="s">
        <v>6627</v>
      </c>
      <c r="O1703" s="22">
        <v>9.3000000000000007</v>
      </c>
    </row>
    <row r="1704" spans="1:15">
      <c r="A1704" t="s">
        <v>0</v>
      </c>
      <c r="B1704">
        <v>39970862</v>
      </c>
      <c r="C1704" t="s">
        <v>19</v>
      </c>
      <c r="D1704">
        <v>723828</v>
      </c>
      <c r="E1704" t="s">
        <v>20</v>
      </c>
      <c r="F1704">
        <v>500000</v>
      </c>
      <c r="G1704" t="s">
        <v>21</v>
      </c>
      <c r="H1704">
        <v>95</v>
      </c>
      <c r="I1704" t="s">
        <v>22</v>
      </c>
      <c r="J1704">
        <v>0</v>
      </c>
      <c r="K1704" t="s">
        <v>23</v>
      </c>
      <c r="L1704">
        <v>-3500</v>
      </c>
      <c r="N1704" t="s">
        <v>6628</v>
      </c>
      <c r="O1704" s="22">
        <v>9.3000000000000007</v>
      </c>
    </row>
    <row r="1705" spans="1:15">
      <c r="A1705" t="s">
        <v>0</v>
      </c>
      <c r="B1705">
        <v>39999025</v>
      </c>
      <c r="C1705" t="s">
        <v>19</v>
      </c>
      <c r="D1705">
        <v>724514</v>
      </c>
      <c r="E1705" t="s">
        <v>20</v>
      </c>
      <c r="F1705">
        <v>500000</v>
      </c>
      <c r="G1705" t="s">
        <v>21</v>
      </c>
      <c r="H1705">
        <v>95</v>
      </c>
      <c r="I1705" t="s">
        <v>22</v>
      </c>
      <c r="J1705">
        <v>0</v>
      </c>
      <c r="K1705" t="s">
        <v>23</v>
      </c>
      <c r="L1705">
        <v>-3500</v>
      </c>
      <c r="N1705" t="s">
        <v>6629</v>
      </c>
      <c r="O1705" s="22">
        <v>9.3000000000000007</v>
      </c>
    </row>
    <row r="1706" spans="1:15">
      <c r="A1706" t="s">
        <v>0</v>
      </c>
      <c r="B1706">
        <v>40057848</v>
      </c>
      <c r="C1706" t="s">
        <v>19</v>
      </c>
      <c r="D1706">
        <v>1139600</v>
      </c>
      <c r="E1706" t="s">
        <v>20</v>
      </c>
      <c r="F1706">
        <v>500000</v>
      </c>
      <c r="G1706" t="s">
        <v>21</v>
      </c>
      <c r="H1706">
        <v>95</v>
      </c>
      <c r="I1706" t="s">
        <v>22</v>
      </c>
      <c r="J1706">
        <v>0</v>
      </c>
      <c r="K1706" t="s">
        <v>23</v>
      </c>
      <c r="L1706">
        <v>-3500</v>
      </c>
      <c r="N1706" t="s">
        <v>6630</v>
      </c>
      <c r="O1706" s="22">
        <v>9.3000000000000007</v>
      </c>
    </row>
    <row r="1707" spans="1:15">
      <c r="A1707" t="s">
        <v>0</v>
      </c>
      <c r="B1707">
        <v>40086049</v>
      </c>
      <c r="C1707" t="s">
        <v>19</v>
      </c>
      <c r="D1707">
        <v>725886</v>
      </c>
      <c r="E1707" t="s">
        <v>20</v>
      </c>
      <c r="F1707">
        <v>500000</v>
      </c>
      <c r="G1707" t="s">
        <v>21</v>
      </c>
      <c r="H1707">
        <v>95</v>
      </c>
      <c r="I1707" t="s">
        <v>22</v>
      </c>
      <c r="J1707">
        <v>0</v>
      </c>
      <c r="K1707" t="s">
        <v>23</v>
      </c>
      <c r="L1707">
        <v>-3500</v>
      </c>
      <c r="N1707" t="s">
        <v>6631</v>
      </c>
      <c r="O1707" s="22">
        <v>9.3000000000000007</v>
      </c>
    </row>
    <row r="1708" spans="1:15">
      <c r="A1708" t="s">
        <v>0</v>
      </c>
      <c r="B1708">
        <v>40114252</v>
      </c>
      <c r="C1708" t="s">
        <v>19</v>
      </c>
      <c r="D1708">
        <v>726572</v>
      </c>
      <c r="E1708" t="s">
        <v>20</v>
      </c>
      <c r="F1708">
        <v>500000</v>
      </c>
      <c r="G1708" t="s">
        <v>21</v>
      </c>
      <c r="H1708">
        <v>95</v>
      </c>
      <c r="I1708" t="s">
        <v>22</v>
      </c>
      <c r="J1708">
        <v>0</v>
      </c>
      <c r="K1708" t="s">
        <v>23</v>
      </c>
      <c r="L1708">
        <v>-3500</v>
      </c>
      <c r="N1708" t="s">
        <v>6632</v>
      </c>
      <c r="O1708" s="22">
        <v>9.3000000000000007</v>
      </c>
    </row>
    <row r="1709" spans="1:15">
      <c r="A1709" t="s">
        <v>0</v>
      </c>
      <c r="B1709">
        <v>40173209</v>
      </c>
      <c r="C1709" t="s">
        <v>19</v>
      </c>
      <c r="D1709">
        <v>1142834</v>
      </c>
      <c r="E1709" t="s">
        <v>20</v>
      </c>
      <c r="F1709">
        <v>500000</v>
      </c>
      <c r="G1709" t="s">
        <v>21</v>
      </c>
      <c r="H1709">
        <v>95</v>
      </c>
      <c r="I1709" t="s">
        <v>22</v>
      </c>
      <c r="J1709">
        <v>0</v>
      </c>
      <c r="K1709" t="s">
        <v>23</v>
      </c>
      <c r="L1709">
        <v>-3500</v>
      </c>
      <c r="N1709" t="s">
        <v>6633</v>
      </c>
      <c r="O1709" s="22">
        <v>9.3000000000000007</v>
      </c>
    </row>
    <row r="1710" spans="1:15">
      <c r="A1710" t="s">
        <v>0</v>
      </c>
      <c r="B1710">
        <v>40201450</v>
      </c>
      <c r="C1710" t="s">
        <v>19</v>
      </c>
      <c r="D1710">
        <v>727944</v>
      </c>
      <c r="E1710" t="s">
        <v>20</v>
      </c>
      <c r="F1710">
        <v>500000</v>
      </c>
      <c r="G1710" t="s">
        <v>21</v>
      </c>
      <c r="H1710">
        <v>95</v>
      </c>
      <c r="I1710" t="s">
        <v>22</v>
      </c>
      <c r="J1710">
        <v>0</v>
      </c>
      <c r="K1710" t="s">
        <v>23</v>
      </c>
      <c r="L1710">
        <v>-3500</v>
      </c>
      <c r="N1710" t="s">
        <v>5005</v>
      </c>
      <c r="O1710" s="22">
        <v>9.3000000000000007</v>
      </c>
    </row>
    <row r="1711" spans="1:15">
      <c r="A1711" t="s">
        <v>0</v>
      </c>
      <c r="B1711">
        <v>40381750</v>
      </c>
      <c r="C1711" t="s">
        <v>19</v>
      </c>
      <c r="D1711">
        <v>728630</v>
      </c>
      <c r="E1711" t="s">
        <v>20</v>
      </c>
      <c r="F1711">
        <v>500000</v>
      </c>
      <c r="G1711" t="s">
        <v>21</v>
      </c>
      <c r="H1711">
        <v>95</v>
      </c>
      <c r="I1711" t="s">
        <v>22</v>
      </c>
      <c r="J1711">
        <v>0</v>
      </c>
      <c r="K1711" t="s">
        <v>23</v>
      </c>
      <c r="L1711">
        <v>-3500</v>
      </c>
      <c r="N1711" t="s">
        <v>6634</v>
      </c>
      <c r="O1711" s="22">
        <v>9.35</v>
      </c>
    </row>
    <row r="1712" spans="1:15">
      <c r="A1712" t="s">
        <v>0</v>
      </c>
      <c r="B1712">
        <v>40410032</v>
      </c>
      <c r="C1712" t="s">
        <v>19</v>
      </c>
      <c r="D1712">
        <v>729316</v>
      </c>
      <c r="E1712" t="s">
        <v>20</v>
      </c>
      <c r="F1712">
        <v>500000</v>
      </c>
      <c r="G1712" t="s">
        <v>21</v>
      </c>
      <c r="H1712">
        <v>95</v>
      </c>
      <c r="I1712" t="s">
        <v>22</v>
      </c>
      <c r="J1712">
        <v>0</v>
      </c>
      <c r="K1712" t="s">
        <v>23</v>
      </c>
      <c r="L1712">
        <v>-3500</v>
      </c>
      <c r="N1712" t="s">
        <v>6635</v>
      </c>
      <c r="O1712" s="22">
        <v>9.35</v>
      </c>
    </row>
    <row r="1713" spans="1:15">
      <c r="A1713" t="s">
        <v>0</v>
      </c>
      <c r="B1713">
        <v>40469188</v>
      </c>
      <c r="C1713" t="s">
        <v>19</v>
      </c>
      <c r="D1713">
        <v>1147146</v>
      </c>
      <c r="E1713" t="s">
        <v>20</v>
      </c>
      <c r="F1713">
        <v>500000</v>
      </c>
      <c r="G1713" t="s">
        <v>21</v>
      </c>
      <c r="H1713">
        <v>95</v>
      </c>
      <c r="I1713" t="s">
        <v>22</v>
      </c>
      <c r="J1713">
        <v>0</v>
      </c>
      <c r="K1713" t="s">
        <v>23</v>
      </c>
      <c r="L1713">
        <v>-3500</v>
      </c>
      <c r="N1713" t="s">
        <v>6636</v>
      </c>
      <c r="O1713" s="22">
        <v>9.35</v>
      </c>
    </row>
    <row r="1714" spans="1:15">
      <c r="A1714" t="s">
        <v>0</v>
      </c>
      <c r="B1714">
        <v>40497505</v>
      </c>
      <c r="C1714" t="s">
        <v>19</v>
      </c>
      <c r="D1714">
        <v>730688</v>
      </c>
      <c r="E1714" t="s">
        <v>20</v>
      </c>
      <c r="F1714">
        <v>500000</v>
      </c>
      <c r="G1714" t="s">
        <v>21</v>
      </c>
      <c r="H1714">
        <v>95</v>
      </c>
      <c r="I1714" t="s">
        <v>22</v>
      </c>
      <c r="J1714">
        <v>0</v>
      </c>
      <c r="K1714" t="s">
        <v>23</v>
      </c>
      <c r="L1714">
        <v>-3500</v>
      </c>
      <c r="N1714" t="s">
        <v>6637</v>
      </c>
      <c r="O1714" s="22">
        <v>9.35</v>
      </c>
    </row>
    <row r="1715" spans="1:15">
      <c r="A1715" t="s">
        <v>0</v>
      </c>
      <c r="B1715">
        <v>40525826</v>
      </c>
      <c r="C1715" t="s">
        <v>19</v>
      </c>
      <c r="D1715">
        <v>731374</v>
      </c>
      <c r="E1715" t="s">
        <v>20</v>
      </c>
      <c r="F1715">
        <v>500000</v>
      </c>
      <c r="G1715" t="s">
        <v>21</v>
      </c>
      <c r="H1715">
        <v>95</v>
      </c>
      <c r="I1715" t="s">
        <v>22</v>
      </c>
      <c r="J1715">
        <v>0</v>
      </c>
      <c r="K1715" t="s">
        <v>23</v>
      </c>
      <c r="L1715">
        <v>-3500</v>
      </c>
      <c r="N1715" t="s">
        <v>6638</v>
      </c>
      <c r="O1715" s="22">
        <v>9.35</v>
      </c>
    </row>
    <row r="1716" spans="1:15">
      <c r="A1716" t="s">
        <v>0</v>
      </c>
      <c r="B1716">
        <v>40585118</v>
      </c>
      <c r="C1716" t="s">
        <v>19</v>
      </c>
      <c r="D1716">
        <v>1150380</v>
      </c>
      <c r="E1716" t="s">
        <v>20</v>
      </c>
      <c r="F1716">
        <v>500000</v>
      </c>
      <c r="G1716" t="s">
        <v>21</v>
      </c>
      <c r="H1716">
        <v>95</v>
      </c>
      <c r="I1716" t="s">
        <v>22</v>
      </c>
      <c r="J1716">
        <v>0</v>
      </c>
      <c r="K1716" t="s">
        <v>23</v>
      </c>
      <c r="L1716">
        <v>-3500</v>
      </c>
      <c r="N1716" t="s">
        <v>6639</v>
      </c>
      <c r="O1716" s="22">
        <v>9.35</v>
      </c>
    </row>
    <row r="1717" spans="1:15">
      <c r="A1717" t="s">
        <v>0</v>
      </c>
      <c r="B1717">
        <v>40613477</v>
      </c>
      <c r="C1717" t="s">
        <v>19</v>
      </c>
      <c r="D1717">
        <v>732746</v>
      </c>
      <c r="E1717" t="s">
        <v>20</v>
      </c>
      <c r="F1717">
        <v>500000</v>
      </c>
      <c r="G1717" t="s">
        <v>21</v>
      </c>
      <c r="H1717">
        <v>95</v>
      </c>
      <c r="I1717" t="s">
        <v>22</v>
      </c>
      <c r="J1717">
        <v>0</v>
      </c>
      <c r="K1717" t="s">
        <v>23</v>
      </c>
      <c r="L1717">
        <v>-3500</v>
      </c>
      <c r="N1717" t="s">
        <v>6640</v>
      </c>
      <c r="O1717" s="22">
        <v>9.35</v>
      </c>
    </row>
    <row r="1718" spans="1:15">
      <c r="A1718" t="s">
        <v>0</v>
      </c>
      <c r="B1718">
        <v>40641838</v>
      </c>
      <c r="C1718" t="s">
        <v>19</v>
      </c>
      <c r="D1718">
        <v>733432</v>
      </c>
      <c r="E1718" t="s">
        <v>20</v>
      </c>
      <c r="F1718">
        <v>500000</v>
      </c>
      <c r="G1718" t="s">
        <v>21</v>
      </c>
      <c r="H1718">
        <v>95</v>
      </c>
      <c r="I1718" t="s">
        <v>22</v>
      </c>
      <c r="J1718">
        <v>0</v>
      </c>
      <c r="K1718" t="s">
        <v>23</v>
      </c>
      <c r="L1718">
        <v>-3500</v>
      </c>
      <c r="N1718" t="s">
        <v>6641</v>
      </c>
      <c r="O1718" s="22">
        <v>9.35</v>
      </c>
    </row>
    <row r="1719" spans="1:15">
      <c r="A1719" t="s">
        <v>0</v>
      </c>
      <c r="B1719">
        <v>40701263</v>
      </c>
      <c r="C1719" t="s">
        <v>19</v>
      </c>
      <c r="D1719">
        <v>1153614</v>
      </c>
      <c r="E1719" t="s">
        <v>20</v>
      </c>
      <c r="F1719">
        <v>500000</v>
      </c>
      <c r="G1719" t="s">
        <v>21</v>
      </c>
      <c r="H1719">
        <v>95</v>
      </c>
      <c r="I1719" t="s">
        <v>22</v>
      </c>
      <c r="J1719">
        <v>0</v>
      </c>
      <c r="K1719" t="s">
        <v>23</v>
      </c>
      <c r="L1719">
        <v>-3500</v>
      </c>
      <c r="N1719" t="s">
        <v>6642</v>
      </c>
      <c r="O1719" s="22">
        <v>9.35</v>
      </c>
    </row>
    <row r="1720" spans="1:15">
      <c r="A1720" t="s">
        <v>0</v>
      </c>
      <c r="B1720">
        <v>40729665</v>
      </c>
      <c r="C1720" t="s">
        <v>19</v>
      </c>
      <c r="D1720">
        <v>734804</v>
      </c>
      <c r="E1720" t="s">
        <v>20</v>
      </c>
      <c r="F1720">
        <v>500000</v>
      </c>
      <c r="G1720" t="s">
        <v>21</v>
      </c>
      <c r="H1720">
        <v>95</v>
      </c>
      <c r="I1720" t="s">
        <v>22</v>
      </c>
      <c r="J1720">
        <v>0</v>
      </c>
      <c r="K1720" t="s">
        <v>23</v>
      </c>
      <c r="L1720">
        <v>-3500</v>
      </c>
      <c r="N1720" t="s">
        <v>4828</v>
      </c>
      <c r="O1720" s="22">
        <v>9.35</v>
      </c>
    </row>
    <row r="1721" spans="1:15">
      <c r="A1721" t="s">
        <v>0</v>
      </c>
      <c r="B1721">
        <v>40911281</v>
      </c>
      <c r="C1721" t="s">
        <v>19</v>
      </c>
      <c r="D1721">
        <v>735490</v>
      </c>
      <c r="E1721" t="s">
        <v>20</v>
      </c>
      <c r="F1721">
        <v>500000</v>
      </c>
      <c r="G1721" t="s">
        <v>21</v>
      </c>
      <c r="H1721">
        <v>95</v>
      </c>
      <c r="I1721" t="s">
        <v>22</v>
      </c>
      <c r="J1721">
        <v>0</v>
      </c>
      <c r="K1721" t="s">
        <v>23</v>
      </c>
      <c r="L1721">
        <v>-3500</v>
      </c>
      <c r="N1721" t="s">
        <v>6643</v>
      </c>
      <c r="O1721" s="22">
        <v>9.4</v>
      </c>
    </row>
    <row r="1722" spans="1:15">
      <c r="A1722" t="s">
        <v>0</v>
      </c>
      <c r="B1722">
        <v>40939721</v>
      </c>
      <c r="C1722" t="s">
        <v>19</v>
      </c>
      <c r="D1722">
        <v>736176</v>
      </c>
      <c r="E1722" t="s">
        <v>20</v>
      </c>
      <c r="F1722">
        <v>500000</v>
      </c>
      <c r="G1722" t="s">
        <v>21</v>
      </c>
      <c r="H1722">
        <v>95</v>
      </c>
      <c r="I1722" t="s">
        <v>22</v>
      </c>
      <c r="J1722">
        <v>0</v>
      </c>
      <c r="K1722" t="s">
        <v>23</v>
      </c>
      <c r="L1722">
        <v>-3500</v>
      </c>
      <c r="N1722" t="s">
        <v>6644</v>
      </c>
      <c r="O1722" s="22">
        <v>9.4</v>
      </c>
    </row>
    <row r="1723" spans="1:15">
      <c r="A1723" t="s">
        <v>0</v>
      </c>
      <c r="B1723">
        <v>40999346</v>
      </c>
      <c r="C1723" t="s">
        <v>19</v>
      </c>
      <c r="D1723">
        <v>1157926</v>
      </c>
      <c r="E1723" t="s">
        <v>20</v>
      </c>
      <c r="F1723">
        <v>500000</v>
      </c>
      <c r="G1723" t="s">
        <v>21</v>
      </c>
      <c r="H1723">
        <v>95</v>
      </c>
      <c r="I1723" t="s">
        <v>22</v>
      </c>
      <c r="J1723">
        <v>0</v>
      </c>
      <c r="K1723" t="s">
        <v>23</v>
      </c>
      <c r="L1723">
        <v>-3500</v>
      </c>
      <c r="N1723" t="s">
        <v>6645</v>
      </c>
      <c r="O1723" s="22">
        <v>9.4</v>
      </c>
    </row>
    <row r="1724" spans="1:15">
      <c r="A1724" t="s">
        <v>0</v>
      </c>
      <c r="B1724">
        <v>41027821</v>
      </c>
      <c r="C1724" t="s">
        <v>19</v>
      </c>
      <c r="D1724">
        <v>737548</v>
      </c>
      <c r="E1724" t="s">
        <v>20</v>
      </c>
      <c r="F1724">
        <v>500000</v>
      </c>
      <c r="G1724" t="s">
        <v>21</v>
      </c>
      <c r="H1724">
        <v>95</v>
      </c>
      <c r="I1724" t="s">
        <v>22</v>
      </c>
      <c r="J1724">
        <v>0</v>
      </c>
      <c r="K1724" t="s">
        <v>23</v>
      </c>
      <c r="L1724">
        <v>-3500</v>
      </c>
      <c r="N1724" t="s">
        <v>6646</v>
      </c>
      <c r="O1724" s="22">
        <v>9.4</v>
      </c>
    </row>
    <row r="1725" spans="1:15">
      <c r="A1725" t="s">
        <v>0</v>
      </c>
      <c r="B1725">
        <v>41056301</v>
      </c>
      <c r="C1725" t="s">
        <v>19</v>
      </c>
      <c r="D1725">
        <v>738234</v>
      </c>
      <c r="E1725" t="s">
        <v>20</v>
      </c>
      <c r="F1725">
        <v>500000</v>
      </c>
      <c r="G1725" t="s">
        <v>21</v>
      </c>
      <c r="H1725">
        <v>95</v>
      </c>
      <c r="I1725" t="s">
        <v>22</v>
      </c>
      <c r="J1725">
        <v>0</v>
      </c>
      <c r="K1725" t="s">
        <v>23</v>
      </c>
      <c r="L1725">
        <v>-3500</v>
      </c>
      <c r="N1725" t="s">
        <v>6647</v>
      </c>
      <c r="O1725" s="22">
        <v>9.4</v>
      </c>
    </row>
    <row r="1726" spans="1:15">
      <c r="A1726" t="s">
        <v>0</v>
      </c>
      <c r="B1726">
        <v>41116061</v>
      </c>
      <c r="C1726" t="s">
        <v>19</v>
      </c>
      <c r="D1726">
        <v>1161160</v>
      </c>
      <c r="E1726" t="s">
        <v>20</v>
      </c>
      <c r="F1726">
        <v>500000</v>
      </c>
      <c r="G1726" t="s">
        <v>21</v>
      </c>
      <c r="H1726">
        <v>95</v>
      </c>
      <c r="I1726" t="s">
        <v>22</v>
      </c>
      <c r="J1726">
        <v>0</v>
      </c>
      <c r="K1726" t="s">
        <v>23</v>
      </c>
      <c r="L1726">
        <v>-3500</v>
      </c>
      <c r="N1726" t="s">
        <v>6648</v>
      </c>
      <c r="O1726" s="22">
        <v>9.4</v>
      </c>
    </row>
    <row r="1727" spans="1:15">
      <c r="A1727" t="s">
        <v>0</v>
      </c>
      <c r="B1727">
        <v>41144579</v>
      </c>
      <c r="C1727" t="s">
        <v>19</v>
      </c>
      <c r="D1727">
        <v>739606</v>
      </c>
      <c r="E1727" t="s">
        <v>20</v>
      </c>
      <c r="F1727">
        <v>500000</v>
      </c>
      <c r="G1727" t="s">
        <v>21</v>
      </c>
      <c r="H1727">
        <v>95</v>
      </c>
      <c r="I1727" t="s">
        <v>22</v>
      </c>
      <c r="J1727">
        <v>0</v>
      </c>
      <c r="K1727" t="s">
        <v>23</v>
      </c>
      <c r="L1727">
        <v>-3500</v>
      </c>
      <c r="N1727" t="s">
        <v>6649</v>
      </c>
      <c r="O1727" s="22">
        <v>9.4</v>
      </c>
    </row>
    <row r="1728" spans="1:15">
      <c r="A1728" t="s">
        <v>0</v>
      </c>
      <c r="B1728">
        <v>41173099</v>
      </c>
      <c r="C1728" t="s">
        <v>19</v>
      </c>
      <c r="D1728">
        <v>740292</v>
      </c>
      <c r="E1728" t="s">
        <v>20</v>
      </c>
      <c r="F1728">
        <v>500000</v>
      </c>
      <c r="G1728" t="s">
        <v>21</v>
      </c>
      <c r="H1728">
        <v>95</v>
      </c>
      <c r="I1728" t="s">
        <v>22</v>
      </c>
      <c r="J1728">
        <v>0</v>
      </c>
      <c r="K1728" t="s">
        <v>23</v>
      </c>
      <c r="L1728">
        <v>-3500</v>
      </c>
      <c r="N1728" t="s">
        <v>6650</v>
      </c>
      <c r="O1728" s="22">
        <v>9.4</v>
      </c>
    </row>
    <row r="1729" spans="1:15">
      <c r="A1729" t="s">
        <v>0</v>
      </c>
      <c r="B1729">
        <v>41232993</v>
      </c>
      <c r="C1729" t="s">
        <v>19</v>
      </c>
      <c r="D1729">
        <v>1164394</v>
      </c>
      <c r="E1729" t="s">
        <v>20</v>
      </c>
      <c r="F1729">
        <v>500000</v>
      </c>
      <c r="G1729" t="s">
        <v>21</v>
      </c>
      <c r="H1729">
        <v>95</v>
      </c>
      <c r="I1729" t="s">
        <v>22</v>
      </c>
      <c r="J1729">
        <v>0</v>
      </c>
      <c r="K1729" t="s">
        <v>23</v>
      </c>
      <c r="L1729">
        <v>-3500</v>
      </c>
      <c r="N1729" t="s">
        <v>6651</v>
      </c>
      <c r="O1729" s="22">
        <v>9.4</v>
      </c>
    </row>
    <row r="1730" spans="1:15">
      <c r="A1730" t="s">
        <v>0</v>
      </c>
      <c r="B1730">
        <v>41261554</v>
      </c>
      <c r="C1730" t="s">
        <v>19</v>
      </c>
      <c r="D1730">
        <v>741664</v>
      </c>
      <c r="E1730" t="s">
        <v>20</v>
      </c>
      <c r="F1730">
        <v>500000</v>
      </c>
      <c r="G1730" t="s">
        <v>21</v>
      </c>
      <c r="H1730">
        <v>95</v>
      </c>
      <c r="I1730" t="s">
        <v>22</v>
      </c>
      <c r="J1730">
        <v>0</v>
      </c>
      <c r="K1730" t="s">
        <v>23</v>
      </c>
      <c r="L1730">
        <v>-3500</v>
      </c>
      <c r="N1730" t="s">
        <v>5006</v>
      </c>
      <c r="O1730" s="22">
        <v>9.4</v>
      </c>
    </row>
    <row r="1731" spans="1:15">
      <c r="A1731" t="s">
        <v>0</v>
      </c>
      <c r="B1731">
        <v>41444487</v>
      </c>
      <c r="C1731" t="s">
        <v>19</v>
      </c>
      <c r="D1731">
        <v>742350</v>
      </c>
      <c r="E1731" t="s">
        <v>20</v>
      </c>
      <c r="F1731">
        <v>500000</v>
      </c>
      <c r="G1731" t="s">
        <v>21</v>
      </c>
      <c r="H1731">
        <v>95</v>
      </c>
      <c r="I1731" t="s">
        <v>22</v>
      </c>
      <c r="J1731">
        <v>0</v>
      </c>
      <c r="K1731" t="s">
        <v>23</v>
      </c>
      <c r="L1731">
        <v>-3500</v>
      </c>
      <c r="N1731" t="s">
        <v>6652</v>
      </c>
      <c r="O1731" s="22">
        <v>9.4500000000000011</v>
      </c>
    </row>
    <row r="1732" spans="1:15">
      <c r="A1732" t="s">
        <v>0</v>
      </c>
      <c r="B1732">
        <v>41476356</v>
      </c>
      <c r="C1732" t="s">
        <v>19</v>
      </c>
      <c r="D1732">
        <v>743120</v>
      </c>
      <c r="E1732" t="s">
        <v>20</v>
      </c>
      <c r="F1732">
        <v>500000</v>
      </c>
      <c r="G1732" t="s">
        <v>21</v>
      </c>
      <c r="H1732">
        <v>95</v>
      </c>
      <c r="I1732" t="s">
        <v>22</v>
      </c>
      <c r="J1732">
        <v>0</v>
      </c>
      <c r="K1732" t="s">
        <v>23</v>
      </c>
      <c r="L1732">
        <v>-3500</v>
      </c>
      <c r="N1732" t="s">
        <v>6653</v>
      </c>
      <c r="O1732" s="22">
        <v>9.4500000000000011</v>
      </c>
    </row>
    <row r="1733" spans="1:15">
      <c r="A1733" t="s">
        <v>0</v>
      </c>
      <c r="B1733">
        <v>41539730</v>
      </c>
      <c r="C1733" t="s">
        <v>19</v>
      </c>
      <c r="D1733">
        <v>1168970</v>
      </c>
      <c r="E1733" t="s">
        <v>20</v>
      </c>
      <c r="F1733">
        <v>500000</v>
      </c>
      <c r="G1733" t="s">
        <v>21</v>
      </c>
      <c r="H1733">
        <v>95</v>
      </c>
      <c r="I1733" t="s">
        <v>22</v>
      </c>
      <c r="J1733">
        <v>0</v>
      </c>
      <c r="K1733" t="s">
        <v>23</v>
      </c>
      <c r="L1733">
        <v>-3500</v>
      </c>
      <c r="N1733" t="s">
        <v>6654</v>
      </c>
      <c r="O1733" s="22">
        <v>9.4500000000000011</v>
      </c>
    </row>
    <row r="1734" spans="1:15">
      <c r="A1734" t="s">
        <v>0</v>
      </c>
      <c r="B1734">
        <v>41571643</v>
      </c>
      <c r="C1734" t="s">
        <v>19</v>
      </c>
      <c r="D1734">
        <v>744660</v>
      </c>
      <c r="E1734" t="s">
        <v>20</v>
      </c>
      <c r="F1734">
        <v>500000</v>
      </c>
      <c r="G1734" t="s">
        <v>21</v>
      </c>
      <c r="H1734">
        <v>95</v>
      </c>
      <c r="I1734" t="s">
        <v>22</v>
      </c>
      <c r="J1734">
        <v>0</v>
      </c>
      <c r="K1734" t="s">
        <v>23</v>
      </c>
      <c r="L1734">
        <v>-3500</v>
      </c>
      <c r="N1734" t="s">
        <v>6655</v>
      </c>
      <c r="O1734" s="22">
        <v>9.4500000000000011</v>
      </c>
    </row>
    <row r="1735" spans="1:15">
      <c r="A1735" t="s">
        <v>0</v>
      </c>
      <c r="B1735">
        <v>41603560</v>
      </c>
      <c r="C1735" t="s">
        <v>19</v>
      </c>
      <c r="D1735">
        <v>745430</v>
      </c>
      <c r="E1735" t="s">
        <v>20</v>
      </c>
      <c r="F1735">
        <v>500000</v>
      </c>
      <c r="G1735" t="s">
        <v>21</v>
      </c>
      <c r="H1735">
        <v>95</v>
      </c>
      <c r="I1735" t="s">
        <v>22</v>
      </c>
      <c r="J1735">
        <v>0</v>
      </c>
      <c r="K1735" t="s">
        <v>23</v>
      </c>
      <c r="L1735">
        <v>-3500</v>
      </c>
      <c r="N1735" t="s">
        <v>6656</v>
      </c>
      <c r="O1735" s="22">
        <v>9.4500000000000011</v>
      </c>
    </row>
    <row r="1736" spans="1:15">
      <c r="A1736" t="s">
        <v>0</v>
      </c>
      <c r="B1736">
        <v>41667085</v>
      </c>
      <c r="C1736" t="s">
        <v>19</v>
      </c>
      <c r="D1736">
        <v>1172600</v>
      </c>
      <c r="E1736" t="s">
        <v>20</v>
      </c>
      <c r="F1736">
        <v>500000</v>
      </c>
      <c r="G1736" t="s">
        <v>21</v>
      </c>
      <c r="H1736">
        <v>95</v>
      </c>
      <c r="I1736" t="s">
        <v>22</v>
      </c>
      <c r="J1736">
        <v>0</v>
      </c>
      <c r="K1736" t="s">
        <v>23</v>
      </c>
      <c r="L1736">
        <v>-3500</v>
      </c>
      <c r="N1736" t="s">
        <v>6657</v>
      </c>
      <c r="O1736" s="22">
        <v>9.4500000000000011</v>
      </c>
    </row>
    <row r="1737" spans="1:15">
      <c r="A1737" t="s">
        <v>0</v>
      </c>
      <c r="B1737">
        <v>41699041</v>
      </c>
      <c r="C1737" t="s">
        <v>19</v>
      </c>
      <c r="D1737">
        <v>746970</v>
      </c>
      <c r="E1737" t="s">
        <v>20</v>
      </c>
      <c r="F1737">
        <v>500000</v>
      </c>
      <c r="G1737" t="s">
        <v>21</v>
      </c>
      <c r="H1737">
        <v>95</v>
      </c>
      <c r="I1737" t="s">
        <v>22</v>
      </c>
      <c r="J1737">
        <v>0</v>
      </c>
      <c r="K1737" t="s">
        <v>23</v>
      </c>
      <c r="L1737">
        <v>-3500</v>
      </c>
      <c r="N1737" t="s">
        <v>6658</v>
      </c>
      <c r="O1737" s="22">
        <v>9.4500000000000011</v>
      </c>
    </row>
    <row r="1738" spans="1:15">
      <c r="A1738" t="s">
        <v>0</v>
      </c>
      <c r="B1738">
        <v>41731005</v>
      </c>
      <c r="C1738" t="s">
        <v>19</v>
      </c>
      <c r="D1738">
        <v>747740</v>
      </c>
      <c r="E1738" t="s">
        <v>20</v>
      </c>
      <c r="F1738">
        <v>500000</v>
      </c>
      <c r="G1738" t="s">
        <v>21</v>
      </c>
      <c r="H1738">
        <v>95</v>
      </c>
      <c r="I1738" t="s">
        <v>22</v>
      </c>
      <c r="J1738">
        <v>0</v>
      </c>
      <c r="K1738" t="s">
        <v>23</v>
      </c>
      <c r="L1738">
        <v>-3500</v>
      </c>
      <c r="N1738" t="s">
        <v>6659</v>
      </c>
      <c r="O1738" s="22">
        <v>9.4500000000000011</v>
      </c>
    </row>
    <row r="1739" spans="1:15">
      <c r="A1739" t="s">
        <v>0</v>
      </c>
      <c r="B1739">
        <v>41794680</v>
      </c>
      <c r="C1739" t="s">
        <v>19</v>
      </c>
      <c r="D1739">
        <v>1176230</v>
      </c>
      <c r="E1739" t="s">
        <v>20</v>
      </c>
      <c r="F1739">
        <v>500000</v>
      </c>
      <c r="G1739" t="s">
        <v>21</v>
      </c>
      <c r="H1739">
        <v>95</v>
      </c>
      <c r="I1739" t="s">
        <v>22</v>
      </c>
      <c r="J1739">
        <v>0</v>
      </c>
      <c r="K1739" t="s">
        <v>23</v>
      </c>
      <c r="L1739">
        <v>-3500</v>
      </c>
      <c r="N1739" t="s">
        <v>6660</v>
      </c>
      <c r="O1739" s="22">
        <v>9.4500000000000011</v>
      </c>
    </row>
    <row r="1740" spans="1:15">
      <c r="A1740" t="s">
        <v>0</v>
      </c>
      <c r="B1740">
        <v>41826685</v>
      </c>
      <c r="C1740" t="s">
        <v>19</v>
      </c>
      <c r="D1740">
        <v>749280</v>
      </c>
      <c r="E1740" t="s">
        <v>20</v>
      </c>
      <c r="F1740">
        <v>500000</v>
      </c>
      <c r="G1740" t="s">
        <v>21</v>
      </c>
      <c r="H1740">
        <v>95</v>
      </c>
      <c r="I1740" t="s">
        <v>22</v>
      </c>
      <c r="J1740">
        <v>0</v>
      </c>
      <c r="K1740" t="s">
        <v>23</v>
      </c>
      <c r="L1740">
        <v>-3500</v>
      </c>
      <c r="N1740" t="s">
        <v>4829</v>
      </c>
      <c r="O1740" s="22">
        <v>9.4500000000000011</v>
      </c>
    </row>
    <row r="1741" spans="1:15">
      <c r="A1741" t="s">
        <v>0</v>
      </c>
      <c r="B1741">
        <v>42023128</v>
      </c>
      <c r="C1741" t="s">
        <v>19</v>
      </c>
      <c r="D1741">
        <v>750050</v>
      </c>
      <c r="E1741" t="s">
        <v>20</v>
      </c>
      <c r="F1741">
        <v>500000</v>
      </c>
      <c r="G1741" t="s">
        <v>21</v>
      </c>
      <c r="H1741">
        <v>95</v>
      </c>
      <c r="I1741" t="s">
        <v>22</v>
      </c>
      <c r="J1741">
        <v>0</v>
      </c>
      <c r="K1741" t="s">
        <v>23</v>
      </c>
      <c r="L1741">
        <v>-3500</v>
      </c>
      <c r="N1741" t="s">
        <v>6661</v>
      </c>
      <c r="O1741" s="22">
        <v>9.5</v>
      </c>
    </row>
    <row r="1742" spans="1:15">
      <c r="A1742" t="s">
        <v>0</v>
      </c>
      <c r="B1742">
        <v>42058464</v>
      </c>
      <c r="C1742" t="s">
        <v>19</v>
      </c>
      <c r="D1742">
        <v>750904</v>
      </c>
      <c r="E1742" t="s">
        <v>20</v>
      </c>
      <c r="F1742">
        <v>500000</v>
      </c>
      <c r="G1742" t="s">
        <v>21</v>
      </c>
      <c r="H1742">
        <v>95</v>
      </c>
      <c r="I1742" t="s">
        <v>22</v>
      </c>
      <c r="J1742">
        <v>0</v>
      </c>
      <c r="K1742" t="s">
        <v>23</v>
      </c>
      <c r="L1742">
        <v>-3500</v>
      </c>
      <c r="N1742" t="s">
        <v>6662</v>
      </c>
      <c r="O1742" s="22">
        <v>9.5</v>
      </c>
    </row>
    <row r="1743" spans="1:15">
      <c r="A1743" t="s">
        <v>0</v>
      </c>
      <c r="B1743">
        <v>42125660</v>
      </c>
      <c r="C1743" t="s">
        <v>19</v>
      </c>
      <c r="D1743">
        <v>1181334</v>
      </c>
      <c r="E1743" t="s">
        <v>20</v>
      </c>
      <c r="F1743">
        <v>500000</v>
      </c>
      <c r="G1743" t="s">
        <v>21</v>
      </c>
      <c r="H1743">
        <v>95</v>
      </c>
      <c r="I1743" t="s">
        <v>22</v>
      </c>
      <c r="J1743">
        <v>0</v>
      </c>
      <c r="K1743" t="s">
        <v>23</v>
      </c>
      <c r="L1743">
        <v>-3500</v>
      </c>
      <c r="N1743" t="s">
        <v>6663</v>
      </c>
      <c r="O1743" s="22">
        <v>9.5</v>
      </c>
    </row>
    <row r="1744" spans="1:15">
      <c r="A1744" t="s">
        <v>0</v>
      </c>
      <c r="B1744">
        <v>42161044</v>
      </c>
      <c r="C1744" t="s">
        <v>19</v>
      </c>
      <c r="D1744">
        <v>752612</v>
      </c>
      <c r="E1744" t="s">
        <v>20</v>
      </c>
      <c r="F1744">
        <v>500000</v>
      </c>
      <c r="G1744" t="s">
        <v>21</v>
      </c>
      <c r="H1744">
        <v>95</v>
      </c>
      <c r="I1744" t="s">
        <v>22</v>
      </c>
      <c r="J1744">
        <v>0</v>
      </c>
      <c r="K1744" t="s">
        <v>23</v>
      </c>
      <c r="L1744">
        <v>-3500</v>
      </c>
      <c r="N1744" t="s">
        <v>6664</v>
      </c>
      <c r="O1744" s="22">
        <v>9.5</v>
      </c>
    </row>
    <row r="1745" spans="1:15">
      <c r="A1745" t="s">
        <v>0</v>
      </c>
      <c r="B1745">
        <v>42196430</v>
      </c>
      <c r="C1745" t="s">
        <v>19</v>
      </c>
      <c r="D1745">
        <v>753466</v>
      </c>
      <c r="E1745" t="s">
        <v>20</v>
      </c>
      <c r="F1745">
        <v>500000</v>
      </c>
      <c r="G1745" t="s">
        <v>21</v>
      </c>
      <c r="H1745">
        <v>95</v>
      </c>
      <c r="I1745" t="s">
        <v>22</v>
      </c>
      <c r="J1745">
        <v>0</v>
      </c>
      <c r="K1745" t="s">
        <v>23</v>
      </c>
      <c r="L1745">
        <v>-3500</v>
      </c>
      <c r="N1745" t="s">
        <v>6665</v>
      </c>
      <c r="O1745" s="22">
        <v>9.5</v>
      </c>
    </row>
    <row r="1746" spans="1:15">
      <c r="A1746" t="s">
        <v>0</v>
      </c>
      <c r="B1746">
        <v>42263792</v>
      </c>
      <c r="C1746" t="s">
        <v>19</v>
      </c>
      <c r="D1746">
        <v>1185360</v>
      </c>
      <c r="E1746" t="s">
        <v>20</v>
      </c>
      <c r="F1746">
        <v>500000</v>
      </c>
      <c r="G1746" t="s">
        <v>21</v>
      </c>
      <c r="H1746">
        <v>95</v>
      </c>
      <c r="I1746" t="s">
        <v>22</v>
      </c>
      <c r="J1746">
        <v>0</v>
      </c>
      <c r="K1746" t="s">
        <v>23</v>
      </c>
      <c r="L1746">
        <v>-3500</v>
      </c>
      <c r="N1746" t="s">
        <v>6666</v>
      </c>
      <c r="O1746" s="22">
        <v>9.5</v>
      </c>
    </row>
    <row r="1747" spans="1:15">
      <c r="A1747" t="s">
        <v>0</v>
      </c>
      <c r="B1747">
        <v>42299225</v>
      </c>
      <c r="C1747" t="s">
        <v>19</v>
      </c>
      <c r="D1747">
        <v>755174</v>
      </c>
      <c r="E1747" t="s">
        <v>20</v>
      </c>
      <c r="F1747">
        <v>500000</v>
      </c>
      <c r="G1747" t="s">
        <v>21</v>
      </c>
      <c r="H1747">
        <v>95</v>
      </c>
      <c r="I1747" t="s">
        <v>22</v>
      </c>
      <c r="J1747">
        <v>0</v>
      </c>
      <c r="K1747" t="s">
        <v>23</v>
      </c>
      <c r="L1747">
        <v>-3500</v>
      </c>
      <c r="N1747" t="s">
        <v>6667</v>
      </c>
      <c r="O1747" s="22">
        <v>9.5</v>
      </c>
    </row>
    <row r="1748" spans="1:15">
      <c r="A1748" t="s">
        <v>0</v>
      </c>
      <c r="B1748">
        <v>42334663</v>
      </c>
      <c r="C1748" t="s">
        <v>19</v>
      </c>
      <c r="D1748">
        <v>756028</v>
      </c>
      <c r="E1748" t="s">
        <v>20</v>
      </c>
      <c r="F1748">
        <v>500000</v>
      </c>
      <c r="G1748" t="s">
        <v>21</v>
      </c>
      <c r="H1748">
        <v>95</v>
      </c>
      <c r="I1748" t="s">
        <v>22</v>
      </c>
      <c r="J1748">
        <v>0</v>
      </c>
      <c r="K1748" t="s">
        <v>23</v>
      </c>
      <c r="L1748">
        <v>-3500</v>
      </c>
      <c r="N1748" t="s">
        <v>6668</v>
      </c>
      <c r="O1748" s="22">
        <v>9.5</v>
      </c>
    </row>
    <row r="1749" spans="1:15">
      <c r="A1749" t="s">
        <v>0</v>
      </c>
      <c r="B1749">
        <v>42402191</v>
      </c>
      <c r="C1749" t="s">
        <v>19</v>
      </c>
      <c r="D1749">
        <v>1189386</v>
      </c>
      <c r="E1749" t="s">
        <v>20</v>
      </c>
      <c r="F1749">
        <v>500000</v>
      </c>
      <c r="G1749" t="s">
        <v>21</v>
      </c>
      <c r="H1749">
        <v>95</v>
      </c>
      <c r="I1749" t="s">
        <v>22</v>
      </c>
      <c r="J1749">
        <v>0</v>
      </c>
      <c r="K1749" t="s">
        <v>23</v>
      </c>
      <c r="L1749">
        <v>-3500</v>
      </c>
      <c r="N1749" t="s">
        <v>6669</v>
      </c>
      <c r="O1749" s="22">
        <v>9.5</v>
      </c>
    </row>
    <row r="1750" spans="1:15">
      <c r="A1750" t="s">
        <v>0</v>
      </c>
      <c r="B1750">
        <v>42437676</v>
      </c>
      <c r="C1750" t="s">
        <v>19</v>
      </c>
      <c r="D1750">
        <v>757736</v>
      </c>
      <c r="E1750" t="s">
        <v>20</v>
      </c>
      <c r="F1750">
        <v>500000</v>
      </c>
      <c r="G1750" t="s">
        <v>21</v>
      </c>
      <c r="H1750">
        <v>95</v>
      </c>
      <c r="I1750" t="s">
        <v>22</v>
      </c>
      <c r="J1750">
        <v>0</v>
      </c>
      <c r="K1750" t="s">
        <v>23</v>
      </c>
      <c r="L1750">
        <v>-3500</v>
      </c>
      <c r="N1750" t="s">
        <v>5007</v>
      </c>
      <c r="O1750" s="22">
        <v>9.5</v>
      </c>
    </row>
    <row r="1751" spans="1:15">
      <c r="A1751" t="s">
        <v>0</v>
      </c>
      <c r="B1751">
        <v>42648827</v>
      </c>
      <c r="C1751" t="s">
        <v>19</v>
      </c>
      <c r="D1751">
        <v>758590</v>
      </c>
      <c r="E1751" t="s">
        <v>20</v>
      </c>
      <c r="F1751">
        <v>500000</v>
      </c>
      <c r="G1751" t="s">
        <v>21</v>
      </c>
      <c r="H1751">
        <v>95</v>
      </c>
      <c r="I1751" t="s">
        <v>22</v>
      </c>
      <c r="J1751">
        <v>0</v>
      </c>
      <c r="K1751" t="s">
        <v>23</v>
      </c>
      <c r="L1751">
        <v>-3500</v>
      </c>
      <c r="N1751" t="s">
        <v>6670</v>
      </c>
      <c r="O1751" s="22">
        <v>9.5500000000000007</v>
      </c>
    </row>
    <row r="1752" spans="1:15">
      <c r="A1752" t="s">
        <v>0</v>
      </c>
      <c r="B1752">
        <v>42684361</v>
      </c>
      <c r="C1752" t="s">
        <v>19</v>
      </c>
      <c r="D1752">
        <v>759444</v>
      </c>
      <c r="E1752" t="s">
        <v>20</v>
      </c>
      <c r="F1752">
        <v>500000</v>
      </c>
      <c r="G1752" t="s">
        <v>21</v>
      </c>
      <c r="H1752">
        <v>95</v>
      </c>
      <c r="I1752" t="s">
        <v>22</v>
      </c>
      <c r="J1752">
        <v>0</v>
      </c>
      <c r="K1752" t="s">
        <v>23</v>
      </c>
      <c r="L1752">
        <v>-3500</v>
      </c>
      <c r="N1752" t="s">
        <v>6671</v>
      </c>
      <c r="O1752" s="22">
        <v>9.5500000000000007</v>
      </c>
    </row>
    <row r="1753" spans="1:15">
      <c r="A1753" t="s">
        <v>0</v>
      </c>
      <c r="B1753">
        <v>42752134</v>
      </c>
      <c r="C1753" t="s">
        <v>19</v>
      </c>
      <c r="D1753">
        <v>1194754</v>
      </c>
      <c r="E1753" t="s">
        <v>20</v>
      </c>
      <c r="F1753">
        <v>500000</v>
      </c>
      <c r="G1753" t="s">
        <v>21</v>
      </c>
      <c r="H1753">
        <v>95</v>
      </c>
      <c r="I1753" t="s">
        <v>22</v>
      </c>
      <c r="J1753">
        <v>0</v>
      </c>
      <c r="K1753" t="s">
        <v>23</v>
      </c>
      <c r="L1753">
        <v>-3500</v>
      </c>
      <c r="N1753" t="s">
        <v>6672</v>
      </c>
      <c r="O1753" s="22">
        <v>9.5500000000000007</v>
      </c>
    </row>
    <row r="1754" spans="1:15">
      <c r="A1754" t="s">
        <v>0</v>
      </c>
      <c r="B1754">
        <v>42787712</v>
      </c>
      <c r="C1754" t="s">
        <v>19</v>
      </c>
      <c r="D1754">
        <v>761152</v>
      </c>
      <c r="E1754" t="s">
        <v>20</v>
      </c>
      <c r="F1754">
        <v>500000</v>
      </c>
      <c r="G1754" t="s">
        <v>21</v>
      </c>
      <c r="H1754">
        <v>95</v>
      </c>
      <c r="I1754" t="s">
        <v>22</v>
      </c>
      <c r="J1754">
        <v>0</v>
      </c>
      <c r="K1754" t="s">
        <v>23</v>
      </c>
      <c r="L1754">
        <v>-3500</v>
      </c>
      <c r="N1754" t="s">
        <v>6673</v>
      </c>
      <c r="O1754" s="22">
        <v>9.5500000000000007</v>
      </c>
    </row>
    <row r="1755" spans="1:15">
      <c r="A1755" t="s">
        <v>0</v>
      </c>
      <c r="B1755">
        <v>42823297</v>
      </c>
      <c r="C1755" t="s">
        <v>19</v>
      </c>
      <c r="D1755">
        <v>762006</v>
      </c>
      <c r="E1755" t="s">
        <v>20</v>
      </c>
      <c r="F1755">
        <v>500000</v>
      </c>
      <c r="G1755" t="s">
        <v>21</v>
      </c>
      <c r="H1755">
        <v>95</v>
      </c>
      <c r="I1755" t="s">
        <v>22</v>
      </c>
      <c r="J1755">
        <v>0</v>
      </c>
      <c r="K1755" t="s">
        <v>23</v>
      </c>
      <c r="L1755">
        <v>-3500</v>
      </c>
      <c r="N1755" t="s">
        <v>6674</v>
      </c>
      <c r="O1755" s="22">
        <v>9.5500000000000007</v>
      </c>
    </row>
    <row r="1756" spans="1:15">
      <c r="A1756" t="s">
        <v>0</v>
      </c>
      <c r="B1756">
        <v>42891238</v>
      </c>
      <c r="C1756" t="s">
        <v>19</v>
      </c>
      <c r="D1756">
        <v>1198780</v>
      </c>
      <c r="E1756" t="s">
        <v>20</v>
      </c>
      <c r="F1756">
        <v>500000</v>
      </c>
      <c r="G1756" t="s">
        <v>21</v>
      </c>
      <c r="H1756">
        <v>95</v>
      </c>
      <c r="I1756" t="s">
        <v>22</v>
      </c>
      <c r="J1756">
        <v>0</v>
      </c>
      <c r="K1756" t="s">
        <v>23</v>
      </c>
      <c r="L1756">
        <v>-3500</v>
      </c>
      <c r="N1756" t="s">
        <v>6675</v>
      </c>
      <c r="O1756" s="22">
        <v>9.5500000000000007</v>
      </c>
    </row>
    <row r="1757" spans="1:15">
      <c r="A1757" t="s">
        <v>0</v>
      </c>
      <c r="B1757">
        <v>42926868</v>
      </c>
      <c r="C1757" t="s">
        <v>19</v>
      </c>
      <c r="D1757">
        <v>763714</v>
      </c>
      <c r="E1757" t="s">
        <v>20</v>
      </c>
      <c r="F1757">
        <v>500000</v>
      </c>
      <c r="G1757" t="s">
        <v>21</v>
      </c>
      <c r="H1757">
        <v>95</v>
      </c>
      <c r="I1757" t="s">
        <v>22</v>
      </c>
      <c r="J1757">
        <v>0</v>
      </c>
      <c r="K1757" t="s">
        <v>23</v>
      </c>
      <c r="L1757">
        <v>-3500</v>
      </c>
      <c r="N1757" t="s">
        <v>6676</v>
      </c>
      <c r="O1757" s="22">
        <v>9.5500000000000007</v>
      </c>
    </row>
    <row r="1758" spans="1:15">
      <c r="A1758" t="s">
        <v>0</v>
      </c>
      <c r="B1758">
        <v>42962504</v>
      </c>
      <c r="C1758" t="s">
        <v>19</v>
      </c>
      <c r="D1758">
        <v>764568</v>
      </c>
      <c r="E1758" t="s">
        <v>20</v>
      </c>
      <c r="F1758">
        <v>500000</v>
      </c>
      <c r="G1758" t="s">
        <v>21</v>
      </c>
      <c r="H1758">
        <v>95</v>
      </c>
      <c r="I1758" t="s">
        <v>22</v>
      </c>
      <c r="J1758">
        <v>0</v>
      </c>
      <c r="K1758" t="s">
        <v>23</v>
      </c>
      <c r="L1758">
        <v>-3500</v>
      </c>
      <c r="N1758" t="s">
        <v>6677</v>
      </c>
      <c r="O1758" s="22">
        <v>9.5500000000000007</v>
      </c>
    </row>
    <row r="1759" spans="1:15">
      <c r="A1759" t="s">
        <v>0</v>
      </c>
      <c r="B1759">
        <v>43030611</v>
      </c>
      <c r="C1759" t="s">
        <v>19</v>
      </c>
      <c r="D1759">
        <v>1202806</v>
      </c>
      <c r="E1759" t="s">
        <v>20</v>
      </c>
      <c r="F1759">
        <v>500000</v>
      </c>
      <c r="G1759" t="s">
        <v>21</v>
      </c>
      <c r="H1759">
        <v>95</v>
      </c>
      <c r="I1759" t="s">
        <v>22</v>
      </c>
      <c r="J1759">
        <v>0</v>
      </c>
      <c r="K1759" t="s">
        <v>23</v>
      </c>
      <c r="L1759">
        <v>-3500</v>
      </c>
      <c r="N1759" t="s">
        <v>6678</v>
      </c>
      <c r="O1759" s="22">
        <v>9.5500000000000007</v>
      </c>
    </row>
    <row r="1760" spans="1:15">
      <c r="A1760" t="s">
        <v>0</v>
      </c>
      <c r="B1760">
        <v>43066292</v>
      </c>
      <c r="C1760" t="s">
        <v>19</v>
      </c>
      <c r="D1760">
        <v>766276</v>
      </c>
      <c r="E1760" t="s">
        <v>20</v>
      </c>
      <c r="F1760">
        <v>500000</v>
      </c>
      <c r="G1760" t="s">
        <v>21</v>
      </c>
      <c r="H1760">
        <v>95</v>
      </c>
      <c r="I1760" t="s">
        <v>22</v>
      </c>
      <c r="J1760">
        <v>0</v>
      </c>
      <c r="K1760" t="s">
        <v>23</v>
      </c>
      <c r="L1760">
        <v>-3500</v>
      </c>
      <c r="N1760" t="s">
        <v>4830</v>
      </c>
      <c r="O1760" s="22">
        <v>9.5500000000000007</v>
      </c>
    </row>
    <row r="1761" spans="1:15">
      <c r="A1761" t="s">
        <v>0</v>
      </c>
      <c r="B1761">
        <v>43280058</v>
      </c>
      <c r="C1761" t="s">
        <v>19</v>
      </c>
      <c r="D1761">
        <v>767130</v>
      </c>
      <c r="E1761" t="s">
        <v>20</v>
      </c>
      <c r="F1761">
        <v>500000</v>
      </c>
      <c r="G1761" t="s">
        <v>21</v>
      </c>
      <c r="H1761">
        <v>95</v>
      </c>
      <c r="I1761" t="s">
        <v>22</v>
      </c>
      <c r="J1761">
        <v>0</v>
      </c>
      <c r="K1761" t="s">
        <v>23</v>
      </c>
      <c r="L1761">
        <v>-3500</v>
      </c>
      <c r="N1761" t="s">
        <v>6679</v>
      </c>
      <c r="O1761" s="22">
        <v>9.6</v>
      </c>
    </row>
    <row r="1762" spans="1:15">
      <c r="A1762" t="s">
        <v>0</v>
      </c>
      <c r="B1762">
        <v>43315786</v>
      </c>
      <c r="C1762" t="s">
        <v>19</v>
      </c>
      <c r="D1762">
        <v>767984</v>
      </c>
      <c r="E1762" t="s">
        <v>20</v>
      </c>
      <c r="F1762">
        <v>500000</v>
      </c>
      <c r="G1762" t="s">
        <v>21</v>
      </c>
      <c r="H1762">
        <v>95</v>
      </c>
      <c r="I1762" t="s">
        <v>22</v>
      </c>
      <c r="J1762">
        <v>0</v>
      </c>
      <c r="K1762" t="s">
        <v>23</v>
      </c>
      <c r="L1762">
        <v>-3500</v>
      </c>
      <c r="N1762" t="s">
        <v>6680</v>
      </c>
      <c r="O1762" s="22">
        <v>9.6</v>
      </c>
    </row>
    <row r="1763" spans="1:15">
      <c r="A1763" t="s">
        <v>0</v>
      </c>
      <c r="B1763">
        <v>43384140</v>
      </c>
      <c r="C1763" t="s">
        <v>19</v>
      </c>
      <c r="D1763">
        <v>1208174</v>
      </c>
      <c r="E1763" t="s">
        <v>20</v>
      </c>
      <c r="F1763">
        <v>500000</v>
      </c>
      <c r="G1763" t="s">
        <v>21</v>
      </c>
      <c r="H1763">
        <v>95</v>
      </c>
      <c r="I1763" t="s">
        <v>22</v>
      </c>
      <c r="J1763">
        <v>0</v>
      </c>
      <c r="K1763" t="s">
        <v>23</v>
      </c>
      <c r="L1763">
        <v>-3500</v>
      </c>
      <c r="N1763" t="s">
        <v>6681</v>
      </c>
      <c r="O1763" s="22">
        <v>9.6</v>
      </c>
    </row>
    <row r="1764" spans="1:15">
      <c r="A1764" t="s">
        <v>0</v>
      </c>
      <c r="B1764">
        <v>43419916</v>
      </c>
      <c r="C1764" t="s">
        <v>19</v>
      </c>
      <c r="D1764">
        <v>769692</v>
      </c>
      <c r="E1764" t="s">
        <v>20</v>
      </c>
      <c r="F1764">
        <v>500000</v>
      </c>
      <c r="G1764" t="s">
        <v>21</v>
      </c>
      <c r="H1764">
        <v>95</v>
      </c>
      <c r="I1764" t="s">
        <v>22</v>
      </c>
      <c r="J1764">
        <v>0</v>
      </c>
      <c r="K1764" t="s">
        <v>23</v>
      </c>
      <c r="L1764">
        <v>-3500</v>
      </c>
      <c r="N1764" t="s">
        <v>6682</v>
      </c>
      <c r="O1764" s="22">
        <v>9.6</v>
      </c>
    </row>
    <row r="1765" spans="1:15">
      <c r="A1765" t="s">
        <v>0</v>
      </c>
      <c r="B1765">
        <v>43455697</v>
      </c>
      <c r="C1765" t="s">
        <v>19</v>
      </c>
      <c r="D1765">
        <v>770546</v>
      </c>
      <c r="E1765" t="s">
        <v>20</v>
      </c>
      <c r="F1765">
        <v>500000</v>
      </c>
      <c r="G1765" t="s">
        <v>21</v>
      </c>
      <c r="H1765">
        <v>95</v>
      </c>
      <c r="I1765" t="s">
        <v>22</v>
      </c>
      <c r="J1765">
        <v>0</v>
      </c>
      <c r="K1765" t="s">
        <v>23</v>
      </c>
      <c r="L1765">
        <v>-3500</v>
      </c>
      <c r="N1765" t="s">
        <v>6683</v>
      </c>
      <c r="O1765" s="22">
        <v>9.6</v>
      </c>
    </row>
    <row r="1766" spans="1:15">
      <c r="A1766" t="s">
        <v>0</v>
      </c>
      <c r="B1766">
        <v>43524218</v>
      </c>
      <c r="C1766" t="s">
        <v>19</v>
      </c>
      <c r="D1766">
        <v>1212200</v>
      </c>
      <c r="E1766" t="s">
        <v>20</v>
      </c>
      <c r="F1766">
        <v>500000</v>
      </c>
      <c r="G1766" t="s">
        <v>21</v>
      </c>
      <c r="H1766">
        <v>95</v>
      </c>
      <c r="I1766" t="s">
        <v>22</v>
      </c>
      <c r="J1766">
        <v>0</v>
      </c>
      <c r="K1766" t="s">
        <v>23</v>
      </c>
      <c r="L1766">
        <v>-3500</v>
      </c>
      <c r="N1766" t="s">
        <v>6684</v>
      </c>
      <c r="O1766" s="22">
        <v>9.6</v>
      </c>
    </row>
    <row r="1767" spans="1:15">
      <c r="A1767" t="s">
        <v>0</v>
      </c>
      <c r="B1767">
        <v>43560046</v>
      </c>
      <c r="C1767" t="s">
        <v>19</v>
      </c>
      <c r="D1767">
        <v>772254</v>
      </c>
      <c r="E1767" t="s">
        <v>20</v>
      </c>
      <c r="F1767">
        <v>500000</v>
      </c>
      <c r="G1767" t="s">
        <v>21</v>
      </c>
      <c r="H1767">
        <v>95</v>
      </c>
      <c r="I1767" t="s">
        <v>22</v>
      </c>
      <c r="J1767">
        <v>0</v>
      </c>
      <c r="K1767" t="s">
        <v>23</v>
      </c>
      <c r="L1767">
        <v>-3500</v>
      </c>
      <c r="N1767" t="s">
        <v>6685</v>
      </c>
      <c r="O1767" s="22">
        <v>9.6</v>
      </c>
    </row>
    <row r="1768" spans="1:15">
      <c r="A1768" t="s">
        <v>0</v>
      </c>
      <c r="B1768">
        <v>43595879</v>
      </c>
      <c r="C1768" t="s">
        <v>19</v>
      </c>
      <c r="D1768">
        <v>773108</v>
      </c>
      <c r="E1768" t="s">
        <v>20</v>
      </c>
      <c r="F1768">
        <v>500000</v>
      </c>
      <c r="G1768" t="s">
        <v>21</v>
      </c>
      <c r="H1768">
        <v>95</v>
      </c>
      <c r="I1768" t="s">
        <v>22</v>
      </c>
      <c r="J1768">
        <v>0</v>
      </c>
      <c r="K1768" t="s">
        <v>23</v>
      </c>
      <c r="L1768">
        <v>-3500</v>
      </c>
      <c r="N1768" t="s">
        <v>6686</v>
      </c>
      <c r="O1768" s="22">
        <v>9.6</v>
      </c>
    </row>
    <row r="1769" spans="1:15">
      <c r="A1769" t="s">
        <v>0</v>
      </c>
      <c r="B1769">
        <v>43664565</v>
      </c>
      <c r="C1769" t="s">
        <v>19</v>
      </c>
      <c r="D1769">
        <v>1216226</v>
      </c>
      <c r="E1769" t="s">
        <v>20</v>
      </c>
      <c r="F1769">
        <v>500000</v>
      </c>
      <c r="G1769" t="s">
        <v>21</v>
      </c>
      <c r="H1769">
        <v>95</v>
      </c>
      <c r="I1769" t="s">
        <v>22</v>
      </c>
      <c r="J1769">
        <v>0</v>
      </c>
      <c r="K1769" t="s">
        <v>23</v>
      </c>
      <c r="L1769">
        <v>-3500</v>
      </c>
      <c r="N1769" t="s">
        <v>6687</v>
      </c>
      <c r="O1769" s="22">
        <v>9.6</v>
      </c>
    </row>
    <row r="1770" spans="1:15">
      <c r="A1770" t="s">
        <v>0</v>
      </c>
      <c r="B1770">
        <v>43700446</v>
      </c>
      <c r="C1770" t="s">
        <v>19</v>
      </c>
      <c r="D1770">
        <v>774816</v>
      </c>
      <c r="E1770" t="s">
        <v>20</v>
      </c>
      <c r="F1770">
        <v>500000</v>
      </c>
      <c r="G1770" t="s">
        <v>21</v>
      </c>
      <c r="H1770">
        <v>95</v>
      </c>
      <c r="I1770" t="s">
        <v>22</v>
      </c>
      <c r="J1770">
        <v>0</v>
      </c>
      <c r="K1770" t="s">
        <v>23</v>
      </c>
      <c r="L1770">
        <v>-3500</v>
      </c>
      <c r="N1770" t="s">
        <v>5008</v>
      </c>
      <c r="O1770" s="22">
        <v>9.6</v>
      </c>
    </row>
    <row r="1771" spans="1:15">
      <c r="A1771" t="s">
        <v>0</v>
      </c>
      <c r="B1771">
        <v>43915842</v>
      </c>
      <c r="C1771" t="s">
        <v>19</v>
      </c>
      <c r="D1771">
        <v>775670</v>
      </c>
      <c r="E1771" t="s">
        <v>20</v>
      </c>
      <c r="F1771">
        <v>500000</v>
      </c>
      <c r="G1771" t="s">
        <v>21</v>
      </c>
      <c r="H1771">
        <v>95</v>
      </c>
      <c r="I1771" t="s">
        <v>22</v>
      </c>
      <c r="J1771">
        <v>0</v>
      </c>
      <c r="K1771" t="s">
        <v>23</v>
      </c>
      <c r="L1771">
        <v>-3500</v>
      </c>
      <c r="N1771" t="s">
        <v>6688</v>
      </c>
      <c r="O1771" s="22">
        <v>9.65</v>
      </c>
    </row>
    <row r="1772" spans="1:15">
      <c r="A1772" t="s">
        <v>0</v>
      </c>
      <c r="B1772">
        <v>43951768</v>
      </c>
      <c r="C1772" t="s">
        <v>19</v>
      </c>
      <c r="D1772">
        <v>776524</v>
      </c>
      <c r="E1772" t="s">
        <v>20</v>
      </c>
      <c r="F1772">
        <v>500000</v>
      </c>
      <c r="G1772" t="s">
        <v>21</v>
      </c>
      <c r="H1772">
        <v>95</v>
      </c>
      <c r="I1772" t="s">
        <v>22</v>
      </c>
      <c r="J1772">
        <v>0</v>
      </c>
      <c r="K1772" t="s">
        <v>23</v>
      </c>
      <c r="L1772">
        <v>-3500</v>
      </c>
      <c r="N1772" t="s">
        <v>6689</v>
      </c>
      <c r="O1772" s="22">
        <v>9.65</v>
      </c>
    </row>
    <row r="1773" spans="1:15">
      <c r="A1773" t="s">
        <v>0</v>
      </c>
      <c r="B1773">
        <v>44020703</v>
      </c>
      <c r="C1773" t="s">
        <v>19</v>
      </c>
      <c r="D1773">
        <v>1221594</v>
      </c>
      <c r="E1773" t="s">
        <v>20</v>
      </c>
      <c r="F1773">
        <v>500000</v>
      </c>
      <c r="G1773" t="s">
        <v>21</v>
      </c>
      <c r="H1773">
        <v>95</v>
      </c>
      <c r="I1773" t="s">
        <v>22</v>
      </c>
      <c r="J1773">
        <v>0</v>
      </c>
      <c r="K1773" t="s">
        <v>23</v>
      </c>
      <c r="L1773">
        <v>-3500</v>
      </c>
      <c r="N1773" t="s">
        <v>6690</v>
      </c>
      <c r="O1773" s="22">
        <v>9.65</v>
      </c>
    </row>
    <row r="1774" spans="1:15">
      <c r="A1774" t="s">
        <v>0</v>
      </c>
      <c r="B1774">
        <v>44056677</v>
      </c>
      <c r="C1774" t="s">
        <v>19</v>
      </c>
      <c r="D1774">
        <v>778232</v>
      </c>
      <c r="E1774" t="s">
        <v>20</v>
      </c>
      <c r="F1774">
        <v>500000</v>
      </c>
      <c r="G1774" t="s">
        <v>21</v>
      </c>
      <c r="H1774">
        <v>95</v>
      </c>
      <c r="I1774" t="s">
        <v>22</v>
      </c>
      <c r="J1774">
        <v>0</v>
      </c>
      <c r="K1774" t="s">
        <v>23</v>
      </c>
      <c r="L1774">
        <v>-3500</v>
      </c>
      <c r="N1774" t="s">
        <v>6691</v>
      </c>
      <c r="O1774" s="22">
        <v>9.65</v>
      </c>
    </row>
    <row r="1775" spans="1:15">
      <c r="A1775" t="s">
        <v>0</v>
      </c>
      <c r="B1775">
        <v>44092655</v>
      </c>
      <c r="C1775" t="s">
        <v>19</v>
      </c>
      <c r="D1775">
        <v>779086</v>
      </c>
      <c r="E1775" t="s">
        <v>20</v>
      </c>
      <c r="F1775">
        <v>500000</v>
      </c>
      <c r="G1775" t="s">
        <v>21</v>
      </c>
      <c r="H1775">
        <v>95</v>
      </c>
      <c r="I1775" t="s">
        <v>22</v>
      </c>
      <c r="J1775">
        <v>0</v>
      </c>
      <c r="K1775" t="s">
        <v>23</v>
      </c>
      <c r="L1775">
        <v>-3500</v>
      </c>
      <c r="N1775" t="s">
        <v>6692</v>
      </c>
      <c r="O1775" s="22">
        <v>9.65</v>
      </c>
    </row>
    <row r="1776" spans="1:15">
      <c r="A1776" t="s">
        <v>0</v>
      </c>
      <c r="B1776">
        <v>44161755</v>
      </c>
      <c r="C1776" t="s">
        <v>19</v>
      </c>
      <c r="D1776">
        <v>1225620</v>
      </c>
      <c r="E1776" t="s">
        <v>20</v>
      </c>
      <c r="F1776">
        <v>500000</v>
      </c>
      <c r="G1776" t="s">
        <v>21</v>
      </c>
      <c r="H1776">
        <v>95</v>
      </c>
      <c r="I1776" t="s">
        <v>22</v>
      </c>
      <c r="J1776">
        <v>0</v>
      </c>
      <c r="K1776" t="s">
        <v>23</v>
      </c>
      <c r="L1776">
        <v>-3500</v>
      </c>
      <c r="N1776" t="s">
        <v>6693</v>
      </c>
      <c r="O1776" s="22">
        <v>9.65</v>
      </c>
    </row>
    <row r="1777" spans="1:15">
      <c r="A1777" t="s">
        <v>0</v>
      </c>
      <c r="B1777">
        <v>44197782</v>
      </c>
      <c r="C1777" t="s">
        <v>19</v>
      </c>
      <c r="D1777">
        <v>780794</v>
      </c>
      <c r="E1777" t="s">
        <v>20</v>
      </c>
      <c r="F1777">
        <v>500000</v>
      </c>
      <c r="G1777" t="s">
        <v>21</v>
      </c>
      <c r="H1777">
        <v>95</v>
      </c>
      <c r="I1777" t="s">
        <v>22</v>
      </c>
      <c r="J1777">
        <v>0</v>
      </c>
      <c r="K1777" t="s">
        <v>23</v>
      </c>
      <c r="L1777">
        <v>-3500</v>
      </c>
      <c r="N1777" t="s">
        <v>6694</v>
      </c>
      <c r="O1777" s="22">
        <v>9.65</v>
      </c>
    </row>
    <row r="1778" spans="1:15">
      <c r="A1778" t="s">
        <v>0</v>
      </c>
      <c r="B1778">
        <v>44233810</v>
      </c>
      <c r="C1778" t="s">
        <v>19</v>
      </c>
      <c r="D1778">
        <v>781648</v>
      </c>
      <c r="E1778" t="s">
        <v>20</v>
      </c>
      <c r="F1778">
        <v>500000</v>
      </c>
      <c r="G1778" t="s">
        <v>21</v>
      </c>
      <c r="H1778">
        <v>95</v>
      </c>
      <c r="I1778" t="s">
        <v>22</v>
      </c>
      <c r="J1778">
        <v>0</v>
      </c>
      <c r="K1778" t="s">
        <v>23</v>
      </c>
      <c r="L1778">
        <v>-3500</v>
      </c>
      <c r="N1778" t="s">
        <v>6695</v>
      </c>
      <c r="O1778" s="22">
        <v>9.65</v>
      </c>
    </row>
    <row r="1779" spans="1:15">
      <c r="A1779" t="s">
        <v>0</v>
      </c>
      <c r="B1779">
        <v>44303079</v>
      </c>
      <c r="C1779" t="s">
        <v>19</v>
      </c>
      <c r="D1779">
        <v>1229646</v>
      </c>
      <c r="E1779" t="s">
        <v>20</v>
      </c>
      <c r="F1779">
        <v>500000</v>
      </c>
      <c r="G1779" t="s">
        <v>21</v>
      </c>
      <c r="H1779">
        <v>95</v>
      </c>
      <c r="I1779" t="s">
        <v>22</v>
      </c>
      <c r="J1779">
        <v>0</v>
      </c>
      <c r="K1779" t="s">
        <v>23</v>
      </c>
      <c r="L1779">
        <v>-3500</v>
      </c>
      <c r="N1779" t="s">
        <v>6696</v>
      </c>
      <c r="O1779" s="22">
        <v>9.65</v>
      </c>
    </row>
    <row r="1780" spans="1:15">
      <c r="A1780" t="s">
        <v>0</v>
      </c>
      <c r="B1780">
        <v>44339155</v>
      </c>
      <c r="C1780" t="s">
        <v>19</v>
      </c>
      <c r="D1780">
        <v>783356</v>
      </c>
      <c r="E1780" t="s">
        <v>20</v>
      </c>
      <c r="F1780">
        <v>500000</v>
      </c>
      <c r="G1780" t="s">
        <v>21</v>
      </c>
      <c r="H1780">
        <v>95</v>
      </c>
      <c r="I1780" t="s">
        <v>22</v>
      </c>
      <c r="J1780">
        <v>0</v>
      </c>
      <c r="K1780" t="s">
        <v>23</v>
      </c>
      <c r="L1780">
        <v>-3500</v>
      </c>
      <c r="N1780" t="s">
        <v>4831</v>
      </c>
      <c r="O1780" s="22">
        <v>9.65</v>
      </c>
    </row>
    <row r="1781" spans="1:15">
      <c r="A1781" t="s">
        <v>0</v>
      </c>
      <c r="B1781">
        <v>44556186</v>
      </c>
      <c r="C1781" t="s">
        <v>19</v>
      </c>
      <c r="D1781">
        <v>784210</v>
      </c>
      <c r="E1781" t="s">
        <v>20</v>
      </c>
      <c r="F1781">
        <v>500000</v>
      </c>
      <c r="G1781" t="s">
        <v>21</v>
      </c>
      <c r="H1781">
        <v>95</v>
      </c>
      <c r="I1781" t="s">
        <v>22</v>
      </c>
      <c r="J1781">
        <v>0</v>
      </c>
      <c r="K1781" t="s">
        <v>23</v>
      </c>
      <c r="L1781">
        <v>-3500</v>
      </c>
      <c r="N1781" t="s">
        <v>6697</v>
      </c>
      <c r="O1781" s="22">
        <v>9.7000000000000011</v>
      </c>
    </row>
    <row r="1782" spans="1:15">
      <c r="A1782" t="s">
        <v>0</v>
      </c>
      <c r="B1782">
        <v>44592310</v>
      </c>
      <c r="C1782" t="s">
        <v>19</v>
      </c>
      <c r="D1782">
        <v>785064</v>
      </c>
      <c r="E1782" t="s">
        <v>20</v>
      </c>
      <c r="F1782">
        <v>500000</v>
      </c>
      <c r="G1782" t="s">
        <v>21</v>
      </c>
      <c r="H1782">
        <v>95</v>
      </c>
      <c r="I1782" t="s">
        <v>22</v>
      </c>
      <c r="J1782">
        <v>0</v>
      </c>
      <c r="K1782" t="s">
        <v>23</v>
      </c>
      <c r="L1782">
        <v>-3500</v>
      </c>
      <c r="N1782" t="s">
        <v>6698</v>
      </c>
      <c r="O1782" s="22">
        <v>9.7000000000000011</v>
      </c>
    </row>
    <row r="1783" spans="1:15">
      <c r="A1783" t="s">
        <v>0</v>
      </c>
      <c r="B1783">
        <v>44661828</v>
      </c>
      <c r="C1783" t="s">
        <v>19</v>
      </c>
      <c r="D1783">
        <v>1235014</v>
      </c>
      <c r="E1783" t="s">
        <v>20</v>
      </c>
      <c r="F1783">
        <v>500000</v>
      </c>
      <c r="G1783" t="s">
        <v>21</v>
      </c>
      <c r="H1783">
        <v>95</v>
      </c>
      <c r="I1783" t="s">
        <v>22</v>
      </c>
      <c r="J1783">
        <v>0</v>
      </c>
      <c r="K1783" t="s">
        <v>23</v>
      </c>
      <c r="L1783">
        <v>-3500</v>
      </c>
      <c r="N1783" t="s">
        <v>6699</v>
      </c>
      <c r="O1783" s="22">
        <v>9.7000000000000011</v>
      </c>
    </row>
    <row r="1784" spans="1:15">
      <c r="A1784" t="s">
        <v>0</v>
      </c>
      <c r="B1784">
        <v>44698000</v>
      </c>
      <c r="C1784" t="s">
        <v>19</v>
      </c>
      <c r="D1784">
        <v>786772</v>
      </c>
      <c r="E1784" t="s">
        <v>20</v>
      </c>
      <c r="F1784">
        <v>500000</v>
      </c>
      <c r="G1784" t="s">
        <v>21</v>
      </c>
      <c r="H1784">
        <v>95</v>
      </c>
      <c r="I1784" t="s">
        <v>22</v>
      </c>
      <c r="J1784">
        <v>0</v>
      </c>
      <c r="K1784" t="s">
        <v>23</v>
      </c>
      <c r="L1784">
        <v>-3500</v>
      </c>
      <c r="N1784" t="s">
        <v>6700</v>
      </c>
      <c r="O1784" s="22">
        <v>9.7000000000000011</v>
      </c>
    </row>
    <row r="1785" spans="1:15">
      <c r="A1785" t="s">
        <v>0</v>
      </c>
      <c r="B1785">
        <v>44734174</v>
      </c>
      <c r="C1785" t="s">
        <v>19</v>
      </c>
      <c r="D1785">
        <v>787626</v>
      </c>
      <c r="E1785" t="s">
        <v>20</v>
      </c>
      <c r="F1785">
        <v>500000</v>
      </c>
      <c r="G1785" t="s">
        <v>21</v>
      </c>
      <c r="H1785">
        <v>95</v>
      </c>
      <c r="I1785" t="s">
        <v>22</v>
      </c>
      <c r="J1785">
        <v>0</v>
      </c>
      <c r="K1785" t="s">
        <v>23</v>
      </c>
      <c r="L1785">
        <v>-3500</v>
      </c>
      <c r="N1785" t="s">
        <v>6701</v>
      </c>
      <c r="O1785" s="22">
        <v>9.7000000000000011</v>
      </c>
    </row>
    <row r="1786" spans="1:15">
      <c r="A1786" t="s">
        <v>0</v>
      </c>
      <c r="B1786">
        <v>44803857</v>
      </c>
      <c r="C1786" t="s">
        <v>19</v>
      </c>
      <c r="D1786">
        <v>1239040</v>
      </c>
      <c r="E1786" t="s">
        <v>20</v>
      </c>
      <c r="F1786">
        <v>500000</v>
      </c>
      <c r="G1786" t="s">
        <v>21</v>
      </c>
      <c r="H1786">
        <v>95</v>
      </c>
      <c r="I1786" t="s">
        <v>22</v>
      </c>
      <c r="J1786">
        <v>0</v>
      </c>
      <c r="K1786" t="s">
        <v>23</v>
      </c>
      <c r="L1786">
        <v>-3500</v>
      </c>
      <c r="N1786" t="s">
        <v>6702</v>
      </c>
      <c r="O1786" s="22">
        <v>9.7000000000000011</v>
      </c>
    </row>
    <row r="1787" spans="1:15">
      <c r="A1787" t="s">
        <v>0</v>
      </c>
      <c r="B1787">
        <v>44840082</v>
      </c>
      <c r="C1787" t="s">
        <v>19</v>
      </c>
      <c r="D1787">
        <v>789334</v>
      </c>
      <c r="E1787" t="s">
        <v>20</v>
      </c>
      <c r="F1787">
        <v>500000</v>
      </c>
      <c r="G1787" t="s">
        <v>21</v>
      </c>
      <c r="H1787">
        <v>95</v>
      </c>
      <c r="I1787" t="s">
        <v>22</v>
      </c>
      <c r="J1787">
        <v>0</v>
      </c>
      <c r="K1787" t="s">
        <v>23</v>
      </c>
      <c r="L1787">
        <v>-3500</v>
      </c>
      <c r="N1787" t="s">
        <v>6703</v>
      </c>
      <c r="O1787" s="22">
        <v>9.7000000000000011</v>
      </c>
    </row>
    <row r="1788" spans="1:15">
      <c r="A1788" t="s">
        <v>0</v>
      </c>
      <c r="B1788">
        <v>44876309</v>
      </c>
      <c r="C1788" t="s">
        <v>19</v>
      </c>
      <c r="D1788">
        <v>790188</v>
      </c>
      <c r="E1788" t="s">
        <v>20</v>
      </c>
      <c r="F1788">
        <v>500000</v>
      </c>
      <c r="G1788" t="s">
        <v>21</v>
      </c>
      <c r="H1788">
        <v>95</v>
      </c>
      <c r="I1788" t="s">
        <v>22</v>
      </c>
      <c r="J1788">
        <v>0</v>
      </c>
      <c r="K1788" t="s">
        <v>23</v>
      </c>
      <c r="L1788">
        <v>-3500</v>
      </c>
      <c r="N1788" t="s">
        <v>6704</v>
      </c>
      <c r="O1788" s="22">
        <v>9.7000000000000011</v>
      </c>
    </row>
    <row r="1789" spans="1:15">
      <c r="A1789" t="s">
        <v>0</v>
      </c>
      <c r="B1789">
        <v>44946160</v>
      </c>
      <c r="C1789" t="s">
        <v>19</v>
      </c>
      <c r="D1789">
        <v>1243066</v>
      </c>
      <c r="E1789" t="s">
        <v>20</v>
      </c>
      <c r="F1789">
        <v>500000</v>
      </c>
      <c r="G1789" t="s">
        <v>21</v>
      </c>
      <c r="H1789">
        <v>95</v>
      </c>
      <c r="I1789" t="s">
        <v>22</v>
      </c>
      <c r="J1789">
        <v>0</v>
      </c>
      <c r="K1789" t="s">
        <v>23</v>
      </c>
      <c r="L1789">
        <v>-3500</v>
      </c>
      <c r="N1789" t="s">
        <v>6705</v>
      </c>
      <c r="O1789" s="22">
        <v>9.7000000000000011</v>
      </c>
    </row>
    <row r="1790" spans="1:15">
      <c r="A1790" t="s">
        <v>0</v>
      </c>
      <c r="B1790">
        <v>44982434</v>
      </c>
      <c r="C1790" t="s">
        <v>19</v>
      </c>
      <c r="D1790">
        <v>791896</v>
      </c>
      <c r="E1790" t="s">
        <v>20</v>
      </c>
      <c r="F1790">
        <v>500000</v>
      </c>
      <c r="G1790" t="s">
        <v>21</v>
      </c>
      <c r="H1790">
        <v>95</v>
      </c>
      <c r="I1790" t="s">
        <v>22</v>
      </c>
      <c r="J1790">
        <v>0</v>
      </c>
      <c r="K1790" t="s">
        <v>23</v>
      </c>
      <c r="L1790">
        <v>-3500</v>
      </c>
      <c r="N1790" t="s">
        <v>5009</v>
      </c>
      <c r="O1790" s="22">
        <v>9.7000000000000011</v>
      </c>
    </row>
    <row r="1791" spans="1:15">
      <c r="A1791" t="s">
        <v>0</v>
      </c>
      <c r="B1791">
        <v>45201100</v>
      </c>
      <c r="C1791" t="s">
        <v>19</v>
      </c>
      <c r="D1791">
        <v>792750</v>
      </c>
      <c r="E1791" t="s">
        <v>20</v>
      </c>
      <c r="F1791">
        <v>500000</v>
      </c>
      <c r="G1791" t="s">
        <v>21</v>
      </c>
      <c r="H1791">
        <v>95</v>
      </c>
      <c r="I1791" t="s">
        <v>22</v>
      </c>
      <c r="J1791">
        <v>0</v>
      </c>
      <c r="K1791" t="s">
        <v>23</v>
      </c>
      <c r="L1791">
        <v>-3500</v>
      </c>
      <c r="N1791" t="s">
        <v>6706</v>
      </c>
      <c r="O1791" s="22">
        <v>9.75</v>
      </c>
    </row>
    <row r="1792" spans="1:15">
      <c r="A1792" t="s">
        <v>0</v>
      </c>
      <c r="B1792">
        <v>45237423</v>
      </c>
      <c r="C1792" t="s">
        <v>19</v>
      </c>
      <c r="D1792">
        <v>793604</v>
      </c>
      <c r="E1792" t="s">
        <v>20</v>
      </c>
      <c r="F1792">
        <v>500000</v>
      </c>
      <c r="G1792" t="s">
        <v>21</v>
      </c>
      <c r="H1792">
        <v>95</v>
      </c>
      <c r="I1792" t="s">
        <v>22</v>
      </c>
      <c r="J1792">
        <v>0</v>
      </c>
      <c r="K1792" t="s">
        <v>23</v>
      </c>
      <c r="L1792">
        <v>-3500</v>
      </c>
      <c r="N1792" t="s">
        <v>6707</v>
      </c>
      <c r="O1792" s="22">
        <v>9.75</v>
      </c>
    </row>
    <row r="1793" spans="1:15">
      <c r="A1793" t="s">
        <v>0</v>
      </c>
      <c r="B1793">
        <v>45307521</v>
      </c>
      <c r="C1793" t="s">
        <v>19</v>
      </c>
      <c r="D1793">
        <v>1248434</v>
      </c>
      <c r="E1793" t="s">
        <v>20</v>
      </c>
      <c r="F1793">
        <v>500000</v>
      </c>
      <c r="G1793" t="s">
        <v>21</v>
      </c>
      <c r="H1793">
        <v>95</v>
      </c>
      <c r="I1793" t="s">
        <v>22</v>
      </c>
      <c r="J1793">
        <v>0</v>
      </c>
      <c r="K1793" t="s">
        <v>23</v>
      </c>
      <c r="L1793">
        <v>-3500</v>
      </c>
      <c r="N1793" t="s">
        <v>6708</v>
      </c>
      <c r="O1793" s="22">
        <v>9.75</v>
      </c>
    </row>
    <row r="1794" spans="1:15">
      <c r="A1794" t="s">
        <v>0</v>
      </c>
      <c r="B1794">
        <v>45343892</v>
      </c>
      <c r="C1794" t="s">
        <v>19</v>
      </c>
      <c r="D1794">
        <v>795312</v>
      </c>
      <c r="E1794" t="s">
        <v>20</v>
      </c>
      <c r="F1794">
        <v>500000</v>
      </c>
      <c r="G1794" t="s">
        <v>21</v>
      </c>
      <c r="H1794">
        <v>95</v>
      </c>
      <c r="I1794" t="s">
        <v>22</v>
      </c>
      <c r="J1794">
        <v>0</v>
      </c>
      <c r="K1794" t="s">
        <v>23</v>
      </c>
      <c r="L1794">
        <v>-3500</v>
      </c>
      <c r="N1794" t="s">
        <v>6709</v>
      </c>
      <c r="O1794" s="22">
        <v>9.75</v>
      </c>
    </row>
    <row r="1795" spans="1:15">
      <c r="A1795" t="s">
        <v>0</v>
      </c>
      <c r="B1795">
        <v>45380265</v>
      </c>
      <c r="C1795" t="s">
        <v>19</v>
      </c>
      <c r="D1795">
        <v>796166</v>
      </c>
      <c r="E1795" t="s">
        <v>20</v>
      </c>
      <c r="F1795">
        <v>500000</v>
      </c>
      <c r="G1795" t="s">
        <v>21</v>
      </c>
      <c r="H1795">
        <v>95</v>
      </c>
      <c r="I1795" t="s">
        <v>22</v>
      </c>
      <c r="J1795">
        <v>0</v>
      </c>
      <c r="K1795" t="s">
        <v>23</v>
      </c>
      <c r="L1795">
        <v>-3500</v>
      </c>
      <c r="N1795" t="s">
        <v>6710</v>
      </c>
      <c r="O1795" s="22">
        <v>9.75</v>
      </c>
    </row>
    <row r="1796" spans="1:15">
      <c r="A1796" t="s">
        <v>0</v>
      </c>
      <c r="B1796">
        <v>45450531</v>
      </c>
      <c r="C1796" t="s">
        <v>19</v>
      </c>
      <c r="D1796">
        <v>1252460</v>
      </c>
      <c r="E1796" t="s">
        <v>20</v>
      </c>
      <c r="F1796">
        <v>500000</v>
      </c>
      <c r="G1796" t="s">
        <v>21</v>
      </c>
      <c r="H1796">
        <v>95</v>
      </c>
      <c r="I1796" t="s">
        <v>22</v>
      </c>
      <c r="J1796">
        <v>0</v>
      </c>
      <c r="K1796" t="s">
        <v>23</v>
      </c>
      <c r="L1796">
        <v>-3500</v>
      </c>
      <c r="N1796" t="s">
        <v>6711</v>
      </c>
      <c r="O1796" s="22">
        <v>9.75</v>
      </c>
    </row>
    <row r="1797" spans="1:15">
      <c r="A1797" t="s">
        <v>0</v>
      </c>
      <c r="B1797">
        <v>45486952</v>
      </c>
      <c r="C1797" t="s">
        <v>19</v>
      </c>
      <c r="D1797">
        <v>797874</v>
      </c>
      <c r="E1797" t="s">
        <v>20</v>
      </c>
      <c r="F1797">
        <v>500000</v>
      </c>
      <c r="G1797" t="s">
        <v>21</v>
      </c>
      <c r="H1797">
        <v>95</v>
      </c>
      <c r="I1797" t="s">
        <v>22</v>
      </c>
      <c r="J1797">
        <v>0</v>
      </c>
      <c r="K1797" t="s">
        <v>23</v>
      </c>
      <c r="L1797">
        <v>-3500</v>
      </c>
      <c r="N1797" t="s">
        <v>6712</v>
      </c>
      <c r="O1797" s="22">
        <v>9.75</v>
      </c>
    </row>
    <row r="1798" spans="1:15">
      <c r="A1798" t="s">
        <v>0</v>
      </c>
      <c r="B1798">
        <v>45523378</v>
      </c>
      <c r="C1798" t="s">
        <v>19</v>
      </c>
      <c r="D1798">
        <v>798728</v>
      </c>
      <c r="E1798" t="s">
        <v>20</v>
      </c>
      <c r="F1798">
        <v>500000</v>
      </c>
      <c r="G1798" t="s">
        <v>21</v>
      </c>
      <c r="H1798">
        <v>95</v>
      </c>
      <c r="I1798" t="s">
        <v>22</v>
      </c>
      <c r="J1798">
        <v>0</v>
      </c>
      <c r="K1798" t="s">
        <v>23</v>
      </c>
      <c r="L1798">
        <v>-3500</v>
      </c>
      <c r="N1798" t="s">
        <v>6713</v>
      </c>
      <c r="O1798" s="22">
        <v>9.75</v>
      </c>
    </row>
    <row r="1799" spans="1:15">
      <c r="A1799" t="s">
        <v>0</v>
      </c>
      <c r="B1799">
        <v>45593813</v>
      </c>
      <c r="C1799" t="s">
        <v>19</v>
      </c>
      <c r="D1799">
        <v>1256486</v>
      </c>
      <c r="E1799" t="s">
        <v>20</v>
      </c>
      <c r="F1799">
        <v>500000</v>
      </c>
      <c r="G1799" t="s">
        <v>21</v>
      </c>
      <c r="H1799">
        <v>95</v>
      </c>
      <c r="I1799" t="s">
        <v>22</v>
      </c>
      <c r="J1799">
        <v>0</v>
      </c>
      <c r="K1799" t="s">
        <v>23</v>
      </c>
      <c r="L1799">
        <v>-3500</v>
      </c>
      <c r="N1799" t="s">
        <v>6714</v>
      </c>
      <c r="O1799" s="22">
        <v>9.75</v>
      </c>
    </row>
    <row r="1800" spans="1:15">
      <c r="A1800" t="s">
        <v>0</v>
      </c>
      <c r="B1800">
        <v>45630284</v>
      </c>
      <c r="C1800" t="s">
        <v>19</v>
      </c>
      <c r="D1800">
        <v>800436</v>
      </c>
      <c r="E1800" t="s">
        <v>20</v>
      </c>
      <c r="F1800">
        <v>500000</v>
      </c>
      <c r="G1800" t="s">
        <v>21</v>
      </c>
      <c r="H1800">
        <v>95</v>
      </c>
      <c r="I1800" t="s">
        <v>22</v>
      </c>
      <c r="J1800">
        <v>0</v>
      </c>
      <c r="K1800" t="s">
        <v>23</v>
      </c>
      <c r="L1800">
        <v>-3500</v>
      </c>
      <c r="N1800" t="s">
        <v>4832</v>
      </c>
      <c r="O1800" s="22">
        <v>9.75</v>
      </c>
    </row>
    <row r="1801" spans="1:15">
      <c r="A1801" t="s">
        <v>0</v>
      </c>
      <c r="B1801">
        <v>45850591</v>
      </c>
      <c r="C1801" t="s">
        <v>19</v>
      </c>
      <c r="D1801">
        <v>801290</v>
      </c>
      <c r="E1801" t="s">
        <v>20</v>
      </c>
      <c r="F1801">
        <v>500000</v>
      </c>
      <c r="G1801" t="s">
        <v>21</v>
      </c>
      <c r="H1801">
        <v>95</v>
      </c>
      <c r="I1801" t="s">
        <v>22</v>
      </c>
      <c r="J1801">
        <v>0</v>
      </c>
      <c r="K1801" t="s">
        <v>23</v>
      </c>
      <c r="L1801">
        <v>-3500</v>
      </c>
      <c r="N1801" t="s">
        <v>6715</v>
      </c>
      <c r="O1801" s="22">
        <v>9.8000000000000007</v>
      </c>
    </row>
    <row r="1802" spans="1:15">
      <c r="A1802" t="s">
        <v>0</v>
      </c>
      <c r="B1802">
        <v>45887110</v>
      </c>
      <c r="C1802" t="s">
        <v>19</v>
      </c>
      <c r="D1802">
        <v>802144</v>
      </c>
      <c r="E1802" t="s">
        <v>20</v>
      </c>
      <c r="F1802">
        <v>500000</v>
      </c>
      <c r="G1802" t="s">
        <v>21</v>
      </c>
      <c r="H1802">
        <v>95</v>
      </c>
      <c r="I1802" t="s">
        <v>22</v>
      </c>
      <c r="J1802">
        <v>0</v>
      </c>
      <c r="K1802" t="s">
        <v>23</v>
      </c>
      <c r="L1802">
        <v>-3500</v>
      </c>
      <c r="N1802" t="s">
        <v>6716</v>
      </c>
      <c r="O1802" s="22">
        <v>9.8000000000000007</v>
      </c>
    </row>
    <row r="1803" spans="1:15">
      <c r="A1803" t="s">
        <v>0</v>
      </c>
      <c r="B1803">
        <v>45957793</v>
      </c>
      <c r="C1803" t="s">
        <v>19</v>
      </c>
      <c r="D1803">
        <v>1261854</v>
      </c>
      <c r="E1803" t="s">
        <v>20</v>
      </c>
      <c r="F1803">
        <v>500000</v>
      </c>
      <c r="G1803" t="s">
        <v>21</v>
      </c>
      <c r="H1803">
        <v>95</v>
      </c>
      <c r="I1803" t="s">
        <v>22</v>
      </c>
      <c r="J1803">
        <v>0</v>
      </c>
      <c r="K1803" t="s">
        <v>23</v>
      </c>
      <c r="L1803">
        <v>-3500</v>
      </c>
      <c r="N1803" t="s">
        <v>6717</v>
      </c>
      <c r="O1803" s="22">
        <v>9.8000000000000007</v>
      </c>
    </row>
    <row r="1804" spans="1:15">
      <c r="A1804" t="s">
        <v>0</v>
      </c>
      <c r="B1804">
        <v>45994360</v>
      </c>
      <c r="C1804" t="s">
        <v>19</v>
      </c>
      <c r="D1804">
        <v>803852</v>
      </c>
      <c r="E1804" t="s">
        <v>20</v>
      </c>
      <c r="F1804">
        <v>500000</v>
      </c>
      <c r="G1804" t="s">
        <v>21</v>
      </c>
      <c r="H1804">
        <v>95</v>
      </c>
      <c r="I1804" t="s">
        <v>22</v>
      </c>
      <c r="J1804">
        <v>0</v>
      </c>
      <c r="K1804" t="s">
        <v>23</v>
      </c>
      <c r="L1804">
        <v>-3500</v>
      </c>
      <c r="N1804" t="s">
        <v>6718</v>
      </c>
      <c r="O1804" s="22">
        <v>9.8000000000000007</v>
      </c>
    </row>
    <row r="1805" spans="1:15">
      <c r="A1805" t="s">
        <v>0</v>
      </c>
      <c r="B1805">
        <v>46030932</v>
      </c>
      <c r="C1805" t="s">
        <v>19</v>
      </c>
      <c r="D1805">
        <v>804706</v>
      </c>
      <c r="E1805" t="s">
        <v>20</v>
      </c>
      <c r="F1805">
        <v>500000</v>
      </c>
      <c r="G1805" t="s">
        <v>21</v>
      </c>
      <c r="H1805">
        <v>95</v>
      </c>
      <c r="I1805" t="s">
        <v>22</v>
      </c>
      <c r="J1805">
        <v>0</v>
      </c>
      <c r="K1805" t="s">
        <v>23</v>
      </c>
      <c r="L1805">
        <v>-3500</v>
      </c>
      <c r="N1805" t="s">
        <v>6719</v>
      </c>
      <c r="O1805" s="22">
        <v>9.8000000000000007</v>
      </c>
    </row>
    <row r="1806" spans="1:15">
      <c r="A1806" t="s">
        <v>0</v>
      </c>
      <c r="B1806">
        <v>46101783</v>
      </c>
      <c r="C1806" t="s">
        <v>19</v>
      </c>
      <c r="D1806">
        <v>1265880</v>
      </c>
      <c r="E1806" t="s">
        <v>20</v>
      </c>
      <c r="F1806">
        <v>500000</v>
      </c>
      <c r="G1806" t="s">
        <v>21</v>
      </c>
      <c r="H1806">
        <v>95</v>
      </c>
      <c r="I1806" t="s">
        <v>22</v>
      </c>
      <c r="J1806">
        <v>0</v>
      </c>
      <c r="K1806" t="s">
        <v>23</v>
      </c>
      <c r="L1806">
        <v>-3500</v>
      </c>
      <c r="N1806" t="s">
        <v>6720</v>
      </c>
      <c r="O1806" s="22">
        <v>9.8000000000000007</v>
      </c>
    </row>
    <row r="1807" spans="1:15">
      <c r="A1807" t="s">
        <v>0</v>
      </c>
      <c r="B1807">
        <v>46138403</v>
      </c>
      <c r="C1807" t="s">
        <v>19</v>
      </c>
      <c r="D1807">
        <v>806414</v>
      </c>
      <c r="E1807" t="s">
        <v>20</v>
      </c>
      <c r="F1807">
        <v>500000</v>
      </c>
      <c r="G1807" t="s">
        <v>21</v>
      </c>
      <c r="H1807">
        <v>95</v>
      </c>
      <c r="I1807" t="s">
        <v>22</v>
      </c>
      <c r="J1807">
        <v>0</v>
      </c>
      <c r="K1807" t="s">
        <v>23</v>
      </c>
      <c r="L1807">
        <v>-3500</v>
      </c>
      <c r="N1807" t="s">
        <v>6721</v>
      </c>
      <c r="O1807" s="22">
        <v>9.8000000000000007</v>
      </c>
    </row>
    <row r="1808" spans="1:15">
      <c r="A1808" t="s">
        <v>0</v>
      </c>
      <c r="B1808">
        <v>46175025</v>
      </c>
      <c r="C1808" t="s">
        <v>19</v>
      </c>
      <c r="D1808">
        <v>807268</v>
      </c>
      <c r="E1808" t="s">
        <v>20</v>
      </c>
      <c r="F1808">
        <v>500000</v>
      </c>
      <c r="G1808" t="s">
        <v>21</v>
      </c>
      <c r="H1808">
        <v>95</v>
      </c>
      <c r="I1808" t="s">
        <v>22</v>
      </c>
      <c r="J1808">
        <v>0</v>
      </c>
      <c r="K1808" t="s">
        <v>23</v>
      </c>
      <c r="L1808">
        <v>-3500</v>
      </c>
      <c r="N1808" t="s">
        <v>6722</v>
      </c>
      <c r="O1808" s="22">
        <v>9.8000000000000007</v>
      </c>
    </row>
    <row r="1809" spans="1:15">
      <c r="A1809" t="s">
        <v>0</v>
      </c>
      <c r="B1809">
        <v>46246045</v>
      </c>
      <c r="C1809" t="s">
        <v>19</v>
      </c>
      <c r="D1809">
        <v>1269906</v>
      </c>
      <c r="E1809" t="s">
        <v>20</v>
      </c>
      <c r="F1809">
        <v>500000</v>
      </c>
      <c r="G1809" t="s">
        <v>21</v>
      </c>
      <c r="H1809">
        <v>95</v>
      </c>
      <c r="I1809" t="s">
        <v>22</v>
      </c>
      <c r="J1809">
        <v>0</v>
      </c>
      <c r="K1809" t="s">
        <v>23</v>
      </c>
      <c r="L1809">
        <v>-3500</v>
      </c>
      <c r="N1809" t="s">
        <v>6723</v>
      </c>
      <c r="O1809" s="22">
        <v>9.8000000000000007</v>
      </c>
    </row>
    <row r="1810" spans="1:15">
      <c r="A1810" t="s">
        <v>0</v>
      </c>
      <c r="B1810">
        <v>46282715</v>
      </c>
      <c r="C1810" t="s">
        <v>19</v>
      </c>
      <c r="D1810">
        <v>808976</v>
      </c>
      <c r="E1810" t="s">
        <v>20</v>
      </c>
      <c r="F1810">
        <v>500000</v>
      </c>
      <c r="G1810" t="s">
        <v>21</v>
      </c>
      <c r="H1810">
        <v>95</v>
      </c>
      <c r="I1810" t="s">
        <v>22</v>
      </c>
      <c r="J1810">
        <v>0</v>
      </c>
      <c r="K1810" t="s">
        <v>23</v>
      </c>
      <c r="L1810">
        <v>-3500</v>
      </c>
      <c r="N1810" t="s">
        <v>5010</v>
      </c>
      <c r="O1810" s="22">
        <v>9.8000000000000007</v>
      </c>
    </row>
    <row r="1811" spans="1:15">
      <c r="A1811" t="s">
        <v>0</v>
      </c>
      <c r="B1811">
        <v>46504663</v>
      </c>
      <c r="C1811" t="s">
        <v>19</v>
      </c>
      <c r="D1811">
        <v>809830</v>
      </c>
      <c r="E1811" t="s">
        <v>20</v>
      </c>
      <c r="F1811">
        <v>500000</v>
      </c>
      <c r="G1811" t="s">
        <v>21</v>
      </c>
      <c r="H1811">
        <v>95</v>
      </c>
      <c r="I1811" t="s">
        <v>22</v>
      </c>
      <c r="J1811">
        <v>0</v>
      </c>
      <c r="K1811" t="s">
        <v>23</v>
      </c>
      <c r="L1811">
        <v>-3500</v>
      </c>
      <c r="N1811" t="s">
        <v>6724</v>
      </c>
      <c r="O1811" s="22">
        <v>9.85</v>
      </c>
    </row>
    <row r="1812" spans="1:15">
      <c r="A1812" t="s">
        <v>0</v>
      </c>
      <c r="B1812">
        <v>46541382</v>
      </c>
      <c r="C1812" t="s">
        <v>19</v>
      </c>
      <c r="D1812">
        <v>810684</v>
      </c>
      <c r="E1812" t="s">
        <v>20</v>
      </c>
      <c r="F1812">
        <v>500000</v>
      </c>
      <c r="G1812" t="s">
        <v>21</v>
      </c>
      <c r="H1812">
        <v>95</v>
      </c>
      <c r="I1812" t="s">
        <v>22</v>
      </c>
      <c r="J1812">
        <v>0</v>
      </c>
      <c r="K1812" t="s">
        <v>23</v>
      </c>
      <c r="L1812">
        <v>-3500</v>
      </c>
      <c r="N1812" t="s">
        <v>6725</v>
      </c>
      <c r="O1812" s="22">
        <v>9.85</v>
      </c>
    </row>
    <row r="1813" spans="1:15">
      <c r="A1813" t="s">
        <v>0</v>
      </c>
      <c r="B1813">
        <v>46612649</v>
      </c>
      <c r="C1813" t="s">
        <v>19</v>
      </c>
      <c r="D1813">
        <v>1275274</v>
      </c>
      <c r="E1813" t="s">
        <v>20</v>
      </c>
      <c r="F1813">
        <v>500000</v>
      </c>
      <c r="G1813" t="s">
        <v>21</v>
      </c>
      <c r="H1813">
        <v>95</v>
      </c>
      <c r="I1813" t="s">
        <v>22</v>
      </c>
      <c r="J1813">
        <v>0</v>
      </c>
      <c r="K1813" t="s">
        <v>23</v>
      </c>
      <c r="L1813">
        <v>-3500</v>
      </c>
      <c r="N1813" t="s">
        <v>6726</v>
      </c>
      <c r="O1813" s="22">
        <v>9.85</v>
      </c>
    </row>
    <row r="1814" spans="1:15">
      <c r="A1814" t="s">
        <v>0</v>
      </c>
      <c r="B1814">
        <v>46649416</v>
      </c>
      <c r="C1814" t="s">
        <v>19</v>
      </c>
      <c r="D1814">
        <v>812392</v>
      </c>
      <c r="E1814" t="s">
        <v>20</v>
      </c>
      <c r="F1814">
        <v>500000</v>
      </c>
      <c r="G1814" t="s">
        <v>21</v>
      </c>
      <c r="H1814">
        <v>95</v>
      </c>
      <c r="I1814" t="s">
        <v>22</v>
      </c>
      <c r="J1814">
        <v>0</v>
      </c>
      <c r="K1814" t="s">
        <v>23</v>
      </c>
      <c r="L1814">
        <v>-3500</v>
      </c>
      <c r="N1814" t="s">
        <v>6727</v>
      </c>
      <c r="O1814" s="22">
        <v>9.85</v>
      </c>
    </row>
    <row r="1815" spans="1:15">
      <c r="A1815" t="s">
        <v>0</v>
      </c>
      <c r="B1815">
        <v>46686187</v>
      </c>
      <c r="C1815" t="s">
        <v>19</v>
      </c>
      <c r="D1815">
        <v>813246</v>
      </c>
      <c r="E1815" t="s">
        <v>20</v>
      </c>
      <c r="F1815">
        <v>500000</v>
      </c>
      <c r="G1815" t="s">
        <v>21</v>
      </c>
      <c r="H1815">
        <v>95</v>
      </c>
      <c r="I1815" t="s">
        <v>22</v>
      </c>
      <c r="J1815">
        <v>0</v>
      </c>
      <c r="K1815" t="s">
        <v>23</v>
      </c>
      <c r="L1815">
        <v>-3500</v>
      </c>
      <c r="N1815" t="s">
        <v>6728</v>
      </c>
      <c r="O1815" s="22">
        <v>9.85</v>
      </c>
    </row>
    <row r="1816" spans="1:15">
      <c r="A1816" t="s">
        <v>0</v>
      </c>
      <c r="B1816">
        <v>46757623</v>
      </c>
      <c r="C1816" t="s">
        <v>19</v>
      </c>
      <c r="D1816">
        <v>1279300</v>
      </c>
      <c r="E1816" t="s">
        <v>20</v>
      </c>
      <c r="F1816">
        <v>500000</v>
      </c>
      <c r="G1816" t="s">
        <v>21</v>
      </c>
      <c r="H1816">
        <v>95</v>
      </c>
      <c r="I1816" t="s">
        <v>22</v>
      </c>
      <c r="J1816">
        <v>0</v>
      </c>
      <c r="K1816" t="s">
        <v>23</v>
      </c>
      <c r="L1816">
        <v>-3500</v>
      </c>
      <c r="N1816" t="s">
        <v>6729</v>
      </c>
      <c r="O1816" s="22">
        <v>9.85</v>
      </c>
    </row>
    <row r="1817" spans="1:15">
      <c r="A1817" t="s">
        <v>0</v>
      </c>
      <c r="B1817">
        <v>46794440</v>
      </c>
      <c r="C1817" t="s">
        <v>19</v>
      </c>
      <c r="D1817">
        <v>814954</v>
      </c>
      <c r="E1817" t="s">
        <v>20</v>
      </c>
      <c r="F1817">
        <v>500000</v>
      </c>
      <c r="G1817" t="s">
        <v>21</v>
      </c>
      <c r="H1817">
        <v>95</v>
      </c>
      <c r="I1817" t="s">
        <v>22</v>
      </c>
      <c r="J1817">
        <v>0</v>
      </c>
      <c r="K1817" t="s">
        <v>23</v>
      </c>
      <c r="L1817">
        <v>-3500</v>
      </c>
      <c r="N1817" t="s">
        <v>6730</v>
      </c>
      <c r="O1817" s="22">
        <v>9.85</v>
      </c>
    </row>
    <row r="1818" spans="1:15">
      <c r="A1818" t="s">
        <v>0</v>
      </c>
      <c r="B1818">
        <v>46831262</v>
      </c>
      <c r="C1818" t="s">
        <v>19</v>
      </c>
      <c r="D1818">
        <v>815808</v>
      </c>
      <c r="E1818" t="s">
        <v>20</v>
      </c>
      <c r="F1818">
        <v>500000</v>
      </c>
      <c r="G1818" t="s">
        <v>21</v>
      </c>
      <c r="H1818">
        <v>95</v>
      </c>
      <c r="I1818" t="s">
        <v>22</v>
      </c>
      <c r="J1818">
        <v>0</v>
      </c>
      <c r="K1818" t="s">
        <v>23</v>
      </c>
      <c r="L1818">
        <v>-3500</v>
      </c>
      <c r="N1818" t="s">
        <v>6731</v>
      </c>
      <c r="O1818" s="22">
        <v>9.85</v>
      </c>
    </row>
    <row r="1819" spans="1:15">
      <c r="A1819" t="s">
        <v>0</v>
      </c>
      <c r="B1819">
        <v>46902867</v>
      </c>
      <c r="C1819" t="s">
        <v>19</v>
      </c>
      <c r="D1819">
        <v>1283326</v>
      </c>
      <c r="E1819" t="s">
        <v>20</v>
      </c>
      <c r="F1819">
        <v>500000</v>
      </c>
      <c r="G1819" t="s">
        <v>21</v>
      </c>
      <c r="H1819">
        <v>95</v>
      </c>
      <c r="I1819" t="s">
        <v>22</v>
      </c>
      <c r="J1819">
        <v>0</v>
      </c>
      <c r="K1819" t="s">
        <v>23</v>
      </c>
      <c r="L1819">
        <v>-3500</v>
      </c>
      <c r="N1819" t="s">
        <v>6732</v>
      </c>
      <c r="O1819" s="22">
        <v>9.85</v>
      </c>
    </row>
    <row r="1820" spans="1:15">
      <c r="A1820" t="s">
        <v>0</v>
      </c>
      <c r="B1820">
        <v>46939737</v>
      </c>
      <c r="C1820" t="s">
        <v>19</v>
      </c>
      <c r="D1820">
        <v>817516</v>
      </c>
      <c r="E1820" t="s">
        <v>20</v>
      </c>
      <c r="F1820">
        <v>500000</v>
      </c>
      <c r="G1820" t="s">
        <v>21</v>
      </c>
      <c r="H1820">
        <v>95</v>
      </c>
      <c r="I1820" t="s">
        <v>22</v>
      </c>
      <c r="J1820">
        <v>0</v>
      </c>
      <c r="K1820" t="s">
        <v>23</v>
      </c>
      <c r="L1820">
        <v>-3500</v>
      </c>
      <c r="N1820" t="s">
        <v>4833</v>
      </c>
      <c r="O1820" s="22">
        <v>9.85</v>
      </c>
    </row>
    <row r="1821" spans="1:15">
      <c r="A1821" t="s">
        <v>0</v>
      </c>
      <c r="B1821">
        <v>47163329</v>
      </c>
      <c r="C1821" t="s">
        <v>19</v>
      </c>
      <c r="D1821">
        <v>818370</v>
      </c>
      <c r="E1821" t="s">
        <v>20</v>
      </c>
      <c r="F1821">
        <v>500000</v>
      </c>
      <c r="G1821" t="s">
        <v>21</v>
      </c>
      <c r="H1821">
        <v>95</v>
      </c>
      <c r="I1821" t="s">
        <v>22</v>
      </c>
      <c r="J1821">
        <v>0</v>
      </c>
      <c r="K1821" t="s">
        <v>23</v>
      </c>
      <c r="L1821">
        <v>-3500</v>
      </c>
      <c r="N1821" t="s">
        <v>6733</v>
      </c>
      <c r="O1821" s="22">
        <v>9.9</v>
      </c>
    </row>
    <row r="1822" spans="1:15">
      <c r="A1822" t="s">
        <v>0</v>
      </c>
      <c r="B1822">
        <v>47200245</v>
      </c>
      <c r="C1822" t="s">
        <v>19</v>
      </c>
      <c r="D1822">
        <v>819224</v>
      </c>
      <c r="E1822" t="s">
        <v>20</v>
      </c>
      <c r="F1822">
        <v>500000</v>
      </c>
      <c r="G1822" t="s">
        <v>21</v>
      </c>
      <c r="H1822">
        <v>95</v>
      </c>
      <c r="I1822" t="s">
        <v>22</v>
      </c>
      <c r="J1822">
        <v>0</v>
      </c>
      <c r="K1822" t="s">
        <v>23</v>
      </c>
      <c r="L1822">
        <v>-3500</v>
      </c>
      <c r="N1822" t="s">
        <v>6734</v>
      </c>
      <c r="O1822" s="22">
        <v>9.9</v>
      </c>
    </row>
    <row r="1823" spans="1:15">
      <c r="A1823" t="s">
        <v>0</v>
      </c>
      <c r="B1823">
        <v>47272098</v>
      </c>
      <c r="C1823" t="s">
        <v>19</v>
      </c>
      <c r="D1823">
        <v>1288694</v>
      </c>
      <c r="E1823" t="s">
        <v>20</v>
      </c>
      <c r="F1823">
        <v>500000</v>
      </c>
      <c r="G1823" t="s">
        <v>21</v>
      </c>
      <c r="H1823">
        <v>95</v>
      </c>
      <c r="I1823" t="s">
        <v>22</v>
      </c>
      <c r="J1823">
        <v>0</v>
      </c>
      <c r="K1823" t="s">
        <v>23</v>
      </c>
      <c r="L1823">
        <v>-3500</v>
      </c>
      <c r="N1823" t="s">
        <v>6735</v>
      </c>
      <c r="O1823" s="22">
        <v>9.9</v>
      </c>
    </row>
    <row r="1824" spans="1:15">
      <c r="A1824" t="s">
        <v>0</v>
      </c>
      <c r="B1824">
        <v>47309064</v>
      </c>
      <c r="C1824" t="s">
        <v>19</v>
      </c>
      <c r="D1824">
        <v>820932</v>
      </c>
      <c r="E1824" t="s">
        <v>20</v>
      </c>
      <c r="F1824">
        <v>500000</v>
      </c>
      <c r="G1824" t="s">
        <v>21</v>
      </c>
      <c r="H1824">
        <v>95</v>
      </c>
      <c r="I1824" t="s">
        <v>22</v>
      </c>
      <c r="J1824">
        <v>0</v>
      </c>
      <c r="K1824" t="s">
        <v>23</v>
      </c>
      <c r="L1824">
        <v>-3500</v>
      </c>
      <c r="N1824" t="s">
        <v>6736</v>
      </c>
      <c r="O1824" s="22">
        <v>9.9</v>
      </c>
    </row>
    <row r="1825" spans="1:15">
      <c r="A1825" t="s">
        <v>0</v>
      </c>
      <c r="B1825">
        <v>47346033</v>
      </c>
      <c r="C1825" t="s">
        <v>19</v>
      </c>
      <c r="D1825">
        <v>821786</v>
      </c>
      <c r="E1825" t="s">
        <v>20</v>
      </c>
      <c r="F1825">
        <v>500000</v>
      </c>
      <c r="G1825" t="s">
        <v>21</v>
      </c>
      <c r="H1825">
        <v>95</v>
      </c>
      <c r="I1825" t="s">
        <v>22</v>
      </c>
      <c r="J1825">
        <v>0</v>
      </c>
      <c r="K1825" t="s">
        <v>23</v>
      </c>
      <c r="L1825">
        <v>-3500</v>
      </c>
      <c r="N1825" t="s">
        <v>6737</v>
      </c>
      <c r="O1825" s="22">
        <v>9.9</v>
      </c>
    </row>
    <row r="1826" spans="1:15">
      <c r="A1826" t="s">
        <v>0</v>
      </c>
      <c r="B1826">
        <v>47418053</v>
      </c>
      <c r="C1826" t="s">
        <v>19</v>
      </c>
      <c r="D1826">
        <v>1292720</v>
      </c>
      <c r="E1826" t="s">
        <v>20</v>
      </c>
      <c r="F1826">
        <v>500000</v>
      </c>
      <c r="G1826" t="s">
        <v>21</v>
      </c>
      <c r="H1826">
        <v>95</v>
      </c>
      <c r="I1826" t="s">
        <v>22</v>
      </c>
      <c r="J1826">
        <v>0</v>
      </c>
      <c r="K1826" t="s">
        <v>23</v>
      </c>
      <c r="L1826">
        <v>-3500</v>
      </c>
      <c r="N1826" t="s">
        <v>6738</v>
      </c>
      <c r="O1826" s="22">
        <v>9.9</v>
      </c>
    </row>
    <row r="1827" spans="1:15">
      <c r="A1827" t="s">
        <v>0</v>
      </c>
      <c r="B1827">
        <v>47455072</v>
      </c>
      <c r="C1827" t="s">
        <v>19</v>
      </c>
      <c r="D1827">
        <v>823494</v>
      </c>
      <c r="E1827" t="s">
        <v>20</v>
      </c>
      <c r="F1827">
        <v>500000</v>
      </c>
      <c r="G1827" t="s">
        <v>21</v>
      </c>
      <c r="H1827">
        <v>95</v>
      </c>
      <c r="I1827" t="s">
        <v>22</v>
      </c>
      <c r="J1827">
        <v>0</v>
      </c>
      <c r="K1827" t="s">
        <v>23</v>
      </c>
      <c r="L1827">
        <v>-3500</v>
      </c>
      <c r="N1827" t="s">
        <v>6739</v>
      </c>
      <c r="O1827" s="22">
        <v>9.9</v>
      </c>
    </row>
    <row r="1828" spans="1:15">
      <c r="A1828" t="s">
        <v>0</v>
      </c>
      <c r="B1828">
        <v>47492094</v>
      </c>
      <c r="C1828" t="s">
        <v>19</v>
      </c>
      <c r="D1828">
        <v>824348</v>
      </c>
      <c r="E1828" t="s">
        <v>20</v>
      </c>
      <c r="F1828">
        <v>500000</v>
      </c>
      <c r="G1828" t="s">
        <v>21</v>
      </c>
      <c r="H1828">
        <v>95</v>
      </c>
      <c r="I1828" t="s">
        <v>22</v>
      </c>
      <c r="J1828">
        <v>0</v>
      </c>
      <c r="K1828" t="s">
        <v>23</v>
      </c>
      <c r="L1828">
        <v>-3500</v>
      </c>
      <c r="N1828" t="s">
        <v>6740</v>
      </c>
      <c r="O1828" s="22">
        <v>9.9</v>
      </c>
    </row>
    <row r="1829" spans="1:15">
      <c r="A1829" t="s">
        <v>0</v>
      </c>
      <c r="B1829">
        <v>47564282</v>
      </c>
      <c r="C1829" t="s">
        <v>19</v>
      </c>
      <c r="D1829">
        <v>1296746</v>
      </c>
      <c r="E1829" t="s">
        <v>20</v>
      </c>
      <c r="F1829">
        <v>500000</v>
      </c>
      <c r="G1829" t="s">
        <v>21</v>
      </c>
      <c r="H1829">
        <v>95</v>
      </c>
      <c r="I1829" t="s">
        <v>22</v>
      </c>
      <c r="J1829">
        <v>0</v>
      </c>
      <c r="K1829" t="s">
        <v>23</v>
      </c>
      <c r="L1829">
        <v>-3500</v>
      </c>
      <c r="N1829" t="s">
        <v>6741</v>
      </c>
      <c r="O1829" s="22">
        <v>9.9</v>
      </c>
    </row>
    <row r="1830" spans="1:15">
      <c r="A1830" t="s">
        <v>0</v>
      </c>
      <c r="B1830">
        <v>47601350</v>
      </c>
      <c r="C1830" t="s">
        <v>19</v>
      </c>
      <c r="D1830">
        <v>826056</v>
      </c>
      <c r="E1830" t="s">
        <v>20</v>
      </c>
      <c r="F1830">
        <v>500000</v>
      </c>
      <c r="G1830" t="s">
        <v>21</v>
      </c>
      <c r="H1830">
        <v>95</v>
      </c>
      <c r="I1830" t="s">
        <v>22</v>
      </c>
      <c r="J1830">
        <v>0</v>
      </c>
      <c r="K1830" t="s">
        <v>23</v>
      </c>
      <c r="L1830">
        <v>-3500</v>
      </c>
      <c r="N1830" t="s">
        <v>5011</v>
      </c>
      <c r="O1830" s="22">
        <v>9.9</v>
      </c>
    </row>
    <row r="1831" spans="1:15">
      <c r="A1831" t="s">
        <v>0</v>
      </c>
      <c r="B1831">
        <v>47826589</v>
      </c>
      <c r="C1831" t="s">
        <v>19</v>
      </c>
      <c r="D1831">
        <v>826910</v>
      </c>
      <c r="E1831" t="s">
        <v>20</v>
      </c>
      <c r="F1831">
        <v>500000</v>
      </c>
      <c r="G1831" t="s">
        <v>21</v>
      </c>
      <c r="H1831">
        <v>100</v>
      </c>
      <c r="I1831" t="s">
        <v>22</v>
      </c>
      <c r="J1831">
        <v>0</v>
      </c>
      <c r="K1831" t="s">
        <v>23</v>
      </c>
      <c r="L1831">
        <v>-3500</v>
      </c>
      <c r="N1831" t="s">
        <v>6742</v>
      </c>
      <c r="O1831" s="22">
        <v>9.9500000000000011</v>
      </c>
    </row>
    <row r="1832" spans="1:15">
      <c r="A1832" t="s">
        <v>0</v>
      </c>
      <c r="B1832">
        <v>47863708</v>
      </c>
      <c r="C1832" t="s">
        <v>19</v>
      </c>
      <c r="D1832">
        <v>827764</v>
      </c>
      <c r="E1832" t="s">
        <v>20</v>
      </c>
      <c r="F1832">
        <v>500000</v>
      </c>
      <c r="G1832" t="s">
        <v>21</v>
      </c>
      <c r="H1832">
        <v>100</v>
      </c>
      <c r="I1832" t="s">
        <v>22</v>
      </c>
      <c r="J1832">
        <v>0</v>
      </c>
      <c r="K1832" t="s">
        <v>23</v>
      </c>
      <c r="L1832">
        <v>-3500</v>
      </c>
      <c r="N1832" t="s">
        <v>6743</v>
      </c>
      <c r="O1832" s="22">
        <v>9.9500000000000011</v>
      </c>
    </row>
    <row r="1833" spans="1:15">
      <c r="A1833" t="s">
        <v>0</v>
      </c>
      <c r="B1833">
        <v>47936145</v>
      </c>
      <c r="C1833" t="s">
        <v>19</v>
      </c>
      <c r="D1833">
        <v>1302114</v>
      </c>
      <c r="E1833" t="s">
        <v>20</v>
      </c>
      <c r="F1833">
        <v>500000</v>
      </c>
      <c r="G1833" t="s">
        <v>21</v>
      </c>
      <c r="H1833">
        <v>100</v>
      </c>
      <c r="I1833" t="s">
        <v>22</v>
      </c>
      <c r="J1833">
        <v>0</v>
      </c>
      <c r="K1833" t="s">
        <v>23</v>
      </c>
      <c r="L1833">
        <v>-3500</v>
      </c>
      <c r="N1833" t="s">
        <v>6744</v>
      </c>
      <c r="O1833" s="22">
        <v>9.9500000000000011</v>
      </c>
    </row>
    <row r="1834" spans="1:15">
      <c r="A1834" t="s">
        <v>0</v>
      </c>
      <c r="B1834">
        <v>47973309</v>
      </c>
      <c r="C1834" t="s">
        <v>19</v>
      </c>
      <c r="D1834">
        <v>829472</v>
      </c>
      <c r="E1834" t="s">
        <v>20</v>
      </c>
      <c r="F1834">
        <v>500000</v>
      </c>
      <c r="G1834" t="s">
        <v>21</v>
      </c>
      <c r="H1834">
        <v>100</v>
      </c>
      <c r="I1834" t="s">
        <v>22</v>
      </c>
      <c r="J1834">
        <v>0</v>
      </c>
      <c r="K1834" t="s">
        <v>23</v>
      </c>
      <c r="L1834">
        <v>-3500</v>
      </c>
      <c r="N1834" t="s">
        <v>6745</v>
      </c>
      <c r="O1834" s="22">
        <v>9.9500000000000011</v>
      </c>
    </row>
    <row r="1835" spans="1:15">
      <c r="A1835" t="s">
        <v>0</v>
      </c>
      <c r="B1835">
        <v>48010480</v>
      </c>
      <c r="C1835" t="s">
        <v>19</v>
      </c>
      <c r="D1835">
        <v>830326</v>
      </c>
      <c r="E1835" t="s">
        <v>20</v>
      </c>
      <c r="F1835">
        <v>500000</v>
      </c>
      <c r="G1835" t="s">
        <v>21</v>
      </c>
      <c r="H1835">
        <v>100</v>
      </c>
      <c r="I1835" t="s">
        <v>22</v>
      </c>
      <c r="J1835">
        <v>0</v>
      </c>
      <c r="K1835" t="s">
        <v>23</v>
      </c>
      <c r="L1835">
        <v>-3500</v>
      </c>
      <c r="N1835" t="s">
        <v>6746</v>
      </c>
      <c r="O1835" s="22">
        <v>9.9500000000000011</v>
      </c>
    </row>
    <row r="1836" spans="1:15">
      <c r="A1836" t="s">
        <v>0</v>
      </c>
      <c r="B1836">
        <v>48083087</v>
      </c>
      <c r="C1836" t="s">
        <v>19</v>
      </c>
      <c r="D1836">
        <v>1306140</v>
      </c>
      <c r="E1836" t="s">
        <v>20</v>
      </c>
      <c r="F1836">
        <v>500000</v>
      </c>
      <c r="G1836" t="s">
        <v>21</v>
      </c>
      <c r="H1836">
        <v>100</v>
      </c>
      <c r="I1836" t="s">
        <v>22</v>
      </c>
      <c r="J1836">
        <v>0</v>
      </c>
      <c r="K1836" t="s">
        <v>23</v>
      </c>
      <c r="L1836">
        <v>-3500</v>
      </c>
      <c r="N1836" t="s">
        <v>6747</v>
      </c>
      <c r="O1836" s="22">
        <v>9.9500000000000011</v>
      </c>
    </row>
    <row r="1837" spans="1:15">
      <c r="A1837" t="s">
        <v>0</v>
      </c>
      <c r="B1837">
        <v>48120304</v>
      </c>
      <c r="C1837" t="s">
        <v>19</v>
      </c>
      <c r="D1837">
        <v>832034</v>
      </c>
      <c r="E1837" t="s">
        <v>20</v>
      </c>
      <c r="F1837">
        <v>500000</v>
      </c>
      <c r="G1837" t="s">
        <v>21</v>
      </c>
      <c r="H1837">
        <v>100</v>
      </c>
      <c r="I1837" t="s">
        <v>22</v>
      </c>
      <c r="J1837">
        <v>0</v>
      </c>
      <c r="K1837" t="s">
        <v>23</v>
      </c>
      <c r="L1837">
        <v>-3500</v>
      </c>
      <c r="N1837" t="s">
        <v>6748</v>
      </c>
      <c r="O1837" s="22">
        <v>9.9500000000000011</v>
      </c>
    </row>
    <row r="1838" spans="1:15">
      <c r="A1838" t="s">
        <v>0</v>
      </c>
      <c r="B1838">
        <v>48157524</v>
      </c>
      <c r="C1838" t="s">
        <v>19</v>
      </c>
      <c r="D1838">
        <v>832888</v>
      </c>
      <c r="E1838" t="s">
        <v>20</v>
      </c>
      <c r="F1838">
        <v>500000</v>
      </c>
      <c r="G1838" t="s">
        <v>21</v>
      </c>
      <c r="H1838">
        <v>100</v>
      </c>
      <c r="I1838" t="s">
        <v>22</v>
      </c>
      <c r="J1838">
        <v>0</v>
      </c>
      <c r="K1838" t="s">
        <v>23</v>
      </c>
      <c r="L1838">
        <v>-3500</v>
      </c>
      <c r="N1838" t="s">
        <v>6749</v>
      </c>
      <c r="O1838" s="22">
        <v>9.9500000000000011</v>
      </c>
    </row>
    <row r="1839" spans="1:15">
      <c r="A1839" t="s">
        <v>0</v>
      </c>
      <c r="B1839">
        <v>48230299</v>
      </c>
      <c r="C1839" t="s">
        <v>19</v>
      </c>
      <c r="D1839">
        <v>1310166</v>
      </c>
      <c r="E1839" t="s">
        <v>20</v>
      </c>
      <c r="F1839">
        <v>500000</v>
      </c>
      <c r="G1839" t="s">
        <v>21</v>
      </c>
      <c r="H1839">
        <v>100</v>
      </c>
      <c r="I1839" t="s">
        <v>22</v>
      </c>
      <c r="J1839">
        <v>0</v>
      </c>
      <c r="K1839" t="s">
        <v>23</v>
      </c>
      <c r="L1839">
        <v>-3500</v>
      </c>
      <c r="N1839" t="s">
        <v>6750</v>
      </c>
      <c r="O1839" s="22">
        <v>9.9500000000000011</v>
      </c>
    </row>
    <row r="1840" spans="1:15">
      <c r="A1840" t="s">
        <v>0</v>
      </c>
      <c r="B1840">
        <v>48267570</v>
      </c>
      <c r="C1840" t="s">
        <v>19</v>
      </c>
      <c r="D1840">
        <v>834596</v>
      </c>
      <c r="E1840" t="s">
        <v>20</v>
      </c>
      <c r="F1840">
        <v>500000</v>
      </c>
      <c r="G1840" t="s">
        <v>21</v>
      </c>
      <c r="H1840">
        <v>100</v>
      </c>
      <c r="I1840" t="s">
        <v>22</v>
      </c>
      <c r="J1840">
        <v>0</v>
      </c>
      <c r="K1840" t="s">
        <v>23</v>
      </c>
      <c r="L1840">
        <v>-3500</v>
      </c>
      <c r="N1840" t="s">
        <v>5012</v>
      </c>
      <c r="O1840" s="22">
        <v>9.9500000000000011</v>
      </c>
    </row>
    <row r="1841" spans="1:15">
      <c r="A1841" t="s">
        <v>0</v>
      </c>
      <c r="B1841">
        <v>48494458</v>
      </c>
      <c r="C1841" t="s">
        <v>19</v>
      </c>
      <c r="D1841">
        <v>835450</v>
      </c>
      <c r="E1841" t="s">
        <v>20</v>
      </c>
      <c r="F1841">
        <v>500000</v>
      </c>
      <c r="G1841" t="s">
        <v>21</v>
      </c>
      <c r="H1841">
        <v>100</v>
      </c>
      <c r="I1841" t="s">
        <v>22</v>
      </c>
      <c r="J1841">
        <v>0</v>
      </c>
      <c r="K1841" t="s">
        <v>23</v>
      </c>
      <c r="L1841">
        <v>-3500</v>
      </c>
      <c r="N1841" t="s">
        <v>6751</v>
      </c>
      <c r="O1841" s="22">
        <v>10</v>
      </c>
    </row>
    <row r="1842" spans="1:15">
      <c r="A1842" t="s">
        <v>0</v>
      </c>
      <c r="B1842">
        <v>48531774</v>
      </c>
      <c r="C1842" t="s">
        <v>19</v>
      </c>
      <c r="D1842">
        <v>836304</v>
      </c>
      <c r="E1842" t="s">
        <v>20</v>
      </c>
      <c r="F1842">
        <v>500000</v>
      </c>
      <c r="G1842" t="s">
        <v>21</v>
      </c>
      <c r="H1842">
        <v>100</v>
      </c>
      <c r="I1842" t="s">
        <v>22</v>
      </c>
      <c r="J1842">
        <v>0</v>
      </c>
      <c r="K1842" t="s">
        <v>23</v>
      </c>
      <c r="L1842">
        <v>-3500</v>
      </c>
      <c r="N1842" t="s">
        <v>6752</v>
      </c>
      <c r="O1842" s="22">
        <v>10</v>
      </c>
    </row>
    <row r="1843" spans="1:15">
      <c r="A1843" t="s">
        <v>0</v>
      </c>
      <c r="B1843">
        <v>48604799</v>
      </c>
      <c r="C1843" t="s">
        <v>19</v>
      </c>
      <c r="D1843">
        <v>1315534</v>
      </c>
      <c r="E1843" t="s">
        <v>20</v>
      </c>
      <c r="F1843">
        <v>500000</v>
      </c>
      <c r="G1843" t="s">
        <v>21</v>
      </c>
      <c r="H1843">
        <v>100</v>
      </c>
      <c r="I1843" t="s">
        <v>22</v>
      </c>
      <c r="J1843">
        <v>0</v>
      </c>
      <c r="K1843" t="s">
        <v>23</v>
      </c>
      <c r="L1843">
        <v>-3500</v>
      </c>
      <c r="N1843" t="s">
        <v>6753</v>
      </c>
      <c r="O1843" s="22">
        <v>10</v>
      </c>
    </row>
    <row r="1844" spans="1:15">
      <c r="A1844" t="s">
        <v>0</v>
      </c>
      <c r="B1844">
        <v>48642163</v>
      </c>
      <c r="C1844" t="s">
        <v>19</v>
      </c>
      <c r="D1844">
        <v>838012</v>
      </c>
      <c r="E1844" t="s">
        <v>20</v>
      </c>
      <c r="F1844">
        <v>500000</v>
      </c>
      <c r="G1844" t="s">
        <v>21</v>
      </c>
      <c r="H1844">
        <v>100</v>
      </c>
      <c r="I1844" t="s">
        <v>22</v>
      </c>
      <c r="J1844">
        <v>0</v>
      </c>
      <c r="K1844" t="s">
        <v>23</v>
      </c>
      <c r="L1844">
        <v>-3500</v>
      </c>
      <c r="N1844" t="s">
        <v>6754</v>
      </c>
      <c r="O1844" s="22">
        <v>10</v>
      </c>
    </row>
    <row r="1845" spans="1:15">
      <c r="A1845" t="s">
        <v>0</v>
      </c>
      <c r="B1845">
        <v>48679533</v>
      </c>
      <c r="C1845" t="s">
        <v>19</v>
      </c>
      <c r="D1845">
        <v>838866</v>
      </c>
      <c r="E1845" t="s">
        <v>20</v>
      </c>
      <c r="F1845">
        <v>500000</v>
      </c>
      <c r="G1845" t="s">
        <v>21</v>
      </c>
      <c r="H1845">
        <v>100</v>
      </c>
      <c r="I1845" t="s">
        <v>22</v>
      </c>
      <c r="J1845">
        <v>0</v>
      </c>
      <c r="K1845" t="s">
        <v>23</v>
      </c>
      <c r="L1845">
        <v>-3500</v>
      </c>
      <c r="N1845" t="s">
        <v>6755</v>
      </c>
      <c r="O1845" s="22">
        <v>10</v>
      </c>
    </row>
    <row r="1846" spans="1:15">
      <c r="A1846" t="s">
        <v>0</v>
      </c>
      <c r="B1846">
        <v>48752727</v>
      </c>
      <c r="C1846" t="s">
        <v>19</v>
      </c>
      <c r="D1846">
        <v>1319560</v>
      </c>
      <c r="E1846" t="s">
        <v>20</v>
      </c>
      <c r="F1846">
        <v>500000</v>
      </c>
      <c r="G1846" t="s">
        <v>21</v>
      </c>
      <c r="H1846">
        <v>100</v>
      </c>
      <c r="I1846" t="s">
        <v>22</v>
      </c>
      <c r="J1846">
        <v>0</v>
      </c>
      <c r="K1846" t="s">
        <v>23</v>
      </c>
      <c r="L1846">
        <v>-3500</v>
      </c>
      <c r="N1846" t="s">
        <v>6756</v>
      </c>
      <c r="O1846" s="22">
        <v>10</v>
      </c>
    </row>
    <row r="1847" spans="1:15">
      <c r="A1847" t="s">
        <v>0</v>
      </c>
      <c r="B1847">
        <v>48790145</v>
      </c>
      <c r="C1847" t="s">
        <v>19</v>
      </c>
      <c r="D1847">
        <v>840574</v>
      </c>
      <c r="E1847" t="s">
        <v>20</v>
      </c>
      <c r="F1847">
        <v>500000</v>
      </c>
      <c r="G1847" t="s">
        <v>21</v>
      </c>
      <c r="H1847">
        <v>100</v>
      </c>
      <c r="I1847" t="s">
        <v>22</v>
      </c>
      <c r="J1847">
        <v>0</v>
      </c>
      <c r="K1847" t="s">
        <v>23</v>
      </c>
      <c r="L1847">
        <v>-3500</v>
      </c>
      <c r="N1847" t="s">
        <v>6757</v>
      </c>
      <c r="O1847" s="22">
        <v>10</v>
      </c>
    </row>
    <row r="1848" spans="1:15">
      <c r="A1848" t="s">
        <v>0</v>
      </c>
      <c r="B1848">
        <v>48827565</v>
      </c>
      <c r="C1848" t="s">
        <v>19</v>
      </c>
      <c r="D1848">
        <v>841428</v>
      </c>
      <c r="E1848" t="s">
        <v>20</v>
      </c>
      <c r="F1848">
        <v>500000</v>
      </c>
      <c r="G1848" t="s">
        <v>21</v>
      </c>
      <c r="H1848">
        <v>100</v>
      </c>
      <c r="I1848" t="s">
        <v>22</v>
      </c>
      <c r="J1848">
        <v>0</v>
      </c>
      <c r="K1848" t="s">
        <v>23</v>
      </c>
      <c r="L1848">
        <v>-3500</v>
      </c>
      <c r="N1848" t="s">
        <v>6758</v>
      </c>
      <c r="O1848" s="22">
        <v>10</v>
      </c>
    </row>
    <row r="1849" spans="1:15">
      <c r="A1849" t="s">
        <v>0</v>
      </c>
      <c r="B1849">
        <v>48900929</v>
      </c>
      <c r="C1849" t="s">
        <v>19</v>
      </c>
      <c r="D1849">
        <v>1323586</v>
      </c>
      <c r="E1849" t="s">
        <v>20</v>
      </c>
      <c r="F1849">
        <v>500000</v>
      </c>
      <c r="G1849" t="s">
        <v>21</v>
      </c>
      <c r="H1849">
        <v>100</v>
      </c>
      <c r="I1849" t="s">
        <v>22</v>
      </c>
      <c r="J1849">
        <v>0</v>
      </c>
      <c r="K1849" t="s">
        <v>23</v>
      </c>
      <c r="L1849">
        <v>-3500</v>
      </c>
      <c r="N1849" t="s">
        <v>6759</v>
      </c>
      <c r="O1849" s="22">
        <v>10</v>
      </c>
    </row>
    <row r="1850" spans="1:15">
      <c r="A1850" t="s">
        <v>0</v>
      </c>
      <c r="B1850">
        <v>48938397</v>
      </c>
      <c r="C1850" t="s">
        <v>19</v>
      </c>
      <c r="D1850">
        <v>843136</v>
      </c>
      <c r="E1850" t="s">
        <v>20</v>
      </c>
      <c r="F1850">
        <v>500000</v>
      </c>
      <c r="G1850" t="s">
        <v>21</v>
      </c>
      <c r="H1850">
        <v>100</v>
      </c>
      <c r="I1850" t="s">
        <v>22</v>
      </c>
      <c r="J1850">
        <v>0</v>
      </c>
      <c r="K1850" t="s">
        <v>23</v>
      </c>
      <c r="L1850">
        <v>-3500</v>
      </c>
      <c r="N1850" t="s">
        <v>4834</v>
      </c>
      <c r="O1850" s="22">
        <v>10</v>
      </c>
    </row>
    <row r="1851" spans="1:15">
      <c r="A1851" t="s">
        <v>0</v>
      </c>
      <c r="B1851">
        <v>49166935</v>
      </c>
      <c r="C1851" t="s">
        <v>19</v>
      </c>
      <c r="D1851">
        <v>843990</v>
      </c>
      <c r="E1851" t="s">
        <v>20</v>
      </c>
      <c r="F1851">
        <v>500000</v>
      </c>
      <c r="G1851" t="s">
        <v>21</v>
      </c>
      <c r="H1851">
        <v>100</v>
      </c>
      <c r="I1851" t="s">
        <v>22</v>
      </c>
      <c r="J1851">
        <v>0</v>
      </c>
      <c r="K1851" t="s">
        <v>23</v>
      </c>
      <c r="L1851">
        <v>-3500</v>
      </c>
      <c r="N1851" t="s">
        <v>6760</v>
      </c>
      <c r="O1851" s="22">
        <v>10.050000000000001</v>
      </c>
    </row>
    <row r="1852" spans="1:15">
      <c r="A1852" t="s">
        <v>0</v>
      </c>
      <c r="B1852">
        <v>49204453</v>
      </c>
      <c r="C1852" t="s">
        <v>19</v>
      </c>
      <c r="D1852">
        <v>844844</v>
      </c>
      <c r="E1852" t="s">
        <v>20</v>
      </c>
      <c r="F1852">
        <v>500000</v>
      </c>
      <c r="G1852" t="s">
        <v>21</v>
      </c>
      <c r="H1852">
        <v>100</v>
      </c>
      <c r="I1852" t="s">
        <v>22</v>
      </c>
      <c r="J1852">
        <v>0</v>
      </c>
      <c r="K1852" t="s">
        <v>23</v>
      </c>
      <c r="L1852">
        <v>-3500</v>
      </c>
      <c r="N1852" t="s">
        <v>6761</v>
      </c>
      <c r="O1852" s="22">
        <v>10.050000000000001</v>
      </c>
    </row>
    <row r="1853" spans="1:15">
      <c r="A1853" t="s">
        <v>0</v>
      </c>
      <c r="B1853">
        <v>49278065</v>
      </c>
      <c r="C1853" t="s">
        <v>19</v>
      </c>
      <c r="D1853">
        <v>1328954</v>
      </c>
      <c r="E1853" t="s">
        <v>20</v>
      </c>
      <c r="F1853">
        <v>500000</v>
      </c>
      <c r="G1853" t="s">
        <v>21</v>
      </c>
      <c r="H1853">
        <v>100</v>
      </c>
      <c r="I1853" t="s">
        <v>22</v>
      </c>
      <c r="J1853">
        <v>0</v>
      </c>
      <c r="K1853" t="s">
        <v>23</v>
      </c>
      <c r="L1853">
        <v>-3500</v>
      </c>
      <c r="N1853" t="s">
        <v>6762</v>
      </c>
      <c r="O1853" s="22">
        <v>10.050000000000001</v>
      </c>
    </row>
    <row r="1854" spans="1:15">
      <c r="A1854" t="s">
        <v>0</v>
      </c>
      <c r="B1854">
        <v>49315631</v>
      </c>
      <c r="C1854" t="s">
        <v>19</v>
      </c>
      <c r="D1854">
        <v>846552</v>
      </c>
      <c r="E1854" t="s">
        <v>20</v>
      </c>
      <c r="F1854">
        <v>500000</v>
      </c>
      <c r="G1854" t="s">
        <v>21</v>
      </c>
      <c r="H1854">
        <v>100</v>
      </c>
      <c r="I1854" t="s">
        <v>22</v>
      </c>
      <c r="J1854">
        <v>0</v>
      </c>
      <c r="K1854" t="s">
        <v>23</v>
      </c>
      <c r="L1854">
        <v>-3500</v>
      </c>
      <c r="N1854" t="s">
        <v>6763</v>
      </c>
      <c r="O1854" s="22">
        <v>10.050000000000001</v>
      </c>
    </row>
    <row r="1855" spans="1:15">
      <c r="A1855" t="s">
        <v>0</v>
      </c>
      <c r="B1855">
        <v>49353202</v>
      </c>
      <c r="C1855" t="s">
        <v>19</v>
      </c>
      <c r="D1855">
        <v>847406</v>
      </c>
      <c r="E1855" t="s">
        <v>20</v>
      </c>
      <c r="F1855">
        <v>500000</v>
      </c>
      <c r="G1855" t="s">
        <v>21</v>
      </c>
      <c r="H1855">
        <v>100</v>
      </c>
      <c r="I1855" t="s">
        <v>22</v>
      </c>
      <c r="J1855">
        <v>0</v>
      </c>
      <c r="K1855" t="s">
        <v>23</v>
      </c>
      <c r="L1855">
        <v>-3500</v>
      </c>
      <c r="N1855" t="s">
        <v>6764</v>
      </c>
      <c r="O1855" s="22">
        <v>10.050000000000001</v>
      </c>
    </row>
    <row r="1856" spans="1:15">
      <c r="A1856" t="s">
        <v>0</v>
      </c>
      <c r="B1856">
        <v>49426982</v>
      </c>
      <c r="C1856" t="s">
        <v>19</v>
      </c>
      <c r="D1856">
        <v>1332980</v>
      </c>
      <c r="E1856" t="s">
        <v>20</v>
      </c>
      <c r="F1856">
        <v>500000</v>
      </c>
      <c r="G1856" t="s">
        <v>21</v>
      </c>
      <c r="H1856">
        <v>100</v>
      </c>
      <c r="I1856" t="s">
        <v>22</v>
      </c>
      <c r="J1856">
        <v>0</v>
      </c>
      <c r="K1856" t="s">
        <v>23</v>
      </c>
      <c r="L1856">
        <v>-3500</v>
      </c>
      <c r="N1856" t="s">
        <v>6765</v>
      </c>
      <c r="O1856" s="22">
        <v>10.050000000000001</v>
      </c>
    </row>
    <row r="1857" spans="1:15">
      <c r="A1857" t="s">
        <v>0</v>
      </c>
      <c r="B1857">
        <v>49464601</v>
      </c>
      <c r="C1857" t="s">
        <v>19</v>
      </c>
      <c r="D1857">
        <v>849114</v>
      </c>
      <c r="E1857" t="s">
        <v>20</v>
      </c>
      <c r="F1857">
        <v>500000</v>
      </c>
      <c r="G1857" t="s">
        <v>21</v>
      </c>
      <c r="H1857">
        <v>100</v>
      </c>
      <c r="I1857" t="s">
        <v>22</v>
      </c>
      <c r="J1857">
        <v>0</v>
      </c>
      <c r="K1857" t="s">
        <v>23</v>
      </c>
      <c r="L1857">
        <v>-3500</v>
      </c>
      <c r="N1857" t="s">
        <v>6766</v>
      </c>
      <c r="O1857" s="22">
        <v>10.050000000000001</v>
      </c>
    </row>
    <row r="1858" spans="1:15">
      <c r="A1858" t="s">
        <v>0</v>
      </c>
      <c r="B1858">
        <v>49502222</v>
      </c>
      <c r="C1858" t="s">
        <v>19</v>
      </c>
      <c r="D1858">
        <v>849968</v>
      </c>
      <c r="E1858" t="s">
        <v>20</v>
      </c>
      <c r="F1858">
        <v>500000</v>
      </c>
      <c r="G1858" t="s">
        <v>21</v>
      </c>
      <c r="H1858">
        <v>100</v>
      </c>
      <c r="I1858" t="s">
        <v>22</v>
      </c>
      <c r="J1858">
        <v>0</v>
      </c>
      <c r="K1858" t="s">
        <v>23</v>
      </c>
      <c r="L1858">
        <v>-3500</v>
      </c>
      <c r="N1858" t="s">
        <v>6767</v>
      </c>
      <c r="O1858" s="22">
        <v>10.050000000000001</v>
      </c>
    </row>
    <row r="1859" spans="1:15">
      <c r="A1859" t="s">
        <v>0</v>
      </c>
      <c r="B1859">
        <v>49576172</v>
      </c>
      <c r="C1859" t="s">
        <v>19</v>
      </c>
      <c r="D1859">
        <v>1337006</v>
      </c>
      <c r="E1859" t="s">
        <v>20</v>
      </c>
      <c r="F1859">
        <v>500000</v>
      </c>
      <c r="G1859" t="s">
        <v>21</v>
      </c>
      <c r="H1859">
        <v>100</v>
      </c>
      <c r="I1859" t="s">
        <v>22</v>
      </c>
      <c r="J1859">
        <v>0</v>
      </c>
      <c r="K1859" t="s">
        <v>23</v>
      </c>
      <c r="L1859">
        <v>-3500</v>
      </c>
      <c r="N1859" t="s">
        <v>6768</v>
      </c>
      <c r="O1859" s="22">
        <v>10.050000000000001</v>
      </c>
    </row>
    <row r="1860" spans="1:15">
      <c r="A1860" t="s">
        <v>0</v>
      </c>
      <c r="B1860">
        <v>49613842</v>
      </c>
      <c r="C1860" t="s">
        <v>19</v>
      </c>
      <c r="D1860">
        <v>851676</v>
      </c>
      <c r="E1860" t="s">
        <v>20</v>
      </c>
      <c r="F1860">
        <v>500000</v>
      </c>
      <c r="G1860" t="s">
        <v>21</v>
      </c>
      <c r="H1860">
        <v>100</v>
      </c>
      <c r="I1860" t="s">
        <v>22</v>
      </c>
      <c r="J1860">
        <v>0</v>
      </c>
      <c r="K1860" t="s">
        <v>23</v>
      </c>
      <c r="L1860">
        <v>-3500</v>
      </c>
      <c r="N1860" t="s">
        <v>5013</v>
      </c>
      <c r="O1860" s="22">
        <v>10.050000000000001</v>
      </c>
    </row>
    <row r="1861" spans="1:15">
      <c r="A1861" t="s">
        <v>0</v>
      </c>
      <c r="B1861">
        <v>49844035</v>
      </c>
      <c r="C1861" t="s">
        <v>19</v>
      </c>
      <c r="D1861">
        <v>852530</v>
      </c>
      <c r="E1861" t="s">
        <v>20</v>
      </c>
      <c r="F1861">
        <v>500000</v>
      </c>
      <c r="G1861" t="s">
        <v>21</v>
      </c>
      <c r="H1861">
        <v>100</v>
      </c>
      <c r="I1861" t="s">
        <v>22</v>
      </c>
      <c r="J1861">
        <v>0</v>
      </c>
      <c r="K1861" t="s">
        <v>23</v>
      </c>
      <c r="L1861">
        <v>-3500</v>
      </c>
      <c r="N1861" t="s">
        <v>6769</v>
      </c>
      <c r="O1861" s="22">
        <v>10.1</v>
      </c>
    </row>
    <row r="1862" spans="1:15">
      <c r="A1862" t="s">
        <v>0</v>
      </c>
      <c r="B1862">
        <v>49881754</v>
      </c>
      <c r="C1862" t="s">
        <v>19</v>
      </c>
      <c r="D1862">
        <v>853384</v>
      </c>
      <c r="E1862" t="s">
        <v>20</v>
      </c>
      <c r="F1862">
        <v>500000</v>
      </c>
      <c r="G1862" t="s">
        <v>21</v>
      </c>
      <c r="H1862">
        <v>100</v>
      </c>
      <c r="I1862" t="s">
        <v>22</v>
      </c>
      <c r="J1862">
        <v>0</v>
      </c>
      <c r="K1862" t="s">
        <v>23</v>
      </c>
      <c r="L1862">
        <v>-3500</v>
      </c>
      <c r="N1862" t="s">
        <v>6770</v>
      </c>
      <c r="O1862" s="22">
        <v>10.1</v>
      </c>
    </row>
    <row r="1863" spans="1:15">
      <c r="A1863" t="s">
        <v>0</v>
      </c>
      <c r="B1863">
        <v>49955953</v>
      </c>
      <c r="C1863" t="s">
        <v>19</v>
      </c>
      <c r="D1863">
        <v>1342374</v>
      </c>
      <c r="E1863" t="s">
        <v>20</v>
      </c>
      <c r="F1863">
        <v>500000</v>
      </c>
      <c r="G1863" t="s">
        <v>21</v>
      </c>
      <c r="H1863">
        <v>100</v>
      </c>
      <c r="I1863" t="s">
        <v>22</v>
      </c>
      <c r="J1863">
        <v>0</v>
      </c>
      <c r="K1863" t="s">
        <v>23</v>
      </c>
      <c r="L1863">
        <v>-3500</v>
      </c>
      <c r="N1863" t="s">
        <v>6771</v>
      </c>
      <c r="O1863" s="22">
        <v>10.1</v>
      </c>
    </row>
    <row r="1864" spans="1:15">
      <c r="A1864" t="s">
        <v>0</v>
      </c>
      <c r="B1864">
        <v>49993720</v>
      </c>
      <c r="C1864" t="s">
        <v>19</v>
      </c>
      <c r="D1864">
        <v>855092</v>
      </c>
      <c r="E1864" t="s">
        <v>20</v>
      </c>
      <c r="F1864">
        <v>500000</v>
      </c>
      <c r="G1864" t="s">
        <v>21</v>
      </c>
      <c r="H1864">
        <v>100</v>
      </c>
      <c r="I1864" t="s">
        <v>22</v>
      </c>
      <c r="J1864">
        <v>0</v>
      </c>
      <c r="K1864" t="s">
        <v>23</v>
      </c>
      <c r="L1864">
        <v>-3500</v>
      </c>
      <c r="N1864" t="s">
        <v>6772</v>
      </c>
      <c r="O1864" s="22">
        <v>10.1</v>
      </c>
    </row>
    <row r="1865" spans="1:15">
      <c r="A1865" t="s">
        <v>0</v>
      </c>
      <c r="B1865">
        <v>50031490</v>
      </c>
      <c r="C1865" t="s">
        <v>19</v>
      </c>
      <c r="D1865">
        <v>855946</v>
      </c>
      <c r="E1865" t="s">
        <v>20</v>
      </c>
      <c r="F1865">
        <v>500000</v>
      </c>
      <c r="G1865" t="s">
        <v>21</v>
      </c>
      <c r="H1865">
        <v>100</v>
      </c>
      <c r="I1865" t="s">
        <v>22</v>
      </c>
      <c r="J1865">
        <v>0</v>
      </c>
      <c r="K1865" t="s">
        <v>23</v>
      </c>
      <c r="L1865">
        <v>-3500</v>
      </c>
      <c r="N1865" t="s">
        <v>6773</v>
      </c>
      <c r="O1865" s="22">
        <v>10.1</v>
      </c>
    </row>
    <row r="1866" spans="1:15">
      <c r="A1866" t="s">
        <v>0</v>
      </c>
      <c r="B1866">
        <v>50105862</v>
      </c>
      <c r="C1866" t="s">
        <v>19</v>
      </c>
      <c r="D1866">
        <v>1346400</v>
      </c>
      <c r="E1866" t="s">
        <v>20</v>
      </c>
      <c r="F1866">
        <v>500000</v>
      </c>
      <c r="G1866" t="s">
        <v>21</v>
      </c>
      <c r="H1866">
        <v>100</v>
      </c>
      <c r="I1866" t="s">
        <v>22</v>
      </c>
      <c r="J1866">
        <v>0</v>
      </c>
      <c r="K1866" t="s">
        <v>23</v>
      </c>
      <c r="L1866">
        <v>-3500</v>
      </c>
      <c r="N1866" t="s">
        <v>6774</v>
      </c>
      <c r="O1866" s="22">
        <v>10.1</v>
      </c>
    </row>
    <row r="1867" spans="1:15">
      <c r="A1867" t="s">
        <v>0</v>
      </c>
      <c r="B1867">
        <v>50143680</v>
      </c>
      <c r="C1867" t="s">
        <v>19</v>
      </c>
      <c r="D1867">
        <v>857654</v>
      </c>
      <c r="E1867" t="s">
        <v>20</v>
      </c>
      <c r="F1867">
        <v>500000</v>
      </c>
      <c r="G1867" t="s">
        <v>21</v>
      </c>
      <c r="H1867">
        <v>100</v>
      </c>
      <c r="I1867" t="s">
        <v>22</v>
      </c>
      <c r="J1867">
        <v>0</v>
      </c>
      <c r="K1867" t="s">
        <v>23</v>
      </c>
      <c r="L1867">
        <v>-3500</v>
      </c>
      <c r="N1867" t="s">
        <v>6775</v>
      </c>
      <c r="O1867" s="22">
        <v>10.1</v>
      </c>
    </row>
    <row r="1868" spans="1:15">
      <c r="A1868" t="s">
        <v>0</v>
      </c>
      <c r="B1868">
        <v>50181502</v>
      </c>
      <c r="C1868" t="s">
        <v>19</v>
      </c>
      <c r="D1868">
        <v>858508</v>
      </c>
      <c r="E1868" t="s">
        <v>20</v>
      </c>
      <c r="F1868">
        <v>500000</v>
      </c>
      <c r="G1868" t="s">
        <v>21</v>
      </c>
      <c r="H1868">
        <v>100</v>
      </c>
      <c r="I1868" t="s">
        <v>22</v>
      </c>
      <c r="J1868">
        <v>0</v>
      </c>
      <c r="K1868" t="s">
        <v>23</v>
      </c>
      <c r="L1868">
        <v>-3500</v>
      </c>
      <c r="N1868" t="s">
        <v>6776</v>
      </c>
      <c r="O1868" s="22">
        <v>10.1</v>
      </c>
    </row>
    <row r="1869" spans="1:15">
      <c r="A1869" t="s">
        <v>0</v>
      </c>
      <c r="B1869">
        <v>50256042</v>
      </c>
      <c r="C1869" t="s">
        <v>19</v>
      </c>
      <c r="D1869">
        <v>1350426</v>
      </c>
      <c r="E1869" t="s">
        <v>20</v>
      </c>
      <c r="F1869">
        <v>500000</v>
      </c>
      <c r="G1869" t="s">
        <v>21</v>
      </c>
      <c r="H1869">
        <v>100</v>
      </c>
      <c r="I1869" t="s">
        <v>22</v>
      </c>
      <c r="J1869">
        <v>0</v>
      </c>
      <c r="K1869" t="s">
        <v>23</v>
      </c>
      <c r="L1869">
        <v>-3500</v>
      </c>
      <c r="N1869" t="s">
        <v>6777</v>
      </c>
      <c r="O1869" s="22">
        <v>10.1</v>
      </c>
    </row>
    <row r="1870" spans="1:15">
      <c r="A1870" t="s">
        <v>0</v>
      </c>
      <c r="B1870">
        <v>50293911</v>
      </c>
      <c r="C1870" t="s">
        <v>19</v>
      </c>
      <c r="D1870">
        <v>860216</v>
      </c>
      <c r="E1870" t="s">
        <v>20</v>
      </c>
      <c r="F1870">
        <v>500000</v>
      </c>
      <c r="G1870" t="s">
        <v>21</v>
      </c>
      <c r="H1870">
        <v>100</v>
      </c>
      <c r="I1870" t="s">
        <v>22</v>
      </c>
      <c r="J1870">
        <v>0</v>
      </c>
      <c r="K1870" t="s">
        <v>23</v>
      </c>
      <c r="L1870">
        <v>-3500</v>
      </c>
      <c r="N1870" t="s">
        <v>4835</v>
      </c>
      <c r="O1870" s="22">
        <v>10.1</v>
      </c>
    </row>
    <row r="1871" spans="1:15">
      <c r="A1871" t="s">
        <v>0</v>
      </c>
      <c r="B1871">
        <v>50525761</v>
      </c>
      <c r="C1871" t="s">
        <v>19</v>
      </c>
      <c r="D1871">
        <v>861070</v>
      </c>
      <c r="E1871" t="s">
        <v>20</v>
      </c>
      <c r="F1871">
        <v>500000</v>
      </c>
      <c r="G1871" t="s">
        <v>21</v>
      </c>
      <c r="H1871">
        <v>100</v>
      </c>
      <c r="I1871" t="s">
        <v>22</v>
      </c>
      <c r="J1871">
        <v>0</v>
      </c>
      <c r="K1871" t="s">
        <v>23</v>
      </c>
      <c r="L1871">
        <v>-3500</v>
      </c>
      <c r="N1871" t="s">
        <v>6778</v>
      </c>
      <c r="O1871" s="22">
        <v>10.15</v>
      </c>
    </row>
    <row r="1872" spans="1:15">
      <c r="A1872" t="s">
        <v>0</v>
      </c>
      <c r="B1872">
        <v>50563681</v>
      </c>
      <c r="C1872" t="s">
        <v>19</v>
      </c>
      <c r="D1872">
        <v>861924</v>
      </c>
      <c r="E1872" t="s">
        <v>20</v>
      </c>
      <c r="F1872">
        <v>500000</v>
      </c>
      <c r="G1872" t="s">
        <v>21</v>
      </c>
      <c r="H1872">
        <v>100</v>
      </c>
      <c r="I1872" t="s">
        <v>22</v>
      </c>
      <c r="J1872">
        <v>0</v>
      </c>
      <c r="K1872" t="s">
        <v>23</v>
      </c>
      <c r="L1872">
        <v>-3500</v>
      </c>
      <c r="N1872" t="s">
        <v>6779</v>
      </c>
      <c r="O1872" s="22">
        <v>10.15</v>
      </c>
    </row>
    <row r="1873" spans="1:15">
      <c r="A1873" t="s">
        <v>0</v>
      </c>
      <c r="B1873">
        <v>50638471</v>
      </c>
      <c r="C1873" t="s">
        <v>19</v>
      </c>
      <c r="D1873">
        <v>1355794</v>
      </c>
      <c r="E1873" t="s">
        <v>20</v>
      </c>
      <c r="F1873">
        <v>500000</v>
      </c>
      <c r="G1873" t="s">
        <v>21</v>
      </c>
      <c r="H1873">
        <v>100</v>
      </c>
      <c r="I1873" t="s">
        <v>22</v>
      </c>
      <c r="J1873">
        <v>0</v>
      </c>
      <c r="K1873" t="s">
        <v>23</v>
      </c>
      <c r="L1873">
        <v>-3500</v>
      </c>
      <c r="N1873" t="s">
        <v>6780</v>
      </c>
      <c r="O1873" s="22">
        <v>10.15</v>
      </c>
    </row>
    <row r="1874" spans="1:15">
      <c r="A1874" t="s">
        <v>0</v>
      </c>
      <c r="B1874">
        <v>50676437</v>
      </c>
      <c r="C1874" t="s">
        <v>19</v>
      </c>
      <c r="D1874">
        <v>863632</v>
      </c>
      <c r="E1874" t="s">
        <v>20</v>
      </c>
      <c r="F1874">
        <v>500000</v>
      </c>
      <c r="G1874" t="s">
        <v>21</v>
      </c>
      <c r="H1874">
        <v>100</v>
      </c>
      <c r="I1874" t="s">
        <v>22</v>
      </c>
      <c r="J1874">
        <v>0</v>
      </c>
      <c r="K1874" t="s">
        <v>23</v>
      </c>
      <c r="L1874">
        <v>-3500</v>
      </c>
      <c r="N1874" t="s">
        <v>6781</v>
      </c>
      <c r="O1874" s="22">
        <v>10.15</v>
      </c>
    </row>
    <row r="1875" spans="1:15">
      <c r="A1875" t="s">
        <v>0</v>
      </c>
      <c r="B1875">
        <v>50714408</v>
      </c>
      <c r="C1875" t="s">
        <v>19</v>
      </c>
      <c r="D1875">
        <v>864486</v>
      </c>
      <c r="E1875" t="s">
        <v>20</v>
      </c>
      <c r="F1875">
        <v>500000</v>
      </c>
      <c r="G1875" t="s">
        <v>21</v>
      </c>
      <c r="H1875">
        <v>100</v>
      </c>
      <c r="I1875" t="s">
        <v>22</v>
      </c>
      <c r="J1875">
        <v>0</v>
      </c>
      <c r="K1875" t="s">
        <v>23</v>
      </c>
      <c r="L1875">
        <v>-3500</v>
      </c>
      <c r="N1875" t="s">
        <v>6782</v>
      </c>
      <c r="O1875" s="22">
        <v>10.15</v>
      </c>
    </row>
    <row r="1876" spans="1:15">
      <c r="A1876" t="s">
        <v>0</v>
      </c>
      <c r="B1876">
        <v>50789368</v>
      </c>
      <c r="C1876" t="s">
        <v>19</v>
      </c>
      <c r="D1876">
        <v>1359820</v>
      </c>
      <c r="E1876" t="s">
        <v>20</v>
      </c>
      <c r="F1876">
        <v>500000</v>
      </c>
      <c r="G1876" t="s">
        <v>21</v>
      </c>
      <c r="H1876">
        <v>100</v>
      </c>
      <c r="I1876" t="s">
        <v>22</v>
      </c>
      <c r="J1876">
        <v>0</v>
      </c>
      <c r="K1876" t="s">
        <v>23</v>
      </c>
      <c r="L1876">
        <v>-3500</v>
      </c>
      <c r="N1876" t="s">
        <v>6783</v>
      </c>
      <c r="O1876" s="22">
        <v>10.15</v>
      </c>
    </row>
    <row r="1877" spans="1:15">
      <c r="A1877" t="s">
        <v>0</v>
      </c>
      <c r="B1877">
        <v>50827387</v>
      </c>
      <c r="C1877" t="s">
        <v>19</v>
      </c>
      <c r="D1877">
        <v>866194</v>
      </c>
      <c r="E1877" t="s">
        <v>20</v>
      </c>
      <c r="F1877">
        <v>500000</v>
      </c>
      <c r="G1877" t="s">
        <v>21</v>
      </c>
      <c r="H1877">
        <v>100</v>
      </c>
      <c r="I1877" t="s">
        <v>22</v>
      </c>
      <c r="J1877">
        <v>0</v>
      </c>
      <c r="K1877" t="s">
        <v>23</v>
      </c>
      <c r="L1877">
        <v>-3500</v>
      </c>
      <c r="N1877" t="s">
        <v>6784</v>
      </c>
      <c r="O1877" s="22">
        <v>10.15</v>
      </c>
    </row>
    <row r="1878" spans="1:15">
      <c r="A1878" t="s">
        <v>0</v>
      </c>
      <c r="B1878">
        <v>50865412</v>
      </c>
      <c r="C1878" t="s">
        <v>19</v>
      </c>
      <c r="D1878">
        <v>867048</v>
      </c>
      <c r="E1878" t="s">
        <v>20</v>
      </c>
      <c r="F1878">
        <v>500000</v>
      </c>
      <c r="G1878" t="s">
        <v>21</v>
      </c>
      <c r="H1878">
        <v>100</v>
      </c>
      <c r="I1878" t="s">
        <v>22</v>
      </c>
      <c r="J1878">
        <v>0</v>
      </c>
      <c r="K1878" t="s">
        <v>23</v>
      </c>
      <c r="L1878">
        <v>-3500</v>
      </c>
      <c r="N1878" t="s">
        <v>6785</v>
      </c>
      <c r="O1878" s="22">
        <v>10.15</v>
      </c>
    </row>
    <row r="1879" spans="1:15">
      <c r="A1879" t="s">
        <v>0</v>
      </c>
      <c r="B1879">
        <v>50940542</v>
      </c>
      <c r="C1879" t="s">
        <v>19</v>
      </c>
      <c r="D1879">
        <v>1363846</v>
      </c>
      <c r="E1879" t="s">
        <v>20</v>
      </c>
      <c r="F1879">
        <v>500000</v>
      </c>
      <c r="G1879" t="s">
        <v>21</v>
      </c>
      <c r="H1879">
        <v>100</v>
      </c>
      <c r="I1879" t="s">
        <v>22</v>
      </c>
      <c r="J1879">
        <v>0</v>
      </c>
      <c r="K1879" t="s">
        <v>23</v>
      </c>
      <c r="L1879">
        <v>-3500</v>
      </c>
      <c r="N1879" t="s">
        <v>6786</v>
      </c>
      <c r="O1879" s="22">
        <v>10.15</v>
      </c>
    </row>
    <row r="1880" spans="1:15">
      <c r="A1880" t="s">
        <v>0</v>
      </c>
      <c r="B1880">
        <v>50978612</v>
      </c>
      <c r="C1880" t="s">
        <v>19</v>
      </c>
      <c r="D1880">
        <v>868756</v>
      </c>
      <c r="E1880" t="s">
        <v>20</v>
      </c>
      <c r="F1880">
        <v>500000</v>
      </c>
      <c r="G1880" t="s">
        <v>21</v>
      </c>
      <c r="H1880">
        <v>100</v>
      </c>
      <c r="I1880" t="s">
        <v>22</v>
      </c>
      <c r="J1880">
        <v>0</v>
      </c>
      <c r="K1880" t="s">
        <v>23</v>
      </c>
      <c r="L1880">
        <v>-3500</v>
      </c>
      <c r="N1880" t="s">
        <v>5014</v>
      </c>
      <c r="O1880" s="22">
        <v>10.15</v>
      </c>
    </row>
    <row r="1881" spans="1:15">
      <c r="A1881" t="s">
        <v>0</v>
      </c>
      <c r="B1881">
        <v>51212124</v>
      </c>
      <c r="C1881" t="s">
        <v>19</v>
      </c>
      <c r="D1881">
        <v>869610</v>
      </c>
      <c r="E1881" t="s">
        <v>20</v>
      </c>
      <c r="F1881">
        <v>500000</v>
      </c>
      <c r="G1881" t="s">
        <v>21</v>
      </c>
      <c r="H1881">
        <v>100</v>
      </c>
      <c r="I1881" t="s">
        <v>22</v>
      </c>
      <c r="J1881">
        <v>0</v>
      </c>
      <c r="K1881" t="s">
        <v>23</v>
      </c>
      <c r="L1881">
        <v>-3500</v>
      </c>
      <c r="N1881" t="s">
        <v>6787</v>
      </c>
      <c r="O1881" s="22">
        <v>10.200000000000001</v>
      </c>
    </row>
    <row r="1882" spans="1:15">
      <c r="A1882" t="s">
        <v>0</v>
      </c>
      <c r="B1882">
        <v>51250243</v>
      </c>
      <c r="C1882" t="s">
        <v>19</v>
      </c>
      <c r="D1882">
        <v>870464</v>
      </c>
      <c r="E1882" t="s">
        <v>20</v>
      </c>
      <c r="F1882">
        <v>500000</v>
      </c>
      <c r="G1882" t="s">
        <v>21</v>
      </c>
      <c r="H1882">
        <v>100</v>
      </c>
      <c r="I1882" t="s">
        <v>22</v>
      </c>
      <c r="J1882">
        <v>0</v>
      </c>
      <c r="K1882" t="s">
        <v>23</v>
      </c>
      <c r="L1882">
        <v>-3500</v>
      </c>
      <c r="N1882" t="s">
        <v>6788</v>
      </c>
      <c r="O1882" s="22">
        <v>10.200000000000001</v>
      </c>
    </row>
    <row r="1883" spans="1:15">
      <c r="A1883" t="s">
        <v>0</v>
      </c>
      <c r="B1883">
        <v>51325623</v>
      </c>
      <c r="C1883" t="s">
        <v>19</v>
      </c>
      <c r="D1883">
        <v>1369214</v>
      </c>
      <c r="E1883" t="s">
        <v>20</v>
      </c>
      <c r="F1883">
        <v>500000</v>
      </c>
      <c r="G1883" t="s">
        <v>21</v>
      </c>
      <c r="H1883">
        <v>100</v>
      </c>
      <c r="I1883" t="s">
        <v>22</v>
      </c>
      <c r="J1883">
        <v>0</v>
      </c>
      <c r="K1883" t="s">
        <v>23</v>
      </c>
      <c r="L1883">
        <v>-3500</v>
      </c>
      <c r="N1883" t="s">
        <v>6789</v>
      </c>
      <c r="O1883" s="22">
        <v>10.200000000000001</v>
      </c>
    </row>
    <row r="1884" spans="1:15">
      <c r="A1884" t="s">
        <v>0</v>
      </c>
      <c r="B1884">
        <v>51363792</v>
      </c>
      <c r="C1884" t="s">
        <v>19</v>
      </c>
      <c r="D1884">
        <v>872172</v>
      </c>
      <c r="E1884" t="s">
        <v>20</v>
      </c>
      <c r="F1884">
        <v>500000</v>
      </c>
      <c r="G1884" t="s">
        <v>21</v>
      </c>
      <c r="H1884">
        <v>100</v>
      </c>
      <c r="I1884" t="s">
        <v>22</v>
      </c>
      <c r="J1884">
        <v>0</v>
      </c>
      <c r="K1884" t="s">
        <v>23</v>
      </c>
      <c r="L1884">
        <v>-3500</v>
      </c>
      <c r="N1884" t="s">
        <v>6790</v>
      </c>
      <c r="O1884" s="22">
        <v>10.200000000000001</v>
      </c>
    </row>
    <row r="1885" spans="1:15">
      <c r="A1885" t="s">
        <v>0</v>
      </c>
      <c r="B1885">
        <v>51401965</v>
      </c>
      <c r="C1885" t="s">
        <v>19</v>
      </c>
      <c r="D1885">
        <v>873026</v>
      </c>
      <c r="E1885" t="s">
        <v>20</v>
      </c>
      <c r="F1885">
        <v>500000</v>
      </c>
      <c r="G1885" t="s">
        <v>21</v>
      </c>
      <c r="H1885">
        <v>100</v>
      </c>
      <c r="I1885" t="s">
        <v>22</v>
      </c>
      <c r="J1885">
        <v>0</v>
      </c>
      <c r="K1885" t="s">
        <v>23</v>
      </c>
      <c r="L1885">
        <v>-3500</v>
      </c>
      <c r="N1885" t="s">
        <v>6791</v>
      </c>
      <c r="O1885" s="22">
        <v>10.200000000000001</v>
      </c>
    </row>
    <row r="1886" spans="1:15">
      <c r="A1886" t="s">
        <v>0</v>
      </c>
      <c r="B1886">
        <v>51477515</v>
      </c>
      <c r="C1886" t="s">
        <v>19</v>
      </c>
      <c r="D1886">
        <v>1373240</v>
      </c>
      <c r="E1886" t="s">
        <v>20</v>
      </c>
      <c r="F1886">
        <v>500000</v>
      </c>
      <c r="G1886" t="s">
        <v>21</v>
      </c>
      <c r="H1886">
        <v>100</v>
      </c>
      <c r="I1886" t="s">
        <v>22</v>
      </c>
      <c r="J1886">
        <v>0</v>
      </c>
      <c r="K1886" t="s">
        <v>23</v>
      </c>
      <c r="L1886">
        <v>-3500</v>
      </c>
      <c r="N1886" t="s">
        <v>6792</v>
      </c>
      <c r="O1886" s="22">
        <v>10.200000000000001</v>
      </c>
    </row>
    <row r="1887" spans="1:15">
      <c r="A1887" t="s">
        <v>0</v>
      </c>
      <c r="B1887">
        <v>51515735</v>
      </c>
      <c r="C1887" t="s">
        <v>19</v>
      </c>
      <c r="D1887">
        <v>874734</v>
      </c>
      <c r="E1887" t="s">
        <v>20</v>
      </c>
      <c r="F1887">
        <v>500000</v>
      </c>
      <c r="G1887" t="s">
        <v>21</v>
      </c>
      <c r="H1887">
        <v>100</v>
      </c>
      <c r="I1887" t="s">
        <v>22</v>
      </c>
      <c r="J1887">
        <v>0</v>
      </c>
      <c r="K1887" t="s">
        <v>23</v>
      </c>
      <c r="L1887">
        <v>-3500</v>
      </c>
      <c r="N1887" t="s">
        <v>6793</v>
      </c>
      <c r="O1887" s="22">
        <v>10.200000000000001</v>
      </c>
    </row>
    <row r="1888" spans="1:15">
      <c r="A1888" t="s">
        <v>0</v>
      </c>
      <c r="B1888">
        <v>51553962</v>
      </c>
      <c r="C1888" t="s">
        <v>19</v>
      </c>
      <c r="D1888">
        <v>875588</v>
      </c>
      <c r="E1888" t="s">
        <v>20</v>
      </c>
      <c r="F1888">
        <v>500000</v>
      </c>
      <c r="G1888" t="s">
        <v>21</v>
      </c>
      <c r="H1888">
        <v>100</v>
      </c>
      <c r="I1888" t="s">
        <v>22</v>
      </c>
      <c r="J1888">
        <v>0</v>
      </c>
      <c r="K1888" t="s">
        <v>23</v>
      </c>
      <c r="L1888">
        <v>-3500</v>
      </c>
      <c r="N1888" t="s">
        <v>6794</v>
      </c>
      <c r="O1888" s="22">
        <v>10.200000000000001</v>
      </c>
    </row>
    <row r="1889" spans="1:15">
      <c r="A1889" t="s">
        <v>0</v>
      </c>
      <c r="B1889">
        <v>51629680</v>
      </c>
      <c r="C1889" t="s">
        <v>19</v>
      </c>
      <c r="D1889">
        <v>1377266</v>
      </c>
      <c r="E1889" t="s">
        <v>20</v>
      </c>
      <c r="F1889">
        <v>500000</v>
      </c>
      <c r="G1889" t="s">
        <v>21</v>
      </c>
      <c r="H1889">
        <v>100</v>
      </c>
      <c r="I1889" t="s">
        <v>22</v>
      </c>
      <c r="J1889">
        <v>0</v>
      </c>
      <c r="K1889" t="s">
        <v>23</v>
      </c>
      <c r="L1889">
        <v>-3500</v>
      </c>
      <c r="N1889" t="s">
        <v>6795</v>
      </c>
      <c r="O1889" s="22">
        <v>10.200000000000001</v>
      </c>
    </row>
    <row r="1890" spans="1:15">
      <c r="A1890" t="s">
        <v>0</v>
      </c>
      <c r="B1890">
        <v>51667953</v>
      </c>
      <c r="C1890" t="s">
        <v>19</v>
      </c>
      <c r="D1890">
        <v>877296</v>
      </c>
      <c r="E1890" t="s">
        <v>20</v>
      </c>
      <c r="F1890">
        <v>500000</v>
      </c>
      <c r="G1890" t="s">
        <v>21</v>
      </c>
      <c r="H1890">
        <v>100</v>
      </c>
      <c r="I1890" t="s">
        <v>22</v>
      </c>
      <c r="J1890">
        <v>0</v>
      </c>
      <c r="K1890" t="s">
        <v>23</v>
      </c>
      <c r="L1890">
        <v>-3500</v>
      </c>
      <c r="N1890" t="s">
        <v>4836</v>
      </c>
      <c r="O1890" s="22">
        <v>10.200000000000001</v>
      </c>
    </row>
    <row r="1891" spans="1:15">
      <c r="A1891" t="s">
        <v>0</v>
      </c>
      <c r="B1891">
        <v>51903124</v>
      </c>
      <c r="C1891" t="s">
        <v>19</v>
      </c>
      <c r="D1891">
        <v>878150</v>
      </c>
      <c r="E1891" t="s">
        <v>20</v>
      </c>
      <c r="F1891">
        <v>500000</v>
      </c>
      <c r="G1891" t="s">
        <v>21</v>
      </c>
      <c r="H1891">
        <v>100</v>
      </c>
      <c r="I1891" t="s">
        <v>22</v>
      </c>
      <c r="J1891">
        <v>0</v>
      </c>
      <c r="K1891" t="s">
        <v>23</v>
      </c>
      <c r="L1891">
        <v>-3500</v>
      </c>
      <c r="N1891" t="s">
        <v>6796</v>
      </c>
      <c r="O1891" s="22">
        <v>10.25</v>
      </c>
    </row>
    <row r="1892" spans="1:15">
      <c r="A1892" t="s">
        <v>0</v>
      </c>
      <c r="B1892">
        <v>51941446</v>
      </c>
      <c r="C1892" t="s">
        <v>19</v>
      </c>
      <c r="D1892">
        <v>879004</v>
      </c>
      <c r="E1892" t="s">
        <v>20</v>
      </c>
      <c r="F1892">
        <v>500000</v>
      </c>
      <c r="G1892" t="s">
        <v>21</v>
      </c>
      <c r="H1892">
        <v>100</v>
      </c>
      <c r="I1892" t="s">
        <v>22</v>
      </c>
      <c r="J1892">
        <v>0</v>
      </c>
      <c r="K1892" t="s">
        <v>23</v>
      </c>
      <c r="L1892">
        <v>-3500</v>
      </c>
      <c r="N1892" t="s">
        <v>6797</v>
      </c>
      <c r="O1892" s="22">
        <v>10.25</v>
      </c>
    </row>
    <row r="1893" spans="1:15">
      <c r="A1893" t="s">
        <v>0</v>
      </c>
      <c r="B1893">
        <v>52017418</v>
      </c>
      <c r="C1893" t="s">
        <v>19</v>
      </c>
      <c r="D1893">
        <v>1382634</v>
      </c>
      <c r="E1893" t="s">
        <v>20</v>
      </c>
      <c r="F1893">
        <v>500000</v>
      </c>
      <c r="G1893" t="s">
        <v>21</v>
      </c>
      <c r="H1893">
        <v>100</v>
      </c>
      <c r="I1893" t="s">
        <v>22</v>
      </c>
      <c r="J1893">
        <v>0</v>
      </c>
      <c r="K1893" t="s">
        <v>23</v>
      </c>
      <c r="L1893">
        <v>-3500</v>
      </c>
      <c r="N1893" t="s">
        <v>6798</v>
      </c>
      <c r="O1893" s="22">
        <v>10.25</v>
      </c>
    </row>
    <row r="1894" spans="1:15">
      <c r="A1894" t="s">
        <v>0</v>
      </c>
      <c r="B1894">
        <v>52055789</v>
      </c>
      <c r="C1894" t="s">
        <v>19</v>
      </c>
      <c r="D1894">
        <v>880712</v>
      </c>
      <c r="E1894" t="s">
        <v>20</v>
      </c>
      <c r="F1894">
        <v>500000</v>
      </c>
      <c r="G1894" t="s">
        <v>21</v>
      </c>
      <c r="H1894">
        <v>100</v>
      </c>
      <c r="I1894" t="s">
        <v>22</v>
      </c>
      <c r="J1894">
        <v>0</v>
      </c>
      <c r="K1894" t="s">
        <v>23</v>
      </c>
      <c r="L1894">
        <v>-3500</v>
      </c>
      <c r="N1894" t="s">
        <v>6799</v>
      </c>
      <c r="O1894" s="22">
        <v>10.25</v>
      </c>
    </row>
    <row r="1895" spans="1:15">
      <c r="A1895" t="s">
        <v>0</v>
      </c>
      <c r="B1895">
        <v>52094164</v>
      </c>
      <c r="C1895" t="s">
        <v>19</v>
      </c>
      <c r="D1895">
        <v>881566</v>
      </c>
      <c r="E1895" t="s">
        <v>20</v>
      </c>
      <c r="F1895">
        <v>500000</v>
      </c>
      <c r="G1895" t="s">
        <v>21</v>
      </c>
      <c r="H1895">
        <v>100</v>
      </c>
      <c r="I1895" t="s">
        <v>22</v>
      </c>
      <c r="J1895">
        <v>0</v>
      </c>
      <c r="K1895" t="s">
        <v>23</v>
      </c>
      <c r="L1895">
        <v>-3500</v>
      </c>
      <c r="N1895" t="s">
        <v>6800</v>
      </c>
      <c r="O1895" s="22">
        <v>10.25</v>
      </c>
    </row>
    <row r="1896" spans="1:15">
      <c r="A1896" t="s">
        <v>0</v>
      </c>
      <c r="B1896">
        <v>52170304</v>
      </c>
      <c r="C1896" t="s">
        <v>19</v>
      </c>
      <c r="D1896">
        <v>1386660</v>
      </c>
      <c r="E1896" t="s">
        <v>20</v>
      </c>
      <c r="F1896">
        <v>500000</v>
      </c>
      <c r="G1896" t="s">
        <v>21</v>
      </c>
      <c r="H1896">
        <v>100</v>
      </c>
      <c r="I1896" t="s">
        <v>22</v>
      </c>
      <c r="J1896">
        <v>0</v>
      </c>
      <c r="K1896" t="s">
        <v>23</v>
      </c>
      <c r="L1896">
        <v>-3500</v>
      </c>
      <c r="N1896" t="s">
        <v>6801</v>
      </c>
      <c r="O1896" s="22">
        <v>10.25</v>
      </c>
    </row>
    <row r="1897" spans="1:15">
      <c r="A1897" t="s">
        <v>0</v>
      </c>
      <c r="B1897">
        <v>52208729</v>
      </c>
      <c r="C1897" t="s">
        <v>19</v>
      </c>
      <c r="D1897">
        <v>883274</v>
      </c>
      <c r="E1897" t="s">
        <v>20</v>
      </c>
      <c r="F1897">
        <v>500000</v>
      </c>
      <c r="G1897" t="s">
        <v>21</v>
      </c>
      <c r="H1897">
        <v>100</v>
      </c>
      <c r="I1897" t="s">
        <v>22</v>
      </c>
      <c r="J1897">
        <v>0</v>
      </c>
      <c r="K1897" t="s">
        <v>23</v>
      </c>
      <c r="L1897">
        <v>-3500</v>
      </c>
      <c r="N1897" t="s">
        <v>6802</v>
      </c>
      <c r="O1897" s="22">
        <v>10.25</v>
      </c>
    </row>
    <row r="1898" spans="1:15">
      <c r="A1898" t="s">
        <v>0</v>
      </c>
      <c r="B1898">
        <v>52247156</v>
      </c>
      <c r="C1898" t="s">
        <v>19</v>
      </c>
      <c r="D1898">
        <v>884128</v>
      </c>
      <c r="E1898" t="s">
        <v>20</v>
      </c>
      <c r="F1898">
        <v>500000</v>
      </c>
      <c r="G1898" t="s">
        <v>21</v>
      </c>
      <c r="H1898">
        <v>100</v>
      </c>
      <c r="I1898" t="s">
        <v>22</v>
      </c>
      <c r="J1898">
        <v>0</v>
      </c>
      <c r="K1898" t="s">
        <v>23</v>
      </c>
      <c r="L1898">
        <v>-3500</v>
      </c>
      <c r="N1898" t="s">
        <v>6803</v>
      </c>
      <c r="O1898" s="22">
        <v>10.25</v>
      </c>
    </row>
    <row r="1899" spans="1:15">
      <c r="A1899" t="s">
        <v>0</v>
      </c>
      <c r="B1899">
        <v>52323466</v>
      </c>
      <c r="C1899" t="s">
        <v>19</v>
      </c>
      <c r="D1899">
        <v>1390686</v>
      </c>
      <c r="E1899" t="s">
        <v>20</v>
      </c>
      <c r="F1899">
        <v>500000</v>
      </c>
      <c r="G1899" t="s">
        <v>21</v>
      </c>
      <c r="H1899">
        <v>100</v>
      </c>
      <c r="I1899" t="s">
        <v>22</v>
      </c>
      <c r="J1899">
        <v>0</v>
      </c>
      <c r="K1899" t="s">
        <v>23</v>
      </c>
      <c r="L1899">
        <v>-3500</v>
      </c>
      <c r="N1899" t="s">
        <v>6804</v>
      </c>
      <c r="O1899" s="22">
        <v>10.25</v>
      </c>
    </row>
    <row r="1900" spans="1:15">
      <c r="A1900" t="s">
        <v>0</v>
      </c>
      <c r="B1900">
        <v>52361942</v>
      </c>
      <c r="C1900" t="s">
        <v>19</v>
      </c>
      <c r="D1900">
        <v>885836</v>
      </c>
      <c r="E1900" t="s">
        <v>20</v>
      </c>
      <c r="F1900">
        <v>500000</v>
      </c>
      <c r="G1900" t="s">
        <v>21</v>
      </c>
      <c r="H1900">
        <v>100</v>
      </c>
      <c r="I1900" t="s">
        <v>22</v>
      </c>
      <c r="J1900">
        <v>0</v>
      </c>
      <c r="K1900" t="s">
        <v>23</v>
      </c>
      <c r="L1900">
        <v>-3500</v>
      </c>
      <c r="N1900" t="s">
        <v>5015</v>
      </c>
      <c r="O1900" s="22">
        <v>10.25</v>
      </c>
    </row>
    <row r="1901" spans="1:15">
      <c r="A1901" t="s">
        <v>0</v>
      </c>
      <c r="B1901">
        <v>52598778</v>
      </c>
      <c r="C1901" t="s">
        <v>19</v>
      </c>
      <c r="D1901">
        <v>886690</v>
      </c>
      <c r="E1901" t="s">
        <v>20</v>
      </c>
      <c r="F1901">
        <v>500000</v>
      </c>
      <c r="G1901" t="s">
        <v>21</v>
      </c>
      <c r="H1901">
        <v>100</v>
      </c>
      <c r="I1901" t="s">
        <v>22</v>
      </c>
      <c r="J1901">
        <v>0</v>
      </c>
      <c r="K1901" t="s">
        <v>23</v>
      </c>
      <c r="L1901">
        <v>-3500</v>
      </c>
      <c r="N1901" t="s">
        <v>6805</v>
      </c>
      <c r="O1901" s="22">
        <v>10.3</v>
      </c>
    </row>
    <row r="1902" spans="1:15">
      <c r="A1902" t="s">
        <v>0</v>
      </c>
      <c r="B1902">
        <v>52639079</v>
      </c>
      <c r="C1902" t="s">
        <v>19</v>
      </c>
      <c r="D1902">
        <v>887586</v>
      </c>
      <c r="E1902" t="s">
        <v>20</v>
      </c>
      <c r="F1902">
        <v>500000</v>
      </c>
      <c r="G1902" t="s">
        <v>21</v>
      </c>
      <c r="H1902">
        <v>100</v>
      </c>
      <c r="I1902" t="s">
        <v>22</v>
      </c>
      <c r="J1902">
        <v>0</v>
      </c>
      <c r="K1902" t="s">
        <v>23</v>
      </c>
      <c r="L1902">
        <v>-3500</v>
      </c>
      <c r="N1902" t="s">
        <v>6806</v>
      </c>
      <c r="O1902" s="22">
        <v>10.3</v>
      </c>
    </row>
    <row r="1903" spans="1:15">
      <c r="A1903" t="s">
        <v>0</v>
      </c>
      <c r="B1903">
        <v>52717423</v>
      </c>
      <c r="C1903" t="s">
        <v>19</v>
      </c>
      <c r="D1903">
        <v>1396186</v>
      </c>
      <c r="E1903" t="s">
        <v>20</v>
      </c>
      <c r="F1903">
        <v>500000</v>
      </c>
      <c r="G1903" t="s">
        <v>21</v>
      </c>
      <c r="H1903">
        <v>100</v>
      </c>
      <c r="I1903" t="s">
        <v>22</v>
      </c>
      <c r="J1903">
        <v>0</v>
      </c>
      <c r="K1903" t="s">
        <v>23</v>
      </c>
      <c r="L1903">
        <v>-3500</v>
      </c>
      <c r="N1903" t="s">
        <v>6807</v>
      </c>
      <c r="O1903" s="22">
        <v>10.3</v>
      </c>
    </row>
    <row r="1904" spans="1:15">
      <c r="A1904" t="s">
        <v>0</v>
      </c>
      <c r="B1904">
        <v>52757772</v>
      </c>
      <c r="C1904" t="s">
        <v>19</v>
      </c>
      <c r="D1904">
        <v>889378</v>
      </c>
      <c r="E1904" t="s">
        <v>20</v>
      </c>
      <c r="F1904">
        <v>500000</v>
      </c>
      <c r="G1904" t="s">
        <v>21</v>
      </c>
      <c r="H1904">
        <v>100</v>
      </c>
      <c r="I1904" t="s">
        <v>22</v>
      </c>
      <c r="J1904">
        <v>0</v>
      </c>
      <c r="K1904" t="s">
        <v>23</v>
      </c>
      <c r="L1904">
        <v>-3500</v>
      </c>
      <c r="N1904" t="s">
        <v>6808</v>
      </c>
      <c r="O1904" s="22">
        <v>10.3</v>
      </c>
    </row>
    <row r="1905" spans="1:15">
      <c r="A1905" t="s">
        <v>0</v>
      </c>
      <c r="B1905">
        <v>52798128</v>
      </c>
      <c r="C1905" t="s">
        <v>19</v>
      </c>
      <c r="D1905">
        <v>890274</v>
      </c>
      <c r="E1905" t="s">
        <v>20</v>
      </c>
      <c r="F1905">
        <v>500000</v>
      </c>
      <c r="G1905" t="s">
        <v>21</v>
      </c>
      <c r="H1905">
        <v>100</v>
      </c>
      <c r="I1905" t="s">
        <v>22</v>
      </c>
      <c r="J1905">
        <v>0</v>
      </c>
      <c r="K1905" t="s">
        <v>23</v>
      </c>
      <c r="L1905">
        <v>-3500</v>
      </c>
      <c r="N1905" t="s">
        <v>6809</v>
      </c>
      <c r="O1905" s="22">
        <v>10.3</v>
      </c>
    </row>
    <row r="1906" spans="1:15">
      <c r="A1906" t="s">
        <v>0</v>
      </c>
      <c r="B1906">
        <v>52876650</v>
      </c>
      <c r="C1906" t="s">
        <v>19</v>
      </c>
      <c r="D1906">
        <v>1400410</v>
      </c>
      <c r="E1906" t="s">
        <v>20</v>
      </c>
      <c r="F1906">
        <v>500000</v>
      </c>
      <c r="G1906" t="s">
        <v>21</v>
      </c>
      <c r="H1906">
        <v>100</v>
      </c>
      <c r="I1906" t="s">
        <v>22</v>
      </c>
      <c r="J1906">
        <v>0</v>
      </c>
      <c r="K1906" t="s">
        <v>23</v>
      </c>
      <c r="L1906">
        <v>-3500</v>
      </c>
      <c r="N1906" t="s">
        <v>6810</v>
      </c>
      <c r="O1906" s="22">
        <v>10.3</v>
      </c>
    </row>
    <row r="1907" spans="1:15">
      <c r="A1907" t="s">
        <v>0</v>
      </c>
      <c r="B1907">
        <v>52917056</v>
      </c>
      <c r="C1907" t="s">
        <v>19</v>
      </c>
      <c r="D1907">
        <v>892066</v>
      </c>
      <c r="E1907" t="s">
        <v>20</v>
      </c>
      <c r="F1907">
        <v>500000</v>
      </c>
      <c r="G1907" t="s">
        <v>21</v>
      </c>
      <c r="H1907">
        <v>100</v>
      </c>
      <c r="I1907" t="s">
        <v>22</v>
      </c>
      <c r="J1907">
        <v>0</v>
      </c>
      <c r="K1907" t="s">
        <v>23</v>
      </c>
      <c r="L1907">
        <v>-3500</v>
      </c>
      <c r="N1907" t="s">
        <v>6811</v>
      </c>
      <c r="O1907" s="22">
        <v>10.3</v>
      </c>
    </row>
    <row r="1908" spans="1:15">
      <c r="A1908" t="s">
        <v>0</v>
      </c>
      <c r="B1908">
        <v>52957468</v>
      </c>
      <c r="C1908" t="s">
        <v>19</v>
      </c>
      <c r="D1908">
        <v>892962</v>
      </c>
      <c r="E1908" t="s">
        <v>20</v>
      </c>
      <c r="F1908">
        <v>500000</v>
      </c>
      <c r="G1908" t="s">
        <v>21</v>
      </c>
      <c r="H1908">
        <v>100</v>
      </c>
      <c r="I1908" t="s">
        <v>22</v>
      </c>
      <c r="J1908">
        <v>0</v>
      </c>
      <c r="K1908" t="s">
        <v>23</v>
      </c>
      <c r="L1908">
        <v>-3500</v>
      </c>
      <c r="N1908" t="s">
        <v>6812</v>
      </c>
      <c r="O1908" s="22">
        <v>10.3</v>
      </c>
    </row>
    <row r="1909" spans="1:15">
      <c r="A1909" t="s">
        <v>0</v>
      </c>
      <c r="B1909">
        <v>53036166</v>
      </c>
      <c r="C1909" t="s">
        <v>19</v>
      </c>
      <c r="D1909">
        <v>1404634</v>
      </c>
      <c r="E1909" t="s">
        <v>20</v>
      </c>
      <c r="F1909">
        <v>500000</v>
      </c>
      <c r="G1909" t="s">
        <v>21</v>
      </c>
      <c r="H1909">
        <v>100</v>
      </c>
      <c r="I1909" t="s">
        <v>22</v>
      </c>
      <c r="J1909">
        <v>0</v>
      </c>
      <c r="K1909" t="s">
        <v>23</v>
      </c>
      <c r="L1909">
        <v>-3500</v>
      </c>
      <c r="N1909" t="s">
        <v>6813</v>
      </c>
      <c r="O1909" s="22">
        <v>10.3</v>
      </c>
    </row>
    <row r="1910" spans="1:15">
      <c r="A1910" t="s">
        <v>0</v>
      </c>
      <c r="B1910">
        <v>53076628</v>
      </c>
      <c r="C1910" t="s">
        <v>19</v>
      </c>
      <c r="D1910">
        <v>894754</v>
      </c>
      <c r="E1910" t="s">
        <v>20</v>
      </c>
      <c r="F1910">
        <v>500000</v>
      </c>
      <c r="G1910" t="s">
        <v>21</v>
      </c>
      <c r="H1910">
        <v>100</v>
      </c>
      <c r="I1910" t="s">
        <v>22</v>
      </c>
      <c r="J1910">
        <v>0</v>
      </c>
      <c r="K1910" t="s">
        <v>23</v>
      </c>
      <c r="L1910">
        <v>-3500</v>
      </c>
      <c r="N1910" t="s">
        <v>4837</v>
      </c>
      <c r="O1910" s="22">
        <v>10.3</v>
      </c>
    </row>
    <row r="1911" spans="1:15">
      <c r="A1911" t="s">
        <v>0</v>
      </c>
      <c r="B1911">
        <v>53321747</v>
      </c>
      <c r="C1911" t="s">
        <v>19</v>
      </c>
      <c r="D1911">
        <v>895650</v>
      </c>
      <c r="E1911" t="s">
        <v>20</v>
      </c>
      <c r="F1911">
        <v>500000</v>
      </c>
      <c r="G1911" t="s">
        <v>21</v>
      </c>
      <c r="H1911">
        <v>100</v>
      </c>
      <c r="I1911" t="s">
        <v>22</v>
      </c>
      <c r="J1911">
        <v>0</v>
      </c>
      <c r="K1911" t="s">
        <v>23</v>
      </c>
      <c r="L1911">
        <v>-3500</v>
      </c>
      <c r="N1911" t="s">
        <v>6814</v>
      </c>
      <c r="O1911" s="22">
        <v>10.35</v>
      </c>
    </row>
    <row r="1912" spans="1:15">
      <c r="A1912" t="s">
        <v>0</v>
      </c>
      <c r="B1912">
        <v>53361067</v>
      </c>
      <c r="C1912" t="s">
        <v>19</v>
      </c>
      <c r="D1912">
        <v>896518</v>
      </c>
      <c r="E1912" t="s">
        <v>20</v>
      </c>
      <c r="F1912">
        <v>500000</v>
      </c>
      <c r="G1912" t="s">
        <v>21</v>
      </c>
      <c r="H1912">
        <v>100</v>
      </c>
      <c r="I1912" t="s">
        <v>22</v>
      </c>
      <c r="J1912">
        <v>0</v>
      </c>
      <c r="K1912" t="s">
        <v>23</v>
      </c>
      <c r="L1912">
        <v>-3500</v>
      </c>
      <c r="N1912" t="s">
        <v>6815</v>
      </c>
      <c r="O1912" s="22">
        <v>10.35</v>
      </c>
    </row>
    <row r="1913" spans="1:15">
      <c r="A1913" t="s">
        <v>0</v>
      </c>
      <c r="B1913">
        <v>53438839</v>
      </c>
      <c r="C1913" t="s">
        <v>19</v>
      </c>
      <c r="D1913">
        <v>1410178</v>
      </c>
      <c r="E1913" t="s">
        <v>20</v>
      </c>
      <c r="F1913">
        <v>500000</v>
      </c>
      <c r="G1913" t="s">
        <v>21</v>
      </c>
      <c r="H1913">
        <v>100</v>
      </c>
      <c r="I1913" t="s">
        <v>22</v>
      </c>
      <c r="J1913">
        <v>0</v>
      </c>
      <c r="K1913" t="s">
        <v>23</v>
      </c>
      <c r="L1913">
        <v>-3500</v>
      </c>
      <c r="N1913" t="s">
        <v>6816</v>
      </c>
      <c r="O1913" s="22">
        <v>10.35</v>
      </c>
    </row>
    <row r="1914" spans="1:15">
      <c r="A1914" t="s">
        <v>0</v>
      </c>
      <c r="B1914">
        <v>53478212</v>
      </c>
      <c r="C1914" t="s">
        <v>19</v>
      </c>
      <c r="D1914">
        <v>898254</v>
      </c>
      <c r="E1914" t="s">
        <v>20</v>
      </c>
      <c r="F1914">
        <v>500000</v>
      </c>
      <c r="G1914" t="s">
        <v>21</v>
      </c>
      <c r="H1914">
        <v>100</v>
      </c>
      <c r="I1914" t="s">
        <v>22</v>
      </c>
      <c r="J1914">
        <v>0</v>
      </c>
      <c r="K1914" t="s">
        <v>23</v>
      </c>
      <c r="L1914">
        <v>-3500</v>
      </c>
      <c r="N1914" t="s">
        <v>6817</v>
      </c>
      <c r="O1914" s="22">
        <v>10.35</v>
      </c>
    </row>
    <row r="1915" spans="1:15">
      <c r="A1915" t="s">
        <v>0</v>
      </c>
      <c r="B1915">
        <v>53517586</v>
      </c>
      <c r="C1915" t="s">
        <v>19</v>
      </c>
      <c r="D1915">
        <v>899122</v>
      </c>
      <c r="E1915" t="s">
        <v>20</v>
      </c>
      <c r="F1915">
        <v>500000</v>
      </c>
      <c r="G1915" t="s">
        <v>21</v>
      </c>
      <c r="H1915">
        <v>100</v>
      </c>
      <c r="I1915" t="s">
        <v>22</v>
      </c>
      <c r="J1915">
        <v>0</v>
      </c>
      <c r="K1915" t="s">
        <v>23</v>
      </c>
      <c r="L1915">
        <v>-3500</v>
      </c>
      <c r="N1915" t="s">
        <v>6818</v>
      </c>
      <c r="O1915" s="22">
        <v>10.35</v>
      </c>
    </row>
    <row r="1916" spans="1:15">
      <c r="A1916" t="s">
        <v>0</v>
      </c>
      <c r="B1916">
        <v>53595532</v>
      </c>
      <c r="C1916" t="s">
        <v>19</v>
      </c>
      <c r="D1916">
        <v>1414270</v>
      </c>
      <c r="E1916" t="s">
        <v>20</v>
      </c>
      <c r="F1916">
        <v>500000</v>
      </c>
      <c r="G1916" t="s">
        <v>21</v>
      </c>
      <c r="H1916">
        <v>100</v>
      </c>
      <c r="I1916" t="s">
        <v>22</v>
      </c>
      <c r="J1916">
        <v>0</v>
      </c>
      <c r="K1916" t="s">
        <v>23</v>
      </c>
      <c r="L1916">
        <v>-3500</v>
      </c>
      <c r="N1916" t="s">
        <v>6819</v>
      </c>
      <c r="O1916" s="22">
        <v>10.35</v>
      </c>
    </row>
    <row r="1917" spans="1:15">
      <c r="A1917" t="s">
        <v>0</v>
      </c>
      <c r="B1917">
        <v>53634957</v>
      </c>
      <c r="C1917" t="s">
        <v>19</v>
      </c>
      <c r="D1917">
        <v>900858</v>
      </c>
      <c r="E1917" t="s">
        <v>20</v>
      </c>
      <c r="F1917">
        <v>500000</v>
      </c>
      <c r="G1917" t="s">
        <v>21</v>
      </c>
      <c r="H1917">
        <v>100</v>
      </c>
      <c r="I1917" t="s">
        <v>22</v>
      </c>
      <c r="J1917">
        <v>0</v>
      </c>
      <c r="K1917" t="s">
        <v>23</v>
      </c>
      <c r="L1917">
        <v>-3500</v>
      </c>
      <c r="N1917" t="s">
        <v>6820</v>
      </c>
      <c r="O1917" s="22">
        <v>10.35</v>
      </c>
    </row>
    <row r="1918" spans="1:15">
      <c r="A1918" t="s">
        <v>0</v>
      </c>
      <c r="B1918">
        <v>53674386</v>
      </c>
      <c r="C1918" t="s">
        <v>19</v>
      </c>
      <c r="D1918">
        <v>901726</v>
      </c>
      <c r="E1918" t="s">
        <v>20</v>
      </c>
      <c r="F1918">
        <v>500000</v>
      </c>
      <c r="G1918" t="s">
        <v>21</v>
      </c>
      <c r="H1918">
        <v>100</v>
      </c>
      <c r="I1918" t="s">
        <v>22</v>
      </c>
      <c r="J1918">
        <v>0</v>
      </c>
      <c r="K1918" t="s">
        <v>23</v>
      </c>
      <c r="L1918">
        <v>-3500</v>
      </c>
      <c r="N1918" t="s">
        <v>6821</v>
      </c>
      <c r="O1918" s="22">
        <v>10.35</v>
      </c>
    </row>
    <row r="1919" spans="1:15">
      <c r="A1919" t="s">
        <v>0</v>
      </c>
      <c r="B1919">
        <v>53752503</v>
      </c>
      <c r="C1919" t="s">
        <v>19</v>
      </c>
      <c r="D1919">
        <v>1418362</v>
      </c>
      <c r="E1919" t="s">
        <v>20</v>
      </c>
      <c r="F1919">
        <v>500000</v>
      </c>
      <c r="G1919" t="s">
        <v>21</v>
      </c>
      <c r="H1919">
        <v>100</v>
      </c>
      <c r="I1919" t="s">
        <v>22</v>
      </c>
      <c r="J1919">
        <v>0</v>
      </c>
      <c r="K1919" t="s">
        <v>23</v>
      </c>
      <c r="L1919">
        <v>-3500</v>
      </c>
      <c r="N1919" t="s">
        <v>6822</v>
      </c>
      <c r="O1919" s="22">
        <v>10.35</v>
      </c>
    </row>
    <row r="1920" spans="1:15">
      <c r="A1920" t="s">
        <v>0</v>
      </c>
      <c r="B1920">
        <v>53791984</v>
      </c>
      <c r="C1920" t="s">
        <v>19</v>
      </c>
      <c r="D1920">
        <v>903462</v>
      </c>
      <c r="E1920" t="s">
        <v>20</v>
      </c>
      <c r="F1920">
        <v>500000</v>
      </c>
      <c r="G1920" t="s">
        <v>21</v>
      </c>
      <c r="H1920">
        <v>100</v>
      </c>
      <c r="I1920" t="s">
        <v>22</v>
      </c>
      <c r="J1920">
        <v>0</v>
      </c>
      <c r="K1920" t="s">
        <v>23</v>
      </c>
      <c r="L1920">
        <v>-3500</v>
      </c>
      <c r="N1920" t="s">
        <v>5016</v>
      </c>
      <c r="O1920" s="22">
        <v>10.35</v>
      </c>
    </row>
    <row r="1921" spans="1:15">
      <c r="A1921" t="s">
        <v>0</v>
      </c>
      <c r="B1921">
        <v>54034951</v>
      </c>
      <c r="C1921" t="s">
        <v>19</v>
      </c>
      <c r="D1921">
        <v>904330</v>
      </c>
      <c r="E1921" t="s">
        <v>20</v>
      </c>
      <c r="F1921">
        <v>500000</v>
      </c>
      <c r="G1921" t="s">
        <v>21</v>
      </c>
      <c r="H1921">
        <v>100</v>
      </c>
      <c r="I1921" t="s">
        <v>22</v>
      </c>
      <c r="J1921">
        <v>0</v>
      </c>
      <c r="K1921" t="s">
        <v>23</v>
      </c>
      <c r="L1921">
        <v>-3500</v>
      </c>
      <c r="N1921" t="s">
        <v>6823</v>
      </c>
      <c r="O1921" s="22">
        <v>10.4</v>
      </c>
    </row>
    <row r="1922" spans="1:15">
      <c r="A1922" t="s">
        <v>0</v>
      </c>
      <c r="B1922">
        <v>54074477</v>
      </c>
      <c r="C1922" t="s">
        <v>19</v>
      </c>
      <c r="D1922">
        <v>905198</v>
      </c>
      <c r="E1922" t="s">
        <v>20</v>
      </c>
      <c r="F1922">
        <v>500000</v>
      </c>
      <c r="G1922" t="s">
        <v>21</v>
      </c>
      <c r="H1922">
        <v>100</v>
      </c>
      <c r="I1922" t="s">
        <v>22</v>
      </c>
      <c r="J1922">
        <v>0</v>
      </c>
      <c r="K1922" t="s">
        <v>23</v>
      </c>
      <c r="L1922">
        <v>-3500</v>
      </c>
      <c r="N1922" t="s">
        <v>6824</v>
      </c>
      <c r="O1922" s="22">
        <v>10.4</v>
      </c>
    </row>
    <row r="1923" spans="1:15">
      <c r="A1923" t="s">
        <v>0</v>
      </c>
      <c r="B1923">
        <v>54152852</v>
      </c>
      <c r="C1923" t="s">
        <v>19</v>
      </c>
      <c r="D1923">
        <v>1423818</v>
      </c>
      <c r="E1923" t="s">
        <v>20</v>
      </c>
      <c r="F1923">
        <v>500000</v>
      </c>
      <c r="G1923" t="s">
        <v>21</v>
      </c>
      <c r="H1923">
        <v>100</v>
      </c>
      <c r="I1923" t="s">
        <v>22</v>
      </c>
      <c r="J1923">
        <v>0</v>
      </c>
      <c r="K1923" t="s">
        <v>23</v>
      </c>
      <c r="L1923">
        <v>-3500</v>
      </c>
      <c r="N1923" t="s">
        <v>6825</v>
      </c>
      <c r="O1923" s="22">
        <v>10.4</v>
      </c>
    </row>
    <row r="1924" spans="1:15">
      <c r="A1924" t="s">
        <v>0</v>
      </c>
      <c r="B1924">
        <v>54192430</v>
      </c>
      <c r="C1924" t="s">
        <v>19</v>
      </c>
      <c r="D1924">
        <v>906934</v>
      </c>
      <c r="E1924" t="s">
        <v>20</v>
      </c>
      <c r="F1924">
        <v>500000</v>
      </c>
      <c r="G1924" t="s">
        <v>21</v>
      </c>
      <c r="H1924">
        <v>100</v>
      </c>
      <c r="I1924" t="s">
        <v>22</v>
      </c>
      <c r="J1924">
        <v>0</v>
      </c>
      <c r="K1924" t="s">
        <v>23</v>
      </c>
      <c r="L1924">
        <v>-3500</v>
      </c>
      <c r="N1924" t="s">
        <v>6826</v>
      </c>
      <c r="O1924" s="22">
        <v>10.4</v>
      </c>
    </row>
    <row r="1925" spans="1:15">
      <c r="A1925" t="s">
        <v>0</v>
      </c>
      <c r="B1925">
        <v>54232011</v>
      </c>
      <c r="C1925" t="s">
        <v>19</v>
      </c>
      <c r="D1925">
        <v>907802</v>
      </c>
      <c r="E1925" t="s">
        <v>20</v>
      </c>
      <c r="F1925">
        <v>500000</v>
      </c>
      <c r="G1925" t="s">
        <v>21</v>
      </c>
      <c r="H1925">
        <v>100</v>
      </c>
      <c r="I1925" t="s">
        <v>22</v>
      </c>
      <c r="J1925">
        <v>0</v>
      </c>
      <c r="K1925" t="s">
        <v>23</v>
      </c>
      <c r="L1925">
        <v>-3500</v>
      </c>
      <c r="N1925" t="s">
        <v>6827</v>
      </c>
      <c r="O1925" s="22">
        <v>10.4</v>
      </c>
    </row>
    <row r="1926" spans="1:15">
      <c r="A1926" t="s">
        <v>0</v>
      </c>
      <c r="B1926">
        <v>54310559</v>
      </c>
      <c r="C1926" t="s">
        <v>19</v>
      </c>
      <c r="D1926">
        <v>1427910</v>
      </c>
      <c r="E1926" t="s">
        <v>20</v>
      </c>
      <c r="F1926">
        <v>500000</v>
      </c>
      <c r="G1926" t="s">
        <v>21</v>
      </c>
      <c r="H1926">
        <v>100</v>
      </c>
      <c r="I1926" t="s">
        <v>22</v>
      </c>
      <c r="J1926">
        <v>0</v>
      </c>
      <c r="K1926" t="s">
        <v>23</v>
      </c>
      <c r="L1926">
        <v>-3500</v>
      </c>
      <c r="N1926" t="s">
        <v>6828</v>
      </c>
      <c r="O1926" s="22">
        <v>10.4</v>
      </c>
    </row>
    <row r="1927" spans="1:15">
      <c r="A1927" t="s">
        <v>0</v>
      </c>
      <c r="B1927">
        <v>54350190</v>
      </c>
      <c r="C1927" t="s">
        <v>19</v>
      </c>
      <c r="D1927">
        <v>909538</v>
      </c>
      <c r="E1927" t="s">
        <v>20</v>
      </c>
      <c r="F1927">
        <v>500000</v>
      </c>
      <c r="G1927" t="s">
        <v>21</v>
      </c>
      <c r="H1927">
        <v>100</v>
      </c>
      <c r="I1927" t="s">
        <v>22</v>
      </c>
      <c r="J1927">
        <v>0</v>
      </c>
      <c r="K1927" t="s">
        <v>23</v>
      </c>
      <c r="L1927">
        <v>-3500</v>
      </c>
      <c r="N1927" t="s">
        <v>6829</v>
      </c>
      <c r="O1927" s="22">
        <v>10.4</v>
      </c>
    </row>
    <row r="1928" spans="1:15">
      <c r="A1928" t="s">
        <v>0</v>
      </c>
      <c r="B1928">
        <v>54389828</v>
      </c>
      <c r="C1928" t="s">
        <v>19</v>
      </c>
      <c r="D1928">
        <v>910406</v>
      </c>
      <c r="E1928" t="s">
        <v>20</v>
      </c>
      <c r="F1928">
        <v>500000</v>
      </c>
      <c r="G1928" t="s">
        <v>21</v>
      </c>
      <c r="H1928">
        <v>100</v>
      </c>
      <c r="I1928" t="s">
        <v>22</v>
      </c>
      <c r="J1928">
        <v>0</v>
      </c>
      <c r="K1928" t="s">
        <v>23</v>
      </c>
      <c r="L1928">
        <v>-3500</v>
      </c>
      <c r="N1928" t="s">
        <v>6830</v>
      </c>
      <c r="O1928" s="22">
        <v>10.4</v>
      </c>
    </row>
    <row r="1929" spans="1:15">
      <c r="A1929" t="s">
        <v>0</v>
      </c>
      <c r="B1929">
        <v>54468548</v>
      </c>
      <c r="C1929" t="s">
        <v>19</v>
      </c>
      <c r="D1929">
        <v>1432002</v>
      </c>
      <c r="E1929" t="s">
        <v>20</v>
      </c>
      <c r="F1929">
        <v>500000</v>
      </c>
      <c r="G1929" t="s">
        <v>21</v>
      </c>
      <c r="H1929">
        <v>100</v>
      </c>
      <c r="I1929" t="s">
        <v>22</v>
      </c>
      <c r="J1929">
        <v>0</v>
      </c>
      <c r="K1929" t="s">
        <v>23</v>
      </c>
      <c r="L1929">
        <v>-3500</v>
      </c>
      <c r="N1929" t="s">
        <v>6831</v>
      </c>
      <c r="O1929" s="22">
        <v>10.4</v>
      </c>
    </row>
    <row r="1930" spans="1:15">
      <c r="A1930" t="s">
        <v>0</v>
      </c>
      <c r="B1930">
        <v>54508233</v>
      </c>
      <c r="C1930" t="s">
        <v>19</v>
      </c>
      <c r="D1930">
        <v>912142</v>
      </c>
      <c r="E1930" t="s">
        <v>20</v>
      </c>
      <c r="F1930">
        <v>500000</v>
      </c>
      <c r="G1930" t="s">
        <v>21</v>
      </c>
      <c r="H1930">
        <v>100</v>
      </c>
      <c r="I1930" t="s">
        <v>22</v>
      </c>
      <c r="J1930">
        <v>0</v>
      </c>
      <c r="K1930" t="s">
        <v>23</v>
      </c>
      <c r="L1930">
        <v>-3500</v>
      </c>
      <c r="N1930" t="s">
        <v>4838</v>
      </c>
      <c r="O1930" s="22">
        <v>10.4</v>
      </c>
    </row>
    <row r="1931" spans="1:15">
      <c r="A1931" t="s">
        <v>0</v>
      </c>
      <c r="B1931">
        <v>54752540</v>
      </c>
      <c r="C1931" t="s">
        <v>19</v>
      </c>
      <c r="D1931">
        <v>913010</v>
      </c>
      <c r="E1931" t="s">
        <v>20</v>
      </c>
      <c r="F1931">
        <v>500000</v>
      </c>
      <c r="G1931" t="s">
        <v>21</v>
      </c>
      <c r="H1931">
        <v>100</v>
      </c>
      <c r="I1931" t="s">
        <v>22</v>
      </c>
      <c r="J1931">
        <v>0</v>
      </c>
      <c r="K1931" t="s">
        <v>23</v>
      </c>
      <c r="L1931">
        <v>-3500</v>
      </c>
      <c r="N1931" t="s">
        <v>6832</v>
      </c>
      <c r="O1931" s="22">
        <v>10.450000000000001</v>
      </c>
    </row>
    <row r="1932" spans="1:15">
      <c r="A1932" t="s">
        <v>0</v>
      </c>
      <c r="B1932">
        <v>54792275</v>
      </c>
      <c r="C1932" t="s">
        <v>19</v>
      </c>
      <c r="D1932">
        <v>913878</v>
      </c>
      <c r="E1932" t="s">
        <v>20</v>
      </c>
      <c r="F1932">
        <v>500000</v>
      </c>
      <c r="G1932" t="s">
        <v>21</v>
      </c>
      <c r="H1932">
        <v>100</v>
      </c>
      <c r="I1932" t="s">
        <v>22</v>
      </c>
      <c r="J1932">
        <v>0</v>
      </c>
      <c r="K1932" t="s">
        <v>23</v>
      </c>
      <c r="L1932">
        <v>-3500</v>
      </c>
      <c r="N1932" t="s">
        <v>6833</v>
      </c>
      <c r="O1932" s="22">
        <v>10.450000000000001</v>
      </c>
    </row>
    <row r="1933" spans="1:15">
      <c r="A1933" t="s">
        <v>0</v>
      </c>
      <c r="B1933">
        <v>54871253</v>
      </c>
      <c r="C1933" t="s">
        <v>19</v>
      </c>
      <c r="D1933">
        <v>1437458</v>
      </c>
      <c r="E1933" t="s">
        <v>20</v>
      </c>
      <c r="F1933">
        <v>500000</v>
      </c>
      <c r="G1933" t="s">
        <v>21</v>
      </c>
      <c r="H1933">
        <v>100</v>
      </c>
      <c r="I1933" t="s">
        <v>22</v>
      </c>
      <c r="J1933">
        <v>0</v>
      </c>
      <c r="K1933" t="s">
        <v>23</v>
      </c>
      <c r="L1933">
        <v>-3500</v>
      </c>
      <c r="N1933" t="s">
        <v>6834</v>
      </c>
      <c r="O1933" s="22">
        <v>10.450000000000001</v>
      </c>
    </row>
    <row r="1934" spans="1:15">
      <c r="A1934" t="s">
        <v>0</v>
      </c>
      <c r="B1934">
        <v>54911035</v>
      </c>
      <c r="C1934" t="s">
        <v>19</v>
      </c>
      <c r="D1934">
        <v>915614</v>
      </c>
      <c r="E1934" t="s">
        <v>20</v>
      </c>
      <c r="F1934">
        <v>500000</v>
      </c>
      <c r="G1934" t="s">
        <v>21</v>
      </c>
      <c r="H1934">
        <v>100</v>
      </c>
      <c r="I1934" t="s">
        <v>22</v>
      </c>
      <c r="J1934">
        <v>0</v>
      </c>
      <c r="K1934" t="s">
        <v>23</v>
      </c>
      <c r="L1934">
        <v>-3500</v>
      </c>
      <c r="N1934" t="s">
        <v>6835</v>
      </c>
      <c r="O1934" s="22">
        <v>10.450000000000001</v>
      </c>
    </row>
    <row r="1935" spans="1:15">
      <c r="A1935" t="s">
        <v>0</v>
      </c>
      <c r="B1935">
        <v>54950825</v>
      </c>
      <c r="C1935" t="s">
        <v>19</v>
      </c>
      <c r="D1935">
        <v>916482</v>
      </c>
      <c r="E1935" t="s">
        <v>20</v>
      </c>
      <c r="F1935">
        <v>500000</v>
      </c>
      <c r="G1935" t="s">
        <v>21</v>
      </c>
      <c r="H1935">
        <v>100</v>
      </c>
      <c r="I1935" t="s">
        <v>22</v>
      </c>
      <c r="J1935">
        <v>0</v>
      </c>
      <c r="K1935" t="s">
        <v>23</v>
      </c>
      <c r="L1935">
        <v>-3500</v>
      </c>
      <c r="N1935" t="s">
        <v>6836</v>
      </c>
      <c r="O1935" s="22">
        <v>10.450000000000001</v>
      </c>
    </row>
    <row r="1936" spans="1:15">
      <c r="A1936" t="s">
        <v>0</v>
      </c>
      <c r="B1936">
        <v>55029977</v>
      </c>
      <c r="C1936" t="s">
        <v>19</v>
      </c>
      <c r="D1936">
        <v>1441550</v>
      </c>
      <c r="E1936" t="s">
        <v>20</v>
      </c>
      <c r="F1936">
        <v>500000</v>
      </c>
      <c r="G1936" t="s">
        <v>21</v>
      </c>
      <c r="H1936">
        <v>100</v>
      </c>
      <c r="I1936" t="s">
        <v>22</v>
      </c>
      <c r="J1936">
        <v>0</v>
      </c>
      <c r="K1936" t="s">
        <v>23</v>
      </c>
      <c r="L1936">
        <v>-3500</v>
      </c>
      <c r="N1936" t="s">
        <v>6837</v>
      </c>
      <c r="O1936" s="22">
        <v>10.450000000000001</v>
      </c>
    </row>
    <row r="1937" spans="1:15">
      <c r="A1937" t="s">
        <v>0</v>
      </c>
      <c r="B1937">
        <v>55069814</v>
      </c>
      <c r="C1937" t="s">
        <v>19</v>
      </c>
      <c r="D1937">
        <v>918218</v>
      </c>
      <c r="E1937" t="s">
        <v>20</v>
      </c>
      <c r="F1937">
        <v>500000</v>
      </c>
      <c r="G1937" t="s">
        <v>21</v>
      </c>
      <c r="H1937">
        <v>100</v>
      </c>
      <c r="I1937" t="s">
        <v>22</v>
      </c>
      <c r="J1937">
        <v>0</v>
      </c>
      <c r="K1937" t="s">
        <v>23</v>
      </c>
      <c r="L1937">
        <v>-3500</v>
      </c>
      <c r="N1937" t="s">
        <v>6838</v>
      </c>
      <c r="O1937" s="22">
        <v>10.450000000000001</v>
      </c>
    </row>
    <row r="1938" spans="1:15">
      <c r="A1938" t="s">
        <v>0</v>
      </c>
      <c r="B1938">
        <v>55109656</v>
      </c>
      <c r="C1938" t="s">
        <v>19</v>
      </c>
      <c r="D1938">
        <v>919086</v>
      </c>
      <c r="E1938" t="s">
        <v>20</v>
      </c>
      <c r="F1938">
        <v>500000</v>
      </c>
      <c r="G1938" t="s">
        <v>21</v>
      </c>
      <c r="H1938">
        <v>100</v>
      </c>
      <c r="I1938" t="s">
        <v>22</v>
      </c>
      <c r="J1938">
        <v>0</v>
      </c>
      <c r="K1938" t="s">
        <v>23</v>
      </c>
      <c r="L1938">
        <v>-3500</v>
      </c>
      <c r="N1938" t="s">
        <v>6839</v>
      </c>
      <c r="O1938" s="22">
        <v>10.450000000000001</v>
      </c>
    </row>
    <row r="1939" spans="1:15">
      <c r="A1939" t="s">
        <v>0</v>
      </c>
      <c r="B1939">
        <v>55188982</v>
      </c>
      <c r="C1939" t="s">
        <v>19</v>
      </c>
      <c r="D1939">
        <v>1445642</v>
      </c>
      <c r="E1939" t="s">
        <v>20</v>
      </c>
      <c r="F1939">
        <v>500000</v>
      </c>
      <c r="G1939" t="s">
        <v>21</v>
      </c>
      <c r="H1939">
        <v>100</v>
      </c>
      <c r="I1939" t="s">
        <v>22</v>
      </c>
      <c r="J1939">
        <v>0</v>
      </c>
      <c r="K1939" t="s">
        <v>23</v>
      </c>
      <c r="L1939">
        <v>-3500</v>
      </c>
      <c r="N1939" t="s">
        <v>6840</v>
      </c>
      <c r="O1939" s="22">
        <v>10.450000000000001</v>
      </c>
    </row>
    <row r="1940" spans="1:15">
      <c r="A1940" t="s">
        <v>0</v>
      </c>
      <c r="B1940">
        <v>55228874</v>
      </c>
      <c r="C1940" t="s">
        <v>19</v>
      </c>
      <c r="D1940">
        <v>920822</v>
      </c>
      <c r="E1940" t="s">
        <v>20</v>
      </c>
      <c r="F1940">
        <v>500000</v>
      </c>
      <c r="G1940" t="s">
        <v>21</v>
      </c>
      <c r="H1940">
        <v>100</v>
      </c>
      <c r="I1940" t="s">
        <v>22</v>
      </c>
      <c r="J1940">
        <v>0</v>
      </c>
      <c r="K1940" t="s">
        <v>23</v>
      </c>
      <c r="L1940">
        <v>-3500</v>
      </c>
      <c r="N1940" t="s">
        <v>5017</v>
      </c>
      <c r="O1940" s="22">
        <v>10.450000000000001</v>
      </c>
    </row>
    <row r="1941" spans="1:15">
      <c r="A1941" t="s">
        <v>0</v>
      </c>
      <c r="B1941">
        <v>55474882</v>
      </c>
      <c r="C1941" t="s">
        <v>19</v>
      </c>
      <c r="D1941">
        <v>921690</v>
      </c>
      <c r="E1941" t="s">
        <v>20</v>
      </c>
      <c r="F1941">
        <v>500000</v>
      </c>
      <c r="G1941" t="s">
        <v>21</v>
      </c>
      <c r="H1941">
        <v>100</v>
      </c>
      <c r="I1941" t="s">
        <v>22</v>
      </c>
      <c r="J1941">
        <v>0</v>
      </c>
      <c r="K1941" t="s">
        <v>23</v>
      </c>
      <c r="L1941">
        <v>-3500</v>
      </c>
      <c r="N1941" t="s">
        <v>6841</v>
      </c>
      <c r="O1941" s="22">
        <v>10.5</v>
      </c>
    </row>
    <row r="1942" spans="1:15">
      <c r="A1942" t="s">
        <v>0</v>
      </c>
      <c r="B1942">
        <v>55514824</v>
      </c>
      <c r="C1942" t="s">
        <v>19</v>
      </c>
      <c r="D1942">
        <v>922558</v>
      </c>
      <c r="E1942" t="s">
        <v>20</v>
      </c>
      <c r="F1942">
        <v>500000</v>
      </c>
      <c r="G1942" t="s">
        <v>21</v>
      </c>
      <c r="H1942">
        <v>100</v>
      </c>
      <c r="I1942" t="s">
        <v>22</v>
      </c>
      <c r="J1942">
        <v>0</v>
      </c>
      <c r="K1942" t="s">
        <v>23</v>
      </c>
      <c r="L1942">
        <v>-3500</v>
      </c>
      <c r="N1942" t="s">
        <v>6842</v>
      </c>
      <c r="O1942" s="22">
        <v>10.5</v>
      </c>
    </row>
    <row r="1943" spans="1:15">
      <c r="A1943" t="s">
        <v>0</v>
      </c>
      <c r="B1943">
        <v>55594406</v>
      </c>
      <c r="C1943" t="s">
        <v>19</v>
      </c>
      <c r="D1943">
        <v>1451098</v>
      </c>
      <c r="E1943" t="s">
        <v>20</v>
      </c>
      <c r="F1943">
        <v>500000</v>
      </c>
      <c r="G1943" t="s">
        <v>21</v>
      </c>
      <c r="H1943">
        <v>100</v>
      </c>
      <c r="I1943" t="s">
        <v>22</v>
      </c>
      <c r="J1943">
        <v>0</v>
      </c>
      <c r="K1943" t="s">
        <v>23</v>
      </c>
      <c r="L1943">
        <v>-3500</v>
      </c>
      <c r="N1943" t="s">
        <v>6843</v>
      </c>
      <c r="O1943" s="22">
        <v>10.5</v>
      </c>
    </row>
    <row r="1944" spans="1:15">
      <c r="A1944" t="s">
        <v>0</v>
      </c>
      <c r="B1944">
        <v>55634395</v>
      </c>
      <c r="C1944" t="s">
        <v>19</v>
      </c>
      <c r="D1944">
        <v>924294</v>
      </c>
      <c r="E1944" t="s">
        <v>20</v>
      </c>
      <c r="F1944">
        <v>500000</v>
      </c>
      <c r="G1944" t="s">
        <v>21</v>
      </c>
      <c r="H1944">
        <v>100</v>
      </c>
      <c r="I1944" t="s">
        <v>22</v>
      </c>
      <c r="J1944">
        <v>0</v>
      </c>
      <c r="K1944" t="s">
        <v>23</v>
      </c>
      <c r="L1944">
        <v>-3500</v>
      </c>
      <c r="N1944" t="s">
        <v>6844</v>
      </c>
      <c r="O1944" s="22">
        <v>10.5</v>
      </c>
    </row>
    <row r="1945" spans="1:15">
      <c r="A1945" t="s">
        <v>0</v>
      </c>
      <c r="B1945">
        <v>55674392</v>
      </c>
      <c r="C1945" t="s">
        <v>19</v>
      </c>
      <c r="D1945">
        <v>925162</v>
      </c>
      <c r="E1945" t="s">
        <v>20</v>
      </c>
      <c r="F1945">
        <v>500000</v>
      </c>
      <c r="G1945" t="s">
        <v>21</v>
      </c>
      <c r="H1945">
        <v>100</v>
      </c>
      <c r="I1945" t="s">
        <v>22</v>
      </c>
      <c r="J1945">
        <v>0</v>
      </c>
      <c r="K1945" t="s">
        <v>23</v>
      </c>
      <c r="L1945">
        <v>-3500</v>
      </c>
      <c r="N1945" t="s">
        <v>6845</v>
      </c>
      <c r="O1945" s="22">
        <v>10.5</v>
      </c>
    </row>
    <row r="1946" spans="1:15">
      <c r="A1946" t="s">
        <v>0</v>
      </c>
      <c r="B1946">
        <v>55754148</v>
      </c>
      <c r="C1946" t="s">
        <v>19</v>
      </c>
      <c r="D1946">
        <v>1455190</v>
      </c>
      <c r="E1946" t="s">
        <v>20</v>
      </c>
      <c r="F1946">
        <v>500000</v>
      </c>
      <c r="G1946" t="s">
        <v>21</v>
      </c>
      <c r="H1946">
        <v>100</v>
      </c>
      <c r="I1946" t="s">
        <v>22</v>
      </c>
      <c r="J1946">
        <v>0</v>
      </c>
      <c r="K1946" t="s">
        <v>23</v>
      </c>
      <c r="L1946">
        <v>-3500</v>
      </c>
      <c r="N1946" t="s">
        <v>6846</v>
      </c>
      <c r="O1946" s="22">
        <v>10.5</v>
      </c>
    </row>
    <row r="1947" spans="1:15">
      <c r="A1947" t="s">
        <v>0</v>
      </c>
      <c r="B1947">
        <v>55794192</v>
      </c>
      <c r="C1947" t="s">
        <v>19</v>
      </c>
      <c r="D1947">
        <v>926898</v>
      </c>
      <c r="E1947" t="s">
        <v>20</v>
      </c>
      <c r="F1947">
        <v>500000</v>
      </c>
      <c r="G1947" t="s">
        <v>21</v>
      </c>
      <c r="H1947">
        <v>100</v>
      </c>
      <c r="I1947" t="s">
        <v>22</v>
      </c>
      <c r="J1947">
        <v>0</v>
      </c>
      <c r="K1947" t="s">
        <v>23</v>
      </c>
      <c r="L1947">
        <v>-3500</v>
      </c>
      <c r="N1947" t="s">
        <v>6847</v>
      </c>
      <c r="O1947" s="22">
        <v>10.5</v>
      </c>
    </row>
    <row r="1948" spans="1:15">
      <c r="A1948" t="s">
        <v>0</v>
      </c>
      <c r="B1948">
        <v>55834244</v>
      </c>
      <c r="C1948" t="s">
        <v>19</v>
      </c>
      <c r="D1948">
        <v>927766</v>
      </c>
      <c r="E1948" t="s">
        <v>20</v>
      </c>
      <c r="F1948">
        <v>500000</v>
      </c>
      <c r="G1948" t="s">
        <v>21</v>
      </c>
      <c r="H1948">
        <v>100</v>
      </c>
      <c r="I1948" t="s">
        <v>22</v>
      </c>
      <c r="J1948">
        <v>0</v>
      </c>
      <c r="K1948" t="s">
        <v>23</v>
      </c>
      <c r="L1948">
        <v>-3500</v>
      </c>
      <c r="N1948" t="s">
        <v>6848</v>
      </c>
      <c r="O1948" s="22">
        <v>10.5</v>
      </c>
    </row>
    <row r="1949" spans="1:15">
      <c r="A1949" t="s">
        <v>0</v>
      </c>
      <c r="B1949">
        <v>55914172</v>
      </c>
      <c r="C1949" t="s">
        <v>19</v>
      </c>
      <c r="D1949">
        <v>1459282</v>
      </c>
      <c r="E1949" t="s">
        <v>20</v>
      </c>
      <c r="F1949">
        <v>500000</v>
      </c>
      <c r="G1949" t="s">
        <v>21</v>
      </c>
      <c r="H1949">
        <v>100</v>
      </c>
      <c r="I1949" t="s">
        <v>22</v>
      </c>
      <c r="J1949">
        <v>0</v>
      </c>
      <c r="K1949" t="s">
        <v>23</v>
      </c>
      <c r="L1949">
        <v>-3500</v>
      </c>
      <c r="N1949" t="s">
        <v>6849</v>
      </c>
      <c r="O1949" s="22">
        <v>10.5</v>
      </c>
    </row>
    <row r="1950" spans="1:15">
      <c r="A1950" t="s">
        <v>0</v>
      </c>
      <c r="B1950">
        <v>55954271</v>
      </c>
      <c r="C1950" t="s">
        <v>19</v>
      </c>
      <c r="D1950">
        <v>929502</v>
      </c>
      <c r="E1950" t="s">
        <v>20</v>
      </c>
      <c r="F1950">
        <v>500000</v>
      </c>
      <c r="G1950" t="s">
        <v>21</v>
      </c>
      <c r="H1950">
        <v>100</v>
      </c>
      <c r="I1950" t="s">
        <v>22</v>
      </c>
      <c r="J1950">
        <v>0</v>
      </c>
      <c r="K1950" t="s">
        <v>23</v>
      </c>
      <c r="L1950">
        <v>-3500</v>
      </c>
      <c r="N1950" t="s">
        <v>4839</v>
      </c>
      <c r="O1950" s="22">
        <v>10.5</v>
      </c>
    </row>
    <row r="1951" spans="1:15">
      <c r="A1951" t="s">
        <v>0</v>
      </c>
      <c r="B1951">
        <v>56201982</v>
      </c>
      <c r="C1951" t="s">
        <v>19</v>
      </c>
      <c r="D1951">
        <v>930370</v>
      </c>
      <c r="E1951" t="s">
        <v>20</v>
      </c>
      <c r="F1951">
        <v>500000</v>
      </c>
      <c r="G1951" t="s">
        <v>21</v>
      </c>
      <c r="H1951">
        <v>100</v>
      </c>
      <c r="I1951" t="s">
        <v>22</v>
      </c>
      <c r="J1951">
        <v>0</v>
      </c>
      <c r="K1951" t="s">
        <v>23</v>
      </c>
      <c r="L1951">
        <v>-3500</v>
      </c>
      <c r="N1951" t="s">
        <v>6850</v>
      </c>
      <c r="O1951" s="22">
        <v>10.55</v>
      </c>
    </row>
    <row r="1952" spans="1:15">
      <c r="A1952" t="s">
        <v>0</v>
      </c>
      <c r="B1952">
        <v>56242130</v>
      </c>
      <c r="C1952" t="s">
        <v>19</v>
      </c>
      <c r="D1952">
        <v>931238</v>
      </c>
      <c r="E1952" t="s">
        <v>20</v>
      </c>
      <c r="F1952">
        <v>500000</v>
      </c>
      <c r="G1952" t="s">
        <v>21</v>
      </c>
      <c r="H1952">
        <v>100</v>
      </c>
      <c r="I1952" t="s">
        <v>22</v>
      </c>
      <c r="J1952">
        <v>0</v>
      </c>
      <c r="K1952" t="s">
        <v>23</v>
      </c>
      <c r="L1952">
        <v>-3500</v>
      </c>
      <c r="N1952" t="s">
        <v>6851</v>
      </c>
      <c r="O1952" s="22">
        <v>10.55</v>
      </c>
    </row>
    <row r="1953" spans="1:15">
      <c r="A1953" t="s">
        <v>0</v>
      </c>
      <c r="B1953">
        <v>56322318</v>
      </c>
      <c r="C1953" t="s">
        <v>19</v>
      </c>
      <c r="D1953">
        <v>1464738</v>
      </c>
      <c r="E1953" t="s">
        <v>20</v>
      </c>
      <c r="F1953">
        <v>500000</v>
      </c>
      <c r="G1953" t="s">
        <v>21</v>
      </c>
      <c r="H1953">
        <v>100</v>
      </c>
      <c r="I1953" t="s">
        <v>22</v>
      </c>
      <c r="J1953">
        <v>0</v>
      </c>
      <c r="K1953" t="s">
        <v>23</v>
      </c>
      <c r="L1953">
        <v>-3500</v>
      </c>
      <c r="N1953" t="s">
        <v>6852</v>
      </c>
      <c r="O1953" s="22">
        <v>10.55</v>
      </c>
    </row>
    <row r="1954" spans="1:15">
      <c r="A1954" t="s">
        <v>0</v>
      </c>
      <c r="B1954">
        <v>56362516</v>
      </c>
      <c r="C1954" t="s">
        <v>19</v>
      </c>
      <c r="D1954">
        <v>932974</v>
      </c>
      <c r="E1954" t="s">
        <v>20</v>
      </c>
      <c r="F1954">
        <v>500000</v>
      </c>
      <c r="G1954" t="s">
        <v>21</v>
      </c>
      <c r="H1954">
        <v>100</v>
      </c>
      <c r="I1954" t="s">
        <v>22</v>
      </c>
      <c r="J1954">
        <v>0</v>
      </c>
      <c r="K1954" t="s">
        <v>23</v>
      </c>
      <c r="L1954">
        <v>-3500</v>
      </c>
      <c r="N1954" t="s">
        <v>6853</v>
      </c>
      <c r="O1954" s="22">
        <v>10.55</v>
      </c>
    </row>
    <row r="1955" spans="1:15">
      <c r="A1955" t="s">
        <v>0</v>
      </c>
      <c r="B1955">
        <v>56402720</v>
      </c>
      <c r="C1955" t="s">
        <v>19</v>
      </c>
      <c r="D1955">
        <v>933842</v>
      </c>
      <c r="E1955" t="s">
        <v>20</v>
      </c>
      <c r="F1955">
        <v>500000</v>
      </c>
      <c r="G1955" t="s">
        <v>21</v>
      </c>
      <c r="H1955">
        <v>100</v>
      </c>
      <c r="I1955" t="s">
        <v>22</v>
      </c>
      <c r="J1955">
        <v>0</v>
      </c>
      <c r="K1955" t="s">
        <v>23</v>
      </c>
      <c r="L1955">
        <v>-3500</v>
      </c>
      <c r="N1955" t="s">
        <v>6854</v>
      </c>
      <c r="O1955" s="22">
        <v>10.55</v>
      </c>
    </row>
    <row r="1956" spans="1:15">
      <c r="A1956" t="s">
        <v>0</v>
      </c>
      <c r="B1956">
        <v>56483080</v>
      </c>
      <c r="C1956" t="s">
        <v>19</v>
      </c>
      <c r="D1956">
        <v>1468830</v>
      </c>
      <c r="E1956" t="s">
        <v>20</v>
      </c>
      <c r="F1956">
        <v>500000</v>
      </c>
      <c r="G1956" t="s">
        <v>21</v>
      </c>
      <c r="H1956">
        <v>100</v>
      </c>
      <c r="I1956" t="s">
        <v>22</v>
      </c>
      <c r="J1956">
        <v>0</v>
      </c>
      <c r="K1956" t="s">
        <v>23</v>
      </c>
      <c r="L1956">
        <v>-3500</v>
      </c>
      <c r="N1956" t="s">
        <v>6855</v>
      </c>
      <c r="O1956" s="22">
        <v>10.55</v>
      </c>
    </row>
    <row r="1957" spans="1:15">
      <c r="A1957" t="s">
        <v>0</v>
      </c>
      <c r="B1957">
        <v>56523333</v>
      </c>
      <c r="C1957" t="s">
        <v>19</v>
      </c>
      <c r="D1957">
        <v>935578</v>
      </c>
      <c r="E1957" t="s">
        <v>20</v>
      </c>
      <c r="F1957">
        <v>500000</v>
      </c>
      <c r="G1957" t="s">
        <v>21</v>
      </c>
      <c r="H1957">
        <v>100</v>
      </c>
      <c r="I1957" t="s">
        <v>22</v>
      </c>
      <c r="J1957">
        <v>0</v>
      </c>
      <c r="K1957" t="s">
        <v>23</v>
      </c>
      <c r="L1957">
        <v>-3500</v>
      </c>
      <c r="N1957" t="s">
        <v>6856</v>
      </c>
      <c r="O1957" s="22">
        <v>10.55</v>
      </c>
    </row>
    <row r="1958" spans="1:15">
      <c r="A1958" t="s">
        <v>0</v>
      </c>
      <c r="B1958">
        <v>56563589</v>
      </c>
      <c r="C1958" t="s">
        <v>19</v>
      </c>
      <c r="D1958">
        <v>936446</v>
      </c>
      <c r="E1958" t="s">
        <v>20</v>
      </c>
      <c r="F1958">
        <v>500000</v>
      </c>
      <c r="G1958" t="s">
        <v>21</v>
      </c>
      <c r="H1958">
        <v>100</v>
      </c>
      <c r="I1958" t="s">
        <v>22</v>
      </c>
      <c r="J1958">
        <v>0</v>
      </c>
      <c r="K1958" t="s">
        <v>23</v>
      </c>
      <c r="L1958">
        <v>-3500</v>
      </c>
      <c r="N1958" t="s">
        <v>6857</v>
      </c>
      <c r="O1958" s="22">
        <v>10.55</v>
      </c>
    </row>
    <row r="1959" spans="1:15">
      <c r="A1959" t="s">
        <v>0</v>
      </c>
      <c r="B1959">
        <v>56644126</v>
      </c>
      <c r="C1959" t="s">
        <v>19</v>
      </c>
      <c r="D1959">
        <v>1472922</v>
      </c>
      <c r="E1959" t="s">
        <v>20</v>
      </c>
      <c r="F1959">
        <v>500000</v>
      </c>
      <c r="G1959" t="s">
        <v>21</v>
      </c>
      <c r="H1959">
        <v>100</v>
      </c>
      <c r="I1959" t="s">
        <v>22</v>
      </c>
      <c r="J1959">
        <v>0</v>
      </c>
      <c r="K1959" t="s">
        <v>23</v>
      </c>
      <c r="L1959">
        <v>-3500</v>
      </c>
      <c r="N1959" t="s">
        <v>6858</v>
      </c>
      <c r="O1959" s="22">
        <v>10.55</v>
      </c>
    </row>
    <row r="1960" spans="1:15">
      <c r="A1960" t="s">
        <v>0</v>
      </c>
      <c r="B1960">
        <v>56684432</v>
      </c>
      <c r="C1960" t="s">
        <v>19</v>
      </c>
      <c r="D1960">
        <v>938182</v>
      </c>
      <c r="E1960" t="s">
        <v>20</v>
      </c>
      <c r="F1960">
        <v>500000</v>
      </c>
      <c r="G1960" t="s">
        <v>21</v>
      </c>
      <c r="H1960">
        <v>100</v>
      </c>
      <c r="I1960" t="s">
        <v>22</v>
      </c>
      <c r="J1960">
        <v>0</v>
      </c>
      <c r="K1960" t="s">
        <v>23</v>
      </c>
      <c r="L1960">
        <v>-3500</v>
      </c>
      <c r="N1960" t="s">
        <v>5018</v>
      </c>
      <c r="O1960" s="22">
        <v>10.55</v>
      </c>
    </row>
    <row r="1961" spans="1:15">
      <c r="A1961" t="s">
        <v>0</v>
      </c>
      <c r="B1961">
        <v>56933848</v>
      </c>
      <c r="C1961" t="s">
        <v>19</v>
      </c>
      <c r="D1961">
        <v>939050</v>
      </c>
      <c r="E1961" t="s">
        <v>20</v>
      </c>
      <c r="F1961">
        <v>500000</v>
      </c>
      <c r="G1961" t="s">
        <v>21</v>
      </c>
      <c r="H1961">
        <v>100</v>
      </c>
      <c r="I1961" t="s">
        <v>22</v>
      </c>
      <c r="J1961">
        <v>0</v>
      </c>
      <c r="K1961" t="s">
        <v>23</v>
      </c>
      <c r="L1961">
        <v>-3500</v>
      </c>
      <c r="N1961" t="s">
        <v>6859</v>
      </c>
      <c r="O1961" s="22">
        <v>10.600000000000001</v>
      </c>
    </row>
    <row r="1962" spans="1:15">
      <c r="A1962" t="s">
        <v>0</v>
      </c>
      <c r="B1962">
        <v>56974204</v>
      </c>
      <c r="C1962" t="s">
        <v>19</v>
      </c>
      <c r="D1962">
        <v>939918</v>
      </c>
      <c r="E1962" t="s">
        <v>20</v>
      </c>
      <c r="F1962">
        <v>500000</v>
      </c>
      <c r="G1962" t="s">
        <v>21</v>
      </c>
      <c r="H1962">
        <v>100</v>
      </c>
      <c r="I1962" t="s">
        <v>22</v>
      </c>
      <c r="J1962">
        <v>0</v>
      </c>
      <c r="K1962" t="s">
        <v>23</v>
      </c>
      <c r="L1962">
        <v>-3500</v>
      </c>
      <c r="N1962" t="s">
        <v>6860</v>
      </c>
      <c r="O1962" s="22">
        <v>10.600000000000001</v>
      </c>
    </row>
    <row r="1963" spans="1:15">
      <c r="A1963" t="s">
        <v>0</v>
      </c>
      <c r="B1963">
        <v>57054997</v>
      </c>
      <c r="C1963" t="s">
        <v>19</v>
      </c>
      <c r="D1963">
        <v>1478378</v>
      </c>
      <c r="E1963" t="s">
        <v>20</v>
      </c>
      <c r="F1963">
        <v>500000</v>
      </c>
      <c r="G1963" t="s">
        <v>21</v>
      </c>
      <c r="H1963">
        <v>100</v>
      </c>
      <c r="I1963" t="s">
        <v>22</v>
      </c>
      <c r="J1963">
        <v>0</v>
      </c>
      <c r="K1963" t="s">
        <v>23</v>
      </c>
      <c r="L1963">
        <v>-3500</v>
      </c>
      <c r="N1963" t="s">
        <v>6861</v>
      </c>
      <c r="O1963" s="22">
        <v>10.600000000000001</v>
      </c>
    </row>
    <row r="1964" spans="1:15">
      <c r="A1964" t="s">
        <v>0</v>
      </c>
      <c r="B1964">
        <v>57095403</v>
      </c>
      <c r="C1964" t="s">
        <v>19</v>
      </c>
      <c r="D1964">
        <v>941654</v>
      </c>
      <c r="E1964" t="s">
        <v>20</v>
      </c>
      <c r="F1964">
        <v>500000</v>
      </c>
      <c r="G1964" t="s">
        <v>21</v>
      </c>
      <c r="H1964">
        <v>100</v>
      </c>
      <c r="I1964" t="s">
        <v>22</v>
      </c>
      <c r="J1964">
        <v>0</v>
      </c>
      <c r="K1964" t="s">
        <v>23</v>
      </c>
      <c r="L1964">
        <v>-3500</v>
      </c>
      <c r="N1964" t="s">
        <v>6862</v>
      </c>
      <c r="O1964" s="22">
        <v>10.600000000000001</v>
      </c>
    </row>
    <row r="1965" spans="1:15">
      <c r="A1965" t="s">
        <v>0</v>
      </c>
      <c r="B1965">
        <v>57135814</v>
      </c>
      <c r="C1965" t="s">
        <v>19</v>
      </c>
      <c r="D1965">
        <v>942522</v>
      </c>
      <c r="E1965" t="s">
        <v>20</v>
      </c>
      <c r="F1965">
        <v>500000</v>
      </c>
      <c r="G1965" t="s">
        <v>21</v>
      </c>
      <c r="H1965">
        <v>100</v>
      </c>
      <c r="I1965" t="s">
        <v>22</v>
      </c>
      <c r="J1965">
        <v>0</v>
      </c>
      <c r="K1965" t="s">
        <v>23</v>
      </c>
      <c r="L1965">
        <v>-3500</v>
      </c>
      <c r="N1965" t="s">
        <v>6863</v>
      </c>
      <c r="O1965" s="22">
        <v>10.600000000000001</v>
      </c>
    </row>
    <row r="1966" spans="1:15">
      <c r="A1966" t="s">
        <v>0</v>
      </c>
      <c r="B1966">
        <v>57216780</v>
      </c>
      <c r="C1966" t="s">
        <v>19</v>
      </c>
      <c r="D1966">
        <v>1482470</v>
      </c>
      <c r="E1966" t="s">
        <v>20</v>
      </c>
      <c r="F1966">
        <v>500000</v>
      </c>
      <c r="G1966" t="s">
        <v>21</v>
      </c>
      <c r="H1966">
        <v>100</v>
      </c>
      <c r="I1966" t="s">
        <v>22</v>
      </c>
      <c r="J1966">
        <v>0</v>
      </c>
      <c r="K1966" t="s">
        <v>23</v>
      </c>
      <c r="L1966">
        <v>-3500</v>
      </c>
      <c r="N1966" t="s">
        <v>6864</v>
      </c>
      <c r="O1966" s="22">
        <v>10.600000000000001</v>
      </c>
    </row>
    <row r="1967" spans="1:15">
      <c r="A1967" t="s">
        <v>0</v>
      </c>
      <c r="B1967">
        <v>57257241</v>
      </c>
      <c r="C1967" t="s">
        <v>19</v>
      </c>
      <c r="D1967">
        <v>944258</v>
      </c>
      <c r="E1967" t="s">
        <v>20</v>
      </c>
      <c r="F1967">
        <v>500000</v>
      </c>
      <c r="G1967" t="s">
        <v>21</v>
      </c>
      <c r="H1967">
        <v>100</v>
      </c>
      <c r="I1967" t="s">
        <v>22</v>
      </c>
      <c r="J1967">
        <v>0</v>
      </c>
      <c r="K1967" t="s">
        <v>23</v>
      </c>
      <c r="L1967">
        <v>-3500</v>
      </c>
      <c r="N1967" t="s">
        <v>6865</v>
      </c>
      <c r="O1967" s="22">
        <v>10.600000000000001</v>
      </c>
    </row>
    <row r="1968" spans="1:15">
      <c r="A1968" t="s">
        <v>0</v>
      </c>
      <c r="B1968">
        <v>57297705</v>
      </c>
      <c r="C1968" t="s">
        <v>19</v>
      </c>
      <c r="D1968">
        <v>945126</v>
      </c>
      <c r="E1968" t="s">
        <v>20</v>
      </c>
      <c r="F1968">
        <v>500000</v>
      </c>
      <c r="G1968" t="s">
        <v>21</v>
      </c>
      <c r="H1968">
        <v>100</v>
      </c>
      <c r="I1968" t="s">
        <v>22</v>
      </c>
      <c r="J1968">
        <v>0</v>
      </c>
      <c r="K1968" t="s">
        <v>23</v>
      </c>
      <c r="L1968">
        <v>-3500</v>
      </c>
      <c r="N1968" t="s">
        <v>6866</v>
      </c>
      <c r="O1968" s="22">
        <v>10.600000000000001</v>
      </c>
    </row>
    <row r="1969" spans="1:15">
      <c r="A1969" t="s">
        <v>0</v>
      </c>
      <c r="B1969">
        <v>57378848</v>
      </c>
      <c r="C1969" t="s">
        <v>19</v>
      </c>
      <c r="D1969">
        <v>1486562</v>
      </c>
      <c r="E1969" t="s">
        <v>20</v>
      </c>
      <c r="F1969">
        <v>500000</v>
      </c>
      <c r="G1969" t="s">
        <v>21</v>
      </c>
      <c r="H1969">
        <v>100</v>
      </c>
      <c r="I1969" t="s">
        <v>22</v>
      </c>
      <c r="J1969">
        <v>0</v>
      </c>
      <c r="K1969" t="s">
        <v>23</v>
      </c>
      <c r="L1969">
        <v>-3500</v>
      </c>
      <c r="N1969" t="s">
        <v>6867</v>
      </c>
      <c r="O1969" s="22">
        <v>10.600000000000001</v>
      </c>
    </row>
    <row r="1970" spans="1:15">
      <c r="A1970" t="s">
        <v>0</v>
      </c>
      <c r="B1970">
        <v>57419362</v>
      </c>
      <c r="C1970" t="s">
        <v>19</v>
      </c>
      <c r="D1970">
        <v>946862</v>
      </c>
      <c r="E1970" t="s">
        <v>20</v>
      </c>
      <c r="F1970">
        <v>500000</v>
      </c>
      <c r="G1970" t="s">
        <v>21</v>
      </c>
      <c r="H1970">
        <v>100</v>
      </c>
      <c r="I1970" t="s">
        <v>22</v>
      </c>
      <c r="J1970">
        <v>0</v>
      </c>
      <c r="K1970" t="s">
        <v>23</v>
      </c>
      <c r="L1970">
        <v>-3500</v>
      </c>
      <c r="N1970" t="s">
        <v>4840</v>
      </c>
      <c r="O1970" s="22">
        <v>10.600000000000001</v>
      </c>
    </row>
    <row r="1971" spans="1:15">
      <c r="A1971" t="s">
        <v>0</v>
      </c>
      <c r="B1971">
        <v>57670486</v>
      </c>
      <c r="C1971" t="s">
        <v>19</v>
      </c>
      <c r="D1971">
        <v>947730</v>
      </c>
      <c r="E1971" t="s">
        <v>20</v>
      </c>
      <c r="F1971">
        <v>500000</v>
      </c>
      <c r="G1971" t="s">
        <v>21</v>
      </c>
      <c r="H1971">
        <v>100</v>
      </c>
      <c r="I1971" t="s">
        <v>22</v>
      </c>
      <c r="J1971">
        <v>0</v>
      </c>
      <c r="K1971" t="s">
        <v>23</v>
      </c>
      <c r="L1971">
        <v>-3500</v>
      </c>
      <c r="N1971" t="s">
        <v>6868</v>
      </c>
      <c r="O1971" s="22">
        <v>10.65</v>
      </c>
    </row>
    <row r="1972" spans="1:15">
      <c r="A1972" t="s">
        <v>0</v>
      </c>
      <c r="B1972">
        <v>57711050</v>
      </c>
      <c r="C1972" t="s">
        <v>19</v>
      </c>
      <c r="D1972">
        <v>948598</v>
      </c>
      <c r="E1972" t="s">
        <v>20</v>
      </c>
      <c r="F1972">
        <v>500000</v>
      </c>
      <c r="G1972" t="s">
        <v>21</v>
      </c>
      <c r="H1972">
        <v>100</v>
      </c>
      <c r="I1972" t="s">
        <v>22</v>
      </c>
      <c r="J1972">
        <v>0</v>
      </c>
      <c r="K1972" t="s">
        <v>23</v>
      </c>
      <c r="L1972">
        <v>-3500</v>
      </c>
      <c r="N1972" t="s">
        <v>6869</v>
      </c>
      <c r="O1972" s="22">
        <v>10.65</v>
      </c>
    </row>
    <row r="1973" spans="1:15">
      <c r="A1973" t="s">
        <v>0</v>
      </c>
      <c r="B1973">
        <v>57792451</v>
      </c>
      <c r="C1973" t="s">
        <v>19</v>
      </c>
      <c r="D1973">
        <v>1492018</v>
      </c>
      <c r="E1973" t="s">
        <v>20</v>
      </c>
      <c r="F1973">
        <v>500000</v>
      </c>
      <c r="G1973" t="s">
        <v>21</v>
      </c>
      <c r="H1973">
        <v>100</v>
      </c>
      <c r="I1973" t="s">
        <v>22</v>
      </c>
      <c r="J1973">
        <v>0</v>
      </c>
      <c r="K1973" t="s">
        <v>23</v>
      </c>
      <c r="L1973">
        <v>-3500</v>
      </c>
      <c r="N1973" t="s">
        <v>6870</v>
      </c>
      <c r="O1973" s="22">
        <v>10.65</v>
      </c>
    </row>
    <row r="1974" spans="1:15">
      <c r="A1974" t="s">
        <v>0</v>
      </c>
      <c r="B1974">
        <v>57833065</v>
      </c>
      <c r="C1974" t="s">
        <v>19</v>
      </c>
      <c r="D1974">
        <v>950334</v>
      </c>
      <c r="E1974" t="s">
        <v>20</v>
      </c>
      <c r="F1974">
        <v>500000</v>
      </c>
      <c r="G1974" t="s">
        <v>21</v>
      </c>
      <c r="H1974">
        <v>100</v>
      </c>
      <c r="I1974" t="s">
        <v>22</v>
      </c>
      <c r="J1974">
        <v>0</v>
      </c>
      <c r="K1974" t="s">
        <v>23</v>
      </c>
      <c r="L1974">
        <v>-3500</v>
      </c>
      <c r="N1974" t="s">
        <v>6871</v>
      </c>
      <c r="O1974" s="22">
        <v>10.65</v>
      </c>
    </row>
    <row r="1975" spans="1:15">
      <c r="A1975" t="s">
        <v>0</v>
      </c>
      <c r="B1975">
        <v>57873684</v>
      </c>
      <c r="C1975" t="s">
        <v>19</v>
      </c>
      <c r="D1975">
        <v>951202</v>
      </c>
      <c r="E1975" t="s">
        <v>20</v>
      </c>
      <c r="F1975">
        <v>500000</v>
      </c>
      <c r="G1975" t="s">
        <v>21</v>
      </c>
      <c r="H1975">
        <v>100</v>
      </c>
      <c r="I1975" t="s">
        <v>22</v>
      </c>
      <c r="J1975">
        <v>0</v>
      </c>
      <c r="K1975" t="s">
        <v>23</v>
      </c>
      <c r="L1975">
        <v>-3500</v>
      </c>
      <c r="N1975" t="s">
        <v>6872</v>
      </c>
      <c r="O1975" s="22">
        <v>10.65</v>
      </c>
    </row>
    <row r="1976" spans="1:15">
      <c r="A1976" t="s">
        <v>0</v>
      </c>
      <c r="B1976">
        <v>57955259</v>
      </c>
      <c r="C1976" t="s">
        <v>19</v>
      </c>
      <c r="D1976">
        <v>1496110</v>
      </c>
      <c r="E1976" t="s">
        <v>20</v>
      </c>
      <c r="F1976">
        <v>500000</v>
      </c>
      <c r="G1976" t="s">
        <v>21</v>
      </c>
      <c r="H1976">
        <v>100</v>
      </c>
      <c r="I1976" t="s">
        <v>22</v>
      </c>
      <c r="J1976">
        <v>0</v>
      </c>
      <c r="K1976" t="s">
        <v>23</v>
      </c>
      <c r="L1976">
        <v>-3500</v>
      </c>
      <c r="N1976" t="s">
        <v>6873</v>
      </c>
      <c r="O1976" s="22">
        <v>10.65</v>
      </c>
    </row>
    <row r="1977" spans="1:15">
      <c r="A1977" t="s">
        <v>0</v>
      </c>
      <c r="B1977">
        <v>57995926</v>
      </c>
      <c r="C1977" t="s">
        <v>19</v>
      </c>
      <c r="D1977">
        <v>952938</v>
      </c>
      <c r="E1977" t="s">
        <v>20</v>
      </c>
      <c r="F1977">
        <v>500000</v>
      </c>
      <c r="G1977" t="s">
        <v>21</v>
      </c>
      <c r="H1977">
        <v>100</v>
      </c>
      <c r="I1977" t="s">
        <v>22</v>
      </c>
      <c r="J1977">
        <v>0</v>
      </c>
      <c r="K1977" t="s">
        <v>23</v>
      </c>
      <c r="L1977">
        <v>-3500</v>
      </c>
      <c r="N1977" t="s">
        <v>6874</v>
      </c>
      <c r="O1977" s="22">
        <v>10.65</v>
      </c>
    </row>
    <row r="1978" spans="1:15">
      <c r="A1978" t="s">
        <v>0</v>
      </c>
      <c r="B1978">
        <v>58036600</v>
      </c>
      <c r="C1978" t="s">
        <v>19</v>
      </c>
      <c r="D1978">
        <v>953806</v>
      </c>
      <c r="E1978" t="s">
        <v>20</v>
      </c>
      <c r="F1978">
        <v>500000</v>
      </c>
      <c r="G1978" t="s">
        <v>21</v>
      </c>
      <c r="H1978">
        <v>100</v>
      </c>
      <c r="I1978" t="s">
        <v>22</v>
      </c>
      <c r="J1978">
        <v>0</v>
      </c>
      <c r="K1978" t="s">
        <v>23</v>
      </c>
      <c r="L1978">
        <v>-3500</v>
      </c>
      <c r="N1978" t="s">
        <v>6875</v>
      </c>
      <c r="O1978" s="22">
        <v>10.65</v>
      </c>
    </row>
    <row r="1979" spans="1:15">
      <c r="A1979" t="s">
        <v>0</v>
      </c>
      <c r="B1979">
        <v>58118348</v>
      </c>
      <c r="C1979" t="s">
        <v>19</v>
      </c>
      <c r="D1979">
        <v>1500202</v>
      </c>
      <c r="E1979" t="s">
        <v>20</v>
      </c>
      <c r="F1979">
        <v>500000</v>
      </c>
      <c r="G1979" t="s">
        <v>21</v>
      </c>
      <c r="H1979">
        <v>100</v>
      </c>
      <c r="I1979" t="s">
        <v>22</v>
      </c>
      <c r="J1979">
        <v>0</v>
      </c>
      <c r="K1979" t="s">
        <v>23</v>
      </c>
      <c r="L1979">
        <v>-3500</v>
      </c>
      <c r="N1979" t="s">
        <v>6876</v>
      </c>
      <c r="O1979" s="22">
        <v>10.65</v>
      </c>
    </row>
    <row r="1980" spans="1:15">
      <c r="A1980" t="s">
        <v>0</v>
      </c>
      <c r="B1980">
        <v>58159072</v>
      </c>
      <c r="C1980" t="s">
        <v>19</v>
      </c>
      <c r="D1980">
        <v>955542</v>
      </c>
      <c r="E1980" t="s">
        <v>20</v>
      </c>
      <c r="F1980">
        <v>500000</v>
      </c>
      <c r="G1980" t="s">
        <v>21</v>
      </c>
      <c r="H1980">
        <v>100</v>
      </c>
      <c r="I1980" t="s">
        <v>22</v>
      </c>
      <c r="J1980">
        <v>0</v>
      </c>
      <c r="K1980" t="s">
        <v>23</v>
      </c>
      <c r="L1980">
        <v>-3500</v>
      </c>
      <c r="N1980" t="s">
        <v>5019</v>
      </c>
      <c r="O1980" s="22">
        <v>10.65</v>
      </c>
    </row>
    <row r="1981" spans="1:15">
      <c r="A1981" t="s">
        <v>0</v>
      </c>
      <c r="B1981">
        <v>58411907</v>
      </c>
      <c r="C1981" t="s">
        <v>19</v>
      </c>
      <c r="D1981">
        <v>956410</v>
      </c>
      <c r="E1981" t="s">
        <v>20</v>
      </c>
      <c r="F1981">
        <v>500000</v>
      </c>
      <c r="G1981" t="s">
        <v>21</v>
      </c>
      <c r="H1981">
        <v>100</v>
      </c>
      <c r="I1981" t="s">
        <v>22</v>
      </c>
      <c r="J1981">
        <v>0</v>
      </c>
      <c r="K1981" t="s">
        <v>23</v>
      </c>
      <c r="L1981">
        <v>-3500</v>
      </c>
      <c r="N1981" t="s">
        <v>6877</v>
      </c>
      <c r="O1981" s="22">
        <v>10.700000000000001</v>
      </c>
    </row>
    <row r="1982" spans="1:15">
      <c r="A1982" t="s">
        <v>0</v>
      </c>
      <c r="B1982">
        <v>58452679</v>
      </c>
      <c r="C1982" t="s">
        <v>19</v>
      </c>
      <c r="D1982">
        <v>957278</v>
      </c>
      <c r="E1982" t="s">
        <v>20</v>
      </c>
      <c r="F1982">
        <v>500000</v>
      </c>
      <c r="G1982" t="s">
        <v>21</v>
      </c>
      <c r="H1982">
        <v>100</v>
      </c>
      <c r="I1982" t="s">
        <v>22</v>
      </c>
      <c r="J1982">
        <v>0</v>
      </c>
      <c r="K1982" t="s">
        <v>23</v>
      </c>
      <c r="L1982">
        <v>-3500</v>
      </c>
      <c r="N1982" t="s">
        <v>6878</v>
      </c>
      <c r="O1982" s="22">
        <v>10.700000000000001</v>
      </c>
    </row>
    <row r="1983" spans="1:15">
      <c r="A1983" t="s">
        <v>0</v>
      </c>
      <c r="B1983">
        <v>58534687</v>
      </c>
      <c r="C1983" t="s">
        <v>19</v>
      </c>
      <c r="D1983">
        <v>1505658</v>
      </c>
      <c r="E1983" t="s">
        <v>20</v>
      </c>
      <c r="F1983">
        <v>500000</v>
      </c>
      <c r="G1983" t="s">
        <v>21</v>
      </c>
      <c r="H1983">
        <v>100</v>
      </c>
      <c r="I1983" t="s">
        <v>22</v>
      </c>
      <c r="J1983">
        <v>0</v>
      </c>
      <c r="K1983" t="s">
        <v>23</v>
      </c>
      <c r="L1983">
        <v>-3500</v>
      </c>
      <c r="N1983" t="s">
        <v>6879</v>
      </c>
      <c r="O1983" s="22">
        <v>10.700000000000001</v>
      </c>
    </row>
    <row r="1984" spans="1:15">
      <c r="A1984" t="s">
        <v>0</v>
      </c>
      <c r="B1984">
        <v>58575509</v>
      </c>
      <c r="C1984" t="s">
        <v>19</v>
      </c>
      <c r="D1984">
        <v>959014</v>
      </c>
      <c r="E1984" t="s">
        <v>20</v>
      </c>
      <c r="F1984">
        <v>500000</v>
      </c>
      <c r="G1984" t="s">
        <v>21</v>
      </c>
      <c r="H1984">
        <v>100</v>
      </c>
      <c r="I1984" t="s">
        <v>22</v>
      </c>
      <c r="J1984">
        <v>0</v>
      </c>
      <c r="K1984" t="s">
        <v>23</v>
      </c>
      <c r="L1984">
        <v>-3500</v>
      </c>
      <c r="N1984" t="s">
        <v>6880</v>
      </c>
      <c r="O1984" s="22">
        <v>10.700000000000001</v>
      </c>
    </row>
    <row r="1985" spans="1:15">
      <c r="A1985" t="s">
        <v>0</v>
      </c>
      <c r="B1985">
        <v>58616337</v>
      </c>
      <c r="C1985" t="s">
        <v>19</v>
      </c>
      <c r="D1985">
        <v>959882</v>
      </c>
      <c r="E1985" t="s">
        <v>20</v>
      </c>
      <c r="F1985">
        <v>500000</v>
      </c>
      <c r="G1985" t="s">
        <v>21</v>
      </c>
      <c r="H1985">
        <v>100</v>
      </c>
      <c r="I1985" t="s">
        <v>22</v>
      </c>
      <c r="J1985">
        <v>0</v>
      </c>
      <c r="K1985" t="s">
        <v>23</v>
      </c>
      <c r="L1985">
        <v>-3500</v>
      </c>
      <c r="N1985" t="s">
        <v>6881</v>
      </c>
      <c r="O1985" s="22">
        <v>10.700000000000001</v>
      </c>
    </row>
    <row r="1986" spans="1:15">
      <c r="A1986" t="s">
        <v>0</v>
      </c>
      <c r="B1986">
        <v>58698520</v>
      </c>
      <c r="C1986" t="s">
        <v>19</v>
      </c>
      <c r="D1986">
        <v>1509750</v>
      </c>
      <c r="E1986" t="s">
        <v>20</v>
      </c>
      <c r="F1986">
        <v>500000</v>
      </c>
      <c r="G1986" t="s">
        <v>21</v>
      </c>
      <c r="H1986">
        <v>100</v>
      </c>
      <c r="I1986" t="s">
        <v>22</v>
      </c>
      <c r="J1986">
        <v>0</v>
      </c>
      <c r="K1986" t="s">
        <v>23</v>
      </c>
      <c r="L1986">
        <v>-3500</v>
      </c>
      <c r="N1986" t="s">
        <v>6882</v>
      </c>
      <c r="O1986" s="22">
        <v>10.700000000000001</v>
      </c>
    </row>
    <row r="1987" spans="1:15">
      <c r="A1987" t="s">
        <v>0</v>
      </c>
      <c r="B1987">
        <v>58739395</v>
      </c>
      <c r="C1987" t="s">
        <v>19</v>
      </c>
      <c r="D1987">
        <v>961618</v>
      </c>
      <c r="E1987" t="s">
        <v>20</v>
      </c>
      <c r="F1987">
        <v>500000</v>
      </c>
      <c r="G1987" t="s">
        <v>21</v>
      </c>
      <c r="H1987">
        <v>100</v>
      </c>
      <c r="I1987" t="s">
        <v>22</v>
      </c>
      <c r="J1987">
        <v>0</v>
      </c>
      <c r="K1987" t="s">
        <v>23</v>
      </c>
      <c r="L1987">
        <v>-3500</v>
      </c>
      <c r="N1987" t="s">
        <v>6883</v>
      </c>
      <c r="O1987" s="22">
        <v>10.700000000000001</v>
      </c>
    </row>
    <row r="1988" spans="1:15">
      <c r="A1988" t="s">
        <v>0</v>
      </c>
      <c r="B1988">
        <v>58780278</v>
      </c>
      <c r="C1988" t="s">
        <v>19</v>
      </c>
      <c r="D1988">
        <v>962486</v>
      </c>
      <c r="E1988" t="s">
        <v>20</v>
      </c>
      <c r="F1988">
        <v>500000</v>
      </c>
      <c r="G1988" t="s">
        <v>21</v>
      </c>
      <c r="H1988">
        <v>100</v>
      </c>
      <c r="I1988" t="s">
        <v>22</v>
      </c>
      <c r="J1988">
        <v>0</v>
      </c>
      <c r="K1988" t="s">
        <v>23</v>
      </c>
      <c r="L1988">
        <v>-3500</v>
      </c>
      <c r="N1988" t="s">
        <v>6884</v>
      </c>
      <c r="O1988" s="22">
        <v>10.700000000000001</v>
      </c>
    </row>
    <row r="1989" spans="1:15">
      <c r="A1989" t="s">
        <v>0</v>
      </c>
      <c r="B1989">
        <v>58862634</v>
      </c>
      <c r="C1989" t="s">
        <v>19</v>
      </c>
      <c r="D1989">
        <v>1513842</v>
      </c>
      <c r="E1989" t="s">
        <v>20</v>
      </c>
      <c r="F1989">
        <v>500000</v>
      </c>
      <c r="G1989" t="s">
        <v>21</v>
      </c>
      <c r="H1989">
        <v>100</v>
      </c>
      <c r="I1989" t="s">
        <v>22</v>
      </c>
      <c r="J1989">
        <v>0</v>
      </c>
      <c r="K1989" t="s">
        <v>23</v>
      </c>
      <c r="L1989">
        <v>-3500</v>
      </c>
      <c r="N1989" t="s">
        <v>6885</v>
      </c>
      <c r="O1989" s="22">
        <v>10.700000000000001</v>
      </c>
    </row>
    <row r="1990" spans="1:15">
      <c r="A1990" t="s">
        <v>0</v>
      </c>
      <c r="B1990">
        <v>58903567</v>
      </c>
      <c r="C1990" t="s">
        <v>19</v>
      </c>
      <c r="D1990">
        <v>964222</v>
      </c>
      <c r="E1990" t="s">
        <v>20</v>
      </c>
      <c r="F1990">
        <v>500000</v>
      </c>
      <c r="G1990" t="s">
        <v>21</v>
      </c>
      <c r="H1990">
        <v>100</v>
      </c>
      <c r="I1990" t="s">
        <v>22</v>
      </c>
      <c r="J1990">
        <v>0</v>
      </c>
      <c r="K1990" t="s">
        <v>23</v>
      </c>
      <c r="L1990">
        <v>-3500</v>
      </c>
      <c r="N1990" t="s">
        <v>4841</v>
      </c>
      <c r="O1990" s="22">
        <v>10.700000000000001</v>
      </c>
    </row>
    <row r="1991" spans="1:15">
      <c r="A1991" t="s">
        <v>0</v>
      </c>
      <c r="B1991">
        <v>59158114</v>
      </c>
      <c r="C1991" t="s">
        <v>19</v>
      </c>
      <c r="D1991">
        <v>965090</v>
      </c>
      <c r="E1991" t="s">
        <v>20</v>
      </c>
      <c r="F1991">
        <v>500000</v>
      </c>
      <c r="G1991" t="s">
        <v>21</v>
      </c>
      <c r="H1991">
        <v>100</v>
      </c>
      <c r="I1991" t="s">
        <v>22</v>
      </c>
      <c r="J1991">
        <v>0</v>
      </c>
      <c r="K1991" t="s">
        <v>23</v>
      </c>
      <c r="L1991">
        <v>-3500</v>
      </c>
      <c r="N1991" t="s">
        <v>6886</v>
      </c>
      <c r="O1991" s="22">
        <v>10.75</v>
      </c>
    </row>
    <row r="1992" spans="1:15">
      <c r="A1992" t="s">
        <v>0</v>
      </c>
      <c r="B1992">
        <v>59199095</v>
      </c>
      <c r="C1992" t="s">
        <v>19</v>
      </c>
      <c r="D1992">
        <v>965958</v>
      </c>
      <c r="E1992" t="s">
        <v>20</v>
      </c>
      <c r="F1992">
        <v>500000</v>
      </c>
      <c r="G1992" t="s">
        <v>21</v>
      </c>
      <c r="H1992">
        <v>100</v>
      </c>
      <c r="I1992" t="s">
        <v>22</v>
      </c>
      <c r="J1992">
        <v>0</v>
      </c>
      <c r="K1992" t="s">
        <v>23</v>
      </c>
      <c r="L1992">
        <v>-3500</v>
      </c>
      <c r="N1992" t="s">
        <v>6887</v>
      </c>
      <c r="O1992" s="22">
        <v>10.75</v>
      </c>
    </row>
    <row r="1993" spans="1:15">
      <c r="A1993" t="s">
        <v>0</v>
      </c>
      <c r="B1993">
        <v>59281711</v>
      </c>
      <c r="C1993" t="s">
        <v>19</v>
      </c>
      <c r="D1993">
        <v>1519298</v>
      </c>
      <c r="E1993" t="s">
        <v>20</v>
      </c>
      <c r="F1993">
        <v>500000</v>
      </c>
      <c r="G1993" t="s">
        <v>21</v>
      </c>
      <c r="H1993">
        <v>100</v>
      </c>
      <c r="I1993" t="s">
        <v>22</v>
      </c>
      <c r="J1993">
        <v>0</v>
      </c>
      <c r="K1993" t="s">
        <v>23</v>
      </c>
      <c r="L1993">
        <v>-3500</v>
      </c>
      <c r="N1993" t="s">
        <v>6888</v>
      </c>
      <c r="O1993" s="22">
        <v>10.75</v>
      </c>
    </row>
    <row r="1994" spans="1:15">
      <c r="A1994" t="s">
        <v>0</v>
      </c>
      <c r="B1994">
        <v>59322742</v>
      </c>
      <c r="C1994" t="s">
        <v>19</v>
      </c>
      <c r="D1994">
        <v>967694</v>
      </c>
      <c r="E1994" t="s">
        <v>20</v>
      </c>
      <c r="F1994">
        <v>500000</v>
      </c>
      <c r="G1994" t="s">
        <v>21</v>
      </c>
      <c r="H1994">
        <v>100</v>
      </c>
      <c r="I1994" t="s">
        <v>22</v>
      </c>
      <c r="J1994">
        <v>0</v>
      </c>
      <c r="K1994" t="s">
        <v>23</v>
      </c>
      <c r="L1994">
        <v>-3500</v>
      </c>
      <c r="N1994" t="s">
        <v>6889</v>
      </c>
      <c r="O1994" s="22">
        <v>10.75</v>
      </c>
    </row>
    <row r="1995" spans="1:15">
      <c r="A1995" t="s">
        <v>0</v>
      </c>
      <c r="B1995">
        <v>59363778</v>
      </c>
      <c r="C1995" t="s">
        <v>19</v>
      </c>
      <c r="D1995">
        <v>968562</v>
      </c>
      <c r="E1995" t="s">
        <v>20</v>
      </c>
      <c r="F1995">
        <v>500000</v>
      </c>
      <c r="G1995" t="s">
        <v>21</v>
      </c>
      <c r="H1995">
        <v>100</v>
      </c>
      <c r="I1995" t="s">
        <v>22</v>
      </c>
      <c r="J1995">
        <v>0</v>
      </c>
      <c r="K1995" t="s">
        <v>23</v>
      </c>
      <c r="L1995">
        <v>-3500</v>
      </c>
      <c r="N1995" t="s">
        <v>6890</v>
      </c>
      <c r="O1995" s="22">
        <v>10.75</v>
      </c>
    </row>
    <row r="1996" spans="1:15">
      <c r="A1996" t="s">
        <v>0</v>
      </c>
      <c r="B1996">
        <v>59446570</v>
      </c>
      <c r="C1996" t="s">
        <v>19</v>
      </c>
      <c r="D1996">
        <v>1523390</v>
      </c>
      <c r="E1996" t="s">
        <v>20</v>
      </c>
      <c r="F1996">
        <v>500000</v>
      </c>
      <c r="G1996" t="s">
        <v>21</v>
      </c>
      <c r="H1996">
        <v>100</v>
      </c>
      <c r="I1996" t="s">
        <v>22</v>
      </c>
      <c r="J1996">
        <v>0</v>
      </c>
      <c r="K1996" t="s">
        <v>23</v>
      </c>
      <c r="L1996">
        <v>-3500</v>
      </c>
      <c r="N1996" t="s">
        <v>6891</v>
      </c>
      <c r="O1996" s="22">
        <v>10.75</v>
      </c>
    </row>
    <row r="1997" spans="1:15">
      <c r="A1997" t="s">
        <v>0</v>
      </c>
      <c r="B1997">
        <v>59487656</v>
      </c>
      <c r="C1997" t="s">
        <v>19</v>
      </c>
      <c r="D1997">
        <v>970298</v>
      </c>
      <c r="E1997" t="s">
        <v>20</v>
      </c>
      <c r="F1997">
        <v>500000</v>
      </c>
      <c r="G1997" t="s">
        <v>21</v>
      </c>
      <c r="H1997">
        <v>100</v>
      </c>
      <c r="I1997" t="s">
        <v>22</v>
      </c>
      <c r="J1997">
        <v>0</v>
      </c>
      <c r="K1997" t="s">
        <v>23</v>
      </c>
      <c r="L1997">
        <v>-3500</v>
      </c>
      <c r="N1997" t="s">
        <v>6892</v>
      </c>
      <c r="O1997" s="22">
        <v>10.75</v>
      </c>
    </row>
    <row r="1998" spans="1:15">
      <c r="A1998" t="s">
        <v>0</v>
      </c>
      <c r="B1998">
        <v>59528745</v>
      </c>
      <c r="C1998" t="s">
        <v>19</v>
      </c>
      <c r="D1998">
        <v>971166</v>
      </c>
      <c r="E1998" t="s">
        <v>20</v>
      </c>
      <c r="F1998">
        <v>500000</v>
      </c>
      <c r="G1998" t="s">
        <v>21</v>
      </c>
      <c r="H1998">
        <v>100</v>
      </c>
      <c r="I1998" t="s">
        <v>22</v>
      </c>
      <c r="J1998">
        <v>0</v>
      </c>
      <c r="K1998" t="s">
        <v>23</v>
      </c>
      <c r="L1998">
        <v>-3500</v>
      </c>
      <c r="N1998" t="s">
        <v>6893</v>
      </c>
      <c r="O1998" s="22">
        <v>10.75</v>
      </c>
    </row>
    <row r="1999" spans="1:15">
      <c r="A1999" t="s">
        <v>0</v>
      </c>
      <c r="B1999">
        <v>59611713</v>
      </c>
      <c r="C1999" t="s">
        <v>19</v>
      </c>
      <c r="D1999">
        <v>1527482</v>
      </c>
      <c r="E1999" t="s">
        <v>20</v>
      </c>
      <c r="F1999">
        <v>500000</v>
      </c>
      <c r="G1999" t="s">
        <v>21</v>
      </c>
      <c r="H1999">
        <v>100</v>
      </c>
      <c r="I1999" t="s">
        <v>22</v>
      </c>
      <c r="J1999">
        <v>0</v>
      </c>
      <c r="K1999" t="s">
        <v>23</v>
      </c>
      <c r="L1999">
        <v>-3500</v>
      </c>
      <c r="N1999" t="s">
        <v>6894</v>
      </c>
      <c r="O1999" s="22">
        <v>10.75</v>
      </c>
    </row>
    <row r="2000" spans="1:15">
      <c r="A2000" t="s">
        <v>0</v>
      </c>
      <c r="B2000">
        <v>59652852</v>
      </c>
      <c r="C2000" t="s">
        <v>19</v>
      </c>
      <c r="D2000">
        <v>972902</v>
      </c>
      <c r="E2000" t="s">
        <v>20</v>
      </c>
      <c r="F2000">
        <v>500000</v>
      </c>
      <c r="G2000" t="s">
        <v>21</v>
      </c>
      <c r="H2000">
        <v>100</v>
      </c>
      <c r="I2000" t="s">
        <v>22</v>
      </c>
      <c r="J2000">
        <v>0</v>
      </c>
      <c r="K2000" t="s">
        <v>23</v>
      </c>
      <c r="L2000">
        <v>-3500</v>
      </c>
      <c r="N2000" t="s">
        <v>5020</v>
      </c>
      <c r="O2000" s="22">
        <v>10.75</v>
      </c>
    </row>
    <row r="2001" spans="1:15">
      <c r="A2001" t="s">
        <v>0</v>
      </c>
      <c r="B2001">
        <v>59909117</v>
      </c>
      <c r="C2001" t="s">
        <v>19</v>
      </c>
      <c r="D2001">
        <v>973770</v>
      </c>
      <c r="E2001" t="s">
        <v>20</v>
      </c>
      <c r="F2001">
        <v>500000</v>
      </c>
      <c r="G2001" t="s">
        <v>21</v>
      </c>
      <c r="H2001">
        <v>100</v>
      </c>
      <c r="I2001" t="s">
        <v>22</v>
      </c>
      <c r="J2001">
        <v>0</v>
      </c>
      <c r="K2001" t="s">
        <v>23</v>
      </c>
      <c r="L2001">
        <v>-3500</v>
      </c>
      <c r="N2001" t="s">
        <v>6895</v>
      </c>
      <c r="O2001" s="22">
        <v>10.8</v>
      </c>
    </row>
    <row r="2002" spans="1:15">
      <c r="A2002" t="s">
        <v>0</v>
      </c>
      <c r="B2002">
        <v>59950307</v>
      </c>
      <c r="C2002" t="s">
        <v>19</v>
      </c>
      <c r="D2002">
        <v>974638</v>
      </c>
      <c r="E2002" t="s">
        <v>20</v>
      </c>
      <c r="F2002">
        <v>500000</v>
      </c>
      <c r="G2002" t="s">
        <v>21</v>
      </c>
      <c r="H2002">
        <v>100</v>
      </c>
      <c r="I2002" t="s">
        <v>22</v>
      </c>
      <c r="J2002">
        <v>0</v>
      </c>
      <c r="K2002" t="s">
        <v>23</v>
      </c>
      <c r="L2002">
        <v>-3500</v>
      </c>
      <c r="N2002" t="s">
        <v>6896</v>
      </c>
      <c r="O2002" s="22">
        <v>10.8</v>
      </c>
    </row>
    <row r="2003" spans="1:15">
      <c r="A2003" t="s">
        <v>0</v>
      </c>
      <c r="B2003">
        <v>60033533</v>
      </c>
      <c r="C2003" t="s">
        <v>19</v>
      </c>
      <c r="D2003">
        <v>1532938</v>
      </c>
      <c r="E2003" t="s">
        <v>20</v>
      </c>
      <c r="F2003">
        <v>500000</v>
      </c>
      <c r="G2003" t="s">
        <v>21</v>
      </c>
      <c r="H2003">
        <v>100</v>
      </c>
      <c r="I2003" t="s">
        <v>22</v>
      </c>
      <c r="J2003">
        <v>0</v>
      </c>
      <c r="K2003" t="s">
        <v>23</v>
      </c>
      <c r="L2003">
        <v>-3500</v>
      </c>
      <c r="N2003" t="s">
        <v>6897</v>
      </c>
      <c r="O2003" s="22">
        <v>10.8</v>
      </c>
    </row>
    <row r="2004" spans="1:15">
      <c r="A2004" t="s">
        <v>0</v>
      </c>
      <c r="B2004">
        <v>60074773</v>
      </c>
      <c r="C2004" t="s">
        <v>19</v>
      </c>
      <c r="D2004">
        <v>976374</v>
      </c>
      <c r="E2004" t="s">
        <v>20</v>
      </c>
      <c r="F2004">
        <v>500000</v>
      </c>
      <c r="G2004" t="s">
        <v>21</v>
      </c>
      <c r="H2004">
        <v>100</v>
      </c>
      <c r="I2004" t="s">
        <v>22</v>
      </c>
      <c r="J2004">
        <v>0</v>
      </c>
      <c r="K2004" t="s">
        <v>23</v>
      </c>
      <c r="L2004">
        <v>-3500</v>
      </c>
      <c r="N2004" t="s">
        <v>6898</v>
      </c>
      <c r="O2004" s="22">
        <v>10.8</v>
      </c>
    </row>
    <row r="2005" spans="1:15">
      <c r="A2005" t="s">
        <v>0</v>
      </c>
      <c r="B2005">
        <v>60116018</v>
      </c>
      <c r="C2005" t="s">
        <v>19</v>
      </c>
      <c r="D2005">
        <v>977242</v>
      </c>
      <c r="E2005" t="s">
        <v>20</v>
      </c>
      <c r="F2005">
        <v>500000</v>
      </c>
      <c r="G2005" t="s">
        <v>21</v>
      </c>
      <c r="H2005">
        <v>100</v>
      </c>
      <c r="I2005" t="s">
        <v>22</v>
      </c>
      <c r="J2005">
        <v>0</v>
      </c>
      <c r="K2005" t="s">
        <v>23</v>
      </c>
      <c r="L2005">
        <v>-3500</v>
      </c>
      <c r="N2005" t="s">
        <v>6899</v>
      </c>
      <c r="O2005" s="22">
        <v>10.8</v>
      </c>
    </row>
    <row r="2006" spans="1:15">
      <c r="A2006" t="s">
        <v>0</v>
      </c>
      <c r="B2006">
        <v>60199420</v>
      </c>
      <c r="C2006" t="s">
        <v>19</v>
      </c>
      <c r="D2006">
        <v>1537030</v>
      </c>
      <c r="E2006" t="s">
        <v>20</v>
      </c>
      <c r="F2006">
        <v>500000</v>
      </c>
      <c r="G2006" t="s">
        <v>21</v>
      </c>
      <c r="H2006">
        <v>100</v>
      </c>
      <c r="I2006" t="s">
        <v>22</v>
      </c>
      <c r="J2006">
        <v>0</v>
      </c>
      <c r="K2006" t="s">
        <v>23</v>
      </c>
      <c r="L2006">
        <v>-3500</v>
      </c>
      <c r="N2006" t="s">
        <v>6900</v>
      </c>
      <c r="O2006" s="22">
        <v>10.8</v>
      </c>
    </row>
    <row r="2007" spans="1:15">
      <c r="A2007" t="s">
        <v>0</v>
      </c>
      <c r="B2007">
        <v>60240715</v>
      </c>
      <c r="C2007" t="s">
        <v>19</v>
      </c>
      <c r="D2007">
        <v>978978</v>
      </c>
      <c r="E2007" t="s">
        <v>20</v>
      </c>
      <c r="F2007">
        <v>500000</v>
      </c>
      <c r="G2007" t="s">
        <v>21</v>
      </c>
      <c r="H2007">
        <v>100</v>
      </c>
      <c r="I2007" t="s">
        <v>22</v>
      </c>
      <c r="J2007">
        <v>0</v>
      </c>
      <c r="K2007" t="s">
        <v>23</v>
      </c>
      <c r="L2007">
        <v>-3500</v>
      </c>
      <c r="N2007" t="s">
        <v>6901</v>
      </c>
      <c r="O2007" s="22">
        <v>10.8</v>
      </c>
    </row>
    <row r="2008" spans="1:15">
      <c r="A2008" t="s">
        <v>0</v>
      </c>
      <c r="B2008">
        <v>60282013</v>
      </c>
      <c r="C2008" t="s">
        <v>19</v>
      </c>
      <c r="D2008">
        <v>979846</v>
      </c>
      <c r="E2008" t="s">
        <v>20</v>
      </c>
      <c r="F2008">
        <v>500000</v>
      </c>
      <c r="G2008" t="s">
        <v>21</v>
      </c>
      <c r="H2008">
        <v>100</v>
      </c>
      <c r="I2008" t="s">
        <v>22</v>
      </c>
      <c r="J2008">
        <v>0</v>
      </c>
      <c r="K2008" t="s">
        <v>23</v>
      </c>
      <c r="L2008">
        <v>-3500</v>
      </c>
      <c r="N2008" t="s">
        <v>6902</v>
      </c>
      <c r="O2008" s="22">
        <v>10.8</v>
      </c>
    </row>
    <row r="2009" spans="1:15">
      <c r="A2009" t="s">
        <v>0</v>
      </c>
      <c r="B2009">
        <v>60365590</v>
      </c>
      <c r="C2009" t="s">
        <v>19</v>
      </c>
      <c r="D2009">
        <v>1541122</v>
      </c>
      <c r="E2009" t="s">
        <v>20</v>
      </c>
      <c r="F2009">
        <v>500000</v>
      </c>
      <c r="G2009" t="s">
        <v>21</v>
      </c>
      <c r="H2009">
        <v>100</v>
      </c>
      <c r="I2009" t="s">
        <v>22</v>
      </c>
      <c r="J2009">
        <v>0</v>
      </c>
      <c r="K2009" t="s">
        <v>23</v>
      </c>
      <c r="L2009">
        <v>-3500</v>
      </c>
      <c r="N2009" t="s">
        <v>6903</v>
      </c>
      <c r="O2009" s="22">
        <v>10.8</v>
      </c>
    </row>
    <row r="2010" spans="1:15">
      <c r="A2010" t="s">
        <v>0</v>
      </c>
      <c r="B2010">
        <v>60406939</v>
      </c>
      <c r="C2010" t="s">
        <v>19</v>
      </c>
      <c r="D2010">
        <v>981582</v>
      </c>
      <c r="E2010" t="s">
        <v>20</v>
      </c>
      <c r="F2010">
        <v>500000</v>
      </c>
      <c r="G2010" t="s">
        <v>21</v>
      </c>
      <c r="H2010">
        <v>100</v>
      </c>
      <c r="I2010" t="s">
        <v>22</v>
      </c>
      <c r="J2010">
        <v>0</v>
      </c>
      <c r="K2010" t="s">
        <v>23</v>
      </c>
      <c r="L2010">
        <v>-3500</v>
      </c>
      <c r="N2010" t="s">
        <v>4842</v>
      </c>
      <c r="O2010" s="22">
        <v>10.8</v>
      </c>
    </row>
    <row r="2011" spans="1:15">
      <c r="A2011" t="s">
        <v>0</v>
      </c>
      <c r="B2011">
        <v>60664923</v>
      </c>
      <c r="C2011" t="s">
        <v>19</v>
      </c>
      <c r="D2011">
        <v>982450</v>
      </c>
      <c r="E2011" t="s">
        <v>20</v>
      </c>
      <c r="F2011">
        <v>500000</v>
      </c>
      <c r="G2011" t="s">
        <v>21</v>
      </c>
      <c r="H2011">
        <v>100</v>
      </c>
      <c r="I2011" t="s">
        <v>22</v>
      </c>
      <c r="J2011">
        <v>0</v>
      </c>
      <c r="K2011" t="s">
        <v>23</v>
      </c>
      <c r="L2011">
        <v>-3500</v>
      </c>
      <c r="N2011" t="s">
        <v>6904</v>
      </c>
      <c r="O2011" s="22">
        <v>10.850000000000001</v>
      </c>
    </row>
    <row r="2012" spans="1:15">
      <c r="A2012" t="s">
        <v>0</v>
      </c>
      <c r="B2012">
        <v>60706322</v>
      </c>
      <c r="C2012" t="s">
        <v>19</v>
      </c>
      <c r="D2012">
        <v>983318</v>
      </c>
      <c r="E2012" t="s">
        <v>20</v>
      </c>
      <c r="F2012">
        <v>500000</v>
      </c>
      <c r="G2012" t="s">
        <v>21</v>
      </c>
      <c r="H2012">
        <v>100</v>
      </c>
      <c r="I2012" t="s">
        <v>22</v>
      </c>
      <c r="J2012">
        <v>0</v>
      </c>
      <c r="K2012" t="s">
        <v>23</v>
      </c>
      <c r="L2012">
        <v>-3500</v>
      </c>
      <c r="N2012" t="s">
        <v>6905</v>
      </c>
      <c r="O2012" s="22">
        <v>10.850000000000001</v>
      </c>
    </row>
    <row r="2013" spans="1:15">
      <c r="A2013" t="s">
        <v>0</v>
      </c>
      <c r="B2013">
        <v>60790158</v>
      </c>
      <c r="C2013" t="s">
        <v>19</v>
      </c>
      <c r="D2013">
        <v>1546578</v>
      </c>
      <c r="E2013" t="s">
        <v>20</v>
      </c>
      <c r="F2013">
        <v>500000</v>
      </c>
      <c r="G2013" t="s">
        <v>21</v>
      </c>
      <c r="H2013">
        <v>100</v>
      </c>
      <c r="I2013" t="s">
        <v>22</v>
      </c>
      <c r="J2013">
        <v>0</v>
      </c>
      <c r="K2013" t="s">
        <v>23</v>
      </c>
      <c r="L2013">
        <v>-3500</v>
      </c>
      <c r="N2013" t="s">
        <v>6906</v>
      </c>
      <c r="O2013" s="22">
        <v>10.850000000000001</v>
      </c>
    </row>
    <row r="2014" spans="1:15">
      <c r="A2014" t="s">
        <v>0</v>
      </c>
      <c r="B2014">
        <v>60831607</v>
      </c>
      <c r="C2014" t="s">
        <v>19</v>
      </c>
      <c r="D2014">
        <v>985054</v>
      </c>
      <c r="E2014" t="s">
        <v>20</v>
      </c>
      <c r="F2014">
        <v>500000</v>
      </c>
      <c r="G2014" t="s">
        <v>21</v>
      </c>
      <c r="H2014">
        <v>100</v>
      </c>
      <c r="I2014" t="s">
        <v>22</v>
      </c>
      <c r="J2014">
        <v>0</v>
      </c>
      <c r="K2014" t="s">
        <v>23</v>
      </c>
      <c r="L2014">
        <v>-3500</v>
      </c>
      <c r="N2014" t="s">
        <v>6907</v>
      </c>
      <c r="O2014" s="22">
        <v>10.850000000000001</v>
      </c>
    </row>
    <row r="2015" spans="1:15">
      <c r="A2015" t="s">
        <v>0</v>
      </c>
      <c r="B2015">
        <v>60873062</v>
      </c>
      <c r="C2015" t="s">
        <v>19</v>
      </c>
      <c r="D2015">
        <v>985922</v>
      </c>
      <c r="E2015" t="s">
        <v>20</v>
      </c>
      <c r="F2015">
        <v>500000</v>
      </c>
      <c r="G2015" t="s">
        <v>21</v>
      </c>
      <c r="H2015">
        <v>100</v>
      </c>
      <c r="I2015" t="s">
        <v>22</v>
      </c>
      <c r="J2015">
        <v>0</v>
      </c>
      <c r="K2015" t="s">
        <v>23</v>
      </c>
      <c r="L2015">
        <v>-3500</v>
      </c>
      <c r="N2015" t="s">
        <v>6908</v>
      </c>
      <c r="O2015" s="22">
        <v>10.850000000000001</v>
      </c>
    </row>
    <row r="2016" spans="1:15">
      <c r="A2016" t="s">
        <v>0</v>
      </c>
      <c r="B2016">
        <v>60957074</v>
      </c>
      <c r="C2016" t="s">
        <v>19</v>
      </c>
      <c r="D2016">
        <v>1550670</v>
      </c>
      <c r="E2016" t="s">
        <v>20</v>
      </c>
      <c r="F2016">
        <v>500000</v>
      </c>
      <c r="G2016" t="s">
        <v>21</v>
      </c>
      <c r="H2016">
        <v>100</v>
      </c>
      <c r="I2016" t="s">
        <v>22</v>
      </c>
      <c r="J2016">
        <v>0</v>
      </c>
      <c r="K2016" t="s">
        <v>23</v>
      </c>
      <c r="L2016">
        <v>-3500</v>
      </c>
      <c r="N2016" t="s">
        <v>6909</v>
      </c>
      <c r="O2016" s="22">
        <v>10.850000000000001</v>
      </c>
    </row>
    <row r="2017" spans="1:15">
      <c r="A2017" t="s">
        <v>0</v>
      </c>
      <c r="B2017">
        <v>60998579</v>
      </c>
      <c r="C2017" t="s">
        <v>19</v>
      </c>
      <c r="D2017">
        <v>987658</v>
      </c>
      <c r="E2017" t="s">
        <v>20</v>
      </c>
      <c r="F2017">
        <v>500000</v>
      </c>
      <c r="G2017" t="s">
        <v>21</v>
      </c>
      <c r="H2017">
        <v>100</v>
      </c>
      <c r="I2017" t="s">
        <v>22</v>
      </c>
      <c r="J2017">
        <v>0</v>
      </c>
      <c r="K2017" t="s">
        <v>23</v>
      </c>
      <c r="L2017">
        <v>-3500</v>
      </c>
      <c r="N2017" t="s">
        <v>6910</v>
      </c>
      <c r="O2017" s="22">
        <v>10.850000000000001</v>
      </c>
    </row>
    <row r="2018" spans="1:15">
      <c r="A2018" t="s">
        <v>0</v>
      </c>
      <c r="B2018">
        <v>61040089</v>
      </c>
      <c r="C2018" t="s">
        <v>19</v>
      </c>
      <c r="D2018">
        <v>988526</v>
      </c>
      <c r="E2018" t="s">
        <v>20</v>
      </c>
      <c r="F2018">
        <v>500000</v>
      </c>
      <c r="G2018" t="s">
        <v>21</v>
      </c>
      <c r="H2018">
        <v>100</v>
      </c>
      <c r="I2018" t="s">
        <v>22</v>
      </c>
      <c r="J2018">
        <v>0</v>
      </c>
      <c r="K2018" t="s">
        <v>23</v>
      </c>
      <c r="L2018">
        <v>-3500</v>
      </c>
      <c r="N2018" t="s">
        <v>6911</v>
      </c>
      <c r="O2018" s="22">
        <v>10.850000000000001</v>
      </c>
    </row>
    <row r="2019" spans="1:15">
      <c r="A2019" t="s">
        <v>0</v>
      </c>
      <c r="B2019">
        <v>61124275</v>
      </c>
      <c r="C2019" t="s">
        <v>19</v>
      </c>
      <c r="D2019">
        <v>1554762</v>
      </c>
      <c r="E2019" t="s">
        <v>20</v>
      </c>
      <c r="F2019">
        <v>500000</v>
      </c>
      <c r="G2019" t="s">
        <v>21</v>
      </c>
      <c r="H2019">
        <v>100</v>
      </c>
      <c r="I2019" t="s">
        <v>22</v>
      </c>
      <c r="J2019">
        <v>0</v>
      </c>
      <c r="K2019" t="s">
        <v>23</v>
      </c>
      <c r="L2019">
        <v>-3500</v>
      </c>
      <c r="N2019" t="s">
        <v>6912</v>
      </c>
      <c r="O2019" s="22">
        <v>10.850000000000001</v>
      </c>
    </row>
    <row r="2020" spans="1:15">
      <c r="A2020" t="s">
        <v>0</v>
      </c>
      <c r="B2020">
        <v>61165835</v>
      </c>
      <c r="C2020" t="s">
        <v>19</v>
      </c>
      <c r="D2020">
        <v>990262</v>
      </c>
      <c r="E2020" t="s">
        <v>20</v>
      </c>
      <c r="F2020">
        <v>500000</v>
      </c>
      <c r="G2020" t="s">
        <v>21</v>
      </c>
      <c r="H2020">
        <v>100</v>
      </c>
      <c r="I2020" t="s">
        <v>22</v>
      </c>
      <c r="J2020">
        <v>0</v>
      </c>
      <c r="K2020" t="s">
        <v>23</v>
      </c>
      <c r="L2020">
        <v>-3500</v>
      </c>
      <c r="N2020" t="s">
        <v>5021</v>
      </c>
      <c r="O2020" s="22">
        <v>10.850000000000001</v>
      </c>
    </row>
    <row r="2021" spans="1:15">
      <c r="A2021" t="s">
        <v>0</v>
      </c>
      <c r="B2021">
        <v>61425538</v>
      </c>
      <c r="C2021" t="s">
        <v>19</v>
      </c>
      <c r="D2021">
        <v>991130</v>
      </c>
      <c r="E2021" t="s">
        <v>20</v>
      </c>
      <c r="F2021">
        <v>500000</v>
      </c>
      <c r="G2021" t="s">
        <v>21</v>
      </c>
      <c r="H2021">
        <v>100</v>
      </c>
      <c r="I2021" t="s">
        <v>22</v>
      </c>
      <c r="J2021">
        <v>0</v>
      </c>
      <c r="K2021" t="s">
        <v>23</v>
      </c>
      <c r="L2021">
        <v>-3500</v>
      </c>
      <c r="N2021" t="s">
        <v>6913</v>
      </c>
      <c r="O2021" s="22">
        <v>10.9</v>
      </c>
    </row>
    <row r="2022" spans="1:15">
      <c r="A2022" t="s">
        <v>0</v>
      </c>
      <c r="B2022">
        <v>61467149</v>
      </c>
      <c r="C2022" t="s">
        <v>19</v>
      </c>
      <c r="D2022">
        <v>991998</v>
      </c>
      <c r="E2022" t="s">
        <v>20</v>
      </c>
      <c r="F2022">
        <v>500000</v>
      </c>
      <c r="G2022" t="s">
        <v>21</v>
      </c>
      <c r="H2022">
        <v>100</v>
      </c>
      <c r="I2022" t="s">
        <v>22</v>
      </c>
      <c r="J2022">
        <v>0</v>
      </c>
      <c r="K2022" t="s">
        <v>23</v>
      </c>
      <c r="L2022">
        <v>-3500</v>
      </c>
      <c r="N2022" t="s">
        <v>6914</v>
      </c>
      <c r="O2022" s="22">
        <v>10.9</v>
      </c>
    </row>
    <row r="2023" spans="1:15">
      <c r="A2023" t="s">
        <v>0</v>
      </c>
      <c r="B2023">
        <v>61551597</v>
      </c>
      <c r="C2023" t="s">
        <v>19</v>
      </c>
      <c r="D2023">
        <v>1560218</v>
      </c>
      <c r="E2023" t="s">
        <v>20</v>
      </c>
      <c r="F2023">
        <v>500000</v>
      </c>
      <c r="G2023" t="s">
        <v>21</v>
      </c>
      <c r="H2023">
        <v>100</v>
      </c>
      <c r="I2023" t="s">
        <v>22</v>
      </c>
      <c r="J2023">
        <v>0</v>
      </c>
      <c r="K2023" t="s">
        <v>23</v>
      </c>
      <c r="L2023">
        <v>-3500</v>
      </c>
      <c r="N2023" t="s">
        <v>6915</v>
      </c>
      <c r="O2023" s="22">
        <v>10.9</v>
      </c>
    </row>
    <row r="2024" spans="1:15">
      <c r="A2024" t="s">
        <v>0</v>
      </c>
      <c r="B2024">
        <v>61593256</v>
      </c>
      <c r="C2024" t="s">
        <v>19</v>
      </c>
      <c r="D2024">
        <v>993734</v>
      </c>
      <c r="E2024" t="s">
        <v>20</v>
      </c>
      <c r="F2024">
        <v>500000</v>
      </c>
      <c r="G2024" t="s">
        <v>21</v>
      </c>
      <c r="H2024">
        <v>100</v>
      </c>
      <c r="I2024" t="s">
        <v>22</v>
      </c>
      <c r="J2024">
        <v>0</v>
      </c>
      <c r="K2024" t="s">
        <v>23</v>
      </c>
      <c r="L2024">
        <v>-3500</v>
      </c>
      <c r="N2024" t="s">
        <v>6916</v>
      </c>
      <c r="O2024" s="22">
        <v>10.9</v>
      </c>
    </row>
    <row r="2025" spans="1:15">
      <c r="A2025" t="s">
        <v>0</v>
      </c>
      <c r="B2025">
        <v>61634920</v>
      </c>
      <c r="C2025" t="s">
        <v>19</v>
      </c>
      <c r="D2025">
        <v>994602</v>
      </c>
      <c r="E2025" t="s">
        <v>20</v>
      </c>
      <c r="F2025">
        <v>500000</v>
      </c>
      <c r="G2025" t="s">
        <v>21</v>
      </c>
      <c r="H2025">
        <v>100</v>
      </c>
      <c r="I2025" t="s">
        <v>22</v>
      </c>
      <c r="J2025">
        <v>0</v>
      </c>
      <c r="K2025" t="s">
        <v>23</v>
      </c>
      <c r="L2025">
        <v>-3500</v>
      </c>
      <c r="N2025" t="s">
        <v>6917</v>
      </c>
      <c r="O2025" s="22">
        <v>10.9</v>
      </c>
    </row>
    <row r="2026" spans="1:15">
      <c r="A2026" t="s">
        <v>0</v>
      </c>
      <c r="B2026">
        <v>61719544</v>
      </c>
      <c r="C2026" t="s">
        <v>19</v>
      </c>
      <c r="D2026">
        <v>1564310</v>
      </c>
      <c r="E2026" t="s">
        <v>20</v>
      </c>
      <c r="F2026">
        <v>500000</v>
      </c>
      <c r="G2026" t="s">
        <v>21</v>
      </c>
      <c r="H2026">
        <v>100</v>
      </c>
      <c r="I2026" t="s">
        <v>22</v>
      </c>
      <c r="J2026">
        <v>0</v>
      </c>
      <c r="K2026" t="s">
        <v>23</v>
      </c>
      <c r="L2026">
        <v>-3500</v>
      </c>
      <c r="N2026" t="s">
        <v>6918</v>
      </c>
      <c r="O2026" s="22">
        <v>10.9</v>
      </c>
    </row>
    <row r="2027" spans="1:15">
      <c r="A2027" t="s">
        <v>0</v>
      </c>
      <c r="B2027">
        <v>61761258</v>
      </c>
      <c r="C2027" t="s">
        <v>19</v>
      </c>
      <c r="D2027">
        <v>996338</v>
      </c>
      <c r="E2027" t="s">
        <v>20</v>
      </c>
      <c r="F2027">
        <v>500000</v>
      </c>
      <c r="G2027" t="s">
        <v>21</v>
      </c>
      <c r="H2027">
        <v>100</v>
      </c>
      <c r="I2027" t="s">
        <v>22</v>
      </c>
      <c r="J2027">
        <v>0</v>
      </c>
      <c r="K2027" t="s">
        <v>23</v>
      </c>
      <c r="L2027">
        <v>-3500</v>
      </c>
      <c r="N2027" t="s">
        <v>6919</v>
      </c>
      <c r="O2027" s="22">
        <v>10.9</v>
      </c>
    </row>
    <row r="2028" spans="1:15">
      <c r="A2028" t="s">
        <v>0</v>
      </c>
      <c r="B2028">
        <v>61802978</v>
      </c>
      <c r="C2028" t="s">
        <v>19</v>
      </c>
      <c r="D2028">
        <v>997206</v>
      </c>
      <c r="E2028" t="s">
        <v>20</v>
      </c>
      <c r="F2028">
        <v>500000</v>
      </c>
      <c r="G2028" t="s">
        <v>21</v>
      </c>
      <c r="H2028">
        <v>100</v>
      </c>
      <c r="I2028" t="s">
        <v>22</v>
      </c>
      <c r="J2028">
        <v>0</v>
      </c>
      <c r="K2028" t="s">
        <v>23</v>
      </c>
      <c r="L2028">
        <v>-3500</v>
      </c>
      <c r="N2028" t="s">
        <v>6920</v>
      </c>
      <c r="O2028" s="22">
        <v>10.9</v>
      </c>
    </row>
    <row r="2029" spans="1:15">
      <c r="A2029" t="s">
        <v>0</v>
      </c>
      <c r="B2029">
        <v>61887776</v>
      </c>
      <c r="C2029" t="s">
        <v>19</v>
      </c>
      <c r="D2029">
        <v>1568402</v>
      </c>
      <c r="E2029" t="s">
        <v>20</v>
      </c>
      <c r="F2029">
        <v>500000</v>
      </c>
      <c r="G2029" t="s">
        <v>21</v>
      </c>
      <c r="H2029">
        <v>100</v>
      </c>
      <c r="I2029" t="s">
        <v>22</v>
      </c>
      <c r="J2029">
        <v>0</v>
      </c>
      <c r="K2029" t="s">
        <v>23</v>
      </c>
      <c r="L2029">
        <v>-3500</v>
      </c>
      <c r="N2029" t="s">
        <v>6921</v>
      </c>
      <c r="O2029" s="22">
        <v>10.9</v>
      </c>
    </row>
    <row r="2030" spans="1:15">
      <c r="A2030" t="s">
        <v>0</v>
      </c>
      <c r="B2030">
        <v>61929546</v>
      </c>
      <c r="C2030" t="s">
        <v>19</v>
      </c>
      <c r="D2030">
        <v>998942</v>
      </c>
      <c r="E2030" t="s">
        <v>20</v>
      </c>
      <c r="F2030">
        <v>500000</v>
      </c>
      <c r="G2030" t="s">
        <v>21</v>
      </c>
      <c r="H2030">
        <v>100</v>
      </c>
      <c r="I2030" t="s">
        <v>22</v>
      </c>
      <c r="J2030">
        <v>0</v>
      </c>
      <c r="K2030" t="s">
        <v>23</v>
      </c>
      <c r="L2030">
        <v>-3500</v>
      </c>
      <c r="N2030" t="s">
        <v>4843</v>
      </c>
      <c r="O2030" s="22">
        <v>10.9</v>
      </c>
    </row>
    <row r="2031" spans="1:15">
      <c r="A2031" t="s">
        <v>0</v>
      </c>
      <c r="B2031">
        <v>62190973</v>
      </c>
      <c r="C2031" t="s">
        <v>19</v>
      </c>
      <c r="D2031">
        <v>999810</v>
      </c>
      <c r="E2031" t="s">
        <v>20</v>
      </c>
      <c r="F2031">
        <v>500000</v>
      </c>
      <c r="G2031" t="s">
        <v>21</v>
      </c>
      <c r="H2031">
        <v>105</v>
      </c>
      <c r="I2031" t="s">
        <v>22</v>
      </c>
      <c r="J2031">
        <v>0</v>
      </c>
      <c r="K2031" t="s">
        <v>23</v>
      </c>
      <c r="L2031">
        <v>-3500</v>
      </c>
      <c r="N2031" t="s">
        <v>6922</v>
      </c>
      <c r="O2031" s="22">
        <v>10.950000000000001</v>
      </c>
    </row>
    <row r="2032" spans="1:15">
      <c r="A2032" t="s">
        <v>0</v>
      </c>
      <c r="B2032">
        <v>62232794</v>
      </c>
      <c r="C2032" t="s">
        <v>19</v>
      </c>
      <c r="D2032">
        <v>1000650</v>
      </c>
      <c r="E2032" t="s">
        <v>20</v>
      </c>
      <c r="F2032">
        <v>500000</v>
      </c>
      <c r="G2032" t="s">
        <v>21</v>
      </c>
      <c r="H2032">
        <v>105</v>
      </c>
      <c r="I2032" t="s">
        <v>22</v>
      </c>
      <c r="J2032">
        <v>0</v>
      </c>
      <c r="K2032" t="s">
        <v>23</v>
      </c>
      <c r="L2032">
        <v>-3500</v>
      </c>
      <c r="N2032" t="s">
        <v>6923</v>
      </c>
      <c r="O2032" s="22">
        <v>10.950000000000001</v>
      </c>
    </row>
    <row r="2033" spans="1:15">
      <c r="A2033" t="s">
        <v>0</v>
      </c>
      <c r="B2033">
        <v>62317854</v>
      </c>
      <c r="C2033" t="s">
        <v>19</v>
      </c>
      <c r="D2033">
        <v>1573858</v>
      </c>
      <c r="E2033" t="s">
        <v>20</v>
      </c>
      <c r="F2033">
        <v>500000</v>
      </c>
      <c r="G2033" t="s">
        <v>21</v>
      </c>
      <c r="H2033">
        <v>105</v>
      </c>
      <c r="I2033" t="s">
        <v>22</v>
      </c>
      <c r="J2033">
        <v>0</v>
      </c>
      <c r="K2033" t="s">
        <v>23</v>
      </c>
      <c r="L2033">
        <v>-3500</v>
      </c>
      <c r="N2033" t="s">
        <v>6924</v>
      </c>
      <c r="O2033" s="22">
        <v>10.950000000000001</v>
      </c>
    </row>
    <row r="2034" spans="1:15">
      <c r="A2034" t="s">
        <v>0</v>
      </c>
      <c r="B2034">
        <v>62359723</v>
      </c>
      <c r="C2034" t="s">
        <v>19</v>
      </c>
      <c r="D2034">
        <v>1002414</v>
      </c>
      <c r="E2034" t="s">
        <v>20</v>
      </c>
      <c r="F2034">
        <v>500000</v>
      </c>
      <c r="G2034" t="s">
        <v>21</v>
      </c>
      <c r="H2034">
        <v>105</v>
      </c>
      <c r="I2034" t="s">
        <v>22</v>
      </c>
      <c r="J2034">
        <v>0</v>
      </c>
      <c r="K2034" t="s">
        <v>23</v>
      </c>
      <c r="L2034">
        <v>-3500</v>
      </c>
      <c r="N2034" t="s">
        <v>6925</v>
      </c>
      <c r="O2034" s="22">
        <v>10.950000000000001</v>
      </c>
    </row>
    <row r="2035" spans="1:15">
      <c r="A2035" t="s">
        <v>0</v>
      </c>
      <c r="B2035">
        <v>62401597</v>
      </c>
      <c r="C2035" t="s">
        <v>19</v>
      </c>
      <c r="D2035">
        <v>1003282</v>
      </c>
      <c r="E2035" t="s">
        <v>20</v>
      </c>
      <c r="F2035">
        <v>500000</v>
      </c>
      <c r="G2035" t="s">
        <v>21</v>
      </c>
      <c r="H2035">
        <v>105</v>
      </c>
      <c r="I2035" t="s">
        <v>22</v>
      </c>
      <c r="J2035">
        <v>0</v>
      </c>
      <c r="K2035" t="s">
        <v>23</v>
      </c>
      <c r="L2035">
        <v>-3500</v>
      </c>
      <c r="N2035" t="s">
        <v>6926</v>
      </c>
      <c r="O2035" s="22">
        <v>10.950000000000001</v>
      </c>
    </row>
    <row r="2036" spans="1:15">
      <c r="A2036" t="s">
        <v>0</v>
      </c>
      <c r="B2036">
        <v>62486833</v>
      </c>
      <c r="C2036" t="s">
        <v>19</v>
      </c>
      <c r="D2036">
        <v>1577950</v>
      </c>
      <c r="E2036" t="s">
        <v>20</v>
      </c>
      <c r="F2036">
        <v>500000</v>
      </c>
      <c r="G2036" t="s">
        <v>21</v>
      </c>
      <c r="H2036">
        <v>105</v>
      </c>
      <c r="I2036" t="s">
        <v>22</v>
      </c>
      <c r="J2036">
        <v>0</v>
      </c>
      <c r="K2036" t="s">
        <v>23</v>
      </c>
      <c r="L2036">
        <v>-3500</v>
      </c>
      <c r="N2036" t="s">
        <v>6927</v>
      </c>
      <c r="O2036" s="22">
        <v>10.950000000000001</v>
      </c>
    </row>
    <row r="2037" spans="1:15">
      <c r="A2037" t="s">
        <v>0</v>
      </c>
      <c r="B2037">
        <v>62528758</v>
      </c>
      <c r="C2037" t="s">
        <v>19</v>
      </c>
      <c r="D2037">
        <v>1005018</v>
      </c>
      <c r="E2037" t="s">
        <v>20</v>
      </c>
      <c r="F2037">
        <v>500000</v>
      </c>
      <c r="G2037" t="s">
        <v>21</v>
      </c>
      <c r="H2037">
        <v>105</v>
      </c>
      <c r="I2037" t="s">
        <v>22</v>
      </c>
      <c r="J2037">
        <v>0</v>
      </c>
      <c r="K2037" t="s">
        <v>23</v>
      </c>
      <c r="L2037">
        <v>-3500</v>
      </c>
      <c r="N2037" t="s">
        <v>6928</v>
      </c>
      <c r="O2037" s="22">
        <v>10.950000000000001</v>
      </c>
    </row>
    <row r="2038" spans="1:15">
      <c r="A2038" t="s">
        <v>0</v>
      </c>
      <c r="B2038">
        <v>62570688</v>
      </c>
      <c r="C2038" t="s">
        <v>19</v>
      </c>
      <c r="D2038">
        <v>1005886</v>
      </c>
      <c r="E2038" t="s">
        <v>20</v>
      </c>
      <c r="F2038">
        <v>500000</v>
      </c>
      <c r="G2038" t="s">
        <v>21</v>
      </c>
      <c r="H2038">
        <v>105</v>
      </c>
      <c r="I2038" t="s">
        <v>22</v>
      </c>
      <c r="J2038">
        <v>0</v>
      </c>
      <c r="K2038" t="s">
        <v>23</v>
      </c>
      <c r="L2038">
        <v>-3500</v>
      </c>
      <c r="N2038" t="s">
        <v>6929</v>
      </c>
      <c r="O2038" s="22">
        <v>10.950000000000001</v>
      </c>
    </row>
    <row r="2039" spans="1:15">
      <c r="A2039" t="s">
        <v>0</v>
      </c>
      <c r="B2039">
        <v>62656101</v>
      </c>
      <c r="C2039" t="s">
        <v>19</v>
      </c>
      <c r="D2039">
        <v>1582042</v>
      </c>
      <c r="E2039" t="s">
        <v>20</v>
      </c>
      <c r="F2039">
        <v>500000</v>
      </c>
      <c r="G2039" t="s">
        <v>21</v>
      </c>
      <c r="H2039">
        <v>105</v>
      </c>
      <c r="I2039" t="s">
        <v>22</v>
      </c>
      <c r="J2039">
        <v>0</v>
      </c>
      <c r="K2039" t="s">
        <v>23</v>
      </c>
      <c r="L2039">
        <v>-3500</v>
      </c>
      <c r="N2039" t="s">
        <v>6930</v>
      </c>
      <c r="O2039" s="22">
        <v>10.950000000000001</v>
      </c>
    </row>
    <row r="2040" spans="1:15">
      <c r="A2040" t="s">
        <v>0</v>
      </c>
      <c r="B2040">
        <v>62698079</v>
      </c>
      <c r="C2040" t="s">
        <v>19</v>
      </c>
      <c r="D2040">
        <v>1007622</v>
      </c>
      <c r="E2040" t="s">
        <v>20</v>
      </c>
      <c r="F2040">
        <v>500000</v>
      </c>
      <c r="G2040" t="s">
        <v>21</v>
      </c>
      <c r="H2040">
        <v>105</v>
      </c>
      <c r="I2040" t="s">
        <v>22</v>
      </c>
      <c r="J2040">
        <v>0</v>
      </c>
      <c r="K2040" t="s">
        <v>23</v>
      </c>
      <c r="L2040">
        <v>-3500</v>
      </c>
      <c r="N2040" t="s">
        <v>5022</v>
      </c>
      <c r="O2040" s="22">
        <v>10.950000000000001</v>
      </c>
    </row>
    <row r="2041" spans="1:15">
      <c r="A2041" t="s">
        <v>0</v>
      </c>
      <c r="B2041">
        <v>62961233</v>
      </c>
      <c r="C2041" t="s">
        <v>19</v>
      </c>
      <c r="D2041">
        <v>1008490</v>
      </c>
      <c r="E2041" t="s">
        <v>20</v>
      </c>
      <c r="F2041">
        <v>500000</v>
      </c>
      <c r="G2041" t="s">
        <v>21</v>
      </c>
      <c r="H2041">
        <v>105</v>
      </c>
      <c r="I2041" t="s">
        <v>22</v>
      </c>
      <c r="J2041">
        <v>0</v>
      </c>
      <c r="K2041" t="s">
        <v>23</v>
      </c>
      <c r="L2041">
        <v>-3500</v>
      </c>
      <c r="N2041" t="s">
        <v>6931</v>
      </c>
      <c r="O2041" s="22">
        <v>11</v>
      </c>
    </row>
    <row r="2042" spans="1:15">
      <c r="A2042" t="s">
        <v>0</v>
      </c>
      <c r="B2042">
        <v>63003262</v>
      </c>
      <c r="C2042" t="s">
        <v>19</v>
      </c>
      <c r="D2042">
        <v>1009358</v>
      </c>
      <c r="E2042" t="s">
        <v>20</v>
      </c>
      <c r="F2042">
        <v>500000</v>
      </c>
      <c r="G2042" t="s">
        <v>21</v>
      </c>
      <c r="H2042">
        <v>105</v>
      </c>
      <c r="I2042" t="s">
        <v>22</v>
      </c>
      <c r="J2042">
        <v>0</v>
      </c>
      <c r="K2042" t="s">
        <v>23</v>
      </c>
      <c r="L2042">
        <v>-3500</v>
      </c>
      <c r="N2042" t="s">
        <v>6932</v>
      </c>
      <c r="O2042" s="22">
        <v>11</v>
      </c>
    </row>
    <row r="2043" spans="1:15">
      <c r="A2043" t="s">
        <v>0</v>
      </c>
      <c r="B2043">
        <v>63088937</v>
      </c>
      <c r="C2043" t="s">
        <v>19</v>
      </c>
      <c r="D2043">
        <v>1587498</v>
      </c>
      <c r="E2043" t="s">
        <v>20</v>
      </c>
      <c r="F2043">
        <v>500000</v>
      </c>
      <c r="G2043" t="s">
        <v>21</v>
      </c>
      <c r="H2043">
        <v>105</v>
      </c>
      <c r="I2043" t="s">
        <v>22</v>
      </c>
      <c r="J2043">
        <v>0</v>
      </c>
      <c r="K2043" t="s">
        <v>23</v>
      </c>
      <c r="L2043">
        <v>-3500</v>
      </c>
      <c r="N2043" t="s">
        <v>6933</v>
      </c>
      <c r="O2043" s="22">
        <v>11</v>
      </c>
    </row>
    <row r="2044" spans="1:15">
      <c r="A2044" t="s">
        <v>0</v>
      </c>
      <c r="B2044">
        <v>63131016</v>
      </c>
      <c r="C2044" t="s">
        <v>19</v>
      </c>
      <c r="D2044">
        <v>1011094</v>
      </c>
      <c r="E2044" t="s">
        <v>20</v>
      </c>
      <c r="F2044">
        <v>500000</v>
      </c>
      <c r="G2044" t="s">
        <v>21</v>
      </c>
      <c r="H2044">
        <v>105</v>
      </c>
      <c r="I2044" t="s">
        <v>22</v>
      </c>
      <c r="J2044">
        <v>0</v>
      </c>
      <c r="K2044" t="s">
        <v>23</v>
      </c>
      <c r="L2044">
        <v>-3500</v>
      </c>
      <c r="N2044" t="s">
        <v>6934</v>
      </c>
      <c r="O2044" s="22">
        <v>11</v>
      </c>
    </row>
    <row r="2045" spans="1:15">
      <c r="A2045" t="s">
        <v>0</v>
      </c>
      <c r="B2045">
        <v>63173101</v>
      </c>
      <c r="C2045" t="s">
        <v>19</v>
      </c>
      <c r="D2045">
        <v>1011962</v>
      </c>
      <c r="E2045" t="s">
        <v>20</v>
      </c>
      <c r="F2045">
        <v>500000</v>
      </c>
      <c r="G2045" t="s">
        <v>21</v>
      </c>
      <c r="H2045">
        <v>105</v>
      </c>
      <c r="I2045" t="s">
        <v>22</v>
      </c>
      <c r="J2045">
        <v>0</v>
      </c>
      <c r="K2045" t="s">
        <v>23</v>
      </c>
      <c r="L2045">
        <v>-3500</v>
      </c>
      <c r="N2045" t="s">
        <v>6935</v>
      </c>
      <c r="O2045" s="22">
        <v>11</v>
      </c>
    </row>
    <row r="2046" spans="1:15">
      <c r="A2046" t="s">
        <v>0</v>
      </c>
      <c r="B2046">
        <v>63258950</v>
      </c>
      <c r="C2046" t="s">
        <v>19</v>
      </c>
      <c r="D2046">
        <v>1591590</v>
      </c>
      <c r="E2046" t="s">
        <v>20</v>
      </c>
      <c r="F2046">
        <v>500000</v>
      </c>
      <c r="G2046" t="s">
        <v>21</v>
      </c>
      <c r="H2046">
        <v>105</v>
      </c>
      <c r="I2046" t="s">
        <v>22</v>
      </c>
      <c r="J2046">
        <v>0</v>
      </c>
      <c r="K2046" t="s">
        <v>23</v>
      </c>
      <c r="L2046">
        <v>-3500</v>
      </c>
      <c r="N2046" t="s">
        <v>6936</v>
      </c>
      <c r="O2046" s="22">
        <v>11</v>
      </c>
    </row>
    <row r="2047" spans="1:15">
      <c r="A2047" t="s">
        <v>0</v>
      </c>
      <c r="B2047">
        <v>63301086</v>
      </c>
      <c r="C2047" t="s">
        <v>19</v>
      </c>
      <c r="D2047">
        <v>1013698</v>
      </c>
      <c r="E2047" t="s">
        <v>20</v>
      </c>
      <c r="F2047">
        <v>500000</v>
      </c>
      <c r="G2047" t="s">
        <v>21</v>
      </c>
      <c r="H2047">
        <v>105</v>
      </c>
      <c r="I2047" t="s">
        <v>22</v>
      </c>
      <c r="J2047">
        <v>0</v>
      </c>
      <c r="K2047" t="s">
        <v>23</v>
      </c>
      <c r="L2047">
        <v>-3500</v>
      </c>
      <c r="N2047" t="s">
        <v>6937</v>
      </c>
      <c r="O2047" s="22">
        <v>11</v>
      </c>
    </row>
    <row r="2048" spans="1:15">
      <c r="A2048" t="s">
        <v>0</v>
      </c>
      <c r="B2048">
        <v>63343227</v>
      </c>
      <c r="C2048" t="s">
        <v>19</v>
      </c>
      <c r="D2048">
        <v>1014566</v>
      </c>
      <c r="E2048" t="s">
        <v>20</v>
      </c>
      <c r="F2048">
        <v>500000</v>
      </c>
      <c r="G2048" t="s">
        <v>21</v>
      </c>
      <c r="H2048">
        <v>105</v>
      </c>
      <c r="I2048" t="s">
        <v>22</v>
      </c>
      <c r="J2048">
        <v>0</v>
      </c>
      <c r="K2048" t="s">
        <v>23</v>
      </c>
      <c r="L2048">
        <v>-3500</v>
      </c>
      <c r="N2048" t="s">
        <v>6938</v>
      </c>
      <c r="O2048" s="22">
        <v>11</v>
      </c>
    </row>
    <row r="2049" spans="1:15">
      <c r="A2049" t="s">
        <v>0</v>
      </c>
      <c r="B2049">
        <v>63429253</v>
      </c>
      <c r="C2049" t="s">
        <v>19</v>
      </c>
      <c r="D2049">
        <v>1595682</v>
      </c>
      <c r="E2049" t="s">
        <v>20</v>
      </c>
      <c r="F2049">
        <v>500000</v>
      </c>
      <c r="G2049" t="s">
        <v>21</v>
      </c>
      <c r="H2049">
        <v>105</v>
      </c>
      <c r="I2049" t="s">
        <v>22</v>
      </c>
      <c r="J2049">
        <v>0</v>
      </c>
      <c r="K2049" t="s">
        <v>23</v>
      </c>
      <c r="L2049">
        <v>-3500</v>
      </c>
      <c r="N2049" t="s">
        <v>6939</v>
      </c>
      <c r="O2049" s="22">
        <v>11</v>
      </c>
    </row>
    <row r="2050" spans="1:15">
      <c r="A2050" t="s">
        <v>0</v>
      </c>
      <c r="B2050">
        <v>63471442</v>
      </c>
      <c r="C2050" t="s">
        <v>19</v>
      </c>
      <c r="D2050">
        <v>1016302</v>
      </c>
      <c r="E2050" t="s">
        <v>20</v>
      </c>
      <c r="F2050">
        <v>500000</v>
      </c>
      <c r="G2050" t="s">
        <v>21</v>
      </c>
      <c r="H2050">
        <v>105</v>
      </c>
      <c r="I2050" t="s">
        <v>22</v>
      </c>
      <c r="J2050">
        <v>0</v>
      </c>
      <c r="K2050" t="s">
        <v>23</v>
      </c>
      <c r="L2050">
        <v>-3500</v>
      </c>
      <c r="N2050" t="s">
        <v>4844</v>
      </c>
      <c r="O2050" s="22">
        <v>11</v>
      </c>
    </row>
    <row r="2051" spans="1:15">
      <c r="A2051" t="s">
        <v>0</v>
      </c>
      <c r="B2051">
        <v>63736325</v>
      </c>
      <c r="C2051" t="s">
        <v>19</v>
      </c>
      <c r="D2051">
        <v>1017170</v>
      </c>
      <c r="E2051" t="s">
        <v>20</v>
      </c>
      <c r="F2051">
        <v>500000</v>
      </c>
      <c r="G2051" t="s">
        <v>21</v>
      </c>
      <c r="H2051">
        <v>105</v>
      </c>
      <c r="I2051" t="s">
        <v>22</v>
      </c>
      <c r="J2051">
        <v>0</v>
      </c>
      <c r="K2051" t="s">
        <v>23</v>
      </c>
      <c r="L2051">
        <v>-3500</v>
      </c>
      <c r="N2051" t="s">
        <v>6940</v>
      </c>
      <c r="O2051" s="22">
        <v>11.05</v>
      </c>
    </row>
    <row r="2052" spans="1:15">
      <c r="A2052" t="s">
        <v>0</v>
      </c>
      <c r="B2052">
        <v>63778565</v>
      </c>
      <c r="C2052" t="s">
        <v>19</v>
      </c>
      <c r="D2052">
        <v>1018038</v>
      </c>
      <c r="E2052" t="s">
        <v>20</v>
      </c>
      <c r="F2052">
        <v>500000</v>
      </c>
      <c r="G2052" t="s">
        <v>21</v>
      </c>
      <c r="H2052">
        <v>105</v>
      </c>
      <c r="I2052" t="s">
        <v>22</v>
      </c>
      <c r="J2052">
        <v>0</v>
      </c>
      <c r="K2052" t="s">
        <v>23</v>
      </c>
      <c r="L2052">
        <v>-3500</v>
      </c>
      <c r="N2052" t="s">
        <v>6941</v>
      </c>
      <c r="O2052" s="22">
        <v>11.05</v>
      </c>
    </row>
    <row r="2053" spans="1:15">
      <c r="A2053" t="s">
        <v>0</v>
      </c>
      <c r="B2053">
        <v>63864854</v>
      </c>
      <c r="C2053" t="s">
        <v>19</v>
      </c>
      <c r="D2053">
        <v>1601138</v>
      </c>
      <c r="E2053" t="s">
        <v>20</v>
      </c>
      <c r="F2053">
        <v>500000</v>
      </c>
      <c r="G2053" t="s">
        <v>21</v>
      </c>
      <c r="H2053">
        <v>105</v>
      </c>
      <c r="I2053" t="s">
        <v>22</v>
      </c>
      <c r="J2053">
        <v>0</v>
      </c>
      <c r="K2053" t="s">
        <v>23</v>
      </c>
      <c r="L2053">
        <v>-3500</v>
      </c>
      <c r="N2053" t="s">
        <v>6942</v>
      </c>
      <c r="O2053" s="22">
        <v>11.05</v>
      </c>
    </row>
    <row r="2054" spans="1:15">
      <c r="A2054" t="s">
        <v>0</v>
      </c>
      <c r="B2054">
        <v>63907144</v>
      </c>
      <c r="C2054" t="s">
        <v>19</v>
      </c>
      <c r="D2054">
        <v>1019774</v>
      </c>
      <c r="E2054" t="s">
        <v>20</v>
      </c>
      <c r="F2054">
        <v>500000</v>
      </c>
      <c r="G2054" t="s">
        <v>21</v>
      </c>
      <c r="H2054">
        <v>105</v>
      </c>
      <c r="I2054" t="s">
        <v>22</v>
      </c>
      <c r="J2054">
        <v>0</v>
      </c>
      <c r="K2054" t="s">
        <v>23</v>
      </c>
      <c r="L2054">
        <v>-3500</v>
      </c>
      <c r="N2054" t="s">
        <v>6943</v>
      </c>
      <c r="O2054" s="22">
        <v>11.05</v>
      </c>
    </row>
    <row r="2055" spans="1:15">
      <c r="A2055" t="s">
        <v>0</v>
      </c>
      <c r="B2055">
        <v>63949440</v>
      </c>
      <c r="C2055" t="s">
        <v>19</v>
      </c>
      <c r="D2055">
        <v>1020642</v>
      </c>
      <c r="E2055" t="s">
        <v>20</v>
      </c>
      <c r="F2055">
        <v>500000</v>
      </c>
      <c r="G2055" t="s">
        <v>21</v>
      </c>
      <c r="H2055">
        <v>105</v>
      </c>
      <c r="I2055" t="s">
        <v>22</v>
      </c>
      <c r="J2055">
        <v>0</v>
      </c>
      <c r="K2055" t="s">
        <v>23</v>
      </c>
      <c r="L2055">
        <v>-3500</v>
      </c>
      <c r="N2055" t="s">
        <v>6944</v>
      </c>
      <c r="O2055" s="22">
        <v>11.05</v>
      </c>
    </row>
    <row r="2056" spans="1:15">
      <c r="A2056" t="s">
        <v>0</v>
      </c>
      <c r="B2056">
        <v>64035903</v>
      </c>
      <c r="C2056" t="s">
        <v>19</v>
      </c>
      <c r="D2056">
        <v>1605230</v>
      </c>
      <c r="E2056" t="s">
        <v>20</v>
      </c>
      <c r="F2056">
        <v>500000</v>
      </c>
      <c r="G2056" t="s">
        <v>21</v>
      </c>
      <c r="H2056">
        <v>105</v>
      </c>
      <c r="I2056" t="s">
        <v>22</v>
      </c>
      <c r="J2056">
        <v>0</v>
      </c>
      <c r="K2056" t="s">
        <v>23</v>
      </c>
      <c r="L2056">
        <v>-3500</v>
      </c>
      <c r="N2056" t="s">
        <v>6945</v>
      </c>
      <c r="O2056" s="22">
        <v>11.05</v>
      </c>
    </row>
    <row r="2057" spans="1:15">
      <c r="A2057" t="s">
        <v>0</v>
      </c>
      <c r="B2057">
        <v>64078250</v>
      </c>
      <c r="C2057" t="s">
        <v>19</v>
      </c>
      <c r="D2057">
        <v>1022378</v>
      </c>
      <c r="E2057" t="s">
        <v>20</v>
      </c>
      <c r="F2057">
        <v>500000</v>
      </c>
      <c r="G2057" t="s">
        <v>21</v>
      </c>
      <c r="H2057">
        <v>105</v>
      </c>
      <c r="I2057" t="s">
        <v>22</v>
      </c>
      <c r="J2057">
        <v>0</v>
      </c>
      <c r="K2057" t="s">
        <v>23</v>
      </c>
      <c r="L2057">
        <v>-3500</v>
      </c>
      <c r="N2057" t="s">
        <v>6946</v>
      </c>
      <c r="O2057" s="22">
        <v>11.05</v>
      </c>
    </row>
    <row r="2058" spans="1:15">
      <c r="A2058" t="s">
        <v>0</v>
      </c>
      <c r="B2058">
        <v>64120601</v>
      </c>
      <c r="C2058" t="s">
        <v>19</v>
      </c>
      <c r="D2058">
        <v>1023246</v>
      </c>
      <c r="E2058" t="s">
        <v>20</v>
      </c>
      <c r="F2058">
        <v>500000</v>
      </c>
      <c r="G2058" t="s">
        <v>21</v>
      </c>
      <c r="H2058">
        <v>105</v>
      </c>
      <c r="I2058" t="s">
        <v>22</v>
      </c>
      <c r="J2058">
        <v>0</v>
      </c>
      <c r="K2058" t="s">
        <v>23</v>
      </c>
      <c r="L2058">
        <v>-3500</v>
      </c>
      <c r="N2058" t="s">
        <v>6947</v>
      </c>
      <c r="O2058" s="22">
        <v>11.05</v>
      </c>
    </row>
    <row r="2059" spans="1:15">
      <c r="A2059" t="s">
        <v>0</v>
      </c>
      <c r="B2059">
        <v>64207242</v>
      </c>
      <c r="C2059" t="s">
        <v>19</v>
      </c>
      <c r="D2059">
        <v>1609322</v>
      </c>
      <c r="E2059" t="s">
        <v>20</v>
      </c>
      <c r="F2059">
        <v>500000</v>
      </c>
      <c r="G2059" t="s">
        <v>21</v>
      </c>
      <c r="H2059">
        <v>105</v>
      </c>
      <c r="I2059" t="s">
        <v>22</v>
      </c>
      <c r="J2059">
        <v>0</v>
      </c>
      <c r="K2059" t="s">
        <v>23</v>
      </c>
      <c r="L2059">
        <v>-3500</v>
      </c>
      <c r="N2059" t="s">
        <v>6948</v>
      </c>
      <c r="O2059" s="22">
        <v>11.05</v>
      </c>
    </row>
    <row r="2060" spans="1:15">
      <c r="A2060" t="s">
        <v>0</v>
      </c>
      <c r="B2060">
        <v>64249644</v>
      </c>
      <c r="C2060" t="s">
        <v>19</v>
      </c>
      <c r="D2060">
        <v>1024982</v>
      </c>
      <c r="E2060" t="s">
        <v>20</v>
      </c>
      <c r="F2060">
        <v>500000</v>
      </c>
      <c r="G2060" t="s">
        <v>21</v>
      </c>
      <c r="H2060">
        <v>105</v>
      </c>
      <c r="I2060" t="s">
        <v>22</v>
      </c>
      <c r="J2060">
        <v>0</v>
      </c>
      <c r="K2060" t="s">
        <v>23</v>
      </c>
      <c r="L2060">
        <v>-3500</v>
      </c>
      <c r="N2060" t="s">
        <v>5023</v>
      </c>
      <c r="O2060" s="22">
        <v>11.05</v>
      </c>
    </row>
    <row r="2061" spans="1:15">
      <c r="A2061" t="s">
        <v>0</v>
      </c>
      <c r="B2061">
        <v>64516257</v>
      </c>
      <c r="C2061" t="s">
        <v>19</v>
      </c>
      <c r="D2061">
        <v>1025850</v>
      </c>
      <c r="E2061" t="s">
        <v>20</v>
      </c>
      <c r="F2061">
        <v>500000</v>
      </c>
      <c r="G2061" t="s">
        <v>21</v>
      </c>
      <c r="H2061">
        <v>105</v>
      </c>
      <c r="I2061" t="s">
        <v>22</v>
      </c>
      <c r="J2061">
        <v>0</v>
      </c>
      <c r="K2061" t="s">
        <v>23</v>
      </c>
      <c r="L2061">
        <v>-3500</v>
      </c>
      <c r="N2061" t="s">
        <v>6949</v>
      </c>
      <c r="O2061" s="22">
        <v>11.100000000000001</v>
      </c>
    </row>
    <row r="2062" spans="1:15">
      <c r="A2062" t="s">
        <v>0</v>
      </c>
      <c r="B2062">
        <v>64558710</v>
      </c>
      <c r="C2062" t="s">
        <v>19</v>
      </c>
      <c r="D2062">
        <v>1026718</v>
      </c>
      <c r="E2062" t="s">
        <v>20</v>
      </c>
      <c r="F2062">
        <v>500000</v>
      </c>
      <c r="G2062" t="s">
        <v>21</v>
      </c>
      <c r="H2062">
        <v>105</v>
      </c>
      <c r="I2062" t="s">
        <v>22</v>
      </c>
      <c r="J2062">
        <v>0</v>
      </c>
      <c r="K2062" t="s">
        <v>23</v>
      </c>
      <c r="L2062">
        <v>-3500</v>
      </c>
      <c r="N2062" t="s">
        <v>6950</v>
      </c>
      <c r="O2062" s="22">
        <v>11.100000000000001</v>
      </c>
    </row>
    <row r="2063" spans="1:15">
      <c r="A2063" t="s">
        <v>0</v>
      </c>
      <c r="B2063">
        <v>64645611</v>
      </c>
      <c r="C2063" t="s">
        <v>19</v>
      </c>
      <c r="D2063">
        <v>1614778</v>
      </c>
      <c r="E2063" t="s">
        <v>20</v>
      </c>
      <c r="F2063">
        <v>500000</v>
      </c>
      <c r="G2063" t="s">
        <v>21</v>
      </c>
      <c r="H2063">
        <v>105</v>
      </c>
      <c r="I2063" t="s">
        <v>22</v>
      </c>
      <c r="J2063">
        <v>0</v>
      </c>
      <c r="K2063" t="s">
        <v>23</v>
      </c>
      <c r="L2063">
        <v>-3500</v>
      </c>
      <c r="N2063" t="s">
        <v>6951</v>
      </c>
      <c r="O2063" s="22">
        <v>11.100000000000001</v>
      </c>
    </row>
    <row r="2064" spans="1:15">
      <c r="A2064" t="s">
        <v>0</v>
      </c>
      <c r="B2064">
        <v>64688115</v>
      </c>
      <c r="C2064" t="s">
        <v>19</v>
      </c>
      <c r="D2064">
        <v>1028454</v>
      </c>
      <c r="E2064" t="s">
        <v>20</v>
      </c>
      <c r="F2064">
        <v>500000</v>
      </c>
      <c r="G2064" t="s">
        <v>21</v>
      </c>
      <c r="H2064">
        <v>105</v>
      </c>
      <c r="I2064" t="s">
        <v>22</v>
      </c>
      <c r="J2064">
        <v>0</v>
      </c>
      <c r="K2064" t="s">
        <v>23</v>
      </c>
      <c r="L2064">
        <v>-3500</v>
      </c>
      <c r="N2064" t="s">
        <v>6952</v>
      </c>
      <c r="O2064" s="22">
        <v>11.100000000000001</v>
      </c>
    </row>
    <row r="2065" spans="1:15">
      <c r="A2065" t="s">
        <v>0</v>
      </c>
      <c r="B2065">
        <v>64730622</v>
      </c>
      <c r="C2065" t="s">
        <v>19</v>
      </c>
      <c r="D2065">
        <v>1029322</v>
      </c>
      <c r="E2065" t="s">
        <v>20</v>
      </c>
      <c r="F2065">
        <v>500000</v>
      </c>
      <c r="G2065" t="s">
        <v>21</v>
      </c>
      <c r="H2065">
        <v>105</v>
      </c>
      <c r="I2065" t="s">
        <v>22</v>
      </c>
      <c r="J2065">
        <v>0</v>
      </c>
      <c r="K2065" t="s">
        <v>23</v>
      </c>
      <c r="L2065">
        <v>-3500</v>
      </c>
      <c r="N2065" t="s">
        <v>6953</v>
      </c>
      <c r="O2065" s="22">
        <v>11.100000000000001</v>
      </c>
    </row>
    <row r="2066" spans="1:15">
      <c r="A2066" t="s">
        <v>0</v>
      </c>
      <c r="B2066">
        <v>64817700</v>
      </c>
      <c r="C2066" t="s">
        <v>19</v>
      </c>
      <c r="D2066">
        <v>1618870</v>
      </c>
      <c r="E2066" t="s">
        <v>20</v>
      </c>
      <c r="F2066">
        <v>500000</v>
      </c>
      <c r="G2066" t="s">
        <v>21</v>
      </c>
      <c r="H2066">
        <v>105</v>
      </c>
      <c r="I2066" t="s">
        <v>22</v>
      </c>
      <c r="J2066">
        <v>0</v>
      </c>
      <c r="K2066" t="s">
        <v>23</v>
      </c>
      <c r="L2066">
        <v>-3500</v>
      </c>
      <c r="N2066" t="s">
        <v>6954</v>
      </c>
      <c r="O2066" s="22">
        <v>11.100000000000001</v>
      </c>
    </row>
    <row r="2067" spans="1:15">
      <c r="A2067" t="s">
        <v>0</v>
      </c>
      <c r="B2067">
        <v>64860258</v>
      </c>
      <c r="C2067" t="s">
        <v>19</v>
      </c>
      <c r="D2067">
        <v>1031058</v>
      </c>
      <c r="E2067" t="s">
        <v>20</v>
      </c>
      <c r="F2067">
        <v>500000</v>
      </c>
      <c r="G2067" t="s">
        <v>21</v>
      </c>
      <c r="H2067">
        <v>105</v>
      </c>
      <c r="I2067" t="s">
        <v>22</v>
      </c>
      <c r="J2067">
        <v>0</v>
      </c>
      <c r="K2067" t="s">
        <v>23</v>
      </c>
      <c r="L2067">
        <v>-3500</v>
      </c>
      <c r="N2067" t="s">
        <v>6955</v>
      </c>
      <c r="O2067" s="22">
        <v>11.100000000000001</v>
      </c>
    </row>
    <row r="2068" spans="1:15">
      <c r="A2068" t="s">
        <v>0</v>
      </c>
      <c r="B2068">
        <v>64902821</v>
      </c>
      <c r="C2068" t="s">
        <v>19</v>
      </c>
      <c r="D2068">
        <v>1031926</v>
      </c>
      <c r="E2068" t="s">
        <v>20</v>
      </c>
      <c r="F2068">
        <v>500000</v>
      </c>
      <c r="G2068" t="s">
        <v>21</v>
      </c>
      <c r="H2068">
        <v>105</v>
      </c>
      <c r="I2068" t="s">
        <v>22</v>
      </c>
      <c r="J2068">
        <v>0</v>
      </c>
      <c r="K2068" t="s">
        <v>23</v>
      </c>
      <c r="L2068">
        <v>-3500</v>
      </c>
      <c r="N2068" t="s">
        <v>6956</v>
      </c>
      <c r="O2068" s="22">
        <v>11.100000000000001</v>
      </c>
    </row>
    <row r="2069" spans="1:15">
      <c r="A2069" t="s">
        <v>0</v>
      </c>
      <c r="B2069">
        <v>64990077</v>
      </c>
      <c r="C2069" t="s">
        <v>19</v>
      </c>
      <c r="D2069">
        <v>1622962</v>
      </c>
      <c r="E2069" t="s">
        <v>20</v>
      </c>
      <c r="F2069">
        <v>500000</v>
      </c>
      <c r="G2069" t="s">
        <v>21</v>
      </c>
      <c r="H2069">
        <v>105</v>
      </c>
      <c r="I2069" t="s">
        <v>22</v>
      </c>
      <c r="J2069">
        <v>0</v>
      </c>
      <c r="K2069" t="s">
        <v>23</v>
      </c>
      <c r="L2069">
        <v>-3500</v>
      </c>
      <c r="N2069" t="s">
        <v>6957</v>
      </c>
      <c r="O2069" s="22">
        <v>11.100000000000001</v>
      </c>
    </row>
    <row r="2070" spans="1:15">
      <c r="A2070" t="s">
        <v>0</v>
      </c>
      <c r="B2070">
        <v>65032691</v>
      </c>
      <c r="C2070" t="s">
        <v>19</v>
      </c>
      <c r="D2070">
        <v>1033662</v>
      </c>
      <c r="E2070" t="s">
        <v>20</v>
      </c>
      <c r="F2070">
        <v>500000</v>
      </c>
      <c r="G2070" t="s">
        <v>21</v>
      </c>
      <c r="H2070">
        <v>105</v>
      </c>
      <c r="I2070" t="s">
        <v>22</v>
      </c>
      <c r="J2070">
        <v>0</v>
      </c>
      <c r="K2070" t="s">
        <v>23</v>
      </c>
      <c r="L2070">
        <v>-3500</v>
      </c>
      <c r="N2070" t="s">
        <v>4845</v>
      </c>
      <c r="O2070" s="22">
        <v>11.100000000000001</v>
      </c>
    </row>
    <row r="2071" spans="1:15">
      <c r="A2071" t="s">
        <v>0</v>
      </c>
      <c r="B2071">
        <v>65301037</v>
      </c>
      <c r="C2071" t="s">
        <v>19</v>
      </c>
      <c r="D2071">
        <v>1034530</v>
      </c>
      <c r="E2071" t="s">
        <v>20</v>
      </c>
      <c r="F2071">
        <v>500000</v>
      </c>
      <c r="G2071" t="s">
        <v>21</v>
      </c>
      <c r="H2071">
        <v>105</v>
      </c>
      <c r="I2071" t="s">
        <v>22</v>
      </c>
      <c r="J2071">
        <v>0</v>
      </c>
      <c r="K2071" t="s">
        <v>23</v>
      </c>
      <c r="L2071">
        <v>-3500</v>
      </c>
      <c r="N2071" t="s">
        <v>6958</v>
      </c>
      <c r="O2071" s="22">
        <v>11.15</v>
      </c>
    </row>
    <row r="2072" spans="1:15">
      <c r="A2072" t="s">
        <v>0</v>
      </c>
      <c r="B2072">
        <v>65341141</v>
      </c>
      <c r="C2072" t="s">
        <v>19</v>
      </c>
      <c r="D2072">
        <v>1035342</v>
      </c>
      <c r="E2072" t="s">
        <v>20</v>
      </c>
      <c r="F2072">
        <v>500000</v>
      </c>
      <c r="G2072" t="s">
        <v>21</v>
      </c>
      <c r="H2072">
        <v>105</v>
      </c>
      <c r="I2072" t="s">
        <v>22</v>
      </c>
      <c r="J2072">
        <v>0</v>
      </c>
      <c r="K2072" t="s">
        <v>23</v>
      </c>
      <c r="L2072">
        <v>-3500</v>
      </c>
      <c r="N2072" t="s">
        <v>6959</v>
      </c>
      <c r="O2072" s="22">
        <v>11.15</v>
      </c>
    </row>
    <row r="2073" spans="1:15">
      <c r="A2073" t="s">
        <v>0</v>
      </c>
      <c r="B2073">
        <v>65426094</v>
      </c>
      <c r="C2073" t="s">
        <v>19</v>
      </c>
      <c r="D2073">
        <v>1628242</v>
      </c>
      <c r="E2073" t="s">
        <v>20</v>
      </c>
      <c r="F2073">
        <v>500000</v>
      </c>
      <c r="G2073" t="s">
        <v>21</v>
      </c>
      <c r="H2073">
        <v>105</v>
      </c>
      <c r="I2073" t="s">
        <v>22</v>
      </c>
      <c r="J2073">
        <v>0</v>
      </c>
      <c r="K2073" t="s">
        <v>23</v>
      </c>
      <c r="L2073">
        <v>-3500</v>
      </c>
      <c r="N2073" t="s">
        <v>6960</v>
      </c>
      <c r="O2073" s="22">
        <v>11.15</v>
      </c>
    </row>
    <row r="2074" spans="1:15">
      <c r="A2074" t="s">
        <v>0</v>
      </c>
      <c r="B2074">
        <v>65466247</v>
      </c>
      <c r="C2074" t="s">
        <v>19</v>
      </c>
      <c r="D2074">
        <v>1036966</v>
      </c>
      <c r="E2074" t="s">
        <v>20</v>
      </c>
      <c r="F2074">
        <v>500000</v>
      </c>
      <c r="G2074" t="s">
        <v>21</v>
      </c>
      <c r="H2074">
        <v>105</v>
      </c>
      <c r="I2074" t="s">
        <v>22</v>
      </c>
      <c r="J2074">
        <v>0</v>
      </c>
      <c r="K2074" t="s">
        <v>23</v>
      </c>
      <c r="L2074">
        <v>-3500</v>
      </c>
      <c r="N2074" t="s">
        <v>6961</v>
      </c>
      <c r="O2074" s="22">
        <v>11.15</v>
      </c>
    </row>
    <row r="2075" spans="1:15">
      <c r="A2075" t="s">
        <v>0</v>
      </c>
      <c r="B2075">
        <v>65506405</v>
      </c>
      <c r="C2075" t="s">
        <v>19</v>
      </c>
      <c r="D2075">
        <v>1037778</v>
      </c>
      <c r="E2075" t="s">
        <v>20</v>
      </c>
      <c r="F2075">
        <v>500000</v>
      </c>
      <c r="G2075" t="s">
        <v>21</v>
      </c>
      <c r="H2075">
        <v>105</v>
      </c>
      <c r="I2075" t="s">
        <v>22</v>
      </c>
      <c r="J2075">
        <v>0</v>
      </c>
      <c r="K2075" t="s">
        <v>23</v>
      </c>
      <c r="L2075">
        <v>-3500</v>
      </c>
      <c r="N2075" t="s">
        <v>6962</v>
      </c>
      <c r="O2075" s="22">
        <v>11.15</v>
      </c>
    </row>
    <row r="2076" spans="1:15">
      <c r="A2076" t="s">
        <v>0</v>
      </c>
      <c r="B2076">
        <v>65591523</v>
      </c>
      <c r="C2076" t="s">
        <v>19</v>
      </c>
      <c r="D2076">
        <v>1632070</v>
      </c>
      <c r="E2076" t="s">
        <v>20</v>
      </c>
      <c r="F2076">
        <v>500000</v>
      </c>
      <c r="G2076" t="s">
        <v>21</v>
      </c>
      <c r="H2076">
        <v>105</v>
      </c>
      <c r="I2076" t="s">
        <v>22</v>
      </c>
      <c r="J2076">
        <v>0</v>
      </c>
      <c r="K2076" t="s">
        <v>23</v>
      </c>
      <c r="L2076">
        <v>-3500</v>
      </c>
      <c r="N2076" t="s">
        <v>6963</v>
      </c>
      <c r="O2076" s="22">
        <v>11.15</v>
      </c>
    </row>
    <row r="2077" spans="1:15">
      <c r="A2077" t="s">
        <v>0</v>
      </c>
      <c r="B2077">
        <v>65631727</v>
      </c>
      <c r="C2077" t="s">
        <v>19</v>
      </c>
      <c r="D2077">
        <v>1039402</v>
      </c>
      <c r="E2077" t="s">
        <v>20</v>
      </c>
      <c r="F2077">
        <v>500000</v>
      </c>
      <c r="G2077" t="s">
        <v>21</v>
      </c>
      <c r="H2077">
        <v>105</v>
      </c>
      <c r="I2077" t="s">
        <v>22</v>
      </c>
      <c r="J2077">
        <v>0</v>
      </c>
      <c r="K2077" t="s">
        <v>23</v>
      </c>
      <c r="L2077">
        <v>-3500</v>
      </c>
      <c r="N2077" t="s">
        <v>6964</v>
      </c>
      <c r="O2077" s="22">
        <v>11.15</v>
      </c>
    </row>
    <row r="2078" spans="1:15">
      <c r="A2078" t="s">
        <v>0</v>
      </c>
      <c r="B2078">
        <v>65671937</v>
      </c>
      <c r="C2078" t="s">
        <v>19</v>
      </c>
      <c r="D2078">
        <v>1040214</v>
      </c>
      <c r="E2078" t="s">
        <v>20</v>
      </c>
      <c r="F2078">
        <v>500000</v>
      </c>
      <c r="G2078" t="s">
        <v>21</v>
      </c>
      <c r="H2078">
        <v>105</v>
      </c>
      <c r="I2078" t="s">
        <v>22</v>
      </c>
      <c r="J2078">
        <v>0</v>
      </c>
      <c r="K2078" t="s">
        <v>23</v>
      </c>
      <c r="L2078">
        <v>-3500</v>
      </c>
      <c r="N2078" t="s">
        <v>6965</v>
      </c>
      <c r="O2078" s="22">
        <v>11.15</v>
      </c>
    </row>
    <row r="2079" spans="1:15">
      <c r="A2079" t="s">
        <v>0</v>
      </c>
      <c r="B2079">
        <v>65757223</v>
      </c>
      <c r="C2079" t="s">
        <v>19</v>
      </c>
      <c r="D2079">
        <v>1635898</v>
      </c>
      <c r="E2079" t="s">
        <v>20</v>
      </c>
      <c r="F2079">
        <v>500000</v>
      </c>
      <c r="G2079" t="s">
        <v>21</v>
      </c>
      <c r="H2079">
        <v>105</v>
      </c>
      <c r="I2079" t="s">
        <v>22</v>
      </c>
      <c r="J2079">
        <v>0</v>
      </c>
      <c r="K2079" t="s">
        <v>23</v>
      </c>
      <c r="L2079">
        <v>-3500</v>
      </c>
      <c r="N2079" t="s">
        <v>6966</v>
      </c>
      <c r="O2079" s="22">
        <v>11.15</v>
      </c>
    </row>
    <row r="2080" spans="1:15">
      <c r="A2080" t="s">
        <v>0</v>
      </c>
      <c r="B2080">
        <v>65797478</v>
      </c>
      <c r="C2080" t="s">
        <v>19</v>
      </c>
      <c r="D2080">
        <v>1041838</v>
      </c>
      <c r="E2080" t="s">
        <v>20</v>
      </c>
      <c r="F2080">
        <v>500000</v>
      </c>
      <c r="G2080" t="s">
        <v>21</v>
      </c>
      <c r="H2080">
        <v>105</v>
      </c>
      <c r="I2080" t="s">
        <v>22</v>
      </c>
      <c r="J2080">
        <v>0</v>
      </c>
      <c r="K2080" t="s">
        <v>23</v>
      </c>
      <c r="L2080">
        <v>-3500</v>
      </c>
      <c r="N2080" t="s">
        <v>5024</v>
      </c>
      <c r="O2080" s="22">
        <v>11.15</v>
      </c>
    </row>
    <row r="2081" spans="1:15">
      <c r="A2081" t="s">
        <v>0</v>
      </c>
      <c r="B2081">
        <v>66058035</v>
      </c>
      <c r="C2081" t="s">
        <v>19</v>
      </c>
      <c r="D2081">
        <v>1042650</v>
      </c>
      <c r="E2081" t="s">
        <v>20</v>
      </c>
      <c r="F2081">
        <v>500000</v>
      </c>
      <c r="G2081" t="s">
        <v>21</v>
      </c>
      <c r="H2081">
        <v>105</v>
      </c>
      <c r="I2081" t="s">
        <v>22</v>
      </c>
      <c r="J2081">
        <v>0</v>
      </c>
      <c r="K2081" t="s">
        <v>23</v>
      </c>
      <c r="L2081">
        <v>-3500</v>
      </c>
      <c r="N2081" t="s">
        <v>6967</v>
      </c>
      <c r="O2081" s="22">
        <v>11.200000000000001</v>
      </c>
    </row>
    <row r="2082" spans="1:15">
      <c r="A2082" t="s">
        <v>0</v>
      </c>
      <c r="B2082">
        <v>66107979</v>
      </c>
      <c r="C2082" t="s">
        <v>19</v>
      </c>
      <c r="D2082">
        <v>1043672</v>
      </c>
      <c r="E2082" t="s">
        <v>20</v>
      </c>
      <c r="F2082">
        <v>500000</v>
      </c>
      <c r="G2082" t="s">
        <v>21</v>
      </c>
      <c r="H2082">
        <v>105</v>
      </c>
      <c r="I2082" t="s">
        <v>22</v>
      </c>
      <c r="J2082">
        <v>0</v>
      </c>
      <c r="K2082" t="s">
        <v>23</v>
      </c>
      <c r="L2082">
        <v>-3500</v>
      </c>
      <c r="N2082" t="s">
        <v>6968</v>
      </c>
      <c r="O2082" s="22">
        <v>11.200000000000001</v>
      </c>
    </row>
    <row r="2083" spans="1:15">
      <c r="A2083" t="s">
        <v>0</v>
      </c>
      <c r="B2083">
        <v>66203168</v>
      </c>
      <c r="C2083" t="s">
        <v>19</v>
      </c>
      <c r="D2083">
        <v>1641662</v>
      </c>
      <c r="E2083" t="s">
        <v>20</v>
      </c>
      <c r="F2083">
        <v>500000</v>
      </c>
      <c r="G2083" t="s">
        <v>21</v>
      </c>
      <c r="H2083">
        <v>105</v>
      </c>
      <c r="I2083" t="s">
        <v>22</v>
      </c>
      <c r="J2083">
        <v>0</v>
      </c>
      <c r="K2083" t="s">
        <v>23</v>
      </c>
      <c r="L2083">
        <v>-3500</v>
      </c>
      <c r="N2083" t="s">
        <v>6969</v>
      </c>
      <c r="O2083" s="22">
        <v>11.200000000000001</v>
      </c>
    </row>
    <row r="2084" spans="1:15">
      <c r="A2084" t="s">
        <v>0</v>
      </c>
      <c r="B2084">
        <v>66253171</v>
      </c>
      <c r="C2084" t="s">
        <v>19</v>
      </c>
      <c r="D2084">
        <v>1045716</v>
      </c>
      <c r="E2084" t="s">
        <v>20</v>
      </c>
      <c r="F2084">
        <v>500000</v>
      </c>
      <c r="G2084" t="s">
        <v>21</v>
      </c>
      <c r="H2084">
        <v>105</v>
      </c>
      <c r="I2084" t="s">
        <v>22</v>
      </c>
      <c r="J2084">
        <v>0</v>
      </c>
      <c r="K2084" t="s">
        <v>23</v>
      </c>
      <c r="L2084">
        <v>-3500</v>
      </c>
      <c r="N2084" t="s">
        <v>6970</v>
      </c>
      <c r="O2084" s="22">
        <v>11.200000000000001</v>
      </c>
    </row>
    <row r="2085" spans="1:15">
      <c r="A2085" t="s">
        <v>0</v>
      </c>
      <c r="B2085">
        <v>66303181</v>
      </c>
      <c r="C2085" t="s">
        <v>19</v>
      </c>
      <c r="D2085">
        <v>1046738</v>
      </c>
      <c r="E2085" t="s">
        <v>20</v>
      </c>
      <c r="F2085">
        <v>500000</v>
      </c>
      <c r="G2085" t="s">
        <v>21</v>
      </c>
      <c r="H2085">
        <v>105</v>
      </c>
      <c r="I2085" t="s">
        <v>22</v>
      </c>
      <c r="J2085">
        <v>0</v>
      </c>
      <c r="K2085" t="s">
        <v>23</v>
      </c>
      <c r="L2085">
        <v>-3500</v>
      </c>
      <c r="N2085" t="s">
        <v>6971</v>
      </c>
      <c r="O2085" s="22">
        <v>11.200000000000001</v>
      </c>
    </row>
    <row r="2086" spans="1:15">
      <c r="A2086" t="s">
        <v>0</v>
      </c>
      <c r="B2086">
        <v>66398577</v>
      </c>
      <c r="C2086" t="s">
        <v>19</v>
      </c>
      <c r="D2086">
        <v>1646480</v>
      </c>
      <c r="E2086" t="s">
        <v>20</v>
      </c>
      <c r="F2086">
        <v>500000</v>
      </c>
      <c r="G2086" t="s">
        <v>21</v>
      </c>
      <c r="H2086">
        <v>105</v>
      </c>
      <c r="I2086" t="s">
        <v>22</v>
      </c>
      <c r="J2086">
        <v>0</v>
      </c>
      <c r="K2086" t="s">
        <v>23</v>
      </c>
      <c r="L2086">
        <v>-3500</v>
      </c>
      <c r="N2086" t="s">
        <v>6972</v>
      </c>
      <c r="O2086" s="22">
        <v>11.200000000000001</v>
      </c>
    </row>
    <row r="2087" spans="1:15">
      <c r="A2087" t="s">
        <v>0</v>
      </c>
      <c r="B2087">
        <v>66448645</v>
      </c>
      <c r="C2087" t="s">
        <v>19</v>
      </c>
      <c r="D2087">
        <v>1048782</v>
      </c>
      <c r="E2087" t="s">
        <v>20</v>
      </c>
      <c r="F2087">
        <v>500000</v>
      </c>
      <c r="G2087" t="s">
        <v>21</v>
      </c>
      <c r="H2087">
        <v>105</v>
      </c>
      <c r="I2087" t="s">
        <v>22</v>
      </c>
      <c r="J2087">
        <v>0</v>
      </c>
      <c r="K2087" t="s">
        <v>23</v>
      </c>
      <c r="L2087">
        <v>-3500</v>
      </c>
      <c r="N2087" t="s">
        <v>6973</v>
      </c>
      <c r="O2087" s="22">
        <v>11.200000000000001</v>
      </c>
    </row>
    <row r="2088" spans="1:15">
      <c r="A2088" t="s">
        <v>0</v>
      </c>
      <c r="B2088">
        <v>66498718</v>
      </c>
      <c r="C2088" t="s">
        <v>19</v>
      </c>
      <c r="D2088">
        <v>1049804</v>
      </c>
      <c r="E2088" t="s">
        <v>20</v>
      </c>
      <c r="F2088">
        <v>500000</v>
      </c>
      <c r="G2088" t="s">
        <v>21</v>
      </c>
      <c r="H2088">
        <v>105</v>
      </c>
      <c r="I2088" t="s">
        <v>22</v>
      </c>
      <c r="J2088">
        <v>0</v>
      </c>
      <c r="K2088" t="s">
        <v>23</v>
      </c>
      <c r="L2088">
        <v>-3500</v>
      </c>
      <c r="N2088" t="s">
        <v>6974</v>
      </c>
      <c r="O2088" s="22">
        <v>11.200000000000001</v>
      </c>
    </row>
    <row r="2089" spans="1:15">
      <c r="A2089" t="s">
        <v>0</v>
      </c>
      <c r="B2089">
        <v>66594322</v>
      </c>
      <c r="C2089" t="s">
        <v>19</v>
      </c>
      <c r="D2089">
        <v>1651298</v>
      </c>
      <c r="E2089" t="s">
        <v>20</v>
      </c>
      <c r="F2089">
        <v>500000</v>
      </c>
      <c r="G2089" t="s">
        <v>21</v>
      </c>
      <c r="H2089">
        <v>105</v>
      </c>
      <c r="I2089" t="s">
        <v>22</v>
      </c>
      <c r="J2089">
        <v>0</v>
      </c>
      <c r="K2089" t="s">
        <v>23</v>
      </c>
      <c r="L2089">
        <v>-3500</v>
      </c>
      <c r="N2089" t="s">
        <v>6975</v>
      </c>
      <c r="O2089" s="22">
        <v>11.200000000000001</v>
      </c>
    </row>
    <row r="2090" spans="1:15">
      <c r="A2090" t="s">
        <v>0</v>
      </c>
      <c r="B2090">
        <v>66644456</v>
      </c>
      <c r="C2090" t="s">
        <v>19</v>
      </c>
      <c r="D2090">
        <v>1051848</v>
      </c>
      <c r="E2090" t="s">
        <v>20</v>
      </c>
      <c r="F2090">
        <v>500000</v>
      </c>
      <c r="G2090" t="s">
        <v>21</v>
      </c>
      <c r="H2090">
        <v>105</v>
      </c>
      <c r="I2090" t="s">
        <v>22</v>
      </c>
      <c r="J2090">
        <v>0</v>
      </c>
      <c r="K2090" t="s">
        <v>23</v>
      </c>
      <c r="L2090">
        <v>-3500</v>
      </c>
      <c r="N2090" t="s">
        <v>4846</v>
      </c>
      <c r="O2090" s="22">
        <v>11.200000000000001</v>
      </c>
    </row>
    <row r="2091" spans="1:15">
      <c r="A2091" t="s">
        <v>0</v>
      </c>
      <c r="B2091">
        <v>66941760</v>
      </c>
      <c r="C2091" t="s">
        <v>19</v>
      </c>
      <c r="D2091">
        <v>1052870</v>
      </c>
      <c r="E2091" t="s">
        <v>20</v>
      </c>
      <c r="F2091">
        <v>500000</v>
      </c>
      <c r="G2091" t="s">
        <v>21</v>
      </c>
      <c r="H2091">
        <v>105</v>
      </c>
      <c r="I2091" t="s">
        <v>22</v>
      </c>
      <c r="J2091">
        <v>0</v>
      </c>
      <c r="K2091" t="s">
        <v>23</v>
      </c>
      <c r="L2091">
        <v>-3500</v>
      </c>
      <c r="N2091" t="s">
        <v>6976</v>
      </c>
      <c r="O2091" s="22">
        <v>11.25</v>
      </c>
    </row>
    <row r="2092" spans="1:15">
      <c r="A2092" t="s">
        <v>0</v>
      </c>
      <c r="B2092">
        <v>66991952</v>
      </c>
      <c r="C2092" t="s">
        <v>19</v>
      </c>
      <c r="D2092">
        <v>1053892</v>
      </c>
      <c r="E2092" t="s">
        <v>20</v>
      </c>
      <c r="F2092">
        <v>500000</v>
      </c>
      <c r="G2092" t="s">
        <v>21</v>
      </c>
      <c r="H2092">
        <v>105</v>
      </c>
      <c r="I2092" t="s">
        <v>22</v>
      </c>
      <c r="J2092">
        <v>0</v>
      </c>
      <c r="K2092" t="s">
        <v>23</v>
      </c>
      <c r="L2092">
        <v>-3500</v>
      </c>
      <c r="N2092" t="s">
        <v>6977</v>
      </c>
      <c r="O2092" s="22">
        <v>11.25</v>
      </c>
    </row>
    <row r="2093" spans="1:15">
      <c r="A2093" t="s">
        <v>0</v>
      </c>
      <c r="B2093">
        <v>67087862</v>
      </c>
      <c r="C2093" t="s">
        <v>19</v>
      </c>
      <c r="D2093">
        <v>1657722</v>
      </c>
      <c r="E2093" t="s">
        <v>20</v>
      </c>
      <c r="F2093">
        <v>500000</v>
      </c>
      <c r="G2093" t="s">
        <v>21</v>
      </c>
      <c r="H2093">
        <v>105</v>
      </c>
      <c r="I2093" t="s">
        <v>22</v>
      </c>
      <c r="J2093">
        <v>0</v>
      </c>
      <c r="K2093" t="s">
        <v>23</v>
      </c>
      <c r="L2093">
        <v>-3500</v>
      </c>
      <c r="N2093" t="s">
        <v>6978</v>
      </c>
      <c r="O2093" s="22">
        <v>11.25</v>
      </c>
    </row>
    <row r="2094" spans="1:15">
      <c r="A2094" t="s">
        <v>0</v>
      </c>
      <c r="B2094">
        <v>67138114</v>
      </c>
      <c r="C2094" t="s">
        <v>19</v>
      </c>
      <c r="D2094">
        <v>1055936</v>
      </c>
      <c r="E2094" t="s">
        <v>20</v>
      </c>
      <c r="F2094">
        <v>500000</v>
      </c>
      <c r="G2094" t="s">
        <v>21</v>
      </c>
      <c r="H2094">
        <v>105</v>
      </c>
      <c r="I2094" t="s">
        <v>22</v>
      </c>
      <c r="J2094">
        <v>0</v>
      </c>
      <c r="K2094" t="s">
        <v>23</v>
      </c>
      <c r="L2094">
        <v>-3500</v>
      </c>
      <c r="N2094" t="s">
        <v>6979</v>
      </c>
      <c r="O2094" s="22">
        <v>11.25</v>
      </c>
    </row>
    <row r="2095" spans="1:15">
      <c r="A2095" t="s">
        <v>0</v>
      </c>
      <c r="B2095">
        <v>67188369</v>
      </c>
      <c r="C2095" t="s">
        <v>19</v>
      </c>
      <c r="D2095">
        <v>1056958</v>
      </c>
      <c r="E2095" t="s">
        <v>20</v>
      </c>
      <c r="F2095">
        <v>500000</v>
      </c>
      <c r="G2095" t="s">
        <v>21</v>
      </c>
      <c r="H2095">
        <v>105</v>
      </c>
      <c r="I2095" t="s">
        <v>22</v>
      </c>
      <c r="J2095">
        <v>0</v>
      </c>
      <c r="K2095" t="s">
        <v>23</v>
      </c>
      <c r="L2095">
        <v>-3500</v>
      </c>
      <c r="N2095" t="s">
        <v>6980</v>
      </c>
      <c r="O2095" s="22">
        <v>11.25</v>
      </c>
    </row>
    <row r="2096" spans="1:15">
      <c r="A2096" t="s">
        <v>0</v>
      </c>
      <c r="B2096">
        <v>67284487</v>
      </c>
      <c r="C2096" t="s">
        <v>19</v>
      </c>
      <c r="D2096">
        <v>1662540</v>
      </c>
      <c r="E2096" t="s">
        <v>20</v>
      </c>
      <c r="F2096">
        <v>500000</v>
      </c>
      <c r="G2096" t="s">
        <v>21</v>
      </c>
      <c r="H2096">
        <v>105</v>
      </c>
      <c r="I2096" t="s">
        <v>22</v>
      </c>
      <c r="J2096">
        <v>0</v>
      </c>
      <c r="K2096" t="s">
        <v>23</v>
      </c>
      <c r="L2096">
        <v>-3500</v>
      </c>
      <c r="N2096" t="s">
        <v>6981</v>
      </c>
      <c r="O2096" s="22">
        <v>11.25</v>
      </c>
    </row>
    <row r="2097" spans="1:15">
      <c r="A2097" t="s">
        <v>0</v>
      </c>
      <c r="B2097">
        <v>67334802</v>
      </c>
      <c r="C2097" t="s">
        <v>19</v>
      </c>
      <c r="D2097">
        <v>1059002</v>
      </c>
      <c r="E2097" t="s">
        <v>20</v>
      </c>
      <c r="F2097">
        <v>500000</v>
      </c>
      <c r="G2097" t="s">
        <v>21</v>
      </c>
      <c r="H2097">
        <v>105</v>
      </c>
      <c r="I2097" t="s">
        <v>22</v>
      </c>
      <c r="J2097">
        <v>0</v>
      </c>
      <c r="K2097" t="s">
        <v>23</v>
      </c>
      <c r="L2097">
        <v>-3500</v>
      </c>
      <c r="N2097" t="s">
        <v>6982</v>
      </c>
      <c r="O2097" s="22">
        <v>11.25</v>
      </c>
    </row>
    <row r="2098" spans="1:15">
      <c r="A2098" t="s">
        <v>0</v>
      </c>
      <c r="B2098">
        <v>67385125</v>
      </c>
      <c r="C2098" t="s">
        <v>19</v>
      </c>
      <c r="D2098">
        <v>1060024</v>
      </c>
      <c r="E2098" t="s">
        <v>20</v>
      </c>
      <c r="F2098">
        <v>500000</v>
      </c>
      <c r="G2098" t="s">
        <v>21</v>
      </c>
      <c r="H2098">
        <v>105</v>
      </c>
      <c r="I2098" t="s">
        <v>22</v>
      </c>
      <c r="J2098">
        <v>0</v>
      </c>
      <c r="K2098" t="s">
        <v>23</v>
      </c>
      <c r="L2098">
        <v>-3500</v>
      </c>
      <c r="N2098" t="s">
        <v>6983</v>
      </c>
      <c r="O2098" s="22">
        <v>11.25</v>
      </c>
    </row>
    <row r="2099" spans="1:15">
      <c r="A2099" t="s">
        <v>0</v>
      </c>
      <c r="B2099">
        <v>67481448</v>
      </c>
      <c r="C2099" t="s">
        <v>19</v>
      </c>
      <c r="D2099">
        <v>1667358</v>
      </c>
      <c r="E2099" t="s">
        <v>20</v>
      </c>
      <c r="F2099">
        <v>500000</v>
      </c>
      <c r="G2099" t="s">
        <v>21</v>
      </c>
      <c r="H2099">
        <v>105</v>
      </c>
      <c r="I2099" t="s">
        <v>22</v>
      </c>
      <c r="J2099">
        <v>0</v>
      </c>
      <c r="K2099" t="s">
        <v>23</v>
      </c>
      <c r="L2099">
        <v>-3500</v>
      </c>
      <c r="N2099" t="s">
        <v>6984</v>
      </c>
      <c r="O2099" s="22">
        <v>11.25</v>
      </c>
    </row>
    <row r="2100" spans="1:15">
      <c r="A2100" t="s">
        <v>0</v>
      </c>
      <c r="B2100">
        <v>67531829</v>
      </c>
      <c r="C2100" t="s">
        <v>19</v>
      </c>
      <c r="D2100">
        <v>1062068</v>
      </c>
      <c r="E2100" t="s">
        <v>20</v>
      </c>
      <c r="F2100">
        <v>500000</v>
      </c>
      <c r="G2100" t="s">
        <v>21</v>
      </c>
      <c r="H2100">
        <v>105</v>
      </c>
      <c r="I2100" t="s">
        <v>22</v>
      </c>
      <c r="J2100">
        <v>0</v>
      </c>
      <c r="K2100" t="s">
        <v>23</v>
      </c>
      <c r="L2100">
        <v>-3500</v>
      </c>
      <c r="N2100" t="s">
        <v>5025</v>
      </c>
      <c r="O2100" s="22">
        <v>11.25</v>
      </c>
    </row>
    <row r="2101" spans="1:15">
      <c r="A2101" t="s">
        <v>0</v>
      </c>
      <c r="B2101">
        <v>67834053</v>
      </c>
      <c r="C2101" t="s">
        <v>19</v>
      </c>
      <c r="D2101">
        <v>1063090</v>
      </c>
      <c r="E2101" t="s">
        <v>20</v>
      </c>
      <c r="F2101">
        <v>500000</v>
      </c>
      <c r="G2101" t="s">
        <v>21</v>
      </c>
      <c r="H2101">
        <v>105</v>
      </c>
      <c r="I2101" t="s">
        <v>22</v>
      </c>
      <c r="J2101">
        <v>0</v>
      </c>
      <c r="K2101" t="s">
        <v>23</v>
      </c>
      <c r="L2101">
        <v>-3500</v>
      </c>
      <c r="N2101" t="s">
        <v>6985</v>
      </c>
      <c r="O2101" s="22">
        <v>11.3</v>
      </c>
    </row>
    <row r="2102" spans="1:15">
      <c r="A2102" t="s">
        <v>0</v>
      </c>
      <c r="B2102">
        <v>67884495</v>
      </c>
      <c r="C2102" t="s">
        <v>19</v>
      </c>
      <c r="D2102">
        <v>1064112</v>
      </c>
      <c r="E2102" t="s">
        <v>20</v>
      </c>
      <c r="F2102">
        <v>500000</v>
      </c>
      <c r="G2102" t="s">
        <v>21</v>
      </c>
      <c r="H2102">
        <v>105</v>
      </c>
      <c r="I2102" t="s">
        <v>22</v>
      </c>
      <c r="J2102">
        <v>0</v>
      </c>
      <c r="K2102" t="s">
        <v>23</v>
      </c>
      <c r="L2102">
        <v>-3500</v>
      </c>
      <c r="N2102" t="s">
        <v>6986</v>
      </c>
      <c r="O2102" s="22">
        <v>11.3</v>
      </c>
    </row>
    <row r="2103" spans="1:15">
      <c r="A2103" t="s">
        <v>0</v>
      </c>
      <c r="B2103">
        <v>67981125</v>
      </c>
      <c r="C2103" t="s">
        <v>19</v>
      </c>
      <c r="D2103">
        <v>1673782</v>
      </c>
      <c r="E2103" t="s">
        <v>20</v>
      </c>
      <c r="F2103">
        <v>500000</v>
      </c>
      <c r="G2103" t="s">
        <v>21</v>
      </c>
      <c r="H2103">
        <v>105</v>
      </c>
      <c r="I2103" t="s">
        <v>22</v>
      </c>
      <c r="J2103">
        <v>0</v>
      </c>
      <c r="K2103" t="s">
        <v>23</v>
      </c>
      <c r="L2103">
        <v>-3500</v>
      </c>
      <c r="N2103" t="s">
        <v>6987</v>
      </c>
      <c r="O2103" s="22">
        <v>11.3</v>
      </c>
    </row>
    <row r="2104" spans="1:15">
      <c r="A2104" t="s">
        <v>0</v>
      </c>
      <c r="B2104">
        <v>68031625</v>
      </c>
      <c r="C2104" t="s">
        <v>19</v>
      </c>
      <c r="D2104">
        <v>1066156</v>
      </c>
      <c r="E2104" t="s">
        <v>20</v>
      </c>
      <c r="F2104">
        <v>500000</v>
      </c>
      <c r="G2104" t="s">
        <v>21</v>
      </c>
      <c r="H2104">
        <v>105</v>
      </c>
      <c r="I2104" t="s">
        <v>22</v>
      </c>
      <c r="J2104">
        <v>0</v>
      </c>
      <c r="K2104" t="s">
        <v>23</v>
      </c>
      <c r="L2104">
        <v>-3500</v>
      </c>
      <c r="N2104" t="s">
        <v>6988</v>
      </c>
      <c r="O2104" s="22">
        <v>11.3</v>
      </c>
    </row>
    <row r="2105" spans="1:15">
      <c r="A2105" t="s">
        <v>0</v>
      </c>
      <c r="B2105">
        <v>68082129</v>
      </c>
      <c r="C2105" t="s">
        <v>19</v>
      </c>
      <c r="D2105">
        <v>1067178</v>
      </c>
      <c r="E2105" t="s">
        <v>20</v>
      </c>
      <c r="F2105">
        <v>500000</v>
      </c>
      <c r="G2105" t="s">
        <v>21</v>
      </c>
      <c r="H2105">
        <v>105</v>
      </c>
      <c r="I2105" t="s">
        <v>22</v>
      </c>
      <c r="J2105">
        <v>0</v>
      </c>
      <c r="K2105" t="s">
        <v>23</v>
      </c>
      <c r="L2105">
        <v>-3500</v>
      </c>
      <c r="N2105" t="s">
        <v>6989</v>
      </c>
      <c r="O2105" s="22">
        <v>11.3</v>
      </c>
    </row>
    <row r="2106" spans="1:15">
      <c r="A2106" t="s">
        <v>0</v>
      </c>
      <c r="B2106">
        <v>68178970</v>
      </c>
      <c r="C2106" t="s">
        <v>19</v>
      </c>
      <c r="D2106">
        <v>1678600</v>
      </c>
      <c r="E2106" t="s">
        <v>20</v>
      </c>
      <c r="F2106">
        <v>500000</v>
      </c>
      <c r="G2106" t="s">
        <v>21</v>
      </c>
      <c r="H2106">
        <v>105</v>
      </c>
      <c r="I2106" t="s">
        <v>22</v>
      </c>
      <c r="J2106">
        <v>0</v>
      </c>
      <c r="K2106" t="s">
        <v>23</v>
      </c>
      <c r="L2106">
        <v>-3500</v>
      </c>
      <c r="N2106" t="s">
        <v>6990</v>
      </c>
      <c r="O2106" s="22">
        <v>11.3</v>
      </c>
    </row>
    <row r="2107" spans="1:15">
      <c r="A2107" t="s">
        <v>0</v>
      </c>
      <c r="B2107">
        <v>68229533</v>
      </c>
      <c r="C2107" t="s">
        <v>19</v>
      </c>
      <c r="D2107">
        <v>1069222</v>
      </c>
      <c r="E2107" t="s">
        <v>20</v>
      </c>
      <c r="F2107">
        <v>500000</v>
      </c>
      <c r="G2107" t="s">
        <v>21</v>
      </c>
      <c r="H2107">
        <v>105</v>
      </c>
      <c r="I2107" t="s">
        <v>22</v>
      </c>
      <c r="J2107">
        <v>0</v>
      </c>
      <c r="K2107" t="s">
        <v>23</v>
      </c>
      <c r="L2107">
        <v>-3500</v>
      </c>
      <c r="N2107" t="s">
        <v>6991</v>
      </c>
      <c r="O2107" s="22">
        <v>11.3</v>
      </c>
    </row>
    <row r="2108" spans="1:15">
      <c r="A2108" t="s">
        <v>0</v>
      </c>
      <c r="B2108">
        <v>68280104</v>
      </c>
      <c r="C2108" t="s">
        <v>19</v>
      </c>
      <c r="D2108">
        <v>1070244</v>
      </c>
      <c r="E2108" t="s">
        <v>20</v>
      </c>
      <c r="F2108">
        <v>500000</v>
      </c>
      <c r="G2108" t="s">
        <v>21</v>
      </c>
      <c r="H2108">
        <v>105</v>
      </c>
      <c r="I2108" t="s">
        <v>22</v>
      </c>
      <c r="J2108">
        <v>0</v>
      </c>
      <c r="K2108" t="s">
        <v>23</v>
      </c>
      <c r="L2108">
        <v>-3500</v>
      </c>
      <c r="N2108" t="s">
        <v>6992</v>
      </c>
      <c r="O2108" s="22">
        <v>11.3</v>
      </c>
    </row>
    <row r="2109" spans="1:15">
      <c r="A2109" t="s">
        <v>0</v>
      </c>
      <c r="B2109">
        <v>68377149</v>
      </c>
      <c r="C2109" t="s">
        <v>19</v>
      </c>
      <c r="D2109">
        <v>1683418</v>
      </c>
      <c r="E2109" t="s">
        <v>20</v>
      </c>
      <c r="F2109">
        <v>500000</v>
      </c>
      <c r="G2109" t="s">
        <v>21</v>
      </c>
      <c r="H2109">
        <v>105</v>
      </c>
      <c r="I2109" t="s">
        <v>22</v>
      </c>
      <c r="J2109">
        <v>0</v>
      </c>
      <c r="K2109" t="s">
        <v>23</v>
      </c>
      <c r="L2109">
        <v>-3500</v>
      </c>
      <c r="N2109" t="s">
        <v>6993</v>
      </c>
      <c r="O2109" s="22">
        <v>11.3</v>
      </c>
    </row>
    <row r="2110" spans="1:15">
      <c r="A2110" t="s">
        <v>0</v>
      </c>
      <c r="B2110">
        <v>68427778</v>
      </c>
      <c r="C2110" t="s">
        <v>19</v>
      </c>
      <c r="D2110">
        <v>1072288</v>
      </c>
      <c r="E2110" t="s">
        <v>20</v>
      </c>
      <c r="F2110">
        <v>500000</v>
      </c>
      <c r="G2110" t="s">
        <v>21</v>
      </c>
      <c r="H2110">
        <v>105</v>
      </c>
      <c r="I2110" t="s">
        <v>22</v>
      </c>
      <c r="J2110">
        <v>0</v>
      </c>
      <c r="K2110" t="s">
        <v>23</v>
      </c>
      <c r="L2110">
        <v>-3500</v>
      </c>
      <c r="N2110" t="s">
        <v>4847</v>
      </c>
      <c r="O2110" s="22">
        <v>11.3</v>
      </c>
    </row>
    <row r="2111" spans="1:15">
      <c r="A2111" t="s">
        <v>0</v>
      </c>
      <c r="B2111">
        <v>68732039</v>
      </c>
      <c r="C2111" t="s">
        <v>19</v>
      </c>
      <c r="D2111">
        <v>1073310</v>
      </c>
      <c r="E2111" t="s">
        <v>20</v>
      </c>
      <c r="F2111">
        <v>500000</v>
      </c>
      <c r="G2111" t="s">
        <v>21</v>
      </c>
      <c r="H2111">
        <v>105</v>
      </c>
      <c r="I2111" t="s">
        <v>22</v>
      </c>
      <c r="J2111">
        <v>0</v>
      </c>
      <c r="K2111" t="s">
        <v>23</v>
      </c>
      <c r="L2111">
        <v>-3500</v>
      </c>
      <c r="N2111" t="s">
        <v>6994</v>
      </c>
      <c r="O2111" s="22">
        <v>11.350000000000001</v>
      </c>
    </row>
    <row r="2112" spans="1:15">
      <c r="A2112" t="s">
        <v>0</v>
      </c>
      <c r="B2112">
        <v>68782729</v>
      </c>
      <c r="C2112" t="s">
        <v>19</v>
      </c>
      <c r="D2112">
        <v>1074332</v>
      </c>
      <c r="E2112" t="s">
        <v>20</v>
      </c>
      <c r="F2112">
        <v>500000</v>
      </c>
      <c r="G2112" t="s">
        <v>21</v>
      </c>
      <c r="H2112">
        <v>105</v>
      </c>
      <c r="I2112" t="s">
        <v>22</v>
      </c>
      <c r="J2112">
        <v>0</v>
      </c>
      <c r="K2112" t="s">
        <v>23</v>
      </c>
      <c r="L2112">
        <v>-3500</v>
      </c>
      <c r="N2112" t="s">
        <v>6995</v>
      </c>
      <c r="O2112" s="22">
        <v>11.350000000000001</v>
      </c>
    </row>
    <row r="2113" spans="1:15">
      <c r="A2113" t="s">
        <v>0</v>
      </c>
      <c r="B2113">
        <v>68880082</v>
      </c>
      <c r="C2113" t="s">
        <v>19</v>
      </c>
      <c r="D2113">
        <v>1689842</v>
      </c>
      <c r="E2113" t="s">
        <v>20</v>
      </c>
      <c r="F2113">
        <v>500000</v>
      </c>
      <c r="G2113" t="s">
        <v>21</v>
      </c>
      <c r="H2113">
        <v>105</v>
      </c>
      <c r="I2113" t="s">
        <v>22</v>
      </c>
      <c r="J2113">
        <v>0</v>
      </c>
      <c r="K2113" t="s">
        <v>23</v>
      </c>
      <c r="L2113">
        <v>-3500</v>
      </c>
      <c r="N2113" t="s">
        <v>6996</v>
      </c>
      <c r="O2113" s="22">
        <v>11.350000000000001</v>
      </c>
    </row>
    <row r="2114" spans="1:15">
      <c r="A2114" t="s">
        <v>0</v>
      </c>
      <c r="B2114">
        <v>68930830</v>
      </c>
      <c r="C2114" t="s">
        <v>19</v>
      </c>
      <c r="D2114">
        <v>1076376</v>
      </c>
      <c r="E2114" t="s">
        <v>20</v>
      </c>
      <c r="F2114">
        <v>500000</v>
      </c>
      <c r="G2114" t="s">
        <v>21</v>
      </c>
      <c r="H2114">
        <v>105</v>
      </c>
      <c r="I2114" t="s">
        <v>22</v>
      </c>
      <c r="J2114">
        <v>0</v>
      </c>
      <c r="K2114" t="s">
        <v>23</v>
      </c>
      <c r="L2114">
        <v>-3500</v>
      </c>
      <c r="N2114" t="s">
        <v>6997</v>
      </c>
      <c r="O2114" s="22">
        <v>11.350000000000001</v>
      </c>
    </row>
    <row r="2115" spans="1:15">
      <c r="A2115" t="s">
        <v>0</v>
      </c>
      <c r="B2115">
        <v>68981585</v>
      </c>
      <c r="C2115" t="s">
        <v>19</v>
      </c>
      <c r="D2115">
        <v>1077398</v>
      </c>
      <c r="E2115" t="s">
        <v>20</v>
      </c>
      <c r="F2115">
        <v>500000</v>
      </c>
      <c r="G2115" t="s">
        <v>21</v>
      </c>
      <c r="H2115">
        <v>105</v>
      </c>
      <c r="I2115" t="s">
        <v>22</v>
      </c>
      <c r="J2115">
        <v>0</v>
      </c>
      <c r="K2115" t="s">
        <v>23</v>
      </c>
      <c r="L2115">
        <v>-3500</v>
      </c>
      <c r="N2115" t="s">
        <v>6998</v>
      </c>
      <c r="O2115" s="22">
        <v>11.350000000000001</v>
      </c>
    </row>
    <row r="2116" spans="1:15">
      <c r="A2116" t="s">
        <v>0</v>
      </c>
      <c r="B2116">
        <v>69079144</v>
      </c>
      <c r="C2116" t="s">
        <v>19</v>
      </c>
      <c r="D2116">
        <v>1694660</v>
      </c>
      <c r="E2116" t="s">
        <v>20</v>
      </c>
      <c r="F2116">
        <v>500000</v>
      </c>
      <c r="G2116" t="s">
        <v>21</v>
      </c>
      <c r="H2116">
        <v>105</v>
      </c>
      <c r="I2116" t="s">
        <v>22</v>
      </c>
      <c r="J2116">
        <v>0</v>
      </c>
      <c r="K2116" t="s">
        <v>23</v>
      </c>
      <c r="L2116">
        <v>-3500</v>
      </c>
      <c r="N2116" t="s">
        <v>6999</v>
      </c>
      <c r="O2116" s="22">
        <v>11.350000000000001</v>
      </c>
    </row>
    <row r="2117" spans="1:15">
      <c r="A2117" t="s">
        <v>0</v>
      </c>
      <c r="B2117">
        <v>69129957</v>
      </c>
      <c r="C2117" t="s">
        <v>19</v>
      </c>
      <c r="D2117">
        <v>1079442</v>
      </c>
      <c r="E2117" t="s">
        <v>20</v>
      </c>
      <c r="F2117">
        <v>500000</v>
      </c>
      <c r="G2117" t="s">
        <v>21</v>
      </c>
      <c r="H2117">
        <v>105</v>
      </c>
      <c r="I2117" t="s">
        <v>22</v>
      </c>
      <c r="J2117">
        <v>0</v>
      </c>
      <c r="K2117" t="s">
        <v>23</v>
      </c>
      <c r="L2117">
        <v>-3500</v>
      </c>
      <c r="N2117" t="s">
        <v>7000</v>
      </c>
      <c r="O2117" s="22">
        <v>11.350000000000001</v>
      </c>
    </row>
    <row r="2118" spans="1:15">
      <c r="A2118" t="s">
        <v>0</v>
      </c>
      <c r="B2118">
        <v>69180779</v>
      </c>
      <c r="C2118" t="s">
        <v>19</v>
      </c>
      <c r="D2118">
        <v>1080464</v>
      </c>
      <c r="E2118" t="s">
        <v>20</v>
      </c>
      <c r="F2118">
        <v>500000</v>
      </c>
      <c r="G2118" t="s">
        <v>21</v>
      </c>
      <c r="H2118">
        <v>105</v>
      </c>
      <c r="I2118" t="s">
        <v>22</v>
      </c>
      <c r="J2118">
        <v>0</v>
      </c>
      <c r="K2118" t="s">
        <v>23</v>
      </c>
      <c r="L2118">
        <v>-3500</v>
      </c>
      <c r="N2118" t="s">
        <v>7001</v>
      </c>
      <c r="O2118" s="22">
        <v>11.350000000000001</v>
      </c>
    </row>
    <row r="2119" spans="1:15">
      <c r="A2119" t="s">
        <v>0</v>
      </c>
      <c r="B2119">
        <v>69278545</v>
      </c>
      <c r="C2119" t="s">
        <v>19</v>
      </c>
      <c r="D2119">
        <v>1699478</v>
      </c>
      <c r="E2119" t="s">
        <v>20</v>
      </c>
      <c r="F2119">
        <v>500000</v>
      </c>
      <c r="G2119" t="s">
        <v>21</v>
      </c>
      <c r="H2119">
        <v>105</v>
      </c>
      <c r="I2119" t="s">
        <v>22</v>
      </c>
      <c r="J2119">
        <v>0</v>
      </c>
      <c r="K2119" t="s">
        <v>23</v>
      </c>
      <c r="L2119">
        <v>-3500</v>
      </c>
      <c r="N2119" t="s">
        <v>7002</v>
      </c>
      <c r="O2119" s="22">
        <v>11.350000000000001</v>
      </c>
    </row>
    <row r="2120" spans="1:15">
      <c r="A2120" t="s">
        <v>0</v>
      </c>
      <c r="B2120">
        <v>69329425</v>
      </c>
      <c r="C2120" t="s">
        <v>19</v>
      </c>
      <c r="D2120">
        <v>1082508</v>
      </c>
      <c r="E2120" t="s">
        <v>20</v>
      </c>
      <c r="F2120">
        <v>500000</v>
      </c>
      <c r="G2120" t="s">
        <v>21</v>
      </c>
      <c r="H2120">
        <v>105</v>
      </c>
      <c r="I2120" t="s">
        <v>22</v>
      </c>
      <c r="J2120">
        <v>0</v>
      </c>
      <c r="K2120" t="s">
        <v>23</v>
      </c>
      <c r="L2120">
        <v>-3500</v>
      </c>
      <c r="N2120" t="s">
        <v>5026</v>
      </c>
      <c r="O2120" s="22">
        <v>11.350000000000001</v>
      </c>
    </row>
    <row r="2121" spans="1:15">
      <c r="A2121" t="s">
        <v>0</v>
      </c>
      <c r="B2121">
        <v>69635722</v>
      </c>
      <c r="C2121" t="s">
        <v>19</v>
      </c>
      <c r="D2121">
        <v>1083530</v>
      </c>
      <c r="E2121" t="s">
        <v>20</v>
      </c>
      <c r="F2121">
        <v>500000</v>
      </c>
      <c r="G2121" t="s">
        <v>21</v>
      </c>
      <c r="H2121">
        <v>105</v>
      </c>
      <c r="I2121" t="s">
        <v>22</v>
      </c>
      <c r="J2121">
        <v>0</v>
      </c>
      <c r="K2121" t="s">
        <v>23</v>
      </c>
      <c r="L2121">
        <v>-3500</v>
      </c>
      <c r="N2121" t="s">
        <v>7003</v>
      </c>
      <c r="O2121" s="22">
        <v>11.4</v>
      </c>
    </row>
    <row r="2122" spans="1:15">
      <c r="A2122" t="s">
        <v>0</v>
      </c>
      <c r="B2122">
        <v>69686660</v>
      </c>
      <c r="C2122" t="s">
        <v>19</v>
      </c>
      <c r="D2122">
        <v>1084552</v>
      </c>
      <c r="E2122" t="s">
        <v>20</v>
      </c>
      <c r="F2122">
        <v>500000</v>
      </c>
      <c r="G2122" t="s">
        <v>21</v>
      </c>
      <c r="H2122">
        <v>105</v>
      </c>
      <c r="I2122" t="s">
        <v>22</v>
      </c>
      <c r="J2122">
        <v>0</v>
      </c>
      <c r="K2122" t="s">
        <v>23</v>
      </c>
      <c r="L2122">
        <v>-3500</v>
      </c>
      <c r="N2122" t="s">
        <v>7004</v>
      </c>
      <c r="O2122" s="22">
        <v>11.4</v>
      </c>
    </row>
    <row r="2123" spans="1:15">
      <c r="A2123" t="s">
        <v>0</v>
      </c>
      <c r="B2123">
        <v>69784735</v>
      </c>
      <c r="C2123" t="s">
        <v>19</v>
      </c>
      <c r="D2123">
        <v>1705902</v>
      </c>
      <c r="E2123" t="s">
        <v>20</v>
      </c>
      <c r="F2123">
        <v>500000</v>
      </c>
      <c r="G2123" t="s">
        <v>21</v>
      </c>
      <c r="H2123">
        <v>105</v>
      </c>
      <c r="I2123" t="s">
        <v>22</v>
      </c>
      <c r="J2123">
        <v>0</v>
      </c>
      <c r="K2123" t="s">
        <v>23</v>
      </c>
      <c r="L2123">
        <v>-3500</v>
      </c>
      <c r="N2123" t="s">
        <v>7005</v>
      </c>
      <c r="O2123" s="22">
        <v>11.4</v>
      </c>
    </row>
    <row r="2124" spans="1:15">
      <c r="A2124" t="s">
        <v>0</v>
      </c>
      <c r="B2124">
        <v>69835733</v>
      </c>
      <c r="C2124" t="s">
        <v>19</v>
      </c>
      <c r="D2124">
        <v>1086596</v>
      </c>
      <c r="E2124" t="s">
        <v>20</v>
      </c>
      <c r="F2124">
        <v>500000</v>
      </c>
      <c r="G2124" t="s">
        <v>21</v>
      </c>
      <c r="H2124">
        <v>105</v>
      </c>
      <c r="I2124" t="s">
        <v>22</v>
      </c>
      <c r="J2124">
        <v>0</v>
      </c>
      <c r="K2124" t="s">
        <v>23</v>
      </c>
      <c r="L2124">
        <v>-3500</v>
      </c>
      <c r="N2124" t="s">
        <v>7006</v>
      </c>
      <c r="O2124" s="22">
        <v>11.4</v>
      </c>
    </row>
    <row r="2125" spans="1:15">
      <c r="A2125" t="s">
        <v>0</v>
      </c>
      <c r="B2125">
        <v>69886737</v>
      </c>
      <c r="C2125" t="s">
        <v>19</v>
      </c>
      <c r="D2125">
        <v>1087618</v>
      </c>
      <c r="E2125" t="s">
        <v>20</v>
      </c>
      <c r="F2125">
        <v>500000</v>
      </c>
      <c r="G2125" t="s">
        <v>21</v>
      </c>
      <c r="H2125">
        <v>105</v>
      </c>
      <c r="I2125" t="s">
        <v>22</v>
      </c>
      <c r="J2125">
        <v>0</v>
      </c>
      <c r="K2125" t="s">
        <v>23</v>
      </c>
      <c r="L2125">
        <v>-3500</v>
      </c>
      <c r="N2125" t="s">
        <v>7007</v>
      </c>
      <c r="O2125" s="22">
        <v>11.4</v>
      </c>
    </row>
    <row r="2126" spans="1:15">
      <c r="A2126" t="s">
        <v>0</v>
      </c>
      <c r="B2126">
        <v>69985020</v>
      </c>
      <c r="C2126" t="s">
        <v>19</v>
      </c>
      <c r="D2126">
        <v>1710720</v>
      </c>
      <c r="E2126" t="s">
        <v>20</v>
      </c>
      <c r="F2126">
        <v>500000</v>
      </c>
      <c r="G2126" t="s">
        <v>21</v>
      </c>
      <c r="H2126">
        <v>105</v>
      </c>
      <c r="I2126" t="s">
        <v>22</v>
      </c>
      <c r="J2126">
        <v>0</v>
      </c>
      <c r="K2126" t="s">
        <v>23</v>
      </c>
      <c r="L2126">
        <v>-3500</v>
      </c>
      <c r="N2126" t="s">
        <v>7008</v>
      </c>
      <c r="O2126" s="22">
        <v>11.4</v>
      </c>
    </row>
    <row r="2127" spans="1:15">
      <c r="A2127" t="s">
        <v>0</v>
      </c>
      <c r="B2127">
        <v>70036085</v>
      </c>
      <c r="C2127" t="s">
        <v>19</v>
      </c>
      <c r="D2127">
        <v>1089662</v>
      </c>
      <c r="E2127" t="s">
        <v>20</v>
      </c>
      <c r="F2127">
        <v>500000</v>
      </c>
      <c r="G2127" t="s">
        <v>21</v>
      </c>
      <c r="H2127">
        <v>105</v>
      </c>
      <c r="I2127" t="s">
        <v>22</v>
      </c>
      <c r="J2127">
        <v>0</v>
      </c>
      <c r="K2127" t="s">
        <v>23</v>
      </c>
      <c r="L2127">
        <v>-3500</v>
      </c>
      <c r="N2127" t="s">
        <v>7009</v>
      </c>
      <c r="O2127" s="22">
        <v>11.4</v>
      </c>
    </row>
    <row r="2128" spans="1:15">
      <c r="A2128" t="s">
        <v>0</v>
      </c>
      <c r="B2128">
        <v>70087153</v>
      </c>
      <c r="C2128" t="s">
        <v>19</v>
      </c>
      <c r="D2128">
        <v>1090684</v>
      </c>
      <c r="E2128" t="s">
        <v>20</v>
      </c>
      <c r="F2128">
        <v>500000</v>
      </c>
      <c r="G2128" t="s">
        <v>21</v>
      </c>
      <c r="H2128">
        <v>105</v>
      </c>
      <c r="I2128" t="s">
        <v>22</v>
      </c>
      <c r="J2128">
        <v>0</v>
      </c>
      <c r="K2128" t="s">
        <v>23</v>
      </c>
      <c r="L2128">
        <v>-3500</v>
      </c>
      <c r="N2128" t="s">
        <v>7010</v>
      </c>
      <c r="O2128" s="22">
        <v>11.4</v>
      </c>
    </row>
    <row r="2129" spans="1:15">
      <c r="A2129" t="s">
        <v>0</v>
      </c>
      <c r="B2129">
        <v>70185644</v>
      </c>
      <c r="C2129" t="s">
        <v>19</v>
      </c>
      <c r="D2129">
        <v>1715538</v>
      </c>
      <c r="E2129" t="s">
        <v>20</v>
      </c>
      <c r="F2129">
        <v>500000</v>
      </c>
      <c r="G2129" t="s">
        <v>21</v>
      </c>
      <c r="H2129">
        <v>105</v>
      </c>
      <c r="I2129" t="s">
        <v>22</v>
      </c>
      <c r="J2129">
        <v>0</v>
      </c>
      <c r="K2129" t="s">
        <v>23</v>
      </c>
      <c r="L2129">
        <v>-3500</v>
      </c>
      <c r="N2129" t="s">
        <v>7011</v>
      </c>
      <c r="O2129" s="22">
        <v>11.4</v>
      </c>
    </row>
    <row r="2130" spans="1:15">
      <c r="A2130" t="s">
        <v>0</v>
      </c>
      <c r="B2130">
        <v>70236773</v>
      </c>
      <c r="C2130" t="s">
        <v>19</v>
      </c>
      <c r="D2130">
        <v>1092728</v>
      </c>
      <c r="E2130" t="s">
        <v>20</v>
      </c>
      <c r="F2130">
        <v>500000</v>
      </c>
      <c r="G2130" t="s">
        <v>21</v>
      </c>
      <c r="H2130">
        <v>105</v>
      </c>
      <c r="I2130" t="s">
        <v>22</v>
      </c>
      <c r="J2130">
        <v>0</v>
      </c>
      <c r="K2130" t="s">
        <v>23</v>
      </c>
      <c r="L2130">
        <v>-3500</v>
      </c>
      <c r="N2130" t="s">
        <v>4848</v>
      </c>
      <c r="O2130" s="22">
        <v>11.4</v>
      </c>
    </row>
    <row r="2131" spans="1:15">
      <c r="A2131" t="s">
        <v>0</v>
      </c>
      <c r="B2131">
        <v>70545112</v>
      </c>
      <c r="C2131" t="s">
        <v>19</v>
      </c>
      <c r="D2131">
        <v>1093750</v>
      </c>
      <c r="E2131" t="s">
        <v>20</v>
      </c>
      <c r="F2131">
        <v>500000</v>
      </c>
      <c r="G2131" t="s">
        <v>21</v>
      </c>
      <c r="H2131">
        <v>105</v>
      </c>
      <c r="I2131" t="s">
        <v>22</v>
      </c>
      <c r="J2131">
        <v>0</v>
      </c>
      <c r="K2131" t="s">
        <v>23</v>
      </c>
      <c r="L2131">
        <v>-3500</v>
      </c>
      <c r="N2131" t="s">
        <v>7012</v>
      </c>
      <c r="O2131" s="22">
        <v>11.450000000000001</v>
      </c>
    </row>
    <row r="2132" spans="1:15">
      <c r="A2132" t="s">
        <v>0</v>
      </c>
      <c r="B2132">
        <v>70596298</v>
      </c>
      <c r="C2132" t="s">
        <v>19</v>
      </c>
      <c r="D2132">
        <v>1094772</v>
      </c>
      <c r="E2132" t="s">
        <v>20</v>
      </c>
      <c r="F2132">
        <v>500000</v>
      </c>
      <c r="G2132" t="s">
        <v>21</v>
      </c>
      <c r="H2132">
        <v>105</v>
      </c>
      <c r="I2132" t="s">
        <v>22</v>
      </c>
      <c r="J2132">
        <v>0</v>
      </c>
      <c r="K2132" t="s">
        <v>23</v>
      </c>
      <c r="L2132">
        <v>-3500</v>
      </c>
      <c r="N2132" t="s">
        <v>7013</v>
      </c>
      <c r="O2132" s="22">
        <v>11.450000000000001</v>
      </c>
    </row>
    <row r="2133" spans="1:15">
      <c r="A2133" t="s">
        <v>0</v>
      </c>
      <c r="B2133">
        <v>70695098</v>
      </c>
      <c r="C2133" t="s">
        <v>19</v>
      </c>
      <c r="D2133">
        <v>1721962</v>
      </c>
      <c r="E2133" t="s">
        <v>20</v>
      </c>
      <c r="F2133">
        <v>500000</v>
      </c>
      <c r="G2133" t="s">
        <v>21</v>
      </c>
      <c r="H2133">
        <v>105</v>
      </c>
      <c r="I2133" t="s">
        <v>22</v>
      </c>
      <c r="J2133">
        <v>0</v>
      </c>
      <c r="K2133" t="s">
        <v>23</v>
      </c>
      <c r="L2133">
        <v>-3500</v>
      </c>
      <c r="N2133" t="s">
        <v>7014</v>
      </c>
      <c r="O2133" s="22">
        <v>11.450000000000001</v>
      </c>
    </row>
    <row r="2134" spans="1:15">
      <c r="A2134" t="s">
        <v>0</v>
      </c>
      <c r="B2134">
        <v>70746346</v>
      </c>
      <c r="C2134" t="s">
        <v>19</v>
      </c>
      <c r="D2134">
        <v>1096816</v>
      </c>
      <c r="E2134" t="s">
        <v>20</v>
      </c>
      <c r="F2134">
        <v>500000</v>
      </c>
      <c r="G2134" t="s">
        <v>21</v>
      </c>
      <c r="H2134">
        <v>105</v>
      </c>
      <c r="I2134" t="s">
        <v>22</v>
      </c>
      <c r="J2134">
        <v>0</v>
      </c>
      <c r="K2134" t="s">
        <v>23</v>
      </c>
      <c r="L2134">
        <v>-3500</v>
      </c>
      <c r="N2134" t="s">
        <v>7015</v>
      </c>
      <c r="O2134" s="22">
        <v>11.450000000000001</v>
      </c>
    </row>
    <row r="2135" spans="1:15">
      <c r="A2135" t="s">
        <v>0</v>
      </c>
      <c r="B2135">
        <v>70797601</v>
      </c>
      <c r="C2135" t="s">
        <v>19</v>
      </c>
      <c r="D2135">
        <v>1097838</v>
      </c>
      <c r="E2135" t="s">
        <v>20</v>
      </c>
      <c r="F2135">
        <v>500000</v>
      </c>
      <c r="G2135" t="s">
        <v>21</v>
      </c>
      <c r="H2135">
        <v>105</v>
      </c>
      <c r="I2135" t="s">
        <v>22</v>
      </c>
      <c r="J2135">
        <v>0</v>
      </c>
      <c r="K2135" t="s">
        <v>23</v>
      </c>
      <c r="L2135">
        <v>-3500</v>
      </c>
      <c r="N2135" t="s">
        <v>7016</v>
      </c>
      <c r="O2135" s="22">
        <v>11.450000000000001</v>
      </c>
    </row>
    <row r="2136" spans="1:15">
      <c r="A2136" t="s">
        <v>0</v>
      </c>
      <c r="B2136">
        <v>70896607</v>
      </c>
      <c r="C2136" t="s">
        <v>19</v>
      </c>
      <c r="D2136">
        <v>1726780</v>
      </c>
      <c r="E2136" t="s">
        <v>20</v>
      </c>
      <c r="F2136">
        <v>500000</v>
      </c>
      <c r="G2136" t="s">
        <v>21</v>
      </c>
      <c r="H2136">
        <v>105</v>
      </c>
      <c r="I2136" t="s">
        <v>22</v>
      </c>
      <c r="J2136">
        <v>0</v>
      </c>
      <c r="K2136" t="s">
        <v>23</v>
      </c>
      <c r="L2136">
        <v>-3500</v>
      </c>
      <c r="N2136" t="s">
        <v>7017</v>
      </c>
      <c r="O2136" s="22">
        <v>11.450000000000001</v>
      </c>
    </row>
    <row r="2137" spans="1:15">
      <c r="A2137" t="s">
        <v>0</v>
      </c>
      <c r="B2137">
        <v>70947921</v>
      </c>
      <c r="C2137" t="s">
        <v>19</v>
      </c>
      <c r="D2137">
        <v>1099882</v>
      </c>
      <c r="E2137" t="s">
        <v>20</v>
      </c>
      <c r="F2137">
        <v>500000</v>
      </c>
      <c r="G2137" t="s">
        <v>21</v>
      </c>
      <c r="H2137">
        <v>105</v>
      </c>
      <c r="I2137" t="s">
        <v>22</v>
      </c>
      <c r="J2137">
        <v>0</v>
      </c>
      <c r="K2137" t="s">
        <v>23</v>
      </c>
      <c r="L2137">
        <v>-3500</v>
      </c>
      <c r="N2137" t="s">
        <v>7018</v>
      </c>
      <c r="O2137" s="22">
        <v>11.450000000000001</v>
      </c>
    </row>
    <row r="2138" spans="1:15">
      <c r="A2138" t="s">
        <v>0</v>
      </c>
      <c r="B2138">
        <v>70999240</v>
      </c>
      <c r="C2138" t="s">
        <v>19</v>
      </c>
      <c r="D2138">
        <v>1100904</v>
      </c>
      <c r="E2138" t="s">
        <v>20</v>
      </c>
      <c r="F2138">
        <v>500000</v>
      </c>
      <c r="G2138" t="s">
        <v>21</v>
      </c>
      <c r="H2138">
        <v>105</v>
      </c>
      <c r="I2138" t="s">
        <v>22</v>
      </c>
      <c r="J2138">
        <v>0</v>
      </c>
      <c r="K2138" t="s">
        <v>23</v>
      </c>
      <c r="L2138">
        <v>-3500</v>
      </c>
      <c r="N2138" t="s">
        <v>7019</v>
      </c>
      <c r="O2138" s="22">
        <v>11.450000000000001</v>
      </c>
    </row>
    <row r="2139" spans="1:15">
      <c r="A2139" t="s">
        <v>0</v>
      </c>
      <c r="B2139">
        <v>71098457</v>
      </c>
      <c r="C2139" t="s">
        <v>19</v>
      </c>
      <c r="D2139">
        <v>1731598</v>
      </c>
      <c r="E2139" t="s">
        <v>20</v>
      </c>
      <c r="F2139">
        <v>500000</v>
      </c>
      <c r="G2139" t="s">
        <v>21</v>
      </c>
      <c r="H2139">
        <v>105</v>
      </c>
      <c r="I2139" t="s">
        <v>22</v>
      </c>
      <c r="J2139">
        <v>0</v>
      </c>
      <c r="K2139" t="s">
        <v>23</v>
      </c>
      <c r="L2139">
        <v>-3500</v>
      </c>
      <c r="N2139" t="s">
        <v>7020</v>
      </c>
      <c r="O2139" s="22">
        <v>11.450000000000001</v>
      </c>
    </row>
    <row r="2140" spans="1:15">
      <c r="A2140" t="s">
        <v>0</v>
      </c>
      <c r="B2140">
        <v>71149835</v>
      </c>
      <c r="C2140" t="s">
        <v>19</v>
      </c>
      <c r="D2140">
        <v>1102948</v>
      </c>
      <c r="E2140" t="s">
        <v>20</v>
      </c>
      <c r="F2140">
        <v>500000</v>
      </c>
      <c r="G2140" t="s">
        <v>21</v>
      </c>
      <c r="H2140">
        <v>105</v>
      </c>
      <c r="I2140" t="s">
        <v>22</v>
      </c>
      <c r="J2140">
        <v>0</v>
      </c>
      <c r="K2140" t="s">
        <v>23</v>
      </c>
      <c r="L2140">
        <v>-3500</v>
      </c>
      <c r="N2140" t="s">
        <v>5027</v>
      </c>
      <c r="O2140" s="22">
        <v>11.450000000000001</v>
      </c>
    </row>
    <row r="2141" spans="1:15">
      <c r="A2141" t="s">
        <v>0</v>
      </c>
      <c r="B2141">
        <v>71460216</v>
      </c>
      <c r="C2141" t="s">
        <v>19</v>
      </c>
      <c r="D2141">
        <v>1103970</v>
      </c>
      <c r="E2141" t="s">
        <v>20</v>
      </c>
      <c r="F2141">
        <v>500000</v>
      </c>
      <c r="G2141" t="s">
        <v>21</v>
      </c>
      <c r="H2141">
        <v>105</v>
      </c>
      <c r="I2141" t="s">
        <v>22</v>
      </c>
      <c r="J2141">
        <v>0</v>
      </c>
      <c r="K2141" t="s">
        <v>23</v>
      </c>
      <c r="L2141">
        <v>-3500</v>
      </c>
      <c r="N2141" t="s">
        <v>7021</v>
      </c>
      <c r="O2141" s="22">
        <v>11.5</v>
      </c>
    </row>
    <row r="2142" spans="1:15">
      <c r="A2142" t="s">
        <v>0</v>
      </c>
      <c r="B2142">
        <v>71511655</v>
      </c>
      <c r="C2142" t="s">
        <v>19</v>
      </c>
      <c r="D2142">
        <v>1104992</v>
      </c>
      <c r="E2142" t="s">
        <v>20</v>
      </c>
      <c r="F2142">
        <v>500000</v>
      </c>
      <c r="G2142" t="s">
        <v>21</v>
      </c>
      <c r="H2142">
        <v>105</v>
      </c>
      <c r="I2142" t="s">
        <v>22</v>
      </c>
      <c r="J2142">
        <v>0</v>
      </c>
      <c r="K2142" t="s">
        <v>23</v>
      </c>
      <c r="L2142">
        <v>-3500</v>
      </c>
      <c r="N2142" t="s">
        <v>7022</v>
      </c>
      <c r="O2142" s="22">
        <v>11.5</v>
      </c>
    </row>
    <row r="2143" spans="1:15">
      <c r="A2143" t="s">
        <v>0</v>
      </c>
      <c r="B2143">
        <v>71611178</v>
      </c>
      <c r="C2143" t="s">
        <v>19</v>
      </c>
      <c r="D2143">
        <v>1738022</v>
      </c>
      <c r="E2143" t="s">
        <v>20</v>
      </c>
      <c r="F2143">
        <v>500000</v>
      </c>
      <c r="G2143" t="s">
        <v>21</v>
      </c>
      <c r="H2143">
        <v>105</v>
      </c>
      <c r="I2143" t="s">
        <v>22</v>
      </c>
      <c r="J2143">
        <v>0</v>
      </c>
      <c r="K2143" t="s">
        <v>23</v>
      </c>
      <c r="L2143">
        <v>-3500</v>
      </c>
      <c r="N2143" t="s">
        <v>7023</v>
      </c>
      <c r="O2143" s="22">
        <v>11.5</v>
      </c>
    </row>
    <row r="2144" spans="1:15">
      <c r="A2144" t="s">
        <v>0</v>
      </c>
      <c r="B2144">
        <v>71662678</v>
      </c>
      <c r="C2144" t="s">
        <v>19</v>
      </c>
      <c r="D2144">
        <v>1107036</v>
      </c>
      <c r="E2144" t="s">
        <v>20</v>
      </c>
      <c r="F2144">
        <v>500000</v>
      </c>
      <c r="G2144" t="s">
        <v>21</v>
      </c>
      <c r="H2144">
        <v>105</v>
      </c>
      <c r="I2144" t="s">
        <v>22</v>
      </c>
      <c r="J2144">
        <v>0</v>
      </c>
      <c r="K2144" t="s">
        <v>23</v>
      </c>
      <c r="L2144">
        <v>-3500</v>
      </c>
      <c r="N2144" t="s">
        <v>7024</v>
      </c>
      <c r="O2144" s="22">
        <v>11.5</v>
      </c>
    </row>
    <row r="2145" spans="1:15">
      <c r="A2145" t="s">
        <v>0</v>
      </c>
      <c r="B2145">
        <v>71714183</v>
      </c>
      <c r="C2145" t="s">
        <v>19</v>
      </c>
      <c r="D2145">
        <v>1108058</v>
      </c>
      <c r="E2145" t="s">
        <v>20</v>
      </c>
      <c r="F2145">
        <v>500000</v>
      </c>
      <c r="G2145" t="s">
        <v>21</v>
      </c>
      <c r="H2145">
        <v>105</v>
      </c>
      <c r="I2145" t="s">
        <v>22</v>
      </c>
      <c r="J2145">
        <v>0</v>
      </c>
      <c r="K2145" t="s">
        <v>23</v>
      </c>
      <c r="L2145">
        <v>-3500</v>
      </c>
      <c r="N2145" t="s">
        <v>7025</v>
      </c>
      <c r="O2145" s="22">
        <v>11.5</v>
      </c>
    </row>
    <row r="2146" spans="1:15">
      <c r="A2146" t="s">
        <v>0</v>
      </c>
      <c r="B2146">
        <v>71813915</v>
      </c>
      <c r="C2146" t="s">
        <v>19</v>
      </c>
      <c r="D2146">
        <v>1742840</v>
      </c>
      <c r="E2146" t="s">
        <v>20</v>
      </c>
      <c r="F2146">
        <v>500000</v>
      </c>
      <c r="G2146" t="s">
        <v>21</v>
      </c>
      <c r="H2146">
        <v>105</v>
      </c>
      <c r="I2146" t="s">
        <v>22</v>
      </c>
      <c r="J2146">
        <v>0</v>
      </c>
      <c r="K2146" t="s">
        <v>23</v>
      </c>
      <c r="L2146">
        <v>-3500</v>
      </c>
      <c r="N2146" t="s">
        <v>7026</v>
      </c>
      <c r="O2146" s="22">
        <v>11.5</v>
      </c>
    </row>
    <row r="2147" spans="1:15">
      <c r="A2147" t="s">
        <v>0</v>
      </c>
      <c r="B2147">
        <v>71865478</v>
      </c>
      <c r="C2147" t="s">
        <v>19</v>
      </c>
      <c r="D2147">
        <v>1110102</v>
      </c>
      <c r="E2147" t="s">
        <v>20</v>
      </c>
      <c r="F2147">
        <v>500000</v>
      </c>
      <c r="G2147" t="s">
        <v>21</v>
      </c>
      <c r="H2147">
        <v>105</v>
      </c>
      <c r="I2147" t="s">
        <v>22</v>
      </c>
      <c r="J2147">
        <v>0</v>
      </c>
      <c r="K2147" t="s">
        <v>23</v>
      </c>
      <c r="L2147">
        <v>-3500</v>
      </c>
      <c r="N2147" t="s">
        <v>7027</v>
      </c>
      <c r="O2147" s="22">
        <v>11.5</v>
      </c>
    </row>
    <row r="2148" spans="1:15">
      <c r="A2148" t="s">
        <v>0</v>
      </c>
      <c r="B2148">
        <v>71917050</v>
      </c>
      <c r="C2148" t="s">
        <v>19</v>
      </c>
      <c r="D2148">
        <v>1111124</v>
      </c>
      <c r="E2148" t="s">
        <v>20</v>
      </c>
      <c r="F2148">
        <v>500000</v>
      </c>
      <c r="G2148" t="s">
        <v>21</v>
      </c>
      <c r="H2148">
        <v>105</v>
      </c>
      <c r="I2148" t="s">
        <v>22</v>
      </c>
      <c r="J2148">
        <v>0</v>
      </c>
      <c r="K2148" t="s">
        <v>23</v>
      </c>
      <c r="L2148">
        <v>-3500</v>
      </c>
      <c r="N2148" t="s">
        <v>7028</v>
      </c>
      <c r="O2148" s="22">
        <v>11.5</v>
      </c>
    </row>
    <row r="2149" spans="1:15">
      <c r="A2149" t="s">
        <v>0</v>
      </c>
      <c r="B2149">
        <v>72016988</v>
      </c>
      <c r="C2149" t="s">
        <v>19</v>
      </c>
      <c r="D2149">
        <v>1747658</v>
      </c>
      <c r="E2149" t="s">
        <v>20</v>
      </c>
      <c r="F2149">
        <v>500000</v>
      </c>
      <c r="G2149" t="s">
        <v>21</v>
      </c>
      <c r="H2149">
        <v>105</v>
      </c>
      <c r="I2149" t="s">
        <v>22</v>
      </c>
      <c r="J2149">
        <v>0</v>
      </c>
      <c r="K2149" t="s">
        <v>23</v>
      </c>
      <c r="L2149">
        <v>-3500</v>
      </c>
      <c r="N2149" t="s">
        <v>7029</v>
      </c>
      <c r="O2149" s="22">
        <v>11.5</v>
      </c>
    </row>
    <row r="2150" spans="1:15">
      <c r="A2150" t="s">
        <v>0</v>
      </c>
      <c r="B2150">
        <v>72068618</v>
      </c>
      <c r="C2150" t="s">
        <v>19</v>
      </c>
      <c r="D2150">
        <v>1113168</v>
      </c>
      <c r="E2150" t="s">
        <v>20</v>
      </c>
      <c r="F2150">
        <v>500000</v>
      </c>
      <c r="G2150" t="s">
        <v>21</v>
      </c>
      <c r="H2150">
        <v>105</v>
      </c>
      <c r="I2150" t="s">
        <v>22</v>
      </c>
      <c r="J2150">
        <v>0</v>
      </c>
      <c r="K2150" t="s">
        <v>23</v>
      </c>
      <c r="L2150">
        <v>-3500</v>
      </c>
      <c r="N2150" t="s">
        <v>4849</v>
      </c>
      <c r="O2150" s="22">
        <v>11.5</v>
      </c>
    </row>
    <row r="2151" spans="1:15">
      <c r="A2151" t="s">
        <v>0</v>
      </c>
      <c r="B2151">
        <v>72381048</v>
      </c>
      <c r="C2151" t="s">
        <v>19</v>
      </c>
      <c r="D2151">
        <v>1114190</v>
      </c>
      <c r="E2151" t="s">
        <v>20</v>
      </c>
      <c r="F2151">
        <v>500000</v>
      </c>
      <c r="G2151" t="s">
        <v>21</v>
      </c>
      <c r="H2151">
        <v>105</v>
      </c>
      <c r="I2151" t="s">
        <v>22</v>
      </c>
      <c r="J2151">
        <v>0</v>
      </c>
      <c r="K2151" t="s">
        <v>23</v>
      </c>
      <c r="L2151">
        <v>-3500</v>
      </c>
      <c r="N2151" t="s">
        <v>7030</v>
      </c>
      <c r="O2151" s="22">
        <v>11.55</v>
      </c>
    </row>
    <row r="2152" spans="1:15">
      <c r="A2152" t="s">
        <v>0</v>
      </c>
      <c r="B2152">
        <v>72432736</v>
      </c>
      <c r="C2152" t="s">
        <v>19</v>
      </c>
      <c r="D2152">
        <v>1115212</v>
      </c>
      <c r="E2152" t="s">
        <v>20</v>
      </c>
      <c r="F2152">
        <v>500000</v>
      </c>
      <c r="G2152" t="s">
        <v>21</v>
      </c>
      <c r="H2152">
        <v>105</v>
      </c>
      <c r="I2152" t="s">
        <v>22</v>
      </c>
      <c r="J2152">
        <v>0</v>
      </c>
      <c r="K2152" t="s">
        <v>23</v>
      </c>
      <c r="L2152">
        <v>-3500</v>
      </c>
      <c r="N2152" t="s">
        <v>7031</v>
      </c>
      <c r="O2152" s="22">
        <v>11.55</v>
      </c>
    </row>
    <row r="2153" spans="1:15">
      <c r="A2153" t="s">
        <v>0</v>
      </c>
      <c r="B2153">
        <v>72532987</v>
      </c>
      <c r="C2153" t="s">
        <v>19</v>
      </c>
      <c r="D2153">
        <v>1754082</v>
      </c>
      <c r="E2153" t="s">
        <v>20</v>
      </c>
      <c r="F2153">
        <v>500000</v>
      </c>
      <c r="G2153" t="s">
        <v>21</v>
      </c>
      <c r="H2153">
        <v>105</v>
      </c>
      <c r="I2153" t="s">
        <v>22</v>
      </c>
      <c r="J2153">
        <v>0</v>
      </c>
      <c r="K2153" t="s">
        <v>23</v>
      </c>
      <c r="L2153">
        <v>-3500</v>
      </c>
      <c r="N2153" t="s">
        <v>7032</v>
      </c>
      <c r="O2153" s="22">
        <v>11.55</v>
      </c>
    </row>
    <row r="2154" spans="1:15">
      <c r="A2154" t="s">
        <v>0</v>
      </c>
      <c r="B2154">
        <v>72584736</v>
      </c>
      <c r="C2154" t="s">
        <v>19</v>
      </c>
      <c r="D2154">
        <v>1117256</v>
      </c>
      <c r="E2154" t="s">
        <v>20</v>
      </c>
      <c r="F2154">
        <v>500000</v>
      </c>
      <c r="G2154" t="s">
        <v>21</v>
      </c>
      <c r="H2154">
        <v>105</v>
      </c>
      <c r="I2154" t="s">
        <v>22</v>
      </c>
      <c r="J2154">
        <v>0</v>
      </c>
      <c r="K2154" t="s">
        <v>23</v>
      </c>
      <c r="L2154">
        <v>-3500</v>
      </c>
      <c r="N2154" t="s">
        <v>7033</v>
      </c>
      <c r="O2154" s="22">
        <v>11.55</v>
      </c>
    </row>
    <row r="2155" spans="1:15">
      <c r="A2155" t="s">
        <v>0</v>
      </c>
      <c r="B2155">
        <v>72636491</v>
      </c>
      <c r="C2155" t="s">
        <v>19</v>
      </c>
      <c r="D2155">
        <v>1118278</v>
      </c>
      <c r="E2155" t="s">
        <v>20</v>
      </c>
      <c r="F2155">
        <v>500000</v>
      </c>
      <c r="G2155" t="s">
        <v>21</v>
      </c>
      <c r="H2155">
        <v>105</v>
      </c>
      <c r="I2155" t="s">
        <v>22</v>
      </c>
      <c r="J2155">
        <v>0</v>
      </c>
      <c r="K2155" t="s">
        <v>23</v>
      </c>
      <c r="L2155">
        <v>-3500</v>
      </c>
      <c r="N2155" t="s">
        <v>7034</v>
      </c>
      <c r="O2155" s="22">
        <v>11.55</v>
      </c>
    </row>
    <row r="2156" spans="1:15">
      <c r="A2156" t="s">
        <v>0</v>
      </c>
      <c r="B2156">
        <v>72736948</v>
      </c>
      <c r="C2156" t="s">
        <v>19</v>
      </c>
      <c r="D2156">
        <v>1758900</v>
      </c>
      <c r="E2156" t="s">
        <v>20</v>
      </c>
      <c r="F2156">
        <v>500000</v>
      </c>
      <c r="G2156" t="s">
        <v>21</v>
      </c>
      <c r="H2156">
        <v>105</v>
      </c>
      <c r="I2156" t="s">
        <v>22</v>
      </c>
      <c r="J2156">
        <v>0</v>
      </c>
      <c r="K2156" t="s">
        <v>23</v>
      </c>
      <c r="L2156">
        <v>-3500</v>
      </c>
      <c r="N2156" t="s">
        <v>7035</v>
      </c>
      <c r="O2156" s="22">
        <v>11.55</v>
      </c>
    </row>
    <row r="2157" spans="1:15">
      <c r="A2157" t="s">
        <v>0</v>
      </c>
      <c r="B2157">
        <v>72788764</v>
      </c>
      <c r="C2157" t="s">
        <v>19</v>
      </c>
      <c r="D2157">
        <v>1120322</v>
      </c>
      <c r="E2157" t="s">
        <v>20</v>
      </c>
      <c r="F2157">
        <v>500000</v>
      </c>
      <c r="G2157" t="s">
        <v>21</v>
      </c>
      <c r="H2157">
        <v>105</v>
      </c>
      <c r="I2157" t="s">
        <v>22</v>
      </c>
      <c r="J2157">
        <v>0</v>
      </c>
      <c r="K2157" t="s">
        <v>23</v>
      </c>
      <c r="L2157">
        <v>-3500</v>
      </c>
      <c r="N2157" t="s">
        <v>7036</v>
      </c>
      <c r="O2157" s="22">
        <v>11.55</v>
      </c>
    </row>
    <row r="2158" spans="1:15">
      <c r="A2158" t="s">
        <v>0</v>
      </c>
      <c r="B2158">
        <v>72840585</v>
      </c>
      <c r="C2158" t="s">
        <v>19</v>
      </c>
      <c r="D2158">
        <v>1121344</v>
      </c>
      <c r="E2158" t="s">
        <v>20</v>
      </c>
      <c r="F2158">
        <v>500000</v>
      </c>
      <c r="G2158" t="s">
        <v>21</v>
      </c>
      <c r="H2158">
        <v>105</v>
      </c>
      <c r="I2158" t="s">
        <v>22</v>
      </c>
      <c r="J2158">
        <v>0</v>
      </c>
      <c r="K2158" t="s">
        <v>23</v>
      </c>
      <c r="L2158">
        <v>-3500</v>
      </c>
      <c r="N2158" t="s">
        <v>7037</v>
      </c>
      <c r="O2158" s="22">
        <v>11.55</v>
      </c>
    </row>
    <row r="2159" spans="1:15">
      <c r="A2159" t="s">
        <v>0</v>
      </c>
      <c r="B2159">
        <v>72941251</v>
      </c>
      <c r="C2159" t="s">
        <v>19</v>
      </c>
      <c r="D2159">
        <v>1763718</v>
      </c>
      <c r="E2159" t="s">
        <v>20</v>
      </c>
      <c r="F2159">
        <v>500000</v>
      </c>
      <c r="G2159" t="s">
        <v>21</v>
      </c>
      <c r="H2159">
        <v>105</v>
      </c>
      <c r="I2159" t="s">
        <v>22</v>
      </c>
      <c r="J2159">
        <v>0</v>
      </c>
      <c r="K2159" t="s">
        <v>23</v>
      </c>
      <c r="L2159">
        <v>-3500</v>
      </c>
      <c r="N2159" t="s">
        <v>7038</v>
      </c>
      <c r="O2159" s="22">
        <v>11.55</v>
      </c>
    </row>
    <row r="2160" spans="1:15">
      <c r="A2160" t="s">
        <v>0</v>
      </c>
      <c r="B2160">
        <v>72993134</v>
      </c>
      <c r="C2160" t="s">
        <v>19</v>
      </c>
      <c r="D2160">
        <v>1123388</v>
      </c>
      <c r="E2160" t="s">
        <v>20</v>
      </c>
      <c r="F2160">
        <v>500000</v>
      </c>
      <c r="G2160" t="s">
        <v>21</v>
      </c>
      <c r="H2160">
        <v>105</v>
      </c>
      <c r="I2160" t="s">
        <v>22</v>
      </c>
      <c r="J2160">
        <v>0</v>
      </c>
      <c r="K2160" t="s">
        <v>23</v>
      </c>
      <c r="L2160">
        <v>-3500</v>
      </c>
      <c r="N2160" t="s">
        <v>5028</v>
      </c>
      <c r="O2160" s="22">
        <v>11.55</v>
      </c>
    </row>
    <row r="2161" spans="1:15">
      <c r="A2161" t="s">
        <v>0</v>
      </c>
      <c r="B2161">
        <v>73307609</v>
      </c>
      <c r="C2161" t="s">
        <v>19</v>
      </c>
      <c r="D2161">
        <v>1124410</v>
      </c>
      <c r="E2161" t="s">
        <v>20</v>
      </c>
      <c r="F2161">
        <v>500000</v>
      </c>
      <c r="G2161" t="s">
        <v>21</v>
      </c>
      <c r="H2161">
        <v>105</v>
      </c>
      <c r="I2161" t="s">
        <v>22</v>
      </c>
      <c r="J2161">
        <v>0</v>
      </c>
      <c r="K2161" t="s">
        <v>23</v>
      </c>
      <c r="L2161">
        <v>-3500</v>
      </c>
      <c r="N2161" t="s">
        <v>7039</v>
      </c>
      <c r="O2161" s="22">
        <v>11.600000000000001</v>
      </c>
    </row>
    <row r="2162" spans="1:15">
      <c r="A2162" t="s">
        <v>0</v>
      </c>
      <c r="B2162">
        <v>73359550</v>
      </c>
      <c r="C2162" t="s">
        <v>19</v>
      </c>
      <c r="D2162">
        <v>1125432</v>
      </c>
      <c r="E2162" t="s">
        <v>20</v>
      </c>
      <c r="F2162">
        <v>500000</v>
      </c>
      <c r="G2162" t="s">
        <v>21</v>
      </c>
      <c r="H2162">
        <v>105</v>
      </c>
      <c r="I2162" t="s">
        <v>22</v>
      </c>
      <c r="J2162">
        <v>0</v>
      </c>
      <c r="K2162" t="s">
        <v>23</v>
      </c>
      <c r="L2162">
        <v>-3500</v>
      </c>
      <c r="N2162" t="s">
        <v>7040</v>
      </c>
      <c r="O2162" s="22">
        <v>11.600000000000001</v>
      </c>
    </row>
    <row r="2163" spans="1:15">
      <c r="A2163" t="s">
        <v>0</v>
      </c>
      <c r="B2163">
        <v>73460526</v>
      </c>
      <c r="C2163" t="s">
        <v>19</v>
      </c>
      <c r="D2163">
        <v>1770142</v>
      </c>
      <c r="E2163" t="s">
        <v>20</v>
      </c>
      <c r="F2163">
        <v>500000</v>
      </c>
      <c r="G2163" t="s">
        <v>21</v>
      </c>
      <c r="H2163">
        <v>105</v>
      </c>
      <c r="I2163" t="s">
        <v>22</v>
      </c>
      <c r="J2163">
        <v>0</v>
      </c>
      <c r="K2163" t="s">
        <v>23</v>
      </c>
      <c r="L2163">
        <v>-3500</v>
      </c>
      <c r="N2163" t="s">
        <v>7041</v>
      </c>
      <c r="O2163" s="22">
        <v>11.600000000000001</v>
      </c>
    </row>
    <row r="2164" spans="1:15">
      <c r="A2164" t="s">
        <v>0</v>
      </c>
      <c r="B2164">
        <v>73512529</v>
      </c>
      <c r="C2164" t="s">
        <v>19</v>
      </c>
      <c r="D2164">
        <v>1127476</v>
      </c>
      <c r="E2164" t="s">
        <v>20</v>
      </c>
      <c r="F2164">
        <v>500000</v>
      </c>
      <c r="G2164" t="s">
        <v>21</v>
      </c>
      <c r="H2164">
        <v>105</v>
      </c>
      <c r="I2164" t="s">
        <v>22</v>
      </c>
      <c r="J2164">
        <v>0</v>
      </c>
      <c r="K2164" t="s">
        <v>23</v>
      </c>
      <c r="L2164">
        <v>-3500</v>
      </c>
      <c r="N2164" t="s">
        <v>7042</v>
      </c>
      <c r="O2164" s="22">
        <v>11.600000000000001</v>
      </c>
    </row>
    <row r="2165" spans="1:15">
      <c r="A2165" t="s">
        <v>0</v>
      </c>
      <c r="B2165">
        <v>73564534</v>
      </c>
      <c r="C2165" t="s">
        <v>19</v>
      </c>
      <c r="D2165">
        <v>1128498</v>
      </c>
      <c r="E2165" t="s">
        <v>20</v>
      </c>
      <c r="F2165">
        <v>500000</v>
      </c>
      <c r="G2165" t="s">
        <v>21</v>
      </c>
      <c r="H2165">
        <v>105</v>
      </c>
      <c r="I2165" t="s">
        <v>22</v>
      </c>
      <c r="J2165">
        <v>0</v>
      </c>
      <c r="K2165" t="s">
        <v>23</v>
      </c>
      <c r="L2165">
        <v>-3500</v>
      </c>
      <c r="N2165" t="s">
        <v>7043</v>
      </c>
      <c r="O2165" s="22">
        <v>11.600000000000001</v>
      </c>
    </row>
    <row r="2166" spans="1:15">
      <c r="A2166" t="s">
        <v>0</v>
      </c>
      <c r="B2166">
        <v>73665719</v>
      </c>
      <c r="C2166" t="s">
        <v>19</v>
      </c>
      <c r="D2166">
        <v>1774960</v>
      </c>
      <c r="E2166" t="s">
        <v>20</v>
      </c>
      <c r="F2166">
        <v>500000</v>
      </c>
      <c r="G2166" t="s">
        <v>21</v>
      </c>
      <c r="H2166">
        <v>105</v>
      </c>
      <c r="I2166" t="s">
        <v>22</v>
      </c>
      <c r="J2166">
        <v>0</v>
      </c>
      <c r="K2166" t="s">
        <v>23</v>
      </c>
      <c r="L2166">
        <v>-3500</v>
      </c>
      <c r="N2166" t="s">
        <v>7044</v>
      </c>
      <c r="O2166" s="22">
        <v>11.600000000000001</v>
      </c>
    </row>
    <row r="2167" spans="1:15">
      <c r="A2167" t="s">
        <v>0</v>
      </c>
      <c r="B2167">
        <v>73717786</v>
      </c>
      <c r="C2167" t="s">
        <v>19</v>
      </c>
      <c r="D2167">
        <v>1130542</v>
      </c>
      <c r="E2167" t="s">
        <v>20</v>
      </c>
      <c r="F2167">
        <v>500000</v>
      </c>
      <c r="G2167" t="s">
        <v>21</v>
      </c>
      <c r="H2167">
        <v>105</v>
      </c>
      <c r="I2167" t="s">
        <v>22</v>
      </c>
      <c r="J2167">
        <v>0</v>
      </c>
      <c r="K2167" t="s">
        <v>23</v>
      </c>
      <c r="L2167">
        <v>-3500</v>
      </c>
      <c r="N2167" t="s">
        <v>7045</v>
      </c>
      <c r="O2167" s="22">
        <v>11.600000000000001</v>
      </c>
    </row>
    <row r="2168" spans="1:15">
      <c r="A2168" t="s">
        <v>0</v>
      </c>
      <c r="B2168">
        <v>73769860</v>
      </c>
      <c r="C2168" t="s">
        <v>19</v>
      </c>
      <c r="D2168">
        <v>1131564</v>
      </c>
      <c r="E2168" t="s">
        <v>20</v>
      </c>
      <c r="F2168">
        <v>500000</v>
      </c>
      <c r="G2168" t="s">
        <v>21</v>
      </c>
      <c r="H2168">
        <v>105</v>
      </c>
      <c r="I2168" t="s">
        <v>22</v>
      </c>
      <c r="J2168">
        <v>0</v>
      </c>
      <c r="K2168" t="s">
        <v>23</v>
      </c>
      <c r="L2168">
        <v>-3500</v>
      </c>
      <c r="N2168" t="s">
        <v>7046</v>
      </c>
      <c r="O2168" s="22">
        <v>11.600000000000001</v>
      </c>
    </row>
    <row r="2169" spans="1:15">
      <c r="A2169" t="s">
        <v>0</v>
      </c>
      <c r="B2169">
        <v>73871253</v>
      </c>
      <c r="C2169" t="s">
        <v>19</v>
      </c>
      <c r="D2169">
        <v>1779778</v>
      </c>
      <c r="E2169" t="s">
        <v>20</v>
      </c>
      <c r="F2169">
        <v>500000</v>
      </c>
      <c r="G2169" t="s">
        <v>21</v>
      </c>
      <c r="H2169">
        <v>105</v>
      </c>
      <c r="I2169" t="s">
        <v>22</v>
      </c>
      <c r="J2169">
        <v>0</v>
      </c>
      <c r="K2169" t="s">
        <v>23</v>
      </c>
      <c r="L2169">
        <v>-3500</v>
      </c>
      <c r="N2169" t="s">
        <v>7047</v>
      </c>
      <c r="O2169" s="22">
        <v>11.600000000000001</v>
      </c>
    </row>
    <row r="2170" spans="1:15">
      <c r="A2170" t="s">
        <v>0</v>
      </c>
      <c r="B2170">
        <v>73923386</v>
      </c>
      <c r="C2170" t="s">
        <v>19</v>
      </c>
      <c r="D2170">
        <v>1133608</v>
      </c>
      <c r="E2170" t="s">
        <v>20</v>
      </c>
      <c r="F2170">
        <v>500000</v>
      </c>
      <c r="G2170" t="s">
        <v>21</v>
      </c>
      <c r="H2170">
        <v>105</v>
      </c>
      <c r="I2170" t="s">
        <v>22</v>
      </c>
      <c r="J2170">
        <v>0</v>
      </c>
      <c r="K2170" t="s">
        <v>23</v>
      </c>
      <c r="L2170">
        <v>-3500</v>
      </c>
      <c r="N2170" t="s">
        <v>4850</v>
      </c>
      <c r="O2170" s="22">
        <v>11.600000000000001</v>
      </c>
    </row>
    <row r="2171" spans="1:15">
      <c r="A2171" t="s">
        <v>0</v>
      </c>
      <c r="B2171">
        <v>74239914</v>
      </c>
      <c r="C2171" t="s">
        <v>19</v>
      </c>
      <c r="D2171">
        <v>1134630</v>
      </c>
      <c r="E2171" t="s">
        <v>20</v>
      </c>
      <c r="F2171">
        <v>500000</v>
      </c>
      <c r="G2171" t="s">
        <v>21</v>
      </c>
      <c r="H2171">
        <v>105</v>
      </c>
      <c r="I2171" t="s">
        <v>22</v>
      </c>
      <c r="J2171">
        <v>0</v>
      </c>
      <c r="K2171" t="s">
        <v>23</v>
      </c>
      <c r="L2171">
        <v>-3500</v>
      </c>
      <c r="N2171" t="s">
        <v>7048</v>
      </c>
      <c r="O2171" s="22">
        <v>11.65</v>
      </c>
    </row>
    <row r="2172" spans="1:15">
      <c r="A2172" t="s">
        <v>0</v>
      </c>
      <c r="B2172">
        <v>74292108</v>
      </c>
      <c r="C2172" t="s">
        <v>19</v>
      </c>
      <c r="D2172">
        <v>1135652</v>
      </c>
      <c r="E2172" t="s">
        <v>20</v>
      </c>
      <c r="F2172">
        <v>500000</v>
      </c>
      <c r="G2172" t="s">
        <v>21</v>
      </c>
      <c r="H2172">
        <v>105</v>
      </c>
      <c r="I2172" t="s">
        <v>22</v>
      </c>
      <c r="J2172">
        <v>0</v>
      </c>
      <c r="K2172" t="s">
        <v>23</v>
      </c>
      <c r="L2172">
        <v>-3500</v>
      </c>
      <c r="N2172" t="s">
        <v>7049</v>
      </c>
      <c r="O2172" s="22">
        <v>11.65</v>
      </c>
    </row>
    <row r="2173" spans="1:15">
      <c r="A2173" t="s">
        <v>0</v>
      </c>
      <c r="B2173">
        <v>74393811</v>
      </c>
      <c r="C2173" t="s">
        <v>19</v>
      </c>
      <c r="D2173">
        <v>1786202</v>
      </c>
      <c r="E2173" t="s">
        <v>20</v>
      </c>
      <c r="F2173">
        <v>500000</v>
      </c>
      <c r="G2173" t="s">
        <v>21</v>
      </c>
      <c r="H2173">
        <v>105</v>
      </c>
      <c r="I2173" t="s">
        <v>22</v>
      </c>
      <c r="J2173">
        <v>0</v>
      </c>
      <c r="K2173" t="s">
        <v>23</v>
      </c>
      <c r="L2173">
        <v>-3500</v>
      </c>
      <c r="N2173" t="s">
        <v>7050</v>
      </c>
      <c r="O2173" s="22">
        <v>11.65</v>
      </c>
    </row>
    <row r="2174" spans="1:15">
      <c r="A2174" t="s">
        <v>0</v>
      </c>
      <c r="B2174">
        <v>74446064</v>
      </c>
      <c r="C2174" t="s">
        <v>19</v>
      </c>
      <c r="D2174">
        <v>1137696</v>
      </c>
      <c r="E2174" t="s">
        <v>20</v>
      </c>
      <c r="F2174">
        <v>500000</v>
      </c>
      <c r="G2174" t="s">
        <v>21</v>
      </c>
      <c r="H2174">
        <v>105</v>
      </c>
      <c r="I2174" t="s">
        <v>22</v>
      </c>
      <c r="J2174">
        <v>0</v>
      </c>
      <c r="K2174" t="s">
        <v>23</v>
      </c>
      <c r="L2174">
        <v>-3500</v>
      </c>
      <c r="N2174" t="s">
        <v>7051</v>
      </c>
      <c r="O2174" s="22">
        <v>11.65</v>
      </c>
    </row>
    <row r="2175" spans="1:15">
      <c r="A2175" t="s">
        <v>0</v>
      </c>
      <c r="B2175">
        <v>74498322</v>
      </c>
      <c r="C2175" t="s">
        <v>19</v>
      </c>
      <c r="D2175">
        <v>1138718</v>
      </c>
      <c r="E2175" t="s">
        <v>20</v>
      </c>
      <c r="F2175">
        <v>500000</v>
      </c>
      <c r="G2175" t="s">
        <v>21</v>
      </c>
      <c r="H2175">
        <v>105</v>
      </c>
      <c r="I2175" t="s">
        <v>22</v>
      </c>
      <c r="J2175">
        <v>0</v>
      </c>
      <c r="K2175" t="s">
        <v>23</v>
      </c>
      <c r="L2175">
        <v>-3500</v>
      </c>
      <c r="N2175" t="s">
        <v>7052</v>
      </c>
      <c r="O2175" s="22">
        <v>11.65</v>
      </c>
    </row>
    <row r="2176" spans="1:15">
      <c r="A2176" t="s">
        <v>0</v>
      </c>
      <c r="B2176">
        <v>74600238</v>
      </c>
      <c r="C2176" t="s">
        <v>19</v>
      </c>
      <c r="D2176">
        <v>1791020</v>
      </c>
      <c r="E2176" t="s">
        <v>20</v>
      </c>
      <c r="F2176">
        <v>500000</v>
      </c>
      <c r="G2176" t="s">
        <v>21</v>
      </c>
      <c r="H2176">
        <v>105</v>
      </c>
      <c r="I2176" t="s">
        <v>22</v>
      </c>
      <c r="J2176">
        <v>0</v>
      </c>
      <c r="K2176" t="s">
        <v>23</v>
      </c>
      <c r="L2176">
        <v>-3500</v>
      </c>
      <c r="N2176" t="s">
        <v>7053</v>
      </c>
      <c r="O2176" s="22">
        <v>11.65</v>
      </c>
    </row>
    <row r="2177" spans="1:15">
      <c r="A2177" t="s">
        <v>0</v>
      </c>
      <c r="B2177">
        <v>74652554</v>
      </c>
      <c r="C2177" t="s">
        <v>19</v>
      </c>
      <c r="D2177">
        <v>1140762</v>
      </c>
      <c r="E2177" t="s">
        <v>20</v>
      </c>
      <c r="F2177">
        <v>500000</v>
      </c>
      <c r="G2177" t="s">
        <v>21</v>
      </c>
      <c r="H2177">
        <v>105</v>
      </c>
      <c r="I2177" t="s">
        <v>22</v>
      </c>
      <c r="J2177">
        <v>0</v>
      </c>
      <c r="K2177" t="s">
        <v>23</v>
      </c>
      <c r="L2177">
        <v>-3500</v>
      </c>
      <c r="N2177" t="s">
        <v>7054</v>
      </c>
      <c r="O2177" s="22">
        <v>11.65</v>
      </c>
    </row>
    <row r="2178" spans="1:15">
      <c r="A2178" t="s">
        <v>0</v>
      </c>
      <c r="B2178">
        <v>74704880</v>
      </c>
      <c r="C2178" t="s">
        <v>19</v>
      </c>
      <c r="D2178">
        <v>1141784</v>
      </c>
      <c r="E2178" t="s">
        <v>20</v>
      </c>
      <c r="F2178">
        <v>500000</v>
      </c>
      <c r="G2178" t="s">
        <v>21</v>
      </c>
      <c r="H2178">
        <v>105</v>
      </c>
      <c r="I2178" t="s">
        <v>22</v>
      </c>
      <c r="J2178">
        <v>0</v>
      </c>
      <c r="K2178" t="s">
        <v>23</v>
      </c>
      <c r="L2178">
        <v>-3500</v>
      </c>
      <c r="N2178" t="s">
        <v>7055</v>
      </c>
      <c r="O2178" s="22">
        <v>11.65</v>
      </c>
    </row>
    <row r="2179" spans="1:15">
      <c r="A2179" t="s">
        <v>0</v>
      </c>
      <c r="B2179">
        <v>74807002</v>
      </c>
      <c r="C2179" t="s">
        <v>19</v>
      </c>
      <c r="D2179">
        <v>1795838</v>
      </c>
      <c r="E2179" t="s">
        <v>20</v>
      </c>
      <c r="F2179">
        <v>500000</v>
      </c>
      <c r="G2179" t="s">
        <v>21</v>
      </c>
      <c r="H2179">
        <v>105</v>
      </c>
      <c r="I2179" t="s">
        <v>22</v>
      </c>
      <c r="J2179">
        <v>0</v>
      </c>
      <c r="K2179" t="s">
        <v>23</v>
      </c>
      <c r="L2179">
        <v>-3500</v>
      </c>
      <c r="N2179" t="s">
        <v>7056</v>
      </c>
      <c r="O2179" s="22">
        <v>11.65</v>
      </c>
    </row>
    <row r="2180" spans="1:15">
      <c r="A2180" t="s">
        <v>0</v>
      </c>
      <c r="B2180">
        <v>74859386</v>
      </c>
      <c r="C2180" t="s">
        <v>19</v>
      </c>
      <c r="D2180">
        <v>1143828</v>
      </c>
      <c r="E2180" t="s">
        <v>20</v>
      </c>
      <c r="F2180">
        <v>500000</v>
      </c>
      <c r="G2180" t="s">
        <v>21</v>
      </c>
      <c r="H2180">
        <v>105</v>
      </c>
      <c r="I2180" t="s">
        <v>22</v>
      </c>
      <c r="J2180">
        <v>0</v>
      </c>
      <c r="K2180" t="s">
        <v>23</v>
      </c>
      <c r="L2180">
        <v>-3500</v>
      </c>
      <c r="N2180" t="s">
        <v>5029</v>
      </c>
      <c r="O2180" s="22">
        <v>11.65</v>
      </c>
    </row>
    <row r="2181" spans="1:15">
      <c r="A2181" t="s">
        <v>0</v>
      </c>
      <c r="B2181">
        <v>75177972</v>
      </c>
      <c r="C2181" t="s">
        <v>19</v>
      </c>
      <c r="D2181">
        <v>1144850</v>
      </c>
      <c r="E2181" t="s">
        <v>20</v>
      </c>
      <c r="F2181">
        <v>500000</v>
      </c>
      <c r="G2181" t="s">
        <v>21</v>
      </c>
      <c r="H2181">
        <v>105</v>
      </c>
      <c r="I2181" t="s">
        <v>22</v>
      </c>
      <c r="J2181">
        <v>0</v>
      </c>
      <c r="K2181" t="s">
        <v>23</v>
      </c>
      <c r="L2181">
        <v>-3500</v>
      </c>
      <c r="N2181" t="s">
        <v>7057</v>
      </c>
      <c r="O2181" s="22">
        <v>11.700000000000001</v>
      </c>
    </row>
    <row r="2182" spans="1:15">
      <c r="A2182" t="s">
        <v>0</v>
      </c>
      <c r="B2182">
        <v>75230415</v>
      </c>
      <c r="C2182" t="s">
        <v>19</v>
      </c>
      <c r="D2182">
        <v>1145872</v>
      </c>
      <c r="E2182" t="s">
        <v>20</v>
      </c>
      <c r="F2182">
        <v>500000</v>
      </c>
      <c r="G2182" t="s">
        <v>21</v>
      </c>
      <c r="H2182">
        <v>105</v>
      </c>
      <c r="I2182" t="s">
        <v>22</v>
      </c>
      <c r="J2182">
        <v>0</v>
      </c>
      <c r="K2182" t="s">
        <v>23</v>
      </c>
      <c r="L2182">
        <v>-3500</v>
      </c>
      <c r="N2182" t="s">
        <v>7058</v>
      </c>
      <c r="O2182" s="22">
        <v>11.700000000000001</v>
      </c>
    </row>
    <row r="2183" spans="1:15">
      <c r="A2183" t="s">
        <v>0</v>
      </c>
      <c r="B2183">
        <v>75332848</v>
      </c>
      <c r="C2183" t="s">
        <v>19</v>
      </c>
      <c r="D2183">
        <v>1802526</v>
      </c>
      <c r="E2183" t="s">
        <v>20</v>
      </c>
      <c r="F2183">
        <v>500000</v>
      </c>
      <c r="G2183" t="s">
        <v>21</v>
      </c>
      <c r="H2183">
        <v>105</v>
      </c>
      <c r="I2183" t="s">
        <v>22</v>
      </c>
      <c r="J2183">
        <v>0</v>
      </c>
      <c r="K2183" t="s">
        <v>23</v>
      </c>
      <c r="L2183">
        <v>-3500</v>
      </c>
      <c r="N2183" t="s">
        <v>7059</v>
      </c>
      <c r="O2183" s="22">
        <v>11.700000000000001</v>
      </c>
    </row>
    <row r="2184" spans="1:15">
      <c r="A2184" t="s">
        <v>0</v>
      </c>
      <c r="B2184">
        <v>75385355</v>
      </c>
      <c r="C2184" t="s">
        <v>19</v>
      </c>
      <c r="D2184">
        <v>1148252</v>
      </c>
      <c r="E2184" t="s">
        <v>20</v>
      </c>
      <c r="F2184">
        <v>500000</v>
      </c>
      <c r="G2184" t="s">
        <v>21</v>
      </c>
      <c r="H2184">
        <v>105</v>
      </c>
      <c r="I2184" t="s">
        <v>22</v>
      </c>
      <c r="J2184">
        <v>0</v>
      </c>
      <c r="K2184" t="s">
        <v>23</v>
      </c>
      <c r="L2184">
        <v>-3500</v>
      </c>
      <c r="N2184" t="s">
        <v>7060</v>
      </c>
      <c r="O2184" s="22">
        <v>11.700000000000001</v>
      </c>
    </row>
    <row r="2185" spans="1:15">
      <c r="A2185" t="s">
        <v>0</v>
      </c>
      <c r="B2185">
        <v>75437864</v>
      </c>
      <c r="C2185" t="s">
        <v>19</v>
      </c>
      <c r="D2185">
        <v>1149442</v>
      </c>
      <c r="E2185" t="s">
        <v>20</v>
      </c>
      <c r="F2185">
        <v>500000</v>
      </c>
      <c r="G2185" t="s">
        <v>21</v>
      </c>
      <c r="H2185">
        <v>105</v>
      </c>
      <c r="I2185" t="s">
        <v>22</v>
      </c>
      <c r="J2185">
        <v>0</v>
      </c>
      <c r="K2185" t="s">
        <v>23</v>
      </c>
      <c r="L2185">
        <v>-3500</v>
      </c>
      <c r="N2185" t="s">
        <v>7061</v>
      </c>
      <c r="O2185" s="22">
        <v>11.700000000000001</v>
      </c>
    </row>
    <row r="2186" spans="1:15">
      <c r="A2186" t="s">
        <v>0</v>
      </c>
      <c r="B2186">
        <v>75540507</v>
      </c>
      <c r="C2186" t="s">
        <v>19</v>
      </c>
      <c r="D2186">
        <v>1808136</v>
      </c>
      <c r="E2186" t="s">
        <v>20</v>
      </c>
      <c r="F2186">
        <v>500000</v>
      </c>
      <c r="G2186" t="s">
        <v>21</v>
      </c>
      <c r="H2186">
        <v>105</v>
      </c>
      <c r="I2186" t="s">
        <v>22</v>
      </c>
      <c r="J2186">
        <v>0</v>
      </c>
      <c r="K2186" t="s">
        <v>23</v>
      </c>
      <c r="L2186">
        <v>-3500</v>
      </c>
      <c r="N2186" t="s">
        <v>7062</v>
      </c>
      <c r="O2186" s="22">
        <v>11.700000000000001</v>
      </c>
    </row>
    <row r="2187" spans="1:15">
      <c r="A2187" t="s">
        <v>0</v>
      </c>
      <c r="B2187">
        <v>75593078</v>
      </c>
      <c r="C2187" t="s">
        <v>19</v>
      </c>
      <c r="D2187">
        <v>1151822</v>
      </c>
      <c r="E2187" t="s">
        <v>20</v>
      </c>
      <c r="F2187">
        <v>500000</v>
      </c>
      <c r="G2187" t="s">
        <v>21</v>
      </c>
      <c r="H2187">
        <v>105</v>
      </c>
      <c r="I2187" t="s">
        <v>22</v>
      </c>
      <c r="J2187">
        <v>0</v>
      </c>
      <c r="K2187" t="s">
        <v>23</v>
      </c>
      <c r="L2187">
        <v>-3500</v>
      </c>
      <c r="N2187" t="s">
        <v>7063</v>
      </c>
      <c r="O2187" s="22">
        <v>11.700000000000001</v>
      </c>
    </row>
    <row r="2188" spans="1:15">
      <c r="A2188" t="s">
        <v>0</v>
      </c>
      <c r="B2188">
        <v>75645655</v>
      </c>
      <c r="C2188" t="s">
        <v>19</v>
      </c>
      <c r="D2188">
        <v>1153012</v>
      </c>
      <c r="E2188" t="s">
        <v>20</v>
      </c>
      <c r="F2188">
        <v>500000</v>
      </c>
      <c r="G2188" t="s">
        <v>21</v>
      </c>
      <c r="H2188">
        <v>105</v>
      </c>
      <c r="I2188" t="s">
        <v>22</v>
      </c>
      <c r="J2188">
        <v>0</v>
      </c>
      <c r="K2188" t="s">
        <v>23</v>
      </c>
      <c r="L2188">
        <v>-3500</v>
      </c>
      <c r="N2188" t="s">
        <v>7064</v>
      </c>
      <c r="O2188" s="22">
        <v>11.700000000000001</v>
      </c>
    </row>
    <row r="2189" spans="1:15">
      <c r="A2189" t="s">
        <v>0</v>
      </c>
      <c r="B2189">
        <v>75748508</v>
      </c>
      <c r="C2189" t="s">
        <v>19</v>
      </c>
      <c r="D2189">
        <v>1813746</v>
      </c>
      <c r="E2189" t="s">
        <v>20</v>
      </c>
      <c r="F2189">
        <v>500000</v>
      </c>
      <c r="G2189" t="s">
        <v>21</v>
      </c>
      <c r="H2189">
        <v>105</v>
      </c>
      <c r="I2189" t="s">
        <v>22</v>
      </c>
      <c r="J2189">
        <v>0</v>
      </c>
      <c r="K2189" t="s">
        <v>23</v>
      </c>
      <c r="L2189">
        <v>-3500</v>
      </c>
      <c r="N2189" t="s">
        <v>7065</v>
      </c>
      <c r="O2189" s="22">
        <v>11.700000000000001</v>
      </c>
    </row>
    <row r="2190" spans="1:15">
      <c r="A2190" t="s">
        <v>0</v>
      </c>
      <c r="B2190">
        <v>75801143</v>
      </c>
      <c r="C2190" t="s">
        <v>19</v>
      </c>
      <c r="D2190">
        <v>1155392</v>
      </c>
      <c r="E2190" t="s">
        <v>20</v>
      </c>
      <c r="F2190">
        <v>500000</v>
      </c>
      <c r="G2190" t="s">
        <v>21</v>
      </c>
      <c r="H2190">
        <v>105</v>
      </c>
      <c r="I2190" t="s">
        <v>22</v>
      </c>
      <c r="J2190">
        <v>0</v>
      </c>
      <c r="K2190" t="s">
        <v>23</v>
      </c>
      <c r="L2190">
        <v>-3500</v>
      </c>
      <c r="N2190" t="s">
        <v>4851</v>
      </c>
      <c r="O2190" s="22">
        <v>11.700000000000001</v>
      </c>
    </row>
    <row r="2191" spans="1:15">
      <c r="A2191" t="s">
        <v>0</v>
      </c>
      <c r="B2191">
        <v>76121786</v>
      </c>
      <c r="C2191" t="s">
        <v>19</v>
      </c>
      <c r="D2191">
        <v>1156582</v>
      </c>
      <c r="E2191" t="s">
        <v>20</v>
      </c>
      <c r="F2191">
        <v>500000</v>
      </c>
      <c r="G2191" t="s">
        <v>21</v>
      </c>
      <c r="H2191">
        <v>105</v>
      </c>
      <c r="I2191" t="s">
        <v>22</v>
      </c>
      <c r="J2191">
        <v>0</v>
      </c>
      <c r="K2191" t="s">
        <v>23</v>
      </c>
      <c r="L2191">
        <v>-3500</v>
      </c>
      <c r="N2191" t="s">
        <v>7066</v>
      </c>
      <c r="O2191" s="22">
        <v>11.75</v>
      </c>
    </row>
    <row r="2192" spans="1:15">
      <c r="A2192" t="s">
        <v>0</v>
      </c>
      <c r="B2192">
        <v>76174483</v>
      </c>
      <c r="C2192" t="s">
        <v>19</v>
      </c>
      <c r="D2192">
        <v>1157772</v>
      </c>
      <c r="E2192" t="s">
        <v>20</v>
      </c>
      <c r="F2192">
        <v>500000</v>
      </c>
      <c r="G2192" t="s">
        <v>21</v>
      </c>
      <c r="H2192">
        <v>105</v>
      </c>
      <c r="I2192" t="s">
        <v>22</v>
      </c>
      <c r="J2192">
        <v>0</v>
      </c>
      <c r="K2192" t="s">
        <v>23</v>
      </c>
      <c r="L2192">
        <v>-3500</v>
      </c>
      <c r="N2192" t="s">
        <v>7067</v>
      </c>
      <c r="O2192" s="22">
        <v>11.75</v>
      </c>
    </row>
    <row r="2193" spans="1:15">
      <c r="A2193" t="s">
        <v>0</v>
      </c>
      <c r="B2193">
        <v>76277647</v>
      </c>
      <c r="C2193" t="s">
        <v>19</v>
      </c>
      <c r="D2193">
        <v>1821226</v>
      </c>
      <c r="E2193" t="s">
        <v>20</v>
      </c>
      <c r="F2193">
        <v>500000</v>
      </c>
      <c r="G2193" t="s">
        <v>21</v>
      </c>
      <c r="H2193">
        <v>105</v>
      </c>
      <c r="I2193" t="s">
        <v>22</v>
      </c>
      <c r="J2193">
        <v>0</v>
      </c>
      <c r="K2193" t="s">
        <v>23</v>
      </c>
      <c r="L2193">
        <v>-3500</v>
      </c>
      <c r="N2193" t="s">
        <v>7068</v>
      </c>
      <c r="O2193" s="22">
        <v>11.75</v>
      </c>
    </row>
    <row r="2194" spans="1:15">
      <c r="A2194" t="s">
        <v>0</v>
      </c>
      <c r="B2194">
        <v>76330406</v>
      </c>
      <c r="C2194" t="s">
        <v>19</v>
      </c>
      <c r="D2194">
        <v>1160152</v>
      </c>
      <c r="E2194" t="s">
        <v>20</v>
      </c>
      <c r="F2194">
        <v>500000</v>
      </c>
      <c r="G2194" t="s">
        <v>21</v>
      </c>
      <c r="H2194">
        <v>105</v>
      </c>
      <c r="I2194" t="s">
        <v>22</v>
      </c>
      <c r="J2194">
        <v>0</v>
      </c>
      <c r="K2194" t="s">
        <v>23</v>
      </c>
      <c r="L2194">
        <v>-3500</v>
      </c>
      <c r="N2194" t="s">
        <v>7069</v>
      </c>
      <c r="O2194" s="22">
        <v>11.75</v>
      </c>
    </row>
    <row r="2195" spans="1:15">
      <c r="A2195" t="s">
        <v>0</v>
      </c>
      <c r="B2195">
        <v>76383167</v>
      </c>
      <c r="C2195" t="s">
        <v>19</v>
      </c>
      <c r="D2195">
        <v>1161342</v>
      </c>
      <c r="E2195" t="s">
        <v>20</v>
      </c>
      <c r="F2195">
        <v>500000</v>
      </c>
      <c r="G2195" t="s">
        <v>21</v>
      </c>
      <c r="H2195">
        <v>105</v>
      </c>
      <c r="I2195" t="s">
        <v>22</v>
      </c>
      <c r="J2195">
        <v>0</v>
      </c>
      <c r="K2195" t="s">
        <v>23</v>
      </c>
      <c r="L2195">
        <v>-3500</v>
      </c>
      <c r="N2195" t="s">
        <v>7070</v>
      </c>
      <c r="O2195" s="22">
        <v>11.75</v>
      </c>
    </row>
    <row r="2196" spans="1:15">
      <c r="A2196" t="s">
        <v>0</v>
      </c>
      <c r="B2196">
        <v>76486541</v>
      </c>
      <c r="C2196" t="s">
        <v>19</v>
      </c>
      <c r="D2196">
        <v>1826836</v>
      </c>
      <c r="E2196" t="s">
        <v>20</v>
      </c>
      <c r="F2196">
        <v>500000</v>
      </c>
      <c r="G2196" t="s">
        <v>21</v>
      </c>
      <c r="H2196">
        <v>105</v>
      </c>
      <c r="I2196" t="s">
        <v>22</v>
      </c>
      <c r="J2196">
        <v>0</v>
      </c>
      <c r="K2196" t="s">
        <v>23</v>
      </c>
      <c r="L2196">
        <v>-3500</v>
      </c>
      <c r="N2196" t="s">
        <v>7071</v>
      </c>
      <c r="O2196" s="22">
        <v>11.75</v>
      </c>
    </row>
    <row r="2197" spans="1:15">
      <c r="A2197" t="s">
        <v>0</v>
      </c>
      <c r="B2197">
        <v>76539364</v>
      </c>
      <c r="C2197" t="s">
        <v>19</v>
      </c>
      <c r="D2197">
        <v>1163722</v>
      </c>
      <c r="E2197" t="s">
        <v>20</v>
      </c>
      <c r="F2197">
        <v>500000</v>
      </c>
      <c r="G2197" t="s">
        <v>21</v>
      </c>
      <c r="H2197">
        <v>105</v>
      </c>
      <c r="I2197" t="s">
        <v>22</v>
      </c>
      <c r="J2197">
        <v>0</v>
      </c>
      <c r="K2197" t="s">
        <v>23</v>
      </c>
      <c r="L2197">
        <v>-3500</v>
      </c>
      <c r="N2197" t="s">
        <v>7072</v>
      </c>
      <c r="O2197" s="22">
        <v>11.75</v>
      </c>
    </row>
    <row r="2198" spans="1:15">
      <c r="A2198" t="s">
        <v>0</v>
      </c>
      <c r="B2198">
        <v>76592195</v>
      </c>
      <c r="C2198" t="s">
        <v>19</v>
      </c>
      <c r="D2198">
        <v>1164912</v>
      </c>
      <c r="E2198" t="s">
        <v>20</v>
      </c>
      <c r="F2198">
        <v>500000</v>
      </c>
      <c r="G2198" t="s">
        <v>21</v>
      </c>
      <c r="H2198">
        <v>105</v>
      </c>
      <c r="I2198" t="s">
        <v>22</v>
      </c>
      <c r="J2198">
        <v>0</v>
      </c>
      <c r="K2198" t="s">
        <v>23</v>
      </c>
      <c r="L2198">
        <v>-3500</v>
      </c>
      <c r="N2198" t="s">
        <v>7073</v>
      </c>
      <c r="O2198" s="22">
        <v>11.75</v>
      </c>
    </row>
    <row r="2199" spans="1:15">
      <c r="A2199" t="s">
        <v>0</v>
      </c>
      <c r="B2199">
        <v>76695778</v>
      </c>
      <c r="C2199" t="s">
        <v>19</v>
      </c>
      <c r="D2199">
        <v>1832446</v>
      </c>
      <c r="E2199" t="s">
        <v>20</v>
      </c>
      <c r="F2199">
        <v>500000</v>
      </c>
      <c r="G2199" t="s">
        <v>21</v>
      </c>
      <c r="H2199">
        <v>105</v>
      </c>
      <c r="I2199" t="s">
        <v>22</v>
      </c>
      <c r="J2199">
        <v>0</v>
      </c>
      <c r="K2199" t="s">
        <v>23</v>
      </c>
      <c r="L2199">
        <v>-3500</v>
      </c>
      <c r="N2199" t="s">
        <v>7074</v>
      </c>
      <c r="O2199" s="22">
        <v>11.75</v>
      </c>
    </row>
    <row r="2200" spans="1:15">
      <c r="A2200" t="s">
        <v>0</v>
      </c>
      <c r="B2200">
        <v>76748667</v>
      </c>
      <c r="C2200" t="s">
        <v>19</v>
      </c>
      <c r="D2200">
        <v>1167292</v>
      </c>
      <c r="E2200" t="s">
        <v>20</v>
      </c>
      <c r="F2200">
        <v>500000</v>
      </c>
      <c r="G2200" t="s">
        <v>21</v>
      </c>
      <c r="H2200">
        <v>105</v>
      </c>
      <c r="I2200" t="s">
        <v>22</v>
      </c>
      <c r="J2200">
        <v>0</v>
      </c>
      <c r="K2200" t="s">
        <v>23</v>
      </c>
      <c r="L2200">
        <v>-3500</v>
      </c>
      <c r="N2200" t="s">
        <v>5030</v>
      </c>
      <c r="O2200" s="22">
        <v>11.75</v>
      </c>
    </row>
    <row r="2201" spans="1:15">
      <c r="A2201" t="s">
        <v>0</v>
      </c>
      <c r="B2201">
        <v>77071370</v>
      </c>
      <c r="C2201" t="s">
        <v>19</v>
      </c>
      <c r="D2201">
        <v>1168482</v>
      </c>
      <c r="E2201" t="s">
        <v>20</v>
      </c>
      <c r="F2201">
        <v>500000</v>
      </c>
      <c r="G2201" t="s">
        <v>21</v>
      </c>
      <c r="H2201">
        <v>105</v>
      </c>
      <c r="I2201" t="s">
        <v>22</v>
      </c>
      <c r="J2201">
        <v>0</v>
      </c>
      <c r="K2201" t="s">
        <v>23</v>
      </c>
      <c r="L2201">
        <v>-3500</v>
      </c>
      <c r="N2201" t="s">
        <v>7075</v>
      </c>
      <c r="O2201" s="22">
        <v>11.8</v>
      </c>
    </row>
    <row r="2202" spans="1:15">
      <c r="A2202" t="s">
        <v>0</v>
      </c>
      <c r="B2202">
        <v>77124322</v>
      </c>
      <c r="C2202" t="s">
        <v>19</v>
      </c>
      <c r="D2202">
        <v>1169672</v>
      </c>
      <c r="E2202" t="s">
        <v>20</v>
      </c>
      <c r="F2202">
        <v>500000</v>
      </c>
      <c r="G2202" t="s">
        <v>21</v>
      </c>
      <c r="H2202">
        <v>105</v>
      </c>
      <c r="I2202" t="s">
        <v>22</v>
      </c>
      <c r="J2202">
        <v>0</v>
      </c>
      <c r="K2202" t="s">
        <v>23</v>
      </c>
      <c r="L2202">
        <v>-3500</v>
      </c>
      <c r="N2202" t="s">
        <v>7076</v>
      </c>
      <c r="O2202" s="22">
        <v>11.8</v>
      </c>
    </row>
    <row r="2203" spans="1:15">
      <c r="A2203" t="s">
        <v>0</v>
      </c>
      <c r="B2203">
        <v>77228216</v>
      </c>
      <c r="C2203" t="s">
        <v>19</v>
      </c>
      <c r="D2203">
        <v>1839926</v>
      </c>
      <c r="E2203" t="s">
        <v>20</v>
      </c>
      <c r="F2203">
        <v>500000</v>
      </c>
      <c r="G2203" t="s">
        <v>21</v>
      </c>
      <c r="H2203">
        <v>105</v>
      </c>
      <c r="I2203" t="s">
        <v>22</v>
      </c>
      <c r="J2203">
        <v>0</v>
      </c>
      <c r="K2203" t="s">
        <v>23</v>
      </c>
      <c r="L2203">
        <v>-3500</v>
      </c>
      <c r="N2203" t="s">
        <v>7077</v>
      </c>
      <c r="O2203" s="22">
        <v>11.8</v>
      </c>
    </row>
    <row r="2204" spans="1:15">
      <c r="A2204" t="s">
        <v>0</v>
      </c>
      <c r="B2204">
        <v>77281226</v>
      </c>
      <c r="C2204" t="s">
        <v>19</v>
      </c>
      <c r="D2204">
        <v>1172052</v>
      </c>
      <c r="E2204" t="s">
        <v>20</v>
      </c>
      <c r="F2204">
        <v>500000</v>
      </c>
      <c r="G2204" t="s">
        <v>21</v>
      </c>
      <c r="H2204">
        <v>105</v>
      </c>
      <c r="I2204" t="s">
        <v>22</v>
      </c>
      <c r="J2204">
        <v>0</v>
      </c>
      <c r="K2204" t="s">
        <v>23</v>
      </c>
      <c r="L2204">
        <v>-3500</v>
      </c>
      <c r="N2204" t="s">
        <v>7078</v>
      </c>
      <c r="O2204" s="22">
        <v>11.8</v>
      </c>
    </row>
    <row r="2205" spans="1:15">
      <c r="A2205" t="s">
        <v>0</v>
      </c>
      <c r="B2205">
        <v>77334242</v>
      </c>
      <c r="C2205" t="s">
        <v>19</v>
      </c>
      <c r="D2205">
        <v>1173242</v>
      </c>
      <c r="E2205" t="s">
        <v>20</v>
      </c>
      <c r="F2205">
        <v>500000</v>
      </c>
      <c r="G2205" t="s">
        <v>21</v>
      </c>
      <c r="H2205">
        <v>105</v>
      </c>
      <c r="I2205" t="s">
        <v>22</v>
      </c>
      <c r="J2205">
        <v>0</v>
      </c>
      <c r="K2205" t="s">
        <v>23</v>
      </c>
      <c r="L2205">
        <v>-3500</v>
      </c>
      <c r="N2205" t="s">
        <v>7079</v>
      </c>
      <c r="O2205" s="22">
        <v>11.8</v>
      </c>
    </row>
    <row r="2206" spans="1:15">
      <c r="A2206" t="s">
        <v>0</v>
      </c>
      <c r="B2206">
        <v>77438347</v>
      </c>
      <c r="C2206" t="s">
        <v>19</v>
      </c>
      <c r="D2206">
        <v>1845536</v>
      </c>
      <c r="E2206" t="s">
        <v>20</v>
      </c>
      <c r="F2206">
        <v>500000</v>
      </c>
      <c r="G2206" t="s">
        <v>21</v>
      </c>
      <c r="H2206">
        <v>105</v>
      </c>
      <c r="I2206" t="s">
        <v>22</v>
      </c>
      <c r="J2206">
        <v>0</v>
      </c>
      <c r="K2206" t="s">
        <v>23</v>
      </c>
      <c r="L2206">
        <v>-3500</v>
      </c>
      <c r="N2206" t="s">
        <v>7080</v>
      </c>
      <c r="O2206" s="22">
        <v>11.8</v>
      </c>
    </row>
    <row r="2207" spans="1:15">
      <c r="A2207" t="s">
        <v>0</v>
      </c>
      <c r="B2207">
        <v>77491421</v>
      </c>
      <c r="C2207" t="s">
        <v>19</v>
      </c>
      <c r="D2207">
        <v>1175622</v>
      </c>
      <c r="E2207" t="s">
        <v>20</v>
      </c>
      <c r="F2207">
        <v>500000</v>
      </c>
      <c r="G2207" t="s">
        <v>21</v>
      </c>
      <c r="H2207">
        <v>105</v>
      </c>
      <c r="I2207" t="s">
        <v>22</v>
      </c>
      <c r="J2207">
        <v>0</v>
      </c>
      <c r="K2207" t="s">
        <v>23</v>
      </c>
      <c r="L2207">
        <v>-3500</v>
      </c>
      <c r="N2207" t="s">
        <v>7081</v>
      </c>
      <c r="O2207" s="22">
        <v>11.8</v>
      </c>
    </row>
    <row r="2208" spans="1:15">
      <c r="A2208" t="s">
        <v>0</v>
      </c>
      <c r="B2208">
        <v>77544504</v>
      </c>
      <c r="C2208" t="s">
        <v>19</v>
      </c>
      <c r="D2208">
        <v>1176812</v>
      </c>
      <c r="E2208" t="s">
        <v>20</v>
      </c>
      <c r="F2208">
        <v>500000</v>
      </c>
      <c r="G2208" t="s">
        <v>21</v>
      </c>
      <c r="H2208">
        <v>105</v>
      </c>
      <c r="I2208" t="s">
        <v>22</v>
      </c>
      <c r="J2208">
        <v>0</v>
      </c>
      <c r="K2208" t="s">
        <v>23</v>
      </c>
      <c r="L2208">
        <v>-3500</v>
      </c>
      <c r="N2208" t="s">
        <v>7082</v>
      </c>
      <c r="O2208" s="22">
        <v>11.8</v>
      </c>
    </row>
    <row r="2209" spans="1:15">
      <c r="A2209" t="s">
        <v>0</v>
      </c>
      <c r="B2209">
        <v>77648820</v>
      </c>
      <c r="C2209" t="s">
        <v>19</v>
      </c>
      <c r="D2209">
        <v>1851146</v>
      </c>
      <c r="E2209" t="s">
        <v>20</v>
      </c>
      <c r="F2209">
        <v>500000</v>
      </c>
      <c r="G2209" t="s">
        <v>21</v>
      </c>
      <c r="H2209">
        <v>105</v>
      </c>
      <c r="I2209" t="s">
        <v>22</v>
      </c>
      <c r="J2209">
        <v>0</v>
      </c>
      <c r="K2209" t="s">
        <v>23</v>
      </c>
      <c r="L2209">
        <v>-3500</v>
      </c>
      <c r="N2209" t="s">
        <v>7083</v>
      </c>
      <c r="O2209" s="22">
        <v>11.8</v>
      </c>
    </row>
    <row r="2210" spans="1:15">
      <c r="A2210" t="s">
        <v>0</v>
      </c>
      <c r="B2210">
        <v>77701962</v>
      </c>
      <c r="C2210" t="s">
        <v>19</v>
      </c>
      <c r="D2210">
        <v>1179192</v>
      </c>
      <c r="E2210" t="s">
        <v>20</v>
      </c>
      <c r="F2210">
        <v>500000</v>
      </c>
      <c r="G2210" t="s">
        <v>21</v>
      </c>
      <c r="H2210">
        <v>105</v>
      </c>
      <c r="I2210" t="s">
        <v>22</v>
      </c>
      <c r="J2210">
        <v>0</v>
      </c>
      <c r="K2210" t="s">
        <v>23</v>
      </c>
      <c r="L2210">
        <v>-3500</v>
      </c>
      <c r="N2210" t="s">
        <v>4852</v>
      </c>
      <c r="O2210" s="22">
        <v>11.8</v>
      </c>
    </row>
    <row r="2211" spans="1:15">
      <c r="A2211" t="s">
        <v>0</v>
      </c>
      <c r="B2211">
        <v>78026731</v>
      </c>
      <c r="C2211" t="s">
        <v>19</v>
      </c>
      <c r="D2211">
        <v>1180382</v>
      </c>
      <c r="E2211" t="s">
        <v>20</v>
      </c>
      <c r="F2211">
        <v>500000</v>
      </c>
      <c r="G2211" t="s">
        <v>21</v>
      </c>
      <c r="H2211">
        <v>105</v>
      </c>
      <c r="I2211" t="s">
        <v>22</v>
      </c>
      <c r="J2211">
        <v>0</v>
      </c>
      <c r="K2211" t="s">
        <v>23</v>
      </c>
      <c r="L2211">
        <v>-3500</v>
      </c>
      <c r="N2211" t="s">
        <v>7084</v>
      </c>
      <c r="O2211" s="22">
        <v>11.850000000000001</v>
      </c>
    </row>
    <row r="2212" spans="1:15">
      <c r="A2212" t="s">
        <v>0</v>
      </c>
      <c r="B2212">
        <v>78079934</v>
      </c>
      <c r="C2212" t="s">
        <v>19</v>
      </c>
      <c r="D2212">
        <v>1181572</v>
      </c>
      <c r="E2212" t="s">
        <v>20</v>
      </c>
      <c r="F2212">
        <v>500000</v>
      </c>
      <c r="G2212" t="s">
        <v>21</v>
      </c>
      <c r="H2212">
        <v>105</v>
      </c>
      <c r="I2212" t="s">
        <v>22</v>
      </c>
      <c r="J2212">
        <v>0</v>
      </c>
      <c r="K2212" t="s">
        <v>23</v>
      </c>
      <c r="L2212">
        <v>-3500</v>
      </c>
      <c r="N2212" t="s">
        <v>7085</v>
      </c>
      <c r="O2212" s="22">
        <v>11.850000000000001</v>
      </c>
    </row>
    <row r="2213" spans="1:15">
      <c r="A2213" t="s">
        <v>0</v>
      </c>
      <c r="B2213">
        <v>78184559</v>
      </c>
      <c r="C2213" t="s">
        <v>19</v>
      </c>
      <c r="D2213">
        <v>1858626</v>
      </c>
      <c r="E2213" t="s">
        <v>20</v>
      </c>
      <c r="F2213">
        <v>500000</v>
      </c>
      <c r="G2213" t="s">
        <v>21</v>
      </c>
      <c r="H2213">
        <v>105</v>
      </c>
      <c r="I2213" t="s">
        <v>22</v>
      </c>
      <c r="J2213">
        <v>0</v>
      </c>
      <c r="K2213" t="s">
        <v>23</v>
      </c>
      <c r="L2213">
        <v>-3500</v>
      </c>
      <c r="N2213" t="s">
        <v>7086</v>
      </c>
      <c r="O2213" s="22">
        <v>11.850000000000001</v>
      </c>
    </row>
    <row r="2214" spans="1:15">
      <c r="A2214" t="s">
        <v>0</v>
      </c>
      <c r="B2214">
        <v>78237825</v>
      </c>
      <c r="C2214" t="s">
        <v>19</v>
      </c>
      <c r="D2214">
        <v>1183952</v>
      </c>
      <c r="E2214" t="s">
        <v>20</v>
      </c>
      <c r="F2214">
        <v>500000</v>
      </c>
      <c r="G2214" t="s">
        <v>21</v>
      </c>
      <c r="H2214">
        <v>105</v>
      </c>
      <c r="I2214" t="s">
        <v>22</v>
      </c>
      <c r="J2214">
        <v>0</v>
      </c>
      <c r="K2214" t="s">
        <v>23</v>
      </c>
      <c r="L2214">
        <v>-3500</v>
      </c>
      <c r="N2214" t="s">
        <v>7087</v>
      </c>
      <c r="O2214" s="22">
        <v>11.850000000000001</v>
      </c>
    </row>
    <row r="2215" spans="1:15">
      <c r="A2215" t="s">
        <v>0</v>
      </c>
      <c r="B2215">
        <v>78291096</v>
      </c>
      <c r="C2215" t="s">
        <v>19</v>
      </c>
      <c r="D2215">
        <v>1185142</v>
      </c>
      <c r="E2215" t="s">
        <v>20</v>
      </c>
      <c r="F2215">
        <v>500000</v>
      </c>
      <c r="G2215" t="s">
        <v>21</v>
      </c>
      <c r="H2215">
        <v>105</v>
      </c>
      <c r="I2215" t="s">
        <v>22</v>
      </c>
      <c r="J2215">
        <v>0</v>
      </c>
      <c r="K2215" t="s">
        <v>23</v>
      </c>
      <c r="L2215">
        <v>-3500</v>
      </c>
      <c r="N2215" t="s">
        <v>7088</v>
      </c>
      <c r="O2215" s="22">
        <v>11.850000000000001</v>
      </c>
    </row>
    <row r="2216" spans="1:15">
      <c r="A2216" t="s">
        <v>0</v>
      </c>
      <c r="B2216">
        <v>78395931</v>
      </c>
      <c r="C2216" t="s">
        <v>19</v>
      </c>
      <c r="D2216">
        <v>1864236</v>
      </c>
      <c r="E2216" t="s">
        <v>20</v>
      </c>
      <c r="F2216">
        <v>500000</v>
      </c>
      <c r="G2216" t="s">
        <v>21</v>
      </c>
      <c r="H2216">
        <v>105</v>
      </c>
      <c r="I2216" t="s">
        <v>22</v>
      </c>
      <c r="J2216">
        <v>0</v>
      </c>
      <c r="K2216" t="s">
        <v>23</v>
      </c>
      <c r="L2216">
        <v>-3500</v>
      </c>
      <c r="N2216" t="s">
        <v>7089</v>
      </c>
      <c r="O2216" s="22">
        <v>11.850000000000001</v>
      </c>
    </row>
    <row r="2217" spans="1:15">
      <c r="A2217" t="s">
        <v>0</v>
      </c>
      <c r="B2217">
        <v>78449261</v>
      </c>
      <c r="C2217" t="s">
        <v>19</v>
      </c>
      <c r="D2217">
        <v>1187522</v>
      </c>
      <c r="E2217" t="s">
        <v>20</v>
      </c>
      <c r="F2217">
        <v>500000</v>
      </c>
      <c r="G2217" t="s">
        <v>21</v>
      </c>
      <c r="H2217">
        <v>105</v>
      </c>
      <c r="I2217" t="s">
        <v>22</v>
      </c>
      <c r="J2217">
        <v>0</v>
      </c>
      <c r="K2217" t="s">
        <v>23</v>
      </c>
      <c r="L2217">
        <v>-3500</v>
      </c>
      <c r="N2217" t="s">
        <v>7090</v>
      </c>
      <c r="O2217" s="22">
        <v>11.850000000000001</v>
      </c>
    </row>
    <row r="2218" spans="1:15">
      <c r="A2218" t="s">
        <v>0</v>
      </c>
      <c r="B2218">
        <v>78502600</v>
      </c>
      <c r="C2218" t="s">
        <v>19</v>
      </c>
      <c r="D2218">
        <v>1188712</v>
      </c>
      <c r="E2218" t="s">
        <v>20</v>
      </c>
      <c r="F2218">
        <v>500000</v>
      </c>
      <c r="G2218" t="s">
        <v>21</v>
      </c>
      <c r="H2218">
        <v>105</v>
      </c>
      <c r="I2218" t="s">
        <v>22</v>
      </c>
      <c r="J2218">
        <v>0</v>
      </c>
      <c r="K2218" t="s">
        <v>23</v>
      </c>
      <c r="L2218">
        <v>-3500</v>
      </c>
      <c r="N2218" t="s">
        <v>7091</v>
      </c>
      <c r="O2218" s="22">
        <v>11.850000000000001</v>
      </c>
    </row>
    <row r="2219" spans="1:15">
      <c r="A2219" t="s">
        <v>0</v>
      </c>
      <c r="B2219">
        <v>78607644</v>
      </c>
      <c r="C2219" t="s">
        <v>19</v>
      </c>
      <c r="D2219">
        <v>1869846</v>
      </c>
      <c r="E2219" t="s">
        <v>20</v>
      </c>
      <c r="F2219">
        <v>500000</v>
      </c>
      <c r="G2219" t="s">
        <v>21</v>
      </c>
      <c r="H2219">
        <v>105</v>
      </c>
      <c r="I2219" t="s">
        <v>22</v>
      </c>
      <c r="J2219">
        <v>0</v>
      </c>
      <c r="K2219" t="s">
        <v>23</v>
      </c>
      <c r="L2219">
        <v>-3500</v>
      </c>
      <c r="N2219" t="s">
        <v>7092</v>
      </c>
      <c r="O2219" s="22">
        <v>11.850000000000001</v>
      </c>
    </row>
    <row r="2220" spans="1:15">
      <c r="A2220" t="s">
        <v>0</v>
      </c>
      <c r="B2220">
        <v>78661041</v>
      </c>
      <c r="C2220" t="s">
        <v>19</v>
      </c>
      <c r="D2220">
        <v>1191092</v>
      </c>
      <c r="E2220" t="s">
        <v>20</v>
      </c>
      <c r="F2220">
        <v>500000</v>
      </c>
      <c r="G2220" t="s">
        <v>21</v>
      </c>
      <c r="H2220">
        <v>105</v>
      </c>
      <c r="I2220" t="s">
        <v>22</v>
      </c>
      <c r="J2220">
        <v>0</v>
      </c>
      <c r="K2220" t="s">
        <v>23</v>
      </c>
      <c r="L2220">
        <v>-3500</v>
      </c>
      <c r="N2220" t="s">
        <v>5031</v>
      </c>
      <c r="O2220" s="22">
        <v>11.850000000000001</v>
      </c>
    </row>
    <row r="2221" spans="1:15">
      <c r="A2221" t="s">
        <v>0</v>
      </c>
      <c r="B2221">
        <v>78987876</v>
      </c>
      <c r="C2221" t="s">
        <v>19</v>
      </c>
      <c r="D2221">
        <v>1192282</v>
      </c>
      <c r="E2221" t="s">
        <v>20</v>
      </c>
      <c r="F2221">
        <v>500000</v>
      </c>
      <c r="G2221" t="s">
        <v>21</v>
      </c>
      <c r="H2221">
        <v>105</v>
      </c>
      <c r="I2221" t="s">
        <v>22</v>
      </c>
      <c r="J2221">
        <v>0</v>
      </c>
      <c r="K2221" t="s">
        <v>23</v>
      </c>
      <c r="L2221">
        <v>-3500</v>
      </c>
      <c r="N2221" t="s">
        <v>7093</v>
      </c>
      <c r="O2221" s="22">
        <v>11.9</v>
      </c>
    </row>
    <row r="2222" spans="1:15">
      <c r="A2222" t="s">
        <v>0</v>
      </c>
      <c r="B2222">
        <v>79041336</v>
      </c>
      <c r="C2222" t="s">
        <v>19</v>
      </c>
      <c r="D2222">
        <v>1193472</v>
      </c>
      <c r="E2222" t="s">
        <v>20</v>
      </c>
      <c r="F2222">
        <v>500000</v>
      </c>
      <c r="G2222" t="s">
        <v>21</v>
      </c>
      <c r="H2222">
        <v>105</v>
      </c>
      <c r="I2222" t="s">
        <v>22</v>
      </c>
      <c r="J2222">
        <v>0</v>
      </c>
      <c r="K2222" t="s">
        <v>23</v>
      </c>
      <c r="L2222">
        <v>-3500</v>
      </c>
      <c r="N2222" t="s">
        <v>7094</v>
      </c>
      <c r="O2222" s="22">
        <v>11.9</v>
      </c>
    </row>
    <row r="2223" spans="1:15">
      <c r="A2223" t="s">
        <v>0</v>
      </c>
      <c r="B2223">
        <v>79146695</v>
      </c>
      <c r="C2223" t="s">
        <v>19</v>
      </c>
      <c r="D2223">
        <v>1877326</v>
      </c>
      <c r="E2223" t="s">
        <v>20</v>
      </c>
      <c r="F2223">
        <v>500000</v>
      </c>
      <c r="G2223" t="s">
        <v>21</v>
      </c>
      <c r="H2223">
        <v>105</v>
      </c>
      <c r="I2223" t="s">
        <v>22</v>
      </c>
      <c r="J2223">
        <v>0</v>
      </c>
      <c r="K2223" t="s">
        <v>23</v>
      </c>
      <c r="L2223">
        <v>-3500</v>
      </c>
      <c r="N2223" t="s">
        <v>7095</v>
      </c>
      <c r="O2223" s="22">
        <v>11.9</v>
      </c>
    </row>
    <row r="2224" spans="1:15">
      <c r="A2224" t="s">
        <v>0</v>
      </c>
      <c r="B2224">
        <v>79200213</v>
      </c>
      <c r="C2224" t="s">
        <v>19</v>
      </c>
      <c r="D2224">
        <v>1195852</v>
      </c>
      <c r="E2224" t="s">
        <v>20</v>
      </c>
      <c r="F2224">
        <v>500000</v>
      </c>
      <c r="G2224" t="s">
        <v>21</v>
      </c>
      <c r="H2224">
        <v>105</v>
      </c>
      <c r="I2224" t="s">
        <v>22</v>
      </c>
      <c r="J2224">
        <v>0</v>
      </c>
      <c r="K2224" t="s">
        <v>23</v>
      </c>
      <c r="L2224">
        <v>-3500</v>
      </c>
      <c r="N2224" t="s">
        <v>7096</v>
      </c>
      <c r="O2224" s="22">
        <v>11.9</v>
      </c>
    </row>
    <row r="2225" spans="1:15">
      <c r="A2225" t="s">
        <v>0</v>
      </c>
      <c r="B2225">
        <v>79253737</v>
      </c>
      <c r="C2225" t="s">
        <v>19</v>
      </c>
      <c r="D2225">
        <v>1197042</v>
      </c>
      <c r="E2225" t="s">
        <v>20</v>
      </c>
      <c r="F2225">
        <v>500000</v>
      </c>
      <c r="G2225" t="s">
        <v>21</v>
      </c>
      <c r="H2225">
        <v>105</v>
      </c>
      <c r="I2225" t="s">
        <v>22</v>
      </c>
      <c r="J2225">
        <v>0</v>
      </c>
      <c r="K2225" t="s">
        <v>23</v>
      </c>
      <c r="L2225">
        <v>-3500</v>
      </c>
      <c r="N2225" t="s">
        <v>7097</v>
      </c>
      <c r="O2225" s="22">
        <v>11.9</v>
      </c>
    </row>
    <row r="2226" spans="1:15">
      <c r="A2226" t="s">
        <v>0</v>
      </c>
      <c r="B2226">
        <v>79359305</v>
      </c>
      <c r="C2226" t="s">
        <v>19</v>
      </c>
      <c r="D2226">
        <v>1882936</v>
      </c>
      <c r="E2226" t="s">
        <v>20</v>
      </c>
      <c r="F2226">
        <v>500000</v>
      </c>
      <c r="G2226" t="s">
        <v>21</v>
      </c>
      <c r="H2226">
        <v>105</v>
      </c>
      <c r="I2226" t="s">
        <v>22</v>
      </c>
      <c r="J2226">
        <v>0</v>
      </c>
      <c r="K2226" t="s">
        <v>23</v>
      </c>
      <c r="L2226">
        <v>-3500</v>
      </c>
      <c r="N2226" t="s">
        <v>7098</v>
      </c>
      <c r="O2226" s="22">
        <v>11.9</v>
      </c>
    </row>
    <row r="2227" spans="1:15">
      <c r="A2227" t="s">
        <v>0</v>
      </c>
      <c r="B2227">
        <v>79412890</v>
      </c>
      <c r="C2227" t="s">
        <v>19</v>
      </c>
      <c r="D2227">
        <v>1199422</v>
      </c>
      <c r="E2227" t="s">
        <v>20</v>
      </c>
      <c r="F2227">
        <v>500000</v>
      </c>
      <c r="G2227" t="s">
        <v>21</v>
      </c>
      <c r="H2227">
        <v>105</v>
      </c>
      <c r="I2227" t="s">
        <v>22</v>
      </c>
      <c r="J2227">
        <v>0</v>
      </c>
      <c r="K2227" t="s">
        <v>23</v>
      </c>
      <c r="L2227">
        <v>-3500</v>
      </c>
      <c r="N2227" t="s">
        <v>7099</v>
      </c>
      <c r="O2227" s="22">
        <v>11.9</v>
      </c>
    </row>
    <row r="2228" spans="1:15">
      <c r="A2228" t="s">
        <v>0</v>
      </c>
      <c r="B2228">
        <v>79466482</v>
      </c>
      <c r="C2228" t="s">
        <v>19</v>
      </c>
      <c r="D2228">
        <v>1200612</v>
      </c>
      <c r="E2228" t="s">
        <v>20</v>
      </c>
      <c r="F2228">
        <v>500000</v>
      </c>
      <c r="G2228" t="s">
        <v>21</v>
      </c>
      <c r="H2228">
        <v>105</v>
      </c>
      <c r="I2228" t="s">
        <v>22</v>
      </c>
      <c r="J2228">
        <v>0</v>
      </c>
      <c r="K2228" t="s">
        <v>23</v>
      </c>
      <c r="L2228">
        <v>-3500</v>
      </c>
      <c r="N2228" t="s">
        <v>7100</v>
      </c>
      <c r="O2228" s="22">
        <v>11.9</v>
      </c>
    </row>
    <row r="2229" spans="1:15">
      <c r="A2229" t="s">
        <v>0</v>
      </c>
      <c r="B2229">
        <v>79572261</v>
      </c>
      <c r="C2229" t="s">
        <v>19</v>
      </c>
      <c r="D2229">
        <v>1888546</v>
      </c>
      <c r="E2229" t="s">
        <v>20</v>
      </c>
      <c r="F2229">
        <v>500000</v>
      </c>
      <c r="G2229" t="s">
        <v>21</v>
      </c>
      <c r="H2229">
        <v>105</v>
      </c>
      <c r="I2229" t="s">
        <v>22</v>
      </c>
      <c r="J2229">
        <v>0</v>
      </c>
      <c r="K2229" t="s">
        <v>23</v>
      </c>
      <c r="L2229">
        <v>-3500</v>
      </c>
      <c r="N2229" t="s">
        <v>7101</v>
      </c>
      <c r="O2229" s="22">
        <v>11.9</v>
      </c>
    </row>
    <row r="2230" spans="1:15">
      <c r="A2230" t="s">
        <v>0</v>
      </c>
      <c r="B2230">
        <v>79625911</v>
      </c>
      <c r="C2230" t="s">
        <v>19</v>
      </c>
      <c r="D2230">
        <v>1202992</v>
      </c>
      <c r="E2230" t="s">
        <v>20</v>
      </c>
      <c r="F2230">
        <v>500000</v>
      </c>
      <c r="G2230" t="s">
        <v>21</v>
      </c>
      <c r="H2230">
        <v>105</v>
      </c>
      <c r="I2230" t="s">
        <v>22</v>
      </c>
      <c r="J2230">
        <v>0</v>
      </c>
      <c r="K2230" t="s">
        <v>23</v>
      </c>
      <c r="L2230">
        <v>-3500</v>
      </c>
      <c r="N2230" t="s">
        <v>4853</v>
      </c>
      <c r="O2230" s="22">
        <v>11.9</v>
      </c>
    </row>
    <row r="2231" spans="1:15">
      <c r="A2231" t="s">
        <v>0</v>
      </c>
      <c r="B2231">
        <v>79954819</v>
      </c>
      <c r="C2231" t="s">
        <v>19</v>
      </c>
      <c r="D2231">
        <v>1204182</v>
      </c>
      <c r="E2231" t="s">
        <v>20</v>
      </c>
      <c r="F2231">
        <v>500000</v>
      </c>
      <c r="G2231" t="s">
        <v>21</v>
      </c>
      <c r="H2231">
        <v>105</v>
      </c>
      <c r="I2231" t="s">
        <v>22</v>
      </c>
      <c r="J2231">
        <v>0</v>
      </c>
      <c r="K2231" t="s">
        <v>23</v>
      </c>
      <c r="L2231">
        <v>-3500</v>
      </c>
      <c r="N2231" t="s">
        <v>7102</v>
      </c>
      <c r="O2231" s="22">
        <v>11.950000000000001</v>
      </c>
    </row>
    <row r="2232" spans="1:15">
      <c r="A2232" t="s">
        <v>0</v>
      </c>
      <c r="B2232">
        <v>80008531</v>
      </c>
      <c r="C2232" t="s">
        <v>19</v>
      </c>
      <c r="D2232">
        <v>1205372</v>
      </c>
      <c r="E2232" t="s">
        <v>20</v>
      </c>
      <c r="F2232">
        <v>500000</v>
      </c>
      <c r="G2232" t="s">
        <v>21</v>
      </c>
      <c r="H2232">
        <v>105</v>
      </c>
      <c r="I2232" t="s">
        <v>22</v>
      </c>
      <c r="J2232">
        <v>0</v>
      </c>
      <c r="K2232" t="s">
        <v>23</v>
      </c>
      <c r="L2232">
        <v>-3500</v>
      </c>
      <c r="N2232" t="s">
        <v>7103</v>
      </c>
      <c r="O2232" s="22">
        <v>11.950000000000001</v>
      </c>
    </row>
    <row r="2233" spans="1:15">
      <c r="A2233" t="s">
        <v>0</v>
      </c>
      <c r="B2233">
        <v>80114623</v>
      </c>
      <c r="C2233" t="s">
        <v>19</v>
      </c>
      <c r="D2233">
        <v>1896026</v>
      </c>
      <c r="E2233" t="s">
        <v>20</v>
      </c>
      <c r="F2233">
        <v>500000</v>
      </c>
      <c r="G2233" t="s">
        <v>21</v>
      </c>
      <c r="H2233">
        <v>105</v>
      </c>
      <c r="I2233" t="s">
        <v>22</v>
      </c>
      <c r="J2233">
        <v>0</v>
      </c>
      <c r="K2233" t="s">
        <v>23</v>
      </c>
      <c r="L2233">
        <v>-3500</v>
      </c>
      <c r="N2233" t="s">
        <v>7104</v>
      </c>
      <c r="O2233" s="22">
        <v>11.950000000000001</v>
      </c>
    </row>
    <row r="2234" spans="1:15">
      <c r="A2234" t="s">
        <v>0</v>
      </c>
      <c r="B2234">
        <v>80168394</v>
      </c>
      <c r="C2234" t="s">
        <v>19</v>
      </c>
      <c r="D2234">
        <v>1207752</v>
      </c>
      <c r="E2234" t="s">
        <v>20</v>
      </c>
      <c r="F2234">
        <v>500000</v>
      </c>
      <c r="G2234" t="s">
        <v>21</v>
      </c>
      <c r="H2234">
        <v>105</v>
      </c>
      <c r="I2234" t="s">
        <v>22</v>
      </c>
      <c r="J2234">
        <v>0</v>
      </c>
      <c r="K2234" t="s">
        <v>23</v>
      </c>
      <c r="L2234">
        <v>-3500</v>
      </c>
      <c r="N2234" t="s">
        <v>7105</v>
      </c>
      <c r="O2234" s="22">
        <v>11.950000000000001</v>
      </c>
    </row>
    <row r="2235" spans="1:15">
      <c r="A2235" t="s">
        <v>0</v>
      </c>
      <c r="B2235">
        <v>80222174</v>
      </c>
      <c r="C2235" t="s">
        <v>19</v>
      </c>
      <c r="D2235">
        <v>1208942</v>
      </c>
      <c r="E2235" t="s">
        <v>20</v>
      </c>
      <c r="F2235">
        <v>500000</v>
      </c>
      <c r="G2235" t="s">
        <v>21</v>
      </c>
      <c r="H2235">
        <v>105</v>
      </c>
      <c r="I2235" t="s">
        <v>22</v>
      </c>
      <c r="J2235">
        <v>0</v>
      </c>
      <c r="K2235" t="s">
        <v>23</v>
      </c>
      <c r="L2235">
        <v>-3500</v>
      </c>
      <c r="N2235" t="s">
        <v>7106</v>
      </c>
      <c r="O2235" s="22">
        <v>11.950000000000001</v>
      </c>
    </row>
    <row r="2236" spans="1:15">
      <c r="A2236" t="s">
        <v>0</v>
      </c>
      <c r="B2236">
        <v>80328478</v>
      </c>
      <c r="C2236" t="s">
        <v>19</v>
      </c>
      <c r="D2236">
        <v>1901636</v>
      </c>
      <c r="E2236" t="s">
        <v>20</v>
      </c>
      <c r="F2236">
        <v>500000</v>
      </c>
      <c r="G2236" t="s">
        <v>21</v>
      </c>
      <c r="H2236">
        <v>105</v>
      </c>
      <c r="I2236" t="s">
        <v>22</v>
      </c>
      <c r="J2236">
        <v>0</v>
      </c>
      <c r="K2236" t="s">
        <v>23</v>
      </c>
      <c r="L2236">
        <v>-3500</v>
      </c>
      <c r="N2236" t="s">
        <v>7107</v>
      </c>
      <c r="O2236" s="22">
        <v>11.950000000000001</v>
      </c>
    </row>
    <row r="2237" spans="1:15">
      <c r="A2237" t="s">
        <v>0</v>
      </c>
      <c r="B2237">
        <v>80382317</v>
      </c>
      <c r="C2237" t="s">
        <v>19</v>
      </c>
      <c r="D2237">
        <v>1211322</v>
      </c>
      <c r="E2237" t="s">
        <v>20</v>
      </c>
      <c r="F2237">
        <v>500000</v>
      </c>
      <c r="G2237" t="s">
        <v>21</v>
      </c>
      <c r="H2237">
        <v>105</v>
      </c>
      <c r="I2237" t="s">
        <v>22</v>
      </c>
      <c r="J2237">
        <v>0</v>
      </c>
      <c r="K2237" t="s">
        <v>23</v>
      </c>
      <c r="L2237">
        <v>-3500</v>
      </c>
      <c r="N2237" t="s">
        <v>7108</v>
      </c>
      <c r="O2237" s="22">
        <v>11.950000000000001</v>
      </c>
    </row>
    <row r="2238" spans="1:15">
      <c r="A2238" t="s">
        <v>0</v>
      </c>
      <c r="B2238">
        <v>80436162</v>
      </c>
      <c r="C2238" t="s">
        <v>19</v>
      </c>
      <c r="D2238">
        <v>1212512</v>
      </c>
      <c r="E2238" t="s">
        <v>20</v>
      </c>
      <c r="F2238">
        <v>500000</v>
      </c>
      <c r="G2238" t="s">
        <v>21</v>
      </c>
      <c r="H2238">
        <v>105</v>
      </c>
      <c r="I2238" t="s">
        <v>22</v>
      </c>
      <c r="J2238">
        <v>0</v>
      </c>
      <c r="K2238" t="s">
        <v>23</v>
      </c>
      <c r="L2238">
        <v>-3500</v>
      </c>
      <c r="N2238" t="s">
        <v>7109</v>
      </c>
      <c r="O2238" s="22">
        <v>11.950000000000001</v>
      </c>
    </row>
    <row r="2239" spans="1:15">
      <c r="A2239" t="s">
        <v>0</v>
      </c>
      <c r="B2239">
        <v>80542677</v>
      </c>
      <c r="C2239" t="s">
        <v>19</v>
      </c>
      <c r="D2239">
        <v>1907246</v>
      </c>
      <c r="E2239" t="s">
        <v>20</v>
      </c>
      <c r="F2239">
        <v>500000</v>
      </c>
      <c r="G2239" t="s">
        <v>21</v>
      </c>
      <c r="H2239">
        <v>105</v>
      </c>
      <c r="I2239" t="s">
        <v>22</v>
      </c>
      <c r="J2239">
        <v>0</v>
      </c>
      <c r="K2239" t="s">
        <v>23</v>
      </c>
      <c r="L2239">
        <v>-3500</v>
      </c>
      <c r="N2239" t="s">
        <v>7110</v>
      </c>
      <c r="O2239" s="22">
        <v>11.950000000000001</v>
      </c>
    </row>
    <row r="2240" spans="1:15">
      <c r="A2240" t="s">
        <v>0</v>
      </c>
      <c r="B2240">
        <v>80596583</v>
      </c>
      <c r="C2240" t="s">
        <v>19</v>
      </c>
      <c r="D2240">
        <v>1214892</v>
      </c>
      <c r="E2240" t="s">
        <v>20</v>
      </c>
      <c r="F2240">
        <v>500000</v>
      </c>
      <c r="G2240" t="s">
        <v>21</v>
      </c>
      <c r="H2240">
        <v>105</v>
      </c>
      <c r="I2240" t="s">
        <v>22</v>
      </c>
      <c r="J2240">
        <v>0</v>
      </c>
      <c r="K2240" t="s">
        <v>23</v>
      </c>
      <c r="L2240">
        <v>-3500</v>
      </c>
      <c r="N2240" t="s">
        <v>5032</v>
      </c>
      <c r="O2240" s="22">
        <v>11.950000000000001</v>
      </c>
    </row>
    <row r="2241" spans="1:15">
      <c r="A2241" t="s">
        <v>0</v>
      </c>
      <c r="B2241">
        <v>80927564</v>
      </c>
      <c r="C2241" t="s">
        <v>19</v>
      </c>
      <c r="D2241">
        <v>1216082</v>
      </c>
      <c r="E2241" t="s">
        <v>20</v>
      </c>
      <c r="F2241">
        <v>500000</v>
      </c>
      <c r="G2241" t="s">
        <v>21</v>
      </c>
      <c r="H2241">
        <v>105</v>
      </c>
      <c r="I2241" t="s">
        <v>22</v>
      </c>
      <c r="J2241">
        <v>0</v>
      </c>
      <c r="K2241" t="s">
        <v>23</v>
      </c>
      <c r="L2241">
        <v>-3500</v>
      </c>
      <c r="N2241" t="s">
        <v>7111</v>
      </c>
      <c r="O2241" s="22">
        <v>12</v>
      </c>
    </row>
    <row r="2242" spans="1:15">
      <c r="A2242" t="s">
        <v>0</v>
      </c>
      <c r="B2242">
        <v>80981530</v>
      </c>
      <c r="C2242" t="s">
        <v>19</v>
      </c>
      <c r="D2242">
        <v>1217272</v>
      </c>
      <c r="E2242" t="s">
        <v>20</v>
      </c>
      <c r="F2242">
        <v>500000</v>
      </c>
      <c r="G2242" t="s">
        <v>21</v>
      </c>
      <c r="H2242">
        <v>105</v>
      </c>
      <c r="I2242" t="s">
        <v>22</v>
      </c>
      <c r="J2242">
        <v>0</v>
      </c>
      <c r="K2242" t="s">
        <v>23</v>
      </c>
      <c r="L2242">
        <v>-3500</v>
      </c>
      <c r="N2242" t="s">
        <v>7112</v>
      </c>
      <c r="O2242" s="22">
        <v>12</v>
      </c>
    </row>
    <row r="2243" spans="1:15">
      <c r="A2243" t="s">
        <v>0</v>
      </c>
      <c r="B2243">
        <v>81088358</v>
      </c>
      <c r="C2243" t="s">
        <v>19</v>
      </c>
      <c r="D2243">
        <v>1914726</v>
      </c>
      <c r="E2243" t="s">
        <v>20</v>
      </c>
      <c r="F2243">
        <v>500000</v>
      </c>
      <c r="G2243" t="s">
        <v>21</v>
      </c>
      <c r="H2243">
        <v>105</v>
      </c>
      <c r="I2243" t="s">
        <v>22</v>
      </c>
      <c r="J2243">
        <v>0</v>
      </c>
      <c r="K2243" t="s">
        <v>23</v>
      </c>
      <c r="L2243">
        <v>-3500</v>
      </c>
      <c r="N2243" t="s">
        <v>7113</v>
      </c>
      <c r="O2243" s="22">
        <v>12</v>
      </c>
    </row>
    <row r="2244" spans="1:15">
      <c r="A2244" t="s">
        <v>0</v>
      </c>
      <c r="B2244">
        <v>81142386</v>
      </c>
      <c r="C2244" t="s">
        <v>19</v>
      </c>
      <c r="D2244">
        <v>1219652</v>
      </c>
      <c r="E2244" t="s">
        <v>20</v>
      </c>
      <c r="F2244">
        <v>500000</v>
      </c>
      <c r="G2244" t="s">
        <v>21</v>
      </c>
      <c r="H2244">
        <v>105</v>
      </c>
      <c r="I2244" t="s">
        <v>22</v>
      </c>
      <c r="J2244">
        <v>0</v>
      </c>
      <c r="K2244" t="s">
        <v>23</v>
      </c>
      <c r="L2244">
        <v>-3500</v>
      </c>
      <c r="N2244" t="s">
        <v>7114</v>
      </c>
      <c r="O2244" s="22">
        <v>12</v>
      </c>
    </row>
    <row r="2245" spans="1:15">
      <c r="A2245" t="s">
        <v>0</v>
      </c>
      <c r="B2245">
        <v>81196420</v>
      </c>
      <c r="C2245" t="s">
        <v>19</v>
      </c>
      <c r="D2245">
        <v>1220842</v>
      </c>
      <c r="E2245" t="s">
        <v>20</v>
      </c>
      <c r="F2245">
        <v>500000</v>
      </c>
      <c r="G2245" t="s">
        <v>21</v>
      </c>
      <c r="H2245">
        <v>105</v>
      </c>
      <c r="I2245" t="s">
        <v>22</v>
      </c>
      <c r="J2245">
        <v>0</v>
      </c>
      <c r="K2245" t="s">
        <v>23</v>
      </c>
      <c r="L2245">
        <v>-3500</v>
      </c>
      <c r="N2245" t="s">
        <v>7115</v>
      </c>
      <c r="O2245" s="22">
        <v>12</v>
      </c>
    </row>
    <row r="2246" spans="1:15">
      <c r="A2246" t="s">
        <v>0</v>
      </c>
      <c r="B2246">
        <v>81303457</v>
      </c>
      <c r="C2246" t="s">
        <v>19</v>
      </c>
      <c r="D2246">
        <v>1920336</v>
      </c>
      <c r="E2246" t="s">
        <v>20</v>
      </c>
      <c r="F2246">
        <v>500000</v>
      </c>
      <c r="G2246" t="s">
        <v>21</v>
      </c>
      <c r="H2246">
        <v>105</v>
      </c>
      <c r="I2246" t="s">
        <v>22</v>
      </c>
      <c r="J2246">
        <v>0</v>
      </c>
      <c r="K2246" t="s">
        <v>23</v>
      </c>
      <c r="L2246">
        <v>-3500</v>
      </c>
      <c r="N2246" t="s">
        <v>7116</v>
      </c>
      <c r="O2246" s="22">
        <v>12</v>
      </c>
    </row>
    <row r="2247" spans="1:15">
      <c r="A2247" t="s">
        <v>0</v>
      </c>
      <c r="B2247">
        <v>81357550</v>
      </c>
      <c r="C2247" t="s">
        <v>19</v>
      </c>
      <c r="D2247">
        <v>1223222</v>
      </c>
      <c r="E2247" t="s">
        <v>20</v>
      </c>
      <c r="F2247">
        <v>500000</v>
      </c>
      <c r="G2247" t="s">
        <v>21</v>
      </c>
      <c r="H2247">
        <v>105</v>
      </c>
      <c r="I2247" t="s">
        <v>22</v>
      </c>
      <c r="J2247">
        <v>0</v>
      </c>
      <c r="K2247" t="s">
        <v>23</v>
      </c>
      <c r="L2247">
        <v>-3500</v>
      </c>
      <c r="N2247" t="s">
        <v>7117</v>
      </c>
      <c r="O2247" s="22">
        <v>12</v>
      </c>
    </row>
    <row r="2248" spans="1:15">
      <c r="A2248" t="s">
        <v>0</v>
      </c>
      <c r="B2248">
        <v>81411651</v>
      </c>
      <c r="C2248" t="s">
        <v>19</v>
      </c>
      <c r="D2248">
        <v>1224412</v>
      </c>
      <c r="E2248" t="s">
        <v>20</v>
      </c>
      <c r="F2248">
        <v>500000</v>
      </c>
      <c r="G2248" t="s">
        <v>21</v>
      </c>
      <c r="H2248">
        <v>105</v>
      </c>
      <c r="I2248" t="s">
        <v>22</v>
      </c>
      <c r="J2248">
        <v>0</v>
      </c>
      <c r="K2248" t="s">
        <v>23</v>
      </c>
      <c r="L2248">
        <v>-3500</v>
      </c>
      <c r="N2248" t="s">
        <v>7118</v>
      </c>
      <c r="O2248" s="22">
        <v>12</v>
      </c>
    </row>
    <row r="2249" spans="1:15">
      <c r="A2249" t="s">
        <v>0</v>
      </c>
      <c r="B2249">
        <v>81518901</v>
      </c>
      <c r="C2249" t="s">
        <v>19</v>
      </c>
      <c r="D2249">
        <v>1925946</v>
      </c>
      <c r="E2249" t="s">
        <v>20</v>
      </c>
      <c r="F2249">
        <v>500000</v>
      </c>
      <c r="G2249" t="s">
        <v>21</v>
      </c>
      <c r="H2249">
        <v>105</v>
      </c>
      <c r="I2249" t="s">
        <v>22</v>
      </c>
      <c r="J2249">
        <v>0</v>
      </c>
      <c r="K2249" t="s">
        <v>23</v>
      </c>
      <c r="L2249">
        <v>-3500</v>
      </c>
      <c r="N2249" t="s">
        <v>7119</v>
      </c>
      <c r="O2249" s="22">
        <v>12</v>
      </c>
    </row>
    <row r="2250" spans="1:15">
      <c r="A2250" t="s">
        <v>0</v>
      </c>
      <c r="B2250">
        <v>81573061</v>
      </c>
      <c r="C2250" t="s">
        <v>19</v>
      </c>
      <c r="D2250">
        <v>1226792</v>
      </c>
      <c r="E2250" t="s">
        <v>20</v>
      </c>
      <c r="F2250">
        <v>500000</v>
      </c>
      <c r="G2250" t="s">
        <v>21</v>
      </c>
      <c r="H2250">
        <v>105</v>
      </c>
      <c r="I2250" t="s">
        <v>22</v>
      </c>
      <c r="J2250">
        <v>0</v>
      </c>
      <c r="K2250" t="s">
        <v>23</v>
      </c>
      <c r="L2250">
        <v>-3500</v>
      </c>
      <c r="N2250" t="s">
        <v>4854</v>
      </c>
      <c r="O2250" s="22">
        <v>12</v>
      </c>
    </row>
    <row r="2251" spans="1:15">
      <c r="A2251" t="s">
        <v>0</v>
      </c>
      <c r="B2251">
        <v>81906119</v>
      </c>
      <c r="C2251" t="s">
        <v>19</v>
      </c>
      <c r="D2251">
        <v>1227982</v>
      </c>
      <c r="E2251" t="s">
        <v>20</v>
      </c>
      <c r="F2251">
        <v>500000</v>
      </c>
      <c r="G2251" t="s">
        <v>21</v>
      </c>
      <c r="H2251">
        <v>105</v>
      </c>
      <c r="I2251" t="s">
        <v>22</v>
      </c>
      <c r="J2251">
        <v>0</v>
      </c>
      <c r="K2251" t="s">
        <v>23</v>
      </c>
      <c r="L2251">
        <v>-3500</v>
      </c>
      <c r="N2251" t="s">
        <v>7120</v>
      </c>
      <c r="O2251" s="22">
        <v>12.05</v>
      </c>
    </row>
    <row r="2252" spans="1:15">
      <c r="A2252" t="s">
        <v>0</v>
      </c>
      <c r="B2252">
        <v>81960342</v>
      </c>
      <c r="C2252" t="s">
        <v>19</v>
      </c>
      <c r="D2252">
        <v>1229172</v>
      </c>
      <c r="E2252" t="s">
        <v>20</v>
      </c>
      <c r="F2252">
        <v>500000</v>
      </c>
      <c r="G2252" t="s">
        <v>21</v>
      </c>
      <c r="H2252">
        <v>105</v>
      </c>
      <c r="I2252" t="s">
        <v>22</v>
      </c>
      <c r="J2252">
        <v>0</v>
      </c>
      <c r="K2252" t="s">
        <v>23</v>
      </c>
      <c r="L2252">
        <v>-3500</v>
      </c>
      <c r="N2252" t="s">
        <v>7121</v>
      </c>
      <c r="O2252" s="22">
        <v>12.05</v>
      </c>
    </row>
    <row r="2253" spans="1:15">
      <c r="A2253" t="s">
        <v>0</v>
      </c>
      <c r="B2253">
        <v>82067904</v>
      </c>
      <c r="C2253" t="s">
        <v>19</v>
      </c>
      <c r="D2253">
        <v>1933426</v>
      </c>
      <c r="E2253" t="s">
        <v>20</v>
      </c>
      <c r="F2253">
        <v>500000</v>
      </c>
      <c r="G2253" t="s">
        <v>21</v>
      </c>
      <c r="H2253">
        <v>105</v>
      </c>
      <c r="I2253" t="s">
        <v>22</v>
      </c>
      <c r="J2253">
        <v>0</v>
      </c>
      <c r="K2253" t="s">
        <v>23</v>
      </c>
      <c r="L2253">
        <v>-3500</v>
      </c>
      <c r="N2253" t="s">
        <v>7122</v>
      </c>
      <c r="O2253" s="22">
        <v>12.05</v>
      </c>
    </row>
    <row r="2254" spans="1:15">
      <c r="A2254" t="s">
        <v>0</v>
      </c>
      <c r="B2254">
        <v>82122187</v>
      </c>
      <c r="C2254" t="s">
        <v>19</v>
      </c>
      <c r="D2254">
        <v>1231552</v>
      </c>
      <c r="E2254" t="s">
        <v>20</v>
      </c>
      <c r="F2254">
        <v>500000</v>
      </c>
      <c r="G2254" t="s">
        <v>21</v>
      </c>
      <c r="H2254">
        <v>105</v>
      </c>
      <c r="I2254" t="s">
        <v>22</v>
      </c>
      <c r="J2254">
        <v>0</v>
      </c>
      <c r="K2254" t="s">
        <v>23</v>
      </c>
      <c r="L2254">
        <v>-3500</v>
      </c>
      <c r="N2254" t="s">
        <v>7123</v>
      </c>
      <c r="O2254" s="22">
        <v>12.05</v>
      </c>
    </row>
    <row r="2255" spans="1:15">
      <c r="A2255" t="s">
        <v>0</v>
      </c>
      <c r="B2255">
        <v>82176475</v>
      </c>
      <c r="C2255" t="s">
        <v>19</v>
      </c>
      <c r="D2255">
        <v>1232742</v>
      </c>
      <c r="E2255" t="s">
        <v>20</v>
      </c>
      <c r="F2255">
        <v>500000</v>
      </c>
      <c r="G2255" t="s">
        <v>21</v>
      </c>
      <c r="H2255">
        <v>105</v>
      </c>
      <c r="I2255" t="s">
        <v>22</v>
      </c>
      <c r="J2255">
        <v>0</v>
      </c>
      <c r="K2255" t="s">
        <v>23</v>
      </c>
      <c r="L2255">
        <v>-3500</v>
      </c>
      <c r="N2255" t="s">
        <v>7124</v>
      </c>
      <c r="O2255" s="22">
        <v>12.05</v>
      </c>
    </row>
    <row r="2256" spans="1:15">
      <c r="A2256" t="s">
        <v>0</v>
      </c>
      <c r="B2256">
        <v>82284250</v>
      </c>
      <c r="C2256" t="s">
        <v>19</v>
      </c>
      <c r="D2256">
        <v>1939036</v>
      </c>
      <c r="E2256" t="s">
        <v>20</v>
      </c>
      <c r="F2256">
        <v>500000</v>
      </c>
      <c r="G2256" t="s">
        <v>21</v>
      </c>
      <c r="H2256">
        <v>105</v>
      </c>
      <c r="I2256" t="s">
        <v>22</v>
      </c>
      <c r="J2256">
        <v>0</v>
      </c>
      <c r="K2256" t="s">
        <v>23</v>
      </c>
      <c r="L2256">
        <v>-3500</v>
      </c>
      <c r="N2256" t="s">
        <v>7125</v>
      </c>
      <c r="O2256" s="22">
        <v>12.05</v>
      </c>
    </row>
    <row r="2257" spans="1:15">
      <c r="A2257" t="s">
        <v>0</v>
      </c>
      <c r="B2257">
        <v>82338600</v>
      </c>
      <c r="C2257" t="s">
        <v>19</v>
      </c>
      <c r="D2257">
        <v>1235122</v>
      </c>
      <c r="E2257" t="s">
        <v>20</v>
      </c>
      <c r="F2257">
        <v>500000</v>
      </c>
      <c r="G2257" t="s">
        <v>21</v>
      </c>
      <c r="H2257">
        <v>105</v>
      </c>
      <c r="I2257" t="s">
        <v>22</v>
      </c>
      <c r="J2257">
        <v>0</v>
      </c>
      <c r="K2257" t="s">
        <v>23</v>
      </c>
      <c r="L2257">
        <v>-3500</v>
      </c>
      <c r="N2257" t="s">
        <v>7126</v>
      </c>
      <c r="O2257" s="22">
        <v>12.05</v>
      </c>
    </row>
    <row r="2258" spans="1:15">
      <c r="A2258" t="s">
        <v>0</v>
      </c>
      <c r="B2258">
        <v>82392956</v>
      </c>
      <c r="C2258" t="s">
        <v>19</v>
      </c>
      <c r="D2258">
        <v>1236312</v>
      </c>
      <c r="E2258" t="s">
        <v>20</v>
      </c>
      <c r="F2258">
        <v>500000</v>
      </c>
      <c r="G2258" t="s">
        <v>21</v>
      </c>
      <c r="H2258">
        <v>105</v>
      </c>
      <c r="I2258" t="s">
        <v>22</v>
      </c>
      <c r="J2258">
        <v>0</v>
      </c>
      <c r="K2258" t="s">
        <v>23</v>
      </c>
      <c r="L2258">
        <v>-3500</v>
      </c>
      <c r="N2258" t="s">
        <v>7127</v>
      </c>
      <c r="O2258" s="22">
        <v>12.05</v>
      </c>
    </row>
    <row r="2259" spans="1:15">
      <c r="A2259" t="s">
        <v>0</v>
      </c>
      <c r="B2259">
        <v>82500943</v>
      </c>
      <c r="C2259" t="s">
        <v>19</v>
      </c>
      <c r="D2259">
        <v>1944921</v>
      </c>
      <c r="E2259" t="s">
        <v>20</v>
      </c>
      <c r="F2259">
        <v>500000</v>
      </c>
      <c r="G2259" t="s">
        <v>21</v>
      </c>
      <c r="H2259">
        <v>105</v>
      </c>
      <c r="I2259" t="s">
        <v>22</v>
      </c>
      <c r="J2259">
        <v>0</v>
      </c>
      <c r="K2259" t="s">
        <v>23</v>
      </c>
      <c r="L2259">
        <v>-3500</v>
      </c>
      <c r="N2259" t="s">
        <v>7128</v>
      </c>
      <c r="O2259" s="22">
        <v>12.05</v>
      </c>
    </row>
    <row r="2260" spans="1:15">
      <c r="A2260" t="s">
        <v>0</v>
      </c>
      <c r="B2260">
        <v>82555358</v>
      </c>
      <c r="C2260" t="s">
        <v>19</v>
      </c>
      <c r="D2260">
        <v>1239042</v>
      </c>
      <c r="E2260" t="s">
        <v>20</v>
      </c>
      <c r="F2260">
        <v>500000</v>
      </c>
      <c r="G2260" t="s">
        <v>21</v>
      </c>
      <c r="H2260">
        <v>105</v>
      </c>
      <c r="I2260" t="s">
        <v>22</v>
      </c>
      <c r="J2260">
        <v>0</v>
      </c>
      <c r="K2260" t="s">
        <v>23</v>
      </c>
      <c r="L2260">
        <v>-3500</v>
      </c>
      <c r="N2260" t="s">
        <v>5033</v>
      </c>
      <c r="O2260" s="22">
        <v>12.05</v>
      </c>
    </row>
    <row r="2261" spans="1:15">
      <c r="A2261" t="s">
        <v>0</v>
      </c>
      <c r="B2261">
        <v>82890496</v>
      </c>
      <c r="C2261" t="s">
        <v>19</v>
      </c>
      <c r="D2261">
        <v>1240407</v>
      </c>
      <c r="E2261" t="s">
        <v>20</v>
      </c>
      <c r="F2261">
        <v>500000</v>
      </c>
      <c r="G2261" t="s">
        <v>21</v>
      </c>
      <c r="H2261">
        <v>105</v>
      </c>
      <c r="I2261" t="s">
        <v>22</v>
      </c>
      <c r="J2261">
        <v>0</v>
      </c>
      <c r="K2261" t="s">
        <v>23</v>
      </c>
      <c r="L2261">
        <v>-3500</v>
      </c>
      <c r="N2261" t="s">
        <v>7129</v>
      </c>
      <c r="O2261" s="22">
        <v>12.100000000000001</v>
      </c>
    </row>
    <row r="2262" spans="1:15">
      <c r="A2262" t="s">
        <v>0</v>
      </c>
      <c r="B2262">
        <v>82944973</v>
      </c>
      <c r="C2262" t="s">
        <v>19</v>
      </c>
      <c r="D2262">
        <v>1241772</v>
      </c>
      <c r="E2262" t="s">
        <v>20</v>
      </c>
      <c r="F2262">
        <v>500000</v>
      </c>
      <c r="G2262" t="s">
        <v>21</v>
      </c>
      <c r="H2262">
        <v>105</v>
      </c>
      <c r="I2262" t="s">
        <v>22</v>
      </c>
      <c r="J2262">
        <v>0</v>
      </c>
      <c r="K2262" t="s">
        <v>23</v>
      </c>
      <c r="L2262">
        <v>-3500</v>
      </c>
      <c r="N2262" t="s">
        <v>7130</v>
      </c>
      <c r="O2262" s="22">
        <v>12.100000000000001</v>
      </c>
    </row>
    <row r="2263" spans="1:15">
      <c r="A2263" t="s">
        <v>0</v>
      </c>
      <c r="B2263">
        <v>83053275</v>
      </c>
      <c r="C2263" t="s">
        <v>19</v>
      </c>
      <c r="D2263">
        <v>1953501</v>
      </c>
      <c r="E2263" t="s">
        <v>20</v>
      </c>
      <c r="F2263">
        <v>500000</v>
      </c>
      <c r="G2263" t="s">
        <v>21</v>
      </c>
      <c r="H2263">
        <v>105</v>
      </c>
      <c r="I2263" t="s">
        <v>22</v>
      </c>
      <c r="J2263">
        <v>0</v>
      </c>
      <c r="K2263" t="s">
        <v>23</v>
      </c>
      <c r="L2263">
        <v>-3500</v>
      </c>
      <c r="N2263" t="s">
        <v>7131</v>
      </c>
      <c r="O2263" s="22">
        <v>12.100000000000001</v>
      </c>
    </row>
    <row r="2264" spans="1:15">
      <c r="A2264" t="s">
        <v>0</v>
      </c>
      <c r="B2264">
        <v>83107814</v>
      </c>
      <c r="C2264" t="s">
        <v>19</v>
      </c>
      <c r="D2264">
        <v>1244502</v>
      </c>
      <c r="E2264" t="s">
        <v>20</v>
      </c>
      <c r="F2264">
        <v>500000</v>
      </c>
      <c r="G2264" t="s">
        <v>21</v>
      </c>
      <c r="H2264">
        <v>105</v>
      </c>
      <c r="I2264" t="s">
        <v>22</v>
      </c>
      <c r="J2264">
        <v>0</v>
      </c>
      <c r="K2264" t="s">
        <v>23</v>
      </c>
      <c r="L2264">
        <v>-3500</v>
      </c>
      <c r="N2264" t="s">
        <v>7132</v>
      </c>
      <c r="O2264" s="22">
        <v>12.100000000000001</v>
      </c>
    </row>
    <row r="2265" spans="1:15">
      <c r="A2265" t="s">
        <v>0</v>
      </c>
      <c r="B2265">
        <v>83162357</v>
      </c>
      <c r="C2265" t="s">
        <v>19</v>
      </c>
      <c r="D2265">
        <v>1245867</v>
      </c>
      <c r="E2265" t="s">
        <v>20</v>
      </c>
      <c r="F2265">
        <v>500000</v>
      </c>
      <c r="G2265" t="s">
        <v>21</v>
      </c>
      <c r="H2265">
        <v>105</v>
      </c>
      <c r="I2265" t="s">
        <v>22</v>
      </c>
      <c r="J2265">
        <v>0</v>
      </c>
      <c r="K2265" t="s">
        <v>23</v>
      </c>
      <c r="L2265">
        <v>-3500</v>
      </c>
      <c r="N2265" t="s">
        <v>7133</v>
      </c>
      <c r="O2265" s="22">
        <v>12.100000000000001</v>
      </c>
    </row>
    <row r="2266" spans="1:15">
      <c r="A2266" t="s">
        <v>0</v>
      </c>
      <c r="B2266">
        <v>83270871</v>
      </c>
      <c r="C2266" t="s">
        <v>19</v>
      </c>
      <c r="D2266">
        <v>1959936</v>
      </c>
      <c r="E2266" t="s">
        <v>20</v>
      </c>
      <c r="F2266">
        <v>500000</v>
      </c>
      <c r="G2266" t="s">
        <v>21</v>
      </c>
      <c r="H2266">
        <v>105</v>
      </c>
      <c r="I2266" t="s">
        <v>22</v>
      </c>
      <c r="J2266">
        <v>0</v>
      </c>
      <c r="K2266" t="s">
        <v>23</v>
      </c>
      <c r="L2266">
        <v>-3500</v>
      </c>
      <c r="N2266" t="s">
        <v>7134</v>
      </c>
      <c r="O2266" s="22">
        <v>12.100000000000001</v>
      </c>
    </row>
    <row r="2267" spans="1:15">
      <c r="A2267" t="s">
        <v>0</v>
      </c>
      <c r="B2267">
        <v>83325476</v>
      </c>
      <c r="C2267" t="s">
        <v>19</v>
      </c>
      <c r="D2267">
        <v>1248597</v>
      </c>
      <c r="E2267" t="s">
        <v>20</v>
      </c>
      <c r="F2267">
        <v>500000</v>
      </c>
      <c r="G2267" t="s">
        <v>21</v>
      </c>
      <c r="H2267">
        <v>105</v>
      </c>
      <c r="I2267" t="s">
        <v>22</v>
      </c>
      <c r="J2267">
        <v>0</v>
      </c>
      <c r="K2267" t="s">
        <v>23</v>
      </c>
      <c r="L2267">
        <v>-3500</v>
      </c>
      <c r="N2267" t="s">
        <v>7135</v>
      </c>
      <c r="O2267" s="22">
        <v>12.100000000000001</v>
      </c>
    </row>
    <row r="2268" spans="1:15">
      <c r="A2268" t="s">
        <v>0</v>
      </c>
      <c r="B2268">
        <v>83380089</v>
      </c>
      <c r="C2268" t="s">
        <v>19</v>
      </c>
      <c r="D2268">
        <v>1249962</v>
      </c>
      <c r="E2268" t="s">
        <v>20</v>
      </c>
      <c r="F2268">
        <v>500000</v>
      </c>
      <c r="G2268" t="s">
        <v>21</v>
      </c>
      <c r="H2268">
        <v>105</v>
      </c>
      <c r="I2268" t="s">
        <v>22</v>
      </c>
      <c r="J2268">
        <v>0</v>
      </c>
      <c r="K2268" t="s">
        <v>23</v>
      </c>
      <c r="L2268">
        <v>-3500</v>
      </c>
      <c r="N2268" t="s">
        <v>7136</v>
      </c>
      <c r="O2268" s="22">
        <v>12.100000000000001</v>
      </c>
    </row>
    <row r="2269" spans="1:15">
      <c r="A2269" t="s">
        <v>0</v>
      </c>
      <c r="B2269">
        <v>83488810</v>
      </c>
      <c r="C2269" t="s">
        <v>19</v>
      </c>
      <c r="D2269">
        <v>1966371</v>
      </c>
      <c r="E2269" t="s">
        <v>20</v>
      </c>
      <c r="F2269">
        <v>500000</v>
      </c>
      <c r="G2269" t="s">
        <v>21</v>
      </c>
      <c r="H2269">
        <v>105</v>
      </c>
      <c r="I2269" t="s">
        <v>22</v>
      </c>
      <c r="J2269">
        <v>0</v>
      </c>
      <c r="K2269" t="s">
        <v>23</v>
      </c>
      <c r="L2269">
        <v>-3500</v>
      </c>
      <c r="N2269" t="s">
        <v>7137</v>
      </c>
      <c r="O2269" s="22">
        <v>12.100000000000001</v>
      </c>
    </row>
    <row r="2270" spans="1:15">
      <c r="A2270" t="s">
        <v>0</v>
      </c>
      <c r="B2270">
        <v>83543485</v>
      </c>
      <c r="C2270" t="s">
        <v>19</v>
      </c>
      <c r="D2270">
        <v>1252692</v>
      </c>
      <c r="E2270" t="s">
        <v>20</v>
      </c>
      <c r="F2270">
        <v>500000</v>
      </c>
      <c r="G2270" t="s">
        <v>21</v>
      </c>
      <c r="H2270">
        <v>105</v>
      </c>
      <c r="I2270" t="s">
        <v>22</v>
      </c>
      <c r="J2270">
        <v>0</v>
      </c>
      <c r="K2270" t="s">
        <v>23</v>
      </c>
      <c r="L2270">
        <v>-3500</v>
      </c>
      <c r="N2270" t="s">
        <v>4855</v>
      </c>
      <c r="O2270" s="22">
        <v>12.100000000000001</v>
      </c>
    </row>
    <row r="2271" spans="1:15">
      <c r="A2271" t="s">
        <v>0</v>
      </c>
      <c r="B2271">
        <v>83880703</v>
      </c>
      <c r="C2271" t="s">
        <v>19</v>
      </c>
      <c r="D2271">
        <v>1254057</v>
      </c>
      <c r="E2271" t="s">
        <v>20</v>
      </c>
      <c r="F2271">
        <v>500000</v>
      </c>
      <c r="G2271" t="s">
        <v>21</v>
      </c>
      <c r="H2271">
        <v>105</v>
      </c>
      <c r="I2271" t="s">
        <v>22</v>
      </c>
      <c r="J2271">
        <v>0</v>
      </c>
      <c r="K2271" t="s">
        <v>23</v>
      </c>
      <c r="L2271">
        <v>-3500</v>
      </c>
      <c r="N2271" t="s">
        <v>7138</v>
      </c>
      <c r="O2271" s="22">
        <v>12.15</v>
      </c>
    </row>
    <row r="2272" spans="1:15">
      <c r="A2272" t="s">
        <v>0</v>
      </c>
      <c r="B2272">
        <v>83935433</v>
      </c>
      <c r="C2272" t="s">
        <v>19</v>
      </c>
      <c r="D2272">
        <v>1255422</v>
      </c>
      <c r="E2272" t="s">
        <v>20</v>
      </c>
      <c r="F2272">
        <v>500000</v>
      </c>
      <c r="G2272" t="s">
        <v>21</v>
      </c>
      <c r="H2272">
        <v>105</v>
      </c>
      <c r="I2272" t="s">
        <v>22</v>
      </c>
      <c r="J2272">
        <v>0</v>
      </c>
      <c r="K2272" t="s">
        <v>23</v>
      </c>
      <c r="L2272">
        <v>-3500</v>
      </c>
      <c r="N2272" t="s">
        <v>7139</v>
      </c>
      <c r="O2272" s="22">
        <v>12.15</v>
      </c>
    </row>
    <row r="2273" spans="1:15">
      <c r="A2273" t="s">
        <v>0</v>
      </c>
      <c r="B2273">
        <v>84044462</v>
      </c>
      <c r="C2273" t="s">
        <v>19</v>
      </c>
      <c r="D2273">
        <v>1974951</v>
      </c>
      <c r="E2273" t="s">
        <v>20</v>
      </c>
      <c r="F2273">
        <v>500000</v>
      </c>
      <c r="G2273" t="s">
        <v>21</v>
      </c>
      <c r="H2273">
        <v>105</v>
      </c>
      <c r="I2273" t="s">
        <v>22</v>
      </c>
      <c r="J2273">
        <v>0</v>
      </c>
      <c r="K2273" t="s">
        <v>23</v>
      </c>
      <c r="L2273">
        <v>-3500</v>
      </c>
      <c r="N2273" t="s">
        <v>7140</v>
      </c>
      <c r="O2273" s="22">
        <v>12.15</v>
      </c>
    </row>
    <row r="2274" spans="1:15">
      <c r="A2274" t="s">
        <v>0</v>
      </c>
      <c r="B2274">
        <v>84099249</v>
      </c>
      <c r="C2274" t="s">
        <v>19</v>
      </c>
      <c r="D2274">
        <v>1258152</v>
      </c>
      <c r="E2274" t="s">
        <v>20</v>
      </c>
      <c r="F2274">
        <v>500000</v>
      </c>
      <c r="G2274" t="s">
        <v>21</v>
      </c>
      <c r="H2274">
        <v>105</v>
      </c>
      <c r="I2274" t="s">
        <v>22</v>
      </c>
      <c r="J2274">
        <v>0</v>
      </c>
      <c r="K2274" t="s">
        <v>23</v>
      </c>
      <c r="L2274">
        <v>-3500</v>
      </c>
      <c r="N2274" t="s">
        <v>7141</v>
      </c>
      <c r="O2274" s="22">
        <v>12.15</v>
      </c>
    </row>
    <row r="2275" spans="1:15">
      <c r="A2275" t="s">
        <v>0</v>
      </c>
      <c r="B2275">
        <v>84154041</v>
      </c>
      <c r="C2275" t="s">
        <v>19</v>
      </c>
      <c r="D2275">
        <v>1259517</v>
      </c>
      <c r="E2275" t="s">
        <v>20</v>
      </c>
      <c r="F2275">
        <v>500000</v>
      </c>
      <c r="G2275" t="s">
        <v>21</v>
      </c>
      <c r="H2275">
        <v>105</v>
      </c>
      <c r="I2275" t="s">
        <v>22</v>
      </c>
      <c r="J2275">
        <v>0</v>
      </c>
      <c r="K2275" t="s">
        <v>23</v>
      </c>
      <c r="L2275">
        <v>-3500</v>
      </c>
      <c r="N2275" t="s">
        <v>7142</v>
      </c>
      <c r="O2275" s="22">
        <v>12.15</v>
      </c>
    </row>
    <row r="2276" spans="1:15">
      <c r="A2276" t="s">
        <v>0</v>
      </c>
      <c r="B2276">
        <v>84263280</v>
      </c>
      <c r="C2276" t="s">
        <v>19</v>
      </c>
      <c r="D2276">
        <v>1981386</v>
      </c>
      <c r="E2276" t="s">
        <v>20</v>
      </c>
      <c r="F2276">
        <v>500000</v>
      </c>
      <c r="G2276" t="s">
        <v>21</v>
      </c>
      <c r="H2276">
        <v>105</v>
      </c>
      <c r="I2276" t="s">
        <v>22</v>
      </c>
      <c r="J2276">
        <v>0</v>
      </c>
      <c r="K2276" t="s">
        <v>23</v>
      </c>
      <c r="L2276">
        <v>-3500</v>
      </c>
      <c r="N2276" t="s">
        <v>7143</v>
      </c>
      <c r="O2276" s="22">
        <v>12.15</v>
      </c>
    </row>
    <row r="2277" spans="1:15">
      <c r="A2277" t="s">
        <v>0</v>
      </c>
      <c r="B2277">
        <v>84318129</v>
      </c>
      <c r="C2277" t="s">
        <v>19</v>
      </c>
      <c r="D2277">
        <v>1262247</v>
      </c>
      <c r="E2277" t="s">
        <v>20</v>
      </c>
      <c r="F2277">
        <v>500000</v>
      </c>
      <c r="G2277" t="s">
        <v>21</v>
      </c>
      <c r="H2277">
        <v>105</v>
      </c>
      <c r="I2277" t="s">
        <v>22</v>
      </c>
      <c r="J2277">
        <v>0</v>
      </c>
      <c r="K2277" t="s">
        <v>23</v>
      </c>
      <c r="L2277">
        <v>-3500</v>
      </c>
      <c r="N2277" t="s">
        <v>7144</v>
      </c>
      <c r="O2277" s="22">
        <v>12.15</v>
      </c>
    </row>
    <row r="2278" spans="1:15">
      <c r="A2278" t="s">
        <v>0</v>
      </c>
      <c r="B2278">
        <v>84372983</v>
      </c>
      <c r="C2278" t="s">
        <v>19</v>
      </c>
      <c r="D2278">
        <v>1263612</v>
      </c>
      <c r="E2278" t="s">
        <v>20</v>
      </c>
      <c r="F2278">
        <v>500000</v>
      </c>
      <c r="G2278" t="s">
        <v>21</v>
      </c>
      <c r="H2278">
        <v>105</v>
      </c>
      <c r="I2278" t="s">
        <v>22</v>
      </c>
      <c r="J2278">
        <v>0</v>
      </c>
      <c r="K2278" t="s">
        <v>23</v>
      </c>
      <c r="L2278">
        <v>-3500</v>
      </c>
      <c r="N2278" t="s">
        <v>7145</v>
      </c>
      <c r="O2278" s="22">
        <v>12.15</v>
      </c>
    </row>
    <row r="2279" spans="1:15">
      <c r="A2279" t="s">
        <v>0</v>
      </c>
      <c r="B2279">
        <v>84482432</v>
      </c>
      <c r="C2279" t="s">
        <v>19</v>
      </c>
      <c r="D2279">
        <v>1987821</v>
      </c>
      <c r="E2279" t="s">
        <v>20</v>
      </c>
      <c r="F2279">
        <v>500000</v>
      </c>
      <c r="G2279" t="s">
        <v>21</v>
      </c>
      <c r="H2279">
        <v>105</v>
      </c>
      <c r="I2279" t="s">
        <v>22</v>
      </c>
      <c r="J2279">
        <v>0</v>
      </c>
      <c r="K2279" t="s">
        <v>23</v>
      </c>
      <c r="L2279">
        <v>-3500</v>
      </c>
      <c r="N2279" t="s">
        <v>7146</v>
      </c>
      <c r="O2279" s="22">
        <v>12.15</v>
      </c>
    </row>
    <row r="2280" spans="1:15">
      <c r="A2280" t="s">
        <v>0</v>
      </c>
      <c r="B2280">
        <v>84537352</v>
      </c>
      <c r="C2280" t="s">
        <v>19</v>
      </c>
      <c r="D2280">
        <v>1266342</v>
      </c>
      <c r="E2280" t="s">
        <v>20</v>
      </c>
      <c r="F2280">
        <v>500000</v>
      </c>
      <c r="G2280" t="s">
        <v>21</v>
      </c>
      <c r="H2280">
        <v>105</v>
      </c>
      <c r="I2280" t="s">
        <v>22</v>
      </c>
      <c r="J2280">
        <v>0</v>
      </c>
      <c r="K2280" t="s">
        <v>23</v>
      </c>
      <c r="L2280">
        <v>-3500</v>
      </c>
      <c r="N2280" t="s">
        <v>5034</v>
      </c>
      <c r="O2280" s="22">
        <v>12.15</v>
      </c>
    </row>
    <row r="2281" spans="1:15">
      <c r="A2281" t="s">
        <v>0</v>
      </c>
      <c r="B2281">
        <v>84876619</v>
      </c>
      <c r="C2281" t="s">
        <v>19</v>
      </c>
      <c r="D2281">
        <v>1267707</v>
      </c>
      <c r="E2281" t="s">
        <v>20</v>
      </c>
      <c r="F2281">
        <v>500000</v>
      </c>
      <c r="G2281" t="s">
        <v>21</v>
      </c>
      <c r="H2281">
        <v>110</v>
      </c>
      <c r="I2281" t="s">
        <v>22</v>
      </c>
      <c r="J2281">
        <v>0</v>
      </c>
      <c r="K2281" t="s">
        <v>23</v>
      </c>
      <c r="L2281">
        <v>-3500</v>
      </c>
      <c r="N2281" t="s">
        <v>7147</v>
      </c>
      <c r="O2281" s="22">
        <v>12.200000000000001</v>
      </c>
    </row>
    <row r="2282" spans="1:15">
      <c r="A2282" t="s">
        <v>0</v>
      </c>
      <c r="B2282">
        <v>84931598</v>
      </c>
      <c r="C2282" t="s">
        <v>19</v>
      </c>
      <c r="D2282">
        <v>1269072</v>
      </c>
      <c r="E2282" t="s">
        <v>20</v>
      </c>
      <c r="F2282">
        <v>500000</v>
      </c>
      <c r="G2282" t="s">
        <v>21</v>
      </c>
      <c r="H2282">
        <v>110</v>
      </c>
      <c r="I2282" t="s">
        <v>22</v>
      </c>
      <c r="J2282">
        <v>0</v>
      </c>
      <c r="K2282" t="s">
        <v>23</v>
      </c>
      <c r="L2282">
        <v>-3500</v>
      </c>
      <c r="N2282" t="s">
        <v>7148</v>
      </c>
      <c r="O2282" s="22">
        <v>12.200000000000001</v>
      </c>
    </row>
    <row r="2283" spans="1:15">
      <c r="A2283" t="s">
        <v>0</v>
      </c>
      <c r="B2283">
        <v>85041365</v>
      </c>
      <c r="C2283" t="s">
        <v>19</v>
      </c>
      <c r="D2283">
        <v>1996401</v>
      </c>
      <c r="E2283" t="s">
        <v>20</v>
      </c>
      <c r="F2283">
        <v>500000</v>
      </c>
      <c r="G2283" t="s">
        <v>21</v>
      </c>
      <c r="H2283">
        <v>110</v>
      </c>
      <c r="I2283" t="s">
        <v>22</v>
      </c>
      <c r="J2283">
        <v>0</v>
      </c>
      <c r="K2283" t="s">
        <v>23</v>
      </c>
      <c r="L2283">
        <v>-3500</v>
      </c>
      <c r="N2283" t="s">
        <v>7149</v>
      </c>
      <c r="O2283" s="22">
        <v>12.200000000000001</v>
      </c>
    </row>
    <row r="2284" spans="1:15">
      <c r="A2284" t="s">
        <v>0</v>
      </c>
      <c r="B2284">
        <v>85096407</v>
      </c>
      <c r="C2284" t="s">
        <v>19</v>
      </c>
      <c r="D2284">
        <v>1271802</v>
      </c>
      <c r="E2284" t="s">
        <v>20</v>
      </c>
      <c r="F2284">
        <v>500000</v>
      </c>
      <c r="G2284" t="s">
        <v>21</v>
      </c>
      <c r="H2284">
        <v>110</v>
      </c>
      <c r="I2284" t="s">
        <v>22</v>
      </c>
      <c r="J2284">
        <v>0</v>
      </c>
      <c r="K2284" t="s">
        <v>23</v>
      </c>
      <c r="L2284">
        <v>-3500</v>
      </c>
      <c r="N2284" t="s">
        <v>7150</v>
      </c>
      <c r="O2284" s="22">
        <v>12.200000000000001</v>
      </c>
    </row>
    <row r="2285" spans="1:15">
      <c r="A2285" t="s">
        <v>0</v>
      </c>
      <c r="B2285">
        <v>85151455</v>
      </c>
      <c r="C2285" t="s">
        <v>19</v>
      </c>
      <c r="D2285">
        <v>1273167</v>
      </c>
      <c r="E2285" t="s">
        <v>20</v>
      </c>
      <c r="F2285">
        <v>500000</v>
      </c>
      <c r="G2285" t="s">
        <v>21</v>
      </c>
      <c r="H2285">
        <v>110</v>
      </c>
      <c r="I2285" t="s">
        <v>22</v>
      </c>
      <c r="J2285">
        <v>0</v>
      </c>
      <c r="K2285" t="s">
        <v>23</v>
      </c>
      <c r="L2285">
        <v>-3500</v>
      </c>
      <c r="N2285" t="s">
        <v>7151</v>
      </c>
      <c r="O2285" s="22">
        <v>12.200000000000001</v>
      </c>
    </row>
    <row r="2286" spans="1:15">
      <c r="A2286" t="s">
        <v>0</v>
      </c>
      <c r="B2286">
        <v>85261432</v>
      </c>
      <c r="C2286" t="s">
        <v>19</v>
      </c>
      <c r="D2286">
        <v>2002836</v>
      </c>
      <c r="E2286" t="s">
        <v>20</v>
      </c>
      <c r="F2286">
        <v>500000</v>
      </c>
      <c r="G2286" t="s">
        <v>21</v>
      </c>
      <c r="H2286">
        <v>110</v>
      </c>
      <c r="I2286" t="s">
        <v>22</v>
      </c>
      <c r="J2286">
        <v>0</v>
      </c>
      <c r="K2286" t="s">
        <v>23</v>
      </c>
      <c r="L2286">
        <v>-3500</v>
      </c>
      <c r="N2286" t="s">
        <v>7152</v>
      </c>
      <c r="O2286" s="22">
        <v>12.200000000000001</v>
      </c>
    </row>
    <row r="2287" spans="1:15">
      <c r="A2287" t="s">
        <v>0</v>
      </c>
      <c r="B2287">
        <v>85316542</v>
      </c>
      <c r="C2287" t="s">
        <v>19</v>
      </c>
      <c r="D2287">
        <v>1275897</v>
      </c>
      <c r="E2287" t="s">
        <v>20</v>
      </c>
      <c r="F2287">
        <v>500000</v>
      </c>
      <c r="G2287" t="s">
        <v>21</v>
      </c>
      <c r="H2287">
        <v>110</v>
      </c>
      <c r="I2287" t="s">
        <v>22</v>
      </c>
      <c r="J2287">
        <v>0</v>
      </c>
      <c r="K2287" t="s">
        <v>23</v>
      </c>
      <c r="L2287">
        <v>-3500</v>
      </c>
      <c r="N2287" t="s">
        <v>7153</v>
      </c>
      <c r="O2287" s="22">
        <v>12.200000000000001</v>
      </c>
    </row>
    <row r="2288" spans="1:15">
      <c r="A2288" t="s">
        <v>0</v>
      </c>
      <c r="B2288">
        <v>85371655</v>
      </c>
      <c r="C2288" t="s">
        <v>19</v>
      </c>
      <c r="D2288">
        <v>1277262</v>
      </c>
      <c r="E2288" t="s">
        <v>20</v>
      </c>
      <c r="F2288">
        <v>500000</v>
      </c>
      <c r="G2288" t="s">
        <v>21</v>
      </c>
      <c r="H2288">
        <v>110</v>
      </c>
      <c r="I2288" t="s">
        <v>22</v>
      </c>
      <c r="J2288">
        <v>0</v>
      </c>
      <c r="K2288" t="s">
        <v>23</v>
      </c>
      <c r="L2288">
        <v>-3500</v>
      </c>
      <c r="N2288" t="s">
        <v>7154</v>
      </c>
      <c r="O2288" s="22">
        <v>12.200000000000001</v>
      </c>
    </row>
    <row r="2289" spans="1:15">
      <c r="A2289" t="s">
        <v>0</v>
      </c>
      <c r="B2289">
        <v>85481845</v>
      </c>
      <c r="C2289" t="s">
        <v>19</v>
      </c>
      <c r="D2289">
        <v>2009271</v>
      </c>
      <c r="E2289" t="s">
        <v>20</v>
      </c>
      <c r="F2289">
        <v>500000</v>
      </c>
      <c r="G2289" t="s">
        <v>21</v>
      </c>
      <c r="H2289">
        <v>110</v>
      </c>
      <c r="I2289" t="s">
        <v>22</v>
      </c>
      <c r="J2289">
        <v>0</v>
      </c>
      <c r="K2289" t="s">
        <v>23</v>
      </c>
      <c r="L2289">
        <v>-3500</v>
      </c>
      <c r="N2289" t="s">
        <v>7155</v>
      </c>
      <c r="O2289" s="22">
        <v>12.200000000000001</v>
      </c>
    </row>
    <row r="2290" spans="1:15">
      <c r="A2290" t="s">
        <v>0</v>
      </c>
      <c r="B2290">
        <v>85537023</v>
      </c>
      <c r="C2290" t="s">
        <v>19</v>
      </c>
      <c r="D2290">
        <v>1279992</v>
      </c>
      <c r="E2290" t="s">
        <v>20</v>
      </c>
      <c r="F2290">
        <v>500000</v>
      </c>
      <c r="G2290" t="s">
        <v>21</v>
      </c>
      <c r="H2290">
        <v>110</v>
      </c>
      <c r="I2290" t="s">
        <v>22</v>
      </c>
      <c r="J2290">
        <v>0</v>
      </c>
      <c r="K2290" t="s">
        <v>23</v>
      </c>
      <c r="L2290">
        <v>-3500</v>
      </c>
      <c r="N2290" t="s">
        <v>5035</v>
      </c>
      <c r="O2290" s="22">
        <v>12.200000000000001</v>
      </c>
    </row>
    <row r="2291" spans="1:15">
      <c r="A2291" t="s">
        <v>0</v>
      </c>
      <c r="B2291">
        <v>85878372</v>
      </c>
      <c r="C2291" t="s">
        <v>19</v>
      </c>
      <c r="D2291">
        <v>1281357</v>
      </c>
      <c r="E2291" t="s">
        <v>20</v>
      </c>
      <c r="F2291">
        <v>500000</v>
      </c>
      <c r="G2291" t="s">
        <v>21</v>
      </c>
      <c r="H2291">
        <v>110</v>
      </c>
      <c r="I2291" t="s">
        <v>22</v>
      </c>
      <c r="J2291">
        <v>0</v>
      </c>
      <c r="K2291" t="s">
        <v>23</v>
      </c>
      <c r="L2291">
        <v>-3500</v>
      </c>
      <c r="N2291" t="s">
        <v>7156</v>
      </c>
      <c r="O2291" s="22">
        <v>12.25</v>
      </c>
    </row>
    <row r="2292" spans="1:15">
      <c r="A2292" t="s">
        <v>0</v>
      </c>
      <c r="B2292">
        <v>85933607</v>
      </c>
      <c r="C2292" t="s">
        <v>19</v>
      </c>
      <c r="D2292">
        <v>1282722</v>
      </c>
      <c r="E2292" t="s">
        <v>20</v>
      </c>
      <c r="F2292">
        <v>500000</v>
      </c>
      <c r="G2292" t="s">
        <v>21</v>
      </c>
      <c r="H2292">
        <v>110</v>
      </c>
      <c r="I2292" t="s">
        <v>22</v>
      </c>
      <c r="J2292">
        <v>0</v>
      </c>
      <c r="K2292" t="s">
        <v>23</v>
      </c>
      <c r="L2292">
        <v>-3500</v>
      </c>
      <c r="N2292" t="s">
        <v>7157</v>
      </c>
      <c r="O2292" s="22">
        <v>12.25</v>
      </c>
    </row>
    <row r="2293" spans="1:15">
      <c r="A2293" t="s">
        <v>0</v>
      </c>
      <c r="B2293">
        <v>86044110</v>
      </c>
      <c r="C2293" t="s">
        <v>19</v>
      </c>
      <c r="D2293">
        <v>2017851</v>
      </c>
      <c r="E2293" t="s">
        <v>20</v>
      </c>
      <c r="F2293">
        <v>500000</v>
      </c>
      <c r="G2293" t="s">
        <v>21</v>
      </c>
      <c r="H2293">
        <v>110</v>
      </c>
      <c r="I2293" t="s">
        <v>22</v>
      </c>
      <c r="J2293">
        <v>0</v>
      </c>
      <c r="K2293" t="s">
        <v>23</v>
      </c>
      <c r="L2293">
        <v>-3500</v>
      </c>
      <c r="N2293" t="s">
        <v>7158</v>
      </c>
      <c r="O2293" s="22">
        <v>12.25</v>
      </c>
    </row>
    <row r="2294" spans="1:15">
      <c r="A2294" t="s">
        <v>0</v>
      </c>
      <c r="B2294">
        <v>86099408</v>
      </c>
      <c r="C2294" t="s">
        <v>19</v>
      </c>
      <c r="D2294">
        <v>1285452</v>
      </c>
      <c r="E2294" t="s">
        <v>20</v>
      </c>
      <c r="F2294">
        <v>500000</v>
      </c>
      <c r="G2294" t="s">
        <v>21</v>
      </c>
      <c r="H2294">
        <v>110</v>
      </c>
      <c r="I2294" t="s">
        <v>22</v>
      </c>
      <c r="J2294">
        <v>0</v>
      </c>
      <c r="K2294" t="s">
        <v>23</v>
      </c>
      <c r="L2294">
        <v>-3500</v>
      </c>
      <c r="N2294" t="s">
        <v>7159</v>
      </c>
      <c r="O2294" s="22">
        <v>12.25</v>
      </c>
    </row>
    <row r="2295" spans="1:15">
      <c r="A2295" t="s">
        <v>0</v>
      </c>
      <c r="B2295">
        <v>86154711</v>
      </c>
      <c r="C2295" t="s">
        <v>19</v>
      </c>
      <c r="D2295">
        <v>1286817</v>
      </c>
      <c r="E2295" t="s">
        <v>20</v>
      </c>
      <c r="F2295">
        <v>500000</v>
      </c>
      <c r="G2295" t="s">
        <v>21</v>
      </c>
      <c r="H2295">
        <v>110</v>
      </c>
      <c r="I2295" t="s">
        <v>22</v>
      </c>
      <c r="J2295">
        <v>0</v>
      </c>
      <c r="K2295" t="s">
        <v>23</v>
      </c>
      <c r="L2295">
        <v>-3500</v>
      </c>
      <c r="N2295" t="s">
        <v>7160</v>
      </c>
      <c r="O2295" s="22">
        <v>12.25</v>
      </c>
    </row>
    <row r="2296" spans="1:15">
      <c r="A2296" t="s">
        <v>0</v>
      </c>
      <c r="B2296">
        <v>86265427</v>
      </c>
      <c r="C2296" t="s">
        <v>19</v>
      </c>
      <c r="D2296">
        <v>2024286</v>
      </c>
      <c r="E2296" t="s">
        <v>20</v>
      </c>
      <c r="F2296">
        <v>500000</v>
      </c>
      <c r="G2296" t="s">
        <v>21</v>
      </c>
      <c r="H2296">
        <v>110</v>
      </c>
      <c r="I2296" t="s">
        <v>22</v>
      </c>
      <c r="J2296">
        <v>0</v>
      </c>
      <c r="K2296" t="s">
        <v>23</v>
      </c>
      <c r="L2296">
        <v>-3500</v>
      </c>
      <c r="N2296" t="s">
        <v>7161</v>
      </c>
      <c r="O2296" s="22">
        <v>12.25</v>
      </c>
    </row>
    <row r="2297" spans="1:15">
      <c r="A2297" t="s">
        <v>0</v>
      </c>
      <c r="B2297">
        <v>86320793</v>
      </c>
      <c r="C2297" t="s">
        <v>19</v>
      </c>
      <c r="D2297">
        <v>1289547</v>
      </c>
      <c r="E2297" t="s">
        <v>20</v>
      </c>
      <c r="F2297">
        <v>500000</v>
      </c>
      <c r="G2297" t="s">
        <v>21</v>
      </c>
      <c r="H2297">
        <v>110</v>
      </c>
      <c r="I2297" t="s">
        <v>22</v>
      </c>
      <c r="J2297">
        <v>0</v>
      </c>
      <c r="K2297" t="s">
        <v>23</v>
      </c>
      <c r="L2297">
        <v>-3500</v>
      </c>
      <c r="N2297" t="s">
        <v>7162</v>
      </c>
      <c r="O2297" s="22">
        <v>12.25</v>
      </c>
    </row>
    <row r="2298" spans="1:15">
      <c r="A2298" t="s">
        <v>0</v>
      </c>
      <c r="B2298">
        <v>86376162</v>
      </c>
      <c r="C2298" t="s">
        <v>19</v>
      </c>
      <c r="D2298">
        <v>1290912</v>
      </c>
      <c r="E2298" t="s">
        <v>20</v>
      </c>
      <c r="F2298">
        <v>500000</v>
      </c>
      <c r="G2298" t="s">
        <v>21</v>
      </c>
      <c r="H2298">
        <v>110</v>
      </c>
      <c r="I2298" t="s">
        <v>22</v>
      </c>
      <c r="J2298">
        <v>0</v>
      </c>
      <c r="K2298" t="s">
        <v>23</v>
      </c>
      <c r="L2298">
        <v>-3500</v>
      </c>
      <c r="N2298" t="s">
        <v>7163</v>
      </c>
      <c r="O2298" s="22">
        <v>12.25</v>
      </c>
    </row>
    <row r="2299" spans="1:15">
      <c r="A2299" t="s">
        <v>0</v>
      </c>
      <c r="B2299">
        <v>86487088</v>
      </c>
      <c r="C2299" t="s">
        <v>19</v>
      </c>
      <c r="D2299">
        <v>2030721</v>
      </c>
      <c r="E2299" t="s">
        <v>20</v>
      </c>
      <c r="F2299">
        <v>500000</v>
      </c>
      <c r="G2299" t="s">
        <v>21</v>
      </c>
      <c r="H2299">
        <v>110</v>
      </c>
      <c r="I2299" t="s">
        <v>22</v>
      </c>
      <c r="J2299">
        <v>0</v>
      </c>
      <c r="K2299" t="s">
        <v>23</v>
      </c>
      <c r="L2299">
        <v>-3500</v>
      </c>
      <c r="N2299" t="s">
        <v>7164</v>
      </c>
      <c r="O2299" s="22">
        <v>12.25</v>
      </c>
    </row>
    <row r="2300" spans="1:15">
      <c r="A2300" t="s">
        <v>0</v>
      </c>
      <c r="B2300">
        <v>86542514</v>
      </c>
      <c r="C2300" t="s">
        <v>19</v>
      </c>
      <c r="D2300">
        <v>1293642</v>
      </c>
      <c r="E2300" t="s">
        <v>20</v>
      </c>
      <c r="F2300">
        <v>500000</v>
      </c>
      <c r="G2300" t="s">
        <v>21</v>
      </c>
      <c r="H2300">
        <v>110</v>
      </c>
      <c r="I2300" t="s">
        <v>22</v>
      </c>
      <c r="J2300">
        <v>0</v>
      </c>
      <c r="K2300" t="s">
        <v>23</v>
      </c>
      <c r="L2300">
        <v>-3500</v>
      </c>
      <c r="N2300" t="s">
        <v>4856</v>
      </c>
      <c r="O2300" s="22">
        <v>12.25</v>
      </c>
    </row>
    <row r="2301" spans="1:15">
      <c r="A2301" t="s">
        <v>0</v>
      </c>
      <c r="B2301">
        <v>86885944</v>
      </c>
      <c r="C2301" t="s">
        <v>19</v>
      </c>
      <c r="D2301">
        <v>1295007</v>
      </c>
      <c r="E2301" t="s">
        <v>20</v>
      </c>
      <c r="F2301">
        <v>500000</v>
      </c>
      <c r="G2301" t="s">
        <v>21</v>
      </c>
      <c r="H2301">
        <v>110</v>
      </c>
      <c r="I2301" t="s">
        <v>22</v>
      </c>
      <c r="J2301">
        <v>0</v>
      </c>
      <c r="K2301" t="s">
        <v>23</v>
      </c>
      <c r="L2301">
        <v>-3500</v>
      </c>
      <c r="N2301" t="s">
        <v>7165</v>
      </c>
      <c r="O2301" s="22">
        <v>12.3</v>
      </c>
    </row>
    <row r="2302" spans="1:15">
      <c r="A2302" t="s">
        <v>0</v>
      </c>
      <c r="B2302">
        <v>86941429</v>
      </c>
      <c r="C2302" t="s">
        <v>19</v>
      </c>
      <c r="D2302">
        <v>1296372</v>
      </c>
      <c r="E2302" t="s">
        <v>20</v>
      </c>
      <c r="F2302">
        <v>500000</v>
      </c>
      <c r="G2302" t="s">
        <v>21</v>
      </c>
      <c r="H2302">
        <v>110</v>
      </c>
      <c r="I2302" t="s">
        <v>22</v>
      </c>
      <c r="J2302">
        <v>0</v>
      </c>
      <c r="K2302" t="s">
        <v>23</v>
      </c>
      <c r="L2302">
        <v>-3500</v>
      </c>
      <c r="N2302" t="s">
        <v>7166</v>
      </c>
      <c r="O2302" s="22">
        <v>12.3</v>
      </c>
    </row>
    <row r="2303" spans="1:15">
      <c r="A2303" t="s">
        <v>0</v>
      </c>
      <c r="B2303">
        <v>87052669</v>
      </c>
      <c r="C2303" t="s">
        <v>19</v>
      </c>
      <c r="D2303">
        <v>2039301</v>
      </c>
      <c r="E2303" t="s">
        <v>20</v>
      </c>
      <c r="F2303">
        <v>500000</v>
      </c>
      <c r="G2303" t="s">
        <v>21</v>
      </c>
      <c r="H2303">
        <v>110</v>
      </c>
      <c r="I2303" t="s">
        <v>22</v>
      </c>
      <c r="J2303">
        <v>0</v>
      </c>
      <c r="K2303" t="s">
        <v>23</v>
      </c>
      <c r="L2303">
        <v>-3500</v>
      </c>
      <c r="N2303" t="s">
        <v>7167</v>
      </c>
      <c r="O2303" s="22">
        <v>12.3</v>
      </c>
    </row>
    <row r="2304" spans="1:15">
      <c r="A2304" t="s">
        <v>0</v>
      </c>
      <c r="B2304">
        <v>87108220</v>
      </c>
      <c r="C2304" t="s">
        <v>19</v>
      </c>
      <c r="D2304">
        <v>1299102</v>
      </c>
      <c r="E2304" t="s">
        <v>20</v>
      </c>
      <c r="F2304">
        <v>500000</v>
      </c>
      <c r="G2304" t="s">
        <v>21</v>
      </c>
      <c r="H2304">
        <v>110</v>
      </c>
      <c r="I2304" t="s">
        <v>22</v>
      </c>
      <c r="J2304">
        <v>0</v>
      </c>
      <c r="K2304" t="s">
        <v>23</v>
      </c>
      <c r="L2304">
        <v>-3500</v>
      </c>
      <c r="N2304" t="s">
        <v>7168</v>
      </c>
      <c r="O2304" s="22">
        <v>12.3</v>
      </c>
    </row>
    <row r="2305" spans="1:15">
      <c r="A2305" t="s">
        <v>0</v>
      </c>
      <c r="B2305">
        <v>87163780</v>
      </c>
      <c r="C2305" t="s">
        <v>19</v>
      </c>
      <c r="D2305">
        <v>1300467</v>
      </c>
      <c r="E2305" t="s">
        <v>20</v>
      </c>
      <c r="F2305">
        <v>500000</v>
      </c>
      <c r="G2305" t="s">
        <v>21</v>
      </c>
      <c r="H2305">
        <v>110</v>
      </c>
      <c r="I2305" t="s">
        <v>22</v>
      </c>
      <c r="J2305">
        <v>0</v>
      </c>
      <c r="K2305" t="s">
        <v>23</v>
      </c>
      <c r="L2305">
        <v>-3500</v>
      </c>
      <c r="N2305" t="s">
        <v>7169</v>
      </c>
      <c r="O2305" s="22">
        <v>12.3</v>
      </c>
    </row>
    <row r="2306" spans="1:15">
      <c r="A2306" t="s">
        <v>0</v>
      </c>
      <c r="B2306">
        <v>87275235</v>
      </c>
      <c r="C2306" t="s">
        <v>19</v>
      </c>
      <c r="D2306">
        <v>2045736</v>
      </c>
      <c r="E2306" t="s">
        <v>20</v>
      </c>
      <c r="F2306">
        <v>500000</v>
      </c>
      <c r="G2306" t="s">
        <v>21</v>
      </c>
      <c r="H2306">
        <v>110</v>
      </c>
      <c r="I2306" t="s">
        <v>22</v>
      </c>
      <c r="J2306">
        <v>0</v>
      </c>
      <c r="K2306" t="s">
        <v>23</v>
      </c>
      <c r="L2306">
        <v>-3500</v>
      </c>
      <c r="N2306" t="s">
        <v>7170</v>
      </c>
      <c r="O2306" s="22">
        <v>12.3</v>
      </c>
    </row>
    <row r="2307" spans="1:15">
      <c r="A2307" t="s">
        <v>0</v>
      </c>
      <c r="B2307">
        <v>87330855</v>
      </c>
      <c r="C2307" t="s">
        <v>19</v>
      </c>
      <c r="D2307">
        <v>1303197</v>
      </c>
      <c r="E2307" t="s">
        <v>20</v>
      </c>
      <c r="F2307">
        <v>500000</v>
      </c>
      <c r="G2307" t="s">
        <v>21</v>
      </c>
      <c r="H2307">
        <v>110</v>
      </c>
      <c r="I2307" t="s">
        <v>22</v>
      </c>
      <c r="J2307">
        <v>0</v>
      </c>
      <c r="K2307" t="s">
        <v>23</v>
      </c>
      <c r="L2307">
        <v>-3500</v>
      </c>
      <c r="N2307" t="s">
        <v>7171</v>
      </c>
      <c r="O2307" s="22">
        <v>12.3</v>
      </c>
    </row>
    <row r="2308" spans="1:15">
      <c r="A2308" t="s">
        <v>0</v>
      </c>
      <c r="B2308">
        <v>87386481</v>
      </c>
      <c r="C2308" t="s">
        <v>19</v>
      </c>
      <c r="D2308">
        <v>1304562</v>
      </c>
      <c r="E2308" t="s">
        <v>20</v>
      </c>
      <c r="F2308">
        <v>500000</v>
      </c>
      <c r="G2308" t="s">
        <v>21</v>
      </c>
      <c r="H2308">
        <v>110</v>
      </c>
      <c r="I2308" t="s">
        <v>22</v>
      </c>
      <c r="J2308">
        <v>0</v>
      </c>
      <c r="K2308" t="s">
        <v>23</v>
      </c>
      <c r="L2308">
        <v>-3500</v>
      </c>
      <c r="N2308" t="s">
        <v>7172</v>
      </c>
      <c r="O2308" s="22">
        <v>12.3</v>
      </c>
    </row>
    <row r="2309" spans="1:15">
      <c r="A2309" t="s">
        <v>0</v>
      </c>
      <c r="B2309">
        <v>87498144</v>
      </c>
      <c r="C2309" t="s">
        <v>19</v>
      </c>
      <c r="D2309">
        <v>2052171</v>
      </c>
      <c r="E2309" t="s">
        <v>20</v>
      </c>
      <c r="F2309">
        <v>500000</v>
      </c>
      <c r="G2309" t="s">
        <v>21</v>
      </c>
      <c r="H2309">
        <v>110</v>
      </c>
      <c r="I2309" t="s">
        <v>22</v>
      </c>
      <c r="J2309">
        <v>0</v>
      </c>
      <c r="K2309" t="s">
        <v>23</v>
      </c>
      <c r="L2309">
        <v>-3500</v>
      </c>
      <c r="N2309" t="s">
        <v>7173</v>
      </c>
      <c r="O2309" s="22">
        <v>12.3</v>
      </c>
    </row>
    <row r="2310" spans="1:15">
      <c r="A2310" t="s">
        <v>0</v>
      </c>
      <c r="B2310">
        <v>87553829</v>
      </c>
      <c r="C2310" t="s">
        <v>19</v>
      </c>
      <c r="D2310">
        <v>1307292</v>
      </c>
      <c r="E2310" t="s">
        <v>20</v>
      </c>
      <c r="F2310">
        <v>500000</v>
      </c>
      <c r="G2310" t="s">
        <v>21</v>
      </c>
      <c r="H2310">
        <v>110</v>
      </c>
      <c r="I2310" t="s">
        <v>22</v>
      </c>
      <c r="J2310">
        <v>0</v>
      </c>
      <c r="K2310" t="s">
        <v>23</v>
      </c>
      <c r="L2310">
        <v>-3500</v>
      </c>
      <c r="N2310" t="s">
        <v>5036</v>
      </c>
      <c r="O2310" s="22">
        <v>12.3</v>
      </c>
    </row>
    <row r="2311" spans="1:15">
      <c r="A2311" t="s">
        <v>0</v>
      </c>
      <c r="B2311">
        <v>87899339</v>
      </c>
      <c r="C2311" t="s">
        <v>19</v>
      </c>
      <c r="D2311">
        <v>1308657</v>
      </c>
      <c r="E2311" t="s">
        <v>20</v>
      </c>
      <c r="F2311">
        <v>500000</v>
      </c>
      <c r="G2311" t="s">
        <v>21</v>
      </c>
      <c r="H2311">
        <v>110</v>
      </c>
      <c r="I2311" t="s">
        <v>22</v>
      </c>
      <c r="J2311">
        <v>0</v>
      </c>
      <c r="K2311" t="s">
        <v>23</v>
      </c>
      <c r="L2311">
        <v>-3500</v>
      </c>
      <c r="N2311" t="s">
        <v>7174</v>
      </c>
      <c r="O2311" s="22">
        <v>12.350000000000001</v>
      </c>
    </row>
    <row r="2312" spans="1:15">
      <c r="A2312" t="s">
        <v>0</v>
      </c>
      <c r="B2312">
        <v>87955079</v>
      </c>
      <c r="C2312" t="s">
        <v>19</v>
      </c>
      <c r="D2312">
        <v>1310022</v>
      </c>
      <c r="E2312" t="s">
        <v>20</v>
      </c>
      <c r="F2312">
        <v>500000</v>
      </c>
      <c r="G2312" t="s">
        <v>21</v>
      </c>
      <c r="H2312">
        <v>110</v>
      </c>
      <c r="I2312" t="s">
        <v>22</v>
      </c>
      <c r="J2312">
        <v>0</v>
      </c>
      <c r="K2312" t="s">
        <v>23</v>
      </c>
      <c r="L2312">
        <v>-3500</v>
      </c>
      <c r="N2312" t="s">
        <v>7175</v>
      </c>
      <c r="O2312" s="22">
        <v>12.350000000000001</v>
      </c>
    </row>
    <row r="2313" spans="1:15">
      <c r="A2313" t="s">
        <v>0</v>
      </c>
      <c r="B2313">
        <v>88067055</v>
      </c>
      <c r="C2313" t="s">
        <v>19</v>
      </c>
      <c r="D2313">
        <v>2060751</v>
      </c>
      <c r="E2313" t="s">
        <v>20</v>
      </c>
      <c r="F2313">
        <v>500000</v>
      </c>
      <c r="G2313" t="s">
        <v>21</v>
      </c>
      <c r="H2313">
        <v>110</v>
      </c>
      <c r="I2313" t="s">
        <v>22</v>
      </c>
      <c r="J2313">
        <v>0</v>
      </c>
      <c r="K2313" t="s">
        <v>23</v>
      </c>
      <c r="L2313">
        <v>-3500</v>
      </c>
      <c r="N2313" t="s">
        <v>7176</v>
      </c>
      <c r="O2313" s="22">
        <v>12.350000000000001</v>
      </c>
    </row>
    <row r="2314" spans="1:15">
      <c r="A2314" t="s">
        <v>0</v>
      </c>
      <c r="B2314">
        <v>88122855</v>
      </c>
      <c r="C2314" t="s">
        <v>19</v>
      </c>
      <c r="D2314">
        <v>1312752</v>
      </c>
      <c r="E2314" t="s">
        <v>20</v>
      </c>
      <c r="F2314">
        <v>500000</v>
      </c>
      <c r="G2314" t="s">
        <v>21</v>
      </c>
      <c r="H2314">
        <v>110</v>
      </c>
      <c r="I2314" t="s">
        <v>22</v>
      </c>
      <c r="J2314">
        <v>0</v>
      </c>
      <c r="K2314" t="s">
        <v>23</v>
      </c>
      <c r="L2314">
        <v>-3500</v>
      </c>
      <c r="N2314" t="s">
        <v>7177</v>
      </c>
      <c r="O2314" s="22">
        <v>12.350000000000001</v>
      </c>
    </row>
    <row r="2315" spans="1:15">
      <c r="A2315" t="s">
        <v>0</v>
      </c>
      <c r="B2315">
        <v>88178663</v>
      </c>
      <c r="C2315" t="s">
        <v>19</v>
      </c>
      <c r="D2315">
        <v>1314117</v>
      </c>
      <c r="E2315" t="s">
        <v>20</v>
      </c>
      <c r="F2315">
        <v>500000</v>
      </c>
      <c r="G2315" t="s">
        <v>21</v>
      </c>
      <c r="H2315">
        <v>110</v>
      </c>
      <c r="I2315" t="s">
        <v>22</v>
      </c>
      <c r="J2315">
        <v>0</v>
      </c>
      <c r="K2315" t="s">
        <v>23</v>
      </c>
      <c r="L2315">
        <v>-3500</v>
      </c>
      <c r="N2315" t="s">
        <v>7178</v>
      </c>
      <c r="O2315" s="22">
        <v>12.350000000000001</v>
      </c>
    </row>
    <row r="2316" spans="1:15">
      <c r="A2316" t="s">
        <v>0</v>
      </c>
      <c r="B2316">
        <v>88290853</v>
      </c>
      <c r="C2316" t="s">
        <v>19</v>
      </c>
      <c r="D2316">
        <v>2067186</v>
      </c>
      <c r="E2316" t="s">
        <v>20</v>
      </c>
      <c r="F2316">
        <v>500000</v>
      </c>
      <c r="G2316" t="s">
        <v>21</v>
      </c>
      <c r="H2316">
        <v>110</v>
      </c>
      <c r="I2316" t="s">
        <v>22</v>
      </c>
      <c r="J2316">
        <v>0</v>
      </c>
      <c r="K2316" t="s">
        <v>23</v>
      </c>
      <c r="L2316">
        <v>-3500</v>
      </c>
      <c r="N2316" t="s">
        <v>7179</v>
      </c>
      <c r="O2316" s="22">
        <v>12.350000000000001</v>
      </c>
    </row>
    <row r="2317" spans="1:15">
      <c r="A2317" t="s">
        <v>0</v>
      </c>
      <c r="B2317">
        <v>88346727</v>
      </c>
      <c r="C2317" t="s">
        <v>19</v>
      </c>
      <c r="D2317">
        <v>1316847</v>
      </c>
      <c r="E2317" t="s">
        <v>20</v>
      </c>
      <c r="F2317">
        <v>500000</v>
      </c>
      <c r="G2317" t="s">
        <v>21</v>
      </c>
      <c r="H2317">
        <v>110</v>
      </c>
      <c r="I2317" t="s">
        <v>22</v>
      </c>
      <c r="J2317">
        <v>0</v>
      </c>
      <c r="K2317" t="s">
        <v>23</v>
      </c>
      <c r="L2317">
        <v>-3500</v>
      </c>
      <c r="N2317" t="s">
        <v>7180</v>
      </c>
      <c r="O2317" s="22">
        <v>12.350000000000001</v>
      </c>
    </row>
    <row r="2318" spans="1:15">
      <c r="A2318" t="s">
        <v>0</v>
      </c>
      <c r="B2318">
        <v>88402607</v>
      </c>
      <c r="C2318" t="s">
        <v>19</v>
      </c>
      <c r="D2318">
        <v>1318212</v>
      </c>
      <c r="E2318" t="s">
        <v>20</v>
      </c>
      <c r="F2318">
        <v>500000</v>
      </c>
      <c r="G2318" t="s">
        <v>21</v>
      </c>
      <c r="H2318">
        <v>110</v>
      </c>
      <c r="I2318" t="s">
        <v>22</v>
      </c>
      <c r="J2318">
        <v>0</v>
      </c>
      <c r="K2318" t="s">
        <v>23</v>
      </c>
      <c r="L2318">
        <v>-3500</v>
      </c>
      <c r="N2318" t="s">
        <v>7181</v>
      </c>
      <c r="O2318" s="22">
        <v>12.350000000000001</v>
      </c>
    </row>
    <row r="2319" spans="1:15">
      <c r="A2319" t="s">
        <v>0</v>
      </c>
      <c r="B2319">
        <v>88515008</v>
      </c>
      <c r="C2319" t="s">
        <v>19</v>
      </c>
      <c r="D2319">
        <v>2073621</v>
      </c>
      <c r="E2319" t="s">
        <v>20</v>
      </c>
      <c r="F2319">
        <v>500000</v>
      </c>
      <c r="G2319" t="s">
        <v>21</v>
      </c>
      <c r="H2319">
        <v>110</v>
      </c>
      <c r="I2319" t="s">
        <v>22</v>
      </c>
      <c r="J2319">
        <v>0</v>
      </c>
      <c r="K2319" t="s">
        <v>23</v>
      </c>
      <c r="L2319">
        <v>-3500</v>
      </c>
      <c r="N2319" t="s">
        <v>7182</v>
      </c>
      <c r="O2319" s="22">
        <v>12.350000000000001</v>
      </c>
    </row>
    <row r="2320" spans="1:15">
      <c r="A2320" t="s">
        <v>0</v>
      </c>
      <c r="B2320">
        <v>88570942</v>
      </c>
      <c r="C2320" t="s">
        <v>19</v>
      </c>
      <c r="D2320">
        <v>1320942</v>
      </c>
      <c r="E2320" t="s">
        <v>20</v>
      </c>
      <c r="F2320">
        <v>500000</v>
      </c>
      <c r="G2320" t="s">
        <v>21</v>
      </c>
      <c r="H2320">
        <v>110</v>
      </c>
      <c r="I2320" t="s">
        <v>22</v>
      </c>
      <c r="J2320">
        <v>0</v>
      </c>
      <c r="K2320" t="s">
        <v>23</v>
      </c>
      <c r="L2320">
        <v>-3500</v>
      </c>
      <c r="N2320" t="s">
        <v>4857</v>
      </c>
      <c r="O2320" s="22">
        <v>12.350000000000001</v>
      </c>
    </row>
    <row r="2321" spans="1:15">
      <c r="A2321" t="s">
        <v>0</v>
      </c>
      <c r="B2321">
        <v>88918527</v>
      </c>
      <c r="C2321" t="s">
        <v>19</v>
      </c>
      <c r="D2321">
        <v>1322307</v>
      </c>
      <c r="E2321" t="s">
        <v>20</v>
      </c>
      <c r="F2321">
        <v>500000</v>
      </c>
      <c r="G2321" t="s">
        <v>21</v>
      </c>
      <c r="H2321">
        <v>110</v>
      </c>
      <c r="I2321" t="s">
        <v>22</v>
      </c>
      <c r="J2321">
        <v>0</v>
      </c>
      <c r="K2321" t="s">
        <v>23</v>
      </c>
      <c r="L2321">
        <v>-3500</v>
      </c>
      <c r="N2321" t="s">
        <v>7183</v>
      </c>
      <c r="O2321" s="22">
        <v>12.4</v>
      </c>
    </row>
    <row r="2322" spans="1:15">
      <c r="A2322" t="s">
        <v>0</v>
      </c>
      <c r="B2322">
        <v>88974521</v>
      </c>
      <c r="C2322" t="s">
        <v>19</v>
      </c>
      <c r="D2322">
        <v>1323672</v>
      </c>
      <c r="E2322" t="s">
        <v>20</v>
      </c>
      <c r="F2322">
        <v>500000</v>
      </c>
      <c r="G2322" t="s">
        <v>21</v>
      </c>
      <c r="H2322">
        <v>110</v>
      </c>
      <c r="I2322" t="s">
        <v>22</v>
      </c>
      <c r="J2322">
        <v>0</v>
      </c>
      <c r="K2322" t="s">
        <v>23</v>
      </c>
      <c r="L2322">
        <v>-3500</v>
      </c>
      <c r="N2322" t="s">
        <v>7184</v>
      </c>
      <c r="O2322" s="22">
        <v>12.4</v>
      </c>
    </row>
    <row r="2323" spans="1:15">
      <c r="A2323" t="s">
        <v>0</v>
      </c>
      <c r="B2323">
        <v>89087236</v>
      </c>
      <c r="C2323" t="s">
        <v>19</v>
      </c>
      <c r="D2323">
        <v>2082201</v>
      </c>
      <c r="E2323" t="s">
        <v>20</v>
      </c>
      <c r="F2323">
        <v>500000</v>
      </c>
      <c r="G2323" t="s">
        <v>21</v>
      </c>
      <c r="H2323">
        <v>110</v>
      </c>
      <c r="I2323" t="s">
        <v>22</v>
      </c>
      <c r="J2323">
        <v>0</v>
      </c>
      <c r="K2323" t="s">
        <v>23</v>
      </c>
      <c r="L2323">
        <v>-3500</v>
      </c>
      <c r="N2323" t="s">
        <v>7185</v>
      </c>
      <c r="O2323" s="22">
        <v>12.4</v>
      </c>
    </row>
    <row r="2324" spans="1:15">
      <c r="A2324" t="s">
        <v>0</v>
      </c>
      <c r="B2324">
        <v>89143296</v>
      </c>
      <c r="C2324" t="s">
        <v>19</v>
      </c>
      <c r="D2324">
        <v>1326402</v>
      </c>
      <c r="E2324" t="s">
        <v>20</v>
      </c>
      <c r="F2324">
        <v>500000</v>
      </c>
      <c r="G2324" t="s">
        <v>21</v>
      </c>
      <c r="H2324">
        <v>110</v>
      </c>
      <c r="I2324" t="s">
        <v>22</v>
      </c>
      <c r="J2324">
        <v>0</v>
      </c>
      <c r="K2324" t="s">
        <v>23</v>
      </c>
      <c r="L2324">
        <v>-3500</v>
      </c>
      <c r="N2324" t="s">
        <v>7186</v>
      </c>
      <c r="O2324" s="22">
        <v>12.4</v>
      </c>
    </row>
    <row r="2325" spans="1:15">
      <c r="A2325" t="s">
        <v>0</v>
      </c>
      <c r="B2325">
        <v>89199358</v>
      </c>
      <c r="C2325" t="s">
        <v>19</v>
      </c>
      <c r="D2325">
        <v>1327767</v>
      </c>
      <c r="E2325" t="s">
        <v>20</v>
      </c>
      <c r="F2325">
        <v>500000</v>
      </c>
      <c r="G2325" t="s">
        <v>21</v>
      </c>
      <c r="H2325">
        <v>110</v>
      </c>
      <c r="I2325" t="s">
        <v>22</v>
      </c>
      <c r="J2325">
        <v>0</v>
      </c>
      <c r="K2325" t="s">
        <v>23</v>
      </c>
      <c r="L2325">
        <v>-3500</v>
      </c>
      <c r="N2325" t="s">
        <v>7187</v>
      </c>
      <c r="O2325" s="22">
        <v>12.4</v>
      </c>
    </row>
    <row r="2326" spans="1:15">
      <c r="A2326" t="s">
        <v>0</v>
      </c>
      <c r="B2326">
        <v>89312287</v>
      </c>
      <c r="C2326" t="s">
        <v>19</v>
      </c>
      <c r="D2326">
        <v>2088636</v>
      </c>
      <c r="E2326" t="s">
        <v>20</v>
      </c>
      <c r="F2326">
        <v>500000</v>
      </c>
      <c r="G2326" t="s">
        <v>21</v>
      </c>
      <c r="H2326">
        <v>110</v>
      </c>
      <c r="I2326" t="s">
        <v>22</v>
      </c>
      <c r="J2326">
        <v>0</v>
      </c>
      <c r="K2326" t="s">
        <v>23</v>
      </c>
      <c r="L2326">
        <v>-3500</v>
      </c>
      <c r="N2326" t="s">
        <v>7188</v>
      </c>
      <c r="O2326" s="22">
        <v>12.4</v>
      </c>
    </row>
    <row r="2327" spans="1:15">
      <c r="A2327" t="s">
        <v>0</v>
      </c>
      <c r="B2327">
        <v>89368416</v>
      </c>
      <c r="C2327" t="s">
        <v>19</v>
      </c>
      <c r="D2327">
        <v>1330497</v>
      </c>
      <c r="E2327" t="s">
        <v>20</v>
      </c>
      <c r="F2327">
        <v>500000</v>
      </c>
      <c r="G2327" t="s">
        <v>21</v>
      </c>
      <c r="H2327">
        <v>110</v>
      </c>
      <c r="I2327" t="s">
        <v>22</v>
      </c>
      <c r="J2327">
        <v>0</v>
      </c>
      <c r="K2327" t="s">
        <v>23</v>
      </c>
      <c r="L2327">
        <v>-3500</v>
      </c>
      <c r="N2327" t="s">
        <v>7189</v>
      </c>
      <c r="O2327" s="22">
        <v>12.4</v>
      </c>
    </row>
    <row r="2328" spans="1:15">
      <c r="A2328" t="s">
        <v>0</v>
      </c>
      <c r="B2328">
        <v>89424547</v>
      </c>
      <c r="C2328" t="s">
        <v>19</v>
      </c>
      <c r="D2328">
        <v>1331862</v>
      </c>
      <c r="E2328" t="s">
        <v>20</v>
      </c>
      <c r="F2328">
        <v>500000</v>
      </c>
      <c r="G2328" t="s">
        <v>21</v>
      </c>
      <c r="H2328">
        <v>110</v>
      </c>
      <c r="I2328" t="s">
        <v>22</v>
      </c>
      <c r="J2328">
        <v>0</v>
      </c>
      <c r="K2328" t="s">
        <v>23</v>
      </c>
      <c r="L2328">
        <v>-3500</v>
      </c>
      <c r="N2328" t="s">
        <v>7190</v>
      </c>
      <c r="O2328" s="22">
        <v>12.4</v>
      </c>
    </row>
    <row r="2329" spans="1:15">
      <c r="A2329" t="s">
        <v>0</v>
      </c>
      <c r="B2329">
        <v>89537687</v>
      </c>
      <c r="C2329" t="s">
        <v>19</v>
      </c>
      <c r="D2329">
        <v>2095071</v>
      </c>
      <c r="E2329" t="s">
        <v>20</v>
      </c>
      <c r="F2329">
        <v>500000</v>
      </c>
      <c r="G2329" t="s">
        <v>21</v>
      </c>
      <c r="H2329">
        <v>110</v>
      </c>
      <c r="I2329" t="s">
        <v>22</v>
      </c>
      <c r="J2329">
        <v>0</v>
      </c>
      <c r="K2329" t="s">
        <v>23</v>
      </c>
      <c r="L2329">
        <v>-3500</v>
      </c>
      <c r="N2329" t="s">
        <v>7191</v>
      </c>
      <c r="O2329" s="22">
        <v>12.4</v>
      </c>
    </row>
    <row r="2330" spans="1:15">
      <c r="A2330" t="s">
        <v>0</v>
      </c>
      <c r="B2330">
        <v>89593876</v>
      </c>
      <c r="C2330" t="s">
        <v>19</v>
      </c>
      <c r="D2330">
        <v>1334592</v>
      </c>
      <c r="E2330" t="s">
        <v>20</v>
      </c>
      <c r="F2330">
        <v>500000</v>
      </c>
      <c r="G2330" t="s">
        <v>21</v>
      </c>
      <c r="H2330">
        <v>110</v>
      </c>
      <c r="I2330" t="s">
        <v>22</v>
      </c>
      <c r="J2330">
        <v>0</v>
      </c>
      <c r="K2330" t="s">
        <v>23</v>
      </c>
      <c r="L2330">
        <v>-3500</v>
      </c>
      <c r="N2330" t="s">
        <v>5037</v>
      </c>
      <c r="O2330" s="22">
        <v>12.4</v>
      </c>
    </row>
    <row r="2331" spans="1:15">
      <c r="A2331" t="s">
        <v>0</v>
      </c>
      <c r="B2331">
        <v>89943542</v>
      </c>
      <c r="C2331" t="s">
        <v>19</v>
      </c>
      <c r="D2331">
        <v>1335957</v>
      </c>
      <c r="E2331" t="s">
        <v>20</v>
      </c>
      <c r="F2331">
        <v>500000</v>
      </c>
      <c r="G2331" t="s">
        <v>21</v>
      </c>
      <c r="H2331">
        <v>110</v>
      </c>
      <c r="I2331" t="s">
        <v>22</v>
      </c>
      <c r="J2331">
        <v>0</v>
      </c>
      <c r="K2331" t="s">
        <v>23</v>
      </c>
      <c r="L2331">
        <v>-3500</v>
      </c>
      <c r="N2331" t="s">
        <v>7192</v>
      </c>
      <c r="O2331" s="22">
        <v>12.450000000000001</v>
      </c>
    </row>
    <row r="2332" spans="1:15">
      <c r="A2332" t="s">
        <v>0</v>
      </c>
      <c r="B2332">
        <v>89999788</v>
      </c>
      <c r="C2332" t="s">
        <v>19</v>
      </c>
      <c r="D2332">
        <v>1337322</v>
      </c>
      <c r="E2332" t="s">
        <v>20</v>
      </c>
      <c r="F2332">
        <v>500000</v>
      </c>
      <c r="G2332" t="s">
        <v>21</v>
      </c>
      <c r="H2332">
        <v>110</v>
      </c>
      <c r="I2332" t="s">
        <v>22</v>
      </c>
      <c r="J2332">
        <v>0</v>
      </c>
      <c r="K2332" t="s">
        <v>23</v>
      </c>
      <c r="L2332">
        <v>-3500</v>
      </c>
      <c r="N2332" t="s">
        <v>7193</v>
      </c>
      <c r="O2332" s="22">
        <v>12.450000000000001</v>
      </c>
    </row>
    <row r="2333" spans="1:15">
      <c r="A2333" t="s">
        <v>0</v>
      </c>
      <c r="B2333">
        <v>90113236</v>
      </c>
      <c r="C2333" t="s">
        <v>19</v>
      </c>
      <c r="D2333">
        <v>2103651</v>
      </c>
      <c r="E2333" t="s">
        <v>20</v>
      </c>
      <c r="F2333">
        <v>500000</v>
      </c>
      <c r="G2333" t="s">
        <v>21</v>
      </c>
      <c r="H2333">
        <v>110</v>
      </c>
      <c r="I2333" t="s">
        <v>22</v>
      </c>
      <c r="J2333">
        <v>0</v>
      </c>
      <c r="K2333" t="s">
        <v>23</v>
      </c>
      <c r="L2333">
        <v>-3500</v>
      </c>
      <c r="N2333" t="s">
        <v>7194</v>
      </c>
      <c r="O2333" s="22">
        <v>12.450000000000001</v>
      </c>
    </row>
    <row r="2334" spans="1:15">
      <c r="A2334" t="s">
        <v>0</v>
      </c>
      <c r="B2334">
        <v>90169539</v>
      </c>
      <c r="C2334" t="s">
        <v>19</v>
      </c>
      <c r="D2334">
        <v>1340052</v>
      </c>
      <c r="E2334" t="s">
        <v>20</v>
      </c>
      <c r="F2334">
        <v>500000</v>
      </c>
      <c r="G2334" t="s">
        <v>21</v>
      </c>
      <c r="H2334">
        <v>110</v>
      </c>
      <c r="I2334" t="s">
        <v>22</v>
      </c>
      <c r="J2334">
        <v>0</v>
      </c>
      <c r="K2334" t="s">
        <v>23</v>
      </c>
      <c r="L2334">
        <v>-3500</v>
      </c>
      <c r="N2334" t="s">
        <v>7195</v>
      </c>
      <c r="O2334" s="22">
        <v>12.450000000000001</v>
      </c>
    </row>
    <row r="2335" spans="1:15">
      <c r="A2335" t="s">
        <v>0</v>
      </c>
      <c r="B2335">
        <v>90225850</v>
      </c>
      <c r="C2335" t="s">
        <v>19</v>
      </c>
      <c r="D2335">
        <v>1341417</v>
      </c>
      <c r="E2335" t="s">
        <v>20</v>
      </c>
      <c r="F2335">
        <v>500000</v>
      </c>
      <c r="G2335" t="s">
        <v>21</v>
      </c>
      <c r="H2335">
        <v>110</v>
      </c>
      <c r="I2335" t="s">
        <v>22</v>
      </c>
      <c r="J2335">
        <v>0</v>
      </c>
      <c r="K2335" t="s">
        <v>23</v>
      </c>
      <c r="L2335">
        <v>-3500</v>
      </c>
      <c r="N2335" t="s">
        <v>7196</v>
      </c>
      <c r="O2335" s="22">
        <v>12.450000000000001</v>
      </c>
    </row>
    <row r="2336" spans="1:15">
      <c r="A2336" t="s">
        <v>0</v>
      </c>
      <c r="B2336">
        <v>90339514</v>
      </c>
      <c r="C2336" t="s">
        <v>19</v>
      </c>
      <c r="D2336">
        <v>2110086</v>
      </c>
      <c r="E2336" t="s">
        <v>20</v>
      </c>
      <c r="F2336">
        <v>500000</v>
      </c>
      <c r="G2336" t="s">
        <v>21</v>
      </c>
      <c r="H2336">
        <v>110</v>
      </c>
      <c r="I2336" t="s">
        <v>22</v>
      </c>
      <c r="J2336">
        <v>0</v>
      </c>
      <c r="K2336" t="s">
        <v>23</v>
      </c>
      <c r="L2336">
        <v>-3500</v>
      </c>
      <c r="N2336" t="s">
        <v>7197</v>
      </c>
      <c r="O2336" s="22">
        <v>12.450000000000001</v>
      </c>
    </row>
    <row r="2337" spans="1:15">
      <c r="A2337" t="s">
        <v>0</v>
      </c>
      <c r="B2337">
        <v>90395888</v>
      </c>
      <c r="C2337" t="s">
        <v>19</v>
      </c>
      <c r="D2337">
        <v>1344147</v>
      </c>
      <c r="E2337" t="s">
        <v>20</v>
      </c>
      <c r="F2337">
        <v>500000</v>
      </c>
      <c r="G2337" t="s">
        <v>21</v>
      </c>
      <c r="H2337">
        <v>110</v>
      </c>
      <c r="I2337" t="s">
        <v>22</v>
      </c>
      <c r="J2337">
        <v>0</v>
      </c>
      <c r="K2337" t="s">
        <v>23</v>
      </c>
      <c r="L2337">
        <v>-3500</v>
      </c>
      <c r="N2337" t="s">
        <v>7198</v>
      </c>
      <c r="O2337" s="22">
        <v>12.450000000000001</v>
      </c>
    </row>
    <row r="2338" spans="1:15">
      <c r="A2338" t="s">
        <v>0</v>
      </c>
      <c r="B2338">
        <v>90452265</v>
      </c>
      <c r="C2338" t="s">
        <v>19</v>
      </c>
      <c r="D2338">
        <v>1345512</v>
      </c>
      <c r="E2338" t="s">
        <v>20</v>
      </c>
      <c r="F2338">
        <v>500000</v>
      </c>
      <c r="G2338" t="s">
        <v>21</v>
      </c>
      <c r="H2338">
        <v>110</v>
      </c>
      <c r="I2338" t="s">
        <v>22</v>
      </c>
      <c r="J2338">
        <v>0</v>
      </c>
      <c r="K2338" t="s">
        <v>23</v>
      </c>
      <c r="L2338">
        <v>-3500</v>
      </c>
      <c r="N2338" t="s">
        <v>7199</v>
      </c>
      <c r="O2338" s="22">
        <v>12.450000000000001</v>
      </c>
    </row>
    <row r="2339" spans="1:15">
      <c r="A2339" t="s">
        <v>0</v>
      </c>
      <c r="B2339">
        <v>90566140</v>
      </c>
      <c r="C2339" t="s">
        <v>19</v>
      </c>
      <c r="D2339">
        <v>2116521</v>
      </c>
      <c r="E2339" t="s">
        <v>20</v>
      </c>
      <c r="F2339">
        <v>500000</v>
      </c>
      <c r="G2339" t="s">
        <v>21</v>
      </c>
      <c r="H2339">
        <v>110</v>
      </c>
      <c r="I2339" t="s">
        <v>22</v>
      </c>
      <c r="J2339">
        <v>0</v>
      </c>
      <c r="K2339" t="s">
        <v>23</v>
      </c>
      <c r="L2339">
        <v>-3500</v>
      </c>
      <c r="N2339" t="s">
        <v>7200</v>
      </c>
      <c r="O2339" s="22">
        <v>12.450000000000001</v>
      </c>
    </row>
    <row r="2340" spans="1:15">
      <c r="A2340" t="s">
        <v>0</v>
      </c>
      <c r="B2340">
        <v>90622580</v>
      </c>
      <c r="C2340" t="s">
        <v>19</v>
      </c>
      <c r="D2340">
        <v>1348242</v>
      </c>
      <c r="E2340" t="s">
        <v>20</v>
      </c>
      <c r="F2340">
        <v>500000</v>
      </c>
      <c r="G2340" t="s">
        <v>21</v>
      </c>
      <c r="H2340">
        <v>110</v>
      </c>
      <c r="I2340" t="s">
        <v>22</v>
      </c>
      <c r="J2340">
        <v>0</v>
      </c>
      <c r="K2340" t="s">
        <v>23</v>
      </c>
      <c r="L2340">
        <v>-3500</v>
      </c>
      <c r="N2340" t="s">
        <v>4858</v>
      </c>
      <c r="O2340" s="22">
        <v>12.450000000000001</v>
      </c>
    </row>
    <row r="2341" spans="1:15">
      <c r="A2341" t="s">
        <v>0</v>
      </c>
      <c r="B2341">
        <v>90974312</v>
      </c>
      <c r="C2341" t="s">
        <v>19</v>
      </c>
      <c r="D2341">
        <v>1349607</v>
      </c>
      <c r="E2341" t="s">
        <v>20</v>
      </c>
      <c r="F2341">
        <v>500000</v>
      </c>
      <c r="G2341" t="s">
        <v>21</v>
      </c>
      <c r="H2341">
        <v>110</v>
      </c>
      <c r="I2341" t="s">
        <v>22</v>
      </c>
      <c r="J2341">
        <v>0</v>
      </c>
      <c r="K2341" t="s">
        <v>23</v>
      </c>
      <c r="L2341">
        <v>-3500</v>
      </c>
      <c r="N2341" t="s">
        <v>7201</v>
      </c>
      <c r="O2341" s="22">
        <v>12.5</v>
      </c>
    </row>
    <row r="2342" spans="1:15">
      <c r="A2342" t="s">
        <v>0</v>
      </c>
      <c r="B2342">
        <v>91030810</v>
      </c>
      <c r="C2342" t="s">
        <v>19</v>
      </c>
      <c r="D2342">
        <v>1350972</v>
      </c>
      <c r="E2342" t="s">
        <v>20</v>
      </c>
      <c r="F2342">
        <v>500000</v>
      </c>
      <c r="G2342" t="s">
        <v>21</v>
      </c>
      <c r="H2342">
        <v>110</v>
      </c>
      <c r="I2342" t="s">
        <v>22</v>
      </c>
      <c r="J2342">
        <v>0</v>
      </c>
      <c r="K2342" t="s">
        <v>23</v>
      </c>
      <c r="L2342">
        <v>-3500</v>
      </c>
      <c r="N2342" t="s">
        <v>7202</v>
      </c>
      <c r="O2342" s="22">
        <v>12.5</v>
      </c>
    </row>
    <row r="2343" spans="1:15">
      <c r="A2343" t="s">
        <v>0</v>
      </c>
      <c r="B2343">
        <v>91144999</v>
      </c>
      <c r="C2343" t="s">
        <v>19</v>
      </c>
      <c r="D2343">
        <v>2125101</v>
      </c>
      <c r="E2343" t="s">
        <v>20</v>
      </c>
      <c r="F2343">
        <v>500000</v>
      </c>
      <c r="G2343" t="s">
        <v>21</v>
      </c>
      <c r="H2343">
        <v>110</v>
      </c>
      <c r="I2343" t="s">
        <v>22</v>
      </c>
      <c r="J2343">
        <v>0</v>
      </c>
      <c r="K2343" t="s">
        <v>23</v>
      </c>
      <c r="L2343">
        <v>-3500</v>
      </c>
      <c r="N2343" t="s">
        <v>7203</v>
      </c>
      <c r="O2343" s="22">
        <v>12.5</v>
      </c>
    </row>
    <row r="2344" spans="1:15">
      <c r="A2344" t="s">
        <v>0</v>
      </c>
      <c r="B2344">
        <v>91201557</v>
      </c>
      <c r="C2344" t="s">
        <v>19</v>
      </c>
      <c r="D2344">
        <v>1353702</v>
      </c>
      <c r="E2344" t="s">
        <v>20</v>
      </c>
      <c r="F2344">
        <v>500000</v>
      </c>
      <c r="G2344" t="s">
        <v>21</v>
      </c>
      <c r="H2344">
        <v>110</v>
      </c>
      <c r="I2344" t="s">
        <v>22</v>
      </c>
      <c r="J2344">
        <v>0</v>
      </c>
      <c r="K2344" t="s">
        <v>23</v>
      </c>
      <c r="L2344">
        <v>-3500</v>
      </c>
      <c r="N2344" t="s">
        <v>7204</v>
      </c>
      <c r="O2344" s="22">
        <v>12.5</v>
      </c>
    </row>
    <row r="2345" spans="1:15">
      <c r="A2345" t="s">
        <v>0</v>
      </c>
      <c r="B2345">
        <v>91258123</v>
      </c>
      <c r="C2345" t="s">
        <v>19</v>
      </c>
      <c r="D2345">
        <v>1355067</v>
      </c>
      <c r="E2345" t="s">
        <v>20</v>
      </c>
      <c r="F2345">
        <v>500000</v>
      </c>
      <c r="G2345" t="s">
        <v>21</v>
      </c>
      <c r="H2345">
        <v>110</v>
      </c>
      <c r="I2345" t="s">
        <v>22</v>
      </c>
      <c r="J2345">
        <v>0</v>
      </c>
      <c r="K2345" t="s">
        <v>23</v>
      </c>
      <c r="L2345">
        <v>-3500</v>
      </c>
      <c r="N2345" t="s">
        <v>7205</v>
      </c>
      <c r="O2345" s="22">
        <v>12.5</v>
      </c>
    </row>
    <row r="2346" spans="1:15">
      <c r="A2346" t="s">
        <v>0</v>
      </c>
      <c r="B2346">
        <v>91372527</v>
      </c>
      <c r="C2346" t="s">
        <v>19</v>
      </c>
      <c r="D2346">
        <v>2131536</v>
      </c>
      <c r="E2346" t="s">
        <v>20</v>
      </c>
      <c r="F2346">
        <v>500000</v>
      </c>
      <c r="G2346" t="s">
        <v>21</v>
      </c>
      <c r="H2346">
        <v>110</v>
      </c>
      <c r="I2346" t="s">
        <v>22</v>
      </c>
      <c r="J2346">
        <v>0</v>
      </c>
      <c r="K2346" t="s">
        <v>23</v>
      </c>
      <c r="L2346">
        <v>-3500</v>
      </c>
      <c r="N2346" t="s">
        <v>7206</v>
      </c>
      <c r="O2346" s="22">
        <v>12.5</v>
      </c>
    </row>
    <row r="2347" spans="1:15">
      <c r="A2347" t="s">
        <v>0</v>
      </c>
      <c r="B2347">
        <v>91429157</v>
      </c>
      <c r="C2347" t="s">
        <v>19</v>
      </c>
      <c r="D2347">
        <v>1357797</v>
      </c>
      <c r="E2347" t="s">
        <v>20</v>
      </c>
      <c r="F2347">
        <v>500000</v>
      </c>
      <c r="G2347" t="s">
        <v>21</v>
      </c>
      <c r="H2347">
        <v>110</v>
      </c>
      <c r="I2347" t="s">
        <v>22</v>
      </c>
      <c r="J2347">
        <v>0</v>
      </c>
      <c r="K2347" t="s">
        <v>23</v>
      </c>
      <c r="L2347">
        <v>-3500</v>
      </c>
      <c r="N2347" t="s">
        <v>7207</v>
      </c>
      <c r="O2347" s="22">
        <v>12.5</v>
      </c>
    </row>
    <row r="2348" spans="1:15">
      <c r="A2348" t="s">
        <v>0</v>
      </c>
      <c r="B2348">
        <v>91485795</v>
      </c>
      <c r="C2348" t="s">
        <v>19</v>
      </c>
      <c r="D2348">
        <v>1359162</v>
      </c>
      <c r="E2348" t="s">
        <v>20</v>
      </c>
      <c r="F2348">
        <v>500000</v>
      </c>
      <c r="G2348" t="s">
        <v>21</v>
      </c>
      <c r="H2348">
        <v>110</v>
      </c>
      <c r="I2348" t="s">
        <v>22</v>
      </c>
      <c r="J2348">
        <v>0</v>
      </c>
      <c r="K2348" t="s">
        <v>23</v>
      </c>
      <c r="L2348">
        <v>-3500</v>
      </c>
      <c r="N2348" t="s">
        <v>7208</v>
      </c>
      <c r="O2348" s="22">
        <v>12.5</v>
      </c>
    </row>
    <row r="2349" spans="1:15">
      <c r="A2349" t="s">
        <v>0</v>
      </c>
      <c r="B2349">
        <v>91600416</v>
      </c>
      <c r="C2349" t="s">
        <v>19</v>
      </c>
      <c r="D2349">
        <v>2137971</v>
      </c>
      <c r="E2349" t="s">
        <v>20</v>
      </c>
      <c r="F2349">
        <v>500000</v>
      </c>
      <c r="G2349" t="s">
        <v>21</v>
      </c>
      <c r="H2349">
        <v>110</v>
      </c>
      <c r="I2349" t="s">
        <v>22</v>
      </c>
      <c r="J2349">
        <v>0</v>
      </c>
      <c r="K2349" t="s">
        <v>23</v>
      </c>
      <c r="L2349">
        <v>-3500</v>
      </c>
      <c r="N2349" t="s">
        <v>7209</v>
      </c>
      <c r="O2349" s="22">
        <v>12.5</v>
      </c>
    </row>
    <row r="2350" spans="1:15">
      <c r="A2350" t="s">
        <v>0</v>
      </c>
      <c r="B2350">
        <v>91657121</v>
      </c>
      <c r="C2350" t="s">
        <v>19</v>
      </c>
      <c r="D2350">
        <v>1361892</v>
      </c>
      <c r="E2350" t="s">
        <v>20</v>
      </c>
      <c r="F2350">
        <v>500000</v>
      </c>
      <c r="G2350" t="s">
        <v>21</v>
      </c>
      <c r="H2350">
        <v>110</v>
      </c>
      <c r="I2350" t="s">
        <v>22</v>
      </c>
      <c r="J2350">
        <v>0</v>
      </c>
      <c r="K2350" t="s">
        <v>23</v>
      </c>
      <c r="L2350">
        <v>-3500</v>
      </c>
      <c r="N2350" t="s">
        <v>5038</v>
      </c>
      <c r="O2350" s="22">
        <v>12.5</v>
      </c>
    </row>
    <row r="2351" spans="1:15">
      <c r="A2351" t="s">
        <v>0</v>
      </c>
      <c r="B2351">
        <v>92010954</v>
      </c>
      <c r="C2351" t="s">
        <v>19</v>
      </c>
      <c r="D2351">
        <v>1363257</v>
      </c>
      <c r="E2351" t="s">
        <v>20</v>
      </c>
      <c r="F2351">
        <v>500000</v>
      </c>
      <c r="G2351" t="s">
        <v>21</v>
      </c>
      <c r="H2351">
        <v>110</v>
      </c>
      <c r="I2351" t="s">
        <v>22</v>
      </c>
      <c r="J2351">
        <v>0</v>
      </c>
      <c r="K2351" t="s">
        <v>23</v>
      </c>
      <c r="L2351">
        <v>-3500</v>
      </c>
      <c r="N2351" t="s">
        <v>7210</v>
      </c>
      <c r="O2351" s="22">
        <v>12.55</v>
      </c>
    </row>
    <row r="2352" spans="1:15">
      <c r="A2352" t="s">
        <v>0</v>
      </c>
      <c r="B2352">
        <v>92067716</v>
      </c>
      <c r="C2352" t="s">
        <v>19</v>
      </c>
      <c r="D2352">
        <v>1364622</v>
      </c>
      <c r="E2352" t="s">
        <v>20</v>
      </c>
      <c r="F2352">
        <v>500000</v>
      </c>
      <c r="G2352" t="s">
        <v>21</v>
      </c>
      <c r="H2352">
        <v>110</v>
      </c>
      <c r="I2352" t="s">
        <v>22</v>
      </c>
      <c r="J2352">
        <v>0</v>
      </c>
      <c r="K2352" t="s">
        <v>23</v>
      </c>
      <c r="L2352">
        <v>-3500</v>
      </c>
      <c r="N2352" t="s">
        <v>7211</v>
      </c>
      <c r="O2352" s="22">
        <v>12.55</v>
      </c>
    </row>
    <row r="2353" spans="1:15">
      <c r="A2353" t="s">
        <v>0</v>
      </c>
      <c r="B2353">
        <v>92182655</v>
      </c>
      <c r="C2353" t="s">
        <v>19</v>
      </c>
      <c r="D2353">
        <v>2146551</v>
      </c>
      <c r="E2353" t="s">
        <v>20</v>
      </c>
      <c r="F2353">
        <v>500000</v>
      </c>
      <c r="G2353" t="s">
        <v>21</v>
      </c>
      <c r="H2353">
        <v>110</v>
      </c>
      <c r="I2353" t="s">
        <v>22</v>
      </c>
      <c r="J2353">
        <v>0</v>
      </c>
      <c r="K2353" t="s">
        <v>23</v>
      </c>
      <c r="L2353">
        <v>-3500</v>
      </c>
      <c r="N2353" t="s">
        <v>7212</v>
      </c>
      <c r="O2353" s="22">
        <v>12.55</v>
      </c>
    </row>
    <row r="2354" spans="1:15">
      <c r="A2354" t="s">
        <v>0</v>
      </c>
      <c r="B2354">
        <v>92239483</v>
      </c>
      <c r="C2354" t="s">
        <v>19</v>
      </c>
      <c r="D2354">
        <v>1367352</v>
      </c>
      <c r="E2354" t="s">
        <v>20</v>
      </c>
      <c r="F2354">
        <v>500000</v>
      </c>
      <c r="G2354" t="s">
        <v>21</v>
      </c>
      <c r="H2354">
        <v>110</v>
      </c>
      <c r="I2354" t="s">
        <v>22</v>
      </c>
      <c r="J2354">
        <v>0</v>
      </c>
      <c r="K2354" t="s">
        <v>23</v>
      </c>
      <c r="L2354">
        <v>-3500</v>
      </c>
      <c r="N2354" t="s">
        <v>7213</v>
      </c>
      <c r="O2354" s="22">
        <v>12.55</v>
      </c>
    </row>
    <row r="2355" spans="1:15">
      <c r="A2355" t="s">
        <v>0</v>
      </c>
      <c r="B2355">
        <v>92296317</v>
      </c>
      <c r="C2355" t="s">
        <v>19</v>
      </c>
      <c r="D2355">
        <v>1368717</v>
      </c>
      <c r="E2355" t="s">
        <v>20</v>
      </c>
      <c r="F2355">
        <v>500000</v>
      </c>
      <c r="G2355" t="s">
        <v>21</v>
      </c>
      <c r="H2355">
        <v>110</v>
      </c>
      <c r="I2355" t="s">
        <v>22</v>
      </c>
      <c r="J2355">
        <v>0</v>
      </c>
      <c r="K2355" t="s">
        <v>23</v>
      </c>
      <c r="L2355">
        <v>-3500</v>
      </c>
      <c r="N2355" t="s">
        <v>7214</v>
      </c>
      <c r="O2355" s="22">
        <v>12.55</v>
      </c>
    </row>
    <row r="2356" spans="1:15">
      <c r="A2356" t="s">
        <v>0</v>
      </c>
      <c r="B2356">
        <v>92411474</v>
      </c>
      <c r="C2356" t="s">
        <v>19</v>
      </c>
      <c r="D2356">
        <v>2152986</v>
      </c>
      <c r="E2356" t="s">
        <v>20</v>
      </c>
      <c r="F2356">
        <v>500000</v>
      </c>
      <c r="G2356" t="s">
        <v>21</v>
      </c>
      <c r="H2356">
        <v>110</v>
      </c>
      <c r="I2356" t="s">
        <v>22</v>
      </c>
      <c r="J2356">
        <v>0</v>
      </c>
      <c r="K2356" t="s">
        <v>23</v>
      </c>
      <c r="L2356">
        <v>-3500</v>
      </c>
      <c r="N2356" t="s">
        <v>7215</v>
      </c>
      <c r="O2356" s="22">
        <v>12.55</v>
      </c>
    </row>
    <row r="2357" spans="1:15">
      <c r="A2357" t="s">
        <v>0</v>
      </c>
      <c r="B2357">
        <v>92468374</v>
      </c>
      <c r="C2357" t="s">
        <v>19</v>
      </c>
      <c r="D2357">
        <v>1371447</v>
      </c>
      <c r="E2357" t="s">
        <v>20</v>
      </c>
      <c r="F2357">
        <v>500000</v>
      </c>
      <c r="G2357" t="s">
        <v>21</v>
      </c>
      <c r="H2357">
        <v>110</v>
      </c>
      <c r="I2357" t="s">
        <v>22</v>
      </c>
      <c r="J2357">
        <v>0</v>
      </c>
      <c r="K2357" t="s">
        <v>23</v>
      </c>
      <c r="L2357">
        <v>-3500</v>
      </c>
      <c r="N2357" t="s">
        <v>7216</v>
      </c>
      <c r="O2357" s="22">
        <v>12.55</v>
      </c>
    </row>
    <row r="2358" spans="1:15">
      <c r="A2358" t="s">
        <v>0</v>
      </c>
      <c r="B2358">
        <v>92525283</v>
      </c>
      <c r="C2358" t="s">
        <v>19</v>
      </c>
      <c r="D2358">
        <v>1372812</v>
      </c>
      <c r="E2358" t="s">
        <v>20</v>
      </c>
      <c r="F2358">
        <v>500000</v>
      </c>
      <c r="G2358" t="s">
        <v>21</v>
      </c>
      <c r="H2358">
        <v>110</v>
      </c>
      <c r="I2358" t="s">
        <v>22</v>
      </c>
      <c r="J2358">
        <v>0</v>
      </c>
      <c r="K2358" t="s">
        <v>23</v>
      </c>
      <c r="L2358">
        <v>-3500</v>
      </c>
      <c r="N2358" t="s">
        <v>7217</v>
      </c>
      <c r="O2358" s="22">
        <v>12.55</v>
      </c>
    </row>
    <row r="2359" spans="1:15">
      <c r="A2359" t="s">
        <v>0</v>
      </c>
      <c r="B2359">
        <v>92640658</v>
      </c>
      <c r="C2359" t="s">
        <v>19</v>
      </c>
      <c r="D2359">
        <v>2159421</v>
      </c>
      <c r="E2359" t="s">
        <v>20</v>
      </c>
      <c r="F2359">
        <v>500000</v>
      </c>
      <c r="G2359" t="s">
        <v>21</v>
      </c>
      <c r="H2359">
        <v>110</v>
      </c>
      <c r="I2359" t="s">
        <v>22</v>
      </c>
      <c r="J2359">
        <v>0</v>
      </c>
      <c r="K2359" t="s">
        <v>23</v>
      </c>
      <c r="L2359">
        <v>-3500</v>
      </c>
      <c r="N2359" t="s">
        <v>7218</v>
      </c>
      <c r="O2359" s="22">
        <v>12.55</v>
      </c>
    </row>
    <row r="2360" spans="1:15">
      <c r="A2360" t="s">
        <v>0</v>
      </c>
      <c r="B2360">
        <v>92697624</v>
      </c>
      <c r="C2360" t="s">
        <v>19</v>
      </c>
      <c r="D2360">
        <v>1375542</v>
      </c>
      <c r="E2360" t="s">
        <v>20</v>
      </c>
      <c r="F2360">
        <v>500000</v>
      </c>
      <c r="G2360" t="s">
        <v>21</v>
      </c>
      <c r="H2360">
        <v>110</v>
      </c>
      <c r="I2360" t="s">
        <v>22</v>
      </c>
      <c r="J2360">
        <v>0</v>
      </c>
      <c r="K2360" t="s">
        <v>23</v>
      </c>
      <c r="L2360">
        <v>-3500</v>
      </c>
      <c r="N2360" t="s">
        <v>4859</v>
      </c>
      <c r="O2360" s="22">
        <v>12.55</v>
      </c>
    </row>
    <row r="2361" spans="1:15">
      <c r="A2361" t="s">
        <v>0</v>
      </c>
      <c r="B2361">
        <v>93053589</v>
      </c>
      <c r="C2361" t="s">
        <v>19</v>
      </c>
      <c r="D2361">
        <v>1376907</v>
      </c>
      <c r="E2361" t="s">
        <v>20</v>
      </c>
      <c r="F2361">
        <v>500000</v>
      </c>
      <c r="G2361" t="s">
        <v>21</v>
      </c>
      <c r="H2361">
        <v>110</v>
      </c>
      <c r="I2361" t="s">
        <v>22</v>
      </c>
      <c r="J2361">
        <v>0</v>
      </c>
      <c r="K2361" t="s">
        <v>23</v>
      </c>
      <c r="L2361">
        <v>-3500</v>
      </c>
      <c r="N2361" t="s">
        <v>7219</v>
      </c>
      <c r="O2361" s="22">
        <v>12.600000000000001</v>
      </c>
    </row>
    <row r="2362" spans="1:15">
      <c r="A2362" t="s">
        <v>0</v>
      </c>
      <c r="B2362">
        <v>93110618</v>
      </c>
      <c r="C2362" t="s">
        <v>19</v>
      </c>
      <c r="D2362">
        <v>1378272</v>
      </c>
      <c r="E2362" t="s">
        <v>20</v>
      </c>
      <c r="F2362">
        <v>500000</v>
      </c>
      <c r="G2362" t="s">
        <v>21</v>
      </c>
      <c r="H2362">
        <v>110</v>
      </c>
      <c r="I2362" t="s">
        <v>22</v>
      </c>
      <c r="J2362">
        <v>0</v>
      </c>
      <c r="K2362" t="s">
        <v>23</v>
      </c>
      <c r="L2362">
        <v>-3500</v>
      </c>
      <c r="N2362" t="s">
        <v>7220</v>
      </c>
      <c r="O2362" s="22">
        <v>12.600000000000001</v>
      </c>
    </row>
    <row r="2363" spans="1:15">
      <c r="A2363" t="s">
        <v>0</v>
      </c>
      <c r="B2363">
        <v>93226308</v>
      </c>
      <c r="C2363" t="s">
        <v>19</v>
      </c>
      <c r="D2363">
        <v>2168001</v>
      </c>
      <c r="E2363" t="s">
        <v>20</v>
      </c>
      <c r="F2363">
        <v>500000</v>
      </c>
      <c r="G2363" t="s">
        <v>21</v>
      </c>
      <c r="H2363">
        <v>110</v>
      </c>
      <c r="I2363" t="s">
        <v>22</v>
      </c>
      <c r="J2363">
        <v>0</v>
      </c>
      <c r="K2363" t="s">
        <v>23</v>
      </c>
      <c r="L2363">
        <v>-3500</v>
      </c>
      <c r="N2363" t="s">
        <v>7221</v>
      </c>
      <c r="O2363" s="22">
        <v>12.600000000000001</v>
      </c>
    </row>
    <row r="2364" spans="1:15">
      <c r="A2364" t="s">
        <v>0</v>
      </c>
      <c r="B2364">
        <v>93283401</v>
      </c>
      <c r="C2364" t="s">
        <v>19</v>
      </c>
      <c r="D2364">
        <v>1381002</v>
      </c>
      <c r="E2364" t="s">
        <v>20</v>
      </c>
      <c r="F2364">
        <v>500000</v>
      </c>
      <c r="G2364" t="s">
        <v>21</v>
      </c>
      <c r="H2364">
        <v>110</v>
      </c>
      <c r="I2364" t="s">
        <v>22</v>
      </c>
      <c r="J2364">
        <v>0</v>
      </c>
      <c r="K2364" t="s">
        <v>23</v>
      </c>
      <c r="L2364">
        <v>-3500</v>
      </c>
      <c r="N2364" t="s">
        <v>7222</v>
      </c>
      <c r="O2364" s="22">
        <v>12.600000000000001</v>
      </c>
    </row>
    <row r="2365" spans="1:15">
      <c r="A2365" t="s">
        <v>0</v>
      </c>
      <c r="B2365">
        <v>93340500</v>
      </c>
      <c r="C2365" t="s">
        <v>19</v>
      </c>
      <c r="D2365">
        <v>1382367</v>
      </c>
      <c r="E2365" t="s">
        <v>20</v>
      </c>
      <c r="F2365">
        <v>500000</v>
      </c>
      <c r="G2365" t="s">
        <v>21</v>
      </c>
      <c r="H2365">
        <v>110</v>
      </c>
      <c r="I2365" t="s">
        <v>22</v>
      </c>
      <c r="J2365">
        <v>0</v>
      </c>
      <c r="K2365" t="s">
        <v>23</v>
      </c>
      <c r="L2365">
        <v>-3500</v>
      </c>
      <c r="N2365" t="s">
        <v>7223</v>
      </c>
      <c r="O2365" s="22">
        <v>12.600000000000001</v>
      </c>
    </row>
    <row r="2366" spans="1:15">
      <c r="A2366" t="s">
        <v>0</v>
      </c>
      <c r="B2366">
        <v>93456403</v>
      </c>
      <c r="C2366" t="s">
        <v>19</v>
      </c>
      <c r="D2366">
        <v>2174436</v>
      </c>
      <c r="E2366" t="s">
        <v>20</v>
      </c>
      <c r="F2366">
        <v>500000</v>
      </c>
      <c r="G2366" t="s">
        <v>21</v>
      </c>
      <c r="H2366">
        <v>110</v>
      </c>
      <c r="I2366" t="s">
        <v>22</v>
      </c>
      <c r="J2366">
        <v>0</v>
      </c>
      <c r="K2366" t="s">
        <v>23</v>
      </c>
      <c r="L2366">
        <v>-3500</v>
      </c>
      <c r="N2366" t="s">
        <v>7224</v>
      </c>
      <c r="O2366" s="22">
        <v>12.600000000000001</v>
      </c>
    </row>
    <row r="2367" spans="1:15">
      <c r="A2367" t="s">
        <v>0</v>
      </c>
      <c r="B2367">
        <v>93513562</v>
      </c>
      <c r="C2367" t="s">
        <v>19</v>
      </c>
      <c r="D2367">
        <v>1385097</v>
      </c>
      <c r="E2367" t="s">
        <v>20</v>
      </c>
      <c r="F2367">
        <v>500000</v>
      </c>
      <c r="G2367" t="s">
        <v>21</v>
      </c>
      <c r="H2367">
        <v>110</v>
      </c>
      <c r="I2367" t="s">
        <v>22</v>
      </c>
      <c r="J2367">
        <v>0</v>
      </c>
      <c r="K2367" t="s">
        <v>23</v>
      </c>
      <c r="L2367">
        <v>-3500</v>
      </c>
      <c r="N2367" t="s">
        <v>7225</v>
      </c>
      <c r="O2367" s="22">
        <v>12.600000000000001</v>
      </c>
    </row>
    <row r="2368" spans="1:15">
      <c r="A2368" t="s">
        <v>0</v>
      </c>
      <c r="B2368">
        <v>93570724</v>
      </c>
      <c r="C2368" t="s">
        <v>19</v>
      </c>
      <c r="D2368">
        <v>1386462</v>
      </c>
      <c r="E2368" t="s">
        <v>20</v>
      </c>
      <c r="F2368">
        <v>500000</v>
      </c>
      <c r="G2368" t="s">
        <v>21</v>
      </c>
      <c r="H2368">
        <v>110</v>
      </c>
      <c r="I2368" t="s">
        <v>22</v>
      </c>
      <c r="J2368">
        <v>0</v>
      </c>
      <c r="K2368" t="s">
        <v>23</v>
      </c>
      <c r="L2368">
        <v>-3500</v>
      </c>
      <c r="N2368" t="s">
        <v>7226</v>
      </c>
      <c r="O2368" s="22">
        <v>12.600000000000001</v>
      </c>
    </row>
    <row r="2369" spans="1:15">
      <c r="A2369" t="s">
        <v>0</v>
      </c>
      <c r="B2369">
        <v>93686839</v>
      </c>
      <c r="C2369" t="s">
        <v>19</v>
      </c>
      <c r="D2369">
        <v>2180871</v>
      </c>
      <c r="E2369" t="s">
        <v>20</v>
      </c>
      <c r="F2369">
        <v>500000</v>
      </c>
      <c r="G2369" t="s">
        <v>21</v>
      </c>
      <c r="H2369">
        <v>110</v>
      </c>
      <c r="I2369" t="s">
        <v>22</v>
      </c>
      <c r="J2369">
        <v>0</v>
      </c>
      <c r="K2369" t="s">
        <v>23</v>
      </c>
      <c r="L2369">
        <v>-3500</v>
      </c>
      <c r="N2369" t="s">
        <v>7227</v>
      </c>
      <c r="O2369" s="22">
        <v>12.600000000000001</v>
      </c>
    </row>
    <row r="2370" spans="1:15">
      <c r="A2370" t="s">
        <v>0</v>
      </c>
      <c r="B2370">
        <v>93744058</v>
      </c>
      <c r="C2370" t="s">
        <v>19</v>
      </c>
      <c r="D2370">
        <v>1389367</v>
      </c>
      <c r="E2370" t="s">
        <v>20</v>
      </c>
      <c r="F2370">
        <v>500000</v>
      </c>
      <c r="G2370" t="s">
        <v>21</v>
      </c>
      <c r="H2370">
        <v>110</v>
      </c>
      <c r="I2370" t="s">
        <v>22</v>
      </c>
      <c r="J2370">
        <v>0</v>
      </c>
      <c r="K2370" t="s">
        <v>23</v>
      </c>
      <c r="L2370">
        <v>-3500</v>
      </c>
      <c r="N2370" t="s">
        <v>5039</v>
      </c>
      <c r="O2370" s="22">
        <v>12.600000000000001</v>
      </c>
    </row>
    <row r="2371" spans="1:15">
      <c r="A2371" t="s">
        <v>0</v>
      </c>
      <c r="B2371">
        <v>94102128</v>
      </c>
      <c r="C2371" t="s">
        <v>19</v>
      </c>
      <c r="D2371">
        <v>1390907</v>
      </c>
      <c r="E2371" t="s">
        <v>20</v>
      </c>
      <c r="F2371">
        <v>500000</v>
      </c>
      <c r="G2371" t="s">
        <v>21</v>
      </c>
      <c r="H2371">
        <v>110</v>
      </c>
      <c r="I2371" t="s">
        <v>22</v>
      </c>
      <c r="J2371">
        <v>0</v>
      </c>
      <c r="K2371" t="s">
        <v>23</v>
      </c>
      <c r="L2371">
        <v>-3500</v>
      </c>
      <c r="N2371" t="s">
        <v>7228</v>
      </c>
      <c r="O2371" s="22">
        <v>12.65</v>
      </c>
    </row>
    <row r="2372" spans="1:15">
      <c r="A2372" t="s">
        <v>0</v>
      </c>
      <c r="B2372">
        <v>94159408</v>
      </c>
      <c r="C2372" t="s">
        <v>19</v>
      </c>
      <c r="D2372">
        <v>1392447</v>
      </c>
      <c r="E2372" t="s">
        <v>20</v>
      </c>
      <c r="F2372">
        <v>500000</v>
      </c>
      <c r="G2372" t="s">
        <v>21</v>
      </c>
      <c r="H2372">
        <v>110</v>
      </c>
      <c r="I2372" t="s">
        <v>22</v>
      </c>
      <c r="J2372">
        <v>0</v>
      </c>
      <c r="K2372" t="s">
        <v>23</v>
      </c>
      <c r="L2372">
        <v>-3500</v>
      </c>
      <c r="N2372" t="s">
        <v>7229</v>
      </c>
      <c r="O2372" s="22">
        <v>12.65</v>
      </c>
    </row>
    <row r="2373" spans="1:15">
      <c r="A2373" t="s">
        <v>0</v>
      </c>
      <c r="B2373">
        <v>94275836</v>
      </c>
      <c r="C2373" t="s">
        <v>19</v>
      </c>
      <c r="D2373">
        <v>2190551</v>
      </c>
      <c r="E2373" t="s">
        <v>20</v>
      </c>
      <c r="F2373">
        <v>500000</v>
      </c>
      <c r="G2373" t="s">
        <v>21</v>
      </c>
      <c r="H2373">
        <v>110</v>
      </c>
      <c r="I2373" t="s">
        <v>22</v>
      </c>
      <c r="J2373">
        <v>0</v>
      </c>
      <c r="K2373" t="s">
        <v>23</v>
      </c>
      <c r="L2373">
        <v>-3500</v>
      </c>
      <c r="N2373" t="s">
        <v>7230</v>
      </c>
      <c r="O2373" s="22">
        <v>12.65</v>
      </c>
    </row>
    <row r="2374" spans="1:15">
      <c r="A2374" t="s">
        <v>0</v>
      </c>
      <c r="B2374">
        <v>94333173</v>
      </c>
      <c r="C2374" t="s">
        <v>19</v>
      </c>
      <c r="D2374">
        <v>1395527</v>
      </c>
      <c r="E2374" t="s">
        <v>20</v>
      </c>
      <c r="F2374">
        <v>500000</v>
      </c>
      <c r="G2374" t="s">
        <v>21</v>
      </c>
      <c r="H2374">
        <v>110</v>
      </c>
      <c r="I2374" t="s">
        <v>22</v>
      </c>
      <c r="J2374">
        <v>0</v>
      </c>
      <c r="K2374" t="s">
        <v>23</v>
      </c>
      <c r="L2374">
        <v>-3500</v>
      </c>
      <c r="N2374" t="s">
        <v>7231</v>
      </c>
      <c r="O2374" s="22">
        <v>12.65</v>
      </c>
    </row>
    <row r="2375" spans="1:15">
      <c r="A2375" t="s">
        <v>0</v>
      </c>
      <c r="B2375">
        <v>94390520</v>
      </c>
      <c r="C2375" t="s">
        <v>19</v>
      </c>
      <c r="D2375">
        <v>1397067</v>
      </c>
      <c r="E2375" t="s">
        <v>20</v>
      </c>
      <c r="F2375">
        <v>500000</v>
      </c>
      <c r="G2375" t="s">
        <v>21</v>
      </c>
      <c r="H2375">
        <v>110</v>
      </c>
      <c r="I2375" t="s">
        <v>22</v>
      </c>
      <c r="J2375">
        <v>0</v>
      </c>
      <c r="K2375" t="s">
        <v>23</v>
      </c>
      <c r="L2375">
        <v>-3500</v>
      </c>
      <c r="N2375" t="s">
        <v>7232</v>
      </c>
      <c r="O2375" s="22">
        <v>12.65</v>
      </c>
    </row>
    <row r="2376" spans="1:15">
      <c r="A2376" t="s">
        <v>0</v>
      </c>
      <c r="B2376">
        <v>94507163</v>
      </c>
      <c r="C2376" t="s">
        <v>19</v>
      </c>
      <c r="D2376">
        <v>2197811</v>
      </c>
      <c r="E2376" t="s">
        <v>20</v>
      </c>
      <c r="F2376">
        <v>500000</v>
      </c>
      <c r="G2376" t="s">
        <v>21</v>
      </c>
      <c r="H2376">
        <v>110</v>
      </c>
      <c r="I2376" t="s">
        <v>22</v>
      </c>
      <c r="J2376">
        <v>0</v>
      </c>
      <c r="K2376" t="s">
        <v>23</v>
      </c>
      <c r="L2376">
        <v>-3500</v>
      </c>
      <c r="N2376" t="s">
        <v>7233</v>
      </c>
      <c r="O2376" s="22">
        <v>12.65</v>
      </c>
    </row>
    <row r="2377" spans="1:15">
      <c r="A2377" t="s">
        <v>0</v>
      </c>
      <c r="B2377">
        <v>94564573</v>
      </c>
      <c r="C2377" t="s">
        <v>19</v>
      </c>
      <c r="D2377">
        <v>1400147</v>
      </c>
      <c r="E2377" t="s">
        <v>20</v>
      </c>
      <c r="F2377">
        <v>500000</v>
      </c>
      <c r="G2377" t="s">
        <v>21</v>
      </c>
      <c r="H2377">
        <v>110</v>
      </c>
      <c r="I2377" t="s">
        <v>22</v>
      </c>
      <c r="J2377">
        <v>0</v>
      </c>
      <c r="K2377" t="s">
        <v>23</v>
      </c>
      <c r="L2377">
        <v>-3500</v>
      </c>
      <c r="N2377" t="s">
        <v>7234</v>
      </c>
      <c r="O2377" s="22">
        <v>12.65</v>
      </c>
    </row>
    <row r="2378" spans="1:15">
      <c r="A2378" t="s">
        <v>0</v>
      </c>
      <c r="B2378">
        <v>94621985</v>
      </c>
      <c r="C2378" t="s">
        <v>19</v>
      </c>
      <c r="D2378">
        <v>1401687</v>
      </c>
      <c r="E2378" t="s">
        <v>20</v>
      </c>
      <c r="F2378">
        <v>500000</v>
      </c>
      <c r="G2378" t="s">
        <v>21</v>
      </c>
      <c r="H2378">
        <v>110</v>
      </c>
      <c r="I2378" t="s">
        <v>22</v>
      </c>
      <c r="J2378">
        <v>0</v>
      </c>
      <c r="K2378" t="s">
        <v>23</v>
      </c>
      <c r="L2378">
        <v>-3500</v>
      </c>
      <c r="N2378" t="s">
        <v>7235</v>
      </c>
      <c r="O2378" s="22">
        <v>12.65</v>
      </c>
    </row>
    <row r="2379" spans="1:15">
      <c r="A2379" t="s">
        <v>0</v>
      </c>
      <c r="B2379">
        <v>94738841</v>
      </c>
      <c r="C2379" t="s">
        <v>19</v>
      </c>
      <c r="D2379">
        <v>2205071</v>
      </c>
      <c r="E2379" t="s">
        <v>20</v>
      </c>
      <c r="F2379">
        <v>500000</v>
      </c>
      <c r="G2379" t="s">
        <v>21</v>
      </c>
      <c r="H2379">
        <v>110</v>
      </c>
      <c r="I2379" t="s">
        <v>22</v>
      </c>
      <c r="J2379">
        <v>0</v>
      </c>
      <c r="K2379" t="s">
        <v>23</v>
      </c>
      <c r="L2379">
        <v>-3500</v>
      </c>
      <c r="N2379" t="s">
        <v>7236</v>
      </c>
      <c r="O2379" s="22">
        <v>12.65</v>
      </c>
    </row>
    <row r="2380" spans="1:15">
      <c r="A2380" t="s">
        <v>0</v>
      </c>
      <c r="B2380">
        <v>94796320</v>
      </c>
      <c r="C2380" t="s">
        <v>19</v>
      </c>
      <c r="D2380">
        <v>1404767</v>
      </c>
      <c r="E2380" t="s">
        <v>20</v>
      </c>
      <c r="F2380">
        <v>500000</v>
      </c>
      <c r="G2380" t="s">
        <v>21</v>
      </c>
      <c r="H2380">
        <v>110</v>
      </c>
      <c r="I2380" t="s">
        <v>22</v>
      </c>
      <c r="J2380">
        <v>0</v>
      </c>
      <c r="K2380" t="s">
        <v>23</v>
      </c>
      <c r="L2380">
        <v>-3500</v>
      </c>
      <c r="N2380" t="s">
        <v>4860</v>
      </c>
      <c r="O2380" s="22">
        <v>12.65</v>
      </c>
    </row>
    <row r="2381" spans="1:15">
      <c r="A2381" t="s">
        <v>0</v>
      </c>
      <c r="B2381">
        <v>95156478</v>
      </c>
      <c r="C2381" t="s">
        <v>19</v>
      </c>
      <c r="D2381">
        <v>1406307</v>
      </c>
      <c r="E2381" t="s">
        <v>20</v>
      </c>
      <c r="F2381">
        <v>500000</v>
      </c>
      <c r="G2381" t="s">
        <v>21</v>
      </c>
      <c r="H2381">
        <v>110</v>
      </c>
      <c r="I2381" t="s">
        <v>22</v>
      </c>
      <c r="J2381">
        <v>0</v>
      </c>
      <c r="K2381" t="s">
        <v>23</v>
      </c>
      <c r="L2381">
        <v>-3500</v>
      </c>
      <c r="N2381" t="s">
        <v>7237</v>
      </c>
      <c r="O2381" s="22">
        <v>12.700000000000001</v>
      </c>
    </row>
    <row r="2382" spans="1:15">
      <c r="A2382" t="s">
        <v>0</v>
      </c>
      <c r="B2382">
        <v>95214024</v>
      </c>
      <c r="C2382" t="s">
        <v>19</v>
      </c>
      <c r="D2382">
        <v>1407847</v>
      </c>
      <c r="E2382" t="s">
        <v>20</v>
      </c>
      <c r="F2382">
        <v>500000</v>
      </c>
      <c r="G2382" t="s">
        <v>21</v>
      </c>
      <c r="H2382">
        <v>110</v>
      </c>
      <c r="I2382" t="s">
        <v>22</v>
      </c>
      <c r="J2382">
        <v>0</v>
      </c>
      <c r="K2382" t="s">
        <v>23</v>
      </c>
      <c r="L2382">
        <v>-3500</v>
      </c>
      <c r="N2382" t="s">
        <v>7238</v>
      </c>
      <c r="O2382" s="22">
        <v>12.700000000000001</v>
      </c>
    </row>
    <row r="2383" spans="1:15">
      <c r="A2383" t="s">
        <v>0</v>
      </c>
      <c r="B2383">
        <v>95331204</v>
      </c>
      <c r="C2383" t="s">
        <v>19</v>
      </c>
      <c r="D2383">
        <v>2214751</v>
      </c>
      <c r="E2383" t="s">
        <v>20</v>
      </c>
      <c r="F2383">
        <v>500000</v>
      </c>
      <c r="G2383" t="s">
        <v>21</v>
      </c>
      <c r="H2383">
        <v>110</v>
      </c>
      <c r="I2383" t="s">
        <v>22</v>
      </c>
      <c r="J2383">
        <v>0</v>
      </c>
      <c r="K2383" t="s">
        <v>23</v>
      </c>
      <c r="L2383">
        <v>-3500</v>
      </c>
      <c r="N2383" t="s">
        <v>7239</v>
      </c>
      <c r="O2383" s="22">
        <v>12.700000000000001</v>
      </c>
    </row>
    <row r="2384" spans="1:15">
      <c r="A2384" t="s">
        <v>0</v>
      </c>
      <c r="B2384">
        <v>95388811</v>
      </c>
      <c r="C2384" t="s">
        <v>19</v>
      </c>
      <c r="D2384">
        <v>1410927</v>
      </c>
      <c r="E2384" t="s">
        <v>20</v>
      </c>
      <c r="F2384">
        <v>500000</v>
      </c>
      <c r="G2384" t="s">
        <v>21</v>
      </c>
      <c r="H2384">
        <v>110</v>
      </c>
      <c r="I2384" t="s">
        <v>22</v>
      </c>
      <c r="J2384">
        <v>0</v>
      </c>
      <c r="K2384" t="s">
        <v>23</v>
      </c>
      <c r="L2384">
        <v>-3500</v>
      </c>
      <c r="N2384" t="s">
        <v>7240</v>
      </c>
      <c r="O2384" s="22">
        <v>12.700000000000001</v>
      </c>
    </row>
    <row r="2385" spans="1:15">
      <c r="A2385" t="s">
        <v>0</v>
      </c>
      <c r="B2385">
        <v>95446420</v>
      </c>
      <c r="C2385" t="s">
        <v>19</v>
      </c>
      <c r="D2385">
        <v>1412467</v>
      </c>
      <c r="E2385" t="s">
        <v>20</v>
      </c>
      <c r="F2385">
        <v>500000</v>
      </c>
      <c r="G2385" t="s">
        <v>21</v>
      </c>
      <c r="H2385">
        <v>110</v>
      </c>
      <c r="I2385" t="s">
        <v>22</v>
      </c>
      <c r="J2385">
        <v>0</v>
      </c>
      <c r="K2385" t="s">
        <v>23</v>
      </c>
      <c r="L2385">
        <v>-3500</v>
      </c>
      <c r="N2385" t="s">
        <v>7241</v>
      </c>
      <c r="O2385" s="22">
        <v>12.700000000000001</v>
      </c>
    </row>
    <row r="2386" spans="1:15">
      <c r="A2386" t="s">
        <v>0</v>
      </c>
      <c r="B2386">
        <v>95563808</v>
      </c>
      <c r="C2386" t="s">
        <v>19</v>
      </c>
      <c r="D2386">
        <v>2222011</v>
      </c>
      <c r="E2386" t="s">
        <v>20</v>
      </c>
      <c r="F2386">
        <v>500000</v>
      </c>
      <c r="G2386" t="s">
        <v>21</v>
      </c>
      <c r="H2386">
        <v>110</v>
      </c>
      <c r="I2386" t="s">
        <v>22</v>
      </c>
      <c r="J2386">
        <v>0</v>
      </c>
      <c r="K2386" t="s">
        <v>23</v>
      </c>
      <c r="L2386">
        <v>-3500</v>
      </c>
      <c r="N2386" t="s">
        <v>7242</v>
      </c>
      <c r="O2386" s="22">
        <v>12.700000000000001</v>
      </c>
    </row>
    <row r="2387" spans="1:15">
      <c r="A2387" t="s">
        <v>0</v>
      </c>
      <c r="B2387">
        <v>95621474</v>
      </c>
      <c r="C2387" t="s">
        <v>19</v>
      </c>
      <c r="D2387">
        <v>1415547</v>
      </c>
      <c r="E2387" t="s">
        <v>20</v>
      </c>
      <c r="F2387">
        <v>500000</v>
      </c>
      <c r="G2387" t="s">
        <v>21</v>
      </c>
      <c r="H2387">
        <v>110</v>
      </c>
      <c r="I2387" t="s">
        <v>22</v>
      </c>
      <c r="J2387">
        <v>0</v>
      </c>
      <c r="K2387" t="s">
        <v>23</v>
      </c>
      <c r="L2387">
        <v>-3500</v>
      </c>
      <c r="N2387" t="s">
        <v>7243</v>
      </c>
      <c r="O2387" s="22">
        <v>12.700000000000001</v>
      </c>
    </row>
    <row r="2388" spans="1:15">
      <c r="A2388" t="s">
        <v>0</v>
      </c>
      <c r="B2388">
        <v>95679150</v>
      </c>
      <c r="C2388" t="s">
        <v>19</v>
      </c>
      <c r="D2388">
        <v>1417087</v>
      </c>
      <c r="E2388" t="s">
        <v>20</v>
      </c>
      <c r="F2388">
        <v>500000</v>
      </c>
      <c r="G2388" t="s">
        <v>21</v>
      </c>
      <c r="H2388">
        <v>110</v>
      </c>
      <c r="I2388" t="s">
        <v>22</v>
      </c>
      <c r="J2388">
        <v>0</v>
      </c>
      <c r="K2388" t="s">
        <v>23</v>
      </c>
      <c r="L2388">
        <v>-3500</v>
      </c>
      <c r="N2388" t="s">
        <v>7244</v>
      </c>
      <c r="O2388" s="22">
        <v>12.700000000000001</v>
      </c>
    </row>
    <row r="2389" spans="1:15">
      <c r="A2389" t="s">
        <v>0</v>
      </c>
      <c r="B2389">
        <v>95796757</v>
      </c>
      <c r="C2389" t="s">
        <v>19</v>
      </c>
      <c r="D2389">
        <v>2229271</v>
      </c>
      <c r="E2389" t="s">
        <v>20</v>
      </c>
      <c r="F2389">
        <v>500000</v>
      </c>
      <c r="G2389" t="s">
        <v>21</v>
      </c>
      <c r="H2389">
        <v>110</v>
      </c>
      <c r="I2389" t="s">
        <v>22</v>
      </c>
      <c r="J2389">
        <v>0</v>
      </c>
      <c r="K2389" t="s">
        <v>23</v>
      </c>
      <c r="L2389">
        <v>-3500</v>
      </c>
      <c r="N2389" t="s">
        <v>7245</v>
      </c>
      <c r="O2389" s="22">
        <v>12.700000000000001</v>
      </c>
    </row>
    <row r="2390" spans="1:15">
      <c r="A2390" t="s">
        <v>0</v>
      </c>
      <c r="B2390">
        <v>95854496</v>
      </c>
      <c r="C2390" t="s">
        <v>19</v>
      </c>
      <c r="D2390">
        <v>1420167</v>
      </c>
      <c r="E2390" t="s">
        <v>20</v>
      </c>
      <c r="F2390">
        <v>500000</v>
      </c>
      <c r="G2390" t="s">
        <v>21</v>
      </c>
      <c r="H2390">
        <v>110</v>
      </c>
      <c r="I2390" t="s">
        <v>22</v>
      </c>
      <c r="J2390">
        <v>0</v>
      </c>
      <c r="K2390" t="s">
        <v>23</v>
      </c>
      <c r="L2390">
        <v>-3500</v>
      </c>
      <c r="N2390" t="s">
        <v>5040</v>
      </c>
      <c r="O2390" s="22">
        <v>12.700000000000001</v>
      </c>
    </row>
    <row r="2391" spans="1:15">
      <c r="A2391" t="s">
        <v>0</v>
      </c>
      <c r="B2391">
        <v>96216770</v>
      </c>
      <c r="C2391" t="s">
        <v>19</v>
      </c>
      <c r="D2391">
        <v>1421707</v>
      </c>
      <c r="E2391" t="s">
        <v>20</v>
      </c>
      <c r="F2391">
        <v>500000</v>
      </c>
      <c r="G2391" t="s">
        <v>21</v>
      </c>
      <c r="H2391">
        <v>110</v>
      </c>
      <c r="I2391" t="s">
        <v>22</v>
      </c>
      <c r="J2391">
        <v>0</v>
      </c>
      <c r="K2391" t="s">
        <v>23</v>
      </c>
      <c r="L2391">
        <v>-3500</v>
      </c>
      <c r="N2391" t="s">
        <v>7246</v>
      </c>
      <c r="O2391" s="22">
        <v>12.75</v>
      </c>
    </row>
    <row r="2392" spans="1:15">
      <c r="A2392" t="s">
        <v>0</v>
      </c>
      <c r="B2392">
        <v>96274570</v>
      </c>
      <c r="C2392" t="s">
        <v>19</v>
      </c>
      <c r="D2392">
        <v>1423247</v>
      </c>
      <c r="E2392" t="s">
        <v>20</v>
      </c>
      <c r="F2392">
        <v>500000</v>
      </c>
      <c r="G2392" t="s">
        <v>21</v>
      </c>
      <c r="H2392">
        <v>110</v>
      </c>
      <c r="I2392" t="s">
        <v>22</v>
      </c>
      <c r="J2392">
        <v>0</v>
      </c>
      <c r="K2392" t="s">
        <v>23</v>
      </c>
      <c r="L2392">
        <v>-3500</v>
      </c>
      <c r="N2392" t="s">
        <v>7247</v>
      </c>
      <c r="O2392" s="22">
        <v>12.75</v>
      </c>
    </row>
    <row r="2393" spans="1:15">
      <c r="A2393" t="s">
        <v>0</v>
      </c>
      <c r="B2393">
        <v>96392496</v>
      </c>
      <c r="C2393" t="s">
        <v>19</v>
      </c>
      <c r="D2393">
        <v>2238951</v>
      </c>
      <c r="E2393" t="s">
        <v>20</v>
      </c>
      <c r="F2393">
        <v>500000</v>
      </c>
      <c r="G2393" t="s">
        <v>21</v>
      </c>
      <c r="H2393">
        <v>110</v>
      </c>
      <c r="I2393" t="s">
        <v>22</v>
      </c>
      <c r="J2393">
        <v>0</v>
      </c>
      <c r="K2393" t="s">
        <v>23</v>
      </c>
      <c r="L2393">
        <v>-3500</v>
      </c>
      <c r="N2393" t="s">
        <v>7248</v>
      </c>
      <c r="O2393" s="22">
        <v>12.75</v>
      </c>
    </row>
    <row r="2394" spans="1:15">
      <c r="A2394" t="s">
        <v>0</v>
      </c>
      <c r="B2394">
        <v>96450356</v>
      </c>
      <c r="C2394" t="s">
        <v>19</v>
      </c>
      <c r="D2394">
        <v>1426327</v>
      </c>
      <c r="E2394" t="s">
        <v>20</v>
      </c>
      <c r="F2394">
        <v>500000</v>
      </c>
      <c r="G2394" t="s">
        <v>21</v>
      </c>
      <c r="H2394">
        <v>110</v>
      </c>
      <c r="I2394" t="s">
        <v>22</v>
      </c>
      <c r="J2394">
        <v>0</v>
      </c>
      <c r="K2394" t="s">
        <v>23</v>
      </c>
      <c r="L2394">
        <v>-3500</v>
      </c>
      <c r="N2394" t="s">
        <v>7249</v>
      </c>
      <c r="O2394" s="22">
        <v>12.75</v>
      </c>
    </row>
    <row r="2395" spans="1:15">
      <c r="A2395" t="s">
        <v>0</v>
      </c>
      <c r="B2395">
        <v>96508220</v>
      </c>
      <c r="C2395" t="s">
        <v>19</v>
      </c>
      <c r="D2395">
        <v>1427867</v>
      </c>
      <c r="E2395" t="s">
        <v>20</v>
      </c>
      <c r="F2395">
        <v>500000</v>
      </c>
      <c r="G2395" t="s">
        <v>21</v>
      </c>
      <c r="H2395">
        <v>110</v>
      </c>
      <c r="I2395" t="s">
        <v>22</v>
      </c>
      <c r="J2395">
        <v>0</v>
      </c>
      <c r="K2395" t="s">
        <v>23</v>
      </c>
      <c r="L2395">
        <v>-3500</v>
      </c>
      <c r="N2395" t="s">
        <v>7250</v>
      </c>
      <c r="O2395" s="22">
        <v>12.75</v>
      </c>
    </row>
    <row r="2396" spans="1:15">
      <c r="A2396" t="s">
        <v>0</v>
      </c>
      <c r="B2396">
        <v>96626353</v>
      </c>
      <c r="C2396" t="s">
        <v>19</v>
      </c>
      <c r="D2396">
        <v>2246211</v>
      </c>
      <c r="E2396" t="s">
        <v>20</v>
      </c>
      <c r="F2396">
        <v>500000</v>
      </c>
      <c r="G2396" t="s">
        <v>21</v>
      </c>
      <c r="H2396">
        <v>110</v>
      </c>
      <c r="I2396" t="s">
        <v>22</v>
      </c>
      <c r="J2396">
        <v>0</v>
      </c>
      <c r="K2396" t="s">
        <v>23</v>
      </c>
      <c r="L2396">
        <v>-3500</v>
      </c>
      <c r="N2396" t="s">
        <v>7251</v>
      </c>
      <c r="O2396" s="22">
        <v>12.75</v>
      </c>
    </row>
    <row r="2397" spans="1:15">
      <c r="A2397" t="s">
        <v>0</v>
      </c>
      <c r="B2397">
        <v>96684274</v>
      </c>
      <c r="C2397" t="s">
        <v>19</v>
      </c>
      <c r="D2397">
        <v>1430947</v>
      </c>
      <c r="E2397" t="s">
        <v>20</v>
      </c>
      <c r="F2397">
        <v>500000</v>
      </c>
      <c r="G2397" t="s">
        <v>21</v>
      </c>
      <c r="H2397">
        <v>110</v>
      </c>
      <c r="I2397" t="s">
        <v>22</v>
      </c>
      <c r="J2397">
        <v>0</v>
      </c>
      <c r="K2397" t="s">
        <v>23</v>
      </c>
      <c r="L2397">
        <v>-3500</v>
      </c>
      <c r="N2397" t="s">
        <v>7252</v>
      </c>
      <c r="O2397" s="22">
        <v>12.75</v>
      </c>
    </row>
    <row r="2398" spans="1:15">
      <c r="A2398" t="s">
        <v>0</v>
      </c>
      <c r="B2398">
        <v>96742204</v>
      </c>
      <c r="C2398" t="s">
        <v>19</v>
      </c>
      <c r="D2398">
        <v>1432487</v>
      </c>
      <c r="E2398" t="s">
        <v>20</v>
      </c>
      <c r="F2398">
        <v>500000</v>
      </c>
      <c r="G2398" t="s">
        <v>21</v>
      </c>
      <c r="H2398">
        <v>110</v>
      </c>
      <c r="I2398" t="s">
        <v>22</v>
      </c>
      <c r="J2398">
        <v>0</v>
      </c>
      <c r="K2398" t="s">
        <v>23</v>
      </c>
      <c r="L2398">
        <v>-3500</v>
      </c>
      <c r="N2398" t="s">
        <v>7253</v>
      </c>
      <c r="O2398" s="22">
        <v>12.75</v>
      </c>
    </row>
    <row r="2399" spans="1:15">
      <c r="A2399" t="s">
        <v>0</v>
      </c>
      <c r="B2399">
        <v>96860554</v>
      </c>
      <c r="C2399" t="s">
        <v>19</v>
      </c>
      <c r="D2399">
        <v>2253471</v>
      </c>
      <c r="E2399" t="s">
        <v>20</v>
      </c>
      <c r="F2399">
        <v>500000</v>
      </c>
      <c r="G2399" t="s">
        <v>21</v>
      </c>
      <c r="H2399">
        <v>110</v>
      </c>
      <c r="I2399" t="s">
        <v>22</v>
      </c>
      <c r="J2399">
        <v>0</v>
      </c>
      <c r="K2399" t="s">
        <v>23</v>
      </c>
      <c r="L2399">
        <v>-3500</v>
      </c>
      <c r="N2399" t="s">
        <v>7254</v>
      </c>
      <c r="O2399" s="22">
        <v>12.75</v>
      </c>
    </row>
    <row r="2400" spans="1:15">
      <c r="A2400" t="s">
        <v>0</v>
      </c>
      <c r="B2400">
        <v>96918547</v>
      </c>
      <c r="C2400" t="s">
        <v>19</v>
      </c>
      <c r="D2400">
        <v>1435567</v>
      </c>
      <c r="E2400" t="s">
        <v>20</v>
      </c>
      <c r="F2400">
        <v>500000</v>
      </c>
      <c r="G2400" t="s">
        <v>21</v>
      </c>
      <c r="H2400">
        <v>110</v>
      </c>
      <c r="I2400" t="s">
        <v>22</v>
      </c>
      <c r="J2400">
        <v>0</v>
      </c>
      <c r="K2400" t="s">
        <v>23</v>
      </c>
      <c r="L2400">
        <v>-3500</v>
      </c>
      <c r="N2400" t="s">
        <v>4861</v>
      </c>
      <c r="O2400" s="22">
        <v>12.75</v>
      </c>
    </row>
    <row r="2401" spans="1:15">
      <c r="A2401" t="s">
        <v>0</v>
      </c>
      <c r="B2401">
        <v>97282917</v>
      </c>
      <c r="C2401" t="s">
        <v>19</v>
      </c>
      <c r="D2401">
        <v>1437107</v>
      </c>
      <c r="E2401" t="s">
        <v>20</v>
      </c>
      <c r="F2401">
        <v>500000</v>
      </c>
      <c r="G2401" t="s">
        <v>21</v>
      </c>
      <c r="H2401">
        <v>110</v>
      </c>
      <c r="I2401" t="s">
        <v>22</v>
      </c>
      <c r="J2401">
        <v>0</v>
      </c>
      <c r="K2401" t="s">
        <v>23</v>
      </c>
      <c r="L2401">
        <v>-3500</v>
      </c>
      <c r="N2401" t="s">
        <v>7255</v>
      </c>
      <c r="O2401" s="22">
        <v>12.8</v>
      </c>
    </row>
    <row r="2402" spans="1:15">
      <c r="A2402" t="s">
        <v>0</v>
      </c>
      <c r="B2402">
        <v>97340969</v>
      </c>
      <c r="C2402" t="s">
        <v>19</v>
      </c>
      <c r="D2402">
        <v>1438647</v>
      </c>
      <c r="E2402" t="s">
        <v>20</v>
      </c>
      <c r="F2402">
        <v>500000</v>
      </c>
      <c r="G2402" t="s">
        <v>21</v>
      </c>
      <c r="H2402">
        <v>110</v>
      </c>
      <c r="I2402" t="s">
        <v>22</v>
      </c>
      <c r="J2402">
        <v>0</v>
      </c>
      <c r="K2402" t="s">
        <v>23</v>
      </c>
      <c r="L2402">
        <v>-3500</v>
      </c>
      <c r="N2402" t="s">
        <v>7256</v>
      </c>
      <c r="O2402" s="22">
        <v>12.8</v>
      </c>
    </row>
    <row r="2403" spans="1:15">
      <c r="A2403" t="s">
        <v>0</v>
      </c>
      <c r="B2403">
        <v>97459635</v>
      </c>
      <c r="C2403" t="s">
        <v>19</v>
      </c>
      <c r="D2403">
        <v>2263151</v>
      </c>
      <c r="E2403" t="s">
        <v>20</v>
      </c>
      <c r="F2403">
        <v>500000</v>
      </c>
      <c r="G2403" t="s">
        <v>21</v>
      </c>
      <c r="H2403">
        <v>110</v>
      </c>
      <c r="I2403" t="s">
        <v>22</v>
      </c>
      <c r="J2403">
        <v>0</v>
      </c>
      <c r="K2403" t="s">
        <v>23</v>
      </c>
      <c r="L2403">
        <v>-3500</v>
      </c>
      <c r="N2403" t="s">
        <v>7257</v>
      </c>
      <c r="O2403" s="22">
        <v>12.8</v>
      </c>
    </row>
    <row r="2404" spans="1:15">
      <c r="A2404" t="s">
        <v>0</v>
      </c>
      <c r="B2404">
        <v>97517753</v>
      </c>
      <c r="C2404" t="s">
        <v>19</v>
      </c>
      <c r="D2404">
        <v>1441727</v>
      </c>
      <c r="E2404" t="s">
        <v>20</v>
      </c>
      <c r="F2404">
        <v>500000</v>
      </c>
      <c r="G2404" t="s">
        <v>21</v>
      </c>
      <c r="H2404">
        <v>110</v>
      </c>
      <c r="I2404" t="s">
        <v>22</v>
      </c>
      <c r="J2404">
        <v>0</v>
      </c>
      <c r="K2404" t="s">
        <v>23</v>
      </c>
      <c r="L2404">
        <v>-3500</v>
      </c>
      <c r="N2404" t="s">
        <v>7258</v>
      </c>
      <c r="O2404" s="22">
        <v>12.8</v>
      </c>
    </row>
    <row r="2405" spans="1:15">
      <c r="A2405" t="s">
        <v>0</v>
      </c>
      <c r="B2405">
        <v>97575878</v>
      </c>
      <c r="C2405" t="s">
        <v>19</v>
      </c>
      <c r="D2405">
        <v>1443267</v>
      </c>
      <c r="E2405" t="s">
        <v>20</v>
      </c>
      <c r="F2405">
        <v>500000</v>
      </c>
      <c r="G2405" t="s">
        <v>21</v>
      </c>
      <c r="H2405">
        <v>110</v>
      </c>
      <c r="I2405" t="s">
        <v>22</v>
      </c>
      <c r="J2405">
        <v>0</v>
      </c>
      <c r="K2405" t="s">
        <v>23</v>
      </c>
      <c r="L2405">
        <v>-3500</v>
      </c>
      <c r="N2405" t="s">
        <v>7259</v>
      </c>
      <c r="O2405" s="22">
        <v>12.8</v>
      </c>
    </row>
    <row r="2406" spans="1:15">
      <c r="A2406" t="s">
        <v>0</v>
      </c>
      <c r="B2406">
        <v>97694757</v>
      </c>
      <c r="C2406" t="s">
        <v>19</v>
      </c>
      <c r="D2406">
        <v>2270411</v>
      </c>
      <c r="E2406" t="s">
        <v>20</v>
      </c>
      <c r="F2406">
        <v>500000</v>
      </c>
      <c r="G2406" t="s">
        <v>21</v>
      </c>
      <c r="H2406">
        <v>110</v>
      </c>
      <c r="I2406" t="s">
        <v>22</v>
      </c>
      <c r="J2406">
        <v>0</v>
      </c>
      <c r="K2406" t="s">
        <v>23</v>
      </c>
      <c r="L2406">
        <v>-3500</v>
      </c>
      <c r="N2406" t="s">
        <v>7260</v>
      </c>
      <c r="O2406" s="22">
        <v>12.8</v>
      </c>
    </row>
    <row r="2407" spans="1:15">
      <c r="A2407" t="s">
        <v>0</v>
      </c>
      <c r="B2407">
        <v>97752936</v>
      </c>
      <c r="C2407" t="s">
        <v>19</v>
      </c>
      <c r="D2407">
        <v>1446347</v>
      </c>
      <c r="E2407" t="s">
        <v>20</v>
      </c>
      <c r="F2407">
        <v>500000</v>
      </c>
      <c r="G2407" t="s">
        <v>21</v>
      </c>
      <c r="H2407">
        <v>110</v>
      </c>
      <c r="I2407" t="s">
        <v>22</v>
      </c>
      <c r="J2407">
        <v>0</v>
      </c>
      <c r="K2407" t="s">
        <v>23</v>
      </c>
      <c r="L2407">
        <v>-3500</v>
      </c>
      <c r="N2407" t="s">
        <v>7261</v>
      </c>
      <c r="O2407" s="22">
        <v>12.8</v>
      </c>
    </row>
    <row r="2408" spans="1:15">
      <c r="A2408" t="s">
        <v>0</v>
      </c>
      <c r="B2408">
        <v>97811118</v>
      </c>
      <c r="C2408" t="s">
        <v>19</v>
      </c>
      <c r="D2408">
        <v>1447887</v>
      </c>
      <c r="E2408" t="s">
        <v>20</v>
      </c>
      <c r="F2408">
        <v>500000</v>
      </c>
      <c r="G2408" t="s">
        <v>21</v>
      </c>
      <c r="H2408">
        <v>110</v>
      </c>
      <c r="I2408" t="s">
        <v>22</v>
      </c>
      <c r="J2408">
        <v>0</v>
      </c>
      <c r="K2408" t="s">
        <v>23</v>
      </c>
      <c r="L2408">
        <v>-3500</v>
      </c>
      <c r="N2408" t="s">
        <v>7262</v>
      </c>
      <c r="O2408" s="22">
        <v>12.8</v>
      </c>
    </row>
    <row r="2409" spans="1:15">
      <c r="A2409" t="s">
        <v>0</v>
      </c>
      <c r="B2409">
        <v>97930205</v>
      </c>
      <c r="C2409" t="s">
        <v>19</v>
      </c>
      <c r="D2409">
        <v>2277671</v>
      </c>
      <c r="E2409" t="s">
        <v>20</v>
      </c>
      <c r="F2409">
        <v>500000</v>
      </c>
      <c r="G2409" t="s">
        <v>21</v>
      </c>
      <c r="H2409">
        <v>110</v>
      </c>
      <c r="I2409" t="s">
        <v>22</v>
      </c>
      <c r="J2409">
        <v>0</v>
      </c>
      <c r="K2409" t="s">
        <v>23</v>
      </c>
      <c r="L2409">
        <v>-3500</v>
      </c>
      <c r="N2409" t="s">
        <v>7263</v>
      </c>
      <c r="O2409" s="22">
        <v>12.8</v>
      </c>
    </row>
    <row r="2410" spans="1:15">
      <c r="A2410" t="s">
        <v>0</v>
      </c>
      <c r="B2410">
        <v>97988445</v>
      </c>
      <c r="C2410" t="s">
        <v>19</v>
      </c>
      <c r="D2410">
        <v>1450967</v>
      </c>
      <c r="E2410" t="s">
        <v>20</v>
      </c>
      <c r="F2410">
        <v>500000</v>
      </c>
      <c r="G2410" t="s">
        <v>21</v>
      </c>
      <c r="H2410">
        <v>110</v>
      </c>
      <c r="I2410" t="s">
        <v>22</v>
      </c>
      <c r="J2410">
        <v>0</v>
      </c>
      <c r="K2410" t="s">
        <v>23</v>
      </c>
      <c r="L2410">
        <v>-3500</v>
      </c>
      <c r="N2410" t="s">
        <v>5041</v>
      </c>
      <c r="O2410" s="22">
        <v>12.8</v>
      </c>
    </row>
    <row r="2411" spans="1:15">
      <c r="A2411" t="s">
        <v>0</v>
      </c>
      <c r="B2411">
        <v>98354901</v>
      </c>
      <c r="C2411" t="s">
        <v>19</v>
      </c>
      <c r="D2411">
        <v>1452507</v>
      </c>
      <c r="E2411" t="s">
        <v>20</v>
      </c>
      <c r="F2411">
        <v>500000</v>
      </c>
      <c r="G2411" t="s">
        <v>21</v>
      </c>
      <c r="H2411">
        <v>110</v>
      </c>
      <c r="I2411" t="s">
        <v>22</v>
      </c>
      <c r="J2411">
        <v>0</v>
      </c>
      <c r="K2411" t="s">
        <v>23</v>
      </c>
      <c r="L2411">
        <v>-3500</v>
      </c>
      <c r="N2411" t="s">
        <v>7264</v>
      </c>
      <c r="O2411" s="22">
        <v>12.850000000000001</v>
      </c>
    </row>
    <row r="2412" spans="1:15">
      <c r="A2412" t="s">
        <v>0</v>
      </c>
      <c r="B2412">
        <v>98413202</v>
      </c>
      <c r="C2412" t="s">
        <v>19</v>
      </c>
      <c r="D2412">
        <v>1454047</v>
      </c>
      <c r="E2412" t="s">
        <v>20</v>
      </c>
      <c r="F2412">
        <v>500000</v>
      </c>
      <c r="G2412" t="s">
        <v>21</v>
      </c>
      <c r="H2412">
        <v>110</v>
      </c>
      <c r="I2412" t="s">
        <v>22</v>
      </c>
      <c r="J2412">
        <v>0</v>
      </c>
      <c r="K2412" t="s">
        <v>23</v>
      </c>
      <c r="L2412">
        <v>-3500</v>
      </c>
      <c r="N2412" t="s">
        <v>7265</v>
      </c>
      <c r="O2412" s="22">
        <v>12.850000000000001</v>
      </c>
    </row>
    <row r="2413" spans="1:15">
      <c r="A2413" t="s">
        <v>0</v>
      </c>
      <c r="B2413">
        <v>98532603</v>
      </c>
      <c r="C2413" t="s">
        <v>19</v>
      </c>
      <c r="D2413">
        <v>2287351</v>
      </c>
      <c r="E2413" t="s">
        <v>20</v>
      </c>
      <c r="F2413">
        <v>500000</v>
      </c>
      <c r="G2413" t="s">
        <v>21</v>
      </c>
      <c r="H2413">
        <v>110</v>
      </c>
      <c r="I2413" t="s">
        <v>22</v>
      </c>
      <c r="J2413">
        <v>0</v>
      </c>
      <c r="K2413" t="s">
        <v>23</v>
      </c>
      <c r="L2413">
        <v>-3500</v>
      </c>
      <c r="N2413" t="s">
        <v>7266</v>
      </c>
      <c r="O2413" s="22">
        <v>12.850000000000001</v>
      </c>
    </row>
    <row r="2414" spans="1:15">
      <c r="A2414" t="s">
        <v>0</v>
      </c>
      <c r="B2414">
        <v>98590962</v>
      </c>
      <c r="C2414" t="s">
        <v>19</v>
      </c>
      <c r="D2414">
        <v>1457127</v>
      </c>
      <c r="E2414" t="s">
        <v>20</v>
      </c>
      <c r="F2414">
        <v>500000</v>
      </c>
      <c r="G2414" t="s">
        <v>21</v>
      </c>
      <c r="H2414">
        <v>110</v>
      </c>
      <c r="I2414" t="s">
        <v>22</v>
      </c>
      <c r="J2414">
        <v>0</v>
      </c>
      <c r="K2414" t="s">
        <v>23</v>
      </c>
      <c r="L2414">
        <v>-3500</v>
      </c>
      <c r="N2414" t="s">
        <v>7267</v>
      </c>
      <c r="O2414" s="22">
        <v>12.850000000000001</v>
      </c>
    </row>
    <row r="2415" spans="1:15">
      <c r="A2415" t="s">
        <v>0</v>
      </c>
      <c r="B2415">
        <v>98649323</v>
      </c>
      <c r="C2415" t="s">
        <v>19</v>
      </c>
      <c r="D2415">
        <v>1458667</v>
      </c>
      <c r="E2415" t="s">
        <v>20</v>
      </c>
      <c r="F2415">
        <v>500000</v>
      </c>
      <c r="G2415" t="s">
        <v>21</v>
      </c>
      <c r="H2415">
        <v>110</v>
      </c>
      <c r="I2415" t="s">
        <v>22</v>
      </c>
      <c r="J2415">
        <v>0</v>
      </c>
      <c r="K2415" t="s">
        <v>23</v>
      </c>
      <c r="L2415">
        <v>-3500</v>
      </c>
      <c r="N2415" t="s">
        <v>7268</v>
      </c>
      <c r="O2415" s="22">
        <v>12.850000000000001</v>
      </c>
    </row>
    <row r="2416" spans="1:15">
      <c r="A2416" t="s">
        <v>0</v>
      </c>
      <c r="B2416">
        <v>98768935</v>
      </c>
      <c r="C2416" t="s">
        <v>19</v>
      </c>
      <c r="D2416">
        <v>2294611</v>
      </c>
      <c r="E2416" t="s">
        <v>20</v>
      </c>
      <c r="F2416">
        <v>500000</v>
      </c>
      <c r="G2416" t="s">
        <v>21</v>
      </c>
      <c r="H2416">
        <v>110</v>
      </c>
      <c r="I2416" t="s">
        <v>22</v>
      </c>
      <c r="J2416">
        <v>0</v>
      </c>
      <c r="K2416" t="s">
        <v>23</v>
      </c>
      <c r="L2416">
        <v>-3500</v>
      </c>
      <c r="N2416" t="s">
        <v>7269</v>
      </c>
      <c r="O2416" s="22">
        <v>12.850000000000001</v>
      </c>
    </row>
    <row r="2417" spans="1:15">
      <c r="A2417" t="s">
        <v>0</v>
      </c>
      <c r="B2417">
        <v>98827363</v>
      </c>
      <c r="C2417" t="s">
        <v>19</v>
      </c>
      <c r="D2417">
        <v>1461747</v>
      </c>
      <c r="E2417" t="s">
        <v>20</v>
      </c>
      <c r="F2417">
        <v>500000</v>
      </c>
      <c r="G2417" t="s">
        <v>21</v>
      </c>
      <c r="H2417">
        <v>110</v>
      </c>
      <c r="I2417" t="s">
        <v>22</v>
      </c>
      <c r="J2417">
        <v>0</v>
      </c>
      <c r="K2417" t="s">
        <v>23</v>
      </c>
      <c r="L2417">
        <v>-3500</v>
      </c>
      <c r="N2417" t="s">
        <v>7270</v>
      </c>
      <c r="O2417" s="22">
        <v>12.850000000000001</v>
      </c>
    </row>
    <row r="2418" spans="1:15">
      <c r="A2418" t="s">
        <v>0</v>
      </c>
      <c r="B2418">
        <v>98885798</v>
      </c>
      <c r="C2418" t="s">
        <v>19</v>
      </c>
      <c r="D2418">
        <v>1463287</v>
      </c>
      <c r="E2418" t="s">
        <v>20</v>
      </c>
      <c r="F2418">
        <v>500000</v>
      </c>
      <c r="G2418" t="s">
        <v>21</v>
      </c>
      <c r="H2418">
        <v>110</v>
      </c>
      <c r="I2418" t="s">
        <v>22</v>
      </c>
      <c r="J2418">
        <v>0</v>
      </c>
      <c r="K2418" t="s">
        <v>23</v>
      </c>
      <c r="L2418">
        <v>-3500</v>
      </c>
      <c r="N2418" t="s">
        <v>7271</v>
      </c>
      <c r="O2418" s="22">
        <v>12.850000000000001</v>
      </c>
    </row>
    <row r="2419" spans="1:15">
      <c r="A2419" t="s">
        <v>0</v>
      </c>
      <c r="B2419">
        <v>99005626</v>
      </c>
      <c r="C2419" t="s">
        <v>19</v>
      </c>
      <c r="D2419">
        <v>2301871</v>
      </c>
      <c r="E2419" t="s">
        <v>20</v>
      </c>
      <c r="F2419">
        <v>500000</v>
      </c>
      <c r="G2419" t="s">
        <v>21</v>
      </c>
      <c r="H2419">
        <v>110</v>
      </c>
      <c r="I2419" t="s">
        <v>22</v>
      </c>
      <c r="J2419">
        <v>0</v>
      </c>
      <c r="K2419" t="s">
        <v>23</v>
      </c>
      <c r="L2419">
        <v>-3500</v>
      </c>
      <c r="N2419" t="s">
        <v>7272</v>
      </c>
      <c r="O2419" s="22">
        <v>12.850000000000001</v>
      </c>
    </row>
    <row r="2420" spans="1:15">
      <c r="A2420" t="s">
        <v>0</v>
      </c>
      <c r="B2420">
        <v>99064122</v>
      </c>
      <c r="C2420" t="s">
        <v>19</v>
      </c>
      <c r="D2420">
        <v>1466367</v>
      </c>
      <c r="E2420" t="s">
        <v>20</v>
      </c>
      <c r="F2420">
        <v>500000</v>
      </c>
      <c r="G2420" t="s">
        <v>21</v>
      </c>
      <c r="H2420">
        <v>110</v>
      </c>
      <c r="I2420" t="s">
        <v>22</v>
      </c>
      <c r="J2420">
        <v>0</v>
      </c>
      <c r="K2420" t="s">
        <v>23</v>
      </c>
      <c r="L2420">
        <v>-3500</v>
      </c>
      <c r="N2420" t="s">
        <v>4862</v>
      </c>
      <c r="O2420" s="22">
        <v>12.850000000000001</v>
      </c>
    </row>
    <row r="2421" spans="1:15">
      <c r="A2421" t="s">
        <v>0</v>
      </c>
      <c r="B2421">
        <v>99432652</v>
      </c>
      <c r="C2421" t="s">
        <v>19</v>
      </c>
      <c r="D2421">
        <v>1467907</v>
      </c>
      <c r="E2421" t="s">
        <v>20</v>
      </c>
      <c r="F2421">
        <v>500000</v>
      </c>
      <c r="G2421" t="s">
        <v>21</v>
      </c>
      <c r="H2421">
        <v>110</v>
      </c>
      <c r="I2421" t="s">
        <v>22</v>
      </c>
      <c r="J2421">
        <v>0</v>
      </c>
      <c r="K2421" t="s">
        <v>23</v>
      </c>
      <c r="L2421">
        <v>-3500</v>
      </c>
      <c r="N2421" t="s">
        <v>7273</v>
      </c>
      <c r="O2421" s="22">
        <v>12.9</v>
      </c>
    </row>
    <row r="2422" spans="1:15">
      <c r="A2422" t="s">
        <v>0</v>
      </c>
      <c r="B2422">
        <v>99491214</v>
      </c>
      <c r="C2422" t="s">
        <v>19</v>
      </c>
      <c r="D2422">
        <v>1469447</v>
      </c>
      <c r="E2422" t="s">
        <v>20</v>
      </c>
      <c r="F2422">
        <v>500000</v>
      </c>
      <c r="G2422" t="s">
        <v>21</v>
      </c>
      <c r="H2422">
        <v>110</v>
      </c>
      <c r="I2422" t="s">
        <v>22</v>
      </c>
      <c r="J2422">
        <v>0</v>
      </c>
      <c r="K2422" t="s">
        <v>23</v>
      </c>
      <c r="L2422">
        <v>-3500</v>
      </c>
      <c r="N2422" t="s">
        <v>7274</v>
      </c>
      <c r="O2422" s="22">
        <v>12.9</v>
      </c>
    </row>
    <row r="2423" spans="1:15">
      <c r="A2423" t="s">
        <v>0</v>
      </c>
      <c r="B2423">
        <v>99611363</v>
      </c>
      <c r="C2423" t="s">
        <v>19</v>
      </c>
      <c r="D2423">
        <v>2311551</v>
      </c>
      <c r="E2423" t="s">
        <v>20</v>
      </c>
      <c r="F2423">
        <v>500000</v>
      </c>
      <c r="G2423" t="s">
        <v>21</v>
      </c>
      <c r="H2423">
        <v>110</v>
      </c>
      <c r="I2423" t="s">
        <v>22</v>
      </c>
      <c r="J2423">
        <v>0</v>
      </c>
      <c r="K2423" t="s">
        <v>23</v>
      </c>
      <c r="L2423">
        <v>-3500</v>
      </c>
      <c r="N2423" t="s">
        <v>7275</v>
      </c>
      <c r="O2423" s="22">
        <v>12.9</v>
      </c>
    </row>
    <row r="2424" spans="1:15">
      <c r="A2424" t="s">
        <v>0</v>
      </c>
      <c r="B2424">
        <v>99669983</v>
      </c>
      <c r="C2424" t="s">
        <v>19</v>
      </c>
      <c r="D2424">
        <v>1472527</v>
      </c>
      <c r="E2424" t="s">
        <v>20</v>
      </c>
      <c r="F2424">
        <v>500000</v>
      </c>
      <c r="G2424" t="s">
        <v>21</v>
      </c>
      <c r="H2424">
        <v>110</v>
      </c>
      <c r="I2424" t="s">
        <v>22</v>
      </c>
      <c r="J2424">
        <v>0</v>
      </c>
      <c r="K2424" t="s">
        <v>23</v>
      </c>
      <c r="L2424">
        <v>-3500</v>
      </c>
      <c r="N2424" t="s">
        <v>7276</v>
      </c>
      <c r="O2424" s="22">
        <v>12.9</v>
      </c>
    </row>
    <row r="2425" spans="1:15">
      <c r="A2425" t="s">
        <v>0</v>
      </c>
      <c r="B2425">
        <v>99728606</v>
      </c>
      <c r="C2425" t="s">
        <v>19</v>
      </c>
      <c r="D2425">
        <v>1474067</v>
      </c>
      <c r="E2425" t="s">
        <v>20</v>
      </c>
      <c r="F2425">
        <v>500000</v>
      </c>
      <c r="G2425" t="s">
        <v>21</v>
      </c>
      <c r="H2425">
        <v>110</v>
      </c>
      <c r="I2425" t="s">
        <v>22</v>
      </c>
      <c r="J2425">
        <v>0</v>
      </c>
      <c r="K2425" t="s">
        <v>23</v>
      </c>
      <c r="L2425">
        <v>-3500</v>
      </c>
      <c r="N2425" t="s">
        <v>7277</v>
      </c>
      <c r="O2425" s="22">
        <v>12.9</v>
      </c>
    </row>
    <row r="2426" spans="1:15">
      <c r="A2426" t="s">
        <v>0</v>
      </c>
      <c r="B2426">
        <v>99848967</v>
      </c>
      <c r="C2426" t="s">
        <v>19</v>
      </c>
      <c r="D2426">
        <v>2318811</v>
      </c>
      <c r="E2426" t="s">
        <v>20</v>
      </c>
      <c r="F2426">
        <v>500000</v>
      </c>
      <c r="G2426" t="s">
        <v>21</v>
      </c>
      <c r="H2426">
        <v>110</v>
      </c>
      <c r="I2426" t="s">
        <v>22</v>
      </c>
      <c r="J2426">
        <v>0</v>
      </c>
      <c r="K2426" t="s">
        <v>23</v>
      </c>
      <c r="L2426">
        <v>-3500</v>
      </c>
      <c r="N2426" t="s">
        <v>7278</v>
      </c>
      <c r="O2426" s="22">
        <v>12.9</v>
      </c>
    </row>
    <row r="2427" spans="1:15">
      <c r="A2427" t="s">
        <v>0</v>
      </c>
      <c r="B2427">
        <v>99907651</v>
      </c>
      <c r="C2427" t="s">
        <v>19</v>
      </c>
      <c r="D2427">
        <v>1477147</v>
      </c>
      <c r="E2427" t="s">
        <v>20</v>
      </c>
      <c r="F2427">
        <v>500000</v>
      </c>
      <c r="G2427" t="s">
        <v>21</v>
      </c>
      <c r="H2427">
        <v>110</v>
      </c>
      <c r="I2427" t="s">
        <v>22</v>
      </c>
      <c r="J2427">
        <v>0</v>
      </c>
      <c r="K2427" t="s">
        <v>23</v>
      </c>
      <c r="L2427">
        <v>-3500</v>
      </c>
      <c r="N2427" t="s">
        <v>7279</v>
      </c>
      <c r="O2427" s="22">
        <v>12.9</v>
      </c>
    </row>
    <row r="2428" spans="1:15">
      <c r="A2428" t="s">
        <v>0</v>
      </c>
      <c r="B2428">
        <v>99966344</v>
      </c>
      <c r="C2428" t="s">
        <v>19</v>
      </c>
      <c r="D2428">
        <v>1478687</v>
      </c>
      <c r="E2428" t="s">
        <v>20</v>
      </c>
      <c r="F2428">
        <v>500000</v>
      </c>
      <c r="G2428" t="s">
        <v>21</v>
      </c>
      <c r="H2428">
        <v>110</v>
      </c>
      <c r="I2428" t="s">
        <v>22</v>
      </c>
      <c r="J2428">
        <v>0</v>
      </c>
      <c r="K2428" t="s">
        <v>23</v>
      </c>
      <c r="L2428">
        <v>-3500</v>
      </c>
      <c r="N2428" t="s">
        <v>7280</v>
      </c>
      <c r="O2428" s="22">
        <v>12.9</v>
      </c>
    </row>
    <row r="2429" spans="1:15">
      <c r="A2429" t="s">
        <v>0</v>
      </c>
      <c r="B2429">
        <v>100086921</v>
      </c>
      <c r="C2429" t="s">
        <v>19</v>
      </c>
      <c r="D2429">
        <v>2326071</v>
      </c>
      <c r="E2429" t="s">
        <v>20</v>
      </c>
      <c r="F2429">
        <v>500000</v>
      </c>
      <c r="G2429" t="s">
        <v>21</v>
      </c>
      <c r="H2429">
        <v>110</v>
      </c>
      <c r="I2429" t="s">
        <v>22</v>
      </c>
      <c r="J2429">
        <v>0</v>
      </c>
      <c r="K2429" t="s">
        <v>23</v>
      </c>
      <c r="L2429">
        <v>-3500</v>
      </c>
      <c r="N2429" t="s">
        <v>7281</v>
      </c>
      <c r="O2429" s="22">
        <v>12.9</v>
      </c>
    </row>
    <row r="2430" spans="1:15">
      <c r="A2430" t="s">
        <v>0</v>
      </c>
      <c r="B2430">
        <v>100145678</v>
      </c>
      <c r="C2430" t="s">
        <v>19</v>
      </c>
      <c r="D2430">
        <v>1481767</v>
      </c>
      <c r="E2430" t="s">
        <v>20</v>
      </c>
      <c r="F2430">
        <v>500000</v>
      </c>
      <c r="G2430" t="s">
        <v>21</v>
      </c>
      <c r="H2430">
        <v>110</v>
      </c>
      <c r="I2430" t="s">
        <v>22</v>
      </c>
      <c r="J2430">
        <v>0</v>
      </c>
      <c r="K2430" t="s">
        <v>23</v>
      </c>
      <c r="L2430">
        <v>-3500</v>
      </c>
      <c r="N2430" t="s">
        <v>5042</v>
      </c>
      <c r="O2430" s="22">
        <v>12.9</v>
      </c>
    </row>
    <row r="2431" spans="1:15">
      <c r="A2431" t="s">
        <v>0</v>
      </c>
      <c r="B2431">
        <v>100516325</v>
      </c>
      <c r="C2431" t="s">
        <v>19</v>
      </c>
      <c r="D2431">
        <v>1483307</v>
      </c>
      <c r="E2431" t="s">
        <v>20</v>
      </c>
      <c r="F2431">
        <v>500000</v>
      </c>
      <c r="G2431" t="s">
        <v>21</v>
      </c>
      <c r="H2431">
        <v>110</v>
      </c>
      <c r="I2431" t="s">
        <v>22</v>
      </c>
      <c r="J2431">
        <v>0</v>
      </c>
      <c r="K2431" t="s">
        <v>23</v>
      </c>
      <c r="L2431">
        <v>-3500</v>
      </c>
      <c r="N2431" t="s">
        <v>7282</v>
      </c>
      <c r="O2431" s="22">
        <v>12.950000000000001</v>
      </c>
    </row>
    <row r="2432" spans="1:15">
      <c r="A2432" t="s">
        <v>0</v>
      </c>
      <c r="B2432">
        <v>100575146</v>
      </c>
      <c r="C2432" t="s">
        <v>19</v>
      </c>
      <c r="D2432">
        <v>1484847</v>
      </c>
      <c r="E2432" t="s">
        <v>20</v>
      </c>
      <c r="F2432">
        <v>500000</v>
      </c>
      <c r="G2432" t="s">
        <v>21</v>
      </c>
      <c r="H2432">
        <v>110</v>
      </c>
      <c r="I2432" t="s">
        <v>22</v>
      </c>
      <c r="J2432">
        <v>0</v>
      </c>
      <c r="K2432" t="s">
        <v>23</v>
      </c>
      <c r="L2432">
        <v>-3500</v>
      </c>
      <c r="N2432" t="s">
        <v>7283</v>
      </c>
      <c r="O2432" s="22">
        <v>12.950000000000001</v>
      </c>
    </row>
    <row r="2433" spans="1:15">
      <c r="A2433" t="s">
        <v>0</v>
      </c>
      <c r="B2433">
        <v>100696047</v>
      </c>
      <c r="C2433" t="s">
        <v>19</v>
      </c>
      <c r="D2433">
        <v>2335751</v>
      </c>
      <c r="E2433" t="s">
        <v>20</v>
      </c>
      <c r="F2433">
        <v>500000</v>
      </c>
      <c r="G2433" t="s">
        <v>21</v>
      </c>
      <c r="H2433">
        <v>110</v>
      </c>
      <c r="I2433" t="s">
        <v>22</v>
      </c>
      <c r="J2433">
        <v>0</v>
      </c>
      <c r="K2433" t="s">
        <v>23</v>
      </c>
      <c r="L2433">
        <v>-3500</v>
      </c>
      <c r="N2433" t="s">
        <v>7284</v>
      </c>
      <c r="O2433" s="22">
        <v>12.950000000000001</v>
      </c>
    </row>
    <row r="2434" spans="1:15">
      <c r="A2434" t="s">
        <v>0</v>
      </c>
      <c r="B2434">
        <v>100754929</v>
      </c>
      <c r="C2434" t="s">
        <v>19</v>
      </c>
      <c r="D2434">
        <v>1487927</v>
      </c>
      <c r="E2434" t="s">
        <v>20</v>
      </c>
      <c r="F2434">
        <v>500000</v>
      </c>
      <c r="G2434" t="s">
        <v>21</v>
      </c>
      <c r="H2434">
        <v>110</v>
      </c>
      <c r="I2434" t="s">
        <v>22</v>
      </c>
      <c r="J2434">
        <v>0</v>
      </c>
      <c r="K2434" t="s">
        <v>23</v>
      </c>
      <c r="L2434">
        <v>-3500</v>
      </c>
      <c r="N2434" t="s">
        <v>7285</v>
      </c>
      <c r="O2434" s="22">
        <v>12.950000000000001</v>
      </c>
    </row>
    <row r="2435" spans="1:15">
      <c r="A2435" t="s">
        <v>0</v>
      </c>
      <c r="B2435">
        <v>100813817</v>
      </c>
      <c r="C2435" t="s">
        <v>19</v>
      </c>
      <c r="D2435">
        <v>1489467</v>
      </c>
      <c r="E2435" t="s">
        <v>20</v>
      </c>
      <c r="F2435">
        <v>500000</v>
      </c>
      <c r="G2435" t="s">
        <v>21</v>
      </c>
      <c r="H2435">
        <v>110</v>
      </c>
      <c r="I2435" t="s">
        <v>22</v>
      </c>
      <c r="J2435">
        <v>0</v>
      </c>
      <c r="K2435" t="s">
        <v>23</v>
      </c>
      <c r="L2435">
        <v>-3500</v>
      </c>
      <c r="N2435" t="s">
        <v>7286</v>
      </c>
      <c r="O2435" s="22">
        <v>12.950000000000001</v>
      </c>
    </row>
    <row r="2436" spans="1:15">
      <c r="A2436" t="s">
        <v>0</v>
      </c>
      <c r="B2436">
        <v>100934929</v>
      </c>
      <c r="C2436" t="s">
        <v>19</v>
      </c>
      <c r="D2436">
        <v>2343011</v>
      </c>
      <c r="E2436" t="s">
        <v>20</v>
      </c>
      <c r="F2436">
        <v>500000</v>
      </c>
      <c r="G2436" t="s">
        <v>21</v>
      </c>
      <c r="H2436">
        <v>110</v>
      </c>
      <c r="I2436" t="s">
        <v>22</v>
      </c>
      <c r="J2436">
        <v>0</v>
      </c>
      <c r="K2436" t="s">
        <v>23</v>
      </c>
      <c r="L2436">
        <v>-3500</v>
      </c>
      <c r="N2436" t="s">
        <v>7287</v>
      </c>
      <c r="O2436" s="22">
        <v>12.950000000000001</v>
      </c>
    </row>
    <row r="2437" spans="1:15">
      <c r="A2437" t="s">
        <v>0</v>
      </c>
      <c r="B2437">
        <v>100993875</v>
      </c>
      <c r="C2437" t="s">
        <v>19</v>
      </c>
      <c r="D2437">
        <v>1492547</v>
      </c>
      <c r="E2437" t="s">
        <v>20</v>
      </c>
      <c r="F2437">
        <v>500000</v>
      </c>
      <c r="G2437" t="s">
        <v>21</v>
      </c>
      <c r="H2437">
        <v>110</v>
      </c>
      <c r="I2437" t="s">
        <v>22</v>
      </c>
      <c r="J2437">
        <v>0</v>
      </c>
      <c r="K2437" t="s">
        <v>23</v>
      </c>
      <c r="L2437">
        <v>-3500</v>
      </c>
      <c r="N2437" t="s">
        <v>7288</v>
      </c>
      <c r="O2437" s="22">
        <v>12.950000000000001</v>
      </c>
    </row>
    <row r="2438" spans="1:15">
      <c r="A2438" t="s">
        <v>0</v>
      </c>
      <c r="B2438">
        <v>101052830</v>
      </c>
      <c r="C2438" t="s">
        <v>19</v>
      </c>
      <c r="D2438">
        <v>1494087</v>
      </c>
      <c r="E2438" t="s">
        <v>20</v>
      </c>
      <c r="F2438">
        <v>500000</v>
      </c>
      <c r="G2438" t="s">
        <v>21</v>
      </c>
      <c r="H2438">
        <v>110</v>
      </c>
      <c r="I2438" t="s">
        <v>22</v>
      </c>
      <c r="J2438">
        <v>0</v>
      </c>
      <c r="K2438" t="s">
        <v>23</v>
      </c>
      <c r="L2438">
        <v>-3500</v>
      </c>
      <c r="N2438" t="s">
        <v>7289</v>
      </c>
      <c r="O2438" s="22">
        <v>12.950000000000001</v>
      </c>
    </row>
    <row r="2439" spans="1:15">
      <c r="A2439" t="s">
        <v>0</v>
      </c>
      <c r="B2439">
        <v>101174156</v>
      </c>
      <c r="C2439" t="s">
        <v>19</v>
      </c>
      <c r="D2439">
        <v>2350271</v>
      </c>
      <c r="E2439" t="s">
        <v>20</v>
      </c>
      <c r="F2439">
        <v>500000</v>
      </c>
      <c r="G2439" t="s">
        <v>21</v>
      </c>
      <c r="H2439">
        <v>110</v>
      </c>
      <c r="I2439" t="s">
        <v>22</v>
      </c>
      <c r="J2439">
        <v>0</v>
      </c>
      <c r="K2439" t="s">
        <v>23</v>
      </c>
      <c r="L2439">
        <v>-3500</v>
      </c>
      <c r="N2439" t="s">
        <v>7290</v>
      </c>
      <c r="O2439" s="22">
        <v>12.950000000000001</v>
      </c>
    </row>
    <row r="2440" spans="1:15">
      <c r="A2440" t="s">
        <v>0</v>
      </c>
      <c r="B2440">
        <v>101233169</v>
      </c>
      <c r="C2440" t="s">
        <v>19</v>
      </c>
      <c r="D2440">
        <v>1497167</v>
      </c>
      <c r="E2440" t="s">
        <v>20</v>
      </c>
      <c r="F2440">
        <v>500000</v>
      </c>
      <c r="G2440" t="s">
        <v>21</v>
      </c>
      <c r="H2440">
        <v>110</v>
      </c>
      <c r="I2440" t="s">
        <v>22</v>
      </c>
      <c r="J2440">
        <v>0</v>
      </c>
      <c r="K2440" t="s">
        <v>23</v>
      </c>
      <c r="L2440">
        <v>-3500</v>
      </c>
      <c r="N2440" t="s">
        <v>4863</v>
      </c>
      <c r="O2440" s="22">
        <v>12.950000000000001</v>
      </c>
    </row>
    <row r="2441" spans="1:15">
      <c r="A2441" t="s">
        <v>0</v>
      </c>
      <c r="B2441">
        <v>101605934</v>
      </c>
      <c r="C2441" t="s">
        <v>19</v>
      </c>
      <c r="D2441">
        <v>1498707</v>
      </c>
      <c r="E2441" t="s">
        <v>20</v>
      </c>
      <c r="F2441">
        <v>500000</v>
      </c>
      <c r="G2441" t="s">
        <v>21</v>
      </c>
      <c r="H2441">
        <v>110</v>
      </c>
      <c r="I2441" t="s">
        <v>22</v>
      </c>
      <c r="J2441">
        <v>0</v>
      </c>
      <c r="K2441" t="s">
        <v>23</v>
      </c>
      <c r="L2441">
        <v>-3500</v>
      </c>
      <c r="N2441" t="s">
        <v>7291</v>
      </c>
      <c r="O2441" s="22">
        <v>13</v>
      </c>
    </row>
    <row r="2442" spans="1:15">
      <c r="A2442" t="s">
        <v>0</v>
      </c>
      <c r="B2442">
        <v>101665008</v>
      </c>
      <c r="C2442" t="s">
        <v>19</v>
      </c>
      <c r="D2442">
        <v>1500247</v>
      </c>
      <c r="E2442" t="s">
        <v>20</v>
      </c>
      <c r="F2442">
        <v>500000</v>
      </c>
      <c r="G2442" t="s">
        <v>21</v>
      </c>
      <c r="H2442">
        <v>110</v>
      </c>
      <c r="I2442" t="s">
        <v>22</v>
      </c>
      <c r="J2442">
        <v>0</v>
      </c>
      <c r="K2442" t="s">
        <v>23</v>
      </c>
      <c r="L2442">
        <v>-3500</v>
      </c>
      <c r="N2442" t="s">
        <v>7292</v>
      </c>
      <c r="O2442" s="22">
        <v>13</v>
      </c>
    </row>
    <row r="2443" spans="1:15">
      <c r="A2443" t="s">
        <v>0</v>
      </c>
      <c r="B2443">
        <v>101786653</v>
      </c>
      <c r="C2443" t="s">
        <v>19</v>
      </c>
      <c r="D2443">
        <v>2359951</v>
      </c>
      <c r="E2443" t="s">
        <v>20</v>
      </c>
      <c r="F2443">
        <v>500000</v>
      </c>
      <c r="G2443" t="s">
        <v>21</v>
      </c>
      <c r="H2443">
        <v>110</v>
      </c>
      <c r="I2443" t="s">
        <v>22</v>
      </c>
      <c r="J2443">
        <v>0</v>
      </c>
      <c r="K2443" t="s">
        <v>23</v>
      </c>
      <c r="L2443">
        <v>-3500</v>
      </c>
      <c r="N2443" t="s">
        <v>7293</v>
      </c>
      <c r="O2443" s="22">
        <v>13</v>
      </c>
    </row>
    <row r="2444" spans="1:15">
      <c r="A2444" t="s">
        <v>0</v>
      </c>
      <c r="B2444">
        <v>101845788</v>
      </c>
      <c r="C2444" t="s">
        <v>19</v>
      </c>
      <c r="D2444">
        <v>1503327</v>
      </c>
      <c r="E2444" t="s">
        <v>20</v>
      </c>
      <c r="F2444">
        <v>500000</v>
      </c>
      <c r="G2444" t="s">
        <v>21</v>
      </c>
      <c r="H2444">
        <v>110</v>
      </c>
      <c r="I2444" t="s">
        <v>22</v>
      </c>
      <c r="J2444">
        <v>0</v>
      </c>
      <c r="K2444" t="s">
        <v>23</v>
      </c>
      <c r="L2444">
        <v>-3500</v>
      </c>
      <c r="N2444" t="s">
        <v>7294</v>
      </c>
      <c r="O2444" s="22">
        <v>13</v>
      </c>
    </row>
    <row r="2445" spans="1:15">
      <c r="A2445" t="s">
        <v>0</v>
      </c>
      <c r="B2445">
        <v>101904930</v>
      </c>
      <c r="C2445" t="s">
        <v>19</v>
      </c>
      <c r="D2445">
        <v>1504867</v>
      </c>
      <c r="E2445" t="s">
        <v>20</v>
      </c>
      <c r="F2445">
        <v>500000</v>
      </c>
      <c r="G2445" t="s">
        <v>21</v>
      </c>
      <c r="H2445">
        <v>110</v>
      </c>
      <c r="I2445" t="s">
        <v>22</v>
      </c>
      <c r="J2445">
        <v>0</v>
      </c>
      <c r="K2445" t="s">
        <v>23</v>
      </c>
      <c r="L2445">
        <v>-3500</v>
      </c>
      <c r="N2445" t="s">
        <v>7295</v>
      </c>
      <c r="O2445" s="22">
        <v>13</v>
      </c>
    </row>
    <row r="2446" spans="1:15">
      <c r="A2446" t="s">
        <v>0</v>
      </c>
      <c r="B2446">
        <v>102026789</v>
      </c>
      <c r="C2446" t="s">
        <v>19</v>
      </c>
      <c r="D2446">
        <v>2367211</v>
      </c>
      <c r="E2446" t="s">
        <v>20</v>
      </c>
      <c r="F2446">
        <v>500000</v>
      </c>
      <c r="G2446" t="s">
        <v>21</v>
      </c>
      <c r="H2446">
        <v>110</v>
      </c>
      <c r="I2446" t="s">
        <v>22</v>
      </c>
      <c r="J2446">
        <v>0</v>
      </c>
      <c r="K2446" t="s">
        <v>23</v>
      </c>
      <c r="L2446">
        <v>-3500</v>
      </c>
      <c r="N2446" t="s">
        <v>7296</v>
      </c>
      <c r="O2446" s="22">
        <v>13</v>
      </c>
    </row>
    <row r="2447" spans="1:15">
      <c r="A2447" t="s">
        <v>0</v>
      </c>
      <c r="B2447">
        <v>102085989</v>
      </c>
      <c r="C2447" t="s">
        <v>19</v>
      </c>
      <c r="D2447">
        <v>1507947</v>
      </c>
      <c r="E2447" t="s">
        <v>20</v>
      </c>
      <c r="F2447">
        <v>500000</v>
      </c>
      <c r="G2447" t="s">
        <v>21</v>
      </c>
      <c r="H2447">
        <v>110</v>
      </c>
      <c r="I2447" t="s">
        <v>22</v>
      </c>
      <c r="J2447">
        <v>0</v>
      </c>
      <c r="K2447" t="s">
        <v>23</v>
      </c>
      <c r="L2447">
        <v>-3500</v>
      </c>
      <c r="N2447" t="s">
        <v>7297</v>
      </c>
      <c r="O2447" s="22">
        <v>13</v>
      </c>
    </row>
    <row r="2448" spans="1:15">
      <c r="A2448" t="s">
        <v>0</v>
      </c>
      <c r="B2448">
        <v>102145191</v>
      </c>
      <c r="C2448" t="s">
        <v>19</v>
      </c>
      <c r="D2448">
        <v>1509487</v>
      </c>
      <c r="E2448" t="s">
        <v>20</v>
      </c>
      <c r="F2448">
        <v>500000</v>
      </c>
      <c r="G2448" t="s">
        <v>21</v>
      </c>
      <c r="H2448">
        <v>110</v>
      </c>
      <c r="I2448" t="s">
        <v>22</v>
      </c>
      <c r="J2448">
        <v>0</v>
      </c>
      <c r="K2448" t="s">
        <v>23</v>
      </c>
      <c r="L2448">
        <v>-3500</v>
      </c>
      <c r="N2448" t="s">
        <v>7298</v>
      </c>
      <c r="O2448" s="22">
        <v>13</v>
      </c>
    </row>
    <row r="2449" spans="1:15">
      <c r="A2449" t="s">
        <v>0</v>
      </c>
      <c r="B2449">
        <v>102267259</v>
      </c>
      <c r="C2449" t="s">
        <v>19</v>
      </c>
      <c r="D2449">
        <v>2374471</v>
      </c>
      <c r="E2449" t="s">
        <v>20</v>
      </c>
      <c r="F2449">
        <v>500000</v>
      </c>
      <c r="G2449" t="s">
        <v>21</v>
      </c>
      <c r="H2449">
        <v>110</v>
      </c>
      <c r="I2449" t="s">
        <v>22</v>
      </c>
      <c r="J2449">
        <v>0</v>
      </c>
      <c r="K2449" t="s">
        <v>23</v>
      </c>
      <c r="L2449">
        <v>-3500</v>
      </c>
      <c r="N2449" t="s">
        <v>7299</v>
      </c>
      <c r="O2449" s="22">
        <v>13</v>
      </c>
    </row>
    <row r="2450" spans="1:15">
      <c r="A2450" t="s">
        <v>0</v>
      </c>
      <c r="B2450">
        <v>102326525</v>
      </c>
      <c r="C2450" t="s">
        <v>19</v>
      </c>
      <c r="D2450">
        <v>1512567</v>
      </c>
      <c r="E2450" t="s">
        <v>20</v>
      </c>
      <c r="F2450">
        <v>500000</v>
      </c>
      <c r="G2450" t="s">
        <v>21</v>
      </c>
      <c r="H2450">
        <v>110</v>
      </c>
      <c r="I2450" t="s">
        <v>22</v>
      </c>
      <c r="J2450">
        <v>0</v>
      </c>
      <c r="K2450" t="s">
        <v>23</v>
      </c>
      <c r="L2450">
        <v>-3500</v>
      </c>
      <c r="N2450" t="s">
        <v>5043</v>
      </c>
      <c r="O2450" s="22">
        <v>13</v>
      </c>
    </row>
    <row r="2451" spans="1:15">
      <c r="A2451" t="s">
        <v>0</v>
      </c>
      <c r="B2451">
        <v>102701379</v>
      </c>
      <c r="C2451" t="s">
        <v>19</v>
      </c>
      <c r="D2451">
        <v>1514107</v>
      </c>
      <c r="E2451" t="s">
        <v>20</v>
      </c>
      <c r="F2451">
        <v>500000</v>
      </c>
      <c r="G2451" t="s">
        <v>21</v>
      </c>
      <c r="H2451">
        <v>110</v>
      </c>
      <c r="I2451" t="s">
        <v>22</v>
      </c>
      <c r="J2451">
        <v>0</v>
      </c>
      <c r="K2451" t="s">
        <v>23</v>
      </c>
      <c r="L2451">
        <v>-3500</v>
      </c>
      <c r="N2451" t="s">
        <v>7300</v>
      </c>
      <c r="O2451" s="22">
        <v>13.05</v>
      </c>
    </row>
    <row r="2452" spans="1:15">
      <c r="A2452" t="s">
        <v>0</v>
      </c>
      <c r="B2452">
        <v>102760707</v>
      </c>
      <c r="C2452" t="s">
        <v>19</v>
      </c>
      <c r="D2452">
        <v>1515647</v>
      </c>
      <c r="E2452" t="s">
        <v>20</v>
      </c>
      <c r="F2452">
        <v>500000</v>
      </c>
      <c r="G2452" t="s">
        <v>21</v>
      </c>
      <c r="H2452">
        <v>110</v>
      </c>
      <c r="I2452" t="s">
        <v>22</v>
      </c>
      <c r="J2452">
        <v>0</v>
      </c>
      <c r="K2452" t="s">
        <v>23</v>
      </c>
      <c r="L2452">
        <v>-3500</v>
      </c>
      <c r="N2452" t="s">
        <v>7301</v>
      </c>
      <c r="O2452" s="22">
        <v>13.05</v>
      </c>
    </row>
    <row r="2453" spans="1:15">
      <c r="A2453" t="s">
        <v>0</v>
      </c>
      <c r="B2453">
        <v>102883097</v>
      </c>
      <c r="C2453" t="s">
        <v>19</v>
      </c>
      <c r="D2453">
        <v>2384151</v>
      </c>
      <c r="E2453" t="s">
        <v>20</v>
      </c>
      <c r="F2453">
        <v>500000</v>
      </c>
      <c r="G2453" t="s">
        <v>21</v>
      </c>
      <c r="H2453">
        <v>110</v>
      </c>
      <c r="I2453" t="s">
        <v>22</v>
      </c>
      <c r="J2453">
        <v>0</v>
      </c>
      <c r="K2453" t="s">
        <v>23</v>
      </c>
      <c r="L2453">
        <v>-3500</v>
      </c>
      <c r="N2453" t="s">
        <v>7302</v>
      </c>
      <c r="O2453" s="22">
        <v>13.05</v>
      </c>
    </row>
    <row r="2454" spans="1:15">
      <c r="A2454" t="s">
        <v>0</v>
      </c>
      <c r="B2454">
        <v>102942489</v>
      </c>
      <c r="C2454" t="s">
        <v>19</v>
      </c>
      <c r="D2454">
        <v>1518727</v>
      </c>
      <c r="E2454" t="s">
        <v>20</v>
      </c>
      <c r="F2454">
        <v>500000</v>
      </c>
      <c r="G2454" t="s">
        <v>21</v>
      </c>
      <c r="H2454">
        <v>110</v>
      </c>
      <c r="I2454" t="s">
        <v>22</v>
      </c>
      <c r="J2454">
        <v>0</v>
      </c>
      <c r="K2454" t="s">
        <v>23</v>
      </c>
      <c r="L2454">
        <v>-3500</v>
      </c>
      <c r="N2454" t="s">
        <v>7303</v>
      </c>
      <c r="O2454" s="22">
        <v>13.05</v>
      </c>
    </row>
    <row r="2455" spans="1:15">
      <c r="A2455" t="s">
        <v>0</v>
      </c>
      <c r="B2455">
        <v>103001890</v>
      </c>
      <c r="C2455" t="s">
        <v>19</v>
      </c>
      <c r="D2455">
        <v>1520267</v>
      </c>
      <c r="E2455" t="s">
        <v>20</v>
      </c>
      <c r="F2455">
        <v>500000</v>
      </c>
      <c r="G2455" t="s">
        <v>21</v>
      </c>
      <c r="H2455">
        <v>110</v>
      </c>
      <c r="I2455" t="s">
        <v>22</v>
      </c>
      <c r="J2455">
        <v>0</v>
      </c>
      <c r="K2455" t="s">
        <v>23</v>
      </c>
      <c r="L2455">
        <v>-3500</v>
      </c>
      <c r="N2455" t="s">
        <v>7304</v>
      </c>
      <c r="O2455" s="22">
        <v>13.05</v>
      </c>
    </row>
    <row r="2456" spans="1:15">
      <c r="A2456" t="s">
        <v>0</v>
      </c>
      <c r="B2456">
        <v>103124500</v>
      </c>
      <c r="C2456" t="s">
        <v>19</v>
      </c>
      <c r="D2456">
        <v>2391686</v>
      </c>
      <c r="E2456" t="s">
        <v>20</v>
      </c>
      <c r="F2456">
        <v>500000</v>
      </c>
      <c r="G2456" t="s">
        <v>21</v>
      </c>
      <c r="H2456">
        <v>110</v>
      </c>
      <c r="I2456" t="s">
        <v>22</v>
      </c>
      <c r="J2456">
        <v>0</v>
      </c>
      <c r="K2456" t="s">
        <v>23</v>
      </c>
      <c r="L2456">
        <v>-3500</v>
      </c>
      <c r="N2456" t="s">
        <v>7305</v>
      </c>
      <c r="O2456" s="22">
        <v>13.05</v>
      </c>
    </row>
    <row r="2457" spans="1:15">
      <c r="A2457" t="s">
        <v>0</v>
      </c>
      <c r="B2457">
        <v>103183960</v>
      </c>
      <c r="C2457" t="s">
        <v>19</v>
      </c>
      <c r="D2457">
        <v>1523697</v>
      </c>
      <c r="E2457" t="s">
        <v>20</v>
      </c>
      <c r="F2457">
        <v>500000</v>
      </c>
      <c r="G2457" t="s">
        <v>21</v>
      </c>
      <c r="H2457">
        <v>110</v>
      </c>
      <c r="I2457" t="s">
        <v>22</v>
      </c>
      <c r="J2457">
        <v>0</v>
      </c>
      <c r="K2457" t="s">
        <v>23</v>
      </c>
      <c r="L2457">
        <v>-3500</v>
      </c>
      <c r="N2457" t="s">
        <v>7306</v>
      </c>
      <c r="O2457" s="22">
        <v>13.05</v>
      </c>
    </row>
    <row r="2458" spans="1:15">
      <c r="A2458" t="s">
        <v>0</v>
      </c>
      <c r="B2458">
        <v>103243425</v>
      </c>
      <c r="C2458" t="s">
        <v>19</v>
      </c>
      <c r="D2458">
        <v>1525412</v>
      </c>
      <c r="E2458" t="s">
        <v>20</v>
      </c>
      <c r="F2458">
        <v>500000</v>
      </c>
      <c r="G2458" t="s">
        <v>21</v>
      </c>
      <c r="H2458">
        <v>110</v>
      </c>
      <c r="I2458" t="s">
        <v>22</v>
      </c>
      <c r="J2458">
        <v>0</v>
      </c>
      <c r="K2458" t="s">
        <v>23</v>
      </c>
      <c r="L2458">
        <v>-3500</v>
      </c>
      <c r="N2458" t="s">
        <v>7307</v>
      </c>
      <c r="O2458" s="22">
        <v>13.05</v>
      </c>
    </row>
    <row r="2459" spans="1:15">
      <c r="A2459" t="s">
        <v>0</v>
      </c>
      <c r="B2459">
        <v>103366244</v>
      </c>
      <c r="C2459" t="s">
        <v>19</v>
      </c>
      <c r="D2459">
        <v>2399771</v>
      </c>
      <c r="E2459" t="s">
        <v>20</v>
      </c>
      <c r="F2459">
        <v>500000</v>
      </c>
      <c r="G2459" t="s">
        <v>21</v>
      </c>
      <c r="H2459">
        <v>110</v>
      </c>
      <c r="I2459" t="s">
        <v>22</v>
      </c>
      <c r="J2459">
        <v>0</v>
      </c>
      <c r="K2459" t="s">
        <v>23</v>
      </c>
      <c r="L2459">
        <v>-3500</v>
      </c>
      <c r="N2459" t="s">
        <v>7308</v>
      </c>
      <c r="O2459" s="22">
        <v>13.05</v>
      </c>
    </row>
    <row r="2460" spans="1:15">
      <c r="A2460" t="s">
        <v>0</v>
      </c>
      <c r="B2460">
        <v>103425764</v>
      </c>
      <c r="C2460" t="s">
        <v>19</v>
      </c>
      <c r="D2460">
        <v>1528842</v>
      </c>
      <c r="E2460" t="s">
        <v>20</v>
      </c>
      <c r="F2460">
        <v>500000</v>
      </c>
      <c r="G2460" t="s">
        <v>21</v>
      </c>
      <c r="H2460">
        <v>110</v>
      </c>
      <c r="I2460" t="s">
        <v>22</v>
      </c>
      <c r="J2460">
        <v>0</v>
      </c>
      <c r="K2460" t="s">
        <v>23</v>
      </c>
      <c r="L2460">
        <v>-3500</v>
      </c>
      <c r="N2460" t="s">
        <v>4864</v>
      </c>
      <c r="O2460" s="22">
        <v>13.05</v>
      </c>
    </row>
    <row r="2461" spans="1:15">
      <c r="A2461" t="s">
        <v>0</v>
      </c>
      <c r="B2461">
        <v>103802728</v>
      </c>
      <c r="C2461" t="s">
        <v>19</v>
      </c>
      <c r="D2461">
        <v>1530557</v>
      </c>
      <c r="E2461" t="s">
        <v>20</v>
      </c>
      <c r="F2461">
        <v>500000</v>
      </c>
      <c r="G2461" t="s">
        <v>21</v>
      </c>
      <c r="H2461">
        <v>110</v>
      </c>
      <c r="I2461" t="s">
        <v>22</v>
      </c>
      <c r="J2461">
        <v>0</v>
      </c>
      <c r="K2461" t="s">
        <v>23</v>
      </c>
      <c r="L2461">
        <v>-3500</v>
      </c>
      <c r="N2461" t="s">
        <v>7309</v>
      </c>
      <c r="O2461" s="22">
        <v>13.100000000000001</v>
      </c>
    </row>
    <row r="2462" spans="1:15">
      <c r="A2462" t="s">
        <v>0</v>
      </c>
      <c r="B2462">
        <v>103862316</v>
      </c>
      <c r="C2462" t="s">
        <v>19</v>
      </c>
      <c r="D2462">
        <v>1532272</v>
      </c>
      <c r="E2462" t="s">
        <v>20</v>
      </c>
      <c r="F2462">
        <v>500000</v>
      </c>
      <c r="G2462" t="s">
        <v>21</v>
      </c>
      <c r="H2462">
        <v>110</v>
      </c>
      <c r="I2462" t="s">
        <v>22</v>
      </c>
      <c r="J2462">
        <v>0</v>
      </c>
      <c r="K2462" t="s">
        <v>23</v>
      </c>
      <c r="L2462">
        <v>-3500</v>
      </c>
      <c r="N2462" t="s">
        <v>7310</v>
      </c>
      <c r="O2462" s="22">
        <v>13.100000000000001</v>
      </c>
    </row>
    <row r="2463" spans="1:15">
      <c r="A2463" t="s">
        <v>0</v>
      </c>
      <c r="B2463">
        <v>103985454</v>
      </c>
      <c r="C2463" t="s">
        <v>19</v>
      </c>
      <c r="D2463">
        <v>2410551</v>
      </c>
      <c r="E2463" t="s">
        <v>20</v>
      </c>
      <c r="F2463">
        <v>500000</v>
      </c>
      <c r="G2463" t="s">
        <v>21</v>
      </c>
      <c r="H2463">
        <v>110</v>
      </c>
      <c r="I2463" t="s">
        <v>22</v>
      </c>
      <c r="J2463">
        <v>0</v>
      </c>
      <c r="K2463" t="s">
        <v>23</v>
      </c>
      <c r="L2463">
        <v>-3500</v>
      </c>
      <c r="N2463" t="s">
        <v>7311</v>
      </c>
      <c r="O2463" s="22">
        <v>13.100000000000001</v>
      </c>
    </row>
    <row r="2464" spans="1:15">
      <c r="A2464" t="s">
        <v>0</v>
      </c>
      <c r="B2464">
        <v>104045100</v>
      </c>
      <c r="C2464" t="s">
        <v>19</v>
      </c>
      <c r="D2464">
        <v>1535702</v>
      </c>
      <c r="E2464" t="s">
        <v>20</v>
      </c>
      <c r="F2464">
        <v>500000</v>
      </c>
      <c r="G2464" t="s">
        <v>21</v>
      </c>
      <c r="H2464">
        <v>110</v>
      </c>
      <c r="I2464" t="s">
        <v>22</v>
      </c>
      <c r="J2464">
        <v>0</v>
      </c>
      <c r="K2464" t="s">
        <v>23</v>
      </c>
      <c r="L2464">
        <v>-3500</v>
      </c>
      <c r="N2464" t="s">
        <v>7312</v>
      </c>
      <c r="O2464" s="22">
        <v>13.100000000000001</v>
      </c>
    </row>
    <row r="2465" spans="1:15">
      <c r="A2465" t="s">
        <v>0</v>
      </c>
      <c r="B2465">
        <v>104104755</v>
      </c>
      <c r="C2465" t="s">
        <v>19</v>
      </c>
      <c r="D2465">
        <v>1537417</v>
      </c>
      <c r="E2465" t="s">
        <v>20</v>
      </c>
      <c r="F2465">
        <v>500000</v>
      </c>
      <c r="G2465" t="s">
        <v>21</v>
      </c>
      <c r="H2465">
        <v>110</v>
      </c>
      <c r="I2465" t="s">
        <v>22</v>
      </c>
      <c r="J2465">
        <v>0</v>
      </c>
      <c r="K2465" t="s">
        <v>23</v>
      </c>
      <c r="L2465">
        <v>-3500</v>
      </c>
      <c r="N2465" t="s">
        <v>7313</v>
      </c>
      <c r="O2465" s="22">
        <v>13.100000000000001</v>
      </c>
    </row>
    <row r="2466" spans="1:15">
      <c r="A2466" t="s">
        <v>0</v>
      </c>
      <c r="B2466">
        <v>104228114</v>
      </c>
      <c r="C2466" t="s">
        <v>19</v>
      </c>
      <c r="D2466">
        <v>2418636</v>
      </c>
      <c r="E2466" t="s">
        <v>20</v>
      </c>
      <c r="F2466">
        <v>500000</v>
      </c>
      <c r="G2466" t="s">
        <v>21</v>
      </c>
      <c r="H2466">
        <v>110</v>
      </c>
      <c r="I2466" t="s">
        <v>22</v>
      </c>
      <c r="J2466">
        <v>0</v>
      </c>
      <c r="K2466" t="s">
        <v>23</v>
      </c>
      <c r="L2466">
        <v>-3500</v>
      </c>
      <c r="N2466" t="s">
        <v>7314</v>
      </c>
      <c r="O2466" s="22">
        <v>13.100000000000001</v>
      </c>
    </row>
    <row r="2467" spans="1:15">
      <c r="A2467" t="s">
        <v>0</v>
      </c>
      <c r="B2467">
        <v>104287837</v>
      </c>
      <c r="C2467" t="s">
        <v>19</v>
      </c>
      <c r="D2467">
        <v>1540847</v>
      </c>
      <c r="E2467" t="s">
        <v>20</v>
      </c>
      <c r="F2467">
        <v>500000</v>
      </c>
      <c r="G2467" t="s">
        <v>21</v>
      </c>
      <c r="H2467">
        <v>110</v>
      </c>
      <c r="I2467" t="s">
        <v>22</v>
      </c>
      <c r="J2467">
        <v>0</v>
      </c>
      <c r="K2467" t="s">
        <v>23</v>
      </c>
      <c r="L2467">
        <v>-3500</v>
      </c>
      <c r="N2467" t="s">
        <v>7315</v>
      </c>
      <c r="O2467" s="22">
        <v>13.100000000000001</v>
      </c>
    </row>
    <row r="2468" spans="1:15">
      <c r="A2468" t="s">
        <v>0</v>
      </c>
      <c r="B2468">
        <v>104347566</v>
      </c>
      <c r="C2468" t="s">
        <v>19</v>
      </c>
      <c r="D2468">
        <v>1542562</v>
      </c>
      <c r="E2468" t="s">
        <v>20</v>
      </c>
      <c r="F2468">
        <v>500000</v>
      </c>
      <c r="G2468" t="s">
        <v>21</v>
      </c>
      <c r="H2468">
        <v>110</v>
      </c>
      <c r="I2468" t="s">
        <v>22</v>
      </c>
      <c r="J2468">
        <v>0</v>
      </c>
      <c r="K2468" t="s">
        <v>23</v>
      </c>
      <c r="L2468">
        <v>-3500</v>
      </c>
      <c r="N2468" t="s">
        <v>7316</v>
      </c>
      <c r="O2468" s="22">
        <v>13.100000000000001</v>
      </c>
    </row>
    <row r="2469" spans="1:15">
      <c r="A2469" t="s">
        <v>0</v>
      </c>
      <c r="B2469">
        <v>104471140</v>
      </c>
      <c r="C2469" t="s">
        <v>19</v>
      </c>
      <c r="D2469">
        <v>2426721</v>
      </c>
      <c r="E2469" t="s">
        <v>20</v>
      </c>
      <c r="F2469">
        <v>500000</v>
      </c>
      <c r="G2469" t="s">
        <v>21</v>
      </c>
      <c r="H2469">
        <v>110</v>
      </c>
      <c r="I2469" t="s">
        <v>22</v>
      </c>
      <c r="J2469">
        <v>0</v>
      </c>
      <c r="K2469" t="s">
        <v>23</v>
      </c>
      <c r="L2469">
        <v>-3500</v>
      </c>
      <c r="N2469" t="s">
        <v>7317</v>
      </c>
      <c r="O2469" s="22">
        <v>13.100000000000001</v>
      </c>
    </row>
    <row r="2470" spans="1:15">
      <c r="A2470" t="s">
        <v>0</v>
      </c>
      <c r="B2470">
        <v>104530924</v>
      </c>
      <c r="C2470" t="s">
        <v>19</v>
      </c>
      <c r="D2470">
        <v>1545992</v>
      </c>
      <c r="E2470" t="s">
        <v>20</v>
      </c>
      <c r="F2470">
        <v>500000</v>
      </c>
      <c r="G2470" t="s">
        <v>21</v>
      </c>
      <c r="H2470">
        <v>110</v>
      </c>
      <c r="I2470" t="s">
        <v>22</v>
      </c>
      <c r="J2470">
        <v>0</v>
      </c>
      <c r="K2470" t="s">
        <v>23</v>
      </c>
      <c r="L2470">
        <v>-3500</v>
      </c>
      <c r="N2470" t="s">
        <v>5044</v>
      </c>
      <c r="O2470" s="22">
        <v>13.100000000000001</v>
      </c>
    </row>
    <row r="2471" spans="1:15">
      <c r="A2471" t="s">
        <v>0</v>
      </c>
      <c r="B2471">
        <v>104910006</v>
      </c>
      <c r="C2471" t="s">
        <v>19</v>
      </c>
      <c r="D2471">
        <v>1547707</v>
      </c>
      <c r="E2471" t="s">
        <v>20</v>
      </c>
      <c r="F2471">
        <v>500000</v>
      </c>
      <c r="G2471" t="s">
        <v>21</v>
      </c>
      <c r="H2471">
        <v>110</v>
      </c>
      <c r="I2471" t="s">
        <v>22</v>
      </c>
      <c r="J2471">
        <v>0</v>
      </c>
      <c r="K2471" t="s">
        <v>23</v>
      </c>
      <c r="L2471">
        <v>-3500</v>
      </c>
      <c r="N2471" t="s">
        <v>7318</v>
      </c>
      <c r="O2471" s="22">
        <v>13.15</v>
      </c>
    </row>
    <row r="2472" spans="1:15">
      <c r="A2472" t="s">
        <v>0</v>
      </c>
      <c r="B2472">
        <v>104969852</v>
      </c>
      <c r="C2472" t="s">
        <v>19</v>
      </c>
      <c r="D2472">
        <v>1549422</v>
      </c>
      <c r="E2472" t="s">
        <v>20</v>
      </c>
      <c r="F2472">
        <v>500000</v>
      </c>
      <c r="G2472" t="s">
        <v>21</v>
      </c>
      <c r="H2472">
        <v>110</v>
      </c>
      <c r="I2472" t="s">
        <v>22</v>
      </c>
      <c r="J2472">
        <v>0</v>
      </c>
      <c r="K2472" t="s">
        <v>23</v>
      </c>
      <c r="L2472">
        <v>-3500</v>
      </c>
      <c r="N2472" t="s">
        <v>7319</v>
      </c>
      <c r="O2472" s="22">
        <v>13.15</v>
      </c>
    </row>
    <row r="2473" spans="1:15">
      <c r="A2473" t="s">
        <v>0</v>
      </c>
      <c r="B2473">
        <v>105093742</v>
      </c>
      <c r="C2473" t="s">
        <v>19</v>
      </c>
      <c r="D2473">
        <v>2437501</v>
      </c>
      <c r="E2473" t="s">
        <v>20</v>
      </c>
      <c r="F2473">
        <v>500000</v>
      </c>
      <c r="G2473" t="s">
        <v>21</v>
      </c>
      <c r="H2473">
        <v>110</v>
      </c>
      <c r="I2473" t="s">
        <v>22</v>
      </c>
      <c r="J2473">
        <v>0</v>
      </c>
      <c r="K2473" t="s">
        <v>23</v>
      </c>
      <c r="L2473">
        <v>-3500</v>
      </c>
      <c r="N2473" t="s">
        <v>7320</v>
      </c>
      <c r="O2473" s="22">
        <v>13.15</v>
      </c>
    </row>
    <row r="2474" spans="1:15">
      <c r="A2474" t="s">
        <v>0</v>
      </c>
      <c r="B2474">
        <v>105153649</v>
      </c>
      <c r="C2474" t="s">
        <v>19</v>
      </c>
      <c r="D2474">
        <v>1552852</v>
      </c>
      <c r="E2474" t="s">
        <v>20</v>
      </c>
      <c r="F2474">
        <v>500000</v>
      </c>
      <c r="G2474" t="s">
        <v>21</v>
      </c>
      <c r="H2474">
        <v>110</v>
      </c>
      <c r="I2474" t="s">
        <v>22</v>
      </c>
      <c r="J2474">
        <v>0</v>
      </c>
      <c r="K2474" t="s">
        <v>23</v>
      </c>
      <c r="L2474">
        <v>-3500</v>
      </c>
      <c r="N2474" t="s">
        <v>7321</v>
      </c>
      <c r="O2474" s="22">
        <v>13.15</v>
      </c>
    </row>
    <row r="2475" spans="1:15">
      <c r="A2475" t="s">
        <v>0</v>
      </c>
      <c r="B2475">
        <v>105213562</v>
      </c>
      <c r="C2475" t="s">
        <v>19</v>
      </c>
      <c r="D2475">
        <v>1554567</v>
      </c>
      <c r="E2475" t="s">
        <v>20</v>
      </c>
      <c r="F2475">
        <v>500000</v>
      </c>
      <c r="G2475" t="s">
        <v>21</v>
      </c>
      <c r="H2475">
        <v>110</v>
      </c>
      <c r="I2475" t="s">
        <v>22</v>
      </c>
      <c r="J2475">
        <v>0</v>
      </c>
      <c r="K2475" t="s">
        <v>23</v>
      </c>
      <c r="L2475">
        <v>-3500</v>
      </c>
      <c r="N2475" t="s">
        <v>7322</v>
      </c>
      <c r="O2475" s="22">
        <v>13.15</v>
      </c>
    </row>
    <row r="2476" spans="1:15">
      <c r="A2476" t="s">
        <v>0</v>
      </c>
      <c r="B2476">
        <v>105337668</v>
      </c>
      <c r="C2476" t="s">
        <v>19</v>
      </c>
      <c r="D2476">
        <v>2445586</v>
      </c>
      <c r="E2476" t="s">
        <v>20</v>
      </c>
      <c r="F2476">
        <v>500000</v>
      </c>
      <c r="G2476" t="s">
        <v>21</v>
      </c>
      <c r="H2476">
        <v>110</v>
      </c>
      <c r="I2476" t="s">
        <v>22</v>
      </c>
      <c r="J2476">
        <v>0</v>
      </c>
      <c r="K2476" t="s">
        <v>23</v>
      </c>
      <c r="L2476">
        <v>-3500</v>
      </c>
      <c r="N2476" t="s">
        <v>7323</v>
      </c>
      <c r="O2476" s="22">
        <v>13.15</v>
      </c>
    </row>
    <row r="2477" spans="1:15">
      <c r="A2477" t="s">
        <v>0</v>
      </c>
      <c r="B2477">
        <v>105397639</v>
      </c>
      <c r="C2477" t="s">
        <v>19</v>
      </c>
      <c r="D2477">
        <v>1557997</v>
      </c>
      <c r="E2477" t="s">
        <v>20</v>
      </c>
      <c r="F2477">
        <v>500000</v>
      </c>
      <c r="G2477" t="s">
        <v>21</v>
      </c>
      <c r="H2477">
        <v>110</v>
      </c>
      <c r="I2477" t="s">
        <v>22</v>
      </c>
      <c r="J2477">
        <v>0</v>
      </c>
      <c r="K2477" t="s">
        <v>23</v>
      </c>
      <c r="L2477">
        <v>-3500</v>
      </c>
      <c r="N2477" t="s">
        <v>7324</v>
      </c>
      <c r="O2477" s="22">
        <v>13.15</v>
      </c>
    </row>
    <row r="2478" spans="1:15">
      <c r="A2478" t="s">
        <v>0</v>
      </c>
      <c r="B2478">
        <v>105457616</v>
      </c>
      <c r="C2478" t="s">
        <v>19</v>
      </c>
      <c r="D2478">
        <v>1559712</v>
      </c>
      <c r="E2478" t="s">
        <v>20</v>
      </c>
      <c r="F2478">
        <v>500000</v>
      </c>
      <c r="G2478" t="s">
        <v>21</v>
      </c>
      <c r="H2478">
        <v>110</v>
      </c>
      <c r="I2478" t="s">
        <v>22</v>
      </c>
      <c r="J2478">
        <v>0</v>
      </c>
      <c r="K2478" t="s">
        <v>23</v>
      </c>
      <c r="L2478">
        <v>-3500</v>
      </c>
      <c r="N2478" t="s">
        <v>7325</v>
      </c>
      <c r="O2478" s="22">
        <v>13.15</v>
      </c>
    </row>
    <row r="2479" spans="1:15">
      <c r="A2479" t="s">
        <v>0</v>
      </c>
      <c r="B2479">
        <v>105581937</v>
      </c>
      <c r="C2479" t="s">
        <v>19</v>
      </c>
      <c r="D2479">
        <v>2453671</v>
      </c>
      <c r="E2479" t="s">
        <v>20</v>
      </c>
      <c r="F2479">
        <v>500000</v>
      </c>
      <c r="G2479" t="s">
        <v>21</v>
      </c>
      <c r="H2479">
        <v>110</v>
      </c>
      <c r="I2479" t="s">
        <v>22</v>
      </c>
      <c r="J2479">
        <v>0</v>
      </c>
      <c r="K2479" t="s">
        <v>23</v>
      </c>
      <c r="L2479">
        <v>-3500</v>
      </c>
      <c r="N2479" t="s">
        <v>7326</v>
      </c>
      <c r="O2479" s="22">
        <v>13.15</v>
      </c>
    </row>
    <row r="2480" spans="1:15">
      <c r="A2480" t="s">
        <v>0</v>
      </c>
      <c r="B2480">
        <v>105641979</v>
      </c>
      <c r="C2480" t="s">
        <v>19</v>
      </c>
      <c r="D2480">
        <v>1563142</v>
      </c>
      <c r="E2480" t="s">
        <v>20</v>
      </c>
      <c r="F2480">
        <v>500000</v>
      </c>
      <c r="G2480" t="s">
        <v>21</v>
      </c>
      <c r="H2480">
        <v>110</v>
      </c>
      <c r="I2480" t="s">
        <v>22</v>
      </c>
      <c r="J2480">
        <v>0</v>
      </c>
      <c r="K2480" t="s">
        <v>23</v>
      </c>
      <c r="L2480">
        <v>-3500</v>
      </c>
      <c r="N2480" t="s">
        <v>4865</v>
      </c>
      <c r="O2480" s="22">
        <v>13.15</v>
      </c>
    </row>
    <row r="2481" spans="1:15">
      <c r="A2481" t="s">
        <v>0</v>
      </c>
      <c r="B2481">
        <v>106023168</v>
      </c>
      <c r="C2481" t="s">
        <v>19</v>
      </c>
      <c r="D2481">
        <v>1564857</v>
      </c>
      <c r="E2481" t="s">
        <v>20</v>
      </c>
      <c r="F2481">
        <v>500000</v>
      </c>
      <c r="G2481" t="s">
        <v>21</v>
      </c>
      <c r="H2481">
        <v>110</v>
      </c>
      <c r="I2481" t="s">
        <v>22</v>
      </c>
      <c r="J2481">
        <v>0</v>
      </c>
      <c r="K2481" t="s">
        <v>23</v>
      </c>
      <c r="L2481">
        <v>-3500</v>
      </c>
      <c r="N2481" t="s">
        <v>7327</v>
      </c>
      <c r="O2481" s="22">
        <v>13.200000000000001</v>
      </c>
    </row>
    <row r="2482" spans="1:15">
      <c r="A2482" t="s">
        <v>0</v>
      </c>
      <c r="B2482">
        <v>106083268</v>
      </c>
      <c r="C2482" t="s">
        <v>19</v>
      </c>
      <c r="D2482">
        <v>1566572</v>
      </c>
      <c r="E2482" t="s">
        <v>20</v>
      </c>
      <c r="F2482">
        <v>500000</v>
      </c>
      <c r="G2482" t="s">
        <v>21</v>
      </c>
      <c r="H2482">
        <v>110</v>
      </c>
      <c r="I2482" t="s">
        <v>22</v>
      </c>
      <c r="J2482">
        <v>0</v>
      </c>
      <c r="K2482" t="s">
        <v>23</v>
      </c>
      <c r="L2482">
        <v>-3500</v>
      </c>
      <c r="N2482" t="s">
        <v>7328</v>
      </c>
      <c r="O2482" s="22">
        <v>13.200000000000001</v>
      </c>
    </row>
    <row r="2483" spans="1:15">
      <c r="A2483" t="s">
        <v>0</v>
      </c>
      <c r="B2483">
        <v>106207906</v>
      </c>
      <c r="C2483" t="s">
        <v>19</v>
      </c>
      <c r="D2483">
        <v>2464451</v>
      </c>
      <c r="E2483" t="s">
        <v>20</v>
      </c>
      <c r="F2483">
        <v>500000</v>
      </c>
      <c r="G2483" t="s">
        <v>21</v>
      </c>
      <c r="H2483">
        <v>110</v>
      </c>
      <c r="I2483" t="s">
        <v>22</v>
      </c>
      <c r="J2483">
        <v>0</v>
      </c>
      <c r="K2483" t="s">
        <v>23</v>
      </c>
      <c r="L2483">
        <v>-3500</v>
      </c>
      <c r="N2483" t="s">
        <v>7329</v>
      </c>
      <c r="O2483" s="22">
        <v>13.200000000000001</v>
      </c>
    </row>
    <row r="2484" spans="1:15">
      <c r="A2484" t="s">
        <v>0</v>
      </c>
      <c r="B2484">
        <v>106268067</v>
      </c>
      <c r="C2484" t="s">
        <v>19</v>
      </c>
      <c r="D2484">
        <v>1570002</v>
      </c>
      <c r="E2484" t="s">
        <v>20</v>
      </c>
      <c r="F2484">
        <v>500000</v>
      </c>
      <c r="G2484" t="s">
        <v>21</v>
      </c>
      <c r="H2484">
        <v>110</v>
      </c>
      <c r="I2484" t="s">
        <v>22</v>
      </c>
      <c r="J2484">
        <v>0</v>
      </c>
      <c r="K2484" t="s">
        <v>23</v>
      </c>
      <c r="L2484">
        <v>-3500</v>
      </c>
      <c r="N2484" t="s">
        <v>7330</v>
      </c>
      <c r="O2484" s="22">
        <v>13.200000000000001</v>
      </c>
    </row>
    <row r="2485" spans="1:15">
      <c r="A2485" t="s">
        <v>0</v>
      </c>
      <c r="B2485">
        <v>106328235</v>
      </c>
      <c r="C2485" t="s">
        <v>19</v>
      </c>
      <c r="D2485">
        <v>1571717</v>
      </c>
      <c r="E2485" t="s">
        <v>20</v>
      </c>
      <c r="F2485">
        <v>500000</v>
      </c>
      <c r="G2485" t="s">
        <v>21</v>
      </c>
      <c r="H2485">
        <v>110</v>
      </c>
      <c r="I2485" t="s">
        <v>22</v>
      </c>
      <c r="J2485">
        <v>0</v>
      </c>
      <c r="K2485" t="s">
        <v>23</v>
      </c>
      <c r="L2485">
        <v>-3500</v>
      </c>
      <c r="N2485" t="s">
        <v>7331</v>
      </c>
      <c r="O2485" s="22">
        <v>13.200000000000001</v>
      </c>
    </row>
    <row r="2486" spans="1:15">
      <c r="A2486" t="s">
        <v>0</v>
      </c>
      <c r="B2486">
        <v>106453085</v>
      </c>
      <c r="C2486" t="s">
        <v>19</v>
      </c>
      <c r="D2486">
        <v>2472536</v>
      </c>
      <c r="E2486" t="s">
        <v>20</v>
      </c>
      <c r="F2486">
        <v>500000</v>
      </c>
      <c r="G2486" t="s">
        <v>21</v>
      </c>
      <c r="H2486">
        <v>110</v>
      </c>
      <c r="I2486" t="s">
        <v>22</v>
      </c>
      <c r="J2486">
        <v>0</v>
      </c>
      <c r="K2486" t="s">
        <v>23</v>
      </c>
      <c r="L2486">
        <v>-3500</v>
      </c>
      <c r="N2486" t="s">
        <v>7332</v>
      </c>
      <c r="O2486" s="22">
        <v>13.200000000000001</v>
      </c>
    </row>
    <row r="2487" spans="1:15">
      <c r="A2487" t="s">
        <v>0</v>
      </c>
      <c r="B2487">
        <v>106513309</v>
      </c>
      <c r="C2487" t="s">
        <v>19</v>
      </c>
      <c r="D2487">
        <v>1575147</v>
      </c>
      <c r="E2487" t="s">
        <v>20</v>
      </c>
      <c r="F2487">
        <v>500000</v>
      </c>
      <c r="G2487" t="s">
        <v>21</v>
      </c>
      <c r="H2487">
        <v>110</v>
      </c>
      <c r="I2487" t="s">
        <v>22</v>
      </c>
      <c r="J2487">
        <v>0</v>
      </c>
      <c r="K2487" t="s">
        <v>23</v>
      </c>
      <c r="L2487">
        <v>-3500</v>
      </c>
      <c r="N2487" t="s">
        <v>7333</v>
      </c>
      <c r="O2487" s="22">
        <v>13.200000000000001</v>
      </c>
    </row>
    <row r="2488" spans="1:15">
      <c r="A2488" t="s">
        <v>0</v>
      </c>
      <c r="B2488">
        <v>106573535</v>
      </c>
      <c r="C2488" t="s">
        <v>19</v>
      </c>
      <c r="D2488">
        <v>1576862</v>
      </c>
      <c r="E2488" t="s">
        <v>20</v>
      </c>
      <c r="F2488">
        <v>500000</v>
      </c>
      <c r="G2488" t="s">
        <v>21</v>
      </c>
      <c r="H2488">
        <v>110</v>
      </c>
      <c r="I2488" t="s">
        <v>22</v>
      </c>
      <c r="J2488">
        <v>0</v>
      </c>
      <c r="K2488" t="s">
        <v>23</v>
      </c>
      <c r="L2488">
        <v>-3500</v>
      </c>
      <c r="N2488" t="s">
        <v>7334</v>
      </c>
      <c r="O2488" s="22">
        <v>13.200000000000001</v>
      </c>
    </row>
    <row r="2489" spans="1:15">
      <c r="A2489" t="s">
        <v>0</v>
      </c>
      <c r="B2489">
        <v>106698597</v>
      </c>
      <c r="C2489" t="s">
        <v>19</v>
      </c>
      <c r="D2489">
        <v>2480621</v>
      </c>
      <c r="E2489" t="s">
        <v>20</v>
      </c>
      <c r="F2489">
        <v>500000</v>
      </c>
      <c r="G2489" t="s">
        <v>21</v>
      </c>
      <c r="H2489">
        <v>110</v>
      </c>
      <c r="I2489" t="s">
        <v>22</v>
      </c>
      <c r="J2489">
        <v>0</v>
      </c>
      <c r="K2489" t="s">
        <v>23</v>
      </c>
      <c r="L2489">
        <v>-3500</v>
      </c>
      <c r="N2489" t="s">
        <v>7335</v>
      </c>
      <c r="O2489" s="22">
        <v>13.200000000000001</v>
      </c>
    </row>
    <row r="2490" spans="1:15">
      <c r="A2490" t="s">
        <v>0</v>
      </c>
      <c r="B2490">
        <v>106758888</v>
      </c>
      <c r="C2490" t="s">
        <v>19</v>
      </c>
      <c r="D2490">
        <v>1580292</v>
      </c>
      <c r="E2490" t="s">
        <v>20</v>
      </c>
      <c r="F2490">
        <v>500000</v>
      </c>
      <c r="G2490" t="s">
        <v>21</v>
      </c>
      <c r="H2490">
        <v>110</v>
      </c>
      <c r="I2490" t="s">
        <v>22</v>
      </c>
      <c r="J2490">
        <v>0</v>
      </c>
      <c r="K2490" t="s">
        <v>23</v>
      </c>
      <c r="L2490">
        <v>-3500</v>
      </c>
      <c r="N2490" t="s">
        <v>5045</v>
      </c>
      <c r="O2490" s="22">
        <v>13.200000000000001</v>
      </c>
    </row>
    <row r="2491" spans="1:15">
      <c r="A2491" t="s">
        <v>0</v>
      </c>
      <c r="B2491">
        <v>107142173</v>
      </c>
      <c r="C2491" t="s">
        <v>19</v>
      </c>
      <c r="D2491">
        <v>1582007</v>
      </c>
      <c r="E2491" t="s">
        <v>20</v>
      </c>
      <c r="F2491">
        <v>500000</v>
      </c>
      <c r="G2491" t="s">
        <v>21</v>
      </c>
      <c r="H2491">
        <v>110</v>
      </c>
      <c r="I2491" t="s">
        <v>22</v>
      </c>
      <c r="J2491">
        <v>0</v>
      </c>
      <c r="K2491" t="s">
        <v>23</v>
      </c>
      <c r="L2491">
        <v>-3500</v>
      </c>
      <c r="N2491" t="s">
        <v>7336</v>
      </c>
      <c r="O2491" s="22">
        <v>13.25</v>
      </c>
    </row>
    <row r="2492" spans="1:15">
      <c r="A2492" t="s">
        <v>0</v>
      </c>
      <c r="B2492">
        <v>107202528</v>
      </c>
      <c r="C2492" t="s">
        <v>19</v>
      </c>
      <c r="D2492">
        <v>1583722</v>
      </c>
      <c r="E2492" t="s">
        <v>20</v>
      </c>
      <c r="F2492">
        <v>500000</v>
      </c>
      <c r="G2492" t="s">
        <v>21</v>
      </c>
      <c r="H2492">
        <v>110</v>
      </c>
      <c r="I2492" t="s">
        <v>22</v>
      </c>
      <c r="J2492">
        <v>0</v>
      </c>
      <c r="K2492" t="s">
        <v>23</v>
      </c>
      <c r="L2492">
        <v>-3500</v>
      </c>
      <c r="N2492" t="s">
        <v>7337</v>
      </c>
      <c r="O2492" s="22">
        <v>13.25</v>
      </c>
    </row>
    <row r="2493" spans="1:15">
      <c r="A2493" t="s">
        <v>0</v>
      </c>
      <c r="B2493">
        <v>107327914</v>
      </c>
      <c r="C2493" t="s">
        <v>19</v>
      </c>
      <c r="D2493">
        <v>2491401</v>
      </c>
      <c r="E2493" t="s">
        <v>20</v>
      </c>
      <c r="F2493">
        <v>500000</v>
      </c>
      <c r="G2493" t="s">
        <v>21</v>
      </c>
      <c r="H2493">
        <v>110</v>
      </c>
      <c r="I2493" t="s">
        <v>22</v>
      </c>
      <c r="J2493">
        <v>0</v>
      </c>
      <c r="K2493" t="s">
        <v>23</v>
      </c>
      <c r="L2493">
        <v>-3500</v>
      </c>
      <c r="N2493" t="s">
        <v>7338</v>
      </c>
      <c r="O2493" s="22">
        <v>13.25</v>
      </c>
    </row>
    <row r="2494" spans="1:15">
      <c r="A2494" t="s">
        <v>0</v>
      </c>
      <c r="B2494">
        <v>107388334</v>
      </c>
      <c r="C2494" t="s">
        <v>19</v>
      </c>
      <c r="D2494">
        <v>1587152</v>
      </c>
      <c r="E2494" t="s">
        <v>20</v>
      </c>
      <c r="F2494">
        <v>500000</v>
      </c>
      <c r="G2494" t="s">
        <v>21</v>
      </c>
      <c r="H2494">
        <v>110</v>
      </c>
      <c r="I2494" t="s">
        <v>22</v>
      </c>
      <c r="J2494">
        <v>0</v>
      </c>
      <c r="K2494" t="s">
        <v>23</v>
      </c>
      <c r="L2494">
        <v>-3500</v>
      </c>
      <c r="N2494" t="s">
        <v>7339</v>
      </c>
      <c r="O2494" s="22">
        <v>13.25</v>
      </c>
    </row>
    <row r="2495" spans="1:15">
      <c r="A2495" t="s">
        <v>0</v>
      </c>
      <c r="B2495">
        <v>107448763</v>
      </c>
      <c r="C2495" t="s">
        <v>19</v>
      </c>
      <c r="D2495">
        <v>1588867</v>
      </c>
      <c r="E2495" t="s">
        <v>20</v>
      </c>
      <c r="F2495">
        <v>500000</v>
      </c>
      <c r="G2495" t="s">
        <v>21</v>
      </c>
      <c r="H2495">
        <v>110</v>
      </c>
      <c r="I2495" t="s">
        <v>22</v>
      </c>
      <c r="J2495">
        <v>0</v>
      </c>
      <c r="K2495" t="s">
        <v>23</v>
      </c>
      <c r="L2495">
        <v>-3500</v>
      </c>
      <c r="N2495" t="s">
        <v>7340</v>
      </c>
      <c r="O2495" s="22">
        <v>13.25</v>
      </c>
    </row>
    <row r="2496" spans="1:15">
      <c r="A2496" t="s">
        <v>0</v>
      </c>
      <c r="B2496">
        <v>107574374</v>
      </c>
      <c r="C2496" t="s">
        <v>19</v>
      </c>
      <c r="D2496">
        <v>2499486</v>
      </c>
      <c r="E2496" t="s">
        <v>20</v>
      </c>
      <c r="F2496">
        <v>500000</v>
      </c>
      <c r="G2496" t="s">
        <v>21</v>
      </c>
      <c r="H2496">
        <v>110</v>
      </c>
      <c r="I2496" t="s">
        <v>22</v>
      </c>
      <c r="J2496">
        <v>0</v>
      </c>
      <c r="K2496" t="s">
        <v>23</v>
      </c>
      <c r="L2496">
        <v>-3500</v>
      </c>
      <c r="N2496" t="s">
        <v>7341</v>
      </c>
      <c r="O2496" s="22">
        <v>13.25</v>
      </c>
    </row>
    <row r="2497" spans="1:15">
      <c r="A2497" t="s">
        <v>0</v>
      </c>
      <c r="B2497">
        <v>107634865</v>
      </c>
      <c r="C2497" t="s">
        <v>19</v>
      </c>
      <c r="D2497">
        <v>1592297</v>
      </c>
      <c r="E2497" t="s">
        <v>20</v>
      </c>
      <c r="F2497">
        <v>500000</v>
      </c>
      <c r="G2497" t="s">
        <v>21</v>
      </c>
      <c r="H2497">
        <v>110</v>
      </c>
      <c r="I2497" t="s">
        <v>22</v>
      </c>
      <c r="J2497">
        <v>0</v>
      </c>
      <c r="K2497" t="s">
        <v>23</v>
      </c>
      <c r="L2497">
        <v>-3500</v>
      </c>
      <c r="N2497" t="s">
        <v>7342</v>
      </c>
      <c r="O2497" s="22">
        <v>13.25</v>
      </c>
    </row>
    <row r="2498" spans="1:15">
      <c r="A2498" t="s">
        <v>0</v>
      </c>
      <c r="B2498">
        <v>107695362</v>
      </c>
      <c r="C2498" t="s">
        <v>19</v>
      </c>
      <c r="D2498">
        <v>1594012</v>
      </c>
      <c r="E2498" t="s">
        <v>20</v>
      </c>
      <c r="F2498">
        <v>500000</v>
      </c>
      <c r="G2498" t="s">
        <v>21</v>
      </c>
      <c r="H2498">
        <v>110</v>
      </c>
      <c r="I2498" t="s">
        <v>22</v>
      </c>
      <c r="J2498">
        <v>0</v>
      </c>
      <c r="K2498" t="s">
        <v>23</v>
      </c>
      <c r="L2498">
        <v>-3500</v>
      </c>
      <c r="N2498" t="s">
        <v>7343</v>
      </c>
      <c r="O2498" s="22">
        <v>13.25</v>
      </c>
    </row>
    <row r="2499" spans="1:15">
      <c r="A2499" t="s">
        <v>0</v>
      </c>
      <c r="B2499">
        <v>107821185</v>
      </c>
      <c r="C2499" t="s">
        <v>19</v>
      </c>
      <c r="D2499">
        <v>2507571</v>
      </c>
      <c r="E2499" t="s">
        <v>20</v>
      </c>
      <c r="F2499">
        <v>500000</v>
      </c>
      <c r="G2499" t="s">
        <v>21</v>
      </c>
      <c r="H2499">
        <v>110</v>
      </c>
      <c r="I2499" t="s">
        <v>22</v>
      </c>
      <c r="J2499">
        <v>0</v>
      </c>
      <c r="K2499" t="s">
        <v>23</v>
      </c>
      <c r="L2499">
        <v>-3500</v>
      </c>
      <c r="N2499" t="s">
        <v>7344</v>
      </c>
      <c r="O2499" s="22">
        <v>13.25</v>
      </c>
    </row>
    <row r="2500" spans="1:15">
      <c r="A2500" t="s">
        <v>0</v>
      </c>
      <c r="B2500">
        <v>107881747</v>
      </c>
      <c r="C2500" t="s">
        <v>19</v>
      </c>
      <c r="D2500">
        <v>1597442</v>
      </c>
      <c r="E2500" t="s">
        <v>20</v>
      </c>
      <c r="F2500">
        <v>500000</v>
      </c>
      <c r="G2500" t="s">
        <v>21</v>
      </c>
      <c r="H2500">
        <v>110</v>
      </c>
      <c r="I2500" t="s">
        <v>22</v>
      </c>
      <c r="J2500">
        <v>0</v>
      </c>
      <c r="K2500" t="s">
        <v>23</v>
      </c>
      <c r="L2500">
        <v>-3500</v>
      </c>
      <c r="N2500" t="s">
        <v>4866</v>
      </c>
      <c r="O2500" s="22">
        <v>13.25</v>
      </c>
    </row>
    <row r="2501" spans="1:15">
      <c r="A2501" t="s">
        <v>0</v>
      </c>
      <c r="B2501">
        <v>108267174</v>
      </c>
      <c r="C2501" t="s">
        <v>19</v>
      </c>
      <c r="D2501">
        <v>1599157</v>
      </c>
      <c r="E2501" t="s">
        <v>20</v>
      </c>
      <c r="F2501">
        <v>500000</v>
      </c>
      <c r="G2501" t="s">
        <v>21</v>
      </c>
      <c r="H2501">
        <v>110</v>
      </c>
      <c r="I2501" t="s">
        <v>22</v>
      </c>
      <c r="J2501">
        <v>0</v>
      </c>
      <c r="K2501" t="s">
        <v>23</v>
      </c>
      <c r="L2501">
        <v>-3500</v>
      </c>
      <c r="N2501" t="s">
        <v>7345</v>
      </c>
      <c r="O2501" s="22">
        <v>13.3</v>
      </c>
    </row>
    <row r="2502" spans="1:15">
      <c r="A2502" t="s">
        <v>0</v>
      </c>
      <c r="B2502">
        <v>108327800</v>
      </c>
      <c r="C2502" t="s">
        <v>19</v>
      </c>
      <c r="D2502">
        <v>1600872</v>
      </c>
      <c r="E2502" t="s">
        <v>20</v>
      </c>
      <c r="F2502">
        <v>500000</v>
      </c>
      <c r="G2502" t="s">
        <v>21</v>
      </c>
      <c r="H2502">
        <v>110</v>
      </c>
      <c r="I2502" t="s">
        <v>22</v>
      </c>
      <c r="J2502">
        <v>0</v>
      </c>
      <c r="K2502" t="s">
        <v>23</v>
      </c>
      <c r="L2502">
        <v>-3500</v>
      </c>
      <c r="N2502" t="s">
        <v>7346</v>
      </c>
      <c r="O2502" s="22">
        <v>13.3</v>
      </c>
    </row>
    <row r="2503" spans="1:15">
      <c r="A2503" t="s">
        <v>0</v>
      </c>
      <c r="B2503">
        <v>108453951</v>
      </c>
      <c r="C2503" t="s">
        <v>19</v>
      </c>
      <c r="D2503">
        <v>2518351</v>
      </c>
      <c r="E2503" t="s">
        <v>20</v>
      </c>
      <c r="F2503">
        <v>500000</v>
      </c>
      <c r="G2503" t="s">
        <v>21</v>
      </c>
      <c r="H2503">
        <v>110</v>
      </c>
      <c r="I2503" t="s">
        <v>22</v>
      </c>
      <c r="J2503">
        <v>0</v>
      </c>
      <c r="K2503" t="s">
        <v>23</v>
      </c>
      <c r="L2503">
        <v>-3500</v>
      </c>
      <c r="N2503" t="s">
        <v>7347</v>
      </c>
      <c r="O2503" s="22">
        <v>13.3</v>
      </c>
    </row>
    <row r="2504" spans="1:15">
      <c r="A2504" t="s">
        <v>0</v>
      </c>
      <c r="B2504">
        <v>108514642</v>
      </c>
      <c r="C2504" t="s">
        <v>19</v>
      </c>
      <c r="D2504">
        <v>1604302</v>
      </c>
      <c r="E2504" t="s">
        <v>20</v>
      </c>
      <c r="F2504">
        <v>500000</v>
      </c>
      <c r="G2504" t="s">
        <v>21</v>
      </c>
      <c r="H2504">
        <v>110</v>
      </c>
      <c r="I2504" t="s">
        <v>22</v>
      </c>
      <c r="J2504">
        <v>0</v>
      </c>
      <c r="K2504" t="s">
        <v>23</v>
      </c>
      <c r="L2504">
        <v>-3500</v>
      </c>
      <c r="N2504" t="s">
        <v>7348</v>
      </c>
      <c r="O2504" s="22">
        <v>13.3</v>
      </c>
    </row>
    <row r="2505" spans="1:15">
      <c r="A2505" t="s">
        <v>0</v>
      </c>
      <c r="B2505">
        <v>108575339</v>
      </c>
      <c r="C2505" t="s">
        <v>19</v>
      </c>
      <c r="D2505">
        <v>1606017</v>
      </c>
      <c r="E2505" t="s">
        <v>20</v>
      </c>
      <c r="F2505">
        <v>500000</v>
      </c>
      <c r="G2505" t="s">
        <v>21</v>
      </c>
      <c r="H2505">
        <v>110</v>
      </c>
      <c r="I2505" t="s">
        <v>22</v>
      </c>
      <c r="J2505">
        <v>0</v>
      </c>
      <c r="K2505" t="s">
        <v>23</v>
      </c>
      <c r="L2505">
        <v>-3500</v>
      </c>
      <c r="N2505" t="s">
        <v>7349</v>
      </c>
      <c r="O2505" s="22">
        <v>13.3</v>
      </c>
    </row>
    <row r="2506" spans="1:15">
      <c r="A2506" t="s">
        <v>0</v>
      </c>
      <c r="B2506">
        <v>108701705</v>
      </c>
      <c r="C2506" t="s">
        <v>19</v>
      </c>
      <c r="D2506">
        <v>2526436</v>
      </c>
      <c r="E2506" t="s">
        <v>20</v>
      </c>
      <c r="F2506">
        <v>500000</v>
      </c>
      <c r="G2506" t="s">
        <v>21</v>
      </c>
      <c r="H2506">
        <v>110</v>
      </c>
      <c r="I2506" t="s">
        <v>22</v>
      </c>
      <c r="J2506">
        <v>0</v>
      </c>
      <c r="K2506" t="s">
        <v>23</v>
      </c>
      <c r="L2506">
        <v>-3500</v>
      </c>
      <c r="N2506" t="s">
        <v>7350</v>
      </c>
      <c r="O2506" s="22">
        <v>13.3</v>
      </c>
    </row>
    <row r="2507" spans="1:15">
      <c r="A2507" t="s">
        <v>0</v>
      </c>
      <c r="B2507">
        <v>108762458</v>
      </c>
      <c r="C2507" t="s">
        <v>19</v>
      </c>
      <c r="D2507">
        <v>1609447</v>
      </c>
      <c r="E2507" t="s">
        <v>20</v>
      </c>
      <c r="F2507">
        <v>500000</v>
      </c>
      <c r="G2507" t="s">
        <v>21</v>
      </c>
      <c r="H2507">
        <v>110</v>
      </c>
      <c r="I2507" t="s">
        <v>22</v>
      </c>
      <c r="J2507">
        <v>0</v>
      </c>
      <c r="K2507" t="s">
        <v>23</v>
      </c>
      <c r="L2507">
        <v>-3500</v>
      </c>
      <c r="N2507" t="s">
        <v>7351</v>
      </c>
      <c r="O2507" s="22">
        <v>13.3</v>
      </c>
    </row>
    <row r="2508" spans="1:15">
      <c r="A2508" t="s">
        <v>0</v>
      </c>
      <c r="B2508">
        <v>108823220</v>
      </c>
      <c r="C2508" t="s">
        <v>19</v>
      </c>
      <c r="D2508">
        <v>1611162</v>
      </c>
      <c r="E2508" t="s">
        <v>20</v>
      </c>
      <c r="F2508">
        <v>500000</v>
      </c>
      <c r="G2508" t="s">
        <v>21</v>
      </c>
      <c r="H2508">
        <v>110</v>
      </c>
      <c r="I2508" t="s">
        <v>22</v>
      </c>
      <c r="J2508">
        <v>0</v>
      </c>
      <c r="K2508" t="s">
        <v>23</v>
      </c>
      <c r="L2508">
        <v>-3500</v>
      </c>
      <c r="N2508" t="s">
        <v>7352</v>
      </c>
      <c r="O2508" s="22">
        <v>13.3</v>
      </c>
    </row>
    <row r="2509" spans="1:15">
      <c r="A2509" t="s">
        <v>0</v>
      </c>
      <c r="B2509">
        <v>108949805</v>
      </c>
      <c r="C2509" t="s">
        <v>19</v>
      </c>
      <c r="D2509">
        <v>2534521</v>
      </c>
      <c r="E2509" t="s">
        <v>20</v>
      </c>
      <c r="F2509">
        <v>500000</v>
      </c>
      <c r="G2509" t="s">
        <v>21</v>
      </c>
      <c r="H2509">
        <v>110</v>
      </c>
      <c r="I2509" t="s">
        <v>22</v>
      </c>
      <c r="J2509">
        <v>0</v>
      </c>
      <c r="K2509" t="s">
        <v>23</v>
      </c>
      <c r="L2509">
        <v>-3500</v>
      </c>
      <c r="N2509" t="s">
        <v>7353</v>
      </c>
      <c r="O2509" s="22">
        <v>13.3</v>
      </c>
    </row>
    <row r="2510" spans="1:15">
      <c r="A2510" t="s">
        <v>0</v>
      </c>
      <c r="B2510">
        <v>109010629</v>
      </c>
      <c r="C2510" t="s">
        <v>19</v>
      </c>
      <c r="D2510">
        <v>1614592</v>
      </c>
      <c r="E2510" t="s">
        <v>20</v>
      </c>
      <c r="F2510">
        <v>500000</v>
      </c>
      <c r="G2510" t="s">
        <v>21</v>
      </c>
      <c r="H2510">
        <v>110</v>
      </c>
      <c r="I2510" t="s">
        <v>22</v>
      </c>
      <c r="J2510">
        <v>0</v>
      </c>
      <c r="K2510" t="s">
        <v>23</v>
      </c>
      <c r="L2510">
        <v>-3500</v>
      </c>
      <c r="N2510" t="s">
        <v>5046</v>
      </c>
      <c r="O2510" s="22">
        <v>13.3</v>
      </c>
    </row>
    <row r="2511" spans="1:15">
      <c r="A2511" t="s">
        <v>0</v>
      </c>
      <c r="B2511">
        <v>109398202</v>
      </c>
      <c r="C2511" t="s">
        <v>19</v>
      </c>
      <c r="D2511">
        <v>1616307</v>
      </c>
      <c r="E2511" t="s">
        <v>20</v>
      </c>
      <c r="F2511">
        <v>500000</v>
      </c>
      <c r="G2511" t="s">
        <v>21</v>
      </c>
      <c r="H2511">
        <v>110</v>
      </c>
      <c r="I2511" t="s">
        <v>22</v>
      </c>
      <c r="J2511">
        <v>0</v>
      </c>
      <c r="K2511" t="s">
        <v>23</v>
      </c>
      <c r="L2511">
        <v>-3500</v>
      </c>
      <c r="N2511" t="s">
        <v>7354</v>
      </c>
      <c r="O2511" s="22">
        <v>13.350000000000001</v>
      </c>
    </row>
    <row r="2512" spans="1:15">
      <c r="A2512" t="s">
        <v>0</v>
      </c>
      <c r="B2512">
        <v>109459084</v>
      </c>
      <c r="C2512" t="s">
        <v>19</v>
      </c>
      <c r="D2512">
        <v>1618022</v>
      </c>
      <c r="E2512" t="s">
        <v>20</v>
      </c>
      <c r="F2512">
        <v>500000</v>
      </c>
      <c r="G2512" t="s">
        <v>21</v>
      </c>
      <c r="H2512">
        <v>110</v>
      </c>
      <c r="I2512" t="s">
        <v>22</v>
      </c>
      <c r="J2512">
        <v>0</v>
      </c>
      <c r="K2512" t="s">
        <v>23</v>
      </c>
      <c r="L2512">
        <v>-3500</v>
      </c>
      <c r="N2512" t="s">
        <v>7355</v>
      </c>
      <c r="O2512" s="22">
        <v>13.350000000000001</v>
      </c>
    </row>
    <row r="2513" spans="1:15">
      <c r="A2513" t="s">
        <v>0</v>
      </c>
      <c r="B2513">
        <v>109585981</v>
      </c>
      <c r="C2513" t="s">
        <v>19</v>
      </c>
      <c r="D2513">
        <v>2545301</v>
      </c>
      <c r="E2513" t="s">
        <v>20</v>
      </c>
      <c r="F2513">
        <v>500000</v>
      </c>
      <c r="G2513" t="s">
        <v>21</v>
      </c>
      <c r="H2513">
        <v>110</v>
      </c>
      <c r="I2513" t="s">
        <v>22</v>
      </c>
      <c r="J2513">
        <v>0</v>
      </c>
      <c r="K2513" t="s">
        <v>23</v>
      </c>
      <c r="L2513">
        <v>-3500</v>
      </c>
      <c r="N2513" t="s">
        <v>7356</v>
      </c>
      <c r="O2513" s="22">
        <v>13.350000000000001</v>
      </c>
    </row>
    <row r="2514" spans="1:15">
      <c r="A2514" t="s">
        <v>0</v>
      </c>
      <c r="B2514">
        <v>109646926</v>
      </c>
      <c r="C2514" t="s">
        <v>19</v>
      </c>
      <c r="D2514">
        <v>1621452</v>
      </c>
      <c r="E2514" t="s">
        <v>20</v>
      </c>
      <c r="F2514">
        <v>500000</v>
      </c>
      <c r="G2514" t="s">
        <v>21</v>
      </c>
      <c r="H2514">
        <v>110</v>
      </c>
      <c r="I2514" t="s">
        <v>22</v>
      </c>
      <c r="J2514">
        <v>0</v>
      </c>
      <c r="K2514" t="s">
        <v>23</v>
      </c>
      <c r="L2514">
        <v>-3500</v>
      </c>
      <c r="N2514" t="s">
        <v>7357</v>
      </c>
      <c r="O2514" s="22">
        <v>13.350000000000001</v>
      </c>
    </row>
    <row r="2515" spans="1:15">
      <c r="A2515" t="s">
        <v>0</v>
      </c>
      <c r="B2515">
        <v>109707876</v>
      </c>
      <c r="C2515" t="s">
        <v>19</v>
      </c>
      <c r="D2515">
        <v>1623167</v>
      </c>
      <c r="E2515" t="s">
        <v>20</v>
      </c>
      <c r="F2515">
        <v>500000</v>
      </c>
      <c r="G2515" t="s">
        <v>21</v>
      </c>
      <c r="H2515">
        <v>110</v>
      </c>
      <c r="I2515" t="s">
        <v>22</v>
      </c>
      <c r="J2515">
        <v>0</v>
      </c>
      <c r="K2515" t="s">
        <v>23</v>
      </c>
      <c r="L2515">
        <v>-3500</v>
      </c>
      <c r="N2515" t="s">
        <v>7358</v>
      </c>
      <c r="O2515" s="22">
        <v>13.350000000000001</v>
      </c>
    </row>
    <row r="2516" spans="1:15">
      <c r="A2516" t="s">
        <v>0</v>
      </c>
      <c r="B2516">
        <v>109834989</v>
      </c>
      <c r="C2516" t="s">
        <v>19</v>
      </c>
      <c r="D2516">
        <v>2553386</v>
      </c>
      <c r="E2516" t="s">
        <v>20</v>
      </c>
      <c r="F2516">
        <v>500000</v>
      </c>
      <c r="G2516" t="s">
        <v>21</v>
      </c>
      <c r="H2516">
        <v>110</v>
      </c>
      <c r="I2516" t="s">
        <v>22</v>
      </c>
      <c r="J2516">
        <v>0</v>
      </c>
      <c r="K2516" t="s">
        <v>23</v>
      </c>
      <c r="L2516">
        <v>-3500</v>
      </c>
      <c r="N2516" t="s">
        <v>7359</v>
      </c>
      <c r="O2516" s="22">
        <v>13.350000000000001</v>
      </c>
    </row>
    <row r="2517" spans="1:15">
      <c r="A2517" t="s">
        <v>0</v>
      </c>
      <c r="B2517">
        <v>109895998</v>
      </c>
      <c r="C2517" t="s">
        <v>19</v>
      </c>
      <c r="D2517">
        <v>1626597</v>
      </c>
      <c r="E2517" t="s">
        <v>20</v>
      </c>
      <c r="F2517">
        <v>500000</v>
      </c>
      <c r="G2517" t="s">
        <v>21</v>
      </c>
      <c r="H2517">
        <v>110</v>
      </c>
      <c r="I2517" t="s">
        <v>22</v>
      </c>
      <c r="J2517">
        <v>0</v>
      </c>
      <c r="K2517" t="s">
        <v>23</v>
      </c>
      <c r="L2517">
        <v>-3500</v>
      </c>
      <c r="N2517" t="s">
        <v>7360</v>
      </c>
      <c r="O2517" s="22">
        <v>13.350000000000001</v>
      </c>
    </row>
    <row r="2518" spans="1:15">
      <c r="A2518" t="s">
        <v>0</v>
      </c>
      <c r="B2518">
        <v>109957010</v>
      </c>
      <c r="C2518" t="s">
        <v>19</v>
      </c>
      <c r="D2518">
        <v>1628312</v>
      </c>
      <c r="E2518" t="s">
        <v>20</v>
      </c>
      <c r="F2518">
        <v>500000</v>
      </c>
      <c r="G2518" t="s">
        <v>21</v>
      </c>
      <c r="H2518">
        <v>110</v>
      </c>
      <c r="I2518" t="s">
        <v>22</v>
      </c>
      <c r="J2518">
        <v>0</v>
      </c>
      <c r="K2518" t="s">
        <v>23</v>
      </c>
      <c r="L2518">
        <v>-3500</v>
      </c>
      <c r="N2518" t="s">
        <v>7361</v>
      </c>
      <c r="O2518" s="22">
        <v>13.350000000000001</v>
      </c>
    </row>
    <row r="2519" spans="1:15">
      <c r="A2519" t="s">
        <v>0</v>
      </c>
      <c r="B2519">
        <v>110084334</v>
      </c>
      <c r="C2519" t="s">
        <v>19</v>
      </c>
      <c r="D2519">
        <v>2561471</v>
      </c>
      <c r="E2519" t="s">
        <v>20</v>
      </c>
      <c r="F2519">
        <v>500000</v>
      </c>
      <c r="G2519" t="s">
        <v>21</v>
      </c>
      <c r="H2519">
        <v>110</v>
      </c>
      <c r="I2519" t="s">
        <v>22</v>
      </c>
      <c r="J2519">
        <v>0</v>
      </c>
      <c r="K2519" t="s">
        <v>23</v>
      </c>
      <c r="L2519">
        <v>-3500</v>
      </c>
      <c r="N2519" t="s">
        <v>7362</v>
      </c>
      <c r="O2519" s="22">
        <v>13.350000000000001</v>
      </c>
    </row>
    <row r="2520" spans="1:15">
      <c r="A2520" t="s">
        <v>0</v>
      </c>
      <c r="B2520">
        <v>110145401</v>
      </c>
      <c r="C2520" t="s">
        <v>19</v>
      </c>
      <c r="D2520">
        <v>1631742</v>
      </c>
      <c r="E2520" t="s">
        <v>20</v>
      </c>
      <c r="F2520">
        <v>500000</v>
      </c>
      <c r="G2520" t="s">
        <v>21</v>
      </c>
      <c r="H2520">
        <v>110</v>
      </c>
      <c r="I2520" t="s">
        <v>22</v>
      </c>
      <c r="J2520">
        <v>0</v>
      </c>
      <c r="K2520" t="s">
        <v>23</v>
      </c>
      <c r="L2520">
        <v>-3500</v>
      </c>
      <c r="N2520" t="s">
        <v>4867</v>
      </c>
      <c r="O2520" s="22">
        <v>13.350000000000001</v>
      </c>
    </row>
    <row r="2521" spans="1:15">
      <c r="A2521" t="s">
        <v>0</v>
      </c>
      <c r="B2521">
        <v>110535068</v>
      </c>
      <c r="C2521" t="s">
        <v>19</v>
      </c>
      <c r="D2521">
        <v>1633457</v>
      </c>
      <c r="E2521" t="s">
        <v>20</v>
      </c>
      <c r="F2521">
        <v>500000</v>
      </c>
      <c r="G2521" t="s">
        <v>21</v>
      </c>
      <c r="H2521">
        <v>110</v>
      </c>
      <c r="I2521" t="s">
        <v>22</v>
      </c>
      <c r="J2521">
        <v>0</v>
      </c>
      <c r="K2521" t="s">
        <v>23</v>
      </c>
      <c r="L2521">
        <v>-3500</v>
      </c>
      <c r="N2521" t="s">
        <v>7363</v>
      </c>
      <c r="O2521" s="22">
        <v>13.4</v>
      </c>
    </row>
    <row r="2522" spans="1:15">
      <c r="A2522" t="s">
        <v>0</v>
      </c>
      <c r="B2522">
        <v>110596197</v>
      </c>
      <c r="C2522" t="s">
        <v>19</v>
      </c>
      <c r="D2522">
        <v>1635172</v>
      </c>
      <c r="E2522" t="s">
        <v>20</v>
      </c>
      <c r="F2522">
        <v>500000</v>
      </c>
      <c r="G2522" t="s">
        <v>21</v>
      </c>
      <c r="H2522">
        <v>110</v>
      </c>
      <c r="I2522" t="s">
        <v>22</v>
      </c>
      <c r="J2522">
        <v>0</v>
      </c>
      <c r="K2522" t="s">
        <v>23</v>
      </c>
      <c r="L2522">
        <v>-3500</v>
      </c>
      <c r="N2522" t="s">
        <v>7364</v>
      </c>
      <c r="O2522" s="22">
        <v>13.4</v>
      </c>
    </row>
    <row r="2523" spans="1:15">
      <c r="A2523" t="s">
        <v>0</v>
      </c>
      <c r="B2523">
        <v>110723842</v>
      </c>
      <c r="C2523" t="s">
        <v>19</v>
      </c>
      <c r="D2523">
        <v>2572251</v>
      </c>
      <c r="E2523" t="s">
        <v>20</v>
      </c>
      <c r="F2523">
        <v>500000</v>
      </c>
      <c r="G2523" t="s">
        <v>21</v>
      </c>
      <c r="H2523">
        <v>110</v>
      </c>
      <c r="I2523" t="s">
        <v>22</v>
      </c>
      <c r="J2523">
        <v>0</v>
      </c>
      <c r="K2523" t="s">
        <v>23</v>
      </c>
      <c r="L2523">
        <v>-3500</v>
      </c>
      <c r="N2523" t="s">
        <v>7365</v>
      </c>
      <c r="O2523" s="22">
        <v>13.4</v>
      </c>
    </row>
    <row r="2524" spans="1:15">
      <c r="A2524" t="s">
        <v>0</v>
      </c>
      <c r="B2524">
        <v>110785040</v>
      </c>
      <c r="C2524" t="s">
        <v>19</v>
      </c>
      <c r="D2524">
        <v>1638602</v>
      </c>
      <c r="E2524" t="s">
        <v>20</v>
      </c>
      <c r="F2524">
        <v>500000</v>
      </c>
      <c r="G2524" t="s">
        <v>21</v>
      </c>
      <c r="H2524">
        <v>110</v>
      </c>
      <c r="I2524" t="s">
        <v>22</v>
      </c>
      <c r="J2524">
        <v>0</v>
      </c>
      <c r="K2524" t="s">
        <v>23</v>
      </c>
      <c r="L2524">
        <v>-3500</v>
      </c>
      <c r="N2524" t="s">
        <v>7366</v>
      </c>
      <c r="O2524" s="22">
        <v>13.4</v>
      </c>
    </row>
    <row r="2525" spans="1:15">
      <c r="A2525" t="s">
        <v>0</v>
      </c>
      <c r="B2525">
        <v>110846240</v>
      </c>
      <c r="C2525" t="s">
        <v>19</v>
      </c>
      <c r="D2525">
        <v>1640317</v>
      </c>
      <c r="E2525" t="s">
        <v>20</v>
      </c>
      <c r="F2525">
        <v>500000</v>
      </c>
      <c r="G2525" t="s">
        <v>21</v>
      </c>
      <c r="H2525">
        <v>110</v>
      </c>
      <c r="I2525" t="s">
        <v>22</v>
      </c>
      <c r="J2525">
        <v>0</v>
      </c>
      <c r="K2525" t="s">
        <v>23</v>
      </c>
      <c r="L2525">
        <v>-3500</v>
      </c>
      <c r="N2525" t="s">
        <v>7367</v>
      </c>
      <c r="O2525" s="22">
        <v>13.4</v>
      </c>
    </row>
    <row r="2526" spans="1:15">
      <c r="A2526" t="s">
        <v>0</v>
      </c>
      <c r="B2526">
        <v>110974105</v>
      </c>
      <c r="C2526" t="s">
        <v>19</v>
      </c>
      <c r="D2526">
        <v>2580336</v>
      </c>
      <c r="E2526" t="s">
        <v>20</v>
      </c>
      <c r="F2526">
        <v>500000</v>
      </c>
      <c r="G2526" t="s">
        <v>21</v>
      </c>
      <c r="H2526">
        <v>110</v>
      </c>
      <c r="I2526" t="s">
        <v>22</v>
      </c>
      <c r="J2526">
        <v>0</v>
      </c>
      <c r="K2526" t="s">
        <v>23</v>
      </c>
      <c r="L2526">
        <v>-3500</v>
      </c>
      <c r="N2526" t="s">
        <v>7368</v>
      </c>
      <c r="O2526" s="22">
        <v>13.4</v>
      </c>
    </row>
    <row r="2527" spans="1:15">
      <c r="A2527" t="s">
        <v>0</v>
      </c>
      <c r="B2527">
        <v>111035373</v>
      </c>
      <c r="C2527" t="s">
        <v>19</v>
      </c>
      <c r="D2527">
        <v>1643747</v>
      </c>
      <c r="E2527" t="s">
        <v>20</v>
      </c>
      <c r="F2527">
        <v>500000</v>
      </c>
      <c r="G2527" t="s">
        <v>21</v>
      </c>
      <c r="H2527">
        <v>110</v>
      </c>
      <c r="I2527" t="s">
        <v>22</v>
      </c>
      <c r="J2527">
        <v>0</v>
      </c>
      <c r="K2527" t="s">
        <v>23</v>
      </c>
      <c r="L2527">
        <v>-3500</v>
      </c>
      <c r="N2527" t="s">
        <v>7369</v>
      </c>
      <c r="O2527" s="22">
        <v>13.4</v>
      </c>
    </row>
    <row r="2528" spans="1:15">
      <c r="A2528" t="s">
        <v>0</v>
      </c>
      <c r="B2528">
        <v>111096648</v>
      </c>
      <c r="C2528" t="s">
        <v>19</v>
      </c>
      <c r="D2528">
        <v>1645462</v>
      </c>
      <c r="E2528" t="s">
        <v>20</v>
      </c>
      <c r="F2528">
        <v>500000</v>
      </c>
      <c r="G2528" t="s">
        <v>21</v>
      </c>
      <c r="H2528">
        <v>110</v>
      </c>
      <c r="I2528" t="s">
        <v>22</v>
      </c>
      <c r="J2528">
        <v>0</v>
      </c>
      <c r="K2528" t="s">
        <v>23</v>
      </c>
      <c r="L2528">
        <v>-3500</v>
      </c>
      <c r="N2528" t="s">
        <v>7370</v>
      </c>
      <c r="O2528" s="22">
        <v>13.4</v>
      </c>
    </row>
    <row r="2529" spans="1:15">
      <c r="A2529" t="s">
        <v>0</v>
      </c>
      <c r="B2529">
        <v>111224736</v>
      </c>
      <c r="C2529" t="s">
        <v>19</v>
      </c>
      <c r="D2529">
        <v>2588421</v>
      </c>
      <c r="E2529" t="s">
        <v>20</v>
      </c>
      <c r="F2529">
        <v>500000</v>
      </c>
      <c r="G2529" t="s">
        <v>21</v>
      </c>
      <c r="H2529">
        <v>110</v>
      </c>
      <c r="I2529" t="s">
        <v>22</v>
      </c>
      <c r="J2529">
        <v>0</v>
      </c>
      <c r="K2529" t="s">
        <v>23</v>
      </c>
      <c r="L2529">
        <v>-3500</v>
      </c>
      <c r="N2529" t="s">
        <v>7371</v>
      </c>
      <c r="O2529" s="22">
        <v>13.4</v>
      </c>
    </row>
    <row r="2530" spans="1:15">
      <c r="A2530" t="s">
        <v>0</v>
      </c>
      <c r="B2530">
        <v>111286072</v>
      </c>
      <c r="C2530" t="s">
        <v>19</v>
      </c>
      <c r="D2530">
        <v>1648892</v>
      </c>
      <c r="E2530" t="s">
        <v>20</v>
      </c>
      <c r="F2530">
        <v>500000</v>
      </c>
      <c r="G2530" t="s">
        <v>21</v>
      </c>
      <c r="H2530">
        <v>110</v>
      </c>
      <c r="I2530" t="s">
        <v>22</v>
      </c>
      <c r="J2530">
        <v>0</v>
      </c>
      <c r="K2530" t="s">
        <v>23</v>
      </c>
      <c r="L2530">
        <v>-3500</v>
      </c>
      <c r="N2530" t="s">
        <v>5047</v>
      </c>
      <c r="O2530" s="22">
        <v>13.4</v>
      </c>
    </row>
    <row r="2531" spans="1:15">
      <c r="A2531" t="s">
        <v>0</v>
      </c>
      <c r="B2531">
        <v>111677860</v>
      </c>
      <c r="C2531" t="s">
        <v>19</v>
      </c>
      <c r="D2531">
        <v>1650607</v>
      </c>
      <c r="E2531" t="s">
        <v>20</v>
      </c>
      <c r="F2531">
        <v>500000</v>
      </c>
      <c r="G2531" t="s">
        <v>21</v>
      </c>
      <c r="H2531">
        <v>110</v>
      </c>
      <c r="I2531" t="s">
        <v>22</v>
      </c>
      <c r="J2531">
        <v>0</v>
      </c>
      <c r="K2531" t="s">
        <v>23</v>
      </c>
      <c r="L2531">
        <v>-3500</v>
      </c>
      <c r="N2531" t="s">
        <v>7372</v>
      </c>
      <c r="O2531" s="22">
        <v>13.450000000000001</v>
      </c>
    </row>
    <row r="2532" spans="1:15">
      <c r="A2532" t="s">
        <v>0</v>
      </c>
      <c r="B2532">
        <v>111739253</v>
      </c>
      <c r="C2532" t="s">
        <v>19</v>
      </c>
      <c r="D2532">
        <v>1652322</v>
      </c>
      <c r="E2532" t="s">
        <v>20</v>
      </c>
      <c r="F2532">
        <v>500000</v>
      </c>
      <c r="G2532" t="s">
        <v>21</v>
      </c>
      <c r="H2532">
        <v>110</v>
      </c>
      <c r="I2532" t="s">
        <v>22</v>
      </c>
      <c r="J2532">
        <v>0</v>
      </c>
      <c r="K2532" t="s">
        <v>23</v>
      </c>
      <c r="L2532">
        <v>-3500</v>
      </c>
      <c r="N2532" t="s">
        <v>7373</v>
      </c>
      <c r="O2532" s="22">
        <v>13.450000000000001</v>
      </c>
    </row>
    <row r="2533" spans="1:15">
      <c r="A2533" t="s">
        <v>0</v>
      </c>
      <c r="B2533">
        <v>111867652</v>
      </c>
      <c r="C2533" t="s">
        <v>19</v>
      </c>
      <c r="D2533">
        <v>2599201</v>
      </c>
      <c r="E2533" t="s">
        <v>20</v>
      </c>
      <c r="F2533">
        <v>500000</v>
      </c>
      <c r="G2533" t="s">
        <v>21</v>
      </c>
      <c r="H2533">
        <v>110</v>
      </c>
      <c r="I2533" t="s">
        <v>22</v>
      </c>
      <c r="J2533">
        <v>0</v>
      </c>
      <c r="K2533" t="s">
        <v>23</v>
      </c>
      <c r="L2533">
        <v>-3500</v>
      </c>
      <c r="N2533" t="s">
        <v>7374</v>
      </c>
      <c r="O2533" s="22">
        <v>13.450000000000001</v>
      </c>
    </row>
    <row r="2534" spans="1:15">
      <c r="A2534" t="s">
        <v>0</v>
      </c>
      <c r="B2534">
        <v>111929110</v>
      </c>
      <c r="C2534" t="s">
        <v>19</v>
      </c>
      <c r="D2534">
        <v>1655752</v>
      </c>
      <c r="E2534" t="s">
        <v>20</v>
      </c>
      <c r="F2534">
        <v>500000</v>
      </c>
      <c r="G2534" t="s">
        <v>21</v>
      </c>
      <c r="H2534">
        <v>110</v>
      </c>
      <c r="I2534" t="s">
        <v>22</v>
      </c>
      <c r="J2534">
        <v>0</v>
      </c>
      <c r="K2534" t="s">
        <v>23</v>
      </c>
      <c r="L2534">
        <v>-3500</v>
      </c>
      <c r="N2534" t="s">
        <v>7375</v>
      </c>
      <c r="O2534" s="22">
        <v>13.450000000000001</v>
      </c>
    </row>
    <row r="2535" spans="1:15">
      <c r="A2535" t="s">
        <v>0</v>
      </c>
      <c r="B2535">
        <v>111990577</v>
      </c>
      <c r="C2535" t="s">
        <v>19</v>
      </c>
      <c r="D2535">
        <v>1657467</v>
      </c>
      <c r="E2535" t="s">
        <v>20</v>
      </c>
      <c r="F2535">
        <v>500000</v>
      </c>
      <c r="G2535" t="s">
        <v>21</v>
      </c>
      <c r="H2535">
        <v>110</v>
      </c>
      <c r="I2535" t="s">
        <v>22</v>
      </c>
      <c r="J2535">
        <v>0</v>
      </c>
      <c r="K2535" t="s">
        <v>23</v>
      </c>
      <c r="L2535">
        <v>-3500</v>
      </c>
      <c r="N2535" t="s">
        <v>7376</v>
      </c>
      <c r="O2535" s="22">
        <v>13.450000000000001</v>
      </c>
    </row>
    <row r="2536" spans="1:15">
      <c r="A2536" t="s">
        <v>0</v>
      </c>
      <c r="B2536">
        <v>112119202</v>
      </c>
      <c r="C2536" t="s">
        <v>19</v>
      </c>
      <c r="D2536">
        <v>2607286</v>
      </c>
      <c r="E2536" t="s">
        <v>20</v>
      </c>
      <c r="F2536">
        <v>500000</v>
      </c>
      <c r="G2536" t="s">
        <v>21</v>
      </c>
      <c r="H2536">
        <v>110</v>
      </c>
      <c r="I2536" t="s">
        <v>22</v>
      </c>
      <c r="J2536">
        <v>0</v>
      </c>
      <c r="K2536" t="s">
        <v>23</v>
      </c>
      <c r="L2536">
        <v>-3500</v>
      </c>
      <c r="N2536" t="s">
        <v>7377</v>
      </c>
      <c r="O2536" s="22">
        <v>13.450000000000001</v>
      </c>
    </row>
    <row r="2537" spans="1:15">
      <c r="A2537" t="s">
        <v>0</v>
      </c>
      <c r="B2537">
        <v>112180731</v>
      </c>
      <c r="C2537" t="s">
        <v>19</v>
      </c>
      <c r="D2537">
        <v>1660897</v>
      </c>
      <c r="E2537" t="s">
        <v>20</v>
      </c>
      <c r="F2537">
        <v>500000</v>
      </c>
      <c r="G2537" t="s">
        <v>21</v>
      </c>
      <c r="H2537">
        <v>110</v>
      </c>
      <c r="I2537" t="s">
        <v>22</v>
      </c>
      <c r="J2537">
        <v>0</v>
      </c>
      <c r="K2537" t="s">
        <v>23</v>
      </c>
      <c r="L2537">
        <v>-3500</v>
      </c>
      <c r="N2537" t="s">
        <v>7378</v>
      </c>
      <c r="O2537" s="22">
        <v>13.450000000000001</v>
      </c>
    </row>
    <row r="2538" spans="1:15">
      <c r="A2538" t="s">
        <v>0</v>
      </c>
      <c r="B2538">
        <v>112242269</v>
      </c>
      <c r="C2538" t="s">
        <v>19</v>
      </c>
      <c r="D2538">
        <v>1662612</v>
      </c>
      <c r="E2538" t="s">
        <v>20</v>
      </c>
      <c r="F2538">
        <v>500000</v>
      </c>
      <c r="G2538" t="s">
        <v>21</v>
      </c>
      <c r="H2538">
        <v>110</v>
      </c>
      <c r="I2538" t="s">
        <v>22</v>
      </c>
      <c r="J2538">
        <v>0</v>
      </c>
      <c r="K2538" t="s">
        <v>23</v>
      </c>
      <c r="L2538">
        <v>-3500</v>
      </c>
      <c r="N2538" t="s">
        <v>7379</v>
      </c>
      <c r="O2538" s="22">
        <v>13.450000000000001</v>
      </c>
    </row>
    <row r="2539" spans="1:15">
      <c r="A2539" t="s">
        <v>0</v>
      </c>
      <c r="B2539">
        <v>112371112</v>
      </c>
      <c r="C2539" t="s">
        <v>19</v>
      </c>
      <c r="D2539">
        <v>2615371</v>
      </c>
      <c r="E2539" t="s">
        <v>20</v>
      </c>
      <c r="F2539">
        <v>500000</v>
      </c>
      <c r="G2539" t="s">
        <v>21</v>
      </c>
      <c r="H2539">
        <v>110</v>
      </c>
      <c r="I2539" t="s">
        <v>22</v>
      </c>
      <c r="J2539">
        <v>0</v>
      </c>
      <c r="K2539" t="s">
        <v>23</v>
      </c>
      <c r="L2539">
        <v>-3500</v>
      </c>
      <c r="N2539" t="s">
        <v>7380</v>
      </c>
      <c r="O2539" s="22">
        <v>13.450000000000001</v>
      </c>
    </row>
    <row r="2540" spans="1:15">
      <c r="A2540" t="s">
        <v>0</v>
      </c>
      <c r="B2540">
        <v>112432712</v>
      </c>
      <c r="C2540" t="s">
        <v>19</v>
      </c>
      <c r="D2540">
        <v>1666042</v>
      </c>
      <c r="E2540" t="s">
        <v>20</v>
      </c>
      <c r="F2540">
        <v>500000</v>
      </c>
      <c r="G2540" t="s">
        <v>21</v>
      </c>
      <c r="H2540">
        <v>110</v>
      </c>
      <c r="I2540" t="s">
        <v>22</v>
      </c>
      <c r="J2540">
        <v>0</v>
      </c>
      <c r="K2540" t="s">
        <v>23</v>
      </c>
      <c r="L2540">
        <v>-3500</v>
      </c>
      <c r="N2540" t="s">
        <v>4868</v>
      </c>
      <c r="O2540" s="22">
        <v>13.450000000000001</v>
      </c>
    </row>
    <row r="2541" spans="1:15">
      <c r="A2541" t="s">
        <v>0</v>
      </c>
      <c r="B2541">
        <v>112826641</v>
      </c>
      <c r="C2541" t="s">
        <v>19</v>
      </c>
      <c r="D2541">
        <v>1667757</v>
      </c>
      <c r="E2541" t="s">
        <v>20</v>
      </c>
      <c r="F2541">
        <v>500000</v>
      </c>
      <c r="G2541" t="s">
        <v>21</v>
      </c>
      <c r="H2541">
        <v>110</v>
      </c>
      <c r="I2541" t="s">
        <v>22</v>
      </c>
      <c r="J2541">
        <v>0</v>
      </c>
      <c r="K2541" t="s">
        <v>23</v>
      </c>
      <c r="L2541">
        <v>-3500</v>
      </c>
      <c r="N2541" t="s">
        <v>7381</v>
      </c>
      <c r="O2541" s="22">
        <v>13.5</v>
      </c>
    </row>
    <row r="2542" spans="1:15">
      <c r="A2542" t="s">
        <v>0</v>
      </c>
      <c r="B2542">
        <v>112888303</v>
      </c>
      <c r="C2542" t="s">
        <v>19</v>
      </c>
      <c r="D2542">
        <v>1669472</v>
      </c>
      <c r="E2542" t="s">
        <v>20</v>
      </c>
      <c r="F2542">
        <v>500000</v>
      </c>
      <c r="G2542" t="s">
        <v>21</v>
      </c>
      <c r="H2542">
        <v>110</v>
      </c>
      <c r="I2542" t="s">
        <v>22</v>
      </c>
      <c r="J2542">
        <v>0</v>
      </c>
      <c r="K2542" t="s">
        <v>23</v>
      </c>
      <c r="L2542">
        <v>-3500</v>
      </c>
      <c r="N2542" t="s">
        <v>7382</v>
      </c>
      <c r="O2542" s="22">
        <v>13.5</v>
      </c>
    </row>
    <row r="2543" spans="1:15">
      <c r="A2543" t="s">
        <v>0</v>
      </c>
      <c r="B2543">
        <v>113017465</v>
      </c>
      <c r="C2543" t="s">
        <v>19</v>
      </c>
      <c r="D2543">
        <v>2626151</v>
      </c>
      <c r="E2543" t="s">
        <v>20</v>
      </c>
      <c r="F2543">
        <v>500000</v>
      </c>
      <c r="G2543" t="s">
        <v>21</v>
      </c>
      <c r="H2543">
        <v>110</v>
      </c>
      <c r="I2543" t="s">
        <v>22</v>
      </c>
      <c r="J2543">
        <v>0</v>
      </c>
      <c r="K2543" t="s">
        <v>23</v>
      </c>
      <c r="L2543">
        <v>-3500</v>
      </c>
      <c r="N2543" t="s">
        <v>7383</v>
      </c>
      <c r="O2543" s="22">
        <v>13.5</v>
      </c>
    </row>
    <row r="2544" spans="1:15">
      <c r="A2544" t="s">
        <v>0</v>
      </c>
      <c r="B2544">
        <v>113079186</v>
      </c>
      <c r="C2544" t="s">
        <v>19</v>
      </c>
      <c r="D2544">
        <v>1672902</v>
      </c>
      <c r="E2544" t="s">
        <v>20</v>
      </c>
      <c r="F2544">
        <v>500000</v>
      </c>
      <c r="G2544" t="s">
        <v>21</v>
      </c>
      <c r="H2544">
        <v>110</v>
      </c>
      <c r="I2544" t="s">
        <v>22</v>
      </c>
      <c r="J2544">
        <v>0</v>
      </c>
      <c r="K2544" t="s">
        <v>23</v>
      </c>
      <c r="L2544">
        <v>-3500</v>
      </c>
      <c r="N2544" t="s">
        <v>7384</v>
      </c>
      <c r="O2544" s="22">
        <v>13.5</v>
      </c>
    </row>
    <row r="2545" spans="1:15">
      <c r="A2545" t="s">
        <v>0</v>
      </c>
      <c r="B2545">
        <v>113140910</v>
      </c>
      <c r="C2545" t="s">
        <v>19</v>
      </c>
      <c r="D2545">
        <v>1674617</v>
      </c>
      <c r="E2545" t="s">
        <v>20</v>
      </c>
      <c r="F2545">
        <v>500000</v>
      </c>
      <c r="G2545" t="s">
        <v>21</v>
      </c>
      <c r="H2545">
        <v>110</v>
      </c>
      <c r="I2545" t="s">
        <v>22</v>
      </c>
      <c r="J2545">
        <v>0</v>
      </c>
      <c r="K2545" t="s">
        <v>23</v>
      </c>
      <c r="L2545">
        <v>-3500</v>
      </c>
      <c r="N2545" t="s">
        <v>7385</v>
      </c>
      <c r="O2545" s="22">
        <v>13.5</v>
      </c>
    </row>
    <row r="2546" spans="1:15">
      <c r="A2546" t="s">
        <v>0</v>
      </c>
      <c r="B2546">
        <v>113270289</v>
      </c>
      <c r="C2546" t="s">
        <v>19</v>
      </c>
      <c r="D2546">
        <v>2634236</v>
      </c>
      <c r="E2546" t="s">
        <v>20</v>
      </c>
      <c r="F2546">
        <v>500000</v>
      </c>
      <c r="G2546" t="s">
        <v>21</v>
      </c>
      <c r="H2546">
        <v>110</v>
      </c>
      <c r="I2546" t="s">
        <v>22</v>
      </c>
      <c r="J2546">
        <v>0</v>
      </c>
      <c r="K2546" t="s">
        <v>23</v>
      </c>
      <c r="L2546">
        <v>-3500</v>
      </c>
      <c r="N2546" t="s">
        <v>7386</v>
      </c>
      <c r="O2546" s="22">
        <v>13.5</v>
      </c>
    </row>
    <row r="2547" spans="1:15">
      <c r="A2547" t="s">
        <v>0</v>
      </c>
      <c r="B2547">
        <v>113332075</v>
      </c>
      <c r="C2547" t="s">
        <v>19</v>
      </c>
      <c r="D2547">
        <v>1678047</v>
      </c>
      <c r="E2547" t="s">
        <v>20</v>
      </c>
      <c r="F2547">
        <v>500000</v>
      </c>
      <c r="G2547" t="s">
        <v>21</v>
      </c>
      <c r="H2547">
        <v>110</v>
      </c>
      <c r="I2547" t="s">
        <v>22</v>
      </c>
      <c r="J2547">
        <v>0</v>
      </c>
      <c r="K2547" t="s">
        <v>23</v>
      </c>
      <c r="L2547">
        <v>-3500</v>
      </c>
      <c r="N2547" t="s">
        <v>7387</v>
      </c>
      <c r="O2547" s="22">
        <v>13.5</v>
      </c>
    </row>
    <row r="2548" spans="1:15">
      <c r="A2548" t="s">
        <v>0</v>
      </c>
      <c r="B2548">
        <v>113393864</v>
      </c>
      <c r="C2548" t="s">
        <v>19</v>
      </c>
      <c r="D2548">
        <v>1679762</v>
      </c>
      <c r="E2548" t="s">
        <v>20</v>
      </c>
      <c r="F2548">
        <v>500000</v>
      </c>
      <c r="G2548" t="s">
        <v>21</v>
      </c>
      <c r="H2548">
        <v>110</v>
      </c>
      <c r="I2548" t="s">
        <v>22</v>
      </c>
      <c r="J2548">
        <v>0</v>
      </c>
      <c r="K2548" t="s">
        <v>23</v>
      </c>
      <c r="L2548">
        <v>-3500</v>
      </c>
      <c r="N2548" t="s">
        <v>7388</v>
      </c>
      <c r="O2548" s="22">
        <v>13.5</v>
      </c>
    </row>
    <row r="2549" spans="1:15">
      <c r="A2549" t="s">
        <v>0</v>
      </c>
      <c r="B2549">
        <v>113523453</v>
      </c>
      <c r="C2549" t="s">
        <v>19</v>
      </c>
      <c r="D2549">
        <v>2642321</v>
      </c>
      <c r="E2549" t="s">
        <v>20</v>
      </c>
      <c r="F2549">
        <v>500000</v>
      </c>
      <c r="G2549" t="s">
        <v>21</v>
      </c>
      <c r="H2549">
        <v>110</v>
      </c>
      <c r="I2549" t="s">
        <v>22</v>
      </c>
      <c r="J2549">
        <v>0</v>
      </c>
      <c r="K2549" t="s">
        <v>23</v>
      </c>
      <c r="L2549">
        <v>-3500</v>
      </c>
      <c r="N2549" t="s">
        <v>7389</v>
      </c>
      <c r="O2549" s="22">
        <v>13.5</v>
      </c>
    </row>
    <row r="2550" spans="1:15">
      <c r="A2550" t="s">
        <v>0</v>
      </c>
      <c r="B2550">
        <v>113585305</v>
      </c>
      <c r="C2550" t="s">
        <v>19</v>
      </c>
      <c r="D2550">
        <v>1683192</v>
      </c>
      <c r="E2550" t="s">
        <v>20</v>
      </c>
      <c r="F2550">
        <v>500000</v>
      </c>
      <c r="G2550" t="s">
        <v>21</v>
      </c>
      <c r="H2550">
        <v>110</v>
      </c>
      <c r="I2550" t="s">
        <v>22</v>
      </c>
      <c r="J2550">
        <v>0</v>
      </c>
      <c r="K2550" t="s">
        <v>23</v>
      </c>
      <c r="L2550">
        <v>-3500</v>
      </c>
      <c r="N2550" t="s">
        <v>5048</v>
      </c>
      <c r="O2550" s="22">
        <v>13.5</v>
      </c>
    </row>
    <row r="2551" spans="1:15">
      <c r="A2551" t="s">
        <v>0</v>
      </c>
      <c r="B2551">
        <v>113981355</v>
      </c>
      <c r="C2551" t="s">
        <v>19</v>
      </c>
      <c r="D2551">
        <v>1684907</v>
      </c>
      <c r="E2551" t="s">
        <v>20</v>
      </c>
      <c r="F2551">
        <v>500000</v>
      </c>
      <c r="G2551" t="s">
        <v>21</v>
      </c>
      <c r="H2551">
        <v>110</v>
      </c>
      <c r="I2551" t="s">
        <v>22</v>
      </c>
      <c r="J2551">
        <v>0</v>
      </c>
      <c r="K2551" t="s">
        <v>23</v>
      </c>
      <c r="L2551">
        <v>-3500</v>
      </c>
      <c r="N2551" t="s">
        <v>7390</v>
      </c>
      <c r="O2551" s="22">
        <v>13.55</v>
      </c>
    </row>
    <row r="2552" spans="1:15">
      <c r="A2552" t="s">
        <v>0</v>
      </c>
      <c r="B2552">
        <v>114043271</v>
      </c>
      <c r="C2552" t="s">
        <v>19</v>
      </c>
      <c r="D2552">
        <v>1686622</v>
      </c>
      <c r="E2552" t="s">
        <v>20</v>
      </c>
      <c r="F2552">
        <v>500000</v>
      </c>
      <c r="G2552" t="s">
        <v>21</v>
      </c>
      <c r="H2552">
        <v>110</v>
      </c>
      <c r="I2552" t="s">
        <v>22</v>
      </c>
      <c r="J2552">
        <v>0</v>
      </c>
      <c r="K2552" t="s">
        <v>23</v>
      </c>
      <c r="L2552">
        <v>-3500</v>
      </c>
      <c r="N2552" t="s">
        <v>7391</v>
      </c>
      <c r="O2552" s="22">
        <v>13.55</v>
      </c>
    </row>
    <row r="2553" spans="1:15">
      <c r="A2553" t="s">
        <v>0</v>
      </c>
      <c r="B2553">
        <v>114173189</v>
      </c>
      <c r="C2553" t="s">
        <v>19</v>
      </c>
      <c r="D2553">
        <v>2653101</v>
      </c>
      <c r="E2553" t="s">
        <v>20</v>
      </c>
      <c r="F2553">
        <v>500000</v>
      </c>
      <c r="G2553" t="s">
        <v>21</v>
      </c>
      <c r="H2553">
        <v>110</v>
      </c>
      <c r="I2553" t="s">
        <v>22</v>
      </c>
      <c r="J2553">
        <v>0</v>
      </c>
      <c r="K2553" t="s">
        <v>23</v>
      </c>
      <c r="L2553">
        <v>-3500</v>
      </c>
      <c r="N2553" t="s">
        <v>7392</v>
      </c>
      <c r="O2553" s="22">
        <v>13.55</v>
      </c>
    </row>
    <row r="2554" spans="1:15">
      <c r="A2554" t="s">
        <v>0</v>
      </c>
      <c r="B2554">
        <v>114235174</v>
      </c>
      <c r="C2554" t="s">
        <v>19</v>
      </c>
      <c r="D2554">
        <v>1690052</v>
      </c>
      <c r="E2554" t="s">
        <v>20</v>
      </c>
      <c r="F2554">
        <v>500000</v>
      </c>
      <c r="G2554" t="s">
        <v>21</v>
      </c>
      <c r="H2554">
        <v>110</v>
      </c>
      <c r="I2554" t="s">
        <v>22</v>
      </c>
      <c r="J2554">
        <v>0</v>
      </c>
      <c r="K2554" t="s">
        <v>23</v>
      </c>
      <c r="L2554">
        <v>-3500</v>
      </c>
      <c r="N2554" t="s">
        <v>7393</v>
      </c>
      <c r="O2554" s="22">
        <v>13.55</v>
      </c>
    </row>
    <row r="2555" spans="1:15">
      <c r="A2555" t="s">
        <v>0</v>
      </c>
      <c r="B2555">
        <v>114297165</v>
      </c>
      <c r="C2555" t="s">
        <v>19</v>
      </c>
      <c r="D2555">
        <v>1691767</v>
      </c>
      <c r="E2555" t="s">
        <v>20</v>
      </c>
      <c r="F2555">
        <v>500000</v>
      </c>
      <c r="G2555" t="s">
        <v>21</v>
      </c>
      <c r="H2555">
        <v>110</v>
      </c>
      <c r="I2555" t="s">
        <v>22</v>
      </c>
      <c r="J2555">
        <v>0</v>
      </c>
      <c r="K2555" t="s">
        <v>23</v>
      </c>
      <c r="L2555">
        <v>-3500</v>
      </c>
      <c r="N2555" t="s">
        <v>7394</v>
      </c>
      <c r="O2555" s="22">
        <v>13.55</v>
      </c>
    </row>
    <row r="2556" spans="1:15">
      <c r="A2556" t="s">
        <v>0</v>
      </c>
      <c r="B2556">
        <v>114427304</v>
      </c>
      <c r="C2556" t="s">
        <v>19</v>
      </c>
      <c r="D2556">
        <v>2661186</v>
      </c>
      <c r="E2556" t="s">
        <v>20</v>
      </c>
      <c r="F2556">
        <v>500000</v>
      </c>
      <c r="G2556" t="s">
        <v>21</v>
      </c>
      <c r="H2556">
        <v>110</v>
      </c>
      <c r="I2556" t="s">
        <v>22</v>
      </c>
      <c r="J2556">
        <v>0</v>
      </c>
      <c r="K2556" t="s">
        <v>23</v>
      </c>
      <c r="L2556">
        <v>-3500</v>
      </c>
      <c r="N2556" t="s">
        <v>7395</v>
      </c>
      <c r="O2556" s="22">
        <v>13.55</v>
      </c>
    </row>
    <row r="2557" spans="1:15">
      <c r="A2557" t="s">
        <v>0</v>
      </c>
      <c r="B2557">
        <v>114489354</v>
      </c>
      <c r="C2557" t="s">
        <v>19</v>
      </c>
      <c r="D2557">
        <v>1695197</v>
      </c>
      <c r="E2557" t="s">
        <v>20</v>
      </c>
      <c r="F2557">
        <v>500000</v>
      </c>
      <c r="G2557" t="s">
        <v>21</v>
      </c>
      <c r="H2557">
        <v>110</v>
      </c>
      <c r="I2557" t="s">
        <v>22</v>
      </c>
      <c r="J2557">
        <v>0</v>
      </c>
      <c r="K2557" t="s">
        <v>23</v>
      </c>
      <c r="L2557">
        <v>-3500</v>
      </c>
      <c r="N2557" t="s">
        <v>7396</v>
      </c>
      <c r="O2557" s="22">
        <v>13.55</v>
      </c>
    </row>
    <row r="2558" spans="1:15">
      <c r="A2558" t="s">
        <v>0</v>
      </c>
      <c r="B2558">
        <v>114551407</v>
      </c>
      <c r="C2558" t="s">
        <v>19</v>
      </c>
      <c r="D2558">
        <v>1696912</v>
      </c>
      <c r="E2558" t="s">
        <v>20</v>
      </c>
      <c r="F2558">
        <v>500000</v>
      </c>
      <c r="G2558" t="s">
        <v>21</v>
      </c>
      <c r="H2558">
        <v>110</v>
      </c>
      <c r="I2558" t="s">
        <v>22</v>
      </c>
      <c r="J2558">
        <v>0</v>
      </c>
      <c r="K2558" t="s">
        <v>23</v>
      </c>
      <c r="L2558">
        <v>-3500</v>
      </c>
      <c r="N2558" t="s">
        <v>7397</v>
      </c>
      <c r="O2558" s="22">
        <v>13.55</v>
      </c>
    </row>
    <row r="2559" spans="1:15">
      <c r="A2559" t="s">
        <v>0</v>
      </c>
      <c r="B2559">
        <v>114681760</v>
      </c>
      <c r="C2559" t="s">
        <v>19</v>
      </c>
      <c r="D2559">
        <v>2669271</v>
      </c>
      <c r="E2559" t="s">
        <v>20</v>
      </c>
      <c r="F2559">
        <v>500000</v>
      </c>
      <c r="G2559" t="s">
        <v>21</v>
      </c>
      <c r="H2559">
        <v>110</v>
      </c>
      <c r="I2559" t="s">
        <v>22</v>
      </c>
      <c r="J2559">
        <v>0</v>
      </c>
      <c r="K2559" t="s">
        <v>23</v>
      </c>
      <c r="L2559">
        <v>-3500</v>
      </c>
      <c r="N2559" t="s">
        <v>7398</v>
      </c>
      <c r="O2559" s="22">
        <v>13.55</v>
      </c>
    </row>
    <row r="2560" spans="1:15">
      <c r="A2560" t="s">
        <v>0</v>
      </c>
      <c r="B2560">
        <v>114743875</v>
      </c>
      <c r="C2560" t="s">
        <v>19</v>
      </c>
      <c r="D2560">
        <v>1700342</v>
      </c>
      <c r="E2560" t="s">
        <v>20</v>
      </c>
      <c r="F2560">
        <v>500000</v>
      </c>
      <c r="G2560" t="s">
        <v>21</v>
      </c>
      <c r="H2560">
        <v>110</v>
      </c>
      <c r="I2560" t="s">
        <v>22</v>
      </c>
      <c r="J2560">
        <v>0</v>
      </c>
      <c r="K2560" t="s">
        <v>23</v>
      </c>
      <c r="L2560">
        <v>-3500</v>
      </c>
      <c r="N2560" t="s">
        <v>4869</v>
      </c>
      <c r="O2560" s="22">
        <v>13.55</v>
      </c>
    </row>
    <row r="2561" spans="1:15">
      <c r="A2561" t="s">
        <v>0</v>
      </c>
      <c r="B2561">
        <v>115142071</v>
      </c>
      <c r="C2561" t="s">
        <v>19</v>
      </c>
      <c r="D2561">
        <v>1702057</v>
      </c>
      <c r="E2561" t="s">
        <v>20</v>
      </c>
      <c r="F2561">
        <v>500000</v>
      </c>
      <c r="G2561" t="s">
        <v>21</v>
      </c>
      <c r="H2561">
        <v>110</v>
      </c>
      <c r="I2561" t="s">
        <v>22</v>
      </c>
      <c r="J2561">
        <v>0</v>
      </c>
      <c r="K2561" t="s">
        <v>23</v>
      </c>
      <c r="L2561">
        <v>-3500</v>
      </c>
      <c r="N2561" t="s">
        <v>7399</v>
      </c>
      <c r="O2561" s="22">
        <v>13.600000000000001</v>
      </c>
    </row>
    <row r="2562" spans="1:15">
      <c r="A2562" t="s">
        <v>0</v>
      </c>
      <c r="B2562">
        <v>115204251</v>
      </c>
      <c r="C2562" t="s">
        <v>19</v>
      </c>
      <c r="D2562">
        <v>1703772</v>
      </c>
      <c r="E2562" t="s">
        <v>20</v>
      </c>
      <c r="F2562">
        <v>500000</v>
      </c>
      <c r="G2562" t="s">
        <v>21</v>
      </c>
      <c r="H2562">
        <v>110</v>
      </c>
      <c r="I2562" t="s">
        <v>22</v>
      </c>
      <c r="J2562">
        <v>0</v>
      </c>
      <c r="K2562" t="s">
        <v>23</v>
      </c>
      <c r="L2562">
        <v>-3500</v>
      </c>
      <c r="N2562" t="s">
        <v>7400</v>
      </c>
      <c r="O2562" s="22">
        <v>13.600000000000001</v>
      </c>
    </row>
    <row r="2563" spans="1:15">
      <c r="A2563" t="s">
        <v>0</v>
      </c>
      <c r="B2563">
        <v>115334924</v>
      </c>
      <c r="C2563" t="s">
        <v>19</v>
      </c>
      <c r="D2563">
        <v>2680051</v>
      </c>
      <c r="E2563" t="s">
        <v>20</v>
      </c>
      <c r="F2563">
        <v>500000</v>
      </c>
      <c r="G2563" t="s">
        <v>21</v>
      </c>
      <c r="H2563">
        <v>110</v>
      </c>
      <c r="I2563" t="s">
        <v>22</v>
      </c>
      <c r="J2563">
        <v>0</v>
      </c>
      <c r="K2563" t="s">
        <v>23</v>
      </c>
      <c r="L2563">
        <v>-3500</v>
      </c>
      <c r="N2563" t="s">
        <v>7401</v>
      </c>
      <c r="O2563" s="22">
        <v>13.600000000000001</v>
      </c>
    </row>
    <row r="2564" spans="1:15">
      <c r="A2564" t="s">
        <v>0</v>
      </c>
      <c r="B2564">
        <v>115397167</v>
      </c>
      <c r="C2564" t="s">
        <v>19</v>
      </c>
      <c r="D2564">
        <v>1707202</v>
      </c>
      <c r="E2564" t="s">
        <v>20</v>
      </c>
      <c r="F2564">
        <v>500000</v>
      </c>
      <c r="G2564" t="s">
        <v>21</v>
      </c>
      <c r="H2564">
        <v>110</v>
      </c>
      <c r="I2564" t="s">
        <v>22</v>
      </c>
      <c r="J2564">
        <v>0</v>
      </c>
      <c r="K2564" t="s">
        <v>23</v>
      </c>
      <c r="L2564">
        <v>-3500</v>
      </c>
      <c r="N2564" t="s">
        <v>7402</v>
      </c>
      <c r="O2564" s="22">
        <v>13.600000000000001</v>
      </c>
    </row>
    <row r="2565" spans="1:15">
      <c r="A2565" t="s">
        <v>0</v>
      </c>
      <c r="B2565">
        <v>115459416</v>
      </c>
      <c r="C2565" t="s">
        <v>19</v>
      </c>
      <c r="D2565">
        <v>1708917</v>
      </c>
      <c r="E2565" t="s">
        <v>20</v>
      </c>
      <c r="F2565">
        <v>500000</v>
      </c>
      <c r="G2565" t="s">
        <v>21</v>
      </c>
      <c r="H2565">
        <v>110</v>
      </c>
      <c r="I2565" t="s">
        <v>22</v>
      </c>
      <c r="J2565">
        <v>0</v>
      </c>
      <c r="K2565" t="s">
        <v>23</v>
      </c>
      <c r="L2565">
        <v>-3500</v>
      </c>
      <c r="N2565" t="s">
        <v>7403</v>
      </c>
      <c r="O2565" s="22">
        <v>13.600000000000001</v>
      </c>
    </row>
    <row r="2566" spans="1:15">
      <c r="A2566" t="s">
        <v>0</v>
      </c>
      <c r="B2566">
        <v>115590309</v>
      </c>
      <c r="C2566" t="s">
        <v>19</v>
      </c>
      <c r="D2566">
        <v>2688136</v>
      </c>
      <c r="E2566" t="s">
        <v>20</v>
      </c>
      <c r="F2566">
        <v>500000</v>
      </c>
      <c r="G2566" t="s">
        <v>21</v>
      </c>
      <c r="H2566">
        <v>110</v>
      </c>
      <c r="I2566" t="s">
        <v>22</v>
      </c>
      <c r="J2566">
        <v>0</v>
      </c>
      <c r="K2566" t="s">
        <v>23</v>
      </c>
      <c r="L2566">
        <v>-3500</v>
      </c>
      <c r="N2566" t="s">
        <v>7404</v>
      </c>
      <c r="O2566" s="22">
        <v>13.600000000000001</v>
      </c>
    </row>
    <row r="2567" spans="1:15">
      <c r="A2567" t="s">
        <v>0</v>
      </c>
      <c r="B2567">
        <v>115652618</v>
      </c>
      <c r="C2567" t="s">
        <v>19</v>
      </c>
      <c r="D2567">
        <v>1712347</v>
      </c>
      <c r="E2567" t="s">
        <v>20</v>
      </c>
      <c r="F2567">
        <v>500000</v>
      </c>
      <c r="G2567" t="s">
        <v>21</v>
      </c>
      <c r="H2567">
        <v>110</v>
      </c>
      <c r="I2567" t="s">
        <v>22</v>
      </c>
      <c r="J2567">
        <v>0</v>
      </c>
      <c r="K2567" t="s">
        <v>23</v>
      </c>
      <c r="L2567">
        <v>-3500</v>
      </c>
      <c r="N2567" t="s">
        <v>7405</v>
      </c>
      <c r="O2567" s="22">
        <v>13.600000000000001</v>
      </c>
    </row>
    <row r="2568" spans="1:15">
      <c r="A2568" t="s">
        <v>0</v>
      </c>
      <c r="B2568">
        <v>115714929</v>
      </c>
      <c r="C2568" t="s">
        <v>19</v>
      </c>
      <c r="D2568">
        <v>1714062</v>
      </c>
      <c r="E2568" t="s">
        <v>20</v>
      </c>
      <c r="F2568">
        <v>500000</v>
      </c>
      <c r="G2568" t="s">
        <v>21</v>
      </c>
      <c r="H2568">
        <v>110</v>
      </c>
      <c r="I2568" t="s">
        <v>22</v>
      </c>
      <c r="J2568">
        <v>0</v>
      </c>
      <c r="K2568" t="s">
        <v>23</v>
      </c>
      <c r="L2568">
        <v>-3500</v>
      </c>
      <c r="N2568" t="s">
        <v>7406</v>
      </c>
      <c r="O2568" s="22">
        <v>13.600000000000001</v>
      </c>
    </row>
    <row r="2569" spans="1:15">
      <c r="A2569" t="s">
        <v>0</v>
      </c>
      <c r="B2569">
        <v>115846030</v>
      </c>
      <c r="C2569" t="s">
        <v>19</v>
      </c>
      <c r="D2569">
        <v>2696221</v>
      </c>
      <c r="E2569" t="s">
        <v>20</v>
      </c>
      <c r="F2569">
        <v>500000</v>
      </c>
      <c r="G2569" t="s">
        <v>21</v>
      </c>
      <c r="H2569">
        <v>110</v>
      </c>
      <c r="I2569" t="s">
        <v>22</v>
      </c>
      <c r="J2569">
        <v>0</v>
      </c>
      <c r="K2569" t="s">
        <v>23</v>
      </c>
      <c r="L2569">
        <v>-3500</v>
      </c>
      <c r="N2569" t="s">
        <v>7407</v>
      </c>
      <c r="O2569" s="22">
        <v>13.600000000000001</v>
      </c>
    </row>
    <row r="2570" spans="1:15">
      <c r="A2570" t="s">
        <v>0</v>
      </c>
      <c r="B2570">
        <v>115908401</v>
      </c>
      <c r="C2570" t="s">
        <v>19</v>
      </c>
      <c r="D2570">
        <v>1717492</v>
      </c>
      <c r="E2570" t="s">
        <v>20</v>
      </c>
      <c r="F2570">
        <v>500000</v>
      </c>
      <c r="G2570" t="s">
        <v>21</v>
      </c>
      <c r="H2570">
        <v>110</v>
      </c>
      <c r="I2570" t="s">
        <v>22</v>
      </c>
      <c r="J2570">
        <v>0</v>
      </c>
      <c r="K2570" t="s">
        <v>23</v>
      </c>
      <c r="L2570">
        <v>-3500</v>
      </c>
      <c r="N2570" t="s">
        <v>5049</v>
      </c>
      <c r="O2570" s="22">
        <v>13.600000000000001</v>
      </c>
    </row>
    <row r="2571" spans="1:15">
      <c r="A2571" t="s">
        <v>0</v>
      </c>
      <c r="B2571">
        <v>116308715</v>
      </c>
      <c r="C2571" t="s">
        <v>19</v>
      </c>
      <c r="D2571">
        <v>1719207</v>
      </c>
      <c r="E2571" t="s">
        <v>20</v>
      </c>
      <c r="F2571">
        <v>500000</v>
      </c>
      <c r="G2571" t="s">
        <v>21</v>
      </c>
      <c r="H2571">
        <v>110</v>
      </c>
      <c r="I2571" t="s">
        <v>22</v>
      </c>
      <c r="J2571">
        <v>0</v>
      </c>
      <c r="K2571" t="s">
        <v>23</v>
      </c>
      <c r="L2571">
        <v>-3500</v>
      </c>
      <c r="N2571" t="s">
        <v>7408</v>
      </c>
      <c r="O2571" s="22">
        <v>13.65</v>
      </c>
    </row>
    <row r="2572" spans="1:15">
      <c r="A2572" t="s">
        <v>0</v>
      </c>
      <c r="B2572">
        <v>116371144</v>
      </c>
      <c r="C2572" t="s">
        <v>19</v>
      </c>
      <c r="D2572">
        <v>1720922</v>
      </c>
      <c r="E2572" t="s">
        <v>20</v>
      </c>
      <c r="F2572">
        <v>500000</v>
      </c>
      <c r="G2572" t="s">
        <v>21</v>
      </c>
      <c r="H2572">
        <v>110</v>
      </c>
      <c r="I2572" t="s">
        <v>22</v>
      </c>
      <c r="J2572">
        <v>0</v>
      </c>
      <c r="K2572" t="s">
        <v>23</v>
      </c>
      <c r="L2572">
        <v>-3500</v>
      </c>
      <c r="N2572" t="s">
        <v>7409</v>
      </c>
      <c r="O2572" s="22">
        <v>13.65</v>
      </c>
    </row>
    <row r="2573" spans="1:15">
      <c r="A2573" t="s">
        <v>0</v>
      </c>
      <c r="B2573">
        <v>116502566</v>
      </c>
      <c r="C2573" t="s">
        <v>19</v>
      </c>
      <c r="D2573">
        <v>2707001</v>
      </c>
      <c r="E2573" t="s">
        <v>20</v>
      </c>
      <c r="F2573">
        <v>500000</v>
      </c>
      <c r="G2573" t="s">
        <v>21</v>
      </c>
      <c r="H2573">
        <v>110</v>
      </c>
      <c r="I2573" t="s">
        <v>22</v>
      </c>
      <c r="J2573">
        <v>0</v>
      </c>
      <c r="K2573" t="s">
        <v>23</v>
      </c>
      <c r="L2573">
        <v>-3500</v>
      </c>
      <c r="N2573" t="s">
        <v>7410</v>
      </c>
      <c r="O2573" s="22">
        <v>13.65</v>
      </c>
    </row>
    <row r="2574" spans="1:15">
      <c r="A2574" t="s">
        <v>0</v>
      </c>
      <c r="B2574">
        <v>116565061</v>
      </c>
      <c r="C2574" t="s">
        <v>19</v>
      </c>
      <c r="D2574">
        <v>1724352</v>
      </c>
      <c r="E2574" t="s">
        <v>20</v>
      </c>
      <c r="F2574">
        <v>500000</v>
      </c>
      <c r="G2574" t="s">
        <v>21</v>
      </c>
      <c r="H2574">
        <v>110</v>
      </c>
      <c r="I2574" t="s">
        <v>22</v>
      </c>
      <c r="J2574">
        <v>0</v>
      </c>
      <c r="K2574" t="s">
        <v>23</v>
      </c>
      <c r="L2574">
        <v>-3500</v>
      </c>
      <c r="N2574" t="s">
        <v>7411</v>
      </c>
      <c r="O2574" s="22">
        <v>13.65</v>
      </c>
    </row>
    <row r="2575" spans="1:15">
      <c r="A2575" t="s">
        <v>0</v>
      </c>
      <c r="B2575">
        <v>116627562</v>
      </c>
      <c r="C2575" t="s">
        <v>19</v>
      </c>
      <c r="D2575">
        <v>1726067</v>
      </c>
      <c r="E2575" t="s">
        <v>20</v>
      </c>
      <c r="F2575">
        <v>500000</v>
      </c>
      <c r="G2575" t="s">
        <v>21</v>
      </c>
      <c r="H2575">
        <v>110</v>
      </c>
      <c r="I2575" t="s">
        <v>22</v>
      </c>
      <c r="J2575">
        <v>0</v>
      </c>
      <c r="K2575" t="s">
        <v>23</v>
      </c>
      <c r="L2575">
        <v>-3500</v>
      </c>
      <c r="N2575" t="s">
        <v>7412</v>
      </c>
      <c r="O2575" s="22">
        <v>13.65</v>
      </c>
    </row>
    <row r="2576" spans="1:15">
      <c r="A2576" t="s">
        <v>0</v>
      </c>
      <c r="B2576">
        <v>116759208</v>
      </c>
      <c r="C2576" t="s">
        <v>19</v>
      </c>
      <c r="D2576">
        <v>2715086</v>
      </c>
      <c r="E2576" t="s">
        <v>20</v>
      </c>
      <c r="F2576">
        <v>500000</v>
      </c>
      <c r="G2576" t="s">
        <v>21</v>
      </c>
      <c r="H2576">
        <v>110</v>
      </c>
      <c r="I2576" t="s">
        <v>22</v>
      </c>
      <c r="J2576">
        <v>0</v>
      </c>
      <c r="K2576" t="s">
        <v>23</v>
      </c>
      <c r="L2576">
        <v>-3500</v>
      </c>
      <c r="N2576" t="s">
        <v>7413</v>
      </c>
      <c r="O2576" s="22">
        <v>13.65</v>
      </c>
    </row>
    <row r="2577" spans="1:15">
      <c r="A2577" t="s">
        <v>0</v>
      </c>
      <c r="B2577">
        <v>116821772</v>
      </c>
      <c r="C2577" t="s">
        <v>19</v>
      </c>
      <c r="D2577">
        <v>1729497</v>
      </c>
      <c r="E2577" t="s">
        <v>20</v>
      </c>
      <c r="F2577">
        <v>500000</v>
      </c>
      <c r="G2577" t="s">
        <v>21</v>
      </c>
      <c r="H2577">
        <v>110</v>
      </c>
      <c r="I2577" t="s">
        <v>22</v>
      </c>
      <c r="J2577">
        <v>0</v>
      </c>
      <c r="K2577" t="s">
        <v>23</v>
      </c>
      <c r="L2577">
        <v>-3500</v>
      </c>
      <c r="N2577" t="s">
        <v>7414</v>
      </c>
      <c r="O2577" s="22">
        <v>13.65</v>
      </c>
    </row>
    <row r="2578" spans="1:15">
      <c r="A2578" t="s">
        <v>0</v>
      </c>
      <c r="B2578">
        <v>116884341</v>
      </c>
      <c r="C2578" t="s">
        <v>19</v>
      </c>
      <c r="D2578">
        <v>1731212</v>
      </c>
      <c r="E2578" t="s">
        <v>20</v>
      </c>
      <c r="F2578">
        <v>500000</v>
      </c>
      <c r="G2578" t="s">
        <v>21</v>
      </c>
      <c r="H2578">
        <v>110</v>
      </c>
      <c r="I2578" t="s">
        <v>22</v>
      </c>
      <c r="J2578">
        <v>0</v>
      </c>
      <c r="K2578" t="s">
        <v>23</v>
      </c>
      <c r="L2578">
        <v>-3500</v>
      </c>
      <c r="N2578" t="s">
        <v>7415</v>
      </c>
      <c r="O2578" s="22">
        <v>13.65</v>
      </c>
    </row>
    <row r="2579" spans="1:15">
      <c r="A2579" t="s">
        <v>0</v>
      </c>
      <c r="B2579">
        <v>117016205</v>
      </c>
      <c r="C2579" t="s">
        <v>19</v>
      </c>
      <c r="D2579">
        <v>2723171</v>
      </c>
      <c r="E2579" t="s">
        <v>20</v>
      </c>
      <c r="F2579">
        <v>500000</v>
      </c>
      <c r="G2579" t="s">
        <v>21</v>
      </c>
      <c r="H2579">
        <v>110</v>
      </c>
      <c r="I2579" t="s">
        <v>22</v>
      </c>
      <c r="J2579">
        <v>0</v>
      </c>
      <c r="K2579" t="s">
        <v>23</v>
      </c>
      <c r="L2579">
        <v>-3500</v>
      </c>
      <c r="N2579" t="s">
        <v>7416</v>
      </c>
      <c r="O2579" s="22">
        <v>13.65</v>
      </c>
    </row>
    <row r="2580" spans="1:15">
      <c r="A2580" t="s">
        <v>0</v>
      </c>
      <c r="B2580">
        <v>117078840</v>
      </c>
      <c r="C2580" t="s">
        <v>19</v>
      </c>
      <c r="D2580">
        <v>1734642</v>
      </c>
      <c r="E2580" t="s">
        <v>20</v>
      </c>
      <c r="F2580">
        <v>500000</v>
      </c>
      <c r="G2580" t="s">
        <v>21</v>
      </c>
      <c r="H2580">
        <v>110</v>
      </c>
      <c r="I2580" t="s">
        <v>22</v>
      </c>
      <c r="J2580">
        <v>0</v>
      </c>
      <c r="K2580" t="s">
        <v>23</v>
      </c>
      <c r="L2580">
        <v>-3500</v>
      </c>
      <c r="N2580" t="s">
        <v>4870</v>
      </c>
      <c r="O2580" s="22">
        <v>13.65</v>
      </c>
    </row>
    <row r="2581" spans="1:15">
      <c r="A2581" t="s">
        <v>0</v>
      </c>
      <c r="B2581">
        <v>117481284</v>
      </c>
      <c r="C2581" t="s">
        <v>19</v>
      </c>
      <c r="D2581">
        <v>1736357</v>
      </c>
      <c r="E2581" t="s">
        <v>20</v>
      </c>
      <c r="F2581">
        <v>500000</v>
      </c>
      <c r="G2581" t="s">
        <v>21</v>
      </c>
      <c r="H2581">
        <v>115</v>
      </c>
      <c r="I2581" t="s">
        <v>22</v>
      </c>
      <c r="J2581">
        <v>0</v>
      </c>
      <c r="K2581" t="s">
        <v>23</v>
      </c>
      <c r="L2581">
        <v>-3500</v>
      </c>
      <c r="N2581" t="s">
        <v>7417</v>
      </c>
      <c r="O2581" s="22">
        <v>13.700000000000001</v>
      </c>
    </row>
    <row r="2582" spans="1:15">
      <c r="A2582" t="s">
        <v>0</v>
      </c>
      <c r="B2582">
        <v>117543988</v>
      </c>
      <c r="C2582" t="s">
        <v>19</v>
      </c>
      <c r="D2582">
        <v>1738072</v>
      </c>
      <c r="E2582" t="s">
        <v>20</v>
      </c>
      <c r="F2582">
        <v>500000</v>
      </c>
      <c r="G2582" t="s">
        <v>21</v>
      </c>
      <c r="H2582">
        <v>115</v>
      </c>
      <c r="I2582" t="s">
        <v>22</v>
      </c>
      <c r="J2582">
        <v>0</v>
      </c>
      <c r="K2582" t="s">
        <v>23</v>
      </c>
      <c r="L2582">
        <v>-3500</v>
      </c>
      <c r="N2582" t="s">
        <v>7418</v>
      </c>
      <c r="O2582" s="22">
        <v>13.700000000000001</v>
      </c>
    </row>
    <row r="2583" spans="1:15">
      <c r="A2583" t="s">
        <v>0</v>
      </c>
      <c r="B2583">
        <v>117676185</v>
      </c>
      <c r="C2583" t="s">
        <v>19</v>
      </c>
      <c r="D2583">
        <v>2733951</v>
      </c>
      <c r="E2583" t="s">
        <v>20</v>
      </c>
      <c r="F2583">
        <v>500000</v>
      </c>
      <c r="G2583" t="s">
        <v>21</v>
      </c>
      <c r="H2583">
        <v>115</v>
      </c>
      <c r="I2583" t="s">
        <v>22</v>
      </c>
      <c r="J2583">
        <v>0</v>
      </c>
      <c r="K2583" t="s">
        <v>23</v>
      </c>
      <c r="L2583">
        <v>-3500</v>
      </c>
      <c r="N2583" t="s">
        <v>7419</v>
      </c>
      <c r="O2583" s="22">
        <v>13.700000000000001</v>
      </c>
    </row>
    <row r="2584" spans="1:15">
      <c r="A2584" t="s">
        <v>0</v>
      </c>
      <c r="B2584">
        <v>117738957</v>
      </c>
      <c r="C2584" t="s">
        <v>19</v>
      </c>
      <c r="D2584">
        <v>1741502</v>
      </c>
      <c r="E2584" t="s">
        <v>20</v>
      </c>
      <c r="F2584">
        <v>500000</v>
      </c>
      <c r="G2584" t="s">
        <v>21</v>
      </c>
      <c r="H2584">
        <v>115</v>
      </c>
      <c r="I2584" t="s">
        <v>22</v>
      </c>
      <c r="J2584">
        <v>0</v>
      </c>
      <c r="K2584" t="s">
        <v>23</v>
      </c>
      <c r="L2584">
        <v>-3500</v>
      </c>
      <c r="N2584" t="s">
        <v>7420</v>
      </c>
      <c r="O2584" s="22">
        <v>13.700000000000001</v>
      </c>
    </row>
    <row r="2585" spans="1:15">
      <c r="A2585" t="s">
        <v>0</v>
      </c>
      <c r="B2585">
        <v>117801739</v>
      </c>
      <c r="C2585" t="s">
        <v>19</v>
      </c>
      <c r="D2585">
        <v>1743217</v>
      </c>
      <c r="E2585" t="s">
        <v>20</v>
      </c>
      <c r="F2585">
        <v>500000</v>
      </c>
      <c r="G2585" t="s">
        <v>21</v>
      </c>
      <c r="H2585">
        <v>115</v>
      </c>
      <c r="I2585" t="s">
        <v>22</v>
      </c>
      <c r="J2585">
        <v>0</v>
      </c>
      <c r="K2585" t="s">
        <v>23</v>
      </c>
      <c r="L2585">
        <v>-3500</v>
      </c>
      <c r="N2585" t="s">
        <v>7421</v>
      </c>
      <c r="O2585" s="22">
        <v>13.700000000000001</v>
      </c>
    </row>
    <row r="2586" spans="1:15">
      <c r="A2586" t="s">
        <v>0</v>
      </c>
      <c r="B2586">
        <v>117934160</v>
      </c>
      <c r="C2586" t="s">
        <v>19</v>
      </c>
      <c r="D2586">
        <v>2742036</v>
      </c>
      <c r="E2586" t="s">
        <v>20</v>
      </c>
      <c r="F2586">
        <v>500000</v>
      </c>
      <c r="G2586" t="s">
        <v>21</v>
      </c>
      <c r="H2586">
        <v>115</v>
      </c>
      <c r="I2586" t="s">
        <v>22</v>
      </c>
      <c r="J2586">
        <v>0</v>
      </c>
      <c r="K2586" t="s">
        <v>23</v>
      </c>
      <c r="L2586">
        <v>-3500</v>
      </c>
      <c r="N2586" t="s">
        <v>7422</v>
      </c>
      <c r="O2586" s="22">
        <v>13.700000000000001</v>
      </c>
    </row>
    <row r="2587" spans="1:15">
      <c r="A2587" t="s">
        <v>0</v>
      </c>
      <c r="B2587">
        <v>117997005</v>
      </c>
      <c r="C2587" t="s">
        <v>19</v>
      </c>
      <c r="D2587">
        <v>1746647</v>
      </c>
      <c r="E2587" t="s">
        <v>20</v>
      </c>
      <c r="F2587">
        <v>500000</v>
      </c>
      <c r="G2587" t="s">
        <v>21</v>
      </c>
      <c r="H2587">
        <v>115</v>
      </c>
      <c r="I2587" t="s">
        <v>22</v>
      </c>
      <c r="J2587">
        <v>0</v>
      </c>
      <c r="K2587" t="s">
        <v>23</v>
      </c>
      <c r="L2587">
        <v>-3500</v>
      </c>
      <c r="N2587" t="s">
        <v>7423</v>
      </c>
      <c r="O2587" s="22">
        <v>13.700000000000001</v>
      </c>
    </row>
    <row r="2588" spans="1:15">
      <c r="A2588" t="s">
        <v>0</v>
      </c>
      <c r="B2588">
        <v>118059856</v>
      </c>
      <c r="C2588" t="s">
        <v>19</v>
      </c>
      <c r="D2588">
        <v>1748362</v>
      </c>
      <c r="E2588" t="s">
        <v>20</v>
      </c>
      <c r="F2588">
        <v>500000</v>
      </c>
      <c r="G2588" t="s">
        <v>21</v>
      </c>
      <c r="H2588">
        <v>115</v>
      </c>
      <c r="I2588" t="s">
        <v>22</v>
      </c>
      <c r="J2588">
        <v>0</v>
      </c>
      <c r="K2588" t="s">
        <v>23</v>
      </c>
      <c r="L2588">
        <v>-3500</v>
      </c>
      <c r="N2588" t="s">
        <v>7424</v>
      </c>
      <c r="O2588" s="22">
        <v>13.700000000000001</v>
      </c>
    </row>
    <row r="2589" spans="1:15">
      <c r="A2589" t="s">
        <v>0</v>
      </c>
      <c r="B2589">
        <v>118192495</v>
      </c>
      <c r="C2589" t="s">
        <v>19</v>
      </c>
      <c r="D2589">
        <v>2750121</v>
      </c>
      <c r="E2589" t="s">
        <v>20</v>
      </c>
      <c r="F2589">
        <v>500000</v>
      </c>
      <c r="G2589" t="s">
        <v>21</v>
      </c>
      <c r="H2589">
        <v>115</v>
      </c>
      <c r="I2589" t="s">
        <v>22</v>
      </c>
      <c r="J2589">
        <v>0</v>
      </c>
      <c r="K2589" t="s">
        <v>23</v>
      </c>
      <c r="L2589">
        <v>-3500</v>
      </c>
      <c r="N2589" t="s">
        <v>7425</v>
      </c>
      <c r="O2589" s="22">
        <v>13.700000000000001</v>
      </c>
    </row>
    <row r="2590" spans="1:15">
      <c r="A2590" t="s">
        <v>0</v>
      </c>
      <c r="B2590">
        <v>118255405</v>
      </c>
      <c r="C2590" t="s">
        <v>19</v>
      </c>
      <c r="D2590">
        <v>1751792</v>
      </c>
      <c r="E2590" t="s">
        <v>20</v>
      </c>
      <c r="F2590">
        <v>500000</v>
      </c>
      <c r="G2590" t="s">
        <v>21</v>
      </c>
      <c r="H2590">
        <v>115</v>
      </c>
      <c r="I2590" t="s">
        <v>22</v>
      </c>
      <c r="J2590">
        <v>0</v>
      </c>
      <c r="K2590" t="s">
        <v>23</v>
      </c>
      <c r="L2590">
        <v>-3500</v>
      </c>
      <c r="N2590" t="s">
        <v>5050</v>
      </c>
      <c r="O2590" s="22">
        <v>13.700000000000001</v>
      </c>
    </row>
    <row r="2591" spans="1:15">
      <c r="A2591" t="s">
        <v>0</v>
      </c>
      <c r="B2591">
        <v>118660051</v>
      </c>
      <c r="C2591" t="s">
        <v>19</v>
      </c>
      <c r="D2591">
        <v>1753507</v>
      </c>
      <c r="E2591" t="s">
        <v>20</v>
      </c>
      <c r="F2591">
        <v>500000</v>
      </c>
      <c r="G2591" t="s">
        <v>21</v>
      </c>
      <c r="H2591">
        <v>115</v>
      </c>
      <c r="I2591" t="s">
        <v>22</v>
      </c>
      <c r="J2591">
        <v>0</v>
      </c>
      <c r="K2591" t="s">
        <v>23</v>
      </c>
      <c r="L2591">
        <v>-3500</v>
      </c>
      <c r="N2591" t="s">
        <v>7426</v>
      </c>
      <c r="O2591" s="22">
        <v>13.75</v>
      </c>
    </row>
    <row r="2592" spans="1:15">
      <c r="A2592" t="s">
        <v>0</v>
      </c>
      <c r="B2592">
        <v>118723024</v>
      </c>
      <c r="C2592" t="s">
        <v>19</v>
      </c>
      <c r="D2592">
        <v>1755222</v>
      </c>
      <c r="E2592" t="s">
        <v>20</v>
      </c>
      <c r="F2592">
        <v>500000</v>
      </c>
      <c r="G2592" t="s">
        <v>21</v>
      </c>
      <c r="H2592">
        <v>115</v>
      </c>
      <c r="I2592" t="s">
        <v>22</v>
      </c>
      <c r="J2592">
        <v>0</v>
      </c>
      <c r="K2592" t="s">
        <v>23</v>
      </c>
      <c r="L2592">
        <v>-3500</v>
      </c>
      <c r="N2592" t="s">
        <v>7427</v>
      </c>
      <c r="O2592" s="22">
        <v>13.75</v>
      </c>
    </row>
    <row r="2593" spans="1:15">
      <c r="A2593" t="s">
        <v>0</v>
      </c>
      <c r="B2593">
        <v>118855987</v>
      </c>
      <c r="C2593" t="s">
        <v>19</v>
      </c>
      <c r="D2593">
        <v>2760901</v>
      </c>
      <c r="E2593" t="s">
        <v>20</v>
      </c>
      <c r="F2593">
        <v>500000</v>
      </c>
      <c r="G2593" t="s">
        <v>21</v>
      </c>
      <c r="H2593">
        <v>115</v>
      </c>
      <c r="I2593" t="s">
        <v>22</v>
      </c>
      <c r="J2593">
        <v>0</v>
      </c>
      <c r="K2593" t="s">
        <v>23</v>
      </c>
      <c r="L2593">
        <v>-3500</v>
      </c>
      <c r="N2593" t="s">
        <v>7428</v>
      </c>
      <c r="O2593" s="22">
        <v>13.75</v>
      </c>
    </row>
    <row r="2594" spans="1:15">
      <c r="A2594" t="s">
        <v>0</v>
      </c>
      <c r="B2594">
        <v>118919029</v>
      </c>
      <c r="C2594" t="s">
        <v>19</v>
      </c>
      <c r="D2594">
        <v>1758652</v>
      </c>
      <c r="E2594" t="s">
        <v>20</v>
      </c>
      <c r="F2594">
        <v>500000</v>
      </c>
      <c r="G2594" t="s">
        <v>21</v>
      </c>
      <c r="H2594">
        <v>115</v>
      </c>
      <c r="I2594" t="s">
        <v>22</v>
      </c>
      <c r="J2594">
        <v>0</v>
      </c>
      <c r="K2594" t="s">
        <v>23</v>
      </c>
      <c r="L2594">
        <v>-3500</v>
      </c>
      <c r="N2594" t="s">
        <v>7429</v>
      </c>
      <c r="O2594" s="22">
        <v>13.75</v>
      </c>
    </row>
    <row r="2595" spans="1:15">
      <c r="A2595" t="s">
        <v>0</v>
      </c>
      <c r="B2595">
        <v>118982079</v>
      </c>
      <c r="C2595" t="s">
        <v>19</v>
      </c>
      <c r="D2595">
        <v>1760367</v>
      </c>
      <c r="E2595" t="s">
        <v>20</v>
      </c>
      <c r="F2595">
        <v>500000</v>
      </c>
      <c r="G2595" t="s">
        <v>21</v>
      </c>
      <c r="H2595">
        <v>115</v>
      </c>
      <c r="I2595" t="s">
        <v>22</v>
      </c>
      <c r="J2595">
        <v>0</v>
      </c>
      <c r="K2595" t="s">
        <v>23</v>
      </c>
      <c r="L2595">
        <v>-3500</v>
      </c>
      <c r="N2595" t="s">
        <v>7430</v>
      </c>
      <c r="O2595" s="22">
        <v>13.75</v>
      </c>
    </row>
    <row r="2596" spans="1:15">
      <c r="A2596" t="s">
        <v>0</v>
      </c>
      <c r="B2596">
        <v>119115267</v>
      </c>
      <c r="C2596" t="s">
        <v>19</v>
      </c>
      <c r="D2596">
        <v>2768986</v>
      </c>
      <c r="E2596" t="s">
        <v>20</v>
      </c>
      <c r="F2596">
        <v>500000</v>
      </c>
      <c r="G2596" t="s">
        <v>21</v>
      </c>
      <c r="H2596">
        <v>115</v>
      </c>
      <c r="I2596" t="s">
        <v>22</v>
      </c>
      <c r="J2596">
        <v>0</v>
      </c>
      <c r="K2596" t="s">
        <v>23</v>
      </c>
      <c r="L2596">
        <v>-3500</v>
      </c>
      <c r="N2596" t="s">
        <v>7431</v>
      </c>
      <c r="O2596" s="22">
        <v>13.75</v>
      </c>
    </row>
    <row r="2597" spans="1:15">
      <c r="A2597" t="s">
        <v>0</v>
      </c>
      <c r="B2597">
        <v>119178384</v>
      </c>
      <c r="C2597" t="s">
        <v>19</v>
      </c>
      <c r="D2597">
        <v>1763797</v>
      </c>
      <c r="E2597" t="s">
        <v>20</v>
      </c>
      <c r="F2597">
        <v>500000</v>
      </c>
      <c r="G2597" t="s">
        <v>21</v>
      </c>
      <c r="H2597">
        <v>115</v>
      </c>
      <c r="I2597" t="s">
        <v>22</v>
      </c>
      <c r="J2597">
        <v>0</v>
      </c>
      <c r="K2597" t="s">
        <v>23</v>
      </c>
      <c r="L2597">
        <v>-3500</v>
      </c>
      <c r="N2597" t="s">
        <v>7432</v>
      </c>
      <c r="O2597" s="22">
        <v>13.75</v>
      </c>
    </row>
    <row r="2598" spans="1:15">
      <c r="A2598" t="s">
        <v>0</v>
      </c>
      <c r="B2598">
        <v>119241510</v>
      </c>
      <c r="C2598" t="s">
        <v>19</v>
      </c>
      <c r="D2598">
        <v>1765512</v>
      </c>
      <c r="E2598" t="s">
        <v>20</v>
      </c>
      <c r="F2598">
        <v>500000</v>
      </c>
      <c r="G2598" t="s">
        <v>21</v>
      </c>
      <c r="H2598">
        <v>115</v>
      </c>
      <c r="I2598" t="s">
        <v>22</v>
      </c>
      <c r="J2598">
        <v>0</v>
      </c>
      <c r="K2598" t="s">
        <v>23</v>
      </c>
      <c r="L2598">
        <v>-3500</v>
      </c>
      <c r="N2598" t="s">
        <v>7433</v>
      </c>
      <c r="O2598" s="22">
        <v>13.75</v>
      </c>
    </row>
    <row r="2599" spans="1:15">
      <c r="A2599" t="s">
        <v>0</v>
      </c>
      <c r="B2599">
        <v>119374926</v>
      </c>
      <c r="C2599" t="s">
        <v>19</v>
      </c>
      <c r="D2599">
        <v>2777071</v>
      </c>
      <c r="E2599" t="s">
        <v>20</v>
      </c>
      <c r="F2599">
        <v>500000</v>
      </c>
      <c r="G2599" t="s">
        <v>21</v>
      </c>
      <c r="H2599">
        <v>115</v>
      </c>
      <c r="I2599" t="s">
        <v>22</v>
      </c>
      <c r="J2599">
        <v>0</v>
      </c>
      <c r="K2599" t="s">
        <v>23</v>
      </c>
      <c r="L2599">
        <v>-3500</v>
      </c>
      <c r="N2599" t="s">
        <v>7434</v>
      </c>
      <c r="O2599" s="22">
        <v>13.75</v>
      </c>
    </row>
    <row r="2600" spans="1:15">
      <c r="A2600" t="s">
        <v>0</v>
      </c>
      <c r="B2600">
        <v>119438114</v>
      </c>
      <c r="C2600" t="s">
        <v>19</v>
      </c>
      <c r="D2600">
        <v>1768942</v>
      </c>
      <c r="E2600" t="s">
        <v>20</v>
      </c>
      <c r="F2600">
        <v>500000</v>
      </c>
      <c r="G2600" t="s">
        <v>21</v>
      </c>
      <c r="H2600">
        <v>115</v>
      </c>
      <c r="I2600" t="s">
        <v>22</v>
      </c>
      <c r="J2600">
        <v>0</v>
      </c>
      <c r="K2600" t="s">
        <v>23</v>
      </c>
      <c r="L2600">
        <v>-3500</v>
      </c>
      <c r="N2600" t="s">
        <v>4871</v>
      </c>
      <c r="O2600" s="22">
        <v>13.75</v>
      </c>
    </row>
    <row r="2601" spans="1:15">
      <c r="A2601" t="s">
        <v>0</v>
      </c>
      <c r="B2601">
        <v>119844952</v>
      </c>
      <c r="C2601" t="s">
        <v>19</v>
      </c>
      <c r="D2601">
        <v>1770657</v>
      </c>
      <c r="E2601" t="s">
        <v>20</v>
      </c>
      <c r="F2601">
        <v>500000</v>
      </c>
      <c r="G2601" t="s">
        <v>21</v>
      </c>
      <c r="H2601">
        <v>115</v>
      </c>
      <c r="I2601" t="s">
        <v>22</v>
      </c>
      <c r="J2601">
        <v>0</v>
      </c>
      <c r="K2601" t="s">
        <v>23</v>
      </c>
      <c r="L2601">
        <v>-3500</v>
      </c>
      <c r="N2601" t="s">
        <v>7435</v>
      </c>
      <c r="O2601" s="22">
        <v>13.8</v>
      </c>
    </row>
    <row r="2602" spans="1:15">
      <c r="A2602" t="s">
        <v>0</v>
      </c>
      <c r="B2602">
        <v>119908206</v>
      </c>
      <c r="C2602" t="s">
        <v>19</v>
      </c>
      <c r="D2602">
        <v>1772372</v>
      </c>
      <c r="E2602" t="s">
        <v>20</v>
      </c>
      <c r="F2602">
        <v>500000</v>
      </c>
      <c r="G2602" t="s">
        <v>21</v>
      </c>
      <c r="H2602">
        <v>115</v>
      </c>
      <c r="I2602" t="s">
        <v>22</v>
      </c>
      <c r="J2602">
        <v>0</v>
      </c>
      <c r="K2602" t="s">
        <v>23</v>
      </c>
      <c r="L2602">
        <v>-3500</v>
      </c>
      <c r="N2602" t="s">
        <v>7436</v>
      </c>
      <c r="O2602" s="22">
        <v>13.8</v>
      </c>
    </row>
    <row r="2603" spans="1:15">
      <c r="A2603" t="s">
        <v>0</v>
      </c>
      <c r="B2603">
        <v>120041950</v>
      </c>
      <c r="C2603" t="s">
        <v>19</v>
      </c>
      <c r="D2603">
        <v>2787851</v>
      </c>
      <c r="E2603" t="s">
        <v>20</v>
      </c>
      <c r="F2603">
        <v>500000</v>
      </c>
      <c r="G2603" t="s">
        <v>21</v>
      </c>
      <c r="H2603">
        <v>115</v>
      </c>
      <c r="I2603" t="s">
        <v>22</v>
      </c>
      <c r="J2603">
        <v>0</v>
      </c>
      <c r="K2603" t="s">
        <v>23</v>
      </c>
      <c r="L2603">
        <v>-3500</v>
      </c>
      <c r="N2603" t="s">
        <v>7437</v>
      </c>
      <c r="O2603" s="22">
        <v>13.8</v>
      </c>
    </row>
    <row r="2604" spans="1:15">
      <c r="A2604" t="s">
        <v>0</v>
      </c>
      <c r="B2604">
        <v>120105273</v>
      </c>
      <c r="C2604" t="s">
        <v>19</v>
      </c>
      <c r="D2604">
        <v>1775802</v>
      </c>
      <c r="E2604" t="s">
        <v>20</v>
      </c>
      <c r="F2604">
        <v>500000</v>
      </c>
      <c r="G2604" t="s">
        <v>21</v>
      </c>
      <c r="H2604">
        <v>115</v>
      </c>
      <c r="I2604" t="s">
        <v>22</v>
      </c>
      <c r="J2604">
        <v>0</v>
      </c>
      <c r="K2604" t="s">
        <v>23</v>
      </c>
      <c r="L2604">
        <v>-3500</v>
      </c>
      <c r="N2604" t="s">
        <v>7438</v>
      </c>
      <c r="O2604" s="22">
        <v>13.8</v>
      </c>
    </row>
    <row r="2605" spans="1:15">
      <c r="A2605" t="s">
        <v>0</v>
      </c>
      <c r="B2605">
        <v>120168602</v>
      </c>
      <c r="C2605" t="s">
        <v>19</v>
      </c>
      <c r="D2605">
        <v>1777517</v>
      </c>
      <c r="E2605" t="s">
        <v>20</v>
      </c>
      <c r="F2605">
        <v>500000</v>
      </c>
      <c r="G2605" t="s">
        <v>21</v>
      </c>
      <c r="H2605">
        <v>115</v>
      </c>
      <c r="I2605" t="s">
        <v>22</v>
      </c>
      <c r="J2605">
        <v>0</v>
      </c>
      <c r="K2605" t="s">
        <v>23</v>
      </c>
      <c r="L2605">
        <v>-3500</v>
      </c>
      <c r="N2605" t="s">
        <v>7439</v>
      </c>
      <c r="O2605" s="22">
        <v>13.8</v>
      </c>
    </row>
    <row r="2606" spans="1:15">
      <c r="A2606" t="s">
        <v>0</v>
      </c>
      <c r="B2606">
        <v>120302571</v>
      </c>
      <c r="C2606" t="s">
        <v>19</v>
      </c>
      <c r="D2606">
        <v>2795936</v>
      </c>
      <c r="E2606" t="s">
        <v>20</v>
      </c>
      <c r="F2606">
        <v>500000</v>
      </c>
      <c r="G2606" t="s">
        <v>21</v>
      </c>
      <c r="H2606">
        <v>115</v>
      </c>
      <c r="I2606" t="s">
        <v>22</v>
      </c>
      <c r="J2606">
        <v>0</v>
      </c>
      <c r="K2606" t="s">
        <v>23</v>
      </c>
      <c r="L2606">
        <v>-3500</v>
      </c>
      <c r="N2606" t="s">
        <v>7440</v>
      </c>
      <c r="O2606" s="22">
        <v>13.8</v>
      </c>
    </row>
    <row r="2607" spans="1:15">
      <c r="A2607" t="s">
        <v>0</v>
      </c>
      <c r="B2607">
        <v>120365966</v>
      </c>
      <c r="C2607" t="s">
        <v>19</v>
      </c>
      <c r="D2607">
        <v>1780947</v>
      </c>
      <c r="E2607" t="s">
        <v>20</v>
      </c>
      <c r="F2607">
        <v>500000</v>
      </c>
      <c r="G2607" t="s">
        <v>21</v>
      </c>
      <c r="H2607">
        <v>115</v>
      </c>
      <c r="I2607" t="s">
        <v>22</v>
      </c>
      <c r="J2607">
        <v>0</v>
      </c>
      <c r="K2607" t="s">
        <v>23</v>
      </c>
      <c r="L2607">
        <v>-3500</v>
      </c>
      <c r="N2607" t="s">
        <v>7441</v>
      </c>
      <c r="O2607" s="22">
        <v>13.8</v>
      </c>
    </row>
    <row r="2608" spans="1:15">
      <c r="A2608" t="s">
        <v>0</v>
      </c>
      <c r="B2608">
        <v>120429371</v>
      </c>
      <c r="C2608" t="s">
        <v>19</v>
      </c>
      <c r="D2608">
        <v>1782662</v>
      </c>
      <c r="E2608" t="s">
        <v>20</v>
      </c>
      <c r="F2608">
        <v>500000</v>
      </c>
      <c r="G2608" t="s">
        <v>21</v>
      </c>
      <c r="H2608">
        <v>115</v>
      </c>
      <c r="I2608" t="s">
        <v>22</v>
      </c>
      <c r="J2608">
        <v>0</v>
      </c>
      <c r="K2608" t="s">
        <v>23</v>
      </c>
      <c r="L2608">
        <v>-3500</v>
      </c>
      <c r="N2608" t="s">
        <v>7442</v>
      </c>
      <c r="O2608" s="22">
        <v>13.8</v>
      </c>
    </row>
    <row r="2609" spans="1:15">
      <c r="A2609" t="s">
        <v>0</v>
      </c>
      <c r="B2609">
        <v>120563565</v>
      </c>
      <c r="C2609" t="s">
        <v>19</v>
      </c>
      <c r="D2609">
        <v>2804021</v>
      </c>
      <c r="E2609" t="s">
        <v>20</v>
      </c>
      <c r="F2609">
        <v>500000</v>
      </c>
      <c r="G2609" t="s">
        <v>21</v>
      </c>
      <c r="H2609">
        <v>115</v>
      </c>
      <c r="I2609" t="s">
        <v>22</v>
      </c>
      <c r="J2609">
        <v>0</v>
      </c>
      <c r="K2609" t="s">
        <v>23</v>
      </c>
      <c r="L2609">
        <v>-3500</v>
      </c>
      <c r="N2609" t="s">
        <v>7443</v>
      </c>
      <c r="O2609" s="22">
        <v>13.8</v>
      </c>
    </row>
    <row r="2610" spans="1:15">
      <c r="A2610" t="s">
        <v>0</v>
      </c>
      <c r="B2610">
        <v>120627036</v>
      </c>
      <c r="C2610" t="s">
        <v>19</v>
      </c>
      <c r="D2610">
        <v>1786092</v>
      </c>
      <c r="E2610" t="s">
        <v>20</v>
      </c>
      <c r="F2610">
        <v>500000</v>
      </c>
      <c r="G2610" t="s">
        <v>21</v>
      </c>
      <c r="H2610">
        <v>115</v>
      </c>
      <c r="I2610" t="s">
        <v>22</v>
      </c>
      <c r="J2610">
        <v>0</v>
      </c>
      <c r="K2610" t="s">
        <v>23</v>
      </c>
      <c r="L2610">
        <v>-3500</v>
      </c>
      <c r="N2610" t="s">
        <v>5051</v>
      </c>
      <c r="O2610" s="22">
        <v>13.8</v>
      </c>
    </row>
    <row r="2611" spans="1:15">
      <c r="A2611" t="s">
        <v>0</v>
      </c>
      <c r="B2611">
        <v>121036091</v>
      </c>
      <c r="C2611" t="s">
        <v>19</v>
      </c>
      <c r="D2611">
        <v>1787807</v>
      </c>
      <c r="E2611" t="s">
        <v>20</v>
      </c>
      <c r="F2611">
        <v>500000</v>
      </c>
      <c r="G2611" t="s">
        <v>21</v>
      </c>
      <c r="H2611">
        <v>115</v>
      </c>
      <c r="I2611" t="s">
        <v>22</v>
      </c>
      <c r="J2611">
        <v>0</v>
      </c>
      <c r="K2611" t="s">
        <v>23</v>
      </c>
      <c r="L2611">
        <v>-3500</v>
      </c>
      <c r="N2611" t="s">
        <v>7444</v>
      </c>
      <c r="O2611" s="22">
        <v>13.850000000000001</v>
      </c>
    </row>
    <row r="2612" spans="1:15">
      <c r="A2612" t="s">
        <v>0</v>
      </c>
      <c r="B2612">
        <v>121099624</v>
      </c>
      <c r="C2612" t="s">
        <v>19</v>
      </c>
      <c r="D2612">
        <v>1789522</v>
      </c>
      <c r="E2612" t="s">
        <v>20</v>
      </c>
      <c r="F2612">
        <v>500000</v>
      </c>
      <c r="G2612" t="s">
        <v>21</v>
      </c>
      <c r="H2612">
        <v>115</v>
      </c>
      <c r="I2612" t="s">
        <v>22</v>
      </c>
      <c r="J2612">
        <v>0</v>
      </c>
      <c r="K2612" t="s">
        <v>23</v>
      </c>
      <c r="L2612">
        <v>-3500</v>
      </c>
      <c r="N2612" t="s">
        <v>7445</v>
      </c>
      <c r="O2612" s="22">
        <v>13.850000000000001</v>
      </c>
    </row>
    <row r="2613" spans="1:15">
      <c r="A2613" t="s">
        <v>0</v>
      </c>
      <c r="B2613">
        <v>121234146</v>
      </c>
      <c r="C2613" t="s">
        <v>19</v>
      </c>
      <c r="D2613">
        <v>2814801</v>
      </c>
      <c r="E2613" t="s">
        <v>20</v>
      </c>
      <c r="F2613">
        <v>500000</v>
      </c>
      <c r="G2613" t="s">
        <v>21</v>
      </c>
      <c r="H2613">
        <v>115</v>
      </c>
      <c r="I2613" t="s">
        <v>22</v>
      </c>
      <c r="J2613">
        <v>0</v>
      </c>
      <c r="K2613" t="s">
        <v>23</v>
      </c>
      <c r="L2613">
        <v>-3500</v>
      </c>
      <c r="N2613" t="s">
        <v>7446</v>
      </c>
      <c r="O2613" s="22">
        <v>13.850000000000001</v>
      </c>
    </row>
    <row r="2614" spans="1:15">
      <c r="A2614" t="s">
        <v>0</v>
      </c>
      <c r="B2614">
        <v>121297749</v>
      </c>
      <c r="C2614" t="s">
        <v>19</v>
      </c>
      <c r="D2614">
        <v>1792952</v>
      </c>
      <c r="E2614" t="s">
        <v>20</v>
      </c>
      <c r="F2614">
        <v>500000</v>
      </c>
      <c r="G2614" t="s">
        <v>21</v>
      </c>
      <c r="H2614">
        <v>115</v>
      </c>
      <c r="I2614" t="s">
        <v>22</v>
      </c>
      <c r="J2614">
        <v>0</v>
      </c>
      <c r="K2614" t="s">
        <v>23</v>
      </c>
      <c r="L2614">
        <v>-3500</v>
      </c>
      <c r="N2614" t="s">
        <v>7447</v>
      </c>
      <c r="O2614" s="22">
        <v>13.850000000000001</v>
      </c>
    </row>
    <row r="2615" spans="1:15">
      <c r="A2615" t="s">
        <v>0</v>
      </c>
      <c r="B2615">
        <v>121361354</v>
      </c>
      <c r="C2615" t="s">
        <v>19</v>
      </c>
      <c r="D2615">
        <v>1794667</v>
      </c>
      <c r="E2615" t="s">
        <v>20</v>
      </c>
      <c r="F2615">
        <v>500000</v>
      </c>
      <c r="G2615" t="s">
        <v>21</v>
      </c>
      <c r="H2615">
        <v>115</v>
      </c>
      <c r="I2615" t="s">
        <v>22</v>
      </c>
      <c r="J2615">
        <v>0</v>
      </c>
      <c r="K2615" t="s">
        <v>23</v>
      </c>
      <c r="L2615">
        <v>-3500</v>
      </c>
      <c r="N2615" t="s">
        <v>7448</v>
      </c>
      <c r="O2615" s="22">
        <v>13.850000000000001</v>
      </c>
    </row>
    <row r="2616" spans="1:15">
      <c r="A2616" t="s">
        <v>0</v>
      </c>
      <c r="B2616">
        <v>121496092</v>
      </c>
      <c r="C2616" t="s">
        <v>19</v>
      </c>
      <c r="D2616">
        <v>2822886</v>
      </c>
      <c r="E2616" t="s">
        <v>20</v>
      </c>
      <c r="F2616">
        <v>500000</v>
      </c>
      <c r="G2616" t="s">
        <v>21</v>
      </c>
      <c r="H2616">
        <v>115</v>
      </c>
      <c r="I2616" t="s">
        <v>22</v>
      </c>
      <c r="J2616">
        <v>0</v>
      </c>
      <c r="K2616" t="s">
        <v>23</v>
      </c>
      <c r="L2616">
        <v>-3500</v>
      </c>
      <c r="N2616" t="s">
        <v>7449</v>
      </c>
      <c r="O2616" s="22">
        <v>13.850000000000001</v>
      </c>
    </row>
    <row r="2617" spans="1:15">
      <c r="A2617" t="s">
        <v>0</v>
      </c>
      <c r="B2617">
        <v>121559754</v>
      </c>
      <c r="C2617" t="s">
        <v>19</v>
      </c>
      <c r="D2617">
        <v>1798097</v>
      </c>
      <c r="E2617" t="s">
        <v>20</v>
      </c>
      <c r="F2617">
        <v>500000</v>
      </c>
      <c r="G2617" t="s">
        <v>21</v>
      </c>
      <c r="H2617">
        <v>115</v>
      </c>
      <c r="I2617" t="s">
        <v>22</v>
      </c>
      <c r="J2617">
        <v>0</v>
      </c>
      <c r="K2617" t="s">
        <v>23</v>
      </c>
      <c r="L2617">
        <v>-3500</v>
      </c>
      <c r="N2617" t="s">
        <v>7450</v>
      </c>
      <c r="O2617" s="22">
        <v>13.850000000000001</v>
      </c>
    </row>
    <row r="2618" spans="1:15">
      <c r="A2618" t="s">
        <v>0</v>
      </c>
      <c r="B2618">
        <v>121623419</v>
      </c>
      <c r="C2618" t="s">
        <v>19</v>
      </c>
      <c r="D2618">
        <v>1799812</v>
      </c>
      <c r="E2618" t="s">
        <v>20</v>
      </c>
      <c r="F2618">
        <v>500000</v>
      </c>
      <c r="G2618" t="s">
        <v>21</v>
      </c>
      <c r="H2618">
        <v>115</v>
      </c>
      <c r="I2618" t="s">
        <v>22</v>
      </c>
      <c r="J2618">
        <v>0</v>
      </c>
      <c r="K2618" t="s">
        <v>23</v>
      </c>
      <c r="L2618">
        <v>-3500</v>
      </c>
      <c r="N2618" t="s">
        <v>7451</v>
      </c>
      <c r="O2618" s="22">
        <v>13.850000000000001</v>
      </c>
    </row>
    <row r="2619" spans="1:15">
      <c r="A2619" t="s">
        <v>0</v>
      </c>
      <c r="B2619">
        <v>121758373</v>
      </c>
      <c r="C2619" t="s">
        <v>19</v>
      </c>
      <c r="D2619">
        <v>2830971</v>
      </c>
      <c r="E2619" t="s">
        <v>20</v>
      </c>
      <c r="F2619">
        <v>500000</v>
      </c>
      <c r="G2619" t="s">
        <v>21</v>
      </c>
      <c r="H2619">
        <v>115</v>
      </c>
      <c r="I2619" t="s">
        <v>22</v>
      </c>
      <c r="J2619">
        <v>0</v>
      </c>
      <c r="K2619" t="s">
        <v>23</v>
      </c>
      <c r="L2619">
        <v>-3500</v>
      </c>
      <c r="N2619" t="s">
        <v>7452</v>
      </c>
      <c r="O2619" s="22">
        <v>13.850000000000001</v>
      </c>
    </row>
    <row r="2620" spans="1:15">
      <c r="A2620" t="s">
        <v>0</v>
      </c>
      <c r="B2620">
        <v>121822107</v>
      </c>
      <c r="C2620" t="s">
        <v>19</v>
      </c>
      <c r="D2620">
        <v>1803242</v>
      </c>
      <c r="E2620" t="s">
        <v>20</v>
      </c>
      <c r="F2620">
        <v>500000</v>
      </c>
      <c r="G2620" t="s">
        <v>21</v>
      </c>
      <c r="H2620">
        <v>115</v>
      </c>
      <c r="I2620" t="s">
        <v>22</v>
      </c>
      <c r="J2620">
        <v>0</v>
      </c>
      <c r="K2620" t="s">
        <v>23</v>
      </c>
      <c r="L2620">
        <v>-3500</v>
      </c>
      <c r="N2620" t="s">
        <v>4872</v>
      </c>
      <c r="O2620" s="22">
        <v>13.850000000000001</v>
      </c>
    </row>
    <row r="2621" spans="1:15">
      <c r="A2621" t="s">
        <v>0</v>
      </c>
      <c r="B2621">
        <v>122233335</v>
      </c>
      <c r="C2621" t="s">
        <v>19</v>
      </c>
      <c r="D2621">
        <v>1804957</v>
      </c>
      <c r="E2621" t="s">
        <v>20</v>
      </c>
      <c r="F2621">
        <v>500000</v>
      </c>
      <c r="G2621" t="s">
        <v>21</v>
      </c>
      <c r="H2621">
        <v>115</v>
      </c>
      <c r="I2621" t="s">
        <v>22</v>
      </c>
      <c r="J2621">
        <v>0</v>
      </c>
      <c r="K2621" t="s">
        <v>23</v>
      </c>
      <c r="L2621">
        <v>-3500</v>
      </c>
      <c r="N2621" t="s">
        <v>7453</v>
      </c>
      <c r="O2621" s="22">
        <v>13.9</v>
      </c>
    </row>
    <row r="2622" spans="1:15">
      <c r="A2622" t="s">
        <v>0</v>
      </c>
      <c r="B2622">
        <v>122297129</v>
      </c>
      <c r="C2622" t="s">
        <v>19</v>
      </c>
      <c r="D2622">
        <v>1806847</v>
      </c>
      <c r="E2622" t="s">
        <v>20</v>
      </c>
      <c r="F2622">
        <v>500000</v>
      </c>
      <c r="G2622" t="s">
        <v>21</v>
      </c>
      <c r="H2622">
        <v>115</v>
      </c>
      <c r="I2622" t="s">
        <v>22</v>
      </c>
      <c r="J2622">
        <v>0</v>
      </c>
      <c r="K2622" t="s">
        <v>23</v>
      </c>
      <c r="L2622">
        <v>-3500</v>
      </c>
      <c r="N2622" t="s">
        <v>7454</v>
      </c>
      <c r="O2622" s="22">
        <v>13.9</v>
      </c>
    </row>
    <row r="2623" spans="1:15">
      <c r="A2623" t="s">
        <v>0</v>
      </c>
      <c r="B2623">
        <v>122432405</v>
      </c>
      <c r="C2623" t="s">
        <v>19</v>
      </c>
      <c r="D2623">
        <v>2842301</v>
      </c>
      <c r="E2623" t="s">
        <v>20</v>
      </c>
      <c r="F2623">
        <v>500000</v>
      </c>
      <c r="G2623" t="s">
        <v>21</v>
      </c>
      <c r="H2623">
        <v>115</v>
      </c>
      <c r="I2623" t="s">
        <v>22</v>
      </c>
      <c r="J2623">
        <v>0</v>
      </c>
      <c r="K2623" t="s">
        <v>23</v>
      </c>
      <c r="L2623">
        <v>-3500</v>
      </c>
      <c r="N2623" t="s">
        <v>7455</v>
      </c>
      <c r="O2623" s="22">
        <v>13.9</v>
      </c>
    </row>
    <row r="2624" spans="1:15">
      <c r="A2624" t="s">
        <v>0</v>
      </c>
      <c r="B2624">
        <v>122496258</v>
      </c>
      <c r="C2624" t="s">
        <v>19</v>
      </c>
      <c r="D2624">
        <v>1810627</v>
      </c>
      <c r="E2624" t="s">
        <v>20</v>
      </c>
      <c r="F2624">
        <v>500000</v>
      </c>
      <c r="G2624" t="s">
        <v>21</v>
      </c>
      <c r="H2624">
        <v>115</v>
      </c>
      <c r="I2624" t="s">
        <v>22</v>
      </c>
      <c r="J2624">
        <v>0</v>
      </c>
      <c r="K2624" t="s">
        <v>23</v>
      </c>
      <c r="L2624">
        <v>-3500</v>
      </c>
      <c r="N2624" t="s">
        <v>7456</v>
      </c>
      <c r="O2624" s="22">
        <v>13.9</v>
      </c>
    </row>
    <row r="2625" spans="1:15">
      <c r="A2625" t="s">
        <v>0</v>
      </c>
      <c r="B2625">
        <v>122560114</v>
      </c>
      <c r="C2625" t="s">
        <v>19</v>
      </c>
      <c r="D2625">
        <v>1812517</v>
      </c>
      <c r="E2625" t="s">
        <v>20</v>
      </c>
      <c r="F2625">
        <v>500000</v>
      </c>
      <c r="G2625" t="s">
        <v>21</v>
      </c>
      <c r="H2625">
        <v>115</v>
      </c>
      <c r="I2625" t="s">
        <v>22</v>
      </c>
      <c r="J2625">
        <v>0</v>
      </c>
      <c r="K2625" t="s">
        <v>23</v>
      </c>
      <c r="L2625">
        <v>-3500</v>
      </c>
      <c r="N2625" t="s">
        <v>7457</v>
      </c>
      <c r="O2625" s="22">
        <v>13.9</v>
      </c>
    </row>
    <row r="2626" spans="1:15">
      <c r="A2626" t="s">
        <v>0</v>
      </c>
      <c r="B2626">
        <v>122695606</v>
      </c>
      <c r="C2626" t="s">
        <v>19</v>
      </c>
      <c r="D2626">
        <v>2851211</v>
      </c>
      <c r="E2626" t="s">
        <v>20</v>
      </c>
      <c r="F2626">
        <v>500000</v>
      </c>
      <c r="G2626" t="s">
        <v>21</v>
      </c>
      <c r="H2626">
        <v>115</v>
      </c>
      <c r="I2626" t="s">
        <v>22</v>
      </c>
      <c r="J2626">
        <v>0</v>
      </c>
      <c r="K2626" t="s">
        <v>23</v>
      </c>
      <c r="L2626">
        <v>-3500</v>
      </c>
      <c r="N2626" t="s">
        <v>7458</v>
      </c>
      <c r="O2626" s="22">
        <v>13.9</v>
      </c>
    </row>
    <row r="2627" spans="1:15">
      <c r="A2627" t="s">
        <v>0</v>
      </c>
      <c r="B2627">
        <v>122759522</v>
      </c>
      <c r="C2627" t="s">
        <v>19</v>
      </c>
      <c r="D2627">
        <v>1816297</v>
      </c>
      <c r="E2627" t="s">
        <v>20</v>
      </c>
      <c r="F2627">
        <v>500000</v>
      </c>
      <c r="G2627" t="s">
        <v>21</v>
      </c>
      <c r="H2627">
        <v>115</v>
      </c>
      <c r="I2627" t="s">
        <v>22</v>
      </c>
      <c r="J2627">
        <v>0</v>
      </c>
      <c r="K2627" t="s">
        <v>23</v>
      </c>
      <c r="L2627">
        <v>-3500</v>
      </c>
      <c r="N2627" t="s">
        <v>7459</v>
      </c>
      <c r="O2627" s="22">
        <v>13.9</v>
      </c>
    </row>
    <row r="2628" spans="1:15">
      <c r="A2628" t="s">
        <v>0</v>
      </c>
      <c r="B2628">
        <v>122823448</v>
      </c>
      <c r="C2628" t="s">
        <v>19</v>
      </c>
      <c r="D2628">
        <v>1818187</v>
      </c>
      <c r="E2628" t="s">
        <v>20</v>
      </c>
      <c r="F2628">
        <v>500000</v>
      </c>
      <c r="G2628" t="s">
        <v>21</v>
      </c>
      <c r="H2628">
        <v>115</v>
      </c>
      <c r="I2628" t="s">
        <v>22</v>
      </c>
      <c r="J2628">
        <v>0</v>
      </c>
      <c r="K2628" t="s">
        <v>23</v>
      </c>
      <c r="L2628">
        <v>-3500</v>
      </c>
      <c r="N2628" t="s">
        <v>7460</v>
      </c>
      <c r="O2628" s="22">
        <v>13.9</v>
      </c>
    </row>
    <row r="2629" spans="1:15">
      <c r="A2629" t="s">
        <v>0</v>
      </c>
      <c r="B2629">
        <v>122959156</v>
      </c>
      <c r="C2629" t="s">
        <v>19</v>
      </c>
      <c r="D2629">
        <v>2860121</v>
      </c>
      <c r="E2629" t="s">
        <v>20</v>
      </c>
      <c r="F2629">
        <v>500000</v>
      </c>
      <c r="G2629" t="s">
        <v>21</v>
      </c>
      <c r="H2629">
        <v>115</v>
      </c>
      <c r="I2629" t="s">
        <v>22</v>
      </c>
      <c r="J2629">
        <v>0</v>
      </c>
      <c r="K2629" t="s">
        <v>23</v>
      </c>
      <c r="L2629">
        <v>-3500</v>
      </c>
      <c r="N2629" t="s">
        <v>7461</v>
      </c>
      <c r="O2629" s="22">
        <v>13.9</v>
      </c>
    </row>
    <row r="2630" spans="1:15">
      <c r="A2630" t="s">
        <v>0</v>
      </c>
      <c r="B2630">
        <v>123023138</v>
      </c>
      <c r="C2630" t="s">
        <v>19</v>
      </c>
      <c r="D2630">
        <v>1821967</v>
      </c>
      <c r="E2630" t="s">
        <v>20</v>
      </c>
      <c r="F2630">
        <v>500000</v>
      </c>
      <c r="G2630" t="s">
        <v>21</v>
      </c>
      <c r="H2630">
        <v>115</v>
      </c>
      <c r="I2630" t="s">
        <v>22</v>
      </c>
      <c r="J2630">
        <v>0</v>
      </c>
      <c r="K2630" t="s">
        <v>23</v>
      </c>
      <c r="L2630">
        <v>-3500</v>
      </c>
      <c r="N2630" t="s">
        <v>5052</v>
      </c>
      <c r="O2630" s="22">
        <v>13.9</v>
      </c>
    </row>
    <row r="2631" spans="1:15">
      <c r="A2631" t="s">
        <v>0</v>
      </c>
      <c r="B2631">
        <v>123436484</v>
      </c>
      <c r="C2631" t="s">
        <v>19</v>
      </c>
      <c r="D2631">
        <v>1823857</v>
      </c>
      <c r="E2631" t="s">
        <v>20</v>
      </c>
      <c r="F2631">
        <v>500000</v>
      </c>
      <c r="G2631" t="s">
        <v>21</v>
      </c>
      <c r="H2631">
        <v>115</v>
      </c>
      <c r="I2631" t="s">
        <v>22</v>
      </c>
      <c r="J2631">
        <v>0</v>
      </c>
      <c r="K2631" t="s">
        <v>23</v>
      </c>
      <c r="L2631">
        <v>-3500</v>
      </c>
      <c r="N2631" t="s">
        <v>7462</v>
      </c>
      <c r="O2631" s="22">
        <v>13.950000000000001</v>
      </c>
    </row>
    <row r="2632" spans="1:15">
      <c r="A2632" t="s">
        <v>0</v>
      </c>
      <c r="B2632">
        <v>123500532</v>
      </c>
      <c r="C2632" t="s">
        <v>19</v>
      </c>
      <c r="D2632">
        <v>1825747</v>
      </c>
      <c r="E2632" t="s">
        <v>20</v>
      </c>
      <c r="F2632">
        <v>500000</v>
      </c>
      <c r="G2632" t="s">
        <v>21</v>
      </c>
      <c r="H2632">
        <v>115</v>
      </c>
      <c r="I2632" t="s">
        <v>22</v>
      </c>
      <c r="J2632">
        <v>0</v>
      </c>
      <c r="K2632" t="s">
        <v>23</v>
      </c>
      <c r="L2632">
        <v>-3500</v>
      </c>
      <c r="N2632" t="s">
        <v>7463</v>
      </c>
      <c r="O2632" s="22">
        <v>13.950000000000001</v>
      </c>
    </row>
    <row r="2633" spans="1:15">
      <c r="A2633" t="s">
        <v>0</v>
      </c>
      <c r="B2633">
        <v>123636563</v>
      </c>
      <c r="C2633" t="s">
        <v>19</v>
      </c>
      <c r="D2633">
        <v>2872001</v>
      </c>
      <c r="E2633" t="s">
        <v>20</v>
      </c>
      <c r="F2633">
        <v>500000</v>
      </c>
      <c r="G2633" t="s">
        <v>21</v>
      </c>
      <c r="H2633">
        <v>115</v>
      </c>
      <c r="I2633" t="s">
        <v>22</v>
      </c>
      <c r="J2633">
        <v>0</v>
      </c>
      <c r="K2633" t="s">
        <v>23</v>
      </c>
      <c r="L2633">
        <v>-3500</v>
      </c>
      <c r="N2633" t="s">
        <v>7464</v>
      </c>
      <c r="O2633" s="22">
        <v>13.950000000000001</v>
      </c>
    </row>
    <row r="2634" spans="1:15">
      <c r="A2634" t="s">
        <v>0</v>
      </c>
      <c r="B2634">
        <v>123700673</v>
      </c>
      <c r="C2634" t="s">
        <v>19</v>
      </c>
      <c r="D2634">
        <v>1829527</v>
      </c>
      <c r="E2634" t="s">
        <v>20</v>
      </c>
      <c r="F2634">
        <v>500000</v>
      </c>
      <c r="G2634" t="s">
        <v>21</v>
      </c>
      <c r="H2634">
        <v>115</v>
      </c>
      <c r="I2634" t="s">
        <v>22</v>
      </c>
      <c r="J2634">
        <v>0</v>
      </c>
      <c r="K2634" t="s">
        <v>23</v>
      </c>
      <c r="L2634">
        <v>-3500</v>
      </c>
      <c r="N2634" t="s">
        <v>7465</v>
      </c>
      <c r="O2634" s="22">
        <v>13.950000000000001</v>
      </c>
    </row>
    <row r="2635" spans="1:15">
      <c r="A2635" t="s">
        <v>0</v>
      </c>
      <c r="B2635">
        <v>123764794</v>
      </c>
      <c r="C2635" t="s">
        <v>19</v>
      </c>
      <c r="D2635">
        <v>1831417</v>
      </c>
      <c r="E2635" t="s">
        <v>20</v>
      </c>
      <c r="F2635">
        <v>500000</v>
      </c>
      <c r="G2635" t="s">
        <v>21</v>
      </c>
      <c r="H2635">
        <v>115</v>
      </c>
      <c r="I2635" t="s">
        <v>22</v>
      </c>
      <c r="J2635">
        <v>0</v>
      </c>
      <c r="K2635" t="s">
        <v>23</v>
      </c>
      <c r="L2635">
        <v>-3500</v>
      </c>
      <c r="N2635" t="s">
        <v>7466</v>
      </c>
      <c r="O2635" s="22">
        <v>13.950000000000001</v>
      </c>
    </row>
    <row r="2636" spans="1:15">
      <c r="A2636" t="s">
        <v>0</v>
      </c>
      <c r="B2636">
        <v>123901050</v>
      </c>
      <c r="C2636" t="s">
        <v>19</v>
      </c>
      <c r="D2636">
        <v>2880911</v>
      </c>
      <c r="E2636" t="s">
        <v>20</v>
      </c>
      <c r="F2636">
        <v>500000</v>
      </c>
      <c r="G2636" t="s">
        <v>21</v>
      </c>
      <c r="H2636">
        <v>115</v>
      </c>
      <c r="I2636" t="s">
        <v>22</v>
      </c>
      <c r="J2636">
        <v>0</v>
      </c>
      <c r="K2636" t="s">
        <v>23</v>
      </c>
      <c r="L2636">
        <v>-3500</v>
      </c>
      <c r="N2636" t="s">
        <v>7467</v>
      </c>
      <c r="O2636" s="22">
        <v>13.950000000000001</v>
      </c>
    </row>
    <row r="2637" spans="1:15">
      <c r="A2637" t="s">
        <v>0</v>
      </c>
      <c r="B2637">
        <v>123965234</v>
      </c>
      <c r="C2637" t="s">
        <v>19</v>
      </c>
      <c r="D2637">
        <v>1835197</v>
      </c>
      <c r="E2637" t="s">
        <v>20</v>
      </c>
      <c r="F2637">
        <v>500000</v>
      </c>
      <c r="G2637" t="s">
        <v>21</v>
      </c>
      <c r="H2637">
        <v>115</v>
      </c>
      <c r="I2637" t="s">
        <v>22</v>
      </c>
      <c r="J2637">
        <v>0</v>
      </c>
      <c r="K2637" t="s">
        <v>23</v>
      </c>
      <c r="L2637">
        <v>-3500</v>
      </c>
      <c r="N2637" t="s">
        <v>7468</v>
      </c>
      <c r="O2637" s="22">
        <v>13.950000000000001</v>
      </c>
    </row>
    <row r="2638" spans="1:15">
      <c r="A2638" t="s">
        <v>0</v>
      </c>
      <c r="B2638">
        <v>124029427</v>
      </c>
      <c r="C2638" t="s">
        <v>19</v>
      </c>
      <c r="D2638">
        <v>1837087</v>
      </c>
      <c r="E2638" t="s">
        <v>20</v>
      </c>
      <c r="F2638">
        <v>500000</v>
      </c>
      <c r="G2638" t="s">
        <v>21</v>
      </c>
      <c r="H2638">
        <v>115</v>
      </c>
      <c r="I2638" t="s">
        <v>22</v>
      </c>
      <c r="J2638">
        <v>0</v>
      </c>
      <c r="K2638" t="s">
        <v>23</v>
      </c>
      <c r="L2638">
        <v>-3500</v>
      </c>
      <c r="N2638" t="s">
        <v>7469</v>
      </c>
      <c r="O2638" s="22">
        <v>13.950000000000001</v>
      </c>
    </row>
    <row r="2639" spans="1:15">
      <c r="A2639" t="s">
        <v>0</v>
      </c>
      <c r="B2639">
        <v>124165909</v>
      </c>
      <c r="C2639" t="s">
        <v>19</v>
      </c>
      <c r="D2639">
        <v>2889821</v>
      </c>
      <c r="E2639" t="s">
        <v>20</v>
      </c>
      <c r="F2639">
        <v>500000</v>
      </c>
      <c r="G2639" t="s">
        <v>21</v>
      </c>
      <c r="H2639">
        <v>115</v>
      </c>
      <c r="I2639" t="s">
        <v>22</v>
      </c>
      <c r="J2639">
        <v>0</v>
      </c>
      <c r="K2639" t="s">
        <v>23</v>
      </c>
      <c r="L2639">
        <v>-3500</v>
      </c>
      <c r="N2639" t="s">
        <v>7470</v>
      </c>
      <c r="O2639" s="22">
        <v>13.950000000000001</v>
      </c>
    </row>
    <row r="2640" spans="1:15">
      <c r="A2640" t="s">
        <v>0</v>
      </c>
      <c r="B2640">
        <v>124230165</v>
      </c>
      <c r="C2640" t="s">
        <v>19</v>
      </c>
      <c r="D2640">
        <v>1840867</v>
      </c>
      <c r="E2640" t="s">
        <v>20</v>
      </c>
      <c r="F2640">
        <v>500000</v>
      </c>
      <c r="G2640" t="s">
        <v>21</v>
      </c>
      <c r="H2640">
        <v>115</v>
      </c>
      <c r="I2640" t="s">
        <v>22</v>
      </c>
      <c r="J2640">
        <v>0</v>
      </c>
      <c r="K2640" t="s">
        <v>23</v>
      </c>
      <c r="L2640">
        <v>-3500</v>
      </c>
      <c r="N2640" t="s">
        <v>4873</v>
      </c>
      <c r="O2640" s="22">
        <v>13.950000000000001</v>
      </c>
    </row>
    <row r="2641" spans="1:15">
      <c r="A2641" t="s">
        <v>0</v>
      </c>
      <c r="B2641">
        <v>124645673</v>
      </c>
      <c r="C2641" t="s">
        <v>19</v>
      </c>
      <c r="D2641">
        <v>1842757</v>
      </c>
      <c r="E2641" t="s">
        <v>20</v>
      </c>
      <c r="F2641">
        <v>500000</v>
      </c>
      <c r="G2641" t="s">
        <v>21</v>
      </c>
      <c r="H2641">
        <v>115</v>
      </c>
      <c r="I2641" t="s">
        <v>22</v>
      </c>
      <c r="J2641">
        <v>0</v>
      </c>
      <c r="K2641" t="s">
        <v>23</v>
      </c>
      <c r="L2641">
        <v>-3500</v>
      </c>
      <c r="N2641" t="s">
        <v>7471</v>
      </c>
      <c r="O2641" s="22">
        <v>14</v>
      </c>
    </row>
    <row r="2642" spans="1:15">
      <c r="A2642" t="s">
        <v>0</v>
      </c>
      <c r="B2642">
        <v>124709992</v>
      </c>
      <c r="C2642" t="s">
        <v>19</v>
      </c>
      <c r="D2642">
        <v>1844647</v>
      </c>
      <c r="E2642" t="s">
        <v>20</v>
      </c>
      <c r="F2642">
        <v>500000</v>
      </c>
      <c r="G2642" t="s">
        <v>21</v>
      </c>
      <c r="H2642">
        <v>115</v>
      </c>
      <c r="I2642" t="s">
        <v>22</v>
      </c>
      <c r="J2642">
        <v>0</v>
      </c>
      <c r="K2642" t="s">
        <v>23</v>
      </c>
      <c r="L2642">
        <v>-3500</v>
      </c>
      <c r="N2642" t="s">
        <v>7472</v>
      </c>
      <c r="O2642" s="22">
        <v>14</v>
      </c>
    </row>
    <row r="2643" spans="1:15">
      <c r="A2643" t="s">
        <v>0</v>
      </c>
      <c r="B2643">
        <v>124846794</v>
      </c>
      <c r="C2643" t="s">
        <v>19</v>
      </c>
      <c r="D2643">
        <v>2901701</v>
      </c>
      <c r="E2643" t="s">
        <v>20</v>
      </c>
      <c r="F2643">
        <v>500000</v>
      </c>
      <c r="G2643" t="s">
        <v>21</v>
      </c>
      <c r="H2643">
        <v>115</v>
      </c>
      <c r="I2643" t="s">
        <v>22</v>
      </c>
      <c r="J2643">
        <v>0</v>
      </c>
      <c r="K2643" t="s">
        <v>23</v>
      </c>
      <c r="L2643">
        <v>-3500</v>
      </c>
      <c r="N2643" t="s">
        <v>7473</v>
      </c>
      <c r="O2643" s="22">
        <v>14</v>
      </c>
    </row>
    <row r="2644" spans="1:15">
      <c r="A2644" t="s">
        <v>0</v>
      </c>
      <c r="B2644">
        <v>124911169</v>
      </c>
      <c r="C2644" t="s">
        <v>19</v>
      </c>
      <c r="D2644">
        <v>1848427</v>
      </c>
      <c r="E2644" t="s">
        <v>20</v>
      </c>
      <c r="F2644">
        <v>500000</v>
      </c>
      <c r="G2644" t="s">
        <v>21</v>
      </c>
      <c r="H2644">
        <v>115</v>
      </c>
      <c r="I2644" t="s">
        <v>22</v>
      </c>
      <c r="J2644">
        <v>0</v>
      </c>
      <c r="K2644" t="s">
        <v>23</v>
      </c>
      <c r="L2644">
        <v>-3500</v>
      </c>
      <c r="N2644" t="s">
        <v>7474</v>
      </c>
      <c r="O2644" s="22">
        <v>14</v>
      </c>
    </row>
    <row r="2645" spans="1:15">
      <c r="A2645" t="s">
        <v>0</v>
      </c>
      <c r="B2645">
        <v>124975554</v>
      </c>
      <c r="C2645" t="s">
        <v>19</v>
      </c>
      <c r="D2645">
        <v>1850317</v>
      </c>
      <c r="E2645" t="s">
        <v>20</v>
      </c>
      <c r="F2645">
        <v>500000</v>
      </c>
      <c r="G2645" t="s">
        <v>21</v>
      </c>
      <c r="H2645">
        <v>115</v>
      </c>
      <c r="I2645" t="s">
        <v>22</v>
      </c>
      <c r="J2645">
        <v>0</v>
      </c>
      <c r="K2645" t="s">
        <v>23</v>
      </c>
      <c r="L2645">
        <v>-3500</v>
      </c>
      <c r="N2645" t="s">
        <v>7475</v>
      </c>
      <c r="O2645" s="22">
        <v>14</v>
      </c>
    </row>
    <row r="2646" spans="1:15">
      <c r="A2646" t="s">
        <v>0</v>
      </c>
      <c r="B2646">
        <v>125112573</v>
      </c>
      <c r="C2646" t="s">
        <v>19</v>
      </c>
      <c r="D2646">
        <v>2910611</v>
      </c>
      <c r="E2646" t="s">
        <v>20</v>
      </c>
      <c r="F2646">
        <v>500000</v>
      </c>
      <c r="G2646" t="s">
        <v>21</v>
      </c>
      <c r="H2646">
        <v>115</v>
      </c>
      <c r="I2646" t="s">
        <v>22</v>
      </c>
      <c r="J2646">
        <v>0</v>
      </c>
      <c r="K2646" t="s">
        <v>23</v>
      </c>
      <c r="L2646">
        <v>-3500</v>
      </c>
      <c r="N2646" t="s">
        <v>7476</v>
      </c>
      <c r="O2646" s="22">
        <v>14</v>
      </c>
    </row>
    <row r="2647" spans="1:15">
      <c r="A2647" t="s">
        <v>0</v>
      </c>
      <c r="B2647">
        <v>125177014</v>
      </c>
      <c r="C2647" t="s">
        <v>19</v>
      </c>
      <c r="D2647">
        <v>1854097</v>
      </c>
      <c r="E2647" t="s">
        <v>20</v>
      </c>
      <c r="F2647">
        <v>500000</v>
      </c>
      <c r="G2647" t="s">
        <v>21</v>
      </c>
      <c r="H2647">
        <v>115</v>
      </c>
      <c r="I2647" t="s">
        <v>22</v>
      </c>
      <c r="J2647">
        <v>0</v>
      </c>
      <c r="K2647" t="s">
        <v>23</v>
      </c>
      <c r="L2647">
        <v>-3500</v>
      </c>
      <c r="N2647" t="s">
        <v>7477</v>
      </c>
      <c r="O2647" s="22">
        <v>14</v>
      </c>
    </row>
    <row r="2648" spans="1:15">
      <c r="A2648" t="s">
        <v>0</v>
      </c>
      <c r="B2648">
        <v>125241465</v>
      </c>
      <c r="C2648" t="s">
        <v>19</v>
      </c>
      <c r="D2648">
        <v>1855987</v>
      </c>
      <c r="E2648" t="s">
        <v>20</v>
      </c>
      <c r="F2648">
        <v>500000</v>
      </c>
      <c r="G2648" t="s">
        <v>21</v>
      </c>
      <c r="H2648">
        <v>115</v>
      </c>
      <c r="I2648" t="s">
        <v>22</v>
      </c>
      <c r="J2648">
        <v>0</v>
      </c>
      <c r="K2648" t="s">
        <v>23</v>
      </c>
      <c r="L2648">
        <v>-3500</v>
      </c>
      <c r="N2648" t="s">
        <v>7478</v>
      </c>
      <c r="O2648" s="22">
        <v>14</v>
      </c>
    </row>
    <row r="2649" spans="1:15">
      <c r="A2649" t="s">
        <v>0</v>
      </c>
      <c r="B2649">
        <v>125378704</v>
      </c>
      <c r="C2649" t="s">
        <v>19</v>
      </c>
      <c r="D2649">
        <v>2919521</v>
      </c>
      <c r="E2649" t="s">
        <v>20</v>
      </c>
      <c r="F2649">
        <v>500000</v>
      </c>
      <c r="G2649" t="s">
        <v>21</v>
      </c>
      <c r="H2649">
        <v>115</v>
      </c>
      <c r="I2649" t="s">
        <v>22</v>
      </c>
      <c r="J2649">
        <v>0</v>
      </c>
      <c r="K2649" t="s">
        <v>23</v>
      </c>
      <c r="L2649">
        <v>-3500</v>
      </c>
      <c r="N2649" t="s">
        <v>7479</v>
      </c>
      <c r="O2649" s="22">
        <v>14</v>
      </c>
    </row>
    <row r="2650" spans="1:15">
      <c r="A2650" t="s">
        <v>0</v>
      </c>
      <c r="B2650">
        <v>125443215</v>
      </c>
      <c r="C2650" t="s">
        <v>19</v>
      </c>
      <c r="D2650">
        <v>1859767</v>
      </c>
      <c r="E2650" t="s">
        <v>20</v>
      </c>
      <c r="F2650">
        <v>500000</v>
      </c>
      <c r="G2650" t="s">
        <v>21</v>
      </c>
      <c r="H2650">
        <v>115</v>
      </c>
      <c r="I2650" t="s">
        <v>22</v>
      </c>
      <c r="J2650">
        <v>0</v>
      </c>
      <c r="K2650" t="s">
        <v>23</v>
      </c>
      <c r="L2650">
        <v>-3500</v>
      </c>
      <c r="N2650" t="s">
        <v>5053</v>
      </c>
      <c r="O2650" s="22">
        <v>14</v>
      </c>
    </row>
    <row r="2651" spans="1:15">
      <c r="A2651" t="s">
        <v>0</v>
      </c>
      <c r="B2651">
        <v>125860871</v>
      </c>
      <c r="C2651" t="s">
        <v>19</v>
      </c>
      <c r="D2651">
        <v>1861657</v>
      </c>
      <c r="E2651" t="s">
        <v>20</v>
      </c>
      <c r="F2651">
        <v>500000</v>
      </c>
      <c r="G2651" t="s">
        <v>21</v>
      </c>
      <c r="H2651">
        <v>115</v>
      </c>
      <c r="I2651" t="s">
        <v>22</v>
      </c>
      <c r="J2651">
        <v>0</v>
      </c>
      <c r="K2651" t="s">
        <v>23</v>
      </c>
      <c r="L2651">
        <v>-3500</v>
      </c>
      <c r="N2651" t="s">
        <v>7480</v>
      </c>
      <c r="O2651" s="22">
        <v>14.05</v>
      </c>
    </row>
    <row r="2652" spans="1:15">
      <c r="A2652" t="s">
        <v>0</v>
      </c>
      <c r="B2652">
        <v>125925448</v>
      </c>
      <c r="C2652" t="s">
        <v>19</v>
      </c>
      <c r="D2652">
        <v>1863547</v>
      </c>
      <c r="E2652" t="s">
        <v>20</v>
      </c>
      <c r="F2652">
        <v>500000</v>
      </c>
      <c r="G2652" t="s">
        <v>21</v>
      </c>
      <c r="H2652">
        <v>115</v>
      </c>
      <c r="I2652" t="s">
        <v>22</v>
      </c>
      <c r="J2652">
        <v>0</v>
      </c>
      <c r="K2652" t="s">
        <v>23</v>
      </c>
      <c r="L2652">
        <v>-3500</v>
      </c>
      <c r="N2652" t="s">
        <v>7481</v>
      </c>
      <c r="O2652" s="22">
        <v>14.05</v>
      </c>
    </row>
    <row r="2653" spans="1:15">
      <c r="A2653" t="s">
        <v>0</v>
      </c>
      <c r="B2653">
        <v>126063010</v>
      </c>
      <c r="C2653" t="s">
        <v>19</v>
      </c>
      <c r="D2653">
        <v>2931401</v>
      </c>
      <c r="E2653" t="s">
        <v>20</v>
      </c>
      <c r="F2653">
        <v>500000</v>
      </c>
      <c r="G2653" t="s">
        <v>21</v>
      </c>
      <c r="H2653">
        <v>115</v>
      </c>
      <c r="I2653" t="s">
        <v>22</v>
      </c>
      <c r="J2653">
        <v>0</v>
      </c>
      <c r="K2653" t="s">
        <v>23</v>
      </c>
      <c r="L2653">
        <v>-3500</v>
      </c>
      <c r="N2653" t="s">
        <v>7482</v>
      </c>
      <c r="O2653" s="22">
        <v>14.05</v>
      </c>
    </row>
    <row r="2654" spans="1:15">
      <c r="A2654" t="s">
        <v>0</v>
      </c>
      <c r="B2654">
        <v>126127650</v>
      </c>
      <c r="C2654" t="s">
        <v>19</v>
      </c>
      <c r="D2654">
        <v>1867327</v>
      </c>
      <c r="E2654" t="s">
        <v>20</v>
      </c>
      <c r="F2654">
        <v>500000</v>
      </c>
      <c r="G2654" t="s">
        <v>21</v>
      </c>
      <c r="H2654">
        <v>115</v>
      </c>
      <c r="I2654" t="s">
        <v>22</v>
      </c>
      <c r="J2654">
        <v>0</v>
      </c>
      <c r="K2654" t="s">
        <v>23</v>
      </c>
      <c r="L2654">
        <v>-3500</v>
      </c>
      <c r="N2654" t="s">
        <v>7483</v>
      </c>
      <c r="O2654" s="22">
        <v>14.05</v>
      </c>
    </row>
    <row r="2655" spans="1:15">
      <c r="A2655" t="s">
        <v>0</v>
      </c>
      <c r="B2655">
        <v>126192293</v>
      </c>
      <c r="C2655" t="s">
        <v>19</v>
      </c>
      <c r="D2655">
        <v>1869217</v>
      </c>
      <c r="E2655" t="s">
        <v>20</v>
      </c>
      <c r="F2655">
        <v>500000</v>
      </c>
      <c r="G2655" t="s">
        <v>21</v>
      </c>
      <c r="H2655">
        <v>115</v>
      </c>
      <c r="I2655" t="s">
        <v>22</v>
      </c>
      <c r="J2655">
        <v>0</v>
      </c>
      <c r="K2655" t="s">
        <v>23</v>
      </c>
      <c r="L2655">
        <v>-3500</v>
      </c>
      <c r="N2655" t="s">
        <v>7484</v>
      </c>
      <c r="O2655" s="22">
        <v>14.05</v>
      </c>
    </row>
    <row r="2656" spans="1:15">
      <c r="A2656" t="s">
        <v>0</v>
      </c>
      <c r="B2656">
        <v>126330078</v>
      </c>
      <c r="C2656" t="s">
        <v>19</v>
      </c>
      <c r="D2656">
        <v>2940311</v>
      </c>
      <c r="E2656" t="s">
        <v>20</v>
      </c>
      <c r="F2656">
        <v>500000</v>
      </c>
      <c r="G2656" t="s">
        <v>21</v>
      </c>
      <c r="H2656">
        <v>115</v>
      </c>
      <c r="I2656" t="s">
        <v>22</v>
      </c>
      <c r="J2656">
        <v>0</v>
      </c>
      <c r="K2656" t="s">
        <v>23</v>
      </c>
      <c r="L2656">
        <v>-3500</v>
      </c>
      <c r="N2656" t="s">
        <v>7485</v>
      </c>
      <c r="O2656" s="22">
        <v>14.05</v>
      </c>
    </row>
    <row r="2657" spans="1:15">
      <c r="A2657" t="s">
        <v>0</v>
      </c>
      <c r="B2657">
        <v>126394785</v>
      </c>
      <c r="C2657" t="s">
        <v>19</v>
      </c>
      <c r="D2657">
        <v>1872997</v>
      </c>
      <c r="E2657" t="s">
        <v>20</v>
      </c>
      <c r="F2657">
        <v>500000</v>
      </c>
      <c r="G2657" t="s">
        <v>21</v>
      </c>
      <c r="H2657">
        <v>115</v>
      </c>
      <c r="I2657" t="s">
        <v>22</v>
      </c>
      <c r="J2657">
        <v>0</v>
      </c>
      <c r="K2657" t="s">
        <v>23</v>
      </c>
      <c r="L2657">
        <v>-3500</v>
      </c>
      <c r="N2657" t="s">
        <v>7486</v>
      </c>
      <c r="O2657" s="22">
        <v>14.05</v>
      </c>
    </row>
    <row r="2658" spans="1:15">
      <c r="A2658" t="s">
        <v>0</v>
      </c>
      <c r="B2658">
        <v>126459498</v>
      </c>
      <c r="C2658" t="s">
        <v>19</v>
      </c>
      <c r="D2658">
        <v>1874887</v>
      </c>
      <c r="E2658" t="s">
        <v>20</v>
      </c>
      <c r="F2658">
        <v>500000</v>
      </c>
      <c r="G2658" t="s">
        <v>21</v>
      </c>
      <c r="H2658">
        <v>115</v>
      </c>
      <c r="I2658" t="s">
        <v>22</v>
      </c>
      <c r="J2658">
        <v>0</v>
      </c>
      <c r="K2658" t="s">
        <v>23</v>
      </c>
      <c r="L2658">
        <v>-3500</v>
      </c>
      <c r="N2658" t="s">
        <v>7487</v>
      </c>
      <c r="O2658" s="22">
        <v>14.05</v>
      </c>
    </row>
    <row r="2659" spans="1:15">
      <c r="A2659" t="s">
        <v>0</v>
      </c>
      <c r="B2659">
        <v>126597502</v>
      </c>
      <c r="C2659" t="s">
        <v>19</v>
      </c>
      <c r="D2659">
        <v>2949221</v>
      </c>
      <c r="E2659" t="s">
        <v>20</v>
      </c>
      <c r="F2659">
        <v>500000</v>
      </c>
      <c r="G2659" t="s">
        <v>21</v>
      </c>
      <c r="H2659">
        <v>115</v>
      </c>
      <c r="I2659" t="s">
        <v>22</v>
      </c>
      <c r="J2659">
        <v>0</v>
      </c>
      <c r="K2659" t="s">
        <v>23</v>
      </c>
      <c r="L2659">
        <v>-3500</v>
      </c>
      <c r="N2659" t="s">
        <v>7488</v>
      </c>
      <c r="O2659" s="22">
        <v>14.05</v>
      </c>
    </row>
    <row r="2660" spans="1:15">
      <c r="A2660" t="s">
        <v>0</v>
      </c>
      <c r="B2660">
        <v>126662285</v>
      </c>
      <c r="C2660" t="s">
        <v>19</v>
      </c>
      <c r="D2660">
        <v>1878667</v>
      </c>
      <c r="E2660" t="s">
        <v>20</v>
      </c>
      <c r="F2660">
        <v>500000</v>
      </c>
      <c r="G2660" t="s">
        <v>21</v>
      </c>
      <c r="H2660">
        <v>115</v>
      </c>
      <c r="I2660" t="s">
        <v>22</v>
      </c>
      <c r="J2660">
        <v>0</v>
      </c>
      <c r="K2660" t="s">
        <v>23</v>
      </c>
      <c r="L2660">
        <v>-3500</v>
      </c>
      <c r="N2660" t="s">
        <v>4874</v>
      </c>
      <c r="O2660" s="22">
        <v>14.05</v>
      </c>
    </row>
    <row r="2661" spans="1:15">
      <c r="A2661" t="s">
        <v>0</v>
      </c>
      <c r="B2661">
        <v>127082098</v>
      </c>
      <c r="C2661" t="s">
        <v>19</v>
      </c>
      <c r="D2661">
        <v>1880557</v>
      </c>
      <c r="E2661" t="s">
        <v>20</v>
      </c>
      <c r="F2661">
        <v>500000</v>
      </c>
      <c r="G2661" t="s">
        <v>21</v>
      </c>
      <c r="H2661">
        <v>115</v>
      </c>
      <c r="I2661" t="s">
        <v>22</v>
      </c>
      <c r="J2661">
        <v>0</v>
      </c>
      <c r="K2661" t="s">
        <v>23</v>
      </c>
      <c r="L2661">
        <v>-3500</v>
      </c>
      <c r="N2661" t="s">
        <v>7489</v>
      </c>
      <c r="O2661" s="22">
        <v>14.100000000000001</v>
      </c>
    </row>
    <row r="2662" spans="1:15">
      <c r="A2662" t="s">
        <v>0</v>
      </c>
      <c r="B2662">
        <v>127146940</v>
      </c>
      <c r="C2662" t="s">
        <v>19</v>
      </c>
      <c r="D2662">
        <v>1882447</v>
      </c>
      <c r="E2662" t="s">
        <v>20</v>
      </c>
      <c r="F2662">
        <v>500000</v>
      </c>
      <c r="G2662" t="s">
        <v>21</v>
      </c>
      <c r="H2662">
        <v>115</v>
      </c>
      <c r="I2662" t="s">
        <v>22</v>
      </c>
      <c r="J2662">
        <v>0</v>
      </c>
      <c r="K2662" t="s">
        <v>23</v>
      </c>
      <c r="L2662">
        <v>-3500</v>
      </c>
      <c r="N2662" t="s">
        <v>7490</v>
      </c>
      <c r="O2662" s="22">
        <v>14.100000000000001</v>
      </c>
    </row>
    <row r="2663" spans="1:15">
      <c r="A2663" t="s">
        <v>0</v>
      </c>
      <c r="B2663">
        <v>127285269</v>
      </c>
      <c r="C2663" t="s">
        <v>19</v>
      </c>
      <c r="D2663">
        <v>2961101</v>
      </c>
      <c r="E2663" t="s">
        <v>20</v>
      </c>
      <c r="F2663">
        <v>500000</v>
      </c>
      <c r="G2663" t="s">
        <v>21</v>
      </c>
      <c r="H2663">
        <v>115</v>
      </c>
      <c r="I2663" t="s">
        <v>22</v>
      </c>
      <c r="J2663">
        <v>0</v>
      </c>
      <c r="K2663" t="s">
        <v>23</v>
      </c>
      <c r="L2663">
        <v>-3500</v>
      </c>
      <c r="N2663" t="s">
        <v>7491</v>
      </c>
      <c r="O2663" s="22">
        <v>14.100000000000001</v>
      </c>
    </row>
    <row r="2664" spans="1:15">
      <c r="A2664" t="s">
        <v>0</v>
      </c>
      <c r="B2664">
        <v>127350174</v>
      </c>
      <c r="C2664" t="s">
        <v>19</v>
      </c>
      <c r="D2664">
        <v>1886227</v>
      </c>
      <c r="E2664" t="s">
        <v>20</v>
      </c>
      <c r="F2664">
        <v>500000</v>
      </c>
      <c r="G2664" t="s">
        <v>21</v>
      </c>
      <c r="H2664">
        <v>115</v>
      </c>
      <c r="I2664" t="s">
        <v>22</v>
      </c>
      <c r="J2664">
        <v>0</v>
      </c>
      <c r="K2664" t="s">
        <v>23</v>
      </c>
      <c r="L2664">
        <v>-3500</v>
      </c>
      <c r="N2664" t="s">
        <v>7492</v>
      </c>
      <c r="O2664" s="22">
        <v>14.100000000000001</v>
      </c>
    </row>
    <row r="2665" spans="1:15">
      <c r="A2665" t="s">
        <v>0</v>
      </c>
      <c r="B2665">
        <v>127415083</v>
      </c>
      <c r="C2665" t="s">
        <v>19</v>
      </c>
      <c r="D2665">
        <v>1888117</v>
      </c>
      <c r="E2665" t="s">
        <v>20</v>
      </c>
      <c r="F2665">
        <v>500000</v>
      </c>
      <c r="G2665" t="s">
        <v>21</v>
      </c>
      <c r="H2665">
        <v>115</v>
      </c>
      <c r="I2665" t="s">
        <v>22</v>
      </c>
      <c r="J2665">
        <v>0</v>
      </c>
      <c r="K2665" t="s">
        <v>23</v>
      </c>
      <c r="L2665">
        <v>-3500</v>
      </c>
      <c r="N2665" t="s">
        <v>7493</v>
      </c>
      <c r="O2665" s="22">
        <v>14.100000000000001</v>
      </c>
    </row>
    <row r="2666" spans="1:15">
      <c r="A2666" t="s">
        <v>0</v>
      </c>
      <c r="B2666">
        <v>127553628</v>
      </c>
      <c r="C2666" t="s">
        <v>19</v>
      </c>
      <c r="D2666">
        <v>2970011</v>
      </c>
      <c r="E2666" t="s">
        <v>20</v>
      </c>
      <c r="F2666">
        <v>500000</v>
      </c>
      <c r="G2666" t="s">
        <v>21</v>
      </c>
      <c r="H2666">
        <v>115</v>
      </c>
      <c r="I2666" t="s">
        <v>22</v>
      </c>
      <c r="J2666">
        <v>0</v>
      </c>
      <c r="K2666" t="s">
        <v>23</v>
      </c>
      <c r="L2666">
        <v>-3500</v>
      </c>
      <c r="N2666" t="s">
        <v>7494</v>
      </c>
      <c r="O2666" s="22">
        <v>14.100000000000001</v>
      </c>
    </row>
    <row r="2667" spans="1:15">
      <c r="A2667" t="s">
        <v>0</v>
      </c>
      <c r="B2667">
        <v>127618600</v>
      </c>
      <c r="C2667" t="s">
        <v>19</v>
      </c>
      <c r="D2667">
        <v>1891897</v>
      </c>
      <c r="E2667" t="s">
        <v>20</v>
      </c>
      <c r="F2667">
        <v>500000</v>
      </c>
      <c r="G2667" t="s">
        <v>21</v>
      </c>
      <c r="H2667">
        <v>115</v>
      </c>
      <c r="I2667" t="s">
        <v>22</v>
      </c>
      <c r="J2667">
        <v>0</v>
      </c>
      <c r="K2667" t="s">
        <v>23</v>
      </c>
      <c r="L2667">
        <v>-3500</v>
      </c>
      <c r="N2667" t="s">
        <v>7495</v>
      </c>
      <c r="O2667" s="22">
        <v>14.100000000000001</v>
      </c>
    </row>
    <row r="2668" spans="1:15">
      <c r="A2668" t="s">
        <v>0</v>
      </c>
      <c r="B2668">
        <v>127683575</v>
      </c>
      <c r="C2668" t="s">
        <v>19</v>
      </c>
      <c r="D2668">
        <v>1893787</v>
      </c>
      <c r="E2668" t="s">
        <v>20</v>
      </c>
      <c r="F2668">
        <v>500000</v>
      </c>
      <c r="G2668" t="s">
        <v>21</v>
      </c>
      <c r="H2668">
        <v>115</v>
      </c>
      <c r="I2668" t="s">
        <v>22</v>
      </c>
      <c r="J2668">
        <v>0</v>
      </c>
      <c r="K2668" t="s">
        <v>23</v>
      </c>
      <c r="L2668">
        <v>-3500</v>
      </c>
      <c r="N2668" t="s">
        <v>7496</v>
      </c>
      <c r="O2668" s="22">
        <v>14.100000000000001</v>
      </c>
    </row>
    <row r="2669" spans="1:15">
      <c r="A2669" t="s">
        <v>0</v>
      </c>
      <c r="B2669">
        <v>127822344</v>
      </c>
      <c r="C2669" t="s">
        <v>19</v>
      </c>
      <c r="D2669">
        <v>2978921</v>
      </c>
      <c r="E2669" t="s">
        <v>20</v>
      </c>
      <c r="F2669">
        <v>500000</v>
      </c>
      <c r="G2669" t="s">
        <v>21</v>
      </c>
      <c r="H2669">
        <v>115</v>
      </c>
      <c r="I2669" t="s">
        <v>22</v>
      </c>
      <c r="J2669">
        <v>0</v>
      </c>
      <c r="K2669" t="s">
        <v>23</v>
      </c>
      <c r="L2669">
        <v>-3500</v>
      </c>
      <c r="N2669" t="s">
        <v>7497</v>
      </c>
      <c r="O2669" s="22">
        <v>14.100000000000001</v>
      </c>
    </row>
    <row r="2670" spans="1:15">
      <c r="A2670" t="s">
        <v>0</v>
      </c>
      <c r="B2670">
        <v>127887389</v>
      </c>
      <c r="C2670" t="s">
        <v>19</v>
      </c>
      <c r="D2670">
        <v>1897567</v>
      </c>
      <c r="E2670" t="s">
        <v>20</v>
      </c>
      <c r="F2670">
        <v>500000</v>
      </c>
      <c r="G2670" t="s">
        <v>21</v>
      </c>
      <c r="H2670">
        <v>115</v>
      </c>
      <c r="I2670" t="s">
        <v>22</v>
      </c>
      <c r="J2670">
        <v>0</v>
      </c>
      <c r="K2670" t="s">
        <v>23</v>
      </c>
      <c r="L2670">
        <v>-3500</v>
      </c>
      <c r="N2670" t="s">
        <v>5054</v>
      </c>
      <c r="O2670" s="22">
        <v>14.100000000000001</v>
      </c>
    </row>
    <row r="2671" spans="1:15">
      <c r="A2671" t="s">
        <v>0</v>
      </c>
      <c r="B2671">
        <v>128309365</v>
      </c>
      <c r="C2671" t="s">
        <v>19</v>
      </c>
      <c r="D2671">
        <v>1899457</v>
      </c>
      <c r="E2671" t="s">
        <v>20</v>
      </c>
      <c r="F2671">
        <v>500000</v>
      </c>
      <c r="G2671" t="s">
        <v>21</v>
      </c>
      <c r="H2671">
        <v>115</v>
      </c>
      <c r="I2671" t="s">
        <v>22</v>
      </c>
      <c r="J2671">
        <v>0</v>
      </c>
      <c r="K2671" t="s">
        <v>23</v>
      </c>
      <c r="L2671">
        <v>-3500</v>
      </c>
      <c r="N2671" t="s">
        <v>7498</v>
      </c>
      <c r="O2671" s="22">
        <v>14.15</v>
      </c>
    </row>
    <row r="2672" spans="1:15">
      <c r="A2672" t="s">
        <v>0</v>
      </c>
      <c r="B2672">
        <v>128374479</v>
      </c>
      <c r="C2672" t="s">
        <v>19</v>
      </c>
      <c r="D2672">
        <v>1901347</v>
      </c>
      <c r="E2672" t="s">
        <v>20</v>
      </c>
      <c r="F2672">
        <v>500000</v>
      </c>
      <c r="G2672" t="s">
        <v>21</v>
      </c>
      <c r="H2672">
        <v>115</v>
      </c>
      <c r="I2672" t="s">
        <v>22</v>
      </c>
      <c r="J2672">
        <v>0</v>
      </c>
      <c r="K2672" t="s">
        <v>23</v>
      </c>
      <c r="L2672">
        <v>-3500</v>
      </c>
      <c r="N2672" t="s">
        <v>7499</v>
      </c>
      <c r="O2672" s="22">
        <v>14.15</v>
      </c>
    </row>
    <row r="2673" spans="1:15">
      <c r="A2673" t="s">
        <v>0</v>
      </c>
      <c r="B2673">
        <v>128513582</v>
      </c>
      <c r="C2673" t="s">
        <v>19</v>
      </c>
      <c r="D2673">
        <v>2990801</v>
      </c>
      <c r="E2673" t="s">
        <v>20</v>
      </c>
      <c r="F2673">
        <v>500000</v>
      </c>
      <c r="G2673" t="s">
        <v>21</v>
      </c>
      <c r="H2673">
        <v>115</v>
      </c>
      <c r="I2673" t="s">
        <v>22</v>
      </c>
      <c r="J2673">
        <v>0</v>
      </c>
      <c r="K2673" t="s">
        <v>23</v>
      </c>
      <c r="L2673">
        <v>-3500</v>
      </c>
      <c r="N2673" t="s">
        <v>7500</v>
      </c>
      <c r="O2673" s="22">
        <v>14.15</v>
      </c>
    </row>
    <row r="2674" spans="1:15">
      <c r="A2674" t="s">
        <v>0</v>
      </c>
      <c r="B2674">
        <v>128578753</v>
      </c>
      <c r="C2674" t="s">
        <v>19</v>
      </c>
      <c r="D2674">
        <v>1905127</v>
      </c>
      <c r="E2674" t="s">
        <v>20</v>
      </c>
      <c r="F2674">
        <v>500000</v>
      </c>
      <c r="G2674" t="s">
        <v>21</v>
      </c>
      <c r="H2674">
        <v>115</v>
      </c>
      <c r="I2674" t="s">
        <v>22</v>
      </c>
      <c r="J2674">
        <v>0</v>
      </c>
      <c r="K2674" t="s">
        <v>23</v>
      </c>
      <c r="L2674">
        <v>-3500</v>
      </c>
      <c r="N2674" t="s">
        <v>7501</v>
      </c>
      <c r="O2674" s="22">
        <v>14.15</v>
      </c>
    </row>
    <row r="2675" spans="1:15">
      <c r="A2675" t="s">
        <v>0</v>
      </c>
      <c r="B2675">
        <v>128643933</v>
      </c>
      <c r="C2675" t="s">
        <v>19</v>
      </c>
      <c r="D2675">
        <v>1907017</v>
      </c>
      <c r="E2675" t="s">
        <v>20</v>
      </c>
      <c r="F2675">
        <v>500000</v>
      </c>
      <c r="G2675" t="s">
        <v>21</v>
      </c>
      <c r="H2675">
        <v>115</v>
      </c>
      <c r="I2675" t="s">
        <v>22</v>
      </c>
      <c r="J2675">
        <v>0</v>
      </c>
      <c r="K2675" t="s">
        <v>23</v>
      </c>
      <c r="L2675">
        <v>-3500</v>
      </c>
      <c r="N2675" t="s">
        <v>7502</v>
      </c>
      <c r="O2675" s="22">
        <v>14.15</v>
      </c>
    </row>
    <row r="2676" spans="1:15">
      <c r="A2676" t="s">
        <v>0</v>
      </c>
      <c r="B2676">
        <v>128783257</v>
      </c>
      <c r="C2676" t="s">
        <v>19</v>
      </c>
      <c r="D2676">
        <v>2999711</v>
      </c>
      <c r="E2676" t="s">
        <v>20</v>
      </c>
      <c r="F2676">
        <v>500000</v>
      </c>
      <c r="G2676" t="s">
        <v>21</v>
      </c>
      <c r="H2676">
        <v>115</v>
      </c>
      <c r="I2676" t="s">
        <v>22</v>
      </c>
      <c r="J2676">
        <v>0</v>
      </c>
      <c r="K2676" t="s">
        <v>23</v>
      </c>
      <c r="L2676">
        <v>-3500</v>
      </c>
      <c r="N2676" t="s">
        <v>7503</v>
      </c>
      <c r="O2676" s="22">
        <v>14.15</v>
      </c>
    </row>
    <row r="2677" spans="1:15">
      <c r="A2677" t="s">
        <v>0</v>
      </c>
      <c r="B2677">
        <v>128848504</v>
      </c>
      <c r="C2677" t="s">
        <v>19</v>
      </c>
      <c r="D2677">
        <v>1910797</v>
      </c>
      <c r="E2677" t="s">
        <v>20</v>
      </c>
      <c r="F2677">
        <v>500000</v>
      </c>
      <c r="G2677" t="s">
        <v>21</v>
      </c>
      <c r="H2677">
        <v>115</v>
      </c>
      <c r="I2677" t="s">
        <v>22</v>
      </c>
      <c r="J2677">
        <v>0</v>
      </c>
      <c r="K2677" t="s">
        <v>23</v>
      </c>
      <c r="L2677">
        <v>-3500</v>
      </c>
      <c r="N2677" t="s">
        <v>7504</v>
      </c>
      <c r="O2677" s="22">
        <v>14.15</v>
      </c>
    </row>
    <row r="2678" spans="1:15">
      <c r="A2678" t="s">
        <v>0</v>
      </c>
      <c r="B2678">
        <v>128913758</v>
      </c>
      <c r="C2678" t="s">
        <v>19</v>
      </c>
      <c r="D2678">
        <v>1912687</v>
      </c>
      <c r="E2678" t="s">
        <v>20</v>
      </c>
      <c r="F2678">
        <v>500000</v>
      </c>
      <c r="G2678" t="s">
        <v>21</v>
      </c>
      <c r="H2678">
        <v>115</v>
      </c>
      <c r="I2678" t="s">
        <v>22</v>
      </c>
      <c r="J2678">
        <v>0</v>
      </c>
      <c r="K2678" t="s">
        <v>23</v>
      </c>
      <c r="L2678">
        <v>-3500</v>
      </c>
      <c r="N2678" t="s">
        <v>7505</v>
      </c>
      <c r="O2678" s="22">
        <v>14.15</v>
      </c>
    </row>
    <row r="2679" spans="1:15">
      <c r="A2679" t="s">
        <v>0</v>
      </c>
      <c r="B2679">
        <v>129053305</v>
      </c>
      <c r="C2679" t="s">
        <v>19</v>
      </c>
      <c r="D2679">
        <v>3008621</v>
      </c>
      <c r="E2679" t="s">
        <v>20</v>
      </c>
      <c r="F2679">
        <v>500000</v>
      </c>
      <c r="G2679" t="s">
        <v>21</v>
      </c>
      <c r="H2679">
        <v>115</v>
      </c>
      <c r="I2679" t="s">
        <v>22</v>
      </c>
      <c r="J2679">
        <v>0</v>
      </c>
      <c r="K2679" t="s">
        <v>23</v>
      </c>
      <c r="L2679">
        <v>-3500</v>
      </c>
      <c r="N2679" t="s">
        <v>7506</v>
      </c>
      <c r="O2679" s="22">
        <v>14.15</v>
      </c>
    </row>
    <row r="2680" spans="1:15">
      <c r="A2680" t="s">
        <v>0</v>
      </c>
      <c r="B2680">
        <v>129118618</v>
      </c>
      <c r="C2680" t="s">
        <v>19</v>
      </c>
      <c r="D2680">
        <v>1916467</v>
      </c>
      <c r="E2680" t="s">
        <v>20</v>
      </c>
      <c r="F2680">
        <v>500000</v>
      </c>
      <c r="G2680" t="s">
        <v>21</v>
      </c>
      <c r="H2680">
        <v>115</v>
      </c>
      <c r="I2680" t="s">
        <v>22</v>
      </c>
      <c r="J2680">
        <v>0</v>
      </c>
      <c r="K2680" t="s">
        <v>23</v>
      </c>
      <c r="L2680">
        <v>-3500</v>
      </c>
      <c r="N2680" t="s">
        <v>4875</v>
      </c>
      <c r="O2680" s="22">
        <v>14.15</v>
      </c>
    </row>
    <row r="2681" spans="1:15">
      <c r="A2681" t="s">
        <v>0</v>
      </c>
      <c r="B2681">
        <v>129542781</v>
      </c>
      <c r="C2681" t="s">
        <v>19</v>
      </c>
      <c r="D2681">
        <v>1918357</v>
      </c>
      <c r="E2681" t="s">
        <v>20</v>
      </c>
      <c r="F2681">
        <v>500000</v>
      </c>
      <c r="G2681" t="s">
        <v>21</v>
      </c>
      <c r="H2681">
        <v>115</v>
      </c>
      <c r="I2681" t="s">
        <v>22</v>
      </c>
      <c r="J2681">
        <v>0</v>
      </c>
      <c r="K2681" t="s">
        <v>23</v>
      </c>
      <c r="L2681">
        <v>-3500</v>
      </c>
      <c r="N2681" t="s">
        <v>7507</v>
      </c>
      <c r="O2681" s="22">
        <v>14.200000000000001</v>
      </c>
    </row>
    <row r="2682" spans="1:15">
      <c r="A2682" t="s">
        <v>0</v>
      </c>
      <c r="B2682">
        <v>129608155</v>
      </c>
      <c r="C2682" t="s">
        <v>19</v>
      </c>
      <c r="D2682">
        <v>1920247</v>
      </c>
      <c r="E2682" t="s">
        <v>20</v>
      </c>
      <c r="F2682">
        <v>500000</v>
      </c>
      <c r="G2682" t="s">
        <v>21</v>
      </c>
      <c r="H2682">
        <v>115</v>
      </c>
      <c r="I2682" t="s">
        <v>22</v>
      </c>
      <c r="J2682">
        <v>0</v>
      </c>
      <c r="K2682" t="s">
        <v>23</v>
      </c>
      <c r="L2682">
        <v>-3500</v>
      </c>
      <c r="N2682" t="s">
        <v>7508</v>
      </c>
      <c r="O2682" s="22">
        <v>14.200000000000001</v>
      </c>
    </row>
    <row r="2683" spans="1:15">
      <c r="A2683" t="s">
        <v>0</v>
      </c>
      <c r="B2683">
        <v>129748026</v>
      </c>
      <c r="C2683" t="s">
        <v>19</v>
      </c>
      <c r="D2683">
        <v>3020501</v>
      </c>
      <c r="E2683" t="s">
        <v>20</v>
      </c>
      <c r="F2683">
        <v>500000</v>
      </c>
      <c r="G2683" t="s">
        <v>21</v>
      </c>
      <c r="H2683">
        <v>115</v>
      </c>
      <c r="I2683" t="s">
        <v>22</v>
      </c>
      <c r="J2683">
        <v>0</v>
      </c>
      <c r="K2683" t="s">
        <v>23</v>
      </c>
      <c r="L2683">
        <v>-3500</v>
      </c>
      <c r="N2683" t="s">
        <v>7509</v>
      </c>
      <c r="O2683" s="22">
        <v>14.200000000000001</v>
      </c>
    </row>
    <row r="2684" spans="1:15">
      <c r="A2684" t="s">
        <v>0</v>
      </c>
      <c r="B2684">
        <v>129813466</v>
      </c>
      <c r="C2684" t="s">
        <v>19</v>
      </c>
      <c r="D2684">
        <v>1924027</v>
      </c>
      <c r="E2684" t="s">
        <v>20</v>
      </c>
      <c r="F2684">
        <v>500000</v>
      </c>
      <c r="G2684" t="s">
        <v>21</v>
      </c>
      <c r="H2684">
        <v>115</v>
      </c>
      <c r="I2684" t="s">
        <v>22</v>
      </c>
      <c r="J2684">
        <v>0</v>
      </c>
      <c r="K2684" t="s">
        <v>23</v>
      </c>
      <c r="L2684">
        <v>-3500</v>
      </c>
      <c r="N2684" t="s">
        <v>7510</v>
      </c>
      <c r="O2684" s="22">
        <v>14.200000000000001</v>
      </c>
    </row>
    <row r="2685" spans="1:15">
      <c r="A2685" t="s">
        <v>0</v>
      </c>
      <c r="B2685">
        <v>129878913</v>
      </c>
      <c r="C2685" t="s">
        <v>19</v>
      </c>
      <c r="D2685">
        <v>1925917</v>
      </c>
      <c r="E2685" t="s">
        <v>20</v>
      </c>
      <c r="F2685">
        <v>500000</v>
      </c>
      <c r="G2685" t="s">
        <v>21</v>
      </c>
      <c r="H2685">
        <v>115</v>
      </c>
      <c r="I2685" t="s">
        <v>22</v>
      </c>
      <c r="J2685">
        <v>0</v>
      </c>
      <c r="K2685" t="s">
        <v>23</v>
      </c>
      <c r="L2685">
        <v>-3500</v>
      </c>
      <c r="N2685" t="s">
        <v>7511</v>
      </c>
      <c r="O2685" s="22">
        <v>14.200000000000001</v>
      </c>
    </row>
    <row r="2686" spans="1:15">
      <c r="A2686" t="s">
        <v>0</v>
      </c>
      <c r="B2686">
        <v>130019009</v>
      </c>
      <c r="C2686" t="s">
        <v>19</v>
      </c>
      <c r="D2686">
        <v>3029411</v>
      </c>
      <c r="E2686" t="s">
        <v>20</v>
      </c>
      <c r="F2686">
        <v>500000</v>
      </c>
      <c r="G2686" t="s">
        <v>21</v>
      </c>
      <c r="H2686">
        <v>115</v>
      </c>
      <c r="I2686" t="s">
        <v>22</v>
      </c>
      <c r="J2686">
        <v>0</v>
      </c>
      <c r="K2686" t="s">
        <v>23</v>
      </c>
      <c r="L2686">
        <v>-3500</v>
      </c>
      <c r="N2686" t="s">
        <v>7512</v>
      </c>
      <c r="O2686" s="22">
        <v>14.200000000000001</v>
      </c>
    </row>
    <row r="2687" spans="1:15">
      <c r="A2687" t="s">
        <v>0</v>
      </c>
      <c r="B2687">
        <v>130084519</v>
      </c>
      <c r="C2687" t="s">
        <v>19</v>
      </c>
      <c r="D2687">
        <v>1929697</v>
      </c>
      <c r="E2687" t="s">
        <v>20</v>
      </c>
      <c r="F2687">
        <v>500000</v>
      </c>
      <c r="G2687" t="s">
        <v>21</v>
      </c>
      <c r="H2687">
        <v>115</v>
      </c>
      <c r="I2687" t="s">
        <v>22</v>
      </c>
      <c r="J2687">
        <v>0</v>
      </c>
      <c r="K2687" t="s">
        <v>23</v>
      </c>
      <c r="L2687">
        <v>-3500</v>
      </c>
      <c r="N2687" t="s">
        <v>7513</v>
      </c>
      <c r="O2687" s="22">
        <v>14.200000000000001</v>
      </c>
    </row>
    <row r="2688" spans="1:15">
      <c r="A2688" t="s">
        <v>0</v>
      </c>
      <c r="B2688">
        <v>130150032</v>
      </c>
      <c r="C2688" t="s">
        <v>19</v>
      </c>
      <c r="D2688">
        <v>1931587</v>
      </c>
      <c r="E2688" t="s">
        <v>20</v>
      </c>
      <c r="F2688">
        <v>500000</v>
      </c>
      <c r="G2688" t="s">
        <v>21</v>
      </c>
      <c r="H2688">
        <v>115</v>
      </c>
      <c r="I2688" t="s">
        <v>22</v>
      </c>
      <c r="J2688">
        <v>0</v>
      </c>
      <c r="K2688" t="s">
        <v>23</v>
      </c>
      <c r="L2688">
        <v>-3500</v>
      </c>
      <c r="N2688" t="s">
        <v>7514</v>
      </c>
      <c r="O2688" s="22">
        <v>14.200000000000001</v>
      </c>
    </row>
    <row r="2689" spans="1:15">
      <c r="A2689" t="s">
        <v>0</v>
      </c>
      <c r="B2689">
        <v>130290339</v>
      </c>
      <c r="C2689" t="s">
        <v>19</v>
      </c>
      <c r="D2689">
        <v>3038321</v>
      </c>
      <c r="E2689" t="s">
        <v>20</v>
      </c>
      <c r="F2689">
        <v>500000</v>
      </c>
      <c r="G2689" t="s">
        <v>21</v>
      </c>
      <c r="H2689">
        <v>115</v>
      </c>
      <c r="I2689" t="s">
        <v>22</v>
      </c>
      <c r="J2689">
        <v>0</v>
      </c>
      <c r="K2689" t="s">
        <v>23</v>
      </c>
      <c r="L2689">
        <v>-3500</v>
      </c>
      <c r="N2689" t="s">
        <v>7515</v>
      </c>
      <c r="O2689" s="22">
        <v>14.200000000000001</v>
      </c>
    </row>
    <row r="2690" spans="1:15">
      <c r="A2690" t="s">
        <v>0</v>
      </c>
      <c r="B2690">
        <v>130355915</v>
      </c>
      <c r="C2690" t="s">
        <v>19</v>
      </c>
      <c r="D2690">
        <v>1935367</v>
      </c>
      <c r="E2690" t="s">
        <v>20</v>
      </c>
      <c r="F2690">
        <v>500000</v>
      </c>
      <c r="G2690" t="s">
        <v>21</v>
      </c>
      <c r="H2690">
        <v>115</v>
      </c>
      <c r="I2690" t="s">
        <v>22</v>
      </c>
      <c r="J2690">
        <v>0</v>
      </c>
      <c r="K2690" t="s">
        <v>23</v>
      </c>
      <c r="L2690">
        <v>-3500</v>
      </c>
      <c r="N2690" t="s">
        <v>5055</v>
      </c>
      <c r="O2690" s="22">
        <v>14.200000000000001</v>
      </c>
    </row>
    <row r="2691" spans="1:15">
      <c r="A2691" t="s">
        <v>0</v>
      </c>
      <c r="B2691">
        <v>130782244</v>
      </c>
      <c r="C2691" t="s">
        <v>19</v>
      </c>
      <c r="D2691">
        <v>1937257</v>
      </c>
      <c r="E2691" t="s">
        <v>20</v>
      </c>
      <c r="F2691">
        <v>500000</v>
      </c>
      <c r="G2691" t="s">
        <v>21</v>
      </c>
      <c r="H2691">
        <v>115</v>
      </c>
      <c r="I2691" t="s">
        <v>22</v>
      </c>
      <c r="J2691">
        <v>0</v>
      </c>
      <c r="K2691" t="s">
        <v>23</v>
      </c>
      <c r="L2691">
        <v>-3500</v>
      </c>
      <c r="N2691" t="s">
        <v>7516</v>
      </c>
      <c r="O2691" s="22">
        <v>14.25</v>
      </c>
    </row>
    <row r="2692" spans="1:15">
      <c r="A2692" t="s">
        <v>0</v>
      </c>
      <c r="B2692">
        <v>130847888</v>
      </c>
      <c r="C2692" t="s">
        <v>19</v>
      </c>
      <c r="D2692">
        <v>1939147</v>
      </c>
      <c r="E2692" t="s">
        <v>20</v>
      </c>
      <c r="F2692">
        <v>500000</v>
      </c>
      <c r="G2692" t="s">
        <v>21</v>
      </c>
      <c r="H2692">
        <v>115</v>
      </c>
      <c r="I2692" t="s">
        <v>22</v>
      </c>
      <c r="J2692">
        <v>0</v>
      </c>
      <c r="K2692" t="s">
        <v>23</v>
      </c>
      <c r="L2692">
        <v>-3500</v>
      </c>
      <c r="N2692" t="s">
        <v>7517</v>
      </c>
      <c r="O2692" s="22">
        <v>14.25</v>
      </c>
    </row>
    <row r="2693" spans="1:15">
      <c r="A2693" t="s">
        <v>0</v>
      </c>
      <c r="B2693">
        <v>130988532</v>
      </c>
      <c r="C2693" t="s">
        <v>19</v>
      </c>
      <c r="D2693">
        <v>3050201</v>
      </c>
      <c r="E2693" t="s">
        <v>20</v>
      </c>
      <c r="F2693">
        <v>500000</v>
      </c>
      <c r="G2693" t="s">
        <v>21</v>
      </c>
      <c r="H2693">
        <v>115</v>
      </c>
      <c r="I2693" t="s">
        <v>22</v>
      </c>
      <c r="J2693">
        <v>0</v>
      </c>
      <c r="K2693" t="s">
        <v>23</v>
      </c>
      <c r="L2693">
        <v>-3500</v>
      </c>
      <c r="N2693" t="s">
        <v>7518</v>
      </c>
      <c r="O2693" s="22">
        <v>14.25</v>
      </c>
    </row>
    <row r="2694" spans="1:15">
      <c r="A2694" t="s">
        <v>0</v>
      </c>
      <c r="B2694">
        <v>131054239</v>
      </c>
      <c r="C2694" t="s">
        <v>19</v>
      </c>
      <c r="D2694">
        <v>1942927</v>
      </c>
      <c r="E2694" t="s">
        <v>20</v>
      </c>
      <c r="F2694">
        <v>500000</v>
      </c>
      <c r="G2694" t="s">
        <v>21</v>
      </c>
      <c r="H2694">
        <v>115</v>
      </c>
      <c r="I2694" t="s">
        <v>22</v>
      </c>
      <c r="J2694">
        <v>0</v>
      </c>
      <c r="K2694" t="s">
        <v>23</v>
      </c>
      <c r="L2694">
        <v>-3500</v>
      </c>
      <c r="N2694" t="s">
        <v>7519</v>
      </c>
      <c r="O2694" s="22">
        <v>14.25</v>
      </c>
    </row>
    <row r="2695" spans="1:15">
      <c r="A2695" t="s">
        <v>0</v>
      </c>
      <c r="B2695">
        <v>131119952</v>
      </c>
      <c r="C2695" t="s">
        <v>19</v>
      </c>
      <c r="D2695">
        <v>1944817</v>
      </c>
      <c r="E2695" t="s">
        <v>20</v>
      </c>
      <c r="F2695">
        <v>500000</v>
      </c>
      <c r="G2695" t="s">
        <v>21</v>
      </c>
      <c r="H2695">
        <v>115</v>
      </c>
      <c r="I2695" t="s">
        <v>22</v>
      </c>
      <c r="J2695">
        <v>0</v>
      </c>
      <c r="K2695" t="s">
        <v>23</v>
      </c>
      <c r="L2695">
        <v>-3500</v>
      </c>
      <c r="N2695" t="s">
        <v>7520</v>
      </c>
      <c r="O2695" s="22">
        <v>14.25</v>
      </c>
    </row>
    <row r="2696" spans="1:15">
      <c r="A2696" t="s">
        <v>0</v>
      </c>
      <c r="B2696">
        <v>131260814</v>
      </c>
      <c r="C2696" t="s">
        <v>19</v>
      </c>
      <c r="D2696">
        <v>3059111</v>
      </c>
      <c r="E2696" t="s">
        <v>20</v>
      </c>
      <c r="F2696">
        <v>500000</v>
      </c>
      <c r="G2696" t="s">
        <v>21</v>
      </c>
      <c r="H2696">
        <v>115</v>
      </c>
      <c r="I2696" t="s">
        <v>22</v>
      </c>
      <c r="J2696">
        <v>0</v>
      </c>
      <c r="K2696" t="s">
        <v>23</v>
      </c>
      <c r="L2696">
        <v>-3500</v>
      </c>
      <c r="N2696" t="s">
        <v>7521</v>
      </c>
      <c r="O2696" s="22">
        <v>14.25</v>
      </c>
    </row>
    <row r="2697" spans="1:15">
      <c r="A2697" t="s">
        <v>0</v>
      </c>
      <c r="B2697">
        <v>131326587</v>
      </c>
      <c r="C2697" t="s">
        <v>19</v>
      </c>
      <c r="D2697">
        <v>1948597</v>
      </c>
      <c r="E2697" t="s">
        <v>20</v>
      </c>
      <c r="F2697">
        <v>500000</v>
      </c>
      <c r="G2697" t="s">
        <v>21</v>
      </c>
      <c r="H2697">
        <v>115</v>
      </c>
      <c r="I2697" t="s">
        <v>22</v>
      </c>
      <c r="J2697">
        <v>0</v>
      </c>
      <c r="K2697" t="s">
        <v>23</v>
      </c>
      <c r="L2697">
        <v>-3500</v>
      </c>
      <c r="N2697" t="s">
        <v>7522</v>
      </c>
      <c r="O2697" s="22">
        <v>14.25</v>
      </c>
    </row>
    <row r="2698" spans="1:15">
      <c r="A2698" t="s">
        <v>0</v>
      </c>
      <c r="B2698">
        <v>131392367</v>
      </c>
      <c r="C2698" t="s">
        <v>19</v>
      </c>
      <c r="D2698">
        <v>1950487</v>
      </c>
      <c r="E2698" t="s">
        <v>20</v>
      </c>
      <c r="F2698">
        <v>500000</v>
      </c>
      <c r="G2698" t="s">
        <v>21</v>
      </c>
      <c r="H2698">
        <v>115</v>
      </c>
      <c r="I2698" t="s">
        <v>22</v>
      </c>
      <c r="J2698">
        <v>0</v>
      </c>
      <c r="K2698" t="s">
        <v>23</v>
      </c>
      <c r="L2698">
        <v>-3500</v>
      </c>
      <c r="N2698" t="s">
        <v>7523</v>
      </c>
      <c r="O2698" s="22">
        <v>14.25</v>
      </c>
    </row>
    <row r="2699" spans="1:15">
      <c r="A2699" t="s">
        <v>0</v>
      </c>
      <c r="B2699">
        <v>131533447</v>
      </c>
      <c r="C2699" t="s">
        <v>19</v>
      </c>
      <c r="D2699">
        <v>3068021</v>
      </c>
      <c r="E2699" t="s">
        <v>20</v>
      </c>
      <c r="F2699">
        <v>500000</v>
      </c>
      <c r="G2699" t="s">
        <v>21</v>
      </c>
      <c r="H2699">
        <v>115</v>
      </c>
      <c r="I2699" t="s">
        <v>22</v>
      </c>
      <c r="J2699">
        <v>0</v>
      </c>
      <c r="K2699" t="s">
        <v>23</v>
      </c>
      <c r="L2699">
        <v>-3500</v>
      </c>
      <c r="N2699" t="s">
        <v>7524</v>
      </c>
      <c r="O2699" s="22">
        <v>14.25</v>
      </c>
    </row>
    <row r="2700" spans="1:15">
      <c r="A2700" t="s">
        <v>0</v>
      </c>
      <c r="B2700">
        <v>131599287</v>
      </c>
      <c r="C2700" t="s">
        <v>19</v>
      </c>
      <c r="D2700">
        <v>1954267</v>
      </c>
      <c r="E2700" t="s">
        <v>20</v>
      </c>
      <c r="F2700">
        <v>500000</v>
      </c>
      <c r="G2700" t="s">
        <v>21</v>
      </c>
      <c r="H2700">
        <v>115</v>
      </c>
      <c r="I2700" t="s">
        <v>22</v>
      </c>
      <c r="J2700">
        <v>0</v>
      </c>
      <c r="K2700" t="s">
        <v>23</v>
      </c>
      <c r="L2700">
        <v>-3500</v>
      </c>
      <c r="N2700" t="s">
        <v>4876</v>
      </c>
      <c r="O2700" s="22">
        <v>14.25</v>
      </c>
    </row>
    <row r="2701" spans="1:15">
      <c r="A2701" t="s">
        <v>0</v>
      </c>
      <c r="B2701">
        <v>132027781</v>
      </c>
      <c r="C2701" t="s">
        <v>19</v>
      </c>
      <c r="D2701">
        <v>1956157</v>
      </c>
      <c r="E2701" t="s">
        <v>20</v>
      </c>
      <c r="F2701">
        <v>500000</v>
      </c>
      <c r="G2701" t="s">
        <v>21</v>
      </c>
      <c r="H2701">
        <v>115</v>
      </c>
      <c r="I2701" t="s">
        <v>22</v>
      </c>
      <c r="J2701">
        <v>0</v>
      </c>
      <c r="K2701" t="s">
        <v>23</v>
      </c>
      <c r="L2701">
        <v>-3500</v>
      </c>
      <c r="N2701" t="s">
        <v>7525</v>
      </c>
      <c r="O2701" s="22">
        <v>14.3</v>
      </c>
    </row>
    <row r="2702" spans="1:15">
      <c r="A2702" t="s">
        <v>0</v>
      </c>
      <c r="B2702">
        <v>132093681</v>
      </c>
      <c r="C2702" t="s">
        <v>19</v>
      </c>
      <c r="D2702">
        <v>1958047</v>
      </c>
      <c r="E2702" t="s">
        <v>20</v>
      </c>
      <c r="F2702">
        <v>500000</v>
      </c>
      <c r="G2702" t="s">
        <v>21</v>
      </c>
      <c r="H2702">
        <v>115</v>
      </c>
      <c r="I2702" t="s">
        <v>22</v>
      </c>
      <c r="J2702">
        <v>0</v>
      </c>
      <c r="K2702" t="s">
        <v>23</v>
      </c>
      <c r="L2702">
        <v>-3500</v>
      </c>
      <c r="N2702" t="s">
        <v>7526</v>
      </c>
      <c r="O2702" s="22">
        <v>14.3</v>
      </c>
    </row>
    <row r="2703" spans="1:15">
      <c r="A2703" t="s">
        <v>0</v>
      </c>
      <c r="B2703">
        <v>132235080</v>
      </c>
      <c r="C2703" t="s">
        <v>19</v>
      </c>
      <c r="D2703">
        <v>3079901</v>
      </c>
      <c r="E2703" t="s">
        <v>20</v>
      </c>
      <c r="F2703">
        <v>500000</v>
      </c>
      <c r="G2703" t="s">
        <v>21</v>
      </c>
      <c r="H2703">
        <v>115</v>
      </c>
      <c r="I2703" t="s">
        <v>22</v>
      </c>
      <c r="J2703">
        <v>0</v>
      </c>
      <c r="K2703" t="s">
        <v>23</v>
      </c>
      <c r="L2703">
        <v>-3500</v>
      </c>
      <c r="N2703" t="s">
        <v>7527</v>
      </c>
      <c r="O2703" s="22">
        <v>14.3</v>
      </c>
    </row>
    <row r="2704" spans="1:15">
      <c r="A2704" t="s">
        <v>0</v>
      </c>
      <c r="B2704">
        <v>132301037</v>
      </c>
      <c r="C2704" t="s">
        <v>19</v>
      </c>
      <c r="D2704">
        <v>1961827</v>
      </c>
      <c r="E2704" t="s">
        <v>20</v>
      </c>
      <c r="F2704">
        <v>500000</v>
      </c>
      <c r="G2704" t="s">
        <v>21</v>
      </c>
      <c r="H2704">
        <v>115</v>
      </c>
      <c r="I2704" t="s">
        <v>22</v>
      </c>
      <c r="J2704">
        <v>0</v>
      </c>
      <c r="K2704" t="s">
        <v>23</v>
      </c>
      <c r="L2704">
        <v>-3500</v>
      </c>
      <c r="N2704" t="s">
        <v>7528</v>
      </c>
      <c r="O2704" s="22">
        <v>14.3</v>
      </c>
    </row>
    <row r="2705" spans="1:15">
      <c r="A2705" t="s">
        <v>0</v>
      </c>
      <c r="B2705">
        <v>132367001</v>
      </c>
      <c r="C2705" t="s">
        <v>19</v>
      </c>
      <c r="D2705">
        <v>1963717</v>
      </c>
      <c r="E2705" t="s">
        <v>20</v>
      </c>
      <c r="F2705">
        <v>500000</v>
      </c>
      <c r="G2705" t="s">
        <v>21</v>
      </c>
      <c r="H2705">
        <v>115</v>
      </c>
      <c r="I2705" t="s">
        <v>22</v>
      </c>
      <c r="J2705">
        <v>0</v>
      </c>
      <c r="K2705" t="s">
        <v>23</v>
      </c>
      <c r="L2705">
        <v>-3500</v>
      </c>
      <c r="N2705" t="s">
        <v>7529</v>
      </c>
      <c r="O2705" s="22">
        <v>14.3</v>
      </c>
    </row>
    <row r="2706" spans="1:15">
      <c r="A2706" t="s">
        <v>0</v>
      </c>
      <c r="B2706">
        <v>132508614</v>
      </c>
      <c r="C2706" t="s">
        <v>19</v>
      </c>
      <c r="D2706">
        <v>3088811</v>
      </c>
      <c r="E2706" t="s">
        <v>20</v>
      </c>
      <c r="F2706">
        <v>500000</v>
      </c>
      <c r="G2706" t="s">
        <v>21</v>
      </c>
      <c r="H2706">
        <v>115</v>
      </c>
      <c r="I2706" t="s">
        <v>22</v>
      </c>
      <c r="J2706">
        <v>0</v>
      </c>
      <c r="K2706" t="s">
        <v>23</v>
      </c>
      <c r="L2706">
        <v>-3500</v>
      </c>
      <c r="N2706" t="s">
        <v>7530</v>
      </c>
      <c r="O2706" s="22">
        <v>14.3</v>
      </c>
    </row>
    <row r="2707" spans="1:15">
      <c r="A2707" t="s">
        <v>0</v>
      </c>
      <c r="B2707">
        <v>132574635</v>
      </c>
      <c r="C2707" t="s">
        <v>19</v>
      </c>
      <c r="D2707">
        <v>1967497</v>
      </c>
      <c r="E2707" t="s">
        <v>20</v>
      </c>
      <c r="F2707">
        <v>500000</v>
      </c>
      <c r="G2707" t="s">
        <v>21</v>
      </c>
      <c r="H2707">
        <v>115</v>
      </c>
      <c r="I2707" t="s">
        <v>22</v>
      </c>
      <c r="J2707">
        <v>0</v>
      </c>
      <c r="K2707" t="s">
        <v>23</v>
      </c>
      <c r="L2707">
        <v>-3500</v>
      </c>
      <c r="N2707" t="s">
        <v>7531</v>
      </c>
      <c r="O2707" s="22">
        <v>14.3</v>
      </c>
    </row>
    <row r="2708" spans="1:15">
      <c r="A2708" t="s">
        <v>0</v>
      </c>
      <c r="B2708">
        <v>132640665</v>
      </c>
      <c r="C2708" t="s">
        <v>19</v>
      </c>
      <c r="D2708">
        <v>1969387</v>
      </c>
      <c r="E2708" t="s">
        <v>20</v>
      </c>
      <c r="F2708">
        <v>500000</v>
      </c>
      <c r="G2708" t="s">
        <v>21</v>
      </c>
      <c r="H2708">
        <v>115</v>
      </c>
      <c r="I2708" t="s">
        <v>22</v>
      </c>
      <c r="J2708">
        <v>0</v>
      </c>
      <c r="K2708" t="s">
        <v>23</v>
      </c>
      <c r="L2708">
        <v>-3500</v>
      </c>
      <c r="N2708" t="s">
        <v>7532</v>
      </c>
      <c r="O2708" s="22">
        <v>14.3</v>
      </c>
    </row>
    <row r="2709" spans="1:15">
      <c r="A2709" t="s">
        <v>0</v>
      </c>
      <c r="B2709">
        <v>132782503</v>
      </c>
      <c r="C2709" t="s">
        <v>19</v>
      </c>
      <c r="D2709">
        <v>3097721</v>
      </c>
      <c r="E2709" t="s">
        <v>20</v>
      </c>
      <c r="F2709">
        <v>500000</v>
      </c>
      <c r="G2709" t="s">
        <v>21</v>
      </c>
      <c r="H2709">
        <v>115</v>
      </c>
      <c r="I2709" t="s">
        <v>22</v>
      </c>
      <c r="J2709">
        <v>0</v>
      </c>
      <c r="K2709" t="s">
        <v>23</v>
      </c>
      <c r="L2709">
        <v>-3500</v>
      </c>
      <c r="N2709" t="s">
        <v>7533</v>
      </c>
      <c r="O2709" s="22">
        <v>14.3</v>
      </c>
    </row>
    <row r="2710" spans="1:15">
      <c r="A2710" t="s">
        <v>0</v>
      </c>
      <c r="B2710">
        <v>132848600</v>
      </c>
      <c r="C2710" t="s">
        <v>19</v>
      </c>
      <c r="D2710">
        <v>1973167</v>
      </c>
      <c r="E2710" t="s">
        <v>20</v>
      </c>
      <c r="F2710">
        <v>500000</v>
      </c>
      <c r="G2710" t="s">
        <v>21</v>
      </c>
      <c r="H2710">
        <v>115</v>
      </c>
      <c r="I2710" t="s">
        <v>22</v>
      </c>
      <c r="J2710">
        <v>0</v>
      </c>
      <c r="K2710" t="s">
        <v>23</v>
      </c>
      <c r="L2710">
        <v>-3500</v>
      </c>
      <c r="N2710" t="s">
        <v>5056</v>
      </c>
      <c r="O2710" s="22">
        <v>14.3</v>
      </c>
    </row>
    <row r="2711" spans="1:15">
      <c r="A2711" t="s">
        <v>0</v>
      </c>
      <c r="B2711">
        <v>133279219</v>
      </c>
      <c r="C2711" t="s">
        <v>19</v>
      </c>
      <c r="D2711">
        <v>1975057</v>
      </c>
      <c r="E2711" t="s">
        <v>20</v>
      </c>
      <c r="F2711">
        <v>500000</v>
      </c>
      <c r="G2711" t="s">
        <v>21</v>
      </c>
      <c r="H2711">
        <v>115</v>
      </c>
      <c r="I2711" t="s">
        <v>22</v>
      </c>
      <c r="J2711">
        <v>0</v>
      </c>
      <c r="K2711" t="s">
        <v>23</v>
      </c>
      <c r="L2711">
        <v>-3500</v>
      </c>
      <c r="N2711" t="s">
        <v>7534</v>
      </c>
      <c r="O2711" s="22">
        <v>14.350000000000001</v>
      </c>
    </row>
    <row r="2712" spans="1:15">
      <c r="A2712" t="s">
        <v>0</v>
      </c>
      <c r="B2712">
        <v>133345380</v>
      </c>
      <c r="C2712" t="s">
        <v>19</v>
      </c>
      <c r="D2712">
        <v>1976947</v>
      </c>
      <c r="E2712" t="s">
        <v>20</v>
      </c>
      <c r="F2712">
        <v>500000</v>
      </c>
      <c r="G2712" t="s">
        <v>21</v>
      </c>
      <c r="H2712">
        <v>115</v>
      </c>
      <c r="I2712" t="s">
        <v>22</v>
      </c>
      <c r="J2712">
        <v>0</v>
      </c>
      <c r="K2712" t="s">
        <v>23</v>
      </c>
      <c r="L2712">
        <v>-3500</v>
      </c>
      <c r="N2712" t="s">
        <v>7535</v>
      </c>
      <c r="O2712" s="22">
        <v>14.350000000000001</v>
      </c>
    </row>
    <row r="2713" spans="1:15">
      <c r="A2713" t="s">
        <v>0</v>
      </c>
      <c r="B2713">
        <v>133487550</v>
      </c>
      <c r="C2713" t="s">
        <v>19</v>
      </c>
      <c r="D2713">
        <v>3109601</v>
      </c>
      <c r="E2713" t="s">
        <v>20</v>
      </c>
      <c r="F2713">
        <v>500000</v>
      </c>
      <c r="G2713" t="s">
        <v>21</v>
      </c>
      <c r="H2713">
        <v>115</v>
      </c>
      <c r="I2713" t="s">
        <v>22</v>
      </c>
      <c r="J2713">
        <v>0</v>
      </c>
      <c r="K2713" t="s">
        <v>23</v>
      </c>
      <c r="L2713">
        <v>-3500</v>
      </c>
      <c r="N2713" t="s">
        <v>7536</v>
      </c>
      <c r="O2713" s="22">
        <v>14.350000000000001</v>
      </c>
    </row>
    <row r="2714" spans="1:15">
      <c r="A2714" t="s">
        <v>0</v>
      </c>
      <c r="B2714">
        <v>133553774</v>
      </c>
      <c r="C2714" t="s">
        <v>19</v>
      </c>
      <c r="D2714">
        <v>1980727</v>
      </c>
      <c r="E2714" t="s">
        <v>20</v>
      </c>
      <c r="F2714">
        <v>500000</v>
      </c>
      <c r="G2714" t="s">
        <v>21</v>
      </c>
      <c r="H2714">
        <v>115</v>
      </c>
      <c r="I2714" t="s">
        <v>22</v>
      </c>
      <c r="J2714">
        <v>0</v>
      </c>
      <c r="K2714" t="s">
        <v>23</v>
      </c>
      <c r="L2714">
        <v>-3500</v>
      </c>
      <c r="N2714" t="s">
        <v>7537</v>
      </c>
      <c r="O2714" s="22">
        <v>14.350000000000001</v>
      </c>
    </row>
    <row r="2715" spans="1:15">
      <c r="A2715" t="s">
        <v>0</v>
      </c>
      <c r="B2715">
        <v>133620005</v>
      </c>
      <c r="C2715" t="s">
        <v>19</v>
      </c>
      <c r="D2715">
        <v>1982617</v>
      </c>
      <c r="E2715" t="s">
        <v>20</v>
      </c>
      <c r="F2715">
        <v>500000</v>
      </c>
      <c r="G2715" t="s">
        <v>21</v>
      </c>
      <c r="H2715">
        <v>115</v>
      </c>
      <c r="I2715" t="s">
        <v>22</v>
      </c>
      <c r="J2715">
        <v>0</v>
      </c>
      <c r="K2715" t="s">
        <v>23</v>
      </c>
      <c r="L2715">
        <v>-3500</v>
      </c>
      <c r="N2715" t="s">
        <v>7538</v>
      </c>
      <c r="O2715" s="22">
        <v>14.350000000000001</v>
      </c>
    </row>
    <row r="2716" spans="1:15">
      <c r="A2716" t="s">
        <v>0</v>
      </c>
      <c r="B2716">
        <v>133762396</v>
      </c>
      <c r="C2716" t="s">
        <v>19</v>
      </c>
      <c r="D2716">
        <v>3118511</v>
      </c>
      <c r="E2716" t="s">
        <v>20</v>
      </c>
      <c r="F2716">
        <v>500000</v>
      </c>
      <c r="G2716" t="s">
        <v>21</v>
      </c>
      <c r="H2716">
        <v>115</v>
      </c>
      <c r="I2716" t="s">
        <v>22</v>
      </c>
      <c r="J2716">
        <v>0</v>
      </c>
      <c r="K2716" t="s">
        <v>23</v>
      </c>
      <c r="L2716">
        <v>-3500</v>
      </c>
      <c r="N2716" t="s">
        <v>7539</v>
      </c>
      <c r="O2716" s="22">
        <v>14.350000000000001</v>
      </c>
    </row>
    <row r="2717" spans="1:15">
      <c r="A2717" t="s">
        <v>0</v>
      </c>
      <c r="B2717">
        <v>133828694</v>
      </c>
      <c r="C2717" t="s">
        <v>19</v>
      </c>
      <c r="D2717">
        <v>1986397</v>
      </c>
      <c r="E2717" t="s">
        <v>20</v>
      </c>
      <c r="F2717">
        <v>500000</v>
      </c>
      <c r="G2717" t="s">
        <v>21</v>
      </c>
      <c r="H2717">
        <v>115</v>
      </c>
      <c r="I2717" t="s">
        <v>22</v>
      </c>
      <c r="J2717">
        <v>0</v>
      </c>
      <c r="K2717" t="s">
        <v>23</v>
      </c>
      <c r="L2717">
        <v>-3500</v>
      </c>
      <c r="N2717" t="s">
        <v>7540</v>
      </c>
      <c r="O2717" s="22">
        <v>14.350000000000001</v>
      </c>
    </row>
    <row r="2718" spans="1:15">
      <c r="A2718" t="s">
        <v>0</v>
      </c>
      <c r="B2718">
        <v>133895002</v>
      </c>
      <c r="C2718" t="s">
        <v>19</v>
      </c>
      <c r="D2718">
        <v>1988287</v>
      </c>
      <c r="E2718" t="s">
        <v>20</v>
      </c>
      <c r="F2718">
        <v>500000</v>
      </c>
      <c r="G2718" t="s">
        <v>21</v>
      </c>
      <c r="H2718">
        <v>115</v>
      </c>
      <c r="I2718" t="s">
        <v>22</v>
      </c>
      <c r="J2718">
        <v>0</v>
      </c>
      <c r="K2718" t="s">
        <v>23</v>
      </c>
      <c r="L2718">
        <v>-3500</v>
      </c>
      <c r="N2718" t="s">
        <v>7541</v>
      </c>
      <c r="O2718" s="22">
        <v>14.350000000000001</v>
      </c>
    </row>
    <row r="2719" spans="1:15">
      <c r="A2719" t="s">
        <v>0</v>
      </c>
      <c r="B2719">
        <v>134037621</v>
      </c>
      <c r="C2719" t="s">
        <v>19</v>
      </c>
      <c r="D2719">
        <v>3127421</v>
      </c>
      <c r="E2719" t="s">
        <v>20</v>
      </c>
      <c r="F2719">
        <v>500000</v>
      </c>
      <c r="G2719" t="s">
        <v>21</v>
      </c>
      <c r="H2719">
        <v>115</v>
      </c>
      <c r="I2719" t="s">
        <v>22</v>
      </c>
      <c r="J2719">
        <v>0</v>
      </c>
      <c r="K2719" t="s">
        <v>23</v>
      </c>
      <c r="L2719">
        <v>-3500</v>
      </c>
      <c r="N2719" t="s">
        <v>7542</v>
      </c>
      <c r="O2719" s="22">
        <v>14.350000000000001</v>
      </c>
    </row>
    <row r="2720" spans="1:15">
      <c r="A2720" t="s">
        <v>0</v>
      </c>
      <c r="B2720">
        <v>134103996</v>
      </c>
      <c r="C2720" t="s">
        <v>19</v>
      </c>
      <c r="D2720">
        <v>1992067</v>
      </c>
      <c r="E2720" t="s">
        <v>20</v>
      </c>
      <c r="F2720">
        <v>500000</v>
      </c>
      <c r="G2720" t="s">
        <v>21</v>
      </c>
      <c r="H2720">
        <v>115</v>
      </c>
      <c r="I2720" t="s">
        <v>22</v>
      </c>
      <c r="J2720">
        <v>0</v>
      </c>
      <c r="K2720" t="s">
        <v>23</v>
      </c>
      <c r="L2720">
        <v>-3500</v>
      </c>
      <c r="N2720" t="s">
        <v>4877</v>
      </c>
      <c r="O2720" s="22">
        <v>14.350000000000001</v>
      </c>
    </row>
    <row r="2721" spans="1:15">
      <c r="A2721" t="s">
        <v>0</v>
      </c>
      <c r="B2721">
        <v>134536814</v>
      </c>
      <c r="C2721" t="s">
        <v>19</v>
      </c>
      <c r="D2721">
        <v>1993957</v>
      </c>
      <c r="E2721" t="s">
        <v>20</v>
      </c>
      <c r="F2721">
        <v>500000</v>
      </c>
      <c r="G2721" t="s">
        <v>21</v>
      </c>
      <c r="H2721">
        <v>115</v>
      </c>
      <c r="I2721" t="s">
        <v>22</v>
      </c>
      <c r="J2721">
        <v>0</v>
      </c>
      <c r="K2721" t="s">
        <v>23</v>
      </c>
      <c r="L2721">
        <v>-3500</v>
      </c>
      <c r="N2721" t="s">
        <v>7543</v>
      </c>
      <c r="O2721" s="22">
        <v>14.4</v>
      </c>
    </row>
    <row r="2722" spans="1:15">
      <c r="A2722" t="s">
        <v>0</v>
      </c>
      <c r="B2722">
        <v>134603252</v>
      </c>
      <c r="C2722" t="s">
        <v>19</v>
      </c>
      <c r="D2722">
        <v>1995847</v>
      </c>
      <c r="E2722" t="s">
        <v>20</v>
      </c>
      <c r="F2722">
        <v>500000</v>
      </c>
      <c r="G2722" t="s">
        <v>21</v>
      </c>
      <c r="H2722">
        <v>115</v>
      </c>
      <c r="I2722" t="s">
        <v>22</v>
      </c>
      <c r="J2722">
        <v>0</v>
      </c>
      <c r="K2722" t="s">
        <v>23</v>
      </c>
      <c r="L2722">
        <v>-3500</v>
      </c>
      <c r="N2722" t="s">
        <v>7544</v>
      </c>
      <c r="O2722" s="22">
        <v>14.4</v>
      </c>
    </row>
    <row r="2723" spans="1:15">
      <c r="A2723" t="s">
        <v>0</v>
      </c>
      <c r="B2723">
        <v>134746197</v>
      </c>
      <c r="C2723" t="s">
        <v>19</v>
      </c>
      <c r="D2723">
        <v>3139301</v>
      </c>
      <c r="E2723" t="s">
        <v>20</v>
      </c>
      <c r="F2723">
        <v>500000</v>
      </c>
      <c r="G2723" t="s">
        <v>21</v>
      </c>
      <c r="H2723">
        <v>115</v>
      </c>
      <c r="I2723" t="s">
        <v>22</v>
      </c>
      <c r="J2723">
        <v>0</v>
      </c>
      <c r="K2723" t="s">
        <v>23</v>
      </c>
      <c r="L2723">
        <v>-3500</v>
      </c>
      <c r="N2723" t="s">
        <v>7545</v>
      </c>
      <c r="O2723" s="22">
        <v>14.4</v>
      </c>
    </row>
    <row r="2724" spans="1:15">
      <c r="A2724" t="s">
        <v>0</v>
      </c>
      <c r="B2724">
        <v>134812692</v>
      </c>
      <c r="C2724" t="s">
        <v>19</v>
      </c>
      <c r="D2724">
        <v>1999627</v>
      </c>
      <c r="E2724" t="s">
        <v>20</v>
      </c>
      <c r="F2724">
        <v>500000</v>
      </c>
      <c r="G2724" t="s">
        <v>21</v>
      </c>
      <c r="H2724">
        <v>115</v>
      </c>
      <c r="I2724" t="s">
        <v>22</v>
      </c>
      <c r="J2724">
        <v>0</v>
      </c>
      <c r="K2724" t="s">
        <v>23</v>
      </c>
      <c r="L2724">
        <v>-3500</v>
      </c>
      <c r="N2724" t="s">
        <v>7546</v>
      </c>
      <c r="O2724" s="22">
        <v>14.4</v>
      </c>
    </row>
    <row r="2725" spans="1:15">
      <c r="A2725" t="s">
        <v>0</v>
      </c>
      <c r="B2725">
        <v>134879198</v>
      </c>
      <c r="C2725" t="s">
        <v>19</v>
      </c>
      <c r="D2725">
        <v>2001517</v>
      </c>
      <c r="E2725" t="s">
        <v>20</v>
      </c>
      <c r="F2725">
        <v>500000</v>
      </c>
      <c r="G2725" t="s">
        <v>21</v>
      </c>
      <c r="H2725">
        <v>115</v>
      </c>
      <c r="I2725" t="s">
        <v>22</v>
      </c>
      <c r="J2725">
        <v>0</v>
      </c>
      <c r="K2725" t="s">
        <v>23</v>
      </c>
      <c r="L2725">
        <v>-3500</v>
      </c>
      <c r="N2725" t="s">
        <v>7547</v>
      </c>
      <c r="O2725" s="22">
        <v>14.4</v>
      </c>
    </row>
    <row r="2726" spans="1:15">
      <c r="A2726" t="s">
        <v>0</v>
      </c>
      <c r="B2726">
        <v>135022368</v>
      </c>
      <c r="C2726" t="s">
        <v>19</v>
      </c>
      <c r="D2726">
        <v>3148211</v>
      </c>
      <c r="E2726" t="s">
        <v>20</v>
      </c>
      <c r="F2726">
        <v>500000</v>
      </c>
      <c r="G2726" t="s">
        <v>21</v>
      </c>
      <c r="H2726">
        <v>115</v>
      </c>
      <c r="I2726" t="s">
        <v>22</v>
      </c>
      <c r="J2726">
        <v>0</v>
      </c>
      <c r="K2726" t="s">
        <v>23</v>
      </c>
      <c r="L2726">
        <v>-3500</v>
      </c>
      <c r="N2726" t="s">
        <v>7548</v>
      </c>
      <c r="O2726" s="22">
        <v>14.4</v>
      </c>
    </row>
    <row r="2727" spans="1:15">
      <c r="A2727" t="s">
        <v>0</v>
      </c>
      <c r="B2727">
        <v>135088940</v>
      </c>
      <c r="C2727" t="s">
        <v>19</v>
      </c>
      <c r="D2727">
        <v>2005297</v>
      </c>
      <c r="E2727" t="s">
        <v>20</v>
      </c>
      <c r="F2727">
        <v>500000</v>
      </c>
      <c r="G2727" t="s">
        <v>21</v>
      </c>
      <c r="H2727">
        <v>115</v>
      </c>
      <c r="I2727" t="s">
        <v>22</v>
      </c>
      <c r="J2727">
        <v>0</v>
      </c>
      <c r="K2727" t="s">
        <v>23</v>
      </c>
      <c r="L2727">
        <v>-3500</v>
      </c>
      <c r="N2727" t="s">
        <v>7549</v>
      </c>
      <c r="O2727" s="22">
        <v>14.4</v>
      </c>
    </row>
    <row r="2728" spans="1:15">
      <c r="A2728" t="s">
        <v>0</v>
      </c>
      <c r="B2728">
        <v>135155519</v>
      </c>
      <c r="C2728" t="s">
        <v>19</v>
      </c>
      <c r="D2728">
        <v>2007187</v>
      </c>
      <c r="E2728" t="s">
        <v>20</v>
      </c>
      <c r="F2728">
        <v>500000</v>
      </c>
      <c r="G2728" t="s">
        <v>21</v>
      </c>
      <c r="H2728">
        <v>115</v>
      </c>
      <c r="I2728" t="s">
        <v>22</v>
      </c>
      <c r="J2728">
        <v>0</v>
      </c>
      <c r="K2728" t="s">
        <v>23</v>
      </c>
      <c r="L2728">
        <v>-3500</v>
      </c>
      <c r="N2728" t="s">
        <v>7550</v>
      </c>
      <c r="O2728" s="22">
        <v>14.4</v>
      </c>
    </row>
    <row r="2729" spans="1:15">
      <c r="A2729" t="s">
        <v>0</v>
      </c>
      <c r="B2729">
        <v>135298907</v>
      </c>
      <c r="C2729" t="s">
        <v>19</v>
      </c>
      <c r="D2729">
        <v>3157121</v>
      </c>
      <c r="E2729" t="s">
        <v>20</v>
      </c>
      <c r="F2729">
        <v>500000</v>
      </c>
      <c r="G2729" t="s">
        <v>21</v>
      </c>
      <c r="H2729">
        <v>115</v>
      </c>
      <c r="I2729" t="s">
        <v>22</v>
      </c>
      <c r="J2729">
        <v>0</v>
      </c>
      <c r="K2729" t="s">
        <v>23</v>
      </c>
      <c r="L2729">
        <v>-3500</v>
      </c>
      <c r="N2729" t="s">
        <v>7551</v>
      </c>
      <c r="O2729" s="22">
        <v>14.4</v>
      </c>
    </row>
    <row r="2730" spans="1:15">
      <c r="A2730" t="s">
        <v>0</v>
      </c>
      <c r="B2730">
        <v>135365547</v>
      </c>
      <c r="C2730" t="s">
        <v>19</v>
      </c>
      <c r="D2730">
        <v>2010967</v>
      </c>
      <c r="E2730" t="s">
        <v>20</v>
      </c>
      <c r="F2730">
        <v>500000</v>
      </c>
      <c r="G2730" t="s">
        <v>21</v>
      </c>
      <c r="H2730">
        <v>115</v>
      </c>
      <c r="I2730" t="s">
        <v>22</v>
      </c>
      <c r="J2730">
        <v>0</v>
      </c>
      <c r="K2730" t="s">
        <v>23</v>
      </c>
      <c r="L2730">
        <v>-3500</v>
      </c>
      <c r="N2730" t="s">
        <v>5057</v>
      </c>
      <c r="O2730" s="22">
        <v>14.4</v>
      </c>
    </row>
    <row r="2731" spans="1:15">
      <c r="A2731" t="s">
        <v>0</v>
      </c>
      <c r="B2731">
        <v>135800555</v>
      </c>
      <c r="C2731" t="s">
        <v>19</v>
      </c>
      <c r="D2731">
        <v>2012857</v>
      </c>
      <c r="E2731" t="s">
        <v>20</v>
      </c>
      <c r="F2731">
        <v>500000</v>
      </c>
      <c r="G2731" t="s">
        <v>21</v>
      </c>
      <c r="H2731">
        <v>115</v>
      </c>
      <c r="I2731" t="s">
        <v>22</v>
      </c>
      <c r="J2731">
        <v>0</v>
      </c>
      <c r="K2731" t="s">
        <v>23</v>
      </c>
      <c r="L2731">
        <v>-3500</v>
      </c>
      <c r="N2731" t="s">
        <v>7552</v>
      </c>
      <c r="O2731" s="22">
        <v>14.450000000000001</v>
      </c>
    </row>
    <row r="2732" spans="1:15">
      <c r="A2732" t="s">
        <v>0</v>
      </c>
      <c r="B2732">
        <v>135867258</v>
      </c>
      <c r="C2732" t="s">
        <v>19</v>
      </c>
      <c r="D2732">
        <v>2014747</v>
      </c>
      <c r="E2732" t="s">
        <v>20</v>
      </c>
      <c r="F2732">
        <v>500000</v>
      </c>
      <c r="G2732" t="s">
        <v>21</v>
      </c>
      <c r="H2732">
        <v>115</v>
      </c>
      <c r="I2732" t="s">
        <v>22</v>
      </c>
      <c r="J2732">
        <v>0</v>
      </c>
      <c r="K2732" t="s">
        <v>23</v>
      </c>
      <c r="L2732">
        <v>-3500</v>
      </c>
      <c r="N2732" t="s">
        <v>7553</v>
      </c>
      <c r="O2732" s="22">
        <v>14.450000000000001</v>
      </c>
    </row>
    <row r="2733" spans="1:15">
      <c r="A2733" t="s">
        <v>0</v>
      </c>
      <c r="B2733">
        <v>136010973</v>
      </c>
      <c r="C2733" t="s">
        <v>19</v>
      </c>
      <c r="D2733">
        <v>3169001</v>
      </c>
      <c r="E2733" t="s">
        <v>20</v>
      </c>
      <c r="F2733">
        <v>500000</v>
      </c>
      <c r="G2733" t="s">
        <v>21</v>
      </c>
      <c r="H2733">
        <v>115</v>
      </c>
      <c r="I2733" t="s">
        <v>22</v>
      </c>
      <c r="J2733">
        <v>0</v>
      </c>
      <c r="K2733" t="s">
        <v>23</v>
      </c>
      <c r="L2733">
        <v>-3500</v>
      </c>
      <c r="N2733" t="s">
        <v>7554</v>
      </c>
      <c r="O2733" s="22">
        <v>14.450000000000001</v>
      </c>
    </row>
    <row r="2734" spans="1:15">
      <c r="A2734" t="s">
        <v>0</v>
      </c>
      <c r="B2734">
        <v>136077740</v>
      </c>
      <c r="C2734" t="s">
        <v>19</v>
      </c>
      <c r="D2734">
        <v>2018527</v>
      </c>
      <c r="E2734" t="s">
        <v>20</v>
      </c>
      <c r="F2734">
        <v>500000</v>
      </c>
      <c r="G2734" t="s">
        <v>21</v>
      </c>
      <c r="H2734">
        <v>115</v>
      </c>
      <c r="I2734" t="s">
        <v>22</v>
      </c>
      <c r="J2734">
        <v>0</v>
      </c>
      <c r="K2734" t="s">
        <v>23</v>
      </c>
      <c r="L2734">
        <v>-3500</v>
      </c>
      <c r="N2734" t="s">
        <v>7555</v>
      </c>
      <c r="O2734" s="22">
        <v>14.450000000000001</v>
      </c>
    </row>
    <row r="2735" spans="1:15">
      <c r="A2735" t="s">
        <v>0</v>
      </c>
      <c r="B2735">
        <v>136144510</v>
      </c>
      <c r="C2735" t="s">
        <v>19</v>
      </c>
      <c r="D2735">
        <v>2020417</v>
      </c>
      <c r="E2735" t="s">
        <v>20</v>
      </c>
      <c r="F2735">
        <v>500000</v>
      </c>
      <c r="G2735" t="s">
        <v>21</v>
      </c>
      <c r="H2735">
        <v>115</v>
      </c>
      <c r="I2735" t="s">
        <v>22</v>
      </c>
      <c r="J2735">
        <v>0</v>
      </c>
      <c r="K2735" t="s">
        <v>23</v>
      </c>
      <c r="L2735">
        <v>-3500</v>
      </c>
      <c r="N2735" t="s">
        <v>7556</v>
      </c>
      <c r="O2735" s="22">
        <v>14.450000000000001</v>
      </c>
    </row>
    <row r="2736" spans="1:15">
      <c r="A2736" t="s">
        <v>0</v>
      </c>
      <c r="B2736">
        <v>136288443</v>
      </c>
      <c r="C2736" t="s">
        <v>19</v>
      </c>
      <c r="D2736">
        <v>3177911</v>
      </c>
      <c r="E2736" t="s">
        <v>20</v>
      </c>
      <c r="F2736">
        <v>500000</v>
      </c>
      <c r="G2736" t="s">
        <v>21</v>
      </c>
      <c r="H2736">
        <v>115</v>
      </c>
      <c r="I2736" t="s">
        <v>22</v>
      </c>
      <c r="J2736">
        <v>0</v>
      </c>
      <c r="K2736" t="s">
        <v>23</v>
      </c>
      <c r="L2736">
        <v>-3500</v>
      </c>
      <c r="N2736" t="s">
        <v>7557</v>
      </c>
      <c r="O2736" s="22">
        <v>14.450000000000001</v>
      </c>
    </row>
    <row r="2737" spans="1:15">
      <c r="A2737" t="s">
        <v>0</v>
      </c>
      <c r="B2737">
        <v>136355274</v>
      </c>
      <c r="C2737" t="s">
        <v>19</v>
      </c>
      <c r="D2737">
        <v>2024197</v>
      </c>
      <c r="E2737" t="s">
        <v>20</v>
      </c>
      <c r="F2737">
        <v>500000</v>
      </c>
      <c r="G2737" t="s">
        <v>21</v>
      </c>
      <c r="H2737">
        <v>115</v>
      </c>
      <c r="I2737" t="s">
        <v>22</v>
      </c>
      <c r="J2737">
        <v>0</v>
      </c>
      <c r="K2737" t="s">
        <v>23</v>
      </c>
      <c r="L2737">
        <v>-3500</v>
      </c>
      <c r="N2737" t="s">
        <v>7558</v>
      </c>
      <c r="O2737" s="22">
        <v>14.450000000000001</v>
      </c>
    </row>
    <row r="2738" spans="1:15">
      <c r="A2738" t="s">
        <v>0</v>
      </c>
      <c r="B2738">
        <v>136422111</v>
      </c>
      <c r="C2738" t="s">
        <v>19</v>
      </c>
      <c r="D2738">
        <v>2026087</v>
      </c>
      <c r="E2738" t="s">
        <v>20</v>
      </c>
      <c r="F2738">
        <v>500000</v>
      </c>
      <c r="G2738" t="s">
        <v>21</v>
      </c>
      <c r="H2738">
        <v>115</v>
      </c>
      <c r="I2738" t="s">
        <v>22</v>
      </c>
      <c r="J2738">
        <v>0</v>
      </c>
      <c r="K2738" t="s">
        <v>23</v>
      </c>
      <c r="L2738">
        <v>-3500</v>
      </c>
      <c r="N2738" t="s">
        <v>7559</v>
      </c>
      <c r="O2738" s="22">
        <v>14.450000000000001</v>
      </c>
    </row>
    <row r="2739" spans="1:15">
      <c r="A2739" t="s">
        <v>0</v>
      </c>
      <c r="B2739">
        <v>136566263</v>
      </c>
      <c r="C2739" t="s">
        <v>19</v>
      </c>
      <c r="D2739">
        <v>3186821</v>
      </c>
      <c r="E2739" t="s">
        <v>20</v>
      </c>
      <c r="F2739">
        <v>500000</v>
      </c>
      <c r="G2739" t="s">
        <v>21</v>
      </c>
      <c r="H2739">
        <v>115</v>
      </c>
      <c r="I2739" t="s">
        <v>22</v>
      </c>
      <c r="J2739">
        <v>0</v>
      </c>
      <c r="K2739" t="s">
        <v>23</v>
      </c>
      <c r="L2739">
        <v>-3500</v>
      </c>
      <c r="N2739" t="s">
        <v>7560</v>
      </c>
      <c r="O2739" s="22">
        <v>14.450000000000001</v>
      </c>
    </row>
    <row r="2740" spans="1:15">
      <c r="A2740" t="s">
        <v>0</v>
      </c>
      <c r="B2740">
        <v>136633161</v>
      </c>
      <c r="C2740" t="s">
        <v>19</v>
      </c>
      <c r="D2740">
        <v>2029867</v>
      </c>
      <c r="E2740" t="s">
        <v>20</v>
      </c>
      <c r="F2740">
        <v>500000</v>
      </c>
      <c r="G2740" t="s">
        <v>21</v>
      </c>
      <c r="H2740">
        <v>115</v>
      </c>
      <c r="I2740" t="s">
        <v>22</v>
      </c>
      <c r="J2740">
        <v>0</v>
      </c>
      <c r="K2740" t="s">
        <v>23</v>
      </c>
      <c r="L2740">
        <v>-3500</v>
      </c>
      <c r="N2740" t="s">
        <v>4878</v>
      </c>
      <c r="O2740" s="22">
        <v>14.450000000000001</v>
      </c>
    </row>
    <row r="2741" spans="1:15">
      <c r="A2741" t="s">
        <v>0</v>
      </c>
      <c r="B2741">
        <v>137070325</v>
      </c>
      <c r="C2741" t="s">
        <v>19</v>
      </c>
      <c r="D2741">
        <v>2031757</v>
      </c>
      <c r="E2741" t="s">
        <v>20</v>
      </c>
      <c r="F2741">
        <v>500000</v>
      </c>
      <c r="G2741" t="s">
        <v>21</v>
      </c>
      <c r="H2741">
        <v>115</v>
      </c>
      <c r="I2741" t="s">
        <v>22</v>
      </c>
      <c r="J2741">
        <v>0</v>
      </c>
      <c r="K2741" t="s">
        <v>23</v>
      </c>
      <c r="L2741">
        <v>-3500</v>
      </c>
      <c r="N2741" t="s">
        <v>7561</v>
      </c>
      <c r="O2741" s="22">
        <v>14.5</v>
      </c>
    </row>
    <row r="2742" spans="1:15">
      <c r="A2742" t="s">
        <v>0</v>
      </c>
      <c r="B2742">
        <v>137137289</v>
      </c>
      <c r="C2742" t="s">
        <v>19</v>
      </c>
      <c r="D2742">
        <v>2033647</v>
      </c>
      <c r="E2742" t="s">
        <v>20</v>
      </c>
      <c r="F2742">
        <v>500000</v>
      </c>
      <c r="G2742" t="s">
        <v>21</v>
      </c>
      <c r="H2742">
        <v>115</v>
      </c>
      <c r="I2742" t="s">
        <v>22</v>
      </c>
      <c r="J2742">
        <v>0</v>
      </c>
      <c r="K2742" t="s">
        <v>23</v>
      </c>
      <c r="L2742">
        <v>-3500</v>
      </c>
      <c r="N2742" t="s">
        <v>7562</v>
      </c>
      <c r="O2742" s="22">
        <v>14.5</v>
      </c>
    </row>
    <row r="2743" spans="1:15">
      <c r="A2743" t="s">
        <v>0</v>
      </c>
      <c r="B2743">
        <v>137281772</v>
      </c>
      <c r="C2743" t="s">
        <v>19</v>
      </c>
      <c r="D2743">
        <v>3198701</v>
      </c>
      <c r="E2743" t="s">
        <v>20</v>
      </c>
      <c r="F2743">
        <v>500000</v>
      </c>
      <c r="G2743" t="s">
        <v>21</v>
      </c>
      <c r="H2743">
        <v>115</v>
      </c>
      <c r="I2743" t="s">
        <v>22</v>
      </c>
      <c r="J2743">
        <v>0</v>
      </c>
      <c r="K2743" t="s">
        <v>23</v>
      </c>
      <c r="L2743">
        <v>-3500</v>
      </c>
      <c r="N2743" t="s">
        <v>7563</v>
      </c>
      <c r="O2743" s="22">
        <v>14.5</v>
      </c>
    </row>
    <row r="2744" spans="1:15">
      <c r="A2744" t="s">
        <v>0</v>
      </c>
      <c r="B2744">
        <v>137348794</v>
      </c>
      <c r="C2744" t="s">
        <v>19</v>
      </c>
      <c r="D2744">
        <v>2037427</v>
      </c>
      <c r="E2744" t="s">
        <v>20</v>
      </c>
      <c r="F2744">
        <v>500000</v>
      </c>
      <c r="G2744" t="s">
        <v>21</v>
      </c>
      <c r="H2744">
        <v>115</v>
      </c>
      <c r="I2744" t="s">
        <v>22</v>
      </c>
      <c r="J2744">
        <v>0</v>
      </c>
      <c r="K2744" t="s">
        <v>23</v>
      </c>
      <c r="L2744">
        <v>-3500</v>
      </c>
      <c r="N2744" t="s">
        <v>7564</v>
      </c>
      <c r="O2744" s="22">
        <v>14.5</v>
      </c>
    </row>
    <row r="2745" spans="1:15">
      <c r="A2745" t="s">
        <v>0</v>
      </c>
      <c r="B2745">
        <v>137415825</v>
      </c>
      <c r="C2745" t="s">
        <v>19</v>
      </c>
      <c r="D2745">
        <v>2039317</v>
      </c>
      <c r="E2745" t="s">
        <v>20</v>
      </c>
      <c r="F2745">
        <v>500000</v>
      </c>
      <c r="G2745" t="s">
        <v>21</v>
      </c>
      <c r="H2745">
        <v>115</v>
      </c>
      <c r="I2745" t="s">
        <v>22</v>
      </c>
      <c r="J2745">
        <v>0</v>
      </c>
      <c r="K2745" t="s">
        <v>23</v>
      </c>
      <c r="L2745">
        <v>-3500</v>
      </c>
      <c r="N2745" t="s">
        <v>7565</v>
      </c>
      <c r="O2745" s="22">
        <v>14.5</v>
      </c>
    </row>
    <row r="2746" spans="1:15">
      <c r="A2746" t="s">
        <v>0</v>
      </c>
      <c r="B2746">
        <v>137560533</v>
      </c>
      <c r="C2746" t="s">
        <v>19</v>
      </c>
      <c r="D2746">
        <v>3207611</v>
      </c>
      <c r="E2746" t="s">
        <v>20</v>
      </c>
      <c r="F2746">
        <v>500000</v>
      </c>
      <c r="G2746" t="s">
        <v>21</v>
      </c>
      <c r="H2746">
        <v>115</v>
      </c>
      <c r="I2746" t="s">
        <v>22</v>
      </c>
      <c r="J2746">
        <v>0</v>
      </c>
      <c r="K2746" t="s">
        <v>23</v>
      </c>
      <c r="L2746">
        <v>-3500</v>
      </c>
      <c r="N2746" t="s">
        <v>7566</v>
      </c>
      <c r="O2746" s="22">
        <v>14.5</v>
      </c>
    </row>
    <row r="2747" spans="1:15">
      <c r="A2747" t="s">
        <v>0</v>
      </c>
      <c r="B2747">
        <v>137627629</v>
      </c>
      <c r="C2747" t="s">
        <v>19</v>
      </c>
      <c r="D2747">
        <v>2043097</v>
      </c>
      <c r="E2747" t="s">
        <v>20</v>
      </c>
      <c r="F2747">
        <v>500000</v>
      </c>
      <c r="G2747" t="s">
        <v>21</v>
      </c>
      <c r="H2747">
        <v>115</v>
      </c>
      <c r="I2747" t="s">
        <v>22</v>
      </c>
      <c r="J2747">
        <v>0</v>
      </c>
      <c r="K2747" t="s">
        <v>23</v>
      </c>
      <c r="L2747">
        <v>-3500</v>
      </c>
      <c r="N2747" t="s">
        <v>7567</v>
      </c>
      <c r="O2747" s="22">
        <v>14.5</v>
      </c>
    </row>
    <row r="2748" spans="1:15">
      <c r="A2748" t="s">
        <v>0</v>
      </c>
      <c r="B2748">
        <v>137694731</v>
      </c>
      <c r="C2748" t="s">
        <v>19</v>
      </c>
      <c r="D2748">
        <v>2044987</v>
      </c>
      <c r="E2748" t="s">
        <v>20</v>
      </c>
      <c r="F2748">
        <v>500000</v>
      </c>
      <c r="G2748" t="s">
        <v>21</v>
      </c>
      <c r="H2748">
        <v>115</v>
      </c>
      <c r="I2748" t="s">
        <v>22</v>
      </c>
      <c r="J2748">
        <v>0</v>
      </c>
      <c r="K2748" t="s">
        <v>23</v>
      </c>
      <c r="L2748">
        <v>-3500</v>
      </c>
      <c r="N2748" t="s">
        <v>7568</v>
      </c>
      <c r="O2748" s="22">
        <v>14.5</v>
      </c>
    </row>
    <row r="2749" spans="1:15">
      <c r="A2749" t="s">
        <v>0</v>
      </c>
      <c r="B2749">
        <v>137839661</v>
      </c>
      <c r="C2749" t="s">
        <v>19</v>
      </c>
      <c r="D2749">
        <v>3216521</v>
      </c>
      <c r="E2749" t="s">
        <v>20</v>
      </c>
      <c r="F2749">
        <v>500000</v>
      </c>
      <c r="G2749" t="s">
        <v>21</v>
      </c>
      <c r="H2749">
        <v>115</v>
      </c>
      <c r="I2749" t="s">
        <v>22</v>
      </c>
      <c r="J2749">
        <v>0</v>
      </c>
      <c r="K2749" t="s">
        <v>23</v>
      </c>
      <c r="L2749">
        <v>-3500</v>
      </c>
      <c r="N2749" t="s">
        <v>7569</v>
      </c>
      <c r="O2749" s="22">
        <v>14.5</v>
      </c>
    </row>
    <row r="2750" spans="1:15">
      <c r="A2750" t="s">
        <v>0</v>
      </c>
      <c r="B2750">
        <v>137906834</v>
      </c>
      <c r="C2750" t="s">
        <v>19</v>
      </c>
      <c r="D2750">
        <v>2048767</v>
      </c>
      <c r="E2750" t="s">
        <v>20</v>
      </c>
      <c r="F2750">
        <v>500000</v>
      </c>
      <c r="G2750" t="s">
        <v>21</v>
      </c>
      <c r="H2750">
        <v>115</v>
      </c>
      <c r="I2750" t="s">
        <v>22</v>
      </c>
      <c r="J2750">
        <v>0</v>
      </c>
      <c r="K2750" t="s">
        <v>23</v>
      </c>
      <c r="L2750">
        <v>-3500</v>
      </c>
      <c r="N2750" t="s">
        <v>5058</v>
      </c>
      <c r="O2750" s="22">
        <v>14.5</v>
      </c>
    </row>
    <row r="2751" spans="1:15">
      <c r="A2751" t="s">
        <v>0</v>
      </c>
      <c r="B2751">
        <v>138346184</v>
      </c>
      <c r="C2751" t="s">
        <v>19</v>
      </c>
      <c r="D2751">
        <v>2050657</v>
      </c>
      <c r="E2751" t="s">
        <v>20</v>
      </c>
      <c r="F2751">
        <v>500000</v>
      </c>
      <c r="G2751" t="s">
        <v>21</v>
      </c>
      <c r="H2751">
        <v>115</v>
      </c>
      <c r="I2751" t="s">
        <v>22</v>
      </c>
      <c r="J2751">
        <v>0</v>
      </c>
      <c r="K2751" t="s">
        <v>23</v>
      </c>
      <c r="L2751">
        <v>-3500</v>
      </c>
      <c r="N2751" t="s">
        <v>7570</v>
      </c>
      <c r="O2751" s="22">
        <v>14.55</v>
      </c>
    </row>
    <row r="2752" spans="1:15">
      <c r="A2752" t="s">
        <v>0</v>
      </c>
      <c r="B2752">
        <v>138413427</v>
      </c>
      <c r="C2752" t="s">
        <v>19</v>
      </c>
      <c r="D2752">
        <v>2052547</v>
      </c>
      <c r="E2752" t="s">
        <v>20</v>
      </c>
      <c r="F2752">
        <v>500000</v>
      </c>
      <c r="G2752" t="s">
        <v>21</v>
      </c>
      <c r="H2752">
        <v>115</v>
      </c>
      <c r="I2752" t="s">
        <v>22</v>
      </c>
      <c r="J2752">
        <v>0</v>
      </c>
      <c r="K2752" t="s">
        <v>23</v>
      </c>
      <c r="L2752">
        <v>-3500</v>
      </c>
      <c r="N2752" t="s">
        <v>7571</v>
      </c>
      <c r="O2752" s="22">
        <v>14.55</v>
      </c>
    </row>
    <row r="2753" spans="1:15">
      <c r="A2753" t="s">
        <v>0</v>
      </c>
      <c r="B2753">
        <v>138558701</v>
      </c>
      <c r="C2753" t="s">
        <v>19</v>
      </c>
      <c r="D2753">
        <v>3228401</v>
      </c>
      <c r="E2753" t="s">
        <v>20</v>
      </c>
      <c r="F2753">
        <v>500000</v>
      </c>
      <c r="G2753" t="s">
        <v>21</v>
      </c>
      <c r="H2753">
        <v>115</v>
      </c>
      <c r="I2753" t="s">
        <v>22</v>
      </c>
      <c r="J2753">
        <v>0</v>
      </c>
      <c r="K2753" t="s">
        <v>23</v>
      </c>
      <c r="L2753">
        <v>-3500</v>
      </c>
      <c r="N2753" t="s">
        <v>7572</v>
      </c>
      <c r="O2753" s="22">
        <v>14.55</v>
      </c>
    </row>
    <row r="2754" spans="1:15">
      <c r="A2754" t="s">
        <v>0</v>
      </c>
      <c r="B2754">
        <v>138626008</v>
      </c>
      <c r="C2754" t="s">
        <v>19</v>
      </c>
      <c r="D2754">
        <v>2056327</v>
      </c>
      <c r="E2754" t="s">
        <v>20</v>
      </c>
      <c r="F2754">
        <v>500000</v>
      </c>
      <c r="G2754" t="s">
        <v>21</v>
      </c>
      <c r="H2754">
        <v>115</v>
      </c>
      <c r="I2754" t="s">
        <v>22</v>
      </c>
      <c r="J2754">
        <v>0</v>
      </c>
      <c r="K2754" t="s">
        <v>23</v>
      </c>
      <c r="L2754">
        <v>-3500</v>
      </c>
      <c r="N2754" t="s">
        <v>7573</v>
      </c>
      <c r="O2754" s="22">
        <v>14.55</v>
      </c>
    </row>
    <row r="2755" spans="1:15">
      <c r="A2755" t="s">
        <v>0</v>
      </c>
      <c r="B2755">
        <v>138693318</v>
      </c>
      <c r="C2755" t="s">
        <v>19</v>
      </c>
      <c r="D2755">
        <v>2058217</v>
      </c>
      <c r="E2755" t="s">
        <v>20</v>
      </c>
      <c r="F2755">
        <v>500000</v>
      </c>
      <c r="G2755" t="s">
        <v>21</v>
      </c>
      <c r="H2755">
        <v>115</v>
      </c>
      <c r="I2755" t="s">
        <v>22</v>
      </c>
      <c r="J2755">
        <v>0</v>
      </c>
      <c r="K2755" t="s">
        <v>23</v>
      </c>
      <c r="L2755">
        <v>-3500</v>
      </c>
      <c r="N2755" t="s">
        <v>7574</v>
      </c>
      <c r="O2755" s="22">
        <v>14.55</v>
      </c>
    </row>
    <row r="2756" spans="1:15">
      <c r="A2756" t="s">
        <v>0</v>
      </c>
      <c r="B2756">
        <v>138838811</v>
      </c>
      <c r="C2756" t="s">
        <v>19</v>
      </c>
      <c r="D2756">
        <v>3237311</v>
      </c>
      <c r="E2756" t="s">
        <v>20</v>
      </c>
      <c r="F2756">
        <v>500000</v>
      </c>
      <c r="G2756" t="s">
        <v>21</v>
      </c>
      <c r="H2756">
        <v>115</v>
      </c>
      <c r="I2756" t="s">
        <v>22</v>
      </c>
      <c r="J2756">
        <v>0</v>
      </c>
      <c r="K2756" t="s">
        <v>23</v>
      </c>
      <c r="L2756">
        <v>-3500</v>
      </c>
      <c r="N2756" t="s">
        <v>7575</v>
      </c>
      <c r="O2756" s="22">
        <v>14.55</v>
      </c>
    </row>
    <row r="2757" spans="1:15">
      <c r="A2757" t="s">
        <v>0</v>
      </c>
      <c r="B2757">
        <v>138906189</v>
      </c>
      <c r="C2757" t="s">
        <v>19</v>
      </c>
      <c r="D2757">
        <v>2061997</v>
      </c>
      <c r="E2757" t="s">
        <v>20</v>
      </c>
      <c r="F2757">
        <v>500000</v>
      </c>
      <c r="G2757" t="s">
        <v>21</v>
      </c>
      <c r="H2757">
        <v>115</v>
      </c>
      <c r="I2757" t="s">
        <v>22</v>
      </c>
      <c r="J2757">
        <v>0</v>
      </c>
      <c r="K2757" t="s">
        <v>23</v>
      </c>
      <c r="L2757">
        <v>-3500</v>
      </c>
      <c r="N2757" t="s">
        <v>7576</v>
      </c>
      <c r="O2757" s="22">
        <v>14.55</v>
      </c>
    </row>
    <row r="2758" spans="1:15">
      <c r="A2758" t="s">
        <v>0</v>
      </c>
      <c r="B2758">
        <v>138973577</v>
      </c>
      <c r="C2758" t="s">
        <v>19</v>
      </c>
      <c r="D2758">
        <v>2063887</v>
      </c>
      <c r="E2758" t="s">
        <v>20</v>
      </c>
      <c r="F2758">
        <v>500000</v>
      </c>
      <c r="G2758" t="s">
        <v>21</v>
      </c>
      <c r="H2758">
        <v>115</v>
      </c>
      <c r="I2758" t="s">
        <v>22</v>
      </c>
      <c r="J2758">
        <v>0</v>
      </c>
      <c r="K2758" t="s">
        <v>23</v>
      </c>
      <c r="L2758">
        <v>-3500</v>
      </c>
      <c r="N2758" t="s">
        <v>7577</v>
      </c>
      <c r="O2758" s="22">
        <v>14.55</v>
      </c>
    </row>
    <row r="2759" spans="1:15">
      <c r="A2759" t="s">
        <v>0</v>
      </c>
      <c r="B2759">
        <v>139119293</v>
      </c>
      <c r="C2759" t="s">
        <v>19</v>
      </c>
      <c r="D2759">
        <v>3246221</v>
      </c>
      <c r="E2759" t="s">
        <v>20</v>
      </c>
      <c r="F2759">
        <v>500000</v>
      </c>
      <c r="G2759" t="s">
        <v>21</v>
      </c>
      <c r="H2759">
        <v>115</v>
      </c>
      <c r="I2759" t="s">
        <v>22</v>
      </c>
      <c r="J2759">
        <v>0</v>
      </c>
      <c r="K2759" t="s">
        <v>23</v>
      </c>
      <c r="L2759">
        <v>-3500</v>
      </c>
      <c r="N2759" t="s">
        <v>7578</v>
      </c>
      <c r="O2759" s="22">
        <v>14.55</v>
      </c>
    </row>
    <row r="2760" spans="1:15">
      <c r="A2760" t="s">
        <v>0</v>
      </c>
      <c r="B2760">
        <v>139186738</v>
      </c>
      <c r="C2760" t="s">
        <v>19</v>
      </c>
      <c r="D2760">
        <v>2067667</v>
      </c>
      <c r="E2760" t="s">
        <v>20</v>
      </c>
      <c r="F2760">
        <v>500000</v>
      </c>
      <c r="G2760" t="s">
        <v>21</v>
      </c>
      <c r="H2760">
        <v>115</v>
      </c>
      <c r="I2760" t="s">
        <v>22</v>
      </c>
      <c r="J2760">
        <v>0</v>
      </c>
      <c r="K2760" t="s">
        <v>23</v>
      </c>
      <c r="L2760">
        <v>-3500</v>
      </c>
      <c r="N2760" t="s">
        <v>4879</v>
      </c>
      <c r="O2760" s="22">
        <v>14.55</v>
      </c>
    </row>
    <row r="2761" spans="1:15">
      <c r="A2761" t="s">
        <v>0</v>
      </c>
      <c r="B2761">
        <v>139628315</v>
      </c>
      <c r="C2761" t="s">
        <v>19</v>
      </c>
      <c r="D2761">
        <v>2069557</v>
      </c>
      <c r="E2761" t="s">
        <v>20</v>
      </c>
      <c r="F2761">
        <v>500000</v>
      </c>
      <c r="G2761" t="s">
        <v>21</v>
      </c>
      <c r="H2761">
        <v>115</v>
      </c>
      <c r="I2761" t="s">
        <v>22</v>
      </c>
      <c r="J2761">
        <v>0</v>
      </c>
      <c r="K2761" t="s">
        <v>23</v>
      </c>
      <c r="L2761">
        <v>-3500</v>
      </c>
      <c r="N2761" t="s">
        <v>7579</v>
      </c>
      <c r="O2761" s="22">
        <v>14.600000000000001</v>
      </c>
    </row>
    <row r="2762" spans="1:15">
      <c r="A2762" t="s">
        <v>0</v>
      </c>
      <c r="B2762">
        <v>139695831</v>
      </c>
      <c r="C2762" t="s">
        <v>19</v>
      </c>
      <c r="D2762">
        <v>2071447</v>
      </c>
      <c r="E2762" t="s">
        <v>20</v>
      </c>
      <c r="F2762">
        <v>500000</v>
      </c>
      <c r="G2762" t="s">
        <v>21</v>
      </c>
      <c r="H2762">
        <v>115</v>
      </c>
      <c r="I2762" t="s">
        <v>22</v>
      </c>
      <c r="J2762">
        <v>0</v>
      </c>
      <c r="K2762" t="s">
        <v>23</v>
      </c>
      <c r="L2762">
        <v>-3500</v>
      </c>
      <c r="N2762" t="s">
        <v>7580</v>
      </c>
      <c r="O2762" s="22">
        <v>14.600000000000001</v>
      </c>
    </row>
    <row r="2763" spans="1:15">
      <c r="A2763" t="s">
        <v>0</v>
      </c>
      <c r="B2763">
        <v>139841881</v>
      </c>
      <c r="C2763" t="s">
        <v>19</v>
      </c>
      <c r="D2763">
        <v>3258101</v>
      </c>
      <c r="E2763" t="s">
        <v>20</v>
      </c>
      <c r="F2763">
        <v>500000</v>
      </c>
      <c r="G2763" t="s">
        <v>21</v>
      </c>
      <c r="H2763">
        <v>115</v>
      </c>
      <c r="I2763" t="s">
        <v>22</v>
      </c>
      <c r="J2763">
        <v>0</v>
      </c>
      <c r="K2763" t="s">
        <v>23</v>
      </c>
      <c r="L2763">
        <v>-3500</v>
      </c>
      <c r="N2763" t="s">
        <v>7581</v>
      </c>
      <c r="O2763" s="22">
        <v>14.600000000000001</v>
      </c>
    </row>
    <row r="2764" spans="1:15">
      <c r="A2764" t="s">
        <v>0</v>
      </c>
      <c r="B2764">
        <v>139909464</v>
      </c>
      <c r="C2764" t="s">
        <v>19</v>
      </c>
      <c r="D2764">
        <v>2075227</v>
      </c>
      <c r="E2764" t="s">
        <v>20</v>
      </c>
      <c r="F2764">
        <v>500000</v>
      </c>
      <c r="G2764" t="s">
        <v>21</v>
      </c>
      <c r="H2764">
        <v>115</v>
      </c>
      <c r="I2764" t="s">
        <v>22</v>
      </c>
      <c r="J2764">
        <v>0</v>
      </c>
      <c r="K2764" t="s">
        <v>23</v>
      </c>
      <c r="L2764">
        <v>-3500</v>
      </c>
      <c r="N2764" t="s">
        <v>7582</v>
      </c>
      <c r="O2764" s="22">
        <v>14.600000000000001</v>
      </c>
    </row>
    <row r="2765" spans="1:15">
      <c r="A2765" t="s">
        <v>0</v>
      </c>
      <c r="B2765">
        <v>139977054</v>
      </c>
      <c r="C2765" t="s">
        <v>19</v>
      </c>
      <c r="D2765">
        <v>2077117</v>
      </c>
      <c r="E2765" t="s">
        <v>20</v>
      </c>
      <c r="F2765">
        <v>500000</v>
      </c>
      <c r="G2765" t="s">
        <v>21</v>
      </c>
      <c r="H2765">
        <v>115</v>
      </c>
      <c r="I2765" t="s">
        <v>22</v>
      </c>
      <c r="J2765">
        <v>0</v>
      </c>
      <c r="K2765" t="s">
        <v>23</v>
      </c>
      <c r="L2765">
        <v>-3500</v>
      </c>
      <c r="N2765" t="s">
        <v>7583</v>
      </c>
      <c r="O2765" s="22">
        <v>14.600000000000001</v>
      </c>
    </row>
    <row r="2766" spans="1:15">
      <c r="A2766" t="s">
        <v>0</v>
      </c>
      <c r="B2766">
        <v>140123326</v>
      </c>
      <c r="C2766" t="s">
        <v>19</v>
      </c>
      <c r="D2766">
        <v>3267011</v>
      </c>
      <c r="E2766" t="s">
        <v>20</v>
      </c>
      <c r="F2766">
        <v>500000</v>
      </c>
      <c r="G2766" t="s">
        <v>21</v>
      </c>
      <c r="H2766">
        <v>115</v>
      </c>
      <c r="I2766" t="s">
        <v>22</v>
      </c>
      <c r="J2766">
        <v>0</v>
      </c>
      <c r="K2766" t="s">
        <v>23</v>
      </c>
      <c r="L2766">
        <v>-3500</v>
      </c>
      <c r="N2766" t="s">
        <v>7584</v>
      </c>
      <c r="O2766" s="22">
        <v>14.600000000000001</v>
      </c>
    </row>
    <row r="2767" spans="1:15">
      <c r="A2767" t="s">
        <v>0</v>
      </c>
      <c r="B2767">
        <v>140190976</v>
      </c>
      <c r="C2767" t="s">
        <v>19</v>
      </c>
      <c r="D2767">
        <v>2080897</v>
      </c>
      <c r="E2767" t="s">
        <v>20</v>
      </c>
      <c r="F2767">
        <v>500000</v>
      </c>
      <c r="G2767" t="s">
        <v>21</v>
      </c>
      <c r="H2767">
        <v>115</v>
      </c>
      <c r="I2767" t="s">
        <v>22</v>
      </c>
      <c r="J2767">
        <v>0</v>
      </c>
      <c r="K2767" t="s">
        <v>23</v>
      </c>
      <c r="L2767">
        <v>-3500</v>
      </c>
      <c r="N2767" t="s">
        <v>7585</v>
      </c>
      <c r="O2767" s="22">
        <v>14.600000000000001</v>
      </c>
    </row>
    <row r="2768" spans="1:15">
      <c r="A2768" t="s">
        <v>0</v>
      </c>
      <c r="B2768">
        <v>140258630</v>
      </c>
      <c r="C2768" t="s">
        <v>19</v>
      </c>
      <c r="D2768">
        <v>2082787</v>
      </c>
      <c r="E2768" t="s">
        <v>20</v>
      </c>
      <c r="F2768">
        <v>500000</v>
      </c>
      <c r="G2768" t="s">
        <v>21</v>
      </c>
      <c r="H2768">
        <v>115</v>
      </c>
      <c r="I2768" t="s">
        <v>22</v>
      </c>
      <c r="J2768">
        <v>0</v>
      </c>
      <c r="K2768" t="s">
        <v>23</v>
      </c>
      <c r="L2768">
        <v>-3500</v>
      </c>
      <c r="N2768" t="s">
        <v>7586</v>
      </c>
      <c r="O2768" s="22">
        <v>14.600000000000001</v>
      </c>
    </row>
    <row r="2769" spans="1:15">
      <c r="A2769" t="s">
        <v>0</v>
      </c>
      <c r="B2769">
        <v>140405122</v>
      </c>
      <c r="C2769" t="s">
        <v>19</v>
      </c>
      <c r="D2769">
        <v>3275921</v>
      </c>
      <c r="E2769" t="s">
        <v>20</v>
      </c>
      <c r="F2769">
        <v>500000</v>
      </c>
      <c r="G2769" t="s">
        <v>21</v>
      </c>
      <c r="H2769">
        <v>115</v>
      </c>
      <c r="I2769" t="s">
        <v>22</v>
      </c>
      <c r="J2769">
        <v>0</v>
      </c>
      <c r="K2769" t="s">
        <v>23</v>
      </c>
      <c r="L2769">
        <v>-3500</v>
      </c>
      <c r="N2769" t="s">
        <v>7587</v>
      </c>
      <c r="O2769" s="22">
        <v>14.600000000000001</v>
      </c>
    </row>
    <row r="2770" spans="1:15">
      <c r="A2770" t="s">
        <v>0</v>
      </c>
      <c r="B2770">
        <v>140472840</v>
      </c>
      <c r="C2770" t="s">
        <v>19</v>
      </c>
      <c r="D2770">
        <v>2086567</v>
      </c>
      <c r="E2770" t="s">
        <v>20</v>
      </c>
      <c r="F2770">
        <v>500000</v>
      </c>
      <c r="G2770" t="s">
        <v>21</v>
      </c>
      <c r="H2770">
        <v>115</v>
      </c>
      <c r="I2770" t="s">
        <v>22</v>
      </c>
      <c r="J2770">
        <v>0</v>
      </c>
      <c r="K2770" t="s">
        <v>23</v>
      </c>
      <c r="L2770">
        <v>-3500</v>
      </c>
      <c r="N2770" t="s">
        <v>5059</v>
      </c>
      <c r="O2770" s="22">
        <v>14.600000000000001</v>
      </c>
    </row>
    <row r="2771" spans="1:15">
      <c r="A2771" t="s">
        <v>0</v>
      </c>
      <c r="B2771">
        <v>140916615</v>
      </c>
      <c r="C2771" t="s">
        <v>19</v>
      </c>
      <c r="D2771">
        <v>2088457</v>
      </c>
      <c r="E2771" t="s">
        <v>20</v>
      </c>
      <c r="F2771">
        <v>500000</v>
      </c>
      <c r="G2771" t="s">
        <v>21</v>
      </c>
      <c r="H2771">
        <v>115</v>
      </c>
      <c r="I2771" t="s">
        <v>22</v>
      </c>
      <c r="J2771">
        <v>0</v>
      </c>
      <c r="K2771" t="s">
        <v>23</v>
      </c>
      <c r="L2771">
        <v>-3500</v>
      </c>
      <c r="N2771" t="s">
        <v>7588</v>
      </c>
      <c r="O2771" s="22">
        <v>14.65</v>
      </c>
    </row>
    <row r="2772" spans="1:15">
      <c r="A2772" t="s">
        <v>0</v>
      </c>
      <c r="B2772">
        <v>140984397</v>
      </c>
      <c r="C2772" t="s">
        <v>19</v>
      </c>
      <c r="D2772">
        <v>2090347</v>
      </c>
      <c r="E2772" t="s">
        <v>20</v>
      </c>
      <c r="F2772">
        <v>500000</v>
      </c>
      <c r="G2772" t="s">
        <v>21</v>
      </c>
      <c r="H2772">
        <v>115</v>
      </c>
      <c r="I2772" t="s">
        <v>22</v>
      </c>
      <c r="J2772">
        <v>0</v>
      </c>
      <c r="K2772" t="s">
        <v>23</v>
      </c>
      <c r="L2772">
        <v>-3500</v>
      </c>
      <c r="N2772" t="s">
        <v>7589</v>
      </c>
      <c r="O2772" s="22">
        <v>14.65</v>
      </c>
    </row>
    <row r="2773" spans="1:15">
      <c r="A2773" t="s">
        <v>0</v>
      </c>
      <c r="B2773">
        <v>141131220</v>
      </c>
      <c r="C2773" t="s">
        <v>19</v>
      </c>
      <c r="D2773">
        <v>3287801</v>
      </c>
      <c r="E2773" t="s">
        <v>20</v>
      </c>
      <c r="F2773">
        <v>500000</v>
      </c>
      <c r="G2773" t="s">
        <v>21</v>
      </c>
      <c r="H2773">
        <v>115</v>
      </c>
      <c r="I2773" t="s">
        <v>22</v>
      </c>
      <c r="J2773">
        <v>0</v>
      </c>
      <c r="K2773" t="s">
        <v>23</v>
      </c>
      <c r="L2773">
        <v>-3500</v>
      </c>
      <c r="N2773" t="s">
        <v>7590</v>
      </c>
      <c r="O2773" s="22">
        <v>14.65</v>
      </c>
    </row>
    <row r="2774" spans="1:15">
      <c r="A2774" t="s">
        <v>0</v>
      </c>
      <c r="B2774">
        <v>141199070</v>
      </c>
      <c r="C2774" t="s">
        <v>19</v>
      </c>
      <c r="D2774">
        <v>2094127</v>
      </c>
      <c r="E2774" t="s">
        <v>20</v>
      </c>
      <c r="F2774">
        <v>500000</v>
      </c>
      <c r="G2774" t="s">
        <v>21</v>
      </c>
      <c r="H2774">
        <v>115</v>
      </c>
      <c r="I2774" t="s">
        <v>22</v>
      </c>
      <c r="J2774">
        <v>0</v>
      </c>
      <c r="K2774" t="s">
        <v>23</v>
      </c>
      <c r="L2774">
        <v>-3500</v>
      </c>
      <c r="N2774" t="s">
        <v>7591</v>
      </c>
      <c r="O2774" s="22">
        <v>14.65</v>
      </c>
    </row>
    <row r="2775" spans="1:15">
      <c r="A2775" t="s">
        <v>0</v>
      </c>
      <c r="B2775">
        <v>141266929</v>
      </c>
      <c r="C2775" t="s">
        <v>19</v>
      </c>
      <c r="D2775">
        <v>2096017</v>
      </c>
      <c r="E2775" t="s">
        <v>20</v>
      </c>
      <c r="F2775">
        <v>500000</v>
      </c>
      <c r="G2775" t="s">
        <v>21</v>
      </c>
      <c r="H2775">
        <v>115</v>
      </c>
      <c r="I2775" t="s">
        <v>22</v>
      </c>
      <c r="J2775">
        <v>0</v>
      </c>
      <c r="K2775" t="s">
        <v>23</v>
      </c>
      <c r="L2775">
        <v>-3500</v>
      </c>
      <c r="N2775" t="s">
        <v>7592</v>
      </c>
      <c r="O2775" s="22">
        <v>14.65</v>
      </c>
    </row>
    <row r="2776" spans="1:15">
      <c r="A2776" t="s">
        <v>0</v>
      </c>
      <c r="B2776">
        <v>141413982</v>
      </c>
      <c r="C2776" t="s">
        <v>19</v>
      </c>
      <c r="D2776">
        <v>3296711</v>
      </c>
      <c r="E2776" t="s">
        <v>20</v>
      </c>
      <c r="F2776">
        <v>500000</v>
      </c>
      <c r="G2776" t="s">
        <v>21</v>
      </c>
      <c r="H2776">
        <v>115</v>
      </c>
      <c r="I2776" t="s">
        <v>22</v>
      </c>
      <c r="J2776">
        <v>0</v>
      </c>
      <c r="K2776" t="s">
        <v>23</v>
      </c>
      <c r="L2776">
        <v>-3500</v>
      </c>
      <c r="N2776" t="s">
        <v>7593</v>
      </c>
      <c r="O2776" s="22">
        <v>14.65</v>
      </c>
    </row>
    <row r="2777" spans="1:15">
      <c r="A2777" t="s">
        <v>0</v>
      </c>
      <c r="B2777">
        <v>141481905</v>
      </c>
      <c r="C2777" t="s">
        <v>19</v>
      </c>
      <c r="D2777">
        <v>2099797</v>
      </c>
      <c r="E2777" t="s">
        <v>20</v>
      </c>
      <c r="F2777">
        <v>500000</v>
      </c>
      <c r="G2777" t="s">
        <v>21</v>
      </c>
      <c r="H2777">
        <v>115</v>
      </c>
      <c r="I2777" t="s">
        <v>22</v>
      </c>
      <c r="J2777">
        <v>0</v>
      </c>
      <c r="K2777" t="s">
        <v>23</v>
      </c>
      <c r="L2777">
        <v>-3500</v>
      </c>
      <c r="N2777" t="s">
        <v>7594</v>
      </c>
      <c r="O2777" s="22">
        <v>14.65</v>
      </c>
    </row>
    <row r="2778" spans="1:15">
      <c r="A2778" t="s">
        <v>0</v>
      </c>
      <c r="B2778">
        <v>141549832</v>
      </c>
      <c r="C2778" t="s">
        <v>19</v>
      </c>
      <c r="D2778">
        <v>2101687</v>
      </c>
      <c r="E2778" t="s">
        <v>20</v>
      </c>
      <c r="F2778">
        <v>500000</v>
      </c>
      <c r="G2778" t="s">
        <v>21</v>
      </c>
      <c r="H2778">
        <v>115</v>
      </c>
      <c r="I2778" t="s">
        <v>22</v>
      </c>
      <c r="J2778">
        <v>0</v>
      </c>
      <c r="K2778" t="s">
        <v>23</v>
      </c>
      <c r="L2778">
        <v>-3500</v>
      </c>
      <c r="N2778" t="s">
        <v>7595</v>
      </c>
      <c r="O2778" s="22">
        <v>14.65</v>
      </c>
    </row>
    <row r="2779" spans="1:15">
      <c r="A2779" t="s">
        <v>0</v>
      </c>
      <c r="B2779">
        <v>141697108</v>
      </c>
      <c r="C2779" t="s">
        <v>19</v>
      </c>
      <c r="D2779">
        <v>3305621</v>
      </c>
      <c r="E2779" t="s">
        <v>20</v>
      </c>
      <c r="F2779">
        <v>500000</v>
      </c>
      <c r="G2779" t="s">
        <v>21</v>
      </c>
      <c r="H2779">
        <v>115</v>
      </c>
      <c r="I2779" t="s">
        <v>22</v>
      </c>
      <c r="J2779">
        <v>0</v>
      </c>
      <c r="K2779" t="s">
        <v>23</v>
      </c>
      <c r="L2779">
        <v>-3500</v>
      </c>
      <c r="N2779" t="s">
        <v>7596</v>
      </c>
      <c r="O2779" s="22">
        <v>14.65</v>
      </c>
    </row>
    <row r="2780" spans="1:15">
      <c r="A2780" t="s">
        <v>0</v>
      </c>
      <c r="B2780">
        <v>141765106</v>
      </c>
      <c r="C2780" t="s">
        <v>19</v>
      </c>
      <c r="D2780">
        <v>2105467</v>
      </c>
      <c r="E2780" t="s">
        <v>20</v>
      </c>
      <c r="F2780">
        <v>500000</v>
      </c>
      <c r="G2780" t="s">
        <v>21</v>
      </c>
      <c r="H2780">
        <v>115</v>
      </c>
      <c r="I2780" t="s">
        <v>22</v>
      </c>
      <c r="J2780">
        <v>0</v>
      </c>
      <c r="K2780" t="s">
        <v>23</v>
      </c>
      <c r="L2780">
        <v>-3500</v>
      </c>
      <c r="N2780" t="s">
        <v>4880</v>
      </c>
      <c r="O2780" s="22">
        <v>14.65</v>
      </c>
    </row>
    <row r="2781" spans="1:15">
      <c r="A2781" t="s">
        <v>0</v>
      </c>
      <c r="B2781">
        <v>142211098</v>
      </c>
      <c r="C2781" t="s">
        <v>19</v>
      </c>
      <c r="D2781">
        <v>2107357</v>
      </c>
      <c r="E2781" t="s">
        <v>20</v>
      </c>
      <c r="F2781">
        <v>500000</v>
      </c>
      <c r="G2781" t="s">
        <v>21</v>
      </c>
      <c r="H2781">
        <v>115</v>
      </c>
      <c r="I2781" t="s">
        <v>22</v>
      </c>
      <c r="J2781">
        <v>0</v>
      </c>
      <c r="K2781" t="s">
        <v>23</v>
      </c>
      <c r="L2781">
        <v>-3500</v>
      </c>
      <c r="N2781" t="s">
        <v>7597</v>
      </c>
      <c r="O2781" s="22">
        <v>14.700000000000001</v>
      </c>
    </row>
    <row r="2782" spans="1:15">
      <c r="A2782" t="s">
        <v>0</v>
      </c>
      <c r="B2782">
        <v>142279163</v>
      </c>
      <c r="C2782" t="s">
        <v>19</v>
      </c>
      <c r="D2782">
        <v>2109247</v>
      </c>
      <c r="E2782" t="s">
        <v>20</v>
      </c>
      <c r="F2782">
        <v>500000</v>
      </c>
      <c r="G2782" t="s">
        <v>21</v>
      </c>
      <c r="H2782">
        <v>115</v>
      </c>
      <c r="I2782" t="s">
        <v>22</v>
      </c>
      <c r="J2782">
        <v>0</v>
      </c>
      <c r="K2782" t="s">
        <v>23</v>
      </c>
      <c r="L2782">
        <v>-3500</v>
      </c>
      <c r="N2782" t="s">
        <v>7598</v>
      </c>
      <c r="O2782" s="22">
        <v>14.700000000000001</v>
      </c>
    </row>
    <row r="2783" spans="1:15">
      <c r="A2783" t="s">
        <v>0</v>
      </c>
      <c r="B2783">
        <v>142426774</v>
      </c>
      <c r="C2783" t="s">
        <v>19</v>
      </c>
      <c r="D2783">
        <v>3317501</v>
      </c>
      <c r="E2783" t="s">
        <v>20</v>
      </c>
      <c r="F2783">
        <v>500000</v>
      </c>
      <c r="G2783" t="s">
        <v>21</v>
      </c>
      <c r="H2783">
        <v>115</v>
      </c>
      <c r="I2783" t="s">
        <v>22</v>
      </c>
      <c r="J2783">
        <v>0</v>
      </c>
      <c r="K2783" t="s">
        <v>23</v>
      </c>
      <c r="L2783">
        <v>-3500</v>
      </c>
      <c r="N2783" t="s">
        <v>7599</v>
      </c>
      <c r="O2783" s="22">
        <v>14.700000000000001</v>
      </c>
    </row>
    <row r="2784" spans="1:15">
      <c r="A2784" t="s">
        <v>0</v>
      </c>
      <c r="B2784">
        <v>142494904</v>
      </c>
      <c r="C2784" t="s">
        <v>19</v>
      </c>
      <c r="D2784">
        <v>2113027</v>
      </c>
      <c r="E2784" t="s">
        <v>20</v>
      </c>
      <c r="F2784">
        <v>500000</v>
      </c>
      <c r="G2784" t="s">
        <v>21</v>
      </c>
      <c r="H2784">
        <v>115</v>
      </c>
      <c r="I2784" t="s">
        <v>22</v>
      </c>
      <c r="J2784">
        <v>0</v>
      </c>
      <c r="K2784" t="s">
        <v>23</v>
      </c>
      <c r="L2784">
        <v>-3500</v>
      </c>
      <c r="N2784" t="s">
        <v>7600</v>
      </c>
      <c r="O2784" s="22">
        <v>14.700000000000001</v>
      </c>
    </row>
    <row r="2785" spans="1:15">
      <c r="A2785" t="s">
        <v>0</v>
      </c>
      <c r="B2785">
        <v>142563040</v>
      </c>
      <c r="C2785" t="s">
        <v>19</v>
      </c>
      <c r="D2785">
        <v>2114917</v>
      </c>
      <c r="E2785" t="s">
        <v>20</v>
      </c>
      <c r="F2785">
        <v>500000</v>
      </c>
      <c r="G2785" t="s">
        <v>21</v>
      </c>
      <c r="H2785">
        <v>115</v>
      </c>
      <c r="I2785" t="s">
        <v>22</v>
      </c>
      <c r="J2785">
        <v>0</v>
      </c>
      <c r="K2785" t="s">
        <v>23</v>
      </c>
      <c r="L2785">
        <v>-3500</v>
      </c>
      <c r="N2785" t="s">
        <v>7601</v>
      </c>
      <c r="O2785" s="22">
        <v>14.700000000000001</v>
      </c>
    </row>
    <row r="2786" spans="1:15">
      <c r="A2786" t="s">
        <v>0</v>
      </c>
      <c r="B2786">
        <v>142710877</v>
      </c>
      <c r="C2786" t="s">
        <v>19</v>
      </c>
      <c r="D2786">
        <v>3326411</v>
      </c>
      <c r="E2786" t="s">
        <v>20</v>
      </c>
      <c r="F2786">
        <v>500000</v>
      </c>
      <c r="G2786" t="s">
        <v>21</v>
      </c>
      <c r="H2786">
        <v>115</v>
      </c>
      <c r="I2786" t="s">
        <v>22</v>
      </c>
      <c r="J2786">
        <v>0</v>
      </c>
      <c r="K2786" t="s">
        <v>23</v>
      </c>
      <c r="L2786">
        <v>-3500</v>
      </c>
      <c r="N2786" t="s">
        <v>7602</v>
      </c>
      <c r="O2786" s="22">
        <v>14.700000000000001</v>
      </c>
    </row>
    <row r="2787" spans="1:15">
      <c r="A2787" t="s">
        <v>0</v>
      </c>
      <c r="B2787">
        <v>142779074</v>
      </c>
      <c r="C2787" t="s">
        <v>19</v>
      </c>
      <c r="D2787">
        <v>2118697</v>
      </c>
      <c r="E2787" t="s">
        <v>20</v>
      </c>
      <c r="F2787">
        <v>500000</v>
      </c>
      <c r="G2787" t="s">
        <v>21</v>
      </c>
      <c r="H2787">
        <v>115</v>
      </c>
      <c r="I2787" t="s">
        <v>22</v>
      </c>
      <c r="J2787">
        <v>0</v>
      </c>
      <c r="K2787" t="s">
        <v>23</v>
      </c>
      <c r="L2787">
        <v>-3500</v>
      </c>
      <c r="N2787" t="s">
        <v>7603</v>
      </c>
      <c r="O2787" s="22">
        <v>14.700000000000001</v>
      </c>
    </row>
    <row r="2788" spans="1:15">
      <c r="A2788" t="s">
        <v>0</v>
      </c>
      <c r="B2788">
        <v>142847275</v>
      </c>
      <c r="C2788" t="s">
        <v>19</v>
      </c>
      <c r="D2788">
        <v>2120587</v>
      </c>
      <c r="E2788" t="s">
        <v>20</v>
      </c>
      <c r="F2788">
        <v>500000</v>
      </c>
      <c r="G2788" t="s">
        <v>21</v>
      </c>
      <c r="H2788">
        <v>115</v>
      </c>
      <c r="I2788" t="s">
        <v>22</v>
      </c>
      <c r="J2788">
        <v>0</v>
      </c>
      <c r="K2788" t="s">
        <v>23</v>
      </c>
      <c r="L2788">
        <v>-3500</v>
      </c>
      <c r="N2788" t="s">
        <v>7604</v>
      </c>
      <c r="O2788" s="22">
        <v>14.700000000000001</v>
      </c>
    </row>
    <row r="2789" spans="1:15">
      <c r="A2789" t="s">
        <v>0</v>
      </c>
      <c r="B2789">
        <v>142995332</v>
      </c>
      <c r="C2789" t="s">
        <v>19</v>
      </c>
      <c r="D2789">
        <v>3335321</v>
      </c>
      <c r="E2789" t="s">
        <v>20</v>
      </c>
      <c r="F2789">
        <v>500000</v>
      </c>
      <c r="G2789" t="s">
        <v>21</v>
      </c>
      <c r="H2789">
        <v>115</v>
      </c>
      <c r="I2789" t="s">
        <v>22</v>
      </c>
      <c r="J2789">
        <v>0</v>
      </c>
      <c r="K2789" t="s">
        <v>23</v>
      </c>
      <c r="L2789">
        <v>-3500</v>
      </c>
      <c r="N2789" t="s">
        <v>7605</v>
      </c>
      <c r="O2789" s="22">
        <v>14.700000000000001</v>
      </c>
    </row>
    <row r="2790" spans="1:15">
      <c r="A2790" t="s">
        <v>0</v>
      </c>
      <c r="B2790">
        <v>143063604</v>
      </c>
      <c r="C2790" t="s">
        <v>19</v>
      </c>
      <c r="D2790">
        <v>2124367</v>
      </c>
      <c r="E2790" t="s">
        <v>20</v>
      </c>
      <c r="F2790">
        <v>500000</v>
      </c>
      <c r="G2790" t="s">
        <v>21</v>
      </c>
      <c r="H2790">
        <v>115</v>
      </c>
      <c r="I2790" t="s">
        <v>22</v>
      </c>
      <c r="J2790">
        <v>0</v>
      </c>
      <c r="K2790" t="s">
        <v>23</v>
      </c>
      <c r="L2790">
        <v>-3500</v>
      </c>
      <c r="N2790" t="s">
        <v>5060</v>
      </c>
      <c r="O2790" s="22">
        <v>14.700000000000001</v>
      </c>
    </row>
    <row r="2791" spans="1:15">
      <c r="A2791" t="s">
        <v>0</v>
      </c>
      <c r="B2791">
        <v>143511816</v>
      </c>
      <c r="C2791" t="s">
        <v>19</v>
      </c>
      <c r="D2791">
        <v>2126257</v>
      </c>
      <c r="E2791" t="s">
        <v>20</v>
      </c>
      <c r="F2791">
        <v>500000</v>
      </c>
      <c r="G2791" t="s">
        <v>21</v>
      </c>
      <c r="H2791">
        <v>115</v>
      </c>
      <c r="I2791" t="s">
        <v>22</v>
      </c>
      <c r="J2791">
        <v>0</v>
      </c>
      <c r="K2791" t="s">
        <v>23</v>
      </c>
      <c r="L2791">
        <v>-3500</v>
      </c>
      <c r="N2791" t="s">
        <v>7606</v>
      </c>
      <c r="O2791" s="22">
        <v>14.75</v>
      </c>
    </row>
    <row r="2792" spans="1:15">
      <c r="A2792" t="s">
        <v>0</v>
      </c>
      <c r="B2792">
        <v>143580152</v>
      </c>
      <c r="C2792" t="s">
        <v>19</v>
      </c>
      <c r="D2792">
        <v>2128147</v>
      </c>
      <c r="E2792" t="s">
        <v>20</v>
      </c>
      <c r="F2792">
        <v>500000</v>
      </c>
      <c r="G2792" t="s">
        <v>21</v>
      </c>
      <c r="H2792">
        <v>115</v>
      </c>
      <c r="I2792" t="s">
        <v>22</v>
      </c>
      <c r="J2792">
        <v>0</v>
      </c>
      <c r="K2792" t="s">
        <v>23</v>
      </c>
      <c r="L2792">
        <v>-3500</v>
      </c>
      <c r="N2792" t="s">
        <v>7607</v>
      </c>
      <c r="O2792" s="22">
        <v>14.75</v>
      </c>
    </row>
    <row r="2793" spans="1:15">
      <c r="A2793" t="s">
        <v>0</v>
      </c>
      <c r="B2793">
        <v>143728545</v>
      </c>
      <c r="C2793" t="s">
        <v>19</v>
      </c>
      <c r="D2793">
        <v>3347201</v>
      </c>
      <c r="E2793" t="s">
        <v>20</v>
      </c>
      <c r="F2793">
        <v>500000</v>
      </c>
      <c r="G2793" t="s">
        <v>21</v>
      </c>
      <c r="H2793">
        <v>115</v>
      </c>
      <c r="I2793" t="s">
        <v>22</v>
      </c>
      <c r="J2793">
        <v>0</v>
      </c>
      <c r="K2793" t="s">
        <v>23</v>
      </c>
      <c r="L2793">
        <v>-3500</v>
      </c>
      <c r="N2793" t="s">
        <v>7608</v>
      </c>
      <c r="O2793" s="22">
        <v>14.75</v>
      </c>
    </row>
    <row r="2794" spans="1:15">
      <c r="A2794" t="s">
        <v>0</v>
      </c>
      <c r="B2794">
        <v>143796942</v>
      </c>
      <c r="C2794" t="s">
        <v>19</v>
      </c>
      <c r="D2794">
        <v>2131927</v>
      </c>
      <c r="E2794" t="s">
        <v>20</v>
      </c>
      <c r="F2794">
        <v>500000</v>
      </c>
      <c r="G2794" t="s">
        <v>21</v>
      </c>
      <c r="H2794">
        <v>115</v>
      </c>
      <c r="I2794" t="s">
        <v>22</v>
      </c>
      <c r="J2794">
        <v>0</v>
      </c>
      <c r="K2794" t="s">
        <v>23</v>
      </c>
      <c r="L2794">
        <v>-3500</v>
      </c>
      <c r="N2794" t="s">
        <v>7609</v>
      </c>
      <c r="O2794" s="22">
        <v>14.75</v>
      </c>
    </row>
    <row r="2795" spans="1:15">
      <c r="A2795" t="s">
        <v>0</v>
      </c>
      <c r="B2795">
        <v>143865345</v>
      </c>
      <c r="C2795" t="s">
        <v>19</v>
      </c>
      <c r="D2795">
        <v>2133817</v>
      </c>
      <c r="E2795" t="s">
        <v>20</v>
      </c>
      <c r="F2795">
        <v>500000</v>
      </c>
      <c r="G2795" t="s">
        <v>21</v>
      </c>
      <c r="H2795">
        <v>115</v>
      </c>
      <c r="I2795" t="s">
        <v>22</v>
      </c>
      <c r="J2795">
        <v>0</v>
      </c>
      <c r="K2795" t="s">
        <v>23</v>
      </c>
      <c r="L2795">
        <v>-3500</v>
      </c>
      <c r="N2795" t="s">
        <v>7610</v>
      </c>
      <c r="O2795" s="22">
        <v>14.75</v>
      </c>
    </row>
    <row r="2796" spans="1:15">
      <c r="A2796" t="s">
        <v>0</v>
      </c>
      <c r="B2796">
        <v>144013958</v>
      </c>
      <c r="C2796" t="s">
        <v>19</v>
      </c>
      <c r="D2796">
        <v>3356111</v>
      </c>
      <c r="E2796" t="s">
        <v>20</v>
      </c>
      <c r="F2796">
        <v>500000</v>
      </c>
      <c r="G2796" t="s">
        <v>21</v>
      </c>
      <c r="H2796">
        <v>115</v>
      </c>
      <c r="I2796" t="s">
        <v>22</v>
      </c>
      <c r="J2796">
        <v>0</v>
      </c>
      <c r="K2796" t="s">
        <v>23</v>
      </c>
      <c r="L2796">
        <v>-3500</v>
      </c>
      <c r="N2796" t="s">
        <v>7611</v>
      </c>
      <c r="O2796" s="22">
        <v>14.75</v>
      </c>
    </row>
    <row r="2797" spans="1:15">
      <c r="A2797" t="s">
        <v>0</v>
      </c>
      <c r="B2797">
        <v>144082425</v>
      </c>
      <c r="C2797" t="s">
        <v>19</v>
      </c>
      <c r="D2797">
        <v>2137597</v>
      </c>
      <c r="E2797" t="s">
        <v>20</v>
      </c>
      <c r="F2797">
        <v>500000</v>
      </c>
      <c r="G2797" t="s">
        <v>21</v>
      </c>
      <c r="H2797">
        <v>115</v>
      </c>
      <c r="I2797" t="s">
        <v>22</v>
      </c>
      <c r="J2797">
        <v>0</v>
      </c>
      <c r="K2797" t="s">
        <v>23</v>
      </c>
      <c r="L2797">
        <v>-3500</v>
      </c>
      <c r="N2797" t="s">
        <v>7612</v>
      </c>
      <c r="O2797" s="22">
        <v>14.75</v>
      </c>
    </row>
    <row r="2798" spans="1:15">
      <c r="A2798" t="s">
        <v>0</v>
      </c>
      <c r="B2798">
        <v>144150903</v>
      </c>
      <c r="C2798" t="s">
        <v>19</v>
      </c>
      <c r="D2798">
        <v>2139487</v>
      </c>
      <c r="E2798" t="s">
        <v>20</v>
      </c>
      <c r="F2798">
        <v>500000</v>
      </c>
      <c r="G2798" t="s">
        <v>21</v>
      </c>
      <c r="H2798">
        <v>115</v>
      </c>
      <c r="I2798" t="s">
        <v>22</v>
      </c>
      <c r="J2798">
        <v>0</v>
      </c>
      <c r="K2798" t="s">
        <v>23</v>
      </c>
      <c r="L2798">
        <v>-3500</v>
      </c>
      <c r="N2798" t="s">
        <v>7613</v>
      </c>
      <c r="O2798" s="22">
        <v>14.75</v>
      </c>
    </row>
    <row r="2799" spans="1:15">
      <c r="A2799" t="s">
        <v>0</v>
      </c>
      <c r="B2799">
        <v>144299740</v>
      </c>
      <c r="C2799" t="s">
        <v>19</v>
      </c>
      <c r="D2799">
        <v>3365021</v>
      </c>
      <c r="E2799" t="s">
        <v>20</v>
      </c>
      <c r="F2799">
        <v>500000</v>
      </c>
      <c r="G2799" t="s">
        <v>21</v>
      </c>
      <c r="H2799">
        <v>115</v>
      </c>
      <c r="I2799" t="s">
        <v>22</v>
      </c>
      <c r="J2799">
        <v>0</v>
      </c>
      <c r="K2799" t="s">
        <v>23</v>
      </c>
      <c r="L2799">
        <v>-3500</v>
      </c>
      <c r="N2799" t="s">
        <v>7614</v>
      </c>
      <c r="O2799" s="22">
        <v>14.75</v>
      </c>
    </row>
    <row r="2800" spans="1:15">
      <c r="A2800" t="s">
        <v>0</v>
      </c>
      <c r="B2800">
        <v>144368282</v>
      </c>
      <c r="C2800" t="s">
        <v>19</v>
      </c>
      <c r="D2800">
        <v>2143267</v>
      </c>
      <c r="E2800" t="s">
        <v>20</v>
      </c>
      <c r="F2800">
        <v>500000</v>
      </c>
      <c r="G2800" t="s">
        <v>21</v>
      </c>
      <c r="H2800">
        <v>115</v>
      </c>
      <c r="I2800" t="s">
        <v>22</v>
      </c>
      <c r="J2800">
        <v>0</v>
      </c>
      <c r="K2800" t="s">
        <v>23</v>
      </c>
      <c r="L2800">
        <v>-3500</v>
      </c>
      <c r="N2800" t="s">
        <v>4881</v>
      </c>
      <c r="O2800" s="22">
        <v>14.75</v>
      </c>
    </row>
    <row r="2801" spans="1:15">
      <c r="A2801" t="s">
        <v>0</v>
      </c>
      <c r="B2801">
        <v>144818693</v>
      </c>
      <c r="C2801" t="s">
        <v>19</v>
      </c>
      <c r="D2801">
        <v>2145157</v>
      </c>
      <c r="E2801" t="s">
        <v>20</v>
      </c>
      <c r="F2801">
        <v>500000</v>
      </c>
      <c r="G2801" t="s">
        <v>21</v>
      </c>
      <c r="H2801">
        <v>115</v>
      </c>
      <c r="I2801" t="s">
        <v>22</v>
      </c>
      <c r="J2801">
        <v>0</v>
      </c>
      <c r="K2801" t="s">
        <v>23</v>
      </c>
      <c r="L2801">
        <v>-3500</v>
      </c>
      <c r="N2801" t="s">
        <v>7615</v>
      </c>
      <c r="O2801" s="22">
        <v>14.8</v>
      </c>
    </row>
    <row r="2802" spans="1:15">
      <c r="A2802" t="s">
        <v>0</v>
      </c>
      <c r="B2802">
        <v>144887292</v>
      </c>
      <c r="C2802" t="s">
        <v>19</v>
      </c>
      <c r="D2802">
        <v>2147047</v>
      </c>
      <c r="E2802" t="s">
        <v>20</v>
      </c>
      <c r="F2802">
        <v>500000</v>
      </c>
      <c r="G2802" t="s">
        <v>21</v>
      </c>
      <c r="H2802">
        <v>115</v>
      </c>
      <c r="I2802" t="s">
        <v>22</v>
      </c>
      <c r="J2802">
        <v>0</v>
      </c>
      <c r="K2802" t="s">
        <v>23</v>
      </c>
      <c r="L2802">
        <v>-3500</v>
      </c>
      <c r="N2802" t="s">
        <v>7616</v>
      </c>
      <c r="O2802" s="22">
        <v>14.8</v>
      </c>
    </row>
    <row r="2803" spans="1:15">
      <c r="A2803" t="s">
        <v>0</v>
      </c>
      <c r="B2803">
        <v>145036461</v>
      </c>
      <c r="C2803" t="s">
        <v>19</v>
      </c>
      <c r="D2803">
        <v>3376901</v>
      </c>
      <c r="E2803" t="s">
        <v>20</v>
      </c>
      <c r="F2803">
        <v>500000</v>
      </c>
      <c r="G2803" t="s">
        <v>21</v>
      </c>
      <c r="H2803">
        <v>115</v>
      </c>
      <c r="I2803" t="s">
        <v>22</v>
      </c>
      <c r="J2803">
        <v>0</v>
      </c>
      <c r="K2803" t="s">
        <v>23</v>
      </c>
      <c r="L2803">
        <v>-3500</v>
      </c>
      <c r="N2803" t="s">
        <v>7617</v>
      </c>
      <c r="O2803" s="22">
        <v>14.8</v>
      </c>
    </row>
    <row r="2804" spans="1:15">
      <c r="A2804" t="s">
        <v>0</v>
      </c>
      <c r="B2804">
        <v>145105126</v>
      </c>
      <c r="C2804" t="s">
        <v>19</v>
      </c>
      <c r="D2804">
        <v>2150827</v>
      </c>
      <c r="E2804" t="s">
        <v>20</v>
      </c>
      <c r="F2804">
        <v>500000</v>
      </c>
      <c r="G2804" t="s">
        <v>21</v>
      </c>
      <c r="H2804">
        <v>115</v>
      </c>
      <c r="I2804" t="s">
        <v>22</v>
      </c>
      <c r="J2804">
        <v>0</v>
      </c>
      <c r="K2804" t="s">
        <v>23</v>
      </c>
      <c r="L2804">
        <v>-3500</v>
      </c>
      <c r="N2804" t="s">
        <v>7618</v>
      </c>
      <c r="O2804" s="22">
        <v>14.8</v>
      </c>
    </row>
    <row r="2805" spans="1:15">
      <c r="A2805" t="s">
        <v>0</v>
      </c>
      <c r="B2805">
        <v>145173793</v>
      </c>
      <c r="C2805" t="s">
        <v>19</v>
      </c>
      <c r="D2805">
        <v>2152717</v>
      </c>
      <c r="E2805" t="s">
        <v>20</v>
      </c>
      <c r="F2805">
        <v>500000</v>
      </c>
      <c r="G2805" t="s">
        <v>21</v>
      </c>
      <c r="H2805">
        <v>115</v>
      </c>
      <c r="I2805" t="s">
        <v>22</v>
      </c>
      <c r="J2805">
        <v>0</v>
      </c>
      <c r="K2805" t="s">
        <v>23</v>
      </c>
      <c r="L2805">
        <v>-3500</v>
      </c>
      <c r="N2805" t="s">
        <v>7619</v>
      </c>
      <c r="O2805" s="22">
        <v>14.8</v>
      </c>
    </row>
    <row r="2806" spans="1:15">
      <c r="A2806" t="s">
        <v>0</v>
      </c>
      <c r="B2806">
        <v>145323182</v>
      </c>
      <c r="C2806" t="s">
        <v>19</v>
      </c>
      <c r="D2806">
        <v>3385811</v>
      </c>
      <c r="E2806" t="s">
        <v>20</v>
      </c>
      <c r="F2806">
        <v>500000</v>
      </c>
      <c r="G2806" t="s">
        <v>21</v>
      </c>
      <c r="H2806">
        <v>115</v>
      </c>
      <c r="I2806" t="s">
        <v>22</v>
      </c>
      <c r="J2806">
        <v>0</v>
      </c>
      <c r="K2806" t="s">
        <v>23</v>
      </c>
      <c r="L2806">
        <v>-3500</v>
      </c>
      <c r="N2806" t="s">
        <v>7620</v>
      </c>
      <c r="O2806" s="22">
        <v>14.8</v>
      </c>
    </row>
    <row r="2807" spans="1:15">
      <c r="A2807" t="s">
        <v>0</v>
      </c>
      <c r="B2807">
        <v>145391914</v>
      </c>
      <c r="C2807" t="s">
        <v>19</v>
      </c>
      <c r="D2807">
        <v>2156497</v>
      </c>
      <c r="E2807" t="s">
        <v>20</v>
      </c>
      <c r="F2807">
        <v>500000</v>
      </c>
      <c r="G2807" t="s">
        <v>21</v>
      </c>
      <c r="H2807">
        <v>115</v>
      </c>
      <c r="I2807" t="s">
        <v>22</v>
      </c>
      <c r="J2807">
        <v>0</v>
      </c>
      <c r="K2807" t="s">
        <v>23</v>
      </c>
      <c r="L2807">
        <v>-3500</v>
      </c>
      <c r="N2807" t="s">
        <v>7621</v>
      </c>
      <c r="O2807" s="22">
        <v>14.8</v>
      </c>
    </row>
    <row r="2808" spans="1:15">
      <c r="A2808" t="s">
        <v>0</v>
      </c>
      <c r="B2808">
        <v>145460656</v>
      </c>
      <c r="C2808" t="s">
        <v>19</v>
      </c>
      <c r="D2808">
        <v>2158387</v>
      </c>
      <c r="E2808" t="s">
        <v>20</v>
      </c>
      <c r="F2808">
        <v>500000</v>
      </c>
      <c r="G2808" t="s">
        <v>21</v>
      </c>
      <c r="H2808">
        <v>115</v>
      </c>
      <c r="I2808" t="s">
        <v>22</v>
      </c>
      <c r="J2808">
        <v>0</v>
      </c>
      <c r="K2808" t="s">
        <v>23</v>
      </c>
      <c r="L2808">
        <v>-3500</v>
      </c>
      <c r="N2808" t="s">
        <v>7622</v>
      </c>
      <c r="O2808" s="22">
        <v>14.8</v>
      </c>
    </row>
    <row r="2809" spans="1:15">
      <c r="A2809" t="s">
        <v>0</v>
      </c>
      <c r="B2809">
        <v>145610270</v>
      </c>
      <c r="C2809" t="s">
        <v>19</v>
      </c>
      <c r="D2809">
        <v>3394721</v>
      </c>
      <c r="E2809" t="s">
        <v>20</v>
      </c>
      <c r="F2809">
        <v>500000</v>
      </c>
      <c r="G2809" t="s">
        <v>21</v>
      </c>
      <c r="H2809">
        <v>115</v>
      </c>
      <c r="I2809" t="s">
        <v>22</v>
      </c>
      <c r="J2809">
        <v>0</v>
      </c>
      <c r="K2809" t="s">
        <v>23</v>
      </c>
      <c r="L2809">
        <v>-3500</v>
      </c>
      <c r="N2809" t="s">
        <v>7623</v>
      </c>
      <c r="O2809" s="22">
        <v>14.8</v>
      </c>
    </row>
    <row r="2810" spans="1:15">
      <c r="A2810" t="s">
        <v>0</v>
      </c>
      <c r="B2810">
        <v>145679079</v>
      </c>
      <c r="C2810" t="s">
        <v>19</v>
      </c>
      <c r="D2810">
        <v>2162167</v>
      </c>
      <c r="E2810" t="s">
        <v>20</v>
      </c>
      <c r="F2810">
        <v>500000</v>
      </c>
      <c r="G2810" t="s">
        <v>21</v>
      </c>
      <c r="H2810">
        <v>115</v>
      </c>
      <c r="I2810" t="s">
        <v>22</v>
      </c>
      <c r="J2810">
        <v>0</v>
      </c>
      <c r="K2810" t="s">
        <v>23</v>
      </c>
      <c r="L2810">
        <v>-3500</v>
      </c>
      <c r="N2810" t="s">
        <v>5061</v>
      </c>
      <c r="O2810" s="22">
        <v>14.8</v>
      </c>
    </row>
    <row r="2811" spans="1:15">
      <c r="A2811" t="s">
        <v>0</v>
      </c>
      <c r="B2811">
        <v>146131675</v>
      </c>
      <c r="C2811" t="s">
        <v>19</v>
      </c>
      <c r="D2811">
        <v>2164057</v>
      </c>
      <c r="E2811" t="s">
        <v>20</v>
      </c>
      <c r="F2811">
        <v>500000</v>
      </c>
      <c r="G2811" t="s">
        <v>21</v>
      </c>
      <c r="H2811">
        <v>115</v>
      </c>
      <c r="I2811" t="s">
        <v>22</v>
      </c>
      <c r="J2811">
        <v>0</v>
      </c>
      <c r="K2811" t="s">
        <v>23</v>
      </c>
      <c r="L2811">
        <v>-3500</v>
      </c>
      <c r="N2811" t="s">
        <v>7624</v>
      </c>
      <c r="O2811" s="22">
        <v>14.850000000000001</v>
      </c>
    </row>
    <row r="2812" spans="1:15">
      <c r="A2812" t="s">
        <v>0</v>
      </c>
      <c r="B2812">
        <v>146200543</v>
      </c>
      <c r="C2812" t="s">
        <v>19</v>
      </c>
      <c r="D2812">
        <v>2165947</v>
      </c>
      <c r="E2812" t="s">
        <v>20</v>
      </c>
      <c r="F2812">
        <v>500000</v>
      </c>
      <c r="G2812" t="s">
        <v>21</v>
      </c>
      <c r="H2812">
        <v>115</v>
      </c>
      <c r="I2812" t="s">
        <v>22</v>
      </c>
      <c r="J2812">
        <v>0</v>
      </c>
      <c r="K2812" t="s">
        <v>23</v>
      </c>
      <c r="L2812">
        <v>-3500</v>
      </c>
      <c r="N2812" t="s">
        <v>7625</v>
      </c>
      <c r="O2812" s="22">
        <v>14.850000000000001</v>
      </c>
    </row>
    <row r="2813" spans="1:15">
      <c r="A2813" t="s">
        <v>0</v>
      </c>
      <c r="B2813">
        <v>146350482</v>
      </c>
      <c r="C2813" t="s">
        <v>19</v>
      </c>
      <c r="D2813">
        <v>3406601</v>
      </c>
      <c r="E2813" t="s">
        <v>20</v>
      </c>
      <c r="F2813">
        <v>500000</v>
      </c>
      <c r="G2813" t="s">
        <v>21</v>
      </c>
      <c r="H2813">
        <v>115</v>
      </c>
      <c r="I2813" t="s">
        <v>22</v>
      </c>
      <c r="J2813">
        <v>0</v>
      </c>
      <c r="K2813" t="s">
        <v>23</v>
      </c>
      <c r="L2813">
        <v>-3500</v>
      </c>
      <c r="N2813" t="s">
        <v>7626</v>
      </c>
      <c r="O2813" s="22">
        <v>14.850000000000001</v>
      </c>
    </row>
    <row r="2814" spans="1:15">
      <c r="A2814" t="s">
        <v>0</v>
      </c>
      <c r="B2814">
        <v>146419410</v>
      </c>
      <c r="C2814" t="s">
        <v>19</v>
      </c>
      <c r="D2814">
        <v>2169727</v>
      </c>
      <c r="E2814" t="s">
        <v>20</v>
      </c>
      <c r="F2814">
        <v>500000</v>
      </c>
      <c r="G2814" t="s">
        <v>21</v>
      </c>
      <c r="H2814">
        <v>115</v>
      </c>
      <c r="I2814" t="s">
        <v>22</v>
      </c>
      <c r="J2814">
        <v>0</v>
      </c>
      <c r="K2814" t="s">
        <v>23</v>
      </c>
      <c r="L2814">
        <v>-3500</v>
      </c>
      <c r="N2814" t="s">
        <v>7627</v>
      </c>
      <c r="O2814" s="22">
        <v>14.850000000000001</v>
      </c>
    </row>
    <row r="2815" spans="1:15">
      <c r="A2815" t="s">
        <v>0</v>
      </c>
      <c r="B2815">
        <v>146488342</v>
      </c>
      <c r="C2815" t="s">
        <v>19</v>
      </c>
      <c r="D2815">
        <v>2171617</v>
      </c>
      <c r="E2815" t="s">
        <v>20</v>
      </c>
      <c r="F2815">
        <v>500000</v>
      </c>
      <c r="G2815" t="s">
        <v>21</v>
      </c>
      <c r="H2815">
        <v>115</v>
      </c>
      <c r="I2815" t="s">
        <v>22</v>
      </c>
      <c r="J2815">
        <v>0</v>
      </c>
      <c r="K2815" t="s">
        <v>23</v>
      </c>
      <c r="L2815">
        <v>-3500</v>
      </c>
      <c r="N2815" t="s">
        <v>7628</v>
      </c>
      <c r="O2815" s="22">
        <v>14.850000000000001</v>
      </c>
    </row>
    <row r="2816" spans="1:15">
      <c r="A2816" t="s">
        <v>0</v>
      </c>
      <c r="B2816">
        <v>146638502</v>
      </c>
      <c r="C2816" t="s">
        <v>19</v>
      </c>
      <c r="D2816">
        <v>3415511</v>
      </c>
      <c r="E2816" t="s">
        <v>20</v>
      </c>
      <c r="F2816">
        <v>500000</v>
      </c>
      <c r="G2816" t="s">
        <v>21</v>
      </c>
      <c r="H2816">
        <v>115</v>
      </c>
      <c r="I2816" t="s">
        <v>22</v>
      </c>
      <c r="J2816">
        <v>0</v>
      </c>
      <c r="K2816" t="s">
        <v>23</v>
      </c>
      <c r="L2816">
        <v>-3500</v>
      </c>
      <c r="N2816" t="s">
        <v>7629</v>
      </c>
      <c r="O2816" s="22">
        <v>14.850000000000001</v>
      </c>
    </row>
    <row r="2817" spans="1:15">
      <c r="A2817" t="s">
        <v>0</v>
      </c>
      <c r="B2817">
        <v>146707499</v>
      </c>
      <c r="C2817" t="s">
        <v>19</v>
      </c>
      <c r="D2817">
        <v>2175397</v>
      </c>
      <c r="E2817" t="s">
        <v>20</v>
      </c>
      <c r="F2817">
        <v>500000</v>
      </c>
      <c r="G2817" t="s">
        <v>21</v>
      </c>
      <c r="H2817">
        <v>115</v>
      </c>
      <c r="I2817" t="s">
        <v>22</v>
      </c>
      <c r="J2817">
        <v>0</v>
      </c>
      <c r="K2817" t="s">
        <v>23</v>
      </c>
      <c r="L2817">
        <v>-3500</v>
      </c>
      <c r="N2817" t="s">
        <v>7630</v>
      </c>
      <c r="O2817" s="22">
        <v>14.850000000000001</v>
      </c>
    </row>
    <row r="2818" spans="1:15">
      <c r="A2818" t="s">
        <v>0</v>
      </c>
      <c r="B2818">
        <v>146776505</v>
      </c>
      <c r="C2818" t="s">
        <v>19</v>
      </c>
      <c r="D2818">
        <v>2177287</v>
      </c>
      <c r="E2818" t="s">
        <v>20</v>
      </c>
      <c r="F2818">
        <v>500000</v>
      </c>
      <c r="G2818" t="s">
        <v>21</v>
      </c>
      <c r="H2818">
        <v>115</v>
      </c>
      <c r="I2818" t="s">
        <v>22</v>
      </c>
      <c r="J2818">
        <v>0</v>
      </c>
      <c r="K2818" t="s">
        <v>23</v>
      </c>
      <c r="L2818">
        <v>-3500</v>
      </c>
      <c r="N2818" t="s">
        <v>7631</v>
      </c>
      <c r="O2818" s="22">
        <v>14.850000000000001</v>
      </c>
    </row>
    <row r="2819" spans="1:15">
      <c r="A2819" t="s">
        <v>0</v>
      </c>
      <c r="B2819">
        <v>146926896</v>
      </c>
      <c r="C2819" t="s">
        <v>19</v>
      </c>
      <c r="D2819">
        <v>3424421</v>
      </c>
      <c r="E2819" t="s">
        <v>20</v>
      </c>
      <c r="F2819">
        <v>500000</v>
      </c>
      <c r="G2819" t="s">
        <v>21</v>
      </c>
      <c r="H2819">
        <v>115</v>
      </c>
      <c r="I2819" t="s">
        <v>22</v>
      </c>
      <c r="J2819">
        <v>0</v>
      </c>
      <c r="K2819" t="s">
        <v>23</v>
      </c>
      <c r="L2819">
        <v>-3500</v>
      </c>
      <c r="N2819" t="s">
        <v>7632</v>
      </c>
      <c r="O2819" s="22">
        <v>14.850000000000001</v>
      </c>
    </row>
    <row r="2820" spans="1:15">
      <c r="A2820" t="s">
        <v>0</v>
      </c>
      <c r="B2820">
        <v>146995967</v>
      </c>
      <c r="C2820" t="s">
        <v>19</v>
      </c>
      <c r="D2820">
        <v>2181067</v>
      </c>
      <c r="E2820" t="s">
        <v>20</v>
      </c>
      <c r="F2820">
        <v>500000</v>
      </c>
      <c r="G2820" t="s">
        <v>21</v>
      </c>
      <c r="H2820">
        <v>115</v>
      </c>
      <c r="I2820" t="s">
        <v>22</v>
      </c>
      <c r="J2820">
        <v>0</v>
      </c>
      <c r="K2820" t="s">
        <v>23</v>
      </c>
      <c r="L2820">
        <v>-3500</v>
      </c>
      <c r="N2820" t="s">
        <v>4882</v>
      </c>
      <c r="O2820" s="22">
        <v>14.850000000000001</v>
      </c>
    </row>
    <row r="2821" spans="1:15">
      <c r="A2821" t="s">
        <v>0</v>
      </c>
      <c r="B2821">
        <v>147450746</v>
      </c>
      <c r="C2821" t="s">
        <v>19</v>
      </c>
      <c r="D2821">
        <v>2182957</v>
      </c>
      <c r="E2821" t="s">
        <v>20</v>
      </c>
      <c r="F2821">
        <v>500000</v>
      </c>
      <c r="G2821" t="s">
        <v>21</v>
      </c>
      <c r="H2821">
        <v>115</v>
      </c>
      <c r="I2821" t="s">
        <v>22</v>
      </c>
      <c r="J2821">
        <v>0</v>
      </c>
      <c r="K2821" t="s">
        <v>23</v>
      </c>
      <c r="L2821">
        <v>-3500</v>
      </c>
      <c r="N2821" t="s">
        <v>7633</v>
      </c>
      <c r="O2821" s="22">
        <v>14.9</v>
      </c>
    </row>
    <row r="2822" spans="1:15">
      <c r="A2822" t="s">
        <v>0</v>
      </c>
      <c r="B2822">
        <v>147519889</v>
      </c>
      <c r="C2822" t="s">
        <v>19</v>
      </c>
      <c r="D2822">
        <v>2184847</v>
      </c>
      <c r="E2822" t="s">
        <v>20</v>
      </c>
      <c r="F2822">
        <v>500000</v>
      </c>
      <c r="G2822" t="s">
        <v>21</v>
      </c>
      <c r="H2822">
        <v>115</v>
      </c>
      <c r="I2822" t="s">
        <v>22</v>
      </c>
      <c r="J2822">
        <v>0</v>
      </c>
      <c r="K2822" t="s">
        <v>23</v>
      </c>
      <c r="L2822">
        <v>-3500</v>
      </c>
      <c r="N2822" t="s">
        <v>7634</v>
      </c>
      <c r="O2822" s="22">
        <v>14.9</v>
      </c>
    </row>
    <row r="2823" spans="1:15">
      <c r="A2823" t="s">
        <v>0</v>
      </c>
      <c r="B2823">
        <v>147670613</v>
      </c>
      <c r="C2823" t="s">
        <v>19</v>
      </c>
      <c r="D2823">
        <v>3436301</v>
      </c>
      <c r="E2823" t="s">
        <v>20</v>
      </c>
      <c r="F2823">
        <v>500000</v>
      </c>
      <c r="G2823" t="s">
        <v>21</v>
      </c>
      <c r="H2823">
        <v>115</v>
      </c>
      <c r="I2823" t="s">
        <v>22</v>
      </c>
      <c r="J2823">
        <v>0</v>
      </c>
      <c r="K2823" t="s">
        <v>23</v>
      </c>
      <c r="L2823">
        <v>-3500</v>
      </c>
      <c r="N2823" t="s">
        <v>7635</v>
      </c>
      <c r="O2823" s="22">
        <v>14.9</v>
      </c>
    </row>
    <row r="2824" spans="1:15">
      <c r="A2824" t="s">
        <v>0</v>
      </c>
      <c r="B2824">
        <v>147739816</v>
      </c>
      <c r="C2824" t="s">
        <v>19</v>
      </c>
      <c r="D2824">
        <v>2188627</v>
      </c>
      <c r="E2824" t="s">
        <v>20</v>
      </c>
      <c r="F2824">
        <v>500000</v>
      </c>
      <c r="G2824" t="s">
        <v>21</v>
      </c>
      <c r="H2824">
        <v>115</v>
      </c>
      <c r="I2824" t="s">
        <v>22</v>
      </c>
      <c r="J2824">
        <v>0</v>
      </c>
      <c r="K2824" t="s">
        <v>23</v>
      </c>
      <c r="L2824">
        <v>-3500</v>
      </c>
      <c r="N2824" t="s">
        <v>7636</v>
      </c>
      <c r="O2824" s="22">
        <v>14.9</v>
      </c>
    </row>
    <row r="2825" spans="1:15">
      <c r="A2825" t="s">
        <v>0</v>
      </c>
      <c r="B2825">
        <v>147809023</v>
      </c>
      <c r="C2825" t="s">
        <v>19</v>
      </c>
      <c r="D2825">
        <v>2190517</v>
      </c>
      <c r="E2825" t="s">
        <v>20</v>
      </c>
      <c r="F2825">
        <v>500000</v>
      </c>
      <c r="G2825" t="s">
        <v>21</v>
      </c>
      <c r="H2825">
        <v>115</v>
      </c>
      <c r="I2825" t="s">
        <v>22</v>
      </c>
      <c r="J2825">
        <v>0</v>
      </c>
      <c r="K2825" t="s">
        <v>23</v>
      </c>
      <c r="L2825">
        <v>-3500</v>
      </c>
      <c r="N2825" t="s">
        <v>7637</v>
      </c>
      <c r="O2825" s="22">
        <v>14.9</v>
      </c>
    </row>
    <row r="2826" spans="1:15">
      <c r="A2826" t="s">
        <v>0</v>
      </c>
      <c r="B2826">
        <v>147959965</v>
      </c>
      <c r="C2826" t="s">
        <v>19</v>
      </c>
      <c r="D2826">
        <v>3445211</v>
      </c>
      <c r="E2826" t="s">
        <v>20</v>
      </c>
      <c r="F2826">
        <v>500000</v>
      </c>
      <c r="G2826" t="s">
        <v>21</v>
      </c>
      <c r="H2826">
        <v>115</v>
      </c>
      <c r="I2826" t="s">
        <v>22</v>
      </c>
      <c r="J2826">
        <v>0</v>
      </c>
      <c r="K2826" t="s">
        <v>23</v>
      </c>
      <c r="L2826">
        <v>-3500</v>
      </c>
      <c r="N2826" t="s">
        <v>7638</v>
      </c>
      <c r="O2826" s="22">
        <v>14.9</v>
      </c>
    </row>
    <row r="2827" spans="1:15">
      <c r="A2827" t="s">
        <v>0</v>
      </c>
      <c r="B2827">
        <v>148029230</v>
      </c>
      <c r="C2827" t="s">
        <v>19</v>
      </c>
      <c r="D2827">
        <v>2194297</v>
      </c>
      <c r="E2827" t="s">
        <v>20</v>
      </c>
      <c r="F2827">
        <v>500000</v>
      </c>
      <c r="G2827" t="s">
        <v>21</v>
      </c>
      <c r="H2827">
        <v>115</v>
      </c>
      <c r="I2827" t="s">
        <v>22</v>
      </c>
      <c r="J2827">
        <v>0</v>
      </c>
      <c r="K2827" t="s">
        <v>23</v>
      </c>
      <c r="L2827">
        <v>-3500</v>
      </c>
      <c r="N2827" t="s">
        <v>7639</v>
      </c>
      <c r="O2827" s="22">
        <v>14.9</v>
      </c>
    </row>
    <row r="2828" spans="1:15">
      <c r="A2828" t="s">
        <v>0</v>
      </c>
      <c r="B2828">
        <v>148098504</v>
      </c>
      <c r="C2828" t="s">
        <v>19</v>
      </c>
      <c r="D2828">
        <v>2196187</v>
      </c>
      <c r="E2828" t="s">
        <v>20</v>
      </c>
      <c r="F2828">
        <v>500000</v>
      </c>
      <c r="G2828" t="s">
        <v>21</v>
      </c>
      <c r="H2828">
        <v>115</v>
      </c>
      <c r="I2828" t="s">
        <v>22</v>
      </c>
      <c r="J2828">
        <v>0</v>
      </c>
      <c r="K2828" t="s">
        <v>23</v>
      </c>
      <c r="L2828">
        <v>-3500</v>
      </c>
      <c r="N2828" t="s">
        <v>7640</v>
      </c>
      <c r="O2828" s="22">
        <v>14.9</v>
      </c>
    </row>
    <row r="2829" spans="1:15">
      <c r="A2829" t="s">
        <v>0</v>
      </c>
      <c r="B2829">
        <v>148249674</v>
      </c>
      <c r="C2829" t="s">
        <v>19</v>
      </c>
      <c r="D2829">
        <v>3454121</v>
      </c>
      <c r="E2829" t="s">
        <v>20</v>
      </c>
      <c r="F2829">
        <v>500000</v>
      </c>
      <c r="G2829" t="s">
        <v>21</v>
      </c>
      <c r="H2829">
        <v>115</v>
      </c>
      <c r="I2829" t="s">
        <v>22</v>
      </c>
      <c r="J2829">
        <v>0</v>
      </c>
      <c r="K2829" t="s">
        <v>23</v>
      </c>
      <c r="L2829">
        <v>-3500</v>
      </c>
      <c r="N2829" t="s">
        <v>7641</v>
      </c>
      <c r="O2829" s="22">
        <v>14.9</v>
      </c>
    </row>
    <row r="2830" spans="1:15">
      <c r="A2830" t="s">
        <v>0</v>
      </c>
      <c r="B2830">
        <v>148319013</v>
      </c>
      <c r="C2830" t="s">
        <v>19</v>
      </c>
      <c r="D2830">
        <v>2200142</v>
      </c>
      <c r="E2830" t="s">
        <v>20</v>
      </c>
      <c r="F2830">
        <v>500000</v>
      </c>
      <c r="G2830" t="s">
        <v>21</v>
      </c>
      <c r="H2830">
        <v>115</v>
      </c>
      <c r="I2830" t="s">
        <v>22</v>
      </c>
      <c r="J2830">
        <v>0</v>
      </c>
      <c r="K2830" t="s">
        <v>23</v>
      </c>
      <c r="L2830">
        <v>-3500</v>
      </c>
      <c r="N2830" t="s">
        <v>5062</v>
      </c>
      <c r="O2830" s="22">
        <v>14.9</v>
      </c>
    </row>
    <row r="2831" spans="1:15">
      <c r="A2831" t="s">
        <v>0</v>
      </c>
      <c r="B2831">
        <v>148775996</v>
      </c>
      <c r="C2831" t="s">
        <v>19</v>
      </c>
      <c r="D2831">
        <v>2202207</v>
      </c>
      <c r="E2831" t="s">
        <v>20</v>
      </c>
      <c r="F2831">
        <v>500000</v>
      </c>
      <c r="G2831" t="s">
        <v>21</v>
      </c>
      <c r="H2831">
        <v>115</v>
      </c>
      <c r="I2831" t="s">
        <v>22</v>
      </c>
      <c r="J2831">
        <v>0</v>
      </c>
      <c r="K2831" t="s">
        <v>23</v>
      </c>
      <c r="L2831">
        <v>-3500</v>
      </c>
      <c r="N2831" t="s">
        <v>7642</v>
      </c>
      <c r="O2831" s="22">
        <v>14.950000000000001</v>
      </c>
    </row>
    <row r="2832" spans="1:15">
      <c r="A2832" t="s">
        <v>0</v>
      </c>
      <c r="B2832">
        <v>148845404</v>
      </c>
      <c r="C2832" t="s">
        <v>19</v>
      </c>
      <c r="D2832">
        <v>2204272</v>
      </c>
      <c r="E2832" t="s">
        <v>20</v>
      </c>
      <c r="F2832">
        <v>500000</v>
      </c>
      <c r="G2832" t="s">
        <v>21</v>
      </c>
      <c r="H2832">
        <v>115</v>
      </c>
      <c r="I2832" t="s">
        <v>22</v>
      </c>
      <c r="J2832">
        <v>0</v>
      </c>
      <c r="K2832" t="s">
        <v>23</v>
      </c>
      <c r="L2832">
        <v>-3500</v>
      </c>
      <c r="N2832" t="s">
        <v>7643</v>
      </c>
      <c r="O2832" s="22">
        <v>14.950000000000001</v>
      </c>
    </row>
    <row r="2833" spans="1:15">
      <c r="A2833" t="s">
        <v>0</v>
      </c>
      <c r="B2833">
        <v>148996910</v>
      </c>
      <c r="C2833" t="s">
        <v>19</v>
      </c>
      <c r="D2833">
        <v>3467101</v>
      </c>
      <c r="E2833" t="s">
        <v>20</v>
      </c>
      <c r="F2833">
        <v>500000</v>
      </c>
      <c r="G2833" t="s">
        <v>21</v>
      </c>
      <c r="H2833">
        <v>115</v>
      </c>
      <c r="I2833" t="s">
        <v>22</v>
      </c>
      <c r="J2833">
        <v>0</v>
      </c>
      <c r="K2833" t="s">
        <v>23</v>
      </c>
      <c r="L2833">
        <v>-3500</v>
      </c>
      <c r="N2833" t="s">
        <v>7644</v>
      </c>
      <c r="O2833" s="22">
        <v>14.950000000000001</v>
      </c>
    </row>
    <row r="2834" spans="1:15">
      <c r="A2834" t="s">
        <v>0</v>
      </c>
      <c r="B2834">
        <v>149066389</v>
      </c>
      <c r="C2834" t="s">
        <v>19</v>
      </c>
      <c r="D2834">
        <v>2208402</v>
      </c>
      <c r="E2834" t="s">
        <v>20</v>
      </c>
      <c r="F2834">
        <v>500000</v>
      </c>
      <c r="G2834" t="s">
        <v>21</v>
      </c>
      <c r="H2834">
        <v>115</v>
      </c>
      <c r="I2834" t="s">
        <v>22</v>
      </c>
      <c r="J2834">
        <v>0</v>
      </c>
      <c r="K2834" t="s">
        <v>23</v>
      </c>
      <c r="L2834">
        <v>-3500</v>
      </c>
      <c r="N2834" t="s">
        <v>7645</v>
      </c>
      <c r="O2834" s="22">
        <v>14.950000000000001</v>
      </c>
    </row>
    <row r="2835" spans="1:15">
      <c r="A2835" t="s">
        <v>0</v>
      </c>
      <c r="B2835">
        <v>149135878</v>
      </c>
      <c r="C2835" t="s">
        <v>19</v>
      </c>
      <c r="D2835">
        <v>2210467</v>
      </c>
      <c r="E2835" t="s">
        <v>20</v>
      </c>
      <c r="F2835">
        <v>500000</v>
      </c>
      <c r="G2835" t="s">
        <v>21</v>
      </c>
      <c r="H2835">
        <v>115</v>
      </c>
      <c r="I2835" t="s">
        <v>22</v>
      </c>
      <c r="J2835">
        <v>0</v>
      </c>
      <c r="K2835" t="s">
        <v>23</v>
      </c>
      <c r="L2835">
        <v>-3500</v>
      </c>
      <c r="N2835" t="s">
        <v>7646</v>
      </c>
      <c r="O2835" s="22">
        <v>14.950000000000001</v>
      </c>
    </row>
    <row r="2836" spans="1:15">
      <c r="A2836" t="s">
        <v>0</v>
      </c>
      <c r="B2836">
        <v>149287615</v>
      </c>
      <c r="C2836" t="s">
        <v>19</v>
      </c>
      <c r="D2836">
        <v>3476836</v>
      </c>
      <c r="E2836" t="s">
        <v>20</v>
      </c>
      <c r="F2836">
        <v>500000</v>
      </c>
      <c r="G2836" t="s">
        <v>21</v>
      </c>
      <c r="H2836">
        <v>115</v>
      </c>
      <c r="I2836" t="s">
        <v>22</v>
      </c>
      <c r="J2836">
        <v>0</v>
      </c>
      <c r="K2836" t="s">
        <v>23</v>
      </c>
      <c r="L2836">
        <v>-3500</v>
      </c>
      <c r="N2836" t="s">
        <v>7647</v>
      </c>
      <c r="O2836" s="22">
        <v>14.950000000000001</v>
      </c>
    </row>
    <row r="2837" spans="1:15">
      <c r="A2837" t="s">
        <v>0</v>
      </c>
      <c r="B2837">
        <v>149357173</v>
      </c>
      <c r="C2837" t="s">
        <v>19</v>
      </c>
      <c r="D2837">
        <v>2214597</v>
      </c>
      <c r="E2837" t="s">
        <v>20</v>
      </c>
      <c r="F2837">
        <v>500000</v>
      </c>
      <c r="G2837" t="s">
        <v>21</v>
      </c>
      <c r="H2837">
        <v>115</v>
      </c>
      <c r="I2837" t="s">
        <v>22</v>
      </c>
      <c r="J2837">
        <v>0</v>
      </c>
      <c r="K2837" t="s">
        <v>23</v>
      </c>
      <c r="L2837">
        <v>-3500</v>
      </c>
      <c r="N2837" t="s">
        <v>7648</v>
      </c>
      <c r="O2837" s="22">
        <v>14.950000000000001</v>
      </c>
    </row>
    <row r="2838" spans="1:15">
      <c r="A2838" t="s">
        <v>0</v>
      </c>
      <c r="B2838">
        <v>149426737</v>
      </c>
      <c r="C2838" t="s">
        <v>19</v>
      </c>
      <c r="D2838">
        <v>2216662</v>
      </c>
      <c r="E2838" t="s">
        <v>20</v>
      </c>
      <c r="F2838">
        <v>500000</v>
      </c>
      <c r="G2838" t="s">
        <v>21</v>
      </c>
      <c r="H2838">
        <v>115</v>
      </c>
      <c r="I2838" t="s">
        <v>22</v>
      </c>
      <c r="J2838">
        <v>0</v>
      </c>
      <c r="K2838" t="s">
        <v>23</v>
      </c>
      <c r="L2838">
        <v>-3500</v>
      </c>
      <c r="N2838" t="s">
        <v>7649</v>
      </c>
      <c r="O2838" s="22">
        <v>14.950000000000001</v>
      </c>
    </row>
    <row r="2839" spans="1:15">
      <c r="A2839" t="s">
        <v>0</v>
      </c>
      <c r="B2839">
        <v>149578706</v>
      </c>
      <c r="C2839" t="s">
        <v>19</v>
      </c>
      <c r="D2839">
        <v>3486571</v>
      </c>
      <c r="E2839" t="s">
        <v>20</v>
      </c>
      <c r="F2839">
        <v>500000</v>
      </c>
      <c r="G2839" t="s">
        <v>21</v>
      </c>
      <c r="H2839">
        <v>115</v>
      </c>
      <c r="I2839" t="s">
        <v>22</v>
      </c>
      <c r="J2839">
        <v>0</v>
      </c>
      <c r="K2839" t="s">
        <v>23</v>
      </c>
      <c r="L2839">
        <v>-3500</v>
      </c>
      <c r="N2839" t="s">
        <v>7650</v>
      </c>
      <c r="O2839" s="22">
        <v>14.950000000000001</v>
      </c>
    </row>
    <row r="2840" spans="1:15">
      <c r="A2840" t="s">
        <v>0</v>
      </c>
      <c r="B2840">
        <v>149648341</v>
      </c>
      <c r="C2840" t="s">
        <v>19</v>
      </c>
      <c r="D2840">
        <v>2220792</v>
      </c>
      <c r="E2840" t="s">
        <v>20</v>
      </c>
      <c r="F2840">
        <v>500000</v>
      </c>
      <c r="G2840" t="s">
        <v>21</v>
      </c>
      <c r="H2840">
        <v>115</v>
      </c>
      <c r="I2840" t="s">
        <v>22</v>
      </c>
      <c r="J2840">
        <v>0</v>
      </c>
      <c r="K2840" t="s">
        <v>23</v>
      </c>
      <c r="L2840">
        <v>-3500</v>
      </c>
      <c r="N2840" t="s">
        <v>4883</v>
      </c>
      <c r="O2840" s="22">
        <v>14.950000000000001</v>
      </c>
    </row>
    <row r="2841" spans="1:15">
      <c r="A2841" t="s">
        <v>0</v>
      </c>
      <c r="B2841">
        <v>150107582</v>
      </c>
      <c r="C2841" t="s">
        <v>19</v>
      </c>
      <c r="D2841">
        <v>2222857</v>
      </c>
      <c r="E2841" t="s">
        <v>20</v>
      </c>
      <c r="F2841">
        <v>500000</v>
      </c>
      <c r="G2841" t="s">
        <v>21</v>
      </c>
      <c r="H2841">
        <v>115</v>
      </c>
      <c r="I2841" t="s">
        <v>22</v>
      </c>
      <c r="J2841">
        <v>0</v>
      </c>
      <c r="K2841" t="s">
        <v>23</v>
      </c>
      <c r="L2841">
        <v>-3500</v>
      </c>
      <c r="N2841" t="s">
        <v>7651</v>
      </c>
      <c r="O2841" s="22">
        <v>15</v>
      </c>
    </row>
    <row r="2842" spans="1:15">
      <c r="A2842" t="s">
        <v>0</v>
      </c>
      <c r="B2842">
        <v>150177283</v>
      </c>
      <c r="C2842" t="s">
        <v>19</v>
      </c>
      <c r="D2842">
        <v>2224922</v>
      </c>
      <c r="E2842" t="s">
        <v>20</v>
      </c>
      <c r="F2842">
        <v>500000</v>
      </c>
      <c r="G2842" t="s">
        <v>21</v>
      </c>
      <c r="H2842">
        <v>115</v>
      </c>
      <c r="I2842" t="s">
        <v>22</v>
      </c>
      <c r="J2842">
        <v>0</v>
      </c>
      <c r="K2842" t="s">
        <v>23</v>
      </c>
      <c r="L2842">
        <v>-3500</v>
      </c>
      <c r="N2842" t="s">
        <v>7652</v>
      </c>
      <c r="O2842" s="22">
        <v>15</v>
      </c>
    </row>
    <row r="2843" spans="1:15">
      <c r="A2843" t="s">
        <v>0</v>
      </c>
      <c r="B2843">
        <v>150329585</v>
      </c>
      <c r="C2843" t="s">
        <v>19</v>
      </c>
      <c r="D2843">
        <v>3499551</v>
      </c>
      <c r="E2843" t="s">
        <v>20</v>
      </c>
      <c r="F2843">
        <v>500000</v>
      </c>
      <c r="G2843" t="s">
        <v>21</v>
      </c>
      <c r="H2843">
        <v>115</v>
      </c>
      <c r="I2843" t="s">
        <v>22</v>
      </c>
      <c r="J2843">
        <v>0</v>
      </c>
      <c r="K2843" t="s">
        <v>23</v>
      </c>
      <c r="L2843">
        <v>-3500</v>
      </c>
      <c r="N2843" t="s">
        <v>7653</v>
      </c>
      <c r="O2843" s="22">
        <v>15</v>
      </c>
    </row>
    <row r="2844" spans="1:15">
      <c r="A2844" t="s">
        <v>0</v>
      </c>
      <c r="B2844">
        <v>150399351</v>
      </c>
      <c r="C2844" t="s">
        <v>19</v>
      </c>
      <c r="D2844">
        <v>2229052</v>
      </c>
      <c r="E2844" t="s">
        <v>20</v>
      </c>
      <c r="F2844">
        <v>500000</v>
      </c>
      <c r="G2844" t="s">
        <v>21</v>
      </c>
      <c r="H2844">
        <v>115</v>
      </c>
      <c r="I2844" t="s">
        <v>22</v>
      </c>
      <c r="J2844">
        <v>0</v>
      </c>
      <c r="K2844" t="s">
        <v>23</v>
      </c>
      <c r="L2844">
        <v>-3500</v>
      </c>
      <c r="N2844" t="s">
        <v>7654</v>
      </c>
      <c r="O2844" s="22">
        <v>15</v>
      </c>
    </row>
    <row r="2845" spans="1:15">
      <c r="A2845" t="s">
        <v>0</v>
      </c>
      <c r="B2845">
        <v>150469126</v>
      </c>
      <c r="C2845" t="s">
        <v>19</v>
      </c>
      <c r="D2845">
        <v>2231117</v>
      </c>
      <c r="E2845" t="s">
        <v>20</v>
      </c>
      <c r="F2845">
        <v>500000</v>
      </c>
      <c r="G2845" t="s">
        <v>21</v>
      </c>
      <c r="H2845">
        <v>115</v>
      </c>
      <c r="I2845" t="s">
        <v>22</v>
      </c>
      <c r="J2845">
        <v>0</v>
      </c>
      <c r="K2845" t="s">
        <v>23</v>
      </c>
      <c r="L2845">
        <v>-3500</v>
      </c>
      <c r="N2845" t="s">
        <v>7655</v>
      </c>
      <c r="O2845" s="22">
        <v>15</v>
      </c>
    </row>
    <row r="2846" spans="1:15">
      <c r="A2846" t="s">
        <v>0</v>
      </c>
      <c r="B2846">
        <v>150621657</v>
      </c>
      <c r="C2846" t="s">
        <v>19</v>
      </c>
      <c r="D2846">
        <v>3509286</v>
      </c>
      <c r="E2846" t="s">
        <v>20</v>
      </c>
      <c r="F2846">
        <v>500000</v>
      </c>
      <c r="G2846" t="s">
        <v>21</v>
      </c>
      <c r="H2846">
        <v>115</v>
      </c>
      <c r="I2846" t="s">
        <v>22</v>
      </c>
      <c r="J2846">
        <v>0</v>
      </c>
      <c r="K2846" t="s">
        <v>23</v>
      </c>
      <c r="L2846">
        <v>-3500</v>
      </c>
      <c r="N2846" t="s">
        <v>7656</v>
      </c>
      <c r="O2846" s="22">
        <v>15</v>
      </c>
    </row>
    <row r="2847" spans="1:15">
      <c r="A2847" t="s">
        <v>0</v>
      </c>
      <c r="B2847">
        <v>150691494</v>
      </c>
      <c r="C2847" t="s">
        <v>19</v>
      </c>
      <c r="D2847">
        <v>2235247</v>
      </c>
      <c r="E2847" t="s">
        <v>20</v>
      </c>
      <c r="F2847">
        <v>500000</v>
      </c>
      <c r="G2847" t="s">
        <v>21</v>
      </c>
      <c r="H2847">
        <v>115</v>
      </c>
      <c r="I2847" t="s">
        <v>22</v>
      </c>
      <c r="J2847">
        <v>0</v>
      </c>
      <c r="K2847" t="s">
        <v>23</v>
      </c>
      <c r="L2847">
        <v>-3500</v>
      </c>
      <c r="N2847" t="s">
        <v>7657</v>
      </c>
      <c r="O2847" s="22">
        <v>15</v>
      </c>
    </row>
    <row r="2848" spans="1:15">
      <c r="A2848" t="s">
        <v>0</v>
      </c>
      <c r="B2848">
        <v>150761337</v>
      </c>
      <c r="C2848" t="s">
        <v>19</v>
      </c>
      <c r="D2848">
        <v>2237312</v>
      </c>
      <c r="E2848" t="s">
        <v>20</v>
      </c>
      <c r="F2848">
        <v>500000</v>
      </c>
      <c r="G2848" t="s">
        <v>21</v>
      </c>
      <c r="H2848">
        <v>115</v>
      </c>
      <c r="I2848" t="s">
        <v>22</v>
      </c>
      <c r="J2848">
        <v>0</v>
      </c>
      <c r="K2848" t="s">
        <v>23</v>
      </c>
      <c r="L2848">
        <v>-3500</v>
      </c>
      <c r="N2848" t="s">
        <v>7658</v>
      </c>
      <c r="O2848" s="22">
        <v>15</v>
      </c>
    </row>
    <row r="2849" spans="1:15">
      <c r="A2849" t="s">
        <v>0</v>
      </c>
      <c r="B2849">
        <v>150914090</v>
      </c>
      <c r="C2849" t="s">
        <v>19</v>
      </c>
      <c r="D2849">
        <v>3519021</v>
      </c>
      <c r="E2849" t="s">
        <v>20</v>
      </c>
      <c r="F2849">
        <v>500000</v>
      </c>
      <c r="G2849" t="s">
        <v>21</v>
      </c>
      <c r="H2849">
        <v>115</v>
      </c>
      <c r="I2849" t="s">
        <v>22</v>
      </c>
      <c r="J2849">
        <v>0</v>
      </c>
      <c r="K2849" t="s">
        <v>23</v>
      </c>
      <c r="L2849">
        <v>-3500</v>
      </c>
      <c r="N2849" t="s">
        <v>7659</v>
      </c>
      <c r="O2849" s="22">
        <v>15</v>
      </c>
    </row>
    <row r="2850" spans="1:15">
      <c r="A2850" t="s">
        <v>0</v>
      </c>
      <c r="B2850">
        <v>150983992</v>
      </c>
      <c r="C2850" t="s">
        <v>19</v>
      </c>
      <c r="D2850">
        <v>2241442</v>
      </c>
      <c r="E2850" t="s">
        <v>20</v>
      </c>
      <c r="F2850">
        <v>500000</v>
      </c>
      <c r="G2850" t="s">
        <v>21</v>
      </c>
      <c r="H2850">
        <v>115</v>
      </c>
      <c r="I2850" t="s">
        <v>22</v>
      </c>
      <c r="J2850">
        <v>0</v>
      </c>
      <c r="K2850" t="s">
        <v>23</v>
      </c>
      <c r="L2850">
        <v>-3500</v>
      </c>
      <c r="N2850" t="s">
        <v>5063</v>
      </c>
      <c r="O2850" s="22">
        <v>15</v>
      </c>
    </row>
    <row r="2851" spans="1:15">
      <c r="A2851" t="s">
        <v>0</v>
      </c>
      <c r="B2851">
        <v>151445471</v>
      </c>
      <c r="C2851" t="s">
        <v>19</v>
      </c>
      <c r="D2851">
        <v>2243507</v>
      </c>
      <c r="E2851" t="s">
        <v>20</v>
      </c>
      <c r="F2851">
        <v>500000</v>
      </c>
      <c r="G2851" t="s">
        <v>21</v>
      </c>
      <c r="H2851">
        <v>115</v>
      </c>
      <c r="I2851" t="s">
        <v>22</v>
      </c>
      <c r="J2851">
        <v>0</v>
      </c>
      <c r="K2851" t="s">
        <v>23</v>
      </c>
      <c r="L2851">
        <v>-3500</v>
      </c>
      <c r="N2851" t="s">
        <v>7660</v>
      </c>
      <c r="O2851" s="22">
        <v>15.05</v>
      </c>
    </row>
    <row r="2852" spans="1:15">
      <c r="A2852" t="s">
        <v>0</v>
      </c>
      <c r="B2852">
        <v>151515434</v>
      </c>
      <c r="C2852" t="s">
        <v>19</v>
      </c>
      <c r="D2852">
        <v>2245572</v>
      </c>
      <c r="E2852" t="s">
        <v>20</v>
      </c>
      <c r="F2852">
        <v>500000</v>
      </c>
      <c r="G2852" t="s">
        <v>21</v>
      </c>
      <c r="H2852">
        <v>115</v>
      </c>
      <c r="I2852" t="s">
        <v>22</v>
      </c>
      <c r="J2852">
        <v>0</v>
      </c>
      <c r="K2852" t="s">
        <v>23</v>
      </c>
      <c r="L2852">
        <v>-3500</v>
      </c>
      <c r="N2852" t="s">
        <v>7661</v>
      </c>
      <c r="O2852" s="22">
        <v>15.05</v>
      </c>
    </row>
    <row r="2853" spans="1:15">
      <c r="A2853" t="s">
        <v>0</v>
      </c>
      <c r="B2853">
        <v>151668514</v>
      </c>
      <c r="C2853" t="s">
        <v>19</v>
      </c>
      <c r="D2853">
        <v>3532001</v>
      </c>
      <c r="E2853" t="s">
        <v>20</v>
      </c>
      <c r="F2853">
        <v>500000</v>
      </c>
      <c r="G2853" t="s">
        <v>21</v>
      </c>
      <c r="H2853">
        <v>115</v>
      </c>
      <c r="I2853" t="s">
        <v>22</v>
      </c>
      <c r="J2853">
        <v>0</v>
      </c>
      <c r="K2853" t="s">
        <v>23</v>
      </c>
      <c r="L2853">
        <v>-3500</v>
      </c>
      <c r="N2853" t="s">
        <v>7662</v>
      </c>
      <c r="O2853" s="22">
        <v>15.05</v>
      </c>
    </row>
    <row r="2854" spans="1:15">
      <c r="A2854" t="s">
        <v>0</v>
      </c>
      <c r="B2854">
        <v>151738538</v>
      </c>
      <c r="C2854" t="s">
        <v>19</v>
      </c>
      <c r="D2854">
        <v>2249702</v>
      </c>
      <c r="E2854" t="s">
        <v>20</v>
      </c>
      <c r="F2854">
        <v>500000</v>
      </c>
      <c r="G2854" t="s">
        <v>21</v>
      </c>
      <c r="H2854">
        <v>115</v>
      </c>
      <c r="I2854" t="s">
        <v>22</v>
      </c>
      <c r="J2854">
        <v>0</v>
      </c>
      <c r="K2854" t="s">
        <v>23</v>
      </c>
      <c r="L2854">
        <v>-3500</v>
      </c>
      <c r="N2854" t="s">
        <v>7663</v>
      </c>
      <c r="O2854" s="22">
        <v>15.05</v>
      </c>
    </row>
    <row r="2855" spans="1:15">
      <c r="A2855" t="s">
        <v>0</v>
      </c>
      <c r="B2855">
        <v>151808566</v>
      </c>
      <c r="C2855" t="s">
        <v>19</v>
      </c>
      <c r="D2855">
        <v>2251767</v>
      </c>
      <c r="E2855" t="s">
        <v>20</v>
      </c>
      <c r="F2855">
        <v>500000</v>
      </c>
      <c r="G2855" t="s">
        <v>21</v>
      </c>
      <c r="H2855">
        <v>115</v>
      </c>
      <c r="I2855" t="s">
        <v>22</v>
      </c>
      <c r="J2855">
        <v>0</v>
      </c>
      <c r="K2855" t="s">
        <v>23</v>
      </c>
      <c r="L2855">
        <v>-3500</v>
      </c>
      <c r="N2855" t="s">
        <v>7664</v>
      </c>
      <c r="O2855" s="22">
        <v>15.05</v>
      </c>
    </row>
    <row r="2856" spans="1:15">
      <c r="A2856" t="s">
        <v>0</v>
      </c>
      <c r="B2856">
        <v>151961868</v>
      </c>
      <c r="C2856" t="s">
        <v>19</v>
      </c>
      <c r="D2856">
        <v>3541736</v>
      </c>
      <c r="E2856" t="s">
        <v>20</v>
      </c>
      <c r="F2856">
        <v>500000</v>
      </c>
      <c r="G2856" t="s">
        <v>21</v>
      </c>
      <c r="H2856">
        <v>115</v>
      </c>
      <c r="I2856" t="s">
        <v>22</v>
      </c>
      <c r="J2856">
        <v>0</v>
      </c>
      <c r="K2856" t="s">
        <v>23</v>
      </c>
      <c r="L2856">
        <v>-3500</v>
      </c>
      <c r="N2856" t="s">
        <v>7665</v>
      </c>
      <c r="O2856" s="22">
        <v>15.05</v>
      </c>
    </row>
    <row r="2857" spans="1:15">
      <c r="A2857" t="s">
        <v>0</v>
      </c>
      <c r="B2857">
        <v>152031960</v>
      </c>
      <c r="C2857" t="s">
        <v>19</v>
      </c>
      <c r="D2857">
        <v>2255897</v>
      </c>
      <c r="E2857" t="s">
        <v>20</v>
      </c>
      <c r="F2857">
        <v>500000</v>
      </c>
      <c r="G2857" t="s">
        <v>21</v>
      </c>
      <c r="H2857">
        <v>115</v>
      </c>
      <c r="I2857" t="s">
        <v>22</v>
      </c>
      <c r="J2857">
        <v>0</v>
      </c>
      <c r="K2857" t="s">
        <v>23</v>
      </c>
      <c r="L2857">
        <v>-3500</v>
      </c>
      <c r="N2857" t="s">
        <v>7666</v>
      </c>
      <c r="O2857" s="22">
        <v>15.05</v>
      </c>
    </row>
    <row r="2858" spans="1:15">
      <c r="A2858" t="s">
        <v>0</v>
      </c>
      <c r="B2858">
        <v>152102060</v>
      </c>
      <c r="C2858" t="s">
        <v>19</v>
      </c>
      <c r="D2858">
        <v>2257962</v>
      </c>
      <c r="E2858" t="s">
        <v>20</v>
      </c>
      <c r="F2858">
        <v>500000</v>
      </c>
      <c r="G2858" t="s">
        <v>21</v>
      </c>
      <c r="H2858">
        <v>115</v>
      </c>
      <c r="I2858" t="s">
        <v>22</v>
      </c>
      <c r="J2858">
        <v>0</v>
      </c>
      <c r="K2858" t="s">
        <v>23</v>
      </c>
      <c r="L2858">
        <v>-3500</v>
      </c>
      <c r="N2858" t="s">
        <v>7667</v>
      </c>
      <c r="O2858" s="22">
        <v>15.05</v>
      </c>
    </row>
    <row r="2859" spans="1:15">
      <c r="A2859" t="s">
        <v>0</v>
      </c>
      <c r="B2859">
        <v>152255587</v>
      </c>
      <c r="C2859" t="s">
        <v>19</v>
      </c>
      <c r="D2859">
        <v>3551471</v>
      </c>
      <c r="E2859" t="s">
        <v>20</v>
      </c>
      <c r="F2859">
        <v>500000</v>
      </c>
      <c r="G2859" t="s">
        <v>21</v>
      </c>
      <c r="H2859">
        <v>115</v>
      </c>
      <c r="I2859" t="s">
        <v>22</v>
      </c>
      <c r="J2859">
        <v>0</v>
      </c>
      <c r="K2859" t="s">
        <v>23</v>
      </c>
      <c r="L2859">
        <v>-3500</v>
      </c>
      <c r="N2859" t="s">
        <v>7668</v>
      </c>
      <c r="O2859" s="22">
        <v>15.05</v>
      </c>
    </row>
    <row r="2860" spans="1:15">
      <c r="A2860" t="s">
        <v>0</v>
      </c>
      <c r="B2860">
        <v>152325758</v>
      </c>
      <c r="C2860" t="s">
        <v>19</v>
      </c>
      <c r="D2860">
        <v>2262092</v>
      </c>
      <c r="E2860" t="s">
        <v>20</v>
      </c>
      <c r="F2860">
        <v>500000</v>
      </c>
      <c r="G2860" t="s">
        <v>21</v>
      </c>
      <c r="H2860">
        <v>115</v>
      </c>
      <c r="I2860" t="s">
        <v>22</v>
      </c>
      <c r="J2860">
        <v>0</v>
      </c>
      <c r="K2860" t="s">
        <v>23</v>
      </c>
      <c r="L2860">
        <v>-3500</v>
      </c>
      <c r="N2860" t="s">
        <v>4884</v>
      </c>
      <c r="O2860" s="22">
        <v>15.05</v>
      </c>
    </row>
    <row r="2861" spans="1:15">
      <c r="A2861" t="s">
        <v>0</v>
      </c>
      <c r="B2861">
        <v>152789417</v>
      </c>
      <c r="C2861" t="s">
        <v>19</v>
      </c>
      <c r="D2861">
        <v>2264157</v>
      </c>
      <c r="E2861" t="s">
        <v>20</v>
      </c>
      <c r="F2861">
        <v>500000</v>
      </c>
      <c r="G2861" t="s">
        <v>21</v>
      </c>
      <c r="H2861">
        <v>115</v>
      </c>
      <c r="I2861" t="s">
        <v>22</v>
      </c>
      <c r="J2861">
        <v>0</v>
      </c>
      <c r="K2861" t="s">
        <v>23</v>
      </c>
      <c r="L2861">
        <v>-3500</v>
      </c>
      <c r="N2861" t="s">
        <v>7669</v>
      </c>
      <c r="O2861" s="22">
        <v>15.100000000000001</v>
      </c>
    </row>
    <row r="2862" spans="1:15">
      <c r="A2862" t="s">
        <v>0</v>
      </c>
      <c r="B2862">
        <v>152859653</v>
      </c>
      <c r="C2862" t="s">
        <v>19</v>
      </c>
      <c r="D2862">
        <v>2266222</v>
      </c>
      <c r="E2862" t="s">
        <v>20</v>
      </c>
      <c r="F2862">
        <v>500000</v>
      </c>
      <c r="G2862" t="s">
        <v>21</v>
      </c>
      <c r="H2862">
        <v>115</v>
      </c>
      <c r="I2862" t="s">
        <v>22</v>
      </c>
      <c r="J2862">
        <v>0</v>
      </c>
      <c r="K2862" t="s">
        <v>23</v>
      </c>
      <c r="L2862">
        <v>-3500</v>
      </c>
      <c r="N2862" t="s">
        <v>7670</v>
      </c>
      <c r="O2862" s="22">
        <v>15.100000000000001</v>
      </c>
    </row>
    <row r="2863" spans="1:15">
      <c r="A2863" t="s">
        <v>0</v>
      </c>
      <c r="B2863">
        <v>153013514</v>
      </c>
      <c r="C2863" t="s">
        <v>19</v>
      </c>
      <c r="D2863">
        <v>3564451</v>
      </c>
      <c r="E2863" t="s">
        <v>20</v>
      </c>
      <c r="F2863">
        <v>500000</v>
      </c>
      <c r="G2863" t="s">
        <v>21</v>
      </c>
      <c r="H2863">
        <v>115</v>
      </c>
      <c r="I2863" t="s">
        <v>22</v>
      </c>
      <c r="J2863">
        <v>0</v>
      </c>
      <c r="K2863" t="s">
        <v>23</v>
      </c>
      <c r="L2863">
        <v>-3500</v>
      </c>
      <c r="N2863" t="s">
        <v>7671</v>
      </c>
      <c r="O2863" s="22">
        <v>15.100000000000001</v>
      </c>
    </row>
    <row r="2864" spans="1:15">
      <c r="A2864" t="s">
        <v>0</v>
      </c>
      <c r="B2864">
        <v>153083812</v>
      </c>
      <c r="C2864" t="s">
        <v>19</v>
      </c>
      <c r="D2864">
        <v>2270352</v>
      </c>
      <c r="E2864" t="s">
        <v>20</v>
      </c>
      <c r="F2864">
        <v>500000</v>
      </c>
      <c r="G2864" t="s">
        <v>21</v>
      </c>
      <c r="H2864">
        <v>115</v>
      </c>
      <c r="I2864" t="s">
        <v>22</v>
      </c>
      <c r="J2864">
        <v>0</v>
      </c>
      <c r="K2864" t="s">
        <v>23</v>
      </c>
      <c r="L2864">
        <v>-3500</v>
      </c>
      <c r="N2864" t="s">
        <v>7672</v>
      </c>
      <c r="O2864" s="22">
        <v>15.100000000000001</v>
      </c>
    </row>
    <row r="2865" spans="1:15">
      <c r="A2865" t="s">
        <v>0</v>
      </c>
      <c r="B2865">
        <v>153154116</v>
      </c>
      <c r="C2865" t="s">
        <v>19</v>
      </c>
      <c r="D2865">
        <v>2272417</v>
      </c>
      <c r="E2865" t="s">
        <v>20</v>
      </c>
      <c r="F2865">
        <v>500000</v>
      </c>
      <c r="G2865" t="s">
        <v>21</v>
      </c>
      <c r="H2865">
        <v>115</v>
      </c>
      <c r="I2865" t="s">
        <v>22</v>
      </c>
      <c r="J2865">
        <v>0</v>
      </c>
      <c r="K2865" t="s">
        <v>23</v>
      </c>
      <c r="L2865">
        <v>-3500</v>
      </c>
      <c r="N2865" t="s">
        <v>7673</v>
      </c>
      <c r="O2865" s="22">
        <v>15.100000000000001</v>
      </c>
    </row>
    <row r="2866" spans="1:15">
      <c r="A2866" t="s">
        <v>0</v>
      </c>
      <c r="B2866">
        <v>153308207</v>
      </c>
      <c r="C2866" t="s">
        <v>19</v>
      </c>
      <c r="D2866">
        <v>3574186</v>
      </c>
      <c r="E2866" t="s">
        <v>20</v>
      </c>
      <c r="F2866">
        <v>500000</v>
      </c>
      <c r="G2866" t="s">
        <v>21</v>
      </c>
      <c r="H2866">
        <v>115</v>
      </c>
      <c r="I2866" t="s">
        <v>22</v>
      </c>
      <c r="J2866">
        <v>0</v>
      </c>
      <c r="K2866" t="s">
        <v>23</v>
      </c>
      <c r="L2866">
        <v>-3500</v>
      </c>
      <c r="N2866" t="s">
        <v>7674</v>
      </c>
      <c r="O2866" s="22">
        <v>15.100000000000001</v>
      </c>
    </row>
    <row r="2867" spans="1:15">
      <c r="A2867" t="s">
        <v>0</v>
      </c>
      <c r="B2867">
        <v>153378580</v>
      </c>
      <c r="C2867" t="s">
        <v>19</v>
      </c>
      <c r="D2867">
        <v>2276547</v>
      </c>
      <c r="E2867" t="s">
        <v>20</v>
      </c>
      <c r="F2867">
        <v>500000</v>
      </c>
      <c r="G2867" t="s">
        <v>21</v>
      </c>
      <c r="H2867">
        <v>115</v>
      </c>
      <c r="I2867" t="s">
        <v>22</v>
      </c>
      <c r="J2867">
        <v>0</v>
      </c>
      <c r="K2867" t="s">
        <v>23</v>
      </c>
      <c r="L2867">
        <v>-3500</v>
      </c>
      <c r="N2867" t="s">
        <v>7675</v>
      </c>
      <c r="O2867" s="22">
        <v>15.100000000000001</v>
      </c>
    </row>
    <row r="2868" spans="1:15">
      <c r="A2868" t="s">
        <v>0</v>
      </c>
      <c r="B2868">
        <v>153448959</v>
      </c>
      <c r="C2868" t="s">
        <v>19</v>
      </c>
      <c r="D2868">
        <v>2278612</v>
      </c>
      <c r="E2868" t="s">
        <v>20</v>
      </c>
      <c r="F2868">
        <v>500000</v>
      </c>
      <c r="G2868" t="s">
        <v>21</v>
      </c>
      <c r="H2868">
        <v>115</v>
      </c>
      <c r="I2868" t="s">
        <v>22</v>
      </c>
      <c r="J2868">
        <v>0</v>
      </c>
      <c r="K2868" t="s">
        <v>23</v>
      </c>
      <c r="L2868">
        <v>-3500</v>
      </c>
      <c r="N2868" t="s">
        <v>7676</v>
      </c>
      <c r="O2868" s="22">
        <v>15.100000000000001</v>
      </c>
    </row>
    <row r="2869" spans="1:15">
      <c r="A2869" t="s">
        <v>0</v>
      </c>
      <c r="B2869">
        <v>153603272</v>
      </c>
      <c r="C2869" t="s">
        <v>19</v>
      </c>
      <c r="D2869">
        <v>3583921</v>
      </c>
      <c r="E2869" t="s">
        <v>20</v>
      </c>
      <c r="F2869">
        <v>500000</v>
      </c>
      <c r="G2869" t="s">
        <v>21</v>
      </c>
      <c r="H2869">
        <v>115</v>
      </c>
      <c r="I2869" t="s">
        <v>22</v>
      </c>
      <c r="J2869">
        <v>0</v>
      </c>
      <c r="K2869" t="s">
        <v>23</v>
      </c>
      <c r="L2869">
        <v>-3500</v>
      </c>
      <c r="N2869" t="s">
        <v>7677</v>
      </c>
      <c r="O2869" s="22">
        <v>15.100000000000001</v>
      </c>
    </row>
    <row r="2870" spans="1:15">
      <c r="A2870" t="s">
        <v>0</v>
      </c>
      <c r="B2870">
        <v>153673713</v>
      </c>
      <c r="C2870" t="s">
        <v>19</v>
      </c>
      <c r="D2870">
        <v>2282742</v>
      </c>
      <c r="E2870" t="s">
        <v>20</v>
      </c>
      <c r="F2870">
        <v>500000</v>
      </c>
      <c r="G2870" t="s">
        <v>21</v>
      </c>
      <c r="H2870">
        <v>115</v>
      </c>
      <c r="I2870" t="s">
        <v>22</v>
      </c>
      <c r="J2870">
        <v>0</v>
      </c>
      <c r="K2870" t="s">
        <v>23</v>
      </c>
      <c r="L2870">
        <v>-3500</v>
      </c>
      <c r="N2870" t="s">
        <v>5064</v>
      </c>
      <c r="O2870" s="22">
        <v>15.100000000000001</v>
      </c>
    </row>
    <row r="2871" spans="1:15">
      <c r="A2871" t="s">
        <v>0</v>
      </c>
      <c r="B2871">
        <v>154139591</v>
      </c>
      <c r="C2871" t="s">
        <v>19</v>
      </c>
      <c r="D2871">
        <v>2284807</v>
      </c>
      <c r="E2871" t="s">
        <v>20</v>
      </c>
      <c r="F2871">
        <v>500000</v>
      </c>
      <c r="G2871" t="s">
        <v>21</v>
      </c>
      <c r="H2871">
        <v>115</v>
      </c>
      <c r="I2871" t="s">
        <v>22</v>
      </c>
      <c r="J2871">
        <v>0</v>
      </c>
      <c r="K2871" t="s">
        <v>23</v>
      </c>
      <c r="L2871">
        <v>-3500</v>
      </c>
      <c r="N2871" t="s">
        <v>7678</v>
      </c>
      <c r="O2871" s="22">
        <v>15.15</v>
      </c>
    </row>
    <row r="2872" spans="1:15">
      <c r="A2872" t="s">
        <v>0</v>
      </c>
      <c r="B2872">
        <v>154210097</v>
      </c>
      <c r="C2872" t="s">
        <v>19</v>
      </c>
      <c r="D2872">
        <v>2286872</v>
      </c>
      <c r="E2872" t="s">
        <v>20</v>
      </c>
      <c r="F2872">
        <v>500000</v>
      </c>
      <c r="G2872" t="s">
        <v>21</v>
      </c>
      <c r="H2872">
        <v>115</v>
      </c>
      <c r="I2872" t="s">
        <v>22</v>
      </c>
      <c r="J2872">
        <v>0</v>
      </c>
      <c r="K2872" t="s">
        <v>23</v>
      </c>
      <c r="L2872">
        <v>-3500</v>
      </c>
      <c r="N2872" t="s">
        <v>7679</v>
      </c>
      <c r="O2872" s="22">
        <v>15.15</v>
      </c>
    </row>
    <row r="2873" spans="1:15">
      <c r="A2873" t="s">
        <v>0</v>
      </c>
      <c r="B2873">
        <v>154364741</v>
      </c>
      <c r="C2873" t="s">
        <v>19</v>
      </c>
      <c r="D2873">
        <v>3596901</v>
      </c>
      <c r="E2873" t="s">
        <v>20</v>
      </c>
      <c r="F2873">
        <v>500000</v>
      </c>
      <c r="G2873" t="s">
        <v>21</v>
      </c>
      <c r="H2873">
        <v>115</v>
      </c>
      <c r="I2873" t="s">
        <v>22</v>
      </c>
      <c r="J2873">
        <v>0</v>
      </c>
      <c r="K2873" t="s">
        <v>23</v>
      </c>
      <c r="L2873">
        <v>-3500</v>
      </c>
      <c r="N2873" t="s">
        <v>7680</v>
      </c>
      <c r="O2873" s="22">
        <v>15.15</v>
      </c>
    </row>
    <row r="2874" spans="1:15">
      <c r="A2874" t="s">
        <v>0</v>
      </c>
      <c r="B2874">
        <v>154435305</v>
      </c>
      <c r="C2874" t="s">
        <v>19</v>
      </c>
      <c r="D2874">
        <v>2291002</v>
      </c>
      <c r="E2874" t="s">
        <v>20</v>
      </c>
      <c r="F2874">
        <v>500000</v>
      </c>
      <c r="G2874" t="s">
        <v>21</v>
      </c>
      <c r="H2874">
        <v>115</v>
      </c>
      <c r="I2874" t="s">
        <v>22</v>
      </c>
      <c r="J2874">
        <v>0</v>
      </c>
      <c r="K2874" t="s">
        <v>23</v>
      </c>
      <c r="L2874">
        <v>-3500</v>
      </c>
      <c r="N2874" t="s">
        <v>7681</v>
      </c>
      <c r="O2874" s="22">
        <v>15.15</v>
      </c>
    </row>
    <row r="2875" spans="1:15">
      <c r="A2875" t="s">
        <v>0</v>
      </c>
      <c r="B2875">
        <v>154505873</v>
      </c>
      <c r="C2875" t="s">
        <v>19</v>
      </c>
      <c r="D2875">
        <v>2293067</v>
      </c>
      <c r="E2875" t="s">
        <v>20</v>
      </c>
      <c r="F2875">
        <v>500000</v>
      </c>
      <c r="G2875" t="s">
        <v>21</v>
      </c>
      <c r="H2875">
        <v>115</v>
      </c>
      <c r="I2875" t="s">
        <v>22</v>
      </c>
      <c r="J2875">
        <v>0</v>
      </c>
      <c r="K2875" t="s">
        <v>23</v>
      </c>
      <c r="L2875">
        <v>-3500</v>
      </c>
      <c r="N2875" t="s">
        <v>7682</v>
      </c>
      <c r="O2875" s="22">
        <v>15.15</v>
      </c>
    </row>
    <row r="2876" spans="1:15">
      <c r="A2876" t="s">
        <v>0</v>
      </c>
      <c r="B2876">
        <v>154660732</v>
      </c>
      <c r="C2876" t="s">
        <v>19</v>
      </c>
      <c r="D2876">
        <v>3606636</v>
      </c>
      <c r="E2876" t="s">
        <v>20</v>
      </c>
      <c r="F2876">
        <v>500000</v>
      </c>
      <c r="G2876" t="s">
        <v>21</v>
      </c>
      <c r="H2876">
        <v>115</v>
      </c>
      <c r="I2876" t="s">
        <v>22</v>
      </c>
      <c r="J2876">
        <v>0</v>
      </c>
      <c r="K2876" t="s">
        <v>23</v>
      </c>
      <c r="L2876">
        <v>-3500</v>
      </c>
      <c r="N2876" t="s">
        <v>7683</v>
      </c>
      <c r="O2876" s="22">
        <v>15.15</v>
      </c>
    </row>
    <row r="2877" spans="1:15">
      <c r="A2877" t="s">
        <v>0</v>
      </c>
      <c r="B2877">
        <v>154731365</v>
      </c>
      <c r="C2877" t="s">
        <v>19</v>
      </c>
      <c r="D2877">
        <v>2297197</v>
      </c>
      <c r="E2877" t="s">
        <v>20</v>
      </c>
      <c r="F2877">
        <v>500000</v>
      </c>
      <c r="G2877" t="s">
        <v>21</v>
      </c>
      <c r="H2877">
        <v>115</v>
      </c>
      <c r="I2877" t="s">
        <v>22</v>
      </c>
      <c r="J2877">
        <v>0</v>
      </c>
      <c r="K2877" t="s">
        <v>23</v>
      </c>
      <c r="L2877">
        <v>-3500</v>
      </c>
      <c r="N2877" t="s">
        <v>7684</v>
      </c>
      <c r="O2877" s="22">
        <v>15.15</v>
      </c>
    </row>
    <row r="2878" spans="1:15">
      <c r="A2878" t="s">
        <v>0</v>
      </c>
      <c r="B2878">
        <v>154802001</v>
      </c>
      <c r="C2878" t="s">
        <v>19</v>
      </c>
      <c r="D2878">
        <v>2299262</v>
      </c>
      <c r="E2878" t="s">
        <v>20</v>
      </c>
      <c r="F2878">
        <v>500000</v>
      </c>
      <c r="G2878" t="s">
        <v>21</v>
      </c>
      <c r="H2878">
        <v>115</v>
      </c>
      <c r="I2878" t="s">
        <v>22</v>
      </c>
      <c r="J2878">
        <v>0</v>
      </c>
      <c r="K2878" t="s">
        <v>23</v>
      </c>
      <c r="L2878">
        <v>-3500</v>
      </c>
      <c r="N2878" t="s">
        <v>7685</v>
      </c>
      <c r="O2878" s="22">
        <v>15.15</v>
      </c>
    </row>
    <row r="2879" spans="1:15">
      <c r="A2879" t="s">
        <v>0</v>
      </c>
      <c r="B2879">
        <v>154957086</v>
      </c>
      <c r="C2879" t="s">
        <v>19</v>
      </c>
      <c r="D2879">
        <v>3616371</v>
      </c>
      <c r="E2879" t="s">
        <v>20</v>
      </c>
      <c r="F2879">
        <v>500000</v>
      </c>
      <c r="G2879" t="s">
        <v>21</v>
      </c>
      <c r="H2879">
        <v>115</v>
      </c>
      <c r="I2879" t="s">
        <v>22</v>
      </c>
      <c r="J2879">
        <v>0</v>
      </c>
      <c r="K2879" t="s">
        <v>23</v>
      </c>
      <c r="L2879">
        <v>-3500</v>
      </c>
      <c r="N2879" t="s">
        <v>7686</v>
      </c>
      <c r="O2879" s="22">
        <v>15.15</v>
      </c>
    </row>
    <row r="2880" spans="1:15">
      <c r="A2880" t="s">
        <v>0</v>
      </c>
      <c r="B2880">
        <v>155027791</v>
      </c>
      <c r="C2880" t="s">
        <v>19</v>
      </c>
      <c r="D2880">
        <v>2303392</v>
      </c>
      <c r="E2880" t="s">
        <v>20</v>
      </c>
      <c r="F2880">
        <v>500000</v>
      </c>
      <c r="G2880" t="s">
        <v>21</v>
      </c>
      <c r="H2880">
        <v>115</v>
      </c>
      <c r="I2880" t="s">
        <v>22</v>
      </c>
      <c r="J2880">
        <v>0</v>
      </c>
      <c r="K2880" t="s">
        <v>23</v>
      </c>
      <c r="L2880">
        <v>-3500</v>
      </c>
      <c r="N2880" t="s">
        <v>4885</v>
      </c>
      <c r="O2880" s="22">
        <v>15.15</v>
      </c>
    </row>
    <row r="2881" spans="1:15">
      <c r="A2881" t="s">
        <v>0</v>
      </c>
      <c r="B2881">
        <v>155495854</v>
      </c>
      <c r="C2881" t="s">
        <v>19</v>
      </c>
      <c r="D2881">
        <v>2305457</v>
      </c>
      <c r="E2881" t="s">
        <v>20</v>
      </c>
      <c r="F2881">
        <v>500000</v>
      </c>
      <c r="G2881" t="s">
        <v>21</v>
      </c>
      <c r="H2881">
        <v>115</v>
      </c>
      <c r="I2881" t="s">
        <v>22</v>
      </c>
      <c r="J2881">
        <v>0</v>
      </c>
      <c r="K2881" t="s">
        <v>23</v>
      </c>
      <c r="L2881">
        <v>-3500</v>
      </c>
      <c r="N2881" t="s">
        <v>7687</v>
      </c>
      <c r="O2881" s="22">
        <v>15.200000000000001</v>
      </c>
    </row>
    <row r="2882" spans="1:15">
      <c r="A2882" t="s">
        <v>0</v>
      </c>
      <c r="B2882">
        <v>155566624</v>
      </c>
      <c r="C2882" t="s">
        <v>19</v>
      </c>
      <c r="D2882">
        <v>2307522</v>
      </c>
      <c r="E2882" t="s">
        <v>20</v>
      </c>
      <c r="F2882">
        <v>500000</v>
      </c>
      <c r="G2882" t="s">
        <v>21</v>
      </c>
      <c r="H2882">
        <v>115</v>
      </c>
      <c r="I2882" t="s">
        <v>22</v>
      </c>
      <c r="J2882">
        <v>0</v>
      </c>
      <c r="K2882" t="s">
        <v>23</v>
      </c>
      <c r="L2882">
        <v>-3500</v>
      </c>
      <c r="N2882" t="s">
        <v>7688</v>
      </c>
      <c r="O2882" s="22">
        <v>15.200000000000001</v>
      </c>
    </row>
    <row r="2883" spans="1:15">
      <c r="A2883" t="s">
        <v>0</v>
      </c>
      <c r="B2883">
        <v>155722044</v>
      </c>
      <c r="C2883" t="s">
        <v>19</v>
      </c>
      <c r="D2883">
        <v>3629351</v>
      </c>
      <c r="E2883" t="s">
        <v>20</v>
      </c>
      <c r="F2883">
        <v>500000</v>
      </c>
      <c r="G2883" t="s">
        <v>21</v>
      </c>
      <c r="H2883">
        <v>115</v>
      </c>
      <c r="I2883" t="s">
        <v>22</v>
      </c>
      <c r="J2883">
        <v>0</v>
      </c>
      <c r="K2883" t="s">
        <v>23</v>
      </c>
      <c r="L2883">
        <v>-3500</v>
      </c>
      <c r="N2883" t="s">
        <v>7689</v>
      </c>
      <c r="O2883" s="22">
        <v>15.200000000000001</v>
      </c>
    </row>
    <row r="2884" spans="1:15">
      <c r="A2884" t="s">
        <v>0</v>
      </c>
      <c r="B2884">
        <v>155792872</v>
      </c>
      <c r="C2884" t="s">
        <v>19</v>
      </c>
      <c r="D2884">
        <v>2311652</v>
      </c>
      <c r="E2884" t="s">
        <v>20</v>
      </c>
      <c r="F2884">
        <v>500000</v>
      </c>
      <c r="G2884" t="s">
        <v>21</v>
      </c>
      <c r="H2884">
        <v>115</v>
      </c>
      <c r="I2884" t="s">
        <v>22</v>
      </c>
      <c r="J2884">
        <v>0</v>
      </c>
      <c r="K2884" t="s">
        <v>23</v>
      </c>
      <c r="L2884">
        <v>-3500</v>
      </c>
      <c r="N2884" t="s">
        <v>7690</v>
      </c>
      <c r="O2884" s="22">
        <v>15.200000000000001</v>
      </c>
    </row>
    <row r="2885" spans="1:15">
      <c r="A2885" t="s">
        <v>0</v>
      </c>
      <c r="B2885">
        <v>155863711</v>
      </c>
      <c r="C2885" t="s">
        <v>19</v>
      </c>
      <c r="D2885">
        <v>2313717</v>
      </c>
      <c r="E2885" t="s">
        <v>20</v>
      </c>
      <c r="F2885">
        <v>500000</v>
      </c>
      <c r="G2885" t="s">
        <v>21</v>
      </c>
      <c r="H2885">
        <v>115</v>
      </c>
      <c r="I2885" t="s">
        <v>22</v>
      </c>
      <c r="J2885">
        <v>0</v>
      </c>
      <c r="K2885" t="s">
        <v>23</v>
      </c>
      <c r="L2885">
        <v>-3500</v>
      </c>
      <c r="N2885" t="s">
        <v>7691</v>
      </c>
      <c r="O2885" s="22">
        <v>15.200000000000001</v>
      </c>
    </row>
    <row r="2886" spans="1:15">
      <c r="A2886" t="s">
        <v>0</v>
      </c>
      <c r="B2886">
        <v>156019353</v>
      </c>
      <c r="C2886" t="s">
        <v>19</v>
      </c>
      <c r="D2886">
        <v>3639086</v>
      </c>
      <c r="E2886" t="s">
        <v>20</v>
      </c>
      <c r="F2886">
        <v>500000</v>
      </c>
      <c r="G2886" t="s">
        <v>21</v>
      </c>
      <c r="H2886">
        <v>115</v>
      </c>
      <c r="I2886" t="s">
        <v>22</v>
      </c>
      <c r="J2886">
        <v>0</v>
      </c>
      <c r="K2886" t="s">
        <v>23</v>
      </c>
      <c r="L2886">
        <v>-3500</v>
      </c>
      <c r="N2886" t="s">
        <v>7692</v>
      </c>
      <c r="O2886" s="22">
        <v>15.200000000000001</v>
      </c>
    </row>
    <row r="2887" spans="1:15">
      <c r="A2887" t="s">
        <v>0</v>
      </c>
      <c r="B2887">
        <v>156090250</v>
      </c>
      <c r="C2887" t="s">
        <v>19</v>
      </c>
      <c r="D2887">
        <v>2317847</v>
      </c>
      <c r="E2887" t="s">
        <v>20</v>
      </c>
      <c r="F2887">
        <v>500000</v>
      </c>
      <c r="G2887" t="s">
        <v>21</v>
      </c>
      <c r="H2887">
        <v>115</v>
      </c>
      <c r="I2887" t="s">
        <v>22</v>
      </c>
      <c r="J2887">
        <v>0</v>
      </c>
      <c r="K2887" t="s">
        <v>23</v>
      </c>
      <c r="L2887">
        <v>-3500</v>
      </c>
      <c r="N2887" t="s">
        <v>7693</v>
      </c>
      <c r="O2887" s="22">
        <v>15.200000000000001</v>
      </c>
    </row>
    <row r="2888" spans="1:15">
      <c r="A2888" t="s">
        <v>0</v>
      </c>
      <c r="B2888">
        <v>156161154</v>
      </c>
      <c r="C2888" t="s">
        <v>19</v>
      </c>
      <c r="D2888">
        <v>2319912</v>
      </c>
      <c r="E2888" t="s">
        <v>20</v>
      </c>
      <c r="F2888">
        <v>500000</v>
      </c>
      <c r="G2888" t="s">
        <v>21</v>
      </c>
      <c r="H2888">
        <v>115</v>
      </c>
      <c r="I2888" t="s">
        <v>22</v>
      </c>
      <c r="J2888">
        <v>0</v>
      </c>
      <c r="K2888" t="s">
        <v>23</v>
      </c>
      <c r="L2888">
        <v>-3500</v>
      </c>
      <c r="N2888" t="s">
        <v>7694</v>
      </c>
      <c r="O2888" s="22">
        <v>15.200000000000001</v>
      </c>
    </row>
    <row r="2889" spans="1:15">
      <c r="A2889" t="s">
        <v>0</v>
      </c>
      <c r="B2889">
        <v>156317019</v>
      </c>
      <c r="C2889" t="s">
        <v>19</v>
      </c>
      <c r="D2889">
        <v>3648821</v>
      </c>
      <c r="E2889" t="s">
        <v>20</v>
      </c>
      <c r="F2889">
        <v>500000</v>
      </c>
      <c r="G2889" t="s">
        <v>21</v>
      </c>
      <c r="H2889">
        <v>115</v>
      </c>
      <c r="I2889" t="s">
        <v>22</v>
      </c>
      <c r="J2889">
        <v>0</v>
      </c>
      <c r="K2889" t="s">
        <v>23</v>
      </c>
      <c r="L2889">
        <v>-3500</v>
      </c>
      <c r="N2889" t="s">
        <v>7695</v>
      </c>
      <c r="O2889" s="22">
        <v>15.200000000000001</v>
      </c>
    </row>
    <row r="2890" spans="1:15">
      <c r="A2890" t="s">
        <v>0</v>
      </c>
      <c r="B2890">
        <v>156387991</v>
      </c>
      <c r="C2890" t="s">
        <v>19</v>
      </c>
      <c r="D2890">
        <v>2324042</v>
      </c>
      <c r="E2890" t="s">
        <v>20</v>
      </c>
      <c r="F2890">
        <v>500000</v>
      </c>
      <c r="G2890" t="s">
        <v>21</v>
      </c>
      <c r="H2890">
        <v>115</v>
      </c>
      <c r="I2890" t="s">
        <v>22</v>
      </c>
      <c r="J2890">
        <v>0</v>
      </c>
      <c r="K2890" t="s">
        <v>23</v>
      </c>
      <c r="L2890">
        <v>-3500</v>
      </c>
      <c r="N2890" t="s">
        <v>5065</v>
      </c>
      <c r="O2890" s="22">
        <v>15.200000000000001</v>
      </c>
    </row>
    <row r="2891" spans="1:15">
      <c r="A2891" t="s">
        <v>0</v>
      </c>
      <c r="B2891">
        <v>156858243</v>
      </c>
      <c r="C2891" t="s">
        <v>19</v>
      </c>
      <c r="D2891">
        <v>2326107</v>
      </c>
      <c r="E2891" t="s">
        <v>20</v>
      </c>
      <c r="F2891">
        <v>500000</v>
      </c>
      <c r="G2891" t="s">
        <v>21</v>
      </c>
      <c r="H2891">
        <v>115</v>
      </c>
      <c r="I2891" t="s">
        <v>22</v>
      </c>
      <c r="J2891">
        <v>0</v>
      </c>
      <c r="K2891" t="s">
        <v>23</v>
      </c>
      <c r="L2891">
        <v>-3500</v>
      </c>
      <c r="N2891" t="s">
        <v>7696</v>
      </c>
      <c r="O2891" s="22">
        <v>15.25</v>
      </c>
    </row>
    <row r="2892" spans="1:15">
      <c r="A2892" t="s">
        <v>0</v>
      </c>
      <c r="B2892">
        <v>156929273</v>
      </c>
      <c r="C2892" t="s">
        <v>19</v>
      </c>
      <c r="D2892">
        <v>2328172</v>
      </c>
      <c r="E2892" t="s">
        <v>20</v>
      </c>
      <c r="F2892">
        <v>500000</v>
      </c>
      <c r="G2892" t="s">
        <v>21</v>
      </c>
      <c r="H2892">
        <v>115</v>
      </c>
      <c r="I2892" t="s">
        <v>22</v>
      </c>
      <c r="J2892">
        <v>0</v>
      </c>
      <c r="K2892" t="s">
        <v>23</v>
      </c>
      <c r="L2892">
        <v>-3500</v>
      </c>
      <c r="N2892" t="s">
        <v>7697</v>
      </c>
      <c r="O2892" s="22">
        <v>15.25</v>
      </c>
    </row>
    <row r="2893" spans="1:15">
      <c r="A2893" t="s">
        <v>0</v>
      </c>
      <c r="B2893">
        <v>157085470</v>
      </c>
      <c r="C2893" t="s">
        <v>19</v>
      </c>
      <c r="D2893">
        <v>3661801</v>
      </c>
      <c r="E2893" t="s">
        <v>20</v>
      </c>
      <c r="F2893">
        <v>500000</v>
      </c>
      <c r="G2893" t="s">
        <v>21</v>
      </c>
      <c r="H2893">
        <v>115</v>
      </c>
      <c r="I2893" t="s">
        <v>22</v>
      </c>
      <c r="J2893">
        <v>0</v>
      </c>
      <c r="K2893" t="s">
        <v>23</v>
      </c>
      <c r="L2893">
        <v>-3500</v>
      </c>
      <c r="N2893" t="s">
        <v>7698</v>
      </c>
      <c r="O2893" s="22">
        <v>15.25</v>
      </c>
    </row>
    <row r="2894" spans="1:15">
      <c r="A2894" t="s">
        <v>0</v>
      </c>
      <c r="B2894">
        <v>157156569</v>
      </c>
      <c r="C2894" t="s">
        <v>19</v>
      </c>
      <c r="D2894">
        <v>2332302</v>
      </c>
      <c r="E2894" t="s">
        <v>20</v>
      </c>
      <c r="F2894">
        <v>500000</v>
      </c>
      <c r="G2894" t="s">
        <v>21</v>
      </c>
      <c r="H2894">
        <v>115</v>
      </c>
      <c r="I2894" t="s">
        <v>22</v>
      </c>
      <c r="J2894">
        <v>0</v>
      </c>
      <c r="K2894" t="s">
        <v>23</v>
      </c>
      <c r="L2894">
        <v>-3500</v>
      </c>
      <c r="N2894" t="s">
        <v>7699</v>
      </c>
      <c r="O2894" s="22">
        <v>15.25</v>
      </c>
    </row>
    <row r="2895" spans="1:15">
      <c r="A2895" t="s">
        <v>0</v>
      </c>
      <c r="B2895">
        <v>157227675</v>
      </c>
      <c r="C2895" t="s">
        <v>19</v>
      </c>
      <c r="D2895">
        <v>2334367</v>
      </c>
      <c r="E2895" t="s">
        <v>20</v>
      </c>
      <c r="F2895">
        <v>500000</v>
      </c>
      <c r="G2895" t="s">
        <v>21</v>
      </c>
      <c r="H2895">
        <v>115</v>
      </c>
      <c r="I2895" t="s">
        <v>22</v>
      </c>
      <c r="J2895">
        <v>0</v>
      </c>
      <c r="K2895" t="s">
        <v>23</v>
      </c>
      <c r="L2895">
        <v>-3500</v>
      </c>
      <c r="N2895" t="s">
        <v>7700</v>
      </c>
      <c r="O2895" s="22">
        <v>15.25</v>
      </c>
    </row>
    <row r="2896" spans="1:15">
      <c r="A2896" t="s">
        <v>0</v>
      </c>
      <c r="B2896">
        <v>157384105</v>
      </c>
      <c r="C2896" t="s">
        <v>19</v>
      </c>
      <c r="D2896">
        <v>3671536</v>
      </c>
      <c r="E2896" t="s">
        <v>20</v>
      </c>
      <c r="F2896">
        <v>500000</v>
      </c>
      <c r="G2896" t="s">
        <v>21</v>
      </c>
      <c r="H2896">
        <v>115</v>
      </c>
      <c r="I2896" t="s">
        <v>22</v>
      </c>
      <c r="J2896">
        <v>0</v>
      </c>
      <c r="K2896" t="s">
        <v>23</v>
      </c>
      <c r="L2896">
        <v>-3500</v>
      </c>
      <c r="N2896" t="s">
        <v>7701</v>
      </c>
      <c r="O2896" s="22">
        <v>15.25</v>
      </c>
    </row>
    <row r="2897" spans="1:15">
      <c r="A2897" t="s">
        <v>0</v>
      </c>
      <c r="B2897">
        <v>157455283</v>
      </c>
      <c r="C2897" t="s">
        <v>19</v>
      </c>
      <c r="D2897">
        <v>2338497</v>
      </c>
      <c r="E2897" t="s">
        <v>20</v>
      </c>
      <c r="F2897">
        <v>500000</v>
      </c>
      <c r="G2897" t="s">
        <v>21</v>
      </c>
      <c r="H2897">
        <v>115</v>
      </c>
      <c r="I2897" t="s">
        <v>22</v>
      </c>
      <c r="J2897">
        <v>0</v>
      </c>
      <c r="K2897" t="s">
        <v>23</v>
      </c>
      <c r="L2897">
        <v>-3500</v>
      </c>
      <c r="N2897" t="s">
        <v>7702</v>
      </c>
      <c r="O2897" s="22">
        <v>15.25</v>
      </c>
    </row>
    <row r="2898" spans="1:15">
      <c r="A2898" t="s">
        <v>0</v>
      </c>
      <c r="B2898">
        <v>157526472</v>
      </c>
      <c r="C2898" t="s">
        <v>19</v>
      </c>
      <c r="D2898">
        <v>2340562</v>
      </c>
      <c r="E2898" t="s">
        <v>20</v>
      </c>
      <c r="F2898">
        <v>500000</v>
      </c>
      <c r="G2898" t="s">
        <v>21</v>
      </c>
      <c r="H2898">
        <v>115</v>
      </c>
      <c r="I2898" t="s">
        <v>22</v>
      </c>
      <c r="J2898">
        <v>0</v>
      </c>
      <c r="K2898" t="s">
        <v>23</v>
      </c>
      <c r="L2898">
        <v>-3500</v>
      </c>
      <c r="N2898" t="s">
        <v>7703</v>
      </c>
      <c r="O2898" s="22">
        <v>15.25</v>
      </c>
    </row>
    <row r="2899" spans="1:15">
      <c r="A2899" t="s">
        <v>0</v>
      </c>
      <c r="B2899">
        <v>157683135</v>
      </c>
      <c r="C2899" t="s">
        <v>19</v>
      </c>
      <c r="D2899">
        <v>3681271</v>
      </c>
      <c r="E2899" t="s">
        <v>20</v>
      </c>
      <c r="F2899">
        <v>500000</v>
      </c>
      <c r="G2899" t="s">
        <v>21</v>
      </c>
      <c r="H2899">
        <v>115</v>
      </c>
      <c r="I2899" t="s">
        <v>22</v>
      </c>
      <c r="J2899">
        <v>0</v>
      </c>
      <c r="K2899" t="s">
        <v>23</v>
      </c>
      <c r="L2899">
        <v>-3500</v>
      </c>
      <c r="N2899" t="s">
        <v>7704</v>
      </c>
      <c r="O2899" s="22">
        <v>15.25</v>
      </c>
    </row>
    <row r="2900" spans="1:15">
      <c r="A2900" t="s">
        <v>0</v>
      </c>
      <c r="B2900">
        <v>157754392</v>
      </c>
      <c r="C2900" t="s">
        <v>19</v>
      </c>
      <c r="D2900">
        <v>2344692</v>
      </c>
      <c r="E2900" t="s">
        <v>20</v>
      </c>
      <c r="F2900">
        <v>500000</v>
      </c>
      <c r="G2900" t="s">
        <v>21</v>
      </c>
      <c r="H2900">
        <v>115</v>
      </c>
      <c r="I2900" t="s">
        <v>22</v>
      </c>
      <c r="J2900">
        <v>0</v>
      </c>
      <c r="K2900" t="s">
        <v>23</v>
      </c>
      <c r="L2900">
        <v>-3500</v>
      </c>
      <c r="N2900" t="s">
        <v>4886</v>
      </c>
      <c r="O2900" s="22">
        <v>15.25</v>
      </c>
    </row>
    <row r="2901" spans="1:15">
      <c r="A2901" t="s">
        <v>0</v>
      </c>
      <c r="B2901">
        <v>158226885</v>
      </c>
      <c r="C2901" t="s">
        <v>19</v>
      </c>
      <c r="D2901">
        <v>2346757</v>
      </c>
      <c r="E2901" t="s">
        <v>20</v>
      </c>
      <c r="F2901">
        <v>500000</v>
      </c>
      <c r="G2901" t="s">
        <v>21</v>
      </c>
      <c r="H2901">
        <v>115</v>
      </c>
      <c r="I2901" t="s">
        <v>22</v>
      </c>
      <c r="J2901">
        <v>0</v>
      </c>
      <c r="K2901" t="s">
        <v>23</v>
      </c>
      <c r="L2901">
        <v>-3500</v>
      </c>
      <c r="N2901" t="s">
        <v>7705</v>
      </c>
      <c r="O2901" s="22">
        <v>15.3</v>
      </c>
    </row>
    <row r="2902" spans="1:15">
      <c r="A2902" t="s">
        <v>0</v>
      </c>
      <c r="B2902">
        <v>158298211</v>
      </c>
      <c r="C2902" t="s">
        <v>19</v>
      </c>
      <c r="D2902">
        <v>2348822</v>
      </c>
      <c r="E2902" t="s">
        <v>20</v>
      </c>
      <c r="F2902">
        <v>500000</v>
      </c>
      <c r="G2902" t="s">
        <v>21</v>
      </c>
      <c r="H2902">
        <v>115</v>
      </c>
      <c r="I2902" t="s">
        <v>22</v>
      </c>
      <c r="J2902">
        <v>0</v>
      </c>
      <c r="K2902" t="s">
        <v>23</v>
      </c>
      <c r="L2902">
        <v>-3500</v>
      </c>
      <c r="N2902" t="s">
        <v>7706</v>
      </c>
      <c r="O2902" s="22">
        <v>15.3</v>
      </c>
    </row>
    <row r="2903" spans="1:15">
      <c r="A2903" t="s">
        <v>0</v>
      </c>
      <c r="B2903">
        <v>158455214</v>
      </c>
      <c r="C2903" t="s">
        <v>19</v>
      </c>
      <c r="D2903">
        <v>3694251</v>
      </c>
      <c r="E2903" t="s">
        <v>20</v>
      </c>
      <c r="F2903">
        <v>500000</v>
      </c>
      <c r="G2903" t="s">
        <v>21</v>
      </c>
      <c r="H2903">
        <v>115</v>
      </c>
      <c r="I2903" t="s">
        <v>22</v>
      </c>
      <c r="J2903">
        <v>0</v>
      </c>
      <c r="K2903" t="s">
        <v>23</v>
      </c>
      <c r="L2903">
        <v>-3500</v>
      </c>
      <c r="N2903" t="s">
        <v>7707</v>
      </c>
      <c r="O2903" s="22">
        <v>15.3</v>
      </c>
    </row>
    <row r="2904" spans="1:15">
      <c r="A2904" t="s">
        <v>0</v>
      </c>
      <c r="B2904">
        <v>158526605</v>
      </c>
      <c r="C2904" t="s">
        <v>19</v>
      </c>
      <c r="D2904">
        <v>2352952</v>
      </c>
      <c r="E2904" t="s">
        <v>20</v>
      </c>
      <c r="F2904">
        <v>500000</v>
      </c>
      <c r="G2904" t="s">
        <v>21</v>
      </c>
      <c r="H2904">
        <v>115</v>
      </c>
      <c r="I2904" t="s">
        <v>22</v>
      </c>
      <c r="J2904">
        <v>0</v>
      </c>
      <c r="K2904" t="s">
        <v>23</v>
      </c>
      <c r="L2904">
        <v>-3500</v>
      </c>
      <c r="N2904" t="s">
        <v>7708</v>
      </c>
      <c r="O2904" s="22">
        <v>15.3</v>
      </c>
    </row>
    <row r="2905" spans="1:15">
      <c r="A2905" t="s">
        <v>0</v>
      </c>
      <c r="B2905">
        <v>158598003</v>
      </c>
      <c r="C2905" t="s">
        <v>19</v>
      </c>
      <c r="D2905">
        <v>2355017</v>
      </c>
      <c r="E2905" t="s">
        <v>20</v>
      </c>
      <c r="F2905">
        <v>500000</v>
      </c>
      <c r="G2905" t="s">
        <v>21</v>
      </c>
      <c r="H2905">
        <v>115</v>
      </c>
      <c r="I2905" t="s">
        <v>22</v>
      </c>
      <c r="J2905">
        <v>0</v>
      </c>
      <c r="K2905" t="s">
        <v>23</v>
      </c>
      <c r="L2905">
        <v>-3500</v>
      </c>
      <c r="N2905" t="s">
        <v>7709</v>
      </c>
      <c r="O2905" s="22">
        <v>15.3</v>
      </c>
    </row>
    <row r="2906" spans="1:15">
      <c r="A2906" t="s">
        <v>0</v>
      </c>
      <c r="B2906">
        <v>158755233</v>
      </c>
      <c r="C2906" t="s">
        <v>19</v>
      </c>
      <c r="D2906">
        <v>3703986</v>
      </c>
      <c r="E2906" t="s">
        <v>20</v>
      </c>
      <c r="F2906">
        <v>500000</v>
      </c>
      <c r="G2906" t="s">
        <v>21</v>
      </c>
      <c r="H2906">
        <v>115</v>
      </c>
      <c r="I2906" t="s">
        <v>22</v>
      </c>
      <c r="J2906">
        <v>0</v>
      </c>
      <c r="K2906" t="s">
        <v>23</v>
      </c>
      <c r="L2906">
        <v>-3500</v>
      </c>
      <c r="N2906" t="s">
        <v>7710</v>
      </c>
      <c r="O2906" s="22">
        <v>15.3</v>
      </c>
    </row>
    <row r="2907" spans="1:15">
      <c r="A2907" t="s">
        <v>0</v>
      </c>
      <c r="B2907">
        <v>158826696</v>
      </c>
      <c r="C2907" t="s">
        <v>19</v>
      </c>
      <c r="D2907">
        <v>2359147</v>
      </c>
      <c r="E2907" t="s">
        <v>20</v>
      </c>
      <c r="F2907">
        <v>500000</v>
      </c>
      <c r="G2907" t="s">
        <v>21</v>
      </c>
      <c r="H2907">
        <v>115</v>
      </c>
      <c r="I2907" t="s">
        <v>22</v>
      </c>
      <c r="J2907">
        <v>0</v>
      </c>
      <c r="K2907" t="s">
        <v>23</v>
      </c>
      <c r="L2907">
        <v>-3500</v>
      </c>
      <c r="N2907" t="s">
        <v>7711</v>
      </c>
      <c r="O2907" s="22">
        <v>15.3</v>
      </c>
    </row>
    <row r="2908" spans="1:15">
      <c r="A2908" t="s">
        <v>0</v>
      </c>
      <c r="B2908">
        <v>158898170</v>
      </c>
      <c r="C2908" t="s">
        <v>19</v>
      </c>
      <c r="D2908">
        <v>2361212</v>
      </c>
      <c r="E2908" t="s">
        <v>20</v>
      </c>
      <c r="F2908">
        <v>500000</v>
      </c>
      <c r="G2908" t="s">
        <v>21</v>
      </c>
      <c r="H2908">
        <v>115</v>
      </c>
      <c r="I2908" t="s">
        <v>22</v>
      </c>
      <c r="J2908">
        <v>0</v>
      </c>
      <c r="K2908" t="s">
        <v>23</v>
      </c>
      <c r="L2908">
        <v>-3500</v>
      </c>
      <c r="N2908" t="s">
        <v>7712</v>
      </c>
      <c r="O2908" s="22">
        <v>15.3</v>
      </c>
    </row>
    <row r="2909" spans="1:15">
      <c r="A2909" t="s">
        <v>0</v>
      </c>
      <c r="B2909">
        <v>159055636</v>
      </c>
      <c r="C2909" t="s">
        <v>19</v>
      </c>
      <c r="D2909">
        <v>3713721</v>
      </c>
      <c r="E2909" t="s">
        <v>20</v>
      </c>
      <c r="F2909">
        <v>500000</v>
      </c>
      <c r="G2909" t="s">
        <v>21</v>
      </c>
      <c r="H2909">
        <v>115</v>
      </c>
      <c r="I2909" t="s">
        <v>22</v>
      </c>
      <c r="J2909">
        <v>0</v>
      </c>
      <c r="K2909" t="s">
        <v>23</v>
      </c>
      <c r="L2909">
        <v>-3500</v>
      </c>
      <c r="N2909" t="s">
        <v>7713</v>
      </c>
      <c r="O2909" s="22">
        <v>15.3</v>
      </c>
    </row>
    <row r="2910" spans="1:15">
      <c r="A2910" t="s">
        <v>0</v>
      </c>
      <c r="B2910">
        <v>159127182</v>
      </c>
      <c r="C2910" t="s">
        <v>19</v>
      </c>
      <c r="D2910">
        <v>2365342</v>
      </c>
      <c r="E2910" t="s">
        <v>20</v>
      </c>
      <c r="F2910">
        <v>500000</v>
      </c>
      <c r="G2910" t="s">
        <v>21</v>
      </c>
      <c r="H2910">
        <v>115</v>
      </c>
      <c r="I2910" t="s">
        <v>22</v>
      </c>
      <c r="J2910">
        <v>0</v>
      </c>
      <c r="K2910" t="s">
        <v>23</v>
      </c>
      <c r="L2910">
        <v>-3500</v>
      </c>
      <c r="N2910" t="s">
        <v>5066</v>
      </c>
      <c r="O2910" s="22">
        <v>15.3</v>
      </c>
    </row>
    <row r="2911" spans="1:15">
      <c r="A2911" t="s">
        <v>0</v>
      </c>
      <c r="B2911">
        <v>159601960</v>
      </c>
      <c r="C2911" t="s">
        <v>19</v>
      </c>
      <c r="D2911">
        <v>2367407</v>
      </c>
      <c r="E2911" t="s">
        <v>20</v>
      </c>
      <c r="F2911">
        <v>500000</v>
      </c>
      <c r="G2911" t="s">
        <v>21</v>
      </c>
      <c r="H2911">
        <v>115</v>
      </c>
      <c r="I2911" t="s">
        <v>22</v>
      </c>
      <c r="J2911">
        <v>0</v>
      </c>
      <c r="K2911" t="s">
        <v>23</v>
      </c>
      <c r="L2911">
        <v>-3500</v>
      </c>
      <c r="N2911" t="s">
        <v>7714</v>
      </c>
      <c r="O2911" s="22">
        <v>15.350000000000001</v>
      </c>
    </row>
    <row r="2912" spans="1:15">
      <c r="A2912" t="s">
        <v>0</v>
      </c>
      <c r="B2912">
        <v>159673575</v>
      </c>
      <c r="C2912" t="s">
        <v>19</v>
      </c>
      <c r="D2912">
        <v>2369472</v>
      </c>
      <c r="E2912" t="s">
        <v>20</v>
      </c>
      <c r="F2912">
        <v>500000</v>
      </c>
      <c r="G2912" t="s">
        <v>21</v>
      </c>
      <c r="H2912">
        <v>115</v>
      </c>
      <c r="I2912" t="s">
        <v>22</v>
      </c>
      <c r="J2912">
        <v>0</v>
      </c>
      <c r="K2912" t="s">
        <v>23</v>
      </c>
      <c r="L2912">
        <v>-3500</v>
      </c>
      <c r="N2912" t="s">
        <v>7715</v>
      </c>
      <c r="O2912" s="22">
        <v>15.350000000000001</v>
      </c>
    </row>
    <row r="2913" spans="1:15">
      <c r="A2913" t="s">
        <v>0</v>
      </c>
      <c r="B2913">
        <v>159831385</v>
      </c>
      <c r="C2913" t="s">
        <v>19</v>
      </c>
      <c r="D2913">
        <v>3726701</v>
      </c>
      <c r="E2913" t="s">
        <v>20</v>
      </c>
      <c r="F2913">
        <v>500000</v>
      </c>
      <c r="G2913" t="s">
        <v>21</v>
      </c>
      <c r="H2913">
        <v>115</v>
      </c>
      <c r="I2913" t="s">
        <v>22</v>
      </c>
      <c r="J2913">
        <v>0</v>
      </c>
      <c r="K2913" t="s">
        <v>23</v>
      </c>
      <c r="L2913">
        <v>-3500</v>
      </c>
      <c r="N2913" t="s">
        <v>7716</v>
      </c>
      <c r="O2913" s="22">
        <v>15.350000000000001</v>
      </c>
    </row>
    <row r="2914" spans="1:15">
      <c r="A2914" t="s">
        <v>0</v>
      </c>
      <c r="B2914">
        <v>159903065</v>
      </c>
      <c r="C2914" t="s">
        <v>19</v>
      </c>
      <c r="D2914">
        <v>2373602</v>
      </c>
      <c r="E2914" t="s">
        <v>20</v>
      </c>
      <c r="F2914">
        <v>500000</v>
      </c>
      <c r="G2914" t="s">
        <v>21</v>
      </c>
      <c r="H2914">
        <v>115</v>
      </c>
      <c r="I2914" t="s">
        <v>22</v>
      </c>
      <c r="J2914">
        <v>0</v>
      </c>
      <c r="K2914" t="s">
        <v>23</v>
      </c>
      <c r="L2914">
        <v>-3500</v>
      </c>
      <c r="N2914" t="s">
        <v>7717</v>
      </c>
      <c r="O2914" s="22">
        <v>15.350000000000001</v>
      </c>
    </row>
    <row r="2915" spans="1:15">
      <c r="A2915" t="s">
        <v>0</v>
      </c>
      <c r="B2915">
        <v>159974752</v>
      </c>
      <c r="C2915" t="s">
        <v>19</v>
      </c>
      <c r="D2915">
        <v>2375667</v>
      </c>
      <c r="E2915" t="s">
        <v>20</v>
      </c>
      <c r="F2915">
        <v>500000</v>
      </c>
      <c r="G2915" t="s">
        <v>21</v>
      </c>
      <c r="H2915">
        <v>115</v>
      </c>
      <c r="I2915" t="s">
        <v>22</v>
      </c>
      <c r="J2915">
        <v>0</v>
      </c>
      <c r="K2915" t="s">
        <v>23</v>
      </c>
      <c r="L2915">
        <v>-3500</v>
      </c>
      <c r="N2915" t="s">
        <v>7718</v>
      </c>
      <c r="O2915" s="22">
        <v>15.350000000000001</v>
      </c>
    </row>
    <row r="2916" spans="1:15">
      <c r="A2916" t="s">
        <v>0</v>
      </c>
      <c r="B2916">
        <v>160132789</v>
      </c>
      <c r="C2916" t="s">
        <v>19</v>
      </c>
      <c r="D2916">
        <v>3736436</v>
      </c>
      <c r="E2916" t="s">
        <v>20</v>
      </c>
      <c r="F2916">
        <v>500000</v>
      </c>
      <c r="G2916" t="s">
        <v>21</v>
      </c>
      <c r="H2916">
        <v>115</v>
      </c>
      <c r="I2916" t="s">
        <v>22</v>
      </c>
      <c r="J2916">
        <v>0</v>
      </c>
      <c r="K2916" t="s">
        <v>23</v>
      </c>
      <c r="L2916">
        <v>-3500</v>
      </c>
      <c r="N2916" t="s">
        <v>7719</v>
      </c>
      <c r="O2916" s="22">
        <v>15.350000000000001</v>
      </c>
    </row>
    <row r="2917" spans="1:15">
      <c r="A2917" t="s">
        <v>0</v>
      </c>
      <c r="B2917">
        <v>160204541</v>
      </c>
      <c r="C2917" t="s">
        <v>19</v>
      </c>
      <c r="D2917">
        <v>2379797</v>
      </c>
      <c r="E2917" t="s">
        <v>20</v>
      </c>
      <c r="F2917">
        <v>500000</v>
      </c>
      <c r="G2917" t="s">
        <v>21</v>
      </c>
      <c r="H2917">
        <v>115</v>
      </c>
      <c r="I2917" t="s">
        <v>22</v>
      </c>
      <c r="J2917">
        <v>0</v>
      </c>
      <c r="K2917" t="s">
        <v>23</v>
      </c>
      <c r="L2917">
        <v>-3500</v>
      </c>
      <c r="N2917" t="s">
        <v>7720</v>
      </c>
      <c r="O2917" s="22">
        <v>15.350000000000001</v>
      </c>
    </row>
    <row r="2918" spans="1:15">
      <c r="A2918" t="s">
        <v>0</v>
      </c>
      <c r="B2918">
        <v>160276298</v>
      </c>
      <c r="C2918" t="s">
        <v>19</v>
      </c>
      <c r="D2918">
        <v>2381862</v>
      </c>
      <c r="E2918" t="s">
        <v>20</v>
      </c>
      <c r="F2918">
        <v>500000</v>
      </c>
      <c r="G2918" t="s">
        <v>21</v>
      </c>
      <c r="H2918">
        <v>115</v>
      </c>
      <c r="I2918" t="s">
        <v>22</v>
      </c>
      <c r="J2918">
        <v>0</v>
      </c>
      <c r="K2918" t="s">
        <v>23</v>
      </c>
      <c r="L2918">
        <v>-3500</v>
      </c>
      <c r="N2918" t="s">
        <v>7721</v>
      </c>
      <c r="O2918" s="22">
        <v>15.350000000000001</v>
      </c>
    </row>
    <row r="2919" spans="1:15">
      <c r="A2919" t="s">
        <v>0</v>
      </c>
      <c r="B2919">
        <v>160434557</v>
      </c>
      <c r="C2919" t="s">
        <v>19</v>
      </c>
      <c r="D2919">
        <v>3746171</v>
      </c>
      <c r="E2919" t="s">
        <v>20</v>
      </c>
      <c r="F2919">
        <v>500000</v>
      </c>
      <c r="G2919" t="s">
        <v>21</v>
      </c>
      <c r="H2919">
        <v>115</v>
      </c>
      <c r="I2919" t="s">
        <v>22</v>
      </c>
      <c r="J2919">
        <v>0</v>
      </c>
      <c r="K2919" t="s">
        <v>23</v>
      </c>
      <c r="L2919">
        <v>-3500</v>
      </c>
      <c r="N2919" t="s">
        <v>7722</v>
      </c>
      <c r="O2919" s="22">
        <v>15.350000000000001</v>
      </c>
    </row>
    <row r="2920" spans="1:15">
      <c r="A2920" t="s">
        <v>0</v>
      </c>
      <c r="B2920">
        <v>160506382</v>
      </c>
      <c r="C2920" t="s">
        <v>19</v>
      </c>
      <c r="D2920">
        <v>2385992</v>
      </c>
      <c r="E2920" t="s">
        <v>20</v>
      </c>
      <c r="F2920">
        <v>500000</v>
      </c>
      <c r="G2920" t="s">
        <v>21</v>
      </c>
      <c r="H2920">
        <v>115</v>
      </c>
      <c r="I2920" t="s">
        <v>22</v>
      </c>
      <c r="J2920">
        <v>0</v>
      </c>
      <c r="K2920" t="s">
        <v>23</v>
      </c>
      <c r="L2920">
        <v>-3500</v>
      </c>
      <c r="N2920" t="s">
        <v>4887</v>
      </c>
      <c r="O2920" s="22">
        <v>15.350000000000001</v>
      </c>
    </row>
    <row r="2921" spans="1:15">
      <c r="A2921" t="s">
        <v>0</v>
      </c>
      <c r="B2921">
        <v>160983436</v>
      </c>
      <c r="C2921" t="s">
        <v>19</v>
      </c>
      <c r="D2921">
        <v>2388057</v>
      </c>
      <c r="E2921" t="s">
        <v>20</v>
      </c>
      <c r="F2921">
        <v>500000</v>
      </c>
      <c r="G2921" t="s">
        <v>21</v>
      </c>
      <c r="H2921">
        <v>115</v>
      </c>
      <c r="I2921" t="s">
        <v>22</v>
      </c>
      <c r="J2921">
        <v>0</v>
      </c>
      <c r="K2921" t="s">
        <v>23</v>
      </c>
      <c r="L2921">
        <v>-3500</v>
      </c>
      <c r="N2921" t="s">
        <v>7723</v>
      </c>
      <c r="O2921" s="22">
        <v>15.4</v>
      </c>
    </row>
    <row r="2922" spans="1:15">
      <c r="A2922" t="s">
        <v>0</v>
      </c>
      <c r="B2922">
        <v>161055330</v>
      </c>
      <c r="C2922" t="s">
        <v>19</v>
      </c>
      <c r="D2922">
        <v>2390122</v>
      </c>
      <c r="E2922" t="s">
        <v>20</v>
      </c>
      <c r="F2922">
        <v>500000</v>
      </c>
      <c r="G2922" t="s">
        <v>21</v>
      </c>
      <c r="H2922">
        <v>115</v>
      </c>
      <c r="I2922" t="s">
        <v>22</v>
      </c>
      <c r="J2922">
        <v>0</v>
      </c>
      <c r="K2922" t="s">
        <v>23</v>
      </c>
      <c r="L2922">
        <v>-3500</v>
      </c>
      <c r="N2922" t="s">
        <v>7724</v>
      </c>
      <c r="O2922" s="22">
        <v>15.4</v>
      </c>
    </row>
    <row r="2923" spans="1:15">
      <c r="A2923" t="s">
        <v>0</v>
      </c>
      <c r="B2923">
        <v>161213933</v>
      </c>
      <c r="C2923" t="s">
        <v>19</v>
      </c>
      <c r="D2923">
        <v>3759151</v>
      </c>
      <c r="E2923" t="s">
        <v>20</v>
      </c>
      <c r="F2923">
        <v>500000</v>
      </c>
      <c r="G2923" t="s">
        <v>21</v>
      </c>
      <c r="H2923">
        <v>115</v>
      </c>
      <c r="I2923" t="s">
        <v>22</v>
      </c>
      <c r="J2923">
        <v>0</v>
      </c>
      <c r="K2923" t="s">
        <v>23</v>
      </c>
      <c r="L2923">
        <v>-3500</v>
      </c>
      <c r="N2923" t="s">
        <v>7725</v>
      </c>
      <c r="O2923" s="22">
        <v>15.4</v>
      </c>
    </row>
    <row r="2924" spans="1:15">
      <c r="A2924" t="s">
        <v>0</v>
      </c>
      <c r="B2924">
        <v>161285893</v>
      </c>
      <c r="C2924" t="s">
        <v>19</v>
      </c>
      <c r="D2924">
        <v>2394252</v>
      </c>
      <c r="E2924" t="s">
        <v>20</v>
      </c>
      <c r="F2924">
        <v>500000</v>
      </c>
      <c r="G2924" t="s">
        <v>21</v>
      </c>
      <c r="H2924">
        <v>115</v>
      </c>
      <c r="I2924" t="s">
        <v>22</v>
      </c>
      <c r="J2924">
        <v>0</v>
      </c>
      <c r="K2924" t="s">
        <v>23</v>
      </c>
      <c r="L2924">
        <v>-3500</v>
      </c>
      <c r="N2924" t="s">
        <v>7726</v>
      </c>
      <c r="O2924" s="22">
        <v>15.4</v>
      </c>
    </row>
    <row r="2925" spans="1:15">
      <c r="A2925" t="s">
        <v>0</v>
      </c>
      <c r="B2925">
        <v>161357856</v>
      </c>
      <c r="C2925" t="s">
        <v>19</v>
      </c>
      <c r="D2925">
        <v>2396317</v>
      </c>
      <c r="E2925" t="s">
        <v>20</v>
      </c>
      <c r="F2925">
        <v>500000</v>
      </c>
      <c r="G2925" t="s">
        <v>21</v>
      </c>
      <c r="H2925">
        <v>115</v>
      </c>
      <c r="I2925" t="s">
        <v>22</v>
      </c>
      <c r="J2925">
        <v>0</v>
      </c>
      <c r="K2925" t="s">
        <v>23</v>
      </c>
      <c r="L2925">
        <v>-3500</v>
      </c>
      <c r="N2925" t="s">
        <v>7727</v>
      </c>
      <c r="O2925" s="22">
        <v>15.4</v>
      </c>
    </row>
    <row r="2926" spans="1:15">
      <c r="A2926" t="s">
        <v>0</v>
      </c>
      <c r="B2926">
        <v>161516683</v>
      </c>
      <c r="C2926" t="s">
        <v>19</v>
      </c>
      <c r="D2926">
        <v>3768886</v>
      </c>
      <c r="E2926" t="s">
        <v>20</v>
      </c>
      <c r="F2926">
        <v>500000</v>
      </c>
      <c r="G2926" t="s">
        <v>21</v>
      </c>
      <c r="H2926">
        <v>115</v>
      </c>
      <c r="I2926" t="s">
        <v>22</v>
      </c>
      <c r="J2926">
        <v>0</v>
      </c>
      <c r="K2926" t="s">
        <v>23</v>
      </c>
      <c r="L2926">
        <v>-3500</v>
      </c>
      <c r="N2926" t="s">
        <v>7728</v>
      </c>
      <c r="O2926" s="22">
        <v>15.4</v>
      </c>
    </row>
    <row r="2927" spans="1:15">
      <c r="A2927" t="s">
        <v>0</v>
      </c>
      <c r="B2927">
        <v>161588708</v>
      </c>
      <c r="C2927" t="s">
        <v>19</v>
      </c>
      <c r="D2927">
        <v>2400447</v>
      </c>
      <c r="E2927" t="s">
        <v>20</v>
      </c>
      <c r="F2927">
        <v>500000</v>
      </c>
      <c r="G2927" t="s">
        <v>21</v>
      </c>
      <c r="H2927">
        <v>115</v>
      </c>
      <c r="I2927" t="s">
        <v>22</v>
      </c>
      <c r="J2927">
        <v>0</v>
      </c>
      <c r="K2927" t="s">
        <v>23</v>
      </c>
      <c r="L2927">
        <v>-3500</v>
      </c>
      <c r="N2927" t="s">
        <v>7729</v>
      </c>
      <c r="O2927" s="22">
        <v>15.4</v>
      </c>
    </row>
    <row r="2928" spans="1:15">
      <c r="A2928" t="s">
        <v>0</v>
      </c>
      <c r="B2928">
        <v>161660743</v>
      </c>
      <c r="C2928" t="s">
        <v>19</v>
      </c>
      <c r="D2928">
        <v>2402512</v>
      </c>
      <c r="E2928" t="s">
        <v>20</v>
      </c>
      <c r="F2928">
        <v>500000</v>
      </c>
      <c r="G2928" t="s">
        <v>21</v>
      </c>
      <c r="H2928">
        <v>115</v>
      </c>
      <c r="I2928" t="s">
        <v>22</v>
      </c>
      <c r="J2928">
        <v>0</v>
      </c>
      <c r="K2928" t="s">
        <v>23</v>
      </c>
      <c r="L2928">
        <v>-3500</v>
      </c>
      <c r="N2928" t="s">
        <v>7730</v>
      </c>
      <c r="O2928" s="22">
        <v>15.4</v>
      </c>
    </row>
    <row r="2929" spans="1:15">
      <c r="A2929" t="s">
        <v>0</v>
      </c>
      <c r="B2929">
        <v>161819797</v>
      </c>
      <c r="C2929" t="s">
        <v>19</v>
      </c>
      <c r="D2929">
        <v>3778621</v>
      </c>
      <c r="E2929" t="s">
        <v>20</v>
      </c>
      <c r="F2929">
        <v>500000</v>
      </c>
      <c r="G2929" t="s">
        <v>21</v>
      </c>
      <c r="H2929">
        <v>115</v>
      </c>
      <c r="I2929" t="s">
        <v>22</v>
      </c>
      <c r="J2929">
        <v>0</v>
      </c>
      <c r="K2929" t="s">
        <v>23</v>
      </c>
      <c r="L2929">
        <v>-3500</v>
      </c>
      <c r="N2929" t="s">
        <v>7731</v>
      </c>
      <c r="O2929" s="22">
        <v>15.4</v>
      </c>
    </row>
    <row r="2930" spans="1:15">
      <c r="A2930" t="s">
        <v>0</v>
      </c>
      <c r="B2930">
        <v>161891898</v>
      </c>
      <c r="C2930" t="s">
        <v>19</v>
      </c>
      <c r="D2930">
        <v>2406642</v>
      </c>
      <c r="E2930" t="s">
        <v>20</v>
      </c>
      <c r="F2930">
        <v>500000</v>
      </c>
      <c r="G2930" t="s">
        <v>21</v>
      </c>
      <c r="H2930">
        <v>115</v>
      </c>
      <c r="I2930" t="s">
        <v>22</v>
      </c>
      <c r="J2930">
        <v>0</v>
      </c>
      <c r="K2930" t="s">
        <v>23</v>
      </c>
      <c r="L2930">
        <v>-3500</v>
      </c>
      <c r="N2930" t="s">
        <v>5067</v>
      </c>
      <c r="O2930" s="22">
        <v>15.4</v>
      </c>
    </row>
    <row r="2931" spans="1:15">
      <c r="A2931" t="s">
        <v>0</v>
      </c>
      <c r="B2931">
        <v>162371188</v>
      </c>
      <c r="C2931" t="s">
        <v>19</v>
      </c>
      <c r="D2931">
        <v>2408707</v>
      </c>
      <c r="E2931" t="s">
        <v>20</v>
      </c>
      <c r="F2931">
        <v>500000</v>
      </c>
      <c r="G2931" t="s">
        <v>21</v>
      </c>
      <c r="H2931">
        <v>120</v>
      </c>
      <c r="I2931" t="s">
        <v>22</v>
      </c>
      <c r="J2931">
        <v>0</v>
      </c>
      <c r="K2931" t="s">
        <v>23</v>
      </c>
      <c r="L2931">
        <v>-3500</v>
      </c>
      <c r="N2931" t="s">
        <v>7732</v>
      </c>
      <c r="O2931" s="22">
        <v>15.450000000000001</v>
      </c>
    </row>
    <row r="2932" spans="1:15">
      <c r="A2932" t="s">
        <v>0</v>
      </c>
      <c r="B2932">
        <v>162443347</v>
      </c>
      <c r="C2932" t="s">
        <v>19</v>
      </c>
      <c r="D2932">
        <v>2410772</v>
      </c>
      <c r="E2932" t="s">
        <v>20</v>
      </c>
      <c r="F2932">
        <v>500000</v>
      </c>
      <c r="G2932" t="s">
        <v>21</v>
      </c>
      <c r="H2932">
        <v>120</v>
      </c>
      <c r="I2932" t="s">
        <v>22</v>
      </c>
      <c r="J2932">
        <v>0</v>
      </c>
      <c r="K2932" t="s">
        <v>23</v>
      </c>
      <c r="L2932">
        <v>-3500</v>
      </c>
      <c r="N2932" t="s">
        <v>7733</v>
      </c>
      <c r="O2932" s="22">
        <v>15.450000000000001</v>
      </c>
    </row>
    <row r="2933" spans="1:15">
      <c r="A2933" t="s">
        <v>0</v>
      </c>
      <c r="B2933">
        <v>162602735</v>
      </c>
      <c r="C2933" t="s">
        <v>19</v>
      </c>
      <c r="D2933">
        <v>3791601</v>
      </c>
      <c r="E2933" t="s">
        <v>20</v>
      </c>
      <c r="F2933">
        <v>500000</v>
      </c>
      <c r="G2933" t="s">
        <v>21</v>
      </c>
      <c r="H2933">
        <v>120</v>
      </c>
      <c r="I2933" t="s">
        <v>22</v>
      </c>
      <c r="J2933">
        <v>0</v>
      </c>
      <c r="K2933" t="s">
        <v>23</v>
      </c>
      <c r="L2933">
        <v>-3500</v>
      </c>
      <c r="N2933" t="s">
        <v>7734</v>
      </c>
      <c r="O2933" s="22">
        <v>15.450000000000001</v>
      </c>
    </row>
    <row r="2934" spans="1:15">
      <c r="A2934" t="s">
        <v>0</v>
      </c>
      <c r="B2934">
        <v>162674960</v>
      </c>
      <c r="C2934" t="s">
        <v>19</v>
      </c>
      <c r="D2934">
        <v>2414902</v>
      </c>
      <c r="E2934" t="s">
        <v>20</v>
      </c>
      <c r="F2934">
        <v>500000</v>
      </c>
      <c r="G2934" t="s">
        <v>21</v>
      </c>
      <c r="H2934">
        <v>120</v>
      </c>
      <c r="I2934" t="s">
        <v>22</v>
      </c>
      <c r="J2934">
        <v>0</v>
      </c>
      <c r="K2934" t="s">
        <v>23</v>
      </c>
      <c r="L2934">
        <v>-3500</v>
      </c>
      <c r="N2934" t="s">
        <v>7735</v>
      </c>
      <c r="O2934" s="22">
        <v>15.450000000000001</v>
      </c>
    </row>
    <row r="2935" spans="1:15">
      <c r="A2935" t="s">
        <v>0</v>
      </c>
      <c r="B2935">
        <v>162747192</v>
      </c>
      <c r="C2935" t="s">
        <v>19</v>
      </c>
      <c r="D2935">
        <v>2416967</v>
      </c>
      <c r="E2935" t="s">
        <v>20</v>
      </c>
      <c r="F2935">
        <v>500000</v>
      </c>
      <c r="G2935" t="s">
        <v>21</v>
      </c>
      <c r="H2935">
        <v>120</v>
      </c>
      <c r="I2935" t="s">
        <v>22</v>
      </c>
      <c r="J2935">
        <v>0</v>
      </c>
      <c r="K2935" t="s">
        <v>23</v>
      </c>
      <c r="L2935">
        <v>-3500</v>
      </c>
      <c r="N2935" t="s">
        <v>7736</v>
      </c>
      <c r="O2935" s="22">
        <v>15.450000000000001</v>
      </c>
    </row>
    <row r="2936" spans="1:15">
      <c r="A2936" t="s">
        <v>0</v>
      </c>
      <c r="B2936">
        <v>162906807</v>
      </c>
      <c r="C2936" t="s">
        <v>19</v>
      </c>
      <c r="D2936">
        <v>3801336</v>
      </c>
      <c r="E2936" t="s">
        <v>20</v>
      </c>
      <c r="F2936">
        <v>500000</v>
      </c>
      <c r="G2936" t="s">
        <v>21</v>
      </c>
      <c r="H2936">
        <v>120</v>
      </c>
      <c r="I2936" t="s">
        <v>22</v>
      </c>
      <c r="J2936">
        <v>0</v>
      </c>
      <c r="K2936" t="s">
        <v>23</v>
      </c>
      <c r="L2936">
        <v>-3500</v>
      </c>
      <c r="N2936" t="s">
        <v>7737</v>
      </c>
      <c r="O2936" s="22">
        <v>15.450000000000001</v>
      </c>
    </row>
    <row r="2937" spans="1:15">
      <c r="A2937" t="s">
        <v>0</v>
      </c>
      <c r="B2937">
        <v>162979108</v>
      </c>
      <c r="C2937" t="s">
        <v>19</v>
      </c>
      <c r="D2937">
        <v>2421097</v>
      </c>
      <c r="E2937" t="s">
        <v>20</v>
      </c>
      <c r="F2937">
        <v>500000</v>
      </c>
      <c r="G2937" t="s">
        <v>21</v>
      </c>
      <c r="H2937">
        <v>120</v>
      </c>
      <c r="I2937" t="s">
        <v>22</v>
      </c>
      <c r="J2937">
        <v>0</v>
      </c>
      <c r="K2937" t="s">
        <v>23</v>
      </c>
      <c r="L2937">
        <v>-3500</v>
      </c>
      <c r="N2937" t="s">
        <v>7738</v>
      </c>
      <c r="O2937" s="22">
        <v>15.450000000000001</v>
      </c>
    </row>
    <row r="2938" spans="1:15">
      <c r="A2938" t="s">
        <v>0</v>
      </c>
      <c r="B2938">
        <v>163051413</v>
      </c>
      <c r="C2938" t="s">
        <v>19</v>
      </c>
      <c r="D2938">
        <v>2423162</v>
      </c>
      <c r="E2938" t="s">
        <v>20</v>
      </c>
      <c r="F2938">
        <v>500000</v>
      </c>
      <c r="G2938" t="s">
        <v>21</v>
      </c>
      <c r="H2938">
        <v>120</v>
      </c>
      <c r="I2938" t="s">
        <v>22</v>
      </c>
      <c r="J2938">
        <v>0</v>
      </c>
      <c r="K2938" t="s">
        <v>23</v>
      </c>
      <c r="L2938">
        <v>-3500</v>
      </c>
      <c r="N2938" t="s">
        <v>7739</v>
      </c>
      <c r="O2938" s="22">
        <v>15.450000000000001</v>
      </c>
    </row>
    <row r="2939" spans="1:15">
      <c r="A2939" t="s">
        <v>0</v>
      </c>
      <c r="B2939">
        <v>163211255</v>
      </c>
      <c r="C2939" t="s">
        <v>19</v>
      </c>
      <c r="D2939">
        <v>3811071</v>
      </c>
      <c r="E2939" t="s">
        <v>20</v>
      </c>
      <c r="F2939">
        <v>500000</v>
      </c>
      <c r="G2939" t="s">
        <v>21</v>
      </c>
      <c r="H2939">
        <v>120</v>
      </c>
      <c r="I2939" t="s">
        <v>22</v>
      </c>
      <c r="J2939">
        <v>0</v>
      </c>
      <c r="K2939" t="s">
        <v>23</v>
      </c>
      <c r="L2939">
        <v>-3500</v>
      </c>
      <c r="N2939" t="s">
        <v>7740</v>
      </c>
      <c r="O2939" s="22">
        <v>15.450000000000001</v>
      </c>
    </row>
    <row r="2940" spans="1:15">
      <c r="A2940" t="s">
        <v>0</v>
      </c>
      <c r="B2940">
        <v>163283629</v>
      </c>
      <c r="C2940" t="s">
        <v>19</v>
      </c>
      <c r="D2940">
        <v>2427292</v>
      </c>
      <c r="E2940" t="s">
        <v>20</v>
      </c>
      <c r="F2940">
        <v>500000</v>
      </c>
      <c r="G2940" t="s">
        <v>21</v>
      </c>
      <c r="H2940">
        <v>120</v>
      </c>
      <c r="I2940" t="s">
        <v>22</v>
      </c>
      <c r="J2940">
        <v>0</v>
      </c>
      <c r="K2940" t="s">
        <v>23</v>
      </c>
      <c r="L2940">
        <v>-3500</v>
      </c>
      <c r="N2940" t="s">
        <v>4888</v>
      </c>
      <c r="O2940" s="22">
        <v>15.450000000000001</v>
      </c>
    </row>
    <row r="2941" spans="1:15">
      <c r="A2941" t="s">
        <v>0</v>
      </c>
      <c r="B2941">
        <v>163765138</v>
      </c>
      <c r="C2941" t="s">
        <v>19</v>
      </c>
      <c r="D2941">
        <v>2429357</v>
      </c>
      <c r="E2941" t="s">
        <v>20</v>
      </c>
      <c r="F2941">
        <v>500000</v>
      </c>
      <c r="G2941" t="s">
        <v>21</v>
      </c>
      <c r="H2941">
        <v>120</v>
      </c>
      <c r="I2941" t="s">
        <v>22</v>
      </c>
      <c r="J2941">
        <v>0</v>
      </c>
      <c r="K2941" t="s">
        <v>23</v>
      </c>
      <c r="L2941">
        <v>-3500</v>
      </c>
      <c r="N2941" t="s">
        <v>7741</v>
      </c>
      <c r="O2941" s="22">
        <v>15.5</v>
      </c>
    </row>
    <row r="2942" spans="1:15">
      <c r="A2942" t="s">
        <v>0</v>
      </c>
      <c r="B2942">
        <v>163837574</v>
      </c>
      <c r="C2942" t="s">
        <v>19</v>
      </c>
      <c r="D2942">
        <v>2431422</v>
      </c>
      <c r="E2942" t="s">
        <v>20</v>
      </c>
      <c r="F2942">
        <v>500000</v>
      </c>
      <c r="G2942" t="s">
        <v>21</v>
      </c>
      <c r="H2942">
        <v>120</v>
      </c>
      <c r="I2942" t="s">
        <v>22</v>
      </c>
      <c r="J2942">
        <v>0</v>
      </c>
      <c r="K2942" t="s">
        <v>23</v>
      </c>
      <c r="L2942">
        <v>-3500</v>
      </c>
      <c r="N2942" t="s">
        <v>7742</v>
      </c>
      <c r="O2942" s="22">
        <v>15.5</v>
      </c>
    </row>
    <row r="2943" spans="1:15">
      <c r="A2943" t="s">
        <v>0</v>
      </c>
      <c r="B2943">
        <v>163997754</v>
      </c>
      <c r="C2943" t="s">
        <v>19</v>
      </c>
      <c r="D2943">
        <v>3824051</v>
      </c>
      <c r="E2943" t="s">
        <v>20</v>
      </c>
      <c r="F2943">
        <v>500000</v>
      </c>
      <c r="G2943" t="s">
        <v>21</v>
      </c>
      <c r="H2943">
        <v>120</v>
      </c>
      <c r="I2943" t="s">
        <v>22</v>
      </c>
      <c r="J2943">
        <v>0</v>
      </c>
      <c r="K2943" t="s">
        <v>23</v>
      </c>
      <c r="L2943">
        <v>-3500</v>
      </c>
      <c r="N2943" t="s">
        <v>7743</v>
      </c>
      <c r="O2943" s="22">
        <v>15.5</v>
      </c>
    </row>
    <row r="2944" spans="1:15">
      <c r="A2944" t="s">
        <v>0</v>
      </c>
      <c r="B2944">
        <v>164070256</v>
      </c>
      <c r="C2944" t="s">
        <v>19</v>
      </c>
      <c r="D2944">
        <v>2435552</v>
      </c>
      <c r="E2944" t="s">
        <v>20</v>
      </c>
      <c r="F2944">
        <v>500000</v>
      </c>
      <c r="G2944" t="s">
        <v>21</v>
      </c>
      <c r="H2944">
        <v>120</v>
      </c>
      <c r="I2944" t="s">
        <v>22</v>
      </c>
      <c r="J2944">
        <v>0</v>
      </c>
      <c r="K2944" t="s">
        <v>23</v>
      </c>
      <c r="L2944">
        <v>-3500</v>
      </c>
      <c r="N2944" t="s">
        <v>7744</v>
      </c>
      <c r="O2944" s="22">
        <v>15.5</v>
      </c>
    </row>
    <row r="2945" spans="1:15">
      <c r="A2945" t="s">
        <v>0</v>
      </c>
      <c r="B2945">
        <v>164142764</v>
      </c>
      <c r="C2945" t="s">
        <v>19</v>
      </c>
      <c r="D2945">
        <v>2437617</v>
      </c>
      <c r="E2945" t="s">
        <v>20</v>
      </c>
      <c r="F2945">
        <v>500000</v>
      </c>
      <c r="G2945" t="s">
        <v>21</v>
      </c>
      <c r="H2945">
        <v>120</v>
      </c>
      <c r="I2945" t="s">
        <v>22</v>
      </c>
      <c r="J2945">
        <v>0</v>
      </c>
      <c r="K2945" t="s">
        <v>23</v>
      </c>
      <c r="L2945">
        <v>-3500</v>
      </c>
      <c r="N2945" t="s">
        <v>7745</v>
      </c>
      <c r="O2945" s="22">
        <v>15.5</v>
      </c>
    </row>
    <row r="2946" spans="1:15">
      <c r="A2946" t="s">
        <v>0</v>
      </c>
      <c r="B2946">
        <v>164303172</v>
      </c>
      <c r="C2946" t="s">
        <v>19</v>
      </c>
      <c r="D2946">
        <v>3833786</v>
      </c>
      <c r="E2946" t="s">
        <v>20</v>
      </c>
      <c r="F2946">
        <v>500000</v>
      </c>
      <c r="G2946" t="s">
        <v>21</v>
      </c>
      <c r="H2946">
        <v>120</v>
      </c>
      <c r="I2946" t="s">
        <v>22</v>
      </c>
      <c r="J2946">
        <v>0</v>
      </c>
      <c r="K2946" t="s">
        <v>23</v>
      </c>
      <c r="L2946">
        <v>-3500</v>
      </c>
      <c r="N2946" t="s">
        <v>7746</v>
      </c>
      <c r="O2946" s="22">
        <v>15.5</v>
      </c>
    </row>
    <row r="2947" spans="1:15">
      <c r="A2947" t="s">
        <v>0</v>
      </c>
      <c r="B2947">
        <v>164375753</v>
      </c>
      <c r="C2947" t="s">
        <v>19</v>
      </c>
      <c r="D2947">
        <v>2441747</v>
      </c>
      <c r="E2947" t="s">
        <v>20</v>
      </c>
      <c r="F2947">
        <v>500000</v>
      </c>
      <c r="G2947" t="s">
        <v>21</v>
      </c>
      <c r="H2947">
        <v>120</v>
      </c>
      <c r="I2947" t="s">
        <v>22</v>
      </c>
      <c r="J2947">
        <v>0</v>
      </c>
      <c r="K2947" t="s">
        <v>23</v>
      </c>
      <c r="L2947">
        <v>-3500</v>
      </c>
      <c r="N2947" t="s">
        <v>7747</v>
      </c>
      <c r="O2947" s="22">
        <v>15.5</v>
      </c>
    </row>
    <row r="2948" spans="1:15">
      <c r="A2948" t="s">
        <v>0</v>
      </c>
      <c r="B2948">
        <v>164448341</v>
      </c>
      <c r="C2948" t="s">
        <v>19</v>
      </c>
      <c r="D2948">
        <v>2443812</v>
      </c>
      <c r="E2948" t="s">
        <v>20</v>
      </c>
      <c r="F2948">
        <v>500000</v>
      </c>
      <c r="G2948" t="s">
        <v>21</v>
      </c>
      <c r="H2948">
        <v>120</v>
      </c>
      <c r="I2948" t="s">
        <v>22</v>
      </c>
      <c r="J2948">
        <v>0</v>
      </c>
      <c r="K2948" t="s">
        <v>23</v>
      </c>
      <c r="L2948">
        <v>-3500</v>
      </c>
      <c r="N2948" t="s">
        <v>7748</v>
      </c>
      <c r="O2948" s="22">
        <v>15.5</v>
      </c>
    </row>
    <row r="2949" spans="1:15">
      <c r="A2949" t="s">
        <v>0</v>
      </c>
      <c r="B2949">
        <v>164608977</v>
      </c>
      <c r="C2949" t="s">
        <v>19</v>
      </c>
      <c r="D2949">
        <v>3843521</v>
      </c>
      <c r="E2949" t="s">
        <v>20</v>
      </c>
      <c r="F2949">
        <v>500000</v>
      </c>
      <c r="G2949" t="s">
        <v>21</v>
      </c>
      <c r="H2949">
        <v>120</v>
      </c>
      <c r="I2949" t="s">
        <v>22</v>
      </c>
      <c r="J2949">
        <v>0</v>
      </c>
      <c r="K2949" t="s">
        <v>23</v>
      </c>
      <c r="L2949">
        <v>-3500</v>
      </c>
      <c r="N2949" t="s">
        <v>7749</v>
      </c>
      <c r="O2949" s="22">
        <v>15.5</v>
      </c>
    </row>
    <row r="2950" spans="1:15">
      <c r="A2950" t="s">
        <v>0</v>
      </c>
      <c r="B2950">
        <v>164681631</v>
      </c>
      <c r="C2950" t="s">
        <v>19</v>
      </c>
      <c r="D2950">
        <v>2447942</v>
      </c>
      <c r="E2950" t="s">
        <v>20</v>
      </c>
      <c r="F2950">
        <v>500000</v>
      </c>
      <c r="G2950" t="s">
        <v>21</v>
      </c>
      <c r="H2950">
        <v>120</v>
      </c>
      <c r="I2950" t="s">
        <v>22</v>
      </c>
      <c r="J2950">
        <v>0</v>
      </c>
      <c r="K2950" t="s">
        <v>23</v>
      </c>
      <c r="L2950">
        <v>-3500</v>
      </c>
      <c r="N2950" t="s">
        <v>4889</v>
      </c>
      <c r="O2950" s="22">
        <v>15.5</v>
      </c>
    </row>
    <row r="2951" spans="1:15">
      <c r="A2951" t="s">
        <v>0</v>
      </c>
      <c r="B2951">
        <v>165165386</v>
      </c>
      <c r="C2951" t="s">
        <v>19</v>
      </c>
      <c r="D2951">
        <v>2450007</v>
      </c>
      <c r="E2951" t="s">
        <v>20</v>
      </c>
      <c r="F2951">
        <v>500000</v>
      </c>
      <c r="G2951" t="s">
        <v>21</v>
      </c>
      <c r="H2951">
        <v>120</v>
      </c>
      <c r="I2951" t="s">
        <v>22</v>
      </c>
      <c r="J2951">
        <v>0</v>
      </c>
      <c r="K2951" t="s">
        <v>23</v>
      </c>
      <c r="L2951">
        <v>-3500</v>
      </c>
      <c r="N2951" t="s">
        <v>7750</v>
      </c>
      <c r="O2951" s="22">
        <v>15.55</v>
      </c>
    </row>
    <row r="2952" spans="1:15">
      <c r="A2952" t="s">
        <v>0</v>
      </c>
      <c r="B2952">
        <v>165238098</v>
      </c>
      <c r="C2952" t="s">
        <v>19</v>
      </c>
      <c r="D2952">
        <v>2452072</v>
      </c>
      <c r="E2952" t="s">
        <v>20</v>
      </c>
      <c r="F2952">
        <v>500000</v>
      </c>
      <c r="G2952" t="s">
        <v>21</v>
      </c>
      <c r="H2952">
        <v>120</v>
      </c>
      <c r="I2952" t="s">
        <v>22</v>
      </c>
      <c r="J2952">
        <v>0</v>
      </c>
      <c r="K2952" t="s">
        <v>23</v>
      </c>
      <c r="L2952">
        <v>-3500</v>
      </c>
      <c r="N2952" t="s">
        <v>7751</v>
      </c>
      <c r="O2952" s="22">
        <v>15.55</v>
      </c>
    </row>
    <row r="2953" spans="1:15">
      <c r="A2953" t="s">
        <v>0</v>
      </c>
      <c r="B2953">
        <v>165399068</v>
      </c>
      <c r="C2953" t="s">
        <v>19</v>
      </c>
      <c r="D2953">
        <v>3856501</v>
      </c>
      <c r="E2953" t="s">
        <v>20</v>
      </c>
      <c r="F2953">
        <v>500000</v>
      </c>
      <c r="G2953" t="s">
        <v>21</v>
      </c>
      <c r="H2953">
        <v>120</v>
      </c>
      <c r="I2953" t="s">
        <v>22</v>
      </c>
      <c r="J2953">
        <v>0</v>
      </c>
      <c r="K2953" t="s">
        <v>23</v>
      </c>
      <c r="L2953">
        <v>-3500</v>
      </c>
      <c r="N2953" t="s">
        <v>7752</v>
      </c>
      <c r="O2953" s="22">
        <v>15.55</v>
      </c>
    </row>
    <row r="2954" spans="1:15">
      <c r="A2954" t="s">
        <v>0</v>
      </c>
      <c r="B2954">
        <v>165471850</v>
      </c>
      <c r="C2954" t="s">
        <v>19</v>
      </c>
      <c r="D2954">
        <v>2456202</v>
      </c>
      <c r="E2954" t="s">
        <v>20</v>
      </c>
      <c r="F2954">
        <v>500000</v>
      </c>
      <c r="G2954" t="s">
        <v>21</v>
      </c>
      <c r="H2954">
        <v>120</v>
      </c>
      <c r="I2954" t="s">
        <v>22</v>
      </c>
      <c r="J2954">
        <v>0</v>
      </c>
      <c r="K2954" t="s">
        <v>23</v>
      </c>
      <c r="L2954">
        <v>-3500</v>
      </c>
      <c r="N2954" t="s">
        <v>7753</v>
      </c>
      <c r="O2954" s="22">
        <v>15.55</v>
      </c>
    </row>
    <row r="2955" spans="1:15">
      <c r="A2955" t="s">
        <v>0</v>
      </c>
      <c r="B2955">
        <v>165544642</v>
      </c>
      <c r="C2955" t="s">
        <v>19</v>
      </c>
      <c r="D2955">
        <v>2458267</v>
      </c>
      <c r="E2955" t="s">
        <v>20</v>
      </c>
      <c r="F2955">
        <v>500000</v>
      </c>
      <c r="G2955" t="s">
        <v>21</v>
      </c>
      <c r="H2955">
        <v>120</v>
      </c>
      <c r="I2955" t="s">
        <v>22</v>
      </c>
      <c r="J2955">
        <v>0</v>
      </c>
      <c r="K2955" t="s">
        <v>23</v>
      </c>
      <c r="L2955">
        <v>-3500</v>
      </c>
      <c r="N2955" t="s">
        <v>7754</v>
      </c>
      <c r="O2955" s="22">
        <v>15.55</v>
      </c>
    </row>
    <row r="2956" spans="1:15">
      <c r="A2956" t="s">
        <v>0</v>
      </c>
      <c r="B2956">
        <v>165705847</v>
      </c>
      <c r="C2956" t="s">
        <v>19</v>
      </c>
      <c r="D2956">
        <v>3866236</v>
      </c>
      <c r="E2956" t="s">
        <v>20</v>
      </c>
      <c r="F2956">
        <v>500000</v>
      </c>
      <c r="G2956" t="s">
        <v>21</v>
      </c>
      <c r="H2956">
        <v>120</v>
      </c>
      <c r="I2956" t="s">
        <v>22</v>
      </c>
      <c r="J2956">
        <v>0</v>
      </c>
      <c r="K2956" t="s">
        <v>23</v>
      </c>
      <c r="L2956">
        <v>-3500</v>
      </c>
      <c r="N2956" t="s">
        <v>7755</v>
      </c>
      <c r="O2956" s="22">
        <v>15.55</v>
      </c>
    </row>
    <row r="2957" spans="1:15">
      <c r="A2957" t="s">
        <v>0</v>
      </c>
      <c r="B2957">
        <v>165778705</v>
      </c>
      <c r="C2957" t="s">
        <v>19</v>
      </c>
      <c r="D2957">
        <v>2462397</v>
      </c>
      <c r="E2957" t="s">
        <v>20</v>
      </c>
      <c r="F2957">
        <v>500000</v>
      </c>
      <c r="G2957" t="s">
        <v>21</v>
      </c>
      <c r="H2957">
        <v>120</v>
      </c>
      <c r="I2957" t="s">
        <v>22</v>
      </c>
      <c r="J2957">
        <v>0</v>
      </c>
      <c r="K2957" t="s">
        <v>23</v>
      </c>
      <c r="L2957">
        <v>-3500</v>
      </c>
      <c r="N2957" t="s">
        <v>7756</v>
      </c>
      <c r="O2957" s="22">
        <v>15.55</v>
      </c>
    </row>
    <row r="2958" spans="1:15">
      <c r="A2958" t="s">
        <v>0</v>
      </c>
      <c r="B2958">
        <v>165851567</v>
      </c>
      <c r="C2958" t="s">
        <v>19</v>
      </c>
      <c r="D2958">
        <v>2464462</v>
      </c>
      <c r="E2958" t="s">
        <v>20</v>
      </c>
      <c r="F2958">
        <v>500000</v>
      </c>
      <c r="G2958" t="s">
        <v>21</v>
      </c>
      <c r="H2958">
        <v>120</v>
      </c>
      <c r="I2958" t="s">
        <v>22</v>
      </c>
      <c r="J2958">
        <v>0</v>
      </c>
      <c r="K2958" t="s">
        <v>23</v>
      </c>
      <c r="L2958">
        <v>-3500</v>
      </c>
      <c r="N2958" t="s">
        <v>7757</v>
      </c>
      <c r="O2958" s="22">
        <v>15.55</v>
      </c>
    </row>
    <row r="2959" spans="1:15">
      <c r="A2959" t="s">
        <v>0</v>
      </c>
      <c r="B2959">
        <v>166012992</v>
      </c>
      <c r="C2959" t="s">
        <v>19</v>
      </c>
      <c r="D2959">
        <v>3875971</v>
      </c>
      <c r="E2959" t="s">
        <v>20</v>
      </c>
      <c r="F2959">
        <v>500000</v>
      </c>
      <c r="G2959" t="s">
        <v>21</v>
      </c>
      <c r="H2959">
        <v>120</v>
      </c>
      <c r="I2959" t="s">
        <v>22</v>
      </c>
      <c r="J2959">
        <v>0</v>
      </c>
      <c r="K2959" t="s">
        <v>23</v>
      </c>
      <c r="L2959">
        <v>-3500</v>
      </c>
      <c r="N2959" t="s">
        <v>7758</v>
      </c>
      <c r="O2959" s="22">
        <v>15.55</v>
      </c>
    </row>
    <row r="2960" spans="1:15">
      <c r="A2960" t="s">
        <v>0</v>
      </c>
      <c r="B2960">
        <v>166085912</v>
      </c>
      <c r="C2960" t="s">
        <v>19</v>
      </c>
      <c r="D2960">
        <v>2468592</v>
      </c>
      <c r="E2960" t="s">
        <v>20</v>
      </c>
      <c r="F2960">
        <v>500000</v>
      </c>
      <c r="G2960" t="s">
        <v>21</v>
      </c>
      <c r="H2960">
        <v>120</v>
      </c>
      <c r="I2960" t="s">
        <v>22</v>
      </c>
      <c r="J2960">
        <v>0</v>
      </c>
      <c r="K2960" t="s">
        <v>23</v>
      </c>
      <c r="L2960">
        <v>-3500</v>
      </c>
      <c r="N2960" t="s">
        <v>4890</v>
      </c>
      <c r="O2960" s="22">
        <v>15.55</v>
      </c>
    </row>
    <row r="2961" spans="1:15">
      <c r="A2961" t="s">
        <v>0</v>
      </c>
      <c r="B2961">
        <v>166571902</v>
      </c>
      <c r="C2961" t="s">
        <v>19</v>
      </c>
      <c r="D2961">
        <v>2470657</v>
      </c>
      <c r="E2961" t="s">
        <v>20</v>
      </c>
      <c r="F2961">
        <v>500000</v>
      </c>
      <c r="G2961" t="s">
        <v>21</v>
      </c>
      <c r="H2961">
        <v>120</v>
      </c>
      <c r="I2961" t="s">
        <v>22</v>
      </c>
      <c r="J2961">
        <v>0</v>
      </c>
      <c r="K2961" t="s">
        <v>23</v>
      </c>
      <c r="L2961">
        <v>-3500</v>
      </c>
      <c r="N2961" t="s">
        <v>7759</v>
      </c>
      <c r="O2961" s="22">
        <v>15.600000000000001</v>
      </c>
    </row>
    <row r="2962" spans="1:15">
      <c r="A2962" t="s">
        <v>0</v>
      </c>
      <c r="B2962">
        <v>166644885</v>
      </c>
      <c r="C2962" t="s">
        <v>19</v>
      </c>
      <c r="D2962">
        <v>2472722</v>
      </c>
      <c r="E2962" t="s">
        <v>20</v>
      </c>
      <c r="F2962">
        <v>500000</v>
      </c>
      <c r="G2962" t="s">
        <v>21</v>
      </c>
      <c r="H2962">
        <v>120</v>
      </c>
      <c r="I2962" t="s">
        <v>22</v>
      </c>
      <c r="J2962">
        <v>0</v>
      </c>
      <c r="K2962" t="s">
        <v>23</v>
      </c>
      <c r="L2962">
        <v>-3500</v>
      </c>
      <c r="N2962" t="s">
        <v>7760</v>
      </c>
      <c r="O2962" s="22">
        <v>15.600000000000001</v>
      </c>
    </row>
    <row r="2963" spans="1:15">
      <c r="A2963" t="s">
        <v>0</v>
      </c>
      <c r="B2963">
        <v>166806645</v>
      </c>
      <c r="C2963" t="s">
        <v>19</v>
      </c>
      <c r="D2963">
        <v>3888951</v>
      </c>
      <c r="E2963" t="s">
        <v>20</v>
      </c>
      <c r="F2963">
        <v>500000</v>
      </c>
      <c r="G2963" t="s">
        <v>21</v>
      </c>
      <c r="H2963">
        <v>120</v>
      </c>
      <c r="I2963" t="s">
        <v>22</v>
      </c>
      <c r="J2963">
        <v>0</v>
      </c>
      <c r="K2963" t="s">
        <v>23</v>
      </c>
      <c r="L2963">
        <v>-3500</v>
      </c>
      <c r="N2963" t="s">
        <v>7761</v>
      </c>
      <c r="O2963" s="22">
        <v>15.600000000000001</v>
      </c>
    </row>
    <row r="2964" spans="1:15">
      <c r="A2964" t="s">
        <v>0</v>
      </c>
      <c r="B2964">
        <v>166879694</v>
      </c>
      <c r="C2964" t="s">
        <v>19</v>
      </c>
      <c r="D2964">
        <v>2476852</v>
      </c>
      <c r="E2964" t="s">
        <v>20</v>
      </c>
      <c r="F2964">
        <v>500000</v>
      </c>
      <c r="G2964" t="s">
        <v>21</v>
      </c>
      <c r="H2964">
        <v>120</v>
      </c>
      <c r="I2964" t="s">
        <v>22</v>
      </c>
      <c r="J2964">
        <v>0</v>
      </c>
      <c r="K2964" t="s">
        <v>23</v>
      </c>
      <c r="L2964">
        <v>-3500</v>
      </c>
      <c r="N2964" t="s">
        <v>7762</v>
      </c>
      <c r="O2964" s="22">
        <v>15.600000000000001</v>
      </c>
    </row>
    <row r="2965" spans="1:15">
      <c r="A2965" t="s">
        <v>0</v>
      </c>
      <c r="B2965">
        <v>166952749</v>
      </c>
      <c r="C2965" t="s">
        <v>19</v>
      </c>
      <c r="D2965">
        <v>2478917</v>
      </c>
      <c r="E2965" t="s">
        <v>20</v>
      </c>
      <c r="F2965">
        <v>500000</v>
      </c>
      <c r="G2965" t="s">
        <v>21</v>
      </c>
      <c r="H2965">
        <v>120</v>
      </c>
      <c r="I2965" t="s">
        <v>22</v>
      </c>
      <c r="J2965">
        <v>0</v>
      </c>
      <c r="K2965" t="s">
        <v>23</v>
      </c>
      <c r="L2965">
        <v>-3500</v>
      </c>
      <c r="N2965" t="s">
        <v>7763</v>
      </c>
      <c r="O2965" s="22">
        <v>15.600000000000001</v>
      </c>
    </row>
    <row r="2966" spans="1:15">
      <c r="A2966" t="s">
        <v>0</v>
      </c>
      <c r="B2966">
        <v>167114730</v>
      </c>
      <c r="C2966" t="s">
        <v>19</v>
      </c>
      <c r="D2966">
        <v>3898686</v>
      </c>
      <c r="E2966" t="s">
        <v>20</v>
      </c>
      <c r="F2966">
        <v>500000</v>
      </c>
      <c r="G2966" t="s">
        <v>21</v>
      </c>
      <c r="H2966">
        <v>120</v>
      </c>
      <c r="I2966" t="s">
        <v>22</v>
      </c>
      <c r="J2966">
        <v>0</v>
      </c>
      <c r="K2966" t="s">
        <v>23</v>
      </c>
      <c r="L2966">
        <v>-3500</v>
      </c>
      <c r="N2966" t="s">
        <v>7764</v>
      </c>
      <c r="O2966" s="22">
        <v>15.600000000000001</v>
      </c>
    </row>
    <row r="2967" spans="1:15">
      <c r="A2967" t="s">
        <v>0</v>
      </c>
      <c r="B2967">
        <v>167187845</v>
      </c>
      <c r="C2967" t="s">
        <v>19</v>
      </c>
      <c r="D2967">
        <v>2483047</v>
      </c>
      <c r="E2967" t="s">
        <v>20</v>
      </c>
      <c r="F2967">
        <v>500000</v>
      </c>
      <c r="G2967" t="s">
        <v>21</v>
      </c>
      <c r="H2967">
        <v>120</v>
      </c>
      <c r="I2967" t="s">
        <v>22</v>
      </c>
      <c r="J2967">
        <v>0</v>
      </c>
      <c r="K2967" t="s">
        <v>23</v>
      </c>
      <c r="L2967">
        <v>-3500</v>
      </c>
      <c r="N2967" t="s">
        <v>7765</v>
      </c>
      <c r="O2967" s="22">
        <v>15.600000000000001</v>
      </c>
    </row>
    <row r="2968" spans="1:15">
      <c r="A2968" t="s">
        <v>0</v>
      </c>
      <c r="B2968">
        <v>167260970</v>
      </c>
      <c r="C2968" t="s">
        <v>19</v>
      </c>
      <c r="D2968">
        <v>2485112</v>
      </c>
      <c r="E2968" t="s">
        <v>20</v>
      </c>
      <c r="F2968">
        <v>500000</v>
      </c>
      <c r="G2968" t="s">
        <v>21</v>
      </c>
      <c r="H2968">
        <v>120</v>
      </c>
      <c r="I2968" t="s">
        <v>22</v>
      </c>
      <c r="J2968">
        <v>0</v>
      </c>
      <c r="K2968" t="s">
        <v>23</v>
      </c>
      <c r="L2968">
        <v>-3500</v>
      </c>
      <c r="N2968" t="s">
        <v>7766</v>
      </c>
      <c r="O2968" s="22">
        <v>15.600000000000001</v>
      </c>
    </row>
    <row r="2969" spans="1:15">
      <c r="A2969" t="s">
        <v>0</v>
      </c>
      <c r="B2969">
        <v>167423175</v>
      </c>
      <c r="C2969" t="s">
        <v>19</v>
      </c>
      <c r="D2969">
        <v>3908421</v>
      </c>
      <c r="E2969" t="s">
        <v>20</v>
      </c>
      <c r="F2969">
        <v>500000</v>
      </c>
      <c r="G2969" t="s">
        <v>21</v>
      </c>
      <c r="H2969">
        <v>120</v>
      </c>
      <c r="I2969" t="s">
        <v>22</v>
      </c>
      <c r="J2969">
        <v>0</v>
      </c>
      <c r="K2969" t="s">
        <v>23</v>
      </c>
      <c r="L2969">
        <v>-3500</v>
      </c>
      <c r="N2969" t="s">
        <v>7767</v>
      </c>
      <c r="O2969" s="22">
        <v>15.600000000000001</v>
      </c>
    </row>
    <row r="2970" spans="1:15">
      <c r="A2970" t="s">
        <v>0</v>
      </c>
      <c r="B2970">
        <v>167496362</v>
      </c>
      <c r="C2970" t="s">
        <v>19</v>
      </c>
      <c r="D2970">
        <v>2489242</v>
      </c>
      <c r="E2970" t="s">
        <v>20</v>
      </c>
      <c r="F2970">
        <v>500000</v>
      </c>
      <c r="G2970" t="s">
        <v>21</v>
      </c>
      <c r="H2970">
        <v>120</v>
      </c>
      <c r="I2970" t="s">
        <v>22</v>
      </c>
      <c r="J2970">
        <v>0</v>
      </c>
      <c r="K2970" t="s">
        <v>23</v>
      </c>
      <c r="L2970">
        <v>-3500</v>
      </c>
      <c r="N2970" t="s">
        <v>4891</v>
      </c>
      <c r="O2970" s="22">
        <v>15.600000000000001</v>
      </c>
    </row>
    <row r="2971" spans="1:15">
      <c r="A2971" t="s">
        <v>0</v>
      </c>
      <c r="B2971">
        <v>167984553</v>
      </c>
      <c r="C2971" t="s">
        <v>19</v>
      </c>
      <c r="D2971">
        <v>2491307</v>
      </c>
      <c r="E2971" t="s">
        <v>20</v>
      </c>
      <c r="F2971">
        <v>500000</v>
      </c>
      <c r="G2971" t="s">
        <v>21</v>
      </c>
      <c r="H2971">
        <v>120</v>
      </c>
      <c r="I2971" t="s">
        <v>22</v>
      </c>
      <c r="J2971">
        <v>0</v>
      </c>
      <c r="K2971" t="s">
        <v>23</v>
      </c>
      <c r="L2971">
        <v>-3500</v>
      </c>
      <c r="N2971" t="s">
        <v>7768</v>
      </c>
      <c r="O2971" s="22">
        <v>15.65</v>
      </c>
    </row>
    <row r="2972" spans="1:15">
      <c r="A2972" t="s">
        <v>0</v>
      </c>
      <c r="B2972">
        <v>168057803</v>
      </c>
      <c r="C2972" t="s">
        <v>19</v>
      </c>
      <c r="D2972">
        <v>2493372</v>
      </c>
      <c r="E2972" t="s">
        <v>20</v>
      </c>
      <c r="F2972">
        <v>500000</v>
      </c>
      <c r="G2972" t="s">
        <v>21</v>
      </c>
      <c r="H2972">
        <v>120</v>
      </c>
      <c r="I2972" t="s">
        <v>22</v>
      </c>
      <c r="J2972">
        <v>0</v>
      </c>
      <c r="K2972" t="s">
        <v>23</v>
      </c>
      <c r="L2972">
        <v>-3500</v>
      </c>
      <c r="N2972" t="s">
        <v>7769</v>
      </c>
      <c r="O2972" s="22">
        <v>15.65</v>
      </c>
    </row>
    <row r="2973" spans="1:15">
      <c r="A2973" t="s">
        <v>0</v>
      </c>
      <c r="B2973">
        <v>168220340</v>
      </c>
      <c r="C2973" t="s">
        <v>19</v>
      </c>
      <c r="D2973">
        <v>3921401</v>
      </c>
      <c r="E2973" t="s">
        <v>20</v>
      </c>
      <c r="F2973">
        <v>500000</v>
      </c>
      <c r="G2973" t="s">
        <v>21</v>
      </c>
      <c r="H2973">
        <v>120</v>
      </c>
      <c r="I2973" t="s">
        <v>22</v>
      </c>
      <c r="J2973">
        <v>0</v>
      </c>
      <c r="K2973" t="s">
        <v>23</v>
      </c>
      <c r="L2973">
        <v>-3500</v>
      </c>
      <c r="N2973" t="s">
        <v>7770</v>
      </c>
      <c r="O2973" s="22">
        <v>15.65</v>
      </c>
    </row>
    <row r="2974" spans="1:15">
      <c r="A2974" t="s">
        <v>0</v>
      </c>
      <c r="B2974">
        <v>168293649</v>
      </c>
      <c r="C2974" t="s">
        <v>19</v>
      </c>
      <c r="D2974">
        <v>2497502</v>
      </c>
      <c r="E2974" t="s">
        <v>20</v>
      </c>
      <c r="F2974">
        <v>500000</v>
      </c>
      <c r="G2974" t="s">
        <v>21</v>
      </c>
      <c r="H2974">
        <v>120</v>
      </c>
      <c r="I2974" t="s">
        <v>22</v>
      </c>
      <c r="J2974">
        <v>0</v>
      </c>
      <c r="K2974" t="s">
        <v>23</v>
      </c>
      <c r="L2974">
        <v>-3500</v>
      </c>
      <c r="N2974" t="s">
        <v>7771</v>
      </c>
      <c r="O2974" s="22">
        <v>15.65</v>
      </c>
    </row>
    <row r="2975" spans="1:15">
      <c r="A2975" t="s">
        <v>0</v>
      </c>
      <c r="B2975">
        <v>168366961</v>
      </c>
      <c r="C2975" t="s">
        <v>19</v>
      </c>
      <c r="D2975">
        <v>2499567</v>
      </c>
      <c r="E2975" t="s">
        <v>20</v>
      </c>
      <c r="F2975">
        <v>500000</v>
      </c>
      <c r="G2975" t="s">
        <v>21</v>
      </c>
      <c r="H2975">
        <v>120</v>
      </c>
      <c r="I2975" t="s">
        <v>22</v>
      </c>
      <c r="J2975">
        <v>0</v>
      </c>
      <c r="K2975" t="s">
        <v>23</v>
      </c>
      <c r="L2975">
        <v>-3500</v>
      </c>
      <c r="N2975" t="s">
        <v>7772</v>
      </c>
      <c r="O2975" s="22">
        <v>15.65</v>
      </c>
    </row>
    <row r="2976" spans="1:15">
      <c r="A2976" t="s">
        <v>0</v>
      </c>
      <c r="B2976">
        <v>168529719</v>
      </c>
      <c r="C2976" t="s">
        <v>19</v>
      </c>
      <c r="D2976">
        <v>3931136</v>
      </c>
      <c r="E2976" t="s">
        <v>20</v>
      </c>
      <c r="F2976">
        <v>500000</v>
      </c>
      <c r="G2976" t="s">
        <v>21</v>
      </c>
      <c r="H2976">
        <v>120</v>
      </c>
      <c r="I2976" t="s">
        <v>22</v>
      </c>
      <c r="J2976">
        <v>0</v>
      </c>
      <c r="K2976" t="s">
        <v>23</v>
      </c>
      <c r="L2976">
        <v>-3500</v>
      </c>
      <c r="N2976" t="s">
        <v>7773</v>
      </c>
      <c r="O2976" s="22">
        <v>15.65</v>
      </c>
    </row>
    <row r="2977" spans="1:15">
      <c r="A2977" t="s">
        <v>0</v>
      </c>
      <c r="B2977">
        <v>168603100</v>
      </c>
      <c r="C2977" t="s">
        <v>19</v>
      </c>
      <c r="D2977">
        <v>2503697</v>
      </c>
      <c r="E2977" t="s">
        <v>20</v>
      </c>
      <c r="F2977">
        <v>500000</v>
      </c>
      <c r="G2977" t="s">
        <v>21</v>
      </c>
      <c r="H2977">
        <v>120</v>
      </c>
      <c r="I2977" t="s">
        <v>22</v>
      </c>
      <c r="J2977">
        <v>0</v>
      </c>
      <c r="K2977" t="s">
        <v>23</v>
      </c>
      <c r="L2977">
        <v>-3500</v>
      </c>
      <c r="N2977" t="s">
        <v>7774</v>
      </c>
      <c r="O2977" s="22">
        <v>15.65</v>
      </c>
    </row>
    <row r="2978" spans="1:15">
      <c r="A2978" t="s">
        <v>0</v>
      </c>
      <c r="B2978">
        <v>168676485</v>
      </c>
      <c r="C2978" t="s">
        <v>19</v>
      </c>
      <c r="D2978">
        <v>2505762</v>
      </c>
      <c r="E2978" t="s">
        <v>20</v>
      </c>
      <c r="F2978">
        <v>500000</v>
      </c>
      <c r="G2978" t="s">
        <v>21</v>
      </c>
      <c r="H2978">
        <v>120</v>
      </c>
      <c r="I2978" t="s">
        <v>22</v>
      </c>
      <c r="J2978">
        <v>0</v>
      </c>
      <c r="K2978" t="s">
        <v>23</v>
      </c>
      <c r="L2978">
        <v>-3500</v>
      </c>
      <c r="N2978" t="s">
        <v>7775</v>
      </c>
      <c r="O2978" s="22">
        <v>15.65</v>
      </c>
    </row>
    <row r="2979" spans="1:15">
      <c r="A2979" t="s">
        <v>0</v>
      </c>
      <c r="B2979">
        <v>168839468</v>
      </c>
      <c r="C2979" t="s">
        <v>19</v>
      </c>
      <c r="D2979">
        <v>3940871</v>
      </c>
      <c r="E2979" t="s">
        <v>20</v>
      </c>
      <c r="F2979">
        <v>500000</v>
      </c>
      <c r="G2979" t="s">
        <v>21</v>
      </c>
      <c r="H2979">
        <v>120</v>
      </c>
      <c r="I2979" t="s">
        <v>22</v>
      </c>
      <c r="J2979">
        <v>0</v>
      </c>
      <c r="K2979" t="s">
        <v>23</v>
      </c>
      <c r="L2979">
        <v>-3500</v>
      </c>
      <c r="N2979" t="s">
        <v>7776</v>
      </c>
      <c r="O2979" s="22">
        <v>15.65</v>
      </c>
    </row>
    <row r="2980" spans="1:15">
      <c r="A2980" t="s">
        <v>0</v>
      </c>
      <c r="B2980">
        <v>168912912</v>
      </c>
      <c r="C2980" t="s">
        <v>19</v>
      </c>
      <c r="D2980">
        <v>2509892</v>
      </c>
      <c r="E2980" t="s">
        <v>20</v>
      </c>
      <c r="F2980">
        <v>500000</v>
      </c>
      <c r="G2980" t="s">
        <v>21</v>
      </c>
      <c r="H2980">
        <v>120</v>
      </c>
      <c r="I2980" t="s">
        <v>22</v>
      </c>
      <c r="J2980">
        <v>0</v>
      </c>
      <c r="K2980" t="s">
        <v>23</v>
      </c>
      <c r="L2980">
        <v>-3500</v>
      </c>
      <c r="N2980" t="s">
        <v>4892</v>
      </c>
      <c r="O2980" s="22">
        <v>15.65</v>
      </c>
    </row>
    <row r="2981" spans="1:15">
      <c r="A2981" t="s">
        <v>0</v>
      </c>
      <c r="B2981">
        <v>169403281</v>
      </c>
      <c r="C2981" t="s">
        <v>19</v>
      </c>
      <c r="D2981">
        <v>2512132</v>
      </c>
      <c r="E2981" t="s">
        <v>20</v>
      </c>
      <c r="F2981">
        <v>500000</v>
      </c>
      <c r="G2981" t="s">
        <v>21</v>
      </c>
      <c r="H2981">
        <v>120</v>
      </c>
      <c r="I2981" t="s">
        <v>22</v>
      </c>
      <c r="J2981">
        <v>0</v>
      </c>
      <c r="K2981" t="s">
        <v>23</v>
      </c>
      <c r="L2981">
        <v>-3500</v>
      </c>
      <c r="N2981" t="s">
        <v>7777</v>
      </c>
      <c r="O2981" s="22">
        <v>15.700000000000001</v>
      </c>
    </row>
    <row r="2982" spans="1:15">
      <c r="A2982" t="s">
        <v>0</v>
      </c>
      <c r="B2982">
        <v>169476794</v>
      </c>
      <c r="C2982" t="s">
        <v>19</v>
      </c>
      <c r="D2982">
        <v>2514372</v>
      </c>
      <c r="E2982" t="s">
        <v>20</v>
      </c>
      <c r="F2982">
        <v>500000</v>
      </c>
      <c r="G2982" t="s">
        <v>21</v>
      </c>
      <c r="H2982">
        <v>120</v>
      </c>
      <c r="I2982" t="s">
        <v>22</v>
      </c>
      <c r="J2982">
        <v>0</v>
      </c>
      <c r="K2982" t="s">
        <v>23</v>
      </c>
      <c r="L2982">
        <v>-3500</v>
      </c>
      <c r="N2982" t="s">
        <v>7778</v>
      </c>
      <c r="O2982" s="22">
        <v>15.700000000000001</v>
      </c>
    </row>
    <row r="2983" spans="1:15">
      <c r="A2983" t="s">
        <v>0</v>
      </c>
      <c r="B2983">
        <v>169640113</v>
      </c>
      <c r="C2983" t="s">
        <v>19</v>
      </c>
      <c r="D2983">
        <v>3954676</v>
      </c>
      <c r="E2983" t="s">
        <v>20</v>
      </c>
      <c r="F2983">
        <v>500000</v>
      </c>
      <c r="G2983" t="s">
        <v>21</v>
      </c>
      <c r="H2983">
        <v>120</v>
      </c>
      <c r="I2983" t="s">
        <v>22</v>
      </c>
      <c r="J2983">
        <v>0</v>
      </c>
      <c r="K2983" t="s">
        <v>23</v>
      </c>
      <c r="L2983">
        <v>-3500</v>
      </c>
      <c r="N2983" t="s">
        <v>7779</v>
      </c>
      <c r="O2983" s="22">
        <v>15.700000000000001</v>
      </c>
    </row>
    <row r="2984" spans="1:15">
      <c r="A2984" t="s">
        <v>0</v>
      </c>
      <c r="B2984">
        <v>169713685</v>
      </c>
      <c r="C2984" t="s">
        <v>19</v>
      </c>
      <c r="D2984">
        <v>2518852</v>
      </c>
      <c r="E2984" t="s">
        <v>20</v>
      </c>
      <c r="F2984">
        <v>500000</v>
      </c>
      <c r="G2984" t="s">
        <v>21</v>
      </c>
      <c r="H2984">
        <v>120</v>
      </c>
      <c r="I2984" t="s">
        <v>22</v>
      </c>
      <c r="J2984">
        <v>0</v>
      </c>
      <c r="K2984" t="s">
        <v>23</v>
      </c>
      <c r="L2984">
        <v>-3500</v>
      </c>
      <c r="N2984" t="s">
        <v>7780</v>
      </c>
      <c r="O2984" s="22">
        <v>15.700000000000001</v>
      </c>
    </row>
    <row r="2985" spans="1:15">
      <c r="A2985" t="s">
        <v>0</v>
      </c>
      <c r="B2985">
        <v>169787268</v>
      </c>
      <c r="C2985" t="s">
        <v>19</v>
      </c>
      <c r="D2985">
        <v>2521092</v>
      </c>
      <c r="E2985" t="s">
        <v>20</v>
      </c>
      <c r="F2985">
        <v>500000</v>
      </c>
      <c r="G2985" t="s">
        <v>21</v>
      </c>
      <c r="H2985">
        <v>120</v>
      </c>
      <c r="I2985" t="s">
        <v>22</v>
      </c>
      <c r="J2985">
        <v>0</v>
      </c>
      <c r="K2985" t="s">
        <v>23</v>
      </c>
      <c r="L2985">
        <v>-3500</v>
      </c>
      <c r="N2985" t="s">
        <v>7781</v>
      </c>
      <c r="O2985" s="22">
        <v>15.700000000000001</v>
      </c>
    </row>
    <row r="2986" spans="1:15">
      <c r="A2986" t="s">
        <v>0</v>
      </c>
      <c r="B2986">
        <v>169950811</v>
      </c>
      <c r="C2986" t="s">
        <v>19</v>
      </c>
      <c r="D2986">
        <v>3965236</v>
      </c>
      <c r="E2986" t="s">
        <v>20</v>
      </c>
      <c r="F2986">
        <v>500000</v>
      </c>
      <c r="G2986" t="s">
        <v>21</v>
      </c>
      <c r="H2986">
        <v>120</v>
      </c>
      <c r="I2986" t="s">
        <v>22</v>
      </c>
      <c r="J2986">
        <v>0</v>
      </c>
      <c r="K2986" t="s">
        <v>23</v>
      </c>
      <c r="L2986">
        <v>-3500</v>
      </c>
      <c r="N2986" t="s">
        <v>7782</v>
      </c>
      <c r="O2986" s="22">
        <v>15.700000000000001</v>
      </c>
    </row>
    <row r="2987" spans="1:15">
      <c r="A2987" t="s">
        <v>0</v>
      </c>
      <c r="B2987">
        <v>170024453</v>
      </c>
      <c r="C2987" t="s">
        <v>19</v>
      </c>
      <c r="D2987">
        <v>2525572</v>
      </c>
      <c r="E2987" t="s">
        <v>20</v>
      </c>
      <c r="F2987">
        <v>500000</v>
      </c>
      <c r="G2987" t="s">
        <v>21</v>
      </c>
      <c r="H2987">
        <v>120</v>
      </c>
      <c r="I2987" t="s">
        <v>22</v>
      </c>
      <c r="J2987">
        <v>0</v>
      </c>
      <c r="K2987" t="s">
        <v>23</v>
      </c>
      <c r="L2987">
        <v>-3500</v>
      </c>
      <c r="N2987" t="s">
        <v>7783</v>
      </c>
      <c r="O2987" s="22">
        <v>15.700000000000001</v>
      </c>
    </row>
    <row r="2988" spans="1:15">
      <c r="A2988" t="s">
        <v>0</v>
      </c>
      <c r="B2988">
        <v>170098098</v>
      </c>
      <c r="C2988" t="s">
        <v>19</v>
      </c>
      <c r="D2988">
        <v>2527812</v>
      </c>
      <c r="E2988" t="s">
        <v>20</v>
      </c>
      <c r="F2988">
        <v>500000</v>
      </c>
      <c r="G2988" t="s">
        <v>21</v>
      </c>
      <c r="H2988">
        <v>120</v>
      </c>
      <c r="I2988" t="s">
        <v>22</v>
      </c>
      <c r="J2988">
        <v>0</v>
      </c>
      <c r="K2988" t="s">
        <v>23</v>
      </c>
      <c r="L2988">
        <v>-3500</v>
      </c>
      <c r="N2988" t="s">
        <v>7784</v>
      </c>
      <c r="O2988" s="22">
        <v>15.700000000000001</v>
      </c>
    </row>
    <row r="2989" spans="1:15">
      <c r="A2989" t="s">
        <v>0</v>
      </c>
      <c r="B2989">
        <v>170261866</v>
      </c>
      <c r="C2989" t="s">
        <v>19</v>
      </c>
      <c r="D2989">
        <v>3975796</v>
      </c>
      <c r="E2989" t="s">
        <v>20</v>
      </c>
      <c r="F2989">
        <v>500000</v>
      </c>
      <c r="G2989" t="s">
        <v>21</v>
      </c>
      <c r="H2989">
        <v>120</v>
      </c>
      <c r="I2989" t="s">
        <v>22</v>
      </c>
      <c r="J2989">
        <v>0</v>
      </c>
      <c r="K2989" t="s">
        <v>23</v>
      </c>
      <c r="L2989">
        <v>-3500</v>
      </c>
      <c r="N2989" t="s">
        <v>7785</v>
      </c>
      <c r="O2989" s="22">
        <v>15.700000000000001</v>
      </c>
    </row>
    <row r="2990" spans="1:15">
      <c r="A2990" t="s">
        <v>0</v>
      </c>
      <c r="B2990">
        <v>170335578</v>
      </c>
      <c r="C2990" t="s">
        <v>19</v>
      </c>
      <c r="D2990">
        <v>2532292</v>
      </c>
      <c r="E2990" t="s">
        <v>20</v>
      </c>
      <c r="F2990">
        <v>500000</v>
      </c>
      <c r="G2990" t="s">
        <v>21</v>
      </c>
      <c r="H2990">
        <v>120</v>
      </c>
      <c r="I2990" t="s">
        <v>22</v>
      </c>
      <c r="J2990">
        <v>0</v>
      </c>
      <c r="K2990" t="s">
        <v>23</v>
      </c>
      <c r="L2990">
        <v>-3500</v>
      </c>
      <c r="N2990" t="s">
        <v>4893</v>
      </c>
      <c r="O2990" s="22">
        <v>15.700000000000001</v>
      </c>
    </row>
    <row r="2991" spans="1:15">
      <c r="A2991" t="s">
        <v>0</v>
      </c>
      <c r="B2991">
        <v>170828143</v>
      </c>
      <c r="C2991" t="s">
        <v>19</v>
      </c>
      <c r="D2991">
        <v>2534532</v>
      </c>
      <c r="E2991" t="s">
        <v>20</v>
      </c>
      <c r="F2991">
        <v>500000</v>
      </c>
      <c r="G2991" t="s">
        <v>21</v>
      </c>
      <c r="H2991">
        <v>120</v>
      </c>
      <c r="I2991" t="s">
        <v>22</v>
      </c>
      <c r="J2991">
        <v>0</v>
      </c>
      <c r="K2991" t="s">
        <v>23</v>
      </c>
      <c r="L2991">
        <v>-3500</v>
      </c>
      <c r="N2991" t="s">
        <v>7786</v>
      </c>
      <c r="O2991" s="22">
        <v>15.75</v>
      </c>
    </row>
    <row r="2992" spans="1:15">
      <c r="A2992" t="s">
        <v>0</v>
      </c>
      <c r="B2992">
        <v>170901913</v>
      </c>
      <c r="C2992" t="s">
        <v>19</v>
      </c>
      <c r="D2992">
        <v>2536772</v>
      </c>
      <c r="E2992" t="s">
        <v>20</v>
      </c>
      <c r="F2992">
        <v>500000</v>
      </c>
      <c r="G2992" t="s">
        <v>21</v>
      </c>
      <c r="H2992">
        <v>120</v>
      </c>
      <c r="I2992" t="s">
        <v>22</v>
      </c>
      <c r="J2992">
        <v>0</v>
      </c>
      <c r="K2992" t="s">
        <v>23</v>
      </c>
      <c r="L2992">
        <v>-3500</v>
      </c>
      <c r="N2992" t="s">
        <v>7787</v>
      </c>
      <c r="O2992" s="22">
        <v>15.75</v>
      </c>
    </row>
    <row r="2993" spans="1:15">
      <c r="A2993" t="s">
        <v>0</v>
      </c>
      <c r="B2993">
        <v>171066013</v>
      </c>
      <c r="C2993" t="s">
        <v>19</v>
      </c>
      <c r="D2993">
        <v>3989876</v>
      </c>
      <c r="E2993" t="s">
        <v>20</v>
      </c>
      <c r="F2993">
        <v>500000</v>
      </c>
      <c r="G2993" t="s">
        <v>21</v>
      </c>
      <c r="H2993">
        <v>120</v>
      </c>
      <c r="I2993" t="s">
        <v>22</v>
      </c>
      <c r="J2993">
        <v>0</v>
      </c>
      <c r="K2993" t="s">
        <v>23</v>
      </c>
      <c r="L2993">
        <v>-3500</v>
      </c>
      <c r="N2993" t="s">
        <v>7788</v>
      </c>
      <c r="O2993" s="22">
        <v>15.75</v>
      </c>
    </row>
    <row r="2994" spans="1:15">
      <c r="A2994" t="s">
        <v>0</v>
      </c>
      <c r="B2994">
        <v>171139857</v>
      </c>
      <c r="C2994" t="s">
        <v>19</v>
      </c>
      <c r="D2994">
        <v>2541252</v>
      </c>
      <c r="E2994" t="s">
        <v>20</v>
      </c>
      <c r="F2994">
        <v>500000</v>
      </c>
      <c r="G2994" t="s">
        <v>21</v>
      </c>
      <c r="H2994">
        <v>120</v>
      </c>
      <c r="I2994" t="s">
        <v>22</v>
      </c>
      <c r="J2994">
        <v>0</v>
      </c>
      <c r="K2994" t="s">
        <v>23</v>
      </c>
      <c r="L2994">
        <v>-3500</v>
      </c>
      <c r="N2994" t="s">
        <v>7789</v>
      </c>
      <c r="O2994" s="22">
        <v>15.75</v>
      </c>
    </row>
    <row r="2995" spans="1:15">
      <c r="A2995" t="s">
        <v>0</v>
      </c>
      <c r="B2995">
        <v>171213707</v>
      </c>
      <c r="C2995" t="s">
        <v>19</v>
      </c>
      <c r="D2995">
        <v>2543492</v>
      </c>
      <c r="E2995" t="s">
        <v>20</v>
      </c>
      <c r="F2995">
        <v>500000</v>
      </c>
      <c r="G2995" t="s">
        <v>21</v>
      </c>
      <c r="H2995">
        <v>120</v>
      </c>
      <c r="I2995" t="s">
        <v>22</v>
      </c>
      <c r="J2995">
        <v>0</v>
      </c>
      <c r="K2995" t="s">
        <v>23</v>
      </c>
      <c r="L2995">
        <v>-3500</v>
      </c>
      <c r="N2995" t="s">
        <v>7790</v>
      </c>
      <c r="O2995" s="22">
        <v>15.75</v>
      </c>
    </row>
    <row r="2996" spans="1:15">
      <c r="A2996" t="s">
        <v>0</v>
      </c>
      <c r="B2996">
        <v>171378040</v>
      </c>
      <c r="C2996" t="s">
        <v>19</v>
      </c>
      <c r="D2996">
        <v>4000436</v>
      </c>
      <c r="E2996" t="s">
        <v>20</v>
      </c>
      <c r="F2996">
        <v>500000</v>
      </c>
      <c r="G2996" t="s">
        <v>21</v>
      </c>
      <c r="H2996">
        <v>120</v>
      </c>
      <c r="I2996" t="s">
        <v>22</v>
      </c>
      <c r="J2996">
        <v>0</v>
      </c>
      <c r="K2996" t="s">
        <v>23</v>
      </c>
      <c r="L2996">
        <v>-3500</v>
      </c>
      <c r="N2996" t="s">
        <v>7791</v>
      </c>
      <c r="O2996" s="22">
        <v>15.75</v>
      </c>
    </row>
    <row r="2997" spans="1:15">
      <c r="A2997" t="s">
        <v>0</v>
      </c>
      <c r="B2997">
        <v>171451953</v>
      </c>
      <c r="C2997" t="s">
        <v>19</v>
      </c>
      <c r="D2997">
        <v>2547972</v>
      </c>
      <c r="E2997" t="s">
        <v>20</v>
      </c>
      <c r="F2997">
        <v>500000</v>
      </c>
      <c r="G2997" t="s">
        <v>21</v>
      </c>
      <c r="H2997">
        <v>120</v>
      </c>
      <c r="I2997" t="s">
        <v>22</v>
      </c>
      <c r="J2997">
        <v>0</v>
      </c>
      <c r="K2997" t="s">
        <v>23</v>
      </c>
      <c r="L2997">
        <v>-3500</v>
      </c>
      <c r="N2997" t="s">
        <v>7792</v>
      </c>
      <c r="O2997" s="22">
        <v>15.75</v>
      </c>
    </row>
    <row r="2998" spans="1:15">
      <c r="A2998" t="s">
        <v>0</v>
      </c>
      <c r="B2998">
        <v>171525873</v>
      </c>
      <c r="C2998" t="s">
        <v>19</v>
      </c>
      <c r="D2998">
        <v>2550212</v>
      </c>
      <c r="E2998" t="s">
        <v>20</v>
      </c>
      <c r="F2998">
        <v>500000</v>
      </c>
      <c r="G2998" t="s">
        <v>21</v>
      </c>
      <c r="H2998">
        <v>120</v>
      </c>
      <c r="I2998" t="s">
        <v>22</v>
      </c>
      <c r="J2998">
        <v>0</v>
      </c>
      <c r="K2998" t="s">
        <v>23</v>
      </c>
      <c r="L2998">
        <v>-3500</v>
      </c>
      <c r="N2998" t="s">
        <v>7793</v>
      </c>
      <c r="O2998" s="22">
        <v>15.75</v>
      </c>
    </row>
    <row r="2999" spans="1:15">
      <c r="A2999" t="s">
        <v>0</v>
      </c>
      <c r="B2999">
        <v>171690431</v>
      </c>
      <c r="C2999" t="s">
        <v>19</v>
      </c>
      <c r="D2999">
        <v>4010996</v>
      </c>
      <c r="E2999" t="s">
        <v>20</v>
      </c>
      <c r="F2999">
        <v>500000</v>
      </c>
      <c r="G2999" t="s">
        <v>21</v>
      </c>
      <c r="H2999">
        <v>120</v>
      </c>
      <c r="I2999" t="s">
        <v>22</v>
      </c>
      <c r="J2999">
        <v>0</v>
      </c>
      <c r="K2999" t="s">
        <v>23</v>
      </c>
      <c r="L2999">
        <v>-3500</v>
      </c>
      <c r="N2999" t="s">
        <v>7794</v>
      </c>
      <c r="O2999" s="22">
        <v>15.75</v>
      </c>
    </row>
    <row r="3000" spans="1:15">
      <c r="A3000" t="s">
        <v>0</v>
      </c>
      <c r="B3000">
        <v>171764417</v>
      </c>
      <c r="C3000" t="s">
        <v>19</v>
      </c>
      <c r="D3000">
        <v>2554692</v>
      </c>
      <c r="E3000" t="s">
        <v>20</v>
      </c>
      <c r="F3000">
        <v>500000</v>
      </c>
      <c r="G3000" t="s">
        <v>21</v>
      </c>
      <c r="H3000">
        <v>120</v>
      </c>
      <c r="I3000" t="s">
        <v>22</v>
      </c>
      <c r="J3000">
        <v>0</v>
      </c>
      <c r="K3000" t="s">
        <v>23</v>
      </c>
      <c r="L3000">
        <v>-3500</v>
      </c>
      <c r="N3000" t="s">
        <v>4894</v>
      </c>
      <c r="O3000" s="22">
        <v>15.75</v>
      </c>
    </row>
    <row r="3001" spans="1:15">
      <c r="A3001" t="s">
        <v>0</v>
      </c>
      <c r="B3001">
        <v>172259206</v>
      </c>
      <c r="C3001" t="s">
        <v>19</v>
      </c>
      <c r="D3001">
        <v>2556932</v>
      </c>
      <c r="E3001" t="s">
        <v>20</v>
      </c>
      <c r="F3001">
        <v>500000</v>
      </c>
      <c r="G3001" t="s">
        <v>21</v>
      </c>
      <c r="H3001">
        <v>120</v>
      </c>
      <c r="I3001" t="s">
        <v>22</v>
      </c>
      <c r="J3001">
        <v>0</v>
      </c>
      <c r="K3001" t="s">
        <v>23</v>
      </c>
      <c r="L3001">
        <v>-3500</v>
      </c>
      <c r="N3001" t="s">
        <v>7795</v>
      </c>
      <c r="O3001" s="22">
        <v>15.8</v>
      </c>
    </row>
    <row r="3002" spans="1:15">
      <c r="A3002" t="s">
        <v>0</v>
      </c>
      <c r="B3002">
        <v>172333262</v>
      </c>
      <c r="C3002" t="s">
        <v>19</v>
      </c>
      <c r="D3002">
        <v>2559172</v>
      </c>
      <c r="E3002" t="s">
        <v>20</v>
      </c>
      <c r="F3002">
        <v>500000</v>
      </c>
      <c r="G3002" t="s">
        <v>21</v>
      </c>
      <c r="H3002">
        <v>120</v>
      </c>
      <c r="I3002" t="s">
        <v>22</v>
      </c>
      <c r="J3002">
        <v>0</v>
      </c>
      <c r="K3002" t="s">
        <v>23</v>
      </c>
      <c r="L3002">
        <v>-3500</v>
      </c>
      <c r="N3002" t="s">
        <v>7796</v>
      </c>
      <c r="O3002" s="22">
        <v>15.8</v>
      </c>
    </row>
    <row r="3003" spans="1:15">
      <c r="A3003" t="s">
        <v>0</v>
      </c>
      <c r="B3003">
        <v>172498167</v>
      </c>
      <c r="C3003" t="s">
        <v>19</v>
      </c>
      <c r="D3003">
        <v>4025076</v>
      </c>
      <c r="E3003" t="s">
        <v>20</v>
      </c>
      <c r="F3003">
        <v>500000</v>
      </c>
      <c r="G3003" t="s">
        <v>21</v>
      </c>
      <c r="H3003">
        <v>120</v>
      </c>
      <c r="I3003" t="s">
        <v>22</v>
      </c>
      <c r="J3003">
        <v>0</v>
      </c>
      <c r="K3003" t="s">
        <v>23</v>
      </c>
      <c r="L3003">
        <v>-3500</v>
      </c>
      <c r="N3003" t="s">
        <v>7797</v>
      </c>
      <c r="O3003" s="22">
        <v>15.8</v>
      </c>
    </row>
    <row r="3004" spans="1:15">
      <c r="A3004" t="s">
        <v>0</v>
      </c>
      <c r="B3004">
        <v>172572296</v>
      </c>
      <c r="C3004" t="s">
        <v>19</v>
      </c>
      <c r="D3004">
        <v>2563652</v>
      </c>
      <c r="E3004" t="s">
        <v>20</v>
      </c>
      <c r="F3004">
        <v>500000</v>
      </c>
      <c r="G3004" t="s">
        <v>21</v>
      </c>
      <c r="H3004">
        <v>120</v>
      </c>
      <c r="I3004" t="s">
        <v>22</v>
      </c>
      <c r="J3004">
        <v>0</v>
      </c>
      <c r="K3004" t="s">
        <v>23</v>
      </c>
      <c r="L3004">
        <v>-3500</v>
      </c>
      <c r="N3004" t="s">
        <v>7798</v>
      </c>
      <c r="O3004" s="22">
        <v>15.8</v>
      </c>
    </row>
    <row r="3005" spans="1:15">
      <c r="A3005" t="s">
        <v>0</v>
      </c>
      <c r="B3005">
        <v>172646436</v>
      </c>
      <c r="C3005" t="s">
        <v>19</v>
      </c>
      <c r="D3005">
        <v>2565892</v>
      </c>
      <c r="E3005" t="s">
        <v>20</v>
      </c>
      <c r="F3005">
        <v>500000</v>
      </c>
      <c r="G3005" t="s">
        <v>21</v>
      </c>
      <c r="H3005">
        <v>120</v>
      </c>
      <c r="I3005" t="s">
        <v>22</v>
      </c>
      <c r="J3005">
        <v>0</v>
      </c>
      <c r="K3005" t="s">
        <v>23</v>
      </c>
      <c r="L3005">
        <v>-3500</v>
      </c>
      <c r="N3005" t="s">
        <v>7799</v>
      </c>
      <c r="O3005" s="22">
        <v>15.8</v>
      </c>
    </row>
    <row r="3006" spans="1:15">
      <c r="A3006" t="s">
        <v>0</v>
      </c>
      <c r="B3006">
        <v>172811580</v>
      </c>
      <c r="C3006" t="s">
        <v>19</v>
      </c>
      <c r="D3006">
        <v>4035636</v>
      </c>
      <c r="E3006" t="s">
        <v>20</v>
      </c>
      <c r="F3006">
        <v>500000</v>
      </c>
      <c r="G3006" t="s">
        <v>21</v>
      </c>
      <c r="H3006">
        <v>120</v>
      </c>
      <c r="I3006" t="s">
        <v>22</v>
      </c>
      <c r="J3006">
        <v>0</v>
      </c>
      <c r="K3006" t="s">
        <v>23</v>
      </c>
      <c r="L3006">
        <v>-3500</v>
      </c>
      <c r="N3006" t="s">
        <v>7800</v>
      </c>
      <c r="O3006" s="22">
        <v>15.8</v>
      </c>
    </row>
    <row r="3007" spans="1:15">
      <c r="A3007" t="s">
        <v>0</v>
      </c>
      <c r="B3007">
        <v>172885794</v>
      </c>
      <c r="C3007" t="s">
        <v>19</v>
      </c>
      <c r="D3007">
        <v>2570372</v>
      </c>
      <c r="E3007" t="s">
        <v>20</v>
      </c>
      <c r="F3007">
        <v>500000</v>
      </c>
      <c r="G3007" t="s">
        <v>21</v>
      </c>
      <c r="H3007">
        <v>120</v>
      </c>
      <c r="I3007" t="s">
        <v>22</v>
      </c>
      <c r="J3007">
        <v>0</v>
      </c>
      <c r="K3007" t="s">
        <v>23</v>
      </c>
      <c r="L3007">
        <v>-3500</v>
      </c>
      <c r="N3007" t="s">
        <v>7801</v>
      </c>
      <c r="O3007" s="22">
        <v>15.8</v>
      </c>
    </row>
    <row r="3008" spans="1:15">
      <c r="A3008" t="s">
        <v>0</v>
      </c>
      <c r="B3008">
        <v>172960011</v>
      </c>
      <c r="C3008" t="s">
        <v>19</v>
      </c>
      <c r="D3008">
        <v>2572612</v>
      </c>
      <c r="E3008" t="s">
        <v>20</v>
      </c>
      <c r="F3008">
        <v>500000</v>
      </c>
      <c r="G3008" t="s">
        <v>21</v>
      </c>
      <c r="H3008">
        <v>120</v>
      </c>
      <c r="I3008" t="s">
        <v>22</v>
      </c>
      <c r="J3008">
        <v>0</v>
      </c>
      <c r="K3008" t="s">
        <v>23</v>
      </c>
      <c r="L3008">
        <v>-3500</v>
      </c>
      <c r="N3008" t="s">
        <v>7802</v>
      </c>
      <c r="O3008" s="22">
        <v>15.8</v>
      </c>
    </row>
    <row r="3009" spans="1:15">
      <c r="A3009" t="s">
        <v>0</v>
      </c>
      <c r="B3009">
        <v>173125387</v>
      </c>
      <c r="C3009" t="s">
        <v>19</v>
      </c>
      <c r="D3009">
        <v>4046196</v>
      </c>
      <c r="E3009" t="s">
        <v>20</v>
      </c>
      <c r="F3009">
        <v>500000</v>
      </c>
      <c r="G3009" t="s">
        <v>21</v>
      </c>
      <c r="H3009">
        <v>120</v>
      </c>
      <c r="I3009" t="s">
        <v>22</v>
      </c>
      <c r="J3009">
        <v>0</v>
      </c>
      <c r="K3009" t="s">
        <v>23</v>
      </c>
      <c r="L3009">
        <v>-3500</v>
      </c>
      <c r="N3009" t="s">
        <v>7803</v>
      </c>
      <c r="O3009" s="22">
        <v>15.8</v>
      </c>
    </row>
    <row r="3010" spans="1:15">
      <c r="A3010" t="s">
        <v>0</v>
      </c>
      <c r="B3010">
        <v>173199671</v>
      </c>
      <c r="C3010" t="s">
        <v>19</v>
      </c>
      <c r="D3010">
        <v>2577092</v>
      </c>
      <c r="E3010" t="s">
        <v>20</v>
      </c>
      <c r="F3010">
        <v>500000</v>
      </c>
      <c r="G3010" t="s">
        <v>21</v>
      </c>
      <c r="H3010">
        <v>120</v>
      </c>
      <c r="I3010" t="s">
        <v>22</v>
      </c>
      <c r="J3010">
        <v>0</v>
      </c>
      <c r="K3010" t="s">
        <v>23</v>
      </c>
      <c r="L3010">
        <v>-3500</v>
      </c>
      <c r="N3010" t="s">
        <v>4895</v>
      </c>
      <c r="O3010" s="22">
        <v>15.8</v>
      </c>
    </row>
    <row r="3011" spans="1:15">
      <c r="A3011" t="s">
        <v>0</v>
      </c>
      <c r="B3011">
        <v>173696776</v>
      </c>
      <c r="C3011" t="s">
        <v>19</v>
      </c>
      <c r="D3011">
        <v>2579332</v>
      </c>
      <c r="E3011" t="s">
        <v>20</v>
      </c>
      <c r="F3011">
        <v>500000</v>
      </c>
      <c r="G3011" t="s">
        <v>21</v>
      </c>
      <c r="H3011">
        <v>120</v>
      </c>
      <c r="I3011" t="s">
        <v>22</v>
      </c>
      <c r="J3011">
        <v>0</v>
      </c>
      <c r="K3011" t="s">
        <v>23</v>
      </c>
      <c r="L3011">
        <v>-3500</v>
      </c>
      <c r="N3011" t="s">
        <v>7804</v>
      </c>
      <c r="O3011" s="22">
        <v>15.850000000000001</v>
      </c>
    </row>
    <row r="3012" spans="1:15">
      <c r="A3012" t="s">
        <v>0</v>
      </c>
      <c r="B3012">
        <v>173771125</v>
      </c>
      <c r="C3012" t="s">
        <v>19</v>
      </c>
      <c r="D3012">
        <v>2581572</v>
      </c>
      <c r="E3012" t="s">
        <v>20</v>
      </c>
      <c r="F3012">
        <v>500000</v>
      </c>
      <c r="G3012" t="s">
        <v>21</v>
      </c>
      <c r="H3012">
        <v>120</v>
      </c>
      <c r="I3012" t="s">
        <v>22</v>
      </c>
      <c r="J3012">
        <v>0</v>
      </c>
      <c r="K3012" t="s">
        <v>23</v>
      </c>
      <c r="L3012">
        <v>-3500</v>
      </c>
      <c r="N3012" t="s">
        <v>7805</v>
      </c>
      <c r="O3012" s="22">
        <v>15.850000000000001</v>
      </c>
    </row>
    <row r="3013" spans="1:15">
      <c r="A3013" t="s">
        <v>0</v>
      </c>
      <c r="B3013">
        <v>173936838</v>
      </c>
      <c r="C3013" t="s">
        <v>19</v>
      </c>
      <c r="D3013">
        <v>4060276</v>
      </c>
      <c r="E3013" t="s">
        <v>20</v>
      </c>
      <c r="F3013">
        <v>500000</v>
      </c>
      <c r="G3013" t="s">
        <v>21</v>
      </c>
      <c r="H3013">
        <v>120</v>
      </c>
      <c r="I3013" t="s">
        <v>22</v>
      </c>
      <c r="J3013">
        <v>0</v>
      </c>
      <c r="K3013" t="s">
        <v>23</v>
      </c>
      <c r="L3013">
        <v>-3500</v>
      </c>
      <c r="N3013" t="s">
        <v>7806</v>
      </c>
      <c r="O3013" s="22">
        <v>15.850000000000001</v>
      </c>
    </row>
    <row r="3014" spans="1:15">
      <c r="A3014" t="s">
        <v>0</v>
      </c>
      <c r="B3014">
        <v>174011254</v>
      </c>
      <c r="C3014" t="s">
        <v>19</v>
      </c>
      <c r="D3014">
        <v>2586052</v>
      </c>
      <c r="E3014" t="s">
        <v>20</v>
      </c>
      <c r="F3014">
        <v>500000</v>
      </c>
      <c r="G3014" t="s">
        <v>21</v>
      </c>
      <c r="H3014">
        <v>120</v>
      </c>
      <c r="I3014" t="s">
        <v>22</v>
      </c>
      <c r="J3014">
        <v>0</v>
      </c>
      <c r="K3014" t="s">
        <v>23</v>
      </c>
      <c r="L3014">
        <v>-3500</v>
      </c>
      <c r="N3014" t="s">
        <v>7807</v>
      </c>
      <c r="O3014" s="22">
        <v>15.850000000000001</v>
      </c>
    </row>
    <row r="3015" spans="1:15">
      <c r="A3015" t="s">
        <v>0</v>
      </c>
      <c r="B3015">
        <v>174085673</v>
      </c>
      <c r="C3015" t="s">
        <v>19</v>
      </c>
      <c r="D3015">
        <v>2588292</v>
      </c>
      <c r="E3015" t="s">
        <v>20</v>
      </c>
      <c r="F3015">
        <v>500000</v>
      </c>
      <c r="G3015" t="s">
        <v>21</v>
      </c>
      <c r="H3015">
        <v>120</v>
      </c>
      <c r="I3015" t="s">
        <v>22</v>
      </c>
      <c r="J3015">
        <v>0</v>
      </c>
      <c r="K3015" t="s">
        <v>23</v>
      </c>
      <c r="L3015">
        <v>-3500</v>
      </c>
      <c r="N3015" t="s">
        <v>7808</v>
      </c>
      <c r="O3015" s="22">
        <v>15.850000000000001</v>
      </c>
    </row>
    <row r="3016" spans="1:15">
      <c r="A3016" t="s">
        <v>0</v>
      </c>
      <c r="B3016">
        <v>174251612</v>
      </c>
      <c r="C3016" t="s">
        <v>19</v>
      </c>
      <c r="D3016">
        <v>4070836</v>
      </c>
      <c r="E3016" t="s">
        <v>20</v>
      </c>
      <c r="F3016">
        <v>500000</v>
      </c>
      <c r="G3016" t="s">
        <v>21</v>
      </c>
      <c r="H3016">
        <v>120</v>
      </c>
      <c r="I3016" t="s">
        <v>22</v>
      </c>
      <c r="J3016">
        <v>0</v>
      </c>
      <c r="K3016" t="s">
        <v>23</v>
      </c>
      <c r="L3016">
        <v>-3500</v>
      </c>
      <c r="N3016" t="s">
        <v>7809</v>
      </c>
      <c r="O3016" s="22">
        <v>15.850000000000001</v>
      </c>
    </row>
    <row r="3017" spans="1:15">
      <c r="A3017" t="s">
        <v>0</v>
      </c>
      <c r="B3017">
        <v>174326098</v>
      </c>
      <c r="C3017" t="s">
        <v>19</v>
      </c>
      <c r="D3017">
        <v>2592772</v>
      </c>
      <c r="E3017" t="s">
        <v>20</v>
      </c>
      <c r="F3017">
        <v>500000</v>
      </c>
      <c r="G3017" t="s">
        <v>21</v>
      </c>
      <c r="H3017">
        <v>120</v>
      </c>
      <c r="I3017" t="s">
        <v>22</v>
      </c>
      <c r="J3017">
        <v>0</v>
      </c>
      <c r="K3017" t="s">
        <v>23</v>
      </c>
      <c r="L3017">
        <v>-3500</v>
      </c>
      <c r="N3017" t="s">
        <v>7810</v>
      </c>
      <c r="O3017" s="22">
        <v>15.850000000000001</v>
      </c>
    </row>
    <row r="3018" spans="1:15">
      <c r="A3018" t="s">
        <v>0</v>
      </c>
      <c r="B3018">
        <v>174400591</v>
      </c>
      <c r="C3018" t="s">
        <v>19</v>
      </c>
      <c r="D3018">
        <v>2595012</v>
      </c>
      <c r="E3018" t="s">
        <v>20</v>
      </c>
      <c r="F3018">
        <v>500000</v>
      </c>
      <c r="G3018" t="s">
        <v>21</v>
      </c>
      <c r="H3018">
        <v>120</v>
      </c>
      <c r="I3018" t="s">
        <v>22</v>
      </c>
      <c r="J3018">
        <v>0</v>
      </c>
      <c r="K3018" t="s">
        <v>23</v>
      </c>
      <c r="L3018">
        <v>-3500</v>
      </c>
      <c r="N3018" t="s">
        <v>7811</v>
      </c>
      <c r="O3018" s="22">
        <v>15.850000000000001</v>
      </c>
    </row>
    <row r="3019" spans="1:15">
      <c r="A3019" t="s">
        <v>0</v>
      </c>
      <c r="B3019">
        <v>174566759</v>
      </c>
      <c r="C3019" t="s">
        <v>19</v>
      </c>
      <c r="D3019">
        <v>4081396</v>
      </c>
      <c r="E3019" t="s">
        <v>20</v>
      </c>
      <c r="F3019">
        <v>500000</v>
      </c>
      <c r="G3019" t="s">
        <v>21</v>
      </c>
      <c r="H3019">
        <v>120</v>
      </c>
      <c r="I3019" t="s">
        <v>22</v>
      </c>
      <c r="J3019">
        <v>0</v>
      </c>
      <c r="K3019" t="s">
        <v>23</v>
      </c>
      <c r="L3019">
        <v>-3500</v>
      </c>
      <c r="N3019" t="s">
        <v>7812</v>
      </c>
      <c r="O3019" s="22">
        <v>15.850000000000001</v>
      </c>
    </row>
    <row r="3020" spans="1:15">
      <c r="A3020" t="s">
        <v>0</v>
      </c>
      <c r="B3020">
        <v>174641314</v>
      </c>
      <c r="C3020" t="s">
        <v>19</v>
      </c>
      <c r="D3020">
        <v>2599492</v>
      </c>
      <c r="E3020" t="s">
        <v>20</v>
      </c>
      <c r="F3020">
        <v>500000</v>
      </c>
      <c r="G3020" t="s">
        <v>21</v>
      </c>
      <c r="H3020">
        <v>120</v>
      </c>
      <c r="I3020" t="s">
        <v>22</v>
      </c>
      <c r="J3020">
        <v>0</v>
      </c>
      <c r="K3020" t="s">
        <v>23</v>
      </c>
      <c r="L3020">
        <v>-3500</v>
      </c>
      <c r="N3020" t="s">
        <v>4896</v>
      </c>
      <c r="O3020" s="22">
        <v>15.850000000000001</v>
      </c>
    </row>
    <row r="3021" spans="1:15">
      <c r="A3021" t="s">
        <v>0</v>
      </c>
      <c r="B3021">
        <v>175140678</v>
      </c>
      <c r="C3021" t="s">
        <v>19</v>
      </c>
      <c r="D3021">
        <v>2601732</v>
      </c>
      <c r="E3021" t="s">
        <v>20</v>
      </c>
      <c r="F3021">
        <v>500000</v>
      </c>
      <c r="G3021" t="s">
        <v>21</v>
      </c>
      <c r="H3021">
        <v>120</v>
      </c>
      <c r="I3021" t="s">
        <v>22</v>
      </c>
      <c r="J3021">
        <v>0</v>
      </c>
      <c r="K3021" t="s">
        <v>23</v>
      </c>
      <c r="L3021">
        <v>-3500</v>
      </c>
      <c r="N3021" t="s">
        <v>7813</v>
      </c>
      <c r="O3021" s="22">
        <v>15.9</v>
      </c>
    </row>
    <row r="3022" spans="1:15">
      <c r="A3022" t="s">
        <v>0</v>
      </c>
      <c r="B3022">
        <v>175215303</v>
      </c>
      <c r="C3022" t="s">
        <v>19</v>
      </c>
      <c r="D3022">
        <v>2603972</v>
      </c>
      <c r="E3022" t="s">
        <v>20</v>
      </c>
      <c r="F3022">
        <v>500000</v>
      </c>
      <c r="G3022" t="s">
        <v>21</v>
      </c>
      <c r="H3022">
        <v>120</v>
      </c>
      <c r="I3022" t="s">
        <v>22</v>
      </c>
      <c r="J3022">
        <v>0</v>
      </c>
      <c r="K3022" t="s">
        <v>23</v>
      </c>
      <c r="L3022">
        <v>-3500</v>
      </c>
      <c r="N3022" t="s">
        <v>7814</v>
      </c>
      <c r="O3022" s="22">
        <v>15.9</v>
      </c>
    </row>
    <row r="3023" spans="1:15">
      <c r="A3023" t="s">
        <v>0</v>
      </c>
      <c r="B3023">
        <v>175381808</v>
      </c>
      <c r="C3023" t="s">
        <v>19</v>
      </c>
      <c r="D3023">
        <v>4095476</v>
      </c>
      <c r="E3023" t="s">
        <v>20</v>
      </c>
      <c r="F3023">
        <v>500000</v>
      </c>
      <c r="G3023" t="s">
        <v>21</v>
      </c>
      <c r="H3023">
        <v>120</v>
      </c>
      <c r="I3023" t="s">
        <v>22</v>
      </c>
      <c r="J3023">
        <v>0</v>
      </c>
      <c r="K3023" t="s">
        <v>23</v>
      </c>
      <c r="L3023">
        <v>-3500</v>
      </c>
      <c r="N3023" t="s">
        <v>7815</v>
      </c>
      <c r="O3023" s="22">
        <v>15.9</v>
      </c>
    </row>
    <row r="3024" spans="1:15">
      <c r="A3024" t="s">
        <v>0</v>
      </c>
      <c r="B3024">
        <v>175456496</v>
      </c>
      <c r="C3024" t="s">
        <v>19</v>
      </c>
      <c r="D3024">
        <v>2608452</v>
      </c>
      <c r="E3024" t="s">
        <v>20</v>
      </c>
      <c r="F3024">
        <v>500000</v>
      </c>
      <c r="G3024" t="s">
        <v>21</v>
      </c>
      <c r="H3024">
        <v>120</v>
      </c>
      <c r="I3024" t="s">
        <v>22</v>
      </c>
      <c r="J3024">
        <v>0</v>
      </c>
      <c r="K3024" t="s">
        <v>23</v>
      </c>
      <c r="L3024">
        <v>-3500</v>
      </c>
      <c r="N3024" t="s">
        <v>7816</v>
      </c>
      <c r="O3024" s="22">
        <v>15.9</v>
      </c>
    </row>
    <row r="3025" spans="1:15">
      <c r="A3025" t="s">
        <v>0</v>
      </c>
      <c r="B3025">
        <v>175531192</v>
      </c>
      <c r="C3025" t="s">
        <v>19</v>
      </c>
      <c r="D3025">
        <v>2610692</v>
      </c>
      <c r="E3025" t="s">
        <v>20</v>
      </c>
      <c r="F3025">
        <v>500000</v>
      </c>
      <c r="G3025" t="s">
        <v>21</v>
      </c>
      <c r="H3025">
        <v>120</v>
      </c>
      <c r="I3025" t="s">
        <v>22</v>
      </c>
      <c r="J3025">
        <v>0</v>
      </c>
      <c r="K3025" t="s">
        <v>23</v>
      </c>
      <c r="L3025">
        <v>-3500</v>
      </c>
      <c r="N3025" t="s">
        <v>7817</v>
      </c>
      <c r="O3025" s="22">
        <v>15.9</v>
      </c>
    </row>
    <row r="3026" spans="1:15">
      <c r="A3026" t="s">
        <v>0</v>
      </c>
      <c r="B3026">
        <v>175697926</v>
      </c>
      <c r="C3026" t="s">
        <v>19</v>
      </c>
      <c r="D3026">
        <v>4106036</v>
      </c>
      <c r="E3026" t="s">
        <v>20</v>
      </c>
      <c r="F3026">
        <v>500000</v>
      </c>
      <c r="G3026" t="s">
        <v>21</v>
      </c>
      <c r="H3026">
        <v>120</v>
      </c>
      <c r="I3026" t="s">
        <v>22</v>
      </c>
      <c r="J3026">
        <v>0</v>
      </c>
      <c r="K3026" t="s">
        <v>23</v>
      </c>
      <c r="L3026">
        <v>-3500</v>
      </c>
      <c r="N3026" t="s">
        <v>7818</v>
      </c>
      <c r="O3026" s="22">
        <v>15.9</v>
      </c>
    </row>
    <row r="3027" spans="1:15">
      <c r="A3027" t="s">
        <v>0</v>
      </c>
      <c r="B3027">
        <v>175772692</v>
      </c>
      <c r="C3027" t="s">
        <v>19</v>
      </c>
      <c r="D3027">
        <v>2615172</v>
      </c>
      <c r="E3027" t="s">
        <v>20</v>
      </c>
      <c r="F3027">
        <v>500000</v>
      </c>
      <c r="G3027" t="s">
        <v>21</v>
      </c>
      <c r="H3027">
        <v>120</v>
      </c>
      <c r="I3027" t="s">
        <v>22</v>
      </c>
      <c r="J3027">
        <v>0</v>
      </c>
      <c r="K3027" t="s">
        <v>23</v>
      </c>
      <c r="L3027">
        <v>-3500</v>
      </c>
      <c r="N3027" t="s">
        <v>7819</v>
      </c>
      <c r="O3027" s="22">
        <v>15.9</v>
      </c>
    </row>
    <row r="3028" spans="1:15">
      <c r="A3028" t="s">
        <v>0</v>
      </c>
      <c r="B3028">
        <v>175847464</v>
      </c>
      <c r="C3028" t="s">
        <v>19</v>
      </c>
      <c r="D3028">
        <v>2617412</v>
      </c>
      <c r="E3028" t="s">
        <v>20</v>
      </c>
      <c r="F3028">
        <v>500000</v>
      </c>
      <c r="G3028" t="s">
        <v>21</v>
      </c>
      <c r="H3028">
        <v>120</v>
      </c>
      <c r="I3028" t="s">
        <v>22</v>
      </c>
      <c r="J3028">
        <v>0</v>
      </c>
      <c r="K3028" t="s">
        <v>23</v>
      </c>
      <c r="L3028">
        <v>-3500</v>
      </c>
      <c r="N3028" t="s">
        <v>7820</v>
      </c>
      <c r="O3028" s="22">
        <v>15.9</v>
      </c>
    </row>
    <row r="3029" spans="1:15">
      <c r="A3029" t="s">
        <v>0</v>
      </c>
      <c r="B3029">
        <v>176014432</v>
      </c>
      <c r="C3029" t="s">
        <v>19</v>
      </c>
      <c r="D3029">
        <v>4116596</v>
      </c>
      <c r="E3029" t="s">
        <v>20</v>
      </c>
      <c r="F3029">
        <v>500000</v>
      </c>
      <c r="G3029" t="s">
        <v>21</v>
      </c>
      <c r="H3029">
        <v>120</v>
      </c>
      <c r="I3029" t="s">
        <v>22</v>
      </c>
      <c r="J3029">
        <v>0</v>
      </c>
      <c r="K3029" t="s">
        <v>23</v>
      </c>
      <c r="L3029">
        <v>-3500</v>
      </c>
      <c r="N3029" t="s">
        <v>7821</v>
      </c>
      <c r="O3029" s="22">
        <v>15.9</v>
      </c>
    </row>
    <row r="3030" spans="1:15">
      <c r="A3030" t="s">
        <v>0</v>
      </c>
      <c r="B3030">
        <v>176089267</v>
      </c>
      <c r="C3030" t="s">
        <v>19</v>
      </c>
      <c r="D3030">
        <v>2621892</v>
      </c>
      <c r="E3030" t="s">
        <v>20</v>
      </c>
      <c r="F3030">
        <v>500000</v>
      </c>
      <c r="G3030" t="s">
        <v>21</v>
      </c>
      <c r="H3030">
        <v>120</v>
      </c>
      <c r="I3030" t="s">
        <v>22</v>
      </c>
      <c r="J3030">
        <v>0</v>
      </c>
      <c r="K3030" t="s">
        <v>23</v>
      </c>
      <c r="L3030">
        <v>-3500</v>
      </c>
      <c r="N3030" t="s">
        <v>4897</v>
      </c>
      <c r="O3030" s="22">
        <v>15.9</v>
      </c>
    </row>
    <row r="3031" spans="1:15">
      <c r="A3031" t="s">
        <v>0</v>
      </c>
      <c r="B3031">
        <v>176590881</v>
      </c>
      <c r="C3031" t="s">
        <v>19</v>
      </c>
      <c r="D3031">
        <v>2624132</v>
      </c>
      <c r="E3031" t="s">
        <v>20</v>
      </c>
      <c r="F3031">
        <v>500000</v>
      </c>
      <c r="G3031" t="s">
        <v>21</v>
      </c>
      <c r="H3031">
        <v>120</v>
      </c>
      <c r="I3031" t="s">
        <v>22</v>
      </c>
      <c r="J3031">
        <v>0</v>
      </c>
      <c r="K3031" t="s">
        <v>23</v>
      </c>
      <c r="L3031">
        <v>-3500</v>
      </c>
      <c r="N3031" t="s">
        <v>7822</v>
      </c>
      <c r="O3031" s="22">
        <v>15.950000000000001</v>
      </c>
    </row>
    <row r="3032" spans="1:15">
      <c r="A3032" t="s">
        <v>0</v>
      </c>
      <c r="B3032">
        <v>176665779</v>
      </c>
      <c r="C3032" t="s">
        <v>19</v>
      </c>
      <c r="D3032">
        <v>2626372</v>
      </c>
      <c r="E3032" t="s">
        <v>20</v>
      </c>
      <c r="F3032">
        <v>500000</v>
      </c>
      <c r="G3032" t="s">
        <v>21</v>
      </c>
      <c r="H3032">
        <v>120</v>
      </c>
      <c r="I3032" t="s">
        <v>22</v>
      </c>
      <c r="J3032">
        <v>0</v>
      </c>
      <c r="K3032" t="s">
        <v>23</v>
      </c>
      <c r="L3032">
        <v>-3500</v>
      </c>
      <c r="N3032" t="s">
        <v>7823</v>
      </c>
      <c r="O3032" s="22">
        <v>15.950000000000001</v>
      </c>
    </row>
    <row r="3033" spans="1:15">
      <c r="A3033" t="s">
        <v>0</v>
      </c>
      <c r="B3033">
        <v>176833080</v>
      </c>
      <c r="C3033" t="s">
        <v>19</v>
      </c>
      <c r="D3033">
        <v>4130676</v>
      </c>
      <c r="E3033" t="s">
        <v>20</v>
      </c>
      <c r="F3033">
        <v>500000</v>
      </c>
      <c r="G3033" t="s">
        <v>21</v>
      </c>
      <c r="H3033">
        <v>120</v>
      </c>
      <c r="I3033" t="s">
        <v>22</v>
      </c>
      <c r="J3033">
        <v>0</v>
      </c>
      <c r="K3033" t="s">
        <v>23</v>
      </c>
      <c r="L3033">
        <v>-3500</v>
      </c>
      <c r="N3033" t="s">
        <v>7824</v>
      </c>
      <c r="O3033" s="22">
        <v>15.950000000000001</v>
      </c>
    </row>
    <row r="3034" spans="1:15">
      <c r="A3034" t="s">
        <v>0</v>
      </c>
      <c r="B3034">
        <v>176908041</v>
      </c>
      <c r="C3034" t="s">
        <v>19</v>
      </c>
      <c r="D3034">
        <v>2630852</v>
      </c>
      <c r="E3034" t="s">
        <v>20</v>
      </c>
      <c r="F3034">
        <v>500000</v>
      </c>
      <c r="G3034" t="s">
        <v>21</v>
      </c>
      <c r="H3034">
        <v>120</v>
      </c>
      <c r="I3034" t="s">
        <v>22</v>
      </c>
      <c r="J3034">
        <v>0</v>
      </c>
      <c r="K3034" t="s">
        <v>23</v>
      </c>
      <c r="L3034">
        <v>-3500</v>
      </c>
      <c r="N3034" t="s">
        <v>7825</v>
      </c>
      <c r="O3034" s="22">
        <v>15.950000000000001</v>
      </c>
    </row>
    <row r="3035" spans="1:15">
      <c r="A3035" t="s">
        <v>0</v>
      </c>
      <c r="B3035">
        <v>176983005</v>
      </c>
      <c r="C3035" t="s">
        <v>19</v>
      </c>
      <c r="D3035">
        <v>2633092</v>
      </c>
      <c r="E3035" t="s">
        <v>20</v>
      </c>
      <c r="F3035">
        <v>500000</v>
      </c>
      <c r="G3035" t="s">
        <v>21</v>
      </c>
      <c r="H3035">
        <v>120</v>
      </c>
      <c r="I3035" t="s">
        <v>22</v>
      </c>
      <c r="J3035">
        <v>0</v>
      </c>
      <c r="K3035" t="s">
        <v>23</v>
      </c>
      <c r="L3035">
        <v>-3500</v>
      </c>
      <c r="N3035" t="s">
        <v>7826</v>
      </c>
      <c r="O3035" s="22">
        <v>15.950000000000001</v>
      </c>
    </row>
    <row r="3036" spans="1:15">
      <c r="A3036" t="s">
        <v>0</v>
      </c>
      <c r="B3036">
        <v>177150526</v>
      </c>
      <c r="C3036" t="s">
        <v>19</v>
      </c>
      <c r="D3036">
        <v>4141236</v>
      </c>
      <c r="E3036" t="s">
        <v>20</v>
      </c>
      <c r="F3036">
        <v>500000</v>
      </c>
      <c r="G3036" t="s">
        <v>21</v>
      </c>
      <c r="H3036">
        <v>120</v>
      </c>
      <c r="I3036" t="s">
        <v>22</v>
      </c>
      <c r="J3036">
        <v>0</v>
      </c>
      <c r="K3036" t="s">
        <v>23</v>
      </c>
      <c r="L3036">
        <v>-3500</v>
      </c>
      <c r="N3036" t="s">
        <v>7827</v>
      </c>
      <c r="O3036" s="22">
        <v>15.950000000000001</v>
      </c>
    </row>
    <row r="3037" spans="1:15">
      <c r="A3037" t="s">
        <v>0</v>
      </c>
      <c r="B3037">
        <v>177225549</v>
      </c>
      <c r="C3037" t="s">
        <v>19</v>
      </c>
      <c r="D3037">
        <v>2637572</v>
      </c>
      <c r="E3037" t="s">
        <v>20</v>
      </c>
      <c r="F3037">
        <v>500000</v>
      </c>
      <c r="G3037" t="s">
        <v>21</v>
      </c>
      <c r="H3037">
        <v>120</v>
      </c>
      <c r="I3037" t="s">
        <v>22</v>
      </c>
      <c r="J3037">
        <v>0</v>
      </c>
      <c r="K3037" t="s">
        <v>23</v>
      </c>
      <c r="L3037">
        <v>-3500</v>
      </c>
      <c r="N3037" t="s">
        <v>7828</v>
      </c>
      <c r="O3037" s="22">
        <v>15.950000000000001</v>
      </c>
    </row>
    <row r="3038" spans="1:15">
      <c r="A3038" t="s">
        <v>0</v>
      </c>
      <c r="B3038">
        <v>177300580</v>
      </c>
      <c r="C3038" t="s">
        <v>19</v>
      </c>
      <c r="D3038">
        <v>2639812</v>
      </c>
      <c r="E3038" t="s">
        <v>20</v>
      </c>
      <c r="F3038">
        <v>500000</v>
      </c>
      <c r="G3038" t="s">
        <v>21</v>
      </c>
      <c r="H3038">
        <v>120</v>
      </c>
      <c r="I3038" t="s">
        <v>22</v>
      </c>
      <c r="J3038">
        <v>0</v>
      </c>
      <c r="K3038" t="s">
        <v>23</v>
      </c>
      <c r="L3038">
        <v>-3500</v>
      </c>
      <c r="N3038" t="s">
        <v>7829</v>
      </c>
      <c r="O3038" s="22">
        <v>15.950000000000001</v>
      </c>
    </row>
    <row r="3039" spans="1:15">
      <c r="A3039" t="s">
        <v>0</v>
      </c>
      <c r="B3039">
        <v>177468327</v>
      </c>
      <c r="C3039" t="s">
        <v>19</v>
      </c>
      <c r="D3039">
        <v>4151796</v>
      </c>
      <c r="E3039" t="s">
        <v>20</v>
      </c>
      <c r="F3039">
        <v>500000</v>
      </c>
      <c r="G3039" t="s">
        <v>21</v>
      </c>
      <c r="H3039">
        <v>120</v>
      </c>
      <c r="I3039" t="s">
        <v>22</v>
      </c>
      <c r="J3039">
        <v>0</v>
      </c>
      <c r="K3039" t="s">
        <v>23</v>
      </c>
      <c r="L3039">
        <v>-3500</v>
      </c>
      <c r="N3039" t="s">
        <v>7830</v>
      </c>
      <c r="O3039" s="22">
        <v>15.950000000000001</v>
      </c>
    </row>
    <row r="3040" spans="1:15">
      <c r="A3040" t="s">
        <v>0</v>
      </c>
      <c r="B3040">
        <v>177543427</v>
      </c>
      <c r="C3040" t="s">
        <v>19</v>
      </c>
      <c r="D3040">
        <v>2644292</v>
      </c>
      <c r="E3040" t="s">
        <v>20</v>
      </c>
      <c r="F3040">
        <v>500000</v>
      </c>
      <c r="G3040" t="s">
        <v>21</v>
      </c>
      <c r="H3040">
        <v>120</v>
      </c>
      <c r="I3040" t="s">
        <v>22</v>
      </c>
      <c r="J3040">
        <v>0</v>
      </c>
      <c r="K3040" t="s">
        <v>23</v>
      </c>
      <c r="L3040">
        <v>-3500</v>
      </c>
      <c r="N3040" t="s">
        <v>4898</v>
      </c>
      <c r="O3040" s="22">
        <v>15.950000000000001</v>
      </c>
    </row>
    <row r="3041" spans="1:15">
      <c r="A3041" t="s">
        <v>0</v>
      </c>
      <c r="B3041">
        <v>178047252</v>
      </c>
      <c r="C3041" t="s">
        <v>19</v>
      </c>
      <c r="D3041">
        <v>2646532</v>
      </c>
      <c r="E3041" t="s">
        <v>20</v>
      </c>
      <c r="F3041">
        <v>500000</v>
      </c>
      <c r="G3041" t="s">
        <v>21</v>
      </c>
      <c r="H3041">
        <v>120</v>
      </c>
      <c r="I3041" t="s">
        <v>22</v>
      </c>
      <c r="J3041">
        <v>0</v>
      </c>
      <c r="K3041" t="s">
        <v>23</v>
      </c>
      <c r="L3041">
        <v>-3500</v>
      </c>
      <c r="N3041" t="s">
        <v>7831</v>
      </c>
      <c r="O3041" s="22">
        <v>16</v>
      </c>
    </row>
    <row r="3042" spans="1:15">
      <c r="A3042" t="s">
        <v>0</v>
      </c>
      <c r="B3042">
        <v>178122420</v>
      </c>
      <c r="C3042" t="s">
        <v>19</v>
      </c>
      <c r="D3042">
        <v>2648772</v>
      </c>
      <c r="E3042" t="s">
        <v>20</v>
      </c>
      <c r="F3042">
        <v>500000</v>
      </c>
      <c r="G3042" t="s">
        <v>21</v>
      </c>
      <c r="H3042">
        <v>120</v>
      </c>
      <c r="I3042" t="s">
        <v>22</v>
      </c>
      <c r="J3042">
        <v>0</v>
      </c>
      <c r="K3042" t="s">
        <v>23</v>
      </c>
      <c r="L3042">
        <v>-3500</v>
      </c>
      <c r="N3042" t="s">
        <v>7832</v>
      </c>
      <c r="O3042" s="22">
        <v>16</v>
      </c>
    </row>
    <row r="3043" spans="1:15">
      <c r="A3043" t="s">
        <v>0</v>
      </c>
      <c r="B3043">
        <v>178290511</v>
      </c>
      <c r="C3043" t="s">
        <v>19</v>
      </c>
      <c r="D3043">
        <v>4165876</v>
      </c>
      <c r="E3043" t="s">
        <v>20</v>
      </c>
      <c r="F3043">
        <v>500000</v>
      </c>
      <c r="G3043" t="s">
        <v>21</v>
      </c>
      <c r="H3043">
        <v>120</v>
      </c>
      <c r="I3043" t="s">
        <v>22</v>
      </c>
      <c r="J3043">
        <v>0</v>
      </c>
      <c r="K3043" t="s">
        <v>23</v>
      </c>
      <c r="L3043">
        <v>-3500</v>
      </c>
      <c r="N3043" t="s">
        <v>7833</v>
      </c>
      <c r="O3043" s="22">
        <v>16</v>
      </c>
    </row>
    <row r="3044" spans="1:15">
      <c r="A3044" t="s">
        <v>0</v>
      </c>
      <c r="B3044">
        <v>178365748</v>
      </c>
      <c r="C3044" t="s">
        <v>19</v>
      </c>
      <c r="D3044">
        <v>2653252</v>
      </c>
      <c r="E3044" t="s">
        <v>20</v>
      </c>
      <c r="F3044">
        <v>500000</v>
      </c>
      <c r="G3044" t="s">
        <v>21</v>
      </c>
      <c r="H3044">
        <v>120</v>
      </c>
      <c r="I3044" t="s">
        <v>22</v>
      </c>
      <c r="J3044">
        <v>0</v>
      </c>
      <c r="K3044" t="s">
        <v>23</v>
      </c>
      <c r="L3044">
        <v>-3500</v>
      </c>
      <c r="N3044" t="s">
        <v>7834</v>
      </c>
      <c r="O3044" s="22">
        <v>16</v>
      </c>
    </row>
    <row r="3045" spans="1:15">
      <c r="A3045" t="s">
        <v>0</v>
      </c>
      <c r="B3045">
        <v>178440989</v>
      </c>
      <c r="C3045" t="s">
        <v>19</v>
      </c>
      <c r="D3045">
        <v>2655492</v>
      </c>
      <c r="E3045" t="s">
        <v>20</v>
      </c>
      <c r="F3045">
        <v>500000</v>
      </c>
      <c r="G3045" t="s">
        <v>21</v>
      </c>
      <c r="H3045">
        <v>120</v>
      </c>
      <c r="I3045" t="s">
        <v>22</v>
      </c>
      <c r="J3045">
        <v>0</v>
      </c>
      <c r="K3045" t="s">
        <v>23</v>
      </c>
      <c r="L3045">
        <v>-3500</v>
      </c>
      <c r="N3045" t="s">
        <v>7835</v>
      </c>
      <c r="O3045" s="22">
        <v>16</v>
      </c>
    </row>
    <row r="3046" spans="1:15">
      <c r="A3046" t="s">
        <v>0</v>
      </c>
      <c r="B3046">
        <v>178609311</v>
      </c>
      <c r="C3046" t="s">
        <v>19</v>
      </c>
      <c r="D3046">
        <v>4176436</v>
      </c>
      <c r="E3046" t="s">
        <v>20</v>
      </c>
      <c r="F3046">
        <v>500000</v>
      </c>
      <c r="G3046" t="s">
        <v>21</v>
      </c>
      <c r="H3046">
        <v>120</v>
      </c>
      <c r="I3046" t="s">
        <v>22</v>
      </c>
      <c r="J3046">
        <v>0</v>
      </c>
      <c r="K3046" t="s">
        <v>23</v>
      </c>
      <c r="L3046">
        <v>-3500</v>
      </c>
      <c r="N3046" t="s">
        <v>7836</v>
      </c>
      <c r="O3046" s="22">
        <v>16</v>
      </c>
    </row>
    <row r="3047" spans="1:15">
      <c r="A3047" t="s">
        <v>0</v>
      </c>
      <c r="B3047">
        <v>178684618</v>
      </c>
      <c r="C3047" t="s">
        <v>19</v>
      </c>
      <c r="D3047">
        <v>2659972</v>
      </c>
      <c r="E3047" t="s">
        <v>20</v>
      </c>
      <c r="F3047">
        <v>500000</v>
      </c>
      <c r="G3047" t="s">
        <v>21</v>
      </c>
      <c r="H3047">
        <v>120</v>
      </c>
      <c r="I3047" t="s">
        <v>22</v>
      </c>
      <c r="J3047">
        <v>0</v>
      </c>
      <c r="K3047" t="s">
        <v>23</v>
      </c>
      <c r="L3047">
        <v>-3500</v>
      </c>
      <c r="N3047" t="s">
        <v>7837</v>
      </c>
      <c r="O3047" s="22">
        <v>16</v>
      </c>
    </row>
    <row r="3048" spans="1:15">
      <c r="A3048" t="s">
        <v>0</v>
      </c>
      <c r="B3048">
        <v>178759933</v>
      </c>
      <c r="C3048" t="s">
        <v>19</v>
      </c>
      <c r="D3048">
        <v>2662212</v>
      </c>
      <c r="E3048" t="s">
        <v>20</v>
      </c>
      <c r="F3048">
        <v>500000</v>
      </c>
      <c r="G3048" t="s">
        <v>21</v>
      </c>
      <c r="H3048">
        <v>120</v>
      </c>
      <c r="I3048" t="s">
        <v>22</v>
      </c>
      <c r="J3048">
        <v>0</v>
      </c>
      <c r="K3048" t="s">
        <v>23</v>
      </c>
      <c r="L3048">
        <v>-3500</v>
      </c>
      <c r="N3048" t="s">
        <v>7838</v>
      </c>
      <c r="O3048" s="22">
        <v>16</v>
      </c>
    </row>
    <row r="3049" spans="1:15">
      <c r="A3049" t="s">
        <v>0</v>
      </c>
      <c r="B3049">
        <v>178928481</v>
      </c>
      <c r="C3049" t="s">
        <v>19</v>
      </c>
      <c r="D3049">
        <v>4186996</v>
      </c>
      <c r="E3049" t="s">
        <v>20</v>
      </c>
      <c r="F3049">
        <v>500000</v>
      </c>
      <c r="G3049" t="s">
        <v>21</v>
      </c>
      <c r="H3049">
        <v>120</v>
      </c>
      <c r="I3049" t="s">
        <v>22</v>
      </c>
      <c r="J3049">
        <v>0</v>
      </c>
      <c r="K3049" t="s">
        <v>23</v>
      </c>
      <c r="L3049">
        <v>-3500</v>
      </c>
      <c r="N3049" t="s">
        <v>7839</v>
      </c>
      <c r="O3049" s="22">
        <v>16</v>
      </c>
    </row>
    <row r="3050" spans="1:15">
      <c r="A3050" t="s">
        <v>0</v>
      </c>
      <c r="B3050">
        <v>179003855</v>
      </c>
      <c r="C3050" t="s">
        <v>19</v>
      </c>
      <c r="D3050">
        <v>2666692</v>
      </c>
      <c r="E3050" t="s">
        <v>20</v>
      </c>
      <c r="F3050">
        <v>500000</v>
      </c>
      <c r="G3050" t="s">
        <v>21</v>
      </c>
      <c r="H3050">
        <v>120</v>
      </c>
      <c r="I3050" t="s">
        <v>22</v>
      </c>
      <c r="J3050">
        <v>0</v>
      </c>
      <c r="K3050" t="s">
        <v>23</v>
      </c>
      <c r="L3050">
        <v>-3500</v>
      </c>
      <c r="N3050" t="s">
        <v>4899</v>
      </c>
      <c r="O3050" s="22">
        <v>16</v>
      </c>
    </row>
    <row r="3051" spans="1:15">
      <c r="A3051" t="s">
        <v>0</v>
      </c>
      <c r="B3051">
        <v>179509927</v>
      </c>
      <c r="C3051" t="s">
        <v>19</v>
      </c>
      <c r="D3051">
        <v>2668932</v>
      </c>
      <c r="E3051" t="s">
        <v>20</v>
      </c>
      <c r="F3051">
        <v>500000</v>
      </c>
      <c r="G3051" t="s">
        <v>21</v>
      </c>
      <c r="H3051">
        <v>120</v>
      </c>
      <c r="I3051" t="s">
        <v>22</v>
      </c>
      <c r="J3051">
        <v>0</v>
      </c>
      <c r="K3051" t="s">
        <v>23</v>
      </c>
      <c r="L3051">
        <v>-3500</v>
      </c>
      <c r="N3051" t="s">
        <v>7840</v>
      </c>
      <c r="O3051" s="22">
        <v>16.05</v>
      </c>
    </row>
    <row r="3052" spans="1:15">
      <c r="A3052" t="s">
        <v>0</v>
      </c>
      <c r="B3052">
        <v>179585368</v>
      </c>
      <c r="C3052" t="s">
        <v>19</v>
      </c>
      <c r="D3052">
        <v>2671172</v>
      </c>
      <c r="E3052" t="s">
        <v>20</v>
      </c>
      <c r="F3052">
        <v>500000</v>
      </c>
      <c r="G3052" t="s">
        <v>21</v>
      </c>
      <c r="H3052">
        <v>120</v>
      </c>
      <c r="I3052" t="s">
        <v>22</v>
      </c>
      <c r="J3052">
        <v>0</v>
      </c>
      <c r="K3052" t="s">
        <v>23</v>
      </c>
      <c r="L3052">
        <v>-3500</v>
      </c>
      <c r="N3052" t="s">
        <v>7841</v>
      </c>
      <c r="O3052" s="22">
        <v>16.05</v>
      </c>
    </row>
    <row r="3053" spans="1:15">
      <c r="A3053" t="s">
        <v>0</v>
      </c>
      <c r="B3053">
        <v>179754257</v>
      </c>
      <c r="C3053" t="s">
        <v>19</v>
      </c>
      <c r="D3053">
        <v>4201076</v>
      </c>
      <c r="E3053" t="s">
        <v>20</v>
      </c>
      <c r="F3053">
        <v>500000</v>
      </c>
      <c r="G3053" t="s">
        <v>21</v>
      </c>
      <c r="H3053">
        <v>120</v>
      </c>
      <c r="I3053" t="s">
        <v>22</v>
      </c>
      <c r="J3053">
        <v>0</v>
      </c>
      <c r="K3053" t="s">
        <v>23</v>
      </c>
      <c r="L3053">
        <v>-3500</v>
      </c>
      <c r="N3053" t="s">
        <v>7842</v>
      </c>
      <c r="O3053" s="22">
        <v>16.05</v>
      </c>
    </row>
    <row r="3054" spans="1:15">
      <c r="A3054" t="s">
        <v>0</v>
      </c>
      <c r="B3054">
        <v>179829764</v>
      </c>
      <c r="C3054" t="s">
        <v>19</v>
      </c>
      <c r="D3054">
        <v>2675652</v>
      </c>
      <c r="E3054" t="s">
        <v>20</v>
      </c>
      <c r="F3054">
        <v>500000</v>
      </c>
      <c r="G3054" t="s">
        <v>21</v>
      </c>
      <c r="H3054">
        <v>120</v>
      </c>
      <c r="I3054" t="s">
        <v>22</v>
      </c>
      <c r="J3054">
        <v>0</v>
      </c>
      <c r="K3054" t="s">
        <v>23</v>
      </c>
      <c r="L3054">
        <v>-3500</v>
      </c>
      <c r="N3054" t="s">
        <v>7843</v>
      </c>
      <c r="O3054" s="22">
        <v>16.05</v>
      </c>
    </row>
    <row r="3055" spans="1:15">
      <c r="A3055" t="s">
        <v>0</v>
      </c>
      <c r="B3055">
        <v>179905282</v>
      </c>
      <c r="C3055" t="s">
        <v>19</v>
      </c>
      <c r="D3055">
        <v>2677892</v>
      </c>
      <c r="E3055" t="s">
        <v>20</v>
      </c>
      <c r="F3055">
        <v>500000</v>
      </c>
      <c r="G3055" t="s">
        <v>21</v>
      </c>
      <c r="H3055">
        <v>120</v>
      </c>
      <c r="I3055" t="s">
        <v>22</v>
      </c>
      <c r="J3055">
        <v>0</v>
      </c>
      <c r="K3055" t="s">
        <v>23</v>
      </c>
      <c r="L3055">
        <v>-3500</v>
      </c>
      <c r="N3055" t="s">
        <v>7844</v>
      </c>
      <c r="O3055" s="22">
        <v>16.05</v>
      </c>
    </row>
    <row r="3056" spans="1:15">
      <c r="A3056" t="s">
        <v>0</v>
      </c>
      <c r="B3056">
        <v>180074405</v>
      </c>
      <c r="C3056" t="s">
        <v>19</v>
      </c>
      <c r="D3056">
        <v>4211636</v>
      </c>
      <c r="E3056" t="s">
        <v>20</v>
      </c>
      <c r="F3056">
        <v>500000</v>
      </c>
      <c r="G3056" t="s">
        <v>21</v>
      </c>
      <c r="H3056">
        <v>120</v>
      </c>
      <c r="I3056" t="s">
        <v>22</v>
      </c>
      <c r="J3056">
        <v>0</v>
      </c>
      <c r="K3056" t="s">
        <v>23</v>
      </c>
      <c r="L3056">
        <v>-3500</v>
      </c>
      <c r="N3056" t="s">
        <v>7845</v>
      </c>
      <c r="O3056" s="22">
        <v>16.05</v>
      </c>
    </row>
    <row r="3057" spans="1:15">
      <c r="A3057" t="s">
        <v>0</v>
      </c>
      <c r="B3057">
        <v>180149990</v>
      </c>
      <c r="C3057" t="s">
        <v>19</v>
      </c>
      <c r="D3057">
        <v>2682372</v>
      </c>
      <c r="E3057" t="s">
        <v>20</v>
      </c>
      <c r="F3057">
        <v>500000</v>
      </c>
      <c r="G3057" t="s">
        <v>21</v>
      </c>
      <c r="H3057">
        <v>120</v>
      </c>
      <c r="I3057" t="s">
        <v>22</v>
      </c>
      <c r="J3057">
        <v>0</v>
      </c>
      <c r="K3057" t="s">
        <v>23</v>
      </c>
      <c r="L3057">
        <v>-3500</v>
      </c>
      <c r="N3057" t="s">
        <v>7846</v>
      </c>
      <c r="O3057" s="22">
        <v>16.05</v>
      </c>
    </row>
    <row r="3058" spans="1:15">
      <c r="A3058" t="s">
        <v>0</v>
      </c>
      <c r="B3058">
        <v>180225586</v>
      </c>
      <c r="C3058" t="s">
        <v>19</v>
      </c>
      <c r="D3058">
        <v>2684612</v>
      </c>
      <c r="E3058" t="s">
        <v>20</v>
      </c>
      <c r="F3058">
        <v>500000</v>
      </c>
      <c r="G3058" t="s">
        <v>21</v>
      </c>
      <c r="H3058">
        <v>120</v>
      </c>
      <c r="I3058" t="s">
        <v>22</v>
      </c>
      <c r="J3058">
        <v>0</v>
      </c>
      <c r="K3058" t="s">
        <v>23</v>
      </c>
      <c r="L3058">
        <v>-3500</v>
      </c>
      <c r="N3058" t="s">
        <v>7847</v>
      </c>
      <c r="O3058" s="22">
        <v>16.05</v>
      </c>
    </row>
    <row r="3059" spans="1:15">
      <c r="A3059" t="s">
        <v>0</v>
      </c>
      <c r="B3059">
        <v>180394936</v>
      </c>
      <c r="C3059" t="s">
        <v>19</v>
      </c>
      <c r="D3059">
        <v>4222196</v>
      </c>
      <c r="E3059" t="s">
        <v>20</v>
      </c>
      <c r="F3059">
        <v>500000</v>
      </c>
      <c r="G3059" t="s">
        <v>21</v>
      </c>
      <c r="H3059">
        <v>120</v>
      </c>
      <c r="I3059" t="s">
        <v>22</v>
      </c>
      <c r="J3059">
        <v>0</v>
      </c>
      <c r="K3059" t="s">
        <v>23</v>
      </c>
      <c r="L3059">
        <v>-3500</v>
      </c>
      <c r="N3059" t="s">
        <v>7848</v>
      </c>
      <c r="O3059" s="22">
        <v>16.05</v>
      </c>
    </row>
    <row r="3060" spans="1:15">
      <c r="A3060" t="s">
        <v>0</v>
      </c>
      <c r="B3060">
        <v>180470594</v>
      </c>
      <c r="C3060" t="s">
        <v>19</v>
      </c>
      <c r="D3060">
        <v>2689092</v>
      </c>
      <c r="E3060" t="s">
        <v>20</v>
      </c>
      <c r="F3060">
        <v>500000</v>
      </c>
      <c r="G3060" t="s">
        <v>21</v>
      </c>
      <c r="H3060">
        <v>120</v>
      </c>
      <c r="I3060" t="s">
        <v>22</v>
      </c>
      <c r="J3060">
        <v>0</v>
      </c>
      <c r="K3060" t="s">
        <v>23</v>
      </c>
      <c r="L3060">
        <v>-3500</v>
      </c>
      <c r="N3060" t="s">
        <v>4900</v>
      </c>
      <c r="O3060" s="22">
        <v>16.05</v>
      </c>
    </row>
    <row r="3061" spans="1:15">
      <c r="A3061" t="s">
        <v>0</v>
      </c>
      <c r="B3061">
        <v>180978926</v>
      </c>
      <c r="C3061" t="s">
        <v>19</v>
      </c>
      <c r="D3061">
        <v>2691332</v>
      </c>
      <c r="E3061" t="s">
        <v>20</v>
      </c>
      <c r="F3061">
        <v>500000</v>
      </c>
      <c r="G3061" t="s">
        <v>21</v>
      </c>
      <c r="H3061">
        <v>120</v>
      </c>
      <c r="I3061" t="s">
        <v>22</v>
      </c>
      <c r="J3061">
        <v>0</v>
      </c>
      <c r="K3061" t="s">
        <v>23</v>
      </c>
      <c r="L3061">
        <v>-3500</v>
      </c>
      <c r="N3061" t="s">
        <v>7849</v>
      </c>
      <c r="O3061" s="22">
        <v>16.100000000000001</v>
      </c>
    </row>
    <row r="3062" spans="1:15">
      <c r="A3062" t="s">
        <v>0</v>
      </c>
      <c r="B3062">
        <v>181054648</v>
      </c>
      <c r="C3062" t="s">
        <v>19</v>
      </c>
      <c r="D3062">
        <v>2693572</v>
      </c>
      <c r="E3062" t="s">
        <v>20</v>
      </c>
      <c r="F3062">
        <v>500000</v>
      </c>
      <c r="G3062" t="s">
        <v>21</v>
      </c>
      <c r="H3062">
        <v>120</v>
      </c>
      <c r="I3062" t="s">
        <v>22</v>
      </c>
      <c r="J3062">
        <v>0</v>
      </c>
      <c r="K3062" t="s">
        <v>23</v>
      </c>
      <c r="L3062">
        <v>-3500</v>
      </c>
      <c r="N3062" t="s">
        <v>7850</v>
      </c>
      <c r="O3062" s="22">
        <v>16.100000000000001</v>
      </c>
    </row>
    <row r="3063" spans="1:15">
      <c r="A3063" t="s">
        <v>0</v>
      </c>
      <c r="B3063">
        <v>181224336</v>
      </c>
      <c r="C3063" t="s">
        <v>19</v>
      </c>
      <c r="D3063">
        <v>4236276</v>
      </c>
      <c r="E3063" t="s">
        <v>20</v>
      </c>
      <c r="F3063">
        <v>500000</v>
      </c>
      <c r="G3063" t="s">
        <v>21</v>
      </c>
      <c r="H3063">
        <v>120</v>
      </c>
      <c r="I3063" t="s">
        <v>22</v>
      </c>
      <c r="J3063">
        <v>0</v>
      </c>
      <c r="K3063" t="s">
        <v>23</v>
      </c>
      <c r="L3063">
        <v>-3500</v>
      </c>
      <c r="N3063" t="s">
        <v>7851</v>
      </c>
      <c r="O3063" s="22">
        <v>16.100000000000001</v>
      </c>
    </row>
    <row r="3064" spans="1:15">
      <c r="A3064" t="s">
        <v>0</v>
      </c>
      <c r="B3064">
        <v>181300128</v>
      </c>
      <c r="C3064" t="s">
        <v>19</v>
      </c>
      <c r="D3064">
        <v>2698052</v>
      </c>
      <c r="E3064" t="s">
        <v>20</v>
      </c>
      <c r="F3064">
        <v>500000</v>
      </c>
      <c r="G3064" t="s">
        <v>21</v>
      </c>
      <c r="H3064">
        <v>120</v>
      </c>
      <c r="I3064" t="s">
        <v>22</v>
      </c>
      <c r="J3064">
        <v>0</v>
      </c>
      <c r="K3064" t="s">
        <v>23</v>
      </c>
      <c r="L3064">
        <v>-3500</v>
      </c>
      <c r="N3064" t="s">
        <v>7852</v>
      </c>
      <c r="O3064" s="22">
        <v>16.100000000000001</v>
      </c>
    </row>
    <row r="3065" spans="1:15">
      <c r="A3065" t="s">
        <v>0</v>
      </c>
      <c r="B3065">
        <v>181375931</v>
      </c>
      <c r="C3065" t="s">
        <v>19</v>
      </c>
      <c r="D3065">
        <v>2700292</v>
      </c>
      <c r="E3065" t="s">
        <v>20</v>
      </c>
      <c r="F3065">
        <v>500000</v>
      </c>
      <c r="G3065" t="s">
        <v>21</v>
      </c>
      <c r="H3065">
        <v>120</v>
      </c>
      <c r="I3065" t="s">
        <v>22</v>
      </c>
      <c r="J3065">
        <v>0</v>
      </c>
      <c r="K3065" t="s">
        <v>23</v>
      </c>
      <c r="L3065">
        <v>-3500</v>
      </c>
      <c r="N3065" t="s">
        <v>7853</v>
      </c>
      <c r="O3065" s="22">
        <v>16.100000000000001</v>
      </c>
    </row>
    <row r="3066" spans="1:15">
      <c r="A3066" t="s">
        <v>0</v>
      </c>
      <c r="B3066">
        <v>181545853</v>
      </c>
      <c r="C3066" t="s">
        <v>19</v>
      </c>
      <c r="D3066">
        <v>4246836</v>
      </c>
      <c r="E3066" t="s">
        <v>20</v>
      </c>
      <c r="F3066">
        <v>500000</v>
      </c>
      <c r="G3066" t="s">
        <v>21</v>
      </c>
      <c r="H3066">
        <v>120</v>
      </c>
      <c r="I3066" t="s">
        <v>22</v>
      </c>
      <c r="J3066">
        <v>0</v>
      </c>
      <c r="K3066" t="s">
        <v>23</v>
      </c>
      <c r="L3066">
        <v>-3500</v>
      </c>
      <c r="N3066" t="s">
        <v>7854</v>
      </c>
      <c r="O3066" s="22">
        <v>16.100000000000001</v>
      </c>
    </row>
    <row r="3067" spans="1:15">
      <c r="A3067" t="s">
        <v>0</v>
      </c>
      <c r="B3067">
        <v>181621719</v>
      </c>
      <c r="C3067" t="s">
        <v>19</v>
      </c>
      <c r="D3067">
        <v>2704772</v>
      </c>
      <c r="E3067" t="s">
        <v>20</v>
      </c>
      <c r="F3067">
        <v>500000</v>
      </c>
      <c r="G3067" t="s">
        <v>21</v>
      </c>
      <c r="H3067">
        <v>120</v>
      </c>
      <c r="I3067" t="s">
        <v>22</v>
      </c>
      <c r="J3067">
        <v>0</v>
      </c>
      <c r="K3067" t="s">
        <v>23</v>
      </c>
      <c r="L3067">
        <v>-3500</v>
      </c>
      <c r="N3067" t="s">
        <v>7855</v>
      </c>
      <c r="O3067" s="22">
        <v>16.100000000000001</v>
      </c>
    </row>
    <row r="3068" spans="1:15">
      <c r="A3068" t="s">
        <v>0</v>
      </c>
      <c r="B3068">
        <v>181697596</v>
      </c>
      <c r="C3068" t="s">
        <v>19</v>
      </c>
      <c r="D3068">
        <v>2707012</v>
      </c>
      <c r="E3068" t="s">
        <v>20</v>
      </c>
      <c r="F3068">
        <v>500000</v>
      </c>
      <c r="G3068" t="s">
        <v>21</v>
      </c>
      <c r="H3068">
        <v>120</v>
      </c>
      <c r="I3068" t="s">
        <v>22</v>
      </c>
      <c r="J3068">
        <v>0</v>
      </c>
      <c r="K3068" t="s">
        <v>23</v>
      </c>
      <c r="L3068">
        <v>-3500</v>
      </c>
      <c r="N3068" t="s">
        <v>7856</v>
      </c>
      <c r="O3068" s="22">
        <v>16.100000000000001</v>
      </c>
    </row>
    <row r="3069" spans="1:15">
      <c r="A3069" t="s">
        <v>0</v>
      </c>
      <c r="B3069">
        <v>181867749</v>
      </c>
      <c r="C3069" t="s">
        <v>19</v>
      </c>
      <c r="D3069">
        <v>4257396</v>
      </c>
      <c r="E3069" t="s">
        <v>20</v>
      </c>
      <c r="F3069">
        <v>500000</v>
      </c>
      <c r="G3069" t="s">
        <v>21</v>
      </c>
      <c r="H3069">
        <v>120</v>
      </c>
      <c r="I3069" t="s">
        <v>22</v>
      </c>
      <c r="J3069">
        <v>0</v>
      </c>
      <c r="K3069" t="s">
        <v>23</v>
      </c>
      <c r="L3069">
        <v>-3500</v>
      </c>
      <c r="N3069" t="s">
        <v>7857</v>
      </c>
      <c r="O3069" s="22">
        <v>16.100000000000001</v>
      </c>
    </row>
    <row r="3070" spans="1:15">
      <c r="A3070" t="s">
        <v>0</v>
      </c>
      <c r="B3070">
        <v>181943689</v>
      </c>
      <c r="C3070" t="s">
        <v>19</v>
      </c>
      <c r="D3070">
        <v>2711492</v>
      </c>
      <c r="E3070" t="s">
        <v>20</v>
      </c>
      <c r="F3070">
        <v>500000</v>
      </c>
      <c r="G3070" t="s">
        <v>21</v>
      </c>
      <c r="H3070">
        <v>120</v>
      </c>
      <c r="I3070" t="s">
        <v>22</v>
      </c>
      <c r="J3070">
        <v>0</v>
      </c>
      <c r="K3070" t="s">
        <v>23</v>
      </c>
      <c r="L3070">
        <v>-3500</v>
      </c>
      <c r="N3070" t="s">
        <v>4901</v>
      </c>
      <c r="O3070" s="22">
        <v>16.100000000000001</v>
      </c>
    </row>
    <row r="3071" spans="1:15">
      <c r="A3071" t="s">
        <v>0</v>
      </c>
      <c r="B3071">
        <v>182454293</v>
      </c>
      <c r="C3071" t="s">
        <v>19</v>
      </c>
      <c r="D3071">
        <v>2713732</v>
      </c>
      <c r="E3071" t="s">
        <v>20</v>
      </c>
      <c r="F3071">
        <v>500000</v>
      </c>
      <c r="G3071" t="s">
        <v>21</v>
      </c>
      <c r="H3071">
        <v>120</v>
      </c>
      <c r="I3071" t="s">
        <v>22</v>
      </c>
      <c r="J3071">
        <v>0</v>
      </c>
      <c r="K3071" t="s">
        <v>23</v>
      </c>
      <c r="L3071">
        <v>-3500</v>
      </c>
      <c r="N3071" t="s">
        <v>7858</v>
      </c>
      <c r="O3071" s="22">
        <v>16.149999999999999</v>
      </c>
    </row>
    <row r="3072" spans="1:15">
      <c r="A3072" t="s">
        <v>0</v>
      </c>
      <c r="B3072">
        <v>182530300</v>
      </c>
      <c r="C3072" t="s">
        <v>19</v>
      </c>
      <c r="D3072">
        <v>2715972</v>
      </c>
      <c r="E3072" t="s">
        <v>20</v>
      </c>
      <c r="F3072">
        <v>500000</v>
      </c>
      <c r="G3072" t="s">
        <v>21</v>
      </c>
      <c r="H3072">
        <v>120</v>
      </c>
      <c r="I3072" t="s">
        <v>22</v>
      </c>
      <c r="J3072">
        <v>0</v>
      </c>
      <c r="K3072" t="s">
        <v>23</v>
      </c>
      <c r="L3072">
        <v>-3500</v>
      </c>
      <c r="N3072" t="s">
        <v>7859</v>
      </c>
      <c r="O3072" s="22">
        <v>16.149999999999999</v>
      </c>
    </row>
    <row r="3073" spans="1:15">
      <c r="A3073" t="s">
        <v>0</v>
      </c>
      <c r="B3073">
        <v>182700798</v>
      </c>
      <c r="C3073" t="s">
        <v>19</v>
      </c>
      <c r="D3073">
        <v>4271476</v>
      </c>
      <c r="E3073" t="s">
        <v>20</v>
      </c>
      <c r="F3073">
        <v>500000</v>
      </c>
      <c r="G3073" t="s">
        <v>21</v>
      </c>
      <c r="H3073">
        <v>120</v>
      </c>
      <c r="I3073" t="s">
        <v>22</v>
      </c>
      <c r="J3073">
        <v>0</v>
      </c>
      <c r="K3073" t="s">
        <v>23</v>
      </c>
      <c r="L3073">
        <v>-3500</v>
      </c>
      <c r="N3073" t="s">
        <v>7860</v>
      </c>
      <c r="O3073" s="22">
        <v>16.149999999999999</v>
      </c>
    </row>
    <row r="3074" spans="1:15">
      <c r="A3074" t="s">
        <v>0</v>
      </c>
      <c r="B3074">
        <v>182776879</v>
      </c>
      <c r="C3074" t="s">
        <v>19</v>
      </c>
      <c r="D3074">
        <v>2720452</v>
      </c>
      <c r="E3074" t="s">
        <v>20</v>
      </c>
      <c r="F3074">
        <v>500000</v>
      </c>
      <c r="G3074" t="s">
        <v>21</v>
      </c>
      <c r="H3074">
        <v>120</v>
      </c>
      <c r="I3074" t="s">
        <v>22</v>
      </c>
      <c r="J3074">
        <v>0</v>
      </c>
      <c r="K3074" t="s">
        <v>23</v>
      </c>
      <c r="L3074">
        <v>-3500</v>
      </c>
      <c r="N3074" t="s">
        <v>7861</v>
      </c>
      <c r="O3074" s="22">
        <v>16.149999999999999</v>
      </c>
    </row>
    <row r="3075" spans="1:15">
      <c r="A3075" t="s">
        <v>0</v>
      </c>
      <c r="B3075">
        <v>182852971</v>
      </c>
      <c r="C3075" t="s">
        <v>19</v>
      </c>
      <c r="D3075">
        <v>2722692</v>
      </c>
      <c r="E3075" t="s">
        <v>20</v>
      </c>
      <c r="F3075">
        <v>500000</v>
      </c>
      <c r="G3075" t="s">
        <v>21</v>
      </c>
      <c r="H3075">
        <v>120</v>
      </c>
      <c r="I3075" t="s">
        <v>22</v>
      </c>
      <c r="J3075">
        <v>0</v>
      </c>
      <c r="K3075" t="s">
        <v>23</v>
      </c>
      <c r="L3075">
        <v>-3500</v>
      </c>
      <c r="N3075" t="s">
        <v>7862</v>
      </c>
      <c r="O3075" s="22">
        <v>16.149999999999999</v>
      </c>
    </row>
    <row r="3076" spans="1:15">
      <c r="A3076" t="s">
        <v>0</v>
      </c>
      <c r="B3076">
        <v>183023707</v>
      </c>
      <c r="C3076" t="s">
        <v>19</v>
      </c>
      <c r="D3076">
        <v>4282036</v>
      </c>
      <c r="E3076" t="s">
        <v>20</v>
      </c>
      <c r="F3076">
        <v>500000</v>
      </c>
      <c r="G3076" t="s">
        <v>21</v>
      </c>
      <c r="H3076">
        <v>120</v>
      </c>
      <c r="I3076" t="s">
        <v>22</v>
      </c>
      <c r="J3076">
        <v>0</v>
      </c>
      <c r="K3076" t="s">
        <v>23</v>
      </c>
      <c r="L3076">
        <v>-3500</v>
      </c>
      <c r="N3076" t="s">
        <v>7863</v>
      </c>
      <c r="O3076" s="22">
        <v>16.149999999999999</v>
      </c>
    </row>
    <row r="3077" spans="1:15">
      <c r="A3077" t="s">
        <v>0</v>
      </c>
      <c r="B3077">
        <v>183099869</v>
      </c>
      <c r="C3077" t="s">
        <v>19</v>
      </c>
      <c r="D3077">
        <v>2727172</v>
      </c>
      <c r="E3077" t="s">
        <v>20</v>
      </c>
      <c r="F3077">
        <v>500000</v>
      </c>
      <c r="G3077" t="s">
        <v>21</v>
      </c>
      <c r="H3077">
        <v>120</v>
      </c>
      <c r="I3077" t="s">
        <v>22</v>
      </c>
      <c r="J3077">
        <v>0</v>
      </c>
      <c r="K3077" t="s">
        <v>23</v>
      </c>
      <c r="L3077">
        <v>-3500</v>
      </c>
      <c r="N3077" t="s">
        <v>7864</v>
      </c>
      <c r="O3077" s="22">
        <v>16.149999999999999</v>
      </c>
    </row>
    <row r="3078" spans="1:15">
      <c r="A3078" t="s">
        <v>0</v>
      </c>
      <c r="B3078">
        <v>183176039</v>
      </c>
      <c r="C3078" t="s">
        <v>19</v>
      </c>
      <c r="D3078">
        <v>2729412</v>
      </c>
      <c r="E3078" t="s">
        <v>20</v>
      </c>
      <c r="F3078">
        <v>500000</v>
      </c>
      <c r="G3078" t="s">
        <v>21</v>
      </c>
      <c r="H3078">
        <v>120</v>
      </c>
      <c r="I3078" t="s">
        <v>22</v>
      </c>
      <c r="J3078">
        <v>0</v>
      </c>
      <c r="K3078" t="s">
        <v>23</v>
      </c>
      <c r="L3078">
        <v>-3500</v>
      </c>
      <c r="N3078" t="s">
        <v>7865</v>
      </c>
      <c r="O3078" s="22">
        <v>16.149999999999999</v>
      </c>
    </row>
    <row r="3079" spans="1:15">
      <c r="A3079" t="s">
        <v>0</v>
      </c>
      <c r="B3079">
        <v>183347014</v>
      </c>
      <c r="C3079" t="s">
        <v>19</v>
      </c>
      <c r="D3079">
        <v>4292596</v>
      </c>
      <c r="E3079" t="s">
        <v>20</v>
      </c>
      <c r="F3079">
        <v>500000</v>
      </c>
      <c r="G3079" t="s">
        <v>21</v>
      </c>
      <c r="H3079">
        <v>120</v>
      </c>
      <c r="I3079" t="s">
        <v>22</v>
      </c>
      <c r="J3079">
        <v>0</v>
      </c>
      <c r="K3079" t="s">
        <v>23</v>
      </c>
      <c r="L3079">
        <v>-3500</v>
      </c>
      <c r="N3079" t="s">
        <v>7866</v>
      </c>
      <c r="O3079" s="22">
        <v>16.149999999999999</v>
      </c>
    </row>
    <row r="3080" spans="1:15">
      <c r="A3080" t="s">
        <v>0</v>
      </c>
      <c r="B3080">
        <v>183423257</v>
      </c>
      <c r="C3080" t="s">
        <v>19</v>
      </c>
      <c r="D3080">
        <v>2733892</v>
      </c>
      <c r="E3080" t="s">
        <v>20</v>
      </c>
      <c r="F3080">
        <v>500000</v>
      </c>
      <c r="G3080" t="s">
        <v>21</v>
      </c>
      <c r="H3080">
        <v>120</v>
      </c>
      <c r="I3080" t="s">
        <v>22</v>
      </c>
      <c r="J3080">
        <v>0</v>
      </c>
      <c r="K3080" t="s">
        <v>23</v>
      </c>
      <c r="L3080">
        <v>-3500</v>
      </c>
      <c r="N3080" t="s">
        <v>4902</v>
      </c>
      <c r="O3080" s="22">
        <v>16.149999999999999</v>
      </c>
    </row>
    <row r="3081" spans="1:15">
      <c r="A3081" t="s">
        <v>0</v>
      </c>
      <c r="B3081">
        <v>183936196</v>
      </c>
      <c r="C3081" t="s">
        <v>19</v>
      </c>
      <c r="D3081">
        <v>2736132</v>
      </c>
      <c r="E3081" t="s">
        <v>20</v>
      </c>
      <c r="F3081">
        <v>500000</v>
      </c>
      <c r="G3081" t="s">
        <v>21</v>
      </c>
      <c r="H3081">
        <v>120</v>
      </c>
      <c r="I3081" t="s">
        <v>22</v>
      </c>
      <c r="J3081">
        <v>0</v>
      </c>
      <c r="K3081" t="s">
        <v>23</v>
      </c>
      <c r="L3081">
        <v>-3500</v>
      </c>
      <c r="N3081" t="s">
        <v>7867</v>
      </c>
      <c r="O3081" s="22">
        <v>16.200000000000003</v>
      </c>
    </row>
    <row r="3082" spans="1:15">
      <c r="A3082" t="s">
        <v>0</v>
      </c>
      <c r="B3082">
        <v>184012510</v>
      </c>
      <c r="C3082" t="s">
        <v>19</v>
      </c>
      <c r="D3082">
        <v>2738372</v>
      </c>
      <c r="E3082" t="s">
        <v>20</v>
      </c>
      <c r="F3082">
        <v>500000</v>
      </c>
      <c r="G3082" t="s">
        <v>21</v>
      </c>
      <c r="H3082">
        <v>120</v>
      </c>
      <c r="I3082" t="s">
        <v>22</v>
      </c>
      <c r="J3082">
        <v>0</v>
      </c>
      <c r="K3082" t="s">
        <v>23</v>
      </c>
      <c r="L3082">
        <v>-3500</v>
      </c>
      <c r="N3082" t="s">
        <v>7868</v>
      </c>
      <c r="O3082" s="22">
        <v>16.200000000000003</v>
      </c>
    </row>
    <row r="3083" spans="1:15">
      <c r="A3083" t="s">
        <v>0</v>
      </c>
      <c r="B3083">
        <v>184183834</v>
      </c>
      <c r="C3083" t="s">
        <v>19</v>
      </c>
      <c r="D3083">
        <v>4306676</v>
      </c>
      <c r="E3083" t="s">
        <v>20</v>
      </c>
      <c r="F3083">
        <v>500000</v>
      </c>
      <c r="G3083" t="s">
        <v>21</v>
      </c>
      <c r="H3083">
        <v>120</v>
      </c>
      <c r="I3083" t="s">
        <v>22</v>
      </c>
      <c r="J3083">
        <v>0</v>
      </c>
      <c r="K3083" t="s">
        <v>23</v>
      </c>
      <c r="L3083">
        <v>-3500</v>
      </c>
      <c r="N3083" t="s">
        <v>7869</v>
      </c>
      <c r="O3083" s="22">
        <v>16.200000000000003</v>
      </c>
    </row>
    <row r="3084" spans="1:15">
      <c r="A3084" t="s">
        <v>0</v>
      </c>
      <c r="B3084">
        <v>184260219</v>
      </c>
      <c r="C3084" t="s">
        <v>19</v>
      </c>
      <c r="D3084">
        <v>2742852</v>
      </c>
      <c r="E3084" t="s">
        <v>20</v>
      </c>
      <c r="F3084">
        <v>500000</v>
      </c>
      <c r="G3084" t="s">
        <v>21</v>
      </c>
      <c r="H3084">
        <v>120</v>
      </c>
      <c r="I3084" t="s">
        <v>22</v>
      </c>
      <c r="J3084">
        <v>0</v>
      </c>
      <c r="K3084" t="s">
        <v>23</v>
      </c>
      <c r="L3084">
        <v>-3500</v>
      </c>
      <c r="N3084" t="s">
        <v>7870</v>
      </c>
      <c r="O3084" s="22">
        <v>16.200000000000003</v>
      </c>
    </row>
    <row r="3085" spans="1:15">
      <c r="A3085" t="s">
        <v>0</v>
      </c>
      <c r="B3085">
        <v>184336607</v>
      </c>
      <c r="C3085" t="s">
        <v>19</v>
      </c>
      <c r="D3085">
        <v>2745092</v>
      </c>
      <c r="E3085" t="s">
        <v>20</v>
      </c>
      <c r="F3085">
        <v>500000</v>
      </c>
      <c r="G3085" t="s">
        <v>21</v>
      </c>
      <c r="H3085">
        <v>120</v>
      </c>
      <c r="I3085" t="s">
        <v>22</v>
      </c>
      <c r="J3085">
        <v>0</v>
      </c>
      <c r="K3085" t="s">
        <v>23</v>
      </c>
      <c r="L3085">
        <v>-3500</v>
      </c>
      <c r="N3085" t="s">
        <v>7871</v>
      </c>
      <c r="O3085" s="22">
        <v>16.200000000000003</v>
      </c>
    </row>
    <row r="3086" spans="1:15">
      <c r="A3086" t="s">
        <v>0</v>
      </c>
      <c r="B3086">
        <v>184508167</v>
      </c>
      <c r="C3086" t="s">
        <v>19</v>
      </c>
      <c r="D3086">
        <v>4317236</v>
      </c>
      <c r="E3086" t="s">
        <v>20</v>
      </c>
      <c r="F3086">
        <v>500000</v>
      </c>
      <c r="G3086" t="s">
        <v>21</v>
      </c>
      <c r="H3086">
        <v>120</v>
      </c>
      <c r="I3086" t="s">
        <v>22</v>
      </c>
      <c r="J3086">
        <v>0</v>
      </c>
      <c r="K3086" t="s">
        <v>23</v>
      </c>
      <c r="L3086">
        <v>-3500</v>
      </c>
      <c r="N3086" t="s">
        <v>7872</v>
      </c>
      <c r="O3086" s="22">
        <v>16.200000000000003</v>
      </c>
    </row>
    <row r="3087" spans="1:15">
      <c r="A3087" t="s">
        <v>0</v>
      </c>
      <c r="B3087">
        <v>184584629</v>
      </c>
      <c r="C3087" t="s">
        <v>19</v>
      </c>
      <c r="D3087">
        <v>2749572</v>
      </c>
      <c r="E3087" t="s">
        <v>20</v>
      </c>
      <c r="F3087">
        <v>500000</v>
      </c>
      <c r="G3087" t="s">
        <v>21</v>
      </c>
      <c r="H3087">
        <v>120</v>
      </c>
      <c r="I3087" t="s">
        <v>22</v>
      </c>
      <c r="J3087">
        <v>0</v>
      </c>
      <c r="K3087" t="s">
        <v>23</v>
      </c>
      <c r="L3087">
        <v>-3500</v>
      </c>
      <c r="N3087" t="s">
        <v>7873</v>
      </c>
      <c r="O3087" s="22">
        <v>16.200000000000003</v>
      </c>
    </row>
    <row r="3088" spans="1:15">
      <c r="A3088" t="s">
        <v>0</v>
      </c>
      <c r="B3088">
        <v>184661099</v>
      </c>
      <c r="C3088" t="s">
        <v>19</v>
      </c>
      <c r="D3088">
        <v>2751812</v>
      </c>
      <c r="E3088" t="s">
        <v>20</v>
      </c>
      <c r="F3088">
        <v>500000</v>
      </c>
      <c r="G3088" t="s">
        <v>21</v>
      </c>
      <c r="H3088">
        <v>120</v>
      </c>
      <c r="I3088" t="s">
        <v>22</v>
      </c>
      <c r="J3088">
        <v>0</v>
      </c>
      <c r="K3088" t="s">
        <v>23</v>
      </c>
      <c r="L3088">
        <v>-3500</v>
      </c>
      <c r="N3088" t="s">
        <v>7874</v>
      </c>
      <c r="O3088" s="22">
        <v>16.200000000000003</v>
      </c>
    </row>
    <row r="3089" spans="1:15">
      <c r="A3089" t="s">
        <v>0</v>
      </c>
      <c r="B3089">
        <v>184832893</v>
      </c>
      <c r="C3089" t="s">
        <v>19</v>
      </c>
      <c r="D3089">
        <v>4327796</v>
      </c>
      <c r="E3089" t="s">
        <v>20</v>
      </c>
      <c r="F3089">
        <v>500000</v>
      </c>
      <c r="G3089" t="s">
        <v>21</v>
      </c>
      <c r="H3089">
        <v>120</v>
      </c>
      <c r="I3089" t="s">
        <v>22</v>
      </c>
      <c r="J3089">
        <v>0</v>
      </c>
      <c r="K3089" t="s">
        <v>23</v>
      </c>
      <c r="L3089">
        <v>-3500</v>
      </c>
      <c r="N3089" t="s">
        <v>7875</v>
      </c>
      <c r="O3089" s="22">
        <v>16.200000000000003</v>
      </c>
    </row>
    <row r="3090" spans="1:15">
      <c r="A3090" t="s">
        <v>0</v>
      </c>
      <c r="B3090">
        <v>184909427</v>
      </c>
      <c r="C3090" t="s">
        <v>19</v>
      </c>
      <c r="D3090">
        <v>2756292</v>
      </c>
      <c r="E3090" t="s">
        <v>20</v>
      </c>
      <c r="F3090">
        <v>500000</v>
      </c>
      <c r="G3090" t="s">
        <v>21</v>
      </c>
      <c r="H3090">
        <v>120</v>
      </c>
      <c r="I3090" t="s">
        <v>22</v>
      </c>
      <c r="J3090">
        <v>0</v>
      </c>
      <c r="K3090" t="s">
        <v>23</v>
      </c>
      <c r="L3090">
        <v>-3500</v>
      </c>
      <c r="N3090" t="s">
        <v>4903</v>
      </c>
      <c r="O3090" s="22">
        <v>16.200000000000003</v>
      </c>
    </row>
    <row r="3091" spans="1:15">
      <c r="A3091" t="s">
        <v>0</v>
      </c>
      <c r="B3091">
        <v>185424708</v>
      </c>
      <c r="C3091" t="s">
        <v>19</v>
      </c>
      <c r="D3091">
        <v>2758532</v>
      </c>
      <c r="E3091" t="s">
        <v>20</v>
      </c>
      <c r="F3091">
        <v>500000</v>
      </c>
      <c r="G3091" t="s">
        <v>21</v>
      </c>
      <c r="H3091">
        <v>120</v>
      </c>
      <c r="I3091" t="s">
        <v>22</v>
      </c>
      <c r="J3091">
        <v>0</v>
      </c>
      <c r="K3091" t="s">
        <v>23</v>
      </c>
      <c r="L3091">
        <v>-3500</v>
      </c>
      <c r="N3091" t="s">
        <v>7876</v>
      </c>
      <c r="O3091" s="22">
        <v>16.25</v>
      </c>
    </row>
    <row r="3092" spans="1:15">
      <c r="A3092" t="s">
        <v>0</v>
      </c>
      <c r="B3092">
        <v>185501316</v>
      </c>
      <c r="C3092" t="s">
        <v>19</v>
      </c>
      <c r="D3092">
        <v>2760772</v>
      </c>
      <c r="E3092" t="s">
        <v>20</v>
      </c>
      <c r="F3092">
        <v>500000</v>
      </c>
      <c r="G3092" t="s">
        <v>21</v>
      </c>
      <c r="H3092">
        <v>120</v>
      </c>
      <c r="I3092" t="s">
        <v>22</v>
      </c>
      <c r="J3092">
        <v>0</v>
      </c>
      <c r="K3092" t="s">
        <v>23</v>
      </c>
      <c r="L3092">
        <v>-3500</v>
      </c>
      <c r="N3092" t="s">
        <v>7877</v>
      </c>
      <c r="O3092" s="22">
        <v>16.25</v>
      </c>
    </row>
    <row r="3093" spans="1:15">
      <c r="A3093" t="s">
        <v>0</v>
      </c>
      <c r="B3093">
        <v>185673453</v>
      </c>
      <c r="C3093" t="s">
        <v>19</v>
      </c>
      <c r="D3093">
        <v>4341876</v>
      </c>
      <c r="E3093" t="s">
        <v>20</v>
      </c>
      <c r="F3093">
        <v>500000</v>
      </c>
      <c r="G3093" t="s">
        <v>21</v>
      </c>
      <c r="H3093">
        <v>120</v>
      </c>
      <c r="I3093" t="s">
        <v>22</v>
      </c>
      <c r="J3093">
        <v>0</v>
      </c>
      <c r="K3093" t="s">
        <v>23</v>
      </c>
      <c r="L3093">
        <v>-3500</v>
      </c>
      <c r="N3093" t="s">
        <v>7878</v>
      </c>
      <c r="O3093" s="22">
        <v>16.25</v>
      </c>
    </row>
    <row r="3094" spans="1:15">
      <c r="A3094" t="s">
        <v>0</v>
      </c>
      <c r="B3094">
        <v>185750128</v>
      </c>
      <c r="C3094" t="s">
        <v>19</v>
      </c>
      <c r="D3094">
        <v>2765252</v>
      </c>
      <c r="E3094" t="s">
        <v>20</v>
      </c>
      <c r="F3094">
        <v>500000</v>
      </c>
      <c r="G3094" t="s">
        <v>21</v>
      </c>
      <c r="H3094">
        <v>120</v>
      </c>
      <c r="I3094" t="s">
        <v>22</v>
      </c>
      <c r="J3094">
        <v>0</v>
      </c>
      <c r="K3094" t="s">
        <v>23</v>
      </c>
      <c r="L3094">
        <v>-3500</v>
      </c>
      <c r="N3094" t="s">
        <v>7879</v>
      </c>
      <c r="O3094" s="22">
        <v>16.25</v>
      </c>
    </row>
    <row r="3095" spans="1:15">
      <c r="A3095" t="s">
        <v>0</v>
      </c>
      <c r="B3095">
        <v>185826806</v>
      </c>
      <c r="C3095" t="s">
        <v>19</v>
      </c>
      <c r="D3095">
        <v>2767492</v>
      </c>
      <c r="E3095" t="s">
        <v>20</v>
      </c>
      <c r="F3095">
        <v>500000</v>
      </c>
      <c r="G3095" t="s">
        <v>21</v>
      </c>
      <c r="H3095">
        <v>120</v>
      </c>
      <c r="I3095" t="s">
        <v>22</v>
      </c>
      <c r="J3095">
        <v>0</v>
      </c>
      <c r="K3095" t="s">
        <v>23</v>
      </c>
      <c r="L3095">
        <v>-3500</v>
      </c>
      <c r="N3095" t="s">
        <v>7880</v>
      </c>
      <c r="O3095" s="22">
        <v>16.25</v>
      </c>
    </row>
    <row r="3096" spans="1:15">
      <c r="A3096" t="s">
        <v>0</v>
      </c>
      <c r="B3096">
        <v>185999174</v>
      </c>
      <c r="C3096" t="s">
        <v>19</v>
      </c>
      <c r="D3096">
        <v>4352436</v>
      </c>
      <c r="E3096" t="s">
        <v>20</v>
      </c>
      <c r="F3096">
        <v>500000</v>
      </c>
      <c r="G3096" t="s">
        <v>21</v>
      </c>
      <c r="H3096">
        <v>120</v>
      </c>
      <c r="I3096" t="s">
        <v>22</v>
      </c>
      <c r="J3096">
        <v>0</v>
      </c>
      <c r="K3096" t="s">
        <v>23</v>
      </c>
      <c r="L3096">
        <v>-3500</v>
      </c>
      <c r="N3096" t="s">
        <v>7881</v>
      </c>
      <c r="O3096" s="22">
        <v>16.25</v>
      </c>
    </row>
    <row r="3097" spans="1:15">
      <c r="A3097" t="s">
        <v>0</v>
      </c>
      <c r="B3097">
        <v>186075923</v>
      </c>
      <c r="C3097" t="s">
        <v>19</v>
      </c>
      <c r="D3097">
        <v>2771972</v>
      </c>
      <c r="E3097" t="s">
        <v>20</v>
      </c>
      <c r="F3097">
        <v>500000</v>
      </c>
      <c r="G3097" t="s">
        <v>21</v>
      </c>
      <c r="H3097">
        <v>120</v>
      </c>
      <c r="I3097" t="s">
        <v>22</v>
      </c>
      <c r="J3097">
        <v>0</v>
      </c>
      <c r="K3097" t="s">
        <v>23</v>
      </c>
      <c r="L3097">
        <v>-3500</v>
      </c>
      <c r="N3097" t="s">
        <v>7882</v>
      </c>
      <c r="O3097" s="22">
        <v>16.25</v>
      </c>
    </row>
    <row r="3098" spans="1:15">
      <c r="A3098" t="s">
        <v>0</v>
      </c>
      <c r="B3098">
        <v>186152679</v>
      </c>
      <c r="C3098" t="s">
        <v>19</v>
      </c>
      <c r="D3098">
        <v>2774212</v>
      </c>
      <c r="E3098" t="s">
        <v>20</v>
      </c>
      <c r="F3098">
        <v>500000</v>
      </c>
      <c r="G3098" t="s">
        <v>21</v>
      </c>
      <c r="H3098">
        <v>120</v>
      </c>
      <c r="I3098" t="s">
        <v>22</v>
      </c>
      <c r="J3098">
        <v>0</v>
      </c>
      <c r="K3098" t="s">
        <v>23</v>
      </c>
      <c r="L3098">
        <v>-3500</v>
      </c>
      <c r="N3098" t="s">
        <v>7883</v>
      </c>
      <c r="O3098" s="22">
        <v>16.25</v>
      </c>
    </row>
    <row r="3099" spans="1:15">
      <c r="A3099" t="s">
        <v>0</v>
      </c>
      <c r="B3099">
        <v>186325287</v>
      </c>
      <c r="C3099" t="s">
        <v>19</v>
      </c>
      <c r="D3099">
        <v>4362996</v>
      </c>
      <c r="E3099" t="s">
        <v>20</v>
      </c>
      <c r="F3099">
        <v>500000</v>
      </c>
      <c r="G3099" t="s">
        <v>21</v>
      </c>
      <c r="H3099">
        <v>120</v>
      </c>
      <c r="I3099" t="s">
        <v>22</v>
      </c>
      <c r="J3099">
        <v>0</v>
      </c>
      <c r="K3099" t="s">
        <v>23</v>
      </c>
      <c r="L3099">
        <v>-3500</v>
      </c>
      <c r="N3099" t="s">
        <v>7884</v>
      </c>
      <c r="O3099" s="22">
        <v>16.25</v>
      </c>
    </row>
    <row r="3100" spans="1:15">
      <c r="A3100" t="s">
        <v>0</v>
      </c>
      <c r="B3100">
        <v>186402117</v>
      </c>
      <c r="C3100" t="s">
        <v>19</v>
      </c>
      <c r="D3100">
        <v>2778692</v>
      </c>
      <c r="E3100" t="s">
        <v>20</v>
      </c>
      <c r="F3100">
        <v>500000</v>
      </c>
      <c r="G3100" t="s">
        <v>21</v>
      </c>
      <c r="H3100">
        <v>120</v>
      </c>
      <c r="I3100" t="s">
        <v>22</v>
      </c>
      <c r="J3100">
        <v>0</v>
      </c>
      <c r="K3100" t="s">
        <v>23</v>
      </c>
      <c r="L3100">
        <v>-3500</v>
      </c>
      <c r="N3100" t="s">
        <v>4904</v>
      </c>
      <c r="O3100" s="22">
        <v>16.25</v>
      </c>
    </row>
    <row r="3101" spans="1:15">
      <c r="A3101" t="s">
        <v>0</v>
      </c>
      <c r="B3101">
        <v>186919712</v>
      </c>
      <c r="C3101" t="s">
        <v>19</v>
      </c>
      <c r="D3101">
        <v>2780932</v>
      </c>
      <c r="E3101" t="s">
        <v>20</v>
      </c>
      <c r="F3101">
        <v>500000</v>
      </c>
      <c r="G3101" t="s">
        <v>21</v>
      </c>
      <c r="H3101">
        <v>120</v>
      </c>
      <c r="I3101" t="s">
        <v>22</v>
      </c>
      <c r="J3101">
        <v>0</v>
      </c>
      <c r="K3101" t="s">
        <v>23</v>
      </c>
      <c r="L3101">
        <v>-3500</v>
      </c>
      <c r="N3101" t="s">
        <v>7885</v>
      </c>
      <c r="O3101" s="22">
        <v>16.3</v>
      </c>
    </row>
    <row r="3102" spans="1:15">
      <c r="A3102" t="s">
        <v>0</v>
      </c>
      <c r="B3102">
        <v>186996609</v>
      </c>
      <c r="C3102" t="s">
        <v>19</v>
      </c>
      <c r="D3102">
        <v>2783172</v>
      </c>
      <c r="E3102" t="s">
        <v>20</v>
      </c>
      <c r="F3102">
        <v>500000</v>
      </c>
      <c r="G3102" t="s">
        <v>21</v>
      </c>
      <c r="H3102">
        <v>120</v>
      </c>
      <c r="I3102" t="s">
        <v>22</v>
      </c>
      <c r="J3102">
        <v>0</v>
      </c>
      <c r="K3102" t="s">
        <v>23</v>
      </c>
      <c r="L3102">
        <v>-3500</v>
      </c>
      <c r="N3102" t="s">
        <v>7886</v>
      </c>
      <c r="O3102" s="22">
        <v>16.3</v>
      </c>
    </row>
    <row r="3103" spans="1:15">
      <c r="A3103" t="s">
        <v>0</v>
      </c>
      <c r="B3103">
        <v>187169568</v>
      </c>
      <c r="C3103" t="s">
        <v>19</v>
      </c>
      <c r="D3103">
        <v>4377076</v>
      </c>
      <c r="E3103" t="s">
        <v>20</v>
      </c>
      <c r="F3103">
        <v>500000</v>
      </c>
      <c r="G3103" t="s">
        <v>21</v>
      </c>
      <c r="H3103">
        <v>120</v>
      </c>
      <c r="I3103" t="s">
        <v>22</v>
      </c>
      <c r="J3103">
        <v>0</v>
      </c>
      <c r="K3103" t="s">
        <v>23</v>
      </c>
      <c r="L3103">
        <v>-3500</v>
      </c>
      <c r="N3103" t="s">
        <v>7887</v>
      </c>
      <c r="O3103" s="22">
        <v>16.3</v>
      </c>
    </row>
    <row r="3104" spans="1:15">
      <c r="A3104" t="s">
        <v>0</v>
      </c>
      <c r="B3104">
        <v>187246536</v>
      </c>
      <c r="C3104" t="s">
        <v>19</v>
      </c>
      <c r="D3104">
        <v>2787652</v>
      </c>
      <c r="E3104" t="s">
        <v>20</v>
      </c>
      <c r="F3104">
        <v>500000</v>
      </c>
      <c r="G3104" t="s">
        <v>21</v>
      </c>
      <c r="H3104">
        <v>120</v>
      </c>
      <c r="I3104" t="s">
        <v>22</v>
      </c>
      <c r="J3104">
        <v>0</v>
      </c>
      <c r="K3104" t="s">
        <v>23</v>
      </c>
      <c r="L3104">
        <v>-3500</v>
      </c>
      <c r="N3104" t="s">
        <v>7888</v>
      </c>
      <c r="O3104" s="22">
        <v>16.3</v>
      </c>
    </row>
    <row r="3105" spans="1:15">
      <c r="A3105" t="s">
        <v>0</v>
      </c>
      <c r="B3105">
        <v>187323515</v>
      </c>
      <c r="C3105" t="s">
        <v>19</v>
      </c>
      <c r="D3105">
        <v>2789892</v>
      </c>
      <c r="E3105" t="s">
        <v>20</v>
      </c>
      <c r="F3105">
        <v>500000</v>
      </c>
      <c r="G3105" t="s">
        <v>21</v>
      </c>
      <c r="H3105">
        <v>120</v>
      </c>
      <c r="I3105" t="s">
        <v>22</v>
      </c>
      <c r="J3105">
        <v>0</v>
      </c>
      <c r="K3105" t="s">
        <v>23</v>
      </c>
      <c r="L3105">
        <v>-3500</v>
      </c>
      <c r="N3105" t="s">
        <v>7889</v>
      </c>
      <c r="O3105" s="22">
        <v>16.3</v>
      </c>
    </row>
    <row r="3106" spans="1:15">
      <c r="A3106" t="s">
        <v>0</v>
      </c>
      <c r="B3106">
        <v>187496713</v>
      </c>
      <c r="C3106" t="s">
        <v>19</v>
      </c>
      <c r="D3106">
        <v>4387636</v>
      </c>
      <c r="E3106" t="s">
        <v>20</v>
      </c>
      <c r="F3106">
        <v>500000</v>
      </c>
      <c r="G3106" t="s">
        <v>21</v>
      </c>
      <c r="H3106">
        <v>120</v>
      </c>
      <c r="I3106" t="s">
        <v>22</v>
      </c>
      <c r="J3106">
        <v>0</v>
      </c>
      <c r="K3106" t="s">
        <v>23</v>
      </c>
      <c r="L3106">
        <v>-3500</v>
      </c>
      <c r="N3106" t="s">
        <v>7890</v>
      </c>
      <c r="O3106" s="22">
        <v>16.3</v>
      </c>
    </row>
    <row r="3107" spans="1:15">
      <c r="A3107" t="s">
        <v>0</v>
      </c>
      <c r="B3107">
        <v>187573766</v>
      </c>
      <c r="C3107" t="s">
        <v>19</v>
      </c>
      <c r="D3107">
        <v>2794372</v>
      </c>
      <c r="E3107" t="s">
        <v>20</v>
      </c>
      <c r="F3107">
        <v>500000</v>
      </c>
      <c r="G3107" t="s">
        <v>21</v>
      </c>
      <c r="H3107">
        <v>120</v>
      </c>
      <c r="I3107" t="s">
        <v>22</v>
      </c>
      <c r="J3107">
        <v>0</v>
      </c>
      <c r="K3107" t="s">
        <v>23</v>
      </c>
      <c r="L3107">
        <v>-3500</v>
      </c>
      <c r="N3107" t="s">
        <v>7891</v>
      </c>
      <c r="O3107" s="22">
        <v>16.3</v>
      </c>
    </row>
    <row r="3108" spans="1:15">
      <c r="A3108" t="s">
        <v>0</v>
      </c>
      <c r="B3108">
        <v>187650824</v>
      </c>
      <c r="C3108" t="s">
        <v>19</v>
      </c>
      <c r="D3108">
        <v>2796612</v>
      </c>
      <c r="E3108" t="s">
        <v>20</v>
      </c>
      <c r="F3108">
        <v>500000</v>
      </c>
      <c r="G3108" t="s">
        <v>21</v>
      </c>
      <c r="H3108">
        <v>120</v>
      </c>
      <c r="I3108" t="s">
        <v>22</v>
      </c>
      <c r="J3108">
        <v>0</v>
      </c>
      <c r="K3108" t="s">
        <v>23</v>
      </c>
      <c r="L3108">
        <v>-3500</v>
      </c>
      <c r="N3108" t="s">
        <v>7892</v>
      </c>
      <c r="O3108" s="22">
        <v>16.3</v>
      </c>
    </row>
    <row r="3109" spans="1:15">
      <c r="A3109" t="s">
        <v>0</v>
      </c>
      <c r="B3109">
        <v>187824253</v>
      </c>
      <c r="C3109" t="s">
        <v>19</v>
      </c>
      <c r="D3109">
        <v>4398196</v>
      </c>
      <c r="E3109" t="s">
        <v>20</v>
      </c>
      <c r="F3109">
        <v>500000</v>
      </c>
      <c r="G3109" t="s">
        <v>21</v>
      </c>
      <c r="H3109">
        <v>120</v>
      </c>
      <c r="I3109" t="s">
        <v>22</v>
      </c>
      <c r="J3109">
        <v>0</v>
      </c>
      <c r="K3109" t="s">
        <v>23</v>
      </c>
      <c r="L3109">
        <v>-3500</v>
      </c>
      <c r="N3109" t="s">
        <v>7893</v>
      </c>
      <c r="O3109" s="22">
        <v>16.3</v>
      </c>
    </row>
    <row r="3110" spans="1:15">
      <c r="A3110" t="s">
        <v>0</v>
      </c>
      <c r="B3110">
        <v>187901374</v>
      </c>
      <c r="C3110" t="s">
        <v>19</v>
      </c>
      <c r="D3110">
        <v>2801092</v>
      </c>
      <c r="E3110" t="s">
        <v>20</v>
      </c>
      <c r="F3110">
        <v>500000</v>
      </c>
      <c r="G3110" t="s">
        <v>21</v>
      </c>
      <c r="H3110">
        <v>120</v>
      </c>
      <c r="I3110" t="s">
        <v>22</v>
      </c>
      <c r="J3110">
        <v>0</v>
      </c>
      <c r="K3110" t="s">
        <v>23</v>
      </c>
      <c r="L3110">
        <v>-3500</v>
      </c>
      <c r="N3110" t="s">
        <v>4905</v>
      </c>
      <c r="O3110" s="22">
        <v>16.3</v>
      </c>
    </row>
    <row r="3111" spans="1:15">
      <c r="A3111" t="s">
        <v>0</v>
      </c>
      <c r="B3111">
        <v>188421308</v>
      </c>
      <c r="C3111" t="s">
        <v>19</v>
      </c>
      <c r="D3111">
        <v>2803332</v>
      </c>
      <c r="E3111" t="s">
        <v>20</v>
      </c>
      <c r="F3111">
        <v>500000</v>
      </c>
      <c r="G3111" t="s">
        <v>21</v>
      </c>
      <c r="H3111">
        <v>120</v>
      </c>
      <c r="I3111" t="s">
        <v>22</v>
      </c>
      <c r="J3111">
        <v>0</v>
      </c>
      <c r="K3111" t="s">
        <v>23</v>
      </c>
      <c r="L3111">
        <v>-3500</v>
      </c>
      <c r="N3111" t="s">
        <v>7894</v>
      </c>
      <c r="O3111" s="22">
        <v>16.350000000000001</v>
      </c>
    </row>
    <row r="3112" spans="1:15">
      <c r="A3112" t="s">
        <v>0</v>
      </c>
      <c r="B3112">
        <v>188498503</v>
      </c>
      <c r="C3112" t="s">
        <v>19</v>
      </c>
      <c r="D3112">
        <v>2805572</v>
      </c>
      <c r="E3112" t="s">
        <v>20</v>
      </c>
      <c r="F3112">
        <v>500000</v>
      </c>
      <c r="G3112" t="s">
        <v>21</v>
      </c>
      <c r="H3112">
        <v>120</v>
      </c>
      <c r="I3112" t="s">
        <v>22</v>
      </c>
      <c r="J3112">
        <v>0</v>
      </c>
      <c r="K3112" t="s">
        <v>23</v>
      </c>
      <c r="L3112">
        <v>-3500</v>
      </c>
      <c r="N3112" t="s">
        <v>7895</v>
      </c>
      <c r="O3112" s="22">
        <v>16.350000000000001</v>
      </c>
    </row>
    <row r="3113" spans="1:15">
      <c r="A3113" t="s">
        <v>0</v>
      </c>
      <c r="B3113">
        <v>188672280</v>
      </c>
      <c r="C3113" t="s">
        <v>19</v>
      </c>
      <c r="D3113">
        <v>4412276</v>
      </c>
      <c r="E3113" t="s">
        <v>20</v>
      </c>
      <c r="F3113">
        <v>500000</v>
      </c>
      <c r="G3113" t="s">
        <v>21</v>
      </c>
      <c r="H3113">
        <v>120</v>
      </c>
      <c r="I3113" t="s">
        <v>22</v>
      </c>
      <c r="J3113">
        <v>0</v>
      </c>
      <c r="K3113" t="s">
        <v>23</v>
      </c>
      <c r="L3113">
        <v>-3500</v>
      </c>
      <c r="N3113" t="s">
        <v>7896</v>
      </c>
      <c r="O3113" s="22">
        <v>16.350000000000001</v>
      </c>
    </row>
    <row r="3114" spans="1:15">
      <c r="A3114" t="s">
        <v>0</v>
      </c>
      <c r="B3114">
        <v>188749539</v>
      </c>
      <c r="C3114" t="s">
        <v>19</v>
      </c>
      <c r="D3114">
        <v>2810052</v>
      </c>
      <c r="E3114" t="s">
        <v>20</v>
      </c>
      <c r="F3114">
        <v>500000</v>
      </c>
      <c r="G3114" t="s">
        <v>21</v>
      </c>
      <c r="H3114">
        <v>120</v>
      </c>
      <c r="I3114" t="s">
        <v>22</v>
      </c>
      <c r="J3114">
        <v>0</v>
      </c>
      <c r="K3114" t="s">
        <v>23</v>
      </c>
      <c r="L3114">
        <v>-3500</v>
      </c>
      <c r="N3114" t="s">
        <v>7897</v>
      </c>
      <c r="O3114" s="22">
        <v>16.350000000000001</v>
      </c>
    </row>
    <row r="3115" spans="1:15">
      <c r="A3115" t="s">
        <v>0</v>
      </c>
      <c r="B3115">
        <v>188826809</v>
      </c>
      <c r="C3115" t="s">
        <v>19</v>
      </c>
      <c r="D3115">
        <v>2812292</v>
      </c>
      <c r="E3115" t="s">
        <v>20</v>
      </c>
      <c r="F3115">
        <v>500000</v>
      </c>
      <c r="G3115" t="s">
        <v>21</v>
      </c>
      <c r="H3115">
        <v>120</v>
      </c>
      <c r="I3115" t="s">
        <v>22</v>
      </c>
      <c r="J3115">
        <v>0</v>
      </c>
      <c r="K3115" t="s">
        <v>23</v>
      </c>
      <c r="L3115">
        <v>-3500</v>
      </c>
      <c r="N3115" t="s">
        <v>7898</v>
      </c>
      <c r="O3115" s="22">
        <v>16.350000000000001</v>
      </c>
    </row>
    <row r="3116" spans="1:15">
      <c r="A3116" t="s">
        <v>0</v>
      </c>
      <c r="B3116">
        <v>189000817</v>
      </c>
      <c r="C3116" t="s">
        <v>19</v>
      </c>
      <c r="D3116">
        <v>4422836</v>
      </c>
      <c r="E3116" t="s">
        <v>20</v>
      </c>
      <c r="F3116">
        <v>500000</v>
      </c>
      <c r="G3116" t="s">
        <v>21</v>
      </c>
      <c r="H3116">
        <v>120</v>
      </c>
      <c r="I3116" t="s">
        <v>22</v>
      </c>
      <c r="J3116">
        <v>0</v>
      </c>
      <c r="K3116" t="s">
        <v>23</v>
      </c>
      <c r="L3116">
        <v>-3500</v>
      </c>
      <c r="N3116" t="s">
        <v>7899</v>
      </c>
      <c r="O3116" s="22">
        <v>16.350000000000001</v>
      </c>
    </row>
    <row r="3117" spans="1:15">
      <c r="A3117" t="s">
        <v>0</v>
      </c>
      <c r="B3117">
        <v>189078154</v>
      </c>
      <c r="C3117" t="s">
        <v>19</v>
      </c>
      <c r="D3117">
        <v>2816772</v>
      </c>
      <c r="E3117" t="s">
        <v>20</v>
      </c>
      <c r="F3117">
        <v>500000</v>
      </c>
      <c r="G3117" t="s">
        <v>21</v>
      </c>
      <c r="H3117">
        <v>120</v>
      </c>
      <c r="I3117" t="s">
        <v>22</v>
      </c>
      <c r="J3117">
        <v>0</v>
      </c>
      <c r="K3117" t="s">
        <v>23</v>
      </c>
      <c r="L3117">
        <v>-3500</v>
      </c>
      <c r="N3117" t="s">
        <v>7900</v>
      </c>
      <c r="O3117" s="22">
        <v>16.350000000000001</v>
      </c>
    </row>
    <row r="3118" spans="1:15">
      <c r="A3118" t="s">
        <v>0</v>
      </c>
      <c r="B3118">
        <v>189155499</v>
      </c>
      <c r="C3118" t="s">
        <v>19</v>
      </c>
      <c r="D3118">
        <v>2819012</v>
      </c>
      <c r="E3118" t="s">
        <v>20</v>
      </c>
      <c r="F3118">
        <v>500000</v>
      </c>
      <c r="G3118" t="s">
        <v>21</v>
      </c>
      <c r="H3118">
        <v>120</v>
      </c>
      <c r="I3118" t="s">
        <v>22</v>
      </c>
      <c r="J3118">
        <v>0</v>
      </c>
      <c r="K3118" t="s">
        <v>23</v>
      </c>
      <c r="L3118">
        <v>-3500</v>
      </c>
      <c r="N3118" t="s">
        <v>7901</v>
      </c>
      <c r="O3118" s="22">
        <v>16.350000000000001</v>
      </c>
    </row>
    <row r="3119" spans="1:15">
      <c r="A3119" t="s">
        <v>0</v>
      </c>
      <c r="B3119">
        <v>189329740</v>
      </c>
      <c r="C3119" t="s">
        <v>19</v>
      </c>
      <c r="D3119">
        <v>4433396</v>
      </c>
      <c r="E3119" t="s">
        <v>20</v>
      </c>
      <c r="F3119">
        <v>500000</v>
      </c>
      <c r="G3119" t="s">
        <v>21</v>
      </c>
      <c r="H3119">
        <v>120</v>
      </c>
      <c r="I3119" t="s">
        <v>22</v>
      </c>
      <c r="J3119">
        <v>0</v>
      </c>
      <c r="K3119" t="s">
        <v>23</v>
      </c>
      <c r="L3119">
        <v>-3500</v>
      </c>
      <c r="N3119" t="s">
        <v>7902</v>
      </c>
      <c r="O3119" s="22">
        <v>16.350000000000001</v>
      </c>
    </row>
    <row r="3120" spans="1:15">
      <c r="A3120" t="s">
        <v>0</v>
      </c>
      <c r="B3120">
        <v>189407151</v>
      </c>
      <c r="C3120" t="s">
        <v>19</v>
      </c>
      <c r="D3120">
        <v>2823492</v>
      </c>
      <c r="E3120" t="s">
        <v>20</v>
      </c>
      <c r="F3120">
        <v>500000</v>
      </c>
      <c r="G3120" t="s">
        <v>21</v>
      </c>
      <c r="H3120">
        <v>120</v>
      </c>
      <c r="I3120" t="s">
        <v>22</v>
      </c>
      <c r="J3120">
        <v>0</v>
      </c>
      <c r="K3120" t="s">
        <v>23</v>
      </c>
      <c r="L3120">
        <v>-3500</v>
      </c>
      <c r="N3120" t="s">
        <v>4906</v>
      </c>
      <c r="O3120" s="22">
        <v>16.350000000000001</v>
      </c>
    </row>
    <row r="3121" spans="1:15">
      <c r="A3121" t="s">
        <v>0</v>
      </c>
      <c r="B3121">
        <v>189929394</v>
      </c>
      <c r="C3121" t="s">
        <v>19</v>
      </c>
      <c r="D3121">
        <v>2825732</v>
      </c>
      <c r="E3121" t="s">
        <v>20</v>
      </c>
      <c r="F3121">
        <v>500000</v>
      </c>
      <c r="G3121" t="s">
        <v>21</v>
      </c>
      <c r="H3121">
        <v>120</v>
      </c>
      <c r="I3121" t="s">
        <v>22</v>
      </c>
      <c r="J3121">
        <v>0</v>
      </c>
      <c r="K3121" t="s">
        <v>23</v>
      </c>
      <c r="L3121">
        <v>-3500</v>
      </c>
      <c r="N3121" t="s">
        <v>7903</v>
      </c>
      <c r="O3121" s="22">
        <v>16.399999999999999</v>
      </c>
    </row>
    <row r="3122" spans="1:15">
      <c r="A3122" t="s">
        <v>0</v>
      </c>
      <c r="B3122">
        <v>190006866</v>
      </c>
      <c r="C3122" t="s">
        <v>19</v>
      </c>
      <c r="D3122">
        <v>2827972</v>
      </c>
      <c r="E3122" t="s">
        <v>20</v>
      </c>
      <c r="F3122">
        <v>500000</v>
      </c>
      <c r="G3122" t="s">
        <v>21</v>
      </c>
      <c r="H3122">
        <v>120</v>
      </c>
      <c r="I3122" t="s">
        <v>22</v>
      </c>
      <c r="J3122">
        <v>0</v>
      </c>
      <c r="K3122" t="s">
        <v>23</v>
      </c>
      <c r="L3122">
        <v>-3500</v>
      </c>
      <c r="N3122" t="s">
        <v>7904</v>
      </c>
      <c r="O3122" s="22">
        <v>16.399999999999999</v>
      </c>
    </row>
    <row r="3123" spans="1:15">
      <c r="A3123" t="s">
        <v>0</v>
      </c>
      <c r="B3123">
        <v>190181444</v>
      </c>
      <c r="C3123" t="s">
        <v>19</v>
      </c>
      <c r="D3123">
        <v>4447476</v>
      </c>
      <c r="E3123" t="s">
        <v>20</v>
      </c>
      <c r="F3123">
        <v>500000</v>
      </c>
      <c r="G3123" t="s">
        <v>21</v>
      </c>
      <c r="H3123">
        <v>120</v>
      </c>
      <c r="I3123" t="s">
        <v>22</v>
      </c>
      <c r="J3123">
        <v>0</v>
      </c>
      <c r="K3123" t="s">
        <v>23</v>
      </c>
      <c r="L3123">
        <v>-3500</v>
      </c>
      <c r="N3123" t="s">
        <v>7905</v>
      </c>
      <c r="O3123" s="22">
        <v>16.399999999999999</v>
      </c>
    </row>
    <row r="3124" spans="1:15">
      <c r="A3124" t="s">
        <v>0</v>
      </c>
      <c r="B3124">
        <v>190258982</v>
      </c>
      <c r="C3124" t="s">
        <v>19</v>
      </c>
      <c r="D3124">
        <v>2832452</v>
      </c>
      <c r="E3124" t="s">
        <v>20</v>
      </c>
      <c r="F3124">
        <v>500000</v>
      </c>
      <c r="G3124" t="s">
        <v>21</v>
      </c>
      <c r="H3124">
        <v>120</v>
      </c>
      <c r="I3124" t="s">
        <v>22</v>
      </c>
      <c r="J3124">
        <v>0</v>
      </c>
      <c r="K3124" t="s">
        <v>23</v>
      </c>
      <c r="L3124">
        <v>-3500</v>
      </c>
      <c r="N3124" t="s">
        <v>7906</v>
      </c>
      <c r="O3124" s="22">
        <v>16.399999999999999</v>
      </c>
    </row>
    <row r="3125" spans="1:15">
      <c r="A3125" t="s">
        <v>0</v>
      </c>
      <c r="B3125">
        <v>190336529</v>
      </c>
      <c r="C3125" t="s">
        <v>19</v>
      </c>
      <c r="D3125">
        <v>2834692</v>
      </c>
      <c r="E3125" t="s">
        <v>20</v>
      </c>
      <c r="F3125">
        <v>500000</v>
      </c>
      <c r="G3125" t="s">
        <v>21</v>
      </c>
      <c r="H3125">
        <v>120</v>
      </c>
      <c r="I3125" t="s">
        <v>22</v>
      </c>
      <c r="J3125">
        <v>0</v>
      </c>
      <c r="K3125" t="s">
        <v>23</v>
      </c>
      <c r="L3125">
        <v>-3500</v>
      </c>
      <c r="N3125" t="s">
        <v>7907</v>
      </c>
      <c r="O3125" s="22">
        <v>16.399999999999999</v>
      </c>
    </row>
    <row r="3126" spans="1:15">
      <c r="A3126" t="s">
        <v>0</v>
      </c>
      <c r="B3126">
        <v>190511342</v>
      </c>
      <c r="C3126" t="s">
        <v>19</v>
      </c>
      <c r="D3126">
        <v>4458036</v>
      </c>
      <c r="E3126" t="s">
        <v>20</v>
      </c>
      <c r="F3126">
        <v>500000</v>
      </c>
      <c r="G3126" t="s">
        <v>21</v>
      </c>
      <c r="H3126">
        <v>120</v>
      </c>
      <c r="I3126" t="s">
        <v>22</v>
      </c>
      <c r="J3126">
        <v>0</v>
      </c>
      <c r="K3126" t="s">
        <v>23</v>
      </c>
      <c r="L3126">
        <v>-3500</v>
      </c>
      <c r="N3126" t="s">
        <v>7908</v>
      </c>
      <c r="O3126" s="22">
        <v>16.399999999999999</v>
      </c>
    </row>
    <row r="3127" spans="1:15">
      <c r="A3127" t="s">
        <v>0</v>
      </c>
      <c r="B3127">
        <v>190588959</v>
      </c>
      <c r="C3127" t="s">
        <v>19</v>
      </c>
      <c r="D3127">
        <v>2839172</v>
      </c>
      <c r="E3127" t="s">
        <v>20</v>
      </c>
      <c r="F3127">
        <v>500000</v>
      </c>
      <c r="G3127" t="s">
        <v>21</v>
      </c>
      <c r="H3127">
        <v>120</v>
      </c>
      <c r="I3127" t="s">
        <v>22</v>
      </c>
      <c r="J3127">
        <v>0</v>
      </c>
      <c r="K3127" t="s">
        <v>23</v>
      </c>
      <c r="L3127">
        <v>-3500</v>
      </c>
      <c r="N3127" t="s">
        <v>7909</v>
      </c>
      <c r="O3127" s="22">
        <v>16.399999999999999</v>
      </c>
    </row>
    <row r="3128" spans="1:15">
      <c r="A3128" t="s">
        <v>0</v>
      </c>
      <c r="B3128">
        <v>190666580</v>
      </c>
      <c r="C3128" t="s">
        <v>19</v>
      </c>
      <c r="D3128">
        <v>2841412</v>
      </c>
      <c r="E3128" t="s">
        <v>20</v>
      </c>
      <c r="F3128">
        <v>500000</v>
      </c>
      <c r="G3128" t="s">
        <v>21</v>
      </c>
      <c r="H3128">
        <v>120</v>
      </c>
      <c r="I3128" t="s">
        <v>22</v>
      </c>
      <c r="J3128">
        <v>0</v>
      </c>
      <c r="K3128" t="s">
        <v>23</v>
      </c>
      <c r="L3128">
        <v>-3500</v>
      </c>
      <c r="N3128" t="s">
        <v>7910</v>
      </c>
      <c r="O3128" s="22">
        <v>16.399999999999999</v>
      </c>
    </row>
    <row r="3129" spans="1:15">
      <c r="A3129" t="s">
        <v>0</v>
      </c>
      <c r="B3129">
        <v>190841619</v>
      </c>
      <c r="C3129" t="s">
        <v>19</v>
      </c>
      <c r="D3129">
        <v>4468596</v>
      </c>
      <c r="E3129" t="s">
        <v>20</v>
      </c>
      <c r="F3129">
        <v>500000</v>
      </c>
      <c r="G3129" t="s">
        <v>21</v>
      </c>
      <c r="H3129">
        <v>120</v>
      </c>
      <c r="I3129" t="s">
        <v>22</v>
      </c>
      <c r="J3129">
        <v>0</v>
      </c>
      <c r="K3129" t="s">
        <v>23</v>
      </c>
      <c r="L3129">
        <v>-3500</v>
      </c>
      <c r="N3129" t="s">
        <v>7911</v>
      </c>
      <c r="O3129" s="22">
        <v>16.399999999999999</v>
      </c>
    </row>
    <row r="3130" spans="1:15">
      <c r="A3130" t="s">
        <v>0</v>
      </c>
      <c r="B3130">
        <v>190919303</v>
      </c>
      <c r="C3130" t="s">
        <v>19</v>
      </c>
      <c r="D3130">
        <v>2846102</v>
      </c>
      <c r="E3130" t="s">
        <v>20</v>
      </c>
      <c r="F3130">
        <v>500000</v>
      </c>
      <c r="G3130" t="s">
        <v>21</v>
      </c>
      <c r="H3130">
        <v>120</v>
      </c>
      <c r="I3130" t="s">
        <v>22</v>
      </c>
      <c r="J3130">
        <v>0</v>
      </c>
      <c r="K3130" t="s">
        <v>23</v>
      </c>
      <c r="L3130">
        <v>-3500</v>
      </c>
      <c r="N3130" t="s">
        <v>4907</v>
      </c>
      <c r="O3130" s="22">
        <v>16.399999999999999</v>
      </c>
    </row>
    <row r="3131" spans="1:15">
      <c r="A3131" t="s">
        <v>0</v>
      </c>
      <c r="B3131">
        <v>191443813</v>
      </c>
      <c r="C3131" t="s">
        <v>19</v>
      </c>
      <c r="D3131">
        <v>2848552</v>
      </c>
      <c r="E3131" t="s">
        <v>20</v>
      </c>
      <c r="F3131">
        <v>500000</v>
      </c>
      <c r="G3131" t="s">
        <v>21</v>
      </c>
      <c r="H3131">
        <v>120</v>
      </c>
      <c r="I3131" t="s">
        <v>22</v>
      </c>
      <c r="J3131">
        <v>0</v>
      </c>
      <c r="K3131" t="s">
        <v>23</v>
      </c>
      <c r="L3131">
        <v>-3500</v>
      </c>
      <c r="N3131" t="s">
        <v>7912</v>
      </c>
      <c r="O3131" s="22">
        <v>16.450000000000003</v>
      </c>
    </row>
    <row r="3132" spans="1:15">
      <c r="A3132" t="s">
        <v>0</v>
      </c>
      <c r="B3132">
        <v>191521572</v>
      </c>
      <c r="C3132" t="s">
        <v>19</v>
      </c>
      <c r="D3132">
        <v>2851002</v>
      </c>
      <c r="E3132" t="s">
        <v>20</v>
      </c>
      <c r="F3132">
        <v>500000</v>
      </c>
      <c r="G3132" t="s">
        <v>21</v>
      </c>
      <c r="H3132">
        <v>120</v>
      </c>
      <c r="I3132" t="s">
        <v>22</v>
      </c>
      <c r="J3132">
        <v>0</v>
      </c>
      <c r="K3132" t="s">
        <v>23</v>
      </c>
      <c r="L3132">
        <v>-3500</v>
      </c>
      <c r="N3132" t="s">
        <v>7913</v>
      </c>
      <c r="O3132" s="22">
        <v>16.450000000000003</v>
      </c>
    </row>
    <row r="3133" spans="1:15">
      <c r="A3133" t="s">
        <v>0</v>
      </c>
      <c r="B3133">
        <v>191696959</v>
      </c>
      <c r="C3133" t="s">
        <v>19</v>
      </c>
      <c r="D3133">
        <v>4483996</v>
      </c>
      <c r="E3133" t="s">
        <v>20</v>
      </c>
      <c r="F3133">
        <v>500000</v>
      </c>
      <c r="G3133" t="s">
        <v>21</v>
      </c>
      <c r="H3133">
        <v>120</v>
      </c>
      <c r="I3133" t="s">
        <v>22</v>
      </c>
      <c r="J3133">
        <v>0</v>
      </c>
      <c r="K3133" t="s">
        <v>23</v>
      </c>
      <c r="L3133">
        <v>-3500</v>
      </c>
      <c r="N3133" t="s">
        <v>7914</v>
      </c>
      <c r="O3133" s="22">
        <v>16.450000000000003</v>
      </c>
    </row>
    <row r="3134" spans="1:15">
      <c r="A3134" t="s">
        <v>0</v>
      </c>
      <c r="B3134">
        <v>191774778</v>
      </c>
      <c r="C3134" t="s">
        <v>19</v>
      </c>
      <c r="D3134">
        <v>2855902</v>
      </c>
      <c r="E3134" t="s">
        <v>20</v>
      </c>
      <c r="F3134">
        <v>500000</v>
      </c>
      <c r="G3134" t="s">
        <v>21</v>
      </c>
      <c r="H3134">
        <v>120</v>
      </c>
      <c r="I3134" t="s">
        <v>22</v>
      </c>
      <c r="J3134">
        <v>0</v>
      </c>
      <c r="K3134" t="s">
        <v>23</v>
      </c>
      <c r="L3134">
        <v>-3500</v>
      </c>
      <c r="N3134" t="s">
        <v>7915</v>
      </c>
      <c r="O3134" s="22">
        <v>16.450000000000003</v>
      </c>
    </row>
    <row r="3135" spans="1:15">
      <c r="A3135" t="s">
        <v>0</v>
      </c>
      <c r="B3135">
        <v>191852601</v>
      </c>
      <c r="C3135" t="s">
        <v>19</v>
      </c>
      <c r="D3135">
        <v>2858352</v>
      </c>
      <c r="E3135" t="s">
        <v>20</v>
      </c>
      <c r="F3135">
        <v>500000</v>
      </c>
      <c r="G3135" t="s">
        <v>21</v>
      </c>
      <c r="H3135">
        <v>120</v>
      </c>
      <c r="I3135" t="s">
        <v>22</v>
      </c>
      <c r="J3135">
        <v>0</v>
      </c>
      <c r="K3135" t="s">
        <v>23</v>
      </c>
      <c r="L3135">
        <v>-3500</v>
      </c>
      <c r="N3135" t="s">
        <v>7916</v>
      </c>
      <c r="O3135" s="22">
        <v>16.450000000000003</v>
      </c>
    </row>
    <row r="3136" spans="1:15">
      <c r="A3136" t="s">
        <v>0</v>
      </c>
      <c r="B3136">
        <v>192028216</v>
      </c>
      <c r="C3136" t="s">
        <v>19</v>
      </c>
      <c r="D3136">
        <v>4495546</v>
      </c>
      <c r="E3136" t="s">
        <v>20</v>
      </c>
      <c r="F3136">
        <v>500000</v>
      </c>
      <c r="G3136" t="s">
        <v>21</v>
      </c>
      <c r="H3136">
        <v>120</v>
      </c>
      <c r="I3136" t="s">
        <v>22</v>
      </c>
      <c r="J3136">
        <v>0</v>
      </c>
      <c r="K3136" t="s">
        <v>23</v>
      </c>
      <c r="L3136">
        <v>-3500</v>
      </c>
      <c r="N3136" t="s">
        <v>7917</v>
      </c>
      <c r="O3136" s="22">
        <v>16.450000000000003</v>
      </c>
    </row>
    <row r="3137" spans="1:15">
      <c r="A3137" t="s">
        <v>0</v>
      </c>
      <c r="B3137">
        <v>192106106</v>
      </c>
      <c r="C3137" t="s">
        <v>19</v>
      </c>
      <c r="D3137">
        <v>2863252</v>
      </c>
      <c r="E3137" t="s">
        <v>20</v>
      </c>
      <c r="F3137">
        <v>500000</v>
      </c>
      <c r="G3137" t="s">
        <v>21</v>
      </c>
      <c r="H3137">
        <v>120</v>
      </c>
      <c r="I3137" t="s">
        <v>22</v>
      </c>
      <c r="J3137">
        <v>0</v>
      </c>
      <c r="K3137" t="s">
        <v>23</v>
      </c>
      <c r="L3137">
        <v>-3500</v>
      </c>
      <c r="N3137" t="s">
        <v>7918</v>
      </c>
      <c r="O3137" s="22">
        <v>16.450000000000003</v>
      </c>
    </row>
    <row r="3138" spans="1:15">
      <c r="A3138" t="s">
        <v>0</v>
      </c>
      <c r="B3138">
        <v>192184000</v>
      </c>
      <c r="C3138" t="s">
        <v>19</v>
      </c>
      <c r="D3138">
        <v>2865702</v>
      </c>
      <c r="E3138" t="s">
        <v>20</v>
      </c>
      <c r="F3138">
        <v>500000</v>
      </c>
      <c r="G3138" t="s">
        <v>21</v>
      </c>
      <c r="H3138">
        <v>120</v>
      </c>
      <c r="I3138" t="s">
        <v>22</v>
      </c>
      <c r="J3138">
        <v>0</v>
      </c>
      <c r="K3138" t="s">
        <v>23</v>
      </c>
      <c r="L3138">
        <v>-3500</v>
      </c>
      <c r="N3138" t="s">
        <v>7919</v>
      </c>
      <c r="O3138" s="22">
        <v>16.450000000000003</v>
      </c>
    </row>
    <row r="3139" spans="1:15">
      <c r="A3139" t="s">
        <v>0</v>
      </c>
      <c r="B3139">
        <v>192359841</v>
      </c>
      <c r="C3139" t="s">
        <v>19</v>
      </c>
      <c r="D3139">
        <v>4507096</v>
      </c>
      <c r="E3139" t="s">
        <v>20</v>
      </c>
      <c r="F3139">
        <v>500000</v>
      </c>
      <c r="G3139" t="s">
        <v>21</v>
      </c>
      <c r="H3139">
        <v>120</v>
      </c>
      <c r="I3139" t="s">
        <v>22</v>
      </c>
      <c r="J3139">
        <v>0</v>
      </c>
      <c r="K3139" t="s">
        <v>23</v>
      </c>
      <c r="L3139">
        <v>-3500</v>
      </c>
      <c r="N3139" t="s">
        <v>7920</v>
      </c>
      <c r="O3139" s="22">
        <v>16.450000000000003</v>
      </c>
    </row>
    <row r="3140" spans="1:15">
      <c r="A3140" t="s">
        <v>0</v>
      </c>
      <c r="B3140">
        <v>192437806</v>
      </c>
      <c r="C3140" t="s">
        <v>19</v>
      </c>
      <c r="D3140">
        <v>2870602</v>
      </c>
      <c r="E3140" t="s">
        <v>20</v>
      </c>
      <c r="F3140">
        <v>500000</v>
      </c>
      <c r="G3140" t="s">
        <v>21</v>
      </c>
      <c r="H3140">
        <v>120</v>
      </c>
      <c r="I3140" t="s">
        <v>22</v>
      </c>
      <c r="J3140">
        <v>0</v>
      </c>
      <c r="K3140" t="s">
        <v>23</v>
      </c>
      <c r="L3140">
        <v>-3500</v>
      </c>
      <c r="N3140" t="s">
        <v>4908</v>
      </c>
      <c r="O3140" s="22">
        <v>16.450000000000003</v>
      </c>
    </row>
    <row r="3141" spans="1:15">
      <c r="A3141" t="s">
        <v>0</v>
      </c>
      <c r="B3141">
        <v>192964581</v>
      </c>
      <c r="C3141" t="s">
        <v>19</v>
      </c>
      <c r="D3141">
        <v>2873052</v>
      </c>
      <c r="E3141" t="s">
        <v>20</v>
      </c>
      <c r="F3141">
        <v>500000</v>
      </c>
      <c r="G3141" t="s">
        <v>21</v>
      </c>
      <c r="H3141">
        <v>120</v>
      </c>
      <c r="I3141" t="s">
        <v>22</v>
      </c>
      <c r="J3141">
        <v>0</v>
      </c>
      <c r="K3141" t="s">
        <v>23</v>
      </c>
      <c r="L3141">
        <v>-3500</v>
      </c>
      <c r="N3141" t="s">
        <v>7921</v>
      </c>
      <c r="O3141" s="22">
        <v>16.5</v>
      </c>
    </row>
    <row r="3142" spans="1:15">
      <c r="A3142" t="s">
        <v>0</v>
      </c>
      <c r="B3142">
        <v>193042614</v>
      </c>
      <c r="C3142" t="s">
        <v>19</v>
      </c>
      <c r="D3142">
        <v>2875502</v>
      </c>
      <c r="E3142" t="s">
        <v>20</v>
      </c>
      <c r="F3142">
        <v>500000</v>
      </c>
      <c r="G3142" t="s">
        <v>21</v>
      </c>
      <c r="H3142">
        <v>120</v>
      </c>
      <c r="I3142" t="s">
        <v>22</v>
      </c>
      <c r="J3142">
        <v>0</v>
      </c>
      <c r="K3142" t="s">
        <v>23</v>
      </c>
      <c r="L3142">
        <v>-3500</v>
      </c>
      <c r="N3142" t="s">
        <v>7922</v>
      </c>
      <c r="O3142" s="22">
        <v>16.5</v>
      </c>
    </row>
    <row r="3143" spans="1:15">
      <c r="A3143" t="s">
        <v>0</v>
      </c>
      <c r="B3143">
        <v>193218807</v>
      </c>
      <c r="C3143" t="s">
        <v>19</v>
      </c>
      <c r="D3143">
        <v>4522496</v>
      </c>
      <c r="E3143" t="s">
        <v>20</v>
      </c>
      <c r="F3143">
        <v>500000</v>
      </c>
      <c r="G3143" t="s">
        <v>21</v>
      </c>
      <c r="H3143">
        <v>120</v>
      </c>
      <c r="I3143" t="s">
        <v>22</v>
      </c>
      <c r="J3143">
        <v>0</v>
      </c>
      <c r="K3143" t="s">
        <v>23</v>
      </c>
      <c r="L3143">
        <v>-3500</v>
      </c>
      <c r="N3143" t="s">
        <v>7923</v>
      </c>
      <c r="O3143" s="22">
        <v>16.5</v>
      </c>
    </row>
    <row r="3144" spans="1:15">
      <c r="A3144" t="s">
        <v>0</v>
      </c>
      <c r="B3144">
        <v>193296907</v>
      </c>
      <c r="C3144" t="s">
        <v>19</v>
      </c>
      <c r="D3144">
        <v>2880402</v>
      </c>
      <c r="E3144" t="s">
        <v>20</v>
      </c>
      <c r="F3144">
        <v>500000</v>
      </c>
      <c r="G3144" t="s">
        <v>21</v>
      </c>
      <c r="H3144">
        <v>120</v>
      </c>
      <c r="I3144" t="s">
        <v>22</v>
      </c>
      <c r="J3144">
        <v>0</v>
      </c>
      <c r="K3144" t="s">
        <v>23</v>
      </c>
      <c r="L3144">
        <v>-3500</v>
      </c>
      <c r="N3144" t="s">
        <v>7924</v>
      </c>
      <c r="O3144" s="22">
        <v>16.5</v>
      </c>
    </row>
    <row r="3145" spans="1:15">
      <c r="A3145" t="s">
        <v>0</v>
      </c>
      <c r="B3145">
        <v>193375014</v>
      </c>
      <c r="C3145" t="s">
        <v>19</v>
      </c>
      <c r="D3145">
        <v>2882852</v>
      </c>
      <c r="E3145" t="s">
        <v>20</v>
      </c>
      <c r="F3145">
        <v>500000</v>
      </c>
      <c r="G3145" t="s">
        <v>21</v>
      </c>
      <c r="H3145">
        <v>120</v>
      </c>
      <c r="I3145" t="s">
        <v>22</v>
      </c>
      <c r="J3145">
        <v>0</v>
      </c>
      <c r="K3145" t="s">
        <v>23</v>
      </c>
      <c r="L3145">
        <v>-3500</v>
      </c>
      <c r="N3145" t="s">
        <v>7925</v>
      </c>
      <c r="O3145" s="22">
        <v>16.5</v>
      </c>
    </row>
    <row r="3146" spans="1:15">
      <c r="A3146" t="s">
        <v>0</v>
      </c>
      <c r="B3146">
        <v>193551436</v>
      </c>
      <c r="C3146" t="s">
        <v>19</v>
      </c>
      <c r="D3146">
        <v>4534046</v>
      </c>
      <c r="E3146" t="s">
        <v>20</v>
      </c>
      <c r="F3146">
        <v>500000</v>
      </c>
      <c r="G3146" t="s">
        <v>21</v>
      </c>
      <c r="H3146">
        <v>120</v>
      </c>
      <c r="I3146" t="s">
        <v>22</v>
      </c>
      <c r="J3146">
        <v>0</v>
      </c>
      <c r="K3146" t="s">
        <v>23</v>
      </c>
      <c r="L3146">
        <v>-3500</v>
      </c>
      <c r="N3146" t="s">
        <v>7926</v>
      </c>
      <c r="O3146" s="22">
        <v>16.5</v>
      </c>
    </row>
    <row r="3147" spans="1:15">
      <c r="A3147" t="s">
        <v>0</v>
      </c>
      <c r="B3147">
        <v>193629607</v>
      </c>
      <c r="C3147" t="s">
        <v>19</v>
      </c>
      <c r="D3147">
        <v>2887752</v>
      </c>
      <c r="E3147" t="s">
        <v>20</v>
      </c>
      <c r="F3147">
        <v>500000</v>
      </c>
      <c r="G3147" t="s">
        <v>21</v>
      </c>
      <c r="H3147">
        <v>120</v>
      </c>
      <c r="I3147" t="s">
        <v>22</v>
      </c>
      <c r="J3147">
        <v>0</v>
      </c>
      <c r="K3147" t="s">
        <v>23</v>
      </c>
      <c r="L3147">
        <v>-3500</v>
      </c>
      <c r="N3147" t="s">
        <v>7927</v>
      </c>
      <c r="O3147" s="22">
        <v>16.5</v>
      </c>
    </row>
    <row r="3148" spans="1:15">
      <c r="A3148" t="s">
        <v>0</v>
      </c>
      <c r="B3148">
        <v>193707782</v>
      </c>
      <c r="C3148" t="s">
        <v>19</v>
      </c>
      <c r="D3148">
        <v>2890202</v>
      </c>
      <c r="E3148" t="s">
        <v>20</v>
      </c>
      <c r="F3148">
        <v>500000</v>
      </c>
      <c r="G3148" t="s">
        <v>21</v>
      </c>
      <c r="H3148">
        <v>120</v>
      </c>
      <c r="I3148" t="s">
        <v>22</v>
      </c>
      <c r="J3148">
        <v>0</v>
      </c>
      <c r="K3148" t="s">
        <v>23</v>
      </c>
      <c r="L3148">
        <v>-3500</v>
      </c>
      <c r="N3148" t="s">
        <v>7928</v>
      </c>
      <c r="O3148" s="22">
        <v>16.5</v>
      </c>
    </row>
    <row r="3149" spans="1:15">
      <c r="A3149" t="s">
        <v>0</v>
      </c>
      <c r="B3149">
        <v>193884426</v>
      </c>
      <c r="C3149" t="s">
        <v>19</v>
      </c>
      <c r="D3149">
        <v>4545596</v>
      </c>
      <c r="E3149" t="s">
        <v>20</v>
      </c>
      <c r="F3149">
        <v>500000</v>
      </c>
      <c r="G3149" t="s">
        <v>21</v>
      </c>
      <c r="H3149">
        <v>120</v>
      </c>
      <c r="I3149" t="s">
        <v>22</v>
      </c>
      <c r="J3149">
        <v>0</v>
      </c>
      <c r="K3149" t="s">
        <v>23</v>
      </c>
      <c r="L3149">
        <v>-3500</v>
      </c>
      <c r="N3149" t="s">
        <v>7929</v>
      </c>
      <c r="O3149" s="22">
        <v>16.5</v>
      </c>
    </row>
    <row r="3150" spans="1:15">
      <c r="A3150" t="s">
        <v>0</v>
      </c>
      <c r="B3150">
        <v>193962660</v>
      </c>
      <c r="C3150" t="s">
        <v>19</v>
      </c>
      <c r="D3150">
        <v>2895102</v>
      </c>
      <c r="E3150" t="s">
        <v>20</v>
      </c>
      <c r="F3150">
        <v>500000</v>
      </c>
      <c r="G3150" t="s">
        <v>21</v>
      </c>
      <c r="H3150">
        <v>120</v>
      </c>
      <c r="I3150" t="s">
        <v>22</v>
      </c>
      <c r="J3150">
        <v>0</v>
      </c>
      <c r="K3150" t="s">
        <v>23</v>
      </c>
      <c r="L3150">
        <v>-3500</v>
      </c>
      <c r="N3150" t="s">
        <v>4909</v>
      </c>
      <c r="O3150" s="22">
        <v>16.5</v>
      </c>
    </row>
    <row r="3151" spans="1:15">
      <c r="A3151" t="s">
        <v>0</v>
      </c>
      <c r="B3151">
        <v>194491701</v>
      </c>
      <c r="C3151" t="s">
        <v>19</v>
      </c>
      <c r="D3151">
        <v>2897552</v>
      </c>
      <c r="E3151" t="s">
        <v>20</v>
      </c>
      <c r="F3151">
        <v>500000</v>
      </c>
      <c r="G3151" t="s">
        <v>21</v>
      </c>
      <c r="H3151">
        <v>120</v>
      </c>
      <c r="I3151" t="s">
        <v>22</v>
      </c>
      <c r="J3151">
        <v>0</v>
      </c>
      <c r="K3151" t="s">
        <v>23</v>
      </c>
      <c r="L3151">
        <v>-3500</v>
      </c>
      <c r="N3151" t="s">
        <v>7930</v>
      </c>
      <c r="O3151" s="22">
        <v>16.55</v>
      </c>
    </row>
    <row r="3152" spans="1:15">
      <c r="A3152" t="s">
        <v>0</v>
      </c>
      <c r="B3152">
        <v>194570003</v>
      </c>
      <c r="C3152" t="s">
        <v>19</v>
      </c>
      <c r="D3152">
        <v>2900002</v>
      </c>
      <c r="E3152" t="s">
        <v>20</v>
      </c>
      <c r="F3152">
        <v>500000</v>
      </c>
      <c r="G3152" t="s">
        <v>21</v>
      </c>
      <c r="H3152">
        <v>120</v>
      </c>
      <c r="I3152" t="s">
        <v>22</v>
      </c>
      <c r="J3152">
        <v>0</v>
      </c>
      <c r="K3152" t="s">
        <v>23</v>
      </c>
      <c r="L3152">
        <v>-3500</v>
      </c>
      <c r="N3152" t="s">
        <v>7931</v>
      </c>
      <c r="O3152" s="22">
        <v>16.55</v>
      </c>
    </row>
    <row r="3153" spans="1:15">
      <c r="A3153" t="s">
        <v>0</v>
      </c>
      <c r="B3153">
        <v>194746985</v>
      </c>
      <c r="C3153" t="s">
        <v>19</v>
      </c>
      <c r="D3153">
        <v>4560996</v>
      </c>
      <c r="E3153" t="s">
        <v>20</v>
      </c>
      <c r="F3153">
        <v>500000</v>
      </c>
      <c r="G3153" t="s">
        <v>21</v>
      </c>
      <c r="H3153">
        <v>120</v>
      </c>
      <c r="I3153" t="s">
        <v>22</v>
      </c>
      <c r="J3153">
        <v>0</v>
      </c>
      <c r="K3153" t="s">
        <v>23</v>
      </c>
      <c r="L3153">
        <v>-3500</v>
      </c>
      <c r="N3153" t="s">
        <v>7932</v>
      </c>
      <c r="O3153" s="22">
        <v>16.55</v>
      </c>
    </row>
    <row r="3154" spans="1:15">
      <c r="A3154" t="s">
        <v>0</v>
      </c>
      <c r="B3154">
        <v>194825351</v>
      </c>
      <c r="C3154" t="s">
        <v>19</v>
      </c>
      <c r="D3154">
        <v>2904902</v>
      </c>
      <c r="E3154" t="s">
        <v>20</v>
      </c>
      <c r="F3154">
        <v>500000</v>
      </c>
      <c r="G3154" t="s">
        <v>21</v>
      </c>
      <c r="H3154">
        <v>120</v>
      </c>
      <c r="I3154" t="s">
        <v>22</v>
      </c>
      <c r="J3154">
        <v>0</v>
      </c>
      <c r="K3154" t="s">
        <v>23</v>
      </c>
      <c r="L3154">
        <v>-3500</v>
      </c>
      <c r="N3154" t="s">
        <v>7933</v>
      </c>
      <c r="O3154" s="22">
        <v>16.55</v>
      </c>
    </row>
    <row r="3155" spans="1:15">
      <c r="A3155" t="s">
        <v>0</v>
      </c>
      <c r="B3155">
        <v>194903721</v>
      </c>
      <c r="C3155" t="s">
        <v>19</v>
      </c>
      <c r="D3155">
        <v>2907352</v>
      </c>
      <c r="E3155" t="s">
        <v>20</v>
      </c>
      <c r="F3155">
        <v>500000</v>
      </c>
      <c r="G3155" t="s">
        <v>21</v>
      </c>
      <c r="H3155">
        <v>120</v>
      </c>
      <c r="I3155" t="s">
        <v>22</v>
      </c>
      <c r="J3155">
        <v>0</v>
      </c>
      <c r="K3155" t="s">
        <v>23</v>
      </c>
      <c r="L3155">
        <v>-3500</v>
      </c>
      <c r="N3155" t="s">
        <v>7934</v>
      </c>
      <c r="O3155" s="22">
        <v>16.55</v>
      </c>
    </row>
    <row r="3156" spans="1:15">
      <c r="A3156" t="s">
        <v>0</v>
      </c>
      <c r="B3156">
        <v>195080932</v>
      </c>
      <c r="C3156" t="s">
        <v>19</v>
      </c>
      <c r="D3156">
        <v>4572546</v>
      </c>
      <c r="E3156" t="s">
        <v>20</v>
      </c>
      <c r="F3156">
        <v>500000</v>
      </c>
      <c r="G3156" t="s">
        <v>21</v>
      </c>
      <c r="H3156">
        <v>120</v>
      </c>
      <c r="I3156" t="s">
        <v>22</v>
      </c>
      <c r="J3156">
        <v>0</v>
      </c>
      <c r="K3156" t="s">
        <v>23</v>
      </c>
      <c r="L3156">
        <v>-3500</v>
      </c>
      <c r="N3156" t="s">
        <v>7935</v>
      </c>
      <c r="O3156" s="22">
        <v>16.55</v>
      </c>
    </row>
    <row r="3157" spans="1:15">
      <c r="A3157" t="s">
        <v>0</v>
      </c>
      <c r="B3157">
        <v>195159373</v>
      </c>
      <c r="C3157" t="s">
        <v>19</v>
      </c>
      <c r="D3157">
        <v>2912252</v>
      </c>
      <c r="E3157" t="s">
        <v>20</v>
      </c>
      <c r="F3157">
        <v>500000</v>
      </c>
      <c r="G3157" t="s">
        <v>21</v>
      </c>
      <c r="H3157">
        <v>120</v>
      </c>
      <c r="I3157" t="s">
        <v>22</v>
      </c>
      <c r="J3157">
        <v>0</v>
      </c>
      <c r="K3157" t="s">
        <v>23</v>
      </c>
      <c r="L3157">
        <v>-3500</v>
      </c>
      <c r="N3157" t="s">
        <v>7936</v>
      </c>
      <c r="O3157" s="22">
        <v>16.55</v>
      </c>
    </row>
    <row r="3158" spans="1:15">
      <c r="A3158" t="s">
        <v>0</v>
      </c>
      <c r="B3158">
        <v>195237825</v>
      </c>
      <c r="C3158" t="s">
        <v>19</v>
      </c>
      <c r="D3158">
        <v>2914702</v>
      </c>
      <c r="E3158" t="s">
        <v>20</v>
      </c>
      <c r="F3158">
        <v>500000</v>
      </c>
      <c r="G3158" t="s">
        <v>21</v>
      </c>
      <c r="H3158">
        <v>120</v>
      </c>
      <c r="I3158" t="s">
        <v>22</v>
      </c>
      <c r="J3158">
        <v>0</v>
      </c>
      <c r="K3158" t="s">
        <v>23</v>
      </c>
      <c r="L3158">
        <v>-3500</v>
      </c>
      <c r="N3158" t="s">
        <v>7937</v>
      </c>
      <c r="O3158" s="22">
        <v>16.55</v>
      </c>
    </row>
    <row r="3159" spans="1:15">
      <c r="A3159" t="s">
        <v>0</v>
      </c>
      <c r="B3159">
        <v>195415273</v>
      </c>
      <c r="C3159" t="s">
        <v>19</v>
      </c>
      <c r="D3159">
        <v>4584096</v>
      </c>
      <c r="E3159" t="s">
        <v>20</v>
      </c>
      <c r="F3159">
        <v>500000</v>
      </c>
      <c r="G3159" t="s">
        <v>21</v>
      </c>
      <c r="H3159">
        <v>120</v>
      </c>
      <c r="I3159" t="s">
        <v>22</v>
      </c>
      <c r="J3159">
        <v>0</v>
      </c>
      <c r="K3159" t="s">
        <v>23</v>
      </c>
      <c r="L3159">
        <v>-3500</v>
      </c>
      <c r="N3159" t="s">
        <v>7938</v>
      </c>
      <c r="O3159" s="22">
        <v>16.55</v>
      </c>
    </row>
    <row r="3160" spans="1:15">
      <c r="A3160" t="s">
        <v>0</v>
      </c>
      <c r="B3160">
        <v>195493785</v>
      </c>
      <c r="C3160" t="s">
        <v>19</v>
      </c>
      <c r="D3160">
        <v>2919602</v>
      </c>
      <c r="E3160" t="s">
        <v>20</v>
      </c>
      <c r="F3160">
        <v>500000</v>
      </c>
      <c r="G3160" t="s">
        <v>21</v>
      </c>
      <c r="H3160">
        <v>120</v>
      </c>
      <c r="I3160" t="s">
        <v>22</v>
      </c>
      <c r="J3160">
        <v>0</v>
      </c>
      <c r="K3160" t="s">
        <v>23</v>
      </c>
      <c r="L3160">
        <v>-3500</v>
      </c>
      <c r="N3160" t="s">
        <v>4910</v>
      </c>
      <c r="O3160" s="22">
        <v>16.55</v>
      </c>
    </row>
    <row r="3161" spans="1:15">
      <c r="A3161" t="s">
        <v>0</v>
      </c>
      <c r="B3161">
        <v>196025067</v>
      </c>
      <c r="C3161" t="s">
        <v>19</v>
      </c>
      <c r="D3161">
        <v>2922052</v>
      </c>
      <c r="E3161" t="s">
        <v>20</v>
      </c>
      <c r="F3161">
        <v>500000</v>
      </c>
      <c r="G3161" t="s">
        <v>21</v>
      </c>
      <c r="H3161">
        <v>120</v>
      </c>
      <c r="I3161" t="s">
        <v>22</v>
      </c>
      <c r="J3161">
        <v>0</v>
      </c>
      <c r="K3161" t="s">
        <v>23</v>
      </c>
      <c r="L3161">
        <v>-3500</v>
      </c>
      <c r="N3161" t="s">
        <v>7939</v>
      </c>
      <c r="O3161" s="22">
        <v>16.600000000000001</v>
      </c>
    </row>
    <row r="3162" spans="1:15">
      <c r="A3162" t="s">
        <v>0</v>
      </c>
      <c r="B3162">
        <v>196103647</v>
      </c>
      <c r="C3162" t="s">
        <v>19</v>
      </c>
      <c r="D3162">
        <v>2924502</v>
      </c>
      <c r="E3162" t="s">
        <v>20</v>
      </c>
      <c r="F3162">
        <v>500000</v>
      </c>
      <c r="G3162" t="s">
        <v>21</v>
      </c>
      <c r="H3162">
        <v>120</v>
      </c>
      <c r="I3162" t="s">
        <v>22</v>
      </c>
      <c r="J3162">
        <v>0</v>
      </c>
      <c r="K3162" t="s">
        <v>23</v>
      </c>
      <c r="L3162">
        <v>-3500</v>
      </c>
      <c r="N3162" t="s">
        <v>7940</v>
      </c>
      <c r="O3162" s="22">
        <v>16.600000000000001</v>
      </c>
    </row>
    <row r="3163" spans="1:15">
      <c r="A3163" t="s">
        <v>0</v>
      </c>
      <c r="B3163">
        <v>196281437</v>
      </c>
      <c r="C3163" t="s">
        <v>19</v>
      </c>
      <c r="D3163">
        <v>4599496</v>
      </c>
      <c r="E3163" t="s">
        <v>20</v>
      </c>
      <c r="F3163">
        <v>500000</v>
      </c>
      <c r="G3163" t="s">
        <v>21</v>
      </c>
      <c r="H3163">
        <v>120</v>
      </c>
      <c r="I3163" t="s">
        <v>22</v>
      </c>
      <c r="J3163">
        <v>0</v>
      </c>
      <c r="K3163" t="s">
        <v>23</v>
      </c>
      <c r="L3163">
        <v>-3500</v>
      </c>
      <c r="N3163" t="s">
        <v>7941</v>
      </c>
      <c r="O3163" s="22">
        <v>16.600000000000001</v>
      </c>
    </row>
    <row r="3164" spans="1:15">
      <c r="A3164" t="s">
        <v>0</v>
      </c>
      <c r="B3164">
        <v>196360080</v>
      </c>
      <c r="C3164" t="s">
        <v>19</v>
      </c>
      <c r="D3164">
        <v>2929402</v>
      </c>
      <c r="E3164" t="s">
        <v>20</v>
      </c>
      <c r="F3164">
        <v>500000</v>
      </c>
      <c r="G3164" t="s">
        <v>21</v>
      </c>
      <c r="H3164">
        <v>120</v>
      </c>
      <c r="I3164" t="s">
        <v>22</v>
      </c>
      <c r="J3164">
        <v>0</v>
      </c>
      <c r="K3164" t="s">
        <v>23</v>
      </c>
      <c r="L3164">
        <v>-3500</v>
      </c>
      <c r="N3164" t="s">
        <v>7942</v>
      </c>
      <c r="O3164" s="22">
        <v>16.600000000000001</v>
      </c>
    </row>
    <row r="3165" spans="1:15">
      <c r="A3165" t="s">
        <v>0</v>
      </c>
      <c r="B3165">
        <v>196438735</v>
      </c>
      <c r="C3165" t="s">
        <v>19</v>
      </c>
      <c r="D3165">
        <v>2931852</v>
      </c>
      <c r="E3165" t="s">
        <v>20</v>
      </c>
      <c r="F3165">
        <v>500000</v>
      </c>
      <c r="G3165" t="s">
        <v>21</v>
      </c>
      <c r="H3165">
        <v>120</v>
      </c>
      <c r="I3165" t="s">
        <v>22</v>
      </c>
      <c r="J3165">
        <v>0</v>
      </c>
      <c r="K3165" t="s">
        <v>23</v>
      </c>
      <c r="L3165">
        <v>-3500</v>
      </c>
      <c r="N3165" t="s">
        <v>7943</v>
      </c>
      <c r="O3165" s="22">
        <v>16.600000000000001</v>
      </c>
    </row>
    <row r="3166" spans="1:15">
      <c r="A3166" t="s">
        <v>0</v>
      </c>
      <c r="B3166">
        <v>196616754</v>
      </c>
      <c r="C3166" t="s">
        <v>19</v>
      </c>
      <c r="D3166">
        <v>4611046</v>
      </c>
      <c r="E3166" t="s">
        <v>20</v>
      </c>
      <c r="F3166">
        <v>500000</v>
      </c>
      <c r="G3166" t="s">
        <v>21</v>
      </c>
      <c r="H3166">
        <v>120</v>
      </c>
      <c r="I3166" t="s">
        <v>22</v>
      </c>
      <c r="J3166">
        <v>0</v>
      </c>
      <c r="K3166" t="s">
        <v>23</v>
      </c>
      <c r="L3166">
        <v>-3500</v>
      </c>
      <c r="N3166" t="s">
        <v>7944</v>
      </c>
      <c r="O3166" s="22">
        <v>16.600000000000001</v>
      </c>
    </row>
    <row r="3167" spans="1:15">
      <c r="A3167" t="s">
        <v>0</v>
      </c>
      <c r="B3167">
        <v>196695469</v>
      </c>
      <c r="C3167" t="s">
        <v>19</v>
      </c>
      <c r="D3167">
        <v>2936752</v>
      </c>
      <c r="E3167" t="s">
        <v>20</v>
      </c>
      <c r="F3167">
        <v>500000</v>
      </c>
      <c r="G3167" t="s">
        <v>21</v>
      </c>
      <c r="H3167">
        <v>120</v>
      </c>
      <c r="I3167" t="s">
        <v>22</v>
      </c>
      <c r="J3167">
        <v>0</v>
      </c>
      <c r="K3167" t="s">
        <v>23</v>
      </c>
      <c r="L3167">
        <v>-3500</v>
      </c>
      <c r="N3167" t="s">
        <v>7945</v>
      </c>
      <c r="O3167" s="22">
        <v>16.600000000000001</v>
      </c>
    </row>
    <row r="3168" spans="1:15">
      <c r="A3168" t="s">
        <v>0</v>
      </c>
      <c r="B3168">
        <v>196774196</v>
      </c>
      <c r="C3168" t="s">
        <v>19</v>
      </c>
      <c r="D3168">
        <v>2939202</v>
      </c>
      <c r="E3168" t="s">
        <v>20</v>
      </c>
      <c r="F3168">
        <v>500000</v>
      </c>
      <c r="G3168" t="s">
        <v>21</v>
      </c>
      <c r="H3168">
        <v>120</v>
      </c>
      <c r="I3168" t="s">
        <v>22</v>
      </c>
      <c r="J3168">
        <v>0</v>
      </c>
      <c r="K3168" t="s">
        <v>23</v>
      </c>
      <c r="L3168">
        <v>-3500</v>
      </c>
      <c r="N3168" t="s">
        <v>7946</v>
      </c>
      <c r="O3168" s="22">
        <v>16.600000000000001</v>
      </c>
    </row>
    <row r="3169" spans="1:15">
      <c r="A3169" t="s">
        <v>0</v>
      </c>
      <c r="B3169">
        <v>196952452</v>
      </c>
      <c r="C3169" t="s">
        <v>19</v>
      </c>
      <c r="D3169">
        <v>4622596</v>
      </c>
      <c r="E3169" t="s">
        <v>20</v>
      </c>
      <c r="F3169">
        <v>500000</v>
      </c>
      <c r="G3169" t="s">
        <v>21</v>
      </c>
      <c r="H3169">
        <v>120</v>
      </c>
      <c r="I3169" t="s">
        <v>22</v>
      </c>
      <c r="J3169">
        <v>0</v>
      </c>
      <c r="K3169" t="s">
        <v>23</v>
      </c>
      <c r="L3169">
        <v>-3500</v>
      </c>
      <c r="N3169" t="s">
        <v>7947</v>
      </c>
      <c r="O3169" s="22">
        <v>16.600000000000001</v>
      </c>
    </row>
    <row r="3170" spans="1:15">
      <c r="A3170" t="s">
        <v>0</v>
      </c>
      <c r="B3170">
        <v>197031246</v>
      </c>
      <c r="C3170" t="s">
        <v>19</v>
      </c>
      <c r="D3170">
        <v>2944102</v>
      </c>
      <c r="E3170" t="s">
        <v>20</v>
      </c>
      <c r="F3170">
        <v>500000</v>
      </c>
      <c r="G3170" t="s">
        <v>21</v>
      </c>
      <c r="H3170">
        <v>120</v>
      </c>
      <c r="I3170" t="s">
        <v>22</v>
      </c>
      <c r="J3170">
        <v>0</v>
      </c>
      <c r="K3170" t="s">
        <v>23</v>
      </c>
      <c r="L3170">
        <v>-3500</v>
      </c>
      <c r="N3170" t="s">
        <v>4911</v>
      </c>
      <c r="O3170" s="22">
        <v>16.600000000000001</v>
      </c>
    </row>
    <row r="3171" spans="1:15">
      <c r="A3171" t="s">
        <v>0</v>
      </c>
      <c r="B3171">
        <v>197564805</v>
      </c>
      <c r="C3171" t="s">
        <v>19</v>
      </c>
      <c r="D3171">
        <v>2946552</v>
      </c>
      <c r="E3171" t="s">
        <v>20</v>
      </c>
      <c r="F3171">
        <v>500000</v>
      </c>
      <c r="G3171" t="s">
        <v>21</v>
      </c>
      <c r="H3171">
        <v>120</v>
      </c>
      <c r="I3171" t="s">
        <v>22</v>
      </c>
      <c r="J3171">
        <v>0</v>
      </c>
      <c r="K3171" t="s">
        <v>23</v>
      </c>
      <c r="L3171">
        <v>-3500</v>
      </c>
      <c r="N3171" t="s">
        <v>7948</v>
      </c>
      <c r="O3171" s="22">
        <v>16.649999999999999</v>
      </c>
    </row>
    <row r="3172" spans="1:15">
      <c r="A3172" t="s">
        <v>0</v>
      </c>
      <c r="B3172">
        <v>197643663</v>
      </c>
      <c r="C3172" t="s">
        <v>19</v>
      </c>
      <c r="D3172">
        <v>2949002</v>
      </c>
      <c r="E3172" t="s">
        <v>20</v>
      </c>
      <c r="F3172">
        <v>500000</v>
      </c>
      <c r="G3172" t="s">
        <v>21</v>
      </c>
      <c r="H3172">
        <v>120</v>
      </c>
      <c r="I3172" t="s">
        <v>22</v>
      </c>
      <c r="J3172">
        <v>0</v>
      </c>
      <c r="K3172" t="s">
        <v>23</v>
      </c>
      <c r="L3172">
        <v>-3500</v>
      </c>
      <c r="N3172" t="s">
        <v>7949</v>
      </c>
      <c r="O3172" s="22">
        <v>16.649999999999999</v>
      </c>
    </row>
    <row r="3173" spans="1:15">
      <c r="A3173" t="s">
        <v>0</v>
      </c>
      <c r="B3173">
        <v>197822261</v>
      </c>
      <c r="C3173" t="s">
        <v>19</v>
      </c>
      <c r="D3173">
        <v>4637996</v>
      </c>
      <c r="E3173" t="s">
        <v>20</v>
      </c>
      <c r="F3173">
        <v>500000</v>
      </c>
      <c r="G3173" t="s">
        <v>21</v>
      </c>
      <c r="H3173">
        <v>120</v>
      </c>
      <c r="I3173" t="s">
        <v>22</v>
      </c>
      <c r="J3173">
        <v>0</v>
      </c>
      <c r="K3173" t="s">
        <v>23</v>
      </c>
      <c r="L3173">
        <v>-3500</v>
      </c>
      <c r="N3173" t="s">
        <v>7950</v>
      </c>
      <c r="O3173" s="22">
        <v>16.649999999999999</v>
      </c>
    </row>
    <row r="3174" spans="1:15">
      <c r="A3174" t="s">
        <v>0</v>
      </c>
      <c r="B3174">
        <v>197901191</v>
      </c>
      <c r="C3174" t="s">
        <v>19</v>
      </c>
      <c r="D3174">
        <v>2953902</v>
      </c>
      <c r="E3174" t="s">
        <v>20</v>
      </c>
      <c r="F3174">
        <v>500000</v>
      </c>
      <c r="G3174" t="s">
        <v>21</v>
      </c>
      <c r="H3174">
        <v>120</v>
      </c>
      <c r="I3174" t="s">
        <v>22</v>
      </c>
      <c r="J3174">
        <v>0</v>
      </c>
      <c r="K3174" t="s">
        <v>23</v>
      </c>
      <c r="L3174">
        <v>-3500</v>
      </c>
      <c r="N3174" t="s">
        <v>7951</v>
      </c>
      <c r="O3174" s="22">
        <v>16.649999999999999</v>
      </c>
    </row>
    <row r="3175" spans="1:15">
      <c r="A3175" t="s">
        <v>0</v>
      </c>
      <c r="B3175">
        <v>197980124</v>
      </c>
      <c r="C3175" t="s">
        <v>19</v>
      </c>
      <c r="D3175">
        <v>2956352</v>
      </c>
      <c r="E3175" t="s">
        <v>20</v>
      </c>
      <c r="F3175">
        <v>500000</v>
      </c>
      <c r="G3175" t="s">
        <v>21</v>
      </c>
      <c r="H3175">
        <v>120</v>
      </c>
      <c r="I3175" t="s">
        <v>22</v>
      </c>
      <c r="J3175">
        <v>0</v>
      </c>
      <c r="K3175" t="s">
        <v>23</v>
      </c>
      <c r="L3175">
        <v>-3500</v>
      </c>
      <c r="N3175" t="s">
        <v>7952</v>
      </c>
      <c r="O3175" s="22">
        <v>16.649999999999999</v>
      </c>
    </row>
    <row r="3176" spans="1:15">
      <c r="A3176" t="s">
        <v>0</v>
      </c>
      <c r="B3176">
        <v>198158948</v>
      </c>
      <c r="C3176" t="s">
        <v>19</v>
      </c>
      <c r="D3176">
        <v>4649546</v>
      </c>
      <c r="E3176" t="s">
        <v>20</v>
      </c>
      <c r="F3176">
        <v>500000</v>
      </c>
      <c r="G3176" t="s">
        <v>21</v>
      </c>
      <c r="H3176">
        <v>120</v>
      </c>
      <c r="I3176" t="s">
        <v>22</v>
      </c>
      <c r="J3176">
        <v>0</v>
      </c>
      <c r="K3176" t="s">
        <v>23</v>
      </c>
      <c r="L3176">
        <v>-3500</v>
      </c>
      <c r="N3176" t="s">
        <v>7953</v>
      </c>
      <c r="O3176" s="22">
        <v>16.649999999999999</v>
      </c>
    </row>
    <row r="3177" spans="1:15">
      <c r="A3177" t="s">
        <v>0</v>
      </c>
      <c r="B3177">
        <v>198237945</v>
      </c>
      <c r="C3177" t="s">
        <v>19</v>
      </c>
      <c r="D3177">
        <v>2961252</v>
      </c>
      <c r="E3177" t="s">
        <v>20</v>
      </c>
      <c r="F3177">
        <v>500000</v>
      </c>
      <c r="G3177" t="s">
        <v>21</v>
      </c>
      <c r="H3177">
        <v>120</v>
      </c>
      <c r="I3177" t="s">
        <v>22</v>
      </c>
      <c r="J3177">
        <v>0</v>
      </c>
      <c r="K3177" t="s">
        <v>23</v>
      </c>
      <c r="L3177">
        <v>-3500</v>
      </c>
      <c r="N3177" t="s">
        <v>7954</v>
      </c>
      <c r="O3177" s="22">
        <v>16.649999999999999</v>
      </c>
    </row>
    <row r="3178" spans="1:15">
      <c r="A3178" t="s">
        <v>0</v>
      </c>
      <c r="B3178">
        <v>198316946</v>
      </c>
      <c r="C3178" t="s">
        <v>19</v>
      </c>
      <c r="D3178">
        <v>2963702</v>
      </c>
      <c r="E3178" t="s">
        <v>20</v>
      </c>
      <c r="F3178">
        <v>500000</v>
      </c>
      <c r="G3178" t="s">
        <v>21</v>
      </c>
      <c r="H3178">
        <v>120</v>
      </c>
      <c r="I3178" t="s">
        <v>22</v>
      </c>
      <c r="J3178">
        <v>0</v>
      </c>
      <c r="K3178" t="s">
        <v>23</v>
      </c>
      <c r="L3178">
        <v>-3500</v>
      </c>
      <c r="N3178" t="s">
        <v>7955</v>
      </c>
      <c r="O3178" s="22">
        <v>16.649999999999999</v>
      </c>
    </row>
    <row r="3179" spans="1:15">
      <c r="A3179" t="s">
        <v>0</v>
      </c>
      <c r="B3179">
        <v>198496003</v>
      </c>
      <c r="C3179" t="s">
        <v>19</v>
      </c>
      <c r="D3179">
        <v>4661096</v>
      </c>
      <c r="E3179" t="s">
        <v>20</v>
      </c>
      <c r="F3179">
        <v>500000</v>
      </c>
      <c r="G3179" t="s">
        <v>21</v>
      </c>
      <c r="H3179">
        <v>120</v>
      </c>
      <c r="I3179" t="s">
        <v>22</v>
      </c>
      <c r="J3179">
        <v>0</v>
      </c>
      <c r="K3179" t="s">
        <v>23</v>
      </c>
      <c r="L3179">
        <v>-3500</v>
      </c>
      <c r="N3179" t="s">
        <v>7956</v>
      </c>
      <c r="O3179" s="22">
        <v>16.649999999999999</v>
      </c>
    </row>
    <row r="3180" spans="1:15">
      <c r="A3180" t="s">
        <v>0</v>
      </c>
      <c r="B3180">
        <v>198575076</v>
      </c>
      <c r="C3180" t="s">
        <v>19</v>
      </c>
      <c r="D3180">
        <v>2968602</v>
      </c>
      <c r="E3180" t="s">
        <v>20</v>
      </c>
      <c r="F3180">
        <v>500000</v>
      </c>
      <c r="G3180" t="s">
        <v>21</v>
      </c>
      <c r="H3180">
        <v>120</v>
      </c>
      <c r="I3180" t="s">
        <v>22</v>
      </c>
      <c r="J3180">
        <v>0</v>
      </c>
      <c r="K3180" t="s">
        <v>23</v>
      </c>
      <c r="L3180">
        <v>-3500</v>
      </c>
      <c r="N3180" t="s">
        <v>4912</v>
      </c>
      <c r="O3180" s="22">
        <v>16.649999999999999</v>
      </c>
    </row>
    <row r="3181" spans="1:15">
      <c r="A3181" t="s">
        <v>0</v>
      </c>
      <c r="B3181">
        <v>199110917</v>
      </c>
      <c r="C3181" t="s">
        <v>19</v>
      </c>
      <c r="D3181">
        <v>2971052</v>
      </c>
      <c r="E3181" t="s">
        <v>20</v>
      </c>
      <c r="F3181">
        <v>500000</v>
      </c>
      <c r="G3181" t="s">
        <v>21</v>
      </c>
      <c r="H3181">
        <v>120</v>
      </c>
      <c r="I3181" t="s">
        <v>22</v>
      </c>
      <c r="J3181">
        <v>0</v>
      </c>
      <c r="K3181" t="s">
        <v>23</v>
      </c>
      <c r="L3181">
        <v>-3500</v>
      </c>
      <c r="N3181" t="s">
        <v>7957</v>
      </c>
      <c r="O3181" s="22">
        <v>16.700000000000003</v>
      </c>
    </row>
    <row r="3182" spans="1:15">
      <c r="A3182" t="s">
        <v>0</v>
      </c>
      <c r="B3182">
        <v>199190057</v>
      </c>
      <c r="C3182" t="s">
        <v>19</v>
      </c>
      <c r="D3182">
        <v>2973502</v>
      </c>
      <c r="E3182" t="s">
        <v>20</v>
      </c>
      <c r="F3182">
        <v>500000</v>
      </c>
      <c r="G3182" t="s">
        <v>21</v>
      </c>
      <c r="H3182">
        <v>120</v>
      </c>
      <c r="I3182" t="s">
        <v>22</v>
      </c>
      <c r="J3182">
        <v>0</v>
      </c>
      <c r="K3182" t="s">
        <v>23</v>
      </c>
      <c r="L3182">
        <v>-3500</v>
      </c>
      <c r="N3182" t="s">
        <v>7958</v>
      </c>
      <c r="O3182" s="22">
        <v>16.700000000000003</v>
      </c>
    </row>
    <row r="3183" spans="1:15">
      <c r="A3183" t="s">
        <v>0</v>
      </c>
      <c r="B3183">
        <v>199369465</v>
      </c>
      <c r="C3183" t="s">
        <v>19</v>
      </c>
      <c r="D3183">
        <v>4676496</v>
      </c>
      <c r="E3183" t="s">
        <v>20</v>
      </c>
      <c r="F3183">
        <v>500000</v>
      </c>
      <c r="G3183" t="s">
        <v>21</v>
      </c>
      <c r="H3183">
        <v>120</v>
      </c>
      <c r="I3183" t="s">
        <v>22</v>
      </c>
      <c r="J3183">
        <v>0</v>
      </c>
      <c r="K3183" t="s">
        <v>23</v>
      </c>
      <c r="L3183">
        <v>-3500</v>
      </c>
      <c r="N3183" t="s">
        <v>7959</v>
      </c>
      <c r="O3183" s="22">
        <v>16.700000000000003</v>
      </c>
    </row>
    <row r="3184" spans="1:15">
      <c r="A3184" t="s">
        <v>0</v>
      </c>
      <c r="B3184">
        <v>199448677</v>
      </c>
      <c r="C3184" t="s">
        <v>19</v>
      </c>
      <c r="D3184">
        <v>2978402</v>
      </c>
      <c r="E3184" t="s">
        <v>20</v>
      </c>
      <c r="F3184">
        <v>500000</v>
      </c>
      <c r="G3184" t="s">
        <v>21</v>
      </c>
      <c r="H3184">
        <v>120</v>
      </c>
      <c r="I3184" t="s">
        <v>22</v>
      </c>
      <c r="J3184">
        <v>0</v>
      </c>
      <c r="K3184" t="s">
        <v>23</v>
      </c>
      <c r="L3184">
        <v>-3500</v>
      </c>
      <c r="N3184" t="s">
        <v>7960</v>
      </c>
      <c r="O3184" s="22">
        <v>16.700000000000003</v>
      </c>
    </row>
    <row r="3185" spans="1:15">
      <c r="A3185" t="s">
        <v>0</v>
      </c>
      <c r="B3185">
        <v>199527899</v>
      </c>
      <c r="C3185" t="s">
        <v>19</v>
      </c>
      <c r="D3185">
        <v>2980852</v>
      </c>
      <c r="E3185" t="s">
        <v>20</v>
      </c>
      <c r="F3185">
        <v>500000</v>
      </c>
      <c r="G3185" t="s">
        <v>21</v>
      </c>
      <c r="H3185">
        <v>120</v>
      </c>
      <c r="I3185" t="s">
        <v>22</v>
      </c>
      <c r="J3185">
        <v>0</v>
      </c>
      <c r="K3185" t="s">
        <v>23</v>
      </c>
      <c r="L3185">
        <v>-3500</v>
      </c>
      <c r="N3185" t="s">
        <v>7961</v>
      </c>
      <c r="O3185" s="22">
        <v>16.700000000000003</v>
      </c>
    </row>
    <row r="3186" spans="1:15">
      <c r="A3186" t="s">
        <v>0</v>
      </c>
      <c r="B3186">
        <v>199707548</v>
      </c>
      <c r="C3186" t="s">
        <v>19</v>
      </c>
      <c r="D3186">
        <v>4688046</v>
      </c>
      <c r="E3186" t="s">
        <v>20</v>
      </c>
      <c r="F3186">
        <v>500000</v>
      </c>
      <c r="G3186" t="s">
        <v>21</v>
      </c>
      <c r="H3186">
        <v>120</v>
      </c>
      <c r="I3186" t="s">
        <v>22</v>
      </c>
      <c r="J3186">
        <v>0</v>
      </c>
      <c r="K3186" t="s">
        <v>23</v>
      </c>
      <c r="L3186">
        <v>-3500</v>
      </c>
      <c r="N3186" t="s">
        <v>7962</v>
      </c>
      <c r="O3186" s="22">
        <v>16.700000000000003</v>
      </c>
    </row>
    <row r="3187" spans="1:15">
      <c r="A3187" t="s">
        <v>0</v>
      </c>
      <c r="B3187">
        <v>199786843</v>
      </c>
      <c r="C3187" t="s">
        <v>19</v>
      </c>
      <c r="D3187">
        <v>2985752</v>
      </c>
      <c r="E3187" t="s">
        <v>20</v>
      </c>
      <c r="F3187">
        <v>500000</v>
      </c>
      <c r="G3187" t="s">
        <v>21</v>
      </c>
      <c r="H3187">
        <v>120</v>
      </c>
      <c r="I3187" t="s">
        <v>22</v>
      </c>
      <c r="J3187">
        <v>0</v>
      </c>
      <c r="K3187" t="s">
        <v>23</v>
      </c>
      <c r="L3187">
        <v>-3500</v>
      </c>
      <c r="N3187" t="s">
        <v>7963</v>
      </c>
      <c r="O3187" s="22">
        <v>16.700000000000003</v>
      </c>
    </row>
    <row r="3188" spans="1:15">
      <c r="A3188" t="s">
        <v>0</v>
      </c>
      <c r="B3188">
        <v>199866148</v>
      </c>
      <c r="C3188" t="s">
        <v>19</v>
      </c>
      <c r="D3188">
        <v>2988202</v>
      </c>
      <c r="E3188" t="s">
        <v>20</v>
      </c>
      <c r="F3188">
        <v>500000</v>
      </c>
      <c r="G3188" t="s">
        <v>21</v>
      </c>
      <c r="H3188">
        <v>120</v>
      </c>
      <c r="I3188" t="s">
        <v>22</v>
      </c>
      <c r="J3188">
        <v>0</v>
      </c>
      <c r="K3188" t="s">
        <v>23</v>
      </c>
      <c r="L3188">
        <v>-3500</v>
      </c>
      <c r="N3188" t="s">
        <v>7964</v>
      </c>
      <c r="O3188" s="22">
        <v>16.700000000000003</v>
      </c>
    </row>
    <row r="3189" spans="1:15">
      <c r="A3189" t="s">
        <v>0</v>
      </c>
      <c r="B3189">
        <v>200046035</v>
      </c>
      <c r="C3189" t="s">
        <v>19</v>
      </c>
      <c r="D3189">
        <v>4699596</v>
      </c>
      <c r="E3189" t="s">
        <v>20</v>
      </c>
      <c r="F3189">
        <v>500000</v>
      </c>
      <c r="G3189" t="s">
        <v>21</v>
      </c>
      <c r="H3189">
        <v>120</v>
      </c>
      <c r="I3189" t="s">
        <v>22</v>
      </c>
      <c r="J3189">
        <v>0</v>
      </c>
      <c r="K3189" t="s">
        <v>23</v>
      </c>
      <c r="L3189">
        <v>-3500</v>
      </c>
      <c r="N3189" t="s">
        <v>7965</v>
      </c>
      <c r="O3189" s="22">
        <v>16.700000000000003</v>
      </c>
    </row>
    <row r="3190" spans="1:15">
      <c r="A3190" t="s">
        <v>0</v>
      </c>
      <c r="B3190">
        <v>200125408</v>
      </c>
      <c r="C3190" t="s">
        <v>19</v>
      </c>
      <c r="D3190">
        <v>2993102</v>
      </c>
      <c r="E3190" t="s">
        <v>20</v>
      </c>
      <c r="F3190">
        <v>500000</v>
      </c>
      <c r="G3190" t="s">
        <v>21</v>
      </c>
      <c r="H3190">
        <v>120</v>
      </c>
      <c r="I3190" t="s">
        <v>22</v>
      </c>
      <c r="J3190">
        <v>0</v>
      </c>
      <c r="K3190" t="s">
        <v>23</v>
      </c>
      <c r="L3190">
        <v>-3500</v>
      </c>
      <c r="N3190" t="s">
        <v>4913</v>
      </c>
      <c r="O3190" s="22">
        <v>16.700000000000003</v>
      </c>
    </row>
    <row r="3191" spans="1:15">
      <c r="A3191" t="s">
        <v>0</v>
      </c>
      <c r="B3191">
        <v>200663583</v>
      </c>
      <c r="C3191" t="s">
        <v>19</v>
      </c>
      <c r="D3191">
        <v>2995552</v>
      </c>
      <c r="E3191" t="s">
        <v>20</v>
      </c>
      <c r="F3191">
        <v>500000</v>
      </c>
      <c r="G3191" t="s">
        <v>21</v>
      </c>
      <c r="H3191">
        <v>120</v>
      </c>
      <c r="I3191" t="s">
        <v>22</v>
      </c>
      <c r="J3191">
        <v>0</v>
      </c>
      <c r="K3191" t="s">
        <v>23</v>
      </c>
      <c r="L3191">
        <v>-3500</v>
      </c>
      <c r="N3191" t="s">
        <v>7966</v>
      </c>
      <c r="O3191" s="22">
        <v>16.75</v>
      </c>
    </row>
    <row r="3192" spans="1:15">
      <c r="A3192" t="s">
        <v>0</v>
      </c>
      <c r="B3192">
        <v>200743020</v>
      </c>
      <c r="C3192" t="s">
        <v>19</v>
      </c>
      <c r="D3192">
        <v>2998002</v>
      </c>
      <c r="E3192" t="s">
        <v>20</v>
      </c>
      <c r="F3192">
        <v>500000</v>
      </c>
      <c r="G3192" t="s">
        <v>21</v>
      </c>
      <c r="H3192">
        <v>120</v>
      </c>
      <c r="I3192" t="s">
        <v>22</v>
      </c>
      <c r="J3192">
        <v>0</v>
      </c>
      <c r="K3192" t="s">
        <v>23</v>
      </c>
      <c r="L3192">
        <v>-3500</v>
      </c>
      <c r="N3192" t="s">
        <v>7967</v>
      </c>
      <c r="O3192" s="22">
        <v>16.75</v>
      </c>
    </row>
    <row r="3193" spans="1:15">
      <c r="A3193" t="s">
        <v>0</v>
      </c>
      <c r="B3193">
        <v>200923250</v>
      </c>
      <c r="C3193" t="s">
        <v>19</v>
      </c>
      <c r="D3193">
        <v>4714996</v>
      </c>
      <c r="E3193" t="s">
        <v>20</v>
      </c>
      <c r="F3193">
        <v>500000</v>
      </c>
      <c r="G3193" t="s">
        <v>21</v>
      </c>
      <c r="H3193">
        <v>120</v>
      </c>
      <c r="I3193" t="s">
        <v>22</v>
      </c>
      <c r="J3193">
        <v>0</v>
      </c>
      <c r="K3193" t="s">
        <v>23</v>
      </c>
      <c r="L3193">
        <v>-3500</v>
      </c>
      <c r="N3193" t="s">
        <v>7968</v>
      </c>
      <c r="O3193" s="22">
        <v>16.75</v>
      </c>
    </row>
    <row r="3194" spans="1:15">
      <c r="A3194" t="s">
        <v>0</v>
      </c>
      <c r="B3194">
        <v>201002755</v>
      </c>
      <c r="C3194" t="s">
        <v>19</v>
      </c>
      <c r="D3194">
        <v>3002902</v>
      </c>
      <c r="E3194" t="s">
        <v>20</v>
      </c>
      <c r="F3194">
        <v>500000</v>
      </c>
      <c r="G3194" t="s">
        <v>21</v>
      </c>
      <c r="H3194">
        <v>120</v>
      </c>
      <c r="I3194" t="s">
        <v>22</v>
      </c>
      <c r="J3194">
        <v>0</v>
      </c>
      <c r="K3194" t="s">
        <v>23</v>
      </c>
      <c r="L3194">
        <v>-3500</v>
      </c>
      <c r="N3194" t="s">
        <v>7969</v>
      </c>
      <c r="O3194" s="22">
        <v>16.75</v>
      </c>
    </row>
    <row r="3195" spans="1:15">
      <c r="A3195" t="s">
        <v>0</v>
      </c>
      <c r="B3195">
        <v>201082272</v>
      </c>
      <c r="C3195" t="s">
        <v>19</v>
      </c>
      <c r="D3195">
        <v>3005352</v>
      </c>
      <c r="E3195" t="s">
        <v>20</v>
      </c>
      <c r="F3195">
        <v>500000</v>
      </c>
      <c r="G3195" t="s">
        <v>21</v>
      </c>
      <c r="H3195">
        <v>120</v>
      </c>
      <c r="I3195" t="s">
        <v>22</v>
      </c>
      <c r="J3195">
        <v>0</v>
      </c>
      <c r="K3195" t="s">
        <v>23</v>
      </c>
      <c r="L3195">
        <v>-3500</v>
      </c>
      <c r="N3195" t="s">
        <v>7970</v>
      </c>
      <c r="O3195" s="22">
        <v>16.75</v>
      </c>
    </row>
    <row r="3196" spans="1:15">
      <c r="A3196" t="s">
        <v>0</v>
      </c>
      <c r="B3196">
        <v>201262735</v>
      </c>
      <c r="C3196" t="s">
        <v>19</v>
      </c>
      <c r="D3196">
        <v>4726546</v>
      </c>
      <c r="E3196" t="s">
        <v>20</v>
      </c>
      <c r="F3196">
        <v>500000</v>
      </c>
      <c r="G3196" t="s">
        <v>21</v>
      </c>
      <c r="H3196">
        <v>120</v>
      </c>
      <c r="I3196" t="s">
        <v>22</v>
      </c>
      <c r="J3196">
        <v>0</v>
      </c>
      <c r="K3196" t="s">
        <v>23</v>
      </c>
      <c r="L3196">
        <v>-3500</v>
      </c>
      <c r="N3196" t="s">
        <v>7971</v>
      </c>
      <c r="O3196" s="22">
        <v>16.75</v>
      </c>
    </row>
    <row r="3197" spans="1:15">
      <c r="A3197" t="s">
        <v>0</v>
      </c>
      <c r="B3197">
        <v>201342316</v>
      </c>
      <c r="C3197" t="s">
        <v>19</v>
      </c>
      <c r="D3197">
        <v>3010252</v>
      </c>
      <c r="E3197" t="s">
        <v>20</v>
      </c>
      <c r="F3197">
        <v>500000</v>
      </c>
      <c r="G3197" t="s">
        <v>21</v>
      </c>
      <c r="H3197">
        <v>120</v>
      </c>
      <c r="I3197" t="s">
        <v>22</v>
      </c>
      <c r="J3197">
        <v>0</v>
      </c>
      <c r="K3197" t="s">
        <v>23</v>
      </c>
      <c r="L3197">
        <v>-3500</v>
      </c>
      <c r="N3197" t="s">
        <v>7972</v>
      </c>
      <c r="O3197" s="22">
        <v>16.75</v>
      </c>
    </row>
    <row r="3198" spans="1:15">
      <c r="A3198" t="s">
        <v>0</v>
      </c>
      <c r="B3198">
        <v>201421908</v>
      </c>
      <c r="C3198" t="s">
        <v>19</v>
      </c>
      <c r="D3198">
        <v>3012702</v>
      </c>
      <c r="E3198" t="s">
        <v>20</v>
      </c>
      <c r="F3198">
        <v>500000</v>
      </c>
      <c r="G3198" t="s">
        <v>21</v>
      </c>
      <c r="H3198">
        <v>120</v>
      </c>
      <c r="I3198" t="s">
        <v>22</v>
      </c>
      <c r="J3198">
        <v>0</v>
      </c>
      <c r="K3198" t="s">
        <v>23</v>
      </c>
      <c r="L3198">
        <v>-3500</v>
      </c>
      <c r="N3198" t="s">
        <v>7973</v>
      </c>
      <c r="O3198" s="22">
        <v>16.75</v>
      </c>
    </row>
    <row r="3199" spans="1:15">
      <c r="A3199" t="s">
        <v>0</v>
      </c>
      <c r="B3199">
        <v>201602606</v>
      </c>
      <c r="C3199" t="s">
        <v>19</v>
      </c>
      <c r="D3199">
        <v>4738096</v>
      </c>
      <c r="E3199" t="s">
        <v>20</v>
      </c>
      <c r="F3199">
        <v>500000</v>
      </c>
      <c r="G3199" t="s">
        <v>21</v>
      </c>
      <c r="H3199">
        <v>120</v>
      </c>
      <c r="I3199" t="s">
        <v>22</v>
      </c>
      <c r="J3199">
        <v>0</v>
      </c>
      <c r="K3199" t="s">
        <v>23</v>
      </c>
      <c r="L3199">
        <v>-3500</v>
      </c>
      <c r="N3199" t="s">
        <v>7974</v>
      </c>
      <c r="O3199" s="22">
        <v>16.75</v>
      </c>
    </row>
    <row r="3200" spans="1:15">
      <c r="A3200" t="s">
        <v>0</v>
      </c>
      <c r="B3200">
        <v>201682262</v>
      </c>
      <c r="C3200" t="s">
        <v>19</v>
      </c>
      <c r="D3200">
        <v>3017602</v>
      </c>
      <c r="E3200" t="s">
        <v>20</v>
      </c>
      <c r="F3200">
        <v>500000</v>
      </c>
      <c r="G3200" t="s">
        <v>21</v>
      </c>
      <c r="H3200">
        <v>120</v>
      </c>
      <c r="I3200" t="s">
        <v>22</v>
      </c>
      <c r="J3200">
        <v>0</v>
      </c>
      <c r="K3200" t="s">
        <v>23</v>
      </c>
      <c r="L3200">
        <v>-3500</v>
      </c>
      <c r="N3200" t="s">
        <v>4914</v>
      </c>
      <c r="O3200" s="22">
        <v>16.75</v>
      </c>
    </row>
    <row r="3201" spans="1:15">
      <c r="A3201" t="s">
        <v>0</v>
      </c>
      <c r="B3201">
        <v>202222754</v>
      </c>
      <c r="C3201" t="s">
        <v>19</v>
      </c>
      <c r="D3201">
        <v>3020052</v>
      </c>
      <c r="E3201" t="s">
        <v>20</v>
      </c>
      <c r="F3201">
        <v>500000</v>
      </c>
      <c r="G3201" t="s">
        <v>21</v>
      </c>
      <c r="H3201">
        <v>120</v>
      </c>
      <c r="I3201" t="s">
        <v>22</v>
      </c>
      <c r="J3201">
        <v>0</v>
      </c>
      <c r="K3201" t="s">
        <v>23</v>
      </c>
      <c r="L3201">
        <v>-3500</v>
      </c>
      <c r="N3201" t="s">
        <v>7975</v>
      </c>
      <c r="O3201" s="22">
        <v>16.8</v>
      </c>
    </row>
    <row r="3202" spans="1:15">
      <c r="A3202" t="s">
        <v>0</v>
      </c>
      <c r="B3202">
        <v>202302482</v>
      </c>
      <c r="C3202" t="s">
        <v>19</v>
      </c>
      <c r="D3202">
        <v>3022502</v>
      </c>
      <c r="E3202" t="s">
        <v>20</v>
      </c>
      <c r="F3202">
        <v>500000</v>
      </c>
      <c r="G3202" t="s">
        <v>21</v>
      </c>
      <c r="H3202">
        <v>120</v>
      </c>
      <c r="I3202" t="s">
        <v>22</v>
      </c>
      <c r="J3202">
        <v>0</v>
      </c>
      <c r="K3202" t="s">
        <v>23</v>
      </c>
      <c r="L3202">
        <v>-3500</v>
      </c>
      <c r="N3202" t="s">
        <v>7976</v>
      </c>
      <c r="O3202" s="22">
        <v>16.8</v>
      </c>
    </row>
    <row r="3203" spans="1:15">
      <c r="A3203" t="s">
        <v>0</v>
      </c>
      <c r="B3203">
        <v>202483535</v>
      </c>
      <c r="C3203" t="s">
        <v>19</v>
      </c>
      <c r="D3203">
        <v>4753496</v>
      </c>
      <c r="E3203" t="s">
        <v>20</v>
      </c>
      <c r="F3203">
        <v>500000</v>
      </c>
      <c r="G3203" t="s">
        <v>21</v>
      </c>
      <c r="H3203">
        <v>120</v>
      </c>
      <c r="I3203" t="s">
        <v>22</v>
      </c>
      <c r="J3203">
        <v>0</v>
      </c>
      <c r="K3203" t="s">
        <v>23</v>
      </c>
      <c r="L3203">
        <v>-3500</v>
      </c>
      <c r="N3203" t="s">
        <v>7977</v>
      </c>
      <c r="O3203" s="22">
        <v>16.8</v>
      </c>
    </row>
    <row r="3204" spans="1:15">
      <c r="A3204" t="s">
        <v>0</v>
      </c>
      <c r="B3204">
        <v>202563334</v>
      </c>
      <c r="C3204" t="s">
        <v>19</v>
      </c>
      <c r="D3204">
        <v>3027402</v>
      </c>
      <c r="E3204" t="s">
        <v>20</v>
      </c>
      <c r="F3204">
        <v>500000</v>
      </c>
      <c r="G3204" t="s">
        <v>21</v>
      </c>
      <c r="H3204">
        <v>120</v>
      </c>
      <c r="I3204" t="s">
        <v>22</v>
      </c>
      <c r="J3204">
        <v>0</v>
      </c>
      <c r="K3204" t="s">
        <v>23</v>
      </c>
      <c r="L3204">
        <v>-3500</v>
      </c>
      <c r="N3204" t="s">
        <v>7978</v>
      </c>
      <c r="O3204" s="22">
        <v>16.8</v>
      </c>
    </row>
    <row r="3205" spans="1:15">
      <c r="A3205" t="s">
        <v>0</v>
      </c>
      <c r="B3205">
        <v>202643138</v>
      </c>
      <c r="C3205" t="s">
        <v>19</v>
      </c>
      <c r="D3205">
        <v>3029852</v>
      </c>
      <c r="E3205" t="s">
        <v>20</v>
      </c>
      <c r="F3205">
        <v>500000</v>
      </c>
      <c r="G3205" t="s">
        <v>21</v>
      </c>
      <c r="H3205">
        <v>120</v>
      </c>
      <c r="I3205" t="s">
        <v>22</v>
      </c>
      <c r="J3205">
        <v>0</v>
      </c>
      <c r="K3205" t="s">
        <v>23</v>
      </c>
      <c r="L3205">
        <v>-3500</v>
      </c>
      <c r="N3205" t="s">
        <v>7979</v>
      </c>
      <c r="O3205" s="22">
        <v>16.8</v>
      </c>
    </row>
    <row r="3206" spans="1:15">
      <c r="A3206" t="s">
        <v>0</v>
      </c>
      <c r="B3206">
        <v>202824417</v>
      </c>
      <c r="C3206" t="s">
        <v>19</v>
      </c>
      <c r="D3206">
        <v>4765046</v>
      </c>
      <c r="E3206" t="s">
        <v>20</v>
      </c>
      <c r="F3206">
        <v>500000</v>
      </c>
      <c r="G3206" t="s">
        <v>21</v>
      </c>
      <c r="H3206">
        <v>120</v>
      </c>
      <c r="I3206" t="s">
        <v>22</v>
      </c>
      <c r="J3206">
        <v>0</v>
      </c>
      <c r="K3206" t="s">
        <v>23</v>
      </c>
      <c r="L3206">
        <v>-3500</v>
      </c>
      <c r="N3206" t="s">
        <v>7980</v>
      </c>
      <c r="O3206" s="22">
        <v>16.8</v>
      </c>
    </row>
    <row r="3207" spans="1:15">
      <c r="A3207" t="s">
        <v>0</v>
      </c>
      <c r="B3207">
        <v>202904281</v>
      </c>
      <c r="C3207" t="s">
        <v>19</v>
      </c>
      <c r="D3207">
        <v>3034752</v>
      </c>
      <c r="E3207" t="s">
        <v>20</v>
      </c>
      <c r="F3207">
        <v>500000</v>
      </c>
      <c r="G3207" t="s">
        <v>21</v>
      </c>
      <c r="H3207">
        <v>120</v>
      </c>
      <c r="I3207" t="s">
        <v>22</v>
      </c>
      <c r="J3207">
        <v>0</v>
      </c>
      <c r="K3207" t="s">
        <v>23</v>
      </c>
      <c r="L3207">
        <v>-3500</v>
      </c>
      <c r="N3207" t="s">
        <v>7981</v>
      </c>
      <c r="O3207" s="22">
        <v>16.8</v>
      </c>
    </row>
    <row r="3208" spans="1:15">
      <c r="A3208" t="s">
        <v>0</v>
      </c>
      <c r="B3208">
        <v>202984156</v>
      </c>
      <c r="C3208" t="s">
        <v>19</v>
      </c>
      <c r="D3208">
        <v>3037202</v>
      </c>
      <c r="E3208" t="s">
        <v>20</v>
      </c>
      <c r="F3208">
        <v>500000</v>
      </c>
      <c r="G3208" t="s">
        <v>21</v>
      </c>
      <c r="H3208">
        <v>120</v>
      </c>
      <c r="I3208" t="s">
        <v>22</v>
      </c>
      <c r="J3208">
        <v>0</v>
      </c>
      <c r="K3208" t="s">
        <v>23</v>
      </c>
      <c r="L3208">
        <v>-3500</v>
      </c>
      <c r="N3208" t="s">
        <v>7982</v>
      </c>
      <c r="O3208" s="22">
        <v>16.8</v>
      </c>
    </row>
    <row r="3209" spans="1:15">
      <c r="A3209" t="s">
        <v>0</v>
      </c>
      <c r="B3209">
        <v>203165666</v>
      </c>
      <c r="C3209" t="s">
        <v>19</v>
      </c>
      <c r="D3209">
        <v>4776596</v>
      </c>
      <c r="E3209" t="s">
        <v>20</v>
      </c>
      <c r="F3209">
        <v>500000</v>
      </c>
      <c r="G3209" t="s">
        <v>21</v>
      </c>
      <c r="H3209">
        <v>120</v>
      </c>
      <c r="I3209" t="s">
        <v>22</v>
      </c>
      <c r="J3209">
        <v>0</v>
      </c>
      <c r="K3209" t="s">
        <v>23</v>
      </c>
      <c r="L3209">
        <v>-3500</v>
      </c>
      <c r="N3209" t="s">
        <v>7983</v>
      </c>
      <c r="O3209" s="22">
        <v>16.8</v>
      </c>
    </row>
    <row r="3210" spans="1:15">
      <c r="A3210" t="s">
        <v>0</v>
      </c>
      <c r="B3210">
        <v>203245601</v>
      </c>
      <c r="C3210" t="s">
        <v>19</v>
      </c>
      <c r="D3210">
        <v>3042102</v>
      </c>
      <c r="E3210" t="s">
        <v>20</v>
      </c>
      <c r="F3210">
        <v>500000</v>
      </c>
      <c r="G3210" t="s">
        <v>21</v>
      </c>
      <c r="H3210">
        <v>120</v>
      </c>
      <c r="I3210" t="s">
        <v>22</v>
      </c>
      <c r="J3210">
        <v>0</v>
      </c>
      <c r="K3210" t="s">
        <v>23</v>
      </c>
      <c r="L3210">
        <v>-3500</v>
      </c>
      <c r="N3210" t="s">
        <v>4915</v>
      </c>
      <c r="O3210" s="22">
        <v>16.8</v>
      </c>
    </row>
    <row r="3211" spans="1:15">
      <c r="A3211" t="s">
        <v>0</v>
      </c>
      <c r="B3211">
        <v>203788392</v>
      </c>
      <c r="C3211" t="s">
        <v>19</v>
      </c>
      <c r="D3211">
        <v>3044552</v>
      </c>
      <c r="E3211" t="s">
        <v>20</v>
      </c>
      <c r="F3211">
        <v>500000</v>
      </c>
      <c r="G3211" t="s">
        <v>21</v>
      </c>
      <c r="H3211">
        <v>120</v>
      </c>
      <c r="I3211" t="s">
        <v>22</v>
      </c>
      <c r="J3211">
        <v>0</v>
      </c>
      <c r="K3211" t="s">
        <v>23</v>
      </c>
      <c r="L3211">
        <v>-3500</v>
      </c>
      <c r="N3211" t="s">
        <v>7984</v>
      </c>
      <c r="O3211" s="22">
        <v>16.850000000000001</v>
      </c>
    </row>
    <row r="3212" spans="1:15">
      <c r="A3212" t="s">
        <v>0</v>
      </c>
      <c r="B3212">
        <v>203868388</v>
      </c>
      <c r="C3212" t="s">
        <v>19</v>
      </c>
      <c r="D3212">
        <v>3047002</v>
      </c>
      <c r="E3212" t="s">
        <v>20</v>
      </c>
      <c r="F3212">
        <v>500000</v>
      </c>
      <c r="G3212" t="s">
        <v>21</v>
      </c>
      <c r="H3212">
        <v>120</v>
      </c>
      <c r="I3212" t="s">
        <v>22</v>
      </c>
      <c r="J3212">
        <v>0</v>
      </c>
      <c r="K3212" t="s">
        <v>23</v>
      </c>
      <c r="L3212">
        <v>-3500</v>
      </c>
      <c r="N3212" t="s">
        <v>7985</v>
      </c>
      <c r="O3212" s="22">
        <v>16.850000000000001</v>
      </c>
    </row>
    <row r="3213" spans="1:15">
      <c r="A3213" t="s">
        <v>0</v>
      </c>
      <c r="B3213">
        <v>204050238</v>
      </c>
      <c r="C3213" t="s">
        <v>19</v>
      </c>
      <c r="D3213">
        <v>4791996</v>
      </c>
      <c r="E3213" t="s">
        <v>20</v>
      </c>
      <c r="F3213">
        <v>500000</v>
      </c>
      <c r="G3213" t="s">
        <v>21</v>
      </c>
      <c r="H3213">
        <v>120</v>
      </c>
      <c r="I3213" t="s">
        <v>22</v>
      </c>
      <c r="J3213">
        <v>0</v>
      </c>
      <c r="K3213" t="s">
        <v>23</v>
      </c>
      <c r="L3213">
        <v>-3500</v>
      </c>
      <c r="N3213" t="s">
        <v>7986</v>
      </c>
      <c r="O3213" s="22">
        <v>16.850000000000001</v>
      </c>
    </row>
    <row r="3214" spans="1:15">
      <c r="A3214" t="s">
        <v>0</v>
      </c>
      <c r="B3214">
        <v>204130306</v>
      </c>
      <c r="C3214" t="s">
        <v>19</v>
      </c>
      <c r="D3214">
        <v>3051902</v>
      </c>
      <c r="E3214" t="s">
        <v>20</v>
      </c>
      <c r="F3214">
        <v>500000</v>
      </c>
      <c r="G3214" t="s">
        <v>21</v>
      </c>
      <c r="H3214">
        <v>120</v>
      </c>
      <c r="I3214" t="s">
        <v>22</v>
      </c>
      <c r="J3214">
        <v>0</v>
      </c>
      <c r="K3214" t="s">
        <v>23</v>
      </c>
      <c r="L3214">
        <v>-3500</v>
      </c>
      <c r="N3214" t="s">
        <v>7987</v>
      </c>
      <c r="O3214" s="22">
        <v>16.850000000000001</v>
      </c>
    </row>
    <row r="3215" spans="1:15">
      <c r="A3215" t="s">
        <v>0</v>
      </c>
      <c r="B3215">
        <v>204210385</v>
      </c>
      <c r="C3215" t="s">
        <v>19</v>
      </c>
      <c r="D3215">
        <v>3054352</v>
      </c>
      <c r="E3215" t="s">
        <v>20</v>
      </c>
      <c r="F3215">
        <v>500000</v>
      </c>
      <c r="G3215" t="s">
        <v>21</v>
      </c>
      <c r="H3215">
        <v>120</v>
      </c>
      <c r="I3215" t="s">
        <v>22</v>
      </c>
      <c r="J3215">
        <v>0</v>
      </c>
      <c r="K3215" t="s">
        <v>23</v>
      </c>
      <c r="L3215">
        <v>-3500</v>
      </c>
      <c r="N3215" t="s">
        <v>7988</v>
      </c>
      <c r="O3215" s="22">
        <v>16.850000000000001</v>
      </c>
    </row>
    <row r="3216" spans="1:15">
      <c r="A3216" t="s">
        <v>0</v>
      </c>
      <c r="B3216">
        <v>204392469</v>
      </c>
      <c r="C3216" t="s">
        <v>19</v>
      </c>
      <c r="D3216">
        <v>4803546</v>
      </c>
      <c r="E3216" t="s">
        <v>20</v>
      </c>
      <c r="F3216">
        <v>500000</v>
      </c>
      <c r="G3216" t="s">
        <v>21</v>
      </c>
      <c r="H3216">
        <v>120</v>
      </c>
      <c r="I3216" t="s">
        <v>22</v>
      </c>
      <c r="J3216">
        <v>0</v>
      </c>
      <c r="K3216" t="s">
        <v>23</v>
      </c>
      <c r="L3216">
        <v>-3500</v>
      </c>
      <c r="N3216" t="s">
        <v>7989</v>
      </c>
      <c r="O3216" s="22">
        <v>16.850000000000001</v>
      </c>
    </row>
    <row r="3217" spans="1:15">
      <c r="A3217" t="s">
        <v>0</v>
      </c>
      <c r="B3217">
        <v>204472616</v>
      </c>
      <c r="C3217" t="s">
        <v>19</v>
      </c>
      <c r="D3217">
        <v>3059252</v>
      </c>
      <c r="E3217" t="s">
        <v>20</v>
      </c>
      <c r="F3217">
        <v>500000</v>
      </c>
      <c r="G3217" t="s">
        <v>21</v>
      </c>
      <c r="H3217">
        <v>120</v>
      </c>
      <c r="I3217" t="s">
        <v>22</v>
      </c>
      <c r="J3217">
        <v>0</v>
      </c>
      <c r="K3217" t="s">
        <v>23</v>
      </c>
      <c r="L3217">
        <v>-3500</v>
      </c>
      <c r="N3217" t="s">
        <v>7990</v>
      </c>
      <c r="O3217" s="22">
        <v>16.850000000000001</v>
      </c>
    </row>
    <row r="3218" spans="1:15">
      <c r="A3218" t="s">
        <v>0</v>
      </c>
      <c r="B3218">
        <v>204552775</v>
      </c>
      <c r="C3218" t="s">
        <v>19</v>
      </c>
      <c r="D3218">
        <v>3061702</v>
      </c>
      <c r="E3218" t="s">
        <v>20</v>
      </c>
      <c r="F3218">
        <v>500000</v>
      </c>
      <c r="G3218" t="s">
        <v>21</v>
      </c>
      <c r="H3218">
        <v>120</v>
      </c>
      <c r="I3218" t="s">
        <v>22</v>
      </c>
      <c r="J3218">
        <v>0</v>
      </c>
      <c r="K3218" t="s">
        <v>23</v>
      </c>
      <c r="L3218">
        <v>-3500</v>
      </c>
      <c r="N3218" t="s">
        <v>7991</v>
      </c>
      <c r="O3218" s="22">
        <v>16.850000000000001</v>
      </c>
    </row>
    <row r="3219" spans="1:15">
      <c r="A3219" t="s">
        <v>0</v>
      </c>
      <c r="B3219">
        <v>204735105</v>
      </c>
      <c r="C3219" t="s">
        <v>19</v>
      </c>
      <c r="D3219">
        <v>4815096</v>
      </c>
      <c r="E3219" t="s">
        <v>20</v>
      </c>
      <c r="F3219">
        <v>500000</v>
      </c>
      <c r="G3219" t="s">
        <v>21</v>
      </c>
      <c r="H3219">
        <v>120</v>
      </c>
      <c r="I3219" t="s">
        <v>22</v>
      </c>
      <c r="J3219">
        <v>0</v>
      </c>
      <c r="K3219" t="s">
        <v>23</v>
      </c>
      <c r="L3219">
        <v>-3500</v>
      </c>
      <c r="N3219" t="s">
        <v>7992</v>
      </c>
      <c r="O3219" s="22">
        <v>16.850000000000001</v>
      </c>
    </row>
    <row r="3220" spans="1:15">
      <c r="A3220" t="s">
        <v>0</v>
      </c>
      <c r="B3220">
        <v>204815332</v>
      </c>
      <c r="C3220" t="s">
        <v>19</v>
      </c>
      <c r="D3220">
        <v>3066602</v>
      </c>
      <c r="E3220" t="s">
        <v>20</v>
      </c>
      <c r="F3220">
        <v>500000</v>
      </c>
      <c r="G3220" t="s">
        <v>21</v>
      </c>
      <c r="H3220">
        <v>120</v>
      </c>
      <c r="I3220" t="s">
        <v>22</v>
      </c>
      <c r="J3220">
        <v>0</v>
      </c>
      <c r="K3220" t="s">
        <v>23</v>
      </c>
      <c r="L3220">
        <v>-3500</v>
      </c>
      <c r="N3220" t="s">
        <v>4916</v>
      </c>
      <c r="O3220" s="22">
        <v>16.850000000000001</v>
      </c>
    </row>
    <row r="3221" spans="1:15">
      <c r="A3221" t="s">
        <v>0</v>
      </c>
      <c r="B3221">
        <v>205360417</v>
      </c>
      <c r="C3221" t="s">
        <v>19</v>
      </c>
      <c r="D3221">
        <v>3069052</v>
      </c>
      <c r="E3221" t="s">
        <v>20</v>
      </c>
      <c r="F3221">
        <v>500000</v>
      </c>
      <c r="G3221" t="s">
        <v>21</v>
      </c>
      <c r="H3221">
        <v>120</v>
      </c>
      <c r="I3221" t="s">
        <v>22</v>
      </c>
      <c r="J3221">
        <v>0</v>
      </c>
      <c r="K3221" t="s">
        <v>23</v>
      </c>
      <c r="L3221">
        <v>-3500</v>
      </c>
      <c r="N3221" t="s">
        <v>7993</v>
      </c>
      <c r="O3221" s="22">
        <v>16.899999999999999</v>
      </c>
    </row>
    <row r="3222" spans="1:15">
      <c r="A3222" t="s">
        <v>0</v>
      </c>
      <c r="B3222">
        <v>205440712</v>
      </c>
      <c r="C3222" t="s">
        <v>19</v>
      </c>
      <c r="D3222">
        <v>3071502</v>
      </c>
      <c r="E3222" t="s">
        <v>20</v>
      </c>
      <c r="F3222">
        <v>500000</v>
      </c>
      <c r="G3222" t="s">
        <v>21</v>
      </c>
      <c r="H3222">
        <v>120</v>
      </c>
      <c r="I3222" t="s">
        <v>22</v>
      </c>
      <c r="J3222">
        <v>0</v>
      </c>
      <c r="K3222" t="s">
        <v>23</v>
      </c>
      <c r="L3222">
        <v>-3500</v>
      </c>
      <c r="N3222" t="s">
        <v>7994</v>
      </c>
      <c r="O3222" s="22">
        <v>16.899999999999999</v>
      </c>
    </row>
    <row r="3223" spans="1:15">
      <c r="A3223" t="s">
        <v>0</v>
      </c>
      <c r="B3223">
        <v>205623382</v>
      </c>
      <c r="C3223" t="s">
        <v>19</v>
      </c>
      <c r="D3223">
        <v>4830496</v>
      </c>
      <c r="E3223" t="s">
        <v>20</v>
      </c>
      <c r="F3223">
        <v>500000</v>
      </c>
      <c r="G3223" t="s">
        <v>21</v>
      </c>
      <c r="H3223">
        <v>120</v>
      </c>
      <c r="I3223" t="s">
        <v>22</v>
      </c>
      <c r="J3223">
        <v>0</v>
      </c>
      <c r="K3223" t="s">
        <v>23</v>
      </c>
      <c r="L3223">
        <v>-3500</v>
      </c>
      <c r="N3223" t="s">
        <v>7995</v>
      </c>
      <c r="O3223" s="22">
        <v>16.899999999999999</v>
      </c>
    </row>
    <row r="3224" spans="1:15">
      <c r="A3224" t="s">
        <v>0</v>
      </c>
      <c r="B3224">
        <v>205703738</v>
      </c>
      <c r="C3224" t="s">
        <v>19</v>
      </c>
      <c r="D3224">
        <v>3076402</v>
      </c>
      <c r="E3224" t="s">
        <v>20</v>
      </c>
      <c r="F3224">
        <v>500000</v>
      </c>
      <c r="G3224" t="s">
        <v>21</v>
      </c>
      <c r="H3224">
        <v>120</v>
      </c>
      <c r="I3224" t="s">
        <v>22</v>
      </c>
      <c r="J3224">
        <v>0</v>
      </c>
      <c r="K3224" t="s">
        <v>23</v>
      </c>
      <c r="L3224">
        <v>-3500</v>
      </c>
      <c r="N3224" t="s">
        <v>7996</v>
      </c>
      <c r="O3224" s="22">
        <v>16.899999999999999</v>
      </c>
    </row>
    <row r="3225" spans="1:15">
      <c r="A3225" t="s">
        <v>0</v>
      </c>
      <c r="B3225">
        <v>205784097</v>
      </c>
      <c r="C3225" t="s">
        <v>19</v>
      </c>
      <c r="D3225">
        <v>3078852</v>
      </c>
      <c r="E3225" t="s">
        <v>20</v>
      </c>
      <c r="F3225">
        <v>500000</v>
      </c>
      <c r="G3225" t="s">
        <v>21</v>
      </c>
      <c r="H3225">
        <v>120</v>
      </c>
      <c r="I3225" t="s">
        <v>22</v>
      </c>
      <c r="J3225">
        <v>0</v>
      </c>
      <c r="K3225" t="s">
        <v>23</v>
      </c>
      <c r="L3225">
        <v>-3500</v>
      </c>
      <c r="N3225" t="s">
        <v>7997</v>
      </c>
      <c r="O3225" s="22">
        <v>16.899999999999999</v>
      </c>
    </row>
    <row r="3226" spans="1:15">
      <c r="A3226" t="s">
        <v>0</v>
      </c>
      <c r="B3226">
        <v>205966994</v>
      </c>
      <c r="C3226" t="s">
        <v>19</v>
      </c>
      <c r="D3226">
        <v>4842046</v>
      </c>
      <c r="E3226" t="s">
        <v>20</v>
      </c>
      <c r="F3226">
        <v>500000</v>
      </c>
      <c r="G3226" t="s">
        <v>21</v>
      </c>
      <c r="H3226">
        <v>120</v>
      </c>
      <c r="I3226" t="s">
        <v>22</v>
      </c>
      <c r="J3226">
        <v>0</v>
      </c>
      <c r="K3226" t="s">
        <v>23</v>
      </c>
      <c r="L3226">
        <v>-3500</v>
      </c>
      <c r="N3226" t="s">
        <v>7998</v>
      </c>
      <c r="O3226" s="22">
        <v>16.899999999999999</v>
      </c>
    </row>
    <row r="3227" spans="1:15">
      <c r="A3227" t="s">
        <v>0</v>
      </c>
      <c r="B3227">
        <v>206047426</v>
      </c>
      <c r="C3227" t="s">
        <v>19</v>
      </c>
      <c r="D3227">
        <v>3083752</v>
      </c>
      <c r="E3227" t="s">
        <v>20</v>
      </c>
      <c r="F3227">
        <v>500000</v>
      </c>
      <c r="G3227" t="s">
        <v>21</v>
      </c>
      <c r="H3227">
        <v>120</v>
      </c>
      <c r="I3227" t="s">
        <v>22</v>
      </c>
      <c r="J3227">
        <v>0</v>
      </c>
      <c r="K3227" t="s">
        <v>23</v>
      </c>
      <c r="L3227">
        <v>-3500</v>
      </c>
      <c r="N3227" t="s">
        <v>7999</v>
      </c>
      <c r="O3227" s="22">
        <v>16.899999999999999</v>
      </c>
    </row>
    <row r="3228" spans="1:15">
      <c r="A3228" t="s">
        <v>0</v>
      </c>
      <c r="B3228">
        <v>206127861</v>
      </c>
      <c r="C3228" t="s">
        <v>19</v>
      </c>
      <c r="D3228">
        <v>3086202</v>
      </c>
      <c r="E3228" t="s">
        <v>20</v>
      </c>
      <c r="F3228">
        <v>500000</v>
      </c>
      <c r="G3228" t="s">
        <v>21</v>
      </c>
      <c r="H3228">
        <v>120</v>
      </c>
      <c r="I3228" t="s">
        <v>22</v>
      </c>
      <c r="J3228">
        <v>0</v>
      </c>
      <c r="K3228" t="s">
        <v>23</v>
      </c>
      <c r="L3228">
        <v>-3500</v>
      </c>
      <c r="N3228" t="s">
        <v>8000</v>
      </c>
      <c r="O3228" s="22">
        <v>16.899999999999999</v>
      </c>
    </row>
    <row r="3229" spans="1:15">
      <c r="A3229" t="s">
        <v>0</v>
      </c>
      <c r="B3229">
        <v>206310989</v>
      </c>
      <c r="C3229" t="s">
        <v>19</v>
      </c>
      <c r="D3229">
        <v>4853596</v>
      </c>
      <c r="E3229" t="s">
        <v>20</v>
      </c>
      <c r="F3229">
        <v>500000</v>
      </c>
      <c r="G3229" t="s">
        <v>21</v>
      </c>
      <c r="H3229">
        <v>120</v>
      </c>
      <c r="I3229" t="s">
        <v>22</v>
      </c>
      <c r="J3229">
        <v>0</v>
      </c>
      <c r="K3229" t="s">
        <v>23</v>
      </c>
      <c r="L3229">
        <v>-3500</v>
      </c>
      <c r="N3229" t="s">
        <v>8001</v>
      </c>
      <c r="O3229" s="22">
        <v>16.899999999999999</v>
      </c>
    </row>
    <row r="3230" spans="1:15">
      <c r="A3230" t="s">
        <v>0</v>
      </c>
      <c r="B3230">
        <v>206391488</v>
      </c>
      <c r="C3230" t="s">
        <v>19</v>
      </c>
      <c r="D3230">
        <v>3091102</v>
      </c>
      <c r="E3230" t="s">
        <v>20</v>
      </c>
      <c r="F3230">
        <v>500000</v>
      </c>
      <c r="G3230" t="s">
        <v>21</v>
      </c>
      <c r="H3230">
        <v>120</v>
      </c>
      <c r="I3230" t="s">
        <v>22</v>
      </c>
      <c r="J3230">
        <v>0</v>
      </c>
      <c r="K3230" t="s">
        <v>23</v>
      </c>
      <c r="L3230">
        <v>-3500</v>
      </c>
      <c r="N3230" t="s">
        <v>4917</v>
      </c>
      <c r="O3230" s="22">
        <v>16.899999999999999</v>
      </c>
    </row>
    <row r="3231" spans="1:15">
      <c r="A3231" t="s">
        <v>0</v>
      </c>
      <c r="B3231">
        <v>206938858</v>
      </c>
      <c r="C3231" t="s">
        <v>19</v>
      </c>
      <c r="D3231">
        <v>3093552</v>
      </c>
      <c r="E3231" t="s">
        <v>20</v>
      </c>
      <c r="F3231">
        <v>500000</v>
      </c>
      <c r="G3231" t="s">
        <v>21</v>
      </c>
      <c r="H3231">
        <v>120</v>
      </c>
      <c r="I3231" t="s">
        <v>22</v>
      </c>
      <c r="J3231">
        <v>0</v>
      </c>
      <c r="K3231" t="s">
        <v>23</v>
      </c>
      <c r="L3231">
        <v>-3500</v>
      </c>
      <c r="N3231" t="s">
        <v>8002</v>
      </c>
      <c r="O3231" s="22">
        <v>16.950000000000003</v>
      </c>
    </row>
    <row r="3232" spans="1:15">
      <c r="A3232" t="s">
        <v>0</v>
      </c>
      <c r="B3232">
        <v>207019418</v>
      </c>
      <c r="C3232" t="s">
        <v>19</v>
      </c>
      <c r="D3232">
        <v>3096002</v>
      </c>
      <c r="E3232" t="s">
        <v>20</v>
      </c>
      <c r="F3232">
        <v>500000</v>
      </c>
      <c r="G3232" t="s">
        <v>21</v>
      </c>
      <c r="H3232">
        <v>120</v>
      </c>
      <c r="I3232" t="s">
        <v>22</v>
      </c>
      <c r="J3232">
        <v>0</v>
      </c>
      <c r="K3232" t="s">
        <v>23</v>
      </c>
      <c r="L3232">
        <v>-3500</v>
      </c>
      <c r="N3232" t="s">
        <v>8003</v>
      </c>
      <c r="O3232" s="22">
        <v>16.950000000000003</v>
      </c>
    </row>
    <row r="3233" spans="1:15">
      <c r="A3233" t="s">
        <v>0</v>
      </c>
      <c r="B3233">
        <v>207202887</v>
      </c>
      <c r="C3233" t="s">
        <v>19</v>
      </c>
      <c r="D3233">
        <v>4868996</v>
      </c>
      <c r="E3233" t="s">
        <v>20</v>
      </c>
      <c r="F3233">
        <v>500000</v>
      </c>
      <c r="G3233" t="s">
        <v>21</v>
      </c>
      <c r="H3233">
        <v>120</v>
      </c>
      <c r="I3233" t="s">
        <v>22</v>
      </c>
      <c r="J3233">
        <v>0</v>
      </c>
      <c r="K3233" t="s">
        <v>23</v>
      </c>
      <c r="L3233">
        <v>-3500</v>
      </c>
      <c r="N3233" t="s">
        <v>8004</v>
      </c>
      <c r="O3233" s="22">
        <v>16.950000000000003</v>
      </c>
    </row>
    <row r="3234" spans="1:15">
      <c r="A3234" t="s">
        <v>0</v>
      </c>
      <c r="B3234">
        <v>207283519</v>
      </c>
      <c r="C3234" t="s">
        <v>19</v>
      </c>
      <c r="D3234">
        <v>3100902</v>
      </c>
      <c r="E3234" t="s">
        <v>20</v>
      </c>
      <c r="F3234">
        <v>500000</v>
      </c>
      <c r="G3234" t="s">
        <v>21</v>
      </c>
      <c r="H3234">
        <v>120</v>
      </c>
      <c r="I3234" t="s">
        <v>22</v>
      </c>
      <c r="J3234">
        <v>0</v>
      </c>
      <c r="K3234" t="s">
        <v>23</v>
      </c>
      <c r="L3234">
        <v>-3500</v>
      </c>
      <c r="N3234" t="s">
        <v>8005</v>
      </c>
      <c r="O3234" s="22">
        <v>16.950000000000003</v>
      </c>
    </row>
    <row r="3235" spans="1:15">
      <c r="A3235" t="s">
        <v>0</v>
      </c>
      <c r="B3235">
        <v>207364159</v>
      </c>
      <c r="C3235" t="s">
        <v>19</v>
      </c>
      <c r="D3235">
        <v>3103352</v>
      </c>
      <c r="E3235" t="s">
        <v>20</v>
      </c>
      <c r="F3235">
        <v>500000</v>
      </c>
      <c r="G3235" t="s">
        <v>21</v>
      </c>
      <c r="H3235">
        <v>120</v>
      </c>
      <c r="I3235" t="s">
        <v>22</v>
      </c>
      <c r="J3235">
        <v>0</v>
      </c>
      <c r="K3235" t="s">
        <v>23</v>
      </c>
      <c r="L3235">
        <v>-3500</v>
      </c>
      <c r="N3235" t="s">
        <v>8006</v>
      </c>
      <c r="O3235" s="22">
        <v>16.950000000000003</v>
      </c>
    </row>
    <row r="3236" spans="1:15">
      <c r="A3236" t="s">
        <v>0</v>
      </c>
      <c r="B3236">
        <v>207547870</v>
      </c>
      <c r="C3236" t="s">
        <v>19</v>
      </c>
      <c r="D3236">
        <v>4880546</v>
      </c>
      <c r="E3236" t="s">
        <v>20</v>
      </c>
      <c r="F3236">
        <v>500000</v>
      </c>
      <c r="G3236" t="s">
        <v>21</v>
      </c>
      <c r="H3236">
        <v>120</v>
      </c>
      <c r="I3236" t="s">
        <v>22</v>
      </c>
      <c r="J3236">
        <v>0</v>
      </c>
      <c r="K3236" t="s">
        <v>23</v>
      </c>
      <c r="L3236">
        <v>-3500</v>
      </c>
      <c r="N3236" t="s">
        <v>8007</v>
      </c>
      <c r="O3236" s="22">
        <v>16.950000000000003</v>
      </c>
    </row>
    <row r="3237" spans="1:15">
      <c r="A3237" t="s">
        <v>0</v>
      </c>
      <c r="B3237">
        <v>207628582</v>
      </c>
      <c r="C3237" t="s">
        <v>19</v>
      </c>
      <c r="D3237">
        <v>3108252</v>
      </c>
      <c r="E3237" t="s">
        <v>20</v>
      </c>
      <c r="F3237">
        <v>500000</v>
      </c>
      <c r="G3237" t="s">
        <v>21</v>
      </c>
      <c r="H3237">
        <v>120</v>
      </c>
      <c r="I3237" t="s">
        <v>22</v>
      </c>
      <c r="J3237">
        <v>0</v>
      </c>
      <c r="K3237" t="s">
        <v>23</v>
      </c>
      <c r="L3237">
        <v>-3500</v>
      </c>
      <c r="N3237" t="s">
        <v>8008</v>
      </c>
      <c r="O3237" s="22">
        <v>16.950000000000003</v>
      </c>
    </row>
    <row r="3238" spans="1:15">
      <c r="A3238" t="s">
        <v>0</v>
      </c>
      <c r="B3238">
        <v>207709297</v>
      </c>
      <c r="C3238" t="s">
        <v>19</v>
      </c>
      <c r="D3238">
        <v>3110702</v>
      </c>
      <c r="E3238" t="s">
        <v>20</v>
      </c>
      <c r="F3238">
        <v>500000</v>
      </c>
      <c r="G3238" t="s">
        <v>21</v>
      </c>
      <c r="H3238">
        <v>120</v>
      </c>
      <c r="I3238" t="s">
        <v>22</v>
      </c>
      <c r="J3238">
        <v>0</v>
      </c>
      <c r="K3238" t="s">
        <v>23</v>
      </c>
      <c r="L3238">
        <v>-3500</v>
      </c>
      <c r="N3238" t="s">
        <v>8009</v>
      </c>
      <c r="O3238" s="22">
        <v>16.950000000000003</v>
      </c>
    </row>
    <row r="3239" spans="1:15">
      <c r="A3239" t="s">
        <v>0</v>
      </c>
      <c r="B3239">
        <v>207893236</v>
      </c>
      <c r="C3239" t="s">
        <v>19</v>
      </c>
      <c r="D3239">
        <v>4892096</v>
      </c>
      <c r="E3239" t="s">
        <v>20</v>
      </c>
      <c r="F3239">
        <v>500000</v>
      </c>
      <c r="G3239" t="s">
        <v>21</v>
      </c>
      <c r="H3239">
        <v>120</v>
      </c>
      <c r="I3239" t="s">
        <v>22</v>
      </c>
      <c r="J3239">
        <v>0</v>
      </c>
      <c r="K3239" t="s">
        <v>23</v>
      </c>
      <c r="L3239">
        <v>-3500</v>
      </c>
      <c r="N3239" t="s">
        <v>8010</v>
      </c>
      <c r="O3239" s="22">
        <v>16.950000000000003</v>
      </c>
    </row>
    <row r="3240" spans="1:15">
      <c r="A3240" t="s">
        <v>0</v>
      </c>
      <c r="B3240">
        <v>207974012</v>
      </c>
      <c r="C3240" t="s">
        <v>19</v>
      </c>
      <c r="D3240">
        <v>3115602</v>
      </c>
      <c r="E3240" t="s">
        <v>20</v>
      </c>
      <c r="F3240">
        <v>500000</v>
      </c>
      <c r="G3240" t="s">
        <v>21</v>
      </c>
      <c r="H3240">
        <v>120</v>
      </c>
      <c r="I3240" t="s">
        <v>22</v>
      </c>
      <c r="J3240">
        <v>0</v>
      </c>
      <c r="K3240" t="s">
        <v>23</v>
      </c>
      <c r="L3240">
        <v>-3500</v>
      </c>
      <c r="N3240" t="s">
        <v>4918</v>
      </c>
      <c r="O3240" s="22">
        <v>16.950000000000003</v>
      </c>
    </row>
    <row r="3241" spans="1:15">
      <c r="A3241" t="s">
        <v>0</v>
      </c>
      <c r="B3241">
        <v>208523658</v>
      </c>
      <c r="C3241" t="s">
        <v>19</v>
      </c>
      <c r="D3241">
        <v>3118052</v>
      </c>
      <c r="E3241" t="s">
        <v>20</v>
      </c>
      <c r="F3241">
        <v>500000</v>
      </c>
      <c r="G3241" t="s">
        <v>21</v>
      </c>
      <c r="H3241">
        <v>120</v>
      </c>
      <c r="I3241" t="s">
        <v>22</v>
      </c>
      <c r="J3241">
        <v>0</v>
      </c>
      <c r="K3241" t="s">
        <v>23</v>
      </c>
      <c r="L3241">
        <v>-3500</v>
      </c>
      <c r="N3241" t="s">
        <v>8011</v>
      </c>
      <c r="O3241" s="22">
        <v>17</v>
      </c>
    </row>
    <row r="3242" spans="1:15">
      <c r="A3242" t="s">
        <v>0</v>
      </c>
      <c r="B3242">
        <v>208604498</v>
      </c>
      <c r="C3242" t="s">
        <v>19</v>
      </c>
      <c r="D3242">
        <v>3120502</v>
      </c>
      <c r="E3242" t="s">
        <v>20</v>
      </c>
      <c r="F3242">
        <v>500000</v>
      </c>
      <c r="G3242" t="s">
        <v>21</v>
      </c>
      <c r="H3242">
        <v>120</v>
      </c>
      <c r="I3242" t="s">
        <v>22</v>
      </c>
      <c r="J3242">
        <v>0</v>
      </c>
      <c r="K3242" t="s">
        <v>23</v>
      </c>
      <c r="L3242">
        <v>-3500</v>
      </c>
      <c r="N3242" t="s">
        <v>8012</v>
      </c>
      <c r="O3242" s="22">
        <v>17</v>
      </c>
    </row>
    <row r="3243" spans="1:15">
      <c r="A3243" t="s">
        <v>0</v>
      </c>
      <c r="B3243">
        <v>208788782</v>
      </c>
      <c r="C3243" t="s">
        <v>19</v>
      </c>
      <c r="D3243">
        <v>4907496</v>
      </c>
      <c r="E3243" t="s">
        <v>20</v>
      </c>
      <c r="F3243">
        <v>500000</v>
      </c>
      <c r="G3243" t="s">
        <v>21</v>
      </c>
      <c r="H3243">
        <v>120</v>
      </c>
      <c r="I3243" t="s">
        <v>22</v>
      </c>
      <c r="J3243">
        <v>0</v>
      </c>
      <c r="K3243" t="s">
        <v>23</v>
      </c>
      <c r="L3243">
        <v>-3500</v>
      </c>
      <c r="N3243" t="s">
        <v>8013</v>
      </c>
      <c r="O3243" s="22">
        <v>17</v>
      </c>
    </row>
    <row r="3244" spans="1:15">
      <c r="A3244" t="s">
        <v>0</v>
      </c>
      <c r="B3244">
        <v>208869695</v>
      </c>
      <c r="C3244" t="s">
        <v>19</v>
      </c>
      <c r="D3244">
        <v>3125402</v>
      </c>
      <c r="E3244" t="s">
        <v>20</v>
      </c>
      <c r="F3244">
        <v>500000</v>
      </c>
      <c r="G3244" t="s">
        <v>21</v>
      </c>
      <c r="H3244">
        <v>120</v>
      </c>
      <c r="I3244" t="s">
        <v>22</v>
      </c>
      <c r="J3244">
        <v>0</v>
      </c>
      <c r="K3244" t="s">
        <v>23</v>
      </c>
      <c r="L3244">
        <v>-3500</v>
      </c>
      <c r="N3244" t="s">
        <v>8014</v>
      </c>
      <c r="O3244" s="22">
        <v>17</v>
      </c>
    </row>
    <row r="3245" spans="1:15">
      <c r="A3245" t="s">
        <v>0</v>
      </c>
      <c r="B3245">
        <v>208950611</v>
      </c>
      <c r="C3245" t="s">
        <v>19</v>
      </c>
      <c r="D3245">
        <v>3127852</v>
      </c>
      <c r="E3245" t="s">
        <v>20</v>
      </c>
      <c r="F3245">
        <v>500000</v>
      </c>
      <c r="G3245" t="s">
        <v>21</v>
      </c>
      <c r="H3245">
        <v>120</v>
      </c>
      <c r="I3245" t="s">
        <v>22</v>
      </c>
      <c r="J3245">
        <v>0</v>
      </c>
      <c r="K3245" t="s">
        <v>23</v>
      </c>
      <c r="L3245">
        <v>-3500</v>
      </c>
      <c r="N3245" t="s">
        <v>8015</v>
      </c>
      <c r="O3245" s="22">
        <v>17</v>
      </c>
    </row>
    <row r="3246" spans="1:15">
      <c r="A3246" t="s">
        <v>0</v>
      </c>
      <c r="B3246">
        <v>209135123</v>
      </c>
      <c r="C3246" t="s">
        <v>19</v>
      </c>
      <c r="D3246">
        <v>4919046</v>
      </c>
      <c r="E3246" t="s">
        <v>20</v>
      </c>
      <c r="F3246">
        <v>500000</v>
      </c>
      <c r="G3246" t="s">
        <v>21</v>
      </c>
      <c r="H3246">
        <v>120</v>
      </c>
      <c r="I3246" t="s">
        <v>22</v>
      </c>
      <c r="J3246">
        <v>0</v>
      </c>
      <c r="K3246" t="s">
        <v>23</v>
      </c>
      <c r="L3246">
        <v>-3500</v>
      </c>
      <c r="N3246" t="s">
        <v>8016</v>
      </c>
      <c r="O3246" s="22">
        <v>17</v>
      </c>
    </row>
    <row r="3247" spans="1:15">
      <c r="A3247" t="s">
        <v>0</v>
      </c>
      <c r="B3247">
        <v>209216100</v>
      </c>
      <c r="C3247" t="s">
        <v>19</v>
      </c>
      <c r="D3247">
        <v>3132752</v>
      </c>
      <c r="E3247" t="s">
        <v>20</v>
      </c>
      <c r="F3247">
        <v>500000</v>
      </c>
      <c r="G3247" t="s">
        <v>21</v>
      </c>
      <c r="H3247">
        <v>120</v>
      </c>
      <c r="I3247" t="s">
        <v>22</v>
      </c>
      <c r="J3247">
        <v>0</v>
      </c>
      <c r="K3247" t="s">
        <v>23</v>
      </c>
      <c r="L3247">
        <v>-3500</v>
      </c>
      <c r="N3247" t="s">
        <v>8017</v>
      </c>
      <c r="O3247" s="22">
        <v>17</v>
      </c>
    </row>
    <row r="3248" spans="1:15">
      <c r="A3248" t="s">
        <v>0</v>
      </c>
      <c r="B3248">
        <v>209297088</v>
      </c>
      <c r="C3248" t="s">
        <v>19</v>
      </c>
      <c r="D3248">
        <v>3135202</v>
      </c>
      <c r="E3248" t="s">
        <v>20</v>
      </c>
      <c r="F3248">
        <v>500000</v>
      </c>
      <c r="G3248" t="s">
        <v>21</v>
      </c>
      <c r="H3248">
        <v>120</v>
      </c>
      <c r="I3248" t="s">
        <v>22</v>
      </c>
      <c r="J3248">
        <v>0</v>
      </c>
      <c r="K3248" t="s">
        <v>23</v>
      </c>
      <c r="L3248">
        <v>-3500</v>
      </c>
      <c r="N3248" t="s">
        <v>8018</v>
      </c>
      <c r="O3248" s="22">
        <v>17</v>
      </c>
    </row>
    <row r="3249" spans="1:15">
      <c r="A3249" t="s">
        <v>0</v>
      </c>
      <c r="B3249">
        <v>209481831</v>
      </c>
      <c r="C3249" t="s">
        <v>19</v>
      </c>
      <c r="D3249">
        <v>4930596</v>
      </c>
      <c r="E3249" t="s">
        <v>20</v>
      </c>
      <c r="F3249">
        <v>500000</v>
      </c>
      <c r="G3249" t="s">
        <v>21</v>
      </c>
      <c r="H3249">
        <v>120</v>
      </c>
      <c r="I3249" t="s">
        <v>22</v>
      </c>
      <c r="J3249">
        <v>0</v>
      </c>
      <c r="K3249" t="s">
        <v>23</v>
      </c>
      <c r="L3249">
        <v>-3500</v>
      </c>
      <c r="N3249" t="s">
        <v>8019</v>
      </c>
      <c r="O3249" s="22">
        <v>17</v>
      </c>
    </row>
    <row r="3250" spans="1:15">
      <c r="A3250" t="s">
        <v>0</v>
      </c>
      <c r="B3250">
        <v>209562884</v>
      </c>
      <c r="C3250" t="s">
        <v>19</v>
      </c>
      <c r="D3250">
        <v>3140102</v>
      </c>
      <c r="E3250" t="s">
        <v>20</v>
      </c>
      <c r="F3250">
        <v>500000</v>
      </c>
      <c r="G3250" t="s">
        <v>21</v>
      </c>
      <c r="H3250">
        <v>120</v>
      </c>
      <c r="I3250" t="s">
        <v>22</v>
      </c>
      <c r="J3250">
        <v>0</v>
      </c>
      <c r="K3250" t="s">
        <v>23</v>
      </c>
      <c r="L3250">
        <v>-3500</v>
      </c>
      <c r="N3250" t="s">
        <v>4919</v>
      </c>
      <c r="O3250" s="22">
        <v>17</v>
      </c>
    </row>
    <row r="3251" spans="1:15">
      <c r="A3251" t="s">
        <v>0</v>
      </c>
      <c r="B3251">
        <v>210114806</v>
      </c>
      <c r="C3251" t="s">
        <v>19</v>
      </c>
      <c r="D3251">
        <v>3142552</v>
      </c>
      <c r="E3251" t="s">
        <v>20</v>
      </c>
      <c r="F3251">
        <v>500000</v>
      </c>
      <c r="G3251" t="s">
        <v>21</v>
      </c>
      <c r="H3251">
        <v>120</v>
      </c>
      <c r="I3251" t="s">
        <v>22</v>
      </c>
      <c r="J3251">
        <v>0</v>
      </c>
      <c r="K3251" t="s">
        <v>23</v>
      </c>
      <c r="L3251">
        <v>-3500</v>
      </c>
      <c r="N3251" t="s">
        <v>8020</v>
      </c>
      <c r="O3251" s="22">
        <v>17.05</v>
      </c>
    </row>
    <row r="3252" spans="1:15">
      <c r="A3252" t="s">
        <v>0</v>
      </c>
      <c r="B3252">
        <v>210195932</v>
      </c>
      <c r="C3252" t="s">
        <v>19</v>
      </c>
      <c r="D3252">
        <v>3145002</v>
      </c>
      <c r="E3252" t="s">
        <v>20</v>
      </c>
      <c r="F3252">
        <v>500000</v>
      </c>
      <c r="G3252" t="s">
        <v>21</v>
      </c>
      <c r="H3252">
        <v>120</v>
      </c>
      <c r="I3252" t="s">
        <v>22</v>
      </c>
      <c r="J3252">
        <v>0</v>
      </c>
      <c r="K3252" t="s">
        <v>23</v>
      </c>
      <c r="L3252">
        <v>-3500</v>
      </c>
      <c r="N3252" t="s">
        <v>8021</v>
      </c>
      <c r="O3252" s="22">
        <v>17.05</v>
      </c>
    </row>
    <row r="3253" spans="1:15">
      <c r="A3253" t="s">
        <v>0</v>
      </c>
      <c r="B3253">
        <v>210381027</v>
      </c>
      <c r="C3253" t="s">
        <v>19</v>
      </c>
      <c r="D3253">
        <v>4945996</v>
      </c>
      <c r="E3253" t="s">
        <v>20</v>
      </c>
      <c r="F3253">
        <v>500000</v>
      </c>
      <c r="G3253" t="s">
        <v>21</v>
      </c>
      <c r="H3253">
        <v>120</v>
      </c>
      <c r="I3253" t="s">
        <v>22</v>
      </c>
      <c r="J3253">
        <v>0</v>
      </c>
      <c r="K3253" t="s">
        <v>23</v>
      </c>
      <c r="L3253">
        <v>-3500</v>
      </c>
      <c r="N3253" t="s">
        <v>8022</v>
      </c>
      <c r="O3253" s="22">
        <v>17.05</v>
      </c>
    </row>
    <row r="3254" spans="1:15">
      <c r="A3254" t="s">
        <v>0</v>
      </c>
      <c r="B3254">
        <v>210462221</v>
      </c>
      <c r="C3254" t="s">
        <v>19</v>
      </c>
      <c r="D3254">
        <v>3149902</v>
      </c>
      <c r="E3254" t="s">
        <v>20</v>
      </c>
      <c r="F3254">
        <v>500000</v>
      </c>
      <c r="G3254" t="s">
        <v>21</v>
      </c>
      <c r="H3254">
        <v>120</v>
      </c>
      <c r="I3254" t="s">
        <v>22</v>
      </c>
      <c r="J3254">
        <v>0</v>
      </c>
      <c r="K3254" t="s">
        <v>23</v>
      </c>
      <c r="L3254">
        <v>-3500</v>
      </c>
      <c r="N3254" t="s">
        <v>8023</v>
      </c>
      <c r="O3254" s="22">
        <v>17.05</v>
      </c>
    </row>
    <row r="3255" spans="1:15">
      <c r="A3255" t="s">
        <v>0</v>
      </c>
      <c r="B3255">
        <v>210543426</v>
      </c>
      <c r="C3255" t="s">
        <v>19</v>
      </c>
      <c r="D3255">
        <v>3152352</v>
      </c>
      <c r="E3255" t="s">
        <v>20</v>
      </c>
      <c r="F3255">
        <v>500000</v>
      </c>
      <c r="G3255" t="s">
        <v>21</v>
      </c>
      <c r="H3255">
        <v>120</v>
      </c>
      <c r="I3255" t="s">
        <v>22</v>
      </c>
      <c r="J3255">
        <v>0</v>
      </c>
      <c r="K3255" t="s">
        <v>23</v>
      </c>
      <c r="L3255">
        <v>-3500</v>
      </c>
      <c r="N3255" t="s">
        <v>8024</v>
      </c>
      <c r="O3255" s="22">
        <v>17.05</v>
      </c>
    </row>
    <row r="3256" spans="1:15">
      <c r="A3256" t="s">
        <v>0</v>
      </c>
      <c r="B3256">
        <v>210728761</v>
      </c>
      <c r="C3256" t="s">
        <v>19</v>
      </c>
      <c r="D3256">
        <v>4957546</v>
      </c>
      <c r="E3256" t="s">
        <v>20</v>
      </c>
      <c r="F3256">
        <v>500000</v>
      </c>
      <c r="G3256" t="s">
        <v>21</v>
      </c>
      <c r="H3256">
        <v>120</v>
      </c>
      <c r="I3256" t="s">
        <v>22</v>
      </c>
      <c r="J3256">
        <v>0</v>
      </c>
      <c r="K3256" t="s">
        <v>23</v>
      </c>
      <c r="L3256">
        <v>-3500</v>
      </c>
      <c r="N3256" t="s">
        <v>8025</v>
      </c>
      <c r="O3256" s="22">
        <v>17.05</v>
      </c>
    </row>
    <row r="3257" spans="1:15">
      <c r="A3257" t="s">
        <v>0</v>
      </c>
      <c r="B3257">
        <v>210810031</v>
      </c>
      <c r="C3257" t="s">
        <v>19</v>
      </c>
      <c r="D3257">
        <v>3157252</v>
      </c>
      <c r="E3257" t="s">
        <v>20</v>
      </c>
      <c r="F3257">
        <v>500000</v>
      </c>
      <c r="G3257" t="s">
        <v>21</v>
      </c>
      <c r="H3257">
        <v>120</v>
      </c>
      <c r="I3257" t="s">
        <v>22</v>
      </c>
      <c r="J3257">
        <v>0</v>
      </c>
      <c r="K3257" t="s">
        <v>23</v>
      </c>
      <c r="L3257">
        <v>-3500</v>
      </c>
      <c r="N3257" t="s">
        <v>8026</v>
      </c>
      <c r="O3257" s="22">
        <v>17.05</v>
      </c>
    </row>
    <row r="3258" spans="1:15">
      <c r="A3258" t="s">
        <v>0</v>
      </c>
      <c r="B3258">
        <v>210891308</v>
      </c>
      <c r="C3258" t="s">
        <v>19</v>
      </c>
      <c r="D3258">
        <v>3159702</v>
      </c>
      <c r="E3258" t="s">
        <v>20</v>
      </c>
      <c r="F3258">
        <v>500000</v>
      </c>
      <c r="G3258" t="s">
        <v>21</v>
      </c>
      <c r="H3258">
        <v>120</v>
      </c>
      <c r="I3258" t="s">
        <v>22</v>
      </c>
      <c r="J3258">
        <v>0</v>
      </c>
      <c r="K3258" t="s">
        <v>23</v>
      </c>
      <c r="L3258">
        <v>-3500</v>
      </c>
      <c r="N3258" t="s">
        <v>8027</v>
      </c>
      <c r="O3258" s="22">
        <v>17.05</v>
      </c>
    </row>
    <row r="3259" spans="1:15">
      <c r="A3259" t="s">
        <v>0</v>
      </c>
      <c r="B3259">
        <v>211076870</v>
      </c>
      <c r="C3259" t="s">
        <v>19</v>
      </c>
      <c r="D3259">
        <v>4969096</v>
      </c>
      <c r="E3259" t="s">
        <v>20</v>
      </c>
      <c r="F3259">
        <v>500000</v>
      </c>
      <c r="G3259" t="s">
        <v>21</v>
      </c>
      <c r="H3259">
        <v>120</v>
      </c>
      <c r="I3259" t="s">
        <v>22</v>
      </c>
      <c r="J3259">
        <v>0</v>
      </c>
      <c r="K3259" t="s">
        <v>23</v>
      </c>
      <c r="L3259">
        <v>-3500</v>
      </c>
      <c r="N3259" t="s">
        <v>8028</v>
      </c>
      <c r="O3259" s="22">
        <v>17.05</v>
      </c>
    </row>
    <row r="3260" spans="1:15">
      <c r="A3260" t="s">
        <v>0</v>
      </c>
      <c r="B3260">
        <v>211158212</v>
      </c>
      <c r="C3260" t="s">
        <v>19</v>
      </c>
      <c r="D3260">
        <v>3164602</v>
      </c>
      <c r="E3260" t="s">
        <v>20</v>
      </c>
      <c r="F3260">
        <v>500000</v>
      </c>
      <c r="G3260" t="s">
        <v>21</v>
      </c>
      <c r="H3260">
        <v>120</v>
      </c>
      <c r="I3260" t="s">
        <v>22</v>
      </c>
      <c r="J3260">
        <v>0</v>
      </c>
      <c r="K3260" t="s">
        <v>23</v>
      </c>
      <c r="L3260">
        <v>-3500</v>
      </c>
      <c r="N3260" t="s">
        <v>4920</v>
      </c>
      <c r="O3260" s="22">
        <v>17.05</v>
      </c>
    </row>
    <row r="3261" spans="1:15">
      <c r="A3261" t="s">
        <v>0</v>
      </c>
      <c r="B3261">
        <v>211712448</v>
      </c>
      <c r="C3261" t="s">
        <v>19</v>
      </c>
      <c r="D3261">
        <v>3167052</v>
      </c>
      <c r="E3261" t="s">
        <v>20</v>
      </c>
      <c r="F3261">
        <v>500000</v>
      </c>
      <c r="G3261" t="s">
        <v>21</v>
      </c>
      <c r="H3261">
        <v>120</v>
      </c>
      <c r="I3261" t="s">
        <v>22</v>
      </c>
      <c r="J3261">
        <v>0</v>
      </c>
      <c r="K3261" t="s">
        <v>23</v>
      </c>
      <c r="L3261">
        <v>-3500</v>
      </c>
      <c r="N3261" t="s">
        <v>8029</v>
      </c>
      <c r="O3261" s="22">
        <v>17.100000000000001</v>
      </c>
    </row>
    <row r="3262" spans="1:15">
      <c r="A3262" t="s">
        <v>0</v>
      </c>
      <c r="B3262">
        <v>211793862</v>
      </c>
      <c r="C3262" t="s">
        <v>19</v>
      </c>
      <c r="D3262">
        <v>3169502</v>
      </c>
      <c r="E3262" t="s">
        <v>20</v>
      </c>
      <c r="F3262">
        <v>500000</v>
      </c>
      <c r="G3262" t="s">
        <v>21</v>
      </c>
      <c r="H3262">
        <v>120</v>
      </c>
      <c r="I3262" t="s">
        <v>22</v>
      </c>
      <c r="J3262">
        <v>0</v>
      </c>
      <c r="K3262" t="s">
        <v>23</v>
      </c>
      <c r="L3262">
        <v>-3500</v>
      </c>
      <c r="N3262" t="s">
        <v>8030</v>
      </c>
      <c r="O3262" s="22">
        <v>17.100000000000001</v>
      </c>
    </row>
    <row r="3263" spans="1:15">
      <c r="A3263" t="s">
        <v>0</v>
      </c>
      <c r="B3263">
        <v>211979782</v>
      </c>
      <c r="C3263" t="s">
        <v>19</v>
      </c>
      <c r="D3263">
        <v>4984496</v>
      </c>
      <c r="E3263" t="s">
        <v>20</v>
      </c>
      <c r="F3263">
        <v>500000</v>
      </c>
      <c r="G3263" t="s">
        <v>21</v>
      </c>
      <c r="H3263">
        <v>120</v>
      </c>
      <c r="I3263" t="s">
        <v>22</v>
      </c>
      <c r="J3263">
        <v>0</v>
      </c>
      <c r="K3263" t="s">
        <v>23</v>
      </c>
      <c r="L3263">
        <v>-3500</v>
      </c>
      <c r="N3263" t="s">
        <v>8031</v>
      </c>
      <c r="O3263" s="22">
        <v>17.100000000000001</v>
      </c>
    </row>
    <row r="3264" spans="1:15">
      <c r="A3264" t="s">
        <v>0</v>
      </c>
      <c r="B3264">
        <v>212061272</v>
      </c>
      <c r="C3264" t="s">
        <v>19</v>
      </c>
      <c r="D3264">
        <v>3174402</v>
      </c>
      <c r="E3264" t="s">
        <v>20</v>
      </c>
      <c r="F3264">
        <v>500000</v>
      </c>
      <c r="G3264" t="s">
        <v>21</v>
      </c>
      <c r="H3264">
        <v>120</v>
      </c>
      <c r="I3264" t="s">
        <v>22</v>
      </c>
      <c r="J3264">
        <v>0</v>
      </c>
      <c r="K3264" t="s">
        <v>23</v>
      </c>
      <c r="L3264">
        <v>-3500</v>
      </c>
      <c r="N3264" t="s">
        <v>8032</v>
      </c>
      <c r="O3264" s="22">
        <v>17.100000000000001</v>
      </c>
    </row>
    <row r="3265" spans="1:15">
      <c r="A3265" t="s">
        <v>0</v>
      </c>
      <c r="B3265">
        <v>212142770</v>
      </c>
      <c r="C3265" t="s">
        <v>19</v>
      </c>
      <c r="D3265">
        <v>3176852</v>
      </c>
      <c r="E3265" t="s">
        <v>20</v>
      </c>
      <c r="F3265">
        <v>500000</v>
      </c>
      <c r="G3265" t="s">
        <v>21</v>
      </c>
      <c r="H3265">
        <v>120</v>
      </c>
      <c r="I3265" t="s">
        <v>22</v>
      </c>
      <c r="J3265">
        <v>0</v>
      </c>
      <c r="K3265" t="s">
        <v>23</v>
      </c>
      <c r="L3265">
        <v>-3500</v>
      </c>
      <c r="N3265" t="s">
        <v>8033</v>
      </c>
      <c r="O3265" s="22">
        <v>17.100000000000001</v>
      </c>
    </row>
    <row r="3266" spans="1:15">
      <c r="A3266" t="s">
        <v>0</v>
      </c>
      <c r="B3266">
        <v>212328925</v>
      </c>
      <c r="C3266" t="s">
        <v>19</v>
      </c>
      <c r="D3266">
        <v>4996046</v>
      </c>
      <c r="E3266" t="s">
        <v>20</v>
      </c>
      <c r="F3266">
        <v>500000</v>
      </c>
      <c r="G3266" t="s">
        <v>21</v>
      </c>
      <c r="H3266">
        <v>120</v>
      </c>
      <c r="I3266" t="s">
        <v>22</v>
      </c>
      <c r="J3266">
        <v>0</v>
      </c>
      <c r="K3266" t="s">
        <v>23</v>
      </c>
      <c r="L3266">
        <v>-3500</v>
      </c>
      <c r="N3266" t="s">
        <v>8034</v>
      </c>
      <c r="O3266" s="22">
        <v>17.100000000000001</v>
      </c>
    </row>
    <row r="3267" spans="1:15">
      <c r="A3267" t="s">
        <v>0</v>
      </c>
      <c r="B3267">
        <v>212410488</v>
      </c>
      <c r="C3267" t="s">
        <v>19</v>
      </c>
      <c r="D3267">
        <v>3181752</v>
      </c>
      <c r="E3267" t="s">
        <v>20</v>
      </c>
      <c r="F3267">
        <v>500000</v>
      </c>
      <c r="G3267" t="s">
        <v>21</v>
      </c>
      <c r="H3267">
        <v>120</v>
      </c>
      <c r="I3267" t="s">
        <v>22</v>
      </c>
      <c r="J3267">
        <v>0</v>
      </c>
      <c r="K3267" t="s">
        <v>23</v>
      </c>
      <c r="L3267">
        <v>-3500</v>
      </c>
      <c r="N3267" t="s">
        <v>8035</v>
      </c>
      <c r="O3267" s="22">
        <v>17.100000000000001</v>
      </c>
    </row>
    <row r="3268" spans="1:15">
      <c r="A3268" t="s">
        <v>0</v>
      </c>
      <c r="B3268">
        <v>212492055</v>
      </c>
      <c r="C3268" t="s">
        <v>19</v>
      </c>
      <c r="D3268">
        <v>3184202</v>
      </c>
      <c r="E3268" t="s">
        <v>20</v>
      </c>
      <c r="F3268">
        <v>500000</v>
      </c>
      <c r="G3268" t="s">
        <v>21</v>
      </c>
      <c r="H3268">
        <v>120</v>
      </c>
      <c r="I3268" t="s">
        <v>22</v>
      </c>
      <c r="J3268">
        <v>0</v>
      </c>
      <c r="K3268" t="s">
        <v>23</v>
      </c>
      <c r="L3268">
        <v>-3500</v>
      </c>
      <c r="N3268" t="s">
        <v>8036</v>
      </c>
      <c r="O3268" s="22">
        <v>17.100000000000001</v>
      </c>
    </row>
    <row r="3269" spans="1:15">
      <c r="A3269" t="s">
        <v>0</v>
      </c>
      <c r="B3269">
        <v>212678438</v>
      </c>
      <c r="C3269" t="s">
        <v>19</v>
      </c>
      <c r="D3269">
        <v>5007596</v>
      </c>
      <c r="E3269" t="s">
        <v>20</v>
      </c>
      <c r="F3269">
        <v>500000</v>
      </c>
      <c r="G3269" t="s">
        <v>21</v>
      </c>
      <c r="H3269">
        <v>120</v>
      </c>
      <c r="I3269" t="s">
        <v>22</v>
      </c>
      <c r="J3269">
        <v>0</v>
      </c>
      <c r="K3269" t="s">
        <v>23</v>
      </c>
      <c r="L3269">
        <v>-3500</v>
      </c>
      <c r="N3269" t="s">
        <v>8037</v>
      </c>
      <c r="O3269" s="22">
        <v>17.100000000000001</v>
      </c>
    </row>
    <row r="3270" spans="1:15">
      <c r="A3270" t="s">
        <v>0</v>
      </c>
      <c r="B3270">
        <v>212760073</v>
      </c>
      <c r="C3270" t="s">
        <v>19</v>
      </c>
      <c r="D3270">
        <v>3189102</v>
      </c>
      <c r="E3270" t="s">
        <v>20</v>
      </c>
      <c r="F3270">
        <v>500000</v>
      </c>
      <c r="G3270" t="s">
        <v>21</v>
      </c>
      <c r="H3270">
        <v>120</v>
      </c>
      <c r="I3270" t="s">
        <v>22</v>
      </c>
      <c r="J3270">
        <v>0</v>
      </c>
      <c r="K3270" t="s">
        <v>23</v>
      </c>
      <c r="L3270">
        <v>-3500</v>
      </c>
      <c r="N3270" t="s">
        <v>4921</v>
      </c>
      <c r="O3270" s="22">
        <v>17.100000000000001</v>
      </c>
    </row>
    <row r="3271" spans="1:15">
      <c r="A3271" t="s">
        <v>0</v>
      </c>
      <c r="B3271">
        <v>213316640</v>
      </c>
      <c r="C3271" t="s">
        <v>19</v>
      </c>
      <c r="D3271">
        <v>3191552</v>
      </c>
      <c r="E3271" t="s">
        <v>20</v>
      </c>
      <c r="F3271">
        <v>500000</v>
      </c>
      <c r="G3271" t="s">
        <v>21</v>
      </c>
      <c r="H3271">
        <v>120</v>
      </c>
      <c r="I3271" t="s">
        <v>22</v>
      </c>
      <c r="J3271">
        <v>0</v>
      </c>
      <c r="K3271" t="s">
        <v>23</v>
      </c>
      <c r="L3271">
        <v>-3500</v>
      </c>
      <c r="N3271" t="s">
        <v>8038</v>
      </c>
      <c r="O3271" s="22">
        <v>17.150000000000002</v>
      </c>
    </row>
    <row r="3272" spans="1:15">
      <c r="A3272" t="s">
        <v>0</v>
      </c>
      <c r="B3272">
        <v>213398344</v>
      </c>
      <c r="C3272" t="s">
        <v>19</v>
      </c>
      <c r="D3272">
        <v>3194002</v>
      </c>
      <c r="E3272" t="s">
        <v>20</v>
      </c>
      <c r="F3272">
        <v>500000</v>
      </c>
      <c r="G3272" t="s">
        <v>21</v>
      </c>
      <c r="H3272">
        <v>120</v>
      </c>
      <c r="I3272" t="s">
        <v>22</v>
      </c>
      <c r="J3272">
        <v>0</v>
      </c>
      <c r="K3272" t="s">
        <v>23</v>
      </c>
      <c r="L3272">
        <v>-3500</v>
      </c>
      <c r="N3272" t="s">
        <v>8039</v>
      </c>
      <c r="O3272" s="22">
        <v>17.150000000000002</v>
      </c>
    </row>
    <row r="3273" spans="1:15">
      <c r="A3273" t="s">
        <v>0</v>
      </c>
      <c r="B3273">
        <v>213585081</v>
      </c>
      <c r="C3273" t="s">
        <v>19</v>
      </c>
      <c r="D3273">
        <v>5022996</v>
      </c>
      <c r="E3273" t="s">
        <v>20</v>
      </c>
      <c r="F3273">
        <v>500000</v>
      </c>
      <c r="G3273" t="s">
        <v>21</v>
      </c>
      <c r="H3273">
        <v>120</v>
      </c>
      <c r="I3273" t="s">
        <v>22</v>
      </c>
      <c r="J3273">
        <v>0</v>
      </c>
      <c r="K3273" t="s">
        <v>23</v>
      </c>
      <c r="L3273">
        <v>-3500</v>
      </c>
      <c r="N3273" t="s">
        <v>8040</v>
      </c>
      <c r="O3273" s="22">
        <v>17.150000000000002</v>
      </c>
    </row>
    <row r="3274" spans="1:15">
      <c r="A3274" t="s">
        <v>0</v>
      </c>
      <c r="B3274">
        <v>213666853</v>
      </c>
      <c r="C3274" t="s">
        <v>19</v>
      </c>
      <c r="D3274">
        <v>3198902</v>
      </c>
      <c r="E3274" t="s">
        <v>20</v>
      </c>
      <c r="F3274">
        <v>500000</v>
      </c>
      <c r="G3274" t="s">
        <v>21</v>
      </c>
      <c r="H3274">
        <v>120</v>
      </c>
      <c r="I3274" t="s">
        <v>22</v>
      </c>
      <c r="J3274">
        <v>0</v>
      </c>
      <c r="K3274" t="s">
        <v>23</v>
      </c>
      <c r="L3274">
        <v>-3500</v>
      </c>
      <c r="N3274" t="s">
        <v>8041</v>
      </c>
      <c r="O3274" s="22">
        <v>17.150000000000002</v>
      </c>
    </row>
    <row r="3275" spans="1:15">
      <c r="A3275" t="s">
        <v>0</v>
      </c>
      <c r="B3275">
        <v>213748629</v>
      </c>
      <c r="C3275" t="s">
        <v>19</v>
      </c>
      <c r="D3275">
        <v>3201352</v>
      </c>
      <c r="E3275" t="s">
        <v>20</v>
      </c>
      <c r="F3275">
        <v>500000</v>
      </c>
      <c r="G3275" t="s">
        <v>21</v>
      </c>
      <c r="H3275">
        <v>120</v>
      </c>
      <c r="I3275" t="s">
        <v>22</v>
      </c>
      <c r="J3275">
        <v>0</v>
      </c>
      <c r="K3275" t="s">
        <v>23</v>
      </c>
      <c r="L3275">
        <v>-3500</v>
      </c>
      <c r="N3275" t="s">
        <v>8042</v>
      </c>
      <c r="O3275" s="22">
        <v>17.150000000000002</v>
      </c>
    </row>
    <row r="3276" spans="1:15">
      <c r="A3276" t="s">
        <v>0</v>
      </c>
      <c r="B3276">
        <v>213935594</v>
      </c>
      <c r="C3276" t="s">
        <v>19</v>
      </c>
      <c r="D3276">
        <v>5034546</v>
      </c>
      <c r="E3276" t="s">
        <v>20</v>
      </c>
      <c r="F3276">
        <v>500000</v>
      </c>
      <c r="G3276" t="s">
        <v>21</v>
      </c>
      <c r="H3276">
        <v>120</v>
      </c>
      <c r="I3276" t="s">
        <v>22</v>
      </c>
      <c r="J3276">
        <v>0</v>
      </c>
      <c r="K3276" t="s">
        <v>23</v>
      </c>
      <c r="L3276">
        <v>-3500</v>
      </c>
      <c r="N3276" t="s">
        <v>8043</v>
      </c>
      <c r="O3276" s="22">
        <v>17.150000000000002</v>
      </c>
    </row>
    <row r="3277" spans="1:15">
      <c r="A3277" t="s">
        <v>0</v>
      </c>
      <c r="B3277">
        <v>214017435</v>
      </c>
      <c r="C3277" t="s">
        <v>19</v>
      </c>
      <c r="D3277">
        <v>3206252</v>
      </c>
      <c r="E3277" t="s">
        <v>20</v>
      </c>
      <c r="F3277">
        <v>500000</v>
      </c>
      <c r="G3277" t="s">
        <v>21</v>
      </c>
      <c r="H3277">
        <v>120</v>
      </c>
      <c r="I3277" t="s">
        <v>22</v>
      </c>
      <c r="J3277">
        <v>0</v>
      </c>
      <c r="K3277" t="s">
        <v>23</v>
      </c>
      <c r="L3277">
        <v>-3500</v>
      </c>
      <c r="N3277" t="s">
        <v>8044</v>
      </c>
      <c r="O3277" s="22">
        <v>17.150000000000002</v>
      </c>
    </row>
    <row r="3278" spans="1:15">
      <c r="A3278" t="s">
        <v>0</v>
      </c>
      <c r="B3278">
        <v>214099284</v>
      </c>
      <c r="C3278" t="s">
        <v>19</v>
      </c>
      <c r="D3278">
        <v>3208702</v>
      </c>
      <c r="E3278" t="s">
        <v>20</v>
      </c>
      <c r="F3278">
        <v>500000</v>
      </c>
      <c r="G3278" t="s">
        <v>21</v>
      </c>
      <c r="H3278">
        <v>120</v>
      </c>
      <c r="I3278" t="s">
        <v>22</v>
      </c>
      <c r="J3278">
        <v>0</v>
      </c>
      <c r="K3278" t="s">
        <v>23</v>
      </c>
      <c r="L3278">
        <v>-3500</v>
      </c>
      <c r="N3278" t="s">
        <v>8045</v>
      </c>
      <c r="O3278" s="22">
        <v>17.150000000000002</v>
      </c>
    </row>
    <row r="3279" spans="1:15">
      <c r="A3279" t="s">
        <v>0</v>
      </c>
      <c r="B3279">
        <v>214286481</v>
      </c>
      <c r="C3279" t="s">
        <v>19</v>
      </c>
      <c r="D3279">
        <v>5046096</v>
      </c>
      <c r="E3279" t="s">
        <v>20</v>
      </c>
      <c r="F3279">
        <v>500000</v>
      </c>
      <c r="G3279" t="s">
        <v>21</v>
      </c>
      <c r="H3279">
        <v>120</v>
      </c>
      <c r="I3279" t="s">
        <v>22</v>
      </c>
      <c r="J3279">
        <v>0</v>
      </c>
      <c r="K3279" t="s">
        <v>23</v>
      </c>
      <c r="L3279">
        <v>-3500</v>
      </c>
      <c r="N3279" t="s">
        <v>8046</v>
      </c>
      <c r="O3279" s="22">
        <v>17.150000000000002</v>
      </c>
    </row>
    <row r="3280" spans="1:15">
      <c r="A3280" t="s">
        <v>0</v>
      </c>
      <c r="B3280">
        <v>214368390</v>
      </c>
      <c r="C3280" t="s">
        <v>19</v>
      </c>
      <c r="D3280">
        <v>3213602</v>
      </c>
      <c r="E3280" t="s">
        <v>20</v>
      </c>
      <c r="F3280">
        <v>500000</v>
      </c>
      <c r="G3280" t="s">
        <v>21</v>
      </c>
      <c r="H3280">
        <v>120</v>
      </c>
      <c r="I3280" t="s">
        <v>22</v>
      </c>
      <c r="J3280">
        <v>0</v>
      </c>
      <c r="K3280" t="s">
        <v>23</v>
      </c>
      <c r="L3280">
        <v>-3500</v>
      </c>
      <c r="N3280" t="s">
        <v>4922</v>
      </c>
      <c r="O3280" s="22">
        <v>17.150000000000002</v>
      </c>
    </row>
    <row r="3281" spans="1:15">
      <c r="A3281" t="s">
        <v>0</v>
      </c>
      <c r="B3281">
        <v>214927251</v>
      </c>
      <c r="C3281" t="s">
        <v>19</v>
      </c>
      <c r="D3281">
        <v>3216052</v>
      </c>
      <c r="E3281" t="s">
        <v>20</v>
      </c>
      <c r="F3281">
        <v>500000</v>
      </c>
      <c r="G3281" t="s">
        <v>21</v>
      </c>
      <c r="H3281">
        <v>120</v>
      </c>
      <c r="I3281" t="s">
        <v>22</v>
      </c>
      <c r="J3281">
        <v>0</v>
      </c>
      <c r="K3281" t="s">
        <v>23</v>
      </c>
      <c r="L3281">
        <v>-3500</v>
      </c>
      <c r="N3281" t="s">
        <v>8047</v>
      </c>
      <c r="O3281" s="22">
        <v>17.2</v>
      </c>
    </row>
    <row r="3282" spans="1:15">
      <c r="A3282" t="s">
        <v>0</v>
      </c>
      <c r="B3282">
        <v>215009225</v>
      </c>
      <c r="C3282" t="s">
        <v>19</v>
      </c>
      <c r="D3282">
        <v>3218502</v>
      </c>
      <c r="E3282" t="s">
        <v>20</v>
      </c>
      <c r="F3282">
        <v>500000</v>
      </c>
      <c r="G3282" t="s">
        <v>21</v>
      </c>
      <c r="H3282">
        <v>120</v>
      </c>
      <c r="I3282" t="s">
        <v>22</v>
      </c>
      <c r="J3282">
        <v>0</v>
      </c>
      <c r="K3282" t="s">
        <v>23</v>
      </c>
      <c r="L3282">
        <v>-3500</v>
      </c>
      <c r="N3282" t="s">
        <v>8048</v>
      </c>
      <c r="O3282" s="22">
        <v>17.2</v>
      </c>
    </row>
    <row r="3283" spans="1:15">
      <c r="A3283" t="s">
        <v>0</v>
      </c>
      <c r="B3283">
        <v>215196765</v>
      </c>
      <c r="C3283" t="s">
        <v>19</v>
      </c>
      <c r="D3283">
        <v>5061496</v>
      </c>
      <c r="E3283" t="s">
        <v>20</v>
      </c>
      <c r="F3283">
        <v>500000</v>
      </c>
      <c r="G3283" t="s">
        <v>21</v>
      </c>
      <c r="H3283">
        <v>120</v>
      </c>
      <c r="I3283" t="s">
        <v>22</v>
      </c>
      <c r="J3283">
        <v>0</v>
      </c>
      <c r="K3283" t="s">
        <v>23</v>
      </c>
      <c r="L3283">
        <v>-3500</v>
      </c>
      <c r="N3283" t="s">
        <v>8049</v>
      </c>
      <c r="O3283" s="22">
        <v>17.2</v>
      </c>
    </row>
    <row r="3284" spans="1:15">
      <c r="A3284" t="s">
        <v>0</v>
      </c>
      <c r="B3284">
        <v>215278811</v>
      </c>
      <c r="C3284" t="s">
        <v>19</v>
      </c>
      <c r="D3284">
        <v>3223402</v>
      </c>
      <c r="E3284" t="s">
        <v>20</v>
      </c>
      <c r="F3284">
        <v>500000</v>
      </c>
      <c r="G3284" t="s">
        <v>21</v>
      </c>
      <c r="H3284">
        <v>120</v>
      </c>
      <c r="I3284" t="s">
        <v>22</v>
      </c>
      <c r="J3284">
        <v>0</v>
      </c>
      <c r="K3284" t="s">
        <v>23</v>
      </c>
      <c r="L3284">
        <v>-3500</v>
      </c>
      <c r="N3284" t="s">
        <v>8050</v>
      </c>
      <c r="O3284" s="22">
        <v>17.2</v>
      </c>
    </row>
    <row r="3285" spans="1:15">
      <c r="A3285" t="s">
        <v>0</v>
      </c>
      <c r="B3285">
        <v>215360866</v>
      </c>
      <c r="C3285" t="s">
        <v>19</v>
      </c>
      <c r="D3285">
        <v>3225852</v>
      </c>
      <c r="E3285" t="s">
        <v>20</v>
      </c>
      <c r="F3285">
        <v>500000</v>
      </c>
      <c r="G3285" t="s">
        <v>21</v>
      </c>
      <c r="H3285">
        <v>120</v>
      </c>
      <c r="I3285" t="s">
        <v>22</v>
      </c>
      <c r="J3285">
        <v>0</v>
      </c>
      <c r="K3285" t="s">
        <v>23</v>
      </c>
      <c r="L3285">
        <v>-3500</v>
      </c>
      <c r="N3285" t="s">
        <v>8051</v>
      </c>
      <c r="O3285" s="22">
        <v>17.2</v>
      </c>
    </row>
    <row r="3286" spans="1:15">
      <c r="A3286" t="s">
        <v>0</v>
      </c>
      <c r="B3286">
        <v>215548649</v>
      </c>
      <c r="C3286" t="s">
        <v>19</v>
      </c>
      <c r="D3286">
        <v>5073046</v>
      </c>
      <c r="E3286" t="s">
        <v>20</v>
      </c>
      <c r="F3286">
        <v>500000</v>
      </c>
      <c r="G3286" t="s">
        <v>21</v>
      </c>
      <c r="H3286">
        <v>120</v>
      </c>
      <c r="I3286" t="s">
        <v>22</v>
      </c>
      <c r="J3286">
        <v>0</v>
      </c>
      <c r="K3286" t="s">
        <v>23</v>
      </c>
      <c r="L3286">
        <v>-3500</v>
      </c>
      <c r="N3286" t="s">
        <v>8052</v>
      </c>
      <c r="O3286" s="22">
        <v>17.2</v>
      </c>
    </row>
    <row r="3287" spans="1:15">
      <c r="A3287" t="s">
        <v>0</v>
      </c>
      <c r="B3287">
        <v>215630772</v>
      </c>
      <c r="C3287" t="s">
        <v>19</v>
      </c>
      <c r="D3287">
        <v>3230752</v>
      </c>
      <c r="E3287" t="s">
        <v>20</v>
      </c>
      <c r="F3287">
        <v>500000</v>
      </c>
      <c r="G3287" t="s">
        <v>21</v>
      </c>
      <c r="H3287">
        <v>120</v>
      </c>
      <c r="I3287" t="s">
        <v>22</v>
      </c>
      <c r="J3287">
        <v>0</v>
      </c>
      <c r="K3287" t="s">
        <v>23</v>
      </c>
      <c r="L3287">
        <v>-3500</v>
      </c>
      <c r="N3287" t="s">
        <v>8053</v>
      </c>
      <c r="O3287" s="22">
        <v>17.2</v>
      </c>
    </row>
    <row r="3288" spans="1:15">
      <c r="A3288" t="s">
        <v>0</v>
      </c>
      <c r="B3288">
        <v>215712899</v>
      </c>
      <c r="C3288" t="s">
        <v>19</v>
      </c>
      <c r="D3288">
        <v>3233202</v>
      </c>
      <c r="E3288" t="s">
        <v>20</v>
      </c>
      <c r="F3288">
        <v>500000</v>
      </c>
      <c r="G3288" t="s">
        <v>21</v>
      </c>
      <c r="H3288">
        <v>120</v>
      </c>
      <c r="I3288" t="s">
        <v>22</v>
      </c>
      <c r="J3288">
        <v>0</v>
      </c>
      <c r="K3288" t="s">
        <v>23</v>
      </c>
      <c r="L3288">
        <v>-3500</v>
      </c>
      <c r="N3288" t="s">
        <v>8054</v>
      </c>
      <c r="O3288" s="22">
        <v>17.2</v>
      </c>
    </row>
    <row r="3289" spans="1:15">
      <c r="A3289" t="s">
        <v>0</v>
      </c>
      <c r="B3289">
        <v>215900907</v>
      </c>
      <c r="C3289" t="s">
        <v>19</v>
      </c>
      <c r="D3289">
        <v>5084596</v>
      </c>
      <c r="E3289" t="s">
        <v>20</v>
      </c>
      <c r="F3289">
        <v>500000</v>
      </c>
      <c r="G3289" t="s">
        <v>21</v>
      </c>
      <c r="H3289">
        <v>120</v>
      </c>
      <c r="I3289" t="s">
        <v>22</v>
      </c>
      <c r="J3289">
        <v>0</v>
      </c>
      <c r="K3289" t="s">
        <v>23</v>
      </c>
      <c r="L3289">
        <v>-3500</v>
      </c>
      <c r="N3289" t="s">
        <v>8055</v>
      </c>
      <c r="O3289" s="22">
        <v>17.2</v>
      </c>
    </row>
    <row r="3290" spans="1:15">
      <c r="A3290" t="s">
        <v>0</v>
      </c>
      <c r="B3290">
        <v>215983099</v>
      </c>
      <c r="C3290" t="s">
        <v>19</v>
      </c>
      <c r="D3290">
        <v>3238102</v>
      </c>
      <c r="E3290" t="s">
        <v>20</v>
      </c>
      <c r="F3290">
        <v>500000</v>
      </c>
      <c r="G3290" t="s">
        <v>21</v>
      </c>
      <c r="H3290">
        <v>120</v>
      </c>
      <c r="I3290" t="s">
        <v>22</v>
      </c>
      <c r="J3290">
        <v>0</v>
      </c>
      <c r="K3290" t="s">
        <v>23</v>
      </c>
      <c r="L3290">
        <v>-3500</v>
      </c>
      <c r="N3290" t="s">
        <v>4923</v>
      </c>
      <c r="O3290" s="22">
        <v>17.2</v>
      </c>
    </row>
    <row r="3291" spans="1:15">
      <c r="A3291" t="s">
        <v>0</v>
      </c>
      <c r="B3291">
        <v>216544251</v>
      </c>
      <c r="C3291" t="s">
        <v>19</v>
      </c>
      <c r="D3291">
        <v>3240552</v>
      </c>
      <c r="E3291" t="s">
        <v>20</v>
      </c>
      <c r="F3291">
        <v>500000</v>
      </c>
      <c r="G3291" t="s">
        <v>21</v>
      </c>
      <c r="H3291">
        <v>120</v>
      </c>
      <c r="I3291" t="s">
        <v>22</v>
      </c>
      <c r="J3291">
        <v>0</v>
      </c>
      <c r="K3291" t="s">
        <v>23</v>
      </c>
      <c r="L3291">
        <v>-3500</v>
      </c>
      <c r="N3291" t="s">
        <v>8056</v>
      </c>
      <c r="O3291" s="22">
        <v>17.25</v>
      </c>
    </row>
    <row r="3292" spans="1:15">
      <c r="A3292" t="s">
        <v>0</v>
      </c>
      <c r="B3292">
        <v>216626515</v>
      </c>
      <c r="C3292" t="s">
        <v>19</v>
      </c>
      <c r="D3292">
        <v>3243002</v>
      </c>
      <c r="E3292" t="s">
        <v>20</v>
      </c>
      <c r="F3292">
        <v>500000</v>
      </c>
      <c r="G3292" t="s">
        <v>21</v>
      </c>
      <c r="H3292">
        <v>120</v>
      </c>
      <c r="I3292" t="s">
        <v>22</v>
      </c>
      <c r="J3292">
        <v>0</v>
      </c>
      <c r="K3292" t="s">
        <v>23</v>
      </c>
      <c r="L3292">
        <v>-3500</v>
      </c>
      <c r="N3292" t="s">
        <v>8057</v>
      </c>
      <c r="O3292" s="22">
        <v>17.25</v>
      </c>
    </row>
    <row r="3293" spans="1:15">
      <c r="A3293" t="s">
        <v>0</v>
      </c>
      <c r="B3293">
        <v>216814882</v>
      </c>
      <c r="C3293" t="s">
        <v>19</v>
      </c>
      <c r="D3293">
        <v>5099996</v>
      </c>
      <c r="E3293" t="s">
        <v>20</v>
      </c>
      <c r="F3293">
        <v>500000</v>
      </c>
      <c r="G3293" t="s">
        <v>21</v>
      </c>
      <c r="H3293">
        <v>120</v>
      </c>
      <c r="I3293" t="s">
        <v>22</v>
      </c>
      <c r="J3293">
        <v>0</v>
      </c>
      <c r="K3293" t="s">
        <v>23</v>
      </c>
      <c r="L3293">
        <v>-3500</v>
      </c>
      <c r="N3293" t="s">
        <v>8058</v>
      </c>
      <c r="O3293" s="22">
        <v>17.25</v>
      </c>
    </row>
    <row r="3294" spans="1:15">
      <c r="A3294" t="s">
        <v>0</v>
      </c>
      <c r="B3294">
        <v>216897219</v>
      </c>
      <c r="C3294" t="s">
        <v>19</v>
      </c>
      <c r="D3294">
        <v>3247902</v>
      </c>
      <c r="E3294" t="s">
        <v>20</v>
      </c>
      <c r="F3294">
        <v>500000</v>
      </c>
      <c r="G3294" t="s">
        <v>21</v>
      </c>
      <c r="H3294">
        <v>120</v>
      </c>
      <c r="I3294" t="s">
        <v>22</v>
      </c>
      <c r="J3294">
        <v>0</v>
      </c>
      <c r="K3294" t="s">
        <v>23</v>
      </c>
      <c r="L3294">
        <v>-3500</v>
      </c>
      <c r="N3294" t="s">
        <v>8059</v>
      </c>
      <c r="O3294" s="22">
        <v>17.25</v>
      </c>
    </row>
    <row r="3295" spans="1:15">
      <c r="A3295" t="s">
        <v>0</v>
      </c>
      <c r="B3295">
        <v>216979563</v>
      </c>
      <c r="C3295" t="s">
        <v>19</v>
      </c>
      <c r="D3295">
        <v>3250352</v>
      </c>
      <c r="E3295" t="s">
        <v>20</v>
      </c>
      <c r="F3295">
        <v>500000</v>
      </c>
      <c r="G3295" t="s">
        <v>21</v>
      </c>
      <c r="H3295">
        <v>120</v>
      </c>
      <c r="I3295" t="s">
        <v>22</v>
      </c>
      <c r="J3295">
        <v>0</v>
      </c>
      <c r="K3295" t="s">
        <v>23</v>
      </c>
      <c r="L3295">
        <v>-3500</v>
      </c>
      <c r="N3295" t="s">
        <v>8060</v>
      </c>
      <c r="O3295" s="22">
        <v>17.25</v>
      </c>
    </row>
    <row r="3296" spans="1:15">
      <c r="A3296" t="s">
        <v>0</v>
      </c>
      <c r="B3296">
        <v>217168170</v>
      </c>
      <c r="C3296" t="s">
        <v>19</v>
      </c>
      <c r="D3296">
        <v>5111546</v>
      </c>
      <c r="E3296" t="s">
        <v>20</v>
      </c>
      <c r="F3296">
        <v>500000</v>
      </c>
      <c r="G3296" t="s">
        <v>21</v>
      </c>
      <c r="H3296">
        <v>120</v>
      </c>
      <c r="I3296" t="s">
        <v>22</v>
      </c>
      <c r="J3296">
        <v>0</v>
      </c>
      <c r="K3296" t="s">
        <v>23</v>
      </c>
      <c r="L3296">
        <v>-3500</v>
      </c>
      <c r="N3296" t="s">
        <v>8061</v>
      </c>
      <c r="O3296" s="22">
        <v>17.25</v>
      </c>
    </row>
    <row r="3297" spans="1:15">
      <c r="A3297" t="s">
        <v>0</v>
      </c>
      <c r="B3297">
        <v>217250583</v>
      </c>
      <c r="C3297" t="s">
        <v>19</v>
      </c>
      <c r="D3297">
        <v>3255252</v>
      </c>
      <c r="E3297" t="s">
        <v>20</v>
      </c>
      <c r="F3297">
        <v>500000</v>
      </c>
      <c r="G3297" t="s">
        <v>21</v>
      </c>
      <c r="H3297">
        <v>120</v>
      </c>
      <c r="I3297" t="s">
        <v>22</v>
      </c>
      <c r="J3297">
        <v>0</v>
      </c>
      <c r="K3297" t="s">
        <v>23</v>
      </c>
      <c r="L3297">
        <v>-3500</v>
      </c>
      <c r="N3297" t="s">
        <v>8062</v>
      </c>
      <c r="O3297" s="22">
        <v>17.25</v>
      </c>
    </row>
    <row r="3298" spans="1:15">
      <c r="A3298" t="s">
        <v>0</v>
      </c>
      <c r="B3298">
        <v>217333000</v>
      </c>
      <c r="C3298" t="s">
        <v>19</v>
      </c>
      <c r="D3298">
        <v>3257702</v>
      </c>
      <c r="E3298" t="s">
        <v>20</v>
      </c>
      <c r="F3298">
        <v>500000</v>
      </c>
      <c r="G3298" t="s">
        <v>21</v>
      </c>
      <c r="H3298">
        <v>120</v>
      </c>
      <c r="I3298" t="s">
        <v>22</v>
      </c>
      <c r="J3298">
        <v>0</v>
      </c>
      <c r="K3298" t="s">
        <v>23</v>
      </c>
      <c r="L3298">
        <v>-3500</v>
      </c>
      <c r="N3298" t="s">
        <v>8063</v>
      </c>
      <c r="O3298" s="22">
        <v>17.25</v>
      </c>
    </row>
    <row r="3299" spans="1:15">
      <c r="A3299" t="s">
        <v>0</v>
      </c>
      <c r="B3299">
        <v>217521836</v>
      </c>
      <c r="C3299" t="s">
        <v>19</v>
      </c>
      <c r="D3299">
        <v>5123096</v>
      </c>
      <c r="E3299" t="s">
        <v>20</v>
      </c>
      <c r="F3299">
        <v>500000</v>
      </c>
      <c r="G3299" t="s">
        <v>21</v>
      </c>
      <c r="H3299">
        <v>120</v>
      </c>
      <c r="I3299" t="s">
        <v>22</v>
      </c>
      <c r="J3299">
        <v>0</v>
      </c>
      <c r="K3299" t="s">
        <v>23</v>
      </c>
      <c r="L3299">
        <v>-3500</v>
      </c>
      <c r="N3299" t="s">
        <v>8064</v>
      </c>
      <c r="O3299" s="22">
        <v>17.25</v>
      </c>
    </row>
    <row r="3300" spans="1:15">
      <c r="A3300" t="s">
        <v>0</v>
      </c>
      <c r="B3300">
        <v>217604325</v>
      </c>
      <c r="C3300" t="s">
        <v>19</v>
      </c>
      <c r="D3300">
        <v>3262602</v>
      </c>
      <c r="E3300" t="s">
        <v>20</v>
      </c>
      <c r="F3300">
        <v>500000</v>
      </c>
      <c r="G3300" t="s">
        <v>21</v>
      </c>
      <c r="H3300">
        <v>120</v>
      </c>
      <c r="I3300" t="s">
        <v>22</v>
      </c>
      <c r="J3300">
        <v>0</v>
      </c>
      <c r="K3300" t="s">
        <v>23</v>
      </c>
      <c r="L3300">
        <v>-3500</v>
      </c>
      <c r="N3300" t="s">
        <v>4924</v>
      </c>
      <c r="O3300" s="22">
        <v>17.25</v>
      </c>
    </row>
    <row r="3301" spans="1:15">
      <c r="A3301" t="s">
        <v>0</v>
      </c>
      <c r="B3301">
        <v>218167823</v>
      </c>
      <c r="C3301" t="s">
        <v>19</v>
      </c>
      <c r="D3301">
        <v>3265052</v>
      </c>
      <c r="E3301" t="s">
        <v>20</v>
      </c>
      <c r="F3301">
        <v>500000</v>
      </c>
      <c r="G3301" t="s">
        <v>21</v>
      </c>
      <c r="H3301">
        <v>120</v>
      </c>
      <c r="I3301" t="s">
        <v>22</v>
      </c>
      <c r="J3301">
        <v>0</v>
      </c>
      <c r="K3301" t="s">
        <v>23</v>
      </c>
      <c r="L3301">
        <v>-3500</v>
      </c>
      <c r="N3301" t="s">
        <v>8065</v>
      </c>
      <c r="O3301" s="22">
        <v>17.3</v>
      </c>
    </row>
    <row r="3302" spans="1:15">
      <c r="A3302" t="s">
        <v>0</v>
      </c>
      <c r="B3302">
        <v>218250381</v>
      </c>
      <c r="C3302" t="s">
        <v>19</v>
      </c>
      <c r="D3302">
        <v>3267502</v>
      </c>
      <c r="E3302" t="s">
        <v>20</v>
      </c>
      <c r="F3302">
        <v>500000</v>
      </c>
      <c r="G3302" t="s">
        <v>21</v>
      </c>
      <c r="H3302">
        <v>120</v>
      </c>
      <c r="I3302" t="s">
        <v>22</v>
      </c>
      <c r="J3302">
        <v>0</v>
      </c>
      <c r="K3302" t="s">
        <v>23</v>
      </c>
      <c r="L3302">
        <v>-3500</v>
      </c>
      <c r="N3302" t="s">
        <v>8066</v>
      </c>
      <c r="O3302" s="22">
        <v>17.3</v>
      </c>
    </row>
    <row r="3303" spans="1:15">
      <c r="A3303" t="s">
        <v>0</v>
      </c>
      <c r="B3303">
        <v>218439571</v>
      </c>
      <c r="C3303" t="s">
        <v>19</v>
      </c>
      <c r="D3303">
        <v>5138496</v>
      </c>
      <c r="E3303" t="s">
        <v>20</v>
      </c>
      <c r="F3303">
        <v>500000</v>
      </c>
      <c r="G3303" t="s">
        <v>21</v>
      </c>
      <c r="H3303">
        <v>120</v>
      </c>
      <c r="I3303" t="s">
        <v>22</v>
      </c>
      <c r="J3303">
        <v>0</v>
      </c>
      <c r="K3303" t="s">
        <v>23</v>
      </c>
      <c r="L3303">
        <v>-3500</v>
      </c>
      <c r="N3303" t="s">
        <v>8067</v>
      </c>
      <c r="O3303" s="22">
        <v>17.3</v>
      </c>
    </row>
    <row r="3304" spans="1:15">
      <c r="A3304" t="s">
        <v>0</v>
      </c>
      <c r="B3304">
        <v>218522203</v>
      </c>
      <c r="C3304" t="s">
        <v>19</v>
      </c>
      <c r="D3304">
        <v>3272402</v>
      </c>
      <c r="E3304" t="s">
        <v>20</v>
      </c>
      <c r="F3304">
        <v>500000</v>
      </c>
      <c r="G3304" t="s">
        <v>21</v>
      </c>
      <c r="H3304">
        <v>120</v>
      </c>
      <c r="I3304" t="s">
        <v>22</v>
      </c>
      <c r="J3304">
        <v>0</v>
      </c>
      <c r="K3304" t="s">
        <v>23</v>
      </c>
      <c r="L3304">
        <v>-3500</v>
      </c>
      <c r="N3304" t="s">
        <v>8068</v>
      </c>
      <c r="O3304" s="22">
        <v>17.3</v>
      </c>
    </row>
    <row r="3305" spans="1:15">
      <c r="A3305" t="s">
        <v>0</v>
      </c>
      <c r="B3305">
        <v>218604838</v>
      </c>
      <c r="C3305" t="s">
        <v>19</v>
      </c>
      <c r="D3305">
        <v>3274852</v>
      </c>
      <c r="E3305" t="s">
        <v>20</v>
      </c>
      <c r="F3305">
        <v>500000</v>
      </c>
      <c r="G3305" t="s">
        <v>21</v>
      </c>
      <c r="H3305">
        <v>120</v>
      </c>
      <c r="I3305" t="s">
        <v>22</v>
      </c>
      <c r="J3305">
        <v>0</v>
      </c>
      <c r="K3305" t="s">
        <v>23</v>
      </c>
      <c r="L3305">
        <v>-3500</v>
      </c>
      <c r="N3305" t="s">
        <v>8069</v>
      </c>
      <c r="O3305" s="22">
        <v>17.3</v>
      </c>
    </row>
    <row r="3306" spans="1:15">
      <c r="A3306" t="s">
        <v>0</v>
      </c>
      <c r="B3306">
        <v>218794269</v>
      </c>
      <c r="C3306" t="s">
        <v>19</v>
      </c>
      <c r="D3306">
        <v>5150046</v>
      </c>
      <c r="E3306" t="s">
        <v>20</v>
      </c>
      <c r="F3306">
        <v>500000</v>
      </c>
      <c r="G3306" t="s">
        <v>21</v>
      </c>
      <c r="H3306">
        <v>120</v>
      </c>
      <c r="I3306" t="s">
        <v>22</v>
      </c>
      <c r="J3306">
        <v>0</v>
      </c>
      <c r="K3306" t="s">
        <v>23</v>
      </c>
      <c r="L3306">
        <v>-3500</v>
      </c>
      <c r="N3306" t="s">
        <v>8070</v>
      </c>
      <c r="O3306" s="22">
        <v>17.3</v>
      </c>
    </row>
    <row r="3307" spans="1:15">
      <c r="A3307" t="s">
        <v>0</v>
      </c>
      <c r="B3307">
        <v>218876977</v>
      </c>
      <c r="C3307" t="s">
        <v>19</v>
      </c>
      <c r="D3307">
        <v>3279752</v>
      </c>
      <c r="E3307" t="s">
        <v>20</v>
      </c>
      <c r="F3307">
        <v>500000</v>
      </c>
      <c r="G3307" t="s">
        <v>21</v>
      </c>
      <c r="H3307">
        <v>120</v>
      </c>
      <c r="I3307" t="s">
        <v>22</v>
      </c>
      <c r="J3307">
        <v>0</v>
      </c>
      <c r="K3307" t="s">
        <v>23</v>
      </c>
      <c r="L3307">
        <v>-3500</v>
      </c>
      <c r="N3307" t="s">
        <v>8071</v>
      </c>
      <c r="O3307" s="22">
        <v>17.3</v>
      </c>
    </row>
    <row r="3308" spans="1:15">
      <c r="A3308" t="s">
        <v>0</v>
      </c>
      <c r="B3308">
        <v>218959696</v>
      </c>
      <c r="C3308" t="s">
        <v>19</v>
      </c>
      <c r="D3308">
        <v>3282202</v>
      </c>
      <c r="E3308" t="s">
        <v>20</v>
      </c>
      <c r="F3308">
        <v>500000</v>
      </c>
      <c r="G3308" t="s">
        <v>21</v>
      </c>
      <c r="H3308">
        <v>120</v>
      </c>
      <c r="I3308" t="s">
        <v>22</v>
      </c>
      <c r="J3308">
        <v>0</v>
      </c>
      <c r="K3308" t="s">
        <v>23</v>
      </c>
      <c r="L3308">
        <v>-3500</v>
      </c>
      <c r="N3308" t="s">
        <v>8072</v>
      </c>
      <c r="O3308" s="22">
        <v>17.3</v>
      </c>
    </row>
    <row r="3309" spans="1:15">
      <c r="A3309" t="s">
        <v>0</v>
      </c>
      <c r="B3309">
        <v>219149367</v>
      </c>
      <c r="C3309" t="s">
        <v>19</v>
      </c>
      <c r="D3309">
        <v>5161596</v>
      </c>
      <c r="E3309" t="s">
        <v>20</v>
      </c>
      <c r="F3309">
        <v>500000</v>
      </c>
      <c r="G3309" t="s">
        <v>21</v>
      </c>
      <c r="H3309">
        <v>120</v>
      </c>
      <c r="I3309" t="s">
        <v>22</v>
      </c>
      <c r="J3309">
        <v>0</v>
      </c>
      <c r="K3309" t="s">
        <v>23</v>
      </c>
      <c r="L3309">
        <v>-3500</v>
      </c>
      <c r="N3309" t="s">
        <v>8073</v>
      </c>
      <c r="O3309" s="22">
        <v>17.3</v>
      </c>
    </row>
    <row r="3310" spans="1:15">
      <c r="A3310" t="s">
        <v>0</v>
      </c>
      <c r="B3310">
        <v>219232152</v>
      </c>
      <c r="C3310" t="s">
        <v>19</v>
      </c>
      <c r="D3310">
        <v>3287102</v>
      </c>
      <c r="E3310" t="s">
        <v>20</v>
      </c>
      <c r="F3310">
        <v>500000</v>
      </c>
      <c r="G3310" t="s">
        <v>21</v>
      </c>
      <c r="H3310">
        <v>120</v>
      </c>
      <c r="I3310" t="s">
        <v>22</v>
      </c>
      <c r="J3310">
        <v>0</v>
      </c>
      <c r="K3310" t="s">
        <v>23</v>
      </c>
      <c r="L3310">
        <v>-3500</v>
      </c>
      <c r="N3310" t="s">
        <v>4925</v>
      </c>
      <c r="O3310" s="22">
        <v>17.3</v>
      </c>
    </row>
    <row r="3311" spans="1:15">
      <c r="A3311" t="s">
        <v>0</v>
      </c>
      <c r="B3311">
        <v>219797999</v>
      </c>
      <c r="C3311" t="s">
        <v>19</v>
      </c>
      <c r="D3311">
        <v>3289552</v>
      </c>
      <c r="E3311" t="s">
        <v>20</v>
      </c>
      <c r="F3311">
        <v>500000</v>
      </c>
      <c r="G3311" t="s">
        <v>21</v>
      </c>
      <c r="H3311">
        <v>120</v>
      </c>
      <c r="I3311" t="s">
        <v>22</v>
      </c>
      <c r="J3311">
        <v>0</v>
      </c>
      <c r="K3311" t="s">
        <v>23</v>
      </c>
      <c r="L3311">
        <v>-3500</v>
      </c>
      <c r="N3311" t="s">
        <v>8074</v>
      </c>
      <c r="O3311" s="22">
        <v>17.350000000000001</v>
      </c>
    </row>
    <row r="3312" spans="1:15">
      <c r="A3312" t="s">
        <v>0</v>
      </c>
      <c r="B3312">
        <v>219880856</v>
      </c>
      <c r="C3312" t="s">
        <v>19</v>
      </c>
      <c r="D3312">
        <v>3292002</v>
      </c>
      <c r="E3312" t="s">
        <v>20</v>
      </c>
      <c r="F3312">
        <v>500000</v>
      </c>
      <c r="G3312" t="s">
        <v>21</v>
      </c>
      <c r="H3312">
        <v>120</v>
      </c>
      <c r="I3312" t="s">
        <v>22</v>
      </c>
      <c r="J3312">
        <v>0</v>
      </c>
      <c r="K3312" t="s">
        <v>23</v>
      </c>
      <c r="L3312">
        <v>-3500</v>
      </c>
      <c r="N3312" t="s">
        <v>8075</v>
      </c>
      <c r="O3312" s="22">
        <v>17.350000000000001</v>
      </c>
    </row>
    <row r="3313" spans="1:15">
      <c r="A3313" t="s">
        <v>0</v>
      </c>
      <c r="B3313">
        <v>220070875</v>
      </c>
      <c r="C3313" t="s">
        <v>19</v>
      </c>
      <c r="D3313">
        <v>5176996</v>
      </c>
      <c r="E3313" t="s">
        <v>20</v>
      </c>
      <c r="F3313">
        <v>500000</v>
      </c>
      <c r="G3313" t="s">
        <v>21</v>
      </c>
      <c r="H3313">
        <v>120</v>
      </c>
      <c r="I3313" t="s">
        <v>22</v>
      </c>
      <c r="J3313">
        <v>0</v>
      </c>
      <c r="K3313" t="s">
        <v>23</v>
      </c>
      <c r="L3313">
        <v>-3500</v>
      </c>
      <c r="N3313" t="s">
        <v>8076</v>
      </c>
      <c r="O3313" s="22">
        <v>17.350000000000001</v>
      </c>
    </row>
    <row r="3314" spans="1:15">
      <c r="A3314" t="s">
        <v>0</v>
      </c>
      <c r="B3314">
        <v>220153797</v>
      </c>
      <c r="C3314" t="s">
        <v>19</v>
      </c>
      <c r="D3314">
        <v>3296902</v>
      </c>
      <c r="E3314" t="s">
        <v>20</v>
      </c>
      <c r="F3314">
        <v>500000</v>
      </c>
      <c r="G3314" t="s">
        <v>21</v>
      </c>
      <c r="H3314">
        <v>120</v>
      </c>
      <c r="I3314" t="s">
        <v>22</v>
      </c>
      <c r="J3314">
        <v>0</v>
      </c>
      <c r="K3314" t="s">
        <v>23</v>
      </c>
      <c r="L3314">
        <v>-3500</v>
      </c>
      <c r="N3314" t="s">
        <v>8077</v>
      </c>
      <c r="O3314" s="22">
        <v>17.350000000000001</v>
      </c>
    </row>
    <row r="3315" spans="1:15">
      <c r="A3315" t="s">
        <v>0</v>
      </c>
      <c r="B3315">
        <v>220236723</v>
      </c>
      <c r="C3315" t="s">
        <v>19</v>
      </c>
      <c r="D3315">
        <v>3299352</v>
      </c>
      <c r="E3315" t="s">
        <v>20</v>
      </c>
      <c r="F3315">
        <v>500000</v>
      </c>
      <c r="G3315" t="s">
        <v>21</v>
      </c>
      <c r="H3315">
        <v>120</v>
      </c>
      <c r="I3315" t="s">
        <v>22</v>
      </c>
      <c r="J3315">
        <v>0</v>
      </c>
      <c r="K3315" t="s">
        <v>23</v>
      </c>
      <c r="L3315">
        <v>-3500</v>
      </c>
      <c r="N3315" t="s">
        <v>8078</v>
      </c>
      <c r="O3315" s="22">
        <v>17.350000000000001</v>
      </c>
    </row>
    <row r="3316" spans="1:15">
      <c r="A3316" t="s">
        <v>0</v>
      </c>
      <c r="B3316">
        <v>220426971</v>
      </c>
      <c r="C3316" t="s">
        <v>19</v>
      </c>
      <c r="D3316">
        <v>5188546</v>
      </c>
      <c r="E3316" t="s">
        <v>20</v>
      </c>
      <c r="F3316">
        <v>500000</v>
      </c>
      <c r="G3316" t="s">
        <v>21</v>
      </c>
      <c r="H3316">
        <v>120</v>
      </c>
      <c r="I3316" t="s">
        <v>22</v>
      </c>
      <c r="J3316">
        <v>0</v>
      </c>
      <c r="K3316" t="s">
        <v>23</v>
      </c>
      <c r="L3316">
        <v>-3500</v>
      </c>
      <c r="N3316" t="s">
        <v>8079</v>
      </c>
      <c r="O3316" s="22">
        <v>17.350000000000001</v>
      </c>
    </row>
    <row r="3317" spans="1:15">
      <c r="A3317" t="s">
        <v>0</v>
      </c>
      <c r="B3317">
        <v>220509966</v>
      </c>
      <c r="C3317" t="s">
        <v>19</v>
      </c>
      <c r="D3317">
        <v>3304252</v>
      </c>
      <c r="E3317" t="s">
        <v>20</v>
      </c>
      <c r="F3317">
        <v>500000</v>
      </c>
      <c r="G3317" t="s">
        <v>21</v>
      </c>
      <c r="H3317">
        <v>120</v>
      </c>
      <c r="I3317" t="s">
        <v>22</v>
      </c>
      <c r="J3317">
        <v>0</v>
      </c>
      <c r="K3317" t="s">
        <v>23</v>
      </c>
      <c r="L3317">
        <v>-3500</v>
      </c>
      <c r="N3317" t="s">
        <v>8080</v>
      </c>
      <c r="O3317" s="22">
        <v>17.350000000000001</v>
      </c>
    </row>
    <row r="3318" spans="1:15">
      <c r="A3318" t="s">
        <v>0</v>
      </c>
      <c r="B3318">
        <v>220592973</v>
      </c>
      <c r="C3318" t="s">
        <v>19</v>
      </c>
      <c r="D3318">
        <v>3306702</v>
      </c>
      <c r="E3318" t="s">
        <v>20</v>
      </c>
      <c r="F3318">
        <v>500000</v>
      </c>
      <c r="G3318" t="s">
        <v>21</v>
      </c>
      <c r="H3318">
        <v>120</v>
      </c>
      <c r="I3318" t="s">
        <v>22</v>
      </c>
      <c r="J3318">
        <v>0</v>
      </c>
      <c r="K3318" t="s">
        <v>23</v>
      </c>
      <c r="L3318">
        <v>-3500</v>
      </c>
      <c r="N3318" t="s">
        <v>8081</v>
      </c>
      <c r="O3318" s="22">
        <v>17.350000000000001</v>
      </c>
    </row>
    <row r="3319" spans="1:15">
      <c r="A3319" t="s">
        <v>0</v>
      </c>
      <c r="B3319">
        <v>220783462</v>
      </c>
      <c r="C3319" t="s">
        <v>19</v>
      </c>
      <c r="D3319">
        <v>5200096</v>
      </c>
      <c r="E3319" t="s">
        <v>20</v>
      </c>
      <c r="F3319">
        <v>500000</v>
      </c>
      <c r="G3319" t="s">
        <v>21</v>
      </c>
      <c r="H3319">
        <v>120</v>
      </c>
      <c r="I3319" t="s">
        <v>22</v>
      </c>
      <c r="J3319">
        <v>0</v>
      </c>
      <c r="K3319" t="s">
        <v>23</v>
      </c>
      <c r="L3319">
        <v>-3500</v>
      </c>
      <c r="N3319" t="s">
        <v>8082</v>
      </c>
      <c r="O3319" s="22">
        <v>17.350000000000001</v>
      </c>
    </row>
    <row r="3320" spans="1:15">
      <c r="A3320" t="s">
        <v>0</v>
      </c>
      <c r="B3320">
        <v>220866530</v>
      </c>
      <c r="C3320" t="s">
        <v>19</v>
      </c>
      <c r="D3320">
        <v>3311602</v>
      </c>
      <c r="E3320" t="s">
        <v>20</v>
      </c>
      <c r="F3320">
        <v>500000</v>
      </c>
      <c r="G3320" t="s">
        <v>21</v>
      </c>
      <c r="H3320">
        <v>120</v>
      </c>
      <c r="I3320" t="s">
        <v>22</v>
      </c>
      <c r="J3320">
        <v>0</v>
      </c>
      <c r="K3320" t="s">
        <v>23</v>
      </c>
      <c r="L3320">
        <v>-3500</v>
      </c>
      <c r="N3320" t="s">
        <v>8083</v>
      </c>
      <c r="O3320" s="22">
        <v>17.350000000000001</v>
      </c>
    </row>
    <row r="3321" spans="1:15">
      <c r="A3321" t="s">
        <v>0</v>
      </c>
      <c r="B3321">
        <v>221434698</v>
      </c>
      <c r="C3321" t="s">
        <v>19</v>
      </c>
      <c r="D3321">
        <v>3314052</v>
      </c>
      <c r="E3321" t="s">
        <v>20</v>
      </c>
      <c r="F3321">
        <v>500000</v>
      </c>
      <c r="G3321" t="s">
        <v>21</v>
      </c>
      <c r="H3321">
        <v>120</v>
      </c>
      <c r="I3321" t="s">
        <v>22</v>
      </c>
      <c r="J3321">
        <v>0</v>
      </c>
      <c r="K3321" t="s">
        <v>23</v>
      </c>
      <c r="L3321">
        <v>-3500</v>
      </c>
      <c r="N3321" t="s">
        <v>8084</v>
      </c>
      <c r="O3321" s="22">
        <v>17.400000000000002</v>
      </c>
    </row>
    <row r="3322" spans="1:15">
      <c r="A3322" t="s">
        <v>0</v>
      </c>
      <c r="B3322">
        <v>221517835</v>
      </c>
      <c r="C3322" t="s">
        <v>19</v>
      </c>
      <c r="D3322">
        <v>3316502</v>
      </c>
      <c r="E3322" t="s">
        <v>20</v>
      </c>
      <c r="F3322">
        <v>500000</v>
      </c>
      <c r="G3322" t="s">
        <v>21</v>
      </c>
      <c r="H3322">
        <v>120</v>
      </c>
      <c r="I3322" t="s">
        <v>22</v>
      </c>
      <c r="J3322">
        <v>0</v>
      </c>
      <c r="K3322" t="s">
        <v>23</v>
      </c>
      <c r="L3322">
        <v>-3500</v>
      </c>
      <c r="N3322" t="s">
        <v>8085</v>
      </c>
      <c r="O3322" s="22">
        <v>17.400000000000002</v>
      </c>
    </row>
    <row r="3323" spans="1:15">
      <c r="A3323" t="s">
        <v>0</v>
      </c>
      <c r="B3323">
        <v>221708671</v>
      </c>
      <c r="C3323" t="s">
        <v>19</v>
      </c>
      <c r="D3323">
        <v>5215496</v>
      </c>
      <c r="E3323" t="s">
        <v>20</v>
      </c>
      <c r="F3323">
        <v>500000</v>
      </c>
      <c r="G3323" t="s">
        <v>21</v>
      </c>
      <c r="H3323">
        <v>120</v>
      </c>
      <c r="I3323" t="s">
        <v>22</v>
      </c>
      <c r="J3323">
        <v>0</v>
      </c>
      <c r="K3323" t="s">
        <v>23</v>
      </c>
      <c r="L3323">
        <v>-3500</v>
      </c>
      <c r="N3323" t="s">
        <v>8086</v>
      </c>
      <c r="O3323" s="22">
        <v>17.400000000000002</v>
      </c>
    </row>
    <row r="3324" spans="1:15">
      <c r="A3324" t="s">
        <v>0</v>
      </c>
      <c r="B3324">
        <v>221791878</v>
      </c>
      <c r="C3324" t="s">
        <v>19</v>
      </c>
      <c r="D3324">
        <v>3321402</v>
      </c>
      <c r="E3324" t="s">
        <v>20</v>
      </c>
      <c r="F3324">
        <v>500000</v>
      </c>
      <c r="G3324" t="s">
        <v>21</v>
      </c>
      <c r="H3324">
        <v>120</v>
      </c>
      <c r="I3324" t="s">
        <v>22</v>
      </c>
      <c r="J3324">
        <v>0</v>
      </c>
      <c r="K3324" t="s">
        <v>23</v>
      </c>
      <c r="L3324">
        <v>-3500</v>
      </c>
      <c r="N3324" t="s">
        <v>8087</v>
      </c>
      <c r="O3324" s="22">
        <v>17.400000000000002</v>
      </c>
    </row>
    <row r="3325" spans="1:15">
      <c r="A3325" t="s">
        <v>0</v>
      </c>
      <c r="B3325">
        <v>221875088</v>
      </c>
      <c r="C3325" t="s">
        <v>19</v>
      </c>
      <c r="D3325">
        <v>3323852</v>
      </c>
      <c r="E3325" t="s">
        <v>20</v>
      </c>
      <c r="F3325">
        <v>500000</v>
      </c>
      <c r="G3325" t="s">
        <v>21</v>
      </c>
      <c r="H3325">
        <v>120</v>
      </c>
      <c r="I3325" t="s">
        <v>22</v>
      </c>
      <c r="J3325">
        <v>0</v>
      </c>
      <c r="K3325" t="s">
        <v>23</v>
      </c>
      <c r="L3325">
        <v>-3500</v>
      </c>
      <c r="N3325" t="s">
        <v>8088</v>
      </c>
      <c r="O3325" s="22">
        <v>17.400000000000002</v>
      </c>
    </row>
    <row r="3326" spans="1:15">
      <c r="A3326" t="s">
        <v>0</v>
      </c>
      <c r="B3326">
        <v>222066153</v>
      </c>
      <c r="C3326" t="s">
        <v>19</v>
      </c>
      <c r="D3326">
        <v>5227046</v>
      </c>
      <c r="E3326" t="s">
        <v>20</v>
      </c>
      <c r="F3326">
        <v>500000</v>
      </c>
      <c r="G3326" t="s">
        <v>21</v>
      </c>
      <c r="H3326">
        <v>120</v>
      </c>
      <c r="I3326" t="s">
        <v>22</v>
      </c>
      <c r="J3326">
        <v>0</v>
      </c>
      <c r="K3326" t="s">
        <v>23</v>
      </c>
      <c r="L3326">
        <v>-3500</v>
      </c>
      <c r="N3326" t="s">
        <v>8089</v>
      </c>
      <c r="O3326" s="22">
        <v>17.400000000000002</v>
      </c>
    </row>
    <row r="3327" spans="1:15">
      <c r="A3327" t="s">
        <v>0</v>
      </c>
      <c r="B3327">
        <v>222149424</v>
      </c>
      <c r="C3327" t="s">
        <v>19</v>
      </c>
      <c r="D3327">
        <v>3328752</v>
      </c>
      <c r="E3327" t="s">
        <v>20</v>
      </c>
      <c r="F3327">
        <v>500000</v>
      </c>
      <c r="G3327" t="s">
        <v>21</v>
      </c>
      <c r="H3327">
        <v>120</v>
      </c>
      <c r="I3327" t="s">
        <v>22</v>
      </c>
      <c r="J3327">
        <v>0</v>
      </c>
      <c r="K3327" t="s">
        <v>23</v>
      </c>
      <c r="L3327">
        <v>-3500</v>
      </c>
      <c r="N3327" t="s">
        <v>8090</v>
      </c>
      <c r="O3327" s="22">
        <v>17.400000000000002</v>
      </c>
    </row>
    <row r="3328" spans="1:15">
      <c r="A3328" t="s">
        <v>0</v>
      </c>
      <c r="B3328">
        <v>222232703</v>
      </c>
      <c r="C3328" t="s">
        <v>19</v>
      </c>
      <c r="D3328">
        <v>3331202</v>
      </c>
      <c r="E3328" t="s">
        <v>20</v>
      </c>
      <c r="F3328">
        <v>500000</v>
      </c>
      <c r="G3328" t="s">
        <v>21</v>
      </c>
      <c r="H3328">
        <v>120</v>
      </c>
      <c r="I3328" t="s">
        <v>22</v>
      </c>
      <c r="J3328">
        <v>0</v>
      </c>
      <c r="K3328" t="s">
        <v>23</v>
      </c>
      <c r="L3328">
        <v>-3500</v>
      </c>
      <c r="N3328" t="s">
        <v>8091</v>
      </c>
      <c r="O3328" s="22">
        <v>17.400000000000002</v>
      </c>
    </row>
    <row r="3329" spans="1:15">
      <c r="A3329" t="s">
        <v>0</v>
      </c>
      <c r="B3329">
        <v>222424006</v>
      </c>
      <c r="C3329" t="s">
        <v>19</v>
      </c>
      <c r="D3329">
        <v>5238596</v>
      </c>
      <c r="E3329" t="s">
        <v>20</v>
      </c>
      <c r="F3329">
        <v>500000</v>
      </c>
      <c r="G3329" t="s">
        <v>21</v>
      </c>
      <c r="H3329">
        <v>120</v>
      </c>
      <c r="I3329" t="s">
        <v>22</v>
      </c>
      <c r="J3329">
        <v>0</v>
      </c>
      <c r="K3329" t="s">
        <v>23</v>
      </c>
      <c r="L3329">
        <v>-3500</v>
      </c>
      <c r="N3329" t="s">
        <v>8092</v>
      </c>
      <c r="O3329" s="22">
        <v>17.400000000000002</v>
      </c>
    </row>
    <row r="3330" spans="1:15">
      <c r="A3330" t="s">
        <v>0</v>
      </c>
      <c r="B3330">
        <v>222507358</v>
      </c>
      <c r="C3330" t="s">
        <v>19</v>
      </c>
      <c r="D3330">
        <v>3336102</v>
      </c>
      <c r="E3330" t="s">
        <v>20</v>
      </c>
      <c r="F3330">
        <v>500000</v>
      </c>
      <c r="G3330" t="s">
        <v>21</v>
      </c>
      <c r="H3330">
        <v>120</v>
      </c>
      <c r="I3330" t="s">
        <v>22</v>
      </c>
      <c r="J3330">
        <v>0</v>
      </c>
      <c r="K3330" t="s">
        <v>23</v>
      </c>
      <c r="L3330">
        <v>-3500</v>
      </c>
      <c r="N3330" t="s">
        <v>8093</v>
      </c>
      <c r="O3330" s="22">
        <v>17.400000000000002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335"/>
  <sheetViews>
    <sheetView topLeftCell="A10" workbookViewId="0">
      <selection activeCell="D37" sqref="D37"/>
    </sheetView>
  </sheetViews>
  <sheetFormatPr defaultRowHeight="14.25"/>
  <cols>
    <col min="1" max="1" width="15.125" style="3" bestFit="1" customWidth="1"/>
    <col min="2" max="2" width="10.625" style="3" bestFit="1" customWidth="1"/>
    <col min="3" max="4" width="10.625" style="3" customWidth="1"/>
    <col min="5" max="7" width="10.5" style="3" customWidth="1"/>
    <col min="8" max="8" width="9" style="3"/>
    <col min="9" max="9" width="12.375" style="3" customWidth="1"/>
    <col min="10" max="12" width="9" style="3"/>
    <col min="15" max="15" width="12.125" customWidth="1"/>
  </cols>
  <sheetData>
    <row r="2" spans="1:21">
      <c r="E2" s="21"/>
    </row>
    <row r="3" spans="1:21">
      <c r="E3" s="20"/>
    </row>
    <row r="4" spans="1:21">
      <c r="A4" s="3" t="s">
        <v>35</v>
      </c>
      <c r="B4" s="3" t="s">
        <v>5078</v>
      </c>
      <c r="C4" s="15" t="s">
        <v>5079</v>
      </c>
      <c r="D4" s="15" t="s">
        <v>8103</v>
      </c>
      <c r="E4" s="3" t="s">
        <v>27</v>
      </c>
      <c r="F4" s="3" t="s">
        <v>28</v>
      </c>
      <c r="G4" s="15" t="s">
        <v>8447</v>
      </c>
    </row>
    <row r="5" spans="1:21">
      <c r="A5" s="15" t="s">
        <v>4743</v>
      </c>
      <c r="B5" s="11">
        <f>VLOOKUP(A5,关卡难度线!A:F,2,0)</f>
        <v>3426</v>
      </c>
      <c r="C5" s="11"/>
      <c r="D5" s="11">
        <v>2</v>
      </c>
      <c r="E5" s="11">
        <f>VLOOKUP(A5,关卡难度线!A:F,3,0)</f>
        <v>3</v>
      </c>
      <c r="F5" s="11">
        <f>VLOOKUP(A5,关卡难度线!A:F,4,0)</f>
        <v>55</v>
      </c>
      <c r="G5" s="11"/>
      <c r="J5" s="15" t="s">
        <v>8096</v>
      </c>
      <c r="K5" s="15" t="s">
        <v>8098</v>
      </c>
      <c r="L5" s="15" t="s">
        <v>8099</v>
      </c>
      <c r="N5" s="15" t="s">
        <v>8106</v>
      </c>
      <c r="O5" s="15" t="s">
        <v>8107</v>
      </c>
      <c r="P5" t="s">
        <v>8104</v>
      </c>
      <c r="Q5" t="s">
        <v>8105</v>
      </c>
      <c r="R5" t="s">
        <v>8108</v>
      </c>
      <c r="S5" t="s">
        <v>8109</v>
      </c>
      <c r="T5" t="s">
        <v>8110</v>
      </c>
    </row>
    <row r="6" spans="1:21">
      <c r="A6" s="2" t="s">
        <v>4744</v>
      </c>
      <c r="B6" s="11">
        <f t="shared" ref="B6:B70" si="0">INT((J6*((F6*10/2.7)/1000))*E6*(5-G6)+C6)</f>
        <v>6</v>
      </c>
      <c r="C6" s="11">
        <f t="shared" ref="C6:C70" si="1">INT((J6*((F6*10/2.7)/1000))*G6/(10/(E6*D6)))</f>
        <v>0</v>
      </c>
      <c r="D6" s="11">
        <v>2</v>
      </c>
      <c r="E6" s="11">
        <f>VLOOKUP(A6,关卡难度线!A:F,3,0)</f>
        <v>4</v>
      </c>
      <c r="F6" s="11">
        <f>VLOOKUP(A6,关卡难度线!A:F,4,0)</f>
        <v>55</v>
      </c>
      <c r="G6" s="11">
        <v>1</v>
      </c>
      <c r="I6" s="3" t="str">
        <f>VLOOKUP(A6,遭遇战輔助!AB:AC,2,0)</f>
        <v>橙华市1-1</v>
      </c>
      <c r="J6" s="3">
        <f>VLOOKUP(I6,关卡难度线!A:F,5,0)</f>
        <v>2</v>
      </c>
      <c r="K6" s="3">
        <f t="shared" ref="K6:K69" si="2">L6*0.5/E6</f>
        <v>0.125</v>
      </c>
      <c r="L6" s="3">
        <v>1</v>
      </c>
      <c r="M6">
        <f>C6/B6</f>
        <v>0</v>
      </c>
      <c r="N6">
        <f>INT(J6*(F6*10/2.7)/1000)</f>
        <v>0</v>
      </c>
      <c r="O6" t="e">
        <f>C6/N6</f>
        <v>#DIV/0!</v>
      </c>
      <c r="P6">
        <f>INT(J6*2.5)</f>
        <v>5</v>
      </c>
      <c r="Q6">
        <f>INT(J6/4)</f>
        <v>0</v>
      </c>
      <c r="R6">
        <f>Q6+S6</f>
        <v>0</v>
      </c>
      <c r="S6">
        <f>INT(P6/T6)</f>
        <v>0</v>
      </c>
      <c r="T6">
        <f>70/E6</f>
        <v>17.5</v>
      </c>
      <c r="U6" t="e">
        <f>R6/C6</f>
        <v>#DIV/0!</v>
      </c>
    </row>
    <row r="7" spans="1:21">
      <c r="A7" s="2" t="s">
        <v>4745</v>
      </c>
      <c r="B7" s="11">
        <f t="shared" si="0"/>
        <v>6</v>
      </c>
      <c r="C7" s="11">
        <f t="shared" si="1"/>
        <v>0</v>
      </c>
      <c r="D7" s="11">
        <v>2</v>
      </c>
      <c r="E7" s="11">
        <f>VLOOKUP(A7,关卡难度线!A:F,3,0)</f>
        <v>4</v>
      </c>
      <c r="F7" s="11">
        <f>VLOOKUP(A7,关卡难度线!A:F,4,0)</f>
        <v>55</v>
      </c>
      <c r="G7" s="11">
        <v>1</v>
      </c>
      <c r="I7" s="3" t="str">
        <f>VLOOKUP(A7,遭遇战輔助!AB:AC,2,0)</f>
        <v>橙华市2-1</v>
      </c>
      <c r="J7" s="3">
        <f>VLOOKUP(I7,关卡难度线!A:F,5,0)</f>
        <v>2</v>
      </c>
      <c r="K7" s="3">
        <f t="shared" si="2"/>
        <v>0.125</v>
      </c>
      <c r="L7" s="3">
        <v>1</v>
      </c>
      <c r="M7">
        <f>C7/B7</f>
        <v>0</v>
      </c>
      <c r="N7">
        <f t="shared" ref="N7:N70" si="3">INT(J7*(F7*10/2.7)/1000)</f>
        <v>0</v>
      </c>
      <c r="O7" t="e">
        <f t="shared" ref="O7:O70" si="4">C7/N7</f>
        <v>#DIV/0!</v>
      </c>
      <c r="P7">
        <f t="shared" ref="P7:P70" si="5">INT(J7*2.5)</f>
        <v>5</v>
      </c>
      <c r="Q7">
        <f t="shared" ref="Q7:Q70" si="6">INT(J7/4)</f>
        <v>0</v>
      </c>
      <c r="R7">
        <f t="shared" ref="R7:R70" si="7">Q7+S7</f>
        <v>0</v>
      </c>
      <c r="S7">
        <f t="shared" ref="S7:S70" si="8">INT(P7/T7)</f>
        <v>0</v>
      </c>
      <c r="T7">
        <f t="shared" ref="T7:T70" si="9">70/E7</f>
        <v>17.5</v>
      </c>
      <c r="U7" t="e">
        <f t="shared" ref="U7:U70" si="10">R7/C7</f>
        <v>#DIV/0!</v>
      </c>
    </row>
    <row r="8" spans="1:21">
      <c r="A8" s="2" t="s">
        <v>4746</v>
      </c>
      <c r="B8" s="11">
        <f t="shared" si="0"/>
        <v>6</v>
      </c>
      <c r="C8" s="11">
        <f t="shared" si="1"/>
        <v>0</v>
      </c>
      <c r="D8" s="11">
        <v>2</v>
      </c>
      <c r="E8" s="11">
        <f>VLOOKUP(A8,关卡难度线!A:F,3,0)</f>
        <v>4</v>
      </c>
      <c r="F8" s="11">
        <f>VLOOKUP(A8,关卡难度线!A:F,4,0)</f>
        <v>55</v>
      </c>
      <c r="G8" s="11">
        <v>1</v>
      </c>
      <c r="I8" s="3" t="str">
        <f>VLOOKUP(A8,遭遇战輔助!AB:AC,2,0)</f>
        <v>橙华市3-1</v>
      </c>
      <c r="J8" s="3">
        <f>VLOOKUP(I8,关卡难度线!A:F,5,0)</f>
        <v>2</v>
      </c>
      <c r="K8" s="3">
        <f t="shared" si="2"/>
        <v>0.125</v>
      </c>
      <c r="L8" s="3">
        <v>1</v>
      </c>
      <c r="M8">
        <f>C8/B8</f>
        <v>0</v>
      </c>
      <c r="N8">
        <f t="shared" si="3"/>
        <v>0</v>
      </c>
      <c r="O8" t="e">
        <f t="shared" si="4"/>
        <v>#DIV/0!</v>
      </c>
      <c r="P8">
        <f t="shared" si="5"/>
        <v>5</v>
      </c>
      <c r="Q8">
        <f t="shared" si="6"/>
        <v>0</v>
      </c>
      <c r="R8">
        <f t="shared" si="7"/>
        <v>0</v>
      </c>
      <c r="S8">
        <f t="shared" si="8"/>
        <v>0</v>
      </c>
      <c r="T8">
        <f t="shared" si="9"/>
        <v>17.5</v>
      </c>
      <c r="U8" t="e">
        <f t="shared" si="10"/>
        <v>#DIV/0!</v>
      </c>
    </row>
    <row r="9" spans="1:21">
      <c r="A9" s="2" t="s">
        <v>4747</v>
      </c>
      <c r="B9" s="11">
        <f t="shared" si="0"/>
        <v>6</v>
      </c>
      <c r="C9" s="11">
        <f t="shared" si="1"/>
        <v>0</v>
      </c>
      <c r="D9" s="11">
        <v>2</v>
      </c>
      <c r="E9" s="11">
        <f>VLOOKUP(A9,关卡难度线!A:F,3,0)</f>
        <v>4</v>
      </c>
      <c r="F9" s="11">
        <f>VLOOKUP(A9,关卡难度线!A:F,4,0)</f>
        <v>55</v>
      </c>
      <c r="G9" s="11">
        <v>1</v>
      </c>
      <c r="I9" s="3" t="str">
        <f>VLOOKUP(A9,遭遇战輔助!AB:AC,2,0)</f>
        <v>卡娜兹市郊1-1</v>
      </c>
      <c r="J9" s="3">
        <f>VLOOKUP(I9,关卡难度线!A:F,5,0)</f>
        <v>2</v>
      </c>
      <c r="K9" s="3">
        <f t="shared" si="2"/>
        <v>0.125</v>
      </c>
      <c r="L9" s="3">
        <v>1</v>
      </c>
      <c r="M9">
        <f>C9/B9</f>
        <v>0</v>
      </c>
      <c r="N9">
        <f t="shared" si="3"/>
        <v>0</v>
      </c>
      <c r="O9" t="e">
        <f t="shared" si="4"/>
        <v>#DIV/0!</v>
      </c>
      <c r="P9">
        <f t="shared" si="5"/>
        <v>5</v>
      </c>
      <c r="Q9">
        <f t="shared" si="6"/>
        <v>0</v>
      </c>
      <c r="R9">
        <f t="shared" si="7"/>
        <v>0</v>
      </c>
      <c r="S9">
        <f t="shared" si="8"/>
        <v>0</v>
      </c>
      <c r="T9">
        <f t="shared" si="9"/>
        <v>17.5</v>
      </c>
      <c r="U9" t="e">
        <f t="shared" si="10"/>
        <v>#DIV/0!</v>
      </c>
    </row>
    <row r="10" spans="1:21">
      <c r="A10" s="2" t="s">
        <v>4748</v>
      </c>
      <c r="B10" s="11">
        <f t="shared" si="0"/>
        <v>6</v>
      </c>
      <c r="C10" s="11">
        <f t="shared" si="1"/>
        <v>0</v>
      </c>
      <c r="D10" s="11">
        <v>2</v>
      </c>
      <c r="E10" s="11">
        <f>VLOOKUP(A10,关卡难度线!A:F,3,0)</f>
        <v>4</v>
      </c>
      <c r="F10" s="11">
        <f>VLOOKUP(A10,关卡难度线!A:F,4,0)</f>
        <v>55</v>
      </c>
      <c r="G10" s="11">
        <v>1</v>
      </c>
      <c r="I10" s="3" t="str">
        <f>VLOOKUP(A10,遭遇战輔助!AB:AC,2,0)</f>
        <v>卡娜兹市郊2-1</v>
      </c>
      <c r="J10" s="3">
        <f>VLOOKUP(I10,关卡难度线!A:F,5,0)</f>
        <v>2</v>
      </c>
      <c r="K10" s="3">
        <f t="shared" si="2"/>
        <v>0.125</v>
      </c>
      <c r="L10" s="3">
        <v>1</v>
      </c>
      <c r="M10">
        <f>C10/B10</f>
        <v>0</v>
      </c>
      <c r="N10">
        <f t="shared" si="3"/>
        <v>0</v>
      </c>
      <c r="O10" t="e">
        <f t="shared" si="4"/>
        <v>#DIV/0!</v>
      </c>
      <c r="P10">
        <f t="shared" si="5"/>
        <v>5</v>
      </c>
      <c r="Q10">
        <f t="shared" si="6"/>
        <v>0</v>
      </c>
      <c r="R10">
        <f t="shared" si="7"/>
        <v>0</v>
      </c>
      <c r="S10">
        <f t="shared" si="8"/>
        <v>0</v>
      </c>
      <c r="T10">
        <f t="shared" si="9"/>
        <v>17.5</v>
      </c>
      <c r="U10" t="e">
        <f t="shared" si="10"/>
        <v>#DIV/0!</v>
      </c>
    </row>
    <row r="11" spans="1:21">
      <c r="A11" s="2" t="s">
        <v>4749</v>
      </c>
      <c r="B11" s="11">
        <f t="shared" si="0"/>
        <v>6</v>
      </c>
      <c r="C11" s="11">
        <f t="shared" si="1"/>
        <v>0</v>
      </c>
      <c r="D11" s="11">
        <v>2</v>
      </c>
      <c r="E11" s="11">
        <f>VLOOKUP(A11,关卡难度线!A:F,3,0)</f>
        <v>4</v>
      </c>
      <c r="F11" s="11">
        <f>VLOOKUP(A11,关卡难度线!A:F,4,0)</f>
        <v>55</v>
      </c>
      <c r="G11" s="11">
        <v>1</v>
      </c>
      <c r="I11" s="3" t="str">
        <f>VLOOKUP(A11,遭遇战輔助!AB:AC,2,0)</f>
        <v>卡娜兹市郊3-1</v>
      </c>
      <c r="J11" s="3">
        <f>VLOOKUP(I11,关卡难度线!A:F,5,0)</f>
        <v>2</v>
      </c>
      <c r="K11" s="3">
        <f t="shared" si="2"/>
        <v>0.125</v>
      </c>
      <c r="L11" s="3">
        <v>1</v>
      </c>
      <c r="M11">
        <f>C11/B11</f>
        <v>0</v>
      </c>
      <c r="N11">
        <f t="shared" si="3"/>
        <v>0</v>
      </c>
      <c r="O11" t="e">
        <f t="shared" si="4"/>
        <v>#DIV/0!</v>
      </c>
      <c r="P11">
        <f t="shared" si="5"/>
        <v>5</v>
      </c>
      <c r="Q11">
        <f t="shared" si="6"/>
        <v>0</v>
      </c>
      <c r="R11">
        <f t="shared" si="7"/>
        <v>0</v>
      </c>
      <c r="S11">
        <f t="shared" si="8"/>
        <v>0</v>
      </c>
      <c r="T11">
        <f t="shared" si="9"/>
        <v>17.5</v>
      </c>
      <c r="U11" t="e">
        <f t="shared" si="10"/>
        <v>#DIV/0!</v>
      </c>
    </row>
    <row r="12" spans="1:21">
      <c r="A12" s="2" t="s">
        <v>4750</v>
      </c>
      <c r="B12" s="11">
        <f t="shared" si="0"/>
        <v>7</v>
      </c>
      <c r="C12" s="11">
        <f t="shared" si="1"/>
        <v>0</v>
      </c>
      <c r="D12" s="37">
        <v>2.25</v>
      </c>
      <c r="E12" s="11">
        <f>VLOOKUP(A12,关卡难度线!A:F,3,0)</f>
        <v>4</v>
      </c>
      <c r="F12" s="11">
        <f>VLOOKUP(A12,关卡难度线!A:F,4,0)</f>
        <v>55</v>
      </c>
      <c r="G12" s="11">
        <v>1</v>
      </c>
      <c r="I12" s="3" t="str">
        <f>VLOOKUP(A12,遭遇战輔助!AB:AC,2,0)</f>
        <v>卡娜兹市1-1</v>
      </c>
      <c r="J12" s="3">
        <f>VLOOKUP(I12,关卡难度线!A:F,5,0)</f>
        <v>2.25</v>
      </c>
      <c r="K12" s="3">
        <f t="shared" si="2"/>
        <v>0.125</v>
      </c>
      <c r="L12" s="3">
        <v>1</v>
      </c>
      <c r="M12">
        <f>C12/B12</f>
        <v>0</v>
      </c>
      <c r="N12">
        <f t="shared" si="3"/>
        <v>0</v>
      </c>
      <c r="O12" t="e">
        <f t="shared" si="4"/>
        <v>#DIV/0!</v>
      </c>
      <c r="P12">
        <f t="shared" si="5"/>
        <v>5</v>
      </c>
      <c r="Q12">
        <f t="shared" si="6"/>
        <v>0</v>
      </c>
      <c r="R12">
        <f t="shared" si="7"/>
        <v>0</v>
      </c>
      <c r="S12">
        <f t="shared" si="8"/>
        <v>0</v>
      </c>
      <c r="T12">
        <f t="shared" si="9"/>
        <v>17.5</v>
      </c>
      <c r="U12" t="e">
        <f t="shared" si="10"/>
        <v>#DIV/0!</v>
      </c>
    </row>
    <row r="13" spans="1:21">
      <c r="A13" s="2" t="s">
        <v>4751</v>
      </c>
      <c r="B13" s="11">
        <f t="shared" si="0"/>
        <v>8</v>
      </c>
      <c r="C13" s="11">
        <f t="shared" si="1"/>
        <v>0</v>
      </c>
      <c r="D13" s="37">
        <v>2.25</v>
      </c>
      <c r="E13" s="11">
        <f>VLOOKUP(A13,关卡难度线!A:F,3,0)</f>
        <v>4</v>
      </c>
      <c r="F13" s="11">
        <f>VLOOKUP(A13,关卡难度线!A:F,4,0)</f>
        <v>60</v>
      </c>
      <c r="G13" s="11">
        <v>1</v>
      </c>
      <c r="I13" s="3" t="str">
        <f>VLOOKUP(A13,遭遇战輔助!AB:AC,2,0)</f>
        <v>卡娜兹市2-1</v>
      </c>
      <c r="J13" s="3">
        <f>VLOOKUP(I13,关卡难度线!A:F,5,0)</f>
        <v>2.25</v>
      </c>
      <c r="K13" s="3">
        <f t="shared" si="2"/>
        <v>0.125</v>
      </c>
      <c r="L13" s="3">
        <v>1</v>
      </c>
      <c r="M13">
        <f>C13/B13</f>
        <v>0</v>
      </c>
      <c r="N13">
        <f t="shared" si="3"/>
        <v>0</v>
      </c>
      <c r="O13" t="e">
        <f t="shared" si="4"/>
        <v>#DIV/0!</v>
      </c>
      <c r="P13">
        <f t="shared" si="5"/>
        <v>5</v>
      </c>
      <c r="Q13">
        <f t="shared" si="6"/>
        <v>0</v>
      </c>
      <c r="R13">
        <f t="shared" si="7"/>
        <v>0</v>
      </c>
      <c r="S13">
        <f t="shared" si="8"/>
        <v>0</v>
      </c>
      <c r="T13">
        <f t="shared" si="9"/>
        <v>17.5</v>
      </c>
      <c r="U13" t="e">
        <f t="shared" si="10"/>
        <v>#DIV/0!</v>
      </c>
    </row>
    <row r="14" spans="1:21">
      <c r="A14" s="2" t="s">
        <v>4752</v>
      </c>
      <c r="B14" s="11">
        <f t="shared" si="0"/>
        <v>8</v>
      </c>
      <c r="C14" s="11">
        <f t="shared" si="1"/>
        <v>0</v>
      </c>
      <c r="D14" s="37">
        <v>2.25</v>
      </c>
      <c r="E14" s="11">
        <f>VLOOKUP(A14,关卡难度线!A:F,3,0)</f>
        <v>4</v>
      </c>
      <c r="F14" s="11">
        <f>VLOOKUP(A14,关卡难度线!A:F,4,0)</f>
        <v>60</v>
      </c>
      <c r="G14" s="11">
        <v>1</v>
      </c>
      <c r="I14" s="3" t="str">
        <f>VLOOKUP(A14,遭遇战輔助!AB:AC,2,0)</f>
        <v>卡娜兹市3-1</v>
      </c>
      <c r="J14" s="3">
        <f>VLOOKUP(I14,关卡难度线!A:F,5,0)</f>
        <v>2.25</v>
      </c>
      <c r="K14" s="3">
        <f t="shared" si="2"/>
        <v>0.125</v>
      </c>
      <c r="L14" s="3">
        <v>1</v>
      </c>
      <c r="M14">
        <f>C14/B14</f>
        <v>0</v>
      </c>
      <c r="N14">
        <f t="shared" si="3"/>
        <v>0</v>
      </c>
      <c r="O14" t="e">
        <f t="shared" si="4"/>
        <v>#DIV/0!</v>
      </c>
      <c r="P14">
        <f t="shared" si="5"/>
        <v>5</v>
      </c>
      <c r="Q14">
        <f t="shared" si="6"/>
        <v>0</v>
      </c>
      <c r="R14">
        <f t="shared" si="7"/>
        <v>0</v>
      </c>
      <c r="S14">
        <f t="shared" si="8"/>
        <v>0</v>
      </c>
      <c r="T14">
        <f t="shared" si="9"/>
        <v>17.5</v>
      </c>
      <c r="U14" t="e">
        <f t="shared" si="10"/>
        <v>#DIV/0!</v>
      </c>
    </row>
    <row r="15" spans="1:21">
      <c r="A15" s="2" t="s">
        <v>4753</v>
      </c>
      <c r="B15" s="11">
        <f t="shared" si="0"/>
        <v>8</v>
      </c>
      <c r="C15" s="11">
        <f t="shared" si="1"/>
        <v>0</v>
      </c>
      <c r="D15" s="37">
        <v>2.25</v>
      </c>
      <c r="E15" s="11">
        <f>VLOOKUP(A15,关卡难度线!A:F,3,0)</f>
        <v>4</v>
      </c>
      <c r="F15" s="11">
        <f>VLOOKUP(A15,关卡难度线!A:F,4,0)</f>
        <v>60</v>
      </c>
      <c r="G15" s="11">
        <v>1</v>
      </c>
      <c r="I15" s="3" t="str">
        <f>VLOOKUP(A15,遭遇战輔助!AB:AC,2,0)</f>
        <v>哈奇小层1-1</v>
      </c>
      <c r="J15" s="3">
        <f>VLOOKUP(I15,关卡难度线!A:F,5,0)</f>
        <v>2.25</v>
      </c>
      <c r="K15" s="3">
        <f t="shared" si="2"/>
        <v>0.125</v>
      </c>
      <c r="L15" s="3">
        <v>1</v>
      </c>
      <c r="M15">
        <f>C15/B15</f>
        <v>0</v>
      </c>
      <c r="N15">
        <f t="shared" si="3"/>
        <v>0</v>
      </c>
      <c r="O15" t="e">
        <f t="shared" si="4"/>
        <v>#DIV/0!</v>
      </c>
      <c r="P15">
        <f t="shared" si="5"/>
        <v>5</v>
      </c>
      <c r="Q15">
        <f t="shared" si="6"/>
        <v>0</v>
      </c>
      <c r="R15">
        <f t="shared" si="7"/>
        <v>0</v>
      </c>
      <c r="S15">
        <f t="shared" si="8"/>
        <v>0</v>
      </c>
      <c r="T15">
        <f t="shared" si="9"/>
        <v>17.5</v>
      </c>
      <c r="U15" t="e">
        <f t="shared" si="10"/>
        <v>#DIV/0!</v>
      </c>
    </row>
    <row r="16" spans="1:21">
      <c r="A16" s="2" t="s">
        <v>5068</v>
      </c>
      <c r="B16" s="11">
        <f t="shared" si="0"/>
        <v>8</v>
      </c>
      <c r="C16" s="11">
        <f t="shared" si="1"/>
        <v>0</v>
      </c>
      <c r="D16" s="37">
        <v>2.25</v>
      </c>
      <c r="E16" s="11">
        <f>VLOOKUP(A16,关卡难度线!A:F,3,0)</f>
        <v>4</v>
      </c>
      <c r="F16" s="11">
        <f>VLOOKUP(A16,关卡难度线!A:F,4,0)</f>
        <v>60</v>
      </c>
      <c r="G16" s="11">
        <v>1</v>
      </c>
      <c r="I16" s="3" t="str">
        <f>VLOOKUP(A16,遭遇战輔助!AB:AC,2,0)</f>
        <v>哈奇小层2-1</v>
      </c>
      <c r="J16" s="3">
        <f>VLOOKUP(I16,关卡难度线!A:F,5,0)</f>
        <v>2.25</v>
      </c>
      <c r="K16" s="3">
        <f t="shared" si="2"/>
        <v>0.125</v>
      </c>
      <c r="L16" s="3">
        <v>1</v>
      </c>
      <c r="M16">
        <f>C16/B16</f>
        <v>0</v>
      </c>
      <c r="N16">
        <f t="shared" si="3"/>
        <v>0</v>
      </c>
      <c r="O16" t="e">
        <f t="shared" si="4"/>
        <v>#DIV/0!</v>
      </c>
      <c r="P16">
        <f t="shared" si="5"/>
        <v>5</v>
      </c>
      <c r="Q16">
        <f t="shared" si="6"/>
        <v>0</v>
      </c>
      <c r="R16">
        <f t="shared" si="7"/>
        <v>0</v>
      </c>
      <c r="S16">
        <f t="shared" si="8"/>
        <v>0</v>
      </c>
      <c r="T16">
        <f t="shared" si="9"/>
        <v>17.5</v>
      </c>
      <c r="U16" t="e">
        <f t="shared" si="10"/>
        <v>#DIV/0!</v>
      </c>
    </row>
    <row r="17" spans="1:21">
      <c r="A17" s="2" t="s">
        <v>5069</v>
      </c>
      <c r="B17" s="11">
        <f t="shared" si="0"/>
        <v>8</v>
      </c>
      <c r="C17" s="11">
        <f t="shared" si="1"/>
        <v>0</v>
      </c>
      <c r="D17" s="37">
        <v>2.25</v>
      </c>
      <c r="E17" s="11">
        <f>VLOOKUP(A17,关卡难度线!A:F,3,0)</f>
        <v>4</v>
      </c>
      <c r="F17" s="11">
        <f>VLOOKUP(A17,关卡难度线!A:F,4,0)</f>
        <v>60</v>
      </c>
      <c r="G17" s="11">
        <v>1</v>
      </c>
      <c r="I17" s="3" t="str">
        <f>VLOOKUP(A17,遭遇战輔助!AB:AC,2,0)</f>
        <v>哈奇小层3-1</v>
      </c>
      <c r="J17" s="3">
        <f>VLOOKUP(I17,关卡难度线!A:F,5,0)</f>
        <v>2.25</v>
      </c>
      <c r="K17" s="3">
        <f t="shared" si="2"/>
        <v>0.125</v>
      </c>
      <c r="L17" s="3">
        <v>1</v>
      </c>
      <c r="M17">
        <f>C17/B17</f>
        <v>0</v>
      </c>
      <c r="N17">
        <f t="shared" si="3"/>
        <v>0</v>
      </c>
      <c r="O17" t="e">
        <f t="shared" si="4"/>
        <v>#DIV/0!</v>
      </c>
      <c r="P17">
        <f t="shared" si="5"/>
        <v>5</v>
      </c>
      <c r="Q17">
        <f t="shared" si="6"/>
        <v>0</v>
      </c>
      <c r="R17">
        <f t="shared" si="7"/>
        <v>0</v>
      </c>
      <c r="S17">
        <f t="shared" si="8"/>
        <v>0</v>
      </c>
      <c r="T17">
        <f t="shared" si="9"/>
        <v>17.5</v>
      </c>
      <c r="U17" t="e">
        <f t="shared" si="10"/>
        <v>#DIV/0!</v>
      </c>
    </row>
    <row r="18" spans="1:21">
      <c r="A18" s="2" t="s">
        <v>5070</v>
      </c>
      <c r="B18" s="11">
        <f t="shared" si="0"/>
        <v>8</v>
      </c>
      <c r="C18" s="11">
        <f t="shared" si="1"/>
        <v>0</v>
      </c>
      <c r="D18" s="37">
        <v>2.25</v>
      </c>
      <c r="E18" s="11">
        <f>VLOOKUP(A18,关卡难度线!A:F,3,0)</f>
        <v>4</v>
      </c>
      <c r="F18" s="11">
        <f>VLOOKUP(A18,关卡难度线!A:F,4,0)</f>
        <v>60</v>
      </c>
      <c r="G18" s="11">
        <v>1</v>
      </c>
      <c r="I18" s="3" t="str">
        <f>VLOOKUP(A18,遭遇战輔助!AB:AC,2,0)</f>
        <v>哈奇小层4-1</v>
      </c>
      <c r="J18" s="3">
        <f>VLOOKUP(I18,关卡难度线!A:F,5,0)</f>
        <v>2.25</v>
      </c>
      <c r="K18" s="3">
        <f t="shared" si="2"/>
        <v>0.125</v>
      </c>
      <c r="L18" s="3">
        <v>1</v>
      </c>
      <c r="M18">
        <f>C18/B18</f>
        <v>0</v>
      </c>
      <c r="N18">
        <f t="shared" si="3"/>
        <v>0</v>
      </c>
      <c r="O18" t="e">
        <f t="shared" si="4"/>
        <v>#DIV/0!</v>
      </c>
      <c r="P18">
        <f t="shared" si="5"/>
        <v>5</v>
      </c>
      <c r="Q18">
        <f t="shared" si="6"/>
        <v>0</v>
      </c>
      <c r="R18">
        <f t="shared" si="7"/>
        <v>0</v>
      </c>
      <c r="S18">
        <f t="shared" si="8"/>
        <v>0</v>
      </c>
      <c r="T18">
        <f t="shared" si="9"/>
        <v>17.5</v>
      </c>
      <c r="U18" t="e">
        <f t="shared" si="10"/>
        <v>#DIV/0!</v>
      </c>
    </row>
    <row r="19" spans="1:21">
      <c r="A19" s="2" t="s">
        <v>5071</v>
      </c>
      <c r="B19" s="11">
        <f t="shared" si="0"/>
        <v>8</v>
      </c>
      <c r="C19" s="11">
        <f t="shared" si="1"/>
        <v>0</v>
      </c>
      <c r="D19" s="37">
        <v>2.25</v>
      </c>
      <c r="E19" s="11">
        <f>VLOOKUP(A19,关卡难度线!A:F,3,0)</f>
        <v>4</v>
      </c>
      <c r="F19" s="11">
        <f>VLOOKUP(A19,关卡难度线!A:F,4,0)</f>
        <v>60</v>
      </c>
      <c r="G19" s="11">
        <v>1</v>
      </c>
      <c r="I19" s="3" t="str">
        <f>VLOOKUP(A19,遭遇战輔助!AB:AC,2,0)</f>
        <v>哈奇小层5-1</v>
      </c>
      <c r="J19" s="3">
        <f>VLOOKUP(I19,关卡难度线!A:F,5,0)</f>
        <v>2.25</v>
      </c>
      <c r="K19" s="3">
        <f t="shared" si="2"/>
        <v>0.125</v>
      </c>
      <c r="L19" s="3">
        <v>1</v>
      </c>
      <c r="M19">
        <f>C19/B19</f>
        <v>0</v>
      </c>
      <c r="N19">
        <f t="shared" si="3"/>
        <v>0</v>
      </c>
      <c r="O19" t="e">
        <f t="shared" si="4"/>
        <v>#DIV/0!</v>
      </c>
      <c r="P19">
        <f t="shared" si="5"/>
        <v>5</v>
      </c>
      <c r="Q19">
        <f t="shared" si="6"/>
        <v>0</v>
      </c>
      <c r="R19">
        <f t="shared" si="7"/>
        <v>0</v>
      </c>
      <c r="S19">
        <f t="shared" si="8"/>
        <v>0</v>
      </c>
      <c r="T19">
        <f t="shared" si="9"/>
        <v>17.5</v>
      </c>
      <c r="U19" t="e">
        <f t="shared" si="10"/>
        <v>#DIV/0!</v>
      </c>
    </row>
    <row r="20" spans="1:21">
      <c r="A20" s="2" t="s">
        <v>5072</v>
      </c>
      <c r="B20" s="11">
        <f t="shared" si="0"/>
        <v>10</v>
      </c>
      <c r="C20" s="11">
        <f t="shared" si="1"/>
        <v>0</v>
      </c>
      <c r="D20" s="37">
        <v>2.4</v>
      </c>
      <c r="E20" s="11">
        <f>VLOOKUP(A20,关卡难度线!A:F,3,0)</f>
        <v>5</v>
      </c>
      <c r="F20" s="11">
        <f>VLOOKUP(A20,关卡难度线!A:F,4,0)</f>
        <v>60</v>
      </c>
      <c r="G20" s="11">
        <v>1</v>
      </c>
      <c r="I20" s="3" t="str">
        <f>VLOOKUP(A20,遭遇战輔助!AB:AC,2,0)</f>
        <v>凯那海滩1-1</v>
      </c>
      <c r="J20" s="3">
        <f>VLOOKUP(I20,关卡难度线!A:F,5,0)</f>
        <v>2.4</v>
      </c>
      <c r="K20" s="3">
        <f t="shared" si="2"/>
        <v>0.1</v>
      </c>
      <c r="L20" s="3">
        <v>1</v>
      </c>
      <c r="M20">
        <f>C20/B20</f>
        <v>0</v>
      </c>
      <c r="N20">
        <f t="shared" si="3"/>
        <v>0</v>
      </c>
      <c r="O20" t="e">
        <f t="shared" si="4"/>
        <v>#DIV/0!</v>
      </c>
      <c r="P20">
        <f t="shared" si="5"/>
        <v>6</v>
      </c>
      <c r="Q20">
        <f t="shared" si="6"/>
        <v>0</v>
      </c>
      <c r="R20">
        <f t="shared" si="7"/>
        <v>0</v>
      </c>
      <c r="S20">
        <f t="shared" si="8"/>
        <v>0</v>
      </c>
      <c r="T20">
        <f t="shared" si="9"/>
        <v>14</v>
      </c>
      <c r="U20" t="e">
        <f t="shared" si="10"/>
        <v>#DIV/0!</v>
      </c>
    </row>
    <row r="21" spans="1:21">
      <c r="A21" s="2" t="s">
        <v>4926</v>
      </c>
      <c r="B21" s="11">
        <f t="shared" si="0"/>
        <v>11</v>
      </c>
      <c r="C21" s="11">
        <f t="shared" si="1"/>
        <v>0</v>
      </c>
      <c r="D21" s="37">
        <v>2.4</v>
      </c>
      <c r="E21" s="11">
        <f>VLOOKUP(A21,关卡难度线!A:F,3,0)</f>
        <v>5</v>
      </c>
      <c r="F21" s="11">
        <f>VLOOKUP(A21,关卡难度线!A:F,4,0)</f>
        <v>62</v>
      </c>
      <c r="G21" s="11">
        <v>1</v>
      </c>
      <c r="I21" s="3" t="str">
        <f>VLOOKUP(A21,遭遇战輔助!AB:AC,2,0)</f>
        <v>凯那海滩2-1</v>
      </c>
      <c r="J21" s="3">
        <f>VLOOKUP(I21,关卡难度线!A:F,5,0)</f>
        <v>2.4</v>
      </c>
      <c r="K21" s="3">
        <f t="shared" si="2"/>
        <v>0.1</v>
      </c>
      <c r="L21" s="3">
        <v>1</v>
      </c>
      <c r="M21">
        <f>C21/B21</f>
        <v>0</v>
      </c>
      <c r="N21">
        <f t="shared" si="3"/>
        <v>0</v>
      </c>
      <c r="O21" t="e">
        <f t="shared" si="4"/>
        <v>#DIV/0!</v>
      </c>
      <c r="P21">
        <f t="shared" si="5"/>
        <v>6</v>
      </c>
      <c r="Q21">
        <f t="shared" si="6"/>
        <v>0</v>
      </c>
      <c r="R21">
        <f t="shared" si="7"/>
        <v>0</v>
      </c>
      <c r="S21">
        <f t="shared" si="8"/>
        <v>0</v>
      </c>
      <c r="T21">
        <f t="shared" si="9"/>
        <v>14</v>
      </c>
      <c r="U21" t="e">
        <f t="shared" si="10"/>
        <v>#DIV/0!</v>
      </c>
    </row>
    <row r="22" spans="1:21">
      <c r="A22" s="2" t="s">
        <v>4754</v>
      </c>
      <c r="B22" s="11">
        <f t="shared" si="0"/>
        <v>11</v>
      </c>
      <c r="C22" s="11">
        <f t="shared" si="1"/>
        <v>0</v>
      </c>
      <c r="D22" s="37">
        <v>2.4</v>
      </c>
      <c r="E22" s="11">
        <f>VLOOKUP(A22,关卡难度线!A:F,3,0)</f>
        <v>5</v>
      </c>
      <c r="F22" s="11">
        <f>VLOOKUP(A22,关卡难度线!A:F,4,0)</f>
        <v>62</v>
      </c>
      <c r="G22" s="11">
        <v>1</v>
      </c>
      <c r="I22" s="3" t="str">
        <f>VLOOKUP(A22,遭遇战輔助!AB:AC,2,0)</f>
        <v>凯那海滩3-1</v>
      </c>
      <c r="J22" s="3">
        <f>VLOOKUP(I22,关卡难度线!A:F,5,0)</f>
        <v>2.4</v>
      </c>
      <c r="K22" s="3">
        <f t="shared" si="2"/>
        <v>0.1</v>
      </c>
      <c r="L22" s="3">
        <v>1</v>
      </c>
      <c r="M22">
        <f>C22/B22</f>
        <v>0</v>
      </c>
      <c r="N22">
        <f t="shared" si="3"/>
        <v>0</v>
      </c>
      <c r="O22" t="e">
        <f t="shared" si="4"/>
        <v>#DIV/0!</v>
      </c>
      <c r="P22">
        <f t="shared" si="5"/>
        <v>6</v>
      </c>
      <c r="Q22">
        <f t="shared" si="6"/>
        <v>0</v>
      </c>
      <c r="R22">
        <f t="shared" si="7"/>
        <v>0</v>
      </c>
      <c r="S22">
        <f t="shared" si="8"/>
        <v>0</v>
      </c>
      <c r="T22">
        <f t="shared" si="9"/>
        <v>14</v>
      </c>
      <c r="U22" t="e">
        <f t="shared" si="10"/>
        <v>#DIV/0!</v>
      </c>
    </row>
    <row r="23" spans="1:21">
      <c r="A23" s="2" t="s">
        <v>4927</v>
      </c>
      <c r="B23" s="11">
        <f t="shared" si="0"/>
        <v>11</v>
      </c>
      <c r="C23" s="11">
        <f t="shared" si="1"/>
        <v>0</v>
      </c>
      <c r="D23" s="37">
        <v>2.4</v>
      </c>
      <c r="E23" s="11">
        <f>VLOOKUP(A23,关卡难度线!A:F,3,0)</f>
        <v>5</v>
      </c>
      <c r="F23" s="11">
        <f>VLOOKUP(A23,关卡难度线!A:F,4,0)</f>
        <v>62</v>
      </c>
      <c r="G23" s="11">
        <v>1</v>
      </c>
      <c r="I23" s="3" t="str">
        <f>VLOOKUP(A23,遭遇战輔助!AB:AC,2,0)</f>
        <v>凯那海滩4-1</v>
      </c>
      <c r="J23" s="3">
        <f>VLOOKUP(I23,关卡难度线!A:F,5,0)</f>
        <v>2.4</v>
      </c>
      <c r="K23" s="3">
        <f t="shared" si="2"/>
        <v>0.1</v>
      </c>
      <c r="L23" s="3">
        <v>1</v>
      </c>
      <c r="M23">
        <f>C23/B23</f>
        <v>0</v>
      </c>
      <c r="N23">
        <f t="shared" si="3"/>
        <v>0</v>
      </c>
      <c r="O23" t="e">
        <f t="shared" si="4"/>
        <v>#DIV/0!</v>
      </c>
      <c r="P23">
        <f t="shared" si="5"/>
        <v>6</v>
      </c>
      <c r="Q23">
        <f t="shared" si="6"/>
        <v>0</v>
      </c>
      <c r="R23">
        <f t="shared" si="7"/>
        <v>0</v>
      </c>
      <c r="S23">
        <f t="shared" si="8"/>
        <v>0</v>
      </c>
      <c r="T23">
        <f t="shared" si="9"/>
        <v>14</v>
      </c>
      <c r="U23" t="e">
        <f t="shared" si="10"/>
        <v>#DIV/0!</v>
      </c>
    </row>
    <row r="24" spans="1:21">
      <c r="A24" s="2" t="s">
        <v>4755</v>
      </c>
      <c r="B24" s="11">
        <f t="shared" si="0"/>
        <v>11</v>
      </c>
      <c r="C24" s="11">
        <f t="shared" si="1"/>
        <v>0</v>
      </c>
      <c r="D24" s="37">
        <v>2.4</v>
      </c>
      <c r="E24" s="11">
        <f>VLOOKUP(A24,关卡难度线!A:F,3,0)</f>
        <v>5</v>
      </c>
      <c r="F24" s="11">
        <f>VLOOKUP(A24,关卡难度线!A:F,4,0)</f>
        <v>62</v>
      </c>
      <c r="G24" s="11">
        <v>1</v>
      </c>
      <c r="I24" s="3" t="str">
        <f>VLOOKUP(A24,遭遇战輔助!AB:AC,2,0)</f>
        <v>凯那海滩5-1</v>
      </c>
      <c r="J24" s="3">
        <f>VLOOKUP(I24,关卡难度线!A:F,5,0)</f>
        <v>2.4</v>
      </c>
      <c r="K24" s="3">
        <f t="shared" si="2"/>
        <v>0.1</v>
      </c>
      <c r="L24" s="3">
        <v>1</v>
      </c>
      <c r="M24">
        <f>C24/B24</f>
        <v>0</v>
      </c>
      <c r="N24">
        <f t="shared" si="3"/>
        <v>0</v>
      </c>
      <c r="O24" t="e">
        <f t="shared" si="4"/>
        <v>#DIV/0!</v>
      </c>
      <c r="P24">
        <f t="shared" si="5"/>
        <v>6</v>
      </c>
      <c r="Q24">
        <f t="shared" si="6"/>
        <v>0</v>
      </c>
      <c r="R24">
        <f t="shared" si="7"/>
        <v>0</v>
      </c>
      <c r="S24">
        <f t="shared" si="8"/>
        <v>0</v>
      </c>
      <c r="T24">
        <f t="shared" si="9"/>
        <v>14</v>
      </c>
      <c r="U24" t="e">
        <f t="shared" si="10"/>
        <v>#DIV/0!</v>
      </c>
    </row>
    <row r="25" spans="1:21">
      <c r="A25" s="2" t="s">
        <v>4928</v>
      </c>
      <c r="B25" s="11">
        <f t="shared" si="0"/>
        <v>11</v>
      </c>
      <c r="C25" s="11">
        <f t="shared" si="1"/>
        <v>0</v>
      </c>
      <c r="D25" s="37">
        <v>2.4</v>
      </c>
      <c r="E25" s="11">
        <f>VLOOKUP(A25,关卡难度线!A:F,3,0)</f>
        <v>5</v>
      </c>
      <c r="F25" s="11">
        <f>VLOOKUP(A25,关卡难度线!A:F,4,0)</f>
        <v>62</v>
      </c>
      <c r="G25" s="11">
        <v>1</v>
      </c>
      <c r="I25" s="3" t="str">
        <f>VLOOKUP(A25,遭遇战輔助!AB:AC,2,0)</f>
        <v>凯那市场1-1</v>
      </c>
      <c r="J25" s="3">
        <f>VLOOKUP(I25,关卡难度线!A:F,5,0)</f>
        <v>2.6</v>
      </c>
      <c r="K25" s="3">
        <f t="shared" si="2"/>
        <v>0.15</v>
      </c>
      <c r="L25" s="3">
        <v>1.5</v>
      </c>
      <c r="M25">
        <f>C25/B25</f>
        <v>0</v>
      </c>
      <c r="N25">
        <f t="shared" si="3"/>
        <v>0</v>
      </c>
      <c r="O25" t="e">
        <f t="shared" si="4"/>
        <v>#DIV/0!</v>
      </c>
      <c r="P25">
        <f t="shared" si="5"/>
        <v>6</v>
      </c>
      <c r="Q25">
        <f t="shared" si="6"/>
        <v>0</v>
      </c>
      <c r="R25">
        <f t="shared" si="7"/>
        <v>0</v>
      </c>
      <c r="S25">
        <f t="shared" si="8"/>
        <v>0</v>
      </c>
      <c r="T25">
        <f t="shared" si="9"/>
        <v>14</v>
      </c>
      <c r="U25" t="e">
        <f t="shared" si="10"/>
        <v>#DIV/0!</v>
      </c>
    </row>
    <row r="26" spans="1:21">
      <c r="A26" s="2" t="s">
        <v>4929</v>
      </c>
      <c r="B26" s="11">
        <f t="shared" si="0"/>
        <v>12</v>
      </c>
      <c r="C26" s="11">
        <f t="shared" si="1"/>
        <v>0</v>
      </c>
      <c r="D26" s="11">
        <v>2.6</v>
      </c>
      <c r="E26" s="11">
        <f>VLOOKUP(A26,关卡难度线!A:F,3,0)</f>
        <v>5</v>
      </c>
      <c r="F26" s="11">
        <f>VLOOKUP(A26,关卡难度线!A:F,4,0)</f>
        <v>64</v>
      </c>
      <c r="G26" s="11">
        <v>1</v>
      </c>
      <c r="I26" s="3" t="str">
        <f>VLOOKUP(A26,遭遇战輔助!AB:AC,2,0)</f>
        <v>凯那市场2-1</v>
      </c>
      <c r="J26" s="3">
        <f>VLOOKUP(I26,关卡难度线!A:F,5,0)</f>
        <v>2.6</v>
      </c>
      <c r="K26" s="3">
        <f t="shared" si="2"/>
        <v>0.15</v>
      </c>
      <c r="L26" s="3">
        <v>1.5</v>
      </c>
      <c r="M26">
        <f>C26/B26</f>
        <v>0</v>
      </c>
      <c r="N26">
        <f t="shared" si="3"/>
        <v>0</v>
      </c>
      <c r="O26" t="e">
        <f t="shared" si="4"/>
        <v>#DIV/0!</v>
      </c>
      <c r="P26">
        <f t="shared" si="5"/>
        <v>6</v>
      </c>
      <c r="Q26">
        <f t="shared" si="6"/>
        <v>0</v>
      </c>
      <c r="R26">
        <f t="shared" si="7"/>
        <v>0</v>
      </c>
      <c r="S26">
        <f t="shared" si="8"/>
        <v>0</v>
      </c>
      <c r="T26">
        <f t="shared" si="9"/>
        <v>14</v>
      </c>
      <c r="U26" t="e">
        <f t="shared" si="10"/>
        <v>#DIV/0!</v>
      </c>
    </row>
    <row r="27" spans="1:21">
      <c r="A27" s="2" t="s">
        <v>4756</v>
      </c>
      <c r="B27" s="11">
        <f t="shared" si="0"/>
        <v>12</v>
      </c>
      <c r="C27" s="11">
        <f t="shared" si="1"/>
        <v>0</v>
      </c>
      <c r="D27" s="11">
        <v>2.6</v>
      </c>
      <c r="E27" s="11">
        <f>VLOOKUP(A27,关卡难度线!A:F,3,0)</f>
        <v>5</v>
      </c>
      <c r="F27" s="11">
        <f>VLOOKUP(A27,关卡难度线!A:F,4,0)</f>
        <v>64</v>
      </c>
      <c r="G27" s="11">
        <v>1</v>
      </c>
      <c r="I27" s="3" t="str">
        <f>VLOOKUP(A27,遭遇战輔助!AB:AC,2,0)</f>
        <v>凯那市场3-1</v>
      </c>
      <c r="J27" s="3">
        <f>VLOOKUP(I27,关卡难度线!A:F,5,0)</f>
        <v>2.6</v>
      </c>
      <c r="K27" s="3">
        <f t="shared" si="2"/>
        <v>0.15</v>
      </c>
      <c r="L27" s="3">
        <v>1.5</v>
      </c>
      <c r="M27">
        <f>C27/B27</f>
        <v>0</v>
      </c>
      <c r="N27">
        <f t="shared" si="3"/>
        <v>0</v>
      </c>
      <c r="O27" t="e">
        <f t="shared" si="4"/>
        <v>#DIV/0!</v>
      </c>
      <c r="P27">
        <f t="shared" si="5"/>
        <v>6</v>
      </c>
      <c r="Q27">
        <f t="shared" si="6"/>
        <v>0</v>
      </c>
      <c r="R27">
        <f t="shared" si="7"/>
        <v>0</v>
      </c>
      <c r="S27">
        <f t="shared" si="8"/>
        <v>0</v>
      </c>
      <c r="T27">
        <f t="shared" si="9"/>
        <v>14</v>
      </c>
      <c r="U27" t="e">
        <f t="shared" si="10"/>
        <v>#DIV/0!</v>
      </c>
    </row>
    <row r="28" spans="1:21">
      <c r="A28" s="2" t="s">
        <v>4930</v>
      </c>
      <c r="B28" s="11">
        <f t="shared" si="0"/>
        <v>12</v>
      </c>
      <c r="C28" s="11">
        <f t="shared" si="1"/>
        <v>0</v>
      </c>
      <c r="D28" s="11">
        <v>2.6</v>
      </c>
      <c r="E28" s="11">
        <f>VLOOKUP(A28,关卡难度线!A:F,3,0)</f>
        <v>5</v>
      </c>
      <c r="F28" s="11">
        <f>VLOOKUP(A28,关卡难度线!A:F,4,0)</f>
        <v>64</v>
      </c>
      <c r="G28" s="11">
        <v>1</v>
      </c>
      <c r="I28" s="3" t="str">
        <f>VLOOKUP(A28,遭遇战輔助!AB:AC,2,0)</f>
        <v>凯那市场4-1</v>
      </c>
      <c r="J28" s="3">
        <f>VLOOKUP(I28,关卡难度线!A:F,5,0)</f>
        <v>2.6</v>
      </c>
      <c r="K28" s="3">
        <f t="shared" si="2"/>
        <v>0.15</v>
      </c>
      <c r="L28" s="3">
        <v>1.5</v>
      </c>
      <c r="M28">
        <f>C28/B28</f>
        <v>0</v>
      </c>
      <c r="N28">
        <f t="shared" si="3"/>
        <v>0</v>
      </c>
      <c r="O28" t="e">
        <f t="shared" si="4"/>
        <v>#DIV/0!</v>
      </c>
      <c r="P28">
        <f t="shared" si="5"/>
        <v>6</v>
      </c>
      <c r="Q28">
        <f t="shared" si="6"/>
        <v>0</v>
      </c>
      <c r="R28">
        <f t="shared" si="7"/>
        <v>0</v>
      </c>
      <c r="S28">
        <f t="shared" si="8"/>
        <v>0</v>
      </c>
      <c r="T28">
        <f t="shared" si="9"/>
        <v>14</v>
      </c>
      <c r="U28" t="e">
        <f t="shared" si="10"/>
        <v>#DIV/0!</v>
      </c>
    </row>
    <row r="29" spans="1:21">
      <c r="A29" s="2" t="s">
        <v>4757</v>
      </c>
      <c r="B29" s="11">
        <f t="shared" si="0"/>
        <v>12</v>
      </c>
      <c r="C29" s="11">
        <f t="shared" si="1"/>
        <v>0</v>
      </c>
      <c r="D29" s="11">
        <v>2.6</v>
      </c>
      <c r="E29" s="11">
        <f>VLOOKUP(A29,关卡难度线!A:F,3,0)</f>
        <v>5</v>
      </c>
      <c r="F29" s="11">
        <f>VLOOKUP(A29,关卡难度线!A:F,4,0)</f>
        <v>64</v>
      </c>
      <c r="G29" s="11">
        <v>1</v>
      </c>
      <c r="I29" s="3" t="str">
        <f>VLOOKUP(A29,遭遇战輔助!AB:AC,2,0)</f>
        <v>凯那市场5-1</v>
      </c>
      <c r="J29" s="3">
        <f>VLOOKUP(I29,关卡难度线!A:F,5,0)</f>
        <v>2.6</v>
      </c>
      <c r="K29" s="3">
        <f t="shared" si="2"/>
        <v>0.15</v>
      </c>
      <c r="L29" s="3">
        <v>1.5</v>
      </c>
      <c r="M29">
        <f>C29/B29</f>
        <v>0</v>
      </c>
      <c r="N29">
        <f t="shared" si="3"/>
        <v>0</v>
      </c>
      <c r="O29" t="e">
        <f t="shared" si="4"/>
        <v>#DIV/0!</v>
      </c>
      <c r="P29">
        <f t="shared" si="5"/>
        <v>6</v>
      </c>
      <c r="Q29">
        <f t="shared" si="6"/>
        <v>0</v>
      </c>
      <c r="R29">
        <f t="shared" si="7"/>
        <v>0</v>
      </c>
      <c r="S29">
        <f t="shared" si="8"/>
        <v>0</v>
      </c>
      <c r="T29">
        <f t="shared" si="9"/>
        <v>14</v>
      </c>
      <c r="U29" t="e">
        <f t="shared" si="10"/>
        <v>#DIV/0!</v>
      </c>
    </row>
    <row r="30" spans="1:21">
      <c r="A30" s="2" t="s">
        <v>4931</v>
      </c>
      <c r="B30" s="11">
        <f t="shared" si="0"/>
        <v>12</v>
      </c>
      <c r="C30" s="11">
        <f t="shared" si="1"/>
        <v>0</v>
      </c>
      <c r="D30" s="11">
        <v>2.6</v>
      </c>
      <c r="E30" s="11">
        <f>VLOOKUP(A30,关卡难度线!A:F,3,0)</f>
        <v>5</v>
      </c>
      <c r="F30" s="11">
        <f>VLOOKUP(A30,关卡难度线!A:F,4,0)</f>
        <v>64</v>
      </c>
      <c r="G30" s="11">
        <v>1</v>
      </c>
      <c r="I30" s="3" t="str">
        <f>VLOOKUP(A30,遭遇战輔助!AB:AC,2,0)</f>
        <v>凯那市场6-1</v>
      </c>
      <c r="J30" s="3">
        <f>VLOOKUP(I30,关卡难度线!A:F,5,0)</f>
        <v>2.6</v>
      </c>
      <c r="K30" s="3">
        <f t="shared" si="2"/>
        <v>0.15</v>
      </c>
      <c r="L30" s="3">
        <v>1.5</v>
      </c>
      <c r="M30">
        <f>C30/B30</f>
        <v>0</v>
      </c>
      <c r="N30">
        <f t="shared" si="3"/>
        <v>0</v>
      </c>
      <c r="O30" t="e">
        <f t="shared" si="4"/>
        <v>#DIV/0!</v>
      </c>
      <c r="P30">
        <f t="shared" si="5"/>
        <v>6</v>
      </c>
      <c r="Q30">
        <f t="shared" si="6"/>
        <v>0</v>
      </c>
      <c r="R30">
        <f t="shared" si="7"/>
        <v>0</v>
      </c>
      <c r="S30">
        <f t="shared" si="8"/>
        <v>0</v>
      </c>
      <c r="T30">
        <f t="shared" si="9"/>
        <v>14</v>
      </c>
      <c r="U30" t="e">
        <f t="shared" si="10"/>
        <v>#DIV/0!</v>
      </c>
    </row>
    <row r="31" spans="1:21">
      <c r="A31" s="2" t="s">
        <v>4758</v>
      </c>
      <c r="B31" s="11">
        <f t="shared" si="0"/>
        <v>16</v>
      </c>
      <c r="C31" s="11">
        <f t="shared" si="1"/>
        <v>1</v>
      </c>
      <c r="D31" s="11">
        <v>2.6</v>
      </c>
      <c r="E31" s="11">
        <f>VLOOKUP(A31,关卡难度线!A:F,3,0)</f>
        <v>6</v>
      </c>
      <c r="F31" s="11">
        <f>VLOOKUP(A31,关卡难度线!A:F,4,0)</f>
        <v>64</v>
      </c>
      <c r="G31" s="11">
        <v>1</v>
      </c>
      <c r="I31" s="3" t="str">
        <f>VLOOKUP(A31,遭遇战輔助!AB:AC,2,0)</f>
        <v>凯那市场7-1</v>
      </c>
      <c r="J31" s="3">
        <f>VLOOKUP(I31,关卡难度线!A:F,5,0)</f>
        <v>2.8</v>
      </c>
      <c r="K31" s="3">
        <f t="shared" si="2"/>
        <v>0.125</v>
      </c>
      <c r="L31" s="3">
        <v>1.5</v>
      </c>
      <c r="M31">
        <f>C31/B31</f>
        <v>6.25E-2</v>
      </c>
      <c r="N31">
        <f t="shared" si="3"/>
        <v>0</v>
      </c>
      <c r="O31" t="e">
        <f t="shared" si="4"/>
        <v>#DIV/0!</v>
      </c>
      <c r="P31">
        <f t="shared" si="5"/>
        <v>7</v>
      </c>
      <c r="Q31">
        <f t="shared" si="6"/>
        <v>0</v>
      </c>
      <c r="R31">
        <f t="shared" si="7"/>
        <v>0</v>
      </c>
      <c r="S31">
        <f t="shared" si="8"/>
        <v>0</v>
      </c>
      <c r="T31">
        <f t="shared" si="9"/>
        <v>11.666666666666666</v>
      </c>
      <c r="U31">
        <f t="shared" si="10"/>
        <v>0</v>
      </c>
    </row>
    <row r="32" spans="1:21">
      <c r="A32" s="2" t="s">
        <v>4932</v>
      </c>
      <c r="B32" s="11">
        <f t="shared" si="0"/>
        <v>17</v>
      </c>
      <c r="C32" s="11">
        <f t="shared" si="1"/>
        <v>1</v>
      </c>
      <c r="D32" s="11">
        <v>2.8</v>
      </c>
      <c r="E32" s="11">
        <f>VLOOKUP(A32,关卡难度线!A:F,3,0)</f>
        <v>6</v>
      </c>
      <c r="F32" s="11">
        <f>VLOOKUP(A32,关卡难度线!A:F,4,0)</f>
        <v>66</v>
      </c>
      <c r="G32" s="11">
        <v>1</v>
      </c>
      <c r="I32" s="3" t="str">
        <f>VLOOKUP(A32,遭遇战輔助!AB:AC,2,0)</f>
        <v>凯那市场8-1</v>
      </c>
      <c r="J32" s="3">
        <f>VLOOKUP(I32,关卡难度线!A:F,5,0)</f>
        <v>2.8</v>
      </c>
      <c r="K32" s="3">
        <f t="shared" si="2"/>
        <v>0.125</v>
      </c>
      <c r="L32" s="3">
        <v>1.5</v>
      </c>
      <c r="M32">
        <f>C32/B32</f>
        <v>5.8823529411764705E-2</v>
      </c>
      <c r="N32">
        <f t="shared" si="3"/>
        <v>0</v>
      </c>
      <c r="O32" t="e">
        <f t="shared" si="4"/>
        <v>#DIV/0!</v>
      </c>
      <c r="P32">
        <f t="shared" si="5"/>
        <v>7</v>
      </c>
      <c r="Q32">
        <f t="shared" si="6"/>
        <v>0</v>
      </c>
      <c r="R32">
        <f t="shared" si="7"/>
        <v>0</v>
      </c>
      <c r="S32">
        <f t="shared" si="8"/>
        <v>0</v>
      </c>
      <c r="T32">
        <f t="shared" si="9"/>
        <v>11.666666666666666</v>
      </c>
      <c r="U32">
        <f t="shared" si="10"/>
        <v>0</v>
      </c>
    </row>
    <row r="33" spans="1:21">
      <c r="A33" s="2" t="s">
        <v>4759</v>
      </c>
      <c r="B33" s="11">
        <f t="shared" si="0"/>
        <v>17</v>
      </c>
      <c r="C33" s="11">
        <f t="shared" si="1"/>
        <v>1</v>
      </c>
      <c r="D33" s="11">
        <v>2.8</v>
      </c>
      <c r="E33" s="11">
        <f>VLOOKUP(A33,关卡难度线!A:F,3,0)</f>
        <v>6</v>
      </c>
      <c r="F33" s="11">
        <f>VLOOKUP(A33,关卡难度线!A:F,4,0)</f>
        <v>66</v>
      </c>
      <c r="G33" s="11">
        <v>1</v>
      </c>
      <c r="I33" s="3" t="str">
        <f>VLOOKUP(A33,遭遇战輔助!AB:AC,2,0)</f>
        <v>发电厂1-1</v>
      </c>
      <c r="J33" s="3">
        <f>VLOOKUP(I33,关卡难度线!A:F,5,0)</f>
        <v>2.8</v>
      </c>
      <c r="K33" s="3">
        <f t="shared" si="2"/>
        <v>0.125</v>
      </c>
      <c r="L33" s="3">
        <v>1.5</v>
      </c>
      <c r="M33">
        <f>C33/B33</f>
        <v>5.8823529411764705E-2</v>
      </c>
      <c r="N33">
        <f t="shared" si="3"/>
        <v>0</v>
      </c>
      <c r="O33" t="e">
        <f t="shared" si="4"/>
        <v>#DIV/0!</v>
      </c>
      <c r="P33">
        <f t="shared" si="5"/>
        <v>7</v>
      </c>
      <c r="Q33">
        <f t="shared" si="6"/>
        <v>0</v>
      </c>
      <c r="R33">
        <f t="shared" si="7"/>
        <v>0</v>
      </c>
      <c r="S33">
        <f t="shared" si="8"/>
        <v>0</v>
      </c>
      <c r="T33">
        <f t="shared" si="9"/>
        <v>11.666666666666666</v>
      </c>
      <c r="U33">
        <f t="shared" si="10"/>
        <v>0</v>
      </c>
    </row>
    <row r="34" spans="1:21">
      <c r="A34" s="2" t="s">
        <v>4933</v>
      </c>
      <c r="B34" s="11">
        <f t="shared" si="0"/>
        <v>17</v>
      </c>
      <c r="C34" s="11">
        <f t="shared" si="1"/>
        <v>1</v>
      </c>
      <c r="D34" s="11">
        <v>2.8</v>
      </c>
      <c r="E34" s="11">
        <f>VLOOKUP(A34,关卡难度线!A:F,3,0)</f>
        <v>6</v>
      </c>
      <c r="F34" s="11">
        <f>VLOOKUP(A34,关卡难度线!A:F,4,0)</f>
        <v>66</v>
      </c>
      <c r="G34" s="11">
        <v>1</v>
      </c>
      <c r="I34" s="3" t="str">
        <f>VLOOKUP(A34,遭遇战輔助!AB:AC,2,0)</f>
        <v>发电厂2-1</v>
      </c>
      <c r="J34" s="3">
        <f>VLOOKUP(I34,关卡难度线!A:F,5,0)</f>
        <v>2.8</v>
      </c>
      <c r="K34" s="3">
        <f t="shared" si="2"/>
        <v>0.125</v>
      </c>
      <c r="L34" s="3">
        <v>1.5</v>
      </c>
      <c r="M34">
        <f>C34/B34</f>
        <v>5.8823529411764705E-2</v>
      </c>
      <c r="N34">
        <f t="shared" si="3"/>
        <v>0</v>
      </c>
      <c r="O34" t="e">
        <f t="shared" si="4"/>
        <v>#DIV/0!</v>
      </c>
      <c r="P34">
        <f t="shared" si="5"/>
        <v>7</v>
      </c>
      <c r="Q34">
        <f t="shared" si="6"/>
        <v>0</v>
      </c>
      <c r="R34">
        <f t="shared" si="7"/>
        <v>0</v>
      </c>
      <c r="S34">
        <f t="shared" si="8"/>
        <v>0</v>
      </c>
      <c r="T34">
        <f t="shared" si="9"/>
        <v>11.666666666666666</v>
      </c>
      <c r="U34">
        <f t="shared" si="10"/>
        <v>0</v>
      </c>
    </row>
    <row r="35" spans="1:21">
      <c r="A35" s="2" t="s">
        <v>4760</v>
      </c>
      <c r="B35" s="11">
        <f t="shared" si="0"/>
        <v>17</v>
      </c>
      <c r="C35" s="11">
        <f t="shared" si="1"/>
        <v>1</v>
      </c>
      <c r="D35" s="11">
        <v>2.8</v>
      </c>
      <c r="E35" s="11">
        <f>VLOOKUP(A35,关卡难度线!A:F,3,0)</f>
        <v>6</v>
      </c>
      <c r="F35" s="11">
        <f>VLOOKUP(A35,关卡难度线!A:F,4,0)</f>
        <v>66</v>
      </c>
      <c r="G35" s="11">
        <v>1</v>
      </c>
      <c r="I35" s="3" t="str">
        <f>VLOOKUP(A35,遭遇战輔助!AB:AC,2,0)</f>
        <v>发电厂3-1</v>
      </c>
      <c r="J35" s="3">
        <f>VLOOKUP(I35,关卡难度线!A:F,5,0)</f>
        <v>2.8</v>
      </c>
      <c r="K35" s="3">
        <f t="shared" si="2"/>
        <v>0.125</v>
      </c>
      <c r="L35" s="3">
        <v>1.5</v>
      </c>
      <c r="M35">
        <f>C35/B35</f>
        <v>5.8823529411764705E-2</v>
      </c>
      <c r="N35">
        <f t="shared" si="3"/>
        <v>0</v>
      </c>
      <c r="O35" t="e">
        <f t="shared" si="4"/>
        <v>#DIV/0!</v>
      </c>
      <c r="P35">
        <f t="shared" si="5"/>
        <v>7</v>
      </c>
      <c r="Q35">
        <f t="shared" si="6"/>
        <v>0</v>
      </c>
      <c r="R35">
        <f t="shared" si="7"/>
        <v>0</v>
      </c>
      <c r="S35">
        <f t="shared" si="8"/>
        <v>0</v>
      </c>
      <c r="T35">
        <f t="shared" si="9"/>
        <v>11.666666666666666</v>
      </c>
      <c r="U35">
        <f t="shared" si="10"/>
        <v>0</v>
      </c>
    </row>
    <row r="36" spans="1:21">
      <c r="A36" s="2" t="s">
        <v>4934</v>
      </c>
      <c r="B36" s="11">
        <f t="shared" si="0"/>
        <v>17</v>
      </c>
      <c r="C36" s="11">
        <f t="shared" si="1"/>
        <v>1</v>
      </c>
      <c r="D36" s="11">
        <v>2.8</v>
      </c>
      <c r="E36" s="11">
        <f>VLOOKUP(A36,关卡难度线!A:F,3,0)</f>
        <v>6</v>
      </c>
      <c r="F36" s="11">
        <f>VLOOKUP(A36,关卡难度线!A:F,4,0)</f>
        <v>66</v>
      </c>
      <c r="G36" s="11">
        <v>1</v>
      </c>
      <c r="I36" s="3" t="str">
        <f>VLOOKUP(A36,遭遇战輔助!AB:AC,2,0)</f>
        <v>发电厂4-1</v>
      </c>
      <c r="J36" s="3">
        <f>VLOOKUP(I36,关卡难度线!A:F,5,0)</f>
        <v>2.8</v>
      </c>
      <c r="K36" s="3">
        <f t="shared" si="2"/>
        <v>0.125</v>
      </c>
      <c r="L36" s="3">
        <v>1.5</v>
      </c>
      <c r="M36">
        <f>C36/B36</f>
        <v>5.8823529411764705E-2</v>
      </c>
      <c r="N36">
        <f t="shared" si="3"/>
        <v>0</v>
      </c>
      <c r="O36" t="e">
        <f t="shared" si="4"/>
        <v>#DIV/0!</v>
      </c>
      <c r="P36">
        <f t="shared" si="5"/>
        <v>7</v>
      </c>
      <c r="Q36">
        <f t="shared" si="6"/>
        <v>0</v>
      </c>
      <c r="R36">
        <f t="shared" si="7"/>
        <v>0</v>
      </c>
      <c r="S36">
        <f t="shared" si="8"/>
        <v>0</v>
      </c>
      <c r="T36">
        <f t="shared" si="9"/>
        <v>11.666666666666666</v>
      </c>
      <c r="U36">
        <f t="shared" si="10"/>
        <v>0</v>
      </c>
    </row>
    <row r="37" spans="1:21">
      <c r="A37" s="2" t="s">
        <v>4761</v>
      </c>
      <c r="B37" s="11">
        <f t="shared" si="0"/>
        <v>19</v>
      </c>
      <c r="C37" s="11">
        <f t="shared" si="1"/>
        <v>1</v>
      </c>
      <c r="D37" s="11">
        <v>3</v>
      </c>
      <c r="E37" s="11">
        <f>VLOOKUP(A37,关卡难度线!A:F,3,0)</f>
        <v>6</v>
      </c>
      <c r="F37" s="11">
        <f>VLOOKUP(A37,关卡难度线!A:F,4,0)</f>
        <v>68</v>
      </c>
      <c r="G37" s="11">
        <v>1</v>
      </c>
      <c r="I37" s="3" t="str">
        <f>VLOOKUP(A37,遭遇战輔助!AB:AC,2,0)</f>
        <v>发电厂5-1</v>
      </c>
      <c r="J37" s="3">
        <f>VLOOKUP(I37,关卡难度线!A:F,5,0)</f>
        <v>3</v>
      </c>
      <c r="K37" s="3">
        <f t="shared" si="2"/>
        <v>0.125</v>
      </c>
      <c r="L37" s="3">
        <v>1.5</v>
      </c>
      <c r="M37">
        <f>C37/B37</f>
        <v>5.2631578947368418E-2</v>
      </c>
      <c r="N37">
        <f t="shared" si="3"/>
        <v>0</v>
      </c>
      <c r="O37" t="e">
        <f t="shared" si="4"/>
        <v>#DIV/0!</v>
      </c>
      <c r="P37">
        <f t="shared" si="5"/>
        <v>7</v>
      </c>
      <c r="Q37">
        <f t="shared" si="6"/>
        <v>0</v>
      </c>
      <c r="R37">
        <f t="shared" si="7"/>
        <v>0</v>
      </c>
      <c r="S37">
        <f t="shared" si="8"/>
        <v>0</v>
      </c>
      <c r="T37">
        <f t="shared" si="9"/>
        <v>11.666666666666666</v>
      </c>
      <c r="U37">
        <f t="shared" si="10"/>
        <v>0</v>
      </c>
    </row>
    <row r="38" spans="1:21">
      <c r="A38" s="2" t="s">
        <v>4935</v>
      </c>
      <c r="B38" s="11">
        <f t="shared" si="0"/>
        <v>19</v>
      </c>
      <c r="C38" s="11">
        <f t="shared" si="1"/>
        <v>1</v>
      </c>
      <c r="D38" s="11">
        <v>3</v>
      </c>
      <c r="E38" s="11">
        <f>VLOOKUP(A38,关卡难度线!A:F,3,0)</f>
        <v>6</v>
      </c>
      <c r="F38" s="11">
        <f>VLOOKUP(A38,关卡难度线!A:F,4,0)</f>
        <v>68</v>
      </c>
      <c r="G38" s="11">
        <v>1</v>
      </c>
      <c r="I38" s="3" t="str">
        <f>VLOOKUP(A38,遭遇战輔助!AB:AC,2,0)</f>
        <v>发电厂6-1</v>
      </c>
      <c r="J38" s="3">
        <f>VLOOKUP(I38,关卡难度线!A:F,5,0)</f>
        <v>3</v>
      </c>
      <c r="K38" s="3">
        <f t="shared" si="2"/>
        <v>0.125</v>
      </c>
      <c r="L38" s="3">
        <v>1.5</v>
      </c>
      <c r="M38">
        <f>C38/B38</f>
        <v>5.2631578947368418E-2</v>
      </c>
      <c r="N38">
        <f t="shared" si="3"/>
        <v>0</v>
      </c>
      <c r="O38" t="e">
        <f t="shared" si="4"/>
        <v>#DIV/0!</v>
      </c>
      <c r="P38">
        <f t="shared" si="5"/>
        <v>7</v>
      </c>
      <c r="Q38">
        <f t="shared" si="6"/>
        <v>0</v>
      </c>
      <c r="R38">
        <f t="shared" si="7"/>
        <v>0</v>
      </c>
      <c r="S38">
        <f t="shared" si="8"/>
        <v>0</v>
      </c>
      <c r="T38">
        <f t="shared" si="9"/>
        <v>11.666666666666666</v>
      </c>
      <c r="U38">
        <f t="shared" si="10"/>
        <v>0</v>
      </c>
    </row>
    <row r="39" spans="1:21">
      <c r="A39" s="2" t="s">
        <v>4762</v>
      </c>
      <c r="B39" s="11">
        <f t="shared" si="0"/>
        <v>19</v>
      </c>
      <c r="C39" s="11">
        <f t="shared" si="1"/>
        <v>1</v>
      </c>
      <c r="D39" s="11">
        <v>3</v>
      </c>
      <c r="E39" s="11">
        <f>VLOOKUP(A39,关卡难度线!A:F,3,0)</f>
        <v>6</v>
      </c>
      <c r="F39" s="11">
        <f>VLOOKUP(A39,关卡难度线!A:F,4,0)</f>
        <v>68</v>
      </c>
      <c r="G39" s="11">
        <v>1</v>
      </c>
      <c r="I39" s="3" t="str">
        <f>VLOOKUP(A39,遭遇战輔助!AB:AC,2,0)</f>
        <v>发电厂7-1</v>
      </c>
      <c r="J39" s="3">
        <f>VLOOKUP(I39,关卡难度线!A:F,5,0)</f>
        <v>3</v>
      </c>
      <c r="K39" s="3">
        <f t="shared" si="2"/>
        <v>0.125</v>
      </c>
      <c r="L39" s="3">
        <v>1.5</v>
      </c>
      <c r="M39">
        <f>C39/B39</f>
        <v>5.2631578947368418E-2</v>
      </c>
      <c r="N39">
        <f t="shared" si="3"/>
        <v>0</v>
      </c>
      <c r="O39" t="e">
        <f t="shared" si="4"/>
        <v>#DIV/0!</v>
      </c>
      <c r="P39">
        <f t="shared" si="5"/>
        <v>7</v>
      </c>
      <c r="Q39">
        <f t="shared" si="6"/>
        <v>0</v>
      </c>
      <c r="R39">
        <f t="shared" si="7"/>
        <v>0</v>
      </c>
      <c r="S39">
        <f t="shared" si="8"/>
        <v>0</v>
      </c>
      <c r="T39">
        <f t="shared" si="9"/>
        <v>11.666666666666666</v>
      </c>
      <c r="U39">
        <f t="shared" si="10"/>
        <v>0</v>
      </c>
    </row>
    <row r="40" spans="1:21">
      <c r="A40" s="2" t="s">
        <v>4936</v>
      </c>
      <c r="B40" s="11">
        <f t="shared" si="0"/>
        <v>19</v>
      </c>
      <c r="C40" s="11">
        <f t="shared" si="1"/>
        <v>1</v>
      </c>
      <c r="D40" s="11">
        <v>3</v>
      </c>
      <c r="E40" s="11">
        <f>VLOOKUP(A40,关卡难度线!A:F,3,0)</f>
        <v>6</v>
      </c>
      <c r="F40" s="11">
        <f>VLOOKUP(A40,关卡难度线!A:F,4,0)</f>
        <v>68</v>
      </c>
      <c r="G40" s="11">
        <v>1</v>
      </c>
      <c r="I40" s="3" t="str">
        <f>VLOOKUP(A40,遭遇战輔助!AB:AC,2,0)</f>
        <v>发电厂8-1</v>
      </c>
      <c r="J40" s="3">
        <f>VLOOKUP(I40,关卡难度线!A:F,5,0)</f>
        <v>3</v>
      </c>
      <c r="K40" s="3">
        <f t="shared" si="2"/>
        <v>0.125</v>
      </c>
      <c r="L40" s="3">
        <v>1.5</v>
      </c>
      <c r="M40">
        <f>C40/B40</f>
        <v>5.2631578947368418E-2</v>
      </c>
      <c r="N40">
        <f t="shared" si="3"/>
        <v>0</v>
      </c>
      <c r="O40" t="e">
        <f t="shared" si="4"/>
        <v>#DIV/0!</v>
      </c>
      <c r="P40">
        <f t="shared" si="5"/>
        <v>7</v>
      </c>
      <c r="Q40">
        <f t="shared" si="6"/>
        <v>0</v>
      </c>
      <c r="R40">
        <f t="shared" si="7"/>
        <v>0</v>
      </c>
      <c r="S40">
        <f t="shared" si="8"/>
        <v>0</v>
      </c>
      <c r="T40">
        <f t="shared" si="9"/>
        <v>11.666666666666666</v>
      </c>
      <c r="U40">
        <f t="shared" si="10"/>
        <v>0</v>
      </c>
    </row>
    <row r="41" spans="1:21">
      <c r="A41" s="2" t="s">
        <v>4763</v>
      </c>
      <c r="B41" s="11">
        <f t="shared" si="0"/>
        <v>19</v>
      </c>
      <c r="C41" s="11">
        <f t="shared" si="1"/>
        <v>1</v>
      </c>
      <c r="D41" s="11">
        <v>3</v>
      </c>
      <c r="E41" s="11">
        <f>VLOOKUP(A41,关卡难度线!A:F,3,0)</f>
        <v>6</v>
      </c>
      <c r="F41" s="11">
        <f>VLOOKUP(A41,关卡难度线!A:F,4,0)</f>
        <v>68</v>
      </c>
      <c r="G41" s="11">
        <v>1</v>
      </c>
      <c r="I41" s="3" t="str">
        <f>VLOOKUP(A41,遭遇战輔助!AB:AC,2,0)</f>
        <v>烟囱山1-1</v>
      </c>
      <c r="J41" s="3">
        <f>VLOOKUP(I41,关卡难度线!A:F,5,0)</f>
        <v>3</v>
      </c>
      <c r="K41" s="3">
        <f t="shared" si="2"/>
        <v>0.125</v>
      </c>
      <c r="L41" s="3">
        <v>1.5</v>
      </c>
      <c r="M41">
        <f>C41/B41</f>
        <v>5.2631578947368418E-2</v>
      </c>
      <c r="N41">
        <f t="shared" si="3"/>
        <v>0</v>
      </c>
      <c r="O41" t="e">
        <f t="shared" si="4"/>
        <v>#DIV/0!</v>
      </c>
      <c r="P41">
        <f t="shared" si="5"/>
        <v>7</v>
      </c>
      <c r="Q41">
        <f t="shared" si="6"/>
        <v>0</v>
      </c>
      <c r="R41">
        <f t="shared" si="7"/>
        <v>0</v>
      </c>
      <c r="S41">
        <f t="shared" si="8"/>
        <v>0</v>
      </c>
      <c r="T41">
        <f t="shared" si="9"/>
        <v>11.666666666666666</v>
      </c>
      <c r="U41">
        <f t="shared" si="10"/>
        <v>0</v>
      </c>
    </row>
    <row r="42" spans="1:21">
      <c r="A42" s="4" t="s">
        <v>4937</v>
      </c>
      <c r="B42" s="11">
        <f t="shared" si="0"/>
        <v>19</v>
      </c>
      <c r="C42" s="11">
        <f t="shared" si="1"/>
        <v>1</v>
      </c>
      <c r="D42" s="11">
        <v>3</v>
      </c>
      <c r="E42" s="11">
        <f>VLOOKUP(A42,关卡难度线!A:F,3,0)</f>
        <v>6</v>
      </c>
      <c r="F42" s="11">
        <f>VLOOKUP(A42,关卡难度线!A:F,4,0)</f>
        <v>70</v>
      </c>
      <c r="G42" s="11">
        <v>1</v>
      </c>
      <c r="I42" s="3" t="str">
        <f>VLOOKUP(A42,遭遇战輔助!AB:AC,2,0)</f>
        <v>烟囱山2-1</v>
      </c>
      <c r="J42" s="3">
        <f>VLOOKUP(I42,关卡难度线!A:F,5,0)</f>
        <v>3</v>
      </c>
      <c r="K42" s="3">
        <f t="shared" si="2"/>
        <v>0.16666666666666666</v>
      </c>
      <c r="L42" s="3">
        <v>2</v>
      </c>
      <c r="M42">
        <f>C42/B42</f>
        <v>5.2631578947368418E-2</v>
      </c>
      <c r="N42">
        <f t="shared" si="3"/>
        <v>0</v>
      </c>
      <c r="O42" t="e">
        <f t="shared" si="4"/>
        <v>#DIV/0!</v>
      </c>
      <c r="P42">
        <f t="shared" si="5"/>
        <v>7</v>
      </c>
      <c r="Q42">
        <f t="shared" si="6"/>
        <v>0</v>
      </c>
      <c r="R42">
        <f t="shared" si="7"/>
        <v>0</v>
      </c>
      <c r="S42">
        <f t="shared" si="8"/>
        <v>0</v>
      </c>
      <c r="T42">
        <f t="shared" si="9"/>
        <v>11.666666666666666</v>
      </c>
      <c r="U42">
        <f t="shared" si="10"/>
        <v>0</v>
      </c>
    </row>
    <row r="43" spans="1:21">
      <c r="A43" s="4" t="s">
        <v>4764</v>
      </c>
      <c r="B43" s="11">
        <f t="shared" si="0"/>
        <v>19</v>
      </c>
      <c r="C43" s="11">
        <f t="shared" si="1"/>
        <v>1</v>
      </c>
      <c r="D43" s="11">
        <v>3</v>
      </c>
      <c r="E43" s="11">
        <f>VLOOKUP(A43,关卡难度线!A:F,3,0)</f>
        <v>6</v>
      </c>
      <c r="F43" s="11">
        <f>VLOOKUP(A43,关卡难度线!A:F,4,0)</f>
        <v>70</v>
      </c>
      <c r="G43" s="11">
        <v>1</v>
      </c>
      <c r="I43" s="3" t="str">
        <f>VLOOKUP(A43,遭遇战輔助!AB:AC,2,0)</f>
        <v>烟囱山3-1</v>
      </c>
      <c r="J43" s="3">
        <f>VLOOKUP(I43,关卡难度线!A:F,5,0)</f>
        <v>3</v>
      </c>
      <c r="K43" s="3">
        <f t="shared" si="2"/>
        <v>0.16666666666666666</v>
      </c>
      <c r="L43" s="3">
        <v>2</v>
      </c>
      <c r="M43">
        <f>C43/B43</f>
        <v>5.2631578947368418E-2</v>
      </c>
      <c r="N43">
        <f t="shared" si="3"/>
        <v>0</v>
      </c>
      <c r="O43" t="e">
        <f t="shared" si="4"/>
        <v>#DIV/0!</v>
      </c>
      <c r="P43">
        <f t="shared" si="5"/>
        <v>7</v>
      </c>
      <c r="Q43">
        <f t="shared" si="6"/>
        <v>0</v>
      </c>
      <c r="R43">
        <f t="shared" si="7"/>
        <v>0</v>
      </c>
      <c r="S43">
        <f t="shared" si="8"/>
        <v>0</v>
      </c>
      <c r="T43">
        <f t="shared" si="9"/>
        <v>11.666666666666666</v>
      </c>
      <c r="U43">
        <f t="shared" si="10"/>
        <v>0</v>
      </c>
    </row>
    <row r="44" spans="1:21">
      <c r="A44" s="4" t="s">
        <v>4938</v>
      </c>
      <c r="B44" s="11">
        <f t="shared" si="0"/>
        <v>19</v>
      </c>
      <c r="C44" s="11">
        <f t="shared" si="1"/>
        <v>1</v>
      </c>
      <c r="D44" s="11">
        <v>3</v>
      </c>
      <c r="E44" s="11">
        <f>VLOOKUP(A44,关卡难度线!A:F,3,0)</f>
        <v>6</v>
      </c>
      <c r="F44" s="11">
        <f>VLOOKUP(A44,关卡难度线!A:F,4,0)</f>
        <v>70</v>
      </c>
      <c r="G44" s="11">
        <v>1</v>
      </c>
      <c r="I44" s="3" t="str">
        <f>VLOOKUP(A44,遭遇战輔助!AB:AC,2,0)</f>
        <v>烟囱山4-1</v>
      </c>
      <c r="J44" s="3">
        <f>VLOOKUP(I44,关卡难度线!A:F,5,0)</f>
        <v>3</v>
      </c>
      <c r="K44" s="3">
        <f t="shared" si="2"/>
        <v>0.16666666666666666</v>
      </c>
      <c r="L44" s="3">
        <v>2</v>
      </c>
      <c r="M44">
        <f>C44/B44</f>
        <v>5.2631578947368418E-2</v>
      </c>
      <c r="N44">
        <f t="shared" si="3"/>
        <v>0</v>
      </c>
      <c r="O44" t="e">
        <f t="shared" si="4"/>
        <v>#DIV/0!</v>
      </c>
      <c r="P44">
        <f t="shared" si="5"/>
        <v>7</v>
      </c>
      <c r="Q44">
        <f t="shared" si="6"/>
        <v>0</v>
      </c>
      <c r="R44">
        <f t="shared" si="7"/>
        <v>0</v>
      </c>
      <c r="S44">
        <f t="shared" si="8"/>
        <v>0</v>
      </c>
      <c r="T44">
        <f t="shared" si="9"/>
        <v>11.666666666666666</v>
      </c>
      <c r="U44">
        <f t="shared" si="10"/>
        <v>0</v>
      </c>
    </row>
    <row r="45" spans="1:21">
      <c r="A45" s="4" t="s">
        <v>4765</v>
      </c>
      <c r="B45" s="11">
        <f t="shared" si="0"/>
        <v>19</v>
      </c>
      <c r="C45" s="11">
        <f t="shared" si="1"/>
        <v>1</v>
      </c>
      <c r="D45" s="11">
        <v>3</v>
      </c>
      <c r="E45" s="11">
        <f>VLOOKUP(A45,关卡难度线!A:F,3,0)</f>
        <v>6</v>
      </c>
      <c r="F45" s="11">
        <f>VLOOKUP(A45,关卡难度线!A:F,4,0)</f>
        <v>70</v>
      </c>
      <c r="G45" s="11">
        <v>1</v>
      </c>
      <c r="I45" s="3" t="str">
        <f>VLOOKUP(A45,遭遇战輔助!AB:AC,2,0)</f>
        <v>烟囱山5-1</v>
      </c>
      <c r="J45" s="3">
        <f>VLOOKUP(I45,关卡难度线!A:F,5,0)</f>
        <v>3</v>
      </c>
      <c r="K45" s="3">
        <f t="shared" si="2"/>
        <v>0.16666666666666666</v>
      </c>
      <c r="L45" s="3">
        <v>2</v>
      </c>
      <c r="M45">
        <f>C45/B45</f>
        <v>5.2631578947368418E-2</v>
      </c>
      <c r="N45">
        <f t="shared" si="3"/>
        <v>0</v>
      </c>
      <c r="O45" t="e">
        <f t="shared" si="4"/>
        <v>#DIV/0!</v>
      </c>
      <c r="P45">
        <f t="shared" si="5"/>
        <v>7</v>
      </c>
      <c r="Q45">
        <f t="shared" si="6"/>
        <v>0</v>
      </c>
      <c r="R45">
        <f t="shared" si="7"/>
        <v>0</v>
      </c>
      <c r="S45">
        <f t="shared" si="8"/>
        <v>0</v>
      </c>
      <c r="T45">
        <f t="shared" si="9"/>
        <v>11.666666666666666</v>
      </c>
      <c r="U45">
        <f t="shared" si="10"/>
        <v>0</v>
      </c>
    </row>
    <row r="46" spans="1:21">
      <c r="A46" s="4" t="s">
        <v>4939</v>
      </c>
      <c r="B46" s="11">
        <f t="shared" si="0"/>
        <v>19</v>
      </c>
      <c r="C46" s="11">
        <f t="shared" si="1"/>
        <v>1</v>
      </c>
      <c r="D46" s="11">
        <v>3</v>
      </c>
      <c r="E46" s="11">
        <f>VLOOKUP(A46,关卡难度线!A:F,3,0)</f>
        <v>6</v>
      </c>
      <c r="F46" s="11">
        <f>VLOOKUP(A46,关卡难度线!A:F,4,0)</f>
        <v>70</v>
      </c>
      <c r="G46" s="11">
        <v>1</v>
      </c>
      <c r="I46" s="3" t="str">
        <f>VLOOKUP(A46,遭遇战輔助!AB:AC,2,0)</f>
        <v>烟囱山6-1</v>
      </c>
      <c r="J46" s="3">
        <f>VLOOKUP(I46,关卡难度线!A:F,5,0)</f>
        <v>3</v>
      </c>
      <c r="K46" s="3">
        <f t="shared" si="2"/>
        <v>0.16666666666666666</v>
      </c>
      <c r="L46" s="3">
        <v>2</v>
      </c>
      <c r="M46">
        <f>C46/B46</f>
        <v>5.2631578947368418E-2</v>
      </c>
      <c r="N46">
        <f t="shared" si="3"/>
        <v>0</v>
      </c>
      <c r="O46" t="e">
        <f t="shared" si="4"/>
        <v>#DIV/0!</v>
      </c>
      <c r="P46">
        <f t="shared" si="5"/>
        <v>7</v>
      </c>
      <c r="Q46">
        <f t="shared" si="6"/>
        <v>0</v>
      </c>
      <c r="R46">
        <f t="shared" si="7"/>
        <v>0</v>
      </c>
      <c r="S46">
        <f t="shared" si="8"/>
        <v>0</v>
      </c>
      <c r="T46">
        <f t="shared" si="9"/>
        <v>11.666666666666666</v>
      </c>
      <c r="U46">
        <f t="shared" si="10"/>
        <v>0</v>
      </c>
    </row>
    <row r="47" spans="1:21">
      <c r="A47" s="4" t="s">
        <v>4766</v>
      </c>
      <c r="B47" s="11">
        <f t="shared" si="0"/>
        <v>19</v>
      </c>
      <c r="C47" s="11">
        <f t="shared" si="1"/>
        <v>1</v>
      </c>
      <c r="D47" s="11">
        <v>3</v>
      </c>
      <c r="E47" s="11">
        <f>VLOOKUP(A47,关卡难度线!A:F,3,0)</f>
        <v>6</v>
      </c>
      <c r="F47" s="11">
        <f>VLOOKUP(A47,关卡难度线!A:F,4,0)</f>
        <v>70</v>
      </c>
      <c r="G47" s="11">
        <v>1</v>
      </c>
      <c r="I47" s="3" t="str">
        <f>VLOOKUP(A47,遭遇战輔助!AB:AC,2,0)</f>
        <v>烟囱山7-1</v>
      </c>
      <c r="J47" s="3">
        <f>VLOOKUP(I47,关卡难度线!A:F,5,0)</f>
        <v>3</v>
      </c>
      <c r="K47" s="3">
        <f t="shared" si="2"/>
        <v>0.16666666666666666</v>
      </c>
      <c r="L47" s="3">
        <v>2</v>
      </c>
      <c r="M47">
        <f>C47/B47</f>
        <v>5.2631578947368418E-2</v>
      </c>
      <c r="N47">
        <f t="shared" si="3"/>
        <v>0</v>
      </c>
      <c r="O47" t="e">
        <f t="shared" si="4"/>
        <v>#DIV/0!</v>
      </c>
      <c r="P47">
        <f t="shared" si="5"/>
        <v>7</v>
      </c>
      <c r="Q47">
        <f t="shared" si="6"/>
        <v>0</v>
      </c>
      <c r="R47">
        <f t="shared" si="7"/>
        <v>0</v>
      </c>
      <c r="S47">
        <f t="shared" si="8"/>
        <v>0</v>
      </c>
      <c r="T47">
        <f t="shared" si="9"/>
        <v>11.666666666666666</v>
      </c>
      <c r="U47">
        <f t="shared" si="10"/>
        <v>0</v>
      </c>
    </row>
    <row r="48" spans="1:21">
      <c r="A48" s="4" t="s">
        <v>4940</v>
      </c>
      <c r="B48" s="11">
        <f t="shared" si="0"/>
        <v>20</v>
      </c>
      <c r="C48" s="11">
        <f t="shared" si="1"/>
        <v>1</v>
      </c>
      <c r="D48" s="11">
        <v>3</v>
      </c>
      <c r="E48" s="11">
        <f>VLOOKUP(A48,关卡难度线!A:F,3,0)</f>
        <v>6</v>
      </c>
      <c r="F48" s="11">
        <f>VLOOKUP(A48,关卡难度线!A:F,4,0)</f>
        <v>72</v>
      </c>
      <c r="G48" s="11">
        <v>1</v>
      </c>
      <c r="I48" s="3" t="str">
        <f>VLOOKUP(A48,遭遇战輔助!AB:AC,2,0)</f>
        <v>烟囱山8-1</v>
      </c>
      <c r="J48" s="3">
        <f>VLOOKUP(I48,关卡难度线!A:F,5,0)</f>
        <v>3</v>
      </c>
      <c r="K48" s="3">
        <f t="shared" si="2"/>
        <v>0.16666666666666666</v>
      </c>
      <c r="L48" s="3">
        <v>2</v>
      </c>
      <c r="M48">
        <f>C48/B48</f>
        <v>0.05</v>
      </c>
      <c r="N48">
        <f t="shared" si="3"/>
        <v>0</v>
      </c>
      <c r="O48" t="e">
        <f t="shared" si="4"/>
        <v>#DIV/0!</v>
      </c>
      <c r="P48">
        <f t="shared" si="5"/>
        <v>7</v>
      </c>
      <c r="Q48">
        <f t="shared" si="6"/>
        <v>0</v>
      </c>
      <c r="R48">
        <f t="shared" si="7"/>
        <v>0</v>
      </c>
      <c r="S48">
        <f t="shared" si="8"/>
        <v>0</v>
      </c>
      <c r="T48">
        <f t="shared" si="9"/>
        <v>11.666666666666666</v>
      </c>
      <c r="U48">
        <f t="shared" si="10"/>
        <v>0</v>
      </c>
    </row>
    <row r="49" spans="1:21">
      <c r="A49" s="4" t="s">
        <v>4767</v>
      </c>
      <c r="B49" s="11">
        <f t="shared" si="0"/>
        <v>20</v>
      </c>
      <c r="C49" s="11">
        <f t="shared" si="1"/>
        <v>1</v>
      </c>
      <c r="D49" s="11">
        <v>3</v>
      </c>
      <c r="E49" s="11">
        <f>VLOOKUP(A49,关卡难度线!A:F,3,0)</f>
        <v>6</v>
      </c>
      <c r="F49" s="11">
        <f>VLOOKUP(A49,关卡难度线!A:F,4,0)</f>
        <v>72</v>
      </c>
      <c r="G49" s="11">
        <v>1</v>
      </c>
      <c r="I49" s="3" t="str">
        <f>VLOOKUP(A49,遭遇战輔助!AB:AC,2,0)</f>
        <v>烟囱山9-1</v>
      </c>
      <c r="J49" s="3">
        <f>VLOOKUP(I49,关卡难度线!A:F,5,0)</f>
        <v>3</v>
      </c>
      <c r="K49" s="3">
        <f t="shared" si="2"/>
        <v>0.16666666666666666</v>
      </c>
      <c r="L49" s="3">
        <v>2</v>
      </c>
      <c r="M49">
        <f>C49/B49</f>
        <v>0.05</v>
      </c>
      <c r="N49">
        <f t="shared" si="3"/>
        <v>0</v>
      </c>
      <c r="O49" t="e">
        <f t="shared" si="4"/>
        <v>#DIV/0!</v>
      </c>
      <c r="P49">
        <f t="shared" si="5"/>
        <v>7</v>
      </c>
      <c r="Q49">
        <f t="shared" si="6"/>
        <v>0</v>
      </c>
      <c r="R49">
        <f t="shared" si="7"/>
        <v>0</v>
      </c>
      <c r="S49">
        <f t="shared" si="8"/>
        <v>0</v>
      </c>
      <c r="T49">
        <f t="shared" si="9"/>
        <v>11.666666666666666</v>
      </c>
      <c r="U49">
        <f t="shared" si="10"/>
        <v>0</v>
      </c>
    </row>
    <row r="50" spans="1:21">
      <c r="A50" s="4" t="s">
        <v>4941</v>
      </c>
      <c r="B50" s="11">
        <f t="shared" si="0"/>
        <v>20</v>
      </c>
      <c r="C50" s="11">
        <f t="shared" si="1"/>
        <v>1</v>
      </c>
      <c r="D50" s="11">
        <v>3</v>
      </c>
      <c r="E50" s="11">
        <f>VLOOKUP(A50,关卡难度线!A:F,3,0)</f>
        <v>6</v>
      </c>
      <c r="F50" s="11">
        <f>VLOOKUP(A50,关卡难度线!A:F,4,0)</f>
        <v>72</v>
      </c>
      <c r="G50" s="11">
        <v>1</v>
      </c>
      <c r="I50" s="3" t="str">
        <f>VLOOKUP(A50,遭遇战輔助!AB:AC,2,0)</f>
        <v>烟囱山10-1</v>
      </c>
      <c r="J50" s="3">
        <f>VLOOKUP(I50,关卡难度线!A:F,5,0)</f>
        <v>3</v>
      </c>
      <c r="K50" s="3">
        <f t="shared" si="2"/>
        <v>0.16666666666666666</v>
      </c>
      <c r="L50" s="3">
        <v>2</v>
      </c>
      <c r="M50">
        <f>C50/B50</f>
        <v>0.05</v>
      </c>
      <c r="N50">
        <f t="shared" si="3"/>
        <v>0</v>
      </c>
      <c r="O50" t="e">
        <f t="shared" si="4"/>
        <v>#DIV/0!</v>
      </c>
      <c r="P50">
        <f t="shared" si="5"/>
        <v>7</v>
      </c>
      <c r="Q50">
        <f t="shared" si="6"/>
        <v>0</v>
      </c>
      <c r="R50">
        <f t="shared" si="7"/>
        <v>0</v>
      </c>
      <c r="S50">
        <f t="shared" si="8"/>
        <v>0</v>
      </c>
      <c r="T50">
        <f t="shared" si="9"/>
        <v>11.666666666666666</v>
      </c>
      <c r="U50">
        <f t="shared" si="10"/>
        <v>0</v>
      </c>
    </row>
    <row r="51" spans="1:21">
      <c r="A51" s="4" t="s">
        <v>4768</v>
      </c>
      <c r="B51" s="11">
        <f t="shared" si="0"/>
        <v>20</v>
      </c>
      <c r="C51" s="11">
        <f t="shared" si="1"/>
        <v>1</v>
      </c>
      <c r="D51" s="11">
        <v>3</v>
      </c>
      <c r="E51" s="11">
        <f>VLOOKUP(A51,关卡难度线!A:F,3,0)</f>
        <v>6</v>
      </c>
      <c r="F51" s="11">
        <f>VLOOKUP(A51,关卡难度线!A:F,4,0)</f>
        <v>72</v>
      </c>
      <c r="G51" s="11">
        <v>1</v>
      </c>
      <c r="I51" s="3" t="str">
        <f>VLOOKUP(A51,遭遇战輔助!AB:AC,2,0)</f>
        <v>沙漠遗迹1-1</v>
      </c>
      <c r="J51" s="3">
        <f>VLOOKUP(I51,关卡难度线!A:F,5,0)</f>
        <v>3</v>
      </c>
      <c r="K51" s="3">
        <f t="shared" si="2"/>
        <v>0.16666666666666666</v>
      </c>
      <c r="L51" s="3">
        <v>2</v>
      </c>
      <c r="M51">
        <f>C51/B51</f>
        <v>0.05</v>
      </c>
      <c r="N51">
        <f t="shared" si="3"/>
        <v>0</v>
      </c>
      <c r="O51" t="e">
        <f t="shared" si="4"/>
        <v>#DIV/0!</v>
      </c>
      <c r="P51">
        <f t="shared" si="5"/>
        <v>7</v>
      </c>
      <c r="Q51">
        <f t="shared" si="6"/>
        <v>0</v>
      </c>
      <c r="R51">
        <f t="shared" si="7"/>
        <v>0</v>
      </c>
      <c r="S51">
        <f t="shared" si="8"/>
        <v>0</v>
      </c>
      <c r="T51">
        <f t="shared" si="9"/>
        <v>11.666666666666666</v>
      </c>
      <c r="U51">
        <f t="shared" si="10"/>
        <v>0</v>
      </c>
    </row>
    <row r="52" spans="1:21">
      <c r="A52" s="4" t="s">
        <v>4942</v>
      </c>
      <c r="B52" s="11">
        <f t="shared" si="0"/>
        <v>20</v>
      </c>
      <c r="C52" s="11">
        <f t="shared" si="1"/>
        <v>1</v>
      </c>
      <c r="D52" s="11">
        <v>3</v>
      </c>
      <c r="E52" s="11">
        <f>VLOOKUP(A52,关卡难度线!A:F,3,0)</f>
        <v>6</v>
      </c>
      <c r="F52" s="11">
        <f>VLOOKUP(A52,关卡难度线!A:F,4,0)</f>
        <v>72</v>
      </c>
      <c r="G52" s="11">
        <v>1</v>
      </c>
      <c r="I52" s="3" t="str">
        <f>VLOOKUP(A52,遭遇战輔助!AB:AC,2,0)</f>
        <v>沙漠遗迹2-1</v>
      </c>
      <c r="J52" s="3">
        <f>VLOOKUP(I52,关卡难度线!A:F,5,0)</f>
        <v>3</v>
      </c>
      <c r="K52" s="3">
        <f t="shared" si="2"/>
        <v>0.16666666666666666</v>
      </c>
      <c r="L52" s="3">
        <v>2</v>
      </c>
      <c r="M52">
        <f>C52/B52</f>
        <v>0.05</v>
      </c>
      <c r="N52">
        <f t="shared" si="3"/>
        <v>0</v>
      </c>
      <c r="O52" t="e">
        <f t="shared" si="4"/>
        <v>#DIV/0!</v>
      </c>
      <c r="P52">
        <f t="shared" si="5"/>
        <v>7</v>
      </c>
      <c r="Q52">
        <f t="shared" si="6"/>
        <v>0</v>
      </c>
      <c r="R52">
        <f t="shared" si="7"/>
        <v>0</v>
      </c>
      <c r="S52">
        <f t="shared" si="8"/>
        <v>0</v>
      </c>
      <c r="T52">
        <f t="shared" si="9"/>
        <v>11.666666666666666</v>
      </c>
      <c r="U52">
        <f t="shared" si="10"/>
        <v>0</v>
      </c>
    </row>
    <row r="53" spans="1:21">
      <c r="A53" s="4" t="s">
        <v>4769</v>
      </c>
      <c r="B53" s="11">
        <f t="shared" si="0"/>
        <v>20</v>
      </c>
      <c r="C53" s="11">
        <f t="shared" si="1"/>
        <v>1</v>
      </c>
      <c r="D53" s="11">
        <v>3</v>
      </c>
      <c r="E53" s="11">
        <f>VLOOKUP(A53,关卡难度线!A:F,3,0)</f>
        <v>6</v>
      </c>
      <c r="F53" s="11">
        <f>VLOOKUP(A53,关卡难度线!A:F,4,0)</f>
        <v>72</v>
      </c>
      <c r="G53" s="11">
        <v>1</v>
      </c>
      <c r="I53" s="3" t="str">
        <f>VLOOKUP(A53,遭遇战輔助!AB:AC,2,0)</f>
        <v>沙漠遗迹3-1</v>
      </c>
      <c r="J53" s="3">
        <f>VLOOKUP(I53,关卡难度线!A:F,5,0)</f>
        <v>3</v>
      </c>
      <c r="K53" s="3">
        <f t="shared" si="2"/>
        <v>0.16666666666666666</v>
      </c>
      <c r="L53" s="3">
        <v>2</v>
      </c>
      <c r="M53">
        <f>C53/B53</f>
        <v>0.05</v>
      </c>
      <c r="N53">
        <f t="shared" si="3"/>
        <v>0</v>
      </c>
      <c r="O53" t="e">
        <f t="shared" si="4"/>
        <v>#DIV/0!</v>
      </c>
      <c r="P53">
        <f t="shared" si="5"/>
        <v>7</v>
      </c>
      <c r="Q53">
        <f t="shared" si="6"/>
        <v>0</v>
      </c>
      <c r="R53">
        <f t="shared" si="7"/>
        <v>0</v>
      </c>
      <c r="S53">
        <f t="shared" si="8"/>
        <v>0</v>
      </c>
      <c r="T53">
        <f t="shared" si="9"/>
        <v>11.666666666666666</v>
      </c>
      <c r="U53">
        <f t="shared" si="10"/>
        <v>0</v>
      </c>
    </row>
    <row r="54" spans="1:21">
      <c r="A54" s="4" t="s">
        <v>4943</v>
      </c>
      <c r="B54" s="11">
        <f t="shared" si="0"/>
        <v>20</v>
      </c>
      <c r="C54" s="11">
        <f t="shared" si="1"/>
        <v>1</v>
      </c>
      <c r="D54" s="11">
        <v>3</v>
      </c>
      <c r="E54" s="11">
        <f>VLOOKUP(A54,关卡难度线!A:F,3,0)</f>
        <v>6</v>
      </c>
      <c r="F54" s="11">
        <f>VLOOKUP(A54,关卡难度线!A:F,4,0)</f>
        <v>72</v>
      </c>
      <c r="G54" s="11">
        <v>1</v>
      </c>
      <c r="I54" s="3" t="str">
        <f>VLOOKUP(A54,遭遇战輔助!AB:AC,2,0)</f>
        <v>沙漠遗迹4-1</v>
      </c>
      <c r="J54" s="3">
        <f>VLOOKUP(I54,关卡难度线!A:F,5,0)</f>
        <v>3</v>
      </c>
      <c r="K54" s="3">
        <f t="shared" si="2"/>
        <v>0.16666666666666666</v>
      </c>
      <c r="L54" s="3">
        <v>2</v>
      </c>
      <c r="M54">
        <f>C54/B54</f>
        <v>0.05</v>
      </c>
      <c r="N54">
        <f t="shared" si="3"/>
        <v>0</v>
      </c>
      <c r="O54" t="e">
        <f t="shared" si="4"/>
        <v>#DIV/0!</v>
      </c>
      <c r="P54">
        <f t="shared" si="5"/>
        <v>7</v>
      </c>
      <c r="Q54">
        <f t="shared" si="6"/>
        <v>0</v>
      </c>
      <c r="R54">
        <f t="shared" si="7"/>
        <v>0</v>
      </c>
      <c r="S54">
        <f t="shared" si="8"/>
        <v>0</v>
      </c>
      <c r="T54">
        <f t="shared" si="9"/>
        <v>11.666666666666666</v>
      </c>
      <c r="U54">
        <f t="shared" si="10"/>
        <v>0</v>
      </c>
    </row>
    <row r="55" spans="1:21">
      <c r="A55" s="4" t="s">
        <v>4770</v>
      </c>
      <c r="B55" s="11">
        <f t="shared" si="0"/>
        <v>23</v>
      </c>
      <c r="C55" s="11">
        <f t="shared" si="1"/>
        <v>1</v>
      </c>
      <c r="D55" s="11">
        <v>3</v>
      </c>
      <c r="E55" s="11">
        <f>VLOOKUP(A55,关卡难度线!A:F,3,0)</f>
        <v>7</v>
      </c>
      <c r="F55" s="11">
        <f>VLOOKUP(A55,关卡难度线!A:F,4,0)</f>
        <v>72</v>
      </c>
      <c r="G55" s="11">
        <v>1</v>
      </c>
      <c r="I55" s="3" t="str">
        <f>VLOOKUP(A55,遭遇战輔助!AB:AC,2,0)</f>
        <v>沙漠遗迹5-1</v>
      </c>
      <c r="J55" s="3">
        <f>VLOOKUP(I55,关卡难度线!A:F,5,0)</f>
        <v>3</v>
      </c>
      <c r="K55" s="3">
        <f t="shared" si="2"/>
        <v>0.14285714285714285</v>
      </c>
      <c r="L55" s="3">
        <v>2</v>
      </c>
      <c r="M55">
        <f>C55/B55</f>
        <v>4.3478260869565216E-2</v>
      </c>
      <c r="N55">
        <f t="shared" si="3"/>
        <v>0</v>
      </c>
      <c r="O55" t="e">
        <f t="shared" si="4"/>
        <v>#DIV/0!</v>
      </c>
      <c r="P55">
        <f t="shared" si="5"/>
        <v>7</v>
      </c>
      <c r="Q55">
        <f t="shared" si="6"/>
        <v>0</v>
      </c>
      <c r="R55">
        <f t="shared" si="7"/>
        <v>0</v>
      </c>
      <c r="S55">
        <f t="shared" si="8"/>
        <v>0</v>
      </c>
      <c r="T55">
        <f t="shared" si="9"/>
        <v>10</v>
      </c>
      <c r="U55">
        <f t="shared" si="10"/>
        <v>0</v>
      </c>
    </row>
    <row r="56" spans="1:21">
      <c r="A56" s="4" t="s">
        <v>4944</v>
      </c>
      <c r="B56" s="11">
        <f t="shared" si="0"/>
        <v>23</v>
      </c>
      <c r="C56" s="11">
        <f t="shared" si="1"/>
        <v>1</v>
      </c>
      <c r="D56" s="11">
        <v>3</v>
      </c>
      <c r="E56" s="11">
        <f>VLOOKUP(A56,关卡难度线!A:F,3,0)</f>
        <v>7</v>
      </c>
      <c r="F56" s="11">
        <f>VLOOKUP(A56,关卡难度线!A:F,4,0)</f>
        <v>72</v>
      </c>
      <c r="G56" s="11">
        <v>1</v>
      </c>
      <c r="I56" s="3" t="str">
        <f>VLOOKUP(A56,遭遇战輔助!AB:AC,2,0)</f>
        <v>沙漠遗迹6-1</v>
      </c>
      <c r="J56" s="3">
        <f>VLOOKUP(I56,关卡难度线!A:F,5,0)</f>
        <v>3</v>
      </c>
      <c r="K56" s="3">
        <f t="shared" si="2"/>
        <v>0.14285714285714285</v>
      </c>
      <c r="L56" s="3">
        <v>2</v>
      </c>
      <c r="M56">
        <f>C56/B56</f>
        <v>4.3478260869565216E-2</v>
      </c>
      <c r="N56">
        <f t="shared" si="3"/>
        <v>0</v>
      </c>
      <c r="O56" t="e">
        <f t="shared" si="4"/>
        <v>#DIV/0!</v>
      </c>
      <c r="P56">
        <f t="shared" si="5"/>
        <v>7</v>
      </c>
      <c r="Q56">
        <f t="shared" si="6"/>
        <v>0</v>
      </c>
      <c r="R56">
        <f t="shared" si="7"/>
        <v>0</v>
      </c>
      <c r="S56">
        <f t="shared" si="8"/>
        <v>0</v>
      </c>
      <c r="T56">
        <f t="shared" si="9"/>
        <v>10</v>
      </c>
      <c r="U56">
        <f t="shared" si="10"/>
        <v>0</v>
      </c>
    </row>
    <row r="57" spans="1:21">
      <c r="A57" s="4" t="s">
        <v>4771</v>
      </c>
      <c r="B57" s="11">
        <f t="shared" si="0"/>
        <v>23</v>
      </c>
      <c r="C57" s="11">
        <f t="shared" si="1"/>
        <v>1</v>
      </c>
      <c r="D57" s="11">
        <v>3</v>
      </c>
      <c r="E57" s="11">
        <f>VLOOKUP(A57,关卡难度线!A:F,3,0)</f>
        <v>7</v>
      </c>
      <c r="F57" s="11">
        <f>VLOOKUP(A57,关卡难度线!A:F,4,0)</f>
        <v>72</v>
      </c>
      <c r="G57" s="11">
        <v>1</v>
      </c>
      <c r="I57" s="3" t="str">
        <f>VLOOKUP(A57,遭遇战輔助!AB:AC,2,0)</f>
        <v>沙漠遗迹7-1</v>
      </c>
      <c r="J57" s="3">
        <f>VLOOKUP(I57,关卡难度线!A:F,5,0)</f>
        <v>3</v>
      </c>
      <c r="K57" s="3">
        <f t="shared" si="2"/>
        <v>0.14285714285714285</v>
      </c>
      <c r="L57" s="3">
        <v>2</v>
      </c>
      <c r="M57">
        <f>C57/B57</f>
        <v>4.3478260869565216E-2</v>
      </c>
      <c r="N57">
        <f t="shared" si="3"/>
        <v>0</v>
      </c>
      <c r="O57" t="e">
        <f t="shared" si="4"/>
        <v>#DIV/0!</v>
      </c>
      <c r="P57">
        <f t="shared" si="5"/>
        <v>7</v>
      </c>
      <c r="Q57">
        <f t="shared" si="6"/>
        <v>0</v>
      </c>
      <c r="R57">
        <f t="shared" si="7"/>
        <v>0</v>
      </c>
      <c r="S57">
        <f t="shared" si="8"/>
        <v>0</v>
      </c>
      <c r="T57">
        <f t="shared" si="9"/>
        <v>10</v>
      </c>
      <c r="U57">
        <f t="shared" si="10"/>
        <v>0</v>
      </c>
    </row>
    <row r="58" spans="1:21">
      <c r="A58" s="4" t="s">
        <v>4945</v>
      </c>
      <c r="B58" s="11">
        <f t="shared" si="0"/>
        <v>24</v>
      </c>
      <c r="C58" s="11">
        <f t="shared" si="1"/>
        <v>1</v>
      </c>
      <c r="D58" s="11">
        <v>3</v>
      </c>
      <c r="E58" s="11">
        <f>VLOOKUP(A58,关卡难度线!A:F,3,0)</f>
        <v>7</v>
      </c>
      <c r="F58" s="11">
        <f>VLOOKUP(A58,关卡难度线!A:F,4,0)</f>
        <v>74</v>
      </c>
      <c r="G58" s="11">
        <v>1</v>
      </c>
      <c r="I58" s="3" t="str">
        <f>VLOOKUP(A58,遭遇战輔助!AB:AC,2,0)</f>
        <v>沙漠遗迹8-1</v>
      </c>
      <c r="J58" s="3">
        <f>VLOOKUP(I58,关卡难度线!A:F,5,0)</f>
        <v>3</v>
      </c>
      <c r="K58" s="3">
        <f t="shared" si="2"/>
        <v>0.14285714285714285</v>
      </c>
      <c r="L58" s="3">
        <v>2</v>
      </c>
      <c r="M58">
        <f>C58/B58</f>
        <v>4.1666666666666664E-2</v>
      </c>
      <c r="N58">
        <f t="shared" si="3"/>
        <v>0</v>
      </c>
      <c r="O58" t="e">
        <f t="shared" si="4"/>
        <v>#DIV/0!</v>
      </c>
      <c r="P58">
        <f t="shared" si="5"/>
        <v>7</v>
      </c>
      <c r="Q58">
        <f t="shared" si="6"/>
        <v>0</v>
      </c>
      <c r="R58">
        <f t="shared" si="7"/>
        <v>0</v>
      </c>
      <c r="S58">
        <f t="shared" si="8"/>
        <v>0</v>
      </c>
      <c r="T58">
        <f t="shared" si="9"/>
        <v>10</v>
      </c>
      <c r="U58">
        <f t="shared" si="10"/>
        <v>0</v>
      </c>
    </row>
    <row r="59" spans="1:21">
      <c r="A59" s="4" t="s">
        <v>4772</v>
      </c>
      <c r="B59" s="11">
        <f t="shared" si="0"/>
        <v>24</v>
      </c>
      <c r="C59" s="11">
        <f t="shared" si="1"/>
        <v>1</v>
      </c>
      <c r="D59" s="11">
        <v>3</v>
      </c>
      <c r="E59" s="11">
        <f>VLOOKUP(A59,关卡难度线!A:F,3,0)</f>
        <v>7</v>
      </c>
      <c r="F59" s="11">
        <f>VLOOKUP(A59,关卡难度线!A:F,4,0)</f>
        <v>74</v>
      </c>
      <c r="G59" s="11">
        <v>1</v>
      </c>
      <c r="I59" s="3" t="str">
        <f>VLOOKUP(A59,遭遇战輔助!AB:AC,2,0)</f>
        <v>沙漠遗迹9-1</v>
      </c>
      <c r="J59" s="3">
        <f>VLOOKUP(I59,关卡难度线!A:F,5,0)</f>
        <v>3</v>
      </c>
      <c r="K59" s="3">
        <f t="shared" si="2"/>
        <v>0.14285714285714285</v>
      </c>
      <c r="L59" s="3">
        <v>2</v>
      </c>
      <c r="M59">
        <f>C59/B59</f>
        <v>4.1666666666666664E-2</v>
      </c>
      <c r="N59">
        <f t="shared" si="3"/>
        <v>0</v>
      </c>
      <c r="O59" t="e">
        <f t="shared" si="4"/>
        <v>#DIV/0!</v>
      </c>
      <c r="P59">
        <f t="shared" si="5"/>
        <v>7</v>
      </c>
      <c r="Q59">
        <f t="shared" si="6"/>
        <v>0</v>
      </c>
      <c r="R59">
        <f t="shared" si="7"/>
        <v>0</v>
      </c>
      <c r="S59">
        <f t="shared" si="8"/>
        <v>0</v>
      </c>
      <c r="T59">
        <f t="shared" si="9"/>
        <v>10</v>
      </c>
      <c r="U59">
        <f t="shared" si="10"/>
        <v>0</v>
      </c>
    </row>
    <row r="60" spans="1:21">
      <c r="A60" s="4" t="s">
        <v>4946</v>
      </c>
      <c r="B60" s="11">
        <f t="shared" si="0"/>
        <v>24</v>
      </c>
      <c r="C60" s="11">
        <f t="shared" si="1"/>
        <v>1</v>
      </c>
      <c r="D60" s="11">
        <v>3</v>
      </c>
      <c r="E60" s="11">
        <f>VLOOKUP(A60,关卡难度线!A:F,3,0)</f>
        <v>7</v>
      </c>
      <c r="F60" s="11">
        <f>VLOOKUP(A60,关卡难度线!A:F,4,0)</f>
        <v>74</v>
      </c>
      <c r="G60" s="11">
        <v>1</v>
      </c>
      <c r="I60" s="3" t="str">
        <f>VLOOKUP(A60,遭遇战輔助!AB:AC,2,0)</f>
        <v>沙漠遗迹10-1</v>
      </c>
      <c r="J60" s="3">
        <f>VLOOKUP(I60,关卡难度线!A:F,5,0)</f>
        <v>3</v>
      </c>
      <c r="K60" s="3">
        <f t="shared" si="2"/>
        <v>0.14285714285714285</v>
      </c>
      <c r="L60" s="3">
        <v>2</v>
      </c>
      <c r="M60">
        <f>C60/B60</f>
        <v>4.1666666666666664E-2</v>
      </c>
      <c r="N60">
        <f t="shared" si="3"/>
        <v>0</v>
      </c>
      <c r="O60" t="e">
        <f t="shared" si="4"/>
        <v>#DIV/0!</v>
      </c>
      <c r="P60">
        <f t="shared" si="5"/>
        <v>7</v>
      </c>
      <c r="Q60">
        <f t="shared" si="6"/>
        <v>0</v>
      </c>
      <c r="R60">
        <f t="shared" si="7"/>
        <v>0</v>
      </c>
      <c r="S60">
        <f t="shared" si="8"/>
        <v>0</v>
      </c>
      <c r="T60">
        <f t="shared" si="9"/>
        <v>10</v>
      </c>
      <c r="U60">
        <f t="shared" si="10"/>
        <v>0</v>
      </c>
    </row>
    <row r="61" spans="1:21">
      <c r="A61" s="4" t="s">
        <v>4773</v>
      </c>
      <c r="B61" s="11">
        <f t="shared" si="0"/>
        <v>24</v>
      </c>
      <c r="C61" s="11">
        <f t="shared" si="1"/>
        <v>1</v>
      </c>
      <c r="D61" s="11">
        <v>3</v>
      </c>
      <c r="E61" s="11">
        <f>VLOOKUP(A61,关卡难度线!A:F,3,0)</f>
        <v>7</v>
      </c>
      <c r="F61" s="11">
        <f>VLOOKUP(A61,关卡难度线!A:F,4,0)</f>
        <v>74</v>
      </c>
      <c r="G61" s="11">
        <v>1</v>
      </c>
      <c r="I61" s="3" t="str">
        <f>VLOOKUP(A61,遭遇战輔助!AB:AC,2,0)</f>
        <v>流星瀑布1-1</v>
      </c>
      <c r="J61" s="3">
        <f>VLOOKUP(I61,关卡难度线!A:F,5,0)</f>
        <v>3</v>
      </c>
      <c r="K61" s="3">
        <f t="shared" si="2"/>
        <v>0.14285714285714285</v>
      </c>
      <c r="L61" s="3">
        <v>2</v>
      </c>
      <c r="M61">
        <f>C61/B61</f>
        <v>4.1666666666666664E-2</v>
      </c>
      <c r="N61">
        <f t="shared" si="3"/>
        <v>0</v>
      </c>
      <c r="O61" t="e">
        <f t="shared" si="4"/>
        <v>#DIV/0!</v>
      </c>
      <c r="P61">
        <f t="shared" si="5"/>
        <v>7</v>
      </c>
      <c r="Q61">
        <f t="shared" si="6"/>
        <v>0</v>
      </c>
      <c r="R61">
        <f t="shared" si="7"/>
        <v>0</v>
      </c>
      <c r="S61">
        <f t="shared" si="8"/>
        <v>0</v>
      </c>
      <c r="T61">
        <f t="shared" si="9"/>
        <v>10</v>
      </c>
      <c r="U61">
        <f t="shared" si="10"/>
        <v>0</v>
      </c>
    </row>
    <row r="62" spans="1:21">
      <c r="A62" s="4" t="s">
        <v>4947</v>
      </c>
      <c r="B62" s="11">
        <f t="shared" si="0"/>
        <v>24</v>
      </c>
      <c r="C62" s="11">
        <f t="shared" si="1"/>
        <v>1</v>
      </c>
      <c r="D62" s="11">
        <v>3</v>
      </c>
      <c r="E62" s="11">
        <f>VLOOKUP(A62,关卡难度线!A:F,3,0)</f>
        <v>7</v>
      </c>
      <c r="F62" s="11">
        <f>VLOOKUP(A62,关卡难度线!A:F,4,0)</f>
        <v>74</v>
      </c>
      <c r="G62" s="11">
        <v>1</v>
      </c>
      <c r="I62" s="3" t="str">
        <f>VLOOKUP(A62,遭遇战輔助!AB:AC,2,0)</f>
        <v>流星瀑布2-1</v>
      </c>
      <c r="J62" s="3">
        <f>VLOOKUP(I62,关卡难度线!A:F,5,0)</f>
        <v>3</v>
      </c>
      <c r="K62" s="3">
        <f t="shared" si="2"/>
        <v>0.14285714285714285</v>
      </c>
      <c r="L62" s="3">
        <v>2</v>
      </c>
      <c r="M62">
        <f>C62/B62</f>
        <v>4.1666666666666664E-2</v>
      </c>
      <c r="N62">
        <f t="shared" si="3"/>
        <v>0</v>
      </c>
      <c r="O62" t="e">
        <f t="shared" si="4"/>
        <v>#DIV/0!</v>
      </c>
      <c r="P62">
        <f t="shared" si="5"/>
        <v>7</v>
      </c>
      <c r="Q62">
        <f t="shared" si="6"/>
        <v>0</v>
      </c>
      <c r="R62">
        <f t="shared" si="7"/>
        <v>0</v>
      </c>
      <c r="S62">
        <f t="shared" si="8"/>
        <v>0</v>
      </c>
      <c r="T62">
        <f t="shared" si="9"/>
        <v>10</v>
      </c>
      <c r="U62">
        <f t="shared" si="10"/>
        <v>0</v>
      </c>
    </row>
    <row r="63" spans="1:21">
      <c r="A63" s="4" t="s">
        <v>4774</v>
      </c>
      <c r="B63" s="11">
        <f t="shared" si="0"/>
        <v>24</v>
      </c>
      <c r="C63" s="11">
        <f t="shared" si="1"/>
        <v>1</v>
      </c>
      <c r="D63" s="11">
        <v>3</v>
      </c>
      <c r="E63" s="11">
        <f>VLOOKUP(A63,关卡难度线!A:F,3,0)</f>
        <v>7</v>
      </c>
      <c r="F63" s="11">
        <f>VLOOKUP(A63,关卡难度线!A:F,4,0)</f>
        <v>74</v>
      </c>
      <c r="G63" s="11">
        <v>1</v>
      </c>
      <c r="I63" s="3" t="str">
        <f>VLOOKUP(A63,遭遇战輔助!AB:AC,2,0)</f>
        <v>流星瀑布3-1</v>
      </c>
      <c r="J63" s="3">
        <f>VLOOKUP(I63,关卡难度线!A:F,5,0)</f>
        <v>3</v>
      </c>
      <c r="K63" s="3">
        <f t="shared" si="2"/>
        <v>0.14285714285714285</v>
      </c>
      <c r="L63" s="3">
        <v>2</v>
      </c>
      <c r="M63">
        <f>C63/B63</f>
        <v>4.1666666666666664E-2</v>
      </c>
      <c r="N63">
        <f t="shared" si="3"/>
        <v>0</v>
      </c>
      <c r="O63" t="e">
        <f t="shared" si="4"/>
        <v>#DIV/0!</v>
      </c>
      <c r="P63">
        <f t="shared" si="5"/>
        <v>7</v>
      </c>
      <c r="Q63">
        <f t="shared" si="6"/>
        <v>0</v>
      </c>
      <c r="R63">
        <f t="shared" si="7"/>
        <v>0</v>
      </c>
      <c r="S63">
        <f t="shared" si="8"/>
        <v>0</v>
      </c>
      <c r="T63">
        <f t="shared" si="9"/>
        <v>10</v>
      </c>
      <c r="U63">
        <f t="shared" si="10"/>
        <v>0</v>
      </c>
    </row>
    <row r="64" spans="1:21">
      <c r="A64" s="4" t="s">
        <v>4948</v>
      </c>
      <c r="B64" s="11">
        <f t="shared" si="0"/>
        <v>24</v>
      </c>
      <c r="C64" s="11">
        <f t="shared" si="1"/>
        <v>1</v>
      </c>
      <c r="D64" s="11">
        <v>3</v>
      </c>
      <c r="E64" s="11">
        <f>VLOOKUP(A64,关卡难度线!A:F,3,0)</f>
        <v>7</v>
      </c>
      <c r="F64" s="11">
        <f>VLOOKUP(A64,关卡难度线!A:F,4,0)</f>
        <v>74</v>
      </c>
      <c r="G64" s="11">
        <v>1</v>
      </c>
      <c r="I64" s="3" t="str">
        <f>VLOOKUP(A64,遭遇战輔助!AB:AC,2,0)</f>
        <v>流星瀑布4-1</v>
      </c>
      <c r="J64" s="3">
        <f>VLOOKUP(I64,关卡难度线!A:F,5,0)</f>
        <v>3</v>
      </c>
      <c r="K64" s="3">
        <f t="shared" si="2"/>
        <v>0.14285714285714285</v>
      </c>
      <c r="L64" s="3">
        <v>2</v>
      </c>
      <c r="M64">
        <f>C64/B64</f>
        <v>4.1666666666666664E-2</v>
      </c>
      <c r="N64">
        <f t="shared" si="3"/>
        <v>0</v>
      </c>
      <c r="O64" t="e">
        <f t="shared" si="4"/>
        <v>#DIV/0!</v>
      </c>
      <c r="P64">
        <f t="shared" si="5"/>
        <v>7</v>
      </c>
      <c r="Q64">
        <f t="shared" si="6"/>
        <v>0</v>
      </c>
      <c r="R64">
        <f t="shared" si="7"/>
        <v>0</v>
      </c>
      <c r="S64">
        <f t="shared" si="8"/>
        <v>0</v>
      </c>
      <c r="T64">
        <f t="shared" si="9"/>
        <v>10</v>
      </c>
      <c r="U64">
        <f t="shared" si="10"/>
        <v>0</v>
      </c>
    </row>
    <row r="65" spans="1:21">
      <c r="A65" s="4" t="s">
        <v>4775</v>
      </c>
      <c r="B65" s="11">
        <f t="shared" si="0"/>
        <v>24</v>
      </c>
      <c r="C65" s="11">
        <f t="shared" si="1"/>
        <v>1</v>
      </c>
      <c r="D65" s="11">
        <v>3</v>
      </c>
      <c r="E65" s="11">
        <f>VLOOKUP(A65,关卡难度线!A:F,3,0)</f>
        <v>7</v>
      </c>
      <c r="F65" s="11">
        <f>VLOOKUP(A65,关卡难度线!A:F,4,0)</f>
        <v>74</v>
      </c>
      <c r="G65" s="11">
        <v>1</v>
      </c>
      <c r="I65" s="3" t="str">
        <f>VLOOKUP(A65,遭遇战輔助!AB:AC,2,0)</f>
        <v>流星瀑布5-1</v>
      </c>
      <c r="J65" s="3">
        <f>VLOOKUP(I65,关卡难度线!A:F,5,0)</f>
        <v>3</v>
      </c>
      <c r="K65" s="3">
        <f t="shared" si="2"/>
        <v>0.14285714285714285</v>
      </c>
      <c r="L65" s="3">
        <v>2</v>
      </c>
      <c r="M65">
        <f>C65/B65</f>
        <v>4.1666666666666664E-2</v>
      </c>
      <c r="N65">
        <f t="shared" si="3"/>
        <v>0</v>
      </c>
      <c r="O65" t="e">
        <f t="shared" si="4"/>
        <v>#DIV/0!</v>
      </c>
      <c r="P65">
        <f t="shared" si="5"/>
        <v>7</v>
      </c>
      <c r="Q65">
        <f t="shared" si="6"/>
        <v>0</v>
      </c>
      <c r="R65">
        <f t="shared" si="7"/>
        <v>0</v>
      </c>
      <c r="S65">
        <f t="shared" si="8"/>
        <v>0</v>
      </c>
      <c r="T65">
        <f t="shared" si="9"/>
        <v>10</v>
      </c>
      <c r="U65">
        <f t="shared" si="10"/>
        <v>0</v>
      </c>
    </row>
    <row r="66" spans="1:21">
      <c r="A66" s="4" t="s">
        <v>4949</v>
      </c>
      <c r="B66" s="11">
        <f t="shared" si="0"/>
        <v>24</v>
      </c>
      <c r="C66" s="11">
        <f t="shared" si="1"/>
        <v>1</v>
      </c>
      <c r="D66" s="11">
        <v>3</v>
      </c>
      <c r="E66" s="11">
        <f>VLOOKUP(A66,关卡难度线!A:F,3,0)</f>
        <v>7</v>
      </c>
      <c r="F66" s="11">
        <f>VLOOKUP(A66,关卡难度线!A:F,4,0)</f>
        <v>74</v>
      </c>
      <c r="G66" s="11">
        <v>1</v>
      </c>
      <c r="I66" s="3" t="str">
        <f>VLOOKUP(A66,遭遇战輔助!AB:AC,2,0)</f>
        <v>流星瀑布6-1</v>
      </c>
      <c r="J66" s="3">
        <f>VLOOKUP(I66,关卡难度线!A:F,5,0)</f>
        <v>3</v>
      </c>
      <c r="K66" s="3">
        <f t="shared" si="2"/>
        <v>0.14285714285714285</v>
      </c>
      <c r="L66" s="3">
        <v>2</v>
      </c>
      <c r="M66">
        <f>C66/B66</f>
        <v>4.1666666666666664E-2</v>
      </c>
      <c r="N66">
        <f t="shared" si="3"/>
        <v>0</v>
      </c>
      <c r="O66" t="e">
        <f t="shared" si="4"/>
        <v>#DIV/0!</v>
      </c>
      <c r="P66">
        <f t="shared" si="5"/>
        <v>7</v>
      </c>
      <c r="Q66">
        <f t="shared" si="6"/>
        <v>0</v>
      </c>
      <c r="R66">
        <f t="shared" si="7"/>
        <v>0</v>
      </c>
      <c r="S66">
        <f t="shared" si="8"/>
        <v>0</v>
      </c>
      <c r="T66">
        <f t="shared" si="9"/>
        <v>10</v>
      </c>
      <c r="U66">
        <f t="shared" si="10"/>
        <v>0</v>
      </c>
    </row>
    <row r="67" spans="1:21">
      <c r="A67" s="4" t="s">
        <v>4776</v>
      </c>
      <c r="B67" s="11">
        <f t="shared" si="0"/>
        <v>24</v>
      </c>
      <c r="C67" s="11">
        <f t="shared" si="1"/>
        <v>1</v>
      </c>
      <c r="D67" s="11">
        <v>3</v>
      </c>
      <c r="E67" s="11">
        <f>VLOOKUP(A67,关卡难度线!A:F,3,0)</f>
        <v>7</v>
      </c>
      <c r="F67" s="11">
        <f>VLOOKUP(A67,关卡难度线!A:F,4,0)</f>
        <v>74</v>
      </c>
      <c r="G67" s="11">
        <v>1</v>
      </c>
      <c r="I67" s="3" t="str">
        <f>VLOOKUP(A67,遭遇战輔助!AB:AC,2,0)</f>
        <v>流星瀑布7-1</v>
      </c>
      <c r="J67" s="3">
        <f>VLOOKUP(I67,关卡难度线!A:F,5,0)</f>
        <v>3</v>
      </c>
      <c r="K67" s="3">
        <f t="shared" si="2"/>
        <v>0.14285714285714285</v>
      </c>
      <c r="L67" s="3">
        <v>2</v>
      </c>
      <c r="M67">
        <f>C67/B67</f>
        <v>4.1666666666666664E-2</v>
      </c>
      <c r="N67">
        <f t="shared" si="3"/>
        <v>0</v>
      </c>
      <c r="O67" t="e">
        <f t="shared" si="4"/>
        <v>#DIV/0!</v>
      </c>
      <c r="P67">
        <f t="shared" si="5"/>
        <v>7</v>
      </c>
      <c r="Q67">
        <f t="shared" si="6"/>
        <v>0</v>
      </c>
      <c r="R67">
        <f t="shared" si="7"/>
        <v>0</v>
      </c>
      <c r="S67">
        <f t="shared" si="8"/>
        <v>0</v>
      </c>
      <c r="T67">
        <f t="shared" si="9"/>
        <v>10</v>
      </c>
      <c r="U67">
        <f t="shared" si="10"/>
        <v>0</v>
      </c>
    </row>
    <row r="68" spans="1:21">
      <c r="A68" s="4" t="s">
        <v>4950</v>
      </c>
      <c r="B68" s="11">
        <f t="shared" si="0"/>
        <v>24</v>
      </c>
      <c r="C68" s="11">
        <f t="shared" si="1"/>
        <v>1</v>
      </c>
      <c r="D68" s="11">
        <v>3</v>
      </c>
      <c r="E68" s="11">
        <f>VLOOKUP(A68,关卡难度线!A:F,3,0)</f>
        <v>7</v>
      </c>
      <c r="F68" s="11">
        <f>VLOOKUP(A68,关卡难度线!A:F,4,0)</f>
        <v>74</v>
      </c>
      <c r="G68" s="11">
        <v>1</v>
      </c>
      <c r="I68" s="3" t="str">
        <f>VLOOKUP(A68,遭遇战輔助!AB:AC,2,0)</f>
        <v>流星瀑布8-1</v>
      </c>
      <c r="J68" s="3">
        <f>VLOOKUP(I68,关卡难度线!A:F,5,0)</f>
        <v>3</v>
      </c>
      <c r="K68" s="3">
        <f t="shared" si="2"/>
        <v>0.14285714285714285</v>
      </c>
      <c r="L68" s="3">
        <v>2</v>
      </c>
      <c r="M68">
        <f>C68/B68</f>
        <v>4.1666666666666664E-2</v>
      </c>
      <c r="N68">
        <f t="shared" si="3"/>
        <v>0</v>
      </c>
      <c r="O68" t="e">
        <f t="shared" si="4"/>
        <v>#DIV/0!</v>
      </c>
      <c r="P68">
        <f t="shared" si="5"/>
        <v>7</v>
      </c>
      <c r="Q68">
        <f t="shared" si="6"/>
        <v>0</v>
      </c>
      <c r="R68">
        <f t="shared" si="7"/>
        <v>0</v>
      </c>
      <c r="S68">
        <f t="shared" si="8"/>
        <v>0</v>
      </c>
      <c r="T68">
        <f t="shared" si="9"/>
        <v>10</v>
      </c>
      <c r="U68">
        <f t="shared" si="10"/>
        <v>0</v>
      </c>
    </row>
    <row r="69" spans="1:21">
      <c r="A69" s="4" t="s">
        <v>4777</v>
      </c>
      <c r="B69" s="11">
        <f t="shared" si="0"/>
        <v>24</v>
      </c>
      <c r="C69" s="11">
        <f t="shared" si="1"/>
        <v>1</v>
      </c>
      <c r="D69" s="11">
        <v>3</v>
      </c>
      <c r="E69" s="11">
        <f>VLOOKUP(A69,关卡难度线!A:F,3,0)</f>
        <v>7</v>
      </c>
      <c r="F69" s="11">
        <f>VLOOKUP(A69,关卡难度线!A:F,4,0)</f>
        <v>76</v>
      </c>
      <c r="G69" s="11">
        <v>1</v>
      </c>
      <c r="I69" s="3" t="str">
        <f>VLOOKUP(A69,遭遇战輔助!AB:AC,2,0)</f>
        <v>流星瀑布9-1</v>
      </c>
      <c r="J69" s="3">
        <f>VLOOKUP(I69,关卡难度线!A:F,5,0)</f>
        <v>3</v>
      </c>
      <c r="K69" s="3">
        <f t="shared" si="2"/>
        <v>0.14285714285714285</v>
      </c>
      <c r="L69" s="3">
        <v>2</v>
      </c>
      <c r="M69">
        <f>C69/B69</f>
        <v>4.1666666666666664E-2</v>
      </c>
      <c r="N69">
        <f t="shared" si="3"/>
        <v>0</v>
      </c>
      <c r="O69" t="e">
        <f t="shared" si="4"/>
        <v>#DIV/0!</v>
      </c>
      <c r="P69">
        <f t="shared" si="5"/>
        <v>7</v>
      </c>
      <c r="Q69">
        <f t="shared" si="6"/>
        <v>0</v>
      </c>
      <c r="R69">
        <f t="shared" si="7"/>
        <v>0</v>
      </c>
      <c r="S69">
        <f t="shared" si="8"/>
        <v>0</v>
      </c>
      <c r="T69">
        <f t="shared" si="9"/>
        <v>10</v>
      </c>
      <c r="U69">
        <f t="shared" si="10"/>
        <v>0</v>
      </c>
    </row>
    <row r="70" spans="1:21">
      <c r="A70" s="4" t="s">
        <v>4951</v>
      </c>
      <c r="B70" s="11">
        <f t="shared" si="0"/>
        <v>24</v>
      </c>
      <c r="C70" s="11">
        <f t="shared" si="1"/>
        <v>1</v>
      </c>
      <c r="D70" s="11">
        <v>3</v>
      </c>
      <c r="E70" s="11">
        <f>VLOOKUP(A70,关卡难度线!A:F,3,0)</f>
        <v>7</v>
      </c>
      <c r="F70" s="11">
        <f>VLOOKUP(A70,关卡难度线!A:F,4,0)</f>
        <v>76</v>
      </c>
      <c r="G70" s="11">
        <v>1</v>
      </c>
      <c r="I70" s="3" t="str">
        <f>VLOOKUP(A70,遭遇战輔助!AB:AC,2,0)</f>
        <v>流星瀑布10-1</v>
      </c>
      <c r="J70" s="3">
        <f>VLOOKUP(I70,关卡难度线!A:F,5,0)</f>
        <v>3</v>
      </c>
      <c r="K70" s="3">
        <f t="shared" ref="K70:K133" si="11">L70*0.5/E70</f>
        <v>0.14285714285714285</v>
      </c>
      <c r="L70" s="3">
        <v>2</v>
      </c>
      <c r="M70">
        <f>C70/B70</f>
        <v>4.1666666666666664E-2</v>
      </c>
      <c r="N70">
        <f t="shared" si="3"/>
        <v>0</v>
      </c>
      <c r="O70" t="e">
        <f t="shared" si="4"/>
        <v>#DIV/0!</v>
      </c>
      <c r="P70">
        <f t="shared" si="5"/>
        <v>7</v>
      </c>
      <c r="Q70">
        <f t="shared" si="6"/>
        <v>0</v>
      </c>
      <c r="R70">
        <f t="shared" si="7"/>
        <v>0</v>
      </c>
      <c r="S70">
        <f t="shared" si="8"/>
        <v>0</v>
      </c>
      <c r="T70">
        <f t="shared" si="9"/>
        <v>10</v>
      </c>
      <c r="U70">
        <f t="shared" si="10"/>
        <v>0</v>
      </c>
    </row>
    <row r="71" spans="1:21">
      <c r="A71" s="4" t="s">
        <v>4778</v>
      </c>
      <c r="B71" s="11">
        <f t="shared" ref="B71:B134" si="12">INT((J71*((F71*10/2.7)/1000))*E71*(5-G71)+C71)</f>
        <v>24</v>
      </c>
      <c r="C71" s="11">
        <f t="shared" ref="C71:C134" si="13">INT((J71*((F71*10/2.7)/1000))*G71/(10/(E71*D71)))</f>
        <v>1</v>
      </c>
      <c r="D71" s="11">
        <v>3</v>
      </c>
      <c r="E71" s="11">
        <f>VLOOKUP(A71,关卡难度线!A:F,3,0)</f>
        <v>7</v>
      </c>
      <c r="F71" s="11">
        <f>VLOOKUP(A71,关卡难度线!A:F,4,0)</f>
        <v>76</v>
      </c>
      <c r="G71" s="11">
        <v>1</v>
      </c>
      <c r="I71" s="3" t="str">
        <f>VLOOKUP(A71,遭遇战輔助!AB:AC,2,0)</f>
        <v>流星瀑布11-1</v>
      </c>
      <c r="J71" s="3">
        <f>VLOOKUP(I71,关卡难度线!A:F,5,0)</f>
        <v>3</v>
      </c>
      <c r="K71" s="3">
        <f t="shared" si="11"/>
        <v>0.14285714285714285</v>
      </c>
      <c r="L71" s="3">
        <v>2</v>
      </c>
      <c r="M71">
        <f>C71/B71</f>
        <v>4.1666666666666664E-2</v>
      </c>
      <c r="N71">
        <f t="shared" ref="N71:N134" si="14">INT(J71*(F71*10/2.7)/1000)</f>
        <v>0</v>
      </c>
      <c r="O71" t="e">
        <f t="shared" ref="O71:O134" si="15">C71/N71</f>
        <v>#DIV/0!</v>
      </c>
      <c r="P71">
        <f t="shared" ref="P71:P134" si="16">INT(J71*2.5)</f>
        <v>7</v>
      </c>
      <c r="Q71">
        <f t="shared" ref="Q71:Q134" si="17">INT(J71/4)</f>
        <v>0</v>
      </c>
      <c r="R71">
        <f t="shared" ref="R71:R134" si="18">Q71+S71</f>
        <v>0</v>
      </c>
      <c r="S71">
        <f t="shared" ref="S71:S134" si="19">INT(P71/T71)</f>
        <v>0</v>
      </c>
      <c r="T71">
        <f t="shared" ref="T71:T134" si="20">70/E71</f>
        <v>10</v>
      </c>
      <c r="U71">
        <f t="shared" ref="U71:U134" si="21">R71/C71</f>
        <v>0</v>
      </c>
    </row>
    <row r="72" spans="1:21">
      <c r="A72" s="4" t="s">
        <v>4952</v>
      </c>
      <c r="B72" s="11">
        <f t="shared" si="12"/>
        <v>24</v>
      </c>
      <c r="C72" s="11">
        <f t="shared" si="13"/>
        <v>1</v>
      </c>
      <c r="D72" s="11">
        <v>3</v>
      </c>
      <c r="E72" s="11">
        <f>VLOOKUP(A72,关卡难度线!A:F,3,0)</f>
        <v>7</v>
      </c>
      <c r="F72" s="11">
        <f>VLOOKUP(A72,关卡难度线!A:F,4,0)</f>
        <v>76</v>
      </c>
      <c r="G72" s="11">
        <v>1</v>
      </c>
      <c r="I72" s="3" t="str">
        <f>VLOOKUP(A72,遭遇战輔助!AB:AC,2,0)</f>
        <v>流星瀑布12-1</v>
      </c>
      <c r="J72" s="3">
        <f>VLOOKUP(I72,关卡难度线!A:F,5,0)</f>
        <v>3</v>
      </c>
      <c r="K72" s="3">
        <f t="shared" si="11"/>
        <v>0.14285714285714285</v>
      </c>
      <c r="L72" s="3">
        <v>2</v>
      </c>
      <c r="M72">
        <f>C72/B72</f>
        <v>4.1666666666666664E-2</v>
      </c>
      <c r="N72">
        <f t="shared" si="14"/>
        <v>0</v>
      </c>
      <c r="O72" t="e">
        <f t="shared" si="15"/>
        <v>#DIV/0!</v>
      </c>
      <c r="P72">
        <f t="shared" si="16"/>
        <v>7</v>
      </c>
      <c r="Q72">
        <f t="shared" si="17"/>
        <v>0</v>
      </c>
      <c r="R72">
        <f t="shared" si="18"/>
        <v>0</v>
      </c>
      <c r="S72">
        <f t="shared" si="19"/>
        <v>0</v>
      </c>
      <c r="T72">
        <f t="shared" si="20"/>
        <v>10</v>
      </c>
      <c r="U72">
        <f t="shared" si="21"/>
        <v>0</v>
      </c>
    </row>
    <row r="73" spans="1:21">
      <c r="A73" s="4" t="s">
        <v>4779</v>
      </c>
      <c r="B73" s="11">
        <f t="shared" si="12"/>
        <v>24</v>
      </c>
      <c r="C73" s="11">
        <f t="shared" si="13"/>
        <v>1</v>
      </c>
      <c r="D73" s="11">
        <v>3</v>
      </c>
      <c r="E73" s="11">
        <f>VLOOKUP(A73,关卡难度线!A:F,3,0)</f>
        <v>7</v>
      </c>
      <c r="F73" s="11">
        <f>VLOOKUP(A73,关卡难度线!A:F,4,0)</f>
        <v>76</v>
      </c>
      <c r="G73" s="11">
        <v>1</v>
      </c>
      <c r="I73" s="3" t="str">
        <f>VLOOKUP(A73,遭遇战輔助!AB:AC,2,0)</f>
        <v>流星瀑布13-1</v>
      </c>
      <c r="J73" s="3">
        <f>VLOOKUP(I73,关卡难度线!A:F,5,0)</f>
        <v>3</v>
      </c>
      <c r="K73" s="3">
        <f t="shared" si="11"/>
        <v>0.14285714285714285</v>
      </c>
      <c r="L73" s="3">
        <v>2</v>
      </c>
      <c r="M73">
        <f>C73/B73</f>
        <v>4.1666666666666664E-2</v>
      </c>
      <c r="N73">
        <f t="shared" si="14"/>
        <v>0</v>
      </c>
      <c r="O73" t="e">
        <f t="shared" si="15"/>
        <v>#DIV/0!</v>
      </c>
      <c r="P73">
        <f t="shared" si="16"/>
        <v>7</v>
      </c>
      <c r="Q73">
        <f t="shared" si="17"/>
        <v>0</v>
      </c>
      <c r="R73">
        <f t="shared" si="18"/>
        <v>0</v>
      </c>
      <c r="S73">
        <f t="shared" si="19"/>
        <v>0</v>
      </c>
      <c r="T73">
        <f t="shared" si="20"/>
        <v>10</v>
      </c>
      <c r="U73">
        <f t="shared" si="21"/>
        <v>0</v>
      </c>
    </row>
    <row r="74" spans="1:21">
      <c r="A74" s="4" t="s">
        <v>4953</v>
      </c>
      <c r="B74" s="11">
        <f t="shared" si="12"/>
        <v>24</v>
      </c>
      <c r="C74" s="11">
        <f t="shared" si="13"/>
        <v>1</v>
      </c>
      <c r="D74" s="11">
        <v>3</v>
      </c>
      <c r="E74" s="11">
        <f>VLOOKUP(A74,关卡难度线!A:F,3,0)</f>
        <v>7</v>
      </c>
      <c r="F74" s="11">
        <f>VLOOKUP(A74,关卡难度线!A:F,4,0)</f>
        <v>76</v>
      </c>
      <c r="G74" s="11">
        <v>1</v>
      </c>
      <c r="I74" s="3" t="str">
        <f>VLOOKUP(A74,遭遇战輔助!AB:AC,2,0)</f>
        <v>天气研究所1-1</v>
      </c>
      <c r="J74" s="3">
        <f>VLOOKUP(I74,关卡难度线!A:F,5,0)</f>
        <v>3</v>
      </c>
      <c r="K74" s="3">
        <f t="shared" si="11"/>
        <v>0.14285714285714285</v>
      </c>
      <c r="L74" s="3">
        <v>2</v>
      </c>
      <c r="M74">
        <f>C74/B74</f>
        <v>4.1666666666666664E-2</v>
      </c>
      <c r="N74">
        <f t="shared" si="14"/>
        <v>0</v>
      </c>
      <c r="O74" t="e">
        <f t="shared" si="15"/>
        <v>#DIV/0!</v>
      </c>
      <c r="P74">
        <f t="shared" si="16"/>
        <v>7</v>
      </c>
      <c r="Q74">
        <f t="shared" si="17"/>
        <v>0</v>
      </c>
      <c r="R74">
        <f t="shared" si="18"/>
        <v>0</v>
      </c>
      <c r="S74">
        <f t="shared" si="19"/>
        <v>0</v>
      </c>
      <c r="T74">
        <f t="shared" si="20"/>
        <v>10</v>
      </c>
      <c r="U74">
        <f t="shared" si="21"/>
        <v>0</v>
      </c>
    </row>
    <row r="75" spans="1:21">
      <c r="A75" s="4" t="s">
        <v>4954</v>
      </c>
      <c r="B75" s="11">
        <f t="shared" si="12"/>
        <v>24</v>
      </c>
      <c r="C75" s="11">
        <f t="shared" si="13"/>
        <v>1</v>
      </c>
      <c r="D75" s="11">
        <v>3</v>
      </c>
      <c r="E75" s="11">
        <f>VLOOKUP(A75,关卡难度线!A:F,3,0)</f>
        <v>7</v>
      </c>
      <c r="F75" s="11">
        <f>VLOOKUP(A75,关卡难度线!A:F,4,0)</f>
        <v>76</v>
      </c>
      <c r="G75" s="11">
        <v>1</v>
      </c>
      <c r="I75" s="3" t="str">
        <f>VLOOKUP(A75,遭遇战輔助!AB:AC,2,0)</f>
        <v>天气研究所2-1</v>
      </c>
      <c r="J75" s="3">
        <f>VLOOKUP(I75,关卡难度线!A:F,5,0)</f>
        <v>3</v>
      </c>
      <c r="K75" s="3">
        <f t="shared" si="11"/>
        <v>0.14285714285714285</v>
      </c>
      <c r="L75" s="3">
        <v>2</v>
      </c>
      <c r="M75">
        <f>C75/B75</f>
        <v>4.1666666666666664E-2</v>
      </c>
      <c r="N75">
        <f t="shared" si="14"/>
        <v>0</v>
      </c>
      <c r="O75" t="e">
        <f t="shared" si="15"/>
        <v>#DIV/0!</v>
      </c>
      <c r="P75">
        <f t="shared" si="16"/>
        <v>7</v>
      </c>
      <c r="Q75">
        <f t="shared" si="17"/>
        <v>0</v>
      </c>
      <c r="R75">
        <f t="shared" si="18"/>
        <v>0</v>
      </c>
      <c r="S75">
        <f t="shared" si="19"/>
        <v>0</v>
      </c>
      <c r="T75">
        <f t="shared" si="20"/>
        <v>10</v>
      </c>
      <c r="U75">
        <f t="shared" si="21"/>
        <v>0</v>
      </c>
    </row>
    <row r="76" spans="1:21">
      <c r="A76" s="4" t="s">
        <v>4780</v>
      </c>
      <c r="B76" s="11">
        <f t="shared" si="12"/>
        <v>24</v>
      </c>
      <c r="C76" s="11">
        <f t="shared" si="13"/>
        <v>1</v>
      </c>
      <c r="D76" s="11">
        <v>3</v>
      </c>
      <c r="E76" s="11">
        <f>VLOOKUP(A76,关卡难度线!A:F,3,0)</f>
        <v>7</v>
      </c>
      <c r="F76" s="11">
        <f>VLOOKUP(A76,关卡难度线!A:F,4,0)</f>
        <v>76</v>
      </c>
      <c r="G76" s="11">
        <v>1</v>
      </c>
      <c r="I76" s="3" t="str">
        <f>VLOOKUP(A76,遭遇战輔助!AB:AC,2,0)</f>
        <v>天气研究所3-1</v>
      </c>
      <c r="J76" s="3">
        <f>VLOOKUP(I76,关卡难度线!A:F,5,0)</f>
        <v>3</v>
      </c>
      <c r="K76" s="3">
        <f t="shared" si="11"/>
        <v>0.14285714285714285</v>
      </c>
      <c r="L76" s="3">
        <v>2</v>
      </c>
      <c r="M76">
        <f>C76/B76</f>
        <v>4.1666666666666664E-2</v>
      </c>
      <c r="N76">
        <f t="shared" si="14"/>
        <v>0</v>
      </c>
      <c r="O76" t="e">
        <f t="shared" si="15"/>
        <v>#DIV/0!</v>
      </c>
      <c r="P76">
        <f t="shared" si="16"/>
        <v>7</v>
      </c>
      <c r="Q76">
        <f t="shared" si="17"/>
        <v>0</v>
      </c>
      <c r="R76">
        <f t="shared" si="18"/>
        <v>0</v>
      </c>
      <c r="S76">
        <f t="shared" si="19"/>
        <v>0</v>
      </c>
      <c r="T76">
        <f t="shared" si="20"/>
        <v>10</v>
      </c>
      <c r="U76">
        <f t="shared" si="21"/>
        <v>0</v>
      </c>
    </row>
    <row r="77" spans="1:21">
      <c r="A77" s="4" t="s">
        <v>4955</v>
      </c>
      <c r="B77" s="11">
        <f t="shared" si="12"/>
        <v>24</v>
      </c>
      <c r="C77" s="11">
        <f t="shared" si="13"/>
        <v>1</v>
      </c>
      <c r="D77" s="11">
        <v>3</v>
      </c>
      <c r="E77" s="11">
        <f>VLOOKUP(A77,关卡难度线!A:F,3,0)</f>
        <v>7</v>
      </c>
      <c r="F77" s="11">
        <f>VLOOKUP(A77,关卡难度线!A:F,4,0)</f>
        <v>76</v>
      </c>
      <c r="G77" s="11">
        <v>1</v>
      </c>
      <c r="I77" s="3" t="str">
        <f>VLOOKUP(A77,遭遇战輔助!AB:AC,2,0)</f>
        <v>天气研究所4-1</v>
      </c>
      <c r="J77" s="3">
        <f>VLOOKUP(I77,关卡难度线!A:F,5,0)</f>
        <v>3</v>
      </c>
      <c r="K77" s="3">
        <f t="shared" si="11"/>
        <v>0.14285714285714285</v>
      </c>
      <c r="L77" s="3">
        <v>2</v>
      </c>
      <c r="M77">
        <f>C77/B77</f>
        <v>4.1666666666666664E-2</v>
      </c>
      <c r="N77">
        <f t="shared" si="14"/>
        <v>0</v>
      </c>
      <c r="O77" t="e">
        <f t="shared" si="15"/>
        <v>#DIV/0!</v>
      </c>
      <c r="P77">
        <f t="shared" si="16"/>
        <v>7</v>
      </c>
      <c r="Q77">
        <f t="shared" si="17"/>
        <v>0</v>
      </c>
      <c r="R77">
        <f t="shared" si="18"/>
        <v>0</v>
      </c>
      <c r="S77">
        <f t="shared" si="19"/>
        <v>0</v>
      </c>
      <c r="T77">
        <f t="shared" si="20"/>
        <v>10</v>
      </c>
      <c r="U77">
        <f t="shared" si="21"/>
        <v>0</v>
      </c>
    </row>
    <row r="78" spans="1:21">
      <c r="A78" s="4" t="s">
        <v>4781</v>
      </c>
      <c r="B78" s="11">
        <f t="shared" si="12"/>
        <v>24</v>
      </c>
      <c r="C78" s="11">
        <f t="shared" si="13"/>
        <v>1</v>
      </c>
      <c r="D78" s="11">
        <v>3</v>
      </c>
      <c r="E78" s="11">
        <f>VLOOKUP(A78,关卡难度线!A:F,3,0)</f>
        <v>7</v>
      </c>
      <c r="F78" s="11">
        <f>VLOOKUP(A78,关卡难度线!A:F,4,0)</f>
        <v>76</v>
      </c>
      <c r="G78" s="11">
        <v>1</v>
      </c>
      <c r="I78" s="3" t="str">
        <f>VLOOKUP(A78,遭遇战輔助!AB:AC,2,0)</f>
        <v>天气研究所5-1</v>
      </c>
      <c r="J78" s="3">
        <f>VLOOKUP(I78,关卡难度线!A:F,5,0)</f>
        <v>3</v>
      </c>
      <c r="K78" s="3">
        <f t="shared" si="11"/>
        <v>0.14285714285714285</v>
      </c>
      <c r="L78" s="3">
        <v>2</v>
      </c>
      <c r="M78">
        <f>C78/B78</f>
        <v>4.1666666666666664E-2</v>
      </c>
      <c r="N78">
        <f t="shared" si="14"/>
        <v>0</v>
      </c>
      <c r="O78" t="e">
        <f t="shared" si="15"/>
        <v>#DIV/0!</v>
      </c>
      <c r="P78">
        <f t="shared" si="16"/>
        <v>7</v>
      </c>
      <c r="Q78">
        <f t="shared" si="17"/>
        <v>0</v>
      </c>
      <c r="R78">
        <f t="shared" si="18"/>
        <v>0</v>
      </c>
      <c r="S78">
        <f t="shared" si="19"/>
        <v>0</v>
      </c>
      <c r="T78">
        <f t="shared" si="20"/>
        <v>10</v>
      </c>
      <c r="U78">
        <f t="shared" si="21"/>
        <v>0</v>
      </c>
    </row>
    <row r="79" spans="1:21">
      <c r="A79" s="4" t="s">
        <v>4956</v>
      </c>
      <c r="B79" s="11">
        <f t="shared" si="12"/>
        <v>25</v>
      </c>
      <c r="C79" s="11">
        <f t="shared" si="13"/>
        <v>1</v>
      </c>
      <c r="D79" s="11">
        <v>3</v>
      </c>
      <c r="E79" s="11">
        <f>VLOOKUP(A79,关卡难度线!A:F,3,0)</f>
        <v>7</v>
      </c>
      <c r="F79" s="11">
        <f>VLOOKUP(A79,关卡难度线!A:F,4,0)</f>
        <v>78</v>
      </c>
      <c r="G79" s="11">
        <v>1</v>
      </c>
      <c r="I79" s="3" t="str">
        <f>VLOOKUP(A79,遭遇战輔助!AB:AC,2,0)</f>
        <v>天气研究所6-1</v>
      </c>
      <c r="J79" s="3">
        <f>VLOOKUP(I79,关卡难度线!A:F,5,0)</f>
        <v>3</v>
      </c>
      <c r="K79" s="3">
        <f t="shared" si="11"/>
        <v>0.14285714285714285</v>
      </c>
      <c r="L79" s="3">
        <v>2</v>
      </c>
      <c r="M79">
        <f>C79/B79</f>
        <v>0.04</v>
      </c>
      <c r="N79">
        <f t="shared" si="14"/>
        <v>0</v>
      </c>
      <c r="O79" t="e">
        <f t="shared" si="15"/>
        <v>#DIV/0!</v>
      </c>
      <c r="P79">
        <f t="shared" si="16"/>
        <v>7</v>
      </c>
      <c r="Q79">
        <f t="shared" si="17"/>
        <v>0</v>
      </c>
      <c r="R79">
        <f t="shared" si="18"/>
        <v>0</v>
      </c>
      <c r="S79">
        <f t="shared" si="19"/>
        <v>0</v>
      </c>
      <c r="T79">
        <f t="shared" si="20"/>
        <v>10</v>
      </c>
      <c r="U79">
        <f t="shared" si="21"/>
        <v>0</v>
      </c>
    </row>
    <row r="80" spans="1:21">
      <c r="A80" s="4" t="s">
        <v>4782</v>
      </c>
      <c r="B80" s="11">
        <f t="shared" si="12"/>
        <v>25</v>
      </c>
      <c r="C80" s="11">
        <f t="shared" si="13"/>
        <v>1</v>
      </c>
      <c r="D80" s="11">
        <v>3</v>
      </c>
      <c r="E80" s="11">
        <f>VLOOKUP(A80,关卡难度线!A:F,3,0)</f>
        <v>7</v>
      </c>
      <c r="F80" s="11">
        <f>VLOOKUP(A80,关卡难度线!A:F,4,0)</f>
        <v>78</v>
      </c>
      <c r="G80" s="11">
        <v>1</v>
      </c>
      <c r="I80" s="3" t="str">
        <f>VLOOKUP(A80,遭遇战輔助!AB:AC,2,0)</f>
        <v>天气研究所7-1</v>
      </c>
      <c r="J80" s="3">
        <f>VLOOKUP(I80,关卡难度线!A:F,5,0)</f>
        <v>3</v>
      </c>
      <c r="K80" s="3">
        <f t="shared" si="11"/>
        <v>0.14285714285714285</v>
      </c>
      <c r="L80" s="3">
        <v>2</v>
      </c>
      <c r="M80">
        <f>C80/B80</f>
        <v>0.04</v>
      </c>
      <c r="N80">
        <f t="shared" si="14"/>
        <v>0</v>
      </c>
      <c r="O80" t="e">
        <f t="shared" si="15"/>
        <v>#DIV/0!</v>
      </c>
      <c r="P80">
        <f t="shared" si="16"/>
        <v>7</v>
      </c>
      <c r="Q80">
        <f t="shared" si="17"/>
        <v>0</v>
      </c>
      <c r="R80">
        <f t="shared" si="18"/>
        <v>0</v>
      </c>
      <c r="S80">
        <f t="shared" si="19"/>
        <v>0</v>
      </c>
      <c r="T80">
        <f t="shared" si="20"/>
        <v>10</v>
      </c>
      <c r="U80">
        <f t="shared" si="21"/>
        <v>0</v>
      </c>
    </row>
    <row r="81" spans="1:21">
      <c r="A81" s="4" t="s">
        <v>4957</v>
      </c>
      <c r="B81" s="11">
        <f t="shared" si="12"/>
        <v>25</v>
      </c>
      <c r="C81" s="11">
        <f t="shared" si="13"/>
        <v>1</v>
      </c>
      <c r="D81" s="11">
        <v>3</v>
      </c>
      <c r="E81" s="11">
        <f>VLOOKUP(A81,关卡难度线!A:F,3,0)</f>
        <v>7</v>
      </c>
      <c r="F81" s="11">
        <f>VLOOKUP(A81,关卡难度线!A:F,4,0)</f>
        <v>78</v>
      </c>
      <c r="G81" s="11">
        <v>1</v>
      </c>
      <c r="I81" s="3" t="str">
        <f>VLOOKUP(A81,遭遇战輔助!AB:AC,2,0)</f>
        <v>天气研究所8-1</v>
      </c>
      <c r="J81" s="3">
        <f>VLOOKUP(I81,关卡难度线!A:F,5,0)</f>
        <v>3</v>
      </c>
      <c r="K81" s="3">
        <f t="shared" si="11"/>
        <v>0.14285714285714285</v>
      </c>
      <c r="L81" s="3">
        <v>2</v>
      </c>
      <c r="M81">
        <f>C81/B81</f>
        <v>0.04</v>
      </c>
      <c r="N81">
        <f t="shared" si="14"/>
        <v>0</v>
      </c>
      <c r="O81" t="e">
        <f t="shared" si="15"/>
        <v>#DIV/0!</v>
      </c>
      <c r="P81">
        <f t="shared" si="16"/>
        <v>7</v>
      </c>
      <c r="Q81">
        <f t="shared" si="17"/>
        <v>0</v>
      </c>
      <c r="R81">
        <f t="shared" si="18"/>
        <v>0</v>
      </c>
      <c r="S81">
        <f t="shared" si="19"/>
        <v>0</v>
      </c>
      <c r="T81">
        <f t="shared" si="20"/>
        <v>10</v>
      </c>
      <c r="U81">
        <f t="shared" si="21"/>
        <v>0</v>
      </c>
    </row>
    <row r="82" spans="1:21">
      <c r="A82" s="4" t="s">
        <v>4783</v>
      </c>
      <c r="B82" s="11">
        <f t="shared" si="12"/>
        <v>25</v>
      </c>
      <c r="C82" s="11">
        <f t="shared" si="13"/>
        <v>1</v>
      </c>
      <c r="D82" s="11">
        <v>3</v>
      </c>
      <c r="E82" s="11">
        <f>VLOOKUP(A82,关卡难度线!A:F,3,0)</f>
        <v>7</v>
      </c>
      <c r="F82" s="11">
        <f>VLOOKUP(A82,关卡难度线!A:F,4,0)</f>
        <v>78</v>
      </c>
      <c r="G82" s="11">
        <v>1</v>
      </c>
      <c r="I82" s="3" t="str">
        <f>VLOOKUP(A82,遭遇战輔助!AB:AC,2,0)</f>
        <v>天气研究所9-1</v>
      </c>
      <c r="J82" s="3">
        <f>VLOOKUP(I82,关卡难度线!A:F,5,0)</f>
        <v>3</v>
      </c>
      <c r="K82" s="3">
        <f t="shared" si="11"/>
        <v>0.14285714285714285</v>
      </c>
      <c r="L82" s="3">
        <v>2</v>
      </c>
      <c r="M82">
        <f>C82/B82</f>
        <v>0.04</v>
      </c>
      <c r="N82">
        <f t="shared" si="14"/>
        <v>0</v>
      </c>
      <c r="O82" t="e">
        <f t="shared" si="15"/>
        <v>#DIV/0!</v>
      </c>
      <c r="P82">
        <f t="shared" si="16"/>
        <v>7</v>
      </c>
      <c r="Q82">
        <f t="shared" si="17"/>
        <v>0</v>
      </c>
      <c r="R82">
        <f t="shared" si="18"/>
        <v>0</v>
      </c>
      <c r="S82">
        <f t="shared" si="19"/>
        <v>0</v>
      </c>
      <c r="T82">
        <f t="shared" si="20"/>
        <v>10</v>
      </c>
      <c r="U82">
        <f t="shared" si="21"/>
        <v>0</v>
      </c>
    </row>
    <row r="83" spans="1:21">
      <c r="A83" s="4" t="s">
        <v>4958</v>
      </c>
      <c r="B83" s="11">
        <f t="shared" si="12"/>
        <v>25</v>
      </c>
      <c r="C83" s="11">
        <f t="shared" si="13"/>
        <v>1</v>
      </c>
      <c r="D83" s="11">
        <v>3</v>
      </c>
      <c r="E83" s="11">
        <f>VLOOKUP(A83,关卡难度线!A:F,3,0)</f>
        <v>7</v>
      </c>
      <c r="F83" s="11">
        <f>VLOOKUP(A83,关卡难度线!A:F,4,0)</f>
        <v>78</v>
      </c>
      <c r="G83" s="11">
        <v>1</v>
      </c>
      <c r="I83" s="3" t="str">
        <f>VLOOKUP(A83,遭遇战輔助!AB:AC,2,0)</f>
        <v>天气研究所10-1</v>
      </c>
      <c r="J83" s="3">
        <f>VLOOKUP(I83,关卡难度线!A:F,5,0)</f>
        <v>3</v>
      </c>
      <c r="K83" s="3">
        <f t="shared" si="11"/>
        <v>0.14285714285714285</v>
      </c>
      <c r="L83" s="3">
        <v>2</v>
      </c>
      <c r="M83">
        <f>C83/B83</f>
        <v>0.04</v>
      </c>
      <c r="N83">
        <f t="shared" si="14"/>
        <v>0</v>
      </c>
      <c r="O83" t="e">
        <f t="shared" si="15"/>
        <v>#DIV/0!</v>
      </c>
      <c r="P83">
        <f t="shared" si="16"/>
        <v>7</v>
      </c>
      <c r="Q83">
        <f t="shared" si="17"/>
        <v>0</v>
      </c>
      <c r="R83">
        <f t="shared" si="18"/>
        <v>0</v>
      </c>
      <c r="S83">
        <f t="shared" si="19"/>
        <v>0</v>
      </c>
      <c r="T83">
        <f t="shared" si="20"/>
        <v>10</v>
      </c>
      <c r="U83">
        <f t="shared" si="21"/>
        <v>0</v>
      </c>
    </row>
    <row r="84" spans="1:21">
      <c r="A84" s="4" t="s">
        <v>4784</v>
      </c>
      <c r="B84" s="11">
        <f t="shared" si="12"/>
        <v>25</v>
      </c>
      <c r="C84" s="11">
        <f t="shared" si="13"/>
        <v>1</v>
      </c>
      <c r="D84" s="11">
        <v>3</v>
      </c>
      <c r="E84" s="11">
        <f>VLOOKUP(A84,关卡难度线!A:F,3,0)</f>
        <v>7</v>
      </c>
      <c r="F84" s="11">
        <f>VLOOKUP(A84,关卡难度线!A:F,4,0)</f>
        <v>78</v>
      </c>
      <c r="G84" s="11">
        <v>1</v>
      </c>
      <c r="I84" s="3" t="str">
        <f>VLOOKUP(A84,遭遇战輔助!AB:AC,2,0)</f>
        <v>天气研究所11-1</v>
      </c>
      <c r="J84" s="3">
        <f>VLOOKUP(I84,关卡难度线!A:F,5,0)</f>
        <v>3</v>
      </c>
      <c r="K84" s="3">
        <f t="shared" si="11"/>
        <v>0.14285714285714285</v>
      </c>
      <c r="L84" s="3">
        <v>2</v>
      </c>
      <c r="M84">
        <f>C84/B84</f>
        <v>0.04</v>
      </c>
      <c r="N84">
        <f t="shared" si="14"/>
        <v>0</v>
      </c>
      <c r="O84" t="e">
        <f t="shared" si="15"/>
        <v>#DIV/0!</v>
      </c>
      <c r="P84">
        <f t="shared" si="16"/>
        <v>7</v>
      </c>
      <c r="Q84">
        <f t="shared" si="17"/>
        <v>0</v>
      </c>
      <c r="R84">
        <f t="shared" si="18"/>
        <v>0</v>
      </c>
      <c r="S84">
        <f t="shared" si="19"/>
        <v>0</v>
      </c>
      <c r="T84">
        <f t="shared" si="20"/>
        <v>10</v>
      </c>
      <c r="U84">
        <f t="shared" si="21"/>
        <v>0</v>
      </c>
    </row>
    <row r="85" spans="1:21">
      <c r="A85" s="4" t="s">
        <v>4959</v>
      </c>
      <c r="B85" s="11">
        <f t="shared" si="12"/>
        <v>25</v>
      </c>
      <c r="C85" s="11">
        <f t="shared" si="13"/>
        <v>1</v>
      </c>
      <c r="D85" s="11">
        <v>3</v>
      </c>
      <c r="E85" s="11">
        <f>VLOOKUP(A85,关卡难度线!A:F,3,0)</f>
        <v>7</v>
      </c>
      <c r="F85" s="11">
        <f>VLOOKUP(A85,关卡难度线!A:F,4,0)</f>
        <v>78</v>
      </c>
      <c r="G85" s="11">
        <v>1</v>
      </c>
      <c r="I85" s="3" t="str">
        <f>VLOOKUP(A85,遭遇战輔助!AB:AC,2,0)</f>
        <v>天气研究所12-1</v>
      </c>
      <c r="J85" s="3">
        <f>VLOOKUP(I85,关卡难度线!A:F,5,0)</f>
        <v>3</v>
      </c>
      <c r="K85" s="3">
        <f t="shared" si="11"/>
        <v>0.14285714285714285</v>
      </c>
      <c r="L85" s="3">
        <v>2</v>
      </c>
      <c r="M85">
        <f>C85/B85</f>
        <v>0.04</v>
      </c>
      <c r="N85">
        <f t="shared" si="14"/>
        <v>0</v>
      </c>
      <c r="O85" t="e">
        <f t="shared" si="15"/>
        <v>#DIV/0!</v>
      </c>
      <c r="P85">
        <f t="shared" si="16"/>
        <v>7</v>
      </c>
      <c r="Q85">
        <f t="shared" si="17"/>
        <v>0</v>
      </c>
      <c r="R85">
        <f t="shared" si="18"/>
        <v>0</v>
      </c>
      <c r="S85">
        <f t="shared" si="19"/>
        <v>0</v>
      </c>
      <c r="T85">
        <f t="shared" si="20"/>
        <v>10</v>
      </c>
      <c r="U85">
        <f t="shared" si="21"/>
        <v>0</v>
      </c>
    </row>
    <row r="86" spans="1:21">
      <c r="A86" s="4" t="s">
        <v>4785</v>
      </c>
      <c r="B86" s="11">
        <f t="shared" si="12"/>
        <v>25</v>
      </c>
      <c r="C86" s="11">
        <f t="shared" si="13"/>
        <v>1</v>
      </c>
      <c r="D86" s="11">
        <v>3</v>
      </c>
      <c r="E86" s="11">
        <f>VLOOKUP(A86,关卡难度线!A:F,3,0)</f>
        <v>7</v>
      </c>
      <c r="F86" s="11">
        <f>VLOOKUP(A86,关卡难度线!A:F,4,0)</f>
        <v>78</v>
      </c>
      <c r="G86" s="11">
        <v>1</v>
      </c>
      <c r="I86" s="3" t="str">
        <f>VLOOKUP(A86,遭遇战輔助!AB:AC,2,0)</f>
        <v>天气研究所13-1</v>
      </c>
      <c r="J86" s="3">
        <f>VLOOKUP(I86,关卡难度线!A:F,5,0)</f>
        <v>3</v>
      </c>
      <c r="K86" s="3">
        <f t="shared" si="11"/>
        <v>0.14285714285714285</v>
      </c>
      <c r="L86" s="3">
        <v>2</v>
      </c>
      <c r="M86">
        <f>C86/B86</f>
        <v>0.04</v>
      </c>
      <c r="N86">
        <f t="shared" si="14"/>
        <v>0</v>
      </c>
      <c r="O86" t="e">
        <f t="shared" si="15"/>
        <v>#DIV/0!</v>
      </c>
      <c r="P86">
        <f t="shared" si="16"/>
        <v>7</v>
      </c>
      <c r="Q86">
        <f t="shared" si="17"/>
        <v>0</v>
      </c>
      <c r="R86">
        <f t="shared" si="18"/>
        <v>0</v>
      </c>
      <c r="S86">
        <f t="shared" si="19"/>
        <v>0</v>
      </c>
      <c r="T86">
        <f t="shared" si="20"/>
        <v>10</v>
      </c>
      <c r="U86">
        <f t="shared" si="21"/>
        <v>0</v>
      </c>
    </row>
    <row r="87" spans="1:21">
      <c r="A87" s="4" t="s">
        <v>4960</v>
      </c>
      <c r="B87" s="11">
        <f t="shared" si="12"/>
        <v>25</v>
      </c>
      <c r="C87" s="11">
        <f t="shared" si="13"/>
        <v>1</v>
      </c>
      <c r="D87" s="11">
        <v>3</v>
      </c>
      <c r="E87" s="11">
        <f>VLOOKUP(A87,关卡难度线!A:F,3,0)</f>
        <v>7</v>
      </c>
      <c r="F87" s="11">
        <f>VLOOKUP(A87,关卡难度线!A:F,4,0)</f>
        <v>78</v>
      </c>
      <c r="G87" s="11">
        <v>1</v>
      </c>
      <c r="I87" s="3" t="str">
        <f>VLOOKUP(A87,遭遇战輔助!AB:AC,2,0)</f>
        <v>废弃工厂1-1</v>
      </c>
      <c r="J87" s="3">
        <f>VLOOKUP(I87,关卡难度线!A:F,5,0)</f>
        <v>3</v>
      </c>
      <c r="K87" s="3">
        <f t="shared" si="11"/>
        <v>0.14285714285714285</v>
      </c>
      <c r="L87" s="3">
        <v>2</v>
      </c>
      <c r="M87">
        <f>C87/B87</f>
        <v>0.04</v>
      </c>
      <c r="N87">
        <f t="shared" si="14"/>
        <v>0</v>
      </c>
      <c r="O87" t="e">
        <f t="shared" si="15"/>
        <v>#DIV/0!</v>
      </c>
      <c r="P87">
        <f t="shared" si="16"/>
        <v>7</v>
      </c>
      <c r="Q87">
        <f t="shared" si="17"/>
        <v>0</v>
      </c>
      <c r="R87">
        <f t="shared" si="18"/>
        <v>0</v>
      </c>
      <c r="S87">
        <f t="shared" si="19"/>
        <v>0</v>
      </c>
      <c r="T87">
        <f t="shared" si="20"/>
        <v>10</v>
      </c>
      <c r="U87">
        <f t="shared" si="21"/>
        <v>0</v>
      </c>
    </row>
    <row r="88" spans="1:21">
      <c r="A88" s="4" t="s">
        <v>4961</v>
      </c>
      <c r="B88" s="11">
        <f t="shared" si="12"/>
        <v>25</v>
      </c>
      <c r="C88" s="11">
        <f t="shared" si="13"/>
        <v>1</v>
      </c>
      <c r="D88" s="11">
        <v>3</v>
      </c>
      <c r="E88" s="11">
        <f>VLOOKUP(A88,关卡难度线!A:F,3,0)</f>
        <v>7</v>
      </c>
      <c r="F88" s="11">
        <f>VLOOKUP(A88,关卡难度线!A:F,4,0)</f>
        <v>78</v>
      </c>
      <c r="G88" s="11">
        <v>1</v>
      </c>
      <c r="I88" s="3" t="str">
        <f>VLOOKUP(A88,遭遇战輔助!AB:AC,2,0)</f>
        <v>废弃工厂2-1</v>
      </c>
      <c r="J88" s="3">
        <f>VLOOKUP(I88,关卡难度线!A:F,5,0)</f>
        <v>3</v>
      </c>
      <c r="K88" s="3">
        <f t="shared" si="11"/>
        <v>0.14285714285714285</v>
      </c>
      <c r="L88" s="3">
        <v>2</v>
      </c>
      <c r="M88">
        <f>C88/B88</f>
        <v>0.04</v>
      </c>
      <c r="N88">
        <f t="shared" si="14"/>
        <v>0</v>
      </c>
      <c r="O88" t="e">
        <f t="shared" si="15"/>
        <v>#DIV/0!</v>
      </c>
      <c r="P88">
        <f t="shared" si="16"/>
        <v>7</v>
      </c>
      <c r="Q88">
        <f t="shared" si="17"/>
        <v>0</v>
      </c>
      <c r="R88">
        <f t="shared" si="18"/>
        <v>0</v>
      </c>
      <c r="S88">
        <f t="shared" si="19"/>
        <v>0</v>
      </c>
      <c r="T88">
        <f t="shared" si="20"/>
        <v>10</v>
      </c>
      <c r="U88">
        <f t="shared" si="21"/>
        <v>0</v>
      </c>
    </row>
    <row r="89" spans="1:21">
      <c r="A89" s="4" t="s">
        <v>4786</v>
      </c>
      <c r="B89" s="11">
        <f t="shared" si="12"/>
        <v>25</v>
      </c>
      <c r="C89" s="11">
        <f t="shared" si="13"/>
        <v>1</v>
      </c>
      <c r="D89" s="11">
        <v>3</v>
      </c>
      <c r="E89" s="11">
        <f>VLOOKUP(A89,关卡难度线!A:F,3,0)</f>
        <v>7</v>
      </c>
      <c r="F89" s="11">
        <f>VLOOKUP(A89,关卡难度线!A:F,4,0)</f>
        <v>80</v>
      </c>
      <c r="G89" s="11">
        <v>1</v>
      </c>
      <c r="I89" s="3" t="str">
        <f>VLOOKUP(A89,遭遇战輔助!AB:AC,2,0)</f>
        <v>废弃工厂3-1</v>
      </c>
      <c r="J89" s="3">
        <f>VLOOKUP(I89,关卡难度线!A:F,5,0)</f>
        <v>3</v>
      </c>
      <c r="K89" s="3">
        <f t="shared" si="11"/>
        <v>0.14285714285714285</v>
      </c>
      <c r="L89" s="3">
        <v>2</v>
      </c>
      <c r="M89">
        <f>C89/B89</f>
        <v>0.04</v>
      </c>
      <c r="N89">
        <f t="shared" si="14"/>
        <v>0</v>
      </c>
      <c r="O89" t="e">
        <f t="shared" si="15"/>
        <v>#DIV/0!</v>
      </c>
      <c r="P89">
        <f t="shared" si="16"/>
        <v>7</v>
      </c>
      <c r="Q89">
        <f t="shared" si="17"/>
        <v>0</v>
      </c>
      <c r="R89">
        <f t="shared" si="18"/>
        <v>0</v>
      </c>
      <c r="S89">
        <f t="shared" si="19"/>
        <v>0</v>
      </c>
      <c r="T89">
        <f t="shared" si="20"/>
        <v>10</v>
      </c>
      <c r="U89">
        <f t="shared" si="21"/>
        <v>0</v>
      </c>
    </row>
    <row r="90" spans="1:21">
      <c r="A90" s="27" t="s">
        <v>4962</v>
      </c>
      <c r="B90" s="11">
        <f t="shared" si="12"/>
        <v>25</v>
      </c>
      <c r="C90" s="11">
        <f t="shared" si="13"/>
        <v>1</v>
      </c>
      <c r="D90" s="11">
        <v>3</v>
      </c>
      <c r="E90" s="33">
        <f>VLOOKUP(A90,关卡难度线!A:F,3,0)</f>
        <v>7</v>
      </c>
      <c r="F90" s="33">
        <f>VLOOKUP(A90,关卡难度线!A:F,4,0)</f>
        <v>80</v>
      </c>
      <c r="G90" s="11">
        <v>1</v>
      </c>
      <c r="H90" s="28"/>
      <c r="I90" s="28" t="str">
        <f>VLOOKUP(A90,遭遇战輔助!AB:AC,2,0)</f>
        <v>废弃工厂4-1</v>
      </c>
      <c r="J90" s="28">
        <f>VLOOKUP(I90,关卡难度线!A:F,5,0)</f>
        <v>3</v>
      </c>
      <c r="K90" s="3">
        <f t="shared" si="11"/>
        <v>0.14285714285714285</v>
      </c>
      <c r="L90" s="3">
        <v>2</v>
      </c>
      <c r="M90">
        <f>C90/B90</f>
        <v>0.04</v>
      </c>
      <c r="N90">
        <f t="shared" si="14"/>
        <v>0</v>
      </c>
      <c r="O90" t="e">
        <f t="shared" si="15"/>
        <v>#DIV/0!</v>
      </c>
      <c r="P90">
        <f t="shared" si="16"/>
        <v>7</v>
      </c>
      <c r="Q90">
        <f t="shared" si="17"/>
        <v>0</v>
      </c>
      <c r="R90">
        <f t="shared" si="18"/>
        <v>0</v>
      </c>
      <c r="S90">
        <f t="shared" si="19"/>
        <v>0</v>
      </c>
      <c r="T90">
        <f t="shared" si="20"/>
        <v>10</v>
      </c>
      <c r="U90">
        <f t="shared" si="21"/>
        <v>0</v>
      </c>
    </row>
    <row r="91" spans="1:21">
      <c r="A91" s="4" t="s">
        <v>4787</v>
      </c>
      <c r="B91" s="11">
        <f t="shared" si="12"/>
        <v>25</v>
      </c>
      <c r="C91" s="11">
        <f t="shared" si="13"/>
        <v>1</v>
      </c>
      <c r="D91" s="11">
        <v>3</v>
      </c>
      <c r="E91" s="11">
        <f>VLOOKUP(A91,关卡难度线!A:F,3,0)</f>
        <v>7</v>
      </c>
      <c r="F91" s="11">
        <f>VLOOKUP(A91,关卡难度线!A:F,4,0)</f>
        <v>80</v>
      </c>
      <c r="G91" s="11">
        <v>1</v>
      </c>
      <c r="I91" s="3" t="str">
        <f>VLOOKUP(A91,遭遇战輔助!AB:AC,2,0)</f>
        <v>废弃工厂5-1</v>
      </c>
      <c r="J91" s="3">
        <f>VLOOKUP(I91,关卡难度线!A:F,5,0)</f>
        <v>3</v>
      </c>
      <c r="K91" s="3">
        <f t="shared" si="11"/>
        <v>0.14285714285714285</v>
      </c>
      <c r="L91" s="3">
        <v>2</v>
      </c>
      <c r="M91">
        <f>C91/B91</f>
        <v>0.04</v>
      </c>
      <c r="N91">
        <f t="shared" si="14"/>
        <v>0</v>
      </c>
      <c r="O91" t="e">
        <f t="shared" si="15"/>
        <v>#DIV/0!</v>
      </c>
      <c r="P91">
        <f t="shared" si="16"/>
        <v>7</v>
      </c>
      <c r="Q91">
        <f t="shared" si="17"/>
        <v>0</v>
      </c>
      <c r="R91">
        <f t="shared" si="18"/>
        <v>0</v>
      </c>
      <c r="S91">
        <f t="shared" si="19"/>
        <v>0</v>
      </c>
      <c r="T91">
        <f t="shared" si="20"/>
        <v>10</v>
      </c>
      <c r="U91">
        <f t="shared" si="21"/>
        <v>0</v>
      </c>
    </row>
    <row r="92" spans="1:21">
      <c r="A92" s="4" t="s">
        <v>4963</v>
      </c>
      <c r="B92" s="11">
        <f t="shared" si="12"/>
        <v>25</v>
      </c>
      <c r="C92" s="11">
        <f t="shared" si="13"/>
        <v>1</v>
      </c>
      <c r="D92" s="11">
        <v>3</v>
      </c>
      <c r="E92" s="11">
        <f>VLOOKUP(A92,关卡难度线!A:F,3,0)</f>
        <v>7</v>
      </c>
      <c r="F92" s="11">
        <f>VLOOKUP(A92,关卡难度线!A:F,4,0)</f>
        <v>80</v>
      </c>
      <c r="G92" s="11">
        <v>1</v>
      </c>
      <c r="I92" s="3" t="str">
        <f>VLOOKUP(A92,遭遇战輔助!AB:AC,2,0)</f>
        <v>废弃工厂6-1</v>
      </c>
      <c r="J92" s="3">
        <f>VLOOKUP(I92,关卡难度线!A:F,5,0)</f>
        <v>3</v>
      </c>
      <c r="K92" s="3">
        <f t="shared" si="11"/>
        <v>0.14285714285714285</v>
      </c>
      <c r="L92" s="3">
        <v>2</v>
      </c>
      <c r="M92">
        <f>C92/B92</f>
        <v>0.04</v>
      </c>
      <c r="N92">
        <f t="shared" si="14"/>
        <v>0</v>
      </c>
      <c r="O92" t="e">
        <f t="shared" si="15"/>
        <v>#DIV/0!</v>
      </c>
      <c r="P92">
        <f t="shared" si="16"/>
        <v>7</v>
      </c>
      <c r="Q92">
        <f t="shared" si="17"/>
        <v>0</v>
      </c>
      <c r="R92">
        <f t="shared" si="18"/>
        <v>0</v>
      </c>
      <c r="S92">
        <f t="shared" si="19"/>
        <v>0</v>
      </c>
      <c r="T92">
        <f t="shared" si="20"/>
        <v>10</v>
      </c>
      <c r="U92">
        <f t="shared" si="21"/>
        <v>0</v>
      </c>
    </row>
    <row r="93" spans="1:21">
      <c r="A93" s="4" t="s">
        <v>4788</v>
      </c>
      <c r="B93" s="11">
        <f t="shared" si="12"/>
        <v>25</v>
      </c>
      <c r="C93" s="11">
        <f t="shared" si="13"/>
        <v>1</v>
      </c>
      <c r="D93" s="11">
        <v>3</v>
      </c>
      <c r="E93" s="11">
        <f>VLOOKUP(A93,关卡难度线!A:F,3,0)</f>
        <v>7</v>
      </c>
      <c r="F93" s="11">
        <f>VLOOKUP(A93,关卡难度线!A:F,4,0)</f>
        <v>80</v>
      </c>
      <c r="G93" s="11">
        <v>1</v>
      </c>
      <c r="I93" s="3" t="str">
        <f>VLOOKUP(A93,遭遇战輔助!AB:AC,2,0)</f>
        <v>废弃工厂7-1</v>
      </c>
      <c r="J93" s="3">
        <f>VLOOKUP(I93,关卡难度线!A:F,5,0)</f>
        <v>3</v>
      </c>
      <c r="K93" s="3">
        <f t="shared" si="11"/>
        <v>0.14285714285714285</v>
      </c>
      <c r="L93" s="3">
        <v>2</v>
      </c>
      <c r="M93">
        <f>C93/B93</f>
        <v>0.04</v>
      </c>
      <c r="N93">
        <f t="shared" si="14"/>
        <v>0</v>
      </c>
      <c r="O93" t="e">
        <f t="shared" si="15"/>
        <v>#DIV/0!</v>
      </c>
      <c r="P93">
        <f t="shared" si="16"/>
        <v>7</v>
      </c>
      <c r="Q93">
        <f t="shared" si="17"/>
        <v>0</v>
      </c>
      <c r="R93">
        <f t="shared" si="18"/>
        <v>0</v>
      </c>
      <c r="S93">
        <f t="shared" si="19"/>
        <v>0</v>
      </c>
      <c r="T93">
        <f t="shared" si="20"/>
        <v>10</v>
      </c>
      <c r="U93">
        <f t="shared" si="21"/>
        <v>0</v>
      </c>
    </row>
    <row r="94" spans="1:21">
      <c r="A94" s="4" t="s">
        <v>4964</v>
      </c>
      <c r="B94" s="11">
        <f t="shared" si="12"/>
        <v>25</v>
      </c>
      <c r="C94" s="11">
        <f t="shared" si="13"/>
        <v>1</v>
      </c>
      <c r="D94" s="11">
        <v>3</v>
      </c>
      <c r="E94" s="11">
        <f>VLOOKUP(A94,关卡难度线!A:F,3,0)</f>
        <v>7</v>
      </c>
      <c r="F94" s="11">
        <f>VLOOKUP(A94,关卡难度线!A:F,4,0)</f>
        <v>80</v>
      </c>
      <c r="G94" s="11">
        <v>1</v>
      </c>
      <c r="I94" s="3" t="str">
        <f>VLOOKUP(A94,遭遇战輔助!AB:AC,2,0)</f>
        <v>废弃工厂8-1</v>
      </c>
      <c r="J94" s="3">
        <f>VLOOKUP(I94,关卡难度线!A:F,5,0)</f>
        <v>3</v>
      </c>
      <c r="K94" s="3">
        <f t="shared" si="11"/>
        <v>0.14285714285714285</v>
      </c>
      <c r="L94" s="3">
        <v>2</v>
      </c>
      <c r="M94">
        <f>C94/B94</f>
        <v>0.04</v>
      </c>
      <c r="N94">
        <f t="shared" si="14"/>
        <v>0</v>
      </c>
      <c r="O94" t="e">
        <f t="shared" si="15"/>
        <v>#DIV/0!</v>
      </c>
      <c r="P94">
        <f t="shared" si="16"/>
        <v>7</v>
      </c>
      <c r="Q94">
        <f t="shared" si="17"/>
        <v>0</v>
      </c>
      <c r="R94">
        <f t="shared" si="18"/>
        <v>0</v>
      </c>
      <c r="S94">
        <f t="shared" si="19"/>
        <v>0</v>
      </c>
      <c r="T94">
        <f t="shared" si="20"/>
        <v>10</v>
      </c>
      <c r="U94">
        <f t="shared" si="21"/>
        <v>0</v>
      </c>
    </row>
    <row r="95" spans="1:21">
      <c r="A95" s="4" t="s">
        <v>4789</v>
      </c>
      <c r="B95" s="11">
        <f t="shared" si="12"/>
        <v>25</v>
      </c>
      <c r="C95" s="11">
        <f t="shared" si="13"/>
        <v>1</v>
      </c>
      <c r="D95" s="11">
        <v>3</v>
      </c>
      <c r="E95" s="11">
        <f>VLOOKUP(A95,关卡难度线!A:F,3,0)</f>
        <v>7</v>
      </c>
      <c r="F95" s="11">
        <f>VLOOKUP(A95,关卡难度线!A:F,4,0)</f>
        <v>80</v>
      </c>
      <c r="G95" s="11">
        <v>1</v>
      </c>
      <c r="I95" s="3" t="str">
        <f>VLOOKUP(A95,遭遇战輔助!AB:AC,2,0)</f>
        <v>废弃工厂9-1</v>
      </c>
      <c r="J95" s="3">
        <f>VLOOKUP(I95,关卡难度线!A:F,5,0)</f>
        <v>3</v>
      </c>
      <c r="K95" s="3">
        <f t="shared" si="11"/>
        <v>0.14285714285714285</v>
      </c>
      <c r="L95" s="3">
        <v>2</v>
      </c>
      <c r="M95">
        <f>C95/B95</f>
        <v>0.04</v>
      </c>
      <c r="N95">
        <f t="shared" si="14"/>
        <v>0</v>
      </c>
      <c r="O95" t="e">
        <f t="shared" si="15"/>
        <v>#DIV/0!</v>
      </c>
      <c r="P95">
        <f t="shared" si="16"/>
        <v>7</v>
      </c>
      <c r="Q95">
        <f t="shared" si="17"/>
        <v>0</v>
      </c>
      <c r="R95">
        <f t="shared" si="18"/>
        <v>0</v>
      </c>
      <c r="S95">
        <f t="shared" si="19"/>
        <v>0</v>
      </c>
      <c r="T95">
        <f t="shared" si="20"/>
        <v>10</v>
      </c>
      <c r="U95">
        <f t="shared" si="21"/>
        <v>0</v>
      </c>
    </row>
    <row r="96" spans="1:21">
      <c r="A96" s="4" t="s">
        <v>4965</v>
      </c>
      <c r="B96" s="11">
        <f t="shared" si="12"/>
        <v>25</v>
      </c>
      <c r="C96" s="11">
        <f t="shared" si="13"/>
        <v>1</v>
      </c>
      <c r="D96" s="11">
        <v>3</v>
      </c>
      <c r="E96" s="11">
        <f>VLOOKUP(A96,关卡难度线!A:F,3,0)</f>
        <v>7</v>
      </c>
      <c r="F96" s="11">
        <f>VLOOKUP(A96,关卡难度线!A:F,4,0)</f>
        <v>80</v>
      </c>
      <c r="G96" s="11">
        <v>1</v>
      </c>
      <c r="I96" s="3" t="str">
        <f>VLOOKUP(A96,遭遇战輔助!AB:AC,2,0)</f>
        <v>废弃工厂10-1</v>
      </c>
      <c r="J96" s="3">
        <f>VLOOKUP(I96,关卡难度线!A:F,5,0)</f>
        <v>3</v>
      </c>
      <c r="K96" s="3">
        <f t="shared" si="11"/>
        <v>0.14285714285714285</v>
      </c>
      <c r="L96" s="3">
        <v>2</v>
      </c>
      <c r="M96">
        <f>C96/B96</f>
        <v>0.04</v>
      </c>
      <c r="N96">
        <f t="shared" si="14"/>
        <v>0</v>
      </c>
      <c r="O96" t="e">
        <f t="shared" si="15"/>
        <v>#DIV/0!</v>
      </c>
      <c r="P96">
        <f t="shared" si="16"/>
        <v>7</v>
      </c>
      <c r="Q96">
        <f t="shared" si="17"/>
        <v>0</v>
      </c>
      <c r="R96">
        <f t="shared" si="18"/>
        <v>0</v>
      </c>
      <c r="S96">
        <f t="shared" si="19"/>
        <v>0</v>
      </c>
      <c r="T96">
        <f t="shared" si="20"/>
        <v>10</v>
      </c>
      <c r="U96">
        <f t="shared" si="21"/>
        <v>0</v>
      </c>
    </row>
    <row r="97" spans="1:21">
      <c r="A97" s="4" t="s">
        <v>4790</v>
      </c>
      <c r="B97" s="11">
        <f t="shared" si="12"/>
        <v>25</v>
      </c>
      <c r="C97" s="11">
        <f t="shared" si="13"/>
        <v>1</v>
      </c>
      <c r="D97" s="11">
        <v>3</v>
      </c>
      <c r="E97" s="11">
        <f>VLOOKUP(A97,关卡难度线!A:F,3,0)</f>
        <v>7</v>
      </c>
      <c r="F97" s="11">
        <f>VLOOKUP(A97,关卡难度线!A:F,4,0)</f>
        <v>80</v>
      </c>
      <c r="G97" s="11">
        <v>1</v>
      </c>
      <c r="I97" s="3" t="str">
        <f>VLOOKUP(A97,遭遇战輔助!AB:AC,2,0)</f>
        <v>废弃工厂11-1</v>
      </c>
      <c r="J97" s="3">
        <f>VLOOKUP(I97,关卡难度线!A:F,5,0)</f>
        <v>3</v>
      </c>
      <c r="K97" s="3">
        <f t="shared" si="11"/>
        <v>0.14285714285714285</v>
      </c>
      <c r="L97" s="3">
        <v>2</v>
      </c>
      <c r="M97">
        <f>C97/B97</f>
        <v>0.04</v>
      </c>
      <c r="N97">
        <f t="shared" si="14"/>
        <v>0</v>
      </c>
      <c r="O97" t="e">
        <f t="shared" si="15"/>
        <v>#DIV/0!</v>
      </c>
      <c r="P97">
        <f t="shared" si="16"/>
        <v>7</v>
      </c>
      <c r="Q97">
        <f t="shared" si="17"/>
        <v>0</v>
      </c>
      <c r="R97">
        <f t="shared" si="18"/>
        <v>0</v>
      </c>
      <c r="S97">
        <f t="shared" si="19"/>
        <v>0</v>
      </c>
      <c r="T97">
        <f t="shared" si="20"/>
        <v>10</v>
      </c>
      <c r="U97">
        <f t="shared" si="21"/>
        <v>0</v>
      </c>
    </row>
    <row r="98" spans="1:21">
      <c r="A98" s="4" t="s">
        <v>4966</v>
      </c>
      <c r="B98" s="11">
        <f t="shared" si="12"/>
        <v>25</v>
      </c>
      <c r="C98" s="11">
        <f t="shared" si="13"/>
        <v>1</v>
      </c>
      <c r="D98" s="11">
        <v>3</v>
      </c>
      <c r="E98" s="11">
        <f>VLOOKUP(A98,关卡难度线!A:F,3,0)</f>
        <v>7</v>
      </c>
      <c r="F98" s="11">
        <f>VLOOKUP(A98,关卡难度线!A:F,4,0)</f>
        <v>80</v>
      </c>
      <c r="G98" s="11">
        <v>1</v>
      </c>
      <c r="I98" s="3" t="str">
        <f>VLOOKUP(A98,遭遇战輔助!AB:AC,2,0)</f>
        <v>废弃工厂12-1</v>
      </c>
      <c r="J98" s="3">
        <f>VLOOKUP(I98,关卡难度线!A:F,5,0)</f>
        <v>3</v>
      </c>
      <c r="K98" s="3">
        <f t="shared" si="11"/>
        <v>0.14285714285714285</v>
      </c>
      <c r="L98" s="3">
        <v>2</v>
      </c>
      <c r="M98">
        <f>C98/B98</f>
        <v>0.04</v>
      </c>
      <c r="N98">
        <f t="shared" si="14"/>
        <v>0</v>
      </c>
      <c r="O98" t="e">
        <f t="shared" si="15"/>
        <v>#DIV/0!</v>
      </c>
      <c r="P98">
        <f t="shared" si="16"/>
        <v>7</v>
      </c>
      <c r="Q98">
        <f t="shared" si="17"/>
        <v>0</v>
      </c>
      <c r="R98">
        <f t="shared" si="18"/>
        <v>0</v>
      </c>
      <c r="S98">
        <f t="shared" si="19"/>
        <v>0</v>
      </c>
      <c r="T98">
        <f t="shared" si="20"/>
        <v>10</v>
      </c>
      <c r="U98">
        <f t="shared" si="21"/>
        <v>0</v>
      </c>
    </row>
    <row r="99" spans="1:21">
      <c r="A99" s="4" t="s">
        <v>4791</v>
      </c>
      <c r="B99" s="11">
        <f t="shared" si="12"/>
        <v>26</v>
      </c>
      <c r="C99" s="11">
        <f t="shared" si="13"/>
        <v>1</v>
      </c>
      <c r="D99" s="11">
        <v>3</v>
      </c>
      <c r="E99" s="11">
        <f>VLOOKUP(A99,关卡难度线!A:F,3,0)</f>
        <v>7</v>
      </c>
      <c r="F99" s="11">
        <f>VLOOKUP(A99,关卡难度线!A:F,4,0)</f>
        <v>82</v>
      </c>
      <c r="G99" s="11">
        <v>1</v>
      </c>
      <c r="I99" s="3" t="str">
        <f>VLOOKUP(A99,遭遇战輔助!AB:AC,2,0)</f>
        <v>废弃工厂13-1</v>
      </c>
      <c r="J99" s="3">
        <f>VLOOKUP(I99,关卡难度线!A:F,5,0)</f>
        <v>3</v>
      </c>
      <c r="K99" s="3">
        <f t="shared" si="11"/>
        <v>0.14285714285714285</v>
      </c>
      <c r="L99" s="3">
        <v>2</v>
      </c>
      <c r="M99">
        <f>C99/B99</f>
        <v>3.8461538461538464E-2</v>
      </c>
      <c r="N99">
        <f t="shared" si="14"/>
        <v>0</v>
      </c>
      <c r="O99" t="e">
        <f t="shared" si="15"/>
        <v>#DIV/0!</v>
      </c>
      <c r="P99">
        <f t="shared" si="16"/>
        <v>7</v>
      </c>
      <c r="Q99">
        <f t="shared" si="17"/>
        <v>0</v>
      </c>
      <c r="R99">
        <f t="shared" si="18"/>
        <v>0</v>
      </c>
      <c r="S99">
        <f t="shared" si="19"/>
        <v>0</v>
      </c>
      <c r="T99">
        <f t="shared" si="20"/>
        <v>10</v>
      </c>
      <c r="U99">
        <f t="shared" si="21"/>
        <v>0</v>
      </c>
    </row>
    <row r="100" spans="1:21">
      <c r="A100" s="4" t="s">
        <v>4967</v>
      </c>
      <c r="B100" s="11">
        <f t="shared" si="12"/>
        <v>26</v>
      </c>
      <c r="C100" s="11">
        <f t="shared" si="13"/>
        <v>1</v>
      </c>
      <c r="D100" s="11">
        <v>3</v>
      </c>
      <c r="E100" s="11">
        <f>VLOOKUP(A100,关卡难度线!A:F,3,0)</f>
        <v>7</v>
      </c>
      <c r="F100" s="11">
        <f>VLOOKUP(A100,关卡难度线!A:F,4,0)</f>
        <v>82</v>
      </c>
      <c r="G100" s="11">
        <v>1</v>
      </c>
      <c r="I100" s="3" t="str">
        <f>VLOOKUP(A100,遭遇战輔助!AB:AC,2,0)</f>
        <v>废弃工厂14-1</v>
      </c>
      <c r="J100" s="3">
        <f>VLOOKUP(I100,关卡难度线!A:F,5,0)</f>
        <v>3</v>
      </c>
      <c r="K100" s="3">
        <f t="shared" si="11"/>
        <v>0.14285714285714285</v>
      </c>
      <c r="L100" s="3">
        <v>2</v>
      </c>
      <c r="M100">
        <f>C100/B100</f>
        <v>3.8461538461538464E-2</v>
      </c>
      <c r="N100">
        <f t="shared" si="14"/>
        <v>0</v>
      </c>
      <c r="O100" t="e">
        <f t="shared" si="15"/>
        <v>#DIV/0!</v>
      </c>
      <c r="P100">
        <f t="shared" si="16"/>
        <v>7</v>
      </c>
      <c r="Q100">
        <f t="shared" si="17"/>
        <v>0</v>
      </c>
      <c r="R100">
        <f t="shared" si="18"/>
        <v>0</v>
      </c>
      <c r="S100">
        <f t="shared" si="19"/>
        <v>0</v>
      </c>
      <c r="T100">
        <f t="shared" si="20"/>
        <v>10</v>
      </c>
      <c r="U100">
        <f t="shared" si="21"/>
        <v>0</v>
      </c>
    </row>
    <row r="101" spans="1:21">
      <c r="A101" s="4" t="s">
        <v>4792</v>
      </c>
      <c r="B101" s="11">
        <f t="shared" si="12"/>
        <v>26</v>
      </c>
      <c r="C101" s="11">
        <f t="shared" si="13"/>
        <v>1</v>
      </c>
      <c r="D101" s="11">
        <v>3</v>
      </c>
      <c r="E101" s="11">
        <f>VLOOKUP(A101,关卡难度线!A:F,3,0)</f>
        <v>7</v>
      </c>
      <c r="F101" s="11">
        <f>VLOOKUP(A101,关卡难度线!A:F,4,0)</f>
        <v>82</v>
      </c>
      <c r="G101" s="11">
        <v>1</v>
      </c>
      <c r="I101" s="3" t="str">
        <f>VLOOKUP(A101,遭遇战輔助!AB:AC,2,0)</f>
        <v>水静市外滩1-1</v>
      </c>
      <c r="J101" s="3">
        <f>VLOOKUP(I101,关卡难度线!A:F,5,0)</f>
        <v>3</v>
      </c>
      <c r="K101" s="3">
        <f t="shared" si="11"/>
        <v>0.14285714285714285</v>
      </c>
      <c r="L101" s="3">
        <v>2</v>
      </c>
      <c r="M101">
        <f>C101/B101</f>
        <v>3.8461538461538464E-2</v>
      </c>
      <c r="N101">
        <f t="shared" si="14"/>
        <v>0</v>
      </c>
      <c r="O101" t="e">
        <f t="shared" si="15"/>
        <v>#DIV/0!</v>
      </c>
      <c r="P101">
        <f t="shared" si="16"/>
        <v>7</v>
      </c>
      <c r="Q101">
        <f t="shared" si="17"/>
        <v>0</v>
      </c>
      <c r="R101">
        <f t="shared" si="18"/>
        <v>0</v>
      </c>
      <c r="S101">
        <f t="shared" si="19"/>
        <v>0</v>
      </c>
      <c r="T101">
        <f t="shared" si="20"/>
        <v>10</v>
      </c>
      <c r="U101">
        <f t="shared" si="21"/>
        <v>0</v>
      </c>
    </row>
    <row r="102" spans="1:21">
      <c r="A102" s="4" t="s">
        <v>4968</v>
      </c>
      <c r="B102" s="11">
        <f t="shared" si="12"/>
        <v>26</v>
      </c>
      <c r="C102" s="11">
        <f t="shared" si="13"/>
        <v>1</v>
      </c>
      <c r="D102" s="11">
        <v>3</v>
      </c>
      <c r="E102" s="11">
        <f>VLOOKUP(A102,关卡难度线!A:F,3,0)</f>
        <v>7</v>
      </c>
      <c r="F102" s="11">
        <f>VLOOKUP(A102,关卡难度线!A:F,4,0)</f>
        <v>82</v>
      </c>
      <c r="G102" s="11">
        <v>1</v>
      </c>
      <c r="I102" s="3" t="str">
        <f>VLOOKUP(A102,遭遇战輔助!AB:AC,2,0)</f>
        <v>水静市外滩2-1</v>
      </c>
      <c r="J102" s="3">
        <f>VLOOKUP(I102,关卡难度线!A:F,5,0)</f>
        <v>3</v>
      </c>
      <c r="K102" s="3">
        <f t="shared" si="11"/>
        <v>0.14285714285714285</v>
      </c>
      <c r="L102" s="3">
        <v>2</v>
      </c>
      <c r="M102">
        <f>C102/B102</f>
        <v>3.8461538461538464E-2</v>
      </c>
      <c r="N102">
        <f t="shared" si="14"/>
        <v>0</v>
      </c>
      <c r="O102" t="e">
        <f t="shared" si="15"/>
        <v>#DIV/0!</v>
      </c>
      <c r="P102">
        <f t="shared" si="16"/>
        <v>7</v>
      </c>
      <c r="Q102">
        <f t="shared" si="17"/>
        <v>0</v>
      </c>
      <c r="R102">
        <f t="shared" si="18"/>
        <v>0</v>
      </c>
      <c r="S102">
        <f t="shared" si="19"/>
        <v>0</v>
      </c>
      <c r="T102">
        <f t="shared" si="20"/>
        <v>10</v>
      </c>
      <c r="U102">
        <f t="shared" si="21"/>
        <v>0</v>
      </c>
    </row>
    <row r="103" spans="1:21">
      <c r="A103" s="4" t="s">
        <v>4793</v>
      </c>
      <c r="B103" s="11">
        <f t="shared" si="12"/>
        <v>26</v>
      </c>
      <c r="C103" s="11">
        <f t="shared" si="13"/>
        <v>1</v>
      </c>
      <c r="D103" s="11">
        <v>3</v>
      </c>
      <c r="E103" s="11">
        <f>VLOOKUP(A103,关卡难度线!A:F,3,0)</f>
        <v>7</v>
      </c>
      <c r="F103" s="11">
        <f>VLOOKUP(A103,关卡难度线!A:F,4,0)</f>
        <v>82</v>
      </c>
      <c r="G103" s="11">
        <v>1</v>
      </c>
      <c r="I103" s="3" t="str">
        <f>VLOOKUP(A103,遭遇战輔助!AB:AC,2,0)</f>
        <v>水静市外滩3-1</v>
      </c>
      <c r="J103" s="3">
        <f>VLOOKUP(I103,关卡难度线!A:F,5,0)</f>
        <v>3</v>
      </c>
      <c r="K103" s="3">
        <f t="shared" si="11"/>
        <v>0.14285714285714285</v>
      </c>
      <c r="L103" s="3">
        <v>2</v>
      </c>
      <c r="M103">
        <f>C103/B103</f>
        <v>3.8461538461538464E-2</v>
      </c>
      <c r="N103">
        <f t="shared" si="14"/>
        <v>0</v>
      </c>
      <c r="O103" t="e">
        <f t="shared" si="15"/>
        <v>#DIV/0!</v>
      </c>
      <c r="P103">
        <f t="shared" si="16"/>
        <v>7</v>
      </c>
      <c r="Q103">
        <f t="shared" si="17"/>
        <v>0</v>
      </c>
      <c r="R103">
        <f t="shared" si="18"/>
        <v>0</v>
      </c>
      <c r="S103">
        <f t="shared" si="19"/>
        <v>0</v>
      </c>
      <c r="T103">
        <f t="shared" si="20"/>
        <v>10</v>
      </c>
      <c r="U103">
        <f t="shared" si="21"/>
        <v>0</v>
      </c>
    </row>
    <row r="104" spans="1:21">
      <c r="A104" s="4" t="s">
        <v>4969</v>
      </c>
      <c r="B104" s="11">
        <f t="shared" si="12"/>
        <v>26</v>
      </c>
      <c r="C104" s="11">
        <f t="shared" si="13"/>
        <v>1</v>
      </c>
      <c r="D104" s="11">
        <v>3</v>
      </c>
      <c r="E104" s="11">
        <f>VLOOKUP(A104,关卡难度线!A:F,3,0)</f>
        <v>7</v>
      </c>
      <c r="F104" s="11">
        <f>VLOOKUP(A104,关卡难度线!A:F,4,0)</f>
        <v>82</v>
      </c>
      <c r="G104" s="11">
        <v>1</v>
      </c>
      <c r="I104" s="3" t="str">
        <f>VLOOKUP(A104,遭遇战輔助!AB:AC,2,0)</f>
        <v>水静市外滩4-1</v>
      </c>
      <c r="J104" s="3">
        <f>VLOOKUP(I104,关卡难度线!A:F,5,0)</f>
        <v>3</v>
      </c>
      <c r="K104" s="3">
        <f t="shared" si="11"/>
        <v>0.14285714285714285</v>
      </c>
      <c r="L104" s="3">
        <v>2</v>
      </c>
      <c r="M104">
        <f>C104/B104</f>
        <v>3.8461538461538464E-2</v>
      </c>
      <c r="N104">
        <f t="shared" si="14"/>
        <v>0</v>
      </c>
      <c r="O104" t="e">
        <f t="shared" si="15"/>
        <v>#DIV/0!</v>
      </c>
      <c r="P104">
        <f t="shared" si="16"/>
        <v>7</v>
      </c>
      <c r="Q104">
        <f t="shared" si="17"/>
        <v>0</v>
      </c>
      <c r="R104">
        <f t="shared" si="18"/>
        <v>0</v>
      </c>
      <c r="S104">
        <f t="shared" si="19"/>
        <v>0</v>
      </c>
      <c r="T104">
        <f t="shared" si="20"/>
        <v>10</v>
      </c>
      <c r="U104">
        <f t="shared" si="21"/>
        <v>0</v>
      </c>
    </row>
    <row r="105" spans="1:21">
      <c r="A105" s="4" t="s">
        <v>4794</v>
      </c>
      <c r="B105" s="11">
        <f t="shared" si="12"/>
        <v>26</v>
      </c>
      <c r="C105" s="11">
        <f t="shared" si="13"/>
        <v>1</v>
      </c>
      <c r="D105" s="11">
        <v>3</v>
      </c>
      <c r="E105" s="11">
        <f>VLOOKUP(A105,关卡难度线!A:F,3,0)</f>
        <v>7</v>
      </c>
      <c r="F105" s="11">
        <f>VLOOKUP(A105,关卡难度线!A:F,4,0)</f>
        <v>82</v>
      </c>
      <c r="G105" s="11">
        <v>1</v>
      </c>
      <c r="I105" s="3" t="str">
        <f>VLOOKUP(A105,遭遇战輔助!AB:AC,2,0)</f>
        <v>水静市外滩5-1</v>
      </c>
      <c r="J105" s="3">
        <f>VLOOKUP(I105,关卡难度线!A:F,5,0)</f>
        <v>3</v>
      </c>
      <c r="K105" s="3">
        <f t="shared" si="11"/>
        <v>0.14285714285714285</v>
      </c>
      <c r="L105" s="3">
        <v>2</v>
      </c>
      <c r="M105">
        <f>C105/B105</f>
        <v>3.8461538461538464E-2</v>
      </c>
      <c r="N105">
        <f t="shared" si="14"/>
        <v>0</v>
      </c>
      <c r="O105" t="e">
        <f t="shared" si="15"/>
        <v>#DIV/0!</v>
      </c>
      <c r="P105">
        <f t="shared" si="16"/>
        <v>7</v>
      </c>
      <c r="Q105">
        <f t="shared" si="17"/>
        <v>0</v>
      </c>
      <c r="R105">
        <f t="shared" si="18"/>
        <v>0</v>
      </c>
      <c r="S105">
        <f t="shared" si="19"/>
        <v>0</v>
      </c>
      <c r="T105">
        <f t="shared" si="20"/>
        <v>10</v>
      </c>
      <c r="U105">
        <f t="shared" si="21"/>
        <v>0</v>
      </c>
    </row>
    <row r="106" spans="1:21">
      <c r="A106" s="4" t="s">
        <v>4970</v>
      </c>
      <c r="B106" s="11">
        <f t="shared" si="12"/>
        <v>26</v>
      </c>
      <c r="C106" s="11">
        <f t="shared" si="13"/>
        <v>1</v>
      </c>
      <c r="D106" s="11">
        <v>3</v>
      </c>
      <c r="E106" s="11">
        <f>VLOOKUP(A106,关卡难度线!A:F,3,0)</f>
        <v>7</v>
      </c>
      <c r="F106" s="11">
        <f>VLOOKUP(A106,关卡难度线!A:F,4,0)</f>
        <v>82</v>
      </c>
      <c r="G106" s="11">
        <v>1</v>
      </c>
      <c r="I106" s="3" t="str">
        <f>VLOOKUP(A106,遭遇战輔助!AB:AC,2,0)</f>
        <v>水静市外滩6-1</v>
      </c>
      <c r="J106" s="3">
        <f>VLOOKUP(I106,关卡难度线!A:F,5,0)</f>
        <v>3</v>
      </c>
      <c r="K106" s="3">
        <f t="shared" si="11"/>
        <v>0.14285714285714285</v>
      </c>
      <c r="L106" s="3">
        <v>2</v>
      </c>
      <c r="M106">
        <f>C106/B106</f>
        <v>3.8461538461538464E-2</v>
      </c>
      <c r="N106">
        <f t="shared" si="14"/>
        <v>0</v>
      </c>
      <c r="O106" t="e">
        <f t="shared" si="15"/>
        <v>#DIV/0!</v>
      </c>
      <c r="P106">
        <f t="shared" si="16"/>
        <v>7</v>
      </c>
      <c r="Q106">
        <f t="shared" si="17"/>
        <v>0</v>
      </c>
      <c r="R106">
        <f t="shared" si="18"/>
        <v>0</v>
      </c>
      <c r="S106">
        <f t="shared" si="19"/>
        <v>0</v>
      </c>
      <c r="T106">
        <f t="shared" si="20"/>
        <v>10</v>
      </c>
      <c r="U106">
        <f t="shared" si="21"/>
        <v>0</v>
      </c>
    </row>
    <row r="107" spans="1:21">
      <c r="A107" s="4" t="s">
        <v>4795</v>
      </c>
      <c r="B107" s="11">
        <f t="shared" si="12"/>
        <v>26</v>
      </c>
      <c r="C107" s="11">
        <f t="shared" si="13"/>
        <v>1</v>
      </c>
      <c r="D107" s="11">
        <v>3</v>
      </c>
      <c r="E107" s="11">
        <f>VLOOKUP(A107,关卡难度线!A:F,3,0)</f>
        <v>7</v>
      </c>
      <c r="F107" s="11">
        <f>VLOOKUP(A107,关卡难度线!A:F,4,0)</f>
        <v>82</v>
      </c>
      <c r="G107" s="11">
        <v>1</v>
      </c>
      <c r="I107" s="3" t="str">
        <f>VLOOKUP(A107,遭遇战輔助!AB:AC,2,0)</f>
        <v>水静市外滩7-1</v>
      </c>
      <c r="J107" s="3">
        <f>VLOOKUP(I107,关卡难度线!A:F,5,0)</f>
        <v>3</v>
      </c>
      <c r="K107" s="3">
        <f t="shared" si="11"/>
        <v>0.14285714285714285</v>
      </c>
      <c r="L107" s="3">
        <v>2</v>
      </c>
      <c r="M107">
        <f>C107/B107</f>
        <v>3.8461538461538464E-2</v>
      </c>
      <c r="N107">
        <f t="shared" si="14"/>
        <v>0</v>
      </c>
      <c r="O107" t="e">
        <f t="shared" si="15"/>
        <v>#DIV/0!</v>
      </c>
      <c r="P107">
        <f t="shared" si="16"/>
        <v>7</v>
      </c>
      <c r="Q107">
        <f t="shared" si="17"/>
        <v>0</v>
      </c>
      <c r="R107">
        <f t="shared" si="18"/>
        <v>0</v>
      </c>
      <c r="S107">
        <f t="shared" si="19"/>
        <v>0</v>
      </c>
      <c r="T107">
        <f t="shared" si="20"/>
        <v>10</v>
      </c>
      <c r="U107">
        <f t="shared" si="21"/>
        <v>0</v>
      </c>
    </row>
    <row r="108" spans="1:21">
      <c r="A108" s="4" t="s">
        <v>4971</v>
      </c>
      <c r="B108" s="11">
        <f t="shared" si="12"/>
        <v>26</v>
      </c>
      <c r="C108" s="11">
        <f t="shared" si="13"/>
        <v>1</v>
      </c>
      <c r="D108" s="11">
        <v>3</v>
      </c>
      <c r="E108" s="11">
        <f>VLOOKUP(A108,关卡难度线!A:F,3,0)</f>
        <v>7</v>
      </c>
      <c r="F108" s="11">
        <f>VLOOKUP(A108,关卡难度线!A:F,4,0)</f>
        <v>82</v>
      </c>
      <c r="G108" s="11">
        <v>1</v>
      </c>
      <c r="I108" s="3" t="str">
        <f>VLOOKUP(A108,遭遇战輔助!AB:AC,2,0)</f>
        <v>水静市外滩8-1</v>
      </c>
      <c r="J108" s="3">
        <f>VLOOKUP(I108,关卡难度线!A:F,5,0)</f>
        <v>3</v>
      </c>
      <c r="K108" s="3">
        <f t="shared" si="11"/>
        <v>0.14285714285714285</v>
      </c>
      <c r="L108" s="3">
        <v>2</v>
      </c>
      <c r="M108">
        <f>C108/B108</f>
        <v>3.8461538461538464E-2</v>
      </c>
      <c r="N108">
        <f t="shared" si="14"/>
        <v>0</v>
      </c>
      <c r="O108" t="e">
        <f t="shared" si="15"/>
        <v>#DIV/0!</v>
      </c>
      <c r="P108">
        <f t="shared" si="16"/>
        <v>7</v>
      </c>
      <c r="Q108">
        <f t="shared" si="17"/>
        <v>0</v>
      </c>
      <c r="R108">
        <f t="shared" si="18"/>
        <v>0</v>
      </c>
      <c r="S108">
        <f t="shared" si="19"/>
        <v>0</v>
      </c>
      <c r="T108">
        <f t="shared" si="20"/>
        <v>10</v>
      </c>
      <c r="U108">
        <f t="shared" si="21"/>
        <v>0</v>
      </c>
    </row>
    <row r="109" spans="1:21">
      <c r="A109" s="4" t="s">
        <v>4796</v>
      </c>
      <c r="B109" s="11">
        <f t="shared" si="12"/>
        <v>27</v>
      </c>
      <c r="C109" s="11">
        <f t="shared" si="13"/>
        <v>1</v>
      </c>
      <c r="D109" s="11">
        <v>3</v>
      </c>
      <c r="E109" s="11">
        <f>VLOOKUP(A109,关卡难度线!A:F,3,0)</f>
        <v>7</v>
      </c>
      <c r="F109" s="11">
        <f>VLOOKUP(A109,关卡难度线!A:F,4,0)</f>
        <v>84</v>
      </c>
      <c r="G109" s="11">
        <v>1</v>
      </c>
      <c r="I109" s="3" t="str">
        <f>VLOOKUP(A109,遭遇战輔助!AB:AC,2,0)</f>
        <v>水静市外滩9-1</v>
      </c>
      <c r="J109" s="3">
        <f>VLOOKUP(I109,关卡难度线!A:F,5,0)</f>
        <v>3</v>
      </c>
      <c r="K109" s="3">
        <f t="shared" si="11"/>
        <v>0.14285714285714285</v>
      </c>
      <c r="L109" s="3">
        <v>2</v>
      </c>
      <c r="M109">
        <f>C109/B109</f>
        <v>3.7037037037037035E-2</v>
      </c>
      <c r="N109">
        <f t="shared" si="14"/>
        <v>0</v>
      </c>
      <c r="O109" t="e">
        <f t="shared" si="15"/>
        <v>#DIV/0!</v>
      </c>
      <c r="P109">
        <f t="shared" si="16"/>
        <v>7</v>
      </c>
      <c r="Q109">
        <f t="shared" si="17"/>
        <v>0</v>
      </c>
      <c r="R109">
        <f t="shared" si="18"/>
        <v>0</v>
      </c>
      <c r="S109">
        <f t="shared" si="19"/>
        <v>0</v>
      </c>
      <c r="T109">
        <f t="shared" si="20"/>
        <v>10</v>
      </c>
      <c r="U109">
        <f t="shared" si="21"/>
        <v>0</v>
      </c>
    </row>
    <row r="110" spans="1:21">
      <c r="A110" s="4" t="s">
        <v>4972</v>
      </c>
      <c r="B110" s="11">
        <f t="shared" si="12"/>
        <v>27</v>
      </c>
      <c r="C110" s="11">
        <f t="shared" si="13"/>
        <v>1</v>
      </c>
      <c r="D110" s="11">
        <v>3</v>
      </c>
      <c r="E110" s="11">
        <f>VLOOKUP(A110,关卡难度线!A:F,3,0)</f>
        <v>7</v>
      </c>
      <c r="F110" s="11">
        <f>VLOOKUP(A110,关卡难度线!A:F,4,0)</f>
        <v>84</v>
      </c>
      <c r="G110" s="11">
        <v>1</v>
      </c>
      <c r="I110" s="3" t="str">
        <f>VLOOKUP(A110,遭遇战輔助!AB:AC,2,0)</f>
        <v>水静市外滩10-1</v>
      </c>
      <c r="J110" s="3">
        <f>VLOOKUP(I110,关卡难度线!A:F,5,0)</f>
        <v>3</v>
      </c>
      <c r="K110" s="3">
        <f t="shared" si="11"/>
        <v>0.14285714285714285</v>
      </c>
      <c r="L110" s="3">
        <v>2</v>
      </c>
      <c r="M110">
        <f>C110/B110</f>
        <v>3.7037037037037035E-2</v>
      </c>
      <c r="N110">
        <f t="shared" si="14"/>
        <v>0</v>
      </c>
      <c r="O110" t="e">
        <f t="shared" si="15"/>
        <v>#DIV/0!</v>
      </c>
      <c r="P110">
        <f t="shared" si="16"/>
        <v>7</v>
      </c>
      <c r="Q110">
        <f t="shared" si="17"/>
        <v>0</v>
      </c>
      <c r="R110">
        <f t="shared" si="18"/>
        <v>0</v>
      </c>
      <c r="S110">
        <f t="shared" si="19"/>
        <v>0</v>
      </c>
      <c r="T110">
        <f t="shared" si="20"/>
        <v>10</v>
      </c>
      <c r="U110">
        <f t="shared" si="21"/>
        <v>0</v>
      </c>
    </row>
    <row r="111" spans="1:21">
      <c r="A111" s="4" t="s">
        <v>4797</v>
      </c>
      <c r="B111" s="11">
        <f t="shared" si="12"/>
        <v>27</v>
      </c>
      <c r="C111" s="11">
        <f t="shared" si="13"/>
        <v>1</v>
      </c>
      <c r="D111" s="11">
        <v>3</v>
      </c>
      <c r="E111" s="11">
        <f>VLOOKUP(A111,关卡难度线!A:F,3,0)</f>
        <v>7</v>
      </c>
      <c r="F111" s="11">
        <f>VLOOKUP(A111,关卡难度线!A:F,4,0)</f>
        <v>84</v>
      </c>
      <c r="G111" s="11">
        <v>1</v>
      </c>
      <c r="I111" s="3" t="str">
        <f>VLOOKUP(A111,遭遇战輔助!AB:AC,2,0)</f>
        <v>水静市外滩11-1</v>
      </c>
      <c r="J111" s="3">
        <f>VLOOKUP(I111,关卡难度线!A:F,5,0)</f>
        <v>3</v>
      </c>
      <c r="K111" s="3">
        <f t="shared" si="11"/>
        <v>0.14285714285714285</v>
      </c>
      <c r="L111" s="3">
        <v>2</v>
      </c>
      <c r="M111">
        <f>C111/B111</f>
        <v>3.7037037037037035E-2</v>
      </c>
      <c r="N111">
        <f t="shared" si="14"/>
        <v>0</v>
      </c>
      <c r="O111" t="e">
        <f t="shared" si="15"/>
        <v>#DIV/0!</v>
      </c>
      <c r="P111">
        <f t="shared" si="16"/>
        <v>7</v>
      </c>
      <c r="Q111">
        <f t="shared" si="17"/>
        <v>0</v>
      </c>
      <c r="R111">
        <f t="shared" si="18"/>
        <v>0</v>
      </c>
      <c r="S111">
        <f t="shared" si="19"/>
        <v>0</v>
      </c>
      <c r="T111">
        <f t="shared" si="20"/>
        <v>10</v>
      </c>
      <c r="U111">
        <f t="shared" si="21"/>
        <v>0</v>
      </c>
    </row>
    <row r="112" spans="1:21">
      <c r="A112" s="4" t="s">
        <v>4973</v>
      </c>
      <c r="B112" s="11">
        <f t="shared" si="12"/>
        <v>27</v>
      </c>
      <c r="C112" s="11">
        <f t="shared" si="13"/>
        <v>1</v>
      </c>
      <c r="D112" s="11">
        <v>3</v>
      </c>
      <c r="E112" s="11">
        <f>VLOOKUP(A112,关卡难度线!A:F,3,0)</f>
        <v>7</v>
      </c>
      <c r="F112" s="11">
        <f>VLOOKUP(A112,关卡难度线!A:F,4,0)</f>
        <v>84</v>
      </c>
      <c r="G112" s="11">
        <v>1</v>
      </c>
      <c r="I112" s="3" t="str">
        <f>VLOOKUP(A112,遭遇战輔助!AB:AC,2,0)</f>
        <v>水静市外滩12-1</v>
      </c>
      <c r="J112" s="3">
        <f>VLOOKUP(I112,关卡难度线!A:F,5,0)</f>
        <v>3</v>
      </c>
      <c r="K112" s="3">
        <f t="shared" si="11"/>
        <v>0.14285714285714285</v>
      </c>
      <c r="L112" s="3">
        <v>2</v>
      </c>
      <c r="M112">
        <f>C112/B112</f>
        <v>3.7037037037037035E-2</v>
      </c>
      <c r="N112">
        <f t="shared" si="14"/>
        <v>0</v>
      </c>
      <c r="O112" t="e">
        <f t="shared" si="15"/>
        <v>#DIV/0!</v>
      </c>
      <c r="P112">
        <f t="shared" si="16"/>
        <v>7</v>
      </c>
      <c r="Q112">
        <f t="shared" si="17"/>
        <v>0</v>
      </c>
      <c r="R112">
        <f t="shared" si="18"/>
        <v>0</v>
      </c>
      <c r="S112">
        <f t="shared" si="19"/>
        <v>0</v>
      </c>
      <c r="T112">
        <f t="shared" si="20"/>
        <v>10</v>
      </c>
      <c r="U112">
        <f t="shared" si="21"/>
        <v>0</v>
      </c>
    </row>
    <row r="113" spans="1:21">
      <c r="A113" s="4" t="s">
        <v>4798</v>
      </c>
      <c r="B113" s="11">
        <f t="shared" si="12"/>
        <v>27</v>
      </c>
      <c r="C113" s="11">
        <f t="shared" si="13"/>
        <v>1</v>
      </c>
      <c r="D113" s="11">
        <v>3</v>
      </c>
      <c r="E113" s="11">
        <f>VLOOKUP(A113,关卡难度线!A:F,3,0)</f>
        <v>7</v>
      </c>
      <c r="F113" s="11">
        <f>VLOOKUP(A113,关卡难度线!A:F,4,0)</f>
        <v>84</v>
      </c>
      <c r="G113" s="11">
        <v>1</v>
      </c>
      <c r="I113" s="3" t="str">
        <f>VLOOKUP(A113,遭遇战輔助!AB:AC,2,0)</f>
        <v>水静市外滩13-1</v>
      </c>
      <c r="J113" s="3">
        <f>VLOOKUP(I113,关卡难度线!A:F,5,0)</f>
        <v>3</v>
      </c>
      <c r="K113" s="3">
        <f t="shared" si="11"/>
        <v>0.14285714285714285</v>
      </c>
      <c r="L113" s="3">
        <v>2</v>
      </c>
      <c r="M113">
        <f>C113/B113</f>
        <v>3.7037037037037035E-2</v>
      </c>
      <c r="N113">
        <f t="shared" si="14"/>
        <v>0</v>
      </c>
      <c r="O113" t="e">
        <f t="shared" si="15"/>
        <v>#DIV/0!</v>
      </c>
      <c r="P113">
        <f t="shared" si="16"/>
        <v>7</v>
      </c>
      <c r="Q113">
        <f t="shared" si="17"/>
        <v>0</v>
      </c>
      <c r="R113">
        <f t="shared" si="18"/>
        <v>0</v>
      </c>
      <c r="S113">
        <f t="shared" si="19"/>
        <v>0</v>
      </c>
      <c r="T113">
        <f t="shared" si="20"/>
        <v>10</v>
      </c>
      <c r="U113">
        <f t="shared" si="21"/>
        <v>0</v>
      </c>
    </row>
    <row r="114" spans="1:21">
      <c r="A114" s="4" t="s">
        <v>4974</v>
      </c>
      <c r="B114" s="11">
        <f t="shared" si="12"/>
        <v>27</v>
      </c>
      <c r="C114" s="11">
        <f t="shared" si="13"/>
        <v>1</v>
      </c>
      <c r="D114" s="11">
        <v>3</v>
      </c>
      <c r="E114" s="11">
        <f>VLOOKUP(A114,关卡难度线!A:F,3,0)</f>
        <v>7</v>
      </c>
      <c r="F114" s="11">
        <f>VLOOKUP(A114,关卡难度线!A:F,4,0)</f>
        <v>84</v>
      </c>
      <c r="G114" s="11">
        <v>1</v>
      </c>
      <c r="I114" s="3" t="str">
        <f>VLOOKUP(A114,遭遇战輔助!AB:AC,2,0)</f>
        <v>水静市外滩14-1</v>
      </c>
      <c r="J114" s="3">
        <f>VLOOKUP(I114,关卡难度线!A:F,5,0)</f>
        <v>3</v>
      </c>
      <c r="K114" s="3">
        <f t="shared" si="11"/>
        <v>0.14285714285714285</v>
      </c>
      <c r="L114" s="3">
        <v>2</v>
      </c>
      <c r="M114">
        <f>C114/B114</f>
        <v>3.7037037037037035E-2</v>
      </c>
      <c r="N114">
        <f t="shared" si="14"/>
        <v>0</v>
      </c>
      <c r="O114" t="e">
        <f t="shared" si="15"/>
        <v>#DIV/0!</v>
      </c>
      <c r="P114">
        <f t="shared" si="16"/>
        <v>7</v>
      </c>
      <c r="Q114">
        <f t="shared" si="17"/>
        <v>0</v>
      </c>
      <c r="R114">
        <f t="shared" si="18"/>
        <v>0</v>
      </c>
      <c r="S114">
        <f t="shared" si="19"/>
        <v>0</v>
      </c>
      <c r="T114">
        <f t="shared" si="20"/>
        <v>10</v>
      </c>
      <c r="U114">
        <f t="shared" si="21"/>
        <v>0</v>
      </c>
    </row>
    <row r="115" spans="1:21">
      <c r="A115" s="4" t="s">
        <v>4799</v>
      </c>
      <c r="B115" s="11">
        <f t="shared" si="12"/>
        <v>27</v>
      </c>
      <c r="C115" s="11">
        <f t="shared" si="13"/>
        <v>1</v>
      </c>
      <c r="D115" s="11">
        <v>3</v>
      </c>
      <c r="E115" s="11">
        <f>VLOOKUP(A115,关卡难度线!A:F,3,0)</f>
        <v>7</v>
      </c>
      <c r="F115" s="11">
        <f>VLOOKUP(A115,关卡难度线!A:F,4,0)</f>
        <v>84</v>
      </c>
      <c r="G115" s="11">
        <v>1</v>
      </c>
      <c r="I115" s="3" t="str">
        <f>VLOOKUP(A115,遭遇战輔助!AB:AC,2,0)</f>
        <v>水静市外滩15-1</v>
      </c>
      <c r="J115" s="3">
        <f>VLOOKUP(I115,关卡难度线!A:F,5,0)</f>
        <v>3</v>
      </c>
      <c r="K115" s="3">
        <f t="shared" si="11"/>
        <v>0.14285714285714285</v>
      </c>
      <c r="L115" s="3">
        <v>2</v>
      </c>
      <c r="M115">
        <f>C115/B115</f>
        <v>3.7037037037037035E-2</v>
      </c>
      <c r="N115">
        <f t="shared" si="14"/>
        <v>0</v>
      </c>
      <c r="O115" t="e">
        <f t="shared" si="15"/>
        <v>#DIV/0!</v>
      </c>
      <c r="P115">
        <f t="shared" si="16"/>
        <v>7</v>
      </c>
      <c r="Q115">
        <f t="shared" si="17"/>
        <v>0</v>
      </c>
      <c r="R115">
        <f t="shared" si="18"/>
        <v>0</v>
      </c>
      <c r="S115">
        <f t="shared" si="19"/>
        <v>0</v>
      </c>
      <c r="T115">
        <f t="shared" si="20"/>
        <v>10</v>
      </c>
      <c r="U115">
        <f t="shared" si="21"/>
        <v>0</v>
      </c>
    </row>
    <row r="116" spans="1:21">
      <c r="A116" s="4" t="s">
        <v>4975</v>
      </c>
      <c r="B116" s="11">
        <f t="shared" si="12"/>
        <v>27</v>
      </c>
      <c r="C116" s="11">
        <f t="shared" si="13"/>
        <v>1</v>
      </c>
      <c r="D116" s="11">
        <v>3</v>
      </c>
      <c r="E116" s="11">
        <f>VLOOKUP(A116,关卡难度线!A:F,3,0)</f>
        <v>7</v>
      </c>
      <c r="F116" s="11">
        <f>VLOOKUP(A116,关卡难度线!A:F,4,0)</f>
        <v>84</v>
      </c>
      <c r="G116" s="11">
        <v>1</v>
      </c>
      <c r="I116" s="3" t="str">
        <f>VLOOKUP(A116,遭遇战輔助!AB:AC,2,0)</f>
        <v>水舰队基地1-1</v>
      </c>
      <c r="J116" s="3">
        <f>VLOOKUP(I116,关卡难度线!A:F,5,0)</f>
        <v>3</v>
      </c>
      <c r="K116" s="3">
        <f t="shared" si="11"/>
        <v>0.14285714285714285</v>
      </c>
      <c r="L116" s="3">
        <v>2</v>
      </c>
      <c r="M116">
        <f>C116/B116</f>
        <v>3.7037037037037035E-2</v>
      </c>
      <c r="N116">
        <f t="shared" si="14"/>
        <v>0</v>
      </c>
      <c r="O116" t="e">
        <f t="shared" si="15"/>
        <v>#DIV/0!</v>
      </c>
      <c r="P116">
        <f t="shared" si="16"/>
        <v>7</v>
      </c>
      <c r="Q116">
        <f t="shared" si="17"/>
        <v>0</v>
      </c>
      <c r="R116">
        <f t="shared" si="18"/>
        <v>0</v>
      </c>
      <c r="S116">
        <f t="shared" si="19"/>
        <v>0</v>
      </c>
      <c r="T116">
        <f t="shared" si="20"/>
        <v>10</v>
      </c>
      <c r="U116">
        <f t="shared" si="21"/>
        <v>0</v>
      </c>
    </row>
    <row r="117" spans="1:21">
      <c r="A117" s="4" t="s">
        <v>4976</v>
      </c>
      <c r="B117" s="11">
        <f t="shared" si="12"/>
        <v>27</v>
      </c>
      <c r="C117" s="11">
        <f t="shared" si="13"/>
        <v>1</v>
      </c>
      <c r="D117" s="11">
        <v>3</v>
      </c>
      <c r="E117" s="11">
        <f>VLOOKUP(A117,关卡难度线!A:F,3,0)</f>
        <v>7</v>
      </c>
      <c r="F117" s="11">
        <f>VLOOKUP(A117,关卡难度线!A:F,4,0)</f>
        <v>84</v>
      </c>
      <c r="G117" s="11">
        <v>1</v>
      </c>
      <c r="I117" s="3" t="str">
        <f>VLOOKUP(A117,遭遇战輔助!AB:AC,2,0)</f>
        <v>水舰队基地2-1</v>
      </c>
      <c r="J117" s="3">
        <f>VLOOKUP(I117,关卡难度线!A:F,5,0)</f>
        <v>3</v>
      </c>
      <c r="K117" s="3">
        <f t="shared" si="11"/>
        <v>0.14285714285714285</v>
      </c>
      <c r="L117" s="3">
        <v>2</v>
      </c>
      <c r="M117">
        <f>C117/B117</f>
        <v>3.7037037037037035E-2</v>
      </c>
      <c r="N117">
        <f t="shared" si="14"/>
        <v>0</v>
      </c>
      <c r="O117" t="e">
        <f t="shared" si="15"/>
        <v>#DIV/0!</v>
      </c>
      <c r="P117">
        <f t="shared" si="16"/>
        <v>7</v>
      </c>
      <c r="Q117">
        <f t="shared" si="17"/>
        <v>0</v>
      </c>
      <c r="R117">
        <f t="shared" si="18"/>
        <v>0</v>
      </c>
      <c r="S117">
        <f t="shared" si="19"/>
        <v>0</v>
      </c>
      <c r="T117">
        <f t="shared" si="20"/>
        <v>10</v>
      </c>
      <c r="U117">
        <f t="shared" si="21"/>
        <v>0</v>
      </c>
    </row>
    <row r="118" spans="1:21">
      <c r="A118" s="4" t="s">
        <v>4800</v>
      </c>
      <c r="B118" s="11">
        <f t="shared" si="12"/>
        <v>27</v>
      </c>
      <c r="C118" s="11">
        <f t="shared" si="13"/>
        <v>1</v>
      </c>
      <c r="D118" s="11">
        <v>3</v>
      </c>
      <c r="E118" s="11">
        <f>VLOOKUP(A118,关卡难度线!A:F,3,0)</f>
        <v>7</v>
      </c>
      <c r="F118" s="11">
        <f>VLOOKUP(A118,关卡难度线!A:F,4,0)</f>
        <v>84</v>
      </c>
      <c r="G118" s="11">
        <v>1</v>
      </c>
      <c r="I118" s="3" t="str">
        <f>VLOOKUP(A118,遭遇战輔助!AB:AC,2,0)</f>
        <v>水舰队基地3-1</v>
      </c>
      <c r="J118" s="3">
        <f>VLOOKUP(I118,关卡难度线!A:F,5,0)</f>
        <v>3</v>
      </c>
      <c r="K118" s="3">
        <f t="shared" si="11"/>
        <v>0.14285714285714285</v>
      </c>
      <c r="L118" s="3">
        <v>2</v>
      </c>
      <c r="M118">
        <f>C118/B118</f>
        <v>3.7037037037037035E-2</v>
      </c>
      <c r="N118">
        <f t="shared" si="14"/>
        <v>0</v>
      </c>
      <c r="O118" t="e">
        <f t="shared" si="15"/>
        <v>#DIV/0!</v>
      </c>
      <c r="P118">
        <f t="shared" si="16"/>
        <v>7</v>
      </c>
      <c r="Q118">
        <f t="shared" si="17"/>
        <v>0</v>
      </c>
      <c r="R118">
        <f t="shared" si="18"/>
        <v>0</v>
      </c>
      <c r="S118">
        <f t="shared" si="19"/>
        <v>0</v>
      </c>
      <c r="T118">
        <f t="shared" si="20"/>
        <v>10</v>
      </c>
      <c r="U118">
        <f t="shared" si="21"/>
        <v>0</v>
      </c>
    </row>
    <row r="119" spans="1:21">
      <c r="A119" s="4" t="s">
        <v>4977</v>
      </c>
      <c r="B119" s="11">
        <f t="shared" si="12"/>
        <v>28</v>
      </c>
      <c r="C119" s="11">
        <f t="shared" si="13"/>
        <v>2</v>
      </c>
      <c r="D119" s="11">
        <v>3</v>
      </c>
      <c r="E119" s="11">
        <f>VLOOKUP(A119,关卡难度线!A:F,3,0)</f>
        <v>7</v>
      </c>
      <c r="F119" s="11">
        <f>VLOOKUP(A119,关卡难度线!A:F,4,0)</f>
        <v>86</v>
      </c>
      <c r="G119" s="11">
        <v>1</v>
      </c>
      <c r="I119" s="3" t="str">
        <f>VLOOKUP(A119,遭遇战輔助!AB:AC,2,0)</f>
        <v>水舰队基地4-1</v>
      </c>
      <c r="J119" s="3">
        <f>VLOOKUP(I119,关卡难度线!A:F,5,0)</f>
        <v>3</v>
      </c>
      <c r="K119" s="3">
        <f t="shared" si="11"/>
        <v>0.14285714285714285</v>
      </c>
      <c r="L119" s="3">
        <v>2</v>
      </c>
      <c r="M119">
        <f>C119/B119</f>
        <v>7.1428571428571425E-2</v>
      </c>
      <c r="N119">
        <f t="shared" si="14"/>
        <v>0</v>
      </c>
      <c r="O119" t="e">
        <f t="shared" si="15"/>
        <v>#DIV/0!</v>
      </c>
      <c r="P119">
        <f t="shared" si="16"/>
        <v>7</v>
      </c>
      <c r="Q119">
        <f t="shared" si="17"/>
        <v>0</v>
      </c>
      <c r="R119">
        <f t="shared" si="18"/>
        <v>0</v>
      </c>
      <c r="S119">
        <f t="shared" si="19"/>
        <v>0</v>
      </c>
      <c r="T119">
        <f t="shared" si="20"/>
        <v>10</v>
      </c>
      <c r="U119">
        <f t="shared" si="21"/>
        <v>0</v>
      </c>
    </row>
    <row r="120" spans="1:21">
      <c r="A120" s="4" t="s">
        <v>4801</v>
      </c>
      <c r="B120" s="11">
        <f t="shared" si="12"/>
        <v>28</v>
      </c>
      <c r="C120" s="11">
        <f t="shared" si="13"/>
        <v>2</v>
      </c>
      <c r="D120" s="11">
        <v>3</v>
      </c>
      <c r="E120" s="11">
        <f>VLOOKUP(A120,关卡难度线!A:F,3,0)</f>
        <v>7</v>
      </c>
      <c r="F120" s="11">
        <f>VLOOKUP(A120,关卡难度线!A:F,4,0)</f>
        <v>86</v>
      </c>
      <c r="G120" s="11">
        <v>1</v>
      </c>
      <c r="I120" s="3" t="str">
        <f>VLOOKUP(A120,遭遇战輔助!AB:AC,2,0)</f>
        <v>水舰队基地5-1</v>
      </c>
      <c r="J120" s="3">
        <f>VLOOKUP(I120,关卡难度线!A:F,5,0)</f>
        <v>3</v>
      </c>
      <c r="K120" s="3">
        <f t="shared" si="11"/>
        <v>0.14285714285714285</v>
      </c>
      <c r="L120" s="3">
        <v>2</v>
      </c>
      <c r="M120">
        <f>C120/B120</f>
        <v>7.1428571428571425E-2</v>
      </c>
      <c r="N120">
        <f t="shared" si="14"/>
        <v>0</v>
      </c>
      <c r="O120" t="e">
        <f t="shared" si="15"/>
        <v>#DIV/0!</v>
      </c>
      <c r="P120">
        <f t="shared" si="16"/>
        <v>7</v>
      </c>
      <c r="Q120">
        <f t="shared" si="17"/>
        <v>0</v>
      </c>
      <c r="R120">
        <f t="shared" si="18"/>
        <v>0</v>
      </c>
      <c r="S120">
        <f t="shared" si="19"/>
        <v>0</v>
      </c>
      <c r="T120">
        <f t="shared" si="20"/>
        <v>10</v>
      </c>
      <c r="U120">
        <f t="shared" si="21"/>
        <v>0</v>
      </c>
    </row>
    <row r="121" spans="1:21">
      <c r="A121" s="4" t="s">
        <v>4978</v>
      </c>
      <c r="B121" s="11">
        <f t="shared" si="12"/>
        <v>28</v>
      </c>
      <c r="C121" s="11">
        <f t="shared" si="13"/>
        <v>2</v>
      </c>
      <c r="D121" s="11">
        <v>3</v>
      </c>
      <c r="E121" s="11">
        <f>VLOOKUP(A121,关卡难度线!A:F,3,0)</f>
        <v>7</v>
      </c>
      <c r="F121" s="11">
        <f>VLOOKUP(A121,关卡难度线!A:F,4,0)</f>
        <v>86</v>
      </c>
      <c r="G121" s="11">
        <v>1</v>
      </c>
      <c r="I121" s="3" t="str">
        <f>VLOOKUP(A121,遭遇战輔助!AB:AC,2,0)</f>
        <v>水舰队基地6-1</v>
      </c>
      <c r="J121" s="3">
        <f>VLOOKUP(I121,关卡难度线!A:F,5,0)</f>
        <v>3</v>
      </c>
      <c r="K121" s="3">
        <f t="shared" si="11"/>
        <v>0.14285714285714285</v>
      </c>
      <c r="L121" s="3">
        <v>2</v>
      </c>
      <c r="M121">
        <f>C121/B121</f>
        <v>7.1428571428571425E-2</v>
      </c>
      <c r="N121">
        <f t="shared" si="14"/>
        <v>0</v>
      </c>
      <c r="O121" t="e">
        <f t="shared" si="15"/>
        <v>#DIV/0!</v>
      </c>
      <c r="P121">
        <f t="shared" si="16"/>
        <v>7</v>
      </c>
      <c r="Q121">
        <f t="shared" si="17"/>
        <v>0</v>
      </c>
      <c r="R121">
        <f t="shared" si="18"/>
        <v>0</v>
      </c>
      <c r="S121">
        <f t="shared" si="19"/>
        <v>0</v>
      </c>
      <c r="T121">
        <f t="shared" si="20"/>
        <v>10</v>
      </c>
      <c r="U121">
        <f t="shared" si="21"/>
        <v>0</v>
      </c>
    </row>
    <row r="122" spans="1:21">
      <c r="A122" s="4" t="s">
        <v>4802</v>
      </c>
      <c r="B122" s="11">
        <f t="shared" si="12"/>
        <v>28</v>
      </c>
      <c r="C122" s="11">
        <f t="shared" si="13"/>
        <v>2</v>
      </c>
      <c r="D122" s="11">
        <v>3</v>
      </c>
      <c r="E122" s="11">
        <f>VLOOKUP(A122,关卡难度线!A:F,3,0)</f>
        <v>7</v>
      </c>
      <c r="F122" s="11">
        <f>VLOOKUP(A122,关卡难度线!A:F,4,0)</f>
        <v>86</v>
      </c>
      <c r="G122" s="11">
        <v>1</v>
      </c>
      <c r="I122" s="3" t="str">
        <f>VLOOKUP(A122,遭遇战輔助!AB:AC,2,0)</f>
        <v>水舰队基地7-1</v>
      </c>
      <c r="J122" s="3">
        <f>VLOOKUP(I122,关卡难度线!A:F,5,0)</f>
        <v>3</v>
      </c>
      <c r="K122" s="3">
        <f t="shared" si="11"/>
        <v>0.14285714285714285</v>
      </c>
      <c r="L122" s="3">
        <v>2</v>
      </c>
      <c r="M122">
        <f>C122/B122</f>
        <v>7.1428571428571425E-2</v>
      </c>
      <c r="N122">
        <f t="shared" si="14"/>
        <v>0</v>
      </c>
      <c r="O122" t="e">
        <f t="shared" si="15"/>
        <v>#DIV/0!</v>
      </c>
      <c r="P122">
        <f t="shared" si="16"/>
        <v>7</v>
      </c>
      <c r="Q122">
        <f t="shared" si="17"/>
        <v>0</v>
      </c>
      <c r="R122">
        <f t="shared" si="18"/>
        <v>0</v>
      </c>
      <c r="S122">
        <f t="shared" si="19"/>
        <v>0</v>
      </c>
      <c r="T122">
        <f t="shared" si="20"/>
        <v>10</v>
      </c>
      <c r="U122">
        <f t="shared" si="21"/>
        <v>0</v>
      </c>
    </row>
    <row r="123" spans="1:21">
      <c r="A123" s="4" t="s">
        <v>4979</v>
      </c>
      <c r="B123" s="11">
        <f t="shared" si="12"/>
        <v>28</v>
      </c>
      <c r="C123" s="11">
        <f t="shared" si="13"/>
        <v>2</v>
      </c>
      <c r="D123" s="11">
        <v>3</v>
      </c>
      <c r="E123" s="11">
        <f>VLOOKUP(A123,关卡难度线!A:F,3,0)</f>
        <v>7</v>
      </c>
      <c r="F123" s="11">
        <f>VLOOKUP(A123,关卡难度线!A:F,4,0)</f>
        <v>86</v>
      </c>
      <c r="G123" s="11">
        <v>1</v>
      </c>
      <c r="I123" s="3" t="str">
        <f>VLOOKUP(A123,遭遇战輔助!AB:AC,2,0)</f>
        <v>水舰队基地8-1</v>
      </c>
      <c r="J123" s="3">
        <f>VLOOKUP(I123,关卡难度线!A:F,5,0)</f>
        <v>3</v>
      </c>
      <c r="K123" s="3">
        <f t="shared" si="11"/>
        <v>0.14285714285714285</v>
      </c>
      <c r="L123" s="3">
        <v>2</v>
      </c>
      <c r="M123">
        <f>C123/B123</f>
        <v>7.1428571428571425E-2</v>
      </c>
      <c r="N123">
        <f t="shared" si="14"/>
        <v>0</v>
      </c>
      <c r="O123" t="e">
        <f t="shared" si="15"/>
        <v>#DIV/0!</v>
      </c>
      <c r="P123">
        <f t="shared" si="16"/>
        <v>7</v>
      </c>
      <c r="Q123">
        <f t="shared" si="17"/>
        <v>0</v>
      </c>
      <c r="R123">
        <f t="shared" si="18"/>
        <v>0</v>
      </c>
      <c r="S123">
        <f t="shared" si="19"/>
        <v>0</v>
      </c>
      <c r="T123">
        <f t="shared" si="20"/>
        <v>10</v>
      </c>
      <c r="U123">
        <f t="shared" si="21"/>
        <v>0</v>
      </c>
    </row>
    <row r="124" spans="1:21">
      <c r="A124" s="4" t="s">
        <v>4803</v>
      </c>
      <c r="B124" s="11">
        <f t="shared" si="12"/>
        <v>28</v>
      </c>
      <c r="C124" s="11">
        <f t="shared" si="13"/>
        <v>2</v>
      </c>
      <c r="D124" s="11">
        <v>3</v>
      </c>
      <c r="E124" s="11">
        <f>VLOOKUP(A124,关卡难度线!A:F,3,0)</f>
        <v>7</v>
      </c>
      <c r="F124" s="11">
        <f>VLOOKUP(A124,关卡难度线!A:F,4,0)</f>
        <v>86</v>
      </c>
      <c r="G124" s="11">
        <v>1</v>
      </c>
      <c r="I124" s="3" t="str">
        <f>VLOOKUP(A124,遭遇战輔助!AB:AC,2,0)</f>
        <v>水舰队基地9-1</v>
      </c>
      <c r="J124" s="3">
        <f>VLOOKUP(I124,关卡难度线!A:F,5,0)</f>
        <v>3</v>
      </c>
      <c r="K124" s="3">
        <f t="shared" si="11"/>
        <v>0.14285714285714285</v>
      </c>
      <c r="L124" s="3">
        <v>2</v>
      </c>
      <c r="M124">
        <f>C124/B124</f>
        <v>7.1428571428571425E-2</v>
      </c>
      <c r="N124">
        <f t="shared" si="14"/>
        <v>0</v>
      </c>
      <c r="O124" t="e">
        <f t="shared" si="15"/>
        <v>#DIV/0!</v>
      </c>
      <c r="P124">
        <f t="shared" si="16"/>
        <v>7</v>
      </c>
      <c r="Q124">
        <f t="shared" si="17"/>
        <v>0</v>
      </c>
      <c r="R124">
        <f t="shared" si="18"/>
        <v>0</v>
      </c>
      <c r="S124">
        <f t="shared" si="19"/>
        <v>0</v>
      </c>
      <c r="T124">
        <f t="shared" si="20"/>
        <v>10</v>
      </c>
      <c r="U124">
        <f t="shared" si="21"/>
        <v>0</v>
      </c>
    </row>
    <row r="125" spans="1:21">
      <c r="A125" s="4" t="s">
        <v>4980</v>
      </c>
      <c r="B125" s="11">
        <f t="shared" si="12"/>
        <v>28</v>
      </c>
      <c r="C125" s="11">
        <f t="shared" si="13"/>
        <v>2</v>
      </c>
      <c r="D125" s="11">
        <v>3</v>
      </c>
      <c r="E125" s="11">
        <f>VLOOKUP(A125,关卡难度线!A:F,3,0)</f>
        <v>7</v>
      </c>
      <c r="F125" s="11">
        <f>VLOOKUP(A125,关卡难度线!A:F,4,0)</f>
        <v>86</v>
      </c>
      <c r="G125" s="11">
        <v>1</v>
      </c>
      <c r="I125" s="3" t="str">
        <f>VLOOKUP(A125,遭遇战輔助!AB:AC,2,0)</f>
        <v>水舰队基地10-1</v>
      </c>
      <c r="J125" s="3">
        <f>VLOOKUP(I125,关卡难度线!A:F,5,0)</f>
        <v>3</v>
      </c>
      <c r="K125" s="3">
        <f t="shared" si="11"/>
        <v>0.14285714285714285</v>
      </c>
      <c r="L125" s="3">
        <v>2</v>
      </c>
      <c r="M125">
        <f>C125/B125</f>
        <v>7.1428571428571425E-2</v>
      </c>
      <c r="N125">
        <f t="shared" si="14"/>
        <v>0</v>
      </c>
      <c r="O125" t="e">
        <f t="shared" si="15"/>
        <v>#DIV/0!</v>
      </c>
      <c r="P125">
        <f t="shared" si="16"/>
        <v>7</v>
      </c>
      <c r="Q125">
        <f t="shared" si="17"/>
        <v>0</v>
      </c>
      <c r="R125">
        <f t="shared" si="18"/>
        <v>0</v>
      </c>
      <c r="S125">
        <f t="shared" si="19"/>
        <v>0</v>
      </c>
      <c r="T125">
        <f t="shared" si="20"/>
        <v>10</v>
      </c>
      <c r="U125">
        <f t="shared" si="21"/>
        <v>0</v>
      </c>
    </row>
    <row r="126" spans="1:21">
      <c r="A126" s="4" t="s">
        <v>4804</v>
      </c>
      <c r="B126" s="11">
        <f t="shared" si="12"/>
        <v>28</v>
      </c>
      <c r="C126" s="11">
        <f t="shared" si="13"/>
        <v>2</v>
      </c>
      <c r="D126" s="11">
        <v>3</v>
      </c>
      <c r="E126" s="11">
        <f>VLOOKUP(A126,关卡难度线!A:F,3,0)</f>
        <v>7</v>
      </c>
      <c r="F126" s="11">
        <f>VLOOKUP(A126,关卡难度线!A:F,4,0)</f>
        <v>86</v>
      </c>
      <c r="G126" s="11">
        <v>1</v>
      </c>
      <c r="I126" s="3" t="str">
        <f>VLOOKUP(A126,遭遇战輔助!AB:AC,2,0)</f>
        <v>水舰队基地11-1</v>
      </c>
      <c r="J126" s="3">
        <f>VLOOKUP(I126,关卡难度线!A:F,5,0)</f>
        <v>3</v>
      </c>
      <c r="K126" s="3">
        <f t="shared" si="11"/>
        <v>0.14285714285714285</v>
      </c>
      <c r="L126" s="3">
        <v>2</v>
      </c>
      <c r="M126">
        <f>C126/B126</f>
        <v>7.1428571428571425E-2</v>
      </c>
      <c r="N126">
        <f t="shared" si="14"/>
        <v>0</v>
      </c>
      <c r="O126" t="e">
        <f t="shared" si="15"/>
        <v>#DIV/0!</v>
      </c>
      <c r="P126">
        <f t="shared" si="16"/>
        <v>7</v>
      </c>
      <c r="Q126">
        <f t="shared" si="17"/>
        <v>0</v>
      </c>
      <c r="R126">
        <f t="shared" si="18"/>
        <v>0</v>
      </c>
      <c r="S126">
        <f t="shared" si="19"/>
        <v>0</v>
      </c>
      <c r="T126">
        <f t="shared" si="20"/>
        <v>10</v>
      </c>
      <c r="U126">
        <f t="shared" si="21"/>
        <v>0</v>
      </c>
    </row>
    <row r="127" spans="1:21">
      <c r="A127" s="4" t="s">
        <v>4981</v>
      </c>
      <c r="B127" s="11">
        <f t="shared" si="12"/>
        <v>28</v>
      </c>
      <c r="C127" s="11">
        <f t="shared" si="13"/>
        <v>2</v>
      </c>
      <c r="D127" s="11">
        <v>3</v>
      </c>
      <c r="E127" s="11">
        <f>VLOOKUP(A127,关卡难度线!A:F,3,0)</f>
        <v>7</v>
      </c>
      <c r="F127" s="11">
        <f>VLOOKUP(A127,关卡难度线!A:F,4,0)</f>
        <v>86</v>
      </c>
      <c r="G127" s="11">
        <v>1</v>
      </c>
      <c r="I127" s="3" t="str">
        <f>VLOOKUP(A127,遭遇战輔助!AB:AC,2,0)</f>
        <v>水舰队基地12-1</v>
      </c>
      <c r="J127" s="3">
        <f>VLOOKUP(I127,关卡难度线!A:F,5,0)</f>
        <v>3</v>
      </c>
      <c r="K127" s="3">
        <f t="shared" si="11"/>
        <v>0.14285714285714285</v>
      </c>
      <c r="L127" s="3">
        <v>2</v>
      </c>
      <c r="M127">
        <f>C127/B127</f>
        <v>7.1428571428571425E-2</v>
      </c>
      <c r="N127">
        <f t="shared" si="14"/>
        <v>0</v>
      </c>
      <c r="O127" t="e">
        <f t="shared" si="15"/>
        <v>#DIV/0!</v>
      </c>
      <c r="P127">
        <f t="shared" si="16"/>
        <v>7</v>
      </c>
      <c r="Q127">
        <f t="shared" si="17"/>
        <v>0</v>
      </c>
      <c r="R127">
        <f t="shared" si="18"/>
        <v>0</v>
      </c>
      <c r="S127">
        <f t="shared" si="19"/>
        <v>0</v>
      </c>
      <c r="T127">
        <f t="shared" si="20"/>
        <v>10</v>
      </c>
      <c r="U127">
        <f t="shared" si="21"/>
        <v>0</v>
      </c>
    </row>
    <row r="128" spans="1:21">
      <c r="A128" s="4" t="s">
        <v>4805</v>
      </c>
      <c r="B128" s="11">
        <f t="shared" si="12"/>
        <v>28</v>
      </c>
      <c r="C128" s="11">
        <f t="shared" si="13"/>
        <v>2</v>
      </c>
      <c r="D128" s="11">
        <v>3</v>
      </c>
      <c r="E128" s="11">
        <f>VLOOKUP(A128,关卡难度线!A:F,3,0)</f>
        <v>7</v>
      </c>
      <c r="F128" s="11">
        <f>VLOOKUP(A128,关卡难度线!A:F,4,0)</f>
        <v>86</v>
      </c>
      <c r="G128" s="11">
        <v>1</v>
      </c>
      <c r="I128" s="3" t="str">
        <f>VLOOKUP(A128,遭遇战輔助!AB:AC,2,0)</f>
        <v>水舰队基地13-1</v>
      </c>
      <c r="J128" s="3">
        <f>VLOOKUP(I128,关卡难度线!A:F,5,0)</f>
        <v>3</v>
      </c>
      <c r="K128" s="3">
        <f t="shared" si="11"/>
        <v>0.14285714285714285</v>
      </c>
      <c r="L128" s="3">
        <v>2</v>
      </c>
      <c r="M128">
        <f>C128/B128</f>
        <v>7.1428571428571425E-2</v>
      </c>
      <c r="N128">
        <f t="shared" si="14"/>
        <v>0</v>
      </c>
      <c r="O128" t="e">
        <f t="shared" si="15"/>
        <v>#DIV/0!</v>
      </c>
      <c r="P128">
        <f t="shared" si="16"/>
        <v>7</v>
      </c>
      <c r="Q128">
        <f t="shared" si="17"/>
        <v>0</v>
      </c>
      <c r="R128">
        <f t="shared" si="18"/>
        <v>0</v>
      </c>
      <c r="S128">
        <f t="shared" si="19"/>
        <v>0</v>
      </c>
      <c r="T128">
        <f t="shared" si="20"/>
        <v>10</v>
      </c>
      <c r="U128">
        <f t="shared" si="21"/>
        <v>0</v>
      </c>
    </row>
    <row r="129" spans="1:21">
      <c r="A129" s="4" t="s">
        <v>4982</v>
      </c>
      <c r="B129" s="11">
        <f t="shared" si="12"/>
        <v>29</v>
      </c>
      <c r="C129" s="11">
        <f t="shared" si="13"/>
        <v>2</v>
      </c>
      <c r="D129" s="11">
        <v>3</v>
      </c>
      <c r="E129" s="11">
        <f>VLOOKUP(A129,关卡难度线!A:F,3,0)</f>
        <v>7</v>
      </c>
      <c r="F129" s="11">
        <f>VLOOKUP(A129,关卡难度线!A:F,4,0)</f>
        <v>88</v>
      </c>
      <c r="G129" s="11">
        <v>1</v>
      </c>
      <c r="I129" s="3" t="str">
        <f>VLOOKUP(A129,遭遇战輔助!AB:AC,2,0)</f>
        <v>水舰队基地14-1</v>
      </c>
      <c r="J129" s="3">
        <f>VLOOKUP(I129,关卡难度线!A:F,5,0)</f>
        <v>3</v>
      </c>
      <c r="K129" s="3">
        <f t="shared" si="11"/>
        <v>0.14285714285714285</v>
      </c>
      <c r="L129" s="3">
        <v>2</v>
      </c>
      <c r="M129">
        <f>C129/B129</f>
        <v>6.8965517241379309E-2</v>
      </c>
      <c r="N129">
        <f t="shared" si="14"/>
        <v>0</v>
      </c>
      <c r="O129" t="e">
        <f t="shared" si="15"/>
        <v>#DIV/0!</v>
      </c>
      <c r="P129">
        <f t="shared" si="16"/>
        <v>7</v>
      </c>
      <c r="Q129">
        <f t="shared" si="17"/>
        <v>0</v>
      </c>
      <c r="R129">
        <f t="shared" si="18"/>
        <v>0</v>
      </c>
      <c r="S129">
        <f t="shared" si="19"/>
        <v>0</v>
      </c>
      <c r="T129">
        <f t="shared" si="20"/>
        <v>10</v>
      </c>
      <c r="U129">
        <f t="shared" si="21"/>
        <v>0</v>
      </c>
    </row>
    <row r="130" spans="1:21">
      <c r="A130" s="4" t="s">
        <v>4806</v>
      </c>
      <c r="B130" s="11">
        <f t="shared" si="12"/>
        <v>29</v>
      </c>
      <c r="C130" s="11">
        <f t="shared" si="13"/>
        <v>2</v>
      </c>
      <c r="D130" s="11">
        <v>3</v>
      </c>
      <c r="E130" s="11">
        <f>VLOOKUP(A130,关卡难度线!A:F,3,0)</f>
        <v>7</v>
      </c>
      <c r="F130" s="11">
        <f>VLOOKUP(A130,关卡难度线!A:F,4,0)</f>
        <v>88</v>
      </c>
      <c r="G130" s="11">
        <v>1</v>
      </c>
      <c r="I130" s="3" t="str">
        <f>VLOOKUP(A130,遭遇战輔助!AB:AC,2,0)</f>
        <v>水舰队基地15-1</v>
      </c>
      <c r="J130" s="3">
        <f>VLOOKUP(I130,关卡难度线!A:F,5,0)</f>
        <v>3</v>
      </c>
      <c r="K130" s="3">
        <f t="shared" si="11"/>
        <v>0.14285714285714285</v>
      </c>
      <c r="L130" s="3">
        <v>2</v>
      </c>
      <c r="M130">
        <f>C130/B130</f>
        <v>6.8965517241379309E-2</v>
      </c>
      <c r="N130">
        <f t="shared" si="14"/>
        <v>0</v>
      </c>
      <c r="O130" t="e">
        <f t="shared" si="15"/>
        <v>#DIV/0!</v>
      </c>
      <c r="P130">
        <f t="shared" si="16"/>
        <v>7</v>
      </c>
      <c r="Q130">
        <f t="shared" si="17"/>
        <v>0</v>
      </c>
      <c r="R130">
        <f t="shared" si="18"/>
        <v>0</v>
      </c>
      <c r="S130">
        <f t="shared" si="19"/>
        <v>0</v>
      </c>
      <c r="T130">
        <f t="shared" si="20"/>
        <v>10</v>
      </c>
      <c r="U130">
        <f t="shared" si="21"/>
        <v>0</v>
      </c>
    </row>
    <row r="131" spans="1:21">
      <c r="A131" s="4" t="s">
        <v>4983</v>
      </c>
      <c r="B131" s="11">
        <f t="shared" si="12"/>
        <v>29</v>
      </c>
      <c r="C131" s="11">
        <f t="shared" si="13"/>
        <v>2</v>
      </c>
      <c r="D131" s="11">
        <v>3</v>
      </c>
      <c r="E131" s="11">
        <f>VLOOKUP(A131,关卡难度线!A:F,3,0)</f>
        <v>7</v>
      </c>
      <c r="F131" s="11">
        <f>VLOOKUP(A131,关卡难度线!A:F,4,0)</f>
        <v>88</v>
      </c>
      <c r="G131" s="11">
        <v>1</v>
      </c>
      <c r="I131" s="3" t="str">
        <f>VLOOKUP(A131,遭遇战輔助!AB:AC,2,0)</f>
        <v>水舰队基地16-1</v>
      </c>
      <c r="J131" s="3">
        <f>VLOOKUP(I131,关卡难度线!A:F,5,0)</f>
        <v>3</v>
      </c>
      <c r="K131" s="3">
        <f t="shared" si="11"/>
        <v>0.14285714285714285</v>
      </c>
      <c r="L131" s="3">
        <v>2</v>
      </c>
      <c r="M131">
        <f>C131/B131</f>
        <v>6.8965517241379309E-2</v>
      </c>
      <c r="N131">
        <f t="shared" si="14"/>
        <v>0</v>
      </c>
      <c r="O131" t="e">
        <f t="shared" si="15"/>
        <v>#DIV/0!</v>
      </c>
      <c r="P131">
        <f t="shared" si="16"/>
        <v>7</v>
      </c>
      <c r="Q131">
        <f t="shared" si="17"/>
        <v>0</v>
      </c>
      <c r="R131">
        <f t="shared" si="18"/>
        <v>0</v>
      </c>
      <c r="S131">
        <f t="shared" si="19"/>
        <v>0</v>
      </c>
      <c r="T131">
        <f t="shared" si="20"/>
        <v>10</v>
      </c>
      <c r="U131">
        <f t="shared" si="21"/>
        <v>0</v>
      </c>
    </row>
    <row r="132" spans="1:21">
      <c r="A132" s="4" t="s">
        <v>4807</v>
      </c>
      <c r="B132" s="11">
        <f t="shared" si="12"/>
        <v>29</v>
      </c>
      <c r="C132" s="11">
        <f t="shared" si="13"/>
        <v>2</v>
      </c>
      <c r="D132" s="11">
        <v>3</v>
      </c>
      <c r="E132" s="11">
        <f>VLOOKUP(A132,关卡难度线!A:F,3,0)</f>
        <v>7</v>
      </c>
      <c r="F132" s="11">
        <f>VLOOKUP(A132,关卡难度线!A:F,4,0)</f>
        <v>88</v>
      </c>
      <c r="G132" s="11">
        <v>1</v>
      </c>
      <c r="I132" s="3" t="str">
        <f>VLOOKUP(A132,遭遇战輔助!AB:AC,2,0)</f>
        <v>琉璃市1-1</v>
      </c>
      <c r="J132" s="3">
        <f>VLOOKUP(I132,关卡难度线!A:F,5,0)</f>
        <v>3</v>
      </c>
      <c r="K132" s="3">
        <f t="shared" si="11"/>
        <v>0.14285714285714285</v>
      </c>
      <c r="L132" s="3">
        <v>2</v>
      </c>
      <c r="M132">
        <f>C132/B132</f>
        <v>6.8965517241379309E-2</v>
      </c>
      <c r="N132">
        <f t="shared" si="14"/>
        <v>0</v>
      </c>
      <c r="O132" t="e">
        <f t="shared" si="15"/>
        <v>#DIV/0!</v>
      </c>
      <c r="P132">
        <f t="shared" si="16"/>
        <v>7</v>
      </c>
      <c r="Q132">
        <f t="shared" si="17"/>
        <v>0</v>
      </c>
      <c r="R132">
        <f t="shared" si="18"/>
        <v>0</v>
      </c>
      <c r="S132">
        <f t="shared" si="19"/>
        <v>0</v>
      </c>
      <c r="T132">
        <f t="shared" si="20"/>
        <v>10</v>
      </c>
      <c r="U132">
        <f t="shared" si="21"/>
        <v>0</v>
      </c>
    </row>
    <row r="133" spans="1:21">
      <c r="A133" s="4" t="s">
        <v>4984</v>
      </c>
      <c r="B133" s="11">
        <f t="shared" si="12"/>
        <v>29</v>
      </c>
      <c r="C133" s="11">
        <f t="shared" si="13"/>
        <v>2</v>
      </c>
      <c r="D133" s="11">
        <v>3</v>
      </c>
      <c r="E133" s="11">
        <f>VLOOKUP(A133,关卡难度线!A:F,3,0)</f>
        <v>7</v>
      </c>
      <c r="F133" s="11">
        <f>VLOOKUP(A133,关卡难度线!A:F,4,0)</f>
        <v>88</v>
      </c>
      <c r="G133" s="11">
        <v>1</v>
      </c>
      <c r="I133" s="3" t="str">
        <f>VLOOKUP(A133,遭遇战輔助!AB:AC,2,0)</f>
        <v>琉璃市2-1</v>
      </c>
      <c r="J133" s="3">
        <f>VLOOKUP(I133,关卡难度线!A:F,5,0)</f>
        <v>3</v>
      </c>
      <c r="K133" s="3">
        <f t="shared" si="11"/>
        <v>0.14285714285714285</v>
      </c>
      <c r="L133" s="3">
        <v>2</v>
      </c>
      <c r="M133">
        <f>C133/B133</f>
        <v>6.8965517241379309E-2</v>
      </c>
      <c r="N133">
        <f t="shared" si="14"/>
        <v>0</v>
      </c>
      <c r="O133" t="e">
        <f t="shared" si="15"/>
        <v>#DIV/0!</v>
      </c>
      <c r="P133">
        <f t="shared" si="16"/>
        <v>7</v>
      </c>
      <c r="Q133">
        <f t="shared" si="17"/>
        <v>0</v>
      </c>
      <c r="R133">
        <f t="shared" si="18"/>
        <v>0</v>
      </c>
      <c r="S133">
        <f t="shared" si="19"/>
        <v>0</v>
      </c>
      <c r="T133">
        <f t="shared" si="20"/>
        <v>10</v>
      </c>
      <c r="U133">
        <f t="shared" si="21"/>
        <v>0</v>
      </c>
    </row>
    <row r="134" spans="1:21">
      <c r="A134" s="4" t="s">
        <v>4808</v>
      </c>
      <c r="B134" s="11">
        <f t="shared" si="12"/>
        <v>29</v>
      </c>
      <c r="C134" s="11">
        <f t="shared" si="13"/>
        <v>2</v>
      </c>
      <c r="D134" s="11">
        <v>3</v>
      </c>
      <c r="E134" s="11">
        <f>VLOOKUP(A134,关卡难度线!A:F,3,0)</f>
        <v>7</v>
      </c>
      <c r="F134" s="11">
        <f>VLOOKUP(A134,关卡难度线!A:F,4,0)</f>
        <v>88</v>
      </c>
      <c r="G134" s="11">
        <v>1</v>
      </c>
      <c r="I134" s="3" t="str">
        <f>VLOOKUP(A134,遭遇战輔助!AB:AC,2,0)</f>
        <v>琉璃市3-1</v>
      </c>
      <c r="J134" s="3">
        <f>VLOOKUP(I134,关卡难度线!A:F,5,0)</f>
        <v>3</v>
      </c>
      <c r="K134" s="3">
        <f t="shared" ref="K134:K197" si="22">L134*0.5/E134</f>
        <v>0.14285714285714285</v>
      </c>
      <c r="L134" s="3">
        <v>2</v>
      </c>
      <c r="M134">
        <f>C134/B134</f>
        <v>6.8965517241379309E-2</v>
      </c>
      <c r="N134">
        <f t="shared" si="14"/>
        <v>0</v>
      </c>
      <c r="O134" t="e">
        <f t="shared" si="15"/>
        <v>#DIV/0!</v>
      </c>
      <c r="P134">
        <f t="shared" si="16"/>
        <v>7</v>
      </c>
      <c r="Q134">
        <f t="shared" si="17"/>
        <v>0</v>
      </c>
      <c r="R134">
        <f t="shared" si="18"/>
        <v>0</v>
      </c>
      <c r="S134">
        <f t="shared" si="19"/>
        <v>0</v>
      </c>
      <c r="T134">
        <f t="shared" si="20"/>
        <v>10</v>
      </c>
      <c r="U134">
        <f t="shared" si="21"/>
        <v>0</v>
      </c>
    </row>
    <row r="135" spans="1:21">
      <c r="A135" s="4" t="s">
        <v>4985</v>
      </c>
      <c r="B135" s="11">
        <f t="shared" ref="B135:B198" si="23">INT((J135*((F135*10/2.7)/1000))*E135*(5-G135)+C135)</f>
        <v>29</v>
      </c>
      <c r="C135" s="11">
        <f t="shared" ref="C135:C198" si="24">INT((J135*((F135*10/2.7)/1000))*G135/(10/(E135*D135)))</f>
        <v>2</v>
      </c>
      <c r="D135" s="11">
        <v>3</v>
      </c>
      <c r="E135" s="11">
        <f>VLOOKUP(A135,关卡难度线!A:F,3,0)</f>
        <v>7</v>
      </c>
      <c r="F135" s="11">
        <f>VLOOKUP(A135,关卡难度线!A:F,4,0)</f>
        <v>88</v>
      </c>
      <c r="G135" s="11">
        <v>1</v>
      </c>
      <c r="I135" s="3" t="str">
        <f>VLOOKUP(A135,遭遇战輔助!AB:AC,2,0)</f>
        <v>琉璃市4-1</v>
      </c>
      <c r="J135" s="3">
        <f>VLOOKUP(I135,关卡难度线!A:F,5,0)</f>
        <v>3</v>
      </c>
      <c r="K135" s="3">
        <f t="shared" si="22"/>
        <v>0.14285714285714285</v>
      </c>
      <c r="L135" s="3">
        <v>2</v>
      </c>
      <c r="M135">
        <f>C135/B135</f>
        <v>6.8965517241379309E-2</v>
      </c>
      <c r="N135">
        <f t="shared" ref="N135:N198" si="25">INT(J135*(F135*10/2.7)/1000)</f>
        <v>0</v>
      </c>
      <c r="O135" t="e">
        <f t="shared" ref="O135:O198" si="26">C135/N135</f>
        <v>#DIV/0!</v>
      </c>
      <c r="P135">
        <f t="shared" ref="P135:P198" si="27">INT(J135*2.5)</f>
        <v>7</v>
      </c>
      <c r="Q135">
        <f t="shared" ref="Q135:Q198" si="28">INT(J135/4)</f>
        <v>0</v>
      </c>
      <c r="R135">
        <f t="shared" ref="R135:R198" si="29">Q135+S135</f>
        <v>0</v>
      </c>
      <c r="S135">
        <f t="shared" ref="S135:S198" si="30">INT(P135/T135)</f>
        <v>0</v>
      </c>
      <c r="T135">
        <f t="shared" ref="T135:T198" si="31">70/E135</f>
        <v>10</v>
      </c>
      <c r="U135">
        <f t="shared" ref="U135:U198" si="32">R135/C135</f>
        <v>0</v>
      </c>
    </row>
    <row r="136" spans="1:21">
      <c r="A136" s="4" t="s">
        <v>4809</v>
      </c>
      <c r="B136" s="11">
        <f t="shared" si="23"/>
        <v>29</v>
      </c>
      <c r="C136" s="11">
        <f t="shared" si="24"/>
        <v>2</v>
      </c>
      <c r="D136" s="11">
        <v>3</v>
      </c>
      <c r="E136" s="11">
        <f>VLOOKUP(A136,关卡难度线!A:F,3,0)</f>
        <v>7</v>
      </c>
      <c r="F136" s="11">
        <f>VLOOKUP(A136,关卡难度线!A:F,4,0)</f>
        <v>88</v>
      </c>
      <c r="G136" s="11">
        <v>1</v>
      </c>
      <c r="I136" s="3" t="str">
        <f>VLOOKUP(A136,遭遇战輔助!AB:AC,2,0)</f>
        <v>琉璃市5-1</v>
      </c>
      <c r="J136" s="3">
        <f>VLOOKUP(I136,关卡难度线!A:F,5,0)</f>
        <v>3</v>
      </c>
      <c r="K136" s="3">
        <f t="shared" si="22"/>
        <v>0.14285714285714285</v>
      </c>
      <c r="L136" s="3">
        <v>2</v>
      </c>
      <c r="M136">
        <f>C136/B136</f>
        <v>6.8965517241379309E-2</v>
      </c>
      <c r="N136">
        <f t="shared" si="25"/>
        <v>0</v>
      </c>
      <c r="O136" t="e">
        <f t="shared" si="26"/>
        <v>#DIV/0!</v>
      </c>
      <c r="P136">
        <f t="shared" si="27"/>
        <v>7</v>
      </c>
      <c r="Q136">
        <f t="shared" si="28"/>
        <v>0</v>
      </c>
      <c r="R136">
        <f t="shared" si="29"/>
        <v>0</v>
      </c>
      <c r="S136">
        <f t="shared" si="30"/>
        <v>0</v>
      </c>
      <c r="T136">
        <f t="shared" si="31"/>
        <v>10</v>
      </c>
      <c r="U136">
        <f t="shared" si="32"/>
        <v>0</v>
      </c>
    </row>
    <row r="137" spans="1:21">
      <c r="A137" s="4" t="s">
        <v>4986</v>
      </c>
      <c r="B137" s="11">
        <f t="shared" si="23"/>
        <v>29</v>
      </c>
      <c r="C137" s="11">
        <f t="shared" si="24"/>
        <v>2</v>
      </c>
      <c r="D137" s="11">
        <v>3</v>
      </c>
      <c r="E137" s="11">
        <f>VLOOKUP(A137,关卡难度线!A:F,3,0)</f>
        <v>7</v>
      </c>
      <c r="F137" s="11">
        <f>VLOOKUP(A137,关卡难度线!A:F,4,0)</f>
        <v>88</v>
      </c>
      <c r="G137" s="11">
        <v>1</v>
      </c>
      <c r="I137" s="3" t="str">
        <f>VLOOKUP(A137,遭遇战輔助!AB:AC,2,0)</f>
        <v>琉璃市6-1</v>
      </c>
      <c r="J137" s="3">
        <f>VLOOKUP(I137,关卡难度线!A:F,5,0)</f>
        <v>3</v>
      </c>
      <c r="K137" s="3">
        <f t="shared" si="22"/>
        <v>0.14285714285714285</v>
      </c>
      <c r="L137" s="3">
        <v>2</v>
      </c>
      <c r="M137">
        <f>C137/B137</f>
        <v>6.8965517241379309E-2</v>
      </c>
      <c r="N137">
        <f t="shared" si="25"/>
        <v>0</v>
      </c>
      <c r="O137" t="e">
        <f t="shared" si="26"/>
        <v>#DIV/0!</v>
      </c>
      <c r="P137">
        <f t="shared" si="27"/>
        <v>7</v>
      </c>
      <c r="Q137">
        <f t="shared" si="28"/>
        <v>0</v>
      </c>
      <c r="R137">
        <f t="shared" si="29"/>
        <v>0</v>
      </c>
      <c r="S137">
        <f t="shared" si="30"/>
        <v>0</v>
      </c>
      <c r="T137">
        <f t="shared" si="31"/>
        <v>10</v>
      </c>
      <c r="U137">
        <f t="shared" si="32"/>
        <v>0</v>
      </c>
    </row>
    <row r="138" spans="1:21">
      <c r="A138" s="4" t="s">
        <v>4810</v>
      </c>
      <c r="B138" s="11">
        <f t="shared" si="23"/>
        <v>29</v>
      </c>
      <c r="C138" s="11">
        <f t="shared" si="24"/>
        <v>2</v>
      </c>
      <c r="D138" s="11">
        <v>3</v>
      </c>
      <c r="E138" s="11">
        <f>VLOOKUP(A138,关卡难度线!A:F,3,0)</f>
        <v>7</v>
      </c>
      <c r="F138" s="11">
        <f>VLOOKUP(A138,关卡难度线!A:F,4,0)</f>
        <v>88</v>
      </c>
      <c r="G138" s="11">
        <v>1</v>
      </c>
      <c r="I138" s="3" t="str">
        <f>VLOOKUP(A138,遭遇战輔助!AB:AC,2,0)</f>
        <v>琉璃市7-1</v>
      </c>
      <c r="J138" s="3">
        <f>VLOOKUP(I138,关卡难度线!A:F,5,0)</f>
        <v>3</v>
      </c>
      <c r="K138" s="3">
        <f t="shared" si="22"/>
        <v>0.14285714285714285</v>
      </c>
      <c r="L138" s="3">
        <v>2</v>
      </c>
      <c r="M138">
        <f>C138/B138</f>
        <v>6.8965517241379309E-2</v>
      </c>
      <c r="N138">
        <f t="shared" si="25"/>
        <v>0</v>
      </c>
      <c r="O138" t="e">
        <f t="shared" si="26"/>
        <v>#DIV/0!</v>
      </c>
      <c r="P138">
        <f t="shared" si="27"/>
        <v>7</v>
      </c>
      <c r="Q138">
        <f t="shared" si="28"/>
        <v>0</v>
      </c>
      <c r="R138">
        <f t="shared" si="29"/>
        <v>0</v>
      </c>
      <c r="S138">
        <f t="shared" si="30"/>
        <v>0</v>
      </c>
      <c r="T138">
        <f t="shared" si="31"/>
        <v>10</v>
      </c>
      <c r="U138">
        <f t="shared" si="32"/>
        <v>0</v>
      </c>
    </row>
    <row r="139" spans="1:21">
      <c r="A139" s="4" t="s">
        <v>4987</v>
      </c>
      <c r="B139" s="11">
        <f t="shared" si="23"/>
        <v>30</v>
      </c>
      <c r="C139" s="11">
        <f t="shared" si="24"/>
        <v>2</v>
      </c>
      <c r="D139" s="11">
        <v>3</v>
      </c>
      <c r="E139" s="11">
        <f>VLOOKUP(A139,关卡难度线!A:F,3,0)</f>
        <v>7</v>
      </c>
      <c r="F139" s="11">
        <f>VLOOKUP(A139,关卡难度线!A:F,4,0)</f>
        <v>90</v>
      </c>
      <c r="G139" s="11">
        <v>1</v>
      </c>
      <c r="I139" s="3" t="str">
        <f>VLOOKUP(A139,遭遇战輔助!AB:AC,2,0)</f>
        <v>琉璃市8-1</v>
      </c>
      <c r="J139" s="3">
        <f>VLOOKUP(I139,关卡难度线!A:F,5,0)</f>
        <v>3</v>
      </c>
      <c r="K139" s="3">
        <f t="shared" si="22"/>
        <v>0.14285714285714285</v>
      </c>
      <c r="L139" s="3">
        <v>2</v>
      </c>
      <c r="M139">
        <f>C139/B139</f>
        <v>6.6666666666666666E-2</v>
      </c>
      <c r="N139">
        <f t="shared" si="25"/>
        <v>1</v>
      </c>
      <c r="O139">
        <f t="shared" si="26"/>
        <v>2</v>
      </c>
      <c r="P139">
        <f t="shared" si="27"/>
        <v>7</v>
      </c>
      <c r="Q139">
        <f t="shared" si="28"/>
        <v>0</v>
      </c>
      <c r="R139">
        <f t="shared" si="29"/>
        <v>0</v>
      </c>
      <c r="S139">
        <f t="shared" si="30"/>
        <v>0</v>
      </c>
      <c r="T139">
        <f t="shared" si="31"/>
        <v>10</v>
      </c>
      <c r="U139">
        <f t="shared" si="32"/>
        <v>0</v>
      </c>
    </row>
    <row r="140" spans="1:21">
      <c r="A140" s="4" t="s">
        <v>4811</v>
      </c>
      <c r="B140" s="11">
        <f t="shared" si="23"/>
        <v>30</v>
      </c>
      <c r="C140" s="11">
        <f t="shared" si="24"/>
        <v>2</v>
      </c>
      <c r="D140" s="11">
        <v>3</v>
      </c>
      <c r="E140" s="11">
        <f>VLOOKUP(A140,关卡难度线!A:F,3,0)</f>
        <v>7</v>
      </c>
      <c r="F140" s="11">
        <f>VLOOKUP(A140,关卡难度线!A:F,4,0)</f>
        <v>90</v>
      </c>
      <c r="G140" s="11">
        <v>1</v>
      </c>
      <c r="I140" s="3" t="str">
        <f>VLOOKUP(A140,遭遇战輔助!AB:AC,2,0)</f>
        <v>琉璃市9-1</v>
      </c>
      <c r="J140" s="3">
        <f>VLOOKUP(I140,关卡难度线!A:F,5,0)</f>
        <v>3</v>
      </c>
      <c r="K140" s="3">
        <f t="shared" si="22"/>
        <v>0.14285714285714285</v>
      </c>
      <c r="L140" s="3">
        <v>2</v>
      </c>
      <c r="M140">
        <f>C140/B140</f>
        <v>6.6666666666666666E-2</v>
      </c>
      <c r="N140">
        <f t="shared" si="25"/>
        <v>1</v>
      </c>
      <c r="O140">
        <f t="shared" si="26"/>
        <v>2</v>
      </c>
      <c r="P140">
        <f t="shared" si="27"/>
        <v>7</v>
      </c>
      <c r="Q140">
        <f t="shared" si="28"/>
        <v>0</v>
      </c>
      <c r="R140">
        <f t="shared" si="29"/>
        <v>0</v>
      </c>
      <c r="S140">
        <f t="shared" si="30"/>
        <v>0</v>
      </c>
      <c r="T140">
        <f t="shared" si="31"/>
        <v>10</v>
      </c>
      <c r="U140">
        <f t="shared" si="32"/>
        <v>0</v>
      </c>
    </row>
    <row r="141" spans="1:21">
      <c r="A141" s="4" t="s">
        <v>4988</v>
      </c>
      <c r="B141" s="11">
        <f t="shared" si="23"/>
        <v>30</v>
      </c>
      <c r="C141" s="11">
        <f t="shared" si="24"/>
        <v>2</v>
      </c>
      <c r="D141" s="11">
        <v>3</v>
      </c>
      <c r="E141" s="11">
        <f>VLOOKUP(A141,关卡难度线!A:F,3,0)</f>
        <v>7</v>
      </c>
      <c r="F141" s="11">
        <f>VLOOKUP(A141,关卡难度线!A:F,4,0)</f>
        <v>90</v>
      </c>
      <c r="G141" s="11">
        <v>1</v>
      </c>
      <c r="I141" s="3" t="str">
        <f>VLOOKUP(A141,遭遇战輔助!AB:AC,2,0)</f>
        <v>琉璃市10-1</v>
      </c>
      <c r="J141" s="3">
        <f>VLOOKUP(I141,关卡难度线!A:F,5,0)</f>
        <v>3</v>
      </c>
      <c r="K141" s="3">
        <f t="shared" si="22"/>
        <v>0.14285714285714285</v>
      </c>
      <c r="L141" s="3">
        <v>2</v>
      </c>
      <c r="M141">
        <f>C141/B141</f>
        <v>6.6666666666666666E-2</v>
      </c>
      <c r="N141">
        <f t="shared" si="25"/>
        <v>1</v>
      </c>
      <c r="O141">
        <f t="shared" si="26"/>
        <v>2</v>
      </c>
      <c r="P141">
        <f t="shared" si="27"/>
        <v>7</v>
      </c>
      <c r="Q141">
        <f t="shared" si="28"/>
        <v>0</v>
      </c>
      <c r="R141">
        <f t="shared" si="29"/>
        <v>0</v>
      </c>
      <c r="S141">
        <f t="shared" si="30"/>
        <v>0</v>
      </c>
      <c r="T141">
        <f t="shared" si="31"/>
        <v>10</v>
      </c>
      <c r="U141">
        <f t="shared" si="32"/>
        <v>0</v>
      </c>
    </row>
    <row r="142" spans="1:21">
      <c r="A142" s="4" t="s">
        <v>4812</v>
      </c>
      <c r="B142" s="11">
        <f t="shared" si="23"/>
        <v>30</v>
      </c>
      <c r="C142" s="11">
        <f t="shared" si="24"/>
        <v>2</v>
      </c>
      <c r="D142" s="11">
        <v>3</v>
      </c>
      <c r="E142" s="11">
        <f>VLOOKUP(A142,关卡难度线!A:F,3,0)</f>
        <v>7</v>
      </c>
      <c r="F142" s="11">
        <f>VLOOKUP(A142,关卡难度线!A:F,4,0)</f>
        <v>90</v>
      </c>
      <c r="G142" s="11">
        <v>1</v>
      </c>
      <c r="I142" s="3" t="str">
        <f>VLOOKUP(A142,遭遇战輔助!AB:AC,2,0)</f>
        <v>琉璃市11-1</v>
      </c>
      <c r="J142" s="3">
        <f>VLOOKUP(I142,关卡难度线!A:F,5,0)</f>
        <v>3</v>
      </c>
      <c r="K142" s="3">
        <f t="shared" si="22"/>
        <v>0.14285714285714285</v>
      </c>
      <c r="L142" s="3">
        <v>2</v>
      </c>
      <c r="M142">
        <f>C142/B142</f>
        <v>6.6666666666666666E-2</v>
      </c>
      <c r="N142">
        <f t="shared" si="25"/>
        <v>1</v>
      </c>
      <c r="O142">
        <f t="shared" si="26"/>
        <v>2</v>
      </c>
      <c r="P142">
        <f t="shared" si="27"/>
        <v>7</v>
      </c>
      <c r="Q142">
        <f t="shared" si="28"/>
        <v>0</v>
      </c>
      <c r="R142">
        <f t="shared" si="29"/>
        <v>0</v>
      </c>
      <c r="S142">
        <f t="shared" si="30"/>
        <v>0</v>
      </c>
      <c r="T142">
        <f t="shared" si="31"/>
        <v>10</v>
      </c>
      <c r="U142">
        <f t="shared" si="32"/>
        <v>0</v>
      </c>
    </row>
    <row r="143" spans="1:21">
      <c r="A143" s="4" t="s">
        <v>4989</v>
      </c>
      <c r="B143" s="11">
        <f t="shared" si="23"/>
        <v>30</v>
      </c>
      <c r="C143" s="11">
        <f t="shared" si="24"/>
        <v>2</v>
      </c>
      <c r="D143" s="11">
        <v>3</v>
      </c>
      <c r="E143" s="11">
        <f>VLOOKUP(A143,关卡难度线!A:F,3,0)</f>
        <v>7</v>
      </c>
      <c r="F143" s="11">
        <f>VLOOKUP(A143,关卡难度线!A:F,4,0)</f>
        <v>90</v>
      </c>
      <c r="G143" s="11">
        <v>1</v>
      </c>
      <c r="I143" s="3" t="str">
        <f>VLOOKUP(A143,遭遇战輔助!AB:AC,2,0)</f>
        <v>琉璃市12-1</v>
      </c>
      <c r="J143" s="3">
        <f>VLOOKUP(I143,关卡难度线!A:F,5,0)</f>
        <v>3</v>
      </c>
      <c r="K143" s="3">
        <f t="shared" si="22"/>
        <v>0.14285714285714285</v>
      </c>
      <c r="L143" s="3">
        <v>2</v>
      </c>
      <c r="M143">
        <f>C143/B143</f>
        <v>6.6666666666666666E-2</v>
      </c>
      <c r="N143">
        <f t="shared" si="25"/>
        <v>1</v>
      </c>
      <c r="O143">
        <f t="shared" si="26"/>
        <v>2</v>
      </c>
      <c r="P143">
        <f t="shared" si="27"/>
        <v>7</v>
      </c>
      <c r="Q143">
        <f t="shared" si="28"/>
        <v>0</v>
      </c>
      <c r="R143">
        <f t="shared" si="29"/>
        <v>0</v>
      </c>
      <c r="S143">
        <f t="shared" si="30"/>
        <v>0</v>
      </c>
      <c r="T143">
        <f t="shared" si="31"/>
        <v>10</v>
      </c>
      <c r="U143">
        <f t="shared" si="32"/>
        <v>0</v>
      </c>
    </row>
    <row r="144" spans="1:21">
      <c r="A144" s="4" t="s">
        <v>4813</v>
      </c>
      <c r="B144" s="11">
        <f t="shared" si="23"/>
        <v>30</v>
      </c>
      <c r="C144" s="11">
        <f t="shared" si="24"/>
        <v>2</v>
      </c>
      <c r="D144" s="11">
        <v>3</v>
      </c>
      <c r="E144" s="11">
        <f>VLOOKUP(A144,关卡难度线!A:F,3,0)</f>
        <v>7</v>
      </c>
      <c r="F144" s="11">
        <f>VLOOKUP(A144,关卡难度线!A:F,4,0)</f>
        <v>90</v>
      </c>
      <c r="G144" s="11">
        <v>1</v>
      </c>
      <c r="I144" s="3" t="str">
        <f>VLOOKUP(A144,遭遇战輔助!AB:AC,2,0)</f>
        <v>琉璃市13-1</v>
      </c>
      <c r="J144" s="3">
        <f>VLOOKUP(I144,关卡难度线!A:F,5,0)</f>
        <v>3</v>
      </c>
      <c r="K144" s="3">
        <f t="shared" si="22"/>
        <v>0.14285714285714285</v>
      </c>
      <c r="L144" s="3">
        <v>2</v>
      </c>
      <c r="M144">
        <f>C144/B144</f>
        <v>6.6666666666666666E-2</v>
      </c>
      <c r="N144">
        <f t="shared" si="25"/>
        <v>1</v>
      </c>
      <c r="O144">
        <f t="shared" si="26"/>
        <v>2</v>
      </c>
      <c r="P144">
        <f t="shared" si="27"/>
        <v>7</v>
      </c>
      <c r="Q144">
        <f t="shared" si="28"/>
        <v>0</v>
      </c>
      <c r="R144">
        <f t="shared" si="29"/>
        <v>0</v>
      </c>
      <c r="S144">
        <f t="shared" si="30"/>
        <v>0</v>
      </c>
      <c r="T144">
        <f t="shared" si="31"/>
        <v>10</v>
      </c>
      <c r="U144">
        <f t="shared" si="32"/>
        <v>0</v>
      </c>
    </row>
    <row r="145" spans="1:21">
      <c r="A145" s="4" t="s">
        <v>4990</v>
      </c>
      <c r="B145" s="11">
        <f t="shared" si="23"/>
        <v>30</v>
      </c>
      <c r="C145" s="11">
        <f t="shared" si="24"/>
        <v>2</v>
      </c>
      <c r="D145" s="11">
        <v>3</v>
      </c>
      <c r="E145" s="11">
        <f>VLOOKUP(A145,关卡难度线!A:F,3,0)</f>
        <v>7</v>
      </c>
      <c r="F145" s="11">
        <f>VLOOKUP(A145,关卡难度线!A:F,4,0)</f>
        <v>90</v>
      </c>
      <c r="G145" s="11">
        <v>1</v>
      </c>
      <c r="I145" s="3" t="str">
        <f>VLOOKUP(A145,遭遇战輔助!AB:AC,2,0)</f>
        <v>琉璃市14-1</v>
      </c>
      <c r="J145" s="3">
        <f>VLOOKUP(I145,关卡难度线!A:F,5,0)</f>
        <v>3</v>
      </c>
      <c r="K145" s="3">
        <f t="shared" si="22"/>
        <v>0.14285714285714285</v>
      </c>
      <c r="L145" s="3">
        <v>2</v>
      </c>
      <c r="M145">
        <f>C145/B145</f>
        <v>6.6666666666666666E-2</v>
      </c>
      <c r="N145">
        <f t="shared" si="25"/>
        <v>1</v>
      </c>
      <c r="O145">
        <f t="shared" si="26"/>
        <v>2</v>
      </c>
      <c r="P145">
        <f t="shared" si="27"/>
        <v>7</v>
      </c>
      <c r="Q145">
        <f t="shared" si="28"/>
        <v>0</v>
      </c>
      <c r="R145">
        <f t="shared" si="29"/>
        <v>0</v>
      </c>
      <c r="S145">
        <f t="shared" si="30"/>
        <v>0</v>
      </c>
      <c r="T145">
        <f t="shared" si="31"/>
        <v>10</v>
      </c>
      <c r="U145">
        <f t="shared" si="32"/>
        <v>0</v>
      </c>
    </row>
    <row r="146" spans="1:21">
      <c r="A146" s="4" t="s">
        <v>4814</v>
      </c>
      <c r="B146" s="11">
        <f t="shared" si="23"/>
        <v>30</v>
      </c>
      <c r="C146" s="11">
        <f t="shared" si="24"/>
        <v>2</v>
      </c>
      <c r="D146" s="11">
        <v>3</v>
      </c>
      <c r="E146" s="11">
        <f>VLOOKUP(A146,关卡难度线!A:F,3,0)</f>
        <v>7</v>
      </c>
      <c r="F146" s="11">
        <f>VLOOKUP(A146,关卡难度线!A:F,4,0)</f>
        <v>90</v>
      </c>
      <c r="G146" s="11">
        <v>1</v>
      </c>
      <c r="I146" s="3" t="str">
        <f>VLOOKUP(A146,遭遇战輔助!AB:AC,2,0)</f>
        <v>琉璃市15-1</v>
      </c>
      <c r="J146" s="3">
        <f>VLOOKUP(I146,关卡难度线!A:F,5,0)</f>
        <v>3</v>
      </c>
      <c r="K146" s="3">
        <f t="shared" si="22"/>
        <v>0.14285714285714285</v>
      </c>
      <c r="L146" s="3">
        <v>2</v>
      </c>
      <c r="M146">
        <f>C146/B146</f>
        <v>6.6666666666666666E-2</v>
      </c>
      <c r="N146">
        <f t="shared" si="25"/>
        <v>1</v>
      </c>
      <c r="O146">
        <f t="shared" si="26"/>
        <v>2</v>
      </c>
      <c r="P146">
        <f t="shared" si="27"/>
        <v>7</v>
      </c>
      <c r="Q146">
        <f t="shared" si="28"/>
        <v>0</v>
      </c>
      <c r="R146">
        <f t="shared" si="29"/>
        <v>0</v>
      </c>
      <c r="S146">
        <f t="shared" si="30"/>
        <v>0</v>
      </c>
      <c r="T146">
        <f t="shared" si="31"/>
        <v>10</v>
      </c>
      <c r="U146">
        <f t="shared" si="32"/>
        <v>0</v>
      </c>
    </row>
    <row r="147" spans="1:21">
      <c r="A147" s="4" t="s">
        <v>4991</v>
      </c>
      <c r="B147" s="11">
        <f t="shared" si="23"/>
        <v>30</v>
      </c>
      <c r="C147" s="11">
        <f t="shared" si="24"/>
        <v>2</v>
      </c>
      <c r="D147" s="11">
        <v>3</v>
      </c>
      <c r="E147" s="11">
        <f>VLOOKUP(A147,关卡难度线!A:F,3,0)</f>
        <v>7</v>
      </c>
      <c r="F147" s="11">
        <f>VLOOKUP(A147,关卡难度线!A:F,4,0)</f>
        <v>90</v>
      </c>
      <c r="G147" s="11">
        <v>1</v>
      </c>
      <c r="I147" s="3" t="str">
        <f>VLOOKUP(A147,遭遇战輔助!AB:AC,2,0)</f>
        <v>琉璃市16-1</v>
      </c>
      <c r="J147" s="3">
        <f>VLOOKUP(I147,关卡难度线!A:F,5,0)</f>
        <v>3</v>
      </c>
      <c r="K147" s="3">
        <f t="shared" si="22"/>
        <v>0.14285714285714285</v>
      </c>
      <c r="L147" s="3">
        <v>2</v>
      </c>
      <c r="M147">
        <f>C147/B147</f>
        <v>6.6666666666666666E-2</v>
      </c>
      <c r="N147">
        <f t="shared" si="25"/>
        <v>1</v>
      </c>
      <c r="O147">
        <f t="shared" si="26"/>
        <v>2</v>
      </c>
      <c r="P147">
        <f t="shared" si="27"/>
        <v>7</v>
      </c>
      <c r="Q147">
        <f t="shared" si="28"/>
        <v>0</v>
      </c>
      <c r="R147">
        <f t="shared" si="29"/>
        <v>0</v>
      </c>
      <c r="S147">
        <f t="shared" si="30"/>
        <v>0</v>
      </c>
      <c r="T147">
        <f t="shared" si="31"/>
        <v>10</v>
      </c>
      <c r="U147">
        <f t="shared" si="32"/>
        <v>0</v>
      </c>
    </row>
    <row r="148" spans="1:21">
      <c r="A148" s="4" t="s">
        <v>4815</v>
      </c>
      <c r="B148" s="11">
        <f t="shared" si="23"/>
        <v>34</v>
      </c>
      <c r="C148" s="11">
        <f t="shared" si="24"/>
        <v>2</v>
      </c>
      <c r="D148" s="11">
        <v>3</v>
      </c>
      <c r="E148" s="11">
        <f>VLOOKUP(A148,关卡难度线!A:F,3,0)</f>
        <v>8</v>
      </c>
      <c r="F148" s="11">
        <f>VLOOKUP(A148,关卡难度线!A:F,4,0)</f>
        <v>90</v>
      </c>
      <c r="G148" s="11">
        <v>1</v>
      </c>
      <c r="I148" s="3" t="str">
        <f>VLOOKUP(A148,遭遇战輔助!AB:AC,2,0)</f>
        <v>琉璃市17-1</v>
      </c>
      <c r="J148" s="3">
        <f>VLOOKUP(I148,关卡难度线!A:F,5,0)</f>
        <v>3</v>
      </c>
      <c r="K148" s="3">
        <f t="shared" si="22"/>
        <v>0.125</v>
      </c>
      <c r="L148" s="3">
        <v>2</v>
      </c>
      <c r="M148">
        <f>C148/B148</f>
        <v>5.8823529411764705E-2</v>
      </c>
      <c r="N148">
        <f t="shared" si="25"/>
        <v>1</v>
      </c>
      <c r="O148">
        <f t="shared" si="26"/>
        <v>2</v>
      </c>
      <c r="P148">
        <f t="shared" si="27"/>
        <v>7</v>
      </c>
      <c r="Q148">
        <f t="shared" si="28"/>
        <v>0</v>
      </c>
      <c r="R148">
        <f t="shared" si="29"/>
        <v>0</v>
      </c>
      <c r="S148">
        <f t="shared" si="30"/>
        <v>0</v>
      </c>
      <c r="T148">
        <f t="shared" si="31"/>
        <v>8.75</v>
      </c>
      <c r="U148">
        <f t="shared" si="32"/>
        <v>0</v>
      </c>
    </row>
    <row r="149" spans="1:21">
      <c r="A149" s="4" t="s">
        <v>4992</v>
      </c>
      <c r="B149" s="11">
        <f t="shared" si="23"/>
        <v>34</v>
      </c>
      <c r="C149" s="11">
        <f t="shared" si="24"/>
        <v>2</v>
      </c>
      <c r="D149" s="11">
        <v>3</v>
      </c>
      <c r="E149" s="11">
        <f>VLOOKUP(A149,关卡难度线!A:F,3,0)</f>
        <v>8</v>
      </c>
      <c r="F149" s="11">
        <f>VLOOKUP(A149,关卡难度线!A:F,4,0)</f>
        <v>92</v>
      </c>
      <c r="G149" s="11">
        <v>1</v>
      </c>
      <c r="I149" s="3" t="str">
        <f>VLOOKUP(A149,遭遇战輔助!AB:AC,2,0)</f>
        <v>极冰挑战1-1</v>
      </c>
      <c r="J149" s="3">
        <f>VLOOKUP(I149,关卡难度线!A:F,5,0)</f>
        <v>3</v>
      </c>
      <c r="K149" s="3">
        <f t="shared" si="22"/>
        <v>0.125</v>
      </c>
      <c r="L149" s="3">
        <v>2</v>
      </c>
      <c r="M149">
        <f>C149/B149</f>
        <v>5.8823529411764705E-2</v>
      </c>
      <c r="N149">
        <f t="shared" si="25"/>
        <v>1</v>
      </c>
      <c r="O149">
        <f t="shared" si="26"/>
        <v>2</v>
      </c>
      <c r="P149">
        <f t="shared" si="27"/>
        <v>7</v>
      </c>
      <c r="Q149">
        <f t="shared" si="28"/>
        <v>0</v>
      </c>
      <c r="R149">
        <f t="shared" si="29"/>
        <v>0</v>
      </c>
      <c r="S149">
        <f t="shared" si="30"/>
        <v>0</v>
      </c>
      <c r="T149">
        <f t="shared" si="31"/>
        <v>8.75</v>
      </c>
      <c r="U149">
        <f t="shared" si="32"/>
        <v>0</v>
      </c>
    </row>
    <row r="150" spans="1:21">
      <c r="A150" s="4" t="s">
        <v>4993</v>
      </c>
      <c r="B150" s="11">
        <f t="shared" si="23"/>
        <v>34</v>
      </c>
      <c r="C150" s="11">
        <f t="shared" si="24"/>
        <v>2</v>
      </c>
      <c r="D150" s="11">
        <v>3</v>
      </c>
      <c r="E150" s="11">
        <f>VLOOKUP(A150,关卡难度线!A:F,3,0)</f>
        <v>8</v>
      </c>
      <c r="F150" s="11">
        <f>VLOOKUP(A150,关卡难度线!A:F,4,0)</f>
        <v>92</v>
      </c>
      <c r="G150" s="11">
        <v>1</v>
      </c>
      <c r="I150" s="3" t="str">
        <f>VLOOKUP(A150,遭遇战輔助!AB:AC,2,0)</f>
        <v>极冰挑战2-1</v>
      </c>
      <c r="J150" s="3">
        <f>VLOOKUP(I150,关卡难度线!A:F,5,0)</f>
        <v>3</v>
      </c>
      <c r="K150" s="3">
        <f t="shared" si="22"/>
        <v>0.125</v>
      </c>
      <c r="L150" s="3">
        <v>2</v>
      </c>
      <c r="M150">
        <f>C150/B150</f>
        <v>5.8823529411764705E-2</v>
      </c>
      <c r="N150">
        <f t="shared" si="25"/>
        <v>1</v>
      </c>
      <c r="O150">
        <f t="shared" si="26"/>
        <v>2</v>
      </c>
      <c r="P150">
        <f t="shared" si="27"/>
        <v>7</v>
      </c>
      <c r="Q150">
        <f t="shared" si="28"/>
        <v>0</v>
      </c>
      <c r="R150">
        <f t="shared" si="29"/>
        <v>0</v>
      </c>
      <c r="S150">
        <f t="shared" si="30"/>
        <v>0</v>
      </c>
      <c r="T150">
        <f t="shared" si="31"/>
        <v>8.75</v>
      </c>
      <c r="U150">
        <f t="shared" si="32"/>
        <v>0</v>
      </c>
    </row>
    <row r="151" spans="1:21">
      <c r="A151" s="4" t="s">
        <v>4816</v>
      </c>
      <c r="B151" s="11">
        <f t="shared" si="23"/>
        <v>34</v>
      </c>
      <c r="C151" s="11">
        <f t="shared" si="24"/>
        <v>2</v>
      </c>
      <c r="D151" s="11">
        <v>3</v>
      </c>
      <c r="E151" s="11">
        <f>VLOOKUP(A151,关卡难度线!A:F,3,0)</f>
        <v>8</v>
      </c>
      <c r="F151" s="11">
        <f>VLOOKUP(A151,关卡难度线!A:F,4,0)</f>
        <v>92</v>
      </c>
      <c r="G151" s="11">
        <v>1</v>
      </c>
      <c r="I151" s="3" t="str">
        <f>VLOOKUP(A151,遭遇战輔助!AB:AC,2,0)</f>
        <v>极冰挑战3-1</v>
      </c>
      <c r="J151" s="3">
        <f>VLOOKUP(I151,关卡难度线!A:F,5,0)</f>
        <v>3</v>
      </c>
      <c r="K151" s="3">
        <f t="shared" si="22"/>
        <v>0.125</v>
      </c>
      <c r="L151" s="3">
        <v>2</v>
      </c>
      <c r="M151">
        <f>C151/B151</f>
        <v>5.8823529411764705E-2</v>
      </c>
      <c r="N151">
        <f t="shared" si="25"/>
        <v>1</v>
      </c>
      <c r="O151">
        <f t="shared" si="26"/>
        <v>2</v>
      </c>
      <c r="P151">
        <f t="shared" si="27"/>
        <v>7</v>
      </c>
      <c r="Q151">
        <f t="shared" si="28"/>
        <v>0</v>
      </c>
      <c r="R151">
        <f t="shared" si="29"/>
        <v>0</v>
      </c>
      <c r="S151">
        <f t="shared" si="30"/>
        <v>0</v>
      </c>
      <c r="T151">
        <f t="shared" si="31"/>
        <v>8.75</v>
      </c>
      <c r="U151">
        <f t="shared" si="32"/>
        <v>0</v>
      </c>
    </row>
    <row r="152" spans="1:21">
      <c r="A152" s="4" t="s">
        <v>4994</v>
      </c>
      <c r="B152" s="11">
        <f t="shared" si="23"/>
        <v>34</v>
      </c>
      <c r="C152" s="11">
        <f t="shared" si="24"/>
        <v>2</v>
      </c>
      <c r="D152" s="11">
        <v>3</v>
      </c>
      <c r="E152" s="11">
        <f>VLOOKUP(A152,关卡难度线!A:F,3,0)</f>
        <v>8</v>
      </c>
      <c r="F152" s="11">
        <f>VLOOKUP(A152,关卡难度线!A:F,4,0)</f>
        <v>92</v>
      </c>
      <c r="G152" s="11">
        <v>1</v>
      </c>
      <c r="I152" s="3" t="str">
        <f>VLOOKUP(A152,遭遇战輔助!AB:AC,2,0)</f>
        <v>极冰挑战4-1</v>
      </c>
      <c r="J152" s="3">
        <f>VLOOKUP(I152,关卡难度线!A:F,5,0)</f>
        <v>3</v>
      </c>
      <c r="K152" s="3">
        <f t="shared" si="22"/>
        <v>0.125</v>
      </c>
      <c r="L152" s="3">
        <v>2</v>
      </c>
      <c r="M152">
        <f>C152/B152</f>
        <v>5.8823529411764705E-2</v>
      </c>
      <c r="N152">
        <f t="shared" si="25"/>
        <v>1</v>
      </c>
      <c r="O152">
        <f t="shared" si="26"/>
        <v>2</v>
      </c>
      <c r="P152">
        <f t="shared" si="27"/>
        <v>7</v>
      </c>
      <c r="Q152">
        <f t="shared" si="28"/>
        <v>0</v>
      </c>
      <c r="R152">
        <f t="shared" si="29"/>
        <v>0</v>
      </c>
      <c r="S152">
        <f t="shared" si="30"/>
        <v>0</v>
      </c>
      <c r="T152">
        <f t="shared" si="31"/>
        <v>8.75</v>
      </c>
      <c r="U152">
        <f t="shared" si="32"/>
        <v>0</v>
      </c>
    </row>
    <row r="153" spans="1:21">
      <c r="A153" s="4" t="s">
        <v>4817</v>
      </c>
      <c r="B153" s="11">
        <f t="shared" si="23"/>
        <v>34</v>
      </c>
      <c r="C153" s="11">
        <f t="shared" si="24"/>
        <v>2</v>
      </c>
      <c r="D153" s="11">
        <v>3</v>
      </c>
      <c r="E153" s="11">
        <f>VLOOKUP(A153,关卡难度线!A:F,3,0)</f>
        <v>8</v>
      </c>
      <c r="F153" s="11">
        <f>VLOOKUP(A153,关卡难度线!A:F,4,0)</f>
        <v>92</v>
      </c>
      <c r="G153" s="11">
        <v>1</v>
      </c>
      <c r="I153" s="3" t="str">
        <f>VLOOKUP(A153,遭遇战輔助!AB:AC,2,0)</f>
        <v>极冰挑战5-1</v>
      </c>
      <c r="J153" s="3">
        <f>VLOOKUP(I153,关卡难度线!A:F,5,0)</f>
        <v>3</v>
      </c>
      <c r="K153" s="3">
        <f t="shared" si="22"/>
        <v>0.125</v>
      </c>
      <c r="L153" s="3">
        <v>2</v>
      </c>
      <c r="M153">
        <f>C153/B153</f>
        <v>5.8823529411764705E-2</v>
      </c>
      <c r="N153">
        <f t="shared" si="25"/>
        <v>1</v>
      </c>
      <c r="O153">
        <f t="shared" si="26"/>
        <v>2</v>
      </c>
      <c r="P153">
        <f t="shared" si="27"/>
        <v>7</v>
      </c>
      <c r="Q153">
        <f t="shared" si="28"/>
        <v>0</v>
      </c>
      <c r="R153">
        <f t="shared" si="29"/>
        <v>0</v>
      </c>
      <c r="S153">
        <f t="shared" si="30"/>
        <v>0</v>
      </c>
      <c r="T153">
        <f t="shared" si="31"/>
        <v>8.75</v>
      </c>
      <c r="U153">
        <f t="shared" si="32"/>
        <v>0</v>
      </c>
    </row>
    <row r="154" spans="1:21">
      <c r="A154" s="4" t="s">
        <v>4995</v>
      </c>
      <c r="B154" s="11">
        <f t="shared" si="23"/>
        <v>34</v>
      </c>
      <c r="C154" s="11">
        <f t="shared" si="24"/>
        <v>2</v>
      </c>
      <c r="D154" s="11">
        <v>3</v>
      </c>
      <c r="E154" s="11">
        <f>VLOOKUP(A154,关卡难度线!A:F,3,0)</f>
        <v>8</v>
      </c>
      <c r="F154" s="11">
        <f>VLOOKUP(A154,关卡难度线!A:F,4,0)</f>
        <v>92</v>
      </c>
      <c r="G154" s="11">
        <v>1</v>
      </c>
      <c r="I154" s="3" t="str">
        <f>VLOOKUP(A154,遭遇战輔助!AB:AC,2,0)</f>
        <v>极冰挑战6-1</v>
      </c>
      <c r="J154" s="3">
        <f>VLOOKUP(I154,关卡难度线!A:F,5,0)</f>
        <v>3</v>
      </c>
      <c r="K154" s="3">
        <f t="shared" si="22"/>
        <v>0.125</v>
      </c>
      <c r="L154" s="3">
        <v>2</v>
      </c>
      <c r="M154">
        <f>C154/B154</f>
        <v>5.8823529411764705E-2</v>
      </c>
      <c r="N154">
        <f t="shared" si="25"/>
        <v>1</v>
      </c>
      <c r="O154">
        <f t="shared" si="26"/>
        <v>2</v>
      </c>
      <c r="P154">
        <f t="shared" si="27"/>
        <v>7</v>
      </c>
      <c r="Q154">
        <f t="shared" si="28"/>
        <v>0</v>
      </c>
      <c r="R154">
        <f t="shared" si="29"/>
        <v>0</v>
      </c>
      <c r="S154">
        <f t="shared" si="30"/>
        <v>0</v>
      </c>
      <c r="T154">
        <f t="shared" si="31"/>
        <v>8.75</v>
      </c>
      <c r="U154">
        <f t="shared" si="32"/>
        <v>0</v>
      </c>
    </row>
    <row r="155" spans="1:21">
      <c r="A155" s="4" t="s">
        <v>4818</v>
      </c>
      <c r="B155" s="11">
        <f t="shared" si="23"/>
        <v>34</v>
      </c>
      <c r="C155" s="11">
        <f t="shared" si="24"/>
        <v>2</v>
      </c>
      <c r="D155" s="11">
        <v>3</v>
      </c>
      <c r="E155" s="11">
        <f>VLOOKUP(A155,关卡难度线!A:F,3,0)</f>
        <v>8</v>
      </c>
      <c r="F155" s="11">
        <f>VLOOKUP(A155,关卡难度线!A:F,4,0)</f>
        <v>92</v>
      </c>
      <c r="G155" s="11">
        <v>1</v>
      </c>
      <c r="I155" s="3" t="str">
        <f>VLOOKUP(A155,遭遇战輔助!AB:AC,2,0)</f>
        <v>极冰挑战7-1</v>
      </c>
      <c r="J155" s="3">
        <f>VLOOKUP(I155,关卡难度线!A:F,5,0)</f>
        <v>3</v>
      </c>
      <c r="K155" s="3">
        <f t="shared" si="22"/>
        <v>0.125</v>
      </c>
      <c r="L155" s="3">
        <v>2</v>
      </c>
      <c r="M155">
        <f>C155/B155</f>
        <v>5.8823529411764705E-2</v>
      </c>
      <c r="N155">
        <f t="shared" si="25"/>
        <v>1</v>
      </c>
      <c r="O155">
        <f t="shared" si="26"/>
        <v>2</v>
      </c>
      <c r="P155">
        <f t="shared" si="27"/>
        <v>7</v>
      </c>
      <c r="Q155">
        <f t="shared" si="28"/>
        <v>0</v>
      </c>
      <c r="R155">
        <f t="shared" si="29"/>
        <v>0</v>
      </c>
      <c r="S155">
        <f t="shared" si="30"/>
        <v>0</v>
      </c>
      <c r="T155">
        <f t="shared" si="31"/>
        <v>8.75</v>
      </c>
      <c r="U155">
        <f t="shared" si="32"/>
        <v>0</v>
      </c>
    </row>
    <row r="156" spans="1:21">
      <c r="A156" s="4" t="s">
        <v>4996</v>
      </c>
      <c r="B156" s="11">
        <f t="shared" si="23"/>
        <v>34</v>
      </c>
      <c r="C156" s="11">
        <f t="shared" si="24"/>
        <v>2</v>
      </c>
      <c r="D156" s="11">
        <v>3</v>
      </c>
      <c r="E156" s="11">
        <f>VLOOKUP(A156,关卡难度线!A:F,3,0)</f>
        <v>8</v>
      </c>
      <c r="F156" s="11">
        <f>VLOOKUP(A156,关卡难度线!A:F,4,0)</f>
        <v>92</v>
      </c>
      <c r="G156" s="11">
        <v>1</v>
      </c>
      <c r="I156" s="3" t="str">
        <f>VLOOKUP(A156,遭遇战輔助!AB:AC,2,0)</f>
        <v>极冰挑战8-1</v>
      </c>
      <c r="J156" s="3">
        <f>VLOOKUP(I156,关卡难度线!A:F,5,0)</f>
        <v>3</v>
      </c>
      <c r="K156" s="3">
        <f t="shared" si="22"/>
        <v>0.125</v>
      </c>
      <c r="L156" s="3">
        <v>2</v>
      </c>
      <c r="M156">
        <f>C156/B156</f>
        <v>5.8823529411764705E-2</v>
      </c>
      <c r="N156">
        <f t="shared" si="25"/>
        <v>1</v>
      </c>
      <c r="O156">
        <f t="shared" si="26"/>
        <v>2</v>
      </c>
      <c r="P156">
        <f t="shared" si="27"/>
        <v>7</v>
      </c>
      <c r="Q156">
        <f t="shared" si="28"/>
        <v>0</v>
      </c>
      <c r="R156">
        <f t="shared" si="29"/>
        <v>0</v>
      </c>
      <c r="S156">
        <f t="shared" si="30"/>
        <v>0</v>
      </c>
      <c r="T156">
        <f t="shared" si="31"/>
        <v>8.75</v>
      </c>
      <c r="U156">
        <f t="shared" si="32"/>
        <v>0</v>
      </c>
    </row>
    <row r="157" spans="1:21">
      <c r="A157" s="4" t="s">
        <v>4819</v>
      </c>
      <c r="B157" s="11">
        <f t="shared" si="23"/>
        <v>34</v>
      </c>
      <c r="C157" s="11">
        <f t="shared" si="24"/>
        <v>2</v>
      </c>
      <c r="D157" s="11">
        <v>3</v>
      </c>
      <c r="E157" s="11">
        <f>VLOOKUP(A157,关卡难度线!A:F,3,0)</f>
        <v>8</v>
      </c>
      <c r="F157" s="11">
        <f>VLOOKUP(A157,关卡难度线!A:F,4,0)</f>
        <v>92</v>
      </c>
      <c r="G157" s="11">
        <v>1</v>
      </c>
      <c r="I157" s="3" t="str">
        <f>VLOOKUP(A157,遭遇战輔助!AB:AC,2,0)</f>
        <v>极冰挑战9-1</v>
      </c>
      <c r="J157" s="3">
        <f>VLOOKUP(I157,关卡难度线!A:F,5,0)</f>
        <v>3</v>
      </c>
      <c r="K157" s="3">
        <f t="shared" si="22"/>
        <v>0.125</v>
      </c>
      <c r="L157" s="3">
        <v>2</v>
      </c>
      <c r="M157">
        <f>C157/B157</f>
        <v>5.8823529411764705E-2</v>
      </c>
      <c r="N157">
        <f t="shared" si="25"/>
        <v>1</v>
      </c>
      <c r="O157">
        <f t="shared" si="26"/>
        <v>2</v>
      </c>
      <c r="P157">
        <f t="shared" si="27"/>
        <v>7</v>
      </c>
      <c r="Q157">
        <f t="shared" si="28"/>
        <v>0</v>
      </c>
      <c r="R157">
        <f t="shared" si="29"/>
        <v>0</v>
      </c>
      <c r="S157">
        <f t="shared" si="30"/>
        <v>0</v>
      </c>
      <c r="T157">
        <f t="shared" si="31"/>
        <v>8.75</v>
      </c>
      <c r="U157">
        <f t="shared" si="32"/>
        <v>0</v>
      </c>
    </row>
    <row r="158" spans="1:21">
      <c r="A158" s="4" t="s">
        <v>4997</v>
      </c>
      <c r="B158" s="11">
        <f t="shared" si="23"/>
        <v>34</v>
      </c>
      <c r="C158" s="11">
        <f t="shared" si="24"/>
        <v>2</v>
      </c>
      <c r="D158" s="11">
        <v>3</v>
      </c>
      <c r="E158" s="11">
        <f>VLOOKUP(A158,关卡难度线!A:F,3,0)</f>
        <v>8</v>
      </c>
      <c r="F158" s="11">
        <f>VLOOKUP(A158,关卡难度线!A:F,4,0)</f>
        <v>92</v>
      </c>
      <c r="G158" s="11">
        <v>1</v>
      </c>
      <c r="I158" s="3" t="str">
        <f>VLOOKUP(A158,遭遇战輔助!AB:AC,2,0)</f>
        <v>极冰挑战10-1</v>
      </c>
      <c r="J158" s="3">
        <f>VLOOKUP(I158,关卡难度线!A:F,5,0)</f>
        <v>3</v>
      </c>
      <c r="K158" s="3">
        <f t="shared" si="22"/>
        <v>0.125</v>
      </c>
      <c r="L158" s="3">
        <v>2</v>
      </c>
      <c r="M158">
        <f>C158/B158</f>
        <v>5.8823529411764705E-2</v>
      </c>
      <c r="N158">
        <f t="shared" si="25"/>
        <v>1</v>
      </c>
      <c r="O158">
        <f t="shared" si="26"/>
        <v>2</v>
      </c>
      <c r="P158">
        <f t="shared" si="27"/>
        <v>7</v>
      </c>
      <c r="Q158">
        <f t="shared" si="28"/>
        <v>0</v>
      </c>
      <c r="R158">
        <f t="shared" si="29"/>
        <v>0</v>
      </c>
      <c r="S158">
        <f t="shared" si="30"/>
        <v>0</v>
      </c>
      <c r="T158">
        <f t="shared" si="31"/>
        <v>8.75</v>
      </c>
      <c r="U158">
        <f t="shared" si="32"/>
        <v>0</v>
      </c>
    </row>
    <row r="159" spans="1:21">
      <c r="A159" s="4" t="s">
        <v>4820</v>
      </c>
      <c r="B159" s="11">
        <f t="shared" si="23"/>
        <v>35</v>
      </c>
      <c r="C159" s="11">
        <f t="shared" si="24"/>
        <v>2</v>
      </c>
      <c r="D159" s="11">
        <v>3</v>
      </c>
      <c r="E159" s="11">
        <f>VLOOKUP(A159,关卡难度线!A:F,3,0)</f>
        <v>8</v>
      </c>
      <c r="F159" s="11">
        <f>VLOOKUP(A159,关卡难度线!A:F,4,0)</f>
        <v>94</v>
      </c>
      <c r="G159" s="11">
        <v>1</v>
      </c>
      <c r="I159" s="3" t="str">
        <f>VLOOKUP(A159,遭遇战輔助!AB:AC,2,0)</f>
        <v>极冰挑战11-1</v>
      </c>
      <c r="J159" s="3">
        <f>VLOOKUP(I159,关卡难度线!A:F,5,0)</f>
        <v>3</v>
      </c>
      <c r="K159" s="3">
        <f t="shared" si="22"/>
        <v>0.125</v>
      </c>
      <c r="L159" s="3">
        <v>2</v>
      </c>
      <c r="M159">
        <f>C159/B159</f>
        <v>5.7142857142857141E-2</v>
      </c>
      <c r="N159">
        <f t="shared" si="25"/>
        <v>1</v>
      </c>
      <c r="O159">
        <f t="shared" si="26"/>
        <v>2</v>
      </c>
      <c r="P159">
        <f t="shared" si="27"/>
        <v>7</v>
      </c>
      <c r="Q159">
        <f t="shared" si="28"/>
        <v>0</v>
      </c>
      <c r="R159">
        <f t="shared" si="29"/>
        <v>0</v>
      </c>
      <c r="S159">
        <f t="shared" si="30"/>
        <v>0</v>
      </c>
      <c r="T159">
        <f t="shared" si="31"/>
        <v>8.75</v>
      </c>
      <c r="U159">
        <f t="shared" si="32"/>
        <v>0</v>
      </c>
    </row>
    <row r="160" spans="1:21">
      <c r="A160" s="4" t="s">
        <v>4998</v>
      </c>
      <c r="B160" s="11">
        <f t="shared" si="23"/>
        <v>35</v>
      </c>
      <c r="C160" s="11">
        <f t="shared" si="24"/>
        <v>2</v>
      </c>
      <c r="D160" s="11">
        <v>3</v>
      </c>
      <c r="E160" s="11">
        <f>VLOOKUP(A160,关卡难度线!A:F,3,0)</f>
        <v>8</v>
      </c>
      <c r="F160" s="11">
        <f>VLOOKUP(A160,关卡难度线!A:F,4,0)</f>
        <v>94</v>
      </c>
      <c r="G160" s="11">
        <v>1</v>
      </c>
      <c r="I160" s="3" t="str">
        <f>VLOOKUP(A160,遭遇战輔助!AB:AC,2,0)</f>
        <v>极冰挑战12-1</v>
      </c>
      <c r="J160" s="3">
        <f>VLOOKUP(I160,关卡难度线!A:F,5,0)</f>
        <v>3</v>
      </c>
      <c r="K160" s="3">
        <f t="shared" si="22"/>
        <v>0.125</v>
      </c>
      <c r="L160" s="3">
        <v>2</v>
      </c>
      <c r="M160">
        <f>C160/B160</f>
        <v>5.7142857142857141E-2</v>
      </c>
      <c r="N160">
        <f t="shared" si="25"/>
        <v>1</v>
      </c>
      <c r="O160">
        <f t="shared" si="26"/>
        <v>2</v>
      </c>
      <c r="P160">
        <f t="shared" si="27"/>
        <v>7</v>
      </c>
      <c r="Q160">
        <f t="shared" si="28"/>
        <v>0</v>
      </c>
      <c r="R160">
        <f t="shared" si="29"/>
        <v>0</v>
      </c>
      <c r="S160">
        <f t="shared" si="30"/>
        <v>0</v>
      </c>
      <c r="T160">
        <f t="shared" si="31"/>
        <v>8.75</v>
      </c>
      <c r="U160">
        <f t="shared" si="32"/>
        <v>0</v>
      </c>
    </row>
    <row r="161" spans="1:21">
      <c r="A161" s="4" t="s">
        <v>4821</v>
      </c>
      <c r="B161" s="11">
        <f t="shared" si="23"/>
        <v>35</v>
      </c>
      <c r="C161" s="11">
        <f t="shared" si="24"/>
        <v>2</v>
      </c>
      <c r="D161" s="11">
        <v>3</v>
      </c>
      <c r="E161" s="11">
        <f>VLOOKUP(A161,关卡难度线!A:F,3,0)</f>
        <v>8</v>
      </c>
      <c r="F161" s="11">
        <f>VLOOKUP(A161,关卡难度线!A:F,4,0)</f>
        <v>94</v>
      </c>
      <c r="G161" s="11">
        <v>1</v>
      </c>
      <c r="I161" s="3" t="str">
        <f>VLOOKUP(A161,遭遇战輔助!AB:AC,2,0)</f>
        <v>极冰挑战13-1</v>
      </c>
      <c r="J161" s="3">
        <f>VLOOKUP(I161,关卡难度线!A:F,5,0)</f>
        <v>3</v>
      </c>
      <c r="K161" s="3">
        <f t="shared" si="22"/>
        <v>0.125</v>
      </c>
      <c r="L161" s="3">
        <v>2</v>
      </c>
      <c r="M161">
        <f>C161/B161</f>
        <v>5.7142857142857141E-2</v>
      </c>
      <c r="N161">
        <f t="shared" si="25"/>
        <v>1</v>
      </c>
      <c r="O161">
        <f t="shared" si="26"/>
        <v>2</v>
      </c>
      <c r="P161">
        <f t="shared" si="27"/>
        <v>7</v>
      </c>
      <c r="Q161">
        <f t="shared" si="28"/>
        <v>0</v>
      </c>
      <c r="R161">
        <f t="shared" si="29"/>
        <v>0</v>
      </c>
      <c r="S161">
        <f t="shared" si="30"/>
        <v>0</v>
      </c>
      <c r="T161">
        <f t="shared" si="31"/>
        <v>8.75</v>
      </c>
      <c r="U161">
        <f t="shared" si="32"/>
        <v>0</v>
      </c>
    </row>
    <row r="162" spans="1:21">
      <c r="A162" s="4" t="s">
        <v>4999</v>
      </c>
      <c r="B162" s="11">
        <f t="shared" si="23"/>
        <v>35</v>
      </c>
      <c r="C162" s="11">
        <f t="shared" si="24"/>
        <v>2</v>
      </c>
      <c r="D162" s="11">
        <v>3</v>
      </c>
      <c r="E162" s="11">
        <f>VLOOKUP(A162,关卡难度线!A:F,3,0)</f>
        <v>8</v>
      </c>
      <c r="F162" s="11">
        <f>VLOOKUP(A162,关卡难度线!A:F,4,0)</f>
        <v>94</v>
      </c>
      <c r="G162" s="11">
        <v>1</v>
      </c>
      <c r="I162" s="3" t="str">
        <f>VLOOKUP(A162,遭遇战輔助!AB:AC,2,0)</f>
        <v>极冰挑战14-1</v>
      </c>
      <c r="J162" s="3">
        <f>VLOOKUP(I162,关卡难度线!A:F,5,0)</f>
        <v>3</v>
      </c>
      <c r="K162" s="3">
        <f t="shared" si="22"/>
        <v>0.125</v>
      </c>
      <c r="L162" s="3">
        <v>2</v>
      </c>
      <c r="M162">
        <f>C162/B162</f>
        <v>5.7142857142857141E-2</v>
      </c>
      <c r="N162">
        <f t="shared" si="25"/>
        <v>1</v>
      </c>
      <c r="O162">
        <f t="shared" si="26"/>
        <v>2</v>
      </c>
      <c r="P162">
        <f t="shared" si="27"/>
        <v>7</v>
      </c>
      <c r="Q162">
        <f t="shared" si="28"/>
        <v>0</v>
      </c>
      <c r="R162">
        <f t="shared" si="29"/>
        <v>0</v>
      </c>
      <c r="S162">
        <f t="shared" si="30"/>
        <v>0</v>
      </c>
      <c r="T162">
        <f t="shared" si="31"/>
        <v>8.75</v>
      </c>
      <c r="U162">
        <f t="shared" si="32"/>
        <v>0</v>
      </c>
    </row>
    <row r="163" spans="1:21">
      <c r="A163" s="4" t="s">
        <v>4822</v>
      </c>
      <c r="B163" s="11">
        <f t="shared" si="23"/>
        <v>35</v>
      </c>
      <c r="C163" s="11">
        <f t="shared" si="24"/>
        <v>2</v>
      </c>
      <c r="D163" s="11">
        <v>3</v>
      </c>
      <c r="E163" s="11">
        <f>VLOOKUP(A163,关卡难度线!A:F,3,0)</f>
        <v>8</v>
      </c>
      <c r="F163" s="11">
        <f>VLOOKUP(A163,关卡难度线!A:F,4,0)</f>
        <v>94</v>
      </c>
      <c r="G163" s="11">
        <v>1</v>
      </c>
      <c r="I163" s="3" t="str">
        <f>VLOOKUP(A163,遭遇战輔助!AB:AC,2,0)</f>
        <v>极冰挑战15-1</v>
      </c>
      <c r="J163" s="3">
        <f>VLOOKUP(I163,关卡难度线!A:F,5,0)</f>
        <v>3</v>
      </c>
      <c r="K163" s="3">
        <f t="shared" si="22"/>
        <v>0.125</v>
      </c>
      <c r="L163" s="3">
        <v>2</v>
      </c>
      <c r="M163">
        <f>C163/B163</f>
        <v>5.7142857142857141E-2</v>
      </c>
      <c r="N163">
        <f t="shared" si="25"/>
        <v>1</v>
      </c>
      <c r="O163">
        <f t="shared" si="26"/>
        <v>2</v>
      </c>
      <c r="P163">
        <f t="shared" si="27"/>
        <v>7</v>
      </c>
      <c r="Q163">
        <f t="shared" si="28"/>
        <v>0</v>
      </c>
      <c r="R163">
        <f t="shared" si="29"/>
        <v>0</v>
      </c>
      <c r="S163">
        <f t="shared" si="30"/>
        <v>0</v>
      </c>
      <c r="T163">
        <f t="shared" si="31"/>
        <v>8.75</v>
      </c>
      <c r="U163">
        <f t="shared" si="32"/>
        <v>0</v>
      </c>
    </row>
    <row r="164" spans="1:21">
      <c r="A164" s="4" t="s">
        <v>5000</v>
      </c>
      <c r="B164" s="11">
        <f t="shared" si="23"/>
        <v>35</v>
      </c>
      <c r="C164" s="11">
        <f t="shared" si="24"/>
        <v>2</v>
      </c>
      <c r="D164" s="11">
        <v>3</v>
      </c>
      <c r="E164" s="11">
        <f>VLOOKUP(A164,关卡难度线!A:F,3,0)</f>
        <v>8</v>
      </c>
      <c r="F164" s="11">
        <f>VLOOKUP(A164,关卡难度线!A:F,4,0)</f>
        <v>94</v>
      </c>
      <c r="G164" s="11">
        <v>1</v>
      </c>
      <c r="I164" s="3" t="str">
        <f>VLOOKUP(A164,遭遇战輔助!AB:AC,2,0)</f>
        <v>极冰挑战16-1</v>
      </c>
      <c r="J164" s="3">
        <f>VLOOKUP(I164,关卡难度线!A:F,5,0)</f>
        <v>3</v>
      </c>
      <c r="K164" s="3">
        <f t="shared" si="22"/>
        <v>0.125</v>
      </c>
      <c r="L164" s="3">
        <v>2</v>
      </c>
      <c r="M164">
        <f>C164/B164</f>
        <v>5.7142857142857141E-2</v>
      </c>
      <c r="N164">
        <f t="shared" si="25"/>
        <v>1</v>
      </c>
      <c r="O164">
        <f t="shared" si="26"/>
        <v>2</v>
      </c>
      <c r="P164">
        <f t="shared" si="27"/>
        <v>7</v>
      </c>
      <c r="Q164">
        <f t="shared" si="28"/>
        <v>0</v>
      </c>
      <c r="R164">
        <f t="shared" si="29"/>
        <v>0</v>
      </c>
      <c r="S164">
        <f t="shared" si="30"/>
        <v>0</v>
      </c>
      <c r="T164">
        <f t="shared" si="31"/>
        <v>8.75</v>
      </c>
      <c r="U164">
        <f t="shared" si="32"/>
        <v>0</v>
      </c>
    </row>
    <row r="165" spans="1:21">
      <c r="A165" s="4" t="s">
        <v>4823</v>
      </c>
      <c r="B165" s="11">
        <f t="shared" si="23"/>
        <v>35</v>
      </c>
      <c r="C165" s="11">
        <f t="shared" si="24"/>
        <v>2</v>
      </c>
      <c r="D165" s="11">
        <v>3</v>
      </c>
      <c r="E165" s="11">
        <f>VLOOKUP(A165,关卡难度线!A:F,3,0)</f>
        <v>8</v>
      </c>
      <c r="F165" s="11">
        <f>VLOOKUP(A165,关卡难度线!A:F,4,0)</f>
        <v>94</v>
      </c>
      <c r="G165" s="11">
        <v>1</v>
      </c>
      <c r="I165" s="3" t="str">
        <f>VLOOKUP(A165,遭遇战輔助!AB:AC,2,0)</f>
        <v>极冰挑战17-1</v>
      </c>
      <c r="J165" s="3">
        <f>VLOOKUP(I165,关卡难度线!A:F,5,0)</f>
        <v>3</v>
      </c>
      <c r="K165" s="3">
        <f t="shared" si="22"/>
        <v>0.125</v>
      </c>
      <c r="L165" s="3">
        <v>2</v>
      </c>
      <c r="M165">
        <f>C165/B165</f>
        <v>5.7142857142857141E-2</v>
      </c>
      <c r="N165">
        <f t="shared" si="25"/>
        <v>1</v>
      </c>
      <c r="O165">
        <f t="shared" si="26"/>
        <v>2</v>
      </c>
      <c r="P165">
        <f t="shared" si="27"/>
        <v>7</v>
      </c>
      <c r="Q165">
        <f t="shared" si="28"/>
        <v>0</v>
      </c>
      <c r="R165">
        <f t="shared" si="29"/>
        <v>0</v>
      </c>
      <c r="S165">
        <f t="shared" si="30"/>
        <v>0</v>
      </c>
      <c r="T165">
        <f t="shared" si="31"/>
        <v>8.75</v>
      </c>
      <c r="U165">
        <f t="shared" si="32"/>
        <v>0</v>
      </c>
    </row>
    <row r="166" spans="1:21">
      <c r="A166" s="4" t="s">
        <v>5001</v>
      </c>
      <c r="B166" s="11">
        <f t="shared" si="23"/>
        <v>35</v>
      </c>
      <c r="C166" s="11">
        <f t="shared" si="24"/>
        <v>2</v>
      </c>
      <c r="D166" s="11">
        <v>3</v>
      </c>
      <c r="E166" s="11">
        <f>VLOOKUP(A166,关卡难度线!A:F,3,0)</f>
        <v>8</v>
      </c>
      <c r="F166" s="11">
        <f>VLOOKUP(A166,关卡难度线!A:F,4,0)</f>
        <v>94</v>
      </c>
      <c r="G166" s="11">
        <v>1</v>
      </c>
      <c r="I166" s="3" t="str">
        <f>VLOOKUP(A166,遭遇战輔助!AB:AC,2,0)</f>
        <v>极冰挑战18-1</v>
      </c>
      <c r="J166" s="3">
        <f>VLOOKUP(I166,关卡难度线!A:F,5,0)</f>
        <v>3</v>
      </c>
      <c r="K166" s="3">
        <f t="shared" si="22"/>
        <v>0.125</v>
      </c>
      <c r="L166" s="3">
        <v>2</v>
      </c>
      <c r="M166">
        <f>C166/B166</f>
        <v>5.7142857142857141E-2</v>
      </c>
      <c r="N166">
        <f t="shared" si="25"/>
        <v>1</v>
      </c>
      <c r="O166">
        <f t="shared" si="26"/>
        <v>2</v>
      </c>
      <c r="P166">
        <f t="shared" si="27"/>
        <v>7</v>
      </c>
      <c r="Q166">
        <f t="shared" si="28"/>
        <v>0</v>
      </c>
      <c r="R166">
        <f t="shared" si="29"/>
        <v>0</v>
      </c>
      <c r="S166">
        <f t="shared" si="30"/>
        <v>0</v>
      </c>
      <c r="T166">
        <f t="shared" si="31"/>
        <v>8.75</v>
      </c>
      <c r="U166">
        <f t="shared" si="32"/>
        <v>0</v>
      </c>
    </row>
    <row r="167" spans="1:21">
      <c r="A167" s="4" t="s">
        <v>4824</v>
      </c>
      <c r="B167" s="11">
        <f t="shared" si="23"/>
        <v>35</v>
      </c>
      <c r="C167" s="11">
        <f t="shared" si="24"/>
        <v>2</v>
      </c>
      <c r="D167" s="11">
        <v>3</v>
      </c>
      <c r="E167" s="11">
        <f>VLOOKUP(A167,关卡难度线!A:F,3,0)</f>
        <v>8</v>
      </c>
      <c r="F167" s="11">
        <f>VLOOKUP(A167,关卡难度线!A:F,4,0)</f>
        <v>94</v>
      </c>
      <c r="G167" s="11">
        <v>1</v>
      </c>
      <c r="I167" s="3" t="str">
        <f>VLOOKUP(A167,遭遇战輔助!AB:AC,2,0)</f>
        <v>海地洞窟1-1</v>
      </c>
      <c r="J167" s="3">
        <f>VLOOKUP(I167,关卡难度线!A:F,5,0)</f>
        <v>3</v>
      </c>
      <c r="K167" s="3">
        <f t="shared" si="22"/>
        <v>0.125</v>
      </c>
      <c r="L167" s="3">
        <v>2</v>
      </c>
      <c r="M167">
        <f>C167/B167</f>
        <v>5.7142857142857141E-2</v>
      </c>
      <c r="N167">
        <f t="shared" si="25"/>
        <v>1</v>
      </c>
      <c r="O167">
        <f t="shared" si="26"/>
        <v>2</v>
      </c>
      <c r="P167">
        <f t="shared" si="27"/>
        <v>7</v>
      </c>
      <c r="Q167">
        <f t="shared" si="28"/>
        <v>0</v>
      </c>
      <c r="R167">
        <f t="shared" si="29"/>
        <v>0</v>
      </c>
      <c r="S167">
        <f t="shared" si="30"/>
        <v>0</v>
      </c>
      <c r="T167">
        <f t="shared" si="31"/>
        <v>8.75</v>
      </c>
      <c r="U167">
        <f t="shared" si="32"/>
        <v>0</v>
      </c>
    </row>
    <row r="168" spans="1:21">
      <c r="A168" s="4" t="s">
        <v>5002</v>
      </c>
      <c r="B168" s="11">
        <f t="shared" si="23"/>
        <v>35</v>
      </c>
      <c r="C168" s="11">
        <f t="shared" si="24"/>
        <v>2</v>
      </c>
      <c r="D168" s="11">
        <v>3</v>
      </c>
      <c r="E168" s="11">
        <f>VLOOKUP(A168,关卡难度线!A:F,3,0)</f>
        <v>8</v>
      </c>
      <c r="F168" s="11">
        <f>VLOOKUP(A168,关卡难度线!A:F,4,0)</f>
        <v>94</v>
      </c>
      <c r="G168" s="11">
        <v>1</v>
      </c>
      <c r="I168" s="3" t="str">
        <f>VLOOKUP(A168,遭遇战輔助!AB:AC,2,0)</f>
        <v>海地洞窟2-1</v>
      </c>
      <c r="J168" s="3">
        <f>VLOOKUP(I168,关卡难度线!A:F,5,0)</f>
        <v>3</v>
      </c>
      <c r="K168" s="3">
        <f t="shared" si="22"/>
        <v>0.125</v>
      </c>
      <c r="L168" s="3">
        <v>2</v>
      </c>
      <c r="M168">
        <f>C168/B168</f>
        <v>5.7142857142857141E-2</v>
      </c>
      <c r="N168">
        <f t="shared" si="25"/>
        <v>1</v>
      </c>
      <c r="O168">
        <f t="shared" si="26"/>
        <v>2</v>
      </c>
      <c r="P168">
        <f t="shared" si="27"/>
        <v>7</v>
      </c>
      <c r="Q168">
        <f t="shared" si="28"/>
        <v>0</v>
      </c>
      <c r="R168">
        <f t="shared" si="29"/>
        <v>0</v>
      </c>
      <c r="S168">
        <f t="shared" si="30"/>
        <v>0</v>
      </c>
      <c r="T168">
        <f t="shared" si="31"/>
        <v>8.75</v>
      </c>
      <c r="U168">
        <f t="shared" si="32"/>
        <v>0</v>
      </c>
    </row>
    <row r="169" spans="1:21">
      <c r="A169" s="4" t="s">
        <v>4825</v>
      </c>
      <c r="B169" s="11">
        <f t="shared" si="23"/>
        <v>36</v>
      </c>
      <c r="C169" s="11">
        <f t="shared" si="24"/>
        <v>2</v>
      </c>
      <c r="D169" s="11">
        <v>3</v>
      </c>
      <c r="E169" s="11">
        <f>VLOOKUP(A169,关卡难度线!A:F,3,0)</f>
        <v>8</v>
      </c>
      <c r="F169" s="11">
        <f>VLOOKUP(A169,关卡难度线!A:F,4,0)</f>
        <v>96</v>
      </c>
      <c r="G169" s="11">
        <v>1</v>
      </c>
      <c r="I169" s="3" t="str">
        <f>VLOOKUP(A169,遭遇战輔助!AB:AC,2,0)</f>
        <v>海地洞窟3-1</v>
      </c>
      <c r="J169" s="3">
        <f>VLOOKUP(I169,关卡难度线!A:F,5,0)</f>
        <v>3</v>
      </c>
      <c r="K169" s="3">
        <f t="shared" si="22"/>
        <v>0.125</v>
      </c>
      <c r="L169" s="3">
        <v>2</v>
      </c>
      <c r="M169">
        <f>C169/B169</f>
        <v>5.5555555555555552E-2</v>
      </c>
      <c r="N169">
        <f t="shared" si="25"/>
        <v>1</v>
      </c>
      <c r="O169">
        <f t="shared" si="26"/>
        <v>2</v>
      </c>
      <c r="P169">
        <f t="shared" si="27"/>
        <v>7</v>
      </c>
      <c r="Q169">
        <f t="shared" si="28"/>
        <v>0</v>
      </c>
      <c r="R169">
        <f t="shared" si="29"/>
        <v>0</v>
      </c>
      <c r="S169">
        <f t="shared" si="30"/>
        <v>0</v>
      </c>
      <c r="T169">
        <f t="shared" si="31"/>
        <v>8.75</v>
      </c>
      <c r="U169">
        <f t="shared" si="32"/>
        <v>0</v>
      </c>
    </row>
    <row r="170" spans="1:21">
      <c r="A170" s="4" t="s">
        <v>5003</v>
      </c>
      <c r="B170" s="11">
        <f t="shared" si="23"/>
        <v>36</v>
      </c>
      <c r="C170" s="11">
        <f t="shared" si="24"/>
        <v>2</v>
      </c>
      <c r="D170" s="11">
        <v>3</v>
      </c>
      <c r="E170" s="11">
        <f>VLOOKUP(A170,关卡难度线!A:F,3,0)</f>
        <v>8</v>
      </c>
      <c r="F170" s="11">
        <f>VLOOKUP(A170,关卡难度线!A:F,4,0)</f>
        <v>96</v>
      </c>
      <c r="G170" s="11">
        <v>1</v>
      </c>
      <c r="I170" s="3" t="str">
        <f>VLOOKUP(A170,遭遇战輔助!AB:AC,2,0)</f>
        <v>海地洞窟4-1</v>
      </c>
      <c r="J170" s="3">
        <f>VLOOKUP(I170,关卡难度线!A:F,5,0)</f>
        <v>3</v>
      </c>
      <c r="K170" s="3">
        <f t="shared" si="22"/>
        <v>0.125</v>
      </c>
      <c r="L170" s="3">
        <v>2</v>
      </c>
      <c r="M170">
        <f>C170/B170</f>
        <v>5.5555555555555552E-2</v>
      </c>
      <c r="N170">
        <f t="shared" si="25"/>
        <v>1</v>
      </c>
      <c r="O170">
        <f t="shared" si="26"/>
        <v>2</v>
      </c>
      <c r="P170">
        <f t="shared" si="27"/>
        <v>7</v>
      </c>
      <c r="Q170">
        <f t="shared" si="28"/>
        <v>0</v>
      </c>
      <c r="R170">
        <f t="shared" si="29"/>
        <v>0</v>
      </c>
      <c r="S170">
        <f t="shared" si="30"/>
        <v>0</v>
      </c>
      <c r="T170">
        <f t="shared" si="31"/>
        <v>8.75</v>
      </c>
      <c r="U170">
        <f t="shared" si="32"/>
        <v>0</v>
      </c>
    </row>
    <row r="171" spans="1:21">
      <c r="A171" s="4" t="s">
        <v>4826</v>
      </c>
      <c r="B171" s="11">
        <f t="shared" si="23"/>
        <v>36</v>
      </c>
      <c r="C171" s="11">
        <f t="shared" si="24"/>
        <v>2</v>
      </c>
      <c r="D171" s="11">
        <v>3</v>
      </c>
      <c r="E171" s="11">
        <f>VLOOKUP(A171,关卡难度线!A:F,3,0)</f>
        <v>8</v>
      </c>
      <c r="F171" s="11">
        <f>VLOOKUP(A171,关卡难度线!A:F,4,0)</f>
        <v>96</v>
      </c>
      <c r="G171" s="11">
        <v>1</v>
      </c>
      <c r="I171" s="3" t="str">
        <f>VLOOKUP(A171,遭遇战輔助!AB:AC,2,0)</f>
        <v>海地洞窟5-1</v>
      </c>
      <c r="J171" s="3">
        <f>VLOOKUP(I171,关卡难度线!A:F,5,0)</f>
        <v>3</v>
      </c>
      <c r="K171" s="3">
        <f t="shared" si="22"/>
        <v>0.125</v>
      </c>
      <c r="L171" s="3">
        <v>2</v>
      </c>
      <c r="M171">
        <f>C171/B171</f>
        <v>5.5555555555555552E-2</v>
      </c>
      <c r="N171">
        <f t="shared" si="25"/>
        <v>1</v>
      </c>
      <c r="O171">
        <f t="shared" si="26"/>
        <v>2</v>
      </c>
      <c r="P171">
        <f t="shared" si="27"/>
        <v>7</v>
      </c>
      <c r="Q171">
        <f t="shared" si="28"/>
        <v>0</v>
      </c>
      <c r="R171">
        <f t="shared" si="29"/>
        <v>0</v>
      </c>
      <c r="S171">
        <f t="shared" si="30"/>
        <v>0</v>
      </c>
      <c r="T171">
        <f t="shared" si="31"/>
        <v>8.75</v>
      </c>
      <c r="U171">
        <f t="shared" si="32"/>
        <v>0</v>
      </c>
    </row>
    <row r="172" spans="1:21">
      <c r="A172" s="4" t="s">
        <v>5004</v>
      </c>
      <c r="B172" s="11">
        <f t="shared" si="23"/>
        <v>36</v>
      </c>
      <c r="C172" s="11">
        <f t="shared" si="24"/>
        <v>2</v>
      </c>
      <c r="D172" s="11">
        <v>3</v>
      </c>
      <c r="E172" s="11">
        <f>VLOOKUP(A172,关卡难度线!A:F,3,0)</f>
        <v>8</v>
      </c>
      <c r="F172" s="11">
        <f>VLOOKUP(A172,关卡难度线!A:F,4,0)</f>
        <v>96</v>
      </c>
      <c r="G172" s="11">
        <v>1</v>
      </c>
      <c r="I172" s="3" t="str">
        <f>VLOOKUP(A172,遭遇战輔助!AB:AC,2,0)</f>
        <v>海地洞窟6-1</v>
      </c>
      <c r="J172" s="3">
        <f>VLOOKUP(I172,关卡难度线!A:F,5,0)</f>
        <v>3</v>
      </c>
      <c r="K172" s="3">
        <f t="shared" si="22"/>
        <v>0.125</v>
      </c>
      <c r="L172" s="3">
        <v>2</v>
      </c>
      <c r="M172">
        <f>C172/B172</f>
        <v>5.5555555555555552E-2</v>
      </c>
      <c r="N172">
        <f t="shared" si="25"/>
        <v>1</v>
      </c>
      <c r="O172">
        <f t="shared" si="26"/>
        <v>2</v>
      </c>
      <c r="P172">
        <f t="shared" si="27"/>
        <v>7</v>
      </c>
      <c r="Q172">
        <f t="shared" si="28"/>
        <v>0</v>
      </c>
      <c r="R172">
        <f t="shared" si="29"/>
        <v>0</v>
      </c>
      <c r="S172">
        <f t="shared" si="30"/>
        <v>0</v>
      </c>
      <c r="T172">
        <f t="shared" si="31"/>
        <v>8.75</v>
      </c>
      <c r="U172">
        <f t="shared" si="32"/>
        <v>0</v>
      </c>
    </row>
    <row r="173" spans="1:21">
      <c r="A173" s="4" t="s">
        <v>4827</v>
      </c>
      <c r="B173" s="11">
        <f t="shared" si="23"/>
        <v>36</v>
      </c>
      <c r="C173" s="11">
        <f t="shared" si="24"/>
        <v>2</v>
      </c>
      <c r="D173" s="11">
        <v>3</v>
      </c>
      <c r="E173" s="11">
        <f>VLOOKUP(A173,关卡难度线!A:F,3,0)</f>
        <v>8</v>
      </c>
      <c r="F173" s="11">
        <f>VLOOKUP(A173,关卡难度线!A:F,4,0)</f>
        <v>96</v>
      </c>
      <c r="G173" s="11">
        <v>1</v>
      </c>
      <c r="I173" s="3" t="str">
        <f>VLOOKUP(A173,遭遇战輔助!AB:AC,2,0)</f>
        <v>海地洞窟7-1</v>
      </c>
      <c r="J173" s="3">
        <f>VLOOKUP(I173,关卡难度线!A:F,5,0)</f>
        <v>3</v>
      </c>
      <c r="K173" s="3">
        <f t="shared" si="22"/>
        <v>0.125</v>
      </c>
      <c r="L173" s="3">
        <v>2</v>
      </c>
      <c r="M173">
        <f>C173/B173</f>
        <v>5.5555555555555552E-2</v>
      </c>
      <c r="N173">
        <f t="shared" si="25"/>
        <v>1</v>
      </c>
      <c r="O173">
        <f t="shared" si="26"/>
        <v>2</v>
      </c>
      <c r="P173">
        <f t="shared" si="27"/>
        <v>7</v>
      </c>
      <c r="Q173">
        <f t="shared" si="28"/>
        <v>0</v>
      </c>
      <c r="R173">
        <f t="shared" si="29"/>
        <v>0</v>
      </c>
      <c r="S173">
        <f t="shared" si="30"/>
        <v>0</v>
      </c>
      <c r="T173">
        <f t="shared" si="31"/>
        <v>8.75</v>
      </c>
      <c r="U173">
        <f t="shared" si="32"/>
        <v>0</v>
      </c>
    </row>
    <row r="174" spans="1:21">
      <c r="A174" s="4" t="s">
        <v>5005</v>
      </c>
      <c r="B174" s="11">
        <f t="shared" si="23"/>
        <v>36</v>
      </c>
      <c r="C174" s="11">
        <f t="shared" si="24"/>
        <v>2</v>
      </c>
      <c r="D174" s="11">
        <v>3</v>
      </c>
      <c r="E174" s="11">
        <f>VLOOKUP(A174,关卡难度线!A:F,3,0)</f>
        <v>8</v>
      </c>
      <c r="F174" s="11">
        <f>VLOOKUP(A174,关卡难度线!A:F,4,0)</f>
        <v>96</v>
      </c>
      <c r="G174" s="11">
        <v>1</v>
      </c>
      <c r="I174" s="3" t="str">
        <f>VLOOKUP(A174,遭遇战輔助!AB:AC,2,0)</f>
        <v>海地洞窟8-1</v>
      </c>
      <c r="J174" s="3">
        <f>VLOOKUP(I174,关卡难度线!A:F,5,0)</f>
        <v>3</v>
      </c>
      <c r="K174" s="3">
        <f t="shared" si="22"/>
        <v>0.125</v>
      </c>
      <c r="L174" s="3">
        <v>2</v>
      </c>
      <c r="M174">
        <f>C174/B174</f>
        <v>5.5555555555555552E-2</v>
      </c>
      <c r="N174">
        <f t="shared" si="25"/>
        <v>1</v>
      </c>
      <c r="O174">
        <f t="shared" si="26"/>
        <v>2</v>
      </c>
      <c r="P174">
        <f t="shared" si="27"/>
        <v>7</v>
      </c>
      <c r="Q174">
        <f t="shared" si="28"/>
        <v>0</v>
      </c>
      <c r="R174">
        <f t="shared" si="29"/>
        <v>0</v>
      </c>
      <c r="S174">
        <f t="shared" si="30"/>
        <v>0</v>
      </c>
      <c r="T174">
        <f t="shared" si="31"/>
        <v>8.75</v>
      </c>
      <c r="U174">
        <f t="shared" si="32"/>
        <v>0</v>
      </c>
    </row>
    <row r="175" spans="1:21">
      <c r="A175" s="4" t="s">
        <v>4828</v>
      </c>
      <c r="B175" s="11">
        <f t="shared" si="23"/>
        <v>36</v>
      </c>
      <c r="C175" s="11">
        <f t="shared" si="24"/>
        <v>2</v>
      </c>
      <c r="D175" s="11">
        <v>3</v>
      </c>
      <c r="E175" s="11">
        <f>VLOOKUP(A175,关卡难度线!A:F,3,0)</f>
        <v>8</v>
      </c>
      <c r="F175" s="11">
        <f>VLOOKUP(A175,关卡难度线!A:F,4,0)</f>
        <v>96</v>
      </c>
      <c r="G175" s="11">
        <v>1</v>
      </c>
      <c r="I175" s="3" t="str">
        <f>VLOOKUP(A175,遭遇战輔助!AB:AC,2,0)</f>
        <v>海地洞窟9-1</v>
      </c>
      <c r="J175" s="3">
        <f>VLOOKUP(I175,关卡难度线!A:F,5,0)</f>
        <v>3</v>
      </c>
      <c r="K175" s="3">
        <f t="shared" si="22"/>
        <v>0.125</v>
      </c>
      <c r="L175" s="3">
        <v>2</v>
      </c>
      <c r="M175">
        <f>C175/B175</f>
        <v>5.5555555555555552E-2</v>
      </c>
      <c r="N175">
        <f t="shared" si="25"/>
        <v>1</v>
      </c>
      <c r="O175">
        <f t="shared" si="26"/>
        <v>2</v>
      </c>
      <c r="P175">
        <f t="shared" si="27"/>
        <v>7</v>
      </c>
      <c r="Q175">
        <f t="shared" si="28"/>
        <v>0</v>
      </c>
      <c r="R175">
        <f t="shared" si="29"/>
        <v>0</v>
      </c>
      <c r="S175">
        <f t="shared" si="30"/>
        <v>0</v>
      </c>
      <c r="T175">
        <f t="shared" si="31"/>
        <v>8.75</v>
      </c>
      <c r="U175">
        <f t="shared" si="32"/>
        <v>0</v>
      </c>
    </row>
    <row r="176" spans="1:21">
      <c r="A176" s="4" t="s">
        <v>5006</v>
      </c>
      <c r="B176" s="11">
        <f t="shared" si="23"/>
        <v>36</v>
      </c>
      <c r="C176" s="11">
        <f t="shared" si="24"/>
        <v>2</v>
      </c>
      <c r="D176" s="11">
        <v>3</v>
      </c>
      <c r="E176" s="11">
        <f>VLOOKUP(A176,关卡难度线!A:F,3,0)</f>
        <v>8</v>
      </c>
      <c r="F176" s="11">
        <f>VLOOKUP(A176,关卡难度线!A:F,4,0)</f>
        <v>96</v>
      </c>
      <c r="G176" s="11">
        <v>1</v>
      </c>
      <c r="I176" s="3" t="str">
        <f>VLOOKUP(A176,遭遇战輔助!AB:AC,2,0)</f>
        <v>海地洞窟10-1</v>
      </c>
      <c r="J176" s="3">
        <f>VLOOKUP(I176,关卡难度线!A:F,5,0)</f>
        <v>3</v>
      </c>
      <c r="K176" s="3">
        <f t="shared" si="22"/>
        <v>0.125</v>
      </c>
      <c r="L176" s="3">
        <v>2</v>
      </c>
      <c r="M176">
        <f>C176/B176</f>
        <v>5.5555555555555552E-2</v>
      </c>
      <c r="N176">
        <f t="shared" si="25"/>
        <v>1</v>
      </c>
      <c r="O176">
        <f t="shared" si="26"/>
        <v>2</v>
      </c>
      <c r="P176">
        <f t="shared" si="27"/>
        <v>7</v>
      </c>
      <c r="Q176">
        <f t="shared" si="28"/>
        <v>0</v>
      </c>
      <c r="R176">
        <f t="shared" si="29"/>
        <v>0</v>
      </c>
      <c r="S176">
        <f t="shared" si="30"/>
        <v>0</v>
      </c>
      <c r="T176">
        <f t="shared" si="31"/>
        <v>8.75</v>
      </c>
      <c r="U176">
        <f t="shared" si="32"/>
        <v>0</v>
      </c>
    </row>
    <row r="177" spans="1:21">
      <c r="A177" s="4" t="s">
        <v>4829</v>
      </c>
      <c r="B177" s="11">
        <f t="shared" si="23"/>
        <v>36</v>
      </c>
      <c r="C177" s="11">
        <f t="shared" si="24"/>
        <v>2</v>
      </c>
      <c r="D177" s="11">
        <v>3</v>
      </c>
      <c r="E177" s="11">
        <f>VLOOKUP(A177,关卡难度线!A:F,3,0)</f>
        <v>8</v>
      </c>
      <c r="F177" s="11">
        <f>VLOOKUP(A177,关卡难度线!A:F,4,0)</f>
        <v>96</v>
      </c>
      <c r="G177" s="11">
        <v>1</v>
      </c>
      <c r="I177" s="3" t="str">
        <f>VLOOKUP(A177,遭遇战輔助!AB:AC,2,0)</f>
        <v>海地洞窟11-1</v>
      </c>
      <c r="J177" s="3">
        <f>VLOOKUP(I177,关卡难度线!A:F,5,0)</f>
        <v>3</v>
      </c>
      <c r="K177" s="3">
        <f t="shared" si="22"/>
        <v>0.125</v>
      </c>
      <c r="L177" s="3">
        <v>2</v>
      </c>
      <c r="M177">
        <f>C177/B177</f>
        <v>5.5555555555555552E-2</v>
      </c>
      <c r="N177">
        <f t="shared" si="25"/>
        <v>1</v>
      </c>
      <c r="O177">
        <f t="shared" si="26"/>
        <v>2</v>
      </c>
      <c r="P177">
        <f t="shared" si="27"/>
        <v>7</v>
      </c>
      <c r="Q177">
        <f t="shared" si="28"/>
        <v>0</v>
      </c>
      <c r="R177">
        <f t="shared" si="29"/>
        <v>0</v>
      </c>
      <c r="S177">
        <f t="shared" si="30"/>
        <v>0</v>
      </c>
      <c r="T177">
        <f t="shared" si="31"/>
        <v>8.75</v>
      </c>
      <c r="U177">
        <f t="shared" si="32"/>
        <v>0</v>
      </c>
    </row>
    <row r="178" spans="1:21">
      <c r="A178" s="4" t="s">
        <v>5007</v>
      </c>
      <c r="B178" s="11">
        <f t="shared" si="23"/>
        <v>36</v>
      </c>
      <c r="C178" s="11">
        <f t="shared" si="24"/>
        <v>2</v>
      </c>
      <c r="D178" s="11">
        <v>3</v>
      </c>
      <c r="E178" s="11">
        <f>VLOOKUP(A178,关卡难度线!A:F,3,0)</f>
        <v>8</v>
      </c>
      <c r="F178" s="11">
        <f>VLOOKUP(A178,关卡难度线!A:F,4,0)</f>
        <v>96</v>
      </c>
      <c r="G178" s="11">
        <v>1</v>
      </c>
      <c r="I178" s="3" t="str">
        <f>VLOOKUP(A178,遭遇战輔助!AB:AC,2,0)</f>
        <v>海地洞窟12-1</v>
      </c>
      <c r="J178" s="3">
        <f>VLOOKUP(I178,关卡难度线!A:F,5,0)</f>
        <v>3</v>
      </c>
      <c r="K178" s="3">
        <f t="shared" si="22"/>
        <v>0.125</v>
      </c>
      <c r="L178" s="3">
        <v>2</v>
      </c>
      <c r="M178">
        <f>C178/B178</f>
        <v>5.5555555555555552E-2</v>
      </c>
      <c r="N178">
        <f t="shared" si="25"/>
        <v>1</v>
      </c>
      <c r="O178">
        <f t="shared" si="26"/>
        <v>2</v>
      </c>
      <c r="P178">
        <f t="shared" si="27"/>
        <v>7</v>
      </c>
      <c r="Q178">
        <f t="shared" si="28"/>
        <v>0</v>
      </c>
      <c r="R178">
        <f t="shared" si="29"/>
        <v>0</v>
      </c>
      <c r="S178">
        <f t="shared" si="30"/>
        <v>0</v>
      </c>
      <c r="T178">
        <f t="shared" si="31"/>
        <v>8.75</v>
      </c>
      <c r="U178">
        <f t="shared" si="32"/>
        <v>0</v>
      </c>
    </row>
    <row r="179" spans="1:21">
      <c r="A179" s="4" t="s">
        <v>4830</v>
      </c>
      <c r="B179" s="11">
        <f t="shared" si="23"/>
        <v>36</v>
      </c>
      <c r="C179" s="11">
        <f t="shared" si="24"/>
        <v>2</v>
      </c>
      <c r="D179" s="11">
        <v>3</v>
      </c>
      <c r="E179" s="11">
        <f>VLOOKUP(A179,关卡难度线!A:F,3,0)</f>
        <v>8</v>
      </c>
      <c r="F179" s="11">
        <f>VLOOKUP(A179,关卡难度线!A:F,4,0)</f>
        <v>98</v>
      </c>
      <c r="G179" s="11">
        <v>1</v>
      </c>
      <c r="I179" s="3" t="str">
        <f>VLOOKUP(A179,遭遇战輔助!AB:AC,2,0)</f>
        <v>海地洞窟13-1</v>
      </c>
      <c r="J179" s="3">
        <f>VLOOKUP(I179,关卡难度线!A:F,5,0)</f>
        <v>3</v>
      </c>
      <c r="K179" s="3">
        <f t="shared" si="22"/>
        <v>0.125</v>
      </c>
      <c r="L179" s="3">
        <v>2</v>
      </c>
      <c r="M179">
        <f>C179/B179</f>
        <v>5.5555555555555552E-2</v>
      </c>
      <c r="N179">
        <f t="shared" si="25"/>
        <v>1</v>
      </c>
      <c r="O179">
        <f t="shared" si="26"/>
        <v>2</v>
      </c>
      <c r="P179">
        <f t="shared" si="27"/>
        <v>7</v>
      </c>
      <c r="Q179">
        <f t="shared" si="28"/>
        <v>0</v>
      </c>
      <c r="R179">
        <f t="shared" si="29"/>
        <v>0</v>
      </c>
      <c r="S179">
        <f t="shared" si="30"/>
        <v>0</v>
      </c>
      <c r="T179">
        <f t="shared" si="31"/>
        <v>8.75</v>
      </c>
      <c r="U179">
        <f t="shared" si="32"/>
        <v>0</v>
      </c>
    </row>
    <row r="180" spans="1:21">
      <c r="A180" s="4" t="s">
        <v>5008</v>
      </c>
      <c r="B180" s="11">
        <f t="shared" si="23"/>
        <v>36</v>
      </c>
      <c r="C180" s="11">
        <f t="shared" si="24"/>
        <v>2</v>
      </c>
      <c r="D180" s="11">
        <v>3</v>
      </c>
      <c r="E180" s="11">
        <f>VLOOKUP(A180,关卡难度线!A:F,3,0)</f>
        <v>8</v>
      </c>
      <c r="F180" s="11">
        <f>VLOOKUP(A180,关卡难度线!A:F,4,0)</f>
        <v>98</v>
      </c>
      <c r="G180" s="11">
        <v>1</v>
      </c>
      <c r="I180" s="3" t="str">
        <f>VLOOKUP(A180,遭遇战輔助!AB:AC,2,0)</f>
        <v>海地洞窟14-1</v>
      </c>
      <c r="J180" s="3">
        <f>VLOOKUP(I180,关卡难度线!A:F,5,0)</f>
        <v>3</v>
      </c>
      <c r="K180" s="3">
        <f t="shared" si="22"/>
        <v>0.125</v>
      </c>
      <c r="L180" s="3">
        <v>2</v>
      </c>
      <c r="M180">
        <f>C180/B180</f>
        <v>5.5555555555555552E-2</v>
      </c>
      <c r="N180">
        <f t="shared" si="25"/>
        <v>1</v>
      </c>
      <c r="O180">
        <f t="shared" si="26"/>
        <v>2</v>
      </c>
      <c r="P180">
        <f t="shared" si="27"/>
        <v>7</v>
      </c>
      <c r="Q180">
        <f t="shared" si="28"/>
        <v>0</v>
      </c>
      <c r="R180">
        <f t="shared" si="29"/>
        <v>0</v>
      </c>
      <c r="S180">
        <f t="shared" si="30"/>
        <v>0</v>
      </c>
      <c r="T180">
        <f t="shared" si="31"/>
        <v>8.75</v>
      </c>
      <c r="U180">
        <f t="shared" si="32"/>
        <v>0</v>
      </c>
    </row>
    <row r="181" spans="1:21">
      <c r="A181" s="4" t="s">
        <v>4831</v>
      </c>
      <c r="B181" s="11">
        <f t="shared" si="23"/>
        <v>36</v>
      </c>
      <c r="C181" s="11">
        <f t="shared" si="24"/>
        <v>2</v>
      </c>
      <c r="D181" s="11">
        <v>3</v>
      </c>
      <c r="E181" s="11">
        <f>VLOOKUP(A181,关卡难度线!A:F,3,0)</f>
        <v>8</v>
      </c>
      <c r="F181" s="11">
        <f>VLOOKUP(A181,关卡难度线!A:F,4,0)</f>
        <v>98</v>
      </c>
      <c r="G181" s="11">
        <v>1</v>
      </c>
      <c r="I181" s="3" t="str">
        <f>VLOOKUP(A181,遭遇战輔助!AB:AC,2,0)</f>
        <v>海地洞窟15-1</v>
      </c>
      <c r="J181" s="3">
        <f>VLOOKUP(I181,关卡难度线!A:F,5,0)</f>
        <v>3</v>
      </c>
      <c r="K181" s="3">
        <f t="shared" si="22"/>
        <v>0.125</v>
      </c>
      <c r="L181" s="3">
        <v>2</v>
      </c>
      <c r="M181">
        <f>C181/B181</f>
        <v>5.5555555555555552E-2</v>
      </c>
      <c r="N181">
        <f t="shared" si="25"/>
        <v>1</v>
      </c>
      <c r="O181">
        <f t="shared" si="26"/>
        <v>2</v>
      </c>
      <c r="P181">
        <f t="shared" si="27"/>
        <v>7</v>
      </c>
      <c r="Q181">
        <f t="shared" si="28"/>
        <v>0</v>
      </c>
      <c r="R181">
        <f t="shared" si="29"/>
        <v>0</v>
      </c>
      <c r="S181">
        <f t="shared" si="30"/>
        <v>0</v>
      </c>
      <c r="T181">
        <f t="shared" si="31"/>
        <v>8.75</v>
      </c>
      <c r="U181">
        <f t="shared" si="32"/>
        <v>0</v>
      </c>
    </row>
    <row r="182" spans="1:21">
      <c r="A182" s="4" t="s">
        <v>5009</v>
      </c>
      <c r="B182" s="11">
        <f t="shared" si="23"/>
        <v>36</v>
      </c>
      <c r="C182" s="11">
        <f t="shared" si="24"/>
        <v>2</v>
      </c>
      <c r="D182" s="11">
        <v>3</v>
      </c>
      <c r="E182" s="11">
        <f>VLOOKUP(A182,关卡难度线!A:F,3,0)</f>
        <v>8</v>
      </c>
      <c r="F182" s="11">
        <f>VLOOKUP(A182,关卡难度线!A:F,4,0)</f>
        <v>98</v>
      </c>
      <c r="G182" s="11">
        <v>1</v>
      </c>
      <c r="I182" s="3" t="str">
        <f>VLOOKUP(A182,遭遇战輔助!AB:AC,2,0)</f>
        <v>海地洞窟16-1</v>
      </c>
      <c r="J182" s="3">
        <f>VLOOKUP(I182,关卡难度线!A:F,5,0)</f>
        <v>3</v>
      </c>
      <c r="K182" s="3">
        <f t="shared" si="22"/>
        <v>0.125</v>
      </c>
      <c r="L182" s="3">
        <v>2</v>
      </c>
      <c r="M182">
        <f>C182/B182</f>
        <v>5.5555555555555552E-2</v>
      </c>
      <c r="N182">
        <f t="shared" si="25"/>
        <v>1</v>
      </c>
      <c r="O182">
        <f t="shared" si="26"/>
        <v>2</v>
      </c>
      <c r="P182">
        <f t="shared" si="27"/>
        <v>7</v>
      </c>
      <c r="Q182">
        <f t="shared" si="28"/>
        <v>0</v>
      </c>
      <c r="R182">
        <f t="shared" si="29"/>
        <v>0</v>
      </c>
      <c r="S182">
        <f t="shared" si="30"/>
        <v>0</v>
      </c>
      <c r="T182">
        <f t="shared" si="31"/>
        <v>8.75</v>
      </c>
      <c r="U182">
        <f t="shared" si="32"/>
        <v>0</v>
      </c>
    </row>
    <row r="183" spans="1:21">
      <c r="A183" s="4" t="s">
        <v>4832</v>
      </c>
      <c r="B183" s="11">
        <f t="shared" si="23"/>
        <v>36</v>
      </c>
      <c r="C183" s="11">
        <f t="shared" si="24"/>
        <v>2</v>
      </c>
      <c r="D183" s="11">
        <v>3</v>
      </c>
      <c r="E183" s="11">
        <f>VLOOKUP(A183,关卡难度线!A:F,3,0)</f>
        <v>8</v>
      </c>
      <c r="F183" s="11">
        <f>VLOOKUP(A183,关卡难度线!A:F,4,0)</f>
        <v>98</v>
      </c>
      <c r="G183" s="11">
        <v>1</v>
      </c>
      <c r="I183" s="3" t="str">
        <f>VLOOKUP(A183,遭遇战輔助!AB:AC,2,0)</f>
        <v>海地洞窟17-1</v>
      </c>
      <c r="J183" s="3">
        <f>VLOOKUP(I183,关卡难度线!A:F,5,0)</f>
        <v>3</v>
      </c>
      <c r="K183" s="3">
        <f t="shared" si="22"/>
        <v>0.125</v>
      </c>
      <c r="L183" s="3">
        <v>2</v>
      </c>
      <c r="M183">
        <f>C183/B183</f>
        <v>5.5555555555555552E-2</v>
      </c>
      <c r="N183">
        <f t="shared" si="25"/>
        <v>1</v>
      </c>
      <c r="O183">
        <f t="shared" si="26"/>
        <v>2</v>
      </c>
      <c r="P183">
        <f t="shared" si="27"/>
        <v>7</v>
      </c>
      <c r="Q183">
        <f t="shared" si="28"/>
        <v>0</v>
      </c>
      <c r="R183">
        <f t="shared" si="29"/>
        <v>0</v>
      </c>
      <c r="S183">
        <f t="shared" si="30"/>
        <v>0</v>
      </c>
      <c r="T183">
        <f t="shared" si="31"/>
        <v>8.75</v>
      </c>
      <c r="U183">
        <f t="shared" si="32"/>
        <v>0</v>
      </c>
    </row>
    <row r="184" spans="1:21">
      <c r="A184" s="4" t="s">
        <v>5010</v>
      </c>
      <c r="B184" s="11">
        <f t="shared" si="23"/>
        <v>36</v>
      </c>
      <c r="C184" s="11">
        <f t="shared" si="24"/>
        <v>2</v>
      </c>
      <c r="D184" s="11">
        <v>3</v>
      </c>
      <c r="E184" s="11">
        <f>VLOOKUP(A184,关卡难度线!A:F,3,0)</f>
        <v>8</v>
      </c>
      <c r="F184" s="11">
        <f>VLOOKUP(A184,关卡难度线!A:F,4,0)</f>
        <v>98</v>
      </c>
      <c r="G184" s="11">
        <v>1</v>
      </c>
      <c r="I184" s="3" t="str">
        <f>VLOOKUP(A184,遭遇战輔助!AB:AC,2,0)</f>
        <v>海地洞窟18-1</v>
      </c>
      <c r="J184" s="3">
        <f>VLOOKUP(I184,关卡难度线!A:F,5,0)</f>
        <v>3</v>
      </c>
      <c r="K184" s="3">
        <f t="shared" si="22"/>
        <v>0.125</v>
      </c>
      <c r="L184" s="3">
        <v>2</v>
      </c>
      <c r="M184">
        <f>C184/B184</f>
        <v>5.5555555555555552E-2</v>
      </c>
      <c r="N184">
        <f t="shared" si="25"/>
        <v>1</v>
      </c>
      <c r="O184">
        <f t="shared" si="26"/>
        <v>2</v>
      </c>
      <c r="P184">
        <f t="shared" si="27"/>
        <v>7</v>
      </c>
      <c r="Q184">
        <f t="shared" si="28"/>
        <v>0</v>
      </c>
      <c r="R184">
        <f t="shared" si="29"/>
        <v>0</v>
      </c>
      <c r="S184">
        <f t="shared" si="30"/>
        <v>0</v>
      </c>
      <c r="T184">
        <f t="shared" si="31"/>
        <v>8.75</v>
      </c>
      <c r="U184">
        <f t="shared" si="32"/>
        <v>0</v>
      </c>
    </row>
    <row r="185" spans="1:21">
      <c r="A185" s="4" t="s">
        <v>4833</v>
      </c>
      <c r="B185" s="11">
        <f t="shared" si="23"/>
        <v>36</v>
      </c>
      <c r="C185" s="11">
        <f t="shared" si="24"/>
        <v>2</v>
      </c>
      <c r="D185" s="11">
        <v>3</v>
      </c>
      <c r="E185" s="11">
        <f>VLOOKUP(A185,关卡难度线!A:F,3,0)</f>
        <v>8</v>
      </c>
      <c r="F185" s="11">
        <f>VLOOKUP(A185,关卡难度线!A:F,4,0)</f>
        <v>98</v>
      </c>
      <c r="G185" s="11">
        <v>1</v>
      </c>
      <c r="I185" s="3" t="str">
        <f>VLOOKUP(A185,遭遇战輔助!AB:AC,2,0)</f>
        <v>海地洞窟19-1</v>
      </c>
      <c r="J185" s="3">
        <f>VLOOKUP(I185,关卡难度线!A:F,5,0)</f>
        <v>3</v>
      </c>
      <c r="K185" s="3">
        <f t="shared" si="22"/>
        <v>0.125</v>
      </c>
      <c r="L185" s="3">
        <v>2</v>
      </c>
      <c r="M185">
        <f>C185/B185</f>
        <v>5.5555555555555552E-2</v>
      </c>
      <c r="N185">
        <f t="shared" si="25"/>
        <v>1</v>
      </c>
      <c r="O185">
        <f t="shared" si="26"/>
        <v>2</v>
      </c>
      <c r="P185">
        <f t="shared" si="27"/>
        <v>7</v>
      </c>
      <c r="Q185">
        <f t="shared" si="28"/>
        <v>0</v>
      </c>
      <c r="R185">
        <f t="shared" si="29"/>
        <v>0</v>
      </c>
      <c r="S185">
        <f t="shared" si="30"/>
        <v>0</v>
      </c>
      <c r="T185">
        <f t="shared" si="31"/>
        <v>8.75</v>
      </c>
      <c r="U185">
        <f t="shared" si="32"/>
        <v>0</v>
      </c>
    </row>
    <row r="186" spans="1:21">
      <c r="A186" s="4" t="s">
        <v>5011</v>
      </c>
      <c r="B186" s="11">
        <f t="shared" si="23"/>
        <v>36</v>
      </c>
      <c r="C186" s="11">
        <f t="shared" si="24"/>
        <v>2</v>
      </c>
      <c r="D186" s="11">
        <v>3</v>
      </c>
      <c r="E186" s="11">
        <f>VLOOKUP(A186,关卡难度线!A:F,3,0)</f>
        <v>8</v>
      </c>
      <c r="F186" s="11">
        <f>VLOOKUP(A186,关卡难度线!A:F,4,0)</f>
        <v>98</v>
      </c>
      <c r="G186" s="11">
        <v>1</v>
      </c>
      <c r="I186" s="3" t="str">
        <f>VLOOKUP(A186,遭遇战輔助!AB:AC,2,0)</f>
        <v>冠军之路1-1</v>
      </c>
      <c r="J186" s="3">
        <f>VLOOKUP(I186,关卡难度线!A:F,5,0)</f>
        <v>3</v>
      </c>
      <c r="K186" s="3">
        <f t="shared" si="22"/>
        <v>0.125</v>
      </c>
      <c r="L186" s="3">
        <v>2</v>
      </c>
      <c r="M186">
        <f>C186/B186</f>
        <v>5.5555555555555552E-2</v>
      </c>
      <c r="N186">
        <f t="shared" si="25"/>
        <v>1</v>
      </c>
      <c r="O186">
        <f t="shared" si="26"/>
        <v>2</v>
      </c>
      <c r="P186">
        <f t="shared" si="27"/>
        <v>7</v>
      </c>
      <c r="Q186">
        <f t="shared" si="28"/>
        <v>0</v>
      </c>
      <c r="R186">
        <f t="shared" si="29"/>
        <v>0</v>
      </c>
      <c r="S186">
        <f t="shared" si="30"/>
        <v>0</v>
      </c>
      <c r="T186">
        <f t="shared" si="31"/>
        <v>8.75</v>
      </c>
      <c r="U186">
        <f t="shared" si="32"/>
        <v>0</v>
      </c>
    </row>
    <row r="187" spans="1:21">
      <c r="A187" s="4" t="s">
        <v>5012</v>
      </c>
      <c r="B187" s="11">
        <f t="shared" si="23"/>
        <v>36</v>
      </c>
      <c r="C187" s="11">
        <f t="shared" si="24"/>
        <v>2</v>
      </c>
      <c r="D187" s="11">
        <v>3</v>
      </c>
      <c r="E187" s="11">
        <f>VLOOKUP(A187,关卡难度线!A:F,3,0)</f>
        <v>8</v>
      </c>
      <c r="F187" s="11">
        <f>VLOOKUP(A187,关卡难度线!A:F,4,0)</f>
        <v>98</v>
      </c>
      <c r="G187" s="11">
        <v>1</v>
      </c>
      <c r="I187" s="3" t="str">
        <f>VLOOKUP(A187,遭遇战輔助!AB:AC,2,0)</f>
        <v>冠军之路2-1</v>
      </c>
      <c r="J187" s="3">
        <f>VLOOKUP(I187,关卡难度线!A:F,5,0)</f>
        <v>3</v>
      </c>
      <c r="K187" s="3">
        <f t="shared" si="22"/>
        <v>0.125</v>
      </c>
      <c r="L187" s="3">
        <v>2</v>
      </c>
      <c r="M187">
        <f>C187/B187</f>
        <v>5.5555555555555552E-2</v>
      </c>
      <c r="N187">
        <f t="shared" si="25"/>
        <v>1</v>
      </c>
      <c r="O187">
        <f t="shared" si="26"/>
        <v>2</v>
      </c>
      <c r="P187">
        <f t="shared" si="27"/>
        <v>7</v>
      </c>
      <c r="Q187">
        <f t="shared" si="28"/>
        <v>0</v>
      </c>
      <c r="R187">
        <f t="shared" si="29"/>
        <v>0</v>
      </c>
      <c r="S187">
        <f t="shared" si="30"/>
        <v>0</v>
      </c>
      <c r="T187">
        <f t="shared" si="31"/>
        <v>8.75</v>
      </c>
      <c r="U187">
        <f t="shared" si="32"/>
        <v>0</v>
      </c>
    </row>
    <row r="188" spans="1:21">
      <c r="A188" s="4" t="s">
        <v>4834</v>
      </c>
      <c r="B188" s="11">
        <f t="shared" si="23"/>
        <v>36</v>
      </c>
      <c r="C188" s="11">
        <f t="shared" si="24"/>
        <v>2</v>
      </c>
      <c r="D188" s="11">
        <v>3</v>
      </c>
      <c r="E188" s="11">
        <f>VLOOKUP(A188,关卡难度线!A:F,3,0)</f>
        <v>8</v>
      </c>
      <c r="F188" s="11">
        <f>VLOOKUP(A188,关卡难度线!A:F,4,0)</f>
        <v>98</v>
      </c>
      <c r="G188" s="11">
        <v>1</v>
      </c>
      <c r="I188" s="3" t="str">
        <f>VLOOKUP(A188,遭遇战輔助!AB:AC,2,0)</f>
        <v>冠军之路3-1</v>
      </c>
      <c r="J188" s="3">
        <f>VLOOKUP(I188,关卡难度线!A:F,5,0)</f>
        <v>3</v>
      </c>
      <c r="K188" s="3">
        <f t="shared" si="22"/>
        <v>0.125</v>
      </c>
      <c r="L188" s="3">
        <v>2</v>
      </c>
      <c r="M188">
        <f>C188/B188</f>
        <v>5.5555555555555552E-2</v>
      </c>
      <c r="N188">
        <f t="shared" si="25"/>
        <v>1</v>
      </c>
      <c r="O188">
        <f t="shared" si="26"/>
        <v>2</v>
      </c>
      <c r="P188">
        <f t="shared" si="27"/>
        <v>7</v>
      </c>
      <c r="Q188">
        <f t="shared" si="28"/>
        <v>0</v>
      </c>
      <c r="R188">
        <f t="shared" si="29"/>
        <v>0</v>
      </c>
      <c r="S188">
        <f t="shared" si="30"/>
        <v>0</v>
      </c>
      <c r="T188">
        <f t="shared" si="31"/>
        <v>8.75</v>
      </c>
      <c r="U188">
        <f t="shared" si="32"/>
        <v>0</v>
      </c>
    </row>
    <row r="189" spans="1:21">
      <c r="A189" s="4" t="s">
        <v>5013</v>
      </c>
      <c r="B189" s="11">
        <f t="shared" si="23"/>
        <v>37</v>
      </c>
      <c r="C189" s="11">
        <f t="shared" si="24"/>
        <v>2</v>
      </c>
      <c r="D189" s="11">
        <v>3</v>
      </c>
      <c r="E189" s="11">
        <f>VLOOKUP(A189,关卡难度线!A:F,3,0)</f>
        <v>8</v>
      </c>
      <c r="F189" s="11">
        <f>VLOOKUP(A189,关卡难度线!A:F,4,0)</f>
        <v>100</v>
      </c>
      <c r="G189" s="11">
        <v>1</v>
      </c>
      <c r="I189" s="3" t="str">
        <f>VLOOKUP(A189,遭遇战輔助!AB:AC,2,0)</f>
        <v>冠军之路4-1</v>
      </c>
      <c r="J189" s="3">
        <f>VLOOKUP(I189,关卡难度线!A:F,5,0)</f>
        <v>3</v>
      </c>
      <c r="K189" s="3">
        <f t="shared" si="22"/>
        <v>0.125</v>
      </c>
      <c r="L189" s="3">
        <v>2</v>
      </c>
      <c r="M189">
        <f>C189/B189</f>
        <v>5.4054054054054057E-2</v>
      </c>
      <c r="N189">
        <f t="shared" si="25"/>
        <v>1</v>
      </c>
      <c r="O189">
        <f t="shared" si="26"/>
        <v>2</v>
      </c>
      <c r="P189">
        <f t="shared" si="27"/>
        <v>7</v>
      </c>
      <c r="Q189">
        <f t="shared" si="28"/>
        <v>0</v>
      </c>
      <c r="R189">
        <f t="shared" si="29"/>
        <v>0</v>
      </c>
      <c r="S189">
        <f t="shared" si="30"/>
        <v>0</v>
      </c>
      <c r="T189">
        <f t="shared" si="31"/>
        <v>8.75</v>
      </c>
      <c r="U189">
        <f t="shared" si="32"/>
        <v>0</v>
      </c>
    </row>
    <row r="190" spans="1:21">
      <c r="A190" s="4" t="s">
        <v>4835</v>
      </c>
      <c r="B190" s="11">
        <f t="shared" si="23"/>
        <v>37</v>
      </c>
      <c r="C190" s="11">
        <f t="shared" si="24"/>
        <v>2</v>
      </c>
      <c r="D190" s="11">
        <v>3</v>
      </c>
      <c r="E190" s="11">
        <f>VLOOKUP(A190,关卡难度线!A:F,3,0)</f>
        <v>8</v>
      </c>
      <c r="F190" s="11">
        <f>VLOOKUP(A190,关卡难度线!A:F,4,0)</f>
        <v>100</v>
      </c>
      <c r="G190" s="11">
        <v>1</v>
      </c>
      <c r="I190" s="3" t="str">
        <f>VLOOKUP(A190,遭遇战輔助!AB:AC,2,0)</f>
        <v>冠军之路5-1</v>
      </c>
      <c r="J190" s="3">
        <f>VLOOKUP(I190,关卡难度线!A:F,5,0)</f>
        <v>3</v>
      </c>
      <c r="K190" s="3">
        <f t="shared" si="22"/>
        <v>0.125</v>
      </c>
      <c r="L190" s="3">
        <v>2</v>
      </c>
      <c r="M190">
        <f>C190/B190</f>
        <v>5.4054054054054057E-2</v>
      </c>
      <c r="N190">
        <f t="shared" si="25"/>
        <v>1</v>
      </c>
      <c r="O190">
        <f t="shared" si="26"/>
        <v>2</v>
      </c>
      <c r="P190">
        <f t="shared" si="27"/>
        <v>7</v>
      </c>
      <c r="Q190">
        <f t="shared" si="28"/>
        <v>0</v>
      </c>
      <c r="R190">
        <f t="shared" si="29"/>
        <v>0</v>
      </c>
      <c r="S190">
        <f t="shared" si="30"/>
        <v>0</v>
      </c>
      <c r="T190">
        <f t="shared" si="31"/>
        <v>8.75</v>
      </c>
      <c r="U190">
        <f t="shared" si="32"/>
        <v>0</v>
      </c>
    </row>
    <row r="191" spans="1:21">
      <c r="A191" s="4" t="s">
        <v>5014</v>
      </c>
      <c r="B191" s="11">
        <f t="shared" si="23"/>
        <v>37</v>
      </c>
      <c r="C191" s="11">
        <f t="shared" si="24"/>
        <v>2</v>
      </c>
      <c r="D191" s="11">
        <v>3</v>
      </c>
      <c r="E191" s="11">
        <f>VLOOKUP(A191,关卡难度线!A:F,3,0)</f>
        <v>8</v>
      </c>
      <c r="F191" s="11">
        <f>VLOOKUP(A191,关卡难度线!A:F,4,0)</f>
        <v>100</v>
      </c>
      <c r="G191" s="11">
        <v>1</v>
      </c>
      <c r="I191" s="3" t="str">
        <f>VLOOKUP(A191,遭遇战輔助!AB:AC,2,0)</f>
        <v>冠军之路6-1</v>
      </c>
      <c r="J191" s="3">
        <f>VLOOKUP(I191,关卡难度线!A:F,5,0)</f>
        <v>3</v>
      </c>
      <c r="K191" s="3">
        <f t="shared" si="22"/>
        <v>0.125</v>
      </c>
      <c r="L191" s="3">
        <v>2</v>
      </c>
      <c r="M191">
        <f>C191/B191</f>
        <v>5.4054054054054057E-2</v>
      </c>
      <c r="N191">
        <f t="shared" si="25"/>
        <v>1</v>
      </c>
      <c r="O191">
        <f t="shared" si="26"/>
        <v>2</v>
      </c>
      <c r="P191">
        <f t="shared" si="27"/>
        <v>7</v>
      </c>
      <c r="Q191">
        <f t="shared" si="28"/>
        <v>0</v>
      </c>
      <c r="R191">
        <f t="shared" si="29"/>
        <v>0</v>
      </c>
      <c r="S191">
        <f t="shared" si="30"/>
        <v>0</v>
      </c>
      <c r="T191">
        <f t="shared" si="31"/>
        <v>8.75</v>
      </c>
      <c r="U191">
        <f t="shared" si="32"/>
        <v>0</v>
      </c>
    </row>
    <row r="192" spans="1:21">
      <c r="A192" s="4" t="s">
        <v>4836</v>
      </c>
      <c r="B192" s="11">
        <f t="shared" si="23"/>
        <v>37</v>
      </c>
      <c r="C192" s="11">
        <f t="shared" si="24"/>
        <v>2</v>
      </c>
      <c r="D192" s="11">
        <v>3</v>
      </c>
      <c r="E192" s="11">
        <f>VLOOKUP(A192,关卡难度线!A:F,3,0)</f>
        <v>8</v>
      </c>
      <c r="F192" s="11">
        <f>VLOOKUP(A192,关卡难度线!A:F,4,0)</f>
        <v>100</v>
      </c>
      <c r="G192" s="11">
        <v>1</v>
      </c>
      <c r="I192" s="3" t="str">
        <f>VLOOKUP(A192,遭遇战輔助!AB:AC,2,0)</f>
        <v>冠军之路7-1</v>
      </c>
      <c r="J192" s="3">
        <f>VLOOKUP(I192,关卡难度线!A:F,5,0)</f>
        <v>3</v>
      </c>
      <c r="K192" s="3">
        <f t="shared" si="22"/>
        <v>0.125</v>
      </c>
      <c r="L192" s="3">
        <v>2</v>
      </c>
      <c r="M192">
        <f>C192/B192</f>
        <v>5.4054054054054057E-2</v>
      </c>
      <c r="N192">
        <f t="shared" si="25"/>
        <v>1</v>
      </c>
      <c r="O192">
        <f t="shared" si="26"/>
        <v>2</v>
      </c>
      <c r="P192">
        <f t="shared" si="27"/>
        <v>7</v>
      </c>
      <c r="Q192">
        <f t="shared" si="28"/>
        <v>0</v>
      </c>
      <c r="R192">
        <f t="shared" si="29"/>
        <v>0</v>
      </c>
      <c r="S192">
        <f t="shared" si="30"/>
        <v>0</v>
      </c>
      <c r="T192">
        <f t="shared" si="31"/>
        <v>8.75</v>
      </c>
      <c r="U192">
        <f t="shared" si="32"/>
        <v>0</v>
      </c>
    </row>
    <row r="193" spans="1:21">
      <c r="A193" s="4" t="s">
        <v>5015</v>
      </c>
      <c r="B193" s="11">
        <f t="shared" si="23"/>
        <v>37</v>
      </c>
      <c r="C193" s="11">
        <f t="shared" si="24"/>
        <v>2</v>
      </c>
      <c r="D193" s="11">
        <v>3</v>
      </c>
      <c r="E193" s="11">
        <f>VLOOKUP(A193,关卡难度线!A:F,3,0)</f>
        <v>8</v>
      </c>
      <c r="F193" s="11">
        <f>VLOOKUP(A193,关卡难度线!A:F,4,0)</f>
        <v>100</v>
      </c>
      <c r="G193" s="11">
        <v>1</v>
      </c>
      <c r="I193" s="3" t="str">
        <f>VLOOKUP(A193,遭遇战輔助!AB:AC,2,0)</f>
        <v>冠军之路8-1</v>
      </c>
      <c r="J193" s="3">
        <f>VLOOKUP(I193,关卡难度线!A:F,5,0)</f>
        <v>3</v>
      </c>
      <c r="K193" s="3">
        <f t="shared" si="22"/>
        <v>0.125</v>
      </c>
      <c r="L193" s="3">
        <v>2</v>
      </c>
      <c r="M193">
        <f>C193/B193</f>
        <v>5.4054054054054057E-2</v>
      </c>
      <c r="N193">
        <f t="shared" si="25"/>
        <v>1</v>
      </c>
      <c r="O193">
        <f t="shared" si="26"/>
        <v>2</v>
      </c>
      <c r="P193">
        <f t="shared" si="27"/>
        <v>7</v>
      </c>
      <c r="Q193">
        <f t="shared" si="28"/>
        <v>0</v>
      </c>
      <c r="R193">
        <f t="shared" si="29"/>
        <v>0</v>
      </c>
      <c r="S193">
        <f t="shared" si="30"/>
        <v>0</v>
      </c>
      <c r="T193">
        <f t="shared" si="31"/>
        <v>8.75</v>
      </c>
      <c r="U193">
        <f t="shared" si="32"/>
        <v>0</v>
      </c>
    </row>
    <row r="194" spans="1:21">
      <c r="A194" s="4" t="s">
        <v>4837</v>
      </c>
      <c r="B194" s="11">
        <f t="shared" si="23"/>
        <v>37</v>
      </c>
      <c r="C194" s="11">
        <f t="shared" si="24"/>
        <v>2</v>
      </c>
      <c r="D194" s="11">
        <v>3</v>
      </c>
      <c r="E194" s="11">
        <f>VLOOKUP(A194,关卡难度线!A:F,3,0)</f>
        <v>8</v>
      </c>
      <c r="F194" s="11">
        <f>VLOOKUP(A194,关卡难度线!A:F,4,0)</f>
        <v>100</v>
      </c>
      <c r="G194" s="11">
        <v>1</v>
      </c>
      <c r="I194" s="3" t="str">
        <f>VLOOKUP(A194,遭遇战輔助!AB:AC,2,0)</f>
        <v>冠军之路9-1</v>
      </c>
      <c r="J194" s="3">
        <f>VLOOKUP(I194,关卡难度线!A:F,5,0)</f>
        <v>3</v>
      </c>
      <c r="K194" s="3">
        <f t="shared" si="22"/>
        <v>0.125</v>
      </c>
      <c r="L194" s="3">
        <v>2</v>
      </c>
      <c r="M194">
        <f>C194/B194</f>
        <v>5.4054054054054057E-2</v>
      </c>
      <c r="N194">
        <f t="shared" si="25"/>
        <v>1</v>
      </c>
      <c r="O194">
        <f t="shared" si="26"/>
        <v>2</v>
      </c>
      <c r="P194">
        <f t="shared" si="27"/>
        <v>7</v>
      </c>
      <c r="Q194">
        <f t="shared" si="28"/>
        <v>0</v>
      </c>
      <c r="R194">
        <f t="shared" si="29"/>
        <v>0</v>
      </c>
      <c r="S194">
        <f t="shared" si="30"/>
        <v>0</v>
      </c>
      <c r="T194">
        <f t="shared" si="31"/>
        <v>8.75</v>
      </c>
      <c r="U194">
        <f t="shared" si="32"/>
        <v>0</v>
      </c>
    </row>
    <row r="195" spans="1:21">
      <c r="A195" s="4" t="s">
        <v>5016</v>
      </c>
      <c r="B195" s="11">
        <f t="shared" si="23"/>
        <v>37</v>
      </c>
      <c r="C195" s="11">
        <f t="shared" si="24"/>
        <v>2</v>
      </c>
      <c r="D195" s="11">
        <v>3</v>
      </c>
      <c r="E195" s="11">
        <f>VLOOKUP(A195,关卡难度线!A:F,3,0)</f>
        <v>8</v>
      </c>
      <c r="F195" s="11">
        <f>VLOOKUP(A195,关卡难度线!A:F,4,0)</f>
        <v>100</v>
      </c>
      <c r="G195" s="11">
        <v>1</v>
      </c>
      <c r="I195" s="3" t="str">
        <f>VLOOKUP(A195,遭遇战輔助!AB:AC,2,0)</f>
        <v>冠军之路10-1</v>
      </c>
      <c r="J195" s="3">
        <f>VLOOKUP(I195,关卡难度线!A:F,5,0)</f>
        <v>3</v>
      </c>
      <c r="K195" s="3">
        <f t="shared" si="22"/>
        <v>0.125</v>
      </c>
      <c r="L195" s="3">
        <v>2</v>
      </c>
      <c r="M195">
        <f>C195/B195</f>
        <v>5.4054054054054057E-2</v>
      </c>
      <c r="N195">
        <f t="shared" si="25"/>
        <v>1</v>
      </c>
      <c r="O195">
        <f t="shared" si="26"/>
        <v>2</v>
      </c>
      <c r="P195">
        <f t="shared" si="27"/>
        <v>7</v>
      </c>
      <c r="Q195">
        <f t="shared" si="28"/>
        <v>0</v>
      </c>
      <c r="R195">
        <f t="shared" si="29"/>
        <v>0</v>
      </c>
      <c r="S195">
        <f t="shared" si="30"/>
        <v>0</v>
      </c>
      <c r="T195">
        <f t="shared" si="31"/>
        <v>8.75</v>
      </c>
      <c r="U195">
        <f t="shared" si="32"/>
        <v>0</v>
      </c>
    </row>
    <row r="196" spans="1:21">
      <c r="A196" s="4" t="s">
        <v>4838</v>
      </c>
      <c r="B196" s="11">
        <f t="shared" si="23"/>
        <v>37</v>
      </c>
      <c r="C196" s="11">
        <f t="shared" si="24"/>
        <v>2</v>
      </c>
      <c r="D196" s="11">
        <v>3</v>
      </c>
      <c r="E196" s="11">
        <f>VLOOKUP(A196,关卡难度线!A:F,3,0)</f>
        <v>8</v>
      </c>
      <c r="F196" s="11">
        <f>VLOOKUP(A196,关卡难度线!A:F,4,0)</f>
        <v>100</v>
      </c>
      <c r="G196" s="11">
        <v>1</v>
      </c>
      <c r="I196" s="3" t="str">
        <f>VLOOKUP(A196,遭遇战輔助!AB:AC,2,0)</f>
        <v>冠军之路11-1</v>
      </c>
      <c r="J196" s="3">
        <f>VLOOKUP(I196,关卡难度线!A:F,5,0)</f>
        <v>3</v>
      </c>
      <c r="K196" s="3">
        <f t="shared" si="22"/>
        <v>0.125</v>
      </c>
      <c r="L196" s="3">
        <v>2</v>
      </c>
      <c r="M196">
        <f>C196/B196</f>
        <v>5.4054054054054057E-2</v>
      </c>
      <c r="N196">
        <f t="shared" si="25"/>
        <v>1</v>
      </c>
      <c r="O196">
        <f t="shared" si="26"/>
        <v>2</v>
      </c>
      <c r="P196">
        <f t="shared" si="27"/>
        <v>7</v>
      </c>
      <c r="Q196">
        <f t="shared" si="28"/>
        <v>0</v>
      </c>
      <c r="R196">
        <f t="shared" si="29"/>
        <v>0</v>
      </c>
      <c r="S196">
        <f t="shared" si="30"/>
        <v>0</v>
      </c>
      <c r="T196">
        <f t="shared" si="31"/>
        <v>8.75</v>
      </c>
      <c r="U196">
        <f t="shared" si="32"/>
        <v>0</v>
      </c>
    </row>
    <row r="197" spans="1:21">
      <c r="A197" s="4" t="s">
        <v>5017</v>
      </c>
      <c r="B197" s="11">
        <f t="shared" si="23"/>
        <v>37</v>
      </c>
      <c r="C197" s="11">
        <f t="shared" si="24"/>
        <v>2</v>
      </c>
      <c r="D197" s="11">
        <v>3</v>
      </c>
      <c r="E197" s="11">
        <f>VLOOKUP(A197,关卡难度线!A:F,3,0)</f>
        <v>8</v>
      </c>
      <c r="F197" s="11">
        <f>VLOOKUP(A197,关卡难度线!A:F,4,0)</f>
        <v>100</v>
      </c>
      <c r="G197" s="11">
        <v>1</v>
      </c>
      <c r="I197" s="3" t="str">
        <f>VLOOKUP(A197,遭遇战輔助!AB:AC,2,0)</f>
        <v>冠军之路12-1</v>
      </c>
      <c r="J197" s="3">
        <f>VLOOKUP(I197,关卡难度线!A:F,5,0)</f>
        <v>3</v>
      </c>
      <c r="K197" s="3">
        <f t="shared" si="22"/>
        <v>0.125</v>
      </c>
      <c r="L197" s="3">
        <v>2</v>
      </c>
      <c r="M197">
        <f>C197/B197</f>
        <v>5.4054054054054057E-2</v>
      </c>
      <c r="N197">
        <f t="shared" si="25"/>
        <v>1</v>
      </c>
      <c r="O197">
        <f t="shared" si="26"/>
        <v>2</v>
      </c>
      <c r="P197">
        <f t="shared" si="27"/>
        <v>7</v>
      </c>
      <c r="Q197">
        <f t="shared" si="28"/>
        <v>0</v>
      </c>
      <c r="R197">
        <f t="shared" si="29"/>
        <v>0</v>
      </c>
      <c r="S197">
        <f t="shared" si="30"/>
        <v>0</v>
      </c>
      <c r="T197">
        <f t="shared" si="31"/>
        <v>8.75</v>
      </c>
      <c r="U197">
        <f t="shared" si="32"/>
        <v>0</v>
      </c>
    </row>
    <row r="198" spans="1:21">
      <c r="A198" s="4" t="s">
        <v>4839</v>
      </c>
      <c r="B198" s="11">
        <f t="shared" si="23"/>
        <v>37</v>
      </c>
      <c r="C198" s="11">
        <f t="shared" si="24"/>
        <v>2</v>
      </c>
      <c r="D198" s="11">
        <v>3</v>
      </c>
      <c r="E198" s="11">
        <f>VLOOKUP(A198,关卡难度线!A:F,3,0)</f>
        <v>8</v>
      </c>
      <c r="F198" s="11">
        <f>VLOOKUP(A198,关卡难度线!A:F,4,0)</f>
        <v>100</v>
      </c>
      <c r="G198" s="11">
        <v>1</v>
      </c>
      <c r="I198" s="3" t="str">
        <f>VLOOKUP(A198,遭遇战輔助!AB:AC,2,0)</f>
        <v>冠军之路13-1</v>
      </c>
      <c r="J198" s="3">
        <f>VLOOKUP(I198,关卡难度线!A:F,5,0)</f>
        <v>3</v>
      </c>
      <c r="K198" s="3">
        <f t="shared" ref="K198:K261" si="33">L198*0.5/E198</f>
        <v>0.125</v>
      </c>
      <c r="L198" s="3">
        <v>2</v>
      </c>
      <c r="M198">
        <f>C198/B198</f>
        <v>5.4054054054054057E-2</v>
      </c>
      <c r="N198">
        <f t="shared" si="25"/>
        <v>1</v>
      </c>
      <c r="O198">
        <f t="shared" si="26"/>
        <v>2</v>
      </c>
      <c r="P198">
        <f t="shared" si="27"/>
        <v>7</v>
      </c>
      <c r="Q198">
        <f t="shared" si="28"/>
        <v>0</v>
      </c>
      <c r="R198">
        <f t="shared" si="29"/>
        <v>0</v>
      </c>
      <c r="S198">
        <f t="shared" si="30"/>
        <v>0</v>
      </c>
      <c r="T198">
        <f t="shared" si="31"/>
        <v>8.75</v>
      </c>
      <c r="U198">
        <f t="shared" si="32"/>
        <v>0</v>
      </c>
    </row>
    <row r="199" spans="1:21">
      <c r="A199" s="4" t="s">
        <v>5018</v>
      </c>
      <c r="B199" s="11">
        <f t="shared" ref="B199:B262" si="34">INT((J199*((F199*10/2.7)/1000))*E199*(5-G199)+C199)</f>
        <v>38</v>
      </c>
      <c r="C199" s="11">
        <f t="shared" ref="C199:C262" si="35">INT((J199*((F199*10/2.7)/1000))*G199/(10/(E199*D199)))</f>
        <v>2</v>
      </c>
      <c r="D199" s="11">
        <v>3</v>
      </c>
      <c r="E199" s="11">
        <f>VLOOKUP(A199,关卡难度线!A:F,3,0)</f>
        <v>8</v>
      </c>
      <c r="F199" s="11">
        <f>VLOOKUP(A199,关卡难度线!A:F,4,0)</f>
        <v>102</v>
      </c>
      <c r="G199" s="11">
        <v>1</v>
      </c>
      <c r="I199" s="3" t="str">
        <f>VLOOKUP(A199,遭遇战輔助!AB:AC,2,0)</f>
        <v>冠军之路14-1</v>
      </c>
      <c r="J199" s="3">
        <f>VLOOKUP(I199,关卡难度线!A:F,5,0)</f>
        <v>3</v>
      </c>
      <c r="K199" s="3">
        <f t="shared" si="33"/>
        <v>0.125</v>
      </c>
      <c r="L199" s="3">
        <v>2</v>
      </c>
      <c r="M199">
        <f>C199/B199</f>
        <v>5.2631578947368418E-2</v>
      </c>
      <c r="N199">
        <f t="shared" ref="N199:N262" si="36">INT(J199*(F199*10/2.7)/1000)</f>
        <v>1</v>
      </c>
      <c r="O199">
        <f t="shared" ref="O199:O262" si="37">C199/N199</f>
        <v>2</v>
      </c>
      <c r="P199">
        <f t="shared" ref="P199:P262" si="38">INT(J199*2.5)</f>
        <v>7</v>
      </c>
      <c r="Q199">
        <f t="shared" ref="Q199:Q262" si="39">INT(J199/4)</f>
        <v>0</v>
      </c>
      <c r="R199">
        <f t="shared" ref="R199:R262" si="40">Q199+S199</f>
        <v>0</v>
      </c>
      <c r="S199">
        <f t="shared" ref="S199:S262" si="41">INT(P199/T199)</f>
        <v>0</v>
      </c>
      <c r="T199">
        <f t="shared" ref="T199:T262" si="42">70/E199</f>
        <v>8.75</v>
      </c>
      <c r="U199">
        <f t="shared" ref="U199:U262" si="43">R199/C199</f>
        <v>0</v>
      </c>
    </row>
    <row r="200" spans="1:21">
      <c r="A200" s="4" t="s">
        <v>4840</v>
      </c>
      <c r="B200" s="11">
        <f t="shared" si="34"/>
        <v>38</v>
      </c>
      <c r="C200" s="11">
        <f t="shared" si="35"/>
        <v>2</v>
      </c>
      <c r="D200" s="11">
        <v>3</v>
      </c>
      <c r="E200" s="11">
        <f>VLOOKUP(A200,关卡难度线!A:F,3,0)</f>
        <v>8</v>
      </c>
      <c r="F200" s="11">
        <f>VLOOKUP(A200,关卡难度线!A:F,4,0)</f>
        <v>102</v>
      </c>
      <c r="G200" s="11">
        <v>1</v>
      </c>
      <c r="I200" s="3" t="str">
        <f>VLOOKUP(A200,遭遇战輔助!AB:AC,2,0)</f>
        <v>冠军之路15-1</v>
      </c>
      <c r="J200" s="3">
        <f>VLOOKUP(I200,关卡难度线!A:F,5,0)</f>
        <v>3</v>
      </c>
      <c r="K200" s="3">
        <f t="shared" si="33"/>
        <v>0.125</v>
      </c>
      <c r="L200" s="3">
        <v>2</v>
      </c>
      <c r="M200">
        <f>C200/B200</f>
        <v>5.2631578947368418E-2</v>
      </c>
      <c r="N200">
        <f t="shared" si="36"/>
        <v>1</v>
      </c>
      <c r="O200">
        <f t="shared" si="37"/>
        <v>2</v>
      </c>
      <c r="P200">
        <f t="shared" si="38"/>
        <v>7</v>
      </c>
      <c r="Q200">
        <f t="shared" si="39"/>
        <v>0</v>
      </c>
      <c r="R200">
        <f t="shared" si="40"/>
        <v>0</v>
      </c>
      <c r="S200">
        <f t="shared" si="41"/>
        <v>0</v>
      </c>
      <c r="T200">
        <f t="shared" si="42"/>
        <v>8.75</v>
      </c>
      <c r="U200">
        <f t="shared" si="43"/>
        <v>0</v>
      </c>
    </row>
    <row r="201" spans="1:21">
      <c r="A201" s="4" t="s">
        <v>5019</v>
      </c>
      <c r="B201" s="11">
        <f t="shared" si="34"/>
        <v>38</v>
      </c>
      <c r="C201" s="11">
        <f t="shared" si="35"/>
        <v>2</v>
      </c>
      <c r="D201" s="11">
        <v>3</v>
      </c>
      <c r="E201" s="11">
        <f>VLOOKUP(A201,关卡难度线!A:F,3,0)</f>
        <v>8</v>
      </c>
      <c r="F201" s="11">
        <f>VLOOKUP(A201,关卡难度线!A:F,4,0)</f>
        <v>102</v>
      </c>
      <c r="G201" s="11">
        <v>1</v>
      </c>
      <c r="I201" s="3" t="str">
        <f>VLOOKUP(A201,遭遇战輔助!AB:AC,2,0)</f>
        <v>冠军之路16-1</v>
      </c>
      <c r="J201" s="3">
        <f>VLOOKUP(I201,关卡难度线!A:F,5,0)</f>
        <v>3</v>
      </c>
      <c r="K201" s="3">
        <f t="shared" si="33"/>
        <v>0.125</v>
      </c>
      <c r="L201" s="3">
        <v>2</v>
      </c>
      <c r="M201">
        <f>C201/B201</f>
        <v>5.2631578947368418E-2</v>
      </c>
      <c r="N201">
        <f t="shared" si="36"/>
        <v>1</v>
      </c>
      <c r="O201">
        <f t="shared" si="37"/>
        <v>2</v>
      </c>
      <c r="P201">
        <f t="shared" si="38"/>
        <v>7</v>
      </c>
      <c r="Q201">
        <f t="shared" si="39"/>
        <v>0</v>
      </c>
      <c r="R201">
        <f t="shared" si="40"/>
        <v>0</v>
      </c>
      <c r="S201">
        <f t="shared" si="41"/>
        <v>0</v>
      </c>
      <c r="T201">
        <f t="shared" si="42"/>
        <v>8.75</v>
      </c>
      <c r="U201">
        <f t="shared" si="43"/>
        <v>0</v>
      </c>
    </row>
    <row r="202" spans="1:21">
      <c r="A202" s="4" t="s">
        <v>4841</v>
      </c>
      <c r="B202" s="11">
        <f t="shared" si="34"/>
        <v>38</v>
      </c>
      <c r="C202" s="11">
        <f t="shared" si="35"/>
        <v>2</v>
      </c>
      <c r="D202" s="11">
        <v>3</v>
      </c>
      <c r="E202" s="11">
        <f>VLOOKUP(A202,关卡难度线!A:F,3,0)</f>
        <v>8</v>
      </c>
      <c r="F202" s="11">
        <f>VLOOKUP(A202,关卡难度线!A:F,4,0)</f>
        <v>102</v>
      </c>
      <c r="G202" s="11">
        <v>1</v>
      </c>
      <c r="I202" s="3" t="str">
        <f>VLOOKUP(A202,遭遇战輔助!AB:AC,2,0)</f>
        <v>冠军之路17-1</v>
      </c>
      <c r="J202" s="3">
        <f>VLOOKUP(I202,关卡难度线!A:F,5,0)</f>
        <v>3</v>
      </c>
      <c r="K202" s="3">
        <f t="shared" si="33"/>
        <v>0.125</v>
      </c>
      <c r="L202" s="3">
        <v>2</v>
      </c>
      <c r="M202">
        <f>C202/B202</f>
        <v>5.2631578947368418E-2</v>
      </c>
      <c r="N202">
        <f t="shared" si="36"/>
        <v>1</v>
      </c>
      <c r="O202">
        <f t="shared" si="37"/>
        <v>2</v>
      </c>
      <c r="P202">
        <f t="shared" si="38"/>
        <v>7</v>
      </c>
      <c r="Q202">
        <f t="shared" si="39"/>
        <v>0</v>
      </c>
      <c r="R202">
        <f t="shared" si="40"/>
        <v>0</v>
      </c>
      <c r="S202">
        <f t="shared" si="41"/>
        <v>0</v>
      </c>
      <c r="T202">
        <f t="shared" si="42"/>
        <v>8.75</v>
      </c>
      <c r="U202">
        <f t="shared" si="43"/>
        <v>0</v>
      </c>
    </row>
    <row r="203" spans="1:21">
      <c r="A203" s="4" t="s">
        <v>5020</v>
      </c>
      <c r="B203" s="11">
        <f t="shared" si="34"/>
        <v>38</v>
      </c>
      <c r="C203" s="11">
        <f t="shared" si="35"/>
        <v>2</v>
      </c>
      <c r="D203" s="11">
        <v>3</v>
      </c>
      <c r="E203" s="11">
        <f>VLOOKUP(A203,关卡难度线!A:F,3,0)</f>
        <v>8</v>
      </c>
      <c r="F203" s="11">
        <f>VLOOKUP(A203,关卡难度线!A:F,4,0)</f>
        <v>102</v>
      </c>
      <c r="G203" s="11">
        <v>1</v>
      </c>
      <c r="I203" s="3" t="str">
        <f>VLOOKUP(A203,遭遇战輔助!AB:AC,2,0)</f>
        <v>冠军之路18-1</v>
      </c>
      <c r="J203" s="3">
        <f>VLOOKUP(I203,关卡难度线!A:F,5,0)</f>
        <v>3</v>
      </c>
      <c r="K203" s="3">
        <f t="shared" si="33"/>
        <v>0.125</v>
      </c>
      <c r="L203" s="3">
        <v>2</v>
      </c>
      <c r="M203">
        <f>C203/B203</f>
        <v>5.2631578947368418E-2</v>
      </c>
      <c r="N203">
        <f t="shared" si="36"/>
        <v>1</v>
      </c>
      <c r="O203">
        <f t="shared" si="37"/>
        <v>2</v>
      </c>
      <c r="P203">
        <f t="shared" si="38"/>
        <v>7</v>
      </c>
      <c r="Q203">
        <f t="shared" si="39"/>
        <v>0</v>
      </c>
      <c r="R203">
        <f t="shared" si="40"/>
        <v>0</v>
      </c>
      <c r="S203">
        <f t="shared" si="41"/>
        <v>0</v>
      </c>
      <c r="T203">
        <f t="shared" si="42"/>
        <v>8.75</v>
      </c>
      <c r="U203">
        <f t="shared" si="43"/>
        <v>0</v>
      </c>
    </row>
    <row r="204" spans="1:21">
      <c r="A204" s="4" t="s">
        <v>4842</v>
      </c>
      <c r="B204" s="11">
        <f t="shared" si="34"/>
        <v>38</v>
      </c>
      <c r="C204" s="11">
        <f t="shared" si="35"/>
        <v>2</v>
      </c>
      <c r="D204" s="11">
        <v>3</v>
      </c>
      <c r="E204" s="11">
        <f>VLOOKUP(A204,关卡难度线!A:F,3,0)</f>
        <v>8</v>
      </c>
      <c r="F204" s="11">
        <f>VLOOKUP(A204,关卡难度线!A:F,4,0)</f>
        <v>102</v>
      </c>
      <c r="G204" s="11">
        <v>1</v>
      </c>
      <c r="I204" s="3" t="str">
        <f>VLOOKUP(A204,遭遇战輔助!AB:AC,2,0)</f>
        <v>冠军之路19-1</v>
      </c>
      <c r="J204" s="3">
        <f>VLOOKUP(I204,关卡难度线!A:F,5,0)</f>
        <v>3</v>
      </c>
      <c r="K204" s="3">
        <f t="shared" si="33"/>
        <v>0.125</v>
      </c>
      <c r="L204" s="3">
        <v>2</v>
      </c>
      <c r="M204">
        <f>C204/B204</f>
        <v>5.2631578947368418E-2</v>
      </c>
      <c r="N204">
        <f t="shared" si="36"/>
        <v>1</v>
      </c>
      <c r="O204">
        <f t="shared" si="37"/>
        <v>2</v>
      </c>
      <c r="P204">
        <f t="shared" si="38"/>
        <v>7</v>
      </c>
      <c r="Q204">
        <f t="shared" si="39"/>
        <v>0</v>
      </c>
      <c r="R204">
        <f t="shared" si="40"/>
        <v>0</v>
      </c>
      <c r="S204">
        <f t="shared" si="41"/>
        <v>0</v>
      </c>
      <c r="T204">
        <f t="shared" si="42"/>
        <v>8.75</v>
      </c>
      <c r="U204">
        <f t="shared" si="43"/>
        <v>0</v>
      </c>
    </row>
    <row r="205" spans="1:21">
      <c r="A205" s="4" t="s">
        <v>5021</v>
      </c>
      <c r="B205" s="11">
        <f t="shared" si="34"/>
        <v>38</v>
      </c>
      <c r="C205" s="11">
        <f t="shared" si="35"/>
        <v>2</v>
      </c>
      <c r="D205" s="11">
        <v>3</v>
      </c>
      <c r="E205" s="11">
        <f>VLOOKUP(A205,关卡难度线!A:F,3,0)</f>
        <v>8</v>
      </c>
      <c r="F205" s="11">
        <f>VLOOKUP(A205,关卡难度线!A:F,4,0)</f>
        <v>102</v>
      </c>
      <c r="G205" s="11">
        <v>1</v>
      </c>
      <c r="I205" s="3" t="str">
        <f>VLOOKUP(A205,遭遇战輔助!AB:AC,2,0)</f>
        <v>冠军之路20-1</v>
      </c>
      <c r="J205" s="3">
        <f>VLOOKUP(I205,关卡难度线!A:F,5,0)</f>
        <v>3</v>
      </c>
      <c r="K205" s="3">
        <f t="shared" si="33"/>
        <v>0.125</v>
      </c>
      <c r="L205" s="3">
        <v>2</v>
      </c>
      <c r="M205">
        <f>C205/B205</f>
        <v>5.2631578947368418E-2</v>
      </c>
      <c r="N205">
        <f t="shared" si="36"/>
        <v>1</v>
      </c>
      <c r="O205">
        <f t="shared" si="37"/>
        <v>2</v>
      </c>
      <c r="P205">
        <f t="shared" si="38"/>
        <v>7</v>
      </c>
      <c r="Q205">
        <f t="shared" si="39"/>
        <v>0</v>
      </c>
      <c r="R205">
        <f t="shared" si="40"/>
        <v>0</v>
      </c>
      <c r="S205">
        <f t="shared" si="41"/>
        <v>0</v>
      </c>
      <c r="T205">
        <f t="shared" si="42"/>
        <v>8.75</v>
      </c>
      <c r="U205">
        <f t="shared" si="43"/>
        <v>0</v>
      </c>
    </row>
    <row r="206" spans="1:21">
      <c r="A206" s="4" t="s">
        <v>4843</v>
      </c>
      <c r="B206" s="11">
        <f t="shared" si="34"/>
        <v>38</v>
      </c>
      <c r="C206" s="11">
        <f t="shared" si="35"/>
        <v>2</v>
      </c>
      <c r="D206" s="11">
        <v>3</v>
      </c>
      <c r="E206" s="11">
        <f>VLOOKUP(A206,关卡难度线!A:F,3,0)</f>
        <v>8</v>
      </c>
      <c r="F206" s="11">
        <f>VLOOKUP(A206,关卡难度线!A:F,4,0)</f>
        <v>102</v>
      </c>
      <c r="G206" s="11">
        <v>1</v>
      </c>
      <c r="I206" s="3" t="str">
        <f>VLOOKUP(A206,遭遇战輔助!AB:AC,2,0)</f>
        <v>幻之小岛1-1</v>
      </c>
      <c r="J206" s="3">
        <f>VLOOKUP(I206,关卡难度线!A:F,5,0)</f>
        <v>3</v>
      </c>
      <c r="K206" s="3">
        <f t="shared" si="33"/>
        <v>0.125</v>
      </c>
      <c r="L206" s="3">
        <v>2</v>
      </c>
      <c r="M206">
        <f>C206/B206</f>
        <v>5.2631578947368418E-2</v>
      </c>
      <c r="N206">
        <f t="shared" si="36"/>
        <v>1</v>
      </c>
      <c r="O206">
        <f t="shared" si="37"/>
        <v>2</v>
      </c>
      <c r="P206">
        <f t="shared" si="38"/>
        <v>7</v>
      </c>
      <c r="Q206">
        <f t="shared" si="39"/>
        <v>0</v>
      </c>
      <c r="R206">
        <f t="shared" si="40"/>
        <v>0</v>
      </c>
      <c r="S206">
        <f t="shared" si="41"/>
        <v>0</v>
      </c>
      <c r="T206">
        <f t="shared" si="42"/>
        <v>8.75</v>
      </c>
      <c r="U206">
        <f t="shared" si="43"/>
        <v>0</v>
      </c>
    </row>
    <row r="207" spans="1:21">
      <c r="A207" s="4" t="s">
        <v>5022</v>
      </c>
      <c r="B207" s="11">
        <f t="shared" si="34"/>
        <v>38</v>
      </c>
      <c r="C207" s="11">
        <f t="shared" si="35"/>
        <v>2</v>
      </c>
      <c r="D207" s="11">
        <v>3</v>
      </c>
      <c r="E207" s="11">
        <f>VLOOKUP(A207,关卡难度线!A:F,3,0)</f>
        <v>8</v>
      </c>
      <c r="F207" s="11">
        <f>VLOOKUP(A207,关卡难度线!A:F,4,0)</f>
        <v>102</v>
      </c>
      <c r="G207" s="11">
        <v>1</v>
      </c>
      <c r="I207" s="3" t="str">
        <f>VLOOKUP(A207,遭遇战輔助!AB:AC,2,0)</f>
        <v>幻之小岛2-1</v>
      </c>
      <c r="J207" s="3">
        <f>VLOOKUP(I207,关卡难度线!A:F,5,0)</f>
        <v>3</v>
      </c>
      <c r="K207" s="3">
        <f t="shared" si="33"/>
        <v>0.125</v>
      </c>
      <c r="L207" s="3">
        <v>2</v>
      </c>
      <c r="M207">
        <f>C207/B207</f>
        <v>5.2631578947368418E-2</v>
      </c>
      <c r="N207">
        <f t="shared" si="36"/>
        <v>1</v>
      </c>
      <c r="O207">
        <f t="shared" si="37"/>
        <v>2</v>
      </c>
      <c r="P207">
        <f t="shared" si="38"/>
        <v>7</v>
      </c>
      <c r="Q207">
        <f t="shared" si="39"/>
        <v>0</v>
      </c>
      <c r="R207">
        <f t="shared" si="40"/>
        <v>0</v>
      </c>
      <c r="S207">
        <f t="shared" si="41"/>
        <v>0</v>
      </c>
      <c r="T207">
        <f t="shared" si="42"/>
        <v>8.75</v>
      </c>
      <c r="U207">
        <f t="shared" si="43"/>
        <v>0</v>
      </c>
    </row>
    <row r="208" spans="1:21">
      <c r="A208" s="4" t="s">
        <v>4844</v>
      </c>
      <c r="B208" s="11">
        <f t="shared" si="34"/>
        <v>38</v>
      </c>
      <c r="C208" s="11">
        <f t="shared" si="35"/>
        <v>2</v>
      </c>
      <c r="D208" s="11">
        <v>3</v>
      </c>
      <c r="E208" s="11">
        <f>VLOOKUP(A208,关卡难度线!A:F,3,0)</f>
        <v>8</v>
      </c>
      <c r="F208" s="11">
        <f>VLOOKUP(A208,关卡难度线!A:F,4,0)</f>
        <v>102</v>
      </c>
      <c r="G208" s="11">
        <v>1</v>
      </c>
      <c r="I208" s="3" t="str">
        <f>VLOOKUP(A208,遭遇战輔助!AB:AC,2,0)</f>
        <v>幻之小岛3-1</v>
      </c>
      <c r="J208" s="3">
        <f>VLOOKUP(I208,关卡难度线!A:F,5,0)</f>
        <v>3</v>
      </c>
      <c r="K208" s="3">
        <f t="shared" si="33"/>
        <v>0.125</v>
      </c>
      <c r="L208" s="3">
        <v>2</v>
      </c>
      <c r="M208">
        <f>C208/B208</f>
        <v>5.2631578947368418E-2</v>
      </c>
      <c r="N208">
        <f t="shared" si="36"/>
        <v>1</v>
      </c>
      <c r="O208">
        <f t="shared" si="37"/>
        <v>2</v>
      </c>
      <c r="P208">
        <f t="shared" si="38"/>
        <v>7</v>
      </c>
      <c r="Q208">
        <f t="shared" si="39"/>
        <v>0</v>
      </c>
      <c r="R208">
        <f t="shared" si="40"/>
        <v>0</v>
      </c>
      <c r="S208">
        <f t="shared" si="41"/>
        <v>0</v>
      </c>
      <c r="T208">
        <f t="shared" si="42"/>
        <v>8.75</v>
      </c>
      <c r="U208">
        <f t="shared" si="43"/>
        <v>0</v>
      </c>
    </row>
    <row r="209" spans="1:21">
      <c r="A209" s="4" t="s">
        <v>5023</v>
      </c>
      <c r="B209" s="11">
        <f t="shared" si="34"/>
        <v>38</v>
      </c>
      <c r="C209" s="11">
        <f t="shared" si="35"/>
        <v>2</v>
      </c>
      <c r="D209" s="11">
        <v>3</v>
      </c>
      <c r="E209" s="11">
        <f>VLOOKUP(A209,关卡难度线!A:F,3,0)</f>
        <v>8</v>
      </c>
      <c r="F209" s="11">
        <f>VLOOKUP(A209,关卡难度线!A:F,4,0)</f>
        <v>104</v>
      </c>
      <c r="G209" s="11">
        <v>1</v>
      </c>
      <c r="I209" s="3" t="str">
        <f>VLOOKUP(A209,遭遇战輔助!AB:AC,2,0)</f>
        <v>幻之小岛4-1</v>
      </c>
      <c r="J209" s="3">
        <f>VLOOKUP(I209,关卡难度线!A:F,5,0)</f>
        <v>3</v>
      </c>
      <c r="K209" s="3">
        <f t="shared" si="33"/>
        <v>0.125</v>
      </c>
      <c r="L209" s="3">
        <v>2</v>
      </c>
      <c r="M209">
        <f>C209/B209</f>
        <v>5.2631578947368418E-2</v>
      </c>
      <c r="N209">
        <f t="shared" si="36"/>
        <v>1</v>
      </c>
      <c r="O209">
        <f t="shared" si="37"/>
        <v>2</v>
      </c>
      <c r="P209">
        <f t="shared" si="38"/>
        <v>7</v>
      </c>
      <c r="Q209">
        <f t="shared" si="39"/>
        <v>0</v>
      </c>
      <c r="R209">
        <f t="shared" si="40"/>
        <v>0</v>
      </c>
      <c r="S209">
        <f t="shared" si="41"/>
        <v>0</v>
      </c>
      <c r="T209">
        <f t="shared" si="42"/>
        <v>8.75</v>
      </c>
      <c r="U209">
        <f t="shared" si="43"/>
        <v>0</v>
      </c>
    </row>
    <row r="210" spans="1:21">
      <c r="A210" s="4" t="s">
        <v>4845</v>
      </c>
      <c r="B210" s="11">
        <f t="shared" si="34"/>
        <v>38</v>
      </c>
      <c r="C210" s="11">
        <f t="shared" si="35"/>
        <v>2</v>
      </c>
      <c r="D210" s="11">
        <v>3</v>
      </c>
      <c r="E210" s="11">
        <f>VLOOKUP(A210,关卡难度线!A:F,3,0)</f>
        <v>8</v>
      </c>
      <c r="F210" s="11">
        <f>VLOOKUP(A210,关卡难度线!A:F,4,0)</f>
        <v>104</v>
      </c>
      <c r="G210" s="11">
        <v>1</v>
      </c>
      <c r="I210" s="3" t="str">
        <f>VLOOKUP(A210,遭遇战輔助!AB:AC,2,0)</f>
        <v>幻之小岛5-1</v>
      </c>
      <c r="J210" s="3">
        <f>VLOOKUP(I210,关卡难度线!A:F,5,0)</f>
        <v>3</v>
      </c>
      <c r="K210" s="3">
        <f t="shared" si="33"/>
        <v>0.125</v>
      </c>
      <c r="L210" s="3">
        <v>2</v>
      </c>
      <c r="M210">
        <f>C210/B210</f>
        <v>5.2631578947368418E-2</v>
      </c>
      <c r="N210">
        <f t="shared" si="36"/>
        <v>1</v>
      </c>
      <c r="O210">
        <f t="shared" si="37"/>
        <v>2</v>
      </c>
      <c r="P210">
        <f t="shared" si="38"/>
        <v>7</v>
      </c>
      <c r="Q210">
        <f t="shared" si="39"/>
        <v>0</v>
      </c>
      <c r="R210">
        <f t="shared" si="40"/>
        <v>0</v>
      </c>
      <c r="S210">
        <f t="shared" si="41"/>
        <v>0</v>
      </c>
      <c r="T210">
        <f t="shared" si="42"/>
        <v>8.75</v>
      </c>
      <c r="U210">
        <f t="shared" si="43"/>
        <v>0</v>
      </c>
    </row>
    <row r="211" spans="1:21">
      <c r="A211" s="4" t="s">
        <v>5024</v>
      </c>
      <c r="B211" s="11">
        <f t="shared" si="34"/>
        <v>38</v>
      </c>
      <c r="C211" s="11">
        <f t="shared" si="35"/>
        <v>2</v>
      </c>
      <c r="D211" s="11">
        <v>3</v>
      </c>
      <c r="E211" s="11">
        <f>VLOOKUP(A211,关卡难度线!A:F,3,0)</f>
        <v>8</v>
      </c>
      <c r="F211" s="11">
        <f>VLOOKUP(A211,关卡难度线!A:F,4,0)</f>
        <v>104</v>
      </c>
      <c r="G211" s="11">
        <v>1</v>
      </c>
      <c r="I211" s="3" t="str">
        <f>VLOOKUP(A211,遭遇战輔助!AB:AC,2,0)</f>
        <v>幻之小岛6-1</v>
      </c>
      <c r="J211" s="3">
        <f>VLOOKUP(I211,关卡难度线!A:F,5,0)</f>
        <v>3</v>
      </c>
      <c r="K211" s="3">
        <f t="shared" si="33"/>
        <v>0.125</v>
      </c>
      <c r="L211" s="3">
        <v>2</v>
      </c>
      <c r="M211">
        <f>C211/B211</f>
        <v>5.2631578947368418E-2</v>
      </c>
      <c r="N211">
        <f t="shared" si="36"/>
        <v>1</v>
      </c>
      <c r="O211">
        <f t="shared" si="37"/>
        <v>2</v>
      </c>
      <c r="P211">
        <f t="shared" si="38"/>
        <v>7</v>
      </c>
      <c r="Q211">
        <f t="shared" si="39"/>
        <v>0</v>
      </c>
      <c r="R211">
        <f t="shared" si="40"/>
        <v>0</v>
      </c>
      <c r="S211">
        <f t="shared" si="41"/>
        <v>0</v>
      </c>
      <c r="T211">
        <f t="shared" si="42"/>
        <v>8.75</v>
      </c>
      <c r="U211">
        <f t="shared" si="43"/>
        <v>0</v>
      </c>
    </row>
    <row r="212" spans="1:21">
      <c r="A212" s="4" t="s">
        <v>4846</v>
      </c>
      <c r="B212" s="11">
        <f t="shared" si="34"/>
        <v>38</v>
      </c>
      <c r="C212" s="11">
        <f t="shared" si="35"/>
        <v>2</v>
      </c>
      <c r="D212" s="11">
        <v>3</v>
      </c>
      <c r="E212" s="11">
        <f>VLOOKUP(A212,关卡难度线!A:F,3,0)</f>
        <v>8</v>
      </c>
      <c r="F212" s="11">
        <f>VLOOKUP(A212,关卡难度线!A:F,4,0)</f>
        <v>104</v>
      </c>
      <c r="G212" s="11">
        <v>1</v>
      </c>
      <c r="I212" s="3" t="str">
        <f>VLOOKUP(A212,遭遇战輔助!AB:AC,2,0)</f>
        <v>幻之小岛7-1</v>
      </c>
      <c r="J212" s="3">
        <f>VLOOKUP(I212,关卡难度线!A:F,5,0)</f>
        <v>3</v>
      </c>
      <c r="K212" s="3">
        <f t="shared" si="33"/>
        <v>0.125</v>
      </c>
      <c r="L212" s="3">
        <v>2</v>
      </c>
      <c r="M212">
        <f>C212/B212</f>
        <v>5.2631578947368418E-2</v>
      </c>
      <c r="N212">
        <f t="shared" si="36"/>
        <v>1</v>
      </c>
      <c r="O212">
        <f t="shared" si="37"/>
        <v>2</v>
      </c>
      <c r="P212">
        <f t="shared" si="38"/>
        <v>7</v>
      </c>
      <c r="Q212">
        <f t="shared" si="39"/>
        <v>0</v>
      </c>
      <c r="R212">
        <f t="shared" si="40"/>
        <v>0</v>
      </c>
      <c r="S212">
        <f t="shared" si="41"/>
        <v>0</v>
      </c>
      <c r="T212">
        <f t="shared" si="42"/>
        <v>8.75</v>
      </c>
      <c r="U212">
        <f t="shared" si="43"/>
        <v>0</v>
      </c>
    </row>
    <row r="213" spans="1:21">
      <c r="A213" s="4" t="s">
        <v>5025</v>
      </c>
      <c r="B213" s="11">
        <f t="shared" si="34"/>
        <v>38</v>
      </c>
      <c r="C213" s="11">
        <f t="shared" si="35"/>
        <v>2</v>
      </c>
      <c r="D213" s="11">
        <v>3</v>
      </c>
      <c r="E213" s="11">
        <f>VLOOKUP(A213,关卡难度线!A:F,3,0)</f>
        <v>8</v>
      </c>
      <c r="F213" s="11">
        <f>VLOOKUP(A213,关卡难度线!A:F,4,0)</f>
        <v>104</v>
      </c>
      <c r="G213" s="11">
        <v>1</v>
      </c>
      <c r="I213" s="3" t="str">
        <f>VLOOKUP(A213,遭遇战輔助!AB:AC,2,0)</f>
        <v>幻之小岛8-1</v>
      </c>
      <c r="J213" s="3">
        <f>VLOOKUP(I213,关卡难度线!A:F,5,0)</f>
        <v>3</v>
      </c>
      <c r="K213" s="3">
        <f t="shared" si="33"/>
        <v>0.125</v>
      </c>
      <c r="L213" s="3">
        <v>2</v>
      </c>
      <c r="M213">
        <f>C213/B213</f>
        <v>5.2631578947368418E-2</v>
      </c>
      <c r="N213">
        <f t="shared" si="36"/>
        <v>1</v>
      </c>
      <c r="O213">
        <f t="shared" si="37"/>
        <v>2</v>
      </c>
      <c r="P213">
        <f t="shared" si="38"/>
        <v>7</v>
      </c>
      <c r="Q213">
        <f t="shared" si="39"/>
        <v>0</v>
      </c>
      <c r="R213">
        <f t="shared" si="40"/>
        <v>0</v>
      </c>
      <c r="S213">
        <f t="shared" si="41"/>
        <v>0</v>
      </c>
      <c r="T213">
        <f t="shared" si="42"/>
        <v>8.75</v>
      </c>
      <c r="U213">
        <f t="shared" si="43"/>
        <v>0</v>
      </c>
    </row>
    <row r="214" spans="1:21">
      <c r="A214" s="4" t="s">
        <v>4847</v>
      </c>
      <c r="B214" s="11">
        <f t="shared" si="34"/>
        <v>38</v>
      </c>
      <c r="C214" s="11">
        <f t="shared" si="35"/>
        <v>2</v>
      </c>
      <c r="D214" s="11">
        <v>3</v>
      </c>
      <c r="E214" s="11">
        <f>VLOOKUP(A214,关卡难度线!A:F,3,0)</f>
        <v>8</v>
      </c>
      <c r="F214" s="11">
        <f>VLOOKUP(A214,关卡难度线!A:F,4,0)</f>
        <v>104</v>
      </c>
      <c r="G214" s="11">
        <v>1</v>
      </c>
      <c r="I214" s="3" t="str">
        <f>VLOOKUP(A214,遭遇战輔助!AB:AC,2,0)</f>
        <v>幻之小岛9-1</v>
      </c>
      <c r="J214" s="3">
        <f>VLOOKUP(I214,关卡难度线!A:F,5,0)</f>
        <v>3</v>
      </c>
      <c r="K214" s="3">
        <f t="shared" si="33"/>
        <v>0.125</v>
      </c>
      <c r="L214" s="3">
        <v>2</v>
      </c>
      <c r="M214">
        <f>C214/B214</f>
        <v>5.2631578947368418E-2</v>
      </c>
      <c r="N214">
        <f t="shared" si="36"/>
        <v>1</v>
      </c>
      <c r="O214">
        <f t="shared" si="37"/>
        <v>2</v>
      </c>
      <c r="P214">
        <f t="shared" si="38"/>
        <v>7</v>
      </c>
      <c r="Q214">
        <f t="shared" si="39"/>
        <v>0</v>
      </c>
      <c r="R214">
        <f t="shared" si="40"/>
        <v>0</v>
      </c>
      <c r="S214">
        <f t="shared" si="41"/>
        <v>0</v>
      </c>
      <c r="T214">
        <f t="shared" si="42"/>
        <v>8.75</v>
      </c>
      <c r="U214">
        <f t="shared" si="43"/>
        <v>0</v>
      </c>
    </row>
    <row r="215" spans="1:21">
      <c r="A215" s="4" t="s">
        <v>5026</v>
      </c>
      <c r="B215" s="11">
        <f t="shared" si="34"/>
        <v>38</v>
      </c>
      <c r="C215" s="11">
        <f t="shared" si="35"/>
        <v>2</v>
      </c>
      <c r="D215" s="11">
        <v>3</v>
      </c>
      <c r="E215" s="11">
        <f>VLOOKUP(A215,关卡难度线!A:F,3,0)</f>
        <v>8</v>
      </c>
      <c r="F215" s="11">
        <f>VLOOKUP(A215,关卡难度线!A:F,4,0)</f>
        <v>104</v>
      </c>
      <c r="G215" s="11">
        <v>1</v>
      </c>
      <c r="I215" s="3" t="str">
        <f>VLOOKUP(A215,遭遇战輔助!AB:AC,2,0)</f>
        <v>幻之小岛10-1</v>
      </c>
      <c r="J215" s="3">
        <f>VLOOKUP(I215,关卡难度线!A:F,5,0)</f>
        <v>3</v>
      </c>
      <c r="K215" s="3">
        <f t="shared" si="33"/>
        <v>0.125</v>
      </c>
      <c r="L215" s="3">
        <v>2</v>
      </c>
      <c r="M215">
        <f>C215/B215</f>
        <v>5.2631578947368418E-2</v>
      </c>
      <c r="N215">
        <f t="shared" si="36"/>
        <v>1</v>
      </c>
      <c r="O215">
        <f t="shared" si="37"/>
        <v>2</v>
      </c>
      <c r="P215">
        <f t="shared" si="38"/>
        <v>7</v>
      </c>
      <c r="Q215">
        <f t="shared" si="39"/>
        <v>0</v>
      </c>
      <c r="R215">
        <f t="shared" si="40"/>
        <v>0</v>
      </c>
      <c r="S215">
        <f t="shared" si="41"/>
        <v>0</v>
      </c>
      <c r="T215">
        <f t="shared" si="42"/>
        <v>8.75</v>
      </c>
      <c r="U215">
        <f t="shared" si="43"/>
        <v>0</v>
      </c>
    </row>
    <row r="216" spans="1:21">
      <c r="A216" s="4" t="s">
        <v>4848</v>
      </c>
      <c r="B216" s="11">
        <f t="shared" si="34"/>
        <v>38</v>
      </c>
      <c r="C216" s="11">
        <f t="shared" si="35"/>
        <v>2</v>
      </c>
      <c r="D216" s="11">
        <v>3</v>
      </c>
      <c r="E216" s="11">
        <f>VLOOKUP(A216,关卡难度线!A:F,3,0)</f>
        <v>8</v>
      </c>
      <c r="F216" s="11">
        <f>VLOOKUP(A216,关卡难度线!A:F,4,0)</f>
        <v>104</v>
      </c>
      <c r="G216" s="11">
        <v>1</v>
      </c>
      <c r="I216" s="3" t="str">
        <f>VLOOKUP(A216,遭遇战輔助!AB:AC,2,0)</f>
        <v>幻之小岛11-1</v>
      </c>
      <c r="J216" s="3">
        <f>VLOOKUP(I216,关卡难度线!A:F,5,0)</f>
        <v>3</v>
      </c>
      <c r="K216" s="3">
        <f t="shared" si="33"/>
        <v>0.125</v>
      </c>
      <c r="L216" s="3">
        <v>2</v>
      </c>
      <c r="M216">
        <f>C216/B216</f>
        <v>5.2631578947368418E-2</v>
      </c>
      <c r="N216">
        <f t="shared" si="36"/>
        <v>1</v>
      </c>
      <c r="O216">
        <f t="shared" si="37"/>
        <v>2</v>
      </c>
      <c r="P216">
        <f t="shared" si="38"/>
        <v>7</v>
      </c>
      <c r="Q216">
        <f t="shared" si="39"/>
        <v>0</v>
      </c>
      <c r="R216">
        <f t="shared" si="40"/>
        <v>0</v>
      </c>
      <c r="S216">
        <f t="shared" si="41"/>
        <v>0</v>
      </c>
      <c r="T216">
        <f t="shared" si="42"/>
        <v>8.75</v>
      </c>
      <c r="U216">
        <f t="shared" si="43"/>
        <v>0</v>
      </c>
    </row>
    <row r="217" spans="1:21">
      <c r="A217" s="4" t="s">
        <v>5027</v>
      </c>
      <c r="B217" s="11">
        <f t="shared" si="34"/>
        <v>38</v>
      </c>
      <c r="C217" s="11">
        <f t="shared" si="35"/>
        <v>2</v>
      </c>
      <c r="D217" s="11">
        <v>3</v>
      </c>
      <c r="E217" s="11">
        <f>VLOOKUP(A217,关卡难度线!A:F,3,0)</f>
        <v>8</v>
      </c>
      <c r="F217" s="11">
        <f>VLOOKUP(A217,关卡难度线!A:F,4,0)</f>
        <v>104</v>
      </c>
      <c r="G217" s="11">
        <v>1</v>
      </c>
      <c r="I217" s="3" t="str">
        <f>VLOOKUP(A217,遭遇战輔助!AB:AC,2,0)</f>
        <v>幻之小岛12-1</v>
      </c>
      <c r="J217" s="3">
        <f>VLOOKUP(I217,关卡难度线!A:F,5,0)</f>
        <v>3</v>
      </c>
      <c r="K217" s="3">
        <f t="shared" si="33"/>
        <v>0.125</v>
      </c>
      <c r="L217" s="3">
        <v>2</v>
      </c>
      <c r="M217">
        <f>C217/B217</f>
        <v>5.2631578947368418E-2</v>
      </c>
      <c r="N217">
        <f t="shared" si="36"/>
        <v>1</v>
      </c>
      <c r="O217">
        <f t="shared" si="37"/>
        <v>2</v>
      </c>
      <c r="P217">
        <f t="shared" si="38"/>
        <v>7</v>
      </c>
      <c r="Q217">
        <f t="shared" si="39"/>
        <v>0</v>
      </c>
      <c r="R217">
        <f t="shared" si="40"/>
        <v>0</v>
      </c>
      <c r="S217">
        <f t="shared" si="41"/>
        <v>0</v>
      </c>
      <c r="T217">
        <f t="shared" si="42"/>
        <v>8.75</v>
      </c>
      <c r="U217">
        <f t="shared" si="43"/>
        <v>0</v>
      </c>
    </row>
    <row r="218" spans="1:21">
      <c r="A218" s="4" t="s">
        <v>4849</v>
      </c>
      <c r="B218" s="11">
        <f t="shared" si="34"/>
        <v>38</v>
      </c>
      <c r="C218" s="11">
        <f t="shared" si="35"/>
        <v>2</v>
      </c>
      <c r="D218" s="11">
        <v>3</v>
      </c>
      <c r="E218" s="11">
        <f>VLOOKUP(A218,关卡难度线!A:F,3,0)</f>
        <v>8</v>
      </c>
      <c r="F218" s="11">
        <f>VLOOKUP(A218,关卡难度线!A:F,4,0)</f>
        <v>104</v>
      </c>
      <c r="G218" s="11">
        <v>1</v>
      </c>
      <c r="I218" s="3" t="str">
        <f>VLOOKUP(A218,遭遇战輔助!AB:AC,2,0)</f>
        <v>幻之小岛13-1</v>
      </c>
      <c r="J218" s="3">
        <f>VLOOKUP(I218,关卡难度线!A:F,5,0)</f>
        <v>3</v>
      </c>
      <c r="K218" s="3">
        <f t="shared" si="33"/>
        <v>0.125</v>
      </c>
      <c r="L218" s="3">
        <v>2</v>
      </c>
      <c r="M218">
        <f>C218/B218</f>
        <v>5.2631578947368418E-2</v>
      </c>
      <c r="N218">
        <f t="shared" si="36"/>
        <v>1</v>
      </c>
      <c r="O218">
        <f t="shared" si="37"/>
        <v>2</v>
      </c>
      <c r="P218">
        <f t="shared" si="38"/>
        <v>7</v>
      </c>
      <c r="Q218">
        <f t="shared" si="39"/>
        <v>0</v>
      </c>
      <c r="R218">
        <f t="shared" si="40"/>
        <v>0</v>
      </c>
      <c r="S218">
        <f t="shared" si="41"/>
        <v>0</v>
      </c>
      <c r="T218">
        <f t="shared" si="42"/>
        <v>8.75</v>
      </c>
      <c r="U218">
        <f t="shared" si="43"/>
        <v>0</v>
      </c>
    </row>
    <row r="219" spans="1:21">
      <c r="A219" s="4" t="s">
        <v>5028</v>
      </c>
      <c r="B219" s="11">
        <f t="shared" si="34"/>
        <v>39</v>
      </c>
      <c r="C219" s="11">
        <f t="shared" si="35"/>
        <v>2</v>
      </c>
      <c r="D219" s="11">
        <v>3</v>
      </c>
      <c r="E219" s="11">
        <f>VLOOKUP(A219,关卡难度线!A:F,3,0)</f>
        <v>8</v>
      </c>
      <c r="F219" s="11">
        <f>VLOOKUP(A219,关卡难度线!A:F,4,0)</f>
        <v>106</v>
      </c>
      <c r="G219" s="11">
        <v>1</v>
      </c>
      <c r="I219" s="3" t="str">
        <f>VLOOKUP(A219,遭遇战輔助!AB:AC,2,0)</f>
        <v>幻之小岛14-1</v>
      </c>
      <c r="J219" s="3">
        <f>VLOOKUP(I219,关卡难度线!A:F,5,0)</f>
        <v>3</v>
      </c>
      <c r="K219" s="3">
        <f t="shared" si="33"/>
        <v>0.125</v>
      </c>
      <c r="L219" s="3">
        <v>2</v>
      </c>
      <c r="M219">
        <f>C219/B219</f>
        <v>5.128205128205128E-2</v>
      </c>
      <c r="N219">
        <f t="shared" si="36"/>
        <v>1</v>
      </c>
      <c r="O219">
        <f t="shared" si="37"/>
        <v>2</v>
      </c>
      <c r="P219">
        <f t="shared" si="38"/>
        <v>7</v>
      </c>
      <c r="Q219">
        <f t="shared" si="39"/>
        <v>0</v>
      </c>
      <c r="R219">
        <f t="shared" si="40"/>
        <v>0</v>
      </c>
      <c r="S219">
        <f t="shared" si="41"/>
        <v>0</v>
      </c>
      <c r="T219">
        <f t="shared" si="42"/>
        <v>8.75</v>
      </c>
      <c r="U219">
        <f t="shared" si="43"/>
        <v>0</v>
      </c>
    </row>
    <row r="220" spans="1:21">
      <c r="A220" s="4" t="s">
        <v>4850</v>
      </c>
      <c r="B220" s="11">
        <f t="shared" si="34"/>
        <v>39</v>
      </c>
      <c r="C220" s="11">
        <f t="shared" si="35"/>
        <v>2</v>
      </c>
      <c r="D220" s="11">
        <v>3</v>
      </c>
      <c r="E220" s="11">
        <f>VLOOKUP(A220,关卡难度线!A:F,3,0)</f>
        <v>8</v>
      </c>
      <c r="F220" s="11">
        <f>VLOOKUP(A220,关卡难度线!A:F,4,0)</f>
        <v>106</v>
      </c>
      <c r="G220" s="11">
        <v>1</v>
      </c>
      <c r="I220" s="3" t="str">
        <f>VLOOKUP(A220,遭遇战輔助!AB:AC,2,0)</f>
        <v>幻之小岛15-1</v>
      </c>
      <c r="J220" s="3">
        <f>VLOOKUP(I220,关卡难度线!A:F,5,0)</f>
        <v>3</v>
      </c>
      <c r="K220" s="3">
        <f t="shared" si="33"/>
        <v>0.125</v>
      </c>
      <c r="L220" s="3">
        <v>2</v>
      </c>
      <c r="M220">
        <f>C220/B220</f>
        <v>5.128205128205128E-2</v>
      </c>
      <c r="N220">
        <f t="shared" si="36"/>
        <v>1</v>
      </c>
      <c r="O220">
        <f t="shared" si="37"/>
        <v>2</v>
      </c>
      <c r="P220">
        <f t="shared" si="38"/>
        <v>7</v>
      </c>
      <c r="Q220">
        <f t="shared" si="39"/>
        <v>0</v>
      </c>
      <c r="R220">
        <f t="shared" si="40"/>
        <v>0</v>
      </c>
      <c r="S220">
        <f t="shared" si="41"/>
        <v>0</v>
      </c>
      <c r="T220">
        <f t="shared" si="42"/>
        <v>8.75</v>
      </c>
      <c r="U220">
        <f t="shared" si="43"/>
        <v>0</v>
      </c>
    </row>
    <row r="221" spans="1:21">
      <c r="A221" s="4" t="s">
        <v>5029</v>
      </c>
      <c r="B221" s="11">
        <f t="shared" si="34"/>
        <v>39</v>
      </c>
      <c r="C221" s="11">
        <f t="shared" si="35"/>
        <v>2</v>
      </c>
      <c r="D221" s="11">
        <v>3</v>
      </c>
      <c r="E221" s="11">
        <f>VLOOKUP(A221,关卡难度线!A:F,3,0)</f>
        <v>8</v>
      </c>
      <c r="F221" s="11">
        <f>VLOOKUP(A221,关卡难度线!A:F,4,0)</f>
        <v>106</v>
      </c>
      <c r="G221" s="11">
        <v>1</v>
      </c>
      <c r="I221" s="3" t="str">
        <f>VLOOKUP(A221,遭遇战輔助!AB:AC,2,0)</f>
        <v>幻之小岛16-1</v>
      </c>
      <c r="J221" s="3">
        <f>VLOOKUP(I221,关卡难度线!A:F,5,0)</f>
        <v>3</v>
      </c>
      <c r="K221" s="3">
        <f t="shared" si="33"/>
        <v>0.125</v>
      </c>
      <c r="L221" s="3">
        <v>2</v>
      </c>
      <c r="M221">
        <f>C221/B221</f>
        <v>5.128205128205128E-2</v>
      </c>
      <c r="N221">
        <f t="shared" si="36"/>
        <v>1</v>
      </c>
      <c r="O221">
        <f t="shared" si="37"/>
        <v>2</v>
      </c>
      <c r="P221">
        <f t="shared" si="38"/>
        <v>7</v>
      </c>
      <c r="Q221">
        <f t="shared" si="39"/>
        <v>0</v>
      </c>
      <c r="R221">
        <f t="shared" si="40"/>
        <v>0</v>
      </c>
      <c r="S221">
        <f t="shared" si="41"/>
        <v>0</v>
      </c>
      <c r="T221">
        <f t="shared" si="42"/>
        <v>8.75</v>
      </c>
      <c r="U221">
        <f t="shared" si="43"/>
        <v>0</v>
      </c>
    </row>
    <row r="222" spans="1:21">
      <c r="A222" s="4" t="s">
        <v>4851</v>
      </c>
      <c r="B222" s="11">
        <f t="shared" si="34"/>
        <v>39</v>
      </c>
      <c r="C222" s="11">
        <f t="shared" si="35"/>
        <v>2</v>
      </c>
      <c r="D222" s="11">
        <v>3</v>
      </c>
      <c r="E222" s="11">
        <f>VLOOKUP(A222,关卡难度线!A:F,3,0)</f>
        <v>8</v>
      </c>
      <c r="F222" s="11">
        <f>VLOOKUP(A222,关卡难度线!A:F,4,0)</f>
        <v>106</v>
      </c>
      <c r="G222" s="11">
        <v>1</v>
      </c>
      <c r="I222" s="3" t="str">
        <f>VLOOKUP(A222,遭遇战輔助!AB:AC,2,0)</f>
        <v>幻之小岛17-1</v>
      </c>
      <c r="J222" s="3">
        <f>VLOOKUP(I222,关卡难度线!A:F,5,0)</f>
        <v>3</v>
      </c>
      <c r="K222" s="3">
        <f t="shared" si="33"/>
        <v>0.125</v>
      </c>
      <c r="L222" s="3">
        <v>2</v>
      </c>
      <c r="M222">
        <f>C222/B222</f>
        <v>5.128205128205128E-2</v>
      </c>
      <c r="N222">
        <f t="shared" si="36"/>
        <v>1</v>
      </c>
      <c r="O222">
        <f t="shared" si="37"/>
        <v>2</v>
      </c>
      <c r="P222">
        <f t="shared" si="38"/>
        <v>7</v>
      </c>
      <c r="Q222">
        <f t="shared" si="39"/>
        <v>0</v>
      </c>
      <c r="R222">
        <f t="shared" si="40"/>
        <v>0</v>
      </c>
      <c r="S222">
        <f t="shared" si="41"/>
        <v>0</v>
      </c>
      <c r="T222">
        <f t="shared" si="42"/>
        <v>8.75</v>
      </c>
      <c r="U222">
        <f t="shared" si="43"/>
        <v>0</v>
      </c>
    </row>
    <row r="223" spans="1:21">
      <c r="A223" s="4" t="s">
        <v>5030</v>
      </c>
      <c r="B223" s="11">
        <f t="shared" si="34"/>
        <v>39</v>
      </c>
      <c r="C223" s="11">
        <f t="shared" si="35"/>
        <v>2</v>
      </c>
      <c r="D223" s="11">
        <v>3</v>
      </c>
      <c r="E223" s="11">
        <f>VLOOKUP(A223,关卡难度线!A:F,3,0)</f>
        <v>8</v>
      </c>
      <c r="F223" s="11">
        <f>VLOOKUP(A223,关卡难度线!A:F,4,0)</f>
        <v>106</v>
      </c>
      <c r="G223" s="11">
        <v>1</v>
      </c>
      <c r="I223" s="3" t="str">
        <f>VLOOKUP(A223,遭遇战輔助!AB:AC,2,0)</f>
        <v>幻之小岛18-1</v>
      </c>
      <c r="J223" s="3">
        <f>VLOOKUP(I223,关卡难度线!A:F,5,0)</f>
        <v>3</v>
      </c>
      <c r="K223" s="3">
        <f t="shared" si="33"/>
        <v>0.125</v>
      </c>
      <c r="L223" s="3">
        <v>2</v>
      </c>
      <c r="M223">
        <f>C223/B223</f>
        <v>5.128205128205128E-2</v>
      </c>
      <c r="N223">
        <f t="shared" si="36"/>
        <v>1</v>
      </c>
      <c r="O223">
        <f t="shared" si="37"/>
        <v>2</v>
      </c>
      <c r="P223">
        <f t="shared" si="38"/>
        <v>7</v>
      </c>
      <c r="Q223">
        <f t="shared" si="39"/>
        <v>0</v>
      </c>
      <c r="R223">
        <f t="shared" si="40"/>
        <v>0</v>
      </c>
      <c r="S223">
        <f t="shared" si="41"/>
        <v>0</v>
      </c>
      <c r="T223">
        <f t="shared" si="42"/>
        <v>8.75</v>
      </c>
      <c r="U223">
        <f t="shared" si="43"/>
        <v>0</v>
      </c>
    </row>
    <row r="224" spans="1:21">
      <c r="A224" s="4" t="s">
        <v>4852</v>
      </c>
      <c r="B224" s="11">
        <f t="shared" si="34"/>
        <v>39</v>
      </c>
      <c r="C224" s="11">
        <f t="shared" si="35"/>
        <v>2</v>
      </c>
      <c r="D224" s="11">
        <v>3</v>
      </c>
      <c r="E224" s="11">
        <f>VLOOKUP(A224,关卡难度线!A:F,3,0)</f>
        <v>8</v>
      </c>
      <c r="F224" s="11">
        <f>VLOOKUP(A224,关卡难度线!A:F,4,0)</f>
        <v>106</v>
      </c>
      <c r="G224" s="11">
        <v>1</v>
      </c>
      <c r="I224" s="3" t="str">
        <f>VLOOKUP(A224,遭遇战輔助!AB:AC,2,0)</f>
        <v>幻之小岛19-1</v>
      </c>
      <c r="J224" s="3">
        <f>VLOOKUP(I224,关卡难度线!A:F,5,0)</f>
        <v>3</v>
      </c>
      <c r="K224" s="3">
        <f t="shared" si="33"/>
        <v>0.125</v>
      </c>
      <c r="L224" s="3">
        <v>2</v>
      </c>
      <c r="M224">
        <f>C224/B224</f>
        <v>5.128205128205128E-2</v>
      </c>
      <c r="N224">
        <f t="shared" si="36"/>
        <v>1</v>
      </c>
      <c r="O224">
        <f t="shared" si="37"/>
        <v>2</v>
      </c>
      <c r="P224">
        <f t="shared" si="38"/>
        <v>7</v>
      </c>
      <c r="Q224">
        <f t="shared" si="39"/>
        <v>0</v>
      </c>
      <c r="R224">
        <f t="shared" si="40"/>
        <v>0</v>
      </c>
      <c r="S224">
        <f t="shared" si="41"/>
        <v>0</v>
      </c>
      <c r="T224">
        <f t="shared" si="42"/>
        <v>8.75</v>
      </c>
      <c r="U224">
        <f t="shared" si="43"/>
        <v>0</v>
      </c>
    </row>
    <row r="225" spans="1:21">
      <c r="A225" s="4" t="s">
        <v>5031</v>
      </c>
      <c r="B225" s="11">
        <f t="shared" si="34"/>
        <v>39</v>
      </c>
      <c r="C225" s="11">
        <f t="shared" si="35"/>
        <v>2</v>
      </c>
      <c r="D225" s="11">
        <v>3</v>
      </c>
      <c r="E225" s="11">
        <f>VLOOKUP(A225,关卡难度线!A:F,3,0)</f>
        <v>8</v>
      </c>
      <c r="F225" s="11">
        <f>VLOOKUP(A225,关卡难度线!A:F,4,0)</f>
        <v>106</v>
      </c>
      <c r="G225" s="11">
        <v>1</v>
      </c>
      <c r="I225" s="3" t="str">
        <f>VLOOKUP(A225,遭遇战輔助!AB:AC,2,0)</f>
        <v>幻之小岛20-1</v>
      </c>
      <c r="J225" s="3">
        <f>VLOOKUP(I225,关卡难度线!A:F,5,0)</f>
        <v>3</v>
      </c>
      <c r="K225" s="3">
        <f t="shared" si="33"/>
        <v>0.125</v>
      </c>
      <c r="L225" s="3">
        <v>2</v>
      </c>
      <c r="M225">
        <f>C225/B225</f>
        <v>5.128205128205128E-2</v>
      </c>
      <c r="N225">
        <f t="shared" si="36"/>
        <v>1</v>
      </c>
      <c r="O225">
        <f t="shared" si="37"/>
        <v>2</v>
      </c>
      <c r="P225">
        <f t="shared" si="38"/>
        <v>7</v>
      </c>
      <c r="Q225">
        <f t="shared" si="39"/>
        <v>0</v>
      </c>
      <c r="R225">
        <f t="shared" si="40"/>
        <v>0</v>
      </c>
      <c r="S225">
        <f t="shared" si="41"/>
        <v>0</v>
      </c>
      <c r="T225">
        <f t="shared" si="42"/>
        <v>8.75</v>
      </c>
      <c r="U225">
        <f t="shared" si="43"/>
        <v>0</v>
      </c>
    </row>
    <row r="226" spans="1:21">
      <c r="A226" s="4" t="s">
        <v>4853</v>
      </c>
      <c r="B226" s="11">
        <f t="shared" si="34"/>
        <v>39</v>
      </c>
      <c r="C226" s="11">
        <f t="shared" si="35"/>
        <v>2</v>
      </c>
      <c r="D226" s="11">
        <v>3</v>
      </c>
      <c r="E226" s="11">
        <f>VLOOKUP(A226,关卡难度线!A:F,3,0)</f>
        <v>8</v>
      </c>
      <c r="F226" s="11">
        <f>VLOOKUP(A226,关卡难度线!A:F,4,0)</f>
        <v>106</v>
      </c>
      <c r="G226" s="11">
        <v>1</v>
      </c>
      <c r="I226" s="3" t="str">
        <f>VLOOKUP(A226,遭遇战輔助!AB:AC,2,0)</f>
        <v>幻之小岛21-1</v>
      </c>
      <c r="J226" s="3">
        <f>VLOOKUP(I226,关卡难度线!A:F,5,0)</f>
        <v>3</v>
      </c>
      <c r="K226" s="3">
        <f t="shared" si="33"/>
        <v>0.125</v>
      </c>
      <c r="L226" s="3">
        <v>2</v>
      </c>
      <c r="M226">
        <f>C226/B226</f>
        <v>5.128205128205128E-2</v>
      </c>
      <c r="N226">
        <f t="shared" si="36"/>
        <v>1</v>
      </c>
      <c r="O226">
        <f t="shared" si="37"/>
        <v>2</v>
      </c>
      <c r="P226">
        <f t="shared" si="38"/>
        <v>7</v>
      </c>
      <c r="Q226">
        <f t="shared" si="39"/>
        <v>0</v>
      </c>
      <c r="R226">
        <f t="shared" si="40"/>
        <v>0</v>
      </c>
      <c r="S226">
        <f t="shared" si="41"/>
        <v>0</v>
      </c>
      <c r="T226">
        <f t="shared" si="42"/>
        <v>8.75</v>
      </c>
      <c r="U226">
        <f t="shared" si="43"/>
        <v>0</v>
      </c>
    </row>
    <row r="227" spans="1:21">
      <c r="A227" s="4" t="s">
        <v>5032</v>
      </c>
      <c r="B227" s="11">
        <f t="shared" si="34"/>
        <v>39</v>
      </c>
      <c r="C227" s="11">
        <f t="shared" si="35"/>
        <v>2</v>
      </c>
      <c r="D227" s="11">
        <v>3</v>
      </c>
      <c r="E227" s="11">
        <f>VLOOKUP(A227,关卡难度线!A:F,3,0)</f>
        <v>8</v>
      </c>
      <c r="F227" s="11">
        <f>VLOOKUP(A227,关卡难度线!A:F,4,0)</f>
        <v>106</v>
      </c>
      <c r="G227" s="11">
        <v>1</v>
      </c>
      <c r="I227" s="3" t="str">
        <f>VLOOKUP(A227,遭遇战輔助!AB:AC,2,0)</f>
        <v>幻之小岛22-1</v>
      </c>
      <c r="J227" s="3">
        <f>VLOOKUP(I227,关卡难度线!A:F,5,0)</f>
        <v>3</v>
      </c>
      <c r="K227" s="3">
        <f t="shared" si="33"/>
        <v>0.125</v>
      </c>
      <c r="L227" s="3">
        <v>2</v>
      </c>
      <c r="M227">
        <f>C227/B227</f>
        <v>5.128205128205128E-2</v>
      </c>
      <c r="N227">
        <f t="shared" si="36"/>
        <v>1</v>
      </c>
      <c r="O227">
        <f t="shared" si="37"/>
        <v>2</v>
      </c>
      <c r="P227">
        <f t="shared" si="38"/>
        <v>7</v>
      </c>
      <c r="Q227">
        <f t="shared" si="39"/>
        <v>0</v>
      </c>
      <c r="R227">
        <f t="shared" si="40"/>
        <v>0</v>
      </c>
      <c r="S227">
        <f t="shared" si="41"/>
        <v>0</v>
      </c>
      <c r="T227">
        <f t="shared" si="42"/>
        <v>8.75</v>
      </c>
      <c r="U227">
        <f t="shared" si="43"/>
        <v>0</v>
      </c>
    </row>
    <row r="228" spans="1:21">
      <c r="A228" s="4" t="s">
        <v>4854</v>
      </c>
      <c r="B228" s="11">
        <f t="shared" si="34"/>
        <v>39</v>
      </c>
      <c r="C228" s="11">
        <f t="shared" si="35"/>
        <v>2</v>
      </c>
      <c r="D228" s="11">
        <v>3</v>
      </c>
      <c r="E228" s="11">
        <f>VLOOKUP(A228,关卡难度线!A:F,3,0)</f>
        <v>8</v>
      </c>
      <c r="F228" s="11">
        <f>VLOOKUP(A228,关卡难度线!A:F,4,0)</f>
        <v>106</v>
      </c>
      <c r="G228" s="11">
        <v>1</v>
      </c>
      <c r="I228" s="3" t="str">
        <f>VLOOKUP(A228,遭遇战輔助!AB:AC,2,0)</f>
        <v>幻之小岛23-1</v>
      </c>
      <c r="J228" s="3">
        <f>VLOOKUP(I228,关卡难度线!A:F,5,0)</f>
        <v>3</v>
      </c>
      <c r="K228" s="3">
        <f t="shared" si="33"/>
        <v>0.125</v>
      </c>
      <c r="L228" s="3">
        <v>2</v>
      </c>
      <c r="M228">
        <f>C228/B228</f>
        <v>5.128205128205128E-2</v>
      </c>
      <c r="N228">
        <f t="shared" si="36"/>
        <v>1</v>
      </c>
      <c r="O228">
        <f t="shared" si="37"/>
        <v>2</v>
      </c>
      <c r="P228">
        <f t="shared" si="38"/>
        <v>7</v>
      </c>
      <c r="Q228">
        <f t="shared" si="39"/>
        <v>0</v>
      </c>
      <c r="R228">
        <f t="shared" si="40"/>
        <v>0</v>
      </c>
      <c r="S228">
        <f t="shared" si="41"/>
        <v>0</v>
      </c>
      <c r="T228">
        <f t="shared" si="42"/>
        <v>8.75</v>
      </c>
      <c r="U228">
        <f t="shared" si="43"/>
        <v>0</v>
      </c>
    </row>
    <row r="229" spans="1:21">
      <c r="A229" s="4" t="s">
        <v>5033</v>
      </c>
      <c r="B229" s="11">
        <f t="shared" si="34"/>
        <v>40</v>
      </c>
      <c r="C229" s="11">
        <f t="shared" si="35"/>
        <v>2</v>
      </c>
      <c r="D229" s="11">
        <v>3</v>
      </c>
      <c r="E229" s="11">
        <f>VLOOKUP(A229,关卡难度线!A:F,3,0)</f>
        <v>8</v>
      </c>
      <c r="F229" s="11">
        <f>VLOOKUP(A229,关卡难度线!A:F,4,0)</f>
        <v>108</v>
      </c>
      <c r="G229" s="11">
        <v>1</v>
      </c>
      <c r="I229" s="3" t="str">
        <f>VLOOKUP(A229,遭遇战輔助!AB:AC,2,0)</f>
        <v>幻之小岛24-1</v>
      </c>
      <c r="J229" s="3">
        <f>VLOOKUP(I229,关卡难度线!A:F,5,0)</f>
        <v>3</v>
      </c>
      <c r="K229" s="3">
        <f t="shared" si="33"/>
        <v>0.125</v>
      </c>
      <c r="L229" s="3">
        <v>2</v>
      </c>
      <c r="M229">
        <f>C229/B229</f>
        <v>0.05</v>
      </c>
      <c r="N229">
        <f t="shared" si="36"/>
        <v>1</v>
      </c>
      <c r="O229">
        <f t="shared" si="37"/>
        <v>2</v>
      </c>
      <c r="P229">
        <f t="shared" si="38"/>
        <v>7</v>
      </c>
      <c r="Q229">
        <f t="shared" si="39"/>
        <v>0</v>
      </c>
      <c r="R229">
        <f t="shared" si="40"/>
        <v>0</v>
      </c>
      <c r="S229">
        <f t="shared" si="41"/>
        <v>0</v>
      </c>
      <c r="T229">
        <f t="shared" si="42"/>
        <v>8.75</v>
      </c>
      <c r="U229">
        <f t="shared" si="43"/>
        <v>0</v>
      </c>
    </row>
    <row r="230" spans="1:21">
      <c r="A230" s="4" t="s">
        <v>4855</v>
      </c>
      <c r="B230" s="11">
        <f t="shared" si="34"/>
        <v>40</v>
      </c>
      <c r="C230" s="11">
        <f t="shared" si="35"/>
        <v>2</v>
      </c>
      <c r="D230" s="11">
        <v>3</v>
      </c>
      <c r="E230" s="11">
        <f>VLOOKUP(A230,关卡难度线!A:F,3,0)</f>
        <v>8</v>
      </c>
      <c r="F230" s="11">
        <f>VLOOKUP(A230,关卡难度线!A:F,4,0)</f>
        <v>108</v>
      </c>
      <c r="G230" s="11">
        <v>1</v>
      </c>
      <c r="I230" s="3" t="str">
        <f>VLOOKUP(A230,遭遇战輔助!AB:AC,2,0)</f>
        <v>幻之小岛25-1</v>
      </c>
      <c r="J230" s="3">
        <f>VLOOKUP(I230,关卡难度线!A:F,5,0)</f>
        <v>3</v>
      </c>
      <c r="K230" s="3">
        <f t="shared" si="33"/>
        <v>0.125</v>
      </c>
      <c r="L230" s="3">
        <v>2</v>
      </c>
      <c r="M230">
        <f>C230/B230</f>
        <v>0.05</v>
      </c>
      <c r="N230">
        <f t="shared" si="36"/>
        <v>1</v>
      </c>
      <c r="O230">
        <f t="shared" si="37"/>
        <v>2</v>
      </c>
      <c r="P230">
        <f t="shared" si="38"/>
        <v>7</v>
      </c>
      <c r="Q230">
        <f t="shared" si="39"/>
        <v>0</v>
      </c>
      <c r="R230">
        <f t="shared" si="40"/>
        <v>0</v>
      </c>
      <c r="S230">
        <f t="shared" si="41"/>
        <v>0</v>
      </c>
      <c r="T230">
        <f t="shared" si="42"/>
        <v>8.75</v>
      </c>
      <c r="U230">
        <f t="shared" si="43"/>
        <v>0</v>
      </c>
    </row>
    <row r="231" spans="1:21">
      <c r="A231" s="4" t="s">
        <v>5034</v>
      </c>
      <c r="B231" s="11">
        <f t="shared" si="34"/>
        <v>40</v>
      </c>
      <c r="C231" s="11">
        <f t="shared" si="35"/>
        <v>2</v>
      </c>
      <c r="D231" s="11">
        <v>3</v>
      </c>
      <c r="E231" s="11">
        <f>VLOOKUP(A231,关卡难度线!A:F,3,0)</f>
        <v>8</v>
      </c>
      <c r="F231" s="11">
        <f>VLOOKUP(A231,关卡难度线!A:F,4,0)</f>
        <v>108</v>
      </c>
      <c r="G231" s="11">
        <v>1</v>
      </c>
      <c r="I231" s="3" t="str">
        <f>VLOOKUP(A231,遭遇战輔助!AB:AC,2,0)</f>
        <v>南方小岛1-1</v>
      </c>
      <c r="J231" s="3">
        <f>VLOOKUP(I231,关卡难度线!A:F,5,0)</f>
        <v>3</v>
      </c>
      <c r="K231" s="3">
        <f t="shared" si="33"/>
        <v>0.125</v>
      </c>
      <c r="L231" s="3">
        <v>2</v>
      </c>
      <c r="M231">
        <f>C231/B231</f>
        <v>0.05</v>
      </c>
      <c r="N231">
        <f t="shared" si="36"/>
        <v>1</v>
      </c>
      <c r="O231">
        <f t="shared" si="37"/>
        <v>2</v>
      </c>
      <c r="P231">
        <f t="shared" si="38"/>
        <v>7</v>
      </c>
      <c r="Q231">
        <f t="shared" si="39"/>
        <v>0</v>
      </c>
      <c r="R231">
        <f t="shared" si="40"/>
        <v>0</v>
      </c>
      <c r="S231">
        <f t="shared" si="41"/>
        <v>0</v>
      </c>
      <c r="T231">
        <f t="shared" si="42"/>
        <v>8.75</v>
      </c>
      <c r="U231">
        <f t="shared" si="43"/>
        <v>0</v>
      </c>
    </row>
    <row r="232" spans="1:21">
      <c r="A232" s="4" t="s">
        <v>5035</v>
      </c>
      <c r="B232" s="11">
        <f t="shared" si="34"/>
        <v>40</v>
      </c>
      <c r="C232" s="11">
        <f t="shared" si="35"/>
        <v>2</v>
      </c>
      <c r="D232" s="11">
        <v>3</v>
      </c>
      <c r="E232" s="11">
        <f>VLOOKUP(A232,关卡难度线!A:F,3,0)</f>
        <v>8</v>
      </c>
      <c r="F232" s="11">
        <f>VLOOKUP(A232,关卡难度线!A:F,4,0)</f>
        <v>108</v>
      </c>
      <c r="G232" s="11">
        <v>1</v>
      </c>
      <c r="I232" s="3" t="str">
        <f>VLOOKUP(A232,遭遇战輔助!AB:AC,2,0)</f>
        <v>南方小岛2-1</v>
      </c>
      <c r="J232" s="3">
        <f>VLOOKUP(I232,关卡难度线!A:F,5,0)</f>
        <v>3</v>
      </c>
      <c r="K232" s="3">
        <f t="shared" si="33"/>
        <v>0.125</v>
      </c>
      <c r="L232" s="3">
        <v>2</v>
      </c>
      <c r="M232">
        <f>C232/B232</f>
        <v>0.05</v>
      </c>
      <c r="N232">
        <f t="shared" si="36"/>
        <v>1</v>
      </c>
      <c r="O232">
        <f t="shared" si="37"/>
        <v>2</v>
      </c>
      <c r="P232">
        <f t="shared" si="38"/>
        <v>7</v>
      </c>
      <c r="Q232">
        <f t="shared" si="39"/>
        <v>0</v>
      </c>
      <c r="R232">
        <f t="shared" si="40"/>
        <v>0</v>
      </c>
      <c r="S232">
        <f t="shared" si="41"/>
        <v>0</v>
      </c>
      <c r="T232">
        <f t="shared" si="42"/>
        <v>8.75</v>
      </c>
      <c r="U232">
        <f t="shared" si="43"/>
        <v>0</v>
      </c>
    </row>
    <row r="233" spans="1:21">
      <c r="A233" s="4" t="s">
        <v>4856</v>
      </c>
      <c r="B233" s="11">
        <f t="shared" si="34"/>
        <v>40</v>
      </c>
      <c r="C233" s="11">
        <f t="shared" si="35"/>
        <v>2</v>
      </c>
      <c r="D233" s="11">
        <v>3</v>
      </c>
      <c r="E233" s="11">
        <f>VLOOKUP(A233,关卡难度线!A:F,3,0)</f>
        <v>8</v>
      </c>
      <c r="F233" s="11">
        <f>VLOOKUP(A233,关卡难度线!A:F,4,0)</f>
        <v>108</v>
      </c>
      <c r="G233" s="11">
        <v>1</v>
      </c>
      <c r="I233" s="3" t="str">
        <f>VLOOKUP(A233,遭遇战輔助!AB:AC,2,0)</f>
        <v>南方小岛3-1</v>
      </c>
      <c r="J233" s="3">
        <f>VLOOKUP(I233,关卡难度线!A:F,5,0)</f>
        <v>3</v>
      </c>
      <c r="K233" s="3">
        <f t="shared" si="33"/>
        <v>0.125</v>
      </c>
      <c r="L233" s="3">
        <v>2</v>
      </c>
      <c r="M233">
        <f>C233/B233</f>
        <v>0.05</v>
      </c>
      <c r="N233">
        <f t="shared" si="36"/>
        <v>1</v>
      </c>
      <c r="O233">
        <f t="shared" si="37"/>
        <v>2</v>
      </c>
      <c r="P233">
        <f t="shared" si="38"/>
        <v>7</v>
      </c>
      <c r="Q233">
        <f t="shared" si="39"/>
        <v>0</v>
      </c>
      <c r="R233">
        <f t="shared" si="40"/>
        <v>0</v>
      </c>
      <c r="S233">
        <f t="shared" si="41"/>
        <v>0</v>
      </c>
      <c r="T233">
        <f t="shared" si="42"/>
        <v>8.75</v>
      </c>
      <c r="U233">
        <f t="shared" si="43"/>
        <v>0</v>
      </c>
    </row>
    <row r="234" spans="1:21">
      <c r="A234" s="4" t="s">
        <v>5036</v>
      </c>
      <c r="B234" s="11">
        <f t="shared" si="34"/>
        <v>40</v>
      </c>
      <c r="C234" s="11">
        <f t="shared" si="35"/>
        <v>2</v>
      </c>
      <c r="D234" s="11">
        <v>3</v>
      </c>
      <c r="E234" s="11">
        <f>VLOOKUP(A234,关卡难度线!A:F,3,0)</f>
        <v>8</v>
      </c>
      <c r="F234" s="11">
        <f>VLOOKUP(A234,关卡难度线!A:F,4,0)</f>
        <v>108</v>
      </c>
      <c r="G234" s="11">
        <v>1</v>
      </c>
      <c r="I234" s="3" t="str">
        <f>VLOOKUP(A234,遭遇战輔助!AB:AC,2,0)</f>
        <v>南方小岛4-1</v>
      </c>
      <c r="J234" s="3">
        <f>VLOOKUP(I234,关卡难度线!A:F,5,0)</f>
        <v>3</v>
      </c>
      <c r="K234" s="3">
        <f t="shared" si="33"/>
        <v>0.125</v>
      </c>
      <c r="L234" s="3">
        <v>2</v>
      </c>
      <c r="M234">
        <f>C234/B234</f>
        <v>0.05</v>
      </c>
      <c r="N234">
        <f t="shared" si="36"/>
        <v>1</v>
      </c>
      <c r="O234">
        <f t="shared" si="37"/>
        <v>2</v>
      </c>
      <c r="P234">
        <f t="shared" si="38"/>
        <v>7</v>
      </c>
      <c r="Q234">
        <f t="shared" si="39"/>
        <v>0</v>
      </c>
      <c r="R234">
        <f t="shared" si="40"/>
        <v>0</v>
      </c>
      <c r="S234">
        <f t="shared" si="41"/>
        <v>0</v>
      </c>
      <c r="T234">
        <f t="shared" si="42"/>
        <v>8.75</v>
      </c>
      <c r="U234">
        <f t="shared" si="43"/>
        <v>0</v>
      </c>
    </row>
    <row r="235" spans="1:21">
      <c r="A235" s="4" t="s">
        <v>4857</v>
      </c>
      <c r="B235" s="11">
        <f t="shared" si="34"/>
        <v>40</v>
      </c>
      <c r="C235" s="11">
        <f t="shared" si="35"/>
        <v>2</v>
      </c>
      <c r="D235" s="11">
        <v>3</v>
      </c>
      <c r="E235" s="11">
        <f>VLOOKUP(A235,关卡难度线!A:F,3,0)</f>
        <v>8</v>
      </c>
      <c r="F235" s="11">
        <f>VLOOKUP(A235,关卡难度线!A:F,4,0)</f>
        <v>108</v>
      </c>
      <c r="G235" s="11">
        <v>1</v>
      </c>
      <c r="I235" s="3" t="str">
        <f>VLOOKUP(A235,遭遇战輔助!AB:AC,2,0)</f>
        <v>南方小岛5-1</v>
      </c>
      <c r="J235" s="3">
        <f>VLOOKUP(I235,关卡难度线!A:F,5,0)</f>
        <v>3</v>
      </c>
      <c r="K235" s="3">
        <f t="shared" si="33"/>
        <v>0.125</v>
      </c>
      <c r="L235" s="3">
        <v>2</v>
      </c>
      <c r="M235">
        <f>C235/B235</f>
        <v>0.05</v>
      </c>
      <c r="N235">
        <f t="shared" si="36"/>
        <v>1</v>
      </c>
      <c r="O235">
        <f t="shared" si="37"/>
        <v>2</v>
      </c>
      <c r="P235">
        <f t="shared" si="38"/>
        <v>7</v>
      </c>
      <c r="Q235">
        <f t="shared" si="39"/>
        <v>0</v>
      </c>
      <c r="R235">
        <f t="shared" si="40"/>
        <v>0</v>
      </c>
      <c r="S235">
        <f t="shared" si="41"/>
        <v>0</v>
      </c>
      <c r="T235">
        <f t="shared" si="42"/>
        <v>8.75</v>
      </c>
      <c r="U235">
        <f t="shared" si="43"/>
        <v>0</v>
      </c>
    </row>
    <row r="236" spans="1:21">
      <c r="A236" s="4" t="s">
        <v>5037</v>
      </c>
      <c r="B236" s="11">
        <f t="shared" si="34"/>
        <v>40</v>
      </c>
      <c r="C236" s="11">
        <f t="shared" si="35"/>
        <v>2</v>
      </c>
      <c r="D236" s="11">
        <v>3</v>
      </c>
      <c r="E236" s="11">
        <f>VLOOKUP(A236,关卡难度线!A:F,3,0)</f>
        <v>8</v>
      </c>
      <c r="F236" s="11">
        <f>VLOOKUP(A236,关卡难度线!A:F,4,0)</f>
        <v>108</v>
      </c>
      <c r="G236" s="11">
        <v>1</v>
      </c>
      <c r="I236" s="3" t="str">
        <f>VLOOKUP(A236,遭遇战輔助!AB:AC,2,0)</f>
        <v>南方小岛6-1</v>
      </c>
      <c r="J236" s="3">
        <f>VLOOKUP(I236,关卡难度线!A:F,5,0)</f>
        <v>3</v>
      </c>
      <c r="K236" s="3">
        <f t="shared" si="33"/>
        <v>0.125</v>
      </c>
      <c r="L236" s="3">
        <v>2</v>
      </c>
      <c r="M236">
        <f>C236/B236</f>
        <v>0.05</v>
      </c>
      <c r="N236">
        <f t="shared" si="36"/>
        <v>1</v>
      </c>
      <c r="O236">
        <f t="shared" si="37"/>
        <v>2</v>
      </c>
      <c r="P236">
        <f t="shared" si="38"/>
        <v>7</v>
      </c>
      <c r="Q236">
        <f t="shared" si="39"/>
        <v>0</v>
      </c>
      <c r="R236">
        <f t="shared" si="40"/>
        <v>0</v>
      </c>
      <c r="S236">
        <f t="shared" si="41"/>
        <v>0</v>
      </c>
      <c r="T236">
        <f t="shared" si="42"/>
        <v>8.75</v>
      </c>
      <c r="U236">
        <f t="shared" si="43"/>
        <v>0</v>
      </c>
    </row>
    <row r="237" spans="1:21">
      <c r="A237" s="4" t="s">
        <v>4858</v>
      </c>
      <c r="B237" s="11">
        <f t="shared" si="34"/>
        <v>40</v>
      </c>
      <c r="C237" s="11">
        <f t="shared" si="35"/>
        <v>2</v>
      </c>
      <c r="D237" s="11">
        <v>3</v>
      </c>
      <c r="E237" s="11">
        <f>VLOOKUP(A237,关卡难度线!A:F,3,0)</f>
        <v>8</v>
      </c>
      <c r="F237" s="11">
        <f>VLOOKUP(A237,关卡难度线!A:F,4,0)</f>
        <v>108</v>
      </c>
      <c r="G237" s="11">
        <v>1</v>
      </c>
      <c r="I237" s="3" t="str">
        <f>VLOOKUP(A237,遭遇战輔助!AB:AC,2,0)</f>
        <v>南方小岛7-1</v>
      </c>
      <c r="J237" s="3">
        <f>VLOOKUP(I237,关卡难度线!A:F,5,0)</f>
        <v>3</v>
      </c>
      <c r="K237" s="3">
        <f t="shared" si="33"/>
        <v>0.125</v>
      </c>
      <c r="L237" s="3">
        <v>2</v>
      </c>
      <c r="M237">
        <f>C237/B237</f>
        <v>0.05</v>
      </c>
      <c r="N237">
        <f t="shared" si="36"/>
        <v>1</v>
      </c>
      <c r="O237">
        <f t="shared" si="37"/>
        <v>2</v>
      </c>
      <c r="P237">
        <f t="shared" si="38"/>
        <v>7</v>
      </c>
      <c r="Q237">
        <f t="shared" si="39"/>
        <v>0</v>
      </c>
      <c r="R237">
        <f t="shared" si="40"/>
        <v>0</v>
      </c>
      <c r="S237">
        <f t="shared" si="41"/>
        <v>0</v>
      </c>
      <c r="T237">
        <f t="shared" si="42"/>
        <v>8.75</v>
      </c>
      <c r="U237">
        <f t="shared" si="43"/>
        <v>0</v>
      </c>
    </row>
    <row r="238" spans="1:21">
      <c r="A238" s="4" t="s">
        <v>5038</v>
      </c>
      <c r="B238" s="11">
        <f t="shared" si="34"/>
        <v>40</v>
      </c>
      <c r="C238" s="11">
        <f t="shared" si="35"/>
        <v>2</v>
      </c>
      <c r="D238" s="11">
        <v>3</v>
      </c>
      <c r="E238" s="11">
        <f>VLOOKUP(A238,关卡难度线!A:F,3,0)</f>
        <v>8</v>
      </c>
      <c r="F238" s="11">
        <f>VLOOKUP(A238,关卡难度线!A:F,4,0)</f>
        <v>108</v>
      </c>
      <c r="G238" s="11">
        <v>1</v>
      </c>
      <c r="I238" s="3" t="str">
        <f>VLOOKUP(A238,遭遇战輔助!AB:AC,2,0)</f>
        <v>南方小岛8-1</v>
      </c>
      <c r="J238" s="3">
        <f>VLOOKUP(I238,关卡难度线!A:F,5,0)</f>
        <v>3</v>
      </c>
      <c r="K238" s="3">
        <f t="shared" si="33"/>
        <v>0.125</v>
      </c>
      <c r="L238" s="3">
        <v>2</v>
      </c>
      <c r="M238">
        <f>C238/B238</f>
        <v>0.05</v>
      </c>
      <c r="N238">
        <f t="shared" si="36"/>
        <v>1</v>
      </c>
      <c r="O238">
        <f t="shared" si="37"/>
        <v>2</v>
      </c>
      <c r="P238">
        <f t="shared" si="38"/>
        <v>7</v>
      </c>
      <c r="Q238">
        <f t="shared" si="39"/>
        <v>0</v>
      </c>
      <c r="R238">
        <f t="shared" si="40"/>
        <v>0</v>
      </c>
      <c r="S238">
        <f t="shared" si="41"/>
        <v>0</v>
      </c>
      <c r="T238">
        <f t="shared" si="42"/>
        <v>8.75</v>
      </c>
      <c r="U238">
        <f t="shared" si="43"/>
        <v>0</v>
      </c>
    </row>
    <row r="239" spans="1:21">
      <c r="A239" s="4" t="s">
        <v>4859</v>
      </c>
      <c r="B239" s="11">
        <f t="shared" si="34"/>
        <v>41</v>
      </c>
      <c r="C239" s="11">
        <f t="shared" si="35"/>
        <v>2</v>
      </c>
      <c r="D239" s="11">
        <v>3</v>
      </c>
      <c r="E239" s="11">
        <f>VLOOKUP(A239,关卡难度线!A:F,3,0)</f>
        <v>8</v>
      </c>
      <c r="F239" s="11">
        <f>VLOOKUP(A239,关卡难度线!A:F,4,0)</f>
        <v>110</v>
      </c>
      <c r="G239" s="11">
        <v>1</v>
      </c>
      <c r="I239" s="3" t="str">
        <f>VLOOKUP(A239,遭遇战輔助!AB:AC,2,0)</f>
        <v>南方小岛9-1</v>
      </c>
      <c r="J239" s="3">
        <f>VLOOKUP(I239,关卡难度线!A:F,5,0)</f>
        <v>3</v>
      </c>
      <c r="K239" s="3">
        <f t="shared" si="33"/>
        <v>0.125</v>
      </c>
      <c r="L239" s="3">
        <v>2</v>
      </c>
      <c r="M239">
        <f>C239/B239</f>
        <v>4.878048780487805E-2</v>
      </c>
      <c r="N239">
        <f t="shared" si="36"/>
        <v>1</v>
      </c>
      <c r="O239">
        <f t="shared" si="37"/>
        <v>2</v>
      </c>
      <c r="P239">
        <f t="shared" si="38"/>
        <v>7</v>
      </c>
      <c r="Q239">
        <f t="shared" si="39"/>
        <v>0</v>
      </c>
      <c r="R239">
        <f t="shared" si="40"/>
        <v>0</v>
      </c>
      <c r="S239">
        <f t="shared" si="41"/>
        <v>0</v>
      </c>
      <c r="T239">
        <f t="shared" si="42"/>
        <v>8.75</v>
      </c>
      <c r="U239">
        <f t="shared" si="43"/>
        <v>0</v>
      </c>
    </row>
    <row r="240" spans="1:21">
      <c r="A240" s="4" t="s">
        <v>5039</v>
      </c>
      <c r="B240" s="11">
        <f t="shared" si="34"/>
        <v>41</v>
      </c>
      <c r="C240" s="11">
        <f t="shared" si="35"/>
        <v>2</v>
      </c>
      <c r="D240" s="11">
        <v>3</v>
      </c>
      <c r="E240" s="11">
        <f>VLOOKUP(A240,关卡难度线!A:F,3,0)</f>
        <v>8</v>
      </c>
      <c r="F240" s="11">
        <f>VLOOKUP(A240,关卡难度线!A:F,4,0)</f>
        <v>110</v>
      </c>
      <c r="G240" s="11">
        <v>1</v>
      </c>
      <c r="I240" s="3" t="str">
        <f>VLOOKUP(A240,遭遇战輔助!AB:AC,2,0)</f>
        <v>南方小岛10-1</v>
      </c>
      <c r="J240" s="3">
        <f>VLOOKUP(I240,关卡难度线!A:F,5,0)</f>
        <v>3</v>
      </c>
      <c r="K240" s="3">
        <f t="shared" si="33"/>
        <v>0.125</v>
      </c>
      <c r="L240" s="3">
        <v>2</v>
      </c>
      <c r="M240">
        <f>C240/B240</f>
        <v>4.878048780487805E-2</v>
      </c>
      <c r="N240">
        <f t="shared" si="36"/>
        <v>1</v>
      </c>
      <c r="O240">
        <f t="shared" si="37"/>
        <v>2</v>
      </c>
      <c r="P240">
        <f t="shared" si="38"/>
        <v>7</v>
      </c>
      <c r="Q240">
        <f t="shared" si="39"/>
        <v>0</v>
      </c>
      <c r="R240">
        <f t="shared" si="40"/>
        <v>0</v>
      </c>
      <c r="S240">
        <f t="shared" si="41"/>
        <v>0</v>
      </c>
      <c r="T240">
        <f t="shared" si="42"/>
        <v>8.75</v>
      </c>
      <c r="U240">
        <f t="shared" si="43"/>
        <v>0</v>
      </c>
    </row>
    <row r="241" spans="1:21">
      <c r="A241" s="4" t="s">
        <v>4860</v>
      </c>
      <c r="B241" s="11">
        <f t="shared" si="34"/>
        <v>41</v>
      </c>
      <c r="C241" s="11">
        <f t="shared" si="35"/>
        <v>2</v>
      </c>
      <c r="D241" s="11">
        <v>3</v>
      </c>
      <c r="E241" s="11">
        <f>VLOOKUP(A241,关卡难度线!A:F,3,0)</f>
        <v>8</v>
      </c>
      <c r="F241" s="11">
        <f>VLOOKUP(A241,关卡难度线!A:F,4,0)</f>
        <v>110</v>
      </c>
      <c r="G241" s="11">
        <v>1</v>
      </c>
      <c r="I241" s="3" t="str">
        <f>VLOOKUP(A241,遭遇战輔助!AB:AC,2,0)</f>
        <v>南方小岛11-1</v>
      </c>
      <c r="J241" s="3">
        <f>VLOOKUP(I241,关卡难度线!A:F,5,0)</f>
        <v>3</v>
      </c>
      <c r="K241" s="3">
        <f t="shared" si="33"/>
        <v>0.125</v>
      </c>
      <c r="L241" s="3">
        <v>2</v>
      </c>
      <c r="M241">
        <f>C241/B241</f>
        <v>4.878048780487805E-2</v>
      </c>
      <c r="N241">
        <f t="shared" si="36"/>
        <v>1</v>
      </c>
      <c r="O241">
        <f t="shared" si="37"/>
        <v>2</v>
      </c>
      <c r="P241">
        <f t="shared" si="38"/>
        <v>7</v>
      </c>
      <c r="Q241">
        <f t="shared" si="39"/>
        <v>0</v>
      </c>
      <c r="R241">
        <f t="shared" si="40"/>
        <v>0</v>
      </c>
      <c r="S241">
        <f t="shared" si="41"/>
        <v>0</v>
      </c>
      <c r="T241">
        <f t="shared" si="42"/>
        <v>8.75</v>
      </c>
      <c r="U241">
        <f t="shared" si="43"/>
        <v>0</v>
      </c>
    </row>
    <row r="242" spans="1:21">
      <c r="A242" s="4" t="s">
        <v>5040</v>
      </c>
      <c r="B242" s="11">
        <f t="shared" si="34"/>
        <v>41</v>
      </c>
      <c r="C242" s="11">
        <f t="shared" si="35"/>
        <v>2</v>
      </c>
      <c r="D242" s="11">
        <v>3</v>
      </c>
      <c r="E242" s="11">
        <f>VLOOKUP(A242,关卡难度线!A:F,3,0)</f>
        <v>8</v>
      </c>
      <c r="F242" s="11">
        <f>VLOOKUP(A242,关卡难度线!A:F,4,0)</f>
        <v>110</v>
      </c>
      <c r="G242" s="11">
        <v>1</v>
      </c>
      <c r="I242" s="3" t="str">
        <f>VLOOKUP(A242,遭遇战輔助!AB:AC,2,0)</f>
        <v>南方小岛12-1</v>
      </c>
      <c r="J242" s="3">
        <f>VLOOKUP(I242,关卡难度线!A:F,5,0)</f>
        <v>3</v>
      </c>
      <c r="K242" s="3">
        <f t="shared" si="33"/>
        <v>0.125</v>
      </c>
      <c r="L242" s="3">
        <v>2</v>
      </c>
      <c r="M242">
        <f>C242/B242</f>
        <v>4.878048780487805E-2</v>
      </c>
      <c r="N242">
        <f t="shared" si="36"/>
        <v>1</v>
      </c>
      <c r="O242">
        <f t="shared" si="37"/>
        <v>2</v>
      </c>
      <c r="P242">
        <f t="shared" si="38"/>
        <v>7</v>
      </c>
      <c r="Q242">
        <f t="shared" si="39"/>
        <v>0</v>
      </c>
      <c r="R242">
        <f t="shared" si="40"/>
        <v>0</v>
      </c>
      <c r="S242">
        <f t="shared" si="41"/>
        <v>0</v>
      </c>
      <c r="T242">
        <f t="shared" si="42"/>
        <v>8.75</v>
      </c>
      <c r="U242">
        <f t="shared" si="43"/>
        <v>0</v>
      </c>
    </row>
    <row r="243" spans="1:21">
      <c r="A243" s="4" t="s">
        <v>4861</v>
      </c>
      <c r="B243" s="11">
        <f t="shared" si="34"/>
        <v>41</v>
      </c>
      <c r="C243" s="11">
        <f t="shared" si="35"/>
        <v>2</v>
      </c>
      <c r="D243" s="11">
        <v>3</v>
      </c>
      <c r="E243" s="11">
        <f>VLOOKUP(A243,关卡难度线!A:F,3,0)</f>
        <v>8</v>
      </c>
      <c r="F243" s="11">
        <f>VLOOKUP(A243,关卡难度线!A:F,4,0)</f>
        <v>110</v>
      </c>
      <c r="G243" s="11">
        <v>1</v>
      </c>
      <c r="I243" s="3" t="str">
        <f>VLOOKUP(A243,遭遇战輔助!AB:AC,2,0)</f>
        <v>南方小岛13-1</v>
      </c>
      <c r="J243" s="3">
        <f>VLOOKUP(I243,关卡难度线!A:F,5,0)</f>
        <v>3</v>
      </c>
      <c r="K243" s="3">
        <f t="shared" si="33"/>
        <v>0.125</v>
      </c>
      <c r="L243" s="3">
        <v>2</v>
      </c>
      <c r="M243">
        <f>C243/B243</f>
        <v>4.878048780487805E-2</v>
      </c>
      <c r="N243">
        <f t="shared" si="36"/>
        <v>1</v>
      </c>
      <c r="O243">
        <f t="shared" si="37"/>
        <v>2</v>
      </c>
      <c r="P243">
        <f t="shared" si="38"/>
        <v>7</v>
      </c>
      <c r="Q243">
        <f t="shared" si="39"/>
        <v>0</v>
      </c>
      <c r="R243">
        <f t="shared" si="40"/>
        <v>0</v>
      </c>
      <c r="S243">
        <f t="shared" si="41"/>
        <v>0</v>
      </c>
      <c r="T243">
        <f t="shared" si="42"/>
        <v>8.75</v>
      </c>
      <c r="U243">
        <f t="shared" si="43"/>
        <v>0</v>
      </c>
    </row>
    <row r="244" spans="1:21">
      <c r="A244" s="4" t="s">
        <v>5041</v>
      </c>
      <c r="B244" s="11">
        <f t="shared" si="34"/>
        <v>41</v>
      </c>
      <c r="C244" s="11">
        <f t="shared" si="35"/>
        <v>2</v>
      </c>
      <c r="D244" s="11">
        <v>3</v>
      </c>
      <c r="E244" s="11">
        <f>VLOOKUP(A244,关卡难度线!A:F,3,0)</f>
        <v>8</v>
      </c>
      <c r="F244" s="11">
        <f>VLOOKUP(A244,关卡难度线!A:F,4,0)</f>
        <v>110</v>
      </c>
      <c r="G244" s="11">
        <v>1</v>
      </c>
      <c r="I244" s="3" t="str">
        <f>VLOOKUP(A244,遭遇战輔助!AB:AC,2,0)</f>
        <v>南方小岛14-1</v>
      </c>
      <c r="J244" s="3">
        <f>VLOOKUP(I244,关卡难度线!A:F,5,0)</f>
        <v>3</v>
      </c>
      <c r="K244" s="3">
        <f t="shared" si="33"/>
        <v>0.125</v>
      </c>
      <c r="L244" s="3">
        <v>2</v>
      </c>
      <c r="M244">
        <f>C244/B244</f>
        <v>4.878048780487805E-2</v>
      </c>
      <c r="N244">
        <f t="shared" si="36"/>
        <v>1</v>
      </c>
      <c r="O244">
        <f t="shared" si="37"/>
        <v>2</v>
      </c>
      <c r="P244">
        <f t="shared" si="38"/>
        <v>7</v>
      </c>
      <c r="Q244">
        <f t="shared" si="39"/>
        <v>0</v>
      </c>
      <c r="R244">
        <f t="shared" si="40"/>
        <v>0</v>
      </c>
      <c r="S244">
        <f t="shared" si="41"/>
        <v>0</v>
      </c>
      <c r="T244">
        <f t="shared" si="42"/>
        <v>8.75</v>
      </c>
      <c r="U244">
        <f t="shared" si="43"/>
        <v>0</v>
      </c>
    </row>
    <row r="245" spans="1:21">
      <c r="A245" s="4" t="s">
        <v>4862</v>
      </c>
      <c r="B245" s="11">
        <f t="shared" si="34"/>
        <v>41</v>
      </c>
      <c r="C245" s="11">
        <f t="shared" si="35"/>
        <v>2</v>
      </c>
      <c r="D245" s="11">
        <v>3</v>
      </c>
      <c r="E245" s="11">
        <f>VLOOKUP(A245,关卡难度线!A:F,3,0)</f>
        <v>8</v>
      </c>
      <c r="F245" s="11">
        <f>VLOOKUP(A245,关卡难度线!A:F,4,0)</f>
        <v>110</v>
      </c>
      <c r="G245" s="11">
        <v>1</v>
      </c>
      <c r="I245" s="3" t="str">
        <f>VLOOKUP(A245,遭遇战輔助!AB:AC,2,0)</f>
        <v>南方小岛15-1</v>
      </c>
      <c r="J245" s="3">
        <f>VLOOKUP(I245,关卡难度线!A:F,5,0)</f>
        <v>3</v>
      </c>
      <c r="K245" s="3">
        <f t="shared" si="33"/>
        <v>0.125</v>
      </c>
      <c r="L245" s="3">
        <v>2</v>
      </c>
      <c r="M245">
        <f>C245/B245</f>
        <v>4.878048780487805E-2</v>
      </c>
      <c r="N245">
        <f t="shared" si="36"/>
        <v>1</v>
      </c>
      <c r="O245">
        <f t="shared" si="37"/>
        <v>2</v>
      </c>
      <c r="P245">
        <f t="shared" si="38"/>
        <v>7</v>
      </c>
      <c r="Q245">
        <f t="shared" si="39"/>
        <v>0</v>
      </c>
      <c r="R245">
        <f t="shared" si="40"/>
        <v>0</v>
      </c>
      <c r="S245">
        <f t="shared" si="41"/>
        <v>0</v>
      </c>
      <c r="T245">
        <f t="shared" si="42"/>
        <v>8.75</v>
      </c>
      <c r="U245">
        <f t="shared" si="43"/>
        <v>0</v>
      </c>
    </row>
    <row r="246" spans="1:21">
      <c r="A246" s="4" t="s">
        <v>5042</v>
      </c>
      <c r="B246" s="11">
        <f t="shared" si="34"/>
        <v>41</v>
      </c>
      <c r="C246" s="11">
        <f t="shared" si="35"/>
        <v>2</v>
      </c>
      <c r="D246" s="11">
        <v>3</v>
      </c>
      <c r="E246" s="11">
        <f>VLOOKUP(A246,关卡难度线!A:F,3,0)</f>
        <v>8</v>
      </c>
      <c r="F246" s="11">
        <f>VLOOKUP(A246,关卡难度线!A:F,4,0)</f>
        <v>110</v>
      </c>
      <c r="G246" s="11">
        <v>1</v>
      </c>
      <c r="I246" s="3" t="str">
        <f>VLOOKUP(A246,遭遇战輔助!AB:AC,2,0)</f>
        <v>南方小岛16-1</v>
      </c>
      <c r="J246" s="3">
        <f>VLOOKUP(I246,关卡难度线!A:F,5,0)</f>
        <v>3</v>
      </c>
      <c r="K246" s="3">
        <f t="shared" si="33"/>
        <v>0.125</v>
      </c>
      <c r="L246" s="3">
        <v>2</v>
      </c>
      <c r="M246">
        <f>C246/B246</f>
        <v>4.878048780487805E-2</v>
      </c>
      <c r="N246">
        <f t="shared" si="36"/>
        <v>1</v>
      </c>
      <c r="O246">
        <f t="shared" si="37"/>
        <v>2</v>
      </c>
      <c r="P246">
        <f t="shared" si="38"/>
        <v>7</v>
      </c>
      <c r="Q246">
        <f t="shared" si="39"/>
        <v>0</v>
      </c>
      <c r="R246">
        <f t="shared" si="40"/>
        <v>0</v>
      </c>
      <c r="S246">
        <f t="shared" si="41"/>
        <v>0</v>
      </c>
      <c r="T246">
        <f t="shared" si="42"/>
        <v>8.75</v>
      </c>
      <c r="U246">
        <f t="shared" si="43"/>
        <v>0</v>
      </c>
    </row>
    <row r="247" spans="1:21">
      <c r="A247" s="4" t="s">
        <v>4863</v>
      </c>
      <c r="B247" s="11">
        <f t="shared" si="34"/>
        <v>41</v>
      </c>
      <c r="C247" s="11">
        <f t="shared" si="35"/>
        <v>2</v>
      </c>
      <c r="D247" s="11">
        <v>3</v>
      </c>
      <c r="E247" s="11">
        <f>VLOOKUP(A247,关卡难度线!A:F,3,0)</f>
        <v>8</v>
      </c>
      <c r="F247" s="11">
        <f>VLOOKUP(A247,关卡难度线!A:F,4,0)</f>
        <v>110</v>
      </c>
      <c r="G247" s="11">
        <v>1</v>
      </c>
      <c r="I247" s="3" t="str">
        <f>VLOOKUP(A247,遭遇战輔助!AB:AC,2,0)</f>
        <v>南方小岛17-1</v>
      </c>
      <c r="J247" s="3">
        <f>VLOOKUP(I247,关卡难度线!A:F,5,0)</f>
        <v>3</v>
      </c>
      <c r="K247" s="3">
        <f t="shared" si="33"/>
        <v>0.125</v>
      </c>
      <c r="L247" s="3">
        <v>2</v>
      </c>
      <c r="M247">
        <f>C247/B247</f>
        <v>4.878048780487805E-2</v>
      </c>
      <c r="N247">
        <f t="shared" si="36"/>
        <v>1</v>
      </c>
      <c r="O247">
        <f t="shared" si="37"/>
        <v>2</v>
      </c>
      <c r="P247">
        <f t="shared" si="38"/>
        <v>7</v>
      </c>
      <c r="Q247">
        <f t="shared" si="39"/>
        <v>0</v>
      </c>
      <c r="R247">
        <f t="shared" si="40"/>
        <v>0</v>
      </c>
      <c r="S247">
        <f t="shared" si="41"/>
        <v>0</v>
      </c>
      <c r="T247">
        <f t="shared" si="42"/>
        <v>8.75</v>
      </c>
      <c r="U247">
        <f t="shared" si="43"/>
        <v>0</v>
      </c>
    </row>
    <row r="248" spans="1:21">
      <c r="A248" s="4" t="s">
        <v>5043</v>
      </c>
      <c r="B248" s="11">
        <f t="shared" si="34"/>
        <v>41</v>
      </c>
      <c r="C248" s="11">
        <f t="shared" si="35"/>
        <v>2</v>
      </c>
      <c r="D248" s="11">
        <v>3</v>
      </c>
      <c r="E248" s="11">
        <f>VLOOKUP(A248,关卡难度线!A:F,3,0)</f>
        <v>8</v>
      </c>
      <c r="F248" s="11">
        <f>VLOOKUP(A248,关卡难度线!A:F,4,0)</f>
        <v>110</v>
      </c>
      <c r="G248" s="11">
        <v>1</v>
      </c>
      <c r="I248" s="3" t="str">
        <f>VLOOKUP(A248,遭遇战輔助!AB:AC,2,0)</f>
        <v>南方小岛18-1</v>
      </c>
      <c r="J248" s="3">
        <f>VLOOKUP(I248,关卡难度线!A:F,5,0)</f>
        <v>3</v>
      </c>
      <c r="K248" s="3">
        <f t="shared" si="33"/>
        <v>0.125</v>
      </c>
      <c r="L248" s="3">
        <v>2</v>
      </c>
      <c r="M248">
        <f>C248/B248</f>
        <v>4.878048780487805E-2</v>
      </c>
      <c r="N248">
        <f t="shared" si="36"/>
        <v>1</v>
      </c>
      <c r="O248">
        <f t="shared" si="37"/>
        <v>2</v>
      </c>
      <c r="P248">
        <f t="shared" si="38"/>
        <v>7</v>
      </c>
      <c r="Q248">
        <f t="shared" si="39"/>
        <v>0</v>
      </c>
      <c r="R248">
        <f t="shared" si="40"/>
        <v>0</v>
      </c>
      <c r="S248">
        <f t="shared" si="41"/>
        <v>0</v>
      </c>
      <c r="T248">
        <f t="shared" si="42"/>
        <v>8.75</v>
      </c>
      <c r="U248">
        <f t="shared" si="43"/>
        <v>0</v>
      </c>
    </row>
    <row r="249" spans="1:21">
      <c r="A249" s="4" t="s">
        <v>4864</v>
      </c>
      <c r="B249" s="11">
        <f t="shared" si="34"/>
        <v>41</v>
      </c>
      <c r="C249" s="11">
        <f t="shared" si="35"/>
        <v>2</v>
      </c>
      <c r="D249" s="11">
        <v>3</v>
      </c>
      <c r="E249" s="11">
        <f>VLOOKUP(A249,关卡难度线!A:F,3,0)</f>
        <v>8</v>
      </c>
      <c r="F249" s="11">
        <f>VLOOKUP(A249,关卡难度线!A:F,4,0)</f>
        <v>112</v>
      </c>
      <c r="G249" s="11">
        <v>1</v>
      </c>
      <c r="I249" s="3" t="str">
        <f>VLOOKUP(A249,遭遇战輔助!AB:AC,2,0)</f>
        <v>南方小岛19-1</v>
      </c>
      <c r="J249" s="3">
        <f>VLOOKUP(I249,关卡难度线!A:F,5,0)</f>
        <v>3</v>
      </c>
      <c r="K249" s="3">
        <f t="shared" si="33"/>
        <v>0.125</v>
      </c>
      <c r="L249" s="3">
        <v>2</v>
      </c>
      <c r="M249">
        <f>C249/B249</f>
        <v>4.878048780487805E-2</v>
      </c>
      <c r="N249">
        <f t="shared" si="36"/>
        <v>1</v>
      </c>
      <c r="O249">
        <f t="shared" si="37"/>
        <v>2</v>
      </c>
      <c r="P249">
        <f t="shared" si="38"/>
        <v>7</v>
      </c>
      <c r="Q249">
        <f t="shared" si="39"/>
        <v>0</v>
      </c>
      <c r="R249">
        <f t="shared" si="40"/>
        <v>0</v>
      </c>
      <c r="S249">
        <f t="shared" si="41"/>
        <v>0</v>
      </c>
      <c r="T249">
        <f t="shared" si="42"/>
        <v>8.75</v>
      </c>
      <c r="U249">
        <f t="shared" si="43"/>
        <v>0</v>
      </c>
    </row>
    <row r="250" spans="1:21">
      <c r="A250" s="4" t="s">
        <v>5044</v>
      </c>
      <c r="B250" s="11">
        <f t="shared" si="34"/>
        <v>41</v>
      </c>
      <c r="C250" s="11">
        <f t="shared" si="35"/>
        <v>2</v>
      </c>
      <c r="D250" s="11">
        <v>3</v>
      </c>
      <c r="E250" s="11">
        <f>VLOOKUP(A250,关卡难度线!A:F,3,0)</f>
        <v>8</v>
      </c>
      <c r="F250" s="11">
        <f>VLOOKUP(A250,关卡难度线!A:F,4,0)</f>
        <v>112</v>
      </c>
      <c r="G250" s="11">
        <v>1</v>
      </c>
      <c r="I250" s="3" t="str">
        <f>VLOOKUP(A250,遭遇战輔助!AB:AC,2,0)</f>
        <v>南方小岛20-1</v>
      </c>
      <c r="J250" s="3">
        <f>VLOOKUP(I250,关卡难度线!A:F,5,0)</f>
        <v>3</v>
      </c>
      <c r="K250" s="3">
        <f t="shared" si="33"/>
        <v>0.125</v>
      </c>
      <c r="L250" s="3">
        <v>2</v>
      </c>
      <c r="M250">
        <f>C250/B250</f>
        <v>4.878048780487805E-2</v>
      </c>
      <c r="N250">
        <f t="shared" si="36"/>
        <v>1</v>
      </c>
      <c r="O250">
        <f t="shared" si="37"/>
        <v>2</v>
      </c>
      <c r="P250">
        <f t="shared" si="38"/>
        <v>7</v>
      </c>
      <c r="Q250">
        <f t="shared" si="39"/>
        <v>0</v>
      </c>
      <c r="R250">
        <f t="shared" si="40"/>
        <v>0</v>
      </c>
      <c r="S250">
        <f t="shared" si="41"/>
        <v>0</v>
      </c>
      <c r="T250">
        <f t="shared" si="42"/>
        <v>8.75</v>
      </c>
      <c r="U250">
        <f t="shared" si="43"/>
        <v>0</v>
      </c>
    </row>
    <row r="251" spans="1:21">
      <c r="A251" s="4" t="s">
        <v>4865</v>
      </c>
      <c r="B251" s="11">
        <f t="shared" si="34"/>
        <v>41</v>
      </c>
      <c r="C251" s="11">
        <f t="shared" si="35"/>
        <v>2</v>
      </c>
      <c r="D251" s="11">
        <v>3</v>
      </c>
      <c r="E251" s="11">
        <f>VLOOKUP(A251,关卡难度线!A:F,3,0)</f>
        <v>8</v>
      </c>
      <c r="F251" s="11">
        <f>VLOOKUP(A251,关卡难度线!A:F,4,0)</f>
        <v>112</v>
      </c>
      <c r="G251" s="11">
        <v>1</v>
      </c>
      <c r="I251" s="3" t="str">
        <f>VLOOKUP(A251,遭遇战輔助!AB:AC,2,0)</f>
        <v>南方小岛21-1</v>
      </c>
      <c r="J251" s="3">
        <f>VLOOKUP(I251,关卡难度线!A:F,5,0)</f>
        <v>3</v>
      </c>
      <c r="K251" s="3">
        <f t="shared" si="33"/>
        <v>0.125</v>
      </c>
      <c r="L251" s="3">
        <v>2</v>
      </c>
      <c r="M251">
        <f>C251/B251</f>
        <v>4.878048780487805E-2</v>
      </c>
      <c r="N251">
        <f t="shared" si="36"/>
        <v>1</v>
      </c>
      <c r="O251">
        <f t="shared" si="37"/>
        <v>2</v>
      </c>
      <c r="P251">
        <f t="shared" si="38"/>
        <v>7</v>
      </c>
      <c r="Q251">
        <f t="shared" si="39"/>
        <v>0</v>
      </c>
      <c r="R251">
        <f t="shared" si="40"/>
        <v>0</v>
      </c>
      <c r="S251">
        <f t="shared" si="41"/>
        <v>0</v>
      </c>
      <c r="T251">
        <f t="shared" si="42"/>
        <v>8.75</v>
      </c>
      <c r="U251">
        <f t="shared" si="43"/>
        <v>0</v>
      </c>
    </row>
    <row r="252" spans="1:21">
      <c r="A252" s="4" t="s">
        <v>5045</v>
      </c>
      <c r="B252" s="11">
        <f t="shared" si="34"/>
        <v>41</v>
      </c>
      <c r="C252" s="11">
        <f t="shared" si="35"/>
        <v>2</v>
      </c>
      <c r="D252" s="11">
        <v>3</v>
      </c>
      <c r="E252" s="11">
        <f>VLOOKUP(A252,关卡难度线!A:F,3,0)</f>
        <v>8</v>
      </c>
      <c r="F252" s="11">
        <f>VLOOKUP(A252,关卡难度线!A:F,4,0)</f>
        <v>112</v>
      </c>
      <c r="G252" s="11">
        <v>1</v>
      </c>
      <c r="I252" s="3" t="str">
        <f>VLOOKUP(A252,遭遇战輔助!AB:AC,2,0)</f>
        <v>南方小岛22-1</v>
      </c>
      <c r="J252" s="3">
        <f>VLOOKUP(I252,关卡难度线!A:F,5,0)</f>
        <v>3</v>
      </c>
      <c r="K252" s="3">
        <f t="shared" si="33"/>
        <v>0.125</v>
      </c>
      <c r="L252" s="3">
        <v>2</v>
      </c>
      <c r="M252">
        <f>C252/B252</f>
        <v>4.878048780487805E-2</v>
      </c>
      <c r="N252">
        <f t="shared" si="36"/>
        <v>1</v>
      </c>
      <c r="O252">
        <f t="shared" si="37"/>
        <v>2</v>
      </c>
      <c r="P252">
        <f t="shared" si="38"/>
        <v>7</v>
      </c>
      <c r="Q252">
        <f t="shared" si="39"/>
        <v>0</v>
      </c>
      <c r="R252">
        <f t="shared" si="40"/>
        <v>0</v>
      </c>
      <c r="S252">
        <f t="shared" si="41"/>
        <v>0</v>
      </c>
      <c r="T252">
        <f t="shared" si="42"/>
        <v>8.75</v>
      </c>
      <c r="U252">
        <f t="shared" si="43"/>
        <v>0</v>
      </c>
    </row>
    <row r="253" spans="1:21">
      <c r="A253" s="4" t="s">
        <v>4866</v>
      </c>
      <c r="B253" s="11">
        <f t="shared" si="34"/>
        <v>41</v>
      </c>
      <c r="C253" s="11">
        <f t="shared" si="35"/>
        <v>2</v>
      </c>
      <c r="D253" s="11">
        <v>3</v>
      </c>
      <c r="E253" s="11">
        <f>VLOOKUP(A253,关卡难度线!A:F,3,0)</f>
        <v>8</v>
      </c>
      <c r="F253" s="11">
        <f>VLOOKUP(A253,关卡难度线!A:F,4,0)</f>
        <v>112</v>
      </c>
      <c r="G253" s="11">
        <v>1</v>
      </c>
      <c r="I253" s="3" t="str">
        <f>VLOOKUP(A253,遭遇战輔助!AB:AC,2,0)</f>
        <v>南方小岛23-1</v>
      </c>
      <c r="J253" s="3">
        <f>VLOOKUP(I253,关卡难度线!A:F,5,0)</f>
        <v>3</v>
      </c>
      <c r="K253" s="3">
        <f t="shared" si="33"/>
        <v>0.125</v>
      </c>
      <c r="L253" s="3">
        <v>2</v>
      </c>
      <c r="M253">
        <f>C253/B253</f>
        <v>4.878048780487805E-2</v>
      </c>
      <c r="N253">
        <f t="shared" si="36"/>
        <v>1</v>
      </c>
      <c r="O253">
        <f t="shared" si="37"/>
        <v>2</v>
      </c>
      <c r="P253">
        <f t="shared" si="38"/>
        <v>7</v>
      </c>
      <c r="Q253">
        <f t="shared" si="39"/>
        <v>0</v>
      </c>
      <c r="R253">
        <f t="shared" si="40"/>
        <v>0</v>
      </c>
      <c r="S253">
        <f t="shared" si="41"/>
        <v>0</v>
      </c>
      <c r="T253">
        <f t="shared" si="42"/>
        <v>8.75</v>
      </c>
      <c r="U253">
        <f t="shared" si="43"/>
        <v>0</v>
      </c>
    </row>
    <row r="254" spans="1:21">
      <c r="A254" s="4" t="s">
        <v>5046</v>
      </c>
      <c r="B254" s="11">
        <f t="shared" si="34"/>
        <v>41</v>
      </c>
      <c r="C254" s="11">
        <f t="shared" si="35"/>
        <v>2</v>
      </c>
      <c r="D254" s="11">
        <v>3</v>
      </c>
      <c r="E254" s="11">
        <f>VLOOKUP(A254,关卡难度线!A:F,3,0)</f>
        <v>8</v>
      </c>
      <c r="F254" s="11">
        <f>VLOOKUP(A254,关卡难度线!A:F,4,0)</f>
        <v>112</v>
      </c>
      <c r="G254" s="11">
        <v>1</v>
      </c>
      <c r="I254" s="3" t="str">
        <f>VLOOKUP(A254,遭遇战輔助!AB:AC,2,0)</f>
        <v>南方小岛24-1</v>
      </c>
      <c r="J254" s="3">
        <f>VLOOKUP(I254,关卡难度线!A:F,5,0)</f>
        <v>3</v>
      </c>
      <c r="K254" s="3">
        <f t="shared" si="33"/>
        <v>0.125</v>
      </c>
      <c r="L254" s="3">
        <v>2</v>
      </c>
      <c r="M254">
        <f>C254/B254</f>
        <v>4.878048780487805E-2</v>
      </c>
      <c r="N254">
        <f t="shared" si="36"/>
        <v>1</v>
      </c>
      <c r="O254">
        <f t="shared" si="37"/>
        <v>2</v>
      </c>
      <c r="P254">
        <f t="shared" si="38"/>
        <v>7</v>
      </c>
      <c r="Q254">
        <f t="shared" si="39"/>
        <v>0</v>
      </c>
      <c r="R254">
        <f t="shared" si="40"/>
        <v>0</v>
      </c>
      <c r="S254">
        <f t="shared" si="41"/>
        <v>0</v>
      </c>
      <c r="T254">
        <f t="shared" si="42"/>
        <v>8.75</v>
      </c>
      <c r="U254">
        <f t="shared" si="43"/>
        <v>0</v>
      </c>
    </row>
    <row r="255" spans="1:21">
      <c r="A255" s="4" t="s">
        <v>4867</v>
      </c>
      <c r="B255" s="11">
        <f t="shared" si="34"/>
        <v>41</v>
      </c>
      <c r="C255" s="11">
        <f t="shared" si="35"/>
        <v>2</v>
      </c>
      <c r="D255" s="11">
        <v>3</v>
      </c>
      <c r="E255" s="11">
        <f>VLOOKUP(A255,关卡难度线!A:F,3,0)</f>
        <v>8</v>
      </c>
      <c r="F255" s="11">
        <f>VLOOKUP(A255,关卡难度线!A:F,4,0)</f>
        <v>112</v>
      </c>
      <c r="G255" s="11">
        <v>1</v>
      </c>
      <c r="I255" s="3" t="str">
        <f>VLOOKUP(A255,遭遇战輔助!AB:AC,2,0)</f>
        <v>南方小岛25-1</v>
      </c>
      <c r="J255" s="3">
        <f>VLOOKUP(I255,关卡难度线!A:F,5,0)</f>
        <v>3</v>
      </c>
      <c r="K255" s="3">
        <f t="shared" si="33"/>
        <v>0.125</v>
      </c>
      <c r="L255" s="3">
        <v>2</v>
      </c>
      <c r="M255">
        <f>C255/B255</f>
        <v>4.878048780487805E-2</v>
      </c>
      <c r="N255">
        <f t="shared" si="36"/>
        <v>1</v>
      </c>
      <c r="O255">
        <f t="shared" si="37"/>
        <v>2</v>
      </c>
      <c r="P255">
        <f t="shared" si="38"/>
        <v>7</v>
      </c>
      <c r="Q255">
        <f t="shared" si="39"/>
        <v>0</v>
      </c>
      <c r="R255">
        <f t="shared" si="40"/>
        <v>0</v>
      </c>
      <c r="S255">
        <f t="shared" si="41"/>
        <v>0</v>
      </c>
      <c r="T255">
        <f t="shared" si="42"/>
        <v>8.75</v>
      </c>
      <c r="U255">
        <f t="shared" si="43"/>
        <v>0</v>
      </c>
    </row>
    <row r="256" spans="1:21">
      <c r="A256" s="4" t="s">
        <v>5047</v>
      </c>
      <c r="B256" s="11">
        <f t="shared" si="34"/>
        <v>41</v>
      </c>
      <c r="C256" s="11">
        <f t="shared" si="35"/>
        <v>2</v>
      </c>
      <c r="D256" s="11">
        <v>3</v>
      </c>
      <c r="E256" s="11">
        <f>VLOOKUP(A256,关卡难度线!A:F,3,0)</f>
        <v>8</v>
      </c>
      <c r="F256" s="11">
        <f>VLOOKUP(A256,关卡难度线!A:F,4,0)</f>
        <v>112</v>
      </c>
      <c r="G256" s="11">
        <v>1</v>
      </c>
      <c r="I256" s="3" t="str">
        <f>VLOOKUP(A256,遭遇战輔助!AB:AC,2,0)</f>
        <v>南方小岛26-1</v>
      </c>
      <c r="J256" s="3">
        <f>VLOOKUP(I256,关卡难度线!A:F,5,0)</f>
        <v>3</v>
      </c>
      <c r="K256" s="3">
        <f t="shared" si="33"/>
        <v>0.125</v>
      </c>
      <c r="L256" s="3">
        <v>2</v>
      </c>
      <c r="M256">
        <f>C256/B256</f>
        <v>4.878048780487805E-2</v>
      </c>
      <c r="N256">
        <f t="shared" si="36"/>
        <v>1</v>
      </c>
      <c r="O256">
        <f t="shared" si="37"/>
        <v>2</v>
      </c>
      <c r="P256">
        <f t="shared" si="38"/>
        <v>7</v>
      </c>
      <c r="Q256">
        <f t="shared" si="39"/>
        <v>0</v>
      </c>
      <c r="R256">
        <f t="shared" si="40"/>
        <v>0</v>
      </c>
      <c r="S256">
        <f t="shared" si="41"/>
        <v>0</v>
      </c>
      <c r="T256">
        <f t="shared" si="42"/>
        <v>8.75</v>
      </c>
      <c r="U256">
        <f t="shared" si="43"/>
        <v>0</v>
      </c>
    </row>
    <row r="257" spans="1:21">
      <c r="A257" s="4" t="s">
        <v>4868</v>
      </c>
      <c r="B257" s="11">
        <f t="shared" si="34"/>
        <v>41</v>
      </c>
      <c r="C257" s="11">
        <f t="shared" si="35"/>
        <v>2</v>
      </c>
      <c r="D257" s="11">
        <v>3</v>
      </c>
      <c r="E257" s="11">
        <f>VLOOKUP(A257,关卡难度线!A:F,3,0)</f>
        <v>8</v>
      </c>
      <c r="F257" s="11">
        <f>VLOOKUP(A257,关卡难度线!A:F,4,0)</f>
        <v>112</v>
      </c>
      <c r="G257" s="11">
        <v>1</v>
      </c>
      <c r="I257" s="3" t="str">
        <f>VLOOKUP(A257,遭遇战輔助!AB:AC,2,0)</f>
        <v>南方小岛27-1</v>
      </c>
      <c r="J257" s="3">
        <f>VLOOKUP(I257,关卡难度线!A:F,5,0)</f>
        <v>3</v>
      </c>
      <c r="K257" s="3">
        <f t="shared" si="33"/>
        <v>0.125</v>
      </c>
      <c r="L257" s="3">
        <v>2</v>
      </c>
      <c r="M257">
        <f>C257/B257</f>
        <v>4.878048780487805E-2</v>
      </c>
      <c r="N257">
        <f t="shared" si="36"/>
        <v>1</v>
      </c>
      <c r="O257">
        <f t="shared" si="37"/>
        <v>2</v>
      </c>
      <c r="P257">
        <f t="shared" si="38"/>
        <v>7</v>
      </c>
      <c r="Q257">
        <f t="shared" si="39"/>
        <v>0</v>
      </c>
      <c r="R257">
        <f t="shared" si="40"/>
        <v>0</v>
      </c>
      <c r="S257">
        <f t="shared" si="41"/>
        <v>0</v>
      </c>
      <c r="T257">
        <f t="shared" si="42"/>
        <v>8.75</v>
      </c>
      <c r="U257">
        <f t="shared" si="43"/>
        <v>0</v>
      </c>
    </row>
    <row r="258" spans="1:21">
      <c r="A258" s="4" t="s">
        <v>5048</v>
      </c>
      <c r="B258" s="11">
        <f t="shared" si="34"/>
        <v>41</v>
      </c>
      <c r="C258" s="11">
        <f t="shared" si="35"/>
        <v>2</v>
      </c>
      <c r="D258" s="11">
        <v>3</v>
      </c>
      <c r="E258" s="11">
        <f>VLOOKUP(A258,关卡难度线!A:F,3,0)</f>
        <v>8</v>
      </c>
      <c r="F258" s="11">
        <f>VLOOKUP(A258,关卡难度线!A:F,4,0)</f>
        <v>112</v>
      </c>
      <c r="G258" s="11">
        <v>1</v>
      </c>
      <c r="I258" s="3" t="str">
        <f>VLOOKUP(A258,遭遇战輔助!AB:AC,2,0)</f>
        <v>南方小岛28-1</v>
      </c>
      <c r="J258" s="3">
        <f>VLOOKUP(I258,关卡难度线!A:F,5,0)</f>
        <v>3</v>
      </c>
      <c r="K258" s="3">
        <f t="shared" si="33"/>
        <v>0.125</v>
      </c>
      <c r="L258" s="3">
        <v>2</v>
      </c>
      <c r="M258">
        <f>C258/B258</f>
        <v>4.878048780487805E-2</v>
      </c>
      <c r="N258">
        <f t="shared" si="36"/>
        <v>1</v>
      </c>
      <c r="O258">
        <f t="shared" si="37"/>
        <v>2</v>
      </c>
      <c r="P258">
        <f t="shared" si="38"/>
        <v>7</v>
      </c>
      <c r="Q258">
        <f t="shared" si="39"/>
        <v>0</v>
      </c>
      <c r="R258">
        <f t="shared" si="40"/>
        <v>0</v>
      </c>
      <c r="S258">
        <f t="shared" si="41"/>
        <v>0</v>
      </c>
      <c r="T258">
        <f t="shared" si="42"/>
        <v>8.75</v>
      </c>
      <c r="U258">
        <f t="shared" si="43"/>
        <v>0</v>
      </c>
    </row>
    <row r="259" spans="1:21">
      <c r="A259" s="4" t="s">
        <v>4869</v>
      </c>
      <c r="B259" s="11">
        <f t="shared" si="34"/>
        <v>43</v>
      </c>
      <c r="C259" s="11">
        <f t="shared" si="35"/>
        <v>3</v>
      </c>
      <c r="D259" s="11">
        <v>3</v>
      </c>
      <c r="E259" s="11">
        <f>VLOOKUP(A259,关卡难度线!A:F,3,0)</f>
        <v>8</v>
      </c>
      <c r="F259" s="11">
        <f>VLOOKUP(A259,关卡难度线!A:F,4,0)</f>
        <v>114</v>
      </c>
      <c r="G259" s="11">
        <v>1</v>
      </c>
      <c r="I259" s="3" t="str">
        <f>VLOOKUP(A259,遭遇战輔助!AB:AC,2,0)</f>
        <v>南方小岛29-1</v>
      </c>
      <c r="J259" s="3">
        <f>VLOOKUP(I259,关卡难度线!A:F,5,0)</f>
        <v>3</v>
      </c>
      <c r="K259" s="3">
        <f t="shared" si="33"/>
        <v>0.125</v>
      </c>
      <c r="L259" s="3">
        <v>2</v>
      </c>
      <c r="M259">
        <f>C259/B259</f>
        <v>6.9767441860465115E-2</v>
      </c>
      <c r="N259">
        <f t="shared" si="36"/>
        <v>1</v>
      </c>
      <c r="O259">
        <f t="shared" si="37"/>
        <v>3</v>
      </c>
      <c r="P259">
        <f t="shared" si="38"/>
        <v>7</v>
      </c>
      <c r="Q259">
        <f t="shared" si="39"/>
        <v>0</v>
      </c>
      <c r="R259">
        <f t="shared" si="40"/>
        <v>0</v>
      </c>
      <c r="S259">
        <f t="shared" si="41"/>
        <v>0</v>
      </c>
      <c r="T259">
        <f t="shared" si="42"/>
        <v>8.75</v>
      </c>
      <c r="U259">
        <f t="shared" si="43"/>
        <v>0</v>
      </c>
    </row>
    <row r="260" spans="1:21">
      <c r="A260" s="4" t="s">
        <v>5049</v>
      </c>
      <c r="B260" s="11">
        <f t="shared" si="34"/>
        <v>43</v>
      </c>
      <c r="C260" s="11">
        <f t="shared" si="35"/>
        <v>3</v>
      </c>
      <c r="D260" s="11">
        <v>3</v>
      </c>
      <c r="E260" s="11">
        <f>VLOOKUP(A260,关卡难度线!A:F,3,0)</f>
        <v>8</v>
      </c>
      <c r="F260" s="11">
        <f>VLOOKUP(A260,关卡难度线!A:F,4,0)</f>
        <v>114</v>
      </c>
      <c r="G260" s="11">
        <v>1</v>
      </c>
      <c r="I260" s="3" t="str">
        <f>VLOOKUP(A260,遭遇战輔助!AB:AC,2,0)</f>
        <v>南方小岛30-1</v>
      </c>
      <c r="J260" s="3">
        <f>VLOOKUP(I260,关卡难度线!A:F,5,0)</f>
        <v>3</v>
      </c>
      <c r="K260" s="3">
        <f t="shared" si="33"/>
        <v>0.125</v>
      </c>
      <c r="L260" s="3">
        <v>2</v>
      </c>
      <c r="M260">
        <f>C260/B260</f>
        <v>6.9767441860465115E-2</v>
      </c>
      <c r="N260">
        <f t="shared" si="36"/>
        <v>1</v>
      </c>
      <c r="O260">
        <f t="shared" si="37"/>
        <v>3</v>
      </c>
      <c r="P260">
        <f t="shared" si="38"/>
        <v>7</v>
      </c>
      <c r="Q260">
        <f t="shared" si="39"/>
        <v>0</v>
      </c>
      <c r="R260">
        <f t="shared" si="40"/>
        <v>0</v>
      </c>
      <c r="S260">
        <f t="shared" si="41"/>
        <v>0</v>
      </c>
      <c r="T260">
        <f t="shared" si="42"/>
        <v>8.75</v>
      </c>
      <c r="U260">
        <f t="shared" si="43"/>
        <v>0</v>
      </c>
    </row>
    <row r="261" spans="1:21">
      <c r="A261" s="4" t="s">
        <v>4870</v>
      </c>
      <c r="B261" s="11">
        <f t="shared" si="34"/>
        <v>43</v>
      </c>
      <c r="C261" s="11">
        <f t="shared" si="35"/>
        <v>3</v>
      </c>
      <c r="D261" s="11">
        <v>3</v>
      </c>
      <c r="E261" s="11">
        <f>VLOOKUP(A261,关卡难度线!A:F,3,0)</f>
        <v>8</v>
      </c>
      <c r="F261" s="11">
        <f>VLOOKUP(A261,关卡难度线!A:F,4,0)</f>
        <v>114</v>
      </c>
      <c r="G261" s="11">
        <v>1</v>
      </c>
      <c r="I261" s="3" t="str">
        <f>VLOOKUP(A261,遭遇战輔助!AB:AC,2,0)</f>
        <v>遥远孤岛1-1</v>
      </c>
      <c r="J261" s="3">
        <f>VLOOKUP(I261,关卡难度线!A:F,5,0)</f>
        <v>3</v>
      </c>
      <c r="K261" s="3">
        <f t="shared" si="33"/>
        <v>0.125</v>
      </c>
      <c r="L261" s="3">
        <v>2</v>
      </c>
      <c r="M261">
        <f>C261/B261</f>
        <v>6.9767441860465115E-2</v>
      </c>
      <c r="N261">
        <f t="shared" si="36"/>
        <v>1</v>
      </c>
      <c r="O261">
        <f t="shared" si="37"/>
        <v>3</v>
      </c>
      <c r="P261">
        <f t="shared" si="38"/>
        <v>7</v>
      </c>
      <c r="Q261">
        <f t="shared" si="39"/>
        <v>0</v>
      </c>
      <c r="R261">
        <f t="shared" si="40"/>
        <v>0</v>
      </c>
      <c r="S261">
        <f t="shared" si="41"/>
        <v>0</v>
      </c>
      <c r="T261">
        <f t="shared" si="42"/>
        <v>8.75</v>
      </c>
      <c r="U261">
        <f t="shared" si="43"/>
        <v>0</v>
      </c>
    </row>
    <row r="262" spans="1:21">
      <c r="A262" s="24" t="s">
        <v>5050</v>
      </c>
      <c r="B262" s="11">
        <f t="shared" si="34"/>
        <v>43</v>
      </c>
      <c r="C262" s="11">
        <f t="shared" si="35"/>
        <v>3</v>
      </c>
      <c r="D262" s="11">
        <v>3</v>
      </c>
      <c r="E262" s="11">
        <f>VLOOKUP(A262,关卡难度线!A:F,3,0)</f>
        <v>8</v>
      </c>
      <c r="F262" s="11">
        <f>VLOOKUP(A262,关卡难度线!A:F,4,0)</f>
        <v>114</v>
      </c>
      <c r="G262" s="11">
        <v>1</v>
      </c>
      <c r="I262" s="3" t="str">
        <f>VLOOKUP(A262,遭遇战輔助!AB:AC,2,0)</f>
        <v>遥远孤岛2-1</v>
      </c>
      <c r="J262" s="3">
        <f>VLOOKUP(I262,关卡难度线!A:F,5,0)</f>
        <v>3</v>
      </c>
      <c r="K262" s="3">
        <f t="shared" ref="K262:K325" si="44">L262*0.5/E262</f>
        <v>0.125</v>
      </c>
      <c r="L262" s="3">
        <v>2</v>
      </c>
      <c r="M262">
        <f>C262/B262</f>
        <v>6.9767441860465115E-2</v>
      </c>
      <c r="N262">
        <f t="shared" si="36"/>
        <v>1</v>
      </c>
      <c r="O262">
        <f t="shared" si="37"/>
        <v>3</v>
      </c>
      <c r="P262">
        <f t="shared" si="38"/>
        <v>7</v>
      </c>
      <c r="Q262">
        <f t="shared" si="39"/>
        <v>0</v>
      </c>
      <c r="R262">
        <f t="shared" si="40"/>
        <v>0</v>
      </c>
      <c r="S262">
        <f t="shared" si="41"/>
        <v>0</v>
      </c>
      <c r="T262">
        <f t="shared" si="42"/>
        <v>8.75</v>
      </c>
      <c r="U262">
        <f t="shared" si="43"/>
        <v>0</v>
      </c>
    </row>
    <row r="263" spans="1:21">
      <c r="A263" s="24" t="s">
        <v>4871</v>
      </c>
      <c r="B263" s="11">
        <f t="shared" ref="B263:B326" si="45">INT((J263*((F263*10/2.7)/1000))*E263*(5-G263)+C263)</f>
        <v>43</v>
      </c>
      <c r="C263" s="11">
        <f t="shared" ref="C263:C326" si="46">INT((J263*((F263*10/2.7)/1000))*G263/(10/(E263*D263)))</f>
        <v>3</v>
      </c>
      <c r="D263" s="11">
        <v>3</v>
      </c>
      <c r="E263" s="11">
        <f>VLOOKUP(A263,关卡难度线!A:F,3,0)</f>
        <v>8</v>
      </c>
      <c r="F263" s="11">
        <f>VLOOKUP(A263,关卡难度线!A:F,4,0)</f>
        <v>114</v>
      </c>
      <c r="G263" s="11">
        <v>1</v>
      </c>
      <c r="I263" s="3" t="str">
        <f>VLOOKUP(A263,遭遇战輔助!AB:AC,2,0)</f>
        <v>遥远孤岛3-1</v>
      </c>
      <c r="J263" s="3">
        <f>VLOOKUP(I263,关卡难度线!A:F,5,0)</f>
        <v>3</v>
      </c>
      <c r="K263" s="3">
        <f t="shared" si="44"/>
        <v>0.125</v>
      </c>
      <c r="L263" s="3">
        <v>2</v>
      </c>
      <c r="M263">
        <f>C263/B263</f>
        <v>6.9767441860465115E-2</v>
      </c>
      <c r="N263">
        <f t="shared" ref="N263:N326" si="47">INT(J263*(F263*10/2.7)/1000)</f>
        <v>1</v>
      </c>
      <c r="O263">
        <f t="shared" ref="O263:O326" si="48">C263/N263</f>
        <v>3</v>
      </c>
      <c r="P263">
        <f t="shared" ref="P263:P326" si="49">INT(J263*2.5)</f>
        <v>7</v>
      </c>
      <c r="Q263">
        <f t="shared" ref="Q263:Q326" si="50">INT(J263/4)</f>
        <v>0</v>
      </c>
      <c r="R263">
        <f t="shared" ref="R263:R326" si="51">Q263+S263</f>
        <v>0</v>
      </c>
      <c r="S263">
        <f t="shared" ref="S263:S326" si="52">INT(P263/T263)</f>
        <v>0</v>
      </c>
      <c r="T263">
        <f t="shared" ref="T263:T326" si="53">70/E263</f>
        <v>8.75</v>
      </c>
      <c r="U263">
        <f t="shared" ref="U263:U326" si="54">R263/C263</f>
        <v>0</v>
      </c>
    </row>
    <row r="264" spans="1:21">
      <c r="A264" s="24" t="s">
        <v>5051</v>
      </c>
      <c r="B264" s="11">
        <f t="shared" si="45"/>
        <v>43</v>
      </c>
      <c r="C264" s="11">
        <f t="shared" si="46"/>
        <v>3</v>
      </c>
      <c r="D264" s="11">
        <v>3</v>
      </c>
      <c r="E264" s="11">
        <f>VLOOKUP(A264,关卡难度线!A:F,3,0)</f>
        <v>8</v>
      </c>
      <c r="F264" s="11">
        <f>VLOOKUP(A264,关卡难度线!A:F,4,0)</f>
        <v>114</v>
      </c>
      <c r="G264" s="11">
        <v>1</v>
      </c>
      <c r="I264" s="3" t="str">
        <f>VLOOKUP(A264,遭遇战輔助!AB:AC,2,0)</f>
        <v>遥远孤岛4-1</v>
      </c>
      <c r="J264" s="3">
        <f>VLOOKUP(I264,关卡难度线!A:F,5,0)</f>
        <v>3</v>
      </c>
      <c r="K264" s="3">
        <f t="shared" si="44"/>
        <v>0.125</v>
      </c>
      <c r="L264" s="3">
        <v>2</v>
      </c>
      <c r="M264">
        <f>C264/B264</f>
        <v>6.9767441860465115E-2</v>
      </c>
      <c r="N264">
        <f t="shared" si="47"/>
        <v>1</v>
      </c>
      <c r="O264">
        <f t="shared" si="48"/>
        <v>3</v>
      </c>
      <c r="P264">
        <f t="shared" si="49"/>
        <v>7</v>
      </c>
      <c r="Q264">
        <f t="shared" si="50"/>
        <v>0</v>
      </c>
      <c r="R264">
        <f t="shared" si="51"/>
        <v>0</v>
      </c>
      <c r="S264">
        <f t="shared" si="52"/>
        <v>0</v>
      </c>
      <c r="T264">
        <f t="shared" si="53"/>
        <v>8.75</v>
      </c>
      <c r="U264">
        <f t="shared" si="54"/>
        <v>0</v>
      </c>
    </row>
    <row r="265" spans="1:21">
      <c r="A265" s="24" t="s">
        <v>4872</v>
      </c>
      <c r="B265" s="11">
        <f t="shared" si="45"/>
        <v>43</v>
      </c>
      <c r="C265" s="11">
        <f t="shared" si="46"/>
        <v>3</v>
      </c>
      <c r="D265" s="11">
        <v>3</v>
      </c>
      <c r="E265" s="11">
        <f>VLOOKUP(A265,关卡难度线!A:F,3,0)</f>
        <v>8</v>
      </c>
      <c r="F265" s="11">
        <f>VLOOKUP(A265,关卡难度线!A:F,4,0)</f>
        <v>114</v>
      </c>
      <c r="G265" s="11">
        <v>1</v>
      </c>
      <c r="I265" s="3" t="str">
        <f>VLOOKUP(A265,遭遇战輔助!AB:AC,2,0)</f>
        <v>遥远孤岛5-1</v>
      </c>
      <c r="J265" s="3">
        <f>VLOOKUP(I265,关卡难度线!A:F,5,0)</f>
        <v>3</v>
      </c>
      <c r="K265" s="3">
        <f t="shared" si="44"/>
        <v>0.125</v>
      </c>
      <c r="L265" s="3">
        <v>2</v>
      </c>
      <c r="M265">
        <f>C265/B265</f>
        <v>6.9767441860465115E-2</v>
      </c>
      <c r="N265">
        <f t="shared" si="47"/>
        <v>1</v>
      </c>
      <c r="O265">
        <f t="shared" si="48"/>
        <v>3</v>
      </c>
      <c r="P265">
        <f t="shared" si="49"/>
        <v>7</v>
      </c>
      <c r="Q265">
        <f t="shared" si="50"/>
        <v>0</v>
      </c>
      <c r="R265">
        <f t="shared" si="51"/>
        <v>0</v>
      </c>
      <c r="S265">
        <f t="shared" si="52"/>
        <v>0</v>
      </c>
      <c r="T265">
        <f t="shared" si="53"/>
        <v>8.75</v>
      </c>
      <c r="U265">
        <f t="shared" si="54"/>
        <v>0</v>
      </c>
    </row>
    <row r="266" spans="1:21">
      <c r="A266" s="24" t="s">
        <v>5052</v>
      </c>
      <c r="B266" s="11">
        <f t="shared" si="45"/>
        <v>43</v>
      </c>
      <c r="C266" s="11">
        <f t="shared" si="46"/>
        <v>3</v>
      </c>
      <c r="D266" s="11">
        <v>3</v>
      </c>
      <c r="E266" s="11">
        <f>VLOOKUP(A266,关卡难度线!A:F,3,0)</f>
        <v>8</v>
      </c>
      <c r="F266" s="11">
        <f>VLOOKUP(A266,关卡难度线!A:F,4,0)</f>
        <v>114</v>
      </c>
      <c r="G266" s="11">
        <v>1</v>
      </c>
      <c r="I266" s="3" t="str">
        <f>VLOOKUP(A266,遭遇战輔助!AB:AC,2,0)</f>
        <v>遥远孤岛6-1</v>
      </c>
      <c r="J266" s="3">
        <f>VLOOKUP(I266,关卡难度线!A:F,5,0)</f>
        <v>3</v>
      </c>
      <c r="K266" s="3">
        <f t="shared" si="44"/>
        <v>0.125</v>
      </c>
      <c r="L266" s="3">
        <v>2</v>
      </c>
      <c r="M266">
        <f>C266/B266</f>
        <v>6.9767441860465115E-2</v>
      </c>
      <c r="N266">
        <f t="shared" si="47"/>
        <v>1</v>
      </c>
      <c r="O266">
        <f t="shared" si="48"/>
        <v>3</v>
      </c>
      <c r="P266">
        <f t="shared" si="49"/>
        <v>7</v>
      </c>
      <c r="Q266">
        <f t="shared" si="50"/>
        <v>0</v>
      </c>
      <c r="R266">
        <f t="shared" si="51"/>
        <v>0</v>
      </c>
      <c r="S266">
        <f t="shared" si="52"/>
        <v>0</v>
      </c>
      <c r="T266">
        <f t="shared" si="53"/>
        <v>8.75</v>
      </c>
      <c r="U266">
        <f t="shared" si="54"/>
        <v>0</v>
      </c>
    </row>
    <row r="267" spans="1:21">
      <c r="A267" s="24" t="s">
        <v>4873</v>
      </c>
      <c r="B267" s="11">
        <f t="shared" si="45"/>
        <v>43</v>
      </c>
      <c r="C267" s="11">
        <f t="shared" si="46"/>
        <v>3</v>
      </c>
      <c r="D267" s="11">
        <v>3</v>
      </c>
      <c r="E267" s="11">
        <f>VLOOKUP(A267,关卡难度线!A:F,3,0)</f>
        <v>8</v>
      </c>
      <c r="F267" s="11">
        <f>VLOOKUP(A267,关卡难度线!A:F,4,0)</f>
        <v>114</v>
      </c>
      <c r="G267" s="11">
        <v>1</v>
      </c>
      <c r="I267" s="3" t="str">
        <f>VLOOKUP(A267,遭遇战輔助!AB:AC,2,0)</f>
        <v>遥远孤岛7-1</v>
      </c>
      <c r="J267" s="3">
        <f>VLOOKUP(I267,关卡难度线!A:F,5,0)</f>
        <v>3</v>
      </c>
      <c r="K267" s="3">
        <f t="shared" si="44"/>
        <v>0.125</v>
      </c>
      <c r="L267" s="3">
        <v>2</v>
      </c>
      <c r="M267">
        <f>C267/B267</f>
        <v>6.9767441860465115E-2</v>
      </c>
      <c r="N267">
        <f t="shared" si="47"/>
        <v>1</v>
      </c>
      <c r="O267">
        <f t="shared" si="48"/>
        <v>3</v>
      </c>
      <c r="P267">
        <f t="shared" si="49"/>
        <v>7</v>
      </c>
      <c r="Q267">
        <f t="shared" si="50"/>
        <v>0</v>
      </c>
      <c r="R267">
        <f t="shared" si="51"/>
        <v>0</v>
      </c>
      <c r="S267">
        <f t="shared" si="52"/>
        <v>0</v>
      </c>
      <c r="T267">
        <f t="shared" si="53"/>
        <v>8.75</v>
      </c>
      <c r="U267">
        <f t="shared" si="54"/>
        <v>0</v>
      </c>
    </row>
    <row r="268" spans="1:21">
      <c r="A268" s="24" t="s">
        <v>5053</v>
      </c>
      <c r="B268" s="11">
        <f t="shared" si="45"/>
        <v>43</v>
      </c>
      <c r="C268" s="11">
        <f t="shared" si="46"/>
        <v>3</v>
      </c>
      <c r="D268" s="11">
        <v>3</v>
      </c>
      <c r="E268" s="11">
        <f>VLOOKUP(A268,关卡难度线!A:F,3,0)</f>
        <v>8</v>
      </c>
      <c r="F268" s="11">
        <f>VLOOKUP(A268,关卡难度线!A:F,4,0)</f>
        <v>114</v>
      </c>
      <c r="G268" s="11">
        <v>1</v>
      </c>
      <c r="I268" s="3" t="str">
        <f>VLOOKUP(A268,遭遇战輔助!AB:AC,2,0)</f>
        <v>遥远孤岛8-1</v>
      </c>
      <c r="J268" s="3">
        <f>VLOOKUP(I268,关卡难度线!A:F,5,0)</f>
        <v>3</v>
      </c>
      <c r="K268" s="3">
        <f t="shared" si="44"/>
        <v>0.125</v>
      </c>
      <c r="L268" s="3">
        <v>2</v>
      </c>
      <c r="M268">
        <f>C268/B268</f>
        <v>6.9767441860465115E-2</v>
      </c>
      <c r="N268">
        <f t="shared" si="47"/>
        <v>1</v>
      </c>
      <c r="O268">
        <f t="shared" si="48"/>
        <v>3</v>
      </c>
      <c r="P268">
        <f t="shared" si="49"/>
        <v>7</v>
      </c>
      <c r="Q268">
        <f t="shared" si="50"/>
        <v>0</v>
      </c>
      <c r="R268">
        <f t="shared" si="51"/>
        <v>0</v>
      </c>
      <c r="S268">
        <f t="shared" si="52"/>
        <v>0</v>
      </c>
      <c r="T268">
        <f t="shared" si="53"/>
        <v>8.75</v>
      </c>
      <c r="U268">
        <f t="shared" si="54"/>
        <v>0</v>
      </c>
    </row>
    <row r="269" spans="1:21">
      <c r="A269" s="24" t="s">
        <v>4874</v>
      </c>
      <c r="B269" s="11">
        <f t="shared" si="45"/>
        <v>44</v>
      </c>
      <c r="C269" s="11">
        <f t="shared" si="46"/>
        <v>3</v>
      </c>
      <c r="D269" s="11">
        <v>3</v>
      </c>
      <c r="E269" s="11">
        <f>VLOOKUP(A269,关卡难度线!A:F,3,0)</f>
        <v>8</v>
      </c>
      <c r="F269" s="11">
        <f>VLOOKUP(A269,关卡难度线!A:F,4,0)</f>
        <v>116</v>
      </c>
      <c r="G269" s="11">
        <v>1</v>
      </c>
      <c r="I269" s="3" t="str">
        <f>VLOOKUP(A269,遭遇战輔助!AB:AC,2,0)</f>
        <v>遥远孤岛9-1</v>
      </c>
      <c r="J269" s="3">
        <f>VLOOKUP(I269,关卡难度线!A:F,5,0)</f>
        <v>3</v>
      </c>
      <c r="K269" s="3">
        <f t="shared" si="44"/>
        <v>0.125</v>
      </c>
      <c r="L269" s="3">
        <v>2</v>
      </c>
      <c r="M269">
        <f>C269/B269</f>
        <v>6.8181818181818177E-2</v>
      </c>
      <c r="N269">
        <f t="shared" si="47"/>
        <v>1</v>
      </c>
      <c r="O269">
        <f t="shared" si="48"/>
        <v>3</v>
      </c>
      <c r="P269">
        <f t="shared" si="49"/>
        <v>7</v>
      </c>
      <c r="Q269">
        <f t="shared" si="50"/>
        <v>0</v>
      </c>
      <c r="R269">
        <f t="shared" si="51"/>
        <v>0</v>
      </c>
      <c r="S269">
        <f t="shared" si="52"/>
        <v>0</v>
      </c>
      <c r="T269">
        <f t="shared" si="53"/>
        <v>8.75</v>
      </c>
      <c r="U269">
        <f t="shared" si="54"/>
        <v>0</v>
      </c>
    </row>
    <row r="270" spans="1:21">
      <c r="A270" s="24" t="s">
        <v>5054</v>
      </c>
      <c r="B270" s="11">
        <f t="shared" si="45"/>
        <v>44</v>
      </c>
      <c r="C270" s="11">
        <f t="shared" si="46"/>
        <v>3</v>
      </c>
      <c r="D270" s="11">
        <v>3</v>
      </c>
      <c r="E270" s="11">
        <f>VLOOKUP(A270,关卡难度线!A:F,3,0)</f>
        <v>8</v>
      </c>
      <c r="F270" s="11">
        <f>VLOOKUP(A270,关卡难度线!A:F,4,0)</f>
        <v>116</v>
      </c>
      <c r="G270" s="11">
        <v>1</v>
      </c>
      <c r="I270" s="3" t="str">
        <f>VLOOKUP(A270,遭遇战輔助!AB:AC,2,0)</f>
        <v>遥远孤岛10-1</v>
      </c>
      <c r="J270" s="3">
        <f>VLOOKUP(I270,关卡难度线!A:F,5,0)</f>
        <v>3</v>
      </c>
      <c r="K270" s="3">
        <f t="shared" si="44"/>
        <v>0.125</v>
      </c>
      <c r="L270" s="3">
        <v>2</v>
      </c>
      <c r="M270">
        <f>C270/B270</f>
        <v>6.8181818181818177E-2</v>
      </c>
      <c r="N270">
        <f t="shared" si="47"/>
        <v>1</v>
      </c>
      <c r="O270">
        <f t="shared" si="48"/>
        <v>3</v>
      </c>
      <c r="P270">
        <f t="shared" si="49"/>
        <v>7</v>
      </c>
      <c r="Q270">
        <f t="shared" si="50"/>
        <v>0</v>
      </c>
      <c r="R270">
        <f t="shared" si="51"/>
        <v>0</v>
      </c>
      <c r="S270">
        <f t="shared" si="52"/>
        <v>0</v>
      </c>
      <c r="T270">
        <f t="shared" si="53"/>
        <v>8.75</v>
      </c>
      <c r="U270">
        <f t="shared" si="54"/>
        <v>0</v>
      </c>
    </row>
    <row r="271" spans="1:21">
      <c r="A271" s="24" t="s">
        <v>4875</v>
      </c>
      <c r="B271" s="11">
        <f t="shared" si="45"/>
        <v>44</v>
      </c>
      <c r="C271" s="11">
        <f t="shared" si="46"/>
        <v>3</v>
      </c>
      <c r="D271" s="11">
        <v>3</v>
      </c>
      <c r="E271" s="11">
        <f>VLOOKUP(A271,关卡难度线!A:F,3,0)</f>
        <v>8</v>
      </c>
      <c r="F271" s="11">
        <f>VLOOKUP(A271,关卡难度线!A:F,4,0)</f>
        <v>116</v>
      </c>
      <c r="G271" s="11">
        <v>1</v>
      </c>
      <c r="I271" s="3" t="str">
        <f>VLOOKUP(A271,遭遇战輔助!AB:AC,2,0)</f>
        <v>遥远孤岛11-1</v>
      </c>
      <c r="J271" s="3">
        <f>VLOOKUP(I271,关卡难度线!A:F,5,0)</f>
        <v>3</v>
      </c>
      <c r="K271" s="3">
        <f t="shared" si="44"/>
        <v>0.125</v>
      </c>
      <c r="L271" s="3">
        <v>2</v>
      </c>
      <c r="M271">
        <f>C271/B271</f>
        <v>6.8181818181818177E-2</v>
      </c>
      <c r="N271">
        <f t="shared" si="47"/>
        <v>1</v>
      </c>
      <c r="O271">
        <f t="shared" si="48"/>
        <v>3</v>
      </c>
      <c r="P271">
        <f t="shared" si="49"/>
        <v>7</v>
      </c>
      <c r="Q271">
        <f t="shared" si="50"/>
        <v>0</v>
      </c>
      <c r="R271">
        <f t="shared" si="51"/>
        <v>0</v>
      </c>
      <c r="S271">
        <f t="shared" si="52"/>
        <v>0</v>
      </c>
      <c r="T271">
        <f t="shared" si="53"/>
        <v>8.75</v>
      </c>
      <c r="U271">
        <f t="shared" si="54"/>
        <v>0</v>
      </c>
    </row>
    <row r="272" spans="1:21">
      <c r="A272" s="24" t="s">
        <v>5055</v>
      </c>
      <c r="B272" s="11">
        <f t="shared" si="45"/>
        <v>44</v>
      </c>
      <c r="C272" s="11">
        <f t="shared" si="46"/>
        <v>3</v>
      </c>
      <c r="D272" s="11">
        <v>3</v>
      </c>
      <c r="E272" s="11">
        <f>VLOOKUP(A272,关卡难度线!A:F,3,0)</f>
        <v>8</v>
      </c>
      <c r="F272" s="11">
        <f>VLOOKUP(A272,关卡难度线!A:F,4,0)</f>
        <v>116</v>
      </c>
      <c r="G272" s="11">
        <v>1</v>
      </c>
      <c r="I272" s="3" t="str">
        <f>VLOOKUP(A272,遭遇战輔助!AB:AC,2,0)</f>
        <v>遥远孤岛12-1</v>
      </c>
      <c r="J272" s="3">
        <f>VLOOKUP(I272,关卡难度线!A:F,5,0)</f>
        <v>3</v>
      </c>
      <c r="K272" s="3">
        <f t="shared" si="44"/>
        <v>0.125</v>
      </c>
      <c r="L272" s="3">
        <v>2</v>
      </c>
      <c r="M272">
        <f>C272/B272</f>
        <v>6.8181818181818177E-2</v>
      </c>
      <c r="N272">
        <f t="shared" si="47"/>
        <v>1</v>
      </c>
      <c r="O272">
        <f t="shared" si="48"/>
        <v>3</v>
      </c>
      <c r="P272">
        <f t="shared" si="49"/>
        <v>7</v>
      </c>
      <c r="Q272">
        <f t="shared" si="50"/>
        <v>0</v>
      </c>
      <c r="R272">
        <f t="shared" si="51"/>
        <v>0</v>
      </c>
      <c r="S272">
        <f t="shared" si="52"/>
        <v>0</v>
      </c>
      <c r="T272">
        <f t="shared" si="53"/>
        <v>8.75</v>
      </c>
      <c r="U272">
        <f t="shared" si="54"/>
        <v>0</v>
      </c>
    </row>
    <row r="273" spans="1:21">
      <c r="A273" s="24" t="s">
        <v>4876</v>
      </c>
      <c r="B273" s="11">
        <f t="shared" si="45"/>
        <v>44</v>
      </c>
      <c r="C273" s="11">
        <f t="shared" si="46"/>
        <v>3</v>
      </c>
      <c r="D273" s="11">
        <v>3</v>
      </c>
      <c r="E273" s="11">
        <f>VLOOKUP(A273,关卡难度线!A:F,3,0)</f>
        <v>8</v>
      </c>
      <c r="F273" s="11">
        <f>VLOOKUP(A273,关卡难度线!A:F,4,0)</f>
        <v>116</v>
      </c>
      <c r="G273" s="11">
        <v>1</v>
      </c>
      <c r="I273" s="3" t="str">
        <f>VLOOKUP(A273,遭遇战輔助!AB:AC,2,0)</f>
        <v>遥远孤岛13-1</v>
      </c>
      <c r="J273" s="3">
        <f>VLOOKUP(I273,关卡难度线!A:F,5,0)</f>
        <v>3</v>
      </c>
      <c r="K273" s="3">
        <f t="shared" si="44"/>
        <v>0.125</v>
      </c>
      <c r="L273" s="3">
        <v>2</v>
      </c>
      <c r="M273">
        <f>C273/B273</f>
        <v>6.8181818181818177E-2</v>
      </c>
      <c r="N273">
        <f t="shared" si="47"/>
        <v>1</v>
      </c>
      <c r="O273">
        <f t="shared" si="48"/>
        <v>3</v>
      </c>
      <c r="P273">
        <f t="shared" si="49"/>
        <v>7</v>
      </c>
      <c r="Q273">
        <f t="shared" si="50"/>
        <v>0</v>
      </c>
      <c r="R273">
        <f t="shared" si="51"/>
        <v>0</v>
      </c>
      <c r="S273">
        <f t="shared" si="52"/>
        <v>0</v>
      </c>
      <c r="T273">
        <f t="shared" si="53"/>
        <v>8.75</v>
      </c>
      <c r="U273">
        <f t="shared" si="54"/>
        <v>0</v>
      </c>
    </row>
    <row r="274" spans="1:21">
      <c r="A274" s="24" t="s">
        <v>5056</v>
      </c>
      <c r="B274" s="11">
        <f t="shared" si="45"/>
        <v>44</v>
      </c>
      <c r="C274" s="11">
        <f t="shared" si="46"/>
        <v>3</v>
      </c>
      <c r="D274" s="11">
        <v>3</v>
      </c>
      <c r="E274" s="11">
        <f>VLOOKUP(A274,关卡难度线!A:F,3,0)</f>
        <v>8</v>
      </c>
      <c r="F274" s="11">
        <f>VLOOKUP(A274,关卡难度线!A:F,4,0)</f>
        <v>116</v>
      </c>
      <c r="G274" s="11">
        <v>1</v>
      </c>
      <c r="I274" s="3" t="str">
        <f>VLOOKUP(A274,遭遇战輔助!AB:AC,2,0)</f>
        <v>遥远孤岛14-1</v>
      </c>
      <c r="J274" s="3">
        <f>VLOOKUP(I274,关卡难度线!A:F,5,0)</f>
        <v>3</v>
      </c>
      <c r="K274" s="3">
        <f t="shared" si="44"/>
        <v>0.125</v>
      </c>
      <c r="L274" s="3">
        <v>2</v>
      </c>
      <c r="M274">
        <f>C274/B274</f>
        <v>6.8181818181818177E-2</v>
      </c>
      <c r="N274">
        <f t="shared" si="47"/>
        <v>1</v>
      </c>
      <c r="O274">
        <f t="shared" si="48"/>
        <v>3</v>
      </c>
      <c r="P274">
        <f t="shared" si="49"/>
        <v>7</v>
      </c>
      <c r="Q274">
        <f t="shared" si="50"/>
        <v>0</v>
      </c>
      <c r="R274">
        <f t="shared" si="51"/>
        <v>0</v>
      </c>
      <c r="S274">
        <f t="shared" si="52"/>
        <v>0</v>
      </c>
      <c r="T274">
        <f t="shared" si="53"/>
        <v>8.75</v>
      </c>
      <c r="U274">
        <f t="shared" si="54"/>
        <v>0</v>
      </c>
    </row>
    <row r="275" spans="1:21">
      <c r="A275" s="24" t="s">
        <v>4877</v>
      </c>
      <c r="B275" s="11">
        <f t="shared" si="45"/>
        <v>44</v>
      </c>
      <c r="C275" s="11">
        <f t="shared" si="46"/>
        <v>3</v>
      </c>
      <c r="D275" s="11">
        <v>3</v>
      </c>
      <c r="E275" s="11">
        <f>VLOOKUP(A275,关卡难度线!A:F,3,0)</f>
        <v>8</v>
      </c>
      <c r="F275" s="11">
        <f>VLOOKUP(A275,关卡难度线!A:F,4,0)</f>
        <v>116</v>
      </c>
      <c r="G275" s="11">
        <v>1</v>
      </c>
      <c r="I275" s="3" t="str">
        <f>VLOOKUP(A275,遭遇战輔助!AB:AC,2,0)</f>
        <v>遥远孤岛15-1</v>
      </c>
      <c r="J275" s="3">
        <f>VLOOKUP(I275,关卡难度线!A:F,5,0)</f>
        <v>3</v>
      </c>
      <c r="K275" s="3">
        <f t="shared" si="44"/>
        <v>0.125</v>
      </c>
      <c r="L275" s="3">
        <v>2</v>
      </c>
      <c r="M275">
        <f>C275/B275</f>
        <v>6.8181818181818177E-2</v>
      </c>
      <c r="N275">
        <f t="shared" si="47"/>
        <v>1</v>
      </c>
      <c r="O275">
        <f t="shared" si="48"/>
        <v>3</v>
      </c>
      <c r="P275">
        <f t="shared" si="49"/>
        <v>7</v>
      </c>
      <c r="Q275">
        <f t="shared" si="50"/>
        <v>0</v>
      </c>
      <c r="R275">
        <f t="shared" si="51"/>
        <v>0</v>
      </c>
      <c r="S275">
        <f t="shared" si="52"/>
        <v>0</v>
      </c>
      <c r="T275">
        <f t="shared" si="53"/>
        <v>8.75</v>
      </c>
      <c r="U275">
        <f t="shared" si="54"/>
        <v>0</v>
      </c>
    </row>
    <row r="276" spans="1:21">
      <c r="A276" s="24" t="s">
        <v>5057</v>
      </c>
      <c r="B276" s="11">
        <f t="shared" si="45"/>
        <v>44</v>
      </c>
      <c r="C276" s="11">
        <f t="shared" si="46"/>
        <v>3</v>
      </c>
      <c r="D276" s="11">
        <v>3</v>
      </c>
      <c r="E276" s="11">
        <f>VLOOKUP(A276,关卡难度线!A:F,3,0)</f>
        <v>8</v>
      </c>
      <c r="F276" s="11">
        <f>VLOOKUP(A276,关卡难度线!A:F,4,0)</f>
        <v>116</v>
      </c>
      <c r="G276" s="11">
        <v>1</v>
      </c>
      <c r="I276" s="3" t="str">
        <f>VLOOKUP(A276,遭遇战輔助!AB:AC,2,0)</f>
        <v>遥远孤岛16-1</v>
      </c>
      <c r="J276" s="3">
        <f>VLOOKUP(I276,关卡难度线!A:F,5,0)</f>
        <v>3</v>
      </c>
      <c r="K276" s="3">
        <f t="shared" si="44"/>
        <v>0.125</v>
      </c>
      <c r="L276" s="3">
        <v>2</v>
      </c>
      <c r="M276">
        <f>C276/B276</f>
        <v>6.8181818181818177E-2</v>
      </c>
      <c r="N276">
        <f t="shared" si="47"/>
        <v>1</v>
      </c>
      <c r="O276">
        <f t="shared" si="48"/>
        <v>3</v>
      </c>
      <c r="P276">
        <f t="shared" si="49"/>
        <v>7</v>
      </c>
      <c r="Q276">
        <f t="shared" si="50"/>
        <v>0</v>
      </c>
      <c r="R276">
        <f t="shared" si="51"/>
        <v>0</v>
      </c>
      <c r="S276">
        <f t="shared" si="52"/>
        <v>0</v>
      </c>
      <c r="T276">
        <f t="shared" si="53"/>
        <v>8.75</v>
      </c>
      <c r="U276">
        <f t="shared" si="54"/>
        <v>0</v>
      </c>
    </row>
    <row r="277" spans="1:21">
      <c r="A277" s="24" t="s">
        <v>4878</v>
      </c>
      <c r="B277" s="11">
        <f t="shared" si="45"/>
        <v>44</v>
      </c>
      <c r="C277" s="11">
        <f t="shared" si="46"/>
        <v>3</v>
      </c>
      <c r="D277" s="11">
        <v>3</v>
      </c>
      <c r="E277" s="11">
        <f>VLOOKUP(A277,关卡难度线!A:F,3,0)</f>
        <v>8</v>
      </c>
      <c r="F277" s="11">
        <f>VLOOKUP(A277,关卡难度线!A:F,4,0)</f>
        <v>116</v>
      </c>
      <c r="G277" s="11">
        <v>1</v>
      </c>
      <c r="I277" s="3" t="str">
        <f>VLOOKUP(A277,遭遇战輔助!AB:AC,2,0)</f>
        <v>遥远孤岛17-1</v>
      </c>
      <c r="J277" s="3">
        <f>VLOOKUP(I277,关卡难度线!A:F,5,0)</f>
        <v>3</v>
      </c>
      <c r="K277" s="3">
        <f t="shared" si="44"/>
        <v>0.125</v>
      </c>
      <c r="L277" s="3">
        <v>2</v>
      </c>
      <c r="M277">
        <f>C277/B277</f>
        <v>6.8181818181818177E-2</v>
      </c>
      <c r="N277">
        <f t="shared" si="47"/>
        <v>1</v>
      </c>
      <c r="O277">
        <f t="shared" si="48"/>
        <v>3</v>
      </c>
      <c r="P277">
        <f t="shared" si="49"/>
        <v>7</v>
      </c>
      <c r="Q277">
        <f t="shared" si="50"/>
        <v>0</v>
      </c>
      <c r="R277">
        <f t="shared" si="51"/>
        <v>0</v>
      </c>
      <c r="S277">
        <f t="shared" si="52"/>
        <v>0</v>
      </c>
      <c r="T277">
        <f t="shared" si="53"/>
        <v>8.75</v>
      </c>
      <c r="U277">
        <f t="shared" si="54"/>
        <v>0</v>
      </c>
    </row>
    <row r="278" spans="1:21">
      <c r="A278" s="24" t="s">
        <v>5058</v>
      </c>
      <c r="B278" s="11">
        <f t="shared" si="45"/>
        <v>44</v>
      </c>
      <c r="C278" s="11">
        <f t="shared" si="46"/>
        <v>3</v>
      </c>
      <c r="D278" s="11">
        <v>3</v>
      </c>
      <c r="E278" s="11">
        <f>VLOOKUP(A278,关卡难度线!A:F,3,0)</f>
        <v>8</v>
      </c>
      <c r="F278" s="11">
        <f>VLOOKUP(A278,关卡难度线!A:F,4,0)</f>
        <v>116</v>
      </c>
      <c r="G278" s="11">
        <v>1</v>
      </c>
      <c r="I278" s="3" t="str">
        <f>VLOOKUP(A278,遭遇战輔助!AB:AC,2,0)</f>
        <v>遥远孤岛18-1</v>
      </c>
      <c r="J278" s="3">
        <f>VLOOKUP(I278,关卡难度线!A:F,5,0)</f>
        <v>3</v>
      </c>
      <c r="K278" s="3">
        <f t="shared" si="44"/>
        <v>0.125</v>
      </c>
      <c r="L278" s="3">
        <v>2</v>
      </c>
      <c r="M278">
        <f>C278/B278</f>
        <v>6.8181818181818177E-2</v>
      </c>
      <c r="N278">
        <f t="shared" si="47"/>
        <v>1</v>
      </c>
      <c r="O278">
        <f t="shared" si="48"/>
        <v>3</v>
      </c>
      <c r="P278">
        <f t="shared" si="49"/>
        <v>7</v>
      </c>
      <c r="Q278">
        <f t="shared" si="50"/>
        <v>0</v>
      </c>
      <c r="R278">
        <f t="shared" si="51"/>
        <v>0</v>
      </c>
      <c r="S278">
        <f t="shared" si="52"/>
        <v>0</v>
      </c>
      <c r="T278">
        <f t="shared" si="53"/>
        <v>8.75</v>
      </c>
      <c r="U278">
        <f t="shared" si="54"/>
        <v>0</v>
      </c>
    </row>
    <row r="279" spans="1:21">
      <c r="A279" s="24" t="s">
        <v>4879</v>
      </c>
      <c r="B279" s="11">
        <f t="shared" si="45"/>
        <v>44</v>
      </c>
      <c r="C279" s="11">
        <f t="shared" si="46"/>
        <v>3</v>
      </c>
      <c r="D279" s="11">
        <v>3</v>
      </c>
      <c r="E279" s="11">
        <f>VLOOKUP(A279,关卡难度线!A:F,3,0)</f>
        <v>8</v>
      </c>
      <c r="F279" s="11">
        <f>VLOOKUP(A279,关卡难度线!A:F,4,0)</f>
        <v>118</v>
      </c>
      <c r="G279" s="11">
        <v>1</v>
      </c>
      <c r="I279" s="3" t="str">
        <f>VLOOKUP(A279,遭遇战輔助!AB:AC,2,0)</f>
        <v>遥远孤岛19-1</v>
      </c>
      <c r="J279" s="3">
        <f>VLOOKUP(I279,关卡难度线!A:F,5,0)</f>
        <v>3</v>
      </c>
      <c r="K279" s="3">
        <f t="shared" si="44"/>
        <v>0.125</v>
      </c>
      <c r="L279" s="3">
        <v>2</v>
      </c>
      <c r="M279">
        <f>C279/B279</f>
        <v>6.8181818181818177E-2</v>
      </c>
      <c r="N279">
        <f t="shared" si="47"/>
        <v>1</v>
      </c>
      <c r="O279">
        <f t="shared" si="48"/>
        <v>3</v>
      </c>
      <c r="P279">
        <f t="shared" si="49"/>
        <v>7</v>
      </c>
      <c r="Q279">
        <f t="shared" si="50"/>
        <v>0</v>
      </c>
      <c r="R279">
        <f t="shared" si="51"/>
        <v>0</v>
      </c>
      <c r="S279">
        <f t="shared" si="52"/>
        <v>0</v>
      </c>
      <c r="T279">
        <f t="shared" si="53"/>
        <v>8.75</v>
      </c>
      <c r="U279">
        <f t="shared" si="54"/>
        <v>0</v>
      </c>
    </row>
    <row r="280" spans="1:21">
      <c r="A280" s="24" t="s">
        <v>5059</v>
      </c>
      <c r="B280" s="11">
        <f t="shared" si="45"/>
        <v>44</v>
      </c>
      <c r="C280" s="11">
        <f t="shared" si="46"/>
        <v>3</v>
      </c>
      <c r="D280" s="11">
        <v>3</v>
      </c>
      <c r="E280" s="11">
        <f>VLOOKUP(A280,关卡难度线!A:F,3,0)</f>
        <v>8</v>
      </c>
      <c r="F280" s="11">
        <f>VLOOKUP(A280,关卡难度线!A:F,4,0)</f>
        <v>118</v>
      </c>
      <c r="G280" s="11">
        <v>1</v>
      </c>
      <c r="I280" s="3" t="str">
        <f>VLOOKUP(A280,遭遇战輔助!AB:AC,2,0)</f>
        <v>遥远孤岛20-1</v>
      </c>
      <c r="J280" s="3">
        <f>VLOOKUP(I280,关卡难度线!A:F,5,0)</f>
        <v>3</v>
      </c>
      <c r="K280" s="3">
        <f t="shared" si="44"/>
        <v>0.125</v>
      </c>
      <c r="L280" s="3">
        <v>2</v>
      </c>
      <c r="M280">
        <f>C280/B280</f>
        <v>6.8181818181818177E-2</v>
      </c>
      <c r="N280">
        <f t="shared" si="47"/>
        <v>1</v>
      </c>
      <c r="O280">
        <f t="shared" si="48"/>
        <v>3</v>
      </c>
      <c r="P280">
        <f t="shared" si="49"/>
        <v>7</v>
      </c>
      <c r="Q280">
        <f t="shared" si="50"/>
        <v>0</v>
      </c>
      <c r="R280">
        <f t="shared" si="51"/>
        <v>0</v>
      </c>
      <c r="S280">
        <f t="shared" si="52"/>
        <v>0</v>
      </c>
      <c r="T280">
        <f t="shared" si="53"/>
        <v>8.75</v>
      </c>
      <c r="U280">
        <f t="shared" si="54"/>
        <v>0</v>
      </c>
    </row>
    <row r="281" spans="1:21">
      <c r="A281" s="24" t="s">
        <v>4880</v>
      </c>
      <c r="B281" s="11">
        <f t="shared" si="45"/>
        <v>44</v>
      </c>
      <c r="C281" s="11">
        <f t="shared" si="46"/>
        <v>3</v>
      </c>
      <c r="D281" s="11">
        <v>3</v>
      </c>
      <c r="E281" s="11">
        <f>VLOOKUP(A281,关卡难度线!A:F,3,0)</f>
        <v>8</v>
      </c>
      <c r="F281" s="11">
        <f>VLOOKUP(A281,关卡难度线!A:F,4,0)</f>
        <v>118</v>
      </c>
      <c r="G281" s="11">
        <v>1</v>
      </c>
      <c r="I281" s="3" t="str">
        <f>VLOOKUP(A281,遭遇战輔助!AB:AC,2,0)</f>
        <v>遥远孤岛21-1</v>
      </c>
      <c r="J281" s="3">
        <f>VLOOKUP(I281,关卡难度线!A:F,5,0)</f>
        <v>3</v>
      </c>
      <c r="K281" s="3">
        <f t="shared" si="44"/>
        <v>0.125</v>
      </c>
      <c r="L281" s="3">
        <v>2</v>
      </c>
      <c r="M281">
        <f>C281/B281</f>
        <v>6.8181818181818177E-2</v>
      </c>
      <c r="N281">
        <f t="shared" si="47"/>
        <v>1</v>
      </c>
      <c r="O281">
        <f t="shared" si="48"/>
        <v>3</v>
      </c>
      <c r="P281">
        <f t="shared" si="49"/>
        <v>7</v>
      </c>
      <c r="Q281">
        <f t="shared" si="50"/>
        <v>0</v>
      </c>
      <c r="R281">
        <f t="shared" si="51"/>
        <v>0</v>
      </c>
      <c r="S281">
        <f t="shared" si="52"/>
        <v>0</v>
      </c>
      <c r="T281">
        <f t="shared" si="53"/>
        <v>8.75</v>
      </c>
      <c r="U281">
        <f t="shared" si="54"/>
        <v>0</v>
      </c>
    </row>
    <row r="282" spans="1:21">
      <c r="A282" s="24" t="s">
        <v>5060</v>
      </c>
      <c r="B282" s="11">
        <f t="shared" si="45"/>
        <v>44</v>
      </c>
      <c r="C282" s="11">
        <f t="shared" si="46"/>
        <v>3</v>
      </c>
      <c r="D282" s="11">
        <v>3</v>
      </c>
      <c r="E282" s="11">
        <f>VLOOKUP(A282,关卡难度线!A:F,3,0)</f>
        <v>8</v>
      </c>
      <c r="F282" s="11">
        <f>VLOOKUP(A282,关卡难度线!A:F,4,0)</f>
        <v>118</v>
      </c>
      <c r="G282" s="11">
        <v>1</v>
      </c>
      <c r="I282" s="3" t="str">
        <f>VLOOKUP(A282,遭遇战輔助!AB:AC,2,0)</f>
        <v>遥远孤岛22-1</v>
      </c>
      <c r="J282" s="3">
        <f>VLOOKUP(I282,关卡难度线!A:F,5,0)</f>
        <v>3</v>
      </c>
      <c r="K282" s="3">
        <f t="shared" si="44"/>
        <v>0.125</v>
      </c>
      <c r="L282" s="3">
        <v>2</v>
      </c>
      <c r="M282">
        <f>C282/B282</f>
        <v>6.8181818181818177E-2</v>
      </c>
      <c r="N282">
        <f t="shared" si="47"/>
        <v>1</v>
      </c>
      <c r="O282">
        <f t="shared" si="48"/>
        <v>3</v>
      </c>
      <c r="P282">
        <f t="shared" si="49"/>
        <v>7</v>
      </c>
      <c r="Q282">
        <f t="shared" si="50"/>
        <v>0</v>
      </c>
      <c r="R282">
        <f t="shared" si="51"/>
        <v>0</v>
      </c>
      <c r="S282">
        <f t="shared" si="52"/>
        <v>0</v>
      </c>
      <c r="T282">
        <f t="shared" si="53"/>
        <v>8.75</v>
      </c>
      <c r="U282">
        <f t="shared" si="54"/>
        <v>0</v>
      </c>
    </row>
    <row r="283" spans="1:21">
      <c r="A283" s="24" t="s">
        <v>4881</v>
      </c>
      <c r="B283" s="11">
        <f t="shared" si="45"/>
        <v>44</v>
      </c>
      <c r="C283" s="11">
        <f t="shared" si="46"/>
        <v>3</v>
      </c>
      <c r="D283" s="11">
        <v>3</v>
      </c>
      <c r="E283" s="11">
        <f>VLOOKUP(A283,关卡难度线!A:F,3,0)</f>
        <v>8</v>
      </c>
      <c r="F283" s="11">
        <f>VLOOKUP(A283,关卡难度线!A:F,4,0)</f>
        <v>118</v>
      </c>
      <c r="G283" s="11">
        <v>1</v>
      </c>
      <c r="I283" s="3" t="str">
        <f>VLOOKUP(A283,遭遇战輔助!AB:AC,2,0)</f>
        <v>遥远孤岛23-1</v>
      </c>
      <c r="J283" s="3">
        <f>VLOOKUP(I283,关卡难度线!A:F,5,0)</f>
        <v>3</v>
      </c>
      <c r="K283" s="3">
        <f t="shared" si="44"/>
        <v>0.125</v>
      </c>
      <c r="L283" s="3">
        <v>2</v>
      </c>
      <c r="M283">
        <f>C283/B283</f>
        <v>6.8181818181818177E-2</v>
      </c>
      <c r="N283">
        <f t="shared" si="47"/>
        <v>1</v>
      </c>
      <c r="O283">
        <f t="shared" si="48"/>
        <v>3</v>
      </c>
      <c r="P283">
        <f t="shared" si="49"/>
        <v>7</v>
      </c>
      <c r="Q283">
        <f t="shared" si="50"/>
        <v>0</v>
      </c>
      <c r="R283">
        <f t="shared" si="51"/>
        <v>0</v>
      </c>
      <c r="S283">
        <f t="shared" si="52"/>
        <v>0</v>
      </c>
      <c r="T283">
        <f t="shared" si="53"/>
        <v>8.75</v>
      </c>
      <c r="U283">
        <f t="shared" si="54"/>
        <v>0</v>
      </c>
    </row>
    <row r="284" spans="1:21">
      <c r="A284" s="24" t="s">
        <v>5061</v>
      </c>
      <c r="B284" s="11">
        <f t="shared" si="45"/>
        <v>44</v>
      </c>
      <c r="C284" s="11">
        <f t="shared" si="46"/>
        <v>3</v>
      </c>
      <c r="D284" s="11">
        <v>3</v>
      </c>
      <c r="E284" s="11">
        <f>VLOOKUP(A284,关卡难度线!A:F,3,0)</f>
        <v>8</v>
      </c>
      <c r="F284" s="11">
        <f>VLOOKUP(A284,关卡难度线!A:F,4,0)</f>
        <v>118</v>
      </c>
      <c r="G284" s="11">
        <v>1</v>
      </c>
      <c r="I284" s="3" t="str">
        <f>VLOOKUP(A284,遭遇战輔助!AB:AC,2,0)</f>
        <v>遥远孤岛24-1</v>
      </c>
      <c r="J284" s="3">
        <f>VLOOKUP(I284,关卡难度线!A:F,5,0)</f>
        <v>3</v>
      </c>
      <c r="K284" s="3">
        <f t="shared" si="44"/>
        <v>0.125</v>
      </c>
      <c r="L284" s="3">
        <v>2</v>
      </c>
      <c r="M284">
        <f>C284/B284</f>
        <v>6.8181818181818177E-2</v>
      </c>
      <c r="N284">
        <f t="shared" si="47"/>
        <v>1</v>
      </c>
      <c r="O284">
        <f t="shared" si="48"/>
        <v>3</v>
      </c>
      <c r="P284">
        <f t="shared" si="49"/>
        <v>7</v>
      </c>
      <c r="Q284">
        <f t="shared" si="50"/>
        <v>0</v>
      </c>
      <c r="R284">
        <f t="shared" si="51"/>
        <v>0</v>
      </c>
      <c r="S284">
        <f t="shared" si="52"/>
        <v>0</v>
      </c>
      <c r="T284">
        <f t="shared" si="53"/>
        <v>8.75</v>
      </c>
      <c r="U284">
        <f t="shared" si="54"/>
        <v>0</v>
      </c>
    </row>
    <row r="285" spans="1:21">
      <c r="A285" s="24" t="s">
        <v>4882</v>
      </c>
      <c r="B285" s="11">
        <f t="shared" si="45"/>
        <v>44</v>
      </c>
      <c r="C285" s="11">
        <f t="shared" si="46"/>
        <v>3</v>
      </c>
      <c r="D285" s="11">
        <v>3</v>
      </c>
      <c r="E285" s="11">
        <f>VLOOKUP(A285,关卡难度线!A:F,3,0)</f>
        <v>8</v>
      </c>
      <c r="F285" s="11">
        <f>VLOOKUP(A285,关卡难度线!A:F,4,0)</f>
        <v>118</v>
      </c>
      <c r="G285" s="11">
        <v>1</v>
      </c>
      <c r="I285" s="3" t="str">
        <f>VLOOKUP(A285,遭遇战輔助!AB:AC,2,0)</f>
        <v>遥远孤岛25-1</v>
      </c>
      <c r="J285" s="3">
        <f>VLOOKUP(I285,关卡难度线!A:F,5,0)</f>
        <v>3</v>
      </c>
      <c r="K285" s="3">
        <f t="shared" si="44"/>
        <v>0.125</v>
      </c>
      <c r="L285" s="3">
        <v>2</v>
      </c>
      <c r="M285">
        <f>C285/B285</f>
        <v>6.8181818181818177E-2</v>
      </c>
      <c r="N285">
        <f t="shared" si="47"/>
        <v>1</v>
      </c>
      <c r="O285">
        <f t="shared" si="48"/>
        <v>3</v>
      </c>
      <c r="P285">
        <f t="shared" si="49"/>
        <v>7</v>
      </c>
      <c r="Q285">
        <f t="shared" si="50"/>
        <v>0</v>
      </c>
      <c r="R285">
        <f t="shared" si="51"/>
        <v>0</v>
      </c>
      <c r="S285">
        <f t="shared" si="52"/>
        <v>0</v>
      </c>
      <c r="T285">
        <f t="shared" si="53"/>
        <v>8.75</v>
      </c>
      <c r="U285">
        <f t="shared" si="54"/>
        <v>0</v>
      </c>
    </row>
    <row r="286" spans="1:21">
      <c r="A286" s="24" t="s">
        <v>5062</v>
      </c>
      <c r="B286" s="11">
        <f t="shared" si="45"/>
        <v>44</v>
      </c>
      <c r="C286" s="11">
        <f t="shared" si="46"/>
        <v>3</v>
      </c>
      <c r="D286" s="11">
        <v>3</v>
      </c>
      <c r="E286" s="11">
        <f>VLOOKUP(A286,关卡难度线!A:F,3,0)</f>
        <v>8</v>
      </c>
      <c r="F286" s="11">
        <f>VLOOKUP(A286,关卡难度线!A:F,4,0)</f>
        <v>118</v>
      </c>
      <c r="G286" s="11">
        <v>1</v>
      </c>
      <c r="I286" s="3" t="str">
        <f>VLOOKUP(A286,遭遇战輔助!AB:AC,2,0)</f>
        <v>遥远孤岛26-1</v>
      </c>
      <c r="J286" s="3">
        <f>VLOOKUP(I286,关卡难度线!A:F,5,0)</f>
        <v>3</v>
      </c>
      <c r="K286" s="3">
        <f t="shared" si="44"/>
        <v>0.125</v>
      </c>
      <c r="L286" s="3">
        <v>2</v>
      </c>
      <c r="M286">
        <f>C286/B286</f>
        <v>6.8181818181818177E-2</v>
      </c>
      <c r="N286">
        <f t="shared" si="47"/>
        <v>1</v>
      </c>
      <c r="O286">
        <f t="shared" si="48"/>
        <v>3</v>
      </c>
      <c r="P286">
        <f t="shared" si="49"/>
        <v>7</v>
      </c>
      <c r="Q286">
        <f t="shared" si="50"/>
        <v>0</v>
      </c>
      <c r="R286">
        <f t="shared" si="51"/>
        <v>0</v>
      </c>
      <c r="S286">
        <f t="shared" si="52"/>
        <v>0</v>
      </c>
      <c r="T286">
        <f t="shared" si="53"/>
        <v>8.75</v>
      </c>
      <c r="U286">
        <f t="shared" si="54"/>
        <v>0</v>
      </c>
    </row>
    <row r="287" spans="1:21">
      <c r="A287" s="24" t="s">
        <v>4883</v>
      </c>
      <c r="B287" s="11">
        <f t="shared" si="45"/>
        <v>44</v>
      </c>
      <c r="C287" s="11">
        <f t="shared" si="46"/>
        <v>3</v>
      </c>
      <c r="D287" s="11">
        <v>3</v>
      </c>
      <c r="E287" s="11">
        <f>VLOOKUP(A287,关卡难度线!A:F,3,0)</f>
        <v>8</v>
      </c>
      <c r="F287" s="11">
        <f>VLOOKUP(A287,关卡难度线!A:F,4,0)</f>
        <v>118</v>
      </c>
      <c r="G287" s="11">
        <v>1</v>
      </c>
      <c r="I287" s="3" t="str">
        <f>VLOOKUP(A287,遭遇战輔助!AB:AC,2,0)</f>
        <v>遥远孤岛27-1</v>
      </c>
      <c r="J287" s="3">
        <f>VLOOKUP(I287,关卡难度线!A:F,5,0)</f>
        <v>3</v>
      </c>
      <c r="K287" s="3">
        <f t="shared" si="44"/>
        <v>0.125</v>
      </c>
      <c r="L287" s="3">
        <v>2</v>
      </c>
      <c r="M287">
        <f>C287/B287</f>
        <v>6.8181818181818177E-2</v>
      </c>
      <c r="N287">
        <f t="shared" si="47"/>
        <v>1</v>
      </c>
      <c r="O287">
        <f t="shared" si="48"/>
        <v>3</v>
      </c>
      <c r="P287">
        <f t="shared" si="49"/>
        <v>7</v>
      </c>
      <c r="Q287">
        <f t="shared" si="50"/>
        <v>0</v>
      </c>
      <c r="R287">
        <f t="shared" si="51"/>
        <v>0</v>
      </c>
      <c r="S287">
        <f t="shared" si="52"/>
        <v>0</v>
      </c>
      <c r="T287">
        <f t="shared" si="53"/>
        <v>8.75</v>
      </c>
      <c r="U287">
        <f t="shared" si="54"/>
        <v>0</v>
      </c>
    </row>
    <row r="288" spans="1:21">
      <c r="A288" s="24" t="s">
        <v>5063</v>
      </c>
      <c r="B288" s="11">
        <f t="shared" si="45"/>
        <v>44</v>
      </c>
      <c r="C288" s="11">
        <f t="shared" si="46"/>
        <v>3</v>
      </c>
      <c r="D288" s="11">
        <v>3</v>
      </c>
      <c r="E288" s="11">
        <f>VLOOKUP(A288,关卡难度线!A:F,3,0)</f>
        <v>8</v>
      </c>
      <c r="F288" s="11">
        <f>VLOOKUP(A288,关卡难度线!A:F,4,0)</f>
        <v>118</v>
      </c>
      <c r="G288" s="11">
        <v>1</v>
      </c>
      <c r="I288" s="3" t="str">
        <f>VLOOKUP(A288,遭遇战輔助!AB:AC,2,0)</f>
        <v>遥远孤岛28-1</v>
      </c>
      <c r="J288" s="3">
        <f>VLOOKUP(I288,关卡难度线!A:F,5,0)</f>
        <v>3</v>
      </c>
      <c r="K288" s="3">
        <f t="shared" si="44"/>
        <v>0.125</v>
      </c>
      <c r="L288" s="3">
        <v>2</v>
      </c>
      <c r="M288">
        <f>C288/B288</f>
        <v>6.8181818181818177E-2</v>
      </c>
      <c r="N288">
        <f t="shared" si="47"/>
        <v>1</v>
      </c>
      <c r="O288">
        <f t="shared" si="48"/>
        <v>3</v>
      </c>
      <c r="P288">
        <f t="shared" si="49"/>
        <v>7</v>
      </c>
      <c r="Q288">
        <f t="shared" si="50"/>
        <v>0</v>
      </c>
      <c r="R288">
        <f t="shared" si="51"/>
        <v>0</v>
      </c>
      <c r="S288">
        <f t="shared" si="52"/>
        <v>0</v>
      </c>
      <c r="T288">
        <f t="shared" si="53"/>
        <v>8.75</v>
      </c>
      <c r="U288">
        <f t="shared" si="54"/>
        <v>0</v>
      </c>
    </row>
    <row r="289" spans="1:21">
      <c r="A289" s="24" t="s">
        <v>4884</v>
      </c>
      <c r="B289" s="11">
        <f t="shared" si="45"/>
        <v>45</v>
      </c>
      <c r="C289" s="11">
        <f t="shared" si="46"/>
        <v>3</v>
      </c>
      <c r="D289" s="11">
        <v>3</v>
      </c>
      <c r="E289" s="11">
        <f>VLOOKUP(A289,关卡难度线!A:F,3,0)</f>
        <v>8</v>
      </c>
      <c r="F289" s="11">
        <f>VLOOKUP(A289,关卡难度线!A:F,4,0)</f>
        <v>120</v>
      </c>
      <c r="G289" s="11">
        <v>1</v>
      </c>
      <c r="I289" s="3" t="str">
        <f>VLOOKUP(A289,遭遇战輔助!AB:AC,2,0)</f>
        <v>遥远孤岛29-1</v>
      </c>
      <c r="J289" s="3">
        <f>VLOOKUP(I289,关卡难度线!A:F,5,0)</f>
        <v>3</v>
      </c>
      <c r="K289" s="3">
        <f t="shared" si="44"/>
        <v>0.125</v>
      </c>
      <c r="L289" s="3">
        <v>2</v>
      </c>
      <c r="M289">
        <f>C289/B289</f>
        <v>6.6666666666666666E-2</v>
      </c>
      <c r="N289">
        <f t="shared" si="47"/>
        <v>1</v>
      </c>
      <c r="O289">
        <f t="shared" si="48"/>
        <v>3</v>
      </c>
      <c r="P289">
        <f t="shared" si="49"/>
        <v>7</v>
      </c>
      <c r="Q289">
        <f t="shared" si="50"/>
        <v>0</v>
      </c>
      <c r="R289">
        <f t="shared" si="51"/>
        <v>0</v>
      </c>
      <c r="S289">
        <f t="shared" si="52"/>
        <v>0</v>
      </c>
      <c r="T289">
        <f t="shared" si="53"/>
        <v>8.75</v>
      </c>
      <c r="U289">
        <f t="shared" si="54"/>
        <v>0</v>
      </c>
    </row>
    <row r="290" spans="1:21">
      <c r="A290" s="24" t="s">
        <v>5064</v>
      </c>
      <c r="B290" s="11">
        <f t="shared" si="45"/>
        <v>45</v>
      </c>
      <c r="C290" s="11">
        <f t="shared" si="46"/>
        <v>3</v>
      </c>
      <c r="D290" s="11">
        <v>3</v>
      </c>
      <c r="E290" s="11">
        <f>VLOOKUP(A290,关卡难度线!A:F,3,0)</f>
        <v>8</v>
      </c>
      <c r="F290" s="11">
        <f>VLOOKUP(A290,关卡难度线!A:F,4,0)</f>
        <v>120</v>
      </c>
      <c r="G290" s="11">
        <v>1</v>
      </c>
      <c r="I290" s="3" t="str">
        <f>VLOOKUP(A290,遭遇战輔助!AB:AC,2,0)</f>
        <v>遥远孤岛30-1</v>
      </c>
      <c r="J290" s="3">
        <f>VLOOKUP(I290,关卡难度线!A:F,5,0)</f>
        <v>3</v>
      </c>
      <c r="K290" s="3">
        <f t="shared" si="44"/>
        <v>0.125</v>
      </c>
      <c r="L290" s="3">
        <v>2</v>
      </c>
      <c r="M290">
        <f>C290/B290</f>
        <v>6.6666666666666666E-2</v>
      </c>
      <c r="N290">
        <f t="shared" si="47"/>
        <v>1</v>
      </c>
      <c r="O290">
        <f t="shared" si="48"/>
        <v>3</v>
      </c>
      <c r="P290">
        <f t="shared" si="49"/>
        <v>7</v>
      </c>
      <c r="Q290">
        <f t="shared" si="50"/>
        <v>0</v>
      </c>
      <c r="R290">
        <f t="shared" si="51"/>
        <v>0</v>
      </c>
      <c r="S290">
        <f t="shared" si="52"/>
        <v>0</v>
      </c>
      <c r="T290">
        <f t="shared" si="53"/>
        <v>8.75</v>
      </c>
      <c r="U290">
        <f t="shared" si="54"/>
        <v>0</v>
      </c>
    </row>
    <row r="291" spans="1:21">
      <c r="A291" s="24" t="s">
        <v>4885</v>
      </c>
      <c r="B291" s="11">
        <f t="shared" si="45"/>
        <v>45</v>
      </c>
      <c r="C291" s="11">
        <f t="shared" si="46"/>
        <v>3</v>
      </c>
      <c r="D291" s="11">
        <v>3</v>
      </c>
      <c r="E291" s="11">
        <f>VLOOKUP(A291,关卡难度线!A:F,3,0)</f>
        <v>8</v>
      </c>
      <c r="F291" s="11">
        <f>VLOOKUP(A291,关卡难度线!A:F,4,0)</f>
        <v>120</v>
      </c>
      <c r="G291" s="11">
        <v>1</v>
      </c>
      <c r="I291" s="3" t="str">
        <f>VLOOKUP(A291,遭遇战輔助!AB:AC,2,0)</f>
        <v>遥远孤岛31-1</v>
      </c>
      <c r="J291" s="3">
        <f>VLOOKUP(I291,关卡难度线!A:F,5,0)</f>
        <v>3</v>
      </c>
      <c r="K291" s="3">
        <f t="shared" si="44"/>
        <v>0.125</v>
      </c>
      <c r="L291" s="3">
        <v>2</v>
      </c>
      <c r="M291">
        <f>C291/B291</f>
        <v>6.6666666666666666E-2</v>
      </c>
      <c r="N291">
        <f t="shared" si="47"/>
        <v>1</v>
      </c>
      <c r="O291">
        <f t="shared" si="48"/>
        <v>3</v>
      </c>
      <c r="P291">
        <f t="shared" si="49"/>
        <v>7</v>
      </c>
      <c r="Q291">
        <f t="shared" si="50"/>
        <v>0</v>
      </c>
      <c r="R291">
        <f t="shared" si="51"/>
        <v>0</v>
      </c>
      <c r="S291">
        <f t="shared" si="52"/>
        <v>0</v>
      </c>
      <c r="T291">
        <f t="shared" si="53"/>
        <v>8.75</v>
      </c>
      <c r="U291">
        <f t="shared" si="54"/>
        <v>0</v>
      </c>
    </row>
    <row r="292" spans="1:21">
      <c r="A292" s="24" t="s">
        <v>5065</v>
      </c>
      <c r="B292" s="11">
        <f t="shared" si="45"/>
        <v>45</v>
      </c>
      <c r="C292" s="11">
        <f t="shared" si="46"/>
        <v>3</v>
      </c>
      <c r="D292" s="11">
        <v>3</v>
      </c>
      <c r="E292" s="11">
        <f>VLOOKUP(A292,关卡难度线!A:F,3,0)</f>
        <v>8</v>
      </c>
      <c r="F292" s="11">
        <f>VLOOKUP(A292,关卡难度线!A:F,4,0)</f>
        <v>120</v>
      </c>
      <c r="G292" s="11">
        <v>1</v>
      </c>
      <c r="I292" s="3" t="str">
        <f>VLOOKUP(A292,遭遇战輔助!AB:AC,2,0)</f>
        <v>遥远孤岛32-1</v>
      </c>
      <c r="J292" s="3">
        <f>VLOOKUP(I292,关卡难度线!A:F,5,0)</f>
        <v>3</v>
      </c>
      <c r="K292" s="3">
        <f t="shared" si="44"/>
        <v>0.125</v>
      </c>
      <c r="L292" s="3">
        <v>2</v>
      </c>
      <c r="M292">
        <f>C292/B292</f>
        <v>6.6666666666666666E-2</v>
      </c>
      <c r="N292">
        <f t="shared" si="47"/>
        <v>1</v>
      </c>
      <c r="O292">
        <f t="shared" si="48"/>
        <v>3</v>
      </c>
      <c r="P292">
        <f t="shared" si="49"/>
        <v>7</v>
      </c>
      <c r="Q292">
        <f t="shared" si="50"/>
        <v>0</v>
      </c>
      <c r="R292">
        <f t="shared" si="51"/>
        <v>0</v>
      </c>
      <c r="S292">
        <f t="shared" si="52"/>
        <v>0</v>
      </c>
      <c r="T292">
        <f t="shared" si="53"/>
        <v>8.75</v>
      </c>
      <c r="U292">
        <f t="shared" si="54"/>
        <v>0</v>
      </c>
    </row>
    <row r="293" spans="1:21">
      <c r="A293" s="24" t="s">
        <v>4886</v>
      </c>
      <c r="B293" s="11">
        <f t="shared" si="45"/>
        <v>45</v>
      </c>
      <c r="C293" s="11">
        <f t="shared" si="46"/>
        <v>3</v>
      </c>
      <c r="D293" s="11">
        <v>3</v>
      </c>
      <c r="E293" s="11">
        <f>VLOOKUP(A293,关卡难度线!A:F,3,0)</f>
        <v>8</v>
      </c>
      <c r="F293" s="11">
        <f>VLOOKUP(A293,关卡难度线!A:F,4,0)</f>
        <v>120</v>
      </c>
      <c r="G293" s="11">
        <v>1</v>
      </c>
      <c r="I293" s="3" t="str">
        <f>VLOOKUP(A293,遭遇战輔助!AB:AC,2,0)</f>
        <v>遥远孤岛33-1</v>
      </c>
      <c r="J293" s="3">
        <f>VLOOKUP(I293,关卡难度线!A:F,5,0)</f>
        <v>3</v>
      </c>
      <c r="K293" s="3">
        <f t="shared" si="44"/>
        <v>0.125</v>
      </c>
      <c r="L293" s="3">
        <v>2</v>
      </c>
      <c r="M293">
        <f>C293/B293</f>
        <v>6.6666666666666666E-2</v>
      </c>
      <c r="N293">
        <f t="shared" si="47"/>
        <v>1</v>
      </c>
      <c r="O293">
        <f t="shared" si="48"/>
        <v>3</v>
      </c>
      <c r="P293">
        <f t="shared" si="49"/>
        <v>7</v>
      </c>
      <c r="Q293">
        <f t="shared" si="50"/>
        <v>0</v>
      </c>
      <c r="R293">
        <f t="shared" si="51"/>
        <v>0</v>
      </c>
      <c r="S293">
        <f t="shared" si="52"/>
        <v>0</v>
      </c>
      <c r="T293">
        <f t="shared" si="53"/>
        <v>8.75</v>
      </c>
      <c r="U293">
        <f t="shared" si="54"/>
        <v>0</v>
      </c>
    </row>
    <row r="294" spans="1:21">
      <c r="A294" s="24" t="s">
        <v>5066</v>
      </c>
      <c r="B294" s="11">
        <f t="shared" si="45"/>
        <v>45</v>
      </c>
      <c r="C294" s="11">
        <f t="shared" si="46"/>
        <v>3</v>
      </c>
      <c r="D294" s="11">
        <v>3</v>
      </c>
      <c r="E294" s="11">
        <f>VLOOKUP(A294,关卡难度线!A:F,3,0)</f>
        <v>8</v>
      </c>
      <c r="F294" s="11">
        <f>VLOOKUP(A294,关卡难度线!A:F,4,0)</f>
        <v>120</v>
      </c>
      <c r="G294" s="11">
        <v>1</v>
      </c>
      <c r="I294" s="3" t="str">
        <f>VLOOKUP(A294,遭遇战輔助!AB:AC,2,0)</f>
        <v>遥远孤岛34-1</v>
      </c>
      <c r="J294" s="3">
        <f>VLOOKUP(I294,关卡难度线!A:F,5,0)</f>
        <v>3</v>
      </c>
      <c r="K294" s="3">
        <f t="shared" si="44"/>
        <v>0.125</v>
      </c>
      <c r="L294" s="3">
        <v>2</v>
      </c>
      <c r="M294">
        <f>C294/B294</f>
        <v>6.6666666666666666E-2</v>
      </c>
      <c r="N294">
        <f t="shared" si="47"/>
        <v>1</v>
      </c>
      <c r="O294">
        <f t="shared" si="48"/>
        <v>3</v>
      </c>
      <c r="P294">
        <f t="shared" si="49"/>
        <v>7</v>
      </c>
      <c r="Q294">
        <f t="shared" si="50"/>
        <v>0</v>
      </c>
      <c r="R294">
        <f t="shared" si="51"/>
        <v>0</v>
      </c>
      <c r="S294">
        <f t="shared" si="52"/>
        <v>0</v>
      </c>
      <c r="T294">
        <f t="shared" si="53"/>
        <v>8.75</v>
      </c>
      <c r="U294">
        <f t="shared" si="54"/>
        <v>0</v>
      </c>
    </row>
    <row r="295" spans="1:21">
      <c r="A295" s="24" t="s">
        <v>4887</v>
      </c>
      <c r="B295" s="11">
        <f t="shared" si="45"/>
        <v>45</v>
      </c>
      <c r="C295" s="11">
        <f t="shared" si="46"/>
        <v>3</v>
      </c>
      <c r="D295" s="11">
        <v>3</v>
      </c>
      <c r="E295" s="11">
        <f>VLOOKUP(A295,关卡难度线!A:F,3,0)</f>
        <v>8</v>
      </c>
      <c r="F295" s="11">
        <f>VLOOKUP(A295,关卡难度线!A:F,4,0)</f>
        <v>120</v>
      </c>
      <c r="G295" s="11">
        <v>1</v>
      </c>
      <c r="I295" s="3" t="str">
        <f>VLOOKUP(A295,遭遇战輔助!AB:AC,2,0)</f>
        <v>遥远孤岛35-1</v>
      </c>
      <c r="J295" s="3">
        <f>VLOOKUP(I295,关卡难度线!A:F,5,0)</f>
        <v>3</v>
      </c>
      <c r="K295" s="3">
        <f t="shared" si="44"/>
        <v>0.125</v>
      </c>
      <c r="L295" s="3">
        <v>2</v>
      </c>
      <c r="M295">
        <f>C295/B295</f>
        <v>6.6666666666666666E-2</v>
      </c>
      <c r="N295">
        <f t="shared" si="47"/>
        <v>1</v>
      </c>
      <c r="O295">
        <f t="shared" si="48"/>
        <v>3</v>
      </c>
      <c r="P295">
        <f t="shared" si="49"/>
        <v>7</v>
      </c>
      <c r="Q295">
        <f t="shared" si="50"/>
        <v>0</v>
      </c>
      <c r="R295">
        <f t="shared" si="51"/>
        <v>0</v>
      </c>
      <c r="S295">
        <f t="shared" si="52"/>
        <v>0</v>
      </c>
      <c r="T295">
        <f t="shared" si="53"/>
        <v>8.75</v>
      </c>
      <c r="U295">
        <f t="shared" si="54"/>
        <v>0</v>
      </c>
    </row>
    <row r="296" spans="1:21">
      <c r="A296" s="24" t="s">
        <v>5067</v>
      </c>
      <c r="B296" s="11">
        <f t="shared" si="45"/>
        <v>45</v>
      </c>
      <c r="C296" s="11">
        <f t="shared" si="46"/>
        <v>3</v>
      </c>
      <c r="D296" s="11">
        <v>3</v>
      </c>
      <c r="E296" s="11">
        <f>VLOOKUP(A296,关卡难度线!A:F,3,0)</f>
        <v>8</v>
      </c>
      <c r="F296" s="11">
        <f>VLOOKUP(A296,关卡难度线!A:F,4,0)</f>
        <v>120</v>
      </c>
      <c r="G296" s="11">
        <v>1</v>
      </c>
      <c r="I296" s="3" t="str">
        <f>VLOOKUP(A296,遭遇战輔助!AB:AC,2,0)</f>
        <v>诞生岛1-1</v>
      </c>
      <c r="J296" s="3">
        <f>VLOOKUP(I296,关卡难度线!A:F,5,0)</f>
        <v>3</v>
      </c>
      <c r="K296" s="3">
        <f t="shared" si="44"/>
        <v>0.125</v>
      </c>
      <c r="L296" s="3">
        <v>2</v>
      </c>
      <c r="M296">
        <f>C296/B296</f>
        <v>6.6666666666666666E-2</v>
      </c>
      <c r="N296">
        <f t="shared" si="47"/>
        <v>1</v>
      </c>
      <c r="O296">
        <f t="shared" si="48"/>
        <v>3</v>
      </c>
      <c r="P296">
        <f t="shared" si="49"/>
        <v>7</v>
      </c>
      <c r="Q296">
        <f t="shared" si="50"/>
        <v>0</v>
      </c>
      <c r="R296">
        <f t="shared" si="51"/>
        <v>0</v>
      </c>
      <c r="S296">
        <f t="shared" si="52"/>
        <v>0</v>
      </c>
      <c r="T296">
        <f t="shared" si="53"/>
        <v>8.75</v>
      </c>
      <c r="U296">
        <f t="shared" si="54"/>
        <v>0</v>
      </c>
    </row>
    <row r="297" spans="1:21">
      <c r="A297" s="4" t="s">
        <v>4888</v>
      </c>
      <c r="B297" s="11">
        <f t="shared" si="45"/>
        <v>45</v>
      </c>
      <c r="C297" s="11">
        <f t="shared" si="46"/>
        <v>3</v>
      </c>
      <c r="D297" s="11">
        <v>3</v>
      </c>
      <c r="E297" s="11">
        <f>VLOOKUP(A297,关卡难度线!A:F,3,0)</f>
        <v>8</v>
      </c>
      <c r="F297" s="11">
        <f>VLOOKUP(A297,关卡难度线!A:F,4,0)</f>
        <v>120</v>
      </c>
      <c r="G297" s="11">
        <v>1</v>
      </c>
      <c r="I297" s="3" t="str">
        <f>VLOOKUP(A297,遭遇战輔助!AB:AC,2,0)</f>
        <v>诞生岛2-1</v>
      </c>
      <c r="J297" s="3">
        <f>VLOOKUP(I297,关卡难度线!A:F,5,0)</f>
        <v>3</v>
      </c>
      <c r="K297" s="3">
        <f t="shared" si="44"/>
        <v>0.125</v>
      </c>
      <c r="L297" s="3">
        <v>2</v>
      </c>
      <c r="M297">
        <f>C297/B297</f>
        <v>6.6666666666666666E-2</v>
      </c>
      <c r="N297">
        <f t="shared" si="47"/>
        <v>1</v>
      </c>
      <c r="O297">
        <f t="shared" si="48"/>
        <v>3</v>
      </c>
      <c r="P297">
        <f t="shared" si="49"/>
        <v>7</v>
      </c>
      <c r="Q297">
        <f t="shared" si="50"/>
        <v>0</v>
      </c>
      <c r="R297">
        <f t="shared" si="51"/>
        <v>0</v>
      </c>
      <c r="S297">
        <f t="shared" si="52"/>
        <v>0</v>
      </c>
      <c r="T297">
        <f t="shared" si="53"/>
        <v>8.75</v>
      </c>
      <c r="U297">
        <f t="shared" si="54"/>
        <v>0</v>
      </c>
    </row>
    <row r="298" spans="1:21">
      <c r="A298" s="4" t="s">
        <v>4889</v>
      </c>
      <c r="B298" s="11">
        <f t="shared" si="45"/>
        <v>45</v>
      </c>
      <c r="C298" s="11">
        <f t="shared" si="46"/>
        <v>3</v>
      </c>
      <c r="D298" s="11">
        <v>3</v>
      </c>
      <c r="E298" s="11">
        <f>VLOOKUP(A298,关卡难度线!A:F,3,0)</f>
        <v>8</v>
      </c>
      <c r="F298" s="11">
        <f>VLOOKUP(A298,关卡难度线!A:F,4,0)</f>
        <v>120</v>
      </c>
      <c r="G298" s="11">
        <v>1</v>
      </c>
      <c r="I298" s="3" t="str">
        <f>VLOOKUP(A298,遭遇战輔助!AB:AC,2,0)</f>
        <v>诞生岛3-1</v>
      </c>
      <c r="J298" s="3">
        <f>VLOOKUP(I298,关卡难度线!A:F,5,0)</f>
        <v>3</v>
      </c>
      <c r="K298" s="3">
        <f t="shared" si="44"/>
        <v>0.125</v>
      </c>
      <c r="L298" s="3">
        <v>2</v>
      </c>
      <c r="M298">
        <f>C298/B298</f>
        <v>6.6666666666666666E-2</v>
      </c>
      <c r="N298">
        <f t="shared" si="47"/>
        <v>1</v>
      </c>
      <c r="O298">
        <f t="shared" si="48"/>
        <v>3</v>
      </c>
      <c r="P298">
        <f t="shared" si="49"/>
        <v>7</v>
      </c>
      <c r="Q298">
        <f t="shared" si="50"/>
        <v>0</v>
      </c>
      <c r="R298">
        <f t="shared" si="51"/>
        <v>0</v>
      </c>
      <c r="S298">
        <f t="shared" si="52"/>
        <v>0</v>
      </c>
      <c r="T298">
        <f t="shared" si="53"/>
        <v>8.75</v>
      </c>
      <c r="U298">
        <f t="shared" si="54"/>
        <v>0</v>
      </c>
    </row>
    <row r="299" spans="1:21">
      <c r="A299" s="4" t="s">
        <v>4890</v>
      </c>
      <c r="B299" s="11">
        <f t="shared" si="45"/>
        <v>46</v>
      </c>
      <c r="C299" s="11">
        <f t="shared" si="46"/>
        <v>3</v>
      </c>
      <c r="D299" s="11">
        <v>3</v>
      </c>
      <c r="E299" s="11">
        <f>VLOOKUP(A299,关卡难度线!A:F,3,0)</f>
        <v>8</v>
      </c>
      <c r="F299" s="11">
        <f>VLOOKUP(A299,关卡难度线!A:F,4,0)</f>
        <v>122</v>
      </c>
      <c r="G299" s="11">
        <v>1</v>
      </c>
      <c r="I299" s="3" t="str">
        <f>VLOOKUP(A299,遭遇战輔助!AB:AC,2,0)</f>
        <v>诞生岛4-1</v>
      </c>
      <c r="J299" s="3">
        <f>VLOOKUP(I299,关卡难度线!A:F,5,0)</f>
        <v>3</v>
      </c>
      <c r="K299" s="3">
        <f t="shared" si="44"/>
        <v>0.125</v>
      </c>
      <c r="L299" s="3">
        <v>2</v>
      </c>
      <c r="M299">
        <f>C299/B299</f>
        <v>6.5217391304347824E-2</v>
      </c>
      <c r="N299">
        <f t="shared" si="47"/>
        <v>1</v>
      </c>
      <c r="O299">
        <f t="shared" si="48"/>
        <v>3</v>
      </c>
      <c r="P299">
        <f t="shared" si="49"/>
        <v>7</v>
      </c>
      <c r="Q299">
        <f t="shared" si="50"/>
        <v>0</v>
      </c>
      <c r="R299">
        <f t="shared" si="51"/>
        <v>0</v>
      </c>
      <c r="S299">
        <f t="shared" si="52"/>
        <v>0</v>
      </c>
      <c r="T299">
        <f t="shared" si="53"/>
        <v>8.75</v>
      </c>
      <c r="U299">
        <f t="shared" si="54"/>
        <v>0</v>
      </c>
    </row>
    <row r="300" spans="1:21">
      <c r="A300" s="4" t="s">
        <v>4891</v>
      </c>
      <c r="B300" s="11">
        <f t="shared" si="45"/>
        <v>46</v>
      </c>
      <c r="C300" s="11">
        <f t="shared" si="46"/>
        <v>3</v>
      </c>
      <c r="D300" s="11">
        <v>3</v>
      </c>
      <c r="E300" s="11">
        <f>VLOOKUP(A300,关卡难度线!A:F,3,0)</f>
        <v>8</v>
      </c>
      <c r="F300" s="11">
        <f>VLOOKUP(A300,关卡难度线!A:F,4,0)</f>
        <v>122</v>
      </c>
      <c r="G300" s="11">
        <v>1</v>
      </c>
      <c r="I300" s="3" t="str">
        <f>VLOOKUP(A300,遭遇战輔助!AB:AC,2,0)</f>
        <v>诞生岛5-1</v>
      </c>
      <c r="J300" s="3">
        <f>VLOOKUP(I300,关卡难度线!A:F,5,0)</f>
        <v>3</v>
      </c>
      <c r="K300" s="3">
        <f t="shared" si="44"/>
        <v>0.125</v>
      </c>
      <c r="L300" s="3">
        <v>2</v>
      </c>
      <c r="M300">
        <f>C300/B300</f>
        <v>6.5217391304347824E-2</v>
      </c>
      <c r="N300">
        <f t="shared" si="47"/>
        <v>1</v>
      </c>
      <c r="O300">
        <f t="shared" si="48"/>
        <v>3</v>
      </c>
      <c r="P300">
        <f t="shared" si="49"/>
        <v>7</v>
      </c>
      <c r="Q300">
        <f t="shared" si="50"/>
        <v>0</v>
      </c>
      <c r="R300">
        <f t="shared" si="51"/>
        <v>0</v>
      </c>
      <c r="S300">
        <f t="shared" si="52"/>
        <v>0</v>
      </c>
      <c r="T300">
        <f t="shared" si="53"/>
        <v>8.75</v>
      </c>
      <c r="U300">
        <f t="shared" si="54"/>
        <v>0</v>
      </c>
    </row>
    <row r="301" spans="1:21">
      <c r="A301" s="4" t="s">
        <v>4892</v>
      </c>
      <c r="B301" s="11">
        <f t="shared" si="45"/>
        <v>46</v>
      </c>
      <c r="C301" s="11">
        <f t="shared" si="46"/>
        <v>3</v>
      </c>
      <c r="D301" s="11">
        <v>3</v>
      </c>
      <c r="E301" s="11">
        <f>VLOOKUP(A301,关卡难度线!A:F,3,0)</f>
        <v>8</v>
      </c>
      <c r="F301" s="11">
        <f>VLOOKUP(A301,关卡难度线!A:F,4,0)</f>
        <v>122</v>
      </c>
      <c r="G301" s="11">
        <v>1</v>
      </c>
      <c r="I301" s="3" t="str">
        <f>VLOOKUP(A301,遭遇战輔助!AB:AC,2,0)</f>
        <v>诞生岛6-1</v>
      </c>
      <c r="J301" s="3">
        <f>VLOOKUP(I301,关卡难度线!A:F,5,0)</f>
        <v>3</v>
      </c>
      <c r="K301" s="3">
        <f t="shared" si="44"/>
        <v>0.125</v>
      </c>
      <c r="L301" s="3">
        <v>2</v>
      </c>
      <c r="M301">
        <f>C301/B301</f>
        <v>6.5217391304347824E-2</v>
      </c>
      <c r="N301">
        <f t="shared" si="47"/>
        <v>1</v>
      </c>
      <c r="O301">
        <f t="shared" si="48"/>
        <v>3</v>
      </c>
      <c r="P301">
        <f t="shared" si="49"/>
        <v>7</v>
      </c>
      <c r="Q301">
        <f t="shared" si="50"/>
        <v>0</v>
      </c>
      <c r="R301">
        <f t="shared" si="51"/>
        <v>0</v>
      </c>
      <c r="S301">
        <f t="shared" si="52"/>
        <v>0</v>
      </c>
      <c r="T301">
        <f t="shared" si="53"/>
        <v>8.75</v>
      </c>
      <c r="U301">
        <f t="shared" si="54"/>
        <v>0</v>
      </c>
    </row>
    <row r="302" spans="1:21">
      <c r="A302" s="4" t="s">
        <v>4893</v>
      </c>
      <c r="B302" s="11">
        <f t="shared" si="45"/>
        <v>46</v>
      </c>
      <c r="C302" s="11">
        <f t="shared" si="46"/>
        <v>3</v>
      </c>
      <c r="D302" s="11">
        <v>3</v>
      </c>
      <c r="E302" s="11">
        <f>VLOOKUP(A302,关卡难度线!A:F,3,0)</f>
        <v>8</v>
      </c>
      <c r="F302" s="11">
        <f>VLOOKUP(A302,关卡难度线!A:F,4,0)</f>
        <v>122</v>
      </c>
      <c r="G302" s="11">
        <v>1</v>
      </c>
      <c r="I302" s="3" t="str">
        <f>VLOOKUP(A302,遭遇战輔助!AB:AC,2,0)</f>
        <v>诞生岛7-1</v>
      </c>
      <c r="J302" s="3">
        <f>VLOOKUP(I302,关卡难度线!A:F,5,0)</f>
        <v>3</v>
      </c>
      <c r="K302" s="3">
        <f t="shared" si="44"/>
        <v>0.125</v>
      </c>
      <c r="L302" s="3">
        <v>2</v>
      </c>
      <c r="M302">
        <f>C302/B302</f>
        <v>6.5217391304347824E-2</v>
      </c>
      <c r="N302">
        <f t="shared" si="47"/>
        <v>1</v>
      </c>
      <c r="O302">
        <f t="shared" si="48"/>
        <v>3</v>
      </c>
      <c r="P302">
        <f t="shared" si="49"/>
        <v>7</v>
      </c>
      <c r="Q302">
        <f t="shared" si="50"/>
        <v>0</v>
      </c>
      <c r="R302">
        <f t="shared" si="51"/>
        <v>0</v>
      </c>
      <c r="S302">
        <f t="shared" si="52"/>
        <v>0</v>
      </c>
      <c r="T302">
        <f t="shared" si="53"/>
        <v>8.75</v>
      </c>
      <c r="U302">
        <f t="shared" si="54"/>
        <v>0</v>
      </c>
    </row>
    <row r="303" spans="1:21">
      <c r="A303" s="4" t="s">
        <v>4894</v>
      </c>
      <c r="B303" s="11">
        <f t="shared" si="45"/>
        <v>46</v>
      </c>
      <c r="C303" s="11">
        <f t="shared" si="46"/>
        <v>3</v>
      </c>
      <c r="D303" s="11">
        <v>3</v>
      </c>
      <c r="E303" s="11">
        <f>VLOOKUP(A303,关卡难度线!A:F,3,0)</f>
        <v>8</v>
      </c>
      <c r="F303" s="11">
        <f>VLOOKUP(A303,关卡难度线!A:F,4,0)</f>
        <v>122</v>
      </c>
      <c r="G303" s="11">
        <v>1</v>
      </c>
      <c r="I303" s="3" t="str">
        <f>VLOOKUP(A303,遭遇战輔助!AB:AC,2,0)</f>
        <v>诞生岛8-1</v>
      </c>
      <c r="J303" s="3">
        <f>VLOOKUP(I303,关卡难度线!A:F,5,0)</f>
        <v>3</v>
      </c>
      <c r="K303" s="3">
        <f t="shared" si="44"/>
        <v>0.125</v>
      </c>
      <c r="L303" s="3">
        <v>2</v>
      </c>
      <c r="M303">
        <f>C303/B303</f>
        <v>6.5217391304347824E-2</v>
      </c>
      <c r="N303">
        <f t="shared" si="47"/>
        <v>1</v>
      </c>
      <c r="O303">
        <f t="shared" si="48"/>
        <v>3</v>
      </c>
      <c r="P303">
        <f t="shared" si="49"/>
        <v>7</v>
      </c>
      <c r="Q303">
        <f t="shared" si="50"/>
        <v>0</v>
      </c>
      <c r="R303">
        <f t="shared" si="51"/>
        <v>0</v>
      </c>
      <c r="S303">
        <f t="shared" si="52"/>
        <v>0</v>
      </c>
      <c r="T303">
        <f t="shared" si="53"/>
        <v>8.75</v>
      </c>
      <c r="U303">
        <f t="shared" si="54"/>
        <v>0</v>
      </c>
    </row>
    <row r="304" spans="1:21">
      <c r="A304" s="4" t="s">
        <v>4895</v>
      </c>
      <c r="B304" s="11">
        <f t="shared" si="45"/>
        <v>46</v>
      </c>
      <c r="C304" s="11">
        <f t="shared" si="46"/>
        <v>3</v>
      </c>
      <c r="D304" s="11">
        <v>3</v>
      </c>
      <c r="E304" s="11">
        <f>VLOOKUP(A304,关卡难度线!A:F,3,0)</f>
        <v>8</v>
      </c>
      <c r="F304" s="11">
        <f>VLOOKUP(A304,关卡难度线!A:F,4,0)</f>
        <v>122</v>
      </c>
      <c r="G304" s="11">
        <v>1</v>
      </c>
      <c r="I304" s="3" t="str">
        <f>VLOOKUP(A304,遭遇战輔助!AB:AC,2,0)</f>
        <v>诞生岛9-1</v>
      </c>
      <c r="J304" s="3">
        <f>VLOOKUP(I304,关卡难度线!A:F,5,0)</f>
        <v>3</v>
      </c>
      <c r="K304" s="3">
        <f t="shared" si="44"/>
        <v>0.125</v>
      </c>
      <c r="L304" s="3">
        <v>2</v>
      </c>
      <c r="M304">
        <f>C304/B304</f>
        <v>6.5217391304347824E-2</v>
      </c>
      <c r="N304">
        <f t="shared" si="47"/>
        <v>1</v>
      </c>
      <c r="O304">
        <f t="shared" si="48"/>
        <v>3</v>
      </c>
      <c r="P304">
        <f t="shared" si="49"/>
        <v>7</v>
      </c>
      <c r="Q304">
        <f t="shared" si="50"/>
        <v>0</v>
      </c>
      <c r="R304">
        <f t="shared" si="51"/>
        <v>0</v>
      </c>
      <c r="S304">
        <f t="shared" si="52"/>
        <v>0</v>
      </c>
      <c r="T304">
        <f t="shared" si="53"/>
        <v>8.75</v>
      </c>
      <c r="U304">
        <f t="shared" si="54"/>
        <v>0</v>
      </c>
    </row>
    <row r="305" spans="1:21">
      <c r="A305" s="4" t="s">
        <v>4896</v>
      </c>
      <c r="B305" s="11">
        <f t="shared" si="45"/>
        <v>46</v>
      </c>
      <c r="C305" s="11">
        <f t="shared" si="46"/>
        <v>3</v>
      </c>
      <c r="D305" s="11">
        <v>3</v>
      </c>
      <c r="E305" s="11">
        <f>VLOOKUP(A305,关卡难度线!A:F,3,0)</f>
        <v>8</v>
      </c>
      <c r="F305" s="11">
        <f>VLOOKUP(A305,关卡难度线!A:F,4,0)</f>
        <v>122</v>
      </c>
      <c r="G305" s="11">
        <v>1</v>
      </c>
      <c r="I305" s="3" t="str">
        <f>VLOOKUP(A305,遭遇战輔助!AB:AC,2,0)</f>
        <v>诞生岛10-1</v>
      </c>
      <c r="J305" s="3">
        <f>VLOOKUP(I305,关卡难度线!A:F,5,0)</f>
        <v>3</v>
      </c>
      <c r="K305" s="3">
        <f t="shared" si="44"/>
        <v>0.125</v>
      </c>
      <c r="L305" s="3">
        <v>2</v>
      </c>
      <c r="M305">
        <f>C305/B305</f>
        <v>6.5217391304347824E-2</v>
      </c>
      <c r="N305">
        <f t="shared" si="47"/>
        <v>1</v>
      </c>
      <c r="O305">
        <f t="shared" si="48"/>
        <v>3</v>
      </c>
      <c r="P305">
        <f t="shared" si="49"/>
        <v>7</v>
      </c>
      <c r="Q305">
        <f t="shared" si="50"/>
        <v>0</v>
      </c>
      <c r="R305">
        <f t="shared" si="51"/>
        <v>0</v>
      </c>
      <c r="S305">
        <f t="shared" si="52"/>
        <v>0</v>
      </c>
      <c r="T305">
        <f t="shared" si="53"/>
        <v>8.75</v>
      </c>
      <c r="U305">
        <f t="shared" si="54"/>
        <v>0</v>
      </c>
    </row>
    <row r="306" spans="1:21">
      <c r="A306" s="4" t="s">
        <v>4897</v>
      </c>
      <c r="B306" s="11">
        <f t="shared" si="45"/>
        <v>46</v>
      </c>
      <c r="C306" s="11">
        <f t="shared" si="46"/>
        <v>3</v>
      </c>
      <c r="D306" s="11">
        <v>3</v>
      </c>
      <c r="E306" s="11">
        <f>VLOOKUP(A306,关卡难度线!A:F,3,0)</f>
        <v>8</v>
      </c>
      <c r="F306" s="11">
        <f>VLOOKUP(A306,关卡难度线!A:F,4,0)</f>
        <v>122</v>
      </c>
      <c r="G306" s="11">
        <v>1</v>
      </c>
      <c r="I306" s="3" t="str">
        <f>VLOOKUP(A306,遭遇战輔助!AB:AC,2,0)</f>
        <v>诞生岛11-1</v>
      </c>
      <c r="J306" s="3">
        <f>VLOOKUP(I306,关卡难度线!A:F,5,0)</f>
        <v>3</v>
      </c>
      <c r="K306" s="3">
        <f t="shared" si="44"/>
        <v>0.125</v>
      </c>
      <c r="L306" s="3">
        <v>2</v>
      </c>
      <c r="M306">
        <f>C306/B306</f>
        <v>6.5217391304347824E-2</v>
      </c>
      <c r="N306">
        <f t="shared" si="47"/>
        <v>1</v>
      </c>
      <c r="O306">
        <f t="shared" si="48"/>
        <v>3</v>
      </c>
      <c r="P306">
        <f t="shared" si="49"/>
        <v>7</v>
      </c>
      <c r="Q306">
        <f t="shared" si="50"/>
        <v>0</v>
      </c>
      <c r="R306">
        <f t="shared" si="51"/>
        <v>0</v>
      </c>
      <c r="S306">
        <f t="shared" si="52"/>
        <v>0</v>
      </c>
      <c r="T306">
        <f t="shared" si="53"/>
        <v>8.75</v>
      </c>
      <c r="U306">
        <f t="shared" si="54"/>
        <v>0</v>
      </c>
    </row>
    <row r="307" spans="1:21">
      <c r="A307" s="4" t="s">
        <v>4898</v>
      </c>
      <c r="B307" s="11">
        <f t="shared" si="45"/>
        <v>46</v>
      </c>
      <c r="C307" s="11">
        <f t="shared" si="46"/>
        <v>3</v>
      </c>
      <c r="D307" s="11">
        <v>3</v>
      </c>
      <c r="E307" s="11">
        <f>VLOOKUP(A307,关卡难度线!A:F,3,0)</f>
        <v>8</v>
      </c>
      <c r="F307" s="11">
        <f>VLOOKUP(A307,关卡难度线!A:F,4,0)</f>
        <v>122</v>
      </c>
      <c r="G307" s="11">
        <v>1</v>
      </c>
      <c r="I307" s="3" t="str">
        <f>VLOOKUP(A307,遭遇战輔助!AB:AC,2,0)</f>
        <v>诞生岛12-1</v>
      </c>
      <c r="J307" s="3">
        <f>VLOOKUP(I307,关卡难度线!A:F,5,0)</f>
        <v>3</v>
      </c>
      <c r="K307" s="3">
        <f t="shared" si="44"/>
        <v>0.125</v>
      </c>
      <c r="L307" s="3">
        <v>2</v>
      </c>
      <c r="M307">
        <f>C307/B307</f>
        <v>6.5217391304347824E-2</v>
      </c>
      <c r="N307">
        <f t="shared" si="47"/>
        <v>1</v>
      </c>
      <c r="O307">
        <f t="shared" si="48"/>
        <v>3</v>
      </c>
      <c r="P307">
        <f t="shared" si="49"/>
        <v>7</v>
      </c>
      <c r="Q307">
        <f t="shared" si="50"/>
        <v>0</v>
      </c>
      <c r="R307">
        <f t="shared" si="51"/>
        <v>0</v>
      </c>
      <c r="S307">
        <f t="shared" si="52"/>
        <v>0</v>
      </c>
      <c r="T307">
        <f t="shared" si="53"/>
        <v>8.75</v>
      </c>
      <c r="U307">
        <f t="shared" si="54"/>
        <v>0</v>
      </c>
    </row>
    <row r="308" spans="1:21">
      <c r="A308" s="4" t="s">
        <v>4899</v>
      </c>
      <c r="B308" s="11">
        <f t="shared" si="45"/>
        <v>46</v>
      </c>
      <c r="C308" s="11">
        <f t="shared" si="46"/>
        <v>3</v>
      </c>
      <c r="D308" s="11">
        <v>3</v>
      </c>
      <c r="E308" s="11">
        <f>VLOOKUP(A308,关卡难度线!A:F,3,0)</f>
        <v>8</v>
      </c>
      <c r="F308" s="11">
        <f>VLOOKUP(A308,关卡难度线!A:F,4,0)</f>
        <v>122</v>
      </c>
      <c r="G308" s="11">
        <v>1</v>
      </c>
      <c r="I308" s="3" t="str">
        <f>VLOOKUP(A308,遭遇战輔助!AB:AC,2,0)</f>
        <v>诞生岛13-1</v>
      </c>
      <c r="J308" s="3">
        <f>VLOOKUP(I308,关卡难度线!A:F,5,0)</f>
        <v>3</v>
      </c>
      <c r="K308" s="3">
        <f t="shared" si="44"/>
        <v>0.125</v>
      </c>
      <c r="L308" s="3">
        <v>2</v>
      </c>
      <c r="M308">
        <f>C308/B308</f>
        <v>6.5217391304347824E-2</v>
      </c>
      <c r="N308">
        <f t="shared" si="47"/>
        <v>1</v>
      </c>
      <c r="O308">
        <f t="shared" si="48"/>
        <v>3</v>
      </c>
      <c r="P308">
        <f t="shared" si="49"/>
        <v>7</v>
      </c>
      <c r="Q308">
        <f t="shared" si="50"/>
        <v>0</v>
      </c>
      <c r="R308">
        <f t="shared" si="51"/>
        <v>0</v>
      </c>
      <c r="S308">
        <f t="shared" si="52"/>
        <v>0</v>
      </c>
      <c r="T308">
        <f t="shared" si="53"/>
        <v>8.75</v>
      </c>
      <c r="U308">
        <f t="shared" si="54"/>
        <v>0</v>
      </c>
    </row>
    <row r="309" spans="1:21">
      <c r="A309" s="4" t="s">
        <v>4900</v>
      </c>
      <c r="B309" s="11">
        <f t="shared" si="45"/>
        <v>47</v>
      </c>
      <c r="C309" s="11">
        <f t="shared" si="46"/>
        <v>3</v>
      </c>
      <c r="D309" s="11">
        <v>3</v>
      </c>
      <c r="E309" s="11">
        <f>VLOOKUP(A309,关卡难度线!A:F,3,0)</f>
        <v>8</v>
      </c>
      <c r="F309" s="11">
        <f>VLOOKUP(A309,关卡难度线!A:F,4,0)</f>
        <v>124</v>
      </c>
      <c r="G309" s="11">
        <v>1</v>
      </c>
      <c r="I309" s="3" t="str">
        <f>VLOOKUP(A309,遭遇战輔助!AB:AC,2,0)</f>
        <v>诞生岛14-1</v>
      </c>
      <c r="J309" s="3">
        <f>VLOOKUP(I309,关卡难度线!A:F,5,0)</f>
        <v>3</v>
      </c>
      <c r="K309" s="3">
        <f t="shared" si="44"/>
        <v>0.125</v>
      </c>
      <c r="L309" s="3">
        <v>2</v>
      </c>
      <c r="M309">
        <f>C309/B309</f>
        <v>6.3829787234042548E-2</v>
      </c>
      <c r="N309">
        <f t="shared" si="47"/>
        <v>1</v>
      </c>
      <c r="O309">
        <f t="shared" si="48"/>
        <v>3</v>
      </c>
      <c r="P309">
        <f t="shared" si="49"/>
        <v>7</v>
      </c>
      <c r="Q309">
        <f t="shared" si="50"/>
        <v>0</v>
      </c>
      <c r="R309">
        <f t="shared" si="51"/>
        <v>0</v>
      </c>
      <c r="S309">
        <f t="shared" si="52"/>
        <v>0</v>
      </c>
      <c r="T309">
        <f t="shared" si="53"/>
        <v>8.75</v>
      </c>
      <c r="U309">
        <f t="shared" si="54"/>
        <v>0</v>
      </c>
    </row>
    <row r="310" spans="1:21">
      <c r="A310" s="4" t="s">
        <v>4901</v>
      </c>
      <c r="B310" s="11">
        <f t="shared" si="45"/>
        <v>47</v>
      </c>
      <c r="C310" s="11">
        <f t="shared" si="46"/>
        <v>3</v>
      </c>
      <c r="D310" s="11">
        <v>3</v>
      </c>
      <c r="E310" s="11">
        <f>VLOOKUP(A310,关卡难度线!A:F,3,0)</f>
        <v>8</v>
      </c>
      <c r="F310" s="11">
        <f>VLOOKUP(A310,关卡难度线!A:F,4,0)</f>
        <v>124</v>
      </c>
      <c r="G310" s="11">
        <v>1</v>
      </c>
      <c r="I310" s="3" t="str">
        <f>VLOOKUP(A310,遭遇战輔助!AB:AC,2,0)</f>
        <v>诞生岛15-1</v>
      </c>
      <c r="J310" s="3">
        <f>VLOOKUP(I310,关卡难度线!A:F,5,0)</f>
        <v>3</v>
      </c>
      <c r="K310" s="3">
        <f t="shared" si="44"/>
        <v>0.125</v>
      </c>
      <c r="L310" s="3">
        <v>2</v>
      </c>
      <c r="M310">
        <f>C310/B310</f>
        <v>6.3829787234042548E-2</v>
      </c>
      <c r="N310">
        <f t="shared" si="47"/>
        <v>1</v>
      </c>
      <c r="O310">
        <f t="shared" si="48"/>
        <v>3</v>
      </c>
      <c r="P310">
        <f t="shared" si="49"/>
        <v>7</v>
      </c>
      <c r="Q310">
        <f t="shared" si="50"/>
        <v>0</v>
      </c>
      <c r="R310">
        <f t="shared" si="51"/>
        <v>0</v>
      </c>
      <c r="S310">
        <f t="shared" si="52"/>
        <v>0</v>
      </c>
      <c r="T310">
        <f t="shared" si="53"/>
        <v>8.75</v>
      </c>
      <c r="U310">
        <f t="shared" si="54"/>
        <v>0</v>
      </c>
    </row>
    <row r="311" spans="1:21">
      <c r="A311" s="4" t="s">
        <v>4902</v>
      </c>
      <c r="B311" s="11">
        <f t="shared" si="45"/>
        <v>47</v>
      </c>
      <c r="C311" s="11">
        <f t="shared" si="46"/>
        <v>3</v>
      </c>
      <c r="D311" s="11">
        <v>3</v>
      </c>
      <c r="E311" s="11">
        <f>VLOOKUP(A311,关卡难度线!A:F,3,0)</f>
        <v>8</v>
      </c>
      <c r="F311" s="11">
        <f>VLOOKUP(A311,关卡难度线!A:F,4,0)</f>
        <v>124</v>
      </c>
      <c r="G311" s="11">
        <v>1</v>
      </c>
      <c r="I311" s="3" t="str">
        <f>VLOOKUP(A311,遭遇战輔助!AB:AC,2,0)</f>
        <v>诞生岛16-1</v>
      </c>
      <c r="J311" s="3">
        <f>VLOOKUP(I311,关卡难度线!A:F,5,0)</f>
        <v>3</v>
      </c>
      <c r="K311" s="3">
        <f t="shared" si="44"/>
        <v>0.125</v>
      </c>
      <c r="L311" s="3">
        <v>2</v>
      </c>
      <c r="M311">
        <f>C311/B311</f>
        <v>6.3829787234042548E-2</v>
      </c>
      <c r="N311">
        <f t="shared" si="47"/>
        <v>1</v>
      </c>
      <c r="O311">
        <f t="shared" si="48"/>
        <v>3</v>
      </c>
      <c r="P311">
        <f t="shared" si="49"/>
        <v>7</v>
      </c>
      <c r="Q311">
        <f t="shared" si="50"/>
        <v>0</v>
      </c>
      <c r="R311">
        <f t="shared" si="51"/>
        <v>0</v>
      </c>
      <c r="S311">
        <f t="shared" si="52"/>
        <v>0</v>
      </c>
      <c r="T311">
        <f t="shared" si="53"/>
        <v>8.75</v>
      </c>
      <c r="U311">
        <f t="shared" si="54"/>
        <v>0</v>
      </c>
    </row>
    <row r="312" spans="1:21">
      <c r="A312" s="4" t="s">
        <v>4903</v>
      </c>
      <c r="B312" s="11">
        <f t="shared" si="45"/>
        <v>47</v>
      </c>
      <c r="C312" s="11">
        <f t="shared" si="46"/>
        <v>3</v>
      </c>
      <c r="D312" s="11">
        <v>3</v>
      </c>
      <c r="E312" s="11">
        <f>VLOOKUP(A312,关卡难度线!A:F,3,0)</f>
        <v>8</v>
      </c>
      <c r="F312" s="11">
        <f>VLOOKUP(A312,关卡难度线!A:F,4,0)</f>
        <v>124</v>
      </c>
      <c r="G312" s="11">
        <v>1</v>
      </c>
      <c r="I312" s="3" t="str">
        <f>VLOOKUP(A312,遭遇战輔助!AB:AC,2,0)</f>
        <v>诞生岛17-1</v>
      </c>
      <c r="J312" s="3">
        <f>VLOOKUP(I312,关卡难度线!A:F,5,0)</f>
        <v>3</v>
      </c>
      <c r="K312" s="3">
        <f t="shared" si="44"/>
        <v>0.125</v>
      </c>
      <c r="L312" s="3">
        <v>2</v>
      </c>
      <c r="M312">
        <f>C312/B312</f>
        <v>6.3829787234042548E-2</v>
      </c>
      <c r="N312">
        <f t="shared" si="47"/>
        <v>1</v>
      </c>
      <c r="O312">
        <f t="shared" si="48"/>
        <v>3</v>
      </c>
      <c r="P312">
        <f t="shared" si="49"/>
        <v>7</v>
      </c>
      <c r="Q312">
        <f t="shared" si="50"/>
        <v>0</v>
      </c>
      <c r="R312">
        <f t="shared" si="51"/>
        <v>0</v>
      </c>
      <c r="S312">
        <f t="shared" si="52"/>
        <v>0</v>
      </c>
      <c r="T312">
        <f t="shared" si="53"/>
        <v>8.75</v>
      </c>
      <c r="U312">
        <f t="shared" si="54"/>
        <v>0</v>
      </c>
    </row>
    <row r="313" spans="1:21">
      <c r="A313" s="4" t="s">
        <v>4904</v>
      </c>
      <c r="B313" s="11">
        <f t="shared" si="45"/>
        <v>47</v>
      </c>
      <c r="C313" s="11">
        <f t="shared" si="46"/>
        <v>3</v>
      </c>
      <c r="D313" s="11">
        <v>3</v>
      </c>
      <c r="E313" s="11">
        <f>VLOOKUP(A313,关卡难度线!A:F,3,0)</f>
        <v>8</v>
      </c>
      <c r="F313" s="11">
        <f>VLOOKUP(A313,关卡难度线!A:F,4,0)</f>
        <v>124</v>
      </c>
      <c r="G313" s="11">
        <v>1</v>
      </c>
      <c r="I313" s="3" t="str">
        <f>VLOOKUP(A313,遭遇战輔助!AB:AC,2,0)</f>
        <v>诞生岛18-1</v>
      </c>
      <c r="J313" s="3">
        <f>VLOOKUP(I313,关卡难度线!A:F,5,0)</f>
        <v>3</v>
      </c>
      <c r="K313" s="3">
        <f t="shared" si="44"/>
        <v>0.125</v>
      </c>
      <c r="L313" s="3">
        <v>2</v>
      </c>
      <c r="M313">
        <f>C313/B313</f>
        <v>6.3829787234042548E-2</v>
      </c>
      <c r="N313">
        <f t="shared" si="47"/>
        <v>1</v>
      </c>
      <c r="O313">
        <f t="shared" si="48"/>
        <v>3</v>
      </c>
      <c r="P313">
        <f t="shared" si="49"/>
        <v>7</v>
      </c>
      <c r="Q313">
        <f t="shared" si="50"/>
        <v>0</v>
      </c>
      <c r="R313">
        <f t="shared" si="51"/>
        <v>0</v>
      </c>
      <c r="S313">
        <f t="shared" si="52"/>
        <v>0</v>
      </c>
      <c r="T313">
        <f t="shared" si="53"/>
        <v>8.75</v>
      </c>
      <c r="U313">
        <f t="shared" si="54"/>
        <v>0</v>
      </c>
    </row>
    <row r="314" spans="1:21">
      <c r="A314" s="4" t="s">
        <v>4905</v>
      </c>
      <c r="B314" s="11">
        <f t="shared" si="45"/>
        <v>47</v>
      </c>
      <c r="C314" s="11">
        <f t="shared" si="46"/>
        <v>3</v>
      </c>
      <c r="D314" s="11">
        <v>3</v>
      </c>
      <c r="E314" s="11">
        <f>VLOOKUP(A314,关卡难度线!A:F,3,0)</f>
        <v>8</v>
      </c>
      <c r="F314" s="11">
        <f>VLOOKUP(A314,关卡难度线!A:F,4,0)</f>
        <v>124</v>
      </c>
      <c r="G314" s="11">
        <v>1</v>
      </c>
      <c r="I314" s="3" t="str">
        <f>VLOOKUP(A314,遭遇战輔助!AB:AC,2,0)</f>
        <v>诞生岛19-1</v>
      </c>
      <c r="J314" s="3">
        <f>VLOOKUP(I314,关卡难度线!A:F,5,0)</f>
        <v>3</v>
      </c>
      <c r="K314" s="3">
        <f t="shared" si="44"/>
        <v>0.125</v>
      </c>
      <c r="L314" s="3">
        <v>2</v>
      </c>
      <c r="M314">
        <f>C314/B314</f>
        <v>6.3829787234042548E-2</v>
      </c>
      <c r="N314">
        <f t="shared" si="47"/>
        <v>1</v>
      </c>
      <c r="O314">
        <f t="shared" si="48"/>
        <v>3</v>
      </c>
      <c r="P314">
        <f t="shared" si="49"/>
        <v>7</v>
      </c>
      <c r="Q314">
        <f t="shared" si="50"/>
        <v>0</v>
      </c>
      <c r="R314">
        <f t="shared" si="51"/>
        <v>0</v>
      </c>
      <c r="S314">
        <f t="shared" si="52"/>
        <v>0</v>
      </c>
      <c r="T314">
        <f t="shared" si="53"/>
        <v>8.75</v>
      </c>
      <c r="U314">
        <f t="shared" si="54"/>
        <v>0</v>
      </c>
    </row>
    <row r="315" spans="1:21">
      <c r="A315" s="4" t="s">
        <v>4906</v>
      </c>
      <c r="B315" s="11">
        <f t="shared" si="45"/>
        <v>47</v>
      </c>
      <c r="C315" s="11">
        <f t="shared" si="46"/>
        <v>3</v>
      </c>
      <c r="D315" s="11">
        <v>3</v>
      </c>
      <c r="E315" s="11">
        <f>VLOOKUP(A315,关卡难度线!A:F,3,0)</f>
        <v>8</v>
      </c>
      <c r="F315" s="11">
        <f>VLOOKUP(A315,关卡难度线!A:F,4,0)</f>
        <v>124</v>
      </c>
      <c r="G315" s="11">
        <v>1</v>
      </c>
      <c r="I315" s="3" t="str">
        <f>VLOOKUP(A315,遭遇战輔助!AB:AC,2,0)</f>
        <v>诞生岛20-1</v>
      </c>
      <c r="J315" s="3">
        <f>VLOOKUP(I315,关卡难度线!A:F,5,0)</f>
        <v>3</v>
      </c>
      <c r="K315" s="3">
        <f t="shared" si="44"/>
        <v>0.125</v>
      </c>
      <c r="L315" s="3">
        <v>2</v>
      </c>
      <c r="M315">
        <f>C315/B315</f>
        <v>6.3829787234042548E-2</v>
      </c>
      <c r="N315">
        <f t="shared" si="47"/>
        <v>1</v>
      </c>
      <c r="O315">
        <f t="shared" si="48"/>
        <v>3</v>
      </c>
      <c r="P315">
        <f t="shared" si="49"/>
        <v>7</v>
      </c>
      <c r="Q315">
        <f t="shared" si="50"/>
        <v>0</v>
      </c>
      <c r="R315">
        <f t="shared" si="51"/>
        <v>0</v>
      </c>
      <c r="S315">
        <f t="shared" si="52"/>
        <v>0</v>
      </c>
      <c r="T315">
        <f t="shared" si="53"/>
        <v>8.75</v>
      </c>
      <c r="U315">
        <f t="shared" si="54"/>
        <v>0</v>
      </c>
    </row>
    <row r="316" spans="1:21">
      <c r="A316" s="4" t="s">
        <v>4907</v>
      </c>
      <c r="B316" s="11">
        <f t="shared" si="45"/>
        <v>47</v>
      </c>
      <c r="C316" s="11">
        <f t="shared" si="46"/>
        <v>3</v>
      </c>
      <c r="D316" s="11">
        <v>3</v>
      </c>
      <c r="E316" s="11">
        <f>VLOOKUP(A316,关卡难度线!A:F,3,0)</f>
        <v>8</v>
      </c>
      <c r="F316" s="11">
        <f>VLOOKUP(A316,关卡难度线!A:F,4,0)</f>
        <v>124</v>
      </c>
      <c r="G316" s="11">
        <v>1</v>
      </c>
      <c r="I316" s="3" t="str">
        <f>VLOOKUP(A316,遭遇战輔助!AB:AC,2,0)</f>
        <v>诞生岛21-1</v>
      </c>
      <c r="J316" s="3">
        <f>VLOOKUP(I316,关卡难度线!A:F,5,0)</f>
        <v>3</v>
      </c>
      <c r="K316" s="3">
        <f t="shared" si="44"/>
        <v>0.125</v>
      </c>
      <c r="L316" s="3">
        <v>2</v>
      </c>
      <c r="M316">
        <f>C316/B316</f>
        <v>6.3829787234042548E-2</v>
      </c>
      <c r="N316">
        <f t="shared" si="47"/>
        <v>1</v>
      </c>
      <c r="O316">
        <f t="shared" si="48"/>
        <v>3</v>
      </c>
      <c r="P316">
        <f t="shared" si="49"/>
        <v>7</v>
      </c>
      <c r="Q316">
        <f t="shared" si="50"/>
        <v>0</v>
      </c>
      <c r="R316">
        <f t="shared" si="51"/>
        <v>0</v>
      </c>
      <c r="S316">
        <f t="shared" si="52"/>
        <v>0</v>
      </c>
      <c r="T316">
        <f t="shared" si="53"/>
        <v>8.75</v>
      </c>
      <c r="U316">
        <f t="shared" si="54"/>
        <v>0</v>
      </c>
    </row>
    <row r="317" spans="1:21">
      <c r="A317" s="4" t="s">
        <v>4908</v>
      </c>
      <c r="B317" s="11">
        <f t="shared" si="45"/>
        <v>47</v>
      </c>
      <c r="C317" s="11">
        <f t="shared" si="46"/>
        <v>3</v>
      </c>
      <c r="D317" s="11">
        <v>3</v>
      </c>
      <c r="E317" s="11">
        <f>VLOOKUP(A317,关卡难度线!A:F,3,0)</f>
        <v>8</v>
      </c>
      <c r="F317" s="11">
        <f>VLOOKUP(A317,关卡难度线!A:F,4,0)</f>
        <v>124</v>
      </c>
      <c r="G317" s="11">
        <v>1</v>
      </c>
      <c r="I317" s="3" t="str">
        <f>VLOOKUP(A317,遭遇战輔助!AB:AC,2,0)</f>
        <v>诞生岛22-1</v>
      </c>
      <c r="J317" s="3">
        <f>VLOOKUP(I317,关卡难度线!A:F,5,0)</f>
        <v>3</v>
      </c>
      <c r="K317" s="3">
        <f t="shared" si="44"/>
        <v>0.125</v>
      </c>
      <c r="L317" s="3">
        <v>2</v>
      </c>
      <c r="M317">
        <f>C317/B317</f>
        <v>6.3829787234042548E-2</v>
      </c>
      <c r="N317">
        <f t="shared" si="47"/>
        <v>1</v>
      </c>
      <c r="O317">
        <f t="shared" si="48"/>
        <v>3</v>
      </c>
      <c r="P317">
        <f t="shared" si="49"/>
        <v>7</v>
      </c>
      <c r="Q317">
        <f t="shared" si="50"/>
        <v>0</v>
      </c>
      <c r="R317">
        <f t="shared" si="51"/>
        <v>0</v>
      </c>
      <c r="S317">
        <f t="shared" si="52"/>
        <v>0</v>
      </c>
      <c r="T317">
        <f t="shared" si="53"/>
        <v>8.75</v>
      </c>
      <c r="U317">
        <f t="shared" si="54"/>
        <v>0</v>
      </c>
    </row>
    <row r="318" spans="1:21">
      <c r="A318" s="4" t="s">
        <v>4909</v>
      </c>
      <c r="B318" s="11">
        <f t="shared" si="45"/>
        <v>47</v>
      </c>
      <c r="C318" s="11">
        <f t="shared" si="46"/>
        <v>3</v>
      </c>
      <c r="D318" s="11">
        <v>3</v>
      </c>
      <c r="E318" s="11">
        <f>VLOOKUP(A318,关卡难度线!A:F,3,0)</f>
        <v>8</v>
      </c>
      <c r="F318" s="11">
        <f>VLOOKUP(A318,关卡难度线!A:F,4,0)</f>
        <v>124</v>
      </c>
      <c r="G318" s="11">
        <v>1</v>
      </c>
      <c r="I318" s="3" t="str">
        <f>VLOOKUP(A318,遭遇战輔助!AB:AC,2,0)</f>
        <v>诞生岛23-1</v>
      </c>
      <c r="J318" s="3">
        <f>VLOOKUP(I318,关卡难度线!A:F,5,0)</f>
        <v>3</v>
      </c>
      <c r="K318" s="3">
        <f t="shared" si="44"/>
        <v>0.125</v>
      </c>
      <c r="L318" s="3">
        <v>2</v>
      </c>
      <c r="M318">
        <f>C318/B318</f>
        <v>6.3829787234042548E-2</v>
      </c>
      <c r="N318">
        <f t="shared" si="47"/>
        <v>1</v>
      </c>
      <c r="O318">
        <f t="shared" si="48"/>
        <v>3</v>
      </c>
      <c r="P318">
        <f t="shared" si="49"/>
        <v>7</v>
      </c>
      <c r="Q318">
        <f t="shared" si="50"/>
        <v>0</v>
      </c>
      <c r="R318">
        <f t="shared" si="51"/>
        <v>0</v>
      </c>
      <c r="S318">
        <f t="shared" si="52"/>
        <v>0</v>
      </c>
      <c r="T318">
        <f t="shared" si="53"/>
        <v>8.75</v>
      </c>
      <c r="U318">
        <f t="shared" si="54"/>
        <v>0</v>
      </c>
    </row>
    <row r="319" spans="1:21">
      <c r="A319" s="4" t="s">
        <v>4910</v>
      </c>
      <c r="B319" s="11">
        <f t="shared" si="45"/>
        <v>47</v>
      </c>
      <c r="C319" s="11">
        <f t="shared" si="46"/>
        <v>3</v>
      </c>
      <c r="D319" s="11">
        <v>3</v>
      </c>
      <c r="E319" s="11">
        <f>VLOOKUP(A319,关卡难度线!A:F,3,0)</f>
        <v>8</v>
      </c>
      <c r="F319" s="11">
        <f>VLOOKUP(A319,关卡难度线!A:F,4,0)</f>
        <v>126</v>
      </c>
      <c r="G319" s="11">
        <v>1</v>
      </c>
      <c r="I319" s="3" t="str">
        <f>VLOOKUP(A319,遭遇战輔助!AB:AC,2,0)</f>
        <v>诞生岛24-1</v>
      </c>
      <c r="J319" s="3">
        <f>VLOOKUP(I319,关卡难度线!A:F,5,0)</f>
        <v>3</v>
      </c>
      <c r="K319" s="3">
        <f t="shared" si="44"/>
        <v>0.125</v>
      </c>
      <c r="L319" s="3">
        <v>2</v>
      </c>
      <c r="M319">
        <f>C319/B319</f>
        <v>6.3829787234042548E-2</v>
      </c>
      <c r="N319">
        <f t="shared" si="47"/>
        <v>1</v>
      </c>
      <c r="O319">
        <f t="shared" si="48"/>
        <v>3</v>
      </c>
      <c r="P319">
        <f t="shared" si="49"/>
        <v>7</v>
      </c>
      <c r="Q319">
        <f t="shared" si="50"/>
        <v>0</v>
      </c>
      <c r="R319">
        <f t="shared" si="51"/>
        <v>0</v>
      </c>
      <c r="S319">
        <f t="shared" si="52"/>
        <v>0</v>
      </c>
      <c r="T319">
        <f t="shared" si="53"/>
        <v>8.75</v>
      </c>
      <c r="U319">
        <f t="shared" si="54"/>
        <v>0</v>
      </c>
    </row>
    <row r="320" spans="1:21">
      <c r="A320" s="4" t="s">
        <v>4911</v>
      </c>
      <c r="B320" s="11">
        <f t="shared" si="45"/>
        <v>47</v>
      </c>
      <c r="C320" s="11">
        <f t="shared" si="46"/>
        <v>3</v>
      </c>
      <c r="D320" s="11">
        <v>3</v>
      </c>
      <c r="E320" s="11">
        <f>VLOOKUP(A320,关卡难度线!A:F,3,0)</f>
        <v>8</v>
      </c>
      <c r="F320" s="11">
        <f>VLOOKUP(A320,关卡难度线!A:F,4,0)</f>
        <v>126</v>
      </c>
      <c r="G320" s="11">
        <v>1</v>
      </c>
      <c r="I320" s="3" t="str">
        <f>VLOOKUP(A320,遭遇战輔助!AB:AC,2,0)</f>
        <v>诞生岛25-1</v>
      </c>
      <c r="J320" s="3">
        <f>VLOOKUP(I320,关卡难度线!A:F,5,0)</f>
        <v>3</v>
      </c>
      <c r="K320" s="3">
        <f t="shared" si="44"/>
        <v>0.125</v>
      </c>
      <c r="L320" s="3">
        <v>2</v>
      </c>
      <c r="M320">
        <f>C320/B320</f>
        <v>6.3829787234042548E-2</v>
      </c>
      <c r="N320">
        <f t="shared" si="47"/>
        <v>1</v>
      </c>
      <c r="O320">
        <f t="shared" si="48"/>
        <v>3</v>
      </c>
      <c r="P320">
        <f t="shared" si="49"/>
        <v>7</v>
      </c>
      <c r="Q320">
        <f t="shared" si="50"/>
        <v>0</v>
      </c>
      <c r="R320">
        <f t="shared" si="51"/>
        <v>0</v>
      </c>
      <c r="S320">
        <f t="shared" si="52"/>
        <v>0</v>
      </c>
      <c r="T320">
        <f t="shared" si="53"/>
        <v>8.75</v>
      </c>
      <c r="U320">
        <f t="shared" si="54"/>
        <v>0</v>
      </c>
    </row>
    <row r="321" spans="1:21">
      <c r="A321" s="4" t="s">
        <v>4912</v>
      </c>
      <c r="B321" s="11">
        <f t="shared" si="45"/>
        <v>47</v>
      </c>
      <c r="C321" s="11">
        <f t="shared" si="46"/>
        <v>3</v>
      </c>
      <c r="D321" s="11">
        <v>3</v>
      </c>
      <c r="E321" s="11">
        <f>VLOOKUP(A321,关卡难度线!A:F,3,0)</f>
        <v>8</v>
      </c>
      <c r="F321" s="11">
        <f>VLOOKUP(A321,关卡难度线!A:F,4,0)</f>
        <v>126</v>
      </c>
      <c r="G321" s="11">
        <v>1</v>
      </c>
      <c r="I321" s="3" t="str">
        <f>VLOOKUP(A321,遭遇战輔助!AB:AC,2,0)</f>
        <v>诞生岛26-1</v>
      </c>
      <c r="J321" s="3">
        <f>VLOOKUP(I321,关卡难度线!A:F,5,0)</f>
        <v>3</v>
      </c>
      <c r="K321" s="3">
        <f t="shared" si="44"/>
        <v>0.125</v>
      </c>
      <c r="L321" s="3">
        <v>2</v>
      </c>
      <c r="M321">
        <f>C321/B321</f>
        <v>6.3829787234042548E-2</v>
      </c>
      <c r="N321">
        <f t="shared" si="47"/>
        <v>1</v>
      </c>
      <c r="O321">
        <f t="shared" si="48"/>
        <v>3</v>
      </c>
      <c r="P321">
        <f t="shared" si="49"/>
        <v>7</v>
      </c>
      <c r="Q321">
        <f t="shared" si="50"/>
        <v>0</v>
      </c>
      <c r="R321">
        <f t="shared" si="51"/>
        <v>0</v>
      </c>
      <c r="S321">
        <f t="shared" si="52"/>
        <v>0</v>
      </c>
      <c r="T321">
        <f t="shared" si="53"/>
        <v>8.75</v>
      </c>
      <c r="U321">
        <f t="shared" si="54"/>
        <v>0</v>
      </c>
    </row>
    <row r="322" spans="1:21">
      <c r="A322" s="4" t="s">
        <v>4913</v>
      </c>
      <c r="B322" s="11">
        <f t="shared" si="45"/>
        <v>47</v>
      </c>
      <c r="C322" s="11">
        <f t="shared" si="46"/>
        <v>3</v>
      </c>
      <c r="D322" s="11">
        <v>3</v>
      </c>
      <c r="E322" s="11">
        <f>VLOOKUP(A322,关卡难度线!A:F,3,0)</f>
        <v>8</v>
      </c>
      <c r="F322" s="11">
        <f>VLOOKUP(A322,关卡难度线!A:F,4,0)</f>
        <v>126</v>
      </c>
      <c r="G322" s="11">
        <v>1</v>
      </c>
      <c r="I322" s="3" t="str">
        <f>VLOOKUP(A322,遭遇战輔助!AB:AC,2,0)</f>
        <v>诞生岛27-1</v>
      </c>
      <c r="J322" s="3">
        <f>VLOOKUP(I322,关卡难度线!A:F,5,0)</f>
        <v>3</v>
      </c>
      <c r="K322" s="3">
        <f t="shared" si="44"/>
        <v>0.125</v>
      </c>
      <c r="L322" s="3">
        <v>2</v>
      </c>
      <c r="M322">
        <f>C322/B322</f>
        <v>6.3829787234042548E-2</v>
      </c>
      <c r="N322">
        <f t="shared" si="47"/>
        <v>1</v>
      </c>
      <c r="O322">
        <f t="shared" si="48"/>
        <v>3</v>
      </c>
      <c r="P322">
        <f t="shared" si="49"/>
        <v>7</v>
      </c>
      <c r="Q322">
        <f t="shared" si="50"/>
        <v>0</v>
      </c>
      <c r="R322">
        <f t="shared" si="51"/>
        <v>0</v>
      </c>
      <c r="S322">
        <f t="shared" si="52"/>
        <v>0</v>
      </c>
      <c r="T322">
        <f t="shared" si="53"/>
        <v>8.75</v>
      </c>
      <c r="U322">
        <f t="shared" si="54"/>
        <v>0</v>
      </c>
    </row>
    <row r="323" spans="1:21">
      <c r="A323" s="4" t="s">
        <v>4914</v>
      </c>
      <c r="B323" s="11">
        <f t="shared" si="45"/>
        <v>47</v>
      </c>
      <c r="C323" s="11">
        <f t="shared" si="46"/>
        <v>3</v>
      </c>
      <c r="D323" s="11">
        <v>3</v>
      </c>
      <c r="E323" s="11">
        <f>VLOOKUP(A323,关卡难度线!A:F,3,0)</f>
        <v>8</v>
      </c>
      <c r="F323" s="11">
        <f>VLOOKUP(A323,关卡难度线!A:F,4,0)</f>
        <v>126</v>
      </c>
      <c r="G323" s="11">
        <v>1</v>
      </c>
      <c r="I323" s="3" t="str">
        <f>VLOOKUP(A323,遭遇战輔助!AB:AC,2,0)</f>
        <v>诞生岛28-1</v>
      </c>
      <c r="J323" s="3">
        <f>VLOOKUP(I323,关卡难度线!A:F,5,0)</f>
        <v>3</v>
      </c>
      <c r="K323" s="3">
        <f t="shared" si="44"/>
        <v>0.125</v>
      </c>
      <c r="L323" s="3">
        <v>2</v>
      </c>
      <c r="M323">
        <f>C323/B323</f>
        <v>6.3829787234042548E-2</v>
      </c>
      <c r="N323">
        <f t="shared" si="47"/>
        <v>1</v>
      </c>
      <c r="O323">
        <f t="shared" si="48"/>
        <v>3</v>
      </c>
      <c r="P323">
        <f t="shared" si="49"/>
        <v>7</v>
      </c>
      <c r="Q323">
        <f t="shared" si="50"/>
        <v>0</v>
      </c>
      <c r="R323">
        <f t="shared" si="51"/>
        <v>0</v>
      </c>
      <c r="S323">
        <f t="shared" si="52"/>
        <v>0</v>
      </c>
      <c r="T323">
        <f t="shared" si="53"/>
        <v>8.75</v>
      </c>
      <c r="U323">
        <f t="shared" si="54"/>
        <v>0</v>
      </c>
    </row>
    <row r="324" spans="1:21">
      <c r="A324" s="4" t="s">
        <v>4915</v>
      </c>
      <c r="B324" s="11">
        <f t="shared" si="45"/>
        <v>47</v>
      </c>
      <c r="C324" s="11">
        <f t="shared" si="46"/>
        <v>3</v>
      </c>
      <c r="D324" s="11">
        <v>3</v>
      </c>
      <c r="E324" s="11">
        <f>VLOOKUP(A324,关卡难度线!A:F,3,0)</f>
        <v>8</v>
      </c>
      <c r="F324" s="11">
        <f>VLOOKUP(A324,关卡难度线!A:F,4,0)</f>
        <v>126</v>
      </c>
      <c r="G324" s="11">
        <v>1</v>
      </c>
      <c r="I324" s="3" t="str">
        <f>VLOOKUP(A324,遭遇战輔助!AB:AC,2,0)</f>
        <v>诞生岛29-1</v>
      </c>
      <c r="J324" s="3">
        <f>VLOOKUP(I324,关卡难度线!A:F,5,0)</f>
        <v>3</v>
      </c>
      <c r="K324" s="3">
        <f t="shared" si="44"/>
        <v>0.125</v>
      </c>
      <c r="L324" s="3">
        <v>2</v>
      </c>
      <c r="M324">
        <f>C324/B324</f>
        <v>6.3829787234042548E-2</v>
      </c>
      <c r="N324">
        <f t="shared" si="47"/>
        <v>1</v>
      </c>
      <c r="O324">
        <f t="shared" si="48"/>
        <v>3</v>
      </c>
      <c r="P324">
        <f t="shared" si="49"/>
        <v>7</v>
      </c>
      <c r="Q324">
        <f t="shared" si="50"/>
        <v>0</v>
      </c>
      <c r="R324">
        <f t="shared" si="51"/>
        <v>0</v>
      </c>
      <c r="S324">
        <f t="shared" si="52"/>
        <v>0</v>
      </c>
      <c r="T324">
        <f t="shared" si="53"/>
        <v>8.75</v>
      </c>
      <c r="U324">
        <f t="shared" si="54"/>
        <v>0</v>
      </c>
    </row>
    <row r="325" spans="1:21">
      <c r="A325" s="4" t="s">
        <v>4916</v>
      </c>
      <c r="B325" s="11">
        <f t="shared" si="45"/>
        <v>47</v>
      </c>
      <c r="C325" s="11">
        <f t="shared" si="46"/>
        <v>3</v>
      </c>
      <c r="D325" s="11">
        <v>3</v>
      </c>
      <c r="E325" s="11">
        <f>VLOOKUP(A325,关卡难度线!A:F,3,0)</f>
        <v>8</v>
      </c>
      <c r="F325" s="11">
        <f>VLOOKUP(A325,关卡难度线!A:F,4,0)</f>
        <v>126</v>
      </c>
      <c r="G325" s="11">
        <v>1</v>
      </c>
      <c r="I325" s="3" t="str">
        <f>VLOOKUP(A325,遭遇战輔助!AB:AC,2,0)</f>
        <v>诞生岛30-1</v>
      </c>
      <c r="J325" s="3">
        <f>VLOOKUP(I325,关卡难度线!A:F,5,0)</f>
        <v>3</v>
      </c>
      <c r="K325" s="3">
        <f t="shared" si="44"/>
        <v>0.125</v>
      </c>
      <c r="L325" s="3">
        <v>2</v>
      </c>
      <c r="M325">
        <f>C325/B325</f>
        <v>6.3829787234042548E-2</v>
      </c>
      <c r="N325">
        <f t="shared" si="47"/>
        <v>1</v>
      </c>
      <c r="O325">
        <f t="shared" si="48"/>
        <v>3</v>
      </c>
      <c r="P325">
        <f t="shared" si="49"/>
        <v>7</v>
      </c>
      <c r="Q325">
        <f t="shared" si="50"/>
        <v>0</v>
      </c>
      <c r="R325">
        <f t="shared" si="51"/>
        <v>0</v>
      </c>
      <c r="S325">
        <f t="shared" si="52"/>
        <v>0</v>
      </c>
      <c r="T325">
        <f t="shared" si="53"/>
        <v>8.75</v>
      </c>
      <c r="U325">
        <f t="shared" si="54"/>
        <v>0</v>
      </c>
    </row>
    <row r="326" spans="1:21">
      <c r="A326" s="4" t="s">
        <v>4917</v>
      </c>
      <c r="B326" s="11">
        <f t="shared" si="45"/>
        <v>47</v>
      </c>
      <c r="C326" s="11">
        <f t="shared" si="46"/>
        <v>3</v>
      </c>
      <c r="D326" s="11">
        <v>3</v>
      </c>
      <c r="E326" s="11">
        <f>VLOOKUP(A326,关卡难度线!A:F,3,0)</f>
        <v>8</v>
      </c>
      <c r="F326" s="11">
        <f>VLOOKUP(A326,关卡难度线!A:F,4,0)</f>
        <v>126</v>
      </c>
      <c r="G326" s="11">
        <v>1</v>
      </c>
      <c r="I326" s="3" t="str">
        <f>VLOOKUP(A326,遭遇战輔助!AB:AC,2,0)</f>
        <v>诞生岛31-1</v>
      </c>
      <c r="J326" s="3">
        <f>VLOOKUP(I326,关卡难度线!A:F,5,0)</f>
        <v>3</v>
      </c>
      <c r="K326" s="3">
        <f t="shared" ref="K326:K335" si="55">L326*0.5/E326</f>
        <v>0.125</v>
      </c>
      <c r="L326" s="3">
        <v>2</v>
      </c>
      <c r="M326">
        <f>C326/B326</f>
        <v>6.3829787234042548E-2</v>
      </c>
      <c r="N326">
        <f t="shared" si="47"/>
        <v>1</v>
      </c>
      <c r="O326">
        <f t="shared" si="48"/>
        <v>3</v>
      </c>
      <c r="P326">
        <f t="shared" si="49"/>
        <v>7</v>
      </c>
      <c r="Q326">
        <f t="shared" si="50"/>
        <v>0</v>
      </c>
      <c r="R326">
        <f t="shared" si="51"/>
        <v>0</v>
      </c>
      <c r="S326">
        <f t="shared" si="52"/>
        <v>0</v>
      </c>
      <c r="T326">
        <f t="shared" si="53"/>
        <v>8.75</v>
      </c>
      <c r="U326">
        <f t="shared" si="54"/>
        <v>0</v>
      </c>
    </row>
    <row r="327" spans="1:21">
      <c r="A327" s="4" t="s">
        <v>4918</v>
      </c>
      <c r="B327" s="11">
        <f t="shared" ref="B327:B335" si="56">INT((J327*((F327*10/2.7)/1000))*E327*(5-G327)+C327)</f>
        <v>47</v>
      </c>
      <c r="C327" s="11">
        <f t="shared" ref="C327:C335" si="57">INT((J327*((F327*10/2.7)/1000))*G327/(10/(E327*D327)))</f>
        <v>3</v>
      </c>
      <c r="D327" s="11">
        <v>3</v>
      </c>
      <c r="E327" s="11">
        <f>VLOOKUP(A327,关卡难度线!A:F,3,0)</f>
        <v>8</v>
      </c>
      <c r="F327" s="11">
        <f>VLOOKUP(A327,关卡难度线!A:F,4,0)</f>
        <v>126</v>
      </c>
      <c r="G327" s="11">
        <v>1</v>
      </c>
      <c r="I327" s="3" t="str">
        <f>VLOOKUP(A327,遭遇战輔助!AB:AC,2,0)</f>
        <v>诞生岛32-1</v>
      </c>
      <c r="J327" s="3">
        <f>VLOOKUP(I327,关卡难度线!A:F,5,0)</f>
        <v>3</v>
      </c>
      <c r="K327" s="3">
        <f t="shared" si="55"/>
        <v>0.125</v>
      </c>
      <c r="L327" s="3">
        <v>2</v>
      </c>
      <c r="M327">
        <f>C327/B327</f>
        <v>6.3829787234042548E-2</v>
      </c>
      <c r="N327">
        <f t="shared" ref="N327:N334" si="58">INT(J327*(F327*10/2.7)/1000)</f>
        <v>1</v>
      </c>
      <c r="O327">
        <f t="shared" ref="O327:O334" si="59">C327/N327</f>
        <v>3</v>
      </c>
      <c r="P327">
        <f t="shared" ref="P327:P334" si="60">INT(J327*2.5)</f>
        <v>7</v>
      </c>
      <c r="Q327">
        <f t="shared" ref="Q327:Q334" si="61">INT(J327/4)</f>
        <v>0</v>
      </c>
      <c r="R327">
        <f t="shared" ref="R327:R335" si="62">Q327+S327</f>
        <v>0</v>
      </c>
      <c r="S327">
        <f t="shared" ref="S327:S334" si="63">INT(P327/T327)</f>
        <v>0</v>
      </c>
      <c r="T327">
        <f t="shared" ref="T327:T334" si="64">70/E327</f>
        <v>8.75</v>
      </c>
      <c r="U327">
        <f t="shared" ref="U327:U334" si="65">R327/C327</f>
        <v>0</v>
      </c>
    </row>
    <row r="328" spans="1:21">
      <c r="A328" s="4" t="s">
        <v>4919</v>
      </c>
      <c r="B328" s="11">
        <f t="shared" si="56"/>
        <v>47</v>
      </c>
      <c r="C328" s="11">
        <f t="shared" si="57"/>
        <v>3</v>
      </c>
      <c r="D328" s="11">
        <v>3</v>
      </c>
      <c r="E328" s="11">
        <f>VLOOKUP(A328,关卡难度线!A:F,3,0)</f>
        <v>8</v>
      </c>
      <c r="F328" s="11">
        <f>VLOOKUP(A328,关卡难度线!A:F,4,0)</f>
        <v>126</v>
      </c>
      <c r="G328" s="11">
        <v>1</v>
      </c>
      <c r="I328" s="3" t="str">
        <f>VLOOKUP(A328,遭遇战輔助!AB:AC,2,0)</f>
        <v>诞生岛33-1</v>
      </c>
      <c r="J328" s="3">
        <f>VLOOKUP(I328,关卡难度线!A:F,5,0)</f>
        <v>3</v>
      </c>
      <c r="K328" s="3">
        <f t="shared" si="55"/>
        <v>0.125</v>
      </c>
      <c r="L328" s="3">
        <v>2</v>
      </c>
      <c r="M328">
        <f>C328/B328</f>
        <v>6.3829787234042548E-2</v>
      </c>
      <c r="N328">
        <f t="shared" si="58"/>
        <v>1</v>
      </c>
      <c r="O328">
        <f t="shared" si="59"/>
        <v>3</v>
      </c>
      <c r="P328">
        <f t="shared" si="60"/>
        <v>7</v>
      </c>
      <c r="Q328">
        <f t="shared" si="61"/>
        <v>0</v>
      </c>
      <c r="R328">
        <f t="shared" si="62"/>
        <v>0</v>
      </c>
      <c r="S328">
        <f t="shared" si="63"/>
        <v>0</v>
      </c>
      <c r="T328">
        <f t="shared" si="64"/>
        <v>8.75</v>
      </c>
      <c r="U328">
        <f t="shared" si="65"/>
        <v>0</v>
      </c>
    </row>
    <row r="329" spans="1:21">
      <c r="A329" s="4" t="s">
        <v>4920</v>
      </c>
      <c r="B329" s="11">
        <f t="shared" si="56"/>
        <v>48</v>
      </c>
      <c r="C329" s="11">
        <f t="shared" si="57"/>
        <v>3</v>
      </c>
      <c r="D329" s="11">
        <v>3</v>
      </c>
      <c r="E329" s="11">
        <f>VLOOKUP(A329,关卡难度线!A:F,3,0)</f>
        <v>8</v>
      </c>
      <c r="F329" s="11">
        <f>VLOOKUP(A329,关卡难度线!A:F,4,0)</f>
        <v>128</v>
      </c>
      <c r="G329" s="11">
        <v>1</v>
      </c>
      <c r="I329" s="3" t="str">
        <f>VLOOKUP(A329,遭遇战輔助!AB:AC,2,0)</f>
        <v>诞生岛34-1</v>
      </c>
      <c r="J329" s="3">
        <f>VLOOKUP(I329,关卡难度线!A:F,5,0)</f>
        <v>3</v>
      </c>
      <c r="K329" s="3">
        <f t="shared" si="55"/>
        <v>0.125</v>
      </c>
      <c r="L329" s="3">
        <v>2</v>
      </c>
      <c r="M329">
        <f>C329/B329</f>
        <v>6.25E-2</v>
      </c>
      <c r="N329">
        <f t="shared" si="58"/>
        <v>1</v>
      </c>
      <c r="O329">
        <f t="shared" si="59"/>
        <v>3</v>
      </c>
      <c r="P329">
        <f t="shared" si="60"/>
        <v>7</v>
      </c>
      <c r="Q329">
        <f t="shared" si="61"/>
        <v>0</v>
      </c>
      <c r="R329">
        <f t="shared" si="62"/>
        <v>0</v>
      </c>
      <c r="S329">
        <f t="shared" si="63"/>
        <v>0</v>
      </c>
      <c r="T329">
        <f t="shared" si="64"/>
        <v>8.75</v>
      </c>
      <c r="U329">
        <f t="shared" si="65"/>
        <v>0</v>
      </c>
    </row>
    <row r="330" spans="1:21">
      <c r="A330" s="4" t="s">
        <v>4921</v>
      </c>
      <c r="B330" s="11">
        <f t="shared" si="56"/>
        <v>48</v>
      </c>
      <c r="C330" s="11">
        <f t="shared" si="57"/>
        <v>3</v>
      </c>
      <c r="D330" s="11">
        <v>3</v>
      </c>
      <c r="E330" s="11">
        <f>VLOOKUP(A330,关卡难度线!A:F,3,0)</f>
        <v>8</v>
      </c>
      <c r="F330" s="11">
        <f>VLOOKUP(A330,关卡难度线!A:F,4,0)</f>
        <v>128</v>
      </c>
      <c r="G330" s="11">
        <v>1</v>
      </c>
      <c r="I330" s="3" t="str">
        <f>VLOOKUP(A330,遭遇战輔助!AB:AC,2,0)</f>
        <v>诞生岛35-1</v>
      </c>
      <c r="J330" s="3">
        <f>VLOOKUP(I330,关卡难度线!A:F,5,0)</f>
        <v>3</v>
      </c>
      <c r="K330" s="3">
        <f t="shared" si="55"/>
        <v>0.125</v>
      </c>
      <c r="L330" s="3">
        <v>2</v>
      </c>
      <c r="M330">
        <f>C330/B330</f>
        <v>6.25E-2</v>
      </c>
      <c r="N330">
        <f t="shared" si="58"/>
        <v>1</v>
      </c>
      <c r="O330">
        <f t="shared" si="59"/>
        <v>3</v>
      </c>
      <c r="P330">
        <f t="shared" si="60"/>
        <v>7</v>
      </c>
      <c r="Q330">
        <f t="shared" si="61"/>
        <v>0</v>
      </c>
      <c r="R330">
        <f t="shared" si="62"/>
        <v>0</v>
      </c>
      <c r="S330">
        <f t="shared" si="63"/>
        <v>0</v>
      </c>
      <c r="T330">
        <f t="shared" si="64"/>
        <v>8.75</v>
      </c>
      <c r="U330">
        <f t="shared" si="65"/>
        <v>0</v>
      </c>
    </row>
    <row r="331" spans="1:21">
      <c r="A331" s="4" t="s">
        <v>4922</v>
      </c>
      <c r="B331" s="11">
        <f t="shared" si="56"/>
        <v>48</v>
      </c>
      <c r="C331" s="11">
        <f t="shared" si="57"/>
        <v>3</v>
      </c>
      <c r="D331" s="11">
        <v>3</v>
      </c>
      <c r="E331" s="11">
        <f>VLOOKUP(A331,关卡难度线!A:F,3,0)</f>
        <v>8</v>
      </c>
      <c r="F331" s="11">
        <f>VLOOKUP(A331,关卡难度线!A:F,4,0)</f>
        <v>128</v>
      </c>
      <c r="G331" s="11">
        <v>1</v>
      </c>
      <c r="I331" s="3" t="str">
        <f>VLOOKUP(A331,遭遇战輔助!AB:AC,2,0)</f>
        <v>诞生岛36-1</v>
      </c>
      <c r="J331" s="3">
        <f>VLOOKUP(I331,关卡难度线!A:F,5,0)</f>
        <v>3</v>
      </c>
      <c r="K331" s="3">
        <f t="shared" si="55"/>
        <v>0.125</v>
      </c>
      <c r="L331" s="3">
        <v>2</v>
      </c>
      <c r="M331">
        <f>C331/B331</f>
        <v>6.25E-2</v>
      </c>
      <c r="N331">
        <f t="shared" si="58"/>
        <v>1</v>
      </c>
      <c r="O331">
        <f t="shared" si="59"/>
        <v>3</v>
      </c>
      <c r="P331">
        <f t="shared" si="60"/>
        <v>7</v>
      </c>
      <c r="Q331">
        <f t="shared" si="61"/>
        <v>0</v>
      </c>
      <c r="R331">
        <f t="shared" si="62"/>
        <v>0</v>
      </c>
      <c r="S331">
        <f t="shared" si="63"/>
        <v>0</v>
      </c>
      <c r="T331">
        <f t="shared" si="64"/>
        <v>8.75</v>
      </c>
      <c r="U331">
        <f t="shared" si="65"/>
        <v>0</v>
      </c>
    </row>
    <row r="332" spans="1:21">
      <c r="A332" s="4" t="s">
        <v>4923</v>
      </c>
      <c r="B332" s="11">
        <f t="shared" si="56"/>
        <v>48</v>
      </c>
      <c r="C332" s="11">
        <f t="shared" si="57"/>
        <v>3</v>
      </c>
      <c r="D332" s="11">
        <v>3</v>
      </c>
      <c r="E332" s="11">
        <f>VLOOKUP(A332,关卡难度线!A:F,3,0)</f>
        <v>8</v>
      </c>
      <c r="F332" s="11">
        <f>VLOOKUP(A332,关卡难度线!A:F,4,0)</f>
        <v>128</v>
      </c>
      <c r="G332" s="11">
        <v>1</v>
      </c>
      <c r="I332" s="3" t="str">
        <f>VLOOKUP(A332,遭遇战輔助!AB:AC,2,0)</f>
        <v>诞生岛37-1</v>
      </c>
      <c r="J332" s="3">
        <f>VLOOKUP(I332,关卡难度线!A:F,5,0)</f>
        <v>3</v>
      </c>
      <c r="K332" s="3">
        <f t="shared" si="55"/>
        <v>0.125</v>
      </c>
      <c r="L332" s="3">
        <v>2</v>
      </c>
      <c r="M332">
        <f>C332/B332</f>
        <v>6.25E-2</v>
      </c>
      <c r="N332">
        <f t="shared" si="58"/>
        <v>1</v>
      </c>
      <c r="O332">
        <f t="shared" si="59"/>
        <v>3</v>
      </c>
      <c r="P332">
        <f t="shared" si="60"/>
        <v>7</v>
      </c>
      <c r="Q332">
        <f t="shared" si="61"/>
        <v>0</v>
      </c>
      <c r="R332">
        <f t="shared" si="62"/>
        <v>0</v>
      </c>
      <c r="S332">
        <f t="shared" si="63"/>
        <v>0</v>
      </c>
      <c r="T332">
        <f t="shared" si="64"/>
        <v>8.75</v>
      </c>
      <c r="U332">
        <f t="shared" si="65"/>
        <v>0</v>
      </c>
    </row>
    <row r="333" spans="1:21">
      <c r="A333" s="4" t="s">
        <v>4924</v>
      </c>
      <c r="B333" s="11">
        <f t="shared" si="56"/>
        <v>48</v>
      </c>
      <c r="C333" s="11">
        <f t="shared" si="57"/>
        <v>3</v>
      </c>
      <c r="D333" s="11">
        <v>3</v>
      </c>
      <c r="E333" s="11">
        <f>VLOOKUP(A333,关卡难度线!A:F,3,0)</f>
        <v>8</v>
      </c>
      <c r="F333" s="11">
        <f>VLOOKUP(A333,关卡难度线!A:F,4,0)</f>
        <v>128</v>
      </c>
      <c r="G333" s="11">
        <v>1</v>
      </c>
      <c r="I333" s="3" t="str">
        <f>VLOOKUP(A333,遭遇战輔助!AB:AC,2,0)</f>
        <v>诞生岛38-1</v>
      </c>
      <c r="J333" s="3">
        <f>VLOOKUP(I333,关卡难度线!A:F,5,0)</f>
        <v>3</v>
      </c>
      <c r="K333" s="3">
        <f t="shared" si="55"/>
        <v>0.125</v>
      </c>
      <c r="L333" s="3">
        <v>2</v>
      </c>
      <c r="M333">
        <f>C333/B333</f>
        <v>6.25E-2</v>
      </c>
      <c r="N333">
        <f t="shared" si="58"/>
        <v>1</v>
      </c>
      <c r="O333">
        <f t="shared" si="59"/>
        <v>3</v>
      </c>
      <c r="P333">
        <f t="shared" si="60"/>
        <v>7</v>
      </c>
      <c r="Q333">
        <f t="shared" si="61"/>
        <v>0</v>
      </c>
      <c r="R333">
        <f t="shared" si="62"/>
        <v>0</v>
      </c>
      <c r="S333">
        <f t="shared" si="63"/>
        <v>0</v>
      </c>
      <c r="T333">
        <f t="shared" si="64"/>
        <v>8.75</v>
      </c>
      <c r="U333">
        <f t="shared" si="65"/>
        <v>0</v>
      </c>
    </row>
    <row r="334" spans="1:21">
      <c r="A334" s="4" t="s">
        <v>4925</v>
      </c>
      <c r="B334" s="11">
        <f t="shared" si="56"/>
        <v>48</v>
      </c>
      <c r="C334" s="11">
        <f t="shared" si="57"/>
        <v>3</v>
      </c>
      <c r="D334" s="11">
        <v>3</v>
      </c>
      <c r="E334" s="11">
        <f>VLOOKUP(A334,关卡难度线!A:F,3,0)</f>
        <v>8</v>
      </c>
      <c r="F334" s="11">
        <f>VLOOKUP(A334,关卡难度线!A:F,4,0)</f>
        <v>128</v>
      </c>
      <c r="G334" s="11">
        <v>1</v>
      </c>
      <c r="I334" s="3" t="str">
        <f>VLOOKUP(A334,遭遇战輔助!AB:AC,2,0)</f>
        <v>诞生岛39-1</v>
      </c>
      <c r="J334" s="3">
        <f>VLOOKUP(I334,关卡难度线!A:F,5,0)</f>
        <v>3</v>
      </c>
      <c r="K334" s="3">
        <f t="shared" si="55"/>
        <v>0.125</v>
      </c>
      <c r="L334" s="3">
        <v>2</v>
      </c>
      <c r="M334">
        <f>C334/B334</f>
        <v>6.25E-2</v>
      </c>
      <c r="N334">
        <f t="shared" si="58"/>
        <v>1</v>
      </c>
      <c r="O334">
        <f t="shared" si="59"/>
        <v>3</v>
      </c>
      <c r="P334">
        <f t="shared" si="60"/>
        <v>7</v>
      </c>
      <c r="Q334">
        <f t="shared" si="61"/>
        <v>0</v>
      </c>
      <c r="R334">
        <f t="shared" si="62"/>
        <v>0</v>
      </c>
      <c r="S334">
        <f t="shared" si="63"/>
        <v>0</v>
      </c>
      <c r="T334">
        <f t="shared" si="64"/>
        <v>8.75</v>
      </c>
      <c r="U334">
        <f t="shared" si="65"/>
        <v>0</v>
      </c>
    </row>
    <row r="335" spans="1:21">
      <c r="A335" s="4" t="s">
        <v>8445</v>
      </c>
      <c r="B335" s="11">
        <f t="shared" si="56"/>
        <v>48</v>
      </c>
      <c r="C335" s="11">
        <f t="shared" si="57"/>
        <v>3</v>
      </c>
      <c r="D335" s="11">
        <v>3</v>
      </c>
      <c r="E335" s="11">
        <f>VLOOKUP(A335,关卡难度线!A:F,3,0)</f>
        <v>8</v>
      </c>
      <c r="F335" s="11">
        <f>VLOOKUP(A335,关卡难度线!A:F,4,0)</f>
        <v>128</v>
      </c>
      <c r="G335" s="11">
        <v>1</v>
      </c>
      <c r="I335" s="3" t="s">
        <v>8446</v>
      </c>
      <c r="J335" s="3">
        <f>VLOOKUP(I335,关卡难度线!A:F,5,0)</f>
        <v>3</v>
      </c>
      <c r="K335" s="3">
        <f t="shared" si="55"/>
        <v>0.125</v>
      </c>
      <c r="L335" s="3">
        <v>2</v>
      </c>
      <c r="M335">
        <f>C335/B335</f>
        <v>6.25E-2</v>
      </c>
      <c r="N335">
        <f t="shared" ref="N335" si="66">INT(J335*(F335*10/2.7)/1000)</f>
        <v>1</v>
      </c>
      <c r="O335">
        <f t="shared" ref="O335" si="67">C335/N335</f>
        <v>3</v>
      </c>
      <c r="P335">
        <f t="shared" ref="P335" si="68">INT(J335*2.5)</f>
        <v>7</v>
      </c>
      <c r="Q335">
        <f t="shared" ref="Q335" si="69">INT(J335/4)</f>
        <v>0</v>
      </c>
      <c r="R335">
        <f t="shared" si="62"/>
        <v>0</v>
      </c>
      <c r="S335">
        <f t="shared" ref="S335" si="70">INT(P335/T335)</f>
        <v>0</v>
      </c>
      <c r="T335">
        <f t="shared" ref="T335" si="71">70/E335</f>
        <v>8.75</v>
      </c>
      <c r="U335">
        <f t="shared" ref="U335" si="72">R335/C335</f>
        <v>0</v>
      </c>
    </row>
    <row r="336" spans="1:21">
      <c r="A336" s="4"/>
      <c r="B336" s="4"/>
      <c r="C336" s="4"/>
      <c r="D336" s="4"/>
      <c r="E336" s="4"/>
      <c r="F336" s="4"/>
      <c r="G336" s="4"/>
    </row>
    <row r="337" spans="1:7">
      <c r="A337" s="4"/>
      <c r="B337" s="4"/>
      <c r="C337" s="4"/>
      <c r="D337" s="4"/>
      <c r="E337" s="4"/>
      <c r="F337" s="4"/>
      <c r="G337" s="4"/>
    </row>
    <row r="338" spans="1:7">
      <c r="A338" s="4"/>
      <c r="B338" s="4"/>
      <c r="C338" s="4"/>
      <c r="D338" s="4"/>
      <c r="E338" s="4"/>
      <c r="F338" s="4"/>
      <c r="G338" s="4"/>
    </row>
    <row r="339" spans="1:7">
      <c r="A339" s="4"/>
      <c r="B339" s="4"/>
      <c r="C339" s="4"/>
      <c r="D339" s="4"/>
      <c r="E339" s="4"/>
      <c r="F339" s="4"/>
      <c r="G339" s="4"/>
    </row>
    <row r="340" spans="1:7">
      <c r="A340" s="4"/>
      <c r="B340" s="4"/>
      <c r="C340" s="4"/>
      <c r="D340" s="4"/>
      <c r="E340" s="4"/>
      <c r="F340" s="4"/>
      <c r="G340" s="4"/>
    </row>
    <row r="341" spans="1:7">
      <c r="A341" s="4"/>
      <c r="B341" s="4"/>
      <c r="C341" s="4"/>
      <c r="D341" s="4"/>
      <c r="E341" s="4"/>
      <c r="F341" s="4"/>
      <c r="G341" s="4"/>
    </row>
    <row r="342" spans="1:7">
      <c r="A342" s="4"/>
      <c r="B342" s="4"/>
      <c r="C342" s="4"/>
      <c r="D342" s="4"/>
      <c r="E342" s="4"/>
      <c r="F342" s="4"/>
      <c r="G342" s="4"/>
    </row>
    <row r="343" spans="1:7">
      <c r="A343" s="4"/>
      <c r="B343" s="4"/>
      <c r="C343" s="4"/>
      <c r="D343" s="4"/>
      <c r="E343" s="4"/>
      <c r="F343" s="4"/>
      <c r="G343" s="4"/>
    </row>
    <row r="344" spans="1:7">
      <c r="A344" s="4"/>
      <c r="B344" s="4"/>
      <c r="C344" s="4"/>
      <c r="D344" s="4"/>
      <c r="E344" s="4"/>
      <c r="F344" s="4"/>
      <c r="G344" s="4"/>
    </row>
    <row r="345" spans="1:7">
      <c r="A345" s="4"/>
      <c r="B345" s="4"/>
      <c r="C345" s="4"/>
      <c r="D345" s="4"/>
      <c r="E345" s="4"/>
      <c r="F345" s="4"/>
      <c r="G345" s="4"/>
    </row>
    <row r="346" spans="1:7">
      <c r="A346" s="4"/>
      <c r="B346" s="4"/>
      <c r="C346" s="4"/>
      <c r="D346" s="4"/>
      <c r="E346" s="4"/>
      <c r="F346" s="4"/>
      <c r="G346" s="4"/>
    </row>
    <row r="347" spans="1:7">
      <c r="A347" s="4"/>
      <c r="B347" s="4"/>
      <c r="C347" s="4"/>
      <c r="D347" s="4"/>
      <c r="E347" s="4"/>
      <c r="F347" s="4"/>
      <c r="G347" s="4"/>
    </row>
    <row r="348" spans="1:7">
      <c r="A348" s="4"/>
      <c r="B348" s="4"/>
      <c r="C348" s="4"/>
      <c r="D348" s="4"/>
      <c r="E348" s="4"/>
      <c r="F348" s="4"/>
      <c r="G348" s="4"/>
    </row>
    <row r="349" spans="1:7">
      <c r="A349" s="4"/>
      <c r="B349" s="4"/>
      <c r="C349" s="4"/>
      <c r="D349" s="4"/>
      <c r="E349" s="4"/>
      <c r="F349" s="4"/>
      <c r="G349" s="4"/>
    </row>
    <row r="350" spans="1:7">
      <c r="A350" s="4"/>
      <c r="B350" s="4"/>
      <c r="C350" s="4"/>
      <c r="D350" s="4"/>
      <c r="E350" s="4"/>
      <c r="F350" s="4"/>
      <c r="G350" s="4"/>
    </row>
    <row r="351" spans="1:7">
      <c r="A351" s="4"/>
      <c r="B351" s="4"/>
      <c r="C351" s="4"/>
      <c r="D351" s="4"/>
      <c r="E351" s="4"/>
      <c r="F351" s="4"/>
      <c r="G351" s="4"/>
    </row>
    <row r="352" spans="1:7">
      <c r="A352" s="4"/>
      <c r="B352" s="4"/>
      <c r="C352" s="4"/>
      <c r="D352" s="4"/>
      <c r="E352" s="4"/>
      <c r="F352" s="4"/>
      <c r="G352" s="4"/>
    </row>
    <row r="353" spans="1:7">
      <c r="A353" s="4"/>
      <c r="B353" s="4"/>
      <c r="C353" s="4"/>
      <c r="D353" s="4"/>
      <c r="E353" s="4"/>
      <c r="F353" s="4"/>
      <c r="G353" s="4"/>
    </row>
    <row r="354" spans="1:7">
      <c r="A354" s="4"/>
      <c r="B354" s="4"/>
      <c r="C354" s="4"/>
      <c r="D354" s="4"/>
      <c r="E354" s="4"/>
      <c r="F354" s="4"/>
      <c r="G354" s="4"/>
    </row>
    <row r="355" spans="1:7">
      <c r="A355" s="4"/>
      <c r="B355" s="4"/>
      <c r="C355" s="4"/>
      <c r="D355" s="4"/>
      <c r="E355" s="4"/>
      <c r="F355" s="4"/>
      <c r="G355" s="4"/>
    </row>
    <row r="356" spans="1:7">
      <c r="A356" s="4"/>
      <c r="B356" s="4"/>
      <c r="C356" s="4"/>
      <c r="D356" s="4"/>
      <c r="E356" s="4"/>
      <c r="F356" s="4"/>
      <c r="G356" s="4"/>
    </row>
    <row r="357" spans="1:7">
      <c r="A357" s="4"/>
      <c r="B357" s="4"/>
      <c r="C357" s="4"/>
      <c r="D357" s="4"/>
      <c r="E357" s="4"/>
      <c r="F357" s="4"/>
      <c r="G357" s="4"/>
    </row>
    <row r="358" spans="1:7">
      <c r="A358" s="4"/>
      <c r="B358" s="4"/>
      <c r="C358" s="4"/>
      <c r="D358" s="4"/>
      <c r="E358" s="4"/>
      <c r="F358" s="4"/>
      <c r="G358" s="4"/>
    </row>
    <row r="359" spans="1:7">
      <c r="A359" s="4"/>
      <c r="B359" s="4"/>
      <c r="C359" s="4"/>
      <c r="D359" s="4"/>
      <c r="E359" s="4"/>
      <c r="F359" s="4"/>
      <c r="G359" s="4"/>
    </row>
    <row r="360" spans="1:7">
      <c r="A360" s="4"/>
      <c r="B360" s="4"/>
      <c r="C360" s="4"/>
      <c r="D360" s="4"/>
      <c r="E360" s="4"/>
      <c r="F360" s="4"/>
      <c r="G360" s="4"/>
    </row>
    <row r="361" spans="1:7">
      <c r="A361" s="4"/>
      <c r="B361" s="4"/>
      <c r="C361" s="4"/>
      <c r="D361" s="4"/>
      <c r="E361" s="4"/>
      <c r="F361" s="4"/>
      <c r="G361" s="4"/>
    </row>
    <row r="362" spans="1:7">
      <c r="A362" s="4"/>
      <c r="B362" s="4"/>
      <c r="C362" s="4"/>
      <c r="D362" s="4"/>
      <c r="E362" s="4"/>
      <c r="F362" s="4"/>
      <c r="G362" s="4"/>
    </row>
    <row r="363" spans="1:7">
      <c r="A363" s="4"/>
      <c r="B363" s="4"/>
      <c r="C363" s="4"/>
      <c r="D363" s="4"/>
      <c r="E363" s="4"/>
      <c r="F363" s="4"/>
      <c r="G363" s="4"/>
    </row>
    <row r="364" spans="1:7">
      <c r="A364" s="4"/>
      <c r="B364" s="4"/>
      <c r="C364" s="4"/>
      <c r="D364" s="4"/>
      <c r="E364" s="4"/>
      <c r="F364" s="4"/>
      <c r="G364" s="4"/>
    </row>
    <row r="365" spans="1:7">
      <c r="A365" s="4"/>
      <c r="B365" s="4"/>
      <c r="C365" s="4"/>
      <c r="D365" s="4"/>
      <c r="E365" s="4"/>
      <c r="F365" s="4"/>
      <c r="G365" s="4"/>
    </row>
    <row r="366" spans="1:7">
      <c r="A366" s="4"/>
      <c r="B366" s="4"/>
      <c r="C366" s="4"/>
      <c r="D366" s="4"/>
      <c r="E366" s="4"/>
      <c r="F366" s="4"/>
      <c r="G366" s="4"/>
    </row>
    <row r="367" spans="1:7">
      <c r="A367" s="4"/>
      <c r="B367" s="4"/>
      <c r="C367" s="4"/>
      <c r="D367" s="4"/>
      <c r="E367" s="4"/>
      <c r="F367" s="4"/>
      <c r="G367" s="4"/>
    </row>
    <row r="368" spans="1:7">
      <c r="A368" s="4"/>
      <c r="B368" s="4"/>
      <c r="C368" s="4"/>
      <c r="D368" s="4"/>
      <c r="E368" s="4"/>
      <c r="F368" s="4"/>
      <c r="G368" s="4"/>
    </row>
    <row r="369" spans="1:7">
      <c r="A369" s="4"/>
      <c r="B369" s="4"/>
      <c r="C369" s="4"/>
      <c r="D369" s="4"/>
      <c r="E369" s="4"/>
      <c r="F369" s="4"/>
      <c r="G369" s="4"/>
    </row>
    <row r="370" spans="1:7">
      <c r="A370" s="4"/>
      <c r="B370" s="4"/>
      <c r="C370" s="4"/>
      <c r="D370" s="4"/>
      <c r="E370" s="4"/>
      <c r="F370" s="4"/>
      <c r="G370" s="4"/>
    </row>
    <row r="371" spans="1:7">
      <c r="A371" s="4"/>
      <c r="B371" s="4"/>
      <c r="C371" s="4"/>
      <c r="D371" s="4"/>
      <c r="E371" s="4"/>
      <c r="F371" s="4"/>
      <c r="G371" s="4"/>
    </row>
    <row r="372" spans="1:7">
      <c r="A372" s="4"/>
      <c r="B372" s="4"/>
      <c r="C372" s="4"/>
      <c r="D372" s="4"/>
      <c r="E372" s="4"/>
      <c r="F372" s="4"/>
      <c r="G372" s="4"/>
    </row>
    <row r="373" spans="1:7">
      <c r="A373" s="4"/>
      <c r="B373" s="4"/>
      <c r="C373" s="4"/>
      <c r="D373" s="4"/>
      <c r="E373" s="4"/>
      <c r="F373" s="4"/>
      <c r="G373" s="4"/>
    </row>
    <row r="374" spans="1:7">
      <c r="A374" s="4"/>
      <c r="B374" s="4"/>
      <c r="C374" s="4"/>
      <c r="D374" s="4"/>
      <c r="E374" s="4"/>
      <c r="F374" s="4"/>
      <c r="G374" s="4"/>
    </row>
    <row r="375" spans="1:7">
      <c r="A375" s="4"/>
      <c r="B375" s="4"/>
      <c r="C375" s="4"/>
      <c r="D375" s="4"/>
      <c r="E375" s="4"/>
      <c r="F375" s="4"/>
      <c r="G375" s="4"/>
    </row>
    <row r="376" spans="1:7">
      <c r="A376" s="4"/>
      <c r="B376" s="4"/>
      <c r="C376" s="4"/>
      <c r="D376" s="4"/>
      <c r="E376" s="4"/>
      <c r="F376" s="4"/>
      <c r="G376" s="4"/>
    </row>
    <row r="377" spans="1:7">
      <c r="A377" s="4"/>
      <c r="B377" s="4"/>
      <c r="C377" s="4"/>
      <c r="D377" s="4"/>
      <c r="E377" s="4"/>
      <c r="F377" s="4"/>
      <c r="G377" s="4"/>
    </row>
    <row r="378" spans="1:7">
      <c r="A378" s="4"/>
      <c r="B378" s="4"/>
      <c r="C378" s="4"/>
      <c r="D378" s="4"/>
      <c r="E378" s="4"/>
      <c r="F378" s="4"/>
      <c r="G378" s="4"/>
    </row>
    <row r="379" spans="1:7">
      <c r="A379" s="4"/>
      <c r="B379" s="4"/>
      <c r="C379" s="4"/>
      <c r="D379" s="4"/>
      <c r="E379" s="4"/>
      <c r="F379" s="4"/>
      <c r="G379" s="4"/>
    </row>
    <row r="380" spans="1:7">
      <c r="A380" s="4"/>
      <c r="B380" s="4"/>
      <c r="C380" s="4"/>
      <c r="D380" s="4"/>
      <c r="E380" s="4"/>
      <c r="F380" s="4"/>
      <c r="G380" s="4"/>
    </row>
    <row r="381" spans="1:7">
      <c r="A381" s="4"/>
      <c r="B381" s="4"/>
      <c r="C381" s="4"/>
      <c r="D381" s="4"/>
      <c r="E381" s="4"/>
      <c r="F381" s="4"/>
      <c r="G381" s="4"/>
    </row>
    <row r="382" spans="1:7">
      <c r="A382" s="4"/>
      <c r="B382" s="4"/>
      <c r="C382" s="4"/>
      <c r="D382" s="4"/>
      <c r="E382" s="4"/>
      <c r="F382" s="4"/>
      <c r="G382" s="4"/>
    </row>
    <row r="383" spans="1:7">
      <c r="A383" s="4"/>
      <c r="B383" s="4"/>
      <c r="C383" s="4"/>
      <c r="D383" s="4"/>
      <c r="E383" s="4"/>
      <c r="F383" s="4"/>
      <c r="G383" s="4"/>
    </row>
    <row r="384" spans="1:7">
      <c r="A384" s="4"/>
      <c r="B384" s="4"/>
      <c r="C384" s="4"/>
      <c r="D384" s="4"/>
      <c r="E384" s="4"/>
      <c r="F384" s="4"/>
      <c r="G384" s="4"/>
    </row>
    <row r="385" spans="1:7">
      <c r="A385" s="4"/>
      <c r="B385" s="4"/>
      <c r="C385" s="4"/>
      <c r="D385" s="4"/>
      <c r="E385" s="4"/>
      <c r="F385" s="4"/>
      <c r="G385" s="4"/>
    </row>
    <row r="386" spans="1:7">
      <c r="A386" s="4"/>
      <c r="B386" s="4"/>
      <c r="C386" s="4"/>
      <c r="D386" s="4"/>
      <c r="E386" s="4"/>
      <c r="F386" s="4"/>
      <c r="G386" s="4"/>
    </row>
    <row r="387" spans="1:7">
      <c r="A387" s="4"/>
      <c r="B387" s="4"/>
      <c r="C387" s="4"/>
      <c r="D387" s="4"/>
      <c r="E387" s="4"/>
      <c r="F387" s="4"/>
      <c r="G387" s="4"/>
    </row>
    <row r="388" spans="1:7">
      <c r="A388" s="4"/>
      <c r="B388" s="4"/>
      <c r="C388" s="4"/>
      <c r="D388" s="4"/>
      <c r="E388" s="4"/>
      <c r="F388" s="4"/>
      <c r="G388" s="4"/>
    </row>
    <row r="389" spans="1:7">
      <c r="A389" s="4"/>
      <c r="B389" s="4"/>
      <c r="C389" s="4"/>
      <c r="D389" s="4"/>
      <c r="E389" s="4"/>
      <c r="F389" s="4"/>
      <c r="G389" s="4"/>
    </row>
    <row r="390" spans="1:7">
      <c r="A390" s="4"/>
      <c r="B390" s="4"/>
      <c r="C390" s="4"/>
      <c r="D390" s="4"/>
      <c r="E390" s="4"/>
      <c r="F390" s="4"/>
      <c r="G390" s="4"/>
    </row>
    <row r="391" spans="1:7">
      <c r="A391" s="4"/>
      <c r="B391" s="4"/>
      <c r="C391" s="4"/>
      <c r="D391" s="4"/>
      <c r="E391" s="4"/>
      <c r="F391" s="4"/>
      <c r="G391" s="4"/>
    </row>
    <row r="392" spans="1:7">
      <c r="A392" s="4"/>
      <c r="B392" s="4"/>
      <c r="C392" s="4"/>
      <c r="D392" s="4"/>
      <c r="E392" s="4"/>
      <c r="F392" s="4"/>
      <c r="G392" s="4"/>
    </row>
    <row r="393" spans="1:7">
      <c r="A393" s="4"/>
      <c r="B393" s="4"/>
      <c r="C393" s="4"/>
      <c r="D393" s="4"/>
      <c r="E393" s="4"/>
      <c r="F393" s="4"/>
      <c r="G393" s="4"/>
    </row>
    <row r="394" spans="1:7">
      <c r="A394" s="4"/>
      <c r="B394" s="4"/>
      <c r="C394" s="4"/>
      <c r="D394" s="4"/>
      <c r="E394" s="4"/>
      <c r="F394" s="4"/>
      <c r="G394" s="4"/>
    </row>
    <row r="395" spans="1:7">
      <c r="A395" s="4"/>
      <c r="B395" s="4"/>
      <c r="C395" s="4"/>
      <c r="D395" s="4"/>
      <c r="E395" s="4"/>
      <c r="F395" s="4"/>
      <c r="G395" s="4"/>
    </row>
    <row r="396" spans="1:7">
      <c r="A396" s="4"/>
      <c r="B396" s="4"/>
      <c r="C396" s="4"/>
      <c r="D396" s="4"/>
      <c r="E396" s="4"/>
      <c r="F396" s="4"/>
      <c r="G396" s="4"/>
    </row>
    <row r="397" spans="1:7">
      <c r="A397" s="4"/>
      <c r="B397" s="4"/>
      <c r="C397" s="4"/>
      <c r="D397" s="4"/>
      <c r="E397" s="4"/>
      <c r="F397" s="4"/>
      <c r="G397" s="4"/>
    </row>
    <row r="398" spans="1:7">
      <c r="A398" s="4"/>
      <c r="B398" s="4"/>
      <c r="C398" s="4"/>
      <c r="D398" s="4"/>
      <c r="E398" s="4"/>
      <c r="F398" s="4"/>
      <c r="G398" s="4"/>
    </row>
    <row r="399" spans="1:7">
      <c r="A399" s="4"/>
      <c r="B399" s="4"/>
      <c r="C399" s="4"/>
      <c r="D399" s="4"/>
      <c r="E399" s="4"/>
      <c r="F399" s="4"/>
      <c r="G399" s="4"/>
    </row>
    <row r="400" spans="1:7">
      <c r="A400" s="4"/>
      <c r="B400" s="4"/>
      <c r="C400" s="4"/>
      <c r="D400" s="4"/>
      <c r="E400" s="4"/>
      <c r="F400" s="4"/>
      <c r="G400" s="4"/>
    </row>
    <row r="401" spans="1:7">
      <c r="A401" s="4"/>
      <c r="B401" s="4"/>
      <c r="C401" s="4"/>
      <c r="D401" s="4"/>
      <c r="E401" s="4"/>
      <c r="F401" s="4"/>
      <c r="G401" s="4"/>
    </row>
    <row r="402" spans="1:7">
      <c r="A402" s="4"/>
      <c r="B402" s="4"/>
      <c r="C402" s="4"/>
      <c r="D402" s="4"/>
      <c r="E402" s="4"/>
      <c r="F402" s="4"/>
      <c r="G402" s="4"/>
    </row>
    <row r="403" spans="1:7">
      <c r="A403" s="4"/>
      <c r="B403" s="4"/>
      <c r="C403" s="4"/>
      <c r="D403" s="4"/>
      <c r="E403" s="4"/>
      <c r="F403" s="4"/>
      <c r="G403" s="4"/>
    </row>
    <row r="404" spans="1:7">
      <c r="A404" s="4"/>
      <c r="B404" s="4"/>
      <c r="C404" s="4"/>
      <c r="D404" s="4"/>
      <c r="E404" s="4"/>
      <c r="F404" s="4"/>
      <c r="G404" s="4"/>
    </row>
    <row r="405" spans="1:7">
      <c r="A405" s="4"/>
      <c r="B405" s="4"/>
      <c r="C405" s="4"/>
      <c r="D405" s="4"/>
      <c r="E405" s="4"/>
      <c r="F405" s="4"/>
      <c r="G405" s="4"/>
    </row>
    <row r="406" spans="1:7">
      <c r="A406" s="4"/>
      <c r="B406" s="4"/>
      <c r="C406" s="4"/>
      <c r="D406" s="4"/>
      <c r="E406" s="4"/>
      <c r="F406" s="4"/>
      <c r="G406" s="4"/>
    </row>
    <row r="407" spans="1:7">
      <c r="A407" s="4"/>
      <c r="B407" s="4"/>
      <c r="C407" s="4"/>
      <c r="D407" s="4"/>
      <c r="E407" s="4"/>
      <c r="F407" s="4"/>
      <c r="G407" s="4"/>
    </row>
    <row r="408" spans="1:7">
      <c r="A408" s="4"/>
      <c r="B408" s="4"/>
      <c r="C408" s="4"/>
      <c r="D408" s="4"/>
      <c r="E408" s="4"/>
      <c r="F408" s="4"/>
      <c r="G408" s="4"/>
    </row>
    <row r="409" spans="1:7">
      <c r="A409" s="4"/>
      <c r="B409" s="4"/>
      <c r="C409" s="4"/>
      <c r="D409" s="4"/>
      <c r="E409" s="4"/>
      <c r="F409" s="4"/>
      <c r="G409" s="4"/>
    </row>
    <row r="410" spans="1:7">
      <c r="A410" s="4"/>
      <c r="B410" s="4"/>
      <c r="C410" s="4"/>
      <c r="D410" s="4"/>
      <c r="E410" s="4"/>
      <c r="F410" s="4"/>
      <c r="G410" s="4"/>
    </row>
    <row r="411" spans="1:7">
      <c r="A411" s="4"/>
      <c r="B411" s="4"/>
      <c r="C411" s="4"/>
      <c r="D411" s="4"/>
      <c r="E411" s="4"/>
      <c r="F411" s="4"/>
      <c r="G411" s="4"/>
    </row>
    <row r="412" spans="1:7">
      <c r="A412" s="4"/>
      <c r="B412" s="4"/>
      <c r="C412" s="4"/>
      <c r="D412" s="4"/>
      <c r="E412" s="4"/>
      <c r="F412" s="4"/>
      <c r="G412" s="4"/>
    </row>
    <row r="413" spans="1:7">
      <c r="A413" s="4"/>
      <c r="B413" s="4"/>
      <c r="C413" s="4"/>
      <c r="D413" s="4"/>
      <c r="E413" s="4"/>
      <c r="F413" s="4"/>
      <c r="G413" s="4"/>
    </row>
    <row r="414" spans="1:7">
      <c r="A414" s="4"/>
      <c r="B414" s="4"/>
      <c r="C414" s="4"/>
      <c r="D414" s="4"/>
      <c r="E414" s="4"/>
      <c r="F414" s="4"/>
      <c r="G414" s="4"/>
    </row>
    <row r="415" spans="1:7">
      <c r="A415" s="4"/>
      <c r="B415" s="4"/>
      <c r="C415" s="4"/>
      <c r="D415" s="4"/>
      <c r="E415" s="4"/>
      <c r="F415" s="4"/>
      <c r="G415" s="4"/>
    </row>
    <row r="416" spans="1:7">
      <c r="A416" s="4"/>
      <c r="B416" s="4"/>
      <c r="C416" s="4"/>
      <c r="D416" s="4"/>
      <c r="E416" s="4"/>
      <c r="F416" s="4"/>
      <c r="G416" s="4"/>
    </row>
    <row r="417" spans="1:7">
      <c r="A417" s="4"/>
      <c r="B417" s="4"/>
      <c r="C417" s="4"/>
      <c r="D417" s="4"/>
      <c r="E417" s="4"/>
      <c r="F417" s="4"/>
      <c r="G417" s="4"/>
    </row>
    <row r="418" spans="1:7">
      <c r="A418" s="4"/>
      <c r="B418" s="4"/>
      <c r="C418" s="4"/>
      <c r="D418" s="4"/>
      <c r="E418" s="4"/>
      <c r="F418" s="4"/>
      <c r="G418" s="4"/>
    </row>
    <row r="419" spans="1:7">
      <c r="A419" s="4"/>
      <c r="B419" s="4"/>
      <c r="C419" s="4"/>
      <c r="D419" s="4"/>
      <c r="E419" s="4"/>
      <c r="F419" s="4"/>
      <c r="G419" s="4"/>
    </row>
    <row r="420" spans="1:7">
      <c r="A420" s="4"/>
      <c r="B420" s="4"/>
      <c r="C420" s="4"/>
      <c r="D420" s="4"/>
      <c r="E420" s="4"/>
      <c r="F420" s="4"/>
      <c r="G420" s="4"/>
    </row>
    <row r="421" spans="1:7">
      <c r="A421" s="4"/>
      <c r="B421" s="4"/>
      <c r="C421" s="4"/>
      <c r="D421" s="4"/>
      <c r="E421" s="4"/>
      <c r="F421" s="4"/>
      <c r="G421" s="4"/>
    </row>
    <row r="422" spans="1:7">
      <c r="A422" s="4"/>
      <c r="B422" s="4"/>
      <c r="C422" s="4"/>
      <c r="D422" s="4"/>
      <c r="E422" s="4"/>
      <c r="F422" s="4"/>
      <c r="G422" s="4"/>
    </row>
    <row r="423" spans="1:7">
      <c r="A423" s="4"/>
      <c r="B423" s="4"/>
      <c r="C423" s="4"/>
      <c r="D423" s="4"/>
      <c r="E423" s="4"/>
      <c r="F423" s="4"/>
      <c r="G423" s="4"/>
    </row>
    <row r="424" spans="1:7">
      <c r="A424" s="4"/>
      <c r="B424" s="4"/>
      <c r="C424" s="4"/>
      <c r="D424" s="4"/>
      <c r="E424" s="4"/>
      <c r="F424" s="4"/>
      <c r="G424" s="4"/>
    </row>
    <row r="425" spans="1:7">
      <c r="A425" s="4"/>
      <c r="B425" s="4"/>
      <c r="C425" s="4"/>
      <c r="D425" s="4"/>
      <c r="E425" s="4"/>
      <c r="F425" s="4"/>
      <c r="G425" s="4"/>
    </row>
    <row r="426" spans="1:7">
      <c r="A426" s="4"/>
      <c r="B426" s="4"/>
      <c r="C426" s="4"/>
      <c r="D426" s="4"/>
      <c r="E426" s="4"/>
      <c r="F426" s="4"/>
      <c r="G426" s="4"/>
    </row>
    <row r="427" spans="1:7">
      <c r="A427" s="4"/>
      <c r="B427" s="4"/>
      <c r="C427" s="4"/>
      <c r="D427" s="4"/>
      <c r="E427" s="4"/>
      <c r="F427" s="4"/>
      <c r="G427" s="4"/>
    </row>
    <row r="428" spans="1:7">
      <c r="A428" s="4"/>
      <c r="B428" s="4"/>
      <c r="C428" s="4"/>
      <c r="D428" s="4"/>
      <c r="E428" s="4"/>
      <c r="F428" s="4"/>
      <c r="G428" s="4"/>
    </row>
    <row r="429" spans="1:7">
      <c r="A429" s="4"/>
      <c r="B429" s="4"/>
      <c r="C429" s="4"/>
      <c r="D429" s="4"/>
      <c r="E429" s="4"/>
      <c r="F429" s="4"/>
      <c r="G429" s="4"/>
    </row>
    <row r="430" spans="1:7">
      <c r="A430" s="4"/>
      <c r="B430" s="4"/>
      <c r="C430" s="4"/>
      <c r="D430" s="4"/>
      <c r="E430" s="4"/>
      <c r="F430" s="4"/>
      <c r="G430" s="4"/>
    </row>
    <row r="431" spans="1:7">
      <c r="A431" s="4"/>
      <c r="B431" s="4"/>
      <c r="C431" s="4"/>
      <c r="D431" s="4"/>
      <c r="E431" s="4"/>
      <c r="F431" s="4"/>
      <c r="G431" s="4"/>
    </row>
    <row r="432" spans="1:7">
      <c r="A432" s="4"/>
      <c r="B432" s="4"/>
      <c r="C432" s="4"/>
      <c r="D432" s="4"/>
      <c r="E432" s="4"/>
      <c r="F432" s="4"/>
      <c r="G432" s="4"/>
    </row>
    <row r="433" spans="1:7">
      <c r="A433" s="4"/>
      <c r="B433" s="4"/>
      <c r="C433" s="4"/>
      <c r="D433" s="4"/>
      <c r="E433" s="4"/>
      <c r="F433" s="4"/>
      <c r="G433" s="4"/>
    </row>
    <row r="434" spans="1:7">
      <c r="A434" s="4"/>
      <c r="B434" s="4"/>
      <c r="C434" s="4"/>
      <c r="D434" s="4"/>
      <c r="E434" s="4"/>
      <c r="F434" s="4"/>
      <c r="G434" s="4"/>
    </row>
    <row r="435" spans="1:7">
      <c r="A435" s="4"/>
      <c r="B435" s="4"/>
      <c r="C435" s="4"/>
      <c r="D435" s="4"/>
      <c r="E435" s="4"/>
      <c r="F435" s="4"/>
      <c r="G435" s="4"/>
    </row>
    <row r="436" spans="1:7">
      <c r="A436" s="4"/>
      <c r="B436" s="4"/>
      <c r="C436" s="4"/>
      <c r="D436" s="4"/>
      <c r="E436" s="4"/>
      <c r="F436" s="4"/>
      <c r="G436" s="4"/>
    </row>
    <row r="437" spans="1:7">
      <c r="A437" s="4"/>
      <c r="B437" s="4"/>
      <c r="C437" s="4"/>
      <c r="D437" s="4"/>
      <c r="E437" s="4"/>
      <c r="F437" s="4"/>
      <c r="G437" s="4"/>
    </row>
    <row r="438" spans="1:7">
      <c r="A438" s="4"/>
      <c r="B438" s="4"/>
      <c r="C438" s="4"/>
      <c r="D438" s="4"/>
      <c r="E438" s="4"/>
      <c r="F438" s="4"/>
      <c r="G438" s="4"/>
    </row>
    <row r="439" spans="1:7">
      <c r="A439" s="4"/>
      <c r="B439" s="4"/>
      <c r="C439" s="4"/>
      <c r="D439" s="4"/>
      <c r="E439" s="4"/>
      <c r="F439" s="4"/>
      <c r="G439" s="4"/>
    </row>
    <row r="440" spans="1:7">
      <c r="A440" s="4"/>
      <c r="B440" s="4"/>
      <c r="C440" s="4"/>
      <c r="D440" s="4"/>
      <c r="E440" s="4"/>
      <c r="F440" s="4"/>
      <c r="G440" s="4"/>
    </row>
    <row r="441" spans="1:7">
      <c r="A441" s="4"/>
      <c r="B441" s="4"/>
      <c r="C441" s="4"/>
      <c r="D441" s="4"/>
      <c r="E441" s="4"/>
      <c r="F441" s="4"/>
      <c r="G441" s="4"/>
    </row>
    <row r="442" spans="1:7">
      <c r="A442" s="4"/>
      <c r="B442" s="4"/>
      <c r="C442" s="4"/>
      <c r="D442" s="4"/>
      <c r="E442" s="4"/>
      <c r="F442" s="4"/>
      <c r="G442" s="4"/>
    </row>
    <row r="443" spans="1:7">
      <c r="A443" s="4"/>
      <c r="B443" s="4"/>
      <c r="C443" s="4"/>
      <c r="D443" s="4"/>
      <c r="E443" s="4"/>
      <c r="F443" s="4"/>
      <c r="G443" s="4"/>
    </row>
    <row r="444" spans="1:7">
      <c r="A444" s="4"/>
      <c r="B444" s="4"/>
      <c r="C444" s="4"/>
      <c r="D444" s="4"/>
      <c r="E444" s="4"/>
      <c r="F444" s="4"/>
      <c r="G444" s="4"/>
    </row>
    <row r="445" spans="1:7">
      <c r="A445" s="4"/>
      <c r="B445" s="4"/>
      <c r="C445" s="4"/>
      <c r="D445" s="4"/>
      <c r="E445" s="4"/>
      <c r="F445" s="4"/>
      <c r="G445" s="4"/>
    </row>
    <row r="446" spans="1:7">
      <c r="A446" s="4"/>
      <c r="B446" s="4"/>
      <c r="C446" s="4"/>
      <c r="D446" s="4"/>
      <c r="E446" s="4"/>
      <c r="F446" s="4"/>
      <c r="G446" s="4"/>
    </row>
    <row r="447" spans="1:7">
      <c r="A447" s="4"/>
      <c r="B447" s="4"/>
      <c r="C447" s="4"/>
      <c r="D447" s="4"/>
      <c r="E447" s="4"/>
      <c r="F447" s="4"/>
      <c r="G447" s="4"/>
    </row>
    <row r="448" spans="1:7">
      <c r="A448" s="4"/>
      <c r="B448" s="4"/>
      <c r="C448" s="4"/>
      <c r="D448" s="4"/>
      <c r="E448" s="4"/>
      <c r="F448" s="4"/>
      <c r="G448" s="4"/>
    </row>
    <row r="449" spans="1:7">
      <c r="A449" s="4"/>
      <c r="B449" s="4"/>
      <c r="C449" s="4"/>
      <c r="D449" s="4"/>
      <c r="E449" s="4"/>
      <c r="F449" s="4"/>
      <c r="G449" s="4"/>
    </row>
    <row r="450" spans="1:7">
      <c r="A450" s="4"/>
      <c r="B450" s="4"/>
      <c r="C450" s="4"/>
      <c r="D450" s="4"/>
      <c r="E450" s="4"/>
      <c r="F450" s="4"/>
      <c r="G450" s="4"/>
    </row>
    <row r="451" spans="1:7">
      <c r="A451" s="4"/>
      <c r="B451" s="4"/>
      <c r="C451" s="4"/>
      <c r="D451" s="4"/>
      <c r="E451" s="4"/>
      <c r="F451" s="4"/>
      <c r="G451" s="4"/>
    </row>
    <row r="452" spans="1:7">
      <c r="A452" s="4"/>
      <c r="B452" s="4"/>
      <c r="C452" s="4"/>
      <c r="D452" s="4"/>
      <c r="E452" s="4"/>
      <c r="F452" s="4"/>
      <c r="G452" s="4"/>
    </row>
    <row r="453" spans="1:7">
      <c r="A453" s="4"/>
      <c r="B453" s="4"/>
      <c r="C453" s="4"/>
      <c r="D453" s="4"/>
      <c r="E453" s="4"/>
      <c r="F453" s="4"/>
      <c r="G453" s="4"/>
    </row>
    <row r="454" spans="1:7">
      <c r="A454" s="4"/>
      <c r="B454" s="4"/>
      <c r="C454" s="4"/>
      <c r="D454" s="4"/>
      <c r="E454" s="4"/>
      <c r="F454" s="4"/>
      <c r="G454" s="4"/>
    </row>
    <row r="455" spans="1:7">
      <c r="A455" s="4"/>
      <c r="B455" s="4"/>
      <c r="C455" s="4"/>
      <c r="D455" s="4"/>
      <c r="E455" s="4"/>
      <c r="F455" s="4"/>
      <c r="G455" s="4"/>
    </row>
    <row r="456" spans="1:7">
      <c r="A456" s="4"/>
      <c r="B456" s="4"/>
      <c r="C456" s="4"/>
      <c r="D456" s="4"/>
      <c r="E456" s="4"/>
      <c r="F456" s="4"/>
      <c r="G456" s="4"/>
    </row>
    <row r="457" spans="1:7">
      <c r="A457" s="4"/>
      <c r="B457" s="4"/>
      <c r="C457" s="4"/>
      <c r="D457" s="4"/>
      <c r="E457" s="4"/>
      <c r="F457" s="4"/>
      <c r="G457" s="4"/>
    </row>
    <row r="458" spans="1:7">
      <c r="A458" s="4"/>
      <c r="B458" s="4"/>
      <c r="C458" s="4"/>
      <c r="D458" s="4"/>
      <c r="E458" s="4"/>
      <c r="F458" s="4"/>
      <c r="G458" s="4"/>
    </row>
    <row r="459" spans="1:7">
      <c r="A459" s="4"/>
      <c r="B459" s="4"/>
      <c r="C459" s="4"/>
      <c r="D459" s="4"/>
      <c r="E459" s="4"/>
      <c r="F459" s="4"/>
      <c r="G459" s="4"/>
    </row>
    <row r="460" spans="1:7">
      <c r="A460" s="4"/>
      <c r="B460" s="4"/>
      <c r="C460" s="4"/>
      <c r="D460" s="4"/>
      <c r="E460" s="4"/>
      <c r="F460" s="4"/>
      <c r="G460" s="4"/>
    </row>
    <row r="461" spans="1:7">
      <c r="A461" s="4"/>
      <c r="B461" s="4"/>
      <c r="C461" s="4"/>
      <c r="D461" s="4"/>
      <c r="E461" s="4"/>
      <c r="F461" s="4"/>
      <c r="G461" s="4"/>
    </row>
    <row r="462" spans="1:7">
      <c r="A462" s="4"/>
      <c r="B462" s="4"/>
      <c r="C462" s="4"/>
      <c r="D462" s="4"/>
      <c r="E462" s="4"/>
      <c r="F462" s="4"/>
      <c r="G462" s="4"/>
    </row>
    <row r="463" spans="1:7">
      <c r="A463" s="4"/>
      <c r="B463" s="4"/>
      <c r="C463" s="4"/>
      <c r="D463" s="4"/>
      <c r="E463" s="4"/>
      <c r="F463" s="4"/>
      <c r="G463" s="4"/>
    </row>
    <row r="464" spans="1:7">
      <c r="A464" s="4"/>
      <c r="B464" s="4"/>
      <c r="C464" s="4"/>
      <c r="D464" s="4"/>
      <c r="E464" s="4"/>
      <c r="F464" s="4"/>
      <c r="G464" s="4"/>
    </row>
    <row r="465" spans="1:7">
      <c r="A465" s="4"/>
      <c r="B465" s="4"/>
      <c r="C465" s="4"/>
      <c r="D465" s="4"/>
      <c r="E465" s="4"/>
      <c r="F465" s="4"/>
      <c r="G465" s="4"/>
    </row>
    <row r="466" spans="1:7">
      <c r="A466" s="4"/>
      <c r="B466" s="4"/>
      <c r="C466" s="4"/>
      <c r="D466" s="4"/>
      <c r="E466" s="4"/>
      <c r="F466" s="4"/>
      <c r="G466" s="4"/>
    </row>
    <row r="467" spans="1:7">
      <c r="A467" s="4"/>
      <c r="B467" s="4"/>
      <c r="C467" s="4"/>
      <c r="D467" s="4"/>
      <c r="E467" s="4"/>
      <c r="F467" s="4"/>
      <c r="G467" s="4"/>
    </row>
    <row r="468" spans="1:7">
      <c r="A468" s="4"/>
      <c r="B468" s="4"/>
      <c r="C468" s="4"/>
      <c r="D468" s="4"/>
      <c r="E468" s="4"/>
      <c r="F468" s="4"/>
      <c r="G468" s="4"/>
    </row>
    <row r="469" spans="1:7">
      <c r="A469" s="4"/>
      <c r="B469" s="4"/>
      <c r="C469" s="4"/>
      <c r="D469" s="4"/>
      <c r="E469" s="4"/>
      <c r="F469" s="4"/>
      <c r="G469" s="4"/>
    </row>
    <row r="470" spans="1:7">
      <c r="A470" s="4"/>
      <c r="B470" s="4"/>
      <c r="C470" s="4"/>
      <c r="D470" s="4"/>
      <c r="E470" s="4"/>
      <c r="F470" s="4"/>
      <c r="G470" s="4"/>
    </row>
    <row r="471" spans="1:7">
      <c r="A471" s="4"/>
      <c r="B471" s="4"/>
      <c r="C471" s="4"/>
      <c r="D471" s="4"/>
      <c r="E471" s="4"/>
      <c r="F471" s="4"/>
      <c r="G471" s="4"/>
    </row>
    <row r="472" spans="1:7">
      <c r="A472" s="4"/>
      <c r="B472" s="4"/>
      <c r="C472" s="4"/>
      <c r="D472" s="4"/>
      <c r="E472" s="4"/>
      <c r="F472" s="4"/>
      <c r="G472" s="4"/>
    </row>
    <row r="473" spans="1:7">
      <c r="A473" s="4"/>
      <c r="B473" s="4"/>
      <c r="C473" s="4"/>
      <c r="D473" s="4"/>
      <c r="E473" s="4"/>
      <c r="F473" s="4"/>
      <c r="G473" s="4"/>
    </row>
    <row r="474" spans="1:7">
      <c r="A474" s="4"/>
      <c r="B474" s="4"/>
      <c r="C474" s="4"/>
      <c r="D474" s="4"/>
      <c r="E474" s="4"/>
      <c r="F474" s="4"/>
      <c r="G474" s="4"/>
    </row>
    <row r="475" spans="1:7">
      <c r="A475" s="4"/>
      <c r="B475" s="4"/>
      <c r="C475" s="4"/>
      <c r="D475" s="4"/>
      <c r="E475" s="4"/>
      <c r="F475" s="4"/>
      <c r="G475" s="4"/>
    </row>
    <row r="476" spans="1:7">
      <c r="A476" s="4"/>
      <c r="B476" s="4"/>
      <c r="C476" s="4"/>
      <c r="D476" s="4"/>
      <c r="E476" s="4"/>
      <c r="F476" s="4"/>
      <c r="G476" s="4"/>
    </row>
    <row r="477" spans="1:7">
      <c r="A477" s="4"/>
      <c r="B477" s="4"/>
      <c r="C477" s="4"/>
      <c r="D477" s="4"/>
      <c r="E477" s="4"/>
      <c r="F477" s="4"/>
      <c r="G477" s="4"/>
    </row>
    <row r="478" spans="1:7">
      <c r="A478" s="4"/>
      <c r="B478" s="4"/>
      <c r="C478" s="4"/>
      <c r="D478" s="4"/>
      <c r="E478" s="4"/>
      <c r="F478" s="4"/>
      <c r="G478" s="4"/>
    </row>
    <row r="479" spans="1:7">
      <c r="A479" s="4"/>
      <c r="B479" s="4"/>
      <c r="C479" s="4"/>
      <c r="D479" s="4"/>
      <c r="E479" s="4"/>
      <c r="F479" s="4"/>
      <c r="G479" s="4"/>
    </row>
    <row r="480" spans="1:7">
      <c r="A480" s="4"/>
      <c r="B480" s="4"/>
      <c r="C480" s="4"/>
      <c r="D480" s="4"/>
      <c r="E480" s="4"/>
      <c r="F480" s="4"/>
      <c r="G480" s="4"/>
    </row>
    <row r="481" spans="1:7">
      <c r="A481" s="4"/>
      <c r="B481" s="4"/>
      <c r="C481" s="4"/>
      <c r="D481" s="4"/>
      <c r="E481" s="4"/>
      <c r="F481" s="4"/>
      <c r="G481" s="4"/>
    </row>
    <row r="482" spans="1:7">
      <c r="A482" s="4"/>
      <c r="B482" s="4"/>
      <c r="C482" s="4"/>
      <c r="D482" s="4"/>
      <c r="E482" s="4"/>
      <c r="F482" s="4"/>
      <c r="G482" s="4"/>
    </row>
    <row r="483" spans="1:7">
      <c r="A483" s="4"/>
      <c r="B483" s="4"/>
      <c r="C483" s="4"/>
      <c r="D483" s="4"/>
      <c r="E483" s="4"/>
      <c r="F483" s="4"/>
      <c r="G483" s="4"/>
    </row>
    <row r="484" spans="1:7">
      <c r="A484" s="4"/>
      <c r="B484" s="4"/>
      <c r="C484" s="4"/>
      <c r="D484" s="4"/>
      <c r="E484" s="4"/>
      <c r="F484" s="4"/>
      <c r="G484" s="4"/>
    </row>
    <row r="485" spans="1:7">
      <c r="A485" s="4"/>
      <c r="B485" s="4"/>
      <c r="C485" s="4"/>
      <c r="D485" s="4"/>
      <c r="E485" s="4"/>
      <c r="F485" s="4"/>
      <c r="G485" s="4"/>
    </row>
    <row r="486" spans="1:7">
      <c r="A486" s="4"/>
      <c r="B486" s="4"/>
      <c r="C486" s="4"/>
      <c r="D486" s="4"/>
      <c r="E486" s="4"/>
      <c r="F486" s="4"/>
      <c r="G486" s="4"/>
    </row>
    <row r="487" spans="1:7">
      <c r="A487" s="4"/>
      <c r="B487" s="4"/>
      <c r="C487" s="4"/>
      <c r="D487" s="4"/>
      <c r="E487" s="4"/>
      <c r="F487" s="4"/>
      <c r="G487" s="4"/>
    </row>
    <row r="488" spans="1:7">
      <c r="A488" s="4"/>
      <c r="B488" s="4"/>
      <c r="C488" s="4"/>
      <c r="D488" s="4"/>
      <c r="E488" s="4"/>
      <c r="F488" s="4"/>
      <c r="G488" s="4"/>
    </row>
    <row r="489" spans="1:7">
      <c r="A489" s="4"/>
      <c r="B489" s="4"/>
      <c r="C489" s="4"/>
      <c r="D489" s="4"/>
      <c r="E489" s="4"/>
      <c r="F489" s="4"/>
      <c r="G489" s="4"/>
    </row>
    <row r="490" spans="1:7">
      <c r="A490" s="4"/>
      <c r="B490" s="4"/>
      <c r="C490" s="4"/>
      <c r="D490" s="4"/>
      <c r="E490" s="4"/>
      <c r="F490" s="4"/>
      <c r="G490" s="4"/>
    </row>
    <row r="491" spans="1:7">
      <c r="A491" s="4"/>
      <c r="B491" s="4"/>
      <c r="C491" s="4"/>
      <c r="D491" s="4"/>
      <c r="E491" s="4"/>
      <c r="F491" s="4"/>
      <c r="G491" s="4"/>
    </row>
    <row r="492" spans="1:7">
      <c r="A492" s="4"/>
      <c r="B492" s="4"/>
      <c r="C492" s="4"/>
      <c r="D492" s="4"/>
      <c r="E492" s="4"/>
      <c r="F492" s="4"/>
      <c r="G492" s="4"/>
    </row>
    <row r="493" spans="1:7">
      <c r="A493" s="4"/>
      <c r="B493" s="4"/>
      <c r="C493" s="4"/>
      <c r="D493" s="4"/>
      <c r="E493" s="4"/>
      <c r="F493" s="4"/>
      <c r="G493" s="4"/>
    </row>
    <row r="494" spans="1:7">
      <c r="A494" s="4"/>
      <c r="B494" s="4"/>
      <c r="C494" s="4"/>
      <c r="D494" s="4"/>
      <c r="E494" s="4"/>
      <c r="F494" s="4"/>
      <c r="G494" s="4"/>
    </row>
    <row r="495" spans="1:7">
      <c r="A495" s="4"/>
      <c r="B495" s="4"/>
      <c r="C495" s="4"/>
      <c r="D495" s="4"/>
      <c r="E495" s="4"/>
      <c r="F495" s="4"/>
      <c r="G495" s="4"/>
    </row>
    <row r="496" spans="1:7">
      <c r="A496" s="4"/>
      <c r="B496" s="4"/>
      <c r="C496" s="4"/>
      <c r="D496" s="4"/>
      <c r="E496" s="4"/>
      <c r="F496" s="4"/>
      <c r="G496" s="4"/>
    </row>
    <row r="497" spans="1:7">
      <c r="A497" s="4"/>
      <c r="B497" s="4"/>
      <c r="C497" s="4"/>
      <c r="D497" s="4"/>
      <c r="E497" s="4"/>
      <c r="F497" s="4"/>
      <c r="G497" s="4"/>
    </row>
    <row r="498" spans="1:7">
      <c r="A498" s="4"/>
      <c r="B498" s="4"/>
      <c r="C498" s="4"/>
      <c r="D498" s="4"/>
      <c r="E498" s="4"/>
      <c r="F498" s="4"/>
      <c r="G498" s="4"/>
    </row>
    <row r="499" spans="1:7">
      <c r="A499" s="4"/>
      <c r="B499" s="4"/>
      <c r="C499" s="4"/>
      <c r="D499" s="4"/>
      <c r="E499" s="4"/>
      <c r="F499" s="4"/>
      <c r="G499" s="4"/>
    </row>
    <row r="500" spans="1:7">
      <c r="A500" s="4"/>
      <c r="B500" s="4"/>
      <c r="C500" s="4"/>
      <c r="D500" s="4"/>
      <c r="E500" s="4"/>
      <c r="F500" s="4"/>
      <c r="G500" s="4"/>
    </row>
    <row r="501" spans="1:7">
      <c r="A501" s="4"/>
      <c r="B501" s="4"/>
      <c r="C501" s="4"/>
      <c r="D501" s="4"/>
      <c r="E501" s="4"/>
      <c r="F501" s="4"/>
      <c r="G501" s="4"/>
    </row>
    <row r="502" spans="1:7">
      <c r="A502" s="4"/>
      <c r="B502" s="4"/>
      <c r="C502" s="4"/>
      <c r="D502" s="4"/>
      <c r="E502" s="4"/>
      <c r="F502" s="4"/>
      <c r="G502" s="4"/>
    </row>
    <row r="503" spans="1:7">
      <c r="A503" s="4"/>
      <c r="B503" s="4"/>
      <c r="C503" s="4"/>
      <c r="D503" s="4"/>
      <c r="E503" s="4"/>
      <c r="F503" s="4"/>
      <c r="G503" s="4"/>
    </row>
    <row r="504" spans="1:7">
      <c r="A504" s="4"/>
      <c r="B504" s="4"/>
      <c r="C504" s="4"/>
      <c r="D504" s="4"/>
      <c r="E504" s="4"/>
      <c r="F504" s="4"/>
      <c r="G504" s="4"/>
    </row>
    <row r="505" spans="1:7">
      <c r="A505" s="4"/>
      <c r="B505" s="4"/>
      <c r="C505" s="4"/>
      <c r="D505" s="4"/>
      <c r="E505" s="4"/>
      <c r="F505" s="4"/>
      <c r="G505" s="4"/>
    </row>
    <row r="506" spans="1:7">
      <c r="A506" s="4"/>
      <c r="B506" s="4"/>
      <c r="C506" s="4"/>
      <c r="D506" s="4"/>
      <c r="E506" s="4"/>
      <c r="F506" s="4"/>
      <c r="G506" s="4"/>
    </row>
    <row r="507" spans="1:7">
      <c r="A507" s="4"/>
      <c r="B507" s="4"/>
      <c r="C507" s="4"/>
      <c r="D507" s="4"/>
      <c r="E507" s="4"/>
      <c r="F507" s="4"/>
      <c r="G507" s="4"/>
    </row>
    <row r="508" spans="1:7">
      <c r="A508" s="4"/>
      <c r="B508" s="4"/>
      <c r="C508" s="4"/>
      <c r="D508" s="4"/>
      <c r="E508" s="4"/>
      <c r="F508" s="4"/>
      <c r="G508" s="4"/>
    </row>
    <row r="509" spans="1:7">
      <c r="A509" s="4"/>
      <c r="B509" s="4"/>
      <c r="C509" s="4"/>
      <c r="D509" s="4"/>
      <c r="E509" s="4"/>
      <c r="F509" s="4"/>
      <c r="G509" s="4"/>
    </row>
    <row r="510" spans="1:7">
      <c r="A510" s="4"/>
      <c r="B510" s="4"/>
      <c r="C510" s="4"/>
      <c r="D510" s="4"/>
      <c r="E510" s="4"/>
      <c r="F510" s="4"/>
      <c r="G510" s="4"/>
    </row>
    <row r="511" spans="1:7">
      <c r="A511" s="4"/>
      <c r="B511" s="4"/>
      <c r="C511" s="4"/>
      <c r="D511" s="4"/>
      <c r="E511" s="4"/>
      <c r="F511" s="4"/>
      <c r="G511" s="4"/>
    </row>
    <row r="512" spans="1:7">
      <c r="A512" s="4"/>
      <c r="B512" s="4"/>
      <c r="C512" s="4"/>
      <c r="D512" s="4"/>
      <c r="E512" s="4"/>
      <c r="F512" s="4"/>
      <c r="G512" s="4"/>
    </row>
    <row r="513" spans="1:7">
      <c r="A513" s="4"/>
      <c r="B513" s="4"/>
      <c r="C513" s="4"/>
      <c r="D513" s="4"/>
      <c r="E513" s="4"/>
      <c r="F513" s="4"/>
      <c r="G513" s="4"/>
    </row>
    <row r="514" spans="1:7">
      <c r="A514" s="4"/>
      <c r="B514" s="4"/>
      <c r="C514" s="4"/>
      <c r="D514" s="4"/>
      <c r="E514" s="4"/>
      <c r="F514" s="4"/>
      <c r="G514" s="4"/>
    </row>
    <row r="515" spans="1:7">
      <c r="A515" s="4"/>
      <c r="B515" s="4"/>
      <c r="C515" s="4"/>
      <c r="D515" s="4"/>
      <c r="E515" s="4"/>
      <c r="F515" s="4"/>
      <c r="G515" s="4"/>
    </row>
    <row r="516" spans="1:7">
      <c r="A516" s="4"/>
      <c r="B516" s="4"/>
      <c r="C516" s="4"/>
      <c r="D516" s="4"/>
      <c r="E516" s="4"/>
      <c r="F516" s="4"/>
      <c r="G516" s="4"/>
    </row>
    <row r="517" spans="1:7">
      <c r="A517" s="4"/>
      <c r="B517" s="4"/>
      <c r="C517" s="4"/>
      <c r="D517" s="4"/>
      <c r="E517" s="4"/>
      <c r="F517" s="4"/>
      <c r="G517" s="4"/>
    </row>
    <row r="518" spans="1:7">
      <c r="A518" s="4"/>
      <c r="B518" s="4"/>
      <c r="C518" s="4"/>
      <c r="D518" s="4"/>
      <c r="E518" s="4"/>
      <c r="F518" s="4"/>
      <c r="G518" s="4"/>
    </row>
    <row r="519" spans="1:7">
      <c r="A519" s="4"/>
      <c r="B519" s="4"/>
      <c r="C519" s="4"/>
      <c r="D519" s="4"/>
      <c r="E519" s="4"/>
      <c r="F519" s="4"/>
      <c r="G519" s="4"/>
    </row>
    <row r="520" spans="1:7">
      <c r="A520" s="4"/>
      <c r="B520" s="4"/>
      <c r="C520" s="4"/>
      <c r="D520" s="4"/>
      <c r="E520" s="4"/>
      <c r="F520" s="4"/>
      <c r="G520" s="4"/>
    </row>
    <row r="521" spans="1:7">
      <c r="A521" s="4"/>
      <c r="B521" s="4"/>
      <c r="C521" s="4"/>
      <c r="D521" s="4"/>
      <c r="E521" s="4"/>
      <c r="F521" s="4"/>
      <c r="G521" s="4"/>
    </row>
    <row r="522" spans="1:7">
      <c r="A522" s="4"/>
      <c r="B522" s="4"/>
      <c r="C522" s="4"/>
      <c r="D522" s="4"/>
      <c r="E522" s="4"/>
      <c r="F522" s="4"/>
      <c r="G522" s="4"/>
    </row>
    <row r="523" spans="1:7">
      <c r="A523" s="4"/>
      <c r="B523" s="4"/>
      <c r="C523" s="4"/>
      <c r="D523" s="4"/>
      <c r="E523" s="4"/>
      <c r="F523" s="4"/>
      <c r="G523" s="4"/>
    </row>
    <row r="524" spans="1:7">
      <c r="A524" s="4"/>
      <c r="B524" s="4"/>
      <c r="C524" s="4"/>
      <c r="D524" s="4"/>
      <c r="E524" s="4"/>
      <c r="F524" s="4"/>
      <c r="G524" s="4"/>
    </row>
    <row r="525" spans="1:7">
      <c r="A525" s="4"/>
      <c r="B525" s="4"/>
      <c r="C525" s="4"/>
      <c r="D525" s="4"/>
      <c r="E525" s="4"/>
      <c r="F525" s="4"/>
      <c r="G525" s="4"/>
    </row>
    <row r="526" spans="1:7">
      <c r="A526" s="4"/>
      <c r="B526" s="4"/>
      <c r="C526" s="4"/>
      <c r="D526" s="4"/>
      <c r="E526" s="4"/>
      <c r="F526" s="4"/>
      <c r="G526" s="4"/>
    </row>
    <row r="527" spans="1:7">
      <c r="A527" s="4"/>
      <c r="B527" s="4"/>
      <c r="C527" s="4"/>
      <c r="D527" s="4"/>
      <c r="E527" s="4"/>
      <c r="F527" s="4"/>
      <c r="G527" s="4"/>
    </row>
    <row r="528" spans="1:7">
      <c r="A528" s="4"/>
      <c r="B528" s="4"/>
      <c r="C528" s="4"/>
      <c r="D528" s="4"/>
      <c r="E528" s="4"/>
      <c r="F528" s="4"/>
      <c r="G528" s="4"/>
    </row>
    <row r="529" spans="1:7">
      <c r="A529" s="4"/>
      <c r="B529" s="4"/>
      <c r="C529" s="4"/>
      <c r="D529" s="4"/>
      <c r="E529" s="4"/>
      <c r="F529" s="4"/>
      <c r="G529" s="4"/>
    </row>
    <row r="530" spans="1:7">
      <c r="A530" s="4"/>
      <c r="B530" s="4"/>
      <c r="C530" s="4"/>
      <c r="D530" s="4"/>
      <c r="E530" s="4"/>
      <c r="F530" s="4"/>
      <c r="G530" s="4"/>
    </row>
    <row r="531" spans="1:7">
      <c r="A531" s="4"/>
      <c r="B531" s="4"/>
      <c r="C531" s="4"/>
      <c r="D531" s="4"/>
      <c r="E531" s="4"/>
      <c r="F531" s="4"/>
      <c r="G531" s="4"/>
    </row>
    <row r="532" spans="1:7">
      <c r="A532" s="4"/>
      <c r="B532" s="4"/>
      <c r="C532" s="4"/>
      <c r="D532" s="4"/>
      <c r="E532" s="4"/>
      <c r="F532" s="4"/>
      <c r="G532" s="4"/>
    </row>
    <row r="533" spans="1:7">
      <c r="A533" s="4"/>
      <c r="B533" s="4"/>
      <c r="C533" s="4"/>
      <c r="D533" s="4"/>
      <c r="E533" s="4"/>
      <c r="F533" s="4"/>
      <c r="G533" s="4"/>
    </row>
    <row r="534" spans="1:7">
      <c r="A534" s="4"/>
      <c r="B534" s="4"/>
      <c r="C534" s="4"/>
      <c r="D534" s="4"/>
      <c r="E534" s="4"/>
      <c r="F534" s="4"/>
      <c r="G534" s="4"/>
    </row>
    <row r="535" spans="1:7">
      <c r="A535" s="4"/>
      <c r="B535" s="4"/>
      <c r="C535" s="4"/>
      <c r="D535" s="4"/>
      <c r="E535" s="4"/>
      <c r="F535" s="4"/>
      <c r="G535" s="4"/>
    </row>
    <row r="536" spans="1:7">
      <c r="A536" s="4"/>
      <c r="B536" s="4"/>
      <c r="C536" s="4"/>
      <c r="D536" s="4"/>
      <c r="E536" s="4"/>
      <c r="F536" s="4"/>
      <c r="G536" s="4"/>
    </row>
    <row r="537" spans="1:7">
      <c r="A537" s="4"/>
      <c r="B537" s="4"/>
      <c r="C537" s="4"/>
      <c r="D537" s="4"/>
      <c r="E537" s="4"/>
      <c r="F537" s="4"/>
      <c r="G537" s="4"/>
    </row>
    <row r="538" spans="1:7">
      <c r="A538" s="4"/>
      <c r="B538" s="4"/>
      <c r="C538" s="4"/>
      <c r="D538" s="4"/>
      <c r="E538" s="4"/>
      <c r="F538" s="4"/>
      <c r="G538" s="4"/>
    </row>
    <row r="539" spans="1:7">
      <c r="A539" s="4"/>
      <c r="B539" s="4"/>
      <c r="C539" s="4"/>
      <c r="D539" s="4"/>
      <c r="E539" s="4"/>
      <c r="F539" s="4"/>
      <c r="G539" s="4"/>
    </row>
    <row r="540" spans="1:7">
      <c r="A540" s="4"/>
      <c r="B540" s="4"/>
      <c r="C540" s="4"/>
      <c r="D540" s="4"/>
      <c r="E540" s="4"/>
      <c r="F540" s="4"/>
      <c r="G540" s="4"/>
    </row>
    <row r="541" spans="1:7">
      <c r="A541" s="4"/>
      <c r="B541" s="4"/>
      <c r="C541" s="4"/>
      <c r="D541" s="4"/>
      <c r="E541" s="4"/>
      <c r="F541" s="4"/>
      <c r="G541" s="4"/>
    </row>
    <row r="542" spans="1:7">
      <c r="A542" s="4"/>
      <c r="B542" s="4"/>
      <c r="C542" s="4"/>
      <c r="D542" s="4"/>
      <c r="E542" s="4"/>
      <c r="F542" s="4"/>
      <c r="G542" s="4"/>
    </row>
    <row r="543" spans="1:7">
      <c r="A543" s="4"/>
      <c r="B543" s="4"/>
      <c r="C543" s="4"/>
      <c r="D543" s="4"/>
      <c r="E543" s="4"/>
      <c r="F543" s="4"/>
      <c r="G543" s="4"/>
    </row>
    <row r="544" spans="1:7">
      <c r="A544" s="4"/>
      <c r="B544" s="4"/>
      <c r="C544" s="4"/>
      <c r="D544" s="4"/>
      <c r="E544" s="4"/>
      <c r="F544" s="4"/>
      <c r="G544" s="4"/>
    </row>
    <row r="545" spans="1:7">
      <c r="A545" s="4"/>
      <c r="B545" s="4"/>
      <c r="C545" s="4"/>
      <c r="D545" s="4"/>
      <c r="E545" s="4"/>
      <c r="F545" s="4"/>
      <c r="G545" s="4"/>
    </row>
    <row r="546" spans="1:7">
      <c r="A546" s="4"/>
      <c r="B546" s="4"/>
      <c r="C546" s="4"/>
      <c r="D546" s="4"/>
      <c r="E546" s="4"/>
      <c r="F546" s="4"/>
      <c r="G546" s="4"/>
    </row>
    <row r="547" spans="1:7">
      <c r="A547" s="4"/>
      <c r="B547" s="4"/>
      <c r="C547" s="4"/>
      <c r="D547" s="4"/>
      <c r="E547" s="4"/>
      <c r="F547" s="4"/>
      <c r="G547" s="4"/>
    </row>
    <row r="548" spans="1:7">
      <c r="A548" s="4"/>
      <c r="B548" s="4"/>
      <c r="C548" s="4"/>
      <c r="D548" s="4"/>
      <c r="E548" s="4"/>
      <c r="F548" s="4"/>
      <c r="G548" s="4"/>
    </row>
    <row r="549" spans="1:7">
      <c r="A549" s="4"/>
      <c r="B549" s="4"/>
      <c r="C549" s="4"/>
      <c r="D549" s="4"/>
      <c r="E549" s="4"/>
      <c r="F549" s="4"/>
      <c r="G549" s="4"/>
    </row>
    <row r="550" spans="1:7">
      <c r="A550" s="4"/>
      <c r="B550" s="4"/>
      <c r="C550" s="4"/>
      <c r="D550" s="4"/>
      <c r="E550" s="4"/>
      <c r="F550" s="4"/>
      <c r="G550" s="4"/>
    </row>
    <row r="551" spans="1:7">
      <c r="A551" s="4"/>
      <c r="B551" s="4"/>
      <c r="C551" s="4"/>
      <c r="D551" s="4"/>
      <c r="E551" s="4"/>
      <c r="F551" s="4"/>
      <c r="G551" s="4"/>
    </row>
    <row r="552" spans="1:7">
      <c r="A552" s="4"/>
      <c r="B552" s="4"/>
      <c r="C552" s="4"/>
      <c r="D552" s="4"/>
      <c r="E552" s="4"/>
      <c r="F552" s="4"/>
      <c r="G552" s="4"/>
    </row>
    <row r="553" spans="1:7">
      <c r="A553" s="4"/>
      <c r="B553" s="4"/>
      <c r="C553" s="4"/>
      <c r="D553" s="4"/>
      <c r="E553" s="4"/>
      <c r="F553" s="4"/>
      <c r="G553" s="4"/>
    </row>
    <row r="554" spans="1:7">
      <c r="A554" s="4"/>
      <c r="B554" s="4"/>
      <c r="C554" s="4"/>
      <c r="D554" s="4"/>
      <c r="E554" s="4"/>
      <c r="F554" s="4"/>
      <c r="G554" s="4"/>
    </row>
    <row r="555" spans="1:7">
      <c r="A555" s="4"/>
      <c r="B555" s="4"/>
      <c r="C555" s="4"/>
      <c r="D555" s="4"/>
      <c r="E555" s="4"/>
      <c r="F555" s="4"/>
      <c r="G555" s="4"/>
    </row>
    <row r="556" spans="1:7">
      <c r="A556" s="4"/>
      <c r="B556" s="4"/>
      <c r="C556" s="4"/>
      <c r="D556" s="4"/>
      <c r="E556" s="4"/>
      <c r="F556" s="4"/>
      <c r="G556" s="4"/>
    </row>
    <row r="557" spans="1:7">
      <c r="A557" s="4"/>
      <c r="B557" s="4"/>
      <c r="C557" s="4"/>
      <c r="D557" s="4"/>
      <c r="E557" s="4"/>
      <c r="F557" s="4"/>
      <c r="G557" s="4"/>
    </row>
    <row r="558" spans="1:7">
      <c r="A558" s="4"/>
      <c r="B558" s="4"/>
      <c r="C558" s="4"/>
      <c r="D558" s="4"/>
      <c r="E558" s="4"/>
      <c r="F558" s="4"/>
      <c r="G558" s="4"/>
    </row>
    <row r="559" spans="1:7">
      <c r="A559" s="4"/>
      <c r="B559" s="4"/>
      <c r="C559" s="4"/>
      <c r="D559" s="4"/>
      <c r="E559" s="4"/>
      <c r="F559" s="4"/>
      <c r="G559" s="4"/>
    </row>
    <row r="560" spans="1:7">
      <c r="A560" s="4"/>
      <c r="B560" s="4"/>
      <c r="C560" s="4"/>
      <c r="D560" s="4"/>
      <c r="E560" s="4"/>
      <c r="F560" s="4"/>
      <c r="G560" s="4"/>
    </row>
    <row r="561" spans="1:7">
      <c r="A561" s="4"/>
      <c r="B561" s="4"/>
      <c r="C561" s="4"/>
      <c r="D561" s="4"/>
      <c r="E561" s="4"/>
      <c r="F561" s="4"/>
      <c r="G561" s="4"/>
    </row>
    <row r="562" spans="1:7">
      <c r="A562" s="4"/>
      <c r="B562" s="4"/>
      <c r="C562" s="4"/>
      <c r="D562" s="4"/>
      <c r="E562" s="4"/>
      <c r="F562" s="4"/>
      <c r="G562" s="4"/>
    </row>
    <row r="563" spans="1:7">
      <c r="A563" s="4"/>
      <c r="B563" s="4"/>
      <c r="C563" s="4"/>
      <c r="D563" s="4"/>
      <c r="E563" s="4"/>
      <c r="F563" s="4"/>
      <c r="G563" s="4"/>
    </row>
    <row r="564" spans="1:7">
      <c r="A564" s="4"/>
      <c r="B564" s="4"/>
      <c r="C564" s="4"/>
      <c r="D564" s="4"/>
      <c r="E564" s="4"/>
      <c r="F564" s="4"/>
      <c r="G564" s="4"/>
    </row>
    <row r="565" spans="1:7">
      <c r="A565" s="4"/>
      <c r="B565" s="4"/>
      <c r="C565" s="4"/>
      <c r="D565" s="4"/>
      <c r="E565" s="4"/>
      <c r="F565" s="4"/>
      <c r="G565" s="4"/>
    </row>
    <row r="566" spans="1:7">
      <c r="A566" s="4"/>
      <c r="B566" s="4"/>
      <c r="C566" s="4"/>
      <c r="D566" s="4"/>
      <c r="E566" s="4"/>
      <c r="F566" s="4"/>
      <c r="G566" s="4"/>
    </row>
    <row r="567" spans="1:7">
      <c r="A567" s="4"/>
      <c r="B567" s="4"/>
      <c r="C567" s="4"/>
      <c r="D567" s="4"/>
      <c r="E567" s="4"/>
      <c r="F567" s="4"/>
      <c r="G567" s="4"/>
    </row>
    <row r="568" spans="1:7">
      <c r="A568" s="4"/>
      <c r="B568" s="4"/>
      <c r="C568" s="4"/>
      <c r="D568" s="4"/>
      <c r="E568" s="4"/>
      <c r="F568" s="4"/>
      <c r="G568" s="4"/>
    </row>
    <row r="569" spans="1:7">
      <c r="A569" s="4"/>
      <c r="B569" s="4"/>
      <c r="C569" s="4"/>
      <c r="D569" s="4"/>
      <c r="E569" s="4"/>
      <c r="F569" s="4"/>
      <c r="G569" s="4"/>
    </row>
    <row r="570" spans="1:7">
      <c r="A570" s="4"/>
      <c r="B570" s="4"/>
      <c r="C570" s="4"/>
      <c r="D570" s="4"/>
      <c r="E570" s="4"/>
      <c r="F570" s="4"/>
      <c r="G570" s="4"/>
    </row>
    <row r="571" spans="1:7">
      <c r="A571" s="4"/>
      <c r="B571" s="4"/>
      <c r="C571" s="4"/>
      <c r="D571" s="4"/>
      <c r="E571" s="4"/>
      <c r="F571" s="4"/>
      <c r="G571" s="4"/>
    </row>
    <row r="572" spans="1:7">
      <c r="A572" s="4"/>
      <c r="B572" s="4"/>
      <c r="C572" s="4"/>
      <c r="D572" s="4"/>
      <c r="E572" s="4"/>
      <c r="F572" s="4"/>
      <c r="G572" s="4"/>
    </row>
    <row r="573" spans="1:7">
      <c r="A573" s="4"/>
      <c r="B573" s="4"/>
      <c r="C573" s="4"/>
      <c r="D573" s="4"/>
      <c r="E573" s="4"/>
      <c r="F573" s="4"/>
      <c r="G573" s="4"/>
    </row>
    <row r="574" spans="1:7">
      <c r="A574" s="4"/>
      <c r="B574" s="4"/>
      <c r="C574" s="4"/>
      <c r="D574" s="4"/>
      <c r="E574" s="4"/>
      <c r="F574" s="4"/>
      <c r="G574" s="4"/>
    </row>
    <row r="575" spans="1:7">
      <c r="A575" s="4"/>
      <c r="B575" s="4"/>
      <c r="C575" s="4"/>
      <c r="D575" s="4"/>
      <c r="E575" s="4"/>
      <c r="F575" s="4"/>
      <c r="G575" s="4"/>
    </row>
    <row r="576" spans="1:7">
      <c r="A576" s="4"/>
      <c r="B576" s="4"/>
      <c r="C576" s="4"/>
      <c r="D576" s="4"/>
      <c r="E576" s="4"/>
      <c r="F576" s="4"/>
      <c r="G576" s="4"/>
    </row>
    <row r="577" spans="1:7">
      <c r="A577" s="4"/>
      <c r="B577" s="4"/>
      <c r="C577" s="4"/>
      <c r="D577" s="4"/>
      <c r="E577" s="4"/>
      <c r="F577" s="4"/>
      <c r="G577" s="4"/>
    </row>
    <row r="578" spans="1:7">
      <c r="A578" s="4"/>
      <c r="B578" s="4"/>
      <c r="C578" s="4"/>
      <c r="D578" s="4"/>
      <c r="E578" s="4"/>
      <c r="F578" s="4"/>
      <c r="G578" s="4"/>
    </row>
    <row r="579" spans="1:7">
      <c r="A579" s="4"/>
      <c r="B579" s="4"/>
      <c r="C579" s="4"/>
      <c r="D579" s="4"/>
      <c r="E579" s="4"/>
      <c r="F579" s="4"/>
      <c r="G579" s="4"/>
    </row>
    <row r="580" spans="1:7">
      <c r="A580" s="4"/>
      <c r="B580" s="4"/>
      <c r="C580" s="4"/>
      <c r="D580" s="4"/>
      <c r="E580" s="4"/>
      <c r="F580" s="4"/>
      <c r="G580" s="4"/>
    </row>
    <row r="581" spans="1:7">
      <c r="A581" s="4"/>
      <c r="B581" s="4"/>
      <c r="C581" s="4"/>
      <c r="D581" s="4"/>
      <c r="E581" s="4"/>
      <c r="F581" s="4"/>
      <c r="G581" s="4"/>
    </row>
    <row r="582" spans="1:7">
      <c r="A582" s="4"/>
      <c r="B582" s="4"/>
      <c r="C582" s="4"/>
      <c r="D582" s="4"/>
      <c r="E582" s="4"/>
      <c r="F582" s="4"/>
      <c r="G582" s="4"/>
    </row>
    <row r="583" spans="1:7">
      <c r="A583" s="4"/>
      <c r="B583" s="4"/>
      <c r="C583" s="4"/>
      <c r="D583" s="4"/>
      <c r="E583" s="4"/>
      <c r="F583" s="4"/>
      <c r="G583" s="4"/>
    </row>
    <row r="584" spans="1:7">
      <c r="A584" s="4"/>
      <c r="B584" s="4"/>
      <c r="C584" s="4"/>
      <c r="D584" s="4"/>
      <c r="E584" s="4"/>
      <c r="F584" s="4"/>
      <c r="G584" s="4"/>
    </row>
    <row r="585" spans="1:7">
      <c r="A585" s="4"/>
      <c r="B585" s="4"/>
      <c r="C585" s="4"/>
      <c r="D585" s="4"/>
      <c r="E585" s="4"/>
      <c r="F585" s="4"/>
      <c r="G585" s="4"/>
    </row>
    <row r="586" spans="1:7">
      <c r="A586" s="4"/>
      <c r="B586" s="4"/>
      <c r="C586" s="4"/>
      <c r="D586" s="4"/>
      <c r="E586" s="4"/>
      <c r="F586" s="4"/>
      <c r="G586" s="4"/>
    </row>
    <row r="587" spans="1:7">
      <c r="A587" s="4"/>
      <c r="B587" s="4"/>
      <c r="C587" s="4"/>
      <c r="D587" s="4"/>
      <c r="E587" s="4"/>
      <c r="F587" s="4"/>
      <c r="G587" s="4"/>
    </row>
    <row r="588" spans="1:7">
      <c r="A588" s="4"/>
      <c r="B588" s="4"/>
      <c r="C588" s="4"/>
      <c r="D588" s="4"/>
      <c r="E588" s="4"/>
      <c r="F588" s="4"/>
      <c r="G588" s="4"/>
    </row>
    <row r="589" spans="1:7">
      <c r="A589" s="4"/>
      <c r="B589" s="4"/>
      <c r="C589" s="4"/>
      <c r="D589" s="4"/>
      <c r="E589" s="4"/>
      <c r="F589" s="4"/>
      <c r="G589" s="4"/>
    </row>
    <row r="590" spans="1:7">
      <c r="A590" s="4"/>
      <c r="B590" s="4"/>
      <c r="C590" s="4"/>
      <c r="D590" s="4"/>
      <c r="E590" s="4"/>
      <c r="F590" s="4"/>
      <c r="G590" s="4"/>
    </row>
    <row r="591" spans="1:7">
      <c r="A591" s="4"/>
      <c r="B591" s="4"/>
      <c r="C591" s="4"/>
      <c r="D591" s="4"/>
      <c r="E591" s="4"/>
      <c r="F591" s="4"/>
      <c r="G591" s="4"/>
    </row>
    <row r="592" spans="1:7">
      <c r="A592" s="4"/>
      <c r="B592" s="4"/>
      <c r="C592" s="4"/>
      <c r="D592" s="4"/>
      <c r="E592" s="4"/>
      <c r="F592" s="4"/>
      <c r="G592" s="4"/>
    </row>
    <row r="593" spans="1:7">
      <c r="A593" s="4"/>
      <c r="B593" s="4"/>
      <c r="C593" s="4"/>
      <c r="D593" s="4"/>
      <c r="E593" s="4"/>
      <c r="F593" s="4"/>
      <c r="G593" s="4"/>
    </row>
    <row r="594" spans="1:7">
      <c r="A594" s="4"/>
      <c r="B594" s="4"/>
      <c r="C594" s="4"/>
      <c r="D594" s="4"/>
      <c r="E594" s="4"/>
      <c r="F594" s="4"/>
      <c r="G594" s="4"/>
    </row>
    <row r="595" spans="1:7">
      <c r="A595" s="4"/>
      <c r="B595" s="4"/>
      <c r="C595" s="4"/>
      <c r="D595" s="4"/>
      <c r="E595" s="4"/>
      <c r="F595" s="4"/>
      <c r="G595" s="4"/>
    </row>
    <row r="596" spans="1:7">
      <c r="A596" s="4"/>
      <c r="B596" s="4"/>
      <c r="C596" s="4"/>
      <c r="D596" s="4"/>
      <c r="E596" s="4"/>
      <c r="F596" s="4"/>
      <c r="G596" s="4"/>
    </row>
    <row r="597" spans="1:7">
      <c r="A597" s="4"/>
      <c r="B597" s="4"/>
      <c r="C597" s="4"/>
      <c r="D597" s="4"/>
      <c r="E597" s="4"/>
      <c r="F597" s="4"/>
      <c r="G597" s="4"/>
    </row>
    <row r="598" spans="1:7">
      <c r="A598" s="4"/>
      <c r="B598" s="4"/>
      <c r="C598" s="4"/>
      <c r="D598" s="4"/>
      <c r="E598" s="4"/>
      <c r="F598" s="4"/>
      <c r="G598" s="4"/>
    </row>
    <row r="599" spans="1:7">
      <c r="A599" s="4"/>
      <c r="B599" s="4"/>
      <c r="C599" s="4"/>
      <c r="D599" s="4"/>
      <c r="E599" s="4"/>
      <c r="F599" s="4"/>
      <c r="G599" s="4"/>
    </row>
    <row r="600" spans="1:7">
      <c r="A600" s="4"/>
      <c r="B600" s="4"/>
      <c r="C600" s="4"/>
      <c r="D600" s="4"/>
      <c r="E600" s="4"/>
      <c r="F600" s="4"/>
      <c r="G600" s="4"/>
    </row>
    <row r="601" spans="1:7">
      <c r="A601" s="4"/>
      <c r="B601" s="4"/>
      <c r="C601" s="4"/>
      <c r="D601" s="4"/>
      <c r="E601" s="4"/>
      <c r="F601" s="4"/>
      <c r="G601" s="4"/>
    </row>
    <row r="602" spans="1:7">
      <c r="A602" s="4"/>
      <c r="B602" s="4"/>
      <c r="C602" s="4"/>
      <c r="D602" s="4"/>
      <c r="E602" s="4"/>
      <c r="F602" s="4"/>
      <c r="G602" s="4"/>
    </row>
    <row r="603" spans="1:7">
      <c r="A603" s="4"/>
      <c r="B603" s="4"/>
      <c r="C603" s="4"/>
      <c r="D603" s="4"/>
      <c r="E603" s="4"/>
      <c r="F603" s="4"/>
      <c r="G603" s="4"/>
    </row>
    <row r="604" spans="1:7">
      <c r="A604" s="4"/>
      <c r="B604" s="4"/>
      <c r="C604" s="4"/>
      <c r="D604" s="4"/>
      <c r="E604" s="4"/>
      <c r="F604" s="4"/>
      <c r="G604" s="4"/>
    </row>
    <row r="605" spans="1:7">
      <c r="A605" s="4"/>
      <c r="B605" s="4"/>
      <c r="C605" s="4"/>
      <c r="D605" s="4"/>
      <c r="E605" s="4"/>
      <c r="F605" s="4"/>
      <c r="G605" s="4"/>
    </row>
    <row r="606" spans="1:7">
      <c r="A606" s="4"/>
      <c r="B606" s="4"/>
      <c r="C606" s="4"/>
      <c r="D606" s="4"/>
      <c r="E606" s="4"/>
      <c r="F606" s="4"/>
      <c r="G606" s="4"/>
    </row>
    <row r="607" spans="1:7">
      <c r="A607" s="4"/>
      <c r="B607" s="4"/>
      <c r="C607" s="4"/>
      <c r="D607" s="4"/>
      <c r="E607" s="4"/>
      <c r="F607" s="4"/>
      <c r="G607" s="4"/>
    </row>
    <row r="608" spans="1:7">
      <c r="A608" s="4"/>
      <c r="B608" s="4"/>
      <c r="C608" s="4"/>
      <c r="D608" s="4"/>
      <c r="E608" s="4"/>
      <c r="F608" s="4"/>
      <c r="G608" s="4"/>
    </row>
    <row r="609" spans="1:7">
      <c r="A609" s="4"/>
      <c r="B609" s="4"/>
      <c r="C609" s="4"/>
      <c r="D609" s="4"/>
      <c r="E609" s="4"/>
      <c r="F609" s="4"/>
      <c r="G609" s="4"/>
    </row>
    <row r="610" spans="1:7">
      <c r="A610" s="4"/>
      <c r="B610" s="4"/>
      <c r="C610" s="4"/>
      <c r="D610" s="4"/>
      <c r="E610" s="4"/>
      <c r="F610" s="4"/>
      <c r="G610" s="4"/>
    </row>
    <row r="611" spans="1:7">
      <c r="A611" s="4"/>
      <c r="B611" s="4"/>
      <c r="C611" s="4"/>
      <c r="D611" s="4"/>
      <c r="E611" s="4"/>
      <c r="F611" s="4"/>
      <c r="G611" s="4"/>
    </row>
    <row r="612" spans="1:7">
      <c r="A612" s="4"/>
      <c r="B612" s="4"/>
      <c r="C612" s="4"/>
      <c r="D612" s="4"/>
      <c r="E612" s="4"/>
      <c r="F612" s="4"/>
      <c r="G612" s="4"/>
    </row>
    <row r="613" spans="1:7">
      <c r="A613" s="4"/>
      <c r="B613" s="4"/>
      <c r="C613" s="4"/>
      <c r="D613" s="4"/>
      <c r="E613" s="4"/>
      <c r="F613" s="4"/>
      <c r="G613" s="4"/>
    </row>
    <row r="614" spans="1:7">
      <c r="A614" s="4"/>
      <c r="B614" s="4"/>
      <c r="C614" s="4"/>
      <c r="D614" s="4"/>
      <c r="E614" s="4"/>
      <c r="F614" s="4"/>
      <c r="G614" s="4"/>
    </row>
    <row r="615" spans="1:7">
      <c r="A615" s="4"/>
      <c r="B615" s="4"/>
      <c r="C615" s="4"/>
      <c r="D615" s="4"/>
      <c r="E615" s="4"/>
      <c r="F615" s="4"/>
      <c r="G615" s="4"/>
    </row>
    <row r="616" spans="1:7">
      <c r="A616" s="4"/>
      <c r="B616" s="4"/>
      <c r="C616" s="4"/>
      <c r="D616" s="4"/>
      <c r="E616" s="4"/>
      <c r="F616" s="4"/>
      <c r="G616" s="4"/>
    </row>
    <row r="617" spans="1:7">
      <c r="A617" s="4"/>
      <c r="B617" s="4"/>
      <c r="C617" s="4"/>
      <c r="D617" s="4"/>
      <c r="E617" s="4"/>
      <c r="F617" s="4"/>
      <c r="G617" s="4"/>
    </row>
    <row r="618" spans="1:7">
      <c r="A618" s="4"/>
      <c r="B618" s="4"/>
      <c r="C618" s="4"/>
      <c r="D618" s="4"/>
      <c r="E618" s="4"/>
      <c r="F618" s="4"/>
      <c r="G618" s="4"/>
    </row>
    <row r="619" spans="1:7">
      <c r="A619" s="4"/>
      <c r="B619" s="4"/>
      <c r="C619" s="4"/>
      <c r="D619" s="4"/>
      <c r="E619" s="4"/>
      <c r="F619" s="4"/>
      <c r="G619" s="4"/>
    </row>
    <row r="620" spans="1:7">
      <c r="A620" s="4"/>
      <c r="B620" s="4"/>
      <c r="C620" s="4"/>
      <c r="D620" s="4"/>
      <c r="E620" s="4"/>
      <c r="F620" s="4"/>
      <c r="G620" s="4"/>
    </row>
    <row r="621" spans="1:7">
      <c r="A621" s="4"/>
      <c r="B621" s="4"/>
      <c r="C621" s="4"/>
      <c r="D621" s="4"/>
      <c r="E621" s="4"/>
      <c r="F621" s="4"/>
      <c r="G621" s="4"/>
    </row>
    <row r="622" spans="1:7">
      <c r="A622" s="4"/>
      <c r="B622" s="4"/>
      <c r="C622" s="4"/>
      <c r="D622" s="4"/>
      <c r="E622" s="4"/>
      <c r="F622" s="4"/>
      <c r="G622" s="4"/>
    </row>
    <row r="623" spans="1:7">
      <c r="A623" s="4"/>
      <c r="B623" s="4"/>
      <c r="C623" s="4"/>
      <c r="D623" s="4"/>
      <c r="E623" s="4"/>
      <c r="F623" s="4"/>
      <c r="G623" s="4"/>
    </row>
    <row r="624" spans="1:7">
      <c r="A624" s="4"/>
      <c r="B624" s="4"/>
      <c r="C624" s="4"/>
      <c r="D624" s="4"/>
      <c r="E624" s="4"/>
      <c r="F624" s="4"/>
      <c r="G624" s="4"/>
    </row>
    <row r="625" spans="1:7">
      <c r="A625" s="4"/>
      <c r="B625" s="4"/>
      <c r="C625" s="4"/>
      <c r="D625" s="4"/>
      <c r="E625" s="4"/>
      <c r="F625" s="4"/>
      <c r="G625" s="4"/>
    </row>
    <row r="626" spans="1:7">
      <c r="A626" s="4"/>
      <c r="B626" s="4"/>
      <c r="C626" s="4"/>
      <c r="D626" s="4"/>
      <c r="E626" s="4"/>
      <c r="F626" s="4"/>
      <c r="G626" s="4"/>
    </row>
    <row r="627" spans="1:7">
      <c r="A627" s="4"/>
      <c r="B627" s="4"/>
      <c r="C627" s="4"/>
      <c r="D627" s="4"/>
      <c r="E627" s="4"/>
      <c r="F627" s="4"/>
      <c r="G627" s="4"/>
    </row>
    <row r="628" spans="1:7">
      <c r="A628" s="4"/>
      <c r="B628" s="4"/>
      <c r="C628" s="4"/>
      <c r="D628" s="4"/>
      <c r="E628" s="4"/>
      <c r="F628" s="4"/>
      <c r="G628" s="4"/>
    </row>
    <row r="629" spans="1:7">
      <c r="A629" s="4"/>
      <c r="B629" s="4"/>
      <c r="C629" s="4"/>
      <c r="D629" s="4"/>
      <c r="E629" s="4"/>
      <c r="F629" s="4"/>
      <c r="G629" s="4"/>
    </row>
    <row r="630" spans="1:7">
      <c r="A630" s="4"/>
      <c r="B630" s="4"/>
      <c r="C630" s="4"/>
      <c r="D630" s="4"/>
      <c r="E630" s="4"/>
      <c r="F630" s="4"/>
      <c r="G630" s="4"/>
    </row>
    <row r="631" spans="1:7">
      <c r="A631" s="4"/>
      <c r="B631" s="4"/>
      <c r="C631" s="4"/>
      <c r="D631" s="4"/>
      <c r="E631" s="4"/>
      <c r="F631" s="4"/>
      <c r="G631" s="4"/>
    </row>
    <row r="632" spans="1:7">
      <c r="A632" s="4"/>
      <c r="B632" s="4"/>
      <c r="C632" s="4"/>
      <c r="D632" s="4"/>
      <c r="E632" s="4"/>
      <c r="F632" s="4"/>
      <c r="G632" s="4"/>
    </row>
    <row r="633" spans="1:7">
      <c r="A633" s="4"/>
      <c r="B633" s="4"/>
      <c r="C633" s="4"/>
      <c r="D633" s="4"/>
      <c r="E633" s="4"/>
      <c r="F633" s="4"/>
      <c r="G633" s="4"/>
    </row>
    <row r="634" spans="1:7">
      <c r="A634" s="4"/>
      <c r="B634" s="4"/>
      <c r="C634" s="4"/>
      <c r="D634" s="4"/>
      <c r="E634" s="4"/>
      <c r="F634" s="4"/>
      <c r="G634" s="4"/>
    </row>
    <row r="635" spans="1:7">
      <c r="A635" s="4"/>
      <c r="B635" s="4"/>
      <c r="C635" s="4"/>
      <c r="D635" s="4"/>
      <c r="E635" s="4"/>
      <c r="F635" s="4"/>
      <c r="G635" s="4"/>
    </row>
    <row r="636" spans="1:7">
      <c r="A636" s="4"/>
      <c r="B636" s="4"/>
      <c r="C636" s="4"/>
      <c r="D636" s="4"/>
      <c r="E636" s="4"/>
      <c r="F636" s="4"/>
      <c r="G636" s="4"/>
    </row>
    <row r="637" spans="1:7">
      <c r="A637" s="4"/>
      <c r="B637" s="4"/>
      <c r="C637" s="4"/>
      <c r="D637" s="4"/>
      <c r="E637" s="4"/>
      <c r="F637" s="4"/>
      <c r="G637" s="4"/>
    </row>
    <row r="638" spans="1:7">
      <c r="A638" s="4"/>
      <c r="B638" s="4"/>
      <c r="C638" s="4"/>
      <c r="D638" s="4"/>
      <c r="E638" s="4"/>
      <c r="F638" s="4"/>
      <c r="G638" s="4"/>
    </row>
    <row r="639" spans="1:7">
      <c r="A639" s="4"/>
      <c r="B639" s="4"/>
      <c r="C639" s="4"/>
      <c r="D639" s="4"/>
      <c r="E639" s="4"/>
      <c r="F639" s="4"/>
      <c r="G639" s="4"/>
    </row>
    <row r="640" spans="1:7">
      <c r="A640" s="4"/>
      <c r="B640" s="4"/>
      <c r="C640" s="4"/>
      <c r="D640" s="4"/>
      <c r="E640" s="4"/>
      <c r="F640" s="4"/>
      <c r="G640" s="4"/>
    </row>
    <row r="641" spans="1:7">
      <c r="A641" s="4"/>
      <c r="B641" s="4"/>
      <c r="C641" s="4"/>
      <c r="D641" s="4"/>
      <c r="E641" s="4"/>
      <c r="F641" s="4"/>
      <c r="G641" s="4"/>
    </row>
    <row r="642" spans="1:7">
      <c r="A642" s="4"/>
      <c r="B642" s="4"/>
      <c r="C642" s="4"/>
      <c r="D642" s="4"/>
      <c r="E642" s="4"/>
      <c r="F642" s="4"/>
      <c r="G642" s="4"/>
    </row>
    <row r="643" spans="1:7">
      <c r="A643" s="4"/>
      <c r="B643" s="4"/>
      <c r="C643" s="4"/>
      <c r="D643" s="4"/>
      <c r="E643" s="4"/>
      <c r="F643" s="4"/>
      <c r="G643" s="4"/>
    </row>
    <row r="644" spans="1:7">
      <c r="A644" s="4"/>
      <c r="B644" s="4"/>
      <c r="C644" s="4"/>
      <c r="D644" s="4"/>
      <c r="E644" s="4"/>
      <c r="F644" s="4"/>
      <c r="G644" s="4"/>
    </row>
    <row r="645" spans="1:7">
      <c r="A645" s="4"/>
      <c r="B645" s="4"/>
      <c r="C645" s="4"/>
      <c r="D645" s="4"/>
      <c r="E645" s="4"/>
      <c r="F645" s="4"/>
      <c r="G645" s="4"/>
    </row>
    <row r="646" spans="1:7">
      <c r="A646" s="4"/>
      <c r="B646" s="4"/>
      <c r="C646" s="4"/>
      <c r="D646" s="4"/>
      <c r="E646" s="4"/>
      <c r="F646" s="4"/>
      <c r="G646" s="4"/>
    </row>
    <row r="647" spans="1:7">
      <c r="A647" s="4"/>
      <c r="B647" s="4"/>
      <c r="C647" s="4"/>
      <c r="D647" s="4"/>
      <c r="E647" s="4"/>
      <c r="F647" s="4"/>
      <c r="G647" s="4"/>
    </row>
    <row r="648" spans="1:7">
      <c r="A648" s="4"/>
      <c r="B648" s="4"/>
      <c r="C648" s="4"/>
      <c r="D648" s="4"/>
      <c r="E648" s="4"/>
      <c r="F648" s="4"/>
      <c r="G648" s="4"/>
    </row>
    <row r="649" spans="1:7">
      <c r="A649" s="4"/>
      <c r="B649" s="4"/>
      <c r="C649" s="4"/>
      <c r="D649" s="4"/>
      <c r="E649" s="4"/>
      <c r="F649" s="4"/>
      <c r="G649" s="4"/>
    </row>
    <row r="650" spans="1:7">
      <c r="A650" s="4"/>
      <c r="B650" s="4"/>
      <c r="C650" s="4"/>
      <c r="D650" s="4"/>
      <c r="E650" s="4"/>
      <c r="F650" s="4"/>
      <c r="G650" s="4"/>
    </row>
    <row r="651" spans="1:7">
      <c r="A651" s="4"/>
      <c r="B651" s="4"/>
      <c r="C651" s="4"/>
      <c r="D651" s="4"/>
      <c r="E651" s="4"/>
      <c r="F651" s="4"/>
      <c r="G651" s="4"/>
    </row>
    <row r="652" spans="1:7">
      <c r="A652" s="4"/>
      <c r="B652" s="4"/>
      <c r="C652" s="4"/>
      <c r="D652" s="4"/>
      <c r="E652" s="4"/>
      <c r="F652" s="4"/>
      <c r="G652" s="4"/>
    </row>
    <row r="653" spans="1:7">
      <c r="A653" s="4"/>
      <c r="B653" s="4"/>
      <c r="C653" s="4"/>
      <c r="D653" s="4"/>
      <c r="E653" s="4"/>
      <c r="F653" s="4"/>
      <c r="G653" s="4"/>
    </row>
    <row r="654" spans="1:7">
      <c r="A654" s="4"/>
      <c r="B654" s="4"/>
      <c r="C654" s="4"/>
      <c r="D654" s="4"/>
      <c r="E654" s="4"/>
      <c r="F654" s="4"/>
      <c r="G654" s="4"/>
    </row>
    <row r="655" spans="1:7">
      <c r="A655" s="4"/>
      <c r="B655" s="4"/>
      <c r="C655" s="4"/>
      <c r="D655" s="4"/>
      <c r="E655" s="4"/>
      <c r="F655" s="4"/>
      <c r="G655" s="4"/>
    </row>
    <row r="656" spans="1:7">
      <c r="A656" s="4"/>
      <c r="B656" s="4"/>
      <c r="C656" s="4"/>
      <c r="D656" s="4"/>
      <c r="E656" s="4"/>
      <c r="F656" s="4"/>
      <c r="G656" s="4"/>
    </row>
    <row r="657" spans="1:7">
      <c r="A657" s="4"/>
      <c r="B657" s="4"/>
      <c r="C657" s="4"/>
      <c r="D657" s="4"/>
      <c r="E657" s="4"/>
      <c r="F657" s="4"/>
      <c r="G657" s="4"/>
    </row>
    <row r="658" spans="1:7">
      <c r="A658" s="4"/>
      <c r="B658" s="4"/>
      <c r="C658" s="4"/>
      <c r="D658" s="4"/>
      <c r="E658" s="4"/>
      <c r="F658" s="4"/>
      <c r="G658" s="4"/>
    </row>
    <row r="659" spans="1:7">
      <c r="A659" s="4"/>
      <c r="B659" s="4"/>
      <c r="C659" s="4"/>
      <c r="D659" s="4"/>
      <c r="E659" s="4"/>
      <c r="F659" s="4"/>
      <c r="G659" s="4"/>
    </row>
    <row r="660" spans="1:7">
      <c r="A660" s="4"/>
      <c r="B660" s="4"/>
      <c r="C660" s="4"/>
      <c r="D660" s="4"/>
      <c r="E660" s="4"/>
      <c r="F660" s="4"/>
      <c r="G660" s="4"/>
    </row>
    <row r="661" spans="1:7">
      <c r="A661" s="4"/>
      <c r="B661" s="4"/>
      <c r="C661" s="4"/>
      <c r="D661" s="4"/>
      <c r="E661" s="4"/>
      <c r="F661" s="4"/>
      <c r="G661" s="4"/>
    </row>
    <row r="662" spans="1:7">
      <c r="A662" s="4"/>
      <c r="B662" s="4"/>
      <c r="C662" s="4"/>
      <c r="D662" s="4"/>
      <c r="E662" s="4"/>
      <c r="F662" s="4"/>
      <c r="G662" s="4"/>
    </row>
    <row r="663" spans="1:7">
      <c r="A663" s="4"/>
      <c r="B663" s="4"/>
      <c r="C663" s="4"/>
      <c r="D663" s="4"/>
      <c r="E663" s="4"/>
      <c r="F663" s="4"/>
      <c r="G663" s="4"/>
    </row>
    <row r="664" spans="1:7">
      <c r="A664" s="4"/>
      <c r="B664" s="4"/>
      <c r="C664" s="4"/>
      <c r="D664" s="4"/>
      <c r="E664" s="4"/>
      <c r="F664" s="4"/>
      <c r="G664" s="4"/>
    </row>
    <row r="665" spans="1:7">
      <c r="A665" s="4"/>
      <c r="B665" s="4"/>
      <c r="C665" s="4"/>
      <c r="D665" s="4"/>
      <c r="E665" s="4"/>
      <c r="F665" s="4"/>
      <c r="G665" s="4"/>
    </row>
    <row r="666" spans="1:7">
      <c r="A666" s="4"/>
      <c r="B666" s="4"/>
      <c r="C666" s="4"/>
      <c r="D666" s="4"/>
      <c r="E666" s="4"/>
      <c r="F666" s="4"/>
      <c r="G666" s="4"/>
    </row>
    <row r="667" spans="1:7">
      <c r="A667" s="4"/>
      <c r="B667" s="4"/>
      <c r="C667" s="4"/>
      <c r="D667" s="4"/>
      <c r="E667" s="4"/>
      <c r="F667" s="4"/>
      <c r="G667" s="4"/>
    </row>
    <row r="668" spans="1:7">
      <c r="A668" s="4"/>
      <c r="B668" s="4"/>
      <c r="C668" s="4"/>
      <c r="D668" s="4"/>
      <c r="E668" s="4"/>
      <c r="F668" s="4"/>
      <c r="G668" s="4"/>
    </row>
    <row r="669" spans="1:7">
      <c r="A669" s="4"/>
      <c r="B669" s="4"/>
      <c r="C669" s="4"/>
      <c r="D669" s="4"/>
      <c r="E669" s="4"/>
      <c r="F669" s="4"/>
      <c r="G669" s="4"/>
    </row>
    <row r="670" spans="1:7">
      <c r="A670" s="4"/>
      <c r="B670" s="4"/>
      <c r="C670" s="4"/>
      <c r="D670" s="4"/>
      <c r="E670" s="4"/>
      <c r="F670" s="4"/>
      <c r="G670" s="4"/>
    </row>
    <row r="671" spans="1:7">
      <c r="A671" s="4"/>
      <c r="B671" s="4"/>
      <c r="C671" s="4"/>
      <c r="D671" s="4"/>
      <c r="E671" s="4"/>
      <c r="F671" s="4"/>
      <c r="G671" s="4"/>
    </row>
    <row r="672" spans="1:7">
      <c r="A672" s="4"/>
      <c r="B672" s="4"/>
      <c r="C672" s="4"/>
      <c r="D672" s="4"/>
      <c r="E672" s="4"/>
      <c r="F672" s="4"/>
      <c r="G672" s="4"/>
    </row>
    <row r="673" spans="1:7">
      <c r="A673" s="4"/>
      <c r="B673" s="4"/>
      <c r="C673" s="4"/>
      <c r="D673" s="4"/>
      <c r="E673" s="4"/>
      <c r="F673" s="4"/>
      <c r="G673" s="4"/>
    </row>
    <row r="674" spans="1:7">
      <c r="A674" s="4"/>
      <c r="B674" s="4"/>
      <c r="C674" s="4"/>
      <c r="D674" s="4"/>
      <c r="E674" s="4"/>
      <c r="F674" s="4"/>
      <c r="G674" s="4"/>
    </row>
    <row r="675" spans="1:7">
      <c r="A675" s="4"/>
      <c r="B675" s="4"/>
      <c r="C675" s="4"/>
      <c r="D675" s="4"/>
      <c r="E675" s="4"/>
      <c r="F675" s="4"/>
      <c r="G675" s="4"/>
    </row>
    <row r="676" spans="1:7">
      <c r="A676" s="4"/>
      <c r="B676" s="4"/>
      <c r="C676" s="4"/>
      <c r="D676" s="4"/>
      <c r="E676" s="4"/>
      <c r="F676" s="4"/>
      <c r="G676" s="4"/>
    </row>
    <row r="677" spans="1:7">
      <c r="A677" s="4"/>
      <c r="B677" s="4"/>
      <c r="C677" s="4"/>
      <c r="D677" s="4"/>
      <c r="E677" s="4"/>
      <c r="F677" s="4"/>
      <c r="G677" s="4"/>
    </row>
    <row r="678" spans="1:7">
      <c r="A678" s="4"/>
      <c r="B678" s="4"/>
      <c r="C678" s="4"/>
      <c r="D678" s="4"/>
      <c r="E678" s="4"/>
      <c r="F678" s="4"/>
      <c r="G678" s="4"/>
    </row>
    <row r="679" spans="1:7">
      <c r="A679" s="4"/>
      <c r="B679" s="4"/>
      <c r="C679" s="4"/>
      <c r="D679" s="4"/>
      <c r="E679" s="4"/>
      <c r="F679" s="4"/>
      <c r="G679" s="4"/>
    </row>
    <row r="680" spans="1:7">
      <c r="A680" s="4"/>
      <c r="B680" s="4"/>
      <c r="C680" s="4"/>
      <c r="D680" s="4"/>
      <c r="E680" s="4"/>
      <c r="F680" s="4"/>
      <c r="G680" s="4"/>
    </row>
    <row r="681" spans="1:7">
      <c r="A681" s="4"/>
      <c r="B681" s="4"/>
      <c r="C681" s="4"/>
      <c r="D681" s="4"/>
      <c r="E681" s="4"/>
      <c r="F681" s="4"/>
      <c r="G681" s="4"/>
    </row>
    <row r="682" spans="1:7">
      <c r="A682" s="4"/>
      <c r="B682" s="4"/>
      <c r="C682" s="4"/>
      <c r="D682" s="4"/>
      <c r="E682" s="4"/>
      <c r="F682" s="4"/>
      <c r="G682" s="4"/>
    </row>
    <row r="683" spans="1:7">
      <c r="A683" s="4"/>
      <c r="B683" s="4"/>
      <c r="C683" s="4"/>
      <c r="D683" s="4"/>
      <c r="E683" s="4"/>
      <c r="F683" s="4"/>
      <c r="G683" s="4"/>
    </row>
    <row r="684" spans="1:7">
      <c r="A684" s="4"/>
      <c r="B684" s="4"/>
      <c r="C684" s="4"/>
      <c r="D684" s="4"/>
      <c r="E684" s="4"/>
      <c r="F684" s="4"/>
      <c r="G684" s="4"/>
    </row>
    <row r="685" spans="1:7">
      <c r="A685" s="4"/>
      <c r="B685" s="4"/>
      <c r="C685" s="4"/>
      <c r="D685" s="4"/>
      <c r="E685" s="4"/>
      <c r="F685" s="4"/>
      <c r="G685" s="4"/>
    </row>
    <row r="686" spans="1:7">
      <c r="A686" s="4"/>
      <c r="B686" s="4"/>
      <c r="C686" s="4"/>
      <c r="D686" s="4"/>
      <c r="E686" s="4"/>
      <c r="F686" s="4"/>
      <c r="G686" s="4"/>
    </row>
    <row r="687" spans="1:7">
      <c r="A687" s="4"/>
      <c r="B687" s="4"/>
      <c r="C687" s="4"/>
      <c r="D687" s="4"/>
      <c r="E687" s="4"/>
      <c r="F687" s="4"/>
      <c r="G687" s="4"/>
    </row>
    <row r="688" spans="1:7">
      <c r="A688" s="4"/>
      <c r="B688" s="4"/>
      <c r="C688" s="4"/>
      <c r="D688" s="4"/>
      <c r="E688" s="4"/>
      <c r="F688" s="4"/>
      <c r="G688" s="4"/>
    </row>
    <row r="689" spans="1:7">
      <c r="A689" s="4"/>
      <c r="B689" s="4"/>
      <c r="C689" s="4"/>
      <c r="D689" s="4"/>
      <c r="E689" s="4"/>
      <c r="F689" s="4"/>
      <c r="G689" s="4"/>
    </row>
    <row r="690" spans="1:7">
      <c r="A690" s="4"/>
      <c r="B690" s="4"/>
      <c r="C690" s="4"/>
      <c r="D690" s="4"/>
      <c r="E690" s="4"/>
      <c r="F690" s="4"/>
      <c r="G690" s="4"/>
    </row>
    <row r="691" spans="1:7">
      <c r="A691" s="4"/>
      <c r="B691" s="4"/>
      <c r="C691" s="4"/>
      <c r="D691" s="4"/>
      <c r="E691" s="4"/>
      <c r="F691" s="4"/>
      <c r="G691" s="4"/>
    </row>
    <row r="692" spans="1:7">
      <c r="A692" s="4"/>
      <c r="B692" s="4"/>
      <c r="C692" s="4"/>
      <c r="D692" s="4"/>
      <c r="E692" s="4"/>
      <c r="F692" s="4"/>
      <c r="G692" s="4"/>
    </row>
    <row r="693" spans="1:7">
      <c r="A693" s="4"/>
      <c r="B693" s="4"/>
      <c r="C693" s="4"/>
      <c r="D693" s="4"/>
      <c r="E693" s="4"/>
      <c r="F693" s="4"/>
      <c r="G693" s="4"/>
    </row>
    <row r="694" spans="1:7">
      <c r="A694" s="4"/>
      <c r="B694" s="4"/>
      <c r="C694" s="4"/>
      <c r="D694" s="4"/>
      <c r="E694" s="4"/>
      <c r="F694" s="4"/>
      <c r="G694" s="4"/>
    </row>
    <row r="695" spans="1:7">
      <c r="A695" s="4"/>
      <c r="B695" s="4"/>
      <c r="C695" s="4"/>
      <c r="D695" s="4"/>
      <c r="E695" s="4"/>
      <c r="F695" s="4"/>
      <c r="G695" s="4"/>
    </row>
    <row r="696" spans="1:7">
      <c r="A696" s="4"/>
      <c r="B696" s="4"/>
      <c r="C696" s="4"/>
      <c r="D696" s="4"/>
      <c r="E696" s="4"/>
      <c r="F696" s="4"/>
      <c r="G696" s="4"/>
    </row>
    <row r="697" spans="1:7">
      <c r="A697" s="4"/>
      <c r="B697" s="4"/>
      <c r="C697" s="4"/>
      <c r="D697" s="4"/>
      <c r="E697" s="4"/>
      <c r="F697" s="4"/>
      <c r="G697" s="4"/>
    </row>
    <row r="698" spans="1:7">
      <c r="A698" s="4"/>
      <c r="B698" s="4"/>
      <c r="C698" s="4"/>
      <c r="D698" s="4"/>
      <c r="E698" s="4"/>
      <c r="F698" s="4"/>
      <c r="G698" s="4"/>
    </row>
    <row r="699" spans="1:7">
      <c r="A699" s="4"/>
      <c r="B699" s="4"/>
      <c r="C699" s="4"/>
      <c r="D699" s="4"/>
      <c r="E699" s="4"/>
      <c r="F699" s="4"/>
      <c r="G699" s="4"/>
    </row>
    <row r="700" spans="1:7">
      <c r="A700" s="4"/>
      <c r="B700" s="4"/>
      <c r="C700" s="4"/>
      <c r="D700" s="4"/>
      <c r="E700" s="4"/>
      <c r="F700" s="4"/>
      <c r="G700" s="4"/>
    </row>
    <row r="701" spans="1:7">
      <c r="A701" s="4"/>
      <c r="B701" s="4"/>
      <c r="C701" s="4"/>
      <c r="D701" s="4"/>
      <c r="E701" s="4"/>
      <c r="F701" s="4"/>
      <c r="G701" s="4"/>
    </row>
    <row r="702" spans="1:7">
      <c r="A702" s="4"/>
      <c r="B702" s="4"/>
      <c r="C702" s="4"/>
      <c r="D702" s="4"/>
      <c r="E702" s="4"/>
      <c r="F702" s="4"/>
      <c r="G702" s="4"/>
    </row>
    <row r="703" spans="1:7">
      <c r="A703" s="4"/>
      <c r="B703" s="4"/>
      <c r="C703" s="4"/>
      <c r="D703" s="4"/>
      <c r="E703" s="4"/>
      <c r="F703" s="4"/>
      <c r="G703" s="4"/>
    </row>
    <row r="704" spans="1:7">
      <c r="A704" s="4"/>
      <c r="B704" s="4"/>
      <c r="C704" s="4"/>
      <c r="D704" s="4"/>
      <c r="E704" s="4"/>
      <c r="F704" s="4"/>
      <c r="G704" s="4"/>
    </row>
    <row r="705" spans="1:7">
      <c r="A705" s="4"/>
      <c r="B705" s="4"/>
      <c r="C705" s="4"/>
      <c r="D705" s="4"/>
      <c r="E705" s="4"/>
      <c r="F705" s="4"/>
      <c r="G705" s="4"/>
    </row>
    <row r="706" spans="1:7">
      <c r="A706" s="4"/>
      <c r="B706" s="4"/>
      <c r="C706" s="4"/>
      <c r="D706" s="4"/>
      <c r="E706" s="4"/>
      <c r="F706" s="4"/>
      <c r="G706" s="4"/>
    </row>
    <row r="707" spans="1:7">
      <c r="A707" s="4"/>
      <c r="B707" s="4"/>
      <c r="C707" s="4"/>
      <c r="D707" s="4"/>
      <c r="E707" s="4"/>
      <c r="F707" s="4"/>
      <c r="G707" s="4"/>
    </row>
    <row r="708" spans="1:7">
      <c r="A708" s="4"/>
      <c r="B708" s="4"/>
      <c r="C708" s="4"/>
      <c r="D708" s="4"/>
      <c r="E708" s="4"/>
      <c r="F708" s="4"/>
      <c r="G708" s="4"/>
    </row>
    <row r="709" spans="1:7">
      <c r="A709" s="4"/>
      <c r="B709" s="4"/>
      <c r="C709" s="4"/>
      <c r="D709" s="4"/>
      <c r="E709" s="4"/>
      <c r="F709" s="4"/>
      <c r="G709" s="4"/>
    </row>
    <row r="710" spans="1:7">
      <c r="A710" s="4"/>
      <c r="B710" s="4"/>
      <c r="C710" s="4"/>
      <c r="D710" s="4"/>
      <c r="E710" s="4"/>
      <c r="F710" s="4"/>
      <c r="G710" s="4"/>
    </row>
    <row r="711" spans="1:7">
      <c r="A711" s="4"/>
      <c r="B711" s="4"/>
      <c r="C711" s="4"/>
      <c r="D711" s="4"/>
      <c r="E711" s="4"/>
      <c r="F711" s="4"/>
      <c r="G711" s="4"/>
    </row>
    <row r="712" spans="1:7">
      <c r="A712" s="4"/>
      <c r="B712" s="4"/>
      <c r="C712" s="4"/>
      <c r="D712" s="4"/>
      <c r="E712" s="4"/>
      <c r="F712" s="4"/>
      <c r="G712" s="4"/>
    </row>
    <row r="713" spans="1:7">
      <c r="A713" s="4"/>
      <c r="B713" s="4"/>
      <c r="C713" s="4"/>
      <c r="D713" s="4"/>
      <c r="E713" s="4"/>
      <c r="F713" s="4"/>
      <c r="G713" s="4"/>
    </row>
    <row r="714" spans="1:7">
      <c r="A714" s="4"/>
      <c r="B714" s="4"/>
      <c r="C714" s="4"/>
      <c r="D714" s="4"/>
      <c r="E714" s="4"/>
      <c r="F714" s="4"/>
      <c r="G714" s="4"/>
    </row>
    <row r="715" spans="1:7">
      <c r="A715" s="4"/>
      <c r="B715" s="4"/>
      <c r="C715" s="4"/>
      <c r="D715" s="4"/>
      <c r="E715" s="4"/>
      <c r="F715" s="4"/>
      <c r="G715" s="4"/>
    </row>
    <row r="716" spans="1:7">
      <c r="A716" s="4"/>
      <c r="B716" s="4"/>
      <c r="C716" s="4"/>
      <c r="D716" s="4"/>
      <c r="E716" s="4"/>
      <c r="F716" s="4"/>
      <c r="G716" s="4"/>
    </row>
    <row r="717" spans="1:7">
      <c r="A717" s="4"/>
      <c r="B717" s="4"/>
      <c r="C717" s="4"/>
      <c r="D717" s="4"/>
      <c r="E717" s="4"/>
      <c r="F717" s="4"/>
      <c r="G717" s="4"/>
    </row>
    <row r="718" spans="1:7">
      <c r="A718" s="4"/>
      <c r="B718" s="4"/>
      <c r="C718" s="4"/>
      <c r="D718" s="4"/>
      <c r="E718" s="4"/>
      <c r="F718" s="4"/>
      <c r="G718" s="4"/>
    </row>
    <row r="719" spans="1:7">
      <c r="A719" s="4"/>
      <c r="B719" s="4"/>
      <c r="C719" s="4"/>
      <c r="D719" s="4"/>
      <c r="E719" s="4"/>
      <c r="F719" s="4"/>
      <c r="G719" s="4"/>
    </row>
    <row r="720" spans="1:7">
      <c r="A720" s="4"/>
      <c r="B720" s="4"/>
      <c r="C720" s="4"/>
      <c r="D720" s="4"/>
      <c r="E720" s="4"/>
      <c r="F720" s="4"/>
      <c r="G720" s="4"/>
    </row>
    <row r="721" spans="1:7">
      <c r="A721" s="4"/>
      <c r="B721" s="4"/>
      <c r="C721" s="4"/>
      <c r="D721" s="4"/>
      <c r="E721" s="4"/>
      <c r="F721" s="4"/>
      <c r="G721" s="4"/>
    </row>
    <row r="722" spans="1:7">
      <c r="A722" s="4"/>
      <c r="B722" s="4"/>
      <c r="C722" s="4"/>
      <c r="D722" s="4"/>
      <c r="E722" s="4"/>
      <c r="F722" s="4"/>
      <c r="G722" s="4"/>
    </row>
    <row r="723" spans="1:7">
      <c r="A723" s="4"/>
      <c r="B723" s="4"/>
      <c r="C723" s="4"/>
      <c r="D723" s="4"/>
      <c r="E723" s="4"/>
      <c r="F723" s="4"/>
      <c r="G723" s="4"/>
    </row>
    <row r="724" spans="1:7">
      <c r="A724" s="4"/>
      <c r="B724" s="4"/>
      <c r="C724" s="4"/>
      <c r="D724" s="4"/>
      <c r="E724" s="4"/>
      <c r="F724" s="4"/>
      <c r="G724" s="4"/>
    </row>
    <row r="725" spans="1:7">
      <c r="A725" s="4"/>
      <c r="B725" s="4"/>
      <c r="C725" s="4"/>
      <c r="D725" s="4"/>
      <c r="E725" s="4"/>
      <c r="F725" s="4"/>
      <c r="G725" s="4"/>
    </row>
    <row r="726" spans="1:7">
      <c r="A726" s="4"/>
      <c r="B726" s="4"/>
      <c r="C726" s="4"/>
      <c r="D726" s="4"/>
      <c r="E726" s="4"/>
      <c r="F726" s="4"/>
      <c r="G726" s="4"/>
    </row>
    <row r="727" spans="1:7">
      <c r="A727" s="4"/>
      <c r="B727" s="4"/>
      <c r="C727" s="4"/>
      <c r="D727" s="4"/>
      <c r="E727" s="4"/>
      <c r="F727" s="4"/>
      <c r="G727" s="4"/>
    </row>
    <row r="728" spans="1:7">
      <c r="A728" s="4"/>
      <c r="B728" s="4"/>
      <c r="C728" s="4"/>
      <c r="D728" s="4"/>
      <c r="E728" s="4"/>
      <c r="F728" s="4"/>
      <c r="G728" s="4"/>
    </row>
    <row r="729" spans="1:7">
      <c r="A729" s="4"/>
      <c r="B729" s="4"/>
      <c r="C729" s="4"/>
      <c r="D729" s="4"/>
      <c r="E729" s="4"/>
      <c r="F729" s="4"/>
      <c r="G729" s="4"/>
    </row>
    <row r="730" spans="1:7">
      <c r="A730" s="4"/>
      <c r="B730" s="4"/>
      <c r="C730" s="4"/>
      <c r="D730" s="4"/>
      <c r="E730" s="4"/>
      <c r="F730" s="4"/>
      <c r="G730" s="4"/>
    </row>
    <row r="731" spans="1:7">
      <c r="A731" s="4"/>
      <c r="B731" s="4"/>
      <c r="C731" s="4"/>
      <c r="D731" s="4"/>
      <c r="E731" s="4"/>
      <c r="F731" s="4"/>
      <c r="G731" s="4"/>
    </row>
    <row r="732" spans="1:7">
      <c r="A732" s="4"/>
      <c r="B732" s="4"/>
      <c r="C732" s="4"/>
      <c r="D732" s="4"/>
      <c r="E732" s="4"/>
      <c r="F732" s="4"/>
      <c r="G732" s="4"/>
    </row>
    <row r="733" spans="1:7">
      <c r="A733" s="4"/>
      <c r="B733" s="4"/>
      <c r="C733" s="4"/>
      <c r="D733" s="4"/>
      <c r="E733" s="4"/>
      <c r="F733" s="4"/>
      <c r="G733" s="4"/>
    </row>
    <row r="734" spans="1:7">
      <c r="A734" s="4"/>
      <c r="B734" s="4"/>
      <c r="C734" s="4"/>
      <c r="D734" s="4"/>
      <c r="E734" s="4"/>
      <c r="F734" s="4"/>
      <c r="G734" s="4"/>
    </row>
    <row r="735" spans="1:7">
      <c r="A735" s="4"/>
      <c r="B735" s="4"/>
      <c r="C735" s="4"/>
      <c r="D735" s="4"/>
      <c r="E735" s="4"/>
      <c r="F735" s="4"/>
      <c r="G735" s="4"/>
    </row>
    <row r="736" spans="1:7">
      <c r="A736" s="4"/>
      <c r="B736" s="4"/>
      <c r="C736" s="4"/>
      <c r="D736" s="4"/>
      <c r="E736" s="4"/>
      <c r="F736" s="4"/>
      <c r="G736" s="4"/>
    </row>
    <row r="737" spans="1:7">
      <c r="A737" s="4"/>
      <c r="B737" s="4"/>
      <c r="C737" s="4"/>
      <c r="D737" s="4"/>
      <c r="E737" s="4"/>
      <c r="F737" s="4"/>
      <c r="G737" s="4"/>
    </row>
    <row r="738" spans="1:7">
      <c r="A738" s="4"/>
      <c r="B738" s="4"/>
      <c r="C738" s="4"/>
      <c r="D738" s="4"/>
      <c r="E738" s="4"/>
      <c r="F738" s="4"/>
      <c r="G738" s="4"/>
    </row>
    <row r="739" spans="1:7">
      <c r="A739" s="4"/>
      <c r="B739" s="4"/>
      <c r="C739" s="4"/>
      <c r="D739" s="4"/>
      <c r="E739" s="4"/>
      <c r="F739" s="4"/>
      <c r="G739" s="4"/>
    </row>
    <row r="740" spans="1:7">
      <c r="A740" s="4"/>
      <c r="B740" s="4"/>
      <c r="C740" s="4"/>
      <c r="D740" s="4"/>
      <c r="E740" s="4"/>
      <c r="F740" s="4"/>
      <c r="G740" s="4"/>
    </row>
    <row r="741" spans="1:7">
      <c r="A741" s="4"/>
      <c r="B741" s="4"/>
      <c r="C741" s="4"/>
      <c r="D741" s="4"/>
      <c r="E741" s="4"/>
      <c r="F741" s="4"/>
      <c r="G741" s="4"/>
    </row>
    <row r="742" spans="1:7">
      <c r="A742" s="4"/>
      <c r="B742" s="4"/>
      <c r="C742" s="4"/>
      <c r="D742" s="4"/>
      <c r="E742" s="4"/>
      <c r="F742" s="4"/>
      <c r="G742" s="4"/>
    </row>
    <row r="743" spans="1:7">
      <c r="A743" s="4"/>
      <c r="B743" s="4"/>
      <c r="C743" s="4"/>
      <c r="D743" s="4"/>
      <c r="E743" s="4"/>
      <c r="F743" s="4"/>
      <c r="G743" s="4"/>
    </row>
    <row r="744" spans="1:7">
      <c r="A744" s="4"/>
      <c r="B744" s="4"/>
      <c r="C744" s="4"/>
      <c r="D744" s="4"/>
      <c r="E744" s="4"/>
      <c r="F744" s="4"/>
      <c r="G744" s="4"/>
    </row>
    <row r="745" spans="1:7">
      <c r="A745" s="4"/>
      <c r="B745" s="4"/>
      <c r="C745" s="4"/>
      <c r="D745" s="4"/>
      <c r="E745" s="4"/>
      <c r="F745" s="4"/>
      <c r="G745" s="4"/>
    </row>
    <row r="746" spans="1:7">
      <c r="A746" s="4"/>
      <c r="B746" s="4"/>
      <c r="C746" s="4"/>
      <c r="D746" s="4"/>
      <c r="E746" s="4"/>
      <c r="F746" s="4"/>
      <c r="G746" s="4"/>
    </row>
    <row r="747" spans="1:7">
      <c r="A747" s="4"/>
      <c r="B747" s="4"/>
      <c r="C747" s="4"/>
      <c r="D747" s="4"/>
      <c r="E747" s="4"/>
      <c r="F747" s="4"/>
      <c r="G747" s="4"/>
    </row>
    <row r="748" spans="1:7">
      <c r="A748" s="4"/>
      <c r="B748" s="4"/>
      <c r="C748" s="4"/>
      <c r="D748" s="4"/>
      <c r="E748" s="4"/>
      <c r="F748" s="4"/>
      <c r="G748" s="4"/>
    </row>
    <row r="749" spans="1:7">
      <c r="A749" s="4"/>
      <c r="B749" s="4"/>
      <c r="C749" s="4"/>
      <c r="D749" s="4"/>
      <c r="E749" s="4"/>
      <c r="F749" s="4"/>
      <c r="G749" s="4"/>
    </row>
    <row r="750" spans="1:7">
      <c r="A750" s="4"/>
      <c r="B750" s="4"/>
      <c r="C750" s="4"/>
      <c r="D750" s="4"/>
      <c r="E750" s="4"/>
      <c r="F750" s="4"/>
      <c r="G750" s="4"/>
    </row>
    <row r="751" spans="1:7">
      <c r="A751" s="4"/>
      <c r="B751" s="4"/>
      <c r="C751" s="4"/>
      <c r="D751" s="4"/>
      <c r="E751" s="4"/>
      <c r="F751" s="4"/>
      <c r="G751" s="4"/>
    </row>
    <row r="752" spans="1:7">
      <c r="A752" s="4"/>
      <c r="B752" s="4"/>
      <c r="C752" s="4"/>
      <c r="D752" s="4"/>
      <c r="E752" s="4"/>
      <c r="F752" s="4"/>
      <c r="G752" s="4"/>
    </row>
    <row r="753" spans="1:7">
      <c r="A753" s="4"/>
      <c r="B753" s="4"/>
      <c r="C753" s="4"/>
      <c r="D753" s="4"/>
      <c r="E753" s="4"/>
      <c r="F753" s="4"/>
      <c r="G753" s="4"/>
    </row>
    <row r="754" spans="1:7">
      <c r="A754" s="4"/>
      <c r="B754" s="4"/>
      <c r="C754" s="4"/>
      <c r="D754" s="4"/>
      <c r="E754" s="4"/>
      <c r="F754" s="4"/>
      <c r="G754" s="4"/>
    </row>
    <row r="755" spans="1:7">
      <c r="A755" s="4"/>
      <c r="B755" s="4"/>
      <c r="C755" s="4"/>
      <c r="D755" s="4"/>
      <c r="E755" s="4"/>
      <c r="F755" s="4"/>
      <c r="G755" s="4"/>
    </row>
    <row r="756" spans="1:7">
      <c r="A756" s="4"/>
      <c r="B756" s="4"/>
      <c r="C756" s="4"/>
      <c r="D756" s="4"/>
      <c r="E756" s="4"/>
      <c r="F756" s="4"/>
      <c r="G756" s="4"/>
    </row>
    <row r="757" spans="1:7">
      <c r="A757" s="4"/>
      <c r="B757" s="4"/>
      <c r="C757" s="4"/>
      <c r="D757" s="4"/>
      <c r="E757" s="4"/>
      <c r="F757" s="4"/>
      <c r="G757" s="4"/>
    </row>
    <row r="758" spans="1:7">
      <c r="A758" s="4"/>
      <c r="B758" s="4"/>
      <c r="C758" s="4"/>
      <c r="D758" s="4"/>
      <c r="E758" s="4"/>
      <c r="F758" s="4"/>
      <c r="G758" s="4"/>
    </row>
    <row r="759" spans="1:7">
      <c r="A759" s="4"/>
      <c r="B759" s="4"/>
      <c r="C759" s="4"/>
      <c r="D759" s="4"/>
      <c r="E759" s="4"/>
      <c r="F759" s="4"/>
      <c r="G759" s="4"/>
    </row>
    <row r="760" spans="1:7">
      <c r="A760" s="4"/>
      <c r="B760" s="4"/>
      <c r="C760" s="4"/>
      <c r="D760" s="4"/>
      <c r="E760" s="4"/>
      <c r="F760" s="4"/>
      <c r="G760" s="4"/>
    </row>
    <row r="761" spans="1:7">
      <c r="A761" s="4"/>
      <c r="B761" s="4"/>
      <c r="C761" s="4"/>
      <c r="D761" s="4"/>
      <c r="E761" s="4"/>
      <c r="F761" s="4"/>
      <c r="G761" s="4"/>
    </row>
    <row r="762" spans="1:7">
      <c r="A762" s="4"/>
      <c r="B762" s="4"/>
      <c r="C762" s="4"/>
      <c r="D762" s="4"/>
      <c r="E762" s="4"/>
      <c r="F762" s="4"/>
      <c r="G762" s="4"/>
    </row>
    <row r="763" spans="1:7">
      <c r="A763" s="4"/>
      <c r="B763" s="4"/>
      <c r="C763" s="4"/>
      <c r="D763" s="4"/>
      <c r="E763" s="4"/>
      <c r="F763" s="4"/>
      <c r="G763" s="4"/>
    </row>
    <row r="764" spans="1:7">
      <c r="A764" s="4"/>
      <c r="B764" s="4"/>
      <c r="C764" s="4"/>
      <c r="D764" s="4"/>
      <c r="E764" s="4"/>
      <c r="F764" s="4"/>
      <c r="G764" s="4"/>
    </row>
    <row r="765" spans="1:7">
      <c r="A765" s="4"/>
      <c r="B765" s="4"/>
      <c r="C765" s="4"/>
      <c r="D765" s="4"/>
      <c r="E765" s="4"/>
      <c r="F765" s="4"/>
      <c r="G765" s="4"/>
    </row>
    <row r="766" spans="1:7">
      <c r="A766" s="4"/>
      <c r="B766" s="4"/>
      <c r="C766" s="4"/>
      <c r="D766" s="4"/>
      <c r="E766" s="4"/>
      <c r="F766" s="4"/>
      <c r="G766" s="4"/>
    </row>
    <row r="767" spans="1:7">
      <c r="A767" s="4"/>
      <c r="B767" s="4"/>
      <c r="C767" s="4"/>
      <c r="D767" s="4"/>
      <c r="E767" s="4"/>
      <c r="F767" s="4"/>
      <c r="G767" s="4"/>
    </row>
    <row r="768" spans="1:7">
      <c r="A768" s="4"/>
      <c r="B768" s="4"/>
      <c r="C768" s="4"/>
      <c r="D768" s="4"/>
      <c r="E768" s="4"/>
      <c r="F768" s="4"/>
      <c r="G768" s="4"/>
    </row>
    <row r="769" spans="1:7">
      <c r="A769" s="4"/>
      <c r="B769" s="4"/>
      <c r="C769" s="4"/>
      <c r="D769" s="4"/>
      <c r="E769" s="4"/>
      <c r="F769" s="4"/>
      <c r="G769" s="4"/>
    </row>
    <row r="770" spans="1:7">
      <c r="A770" s="4"/>
      <c r="B770" s="4"/>
      <c r="C770" s="4"/>
      <c r="D770" s="4"/>
      <c r="E770" s="4"/>
      <c r="F770" s="4"/>
      <c r="G770" s="4"/>
    </row>
    <row r="771" spans="1:7">
      <c r="A771" s="4"/>
      <c r="B771" s="4"/>
      <c r="C771" s="4"/>
      <c r="D771" s="4"/>
      <c r="E771" s="4"/>
      <c r="F771" s="4"/>
      <c r="G771" s="4"/>
    </row>
    <row r="772" spans="1:7">
      <c r="A772" s="4"/>
      <c r="B772" s="4"/>
      <c r="C772" s="4"/>
      <c r="D772" s="4"/>
      <c r="E772" s="4"/>
      <c r="F772" s="4"/>
      <c r="G772" s="4"/>
    </row>
    <row r="773" spans="1:7">
      <c r="A773" s="4"/>
      <c r="B773" s="4"/>
      <c r="C773" s="4"/>
      <c r="D773" s="4"/>
      <c r="E773" s="4"/>
      <c r="F773" s="4"/>
      <c r="G773" s="4"/>
    </row>
    <row r="774" spans="1:7">
      <c r="A774" s="4"/>
      <c r="B774" s="4"/>
      <c r="C774" s="4"/>
      <c r="D774" s="4"/>
      <c r="E774" s="4"/>
      <c r="F774" s="4"/>
      <c r="G774" s="4"/>
    </row>
    <row r="775" spans="1:7">
      <c r="A775" s="4"/>
      <c r="B775" s="4"/>
      <c r="C775" s="4"/>
      <c r="D775" s="4"/>
      <c r="E775" s="4"/>
      <c r="F775" s="4"/>
      <c r="G775" s="4"/>
    </row>
    <row r="776" spans="1:7">
      <c r="A776" s="4"/>
      <c r="B776" s="4"/>
      <c r="C776" s="4"/>
      <c r="D776" s="4"/>
      <c r="E776" s="4"/>
      <c r="F776" s="4"/>
      <c r="G776" s="4"/>
    </row>
    <row r="777" spans="1:7">
      <c r="A777" s="4"/>
      <c r="B777" s="4"/>
      <c r="C777" s="4"/>
      <c r="D777" s="4"/>
      <c r="E777" s="4"/>
      <c r="F777" s="4"/>
      <c r="G777" s="4"/>
    </row>
    <row r="778" spans="1:7">
      <c r="A778" s="4"/>
      <c r="B778" s="4"/>
      <c r="C778" s="4"/>
      <c r="D778" s="4"/>
      <c r="E778" s="4"/>
      <c r="F778" s="4"/>
      <c r="G778" s="4"/>
    </row>
    <row r="779" spans="1:7">
      <c r="A779" s="4"/>
      <c r="B779" s="4"/>
      <c r="C779" s="4"/>
      <c r="D779" s="4"/>
      <c r="E779" s="4"/>
      <c r="F779" s="4"/>
      <c r="G779" s="4"/>
    </row>
    <row r="780" spans="1:7">
      <c r="A780" s="4"/>
      <c r="B780" s="4"/>
      <c r="C780" s="4"/>
      <c r="D780" s="4"/>
      <c r="E780" s="4"/>
      <c r="F780" s="4"/>
      <c r="G780" s="4"/>
    </row>
    <row r="781" spans="1:7">
      <c r="A781" s="4"/>
      <c r="B781" s="4"/>
      <c r="C781" s="4"/>
      <c r="D781" s="4"/>
      <c r="E781" s="4"/>
      <c r="F781" s="4"/>
      <c r="G781" s="4"/>
    </row>
    <row r="782" spans="1:7">
      <c r="A782" s="4"/>
      <c r="B782" s="4"/>
      <c r="C782" s="4"/>
      <c r="D782" s="4"/>
      <c r="E782" s="4"/>
      <c r="F782" s="4"/>
      <c r="G782" s="4"/>
    </row>
    <row r="783" spans="1:7">
      <c r="A783" s="4"/>
      <c r="B783" s="4"/>
      <c r="C783" s="4"/>
      <c r="D783" s="4"/>
      <c r="E783" s="4"/>
      <c r="F783" s="4"/>
      <c r="G783" s="4"/>
    </row>
    <row r="784" spans="1:7">
      <c r="A784" s="4"/>
      <c r="B784" s="4"/>
      <c r="C784" s="4"/>
      <c r="D784" s="4"/>
      <c r="E784" s="4"/>
      <c r="F784" s="4"/>
      <c r="G784" s="4"/>
    </row>
    <row r="785" spans="1:7">
      <c r="A785" s="4"/>
      <c r="B785" s="4"/>
      <c r="C785" s="4"/>
      <c r="D785" s="4"/>
      <c r="E785" s="4"/>
      <c r="F785" s="4"/>
      <c r="G785" s="4"/>
    </row>
    <row r="786" spans="1:7">
      <c r="A786" s="4"/>
      <c r="B786" s="4"/>
      <c r="C786" s="4"/>
      <c r="D786" s="4"/>
      <c r="E786" s="4"/>
      <c r="F786" s="4"/>
      <c r="G786" s="4"/>
    </row>
    <row r="787" spans="1:7">
      <c r="A787" s="4"/>
      <c r="B787" s="4"/>
      <c r="C787" s="4"/>
      <c r="D787" s="4"/>
      <c r="E787" s="4"/>
      <c r="F787" s="4"/>
      <c r="G787" s="4"/>
    </row>
    <row r="788" spans="1:7">
      <c r="A788" s="4"/>
      <c r="B788" s="4"/>
      <c r="C788" s="4"/>
      <c r="D788" s="4"/>
      <c r="E788" s="4"/>
      <c r="F788" s="4"/>
      <c r="G788" s="4"/>
    </row>
    <row r="789" spans="1:7">
      <c r="A789" s="4"/>
      <c r="B789" s="4"/>
      <c r="C789" s="4"/>
      <c r="D789" s="4"/>
      <c r="E789" s="4"/>
      <c r="F789" s="4"/>
      <c r="G789" s="4"/>
    </row>
    <row r="790" spans="1:7">
      <c r="A790" s="4"/>
      <c r="B790" s="4"/>
      <c r="C790" s="4"/>
      <c r="D790" s="4"/>
      <c r="E790" s="4"/>
      <c r="F790" s="4"/>
      <c r="G790" s="4"/>
    </row>
    <row r="791" spans="1:7">
      <c r="A791" s="4"/>
      <c r="B791" s="4"/>
      <c r="C791" s="4"/>
      <c r="D791" s="4"/>
      <c r="E791" s="4"/>
      <c r="F791" s="4"/>
      <c r="G791" s="4"/>
    </row>
    <row r="792" spans="1:7">
      <c r="A792" s="4"/>
      <c r="B792" s="4"/>
      <c r="C792" s="4"/>
      <c r="D792" s="4"/>
      <c r="E792" s="4"/>
      <c r="F792" s="4"/>
      <c r="G792" s="4"/>
    </row>
    <row r="793" spans="1:7">
      <c r="A793" s="4"/>
      <c r="B793" s="4"/>
      <c r="C793" s="4"/>
      <c r="D793" s="4"/>
      <c r="E793" s="4"/>
      <c r="F793" s="4"/>
      <c r="G793" s="4"/>
    </row>
    <row r="794" spans="1:7">
      <c r="A794" s="4"/>
      <c r="B794" s="4"/>
      <c r="C794" s="4"/>
      <c r="D794" s="4"/>
      <c r="E794" s="4"/>
      <c r="F794" s="4"/>
      <c r="G794" s="4"/>
    </row>
    <row r="795" spans="1:7">
      <c r="A795" s="4"/>
      <c r="B795" s="4"/>
      <c r="C795" s="4"/>
      <c r="D795" s="4"/>
      <c r="E795" s="4"/>
      <c r="F795" s="4"/>
      <c r="G795" s="4"/>
    </row>
    <row r="796" spans="1:7">
      <c r="A796" s="4"/>
      <c r="B796" s="4"/>
      <c r="C796" s="4"/>
      <c r="D796" s="4"/>
      <c r="E796" s="4"/>
      <c r="F796" s="4"/>
      <c r="G796" s="4"/>
    </row>
    <row r="797" spans="1:7">
      <c r="A797" s="4"/>
      <c r="B797" s="4"/>
      <c r="C797" s="4"/>
      <c r="D797" s="4"/>
      <c r="E797" s="4"/>
      <c r="F797" s="4"/>
      <c r="G797" s="4"/>
    </row>
    <row r="798" spans="1:7">
      <c r="A798" s="4"/>
      <c r="B798" s="4"/>
      <c r="C798" s="4"/>
      <c r="D798" s="4"/>
      <c r="E798" s="4"/>
      <c r="F798" s="4"/>
      <c r="G798" s="4"/>
    </row>
    <row r="799" spans="1:7">
      <c r="A799" s="4"/>
      <c r="B799" s="4"/>
      <c r="C799" s="4"/>
      <c r="D799" s="4"/>
      <c r="E799" s="4"/>
      <c r="F799" s="4"/>
      <c r="G799" s="4"/>
    </row>
    <row r="800" spans="1:7">
      <c r="A800" s="4"/>
      <c r="B800" s="4"/>
      <c r="C800" s="4"/>
      <c r="D800" s="4"/>
      <c r="E800" s="4"/>
      <c r="F800" s="4"/>
      <c r="G800" s="4"/>
    </row>
    <row r="801" spans="1:7">
      <c r="A801" s="4"/>
      <c r="B801" s="4"/>
      <c r="C801" s="4"/>
      <c r="D801" s="4"/>
      <c r="E801" s="4"/>
      <c r="F801" s="4"/>
      <c r="G801" s="4"/>
    </row>
    <row r="802" spans="1:7">
      <c r="A802" s="4"/>
      <c r="B802" s="4"/>
      <c r="C802" s="4"/>
      <c r="D802" s="4"/>
      <c r="E802" s="4"/>
      <c r="F802" s="4"/>
      <c r="G802" s="4"/>
    </row>
    <row r="803" spans="1:7">
      <c r="A803" s="4"/>
      <c r="B803" s="4"/>
      <c r="C803" s="4"/>
      <c r="D803" s="4"/>
      <c r="E803" s="4"/>
      <c r="F803" s="4"/>
      <c r="G803" s="4"/>
    </row>
    <row r="804" spans="1:7">
      <c r="A804" s="4"/>
      <c r="B804" s="4"/>
      <c r="C804" s="4"/>
      <c r="D804" s="4"/>
      <c r="E804" s="4"/>
      <c r="F804" s="4"/>
      <c r="G804" s="4"/>
    </row>
    <row r="805" spans="1:7">
      <c r="A805" s="4"/>
      <c r="B805" s="4"/>
      <c r="C805" s="4"/>
      <c r="D805" s="4"/>
      <c r="E805" s="4"/>
      <c r="F805" s="4"/>
      <c r="G805" s="4"/>
    </row>
    <row r="806" spans="1:7">
      <c r="A806" s="4"/>
      <c r="B806" s="4"/>
      <c r="C806" s="4"/>
      <c r="D806" s="4"/>
      <c r="E806" s="4"/>
      <c r="F806" s="4"/>
      <c r="G806" s="4"/>
    </row>
    <row r="807" spans="1:7">
      <c r="A807" s="4"/>
      <c r="B807" s="4"/>
      <c r="C807" s="4"/>
      <c r="D807" s="4"/>
      <c r="E807" s="4"/>
      <c r="F807" s="4"/>
      <c r="G807" s="4"/>
    </row>
    <row r="808" spans="1:7">
      <c r="A808" s="4"/>
      <c r="B808" s="4"/>
      <c r="C808" s="4"/>
      <c r="D808" s="4"/>
      <c r="E808" s="4"/>
      <c r="F808" s="4"/>
      <c r="G808" s="4"/>
    </row>
    <row r="809" spans="1:7">
      <c r="A809" s="4"/>
      <c r="B809" s="4"/>
      <c r="C809" s="4"/>
      <c r="D809" s="4"/>
      <c r="E809" s="4"/>
      <c r="F809" s="4"/>
      <c r="G809" s="4"/>
    </row>
    <row r="810" spans="1:7">
      <c r="A810" s="4"/>
      <c r="B810" s="4"/>
      <c r="C810" s="4"/>
      <c r="D810" s="4"/>
      <c r="E810" s="4"/>
      <c r="F810" s="4"/>
      <c r="G810" s="4"/>
    </row>
    <row r="811" spans="1:7">
      <c r="A811" s="4"/>
      <c r="B811" s="4"/>
      <c r="C811" s="4"/>
      <c r="D811" s="4"/>
      <c r="E811" s="4"/>
      <c r="F811" s="4"/>
      <c r="G811" s="4"/>
    </row>
    <row r="812" spans="1:7">
      <c r="A812" s="4"/>
      <c r="B812" s="4"/>
      <c r="C812" s="4"/>
      <c r="D812" s="4"/>
      <c r="E812" s="4"/>
      <c r="F812" s="4"/>
      <c r="G812" s="4"/>
    </row>
    <row r="813" spans="1:7">
      <c r="A813" s="4"/>
      <c r="B813" s="4"/>
      <c r="C813" s="4"/>
      <c r="D813" s="4"/>
      <c r="E813" s="4"/>
      <c r="F813" s="4"/>
      <c r="G813" s="4"/>
    </row>
    <row r="814" spans="1:7">
      <c r="A814" s="4"/>
      <c r="B814" s="4"/>
      <c r="C814" s="4"/>
      <c r="D814" s="4"/>
      <c r="E814" s="4"/>
      <c r="F814" s="4"/>
      <c r="G814" s="4"/>
    </row>
    <row r="815" spans="1:7">
      <c r="A815" s="4"/>
      <c r="B815" s="4"/>
      <c r="C815" s="4"/>
      <c r="D815" s="4"/>
      <c r="E815" s="4"/>
      <c r="F815" s="4"/>
      <c r="G815" s="4"/>
    </row>
    <row r="816" spans="1:7">
      <c r="A816" s="4"/>
      <c r="B816" s="4"/>
      <c r="C816" s="4"/>
      <c r="D816" s="4"/>
      <c r="E816" s="4"/>
      <c r="F816" s="4"/>
      <c r="G816" s="4"/>
    </row>
    <row r="817" spans="1:7">
      <c r="A817" s="4"/>
      <c r="B817" s="4"/>
      <c r="C817" s="4"/>
      <c r="D817" s="4"/>
      <c r="E817" s="4"/>
      <c r="F817" s="4"/>
      <c r="G817" s="4"/>
    </row>
    <row r="818" spans="1:7">
      <c r="A818" s="4"/>
      <c r="B818" s="4"/>
      <c r="C818" s="4"/>
      <c r="D818" s="4"/>
      <c r="E818" s="4"/>
      <c r="F818" s="4"/>
      <c r="G818" s="4"/>
    </row>
    <row r="819" spans="1:7">
      <c r="A819" s="4"/>
      <c r="B819" s="4"/>
      <c r="C819" s="4"/>
      <c r="D819" s="4"/>
      <c r="E819" s="4"/>
      <c r="F819" s="4"/>
      <c r="G819" s="4"/>
    </row>
    <row r="820" spans="1:7">
      <c r="A820" s="4"/>
      <c r="B820" s="4"/>
      <c r="C820" s="4"/>
      <c r="D820" s="4"/>
      <c r="E820" s="4"/>
      <c r="F820" s="4"/>
      <c r="G820" s="4"/>
    </row>
    <row r="821" spans="1:7">
      <c r="A821" s="4"/>
      <c r="B821" s="4"/>
      <c r="C821" s="4"/>
      <c r="D821" s="4"/>
      <c r="E821" s="4"/>
      <c r="F821" s="4"/>
      <c r="G821" s="4"/>
    </row>
    <row r="822" spans="1:7">
      <c r="A822" s="4"/>
      <c r="B822" s="4"/>
      <c r="C822" s="4"/>
      <c r="D822" s="4"/>
      <c r="E822" s="4"/>
      <c r="F822" s="4"/>
      <c r="G822" s="4"/>
    </row>
    <row r="823" spans="1:7">
      <c r="A823" s="4"/>
      <c r="B823" s="4"/>
      <c r="C823" s="4"/>
      <c r="D823" s="4"/>
      <c r="E823" s="4"/>
      <c r="F823" s="4"/>
      <c r="G823" s="4"/>
    </row>
    <row r="824" spans="1:7">
      <c r="A824" s="4"/>
      <c r="B824" s="4"/>
      <c r="C824" s="4"/>
      <c r="D824" s="4"/>
      <c r="E824" s="4"/>
      <c r="F824" s="4"/>
      <c r="G824" s="4"/>
    </row>
    <row r="825" spans="1:7">
      <c r="A825" s="4"/>
      <c r="B825" s="4"/>
      <c r="C825" s="4"/>
      <c r="D825" s="4"/>
      <c r="E825" s="4"/>
      <c r="F825" s="4"/>
      <c r="G825" s="4"/>
    </row>
    <row r="826" spans="1:7">
      <c r="A826" s="4"/>
      <c r="B826" s="4"/>
      <c r="C826" s="4"/>
      <c r="D826" s="4"/>
      <c r="E826" s="4"/>
      <c r="F826" s="4"/>
      <c r="G826" s="4"/>
    </row>
    <row r="827" spans="1:7">
      <c r="A827" s="4"/>
      <c r="B827" s="4"/>
      <c r="C827" s="4"/>
      <c r="D827" s="4"/>
      <c r="E827" s="4"/>
      <c r="F827" s="4"/>
      <c r="G827" s="4"/>
    </row>
    <row r="828" spans="1:7">
      <c r="A828" s="4"/>
      <c r="B828" s="4"/>
      <c r="C828" s="4"/>
      <c r="D828" s="4"/>
      <c r="E828" s="4"/>
      <c r="F828" s="4"/>
      <c r="G828" s="4"/>
    </row>
    <row r="829" spans="1:7">
      <c r="A829" s="4"/>
      <c r="B829" s="4"/>
      <c r="C829" s="4"/>
      <c r="D829" s="4"/>
      <c r="E829" s="4"/>
      <c r="F829" s="4"/>
      <c r="G829" s="4"/>
    </row>
    <row r="830" spans="1:7">
      <c r="A830" s="4"/>
      <c r="B830" s="4"/>
      <c r="C830" s="4"/>
      <c r="D830" s="4"/>
      <c r="E830" s="4"/>
      <c r="F830" s="4"/>
      <c r="G830" s="4"/>
    </row>
    <row r="831" spans="1:7">
      <c r="A831" s="4"/>
      <c r="B831" s="4"/>
      <c r="C831" s="4"/>
      <c r="D831" s="4"/>
      <c r="E831" s="4"/>
      <c r="F831" s="4"/>
      <c r="G831" s="4"/>
    </row>
    <row r="832" spans="1:7">
      <c r="A832" s="4"/>
      <c r="B832" s="4"/>
      <c r="C832" s="4"/>
      <c r="D832" s="4"/>
      <c r="E832" s="4"/>
      <c r="F832" s="4"/>
      <c r="G832" s="4"/>
    </row>
    <row r="833" spans="1:7">
      <c r="A833" s="4"/>
      <c r="B833" s="4"/>
      <c r="C833" s="4"/>
      <c r="D833" s="4"/>
      <c r="E833" s="4"/>
      <c r="F833" s="4"/>
      <c r="G833" s="4"/>
    </row>
    <row r="834" spans="1:7">
      <c r="A834" s="4"/>
      <c r="B834" s="4"/>
      <c r="C834" s="4"/>
      <c r="D834" s="4"/>
      <c r="E834" s="4"/>
      <c r="F834" s="4"/>
      <c r="G834" s="4"/>
    </row>
    <row r="835" spans="1:7">
      <c r="A835" s="4"/>
      <c r="B835" s="4"/>
      <c r="C835" s="4"/>
      <c r="D835" s="4"/>
      <c r="E835" s="4"/>
      <c r="F835" s="4"/>
      <c r="G835" s="4"/>
    </row>
    <row r="836" spans="1:7">
      <c r="A836" s="4"/>
      <c r="B836" s="4"/>
      <c r="C836" s="4"/>
      <c r="D836" s="4"/>
      <c r="E836" s="4"/>
      <c r="F836" s="4"/>
      <c r="G836" s="4"/>
    </row>
    <row r="837" spans="1:7">
      <c r="A837" s="4"/>
      <c r="B837" s="4"/>
      <c r="C837" s="4"/>
      <c r="D837" s="4"/>
      <c r="E837" s="4"/>
      <c r="F837" s="4"/>
      <c r="G837" s="4"/>
    </row>
    <row r="838" spans="1:7">
      <c r="A838" s="4"/>
      <c r="B838" s="4"/>
      <c r="C838" s="4"/>
      <c r="D838" s="4"/>
      <c r="E838" s="4"/>
      <c r="F838" s="4"/>
      <c r="G838" s="4"/>
    </row>
    <row r="839" spans="1:7">
      <c r="A839" s="4"/>
      <c r="B839" s="4"/>
      <c r="C839" s="4"/>
      <c r="D839" s="4"/>
      <c r="E839" s="4"/>
      <c r="F839" s="4"/>
      <c r="G839" s="4"/>
    </row>
    <row r="840" spans="1:7">
      <c r="A840" s="4"/>
      <c r="B840" s="4"/>
      <c r="C840" s="4"/>
      <c r="D840" s="4"/>
      <c r="E840" s="4"/>
      <c r="F840" s="4"/>
      <c r="G840" s="4"/>
    </row>
    <row r="841" spans="1:7">
      <c r="A841" s="4"/>
      <c r="B841" s="4"/>
      <c r="C841" s="4"/>
      <c r="D841" s="4"/>
      <c r="E841" s="4"/>
      <c r="F841" s="4"/>
      <c r="G841" s="4"/>
    </row>
    <row r="842" spans="1:7">
      <c r="A842" s="4"/>
      <c r="B842" s="4"/>
      <c r="C842" s="4"/>
      <c r="D842" s="4"/>
      <c r="E842" s="4"/>
      <c r="F842" s="4"/>
      <c r="G842" s="4"/>
    </row>
    <row r="843" spans="1:7">
      <c r="A843" s="4"/>
      <c r="B843" s="4"/>
      <c r="C843" s="4"/>
      <c r="D843" s="4"/>
      <c r="E843" s="4"/>
      <c r="F843" s="4"/>
      <c r="G843" s="4"/>
    </row>
    <row r="844" spans="1:7">
      <c r="A844" s="4"/>
      <c r="B844" s="4"/>
      <c r="C844" s="4"/>
      <c r="D844" s="4"/>
      <c r="E844" s="4"/>
      <c r="F844" s="4"/>
      <c r="G844" s="4"/>
    </row>
    <row r="845" spans="1:7">
      <c r="A845" s="4"/>
      <c r="B845" s="4"/>
      <c r="C845" s="4"/>
      <c r="D845" s="4"/>
      <c r="E845" s="4"/>
      <c r="F845" s="4"/>
      <c r="G845" s="4"/>
    </row>
    <row r="846" spans="1:7">
      <c r="A846" s="4"/>
      <c r="B846" s="4"/>
      <c r="C846" s="4"/>
      <c r="D846" s="4"/>
      <c r="E846" s="4"/>
      <c r="F846" s="4"/>
      <c r="G846" s="4"/>
    </row>
    <row r="847" spans="1:7">
      <c r="A847" s="4"/>
      <c r="B847" s="4"/>
      <c r="C847" s="4"/>
      <c r="D847" s="4"/>
      <c r="E847" s="4"/>
      <c r="F847" s="4"/>
      <c r="G847" s="4"/>
    </row>
    <row r="848" spans="1:7">
      <c r="A848" s="4"/>
      <c r="B848" s="4"/>
      <c r="C848" s="4"/>
      <c r="D848" s="4"/>
      <c r="E848" s="4"/>
      <c r="F848" s="4"/>
      <c r="G848" s="4"/>
    </row>
    <row r="849" spans="1:7">
      <c r="A849" s="4"/>
      <c r="B849" s="4"/>
      <c r="C849" s="4"/>
      <c r="D849" s="4"/>
      <c r="E849" s="4"/>
      <c r="F849" s="4"/>
      <c r="G849" s="4"/>
    </row>
    <row r="850" spans="1:7">
      <c r="A850" s="4"/>
      <c r="B850" s="4"/>
      <c r="C850" s="4"/>
      <c r="D850" s="4"/>
      <c r="E850" s="4"/>
      <c r="F850" s="4"/>
      <c r="G850" s="4"/>
    </row>
    <row r="851" spans="1:7">
      <c r="A851" s="4"/>
      <c r="B851" s="4"/>
      <c r="C851" s="4"/>
      <c r="D851" s="4"/>
      <c r="E851" s="4"/>
      <c r="F851" s="4"/>
      <c r="G851" s="4"/>
    </row>
    <row r="852" spans="1:7">
      <c r="A852" s="4"/>
      <c r="B852" s="4"/>
      <c r="C852" s="4"/>
      <c r="D852" s="4"/>
      <c r="E852" s="4"/>
      <c r="F852" s="4"/>
      <c r="G852" s="4"/>
    </row>
    <row r="853" spans="1:7">
      <c r="A853" s="4"/>
      <c r="B853" s="4"/>
      <c r="C853" s="4"/>
      <c r="D853" s="4"/>
      <c r="E853" s="4"/>
      <c r="F853" s="4"/>
      <c r="G853" s="4"/>
    </row>
    <row r="854" spans="1:7">
      <c r="A854" s="4"/>
      <c r="B854" s="4"/>
      <c r="C854" s="4"/>
      <c r="D854" s="4"/>
      <c r="E854" s="4"/>
      <c r="F854" s="4"/>
      <c r="G854" s="4"/>
    </row>
    <row r="855" spans="1:7">
      <c r="A855" s="4"/>
      <c r="B855" s="4"/>
      <c r="C855" s="4"/>
      <c r="D855" s="4"/>
      <c r="E855" s="4"/>
      <c r="F855" s="4"/>
      <c r="G855" s="4"/>
    </row>
    <row r="856" spans="1:7">
      <c r="A856" s="4"/>
      <c r="B856" s="4"/>
      <c r="C856" s="4"/>
      <c r="D856" s="4"/>
      <c r="E856" s="4"/>
      <c r="F856" s="4"/>
      <c r="G856" s="4"/>
    </row>
    <row r="857" spans="1:7">
      <c r="A857" s="4"/>
      <c r="B857" s="4"/>
      <c r="C857" s="4"/>
      <c r="D857" s="4"/>
      <c r="E857" s="4"/>
      <c r="F857" s="4"/>
      <c r="G857" s="4"/>
    </row>
    <row r="858" spans="1:7">
      <c r="A858" s="4"/>
      <c r="B858" s="4"/>
      <c r="C858" s="4"/>
      <c r="D858" s="4"/>
      <c r="E858" s="4"/>
      <c r="F858" s="4"/>
      <c r="G858" s="4"/>
    </row>
    <row r="859" spans="1:7">
      <c r="A859" s="4"/>
      <c r="B859" s="4"/>
      <c r="C859" s="4"/>
      <c r="D859" s="4"/>
      <c r="E859" s="4"/>
      <c r="F859" s="4"/>
      <c r="G859" s="4"/>
    </row>
    <row r="860" spans="1:7">
      <c r="A860" s="4"/>
      <c r="B860" s="4"/>
      <c r="C860" s="4"/>
      <c r="D860" s="4"/>
      <c r="E860" s="4"/>
      <c r="F860" s="4"/>
      <c r="G860" s="4"/>
    </row>
    <row r="861" spans="1:7">
      <c r="A861" s="4"/>
      <c r="B861" s="4"/>
      <c r="C861" s="4"/>
      <c r="D861" s="4"/>
      <c r="E861" s="4"/>
      <c r="F861" s="4"/>
      <c r="G861" s="4"/>
    </row>
    <row r="862" spans="1:7">
      <c r="A862" s="4"/>
      <c r="B862" s="4"/>
      <c r="C862" s="4"/>
      <c r="D862" s="4"/>
      <c r="E862" s="4"/>
      <c r="F862" s="4"/>
      <c r="G862" s="4"/>
    </row>
    <row r="863" spans="1:7">
      <c r="A863" s="4"/>
      <c r="B863" s="4"/>
      <c r="C863" s="4"/>
      <c r="D863" s="4"/>
      <c r="E863" s="4"/>
      <c r="F863" s="4"/>
      <c r="G863" s="4"/>
    </row>
    <row r="864" spans="1:7">
      <c r="A864" s="4"/>
      <c r="B864" s="4"/>
      <c r="C864" s="4"/>
      <c r="D864" s="4"/>
      <c r="E864" s="4"/>
      <c r="F864" s="4"/>
      <c r="G864" s="4"/>
    </row>
    <row r="865" spans="1:7">
      <c r="A865" s="4"/>
      <c r="B865" s="4"/>
      <c r="C865" s="4"/>
      <c r="D865" s="4"/>
      <c r="E865" s="4"/>
      <c r="F865" s="4"/>
      <c r="G865" s="4"/>
    </row>
    <row r="866" spans="1:7">
      <c r="A866" s="4"/>
      <c r="B866" s="4"/>
      <c r="C866" s="4"/>
      <c r="D866" s="4"/>
      <c r="E866" s="4"/>
      <c r="F866" s="4"/>
      <c r="G866" s="4"/>
    </row>
    <row r="867" spans="1:7">
      <c r="A867" s="4"/>
      <c r="B867" s="4"/>
      <c r="C867" s="4"/>
      <c r="D867" s="4"/>
      <c r="E867" s="4"/>
      <c r="F867" s="4"/>
      <c r="G867" s="4"/>
    </row>
    <row r="868" spans="1:7">
      <c r="A868" s="4"/>
      <c r="B868" s="4"/>
      <c r="C868" s="4"/>
      <c r="D868" s="4"/>
      <c r="E868" s="4"/>
      <c r="F868" s="4"/>
      <c r="G868" s="4"/>
    </row>
    <row r="869" spans="1:7">
      <c r="A869" s="4"/>
      <c r="B869" s="4"/>
      <c r="C869" s="4"/>
      <c r="D869" s="4"/>
      <c r="E869" s="4"/>
      <c r="F869" s="4"/>
      <c r="G869" s="4"/>
    </row>
    <row r="870" spans="1:7">
      <c r="A870" s="4"/>
      <c r="B870" s="4"/>
      <c r="C870" s="4"/>
      <c r="D870" s="4"/>
      <c r="E870" s="4"/>
      <c r="F870" s="4"/>
      <c r="G870" s="4"/>
    </row>
    <row r="871" spans="1:7">
      <c r="A871" s="4"/>
      <c r="B871" s="4"/>
      <c r="C871" s="4"/>
      <c r="D871" s="4"/>
      <c r="E871" s="4"/>
      <c r="F871" s="4"/>
      <c r="G871" s="4"/>
    </row>
    <row r="872" spans="1:7">
      <c r="A872" s="4"/>
      <c r="B872" s="4"/>
      <c r="C872" s="4"/>
      <c r="D872" s="4"/>
      <c r="E872" s="4"/>
      <c r="F872" s="4"/>
      <c r="G872" s="4"/>
    </row>
    <row r="873" spans="1:7">
      <c r="A873" s="4"/>
      <c r="B873" s="4"/>
      <c r="C873" s="4"/>
      <c r="D873" s="4"/>
      <c r="E873" s="4"/>
      <c r="F873" s="4"/>
      <c r="G873" s="4"/>
    </row>
    <row r="874" spans="1:7">
      <c r="A874" s="4"/>
      <c r="B874" s="4"/>
      <c r="C874" s="4"/>
      <c r="D874" s="4"/>
      <c r="E874" s="4"/>
      <c r="F874" s="4"/>
      <c r="G874" s="4"/>
    </row>
    <row r="875" spans="1:7">
      <c r="A875" s="4"/>
      <c r="B875" s="4"/>
      <c r="C875" s="4"/>
      <c r="D875" s="4"/>
      <c r="E875" s="4"/>
      <c r="F875" s="4"/>
      <c r="G875" s="4"/>
    </row>
    <row r="876" spans="1:7">
      <c r="A876" s="4"/>
      <c r="B876" s="4"/>
      <c r="C876" s="4"/>
      <c r="D876" s="4"/>
      <c r="E876" s="4"/>
      <c r="F876" s="4"/>
      <c r="G876" s="4"/>
    </row>
    <row r="877" spans="1:7">
      <c r="A877" s="4"/>
      <c r="B877" s="4"/>
      <c r="C877" s="4"/>
      <c r="D877" s="4"/>
      <c r="E877" s="4"/>
      <c r="F877" s="4"/>
      <c r="G877" s="4"/>
    </row>
    <row r="878" spans="1:7">
      <c r="A878" s="4"/>
      <c r="B878" s="4"/>
      <c r="C878" s="4"/>
      <c r="D878" s="4"/>
      <c r="E878" s="4"/>
      <c r="F878" s="4"/>
      <c r="G878" s="4"/>
    </row>
    <row r="879" spans="1:7">
      <c r="A879" s="4"/>
      <c r="B879" s="4"/>
      <c r="C879" s="4"/>
      <c r="D879" s="4"/>
      <c r="E879" s="4"/>
      <c r="F879" s="4"/>
      <c r="G879" s="4"/>
    </row>
    <row r="880" spans="1:7">
      <c r="A880" s="4"/>
      <c r="B880" s="4"/>
      <c r="C880" s="4"/>
      <c r="D880" s="4"/>
      <c r="E880" s="4"/>
      <c r="F880" s="4"/>
      <c r="G880" s="4"/>
    </row>
    <row r="881" spans="1:7">
      <c r="A881" s="4"/>
      <c r="B881" s="4"/>
      <c r="C881" s="4"/>
      <c r="D881" s="4"/>
      <c r="E881" s="4"/>
      <c r="F881" s="4"/>
      <c r="G881" s="4"/>
    </row>
    <row r="882" spans="1:7">
      <c r="A882" s="4"/>
      <c r="B882" s="4"/>
      <c r="C882" s="4"/>
      <c r="D882" s="4"/>
      <c r="E882" s="4"/>
      <c r="F882" s="4"/>
      <c r="G882" s="4"/>
    </row>
    <row r="883" spans="1:7">
      <c r="A883" s="4"/>
      <c r="B883" s="4"/>
      <c r="C883" s="4"/>
      <c r="D883" s="4"/>
      <c r="E883" s="4"/>
      <c r="F883" s="4"/>
      <c r="G883" s="4"/>
    </row>
    <row r="884" spans="1:7">
      <c r="A884" s="4"/>
      <c r="B884" s="4"/>
      <c r="C884" s="4"/>
      <c r="D884" s="4"/>
      <c r="E884" s="4"/>
      <c r="F884" s="4"/>
      <c r="G884" s="4"/>
    </row>
    <row r="885" spans="1:7">
      <c r="A885" s="4"/>
      <c r="B885" s="4"/>
      <c r="C885" s="4"/>
      <c r="D885" s="4"/>
      <c r="E885" s="4"/>
      <c r="F885" s="4"/>
      <c r="G885" s="4"/>
    </row>
    <row r="886" spans="1:7">
      <c r="A886" s="4"/>
      <c r="B886" s="4"/>
      <c r="C886" s="4"/>
      <c r="D886" s="4"/>
      <c r="E886" s="4"/>
      <c r="F886" s="4"/>
      <c r="G886" s="4"/>
    </row>
    <row r="887" spans="1:7">
      <c r="A887" s="4"/>
      <c r="B887" s="4"/>
      <c r="C887" s="4"/>
      <c r="D887" s="4"/>
      <c r="E887" s="4"/>
      <c r="F887" s="4"/>
      <c r="G887" s="4"/>
    </row>
    <row r="888" spans="1:7">
      <c r="A888" s="4"/>
      <c r="B888" s="4"/>
      <c r="C888" s="4"/>
      <c r="D888" s="4"/>
      <c r="E888" s="4"/>
      <c r="F888" s="4"/>
      <c r="G888" s="4"/>
    </row>
    <row r="889" spans="1:7">
      <c r="A889" s="4"/>
      <c r="B889" s="4"/>
      <c r="C889" s="4"/>
      <c r="D889" s="4"/>
      <c r="E889" s="4"/>
      <c r="F889" s="4"/>
      <c r="G889" s="4"/>
    </row>
    <row r="890" spans="1:7">
      <c r="A890" s="4"/>
      <c r="B890" s="4"/>
      <c r="C890" s="4"/>
      <c r="D890" s="4"/>
      <c r="E890" s="4"/>
      <c r="F890" s="4"/>
      <c r="G890" s="4"/>
    </row>
    <row r="891" spans="1:7">
      <c r="A891" s="4"/>
      <c r="B891" s="4"/>
      <c r="C891" s="4"/>
      <c r="D891" s="4"/>
      <c r="E891" s="4"/>
      <c r="F891" s="4"/>
      <c r="G891" s="4"/>
    </row>
    <row r="892" spans="1:7">
      <c r="A892" s="4"/>
      <c r="B892" s="4"/>
      <c r="C892" s="4"/>
      <c r="D892" s="4"/>
      <c r="E892" s="4"/>
      <c r="F892" s="4"/>
      <c r="G892" s="4"/>
    </row>
    <row r="893" spans="1:7">
      <c r="A893" s="4"/>
      <c r="B893" s="4"/>
      <c r="C893" s="4"/>
      <c r="D893" s="4"/>
      <c r="E893" s="4"/>
      <c r="F893" s="4"/>
      <c r="G893" s="4"/>
    </row>
    <row r="894" spans="1:7">
      <c r="A894" s="4"/>
      <c r="B894" s="4"/>
      <c r="C894" s="4"/>
      <c r="D894" s="4"/>
      <c r="E894" s="4"/>
      <c r="F894" s="4"/>
      <c r="G894" s="4"/>
    </row>
    <row r="895" spans="1:7">
      <c r="A895" s="4"/>
      <c r="B895" s="4"/>
      <c r="C895" s="4"/>
      <c r="D895" s="4"/>
      <c r="E895" s="4"/>
      <c r="F895" s="4"/>
      <c r="G895" s="4"/>
    </row>
    <row r="896" spans="1:7">
      <c r="A896" s="4"/>
      <c r="B896" s="4"/>
      <c r="C896" s="4"/>
      <c r="D896" s="4"/>
      <c r="E896" s="4"/>
      <c r="F896" s="4"/>
      <c r="G896" s="4"/>
    </row>
    <row r="897" spans="1:7">
      <c r="A897" s="4"/>
      <c r="B897" s="4"/>
      <c r="C897" s="4"/>
      <c r="D897" s="4"/>
      <c r="E897" s="4"/>
      <c r="F897" s="4"/>
      <c r="G897" s="4"/>
    </row>
    <row r="898" spans="1:7">
      <c r="A898" s="4"/>
      <c r="B898" s="4"/>
      <c r="C898" s="4"/>
      <c r="D898" s="4"/>
      <c r="E898" s="4"/>
      <c r="F898" s="4"/>
      <c r="G898" s="4"/>
    </row>
    <row r="899" spans="1:7">
      <c r="A899" s="4"/>
      <c r="B899" s="4"/>
      <c r="C899" s="4"/>
      <c r="D899" s="4"/>
      <c r="E899" s="4"/>
      <c r="F899" s="4"/>
      <c r="G899" s="4"/>
    </row>
    <row r="900" spans="1:7">
      <c r="A900" s="4"/>
      <c r="B900" s="4"/>
      <c r="C900" s="4"/>
      <c r="D900" s="4"/>
      <c r="E900" s="4"/>
      <c r="F900" s="4"/>
      <c r="G900" s="4"/>
    </row>
    <row r="901" spans="1:7">
      <c r="A901" s="4"/>
      <c r="B901" s="4"/>
      <c r="C901" s="4"/>
      <c r="D901" s="4"/>
      <c r="E901" s="4"/>
      <c r="F901" s="4"/>
      <c r="G901" s="4"/>
    </row>
    <row r="902" spans="1:7">
      <c r="A902" s="4"/>
      <c r="B902" s="4"/>
      <c r="C902" s="4"/>
      <c r="D902" s="4"/>
      <c r="E902" s="4"/>
      <c r="F902" s="4"/>
      <c r="G902" s="4"/>
    </row>
    <row r="903" spans="1:7">
      <c r="A903" s="4"/>
      <c r="B903" s="4"/>
      <c r="C903" s="4"/>
      <c r="D903" s="4"/>
      <c r="E903" s="4"/>
      <c r="F903" s="4"/>
      <c r="G903" s="4"/>
    </row>
    <row r="904" spans="1:7">
      <c r="A904" s="4"/>
      <c r="B904" s="4"/>
      <c r="C904" s="4"/>
      <c r="D904" s="4"/>
      <c r="E904" s="4"/>
      <c r="F904" s="4"/>
      <c r="G904" s="4"/>
    </row>
    <row r="905" spans="1:7">
      <c r="A905" s="4"/>
      <c r="B905" s="4"/>
      <c r="C905" s="4"/>
      <c r="D905" s="4"/>
      <c r="E905" s="4"/>
      <c r="F905" s="4"/>
      <c r="G905" s="4"/>
    </row>
    <row r="906" spans="1:7">
      <c r="A906" s="4"/>
      <c r="B906" s="4"/>
      <c r="C906" s="4"/>
      <c r="D906" s="4"/>
      <c r="E906" s="4"/>
      <c r="F906" s="4"/>
      <c r="G906" s="4"/>
    </row>
    <row r="907" spans="1:7">
      <c r="A907" s="4"/>
      <c r="B907" s="4"/>
      <c r="C907" s="4"/>
      <c r="D907" s="4"/>
      <c r="E907" s="4"/>
      <c r="F907" s="4"/>
      <c r="G907" s="4"/>
    </row>
    <row r="908" spans="1:7">
      <c r="A908" s="4"/>
      <c r="B908" s="4"/>
      <c r="C908" s="4"/>
      <c r="D908" s="4"/>
      <c r="E908" s="4"/>
      <c r="F908" s="4"/>
      <c r="G908" s="4"/>
    </row>
    <row r="909" spans="1:7">
      <c r="A909" s="4"/>
      <c r="B909" s="4"/>
      <c r="C909" s="4"/>
      <c r="D909" s="4"/>
      <c r="E909" s="4"/>
      <c r="F909" s="4"/>
      <c r="G909" s="4"/>
    </row>
    <row r="910" spans="1:7">
      <c r="A910" s="4"/>
      <c r="B910" s="4"/>
      <c r="C910" s="4"/>
      <c r="D910" s="4"/>
      <c r="E910" s="4"/>
      <c r="F910" s="4"/>
      <c r="G910" s="4"/>
    </row>
    <row r="911" spans="1:7">
      <c r="A911" s="4"/>
      <c r="B911" s="4"/>
      <c r="C911" s="4"/>
      <c r="D911" s="4"/>
      <c r="E911" s="4"/>
      <c r="F911" s="4"/>
      <c r="G911" s="4"/>
    </row>
    <row r="912" spans="1:7">
      <c r="A912" s="4"/>
      <c r="B912" s="4"/>
      <c r="C912" s="4"/>
      <c r="D912" s="4"/>
      <c r="E912" s="4"/>
      <c r="F912" s="4"/>
      <c r="G912" s="4"/>
    </row>
    <row r="913" spans="1:7">
      <c r="A913" s="4"/>
      <c r="B913" s="4"/>
      <c r="C913" s="4"/>
      <c r="D913" s="4"/>
      <c r="E913" s="4"/>
      <c r="F913" s="4"/>
      <c r="G913" s="4"/>
    </row>
    <row r="914" spans="1:7">
      <c r="A914" s="4"/>
      <c r="B914" s="4"/>
      <c r="C914" s="4"/>
      <c r="D914" s="4"/>
      <c r="E914" s="4"/>
      <c r="F914" s="4"/>
      <c r="G914" s="4"/>
    </row>
    <row r="915" spans="1:7">
      <c r="A915" s="4"/>
      <c r="B915" s="4"/>
      <c r="C915" s="4"/>
      <c r="D915" s="4"/>
      <c r="E915" s="4"/>
      <c r="F915" s="4"/>
      <c r="G915" s="4"/>
    </row>
    <row r="916" spans="1:7">
      <c r="A916" s="4"/>
      <c r="B916" s="4"/>
      <c r="C916" s="4"/>
      <c r="D916" s="4"/>
      <c r="E916" s="4"/>
      <c r="F916" s="4"/>
      <c r="G916" s="4"/>
    </row>
    <row r="917" spans="1:7">
      <c r="A917" s="4"/>
      <c r="B917" s="4"/>
      <c r="C917" s="4"/>
      <c r="D917" s="4"/>
      <c r="E917" s="4"/>
      <c r="F917" s="4"/>
      <c r="G917" s="4"/>
    </row>
    <row r="918" spans="1:7">
      <c r="A918" s="4"/>
      <c r="B918" s="4"/>
      <c r="C918" s="4"/>
      <c r="D918" s="4"/>
      <c r="E918" s="4"/>
      <c r="F918" s="4"/>
      <c r="G918" s="4"/>
    </row>
    <row r="919" spans="1:7">
      <c r="A919" s="4"/>
      <c r="B919" s="4"/>
      <c r="C919" s="4"/>
      <c r="D919" s="4"/>
      <c r="E919" s="4"/>
      <c r="F919" s="4"/>
      <c r="G919" s="4"/>
    </row>
    <row r="920" spans="1:7">
      <c r="A920" s="4"/>
      <c r="B920" s="4"/>
      <c r="C920" s="4"/>
      <c r="D920" s="4"/>
      <c r="E920" s="4"/>
      <c r="F920" s="4"/>
      <c r="G920" s="4"/>
    </row>
    <row r="921" spans="1:7">
      <c r="A921" s="4"/>
      <c r="B921" s="4"/>
      <c r="C921" s="4"/>
      <c r="D921" s="4"/>
      <c r="E921" s="4"/>
      <c r="F921" s="4"/>
      <c r="G921" s="4"/>
    </row>
    <row r="922" spans="1:7">
      <c r="A922" s="4"/>
      <c r="B922" s="4"/>
      <c r="C922" s="4"/>
      <c r="D922" s="4"/>
      <c r="E922" s="4"/>
      <c r="F922" s="4"/>
      <c r="G922" s="4"/>
    </row>
    <row r="923" spans="1:7">
      <c r="A923" s="4"/>
      <c r="B923" s="4"/>
      <c r="C923" s="4"/>
      <c r="D923" s="4"/>
      <c r="E923" s="4"/>
      <c r="F923" s="4"/>
      <c r="G923" s="4"/>
    </row>
    <row r="924" spans="1:7">
      <c r="A924" s="4"/>
      <c r="B924" s="4"/>
      <c r="C924" s="4"/>
      <c r="D924" s="4"/>
      <c r="E924" s="4"/>
      <c r="F924" s="4"/>
      <c r="G924" s="4"/>
    </row>
    <row r="925" spans="1:7">
      <c r="A925" s="4"/>
      <c r="B925" s="4"/>
      <c r="C925" s="4"/>
      <c r="D925" s="4"/>
      <c r="E925" s="4"/>
      <c r="F925" s="4"/>
      <c r="G925" s="4"/>
    </row>
    <row r="926" spans="1:7">
      <c r="A926" s="4"/>
      <c r="B926" s="4"/>
      <c r="C926" s="4"/>
      <c r="D926" s="4"/>
      <c r="E926" s="4"/>
      <c r="F926" s="4"/>
      <c r="G926" s="4"/>
    </row>
    <row r="927" spans="1:7">
      <c r="A927" s="4"/>
      <c r="B927" s="4"/>
      <c r="C927" s="4"/>
      <c r="D927" s="4"/>
      <c r="E927" s="4"/>
      <c r="F927" s="4"/>
      <c r="G927" s="4"/>
    </row>
    <row r="928" spans="1:7">
      <c r="A928" s="4"/>
      <c r="B928" s="4"/>
      <c r="C928" s="4"/>
      <c r="D928" s="4"/>
      <c r="E928" s="4"/>
      <c r="F928" s="4"/>
      <c r="G928" s="4"/>
    </row>
    <row r="929" spans="1:7">
      <c r="A929" s="4"/>
      <c r="B929" s="4"/>
      <c r="C929" s="4"/>
      <c r="D929" s="4"/>
      <c r="E929" s="4"/>
      <c r="F929" s="4"/>
      <c r="G929" s="4"/>
    </row>
    <row r="930" spans="1:7">
      <c r="A930" s="4"/>
      <c r="B930" s="4"/>
      <c r="C930" s="4"/>
      <c r="D930" s="4"/>
      <c r="E930" s="4"/>
      <c r="F930" s="4"/>
      <c r="G930" s="4"/>
    </row>
    <row r="931" spans="1:7">
      <c r="A931" s="4"/>
      <c r="B931" s="4"/>
      <c r="C931" s="4"/>
      <c r="D931" s="4"/>
      <c r="E931" s="4"/>
      <c r="F931" s="4"/>
      <c r="G931" s="4"/>
    </row>
    <row r="932" spans="1:7">
      <c r="A932" s="4"/>
      <c r="B932" s="4"/>
      <c r="C932" s="4"/>
      <c r="D932" s="4"/>
      <c r="E932" s="4"/>
      <c r="F932" s="4"/>
      <c r="G932" s="4"/>
    </row>
    <row r="933" spans="1:7">
      <c r="A933" s="4"/>
      <c r="B933" s="4"/>
      <c r="C933" s="4"/>
      <c r="D933" s="4"/>
      <c r="E933" s="4"/>
      <c r="F933" s="4"/>
      <c r="G933" s="4"/>
    </row>
    <row r="934" spans="1:7">
      <c r="A934" s="4"/>
      <c r="B934" s="4"/>
      <c r="C934" s="4"/>
      <c r="D934" s="4"/>
      <c r="E934" s="4"/>
      <c r="F934" s="4"/>
      <c r="G934" s="4"/>
    </row>
    <row r="935" spans="1:7">
      <c r="A935" s="4"/>
      <c r="B935" s="4"/>
      <c r="C935" s="4"/>
      <c r="D935" s="4"/>
      <c r="E935" s="4"/>
      <c r="F935" s="4"/>
      <c r="G935" s="4"/>
    </row>
    <row r="936" spans="1:7">
      <c r="A936" s="4"/>
      <c r="B936" s="4"/>
      <c r="C936" s="4"/>
      <c r="D936" s="4"/>
      <c r="E936" s="4"/>
      <c r="F936" s="4"/>
      <c r="G936" s="4"/>
    </row>
    <row r="937" spans="1:7">
      <c r="A937" s="4"/>
      <c r="B937" s="4"/>
      <c r="C937" s="4"/>
      <c r="D937" s="4"/>
      <c r="E937" s="4"/>
      <c r="F937" s="4"/>
      <c r="G937" s="4"/>
    </row>
    <row r="938" spans="1:7">
      <c r="A938" s="4"/>
      <c r="B938" s="4"/>
      <c r="C938" s="4"/>
      <c r="D938" s="4"/>
      <c r="E938" s="4"/>
      <c r="F938" s="4"/>
      <c r="G938" s="4"/>
    </row>
    <row r="939" spans="1:7">
      <c r="A939" s="4"/>
      <c r="B939" s="4"/>
      <c r="C939" s="4"/>
      <c r="D939" s="4"/>
      <c r="E939" s="4"/>
      <c r="F939" s="4"/>
      <c r="G939" s="4"/>
    </row>
    <row r="940" spans="1:7">
      <c r="A940" s="4"/>
      <c r="B940" s="4"/>
      <c r="C940" s="4"/>
      <c r="D940" s="4"/>
      <c r="E940" s="4"/>
      <c r="F940" s="4"/>
      <c r="G940" s="4"/>
    </row>
    <row r="941" spans="1:7">
      <c r="A941" s="4"/>
      <c r="B941" s="4"/>
      <c r="C941" s="4"/>
      <c r="D941" s="4"/>
      <c r="E941" s="4"/>
      <c r="F941" s="4"/>
      <c r="G941" s="4"/>
    </row>
    <row r="942" spans="1:7">
      <c r="A942" s="4"/>
      <c r="B942" s="4"/>
      <c r="C942" s="4"/>
      <c r="D942" s="4"/>
      <c r="E942" s="4"/>
      <c r="F942" s="4"/>
      <c r="G942" s="4"/>
    </row>
    <row r="943" spans="1:7">
      <c r="A943" s="4"/>
      <c r="B943" s="4"/>
      <c r="C943" s="4"/>
      <c r="D943" s="4"/>
      <c r="E943" s="4"/>
      <c r="F943" s="4"/>
      <c r="G943" s="4"/>
    </row>
    <row r="944" spans="1:7">
      <c r="A944" s="4"/>
      <c r="B944" s="4"/>
      <c r="C944" s="4"/>
      <c r="D944" s="4"/>
      <c r="E944" s="4"/>
      <c r="F944" s="4"/>
      <c r="G944" s="4"/>
    </row>
    <row r="945" spans="1:7">
      <c r="A945" s="4"/>
      <c r="B945" s="4"/>
      <c r="C945" s="4"/>
      <c r="D945" s="4"/>
      <c r="E945" s="4"/>
      <c r="F945" s="4"/>
      <c r="G945" s="4"/>
    </row>
    <row r="946" spans="1:7">
      <c r="A946" s="4"/>
      <c r="B946" s="4"/>
      <c r="C946" s="4"/>
      <c r="D946" s="4"/>
      <c r="E946" s="4"/>
      <c r="F946" s="4"/>
      <c r="G946" s="4"/>
    </row>
    <row r="947" spans="1:7">
      <c r="A947" s="4"/>
      <c r="B947" s="4"/>
      <c r="C947" s="4"/>
      <c r="D947" s="4"/>
      <c r="E947" s="4"/>
      <c r="F947" s="4"/>
      <c r="G947" s="4"/>
    </row>
    <row r="948" spans="1:7">
      <c r="A948" s="4"/>
      <c r="B948" s="4"/>
      <c r="C948" s="4"/>
      <c r="D948" s="4"/>
      <c r="E948" s="4"/>
      <c r="F948" s="4"/>
      <c r="G948" s="4"/>
    </row>
    <row r="949" spans="1:7">
      <c r="A949" s="4"/>
      <c r="B949" s="4"/>
      <c r="C949" s="4"/>
      <c r="D949" s="4"/>
      <c r="E949" s="4"/>
      <c r="F949" s="4"/>
      <c r="G949" s="4"/>
    </row>
    <row r="950" spans="1:7">
      <c r="A950" s="4"/>
      <c r="B950" s="4"/>
      <c r="C950" s="4"/>
      <c r="D950" s="4"/>
      <c r="E950" s="4"/>
      <c r="F950" s="4"/>
      <c r="G950" s="4"/>
    </row>
    <row r="951" spans="1:7">
      <c r="A951" s="4"/>
      <c r="B951" s="4"/>
      <c r="C951" s="4"/>
      <c r="D951" s="4"/>
      <c r="E951" s="4"/>
      <c r="F951" s="4"/>
      <c r="G951" s="4"/>
    </row>
    <row r="952" spans="1:7">
      <c r="A952" s="4"/>
      <c r="B952" s="4"/>
      <c r="C952" s="4"/>
      <c r="D952" s="4"/>
      <c r="E952" s="4"/>
      <c r="F952" s="4"/>
      <c r="G952" s="4"/>
    </row>
    <row r="953" spans="1:7">
      <c r="A953" s="4"/>
      <c r="B953" s="4"/>
      <c r="C953" s="4"/>
      <c r="D953" s="4"/>
      <c r="E953" s="4"/>
      <c r="F953" s="4"/>
      <c r="G953" s="4"/>
    </row>
    <row r="954" spans="1:7">
      <c r="A954" s="4"/>
      <c r="B954" s="4"/>
      <c r="C954" s="4"/>
      <c r="D954" s="4"/>
      <c r="E954" s="4"/>
      <c r="F954" s="4"/>
      <c r="G954" s="4"/>
    </row>
    <row r="955" spans="1:7">
      <c r="A955" s="4"/>
      <c r="B955" s="4"/>
      <c r="C955" s="4"/>
      <c r="D955" s="4"/>
      <c r="E955" s="4"/>
      <c r="F955" s="4"/>
      <c r="G955" s="4"/>
    </row>
    <row r="956" spans="1:7">
      <c r="A956" s="4"/>
      <c r="B956" s="4"/>
      <c r="C956" s="4"/>
      <c r="D956" s="4"/>
      <c r="E956" s="4"/>
      <c r="F956" s="4"/>
      <c r="G956" s="4"/>
    </row>
    <row r="957" spans="1:7">
      <c r="A957" s="4"/>
      <c r="B957" s="4"/>
      <c r="C957" s="4"/>
      <c r="D957" s="4"/>
      <c r="E957" s="4"/>
      <c r="F957" s="4"/>
      <c r="G957" s="4"/>
    </row>
    <row r="958" spans="1:7">
      <c r="A958" s="4"/>
      <c r="B958" s="4"/>
      <c r="C958" s="4"/>
      <c r="D958" s="4"/>
      <c r="E958" s="4"/>
      <c r="F958" s="4"/>
      <c r="G958" s="4"/>
    </row>
    <row r="959" spans="1:7">
      <c r="A959" s="4"/>
      <c r="B959" s="4"/>
      <c r="C959" s="4"/>
      <c r="D959" s="4"/>
      <c r="E959" s="4"/>
      <c r="F959" s="4"/>
      <c r="G959" s="4"/>
    </row>
    <row r="960" spans="1:7">
      <c r="A960" s="4"/>
      <c r="B960" s="4"/>
      <c r="C960" s="4"/>
      <c r="D960" s="4"/>
      <c r="E960" s="4"/>
      <c r="F960" s="4"/>
      <c r="G960" s="4"/>
    </row>
    <row r="961" spans="1:7">
      <c r="A961" s="4"/>
      <c r="B961" s="4"/>
      <c r="C961" s="4"/>
      <c r="D961" s="4"/>
      <c r="E961" s="4"/>
      <c r="F961" s="4"/>
      <c r="G961" s="4"/>
    </row>
    <row r="962" spans="1:7">
      <c r="A962" s="4"/>
      <c r="B962" s="4"/>
      <c r="C962" s="4"/>
      <c r="D962" s="4"/>
      <c r="E962" s="4"/>
      <c r="F962" s="4"/>
      <c r="G962" s="4"/>
    </row>
    <row r="963" spans="1:7">
      <c r="A963" s="4"/>
      <c r="B963" s="4"/>
      <c r="C963" s="4"/>
      <c r="D963" s="4"/>
      <c r="E963" s="4"/>
      <c r="F963" s="4"/>
      <c r="G963" s="4"/>
    </row>
    <row r="964" spans="1:7">
      <c r="A964" s="4"/>
      <c r="B964" s="4"/>
      <c r="C964" s="4"/>
      <c r="D964" s="4"/>
      <c r="E964" s="4"/>
      <c r="F964" s="4"/>
      <c r="G964" s="4"/>
    </row>
    <row r="965" spans="1:7">
      <c r="A965" s="4"/>
      <c r="B965" s="4"/>
      <c r="C965" s="4"/>
      <c r="D965" s="4"/>
      <c r="E965" s="4"/>
      <c r="F965" s="4"/>
      <c r="G965" s="4"/>
    </row>
    <row r="966" spans="1:7">
      <c r="A966" s="4"/>
      <c r="B966" s="4"/>
      <c r="C966" s="4"/>
      <c r="D966" s="4"/>
      <c r="E966" s="4"/>
      <c r="F966" s="4"/>
      <c r="G966" s="4"/>
    </row>
    <row r="967" spans="1:7">
      <c r="A967" s="4"/>
      <c r="B967" s="4"/>
      <c r="C967" s="4"/>
      <c r="D967" s="4"/>
      <c r="E967" s="4"/>
      <c r="F967" s="4"/>
      <c r="G967" s="4"/>
    </row>
    <row r="968" spans="1:7">
      <c r="A968" s="4"/>
      <c r="B968" s="4"/>
      <c r="C968" s="4"/>
      <c r="D968" s="4"/>
      <c r="E968" s="4"/>
      <c r="F968" s="4"/>
      <c r="G968" s="4"/>
    </row>
    <row r="969" spans="1:7">
      <c r="A969" s="4"/>
      <c r="B969" s="4"/>
      <c r="C969" s="4"/>
      <c r="D969" s="4"/>
      <c r="E969" s="4"/>
      <c r="F969" s="4"/>
      <c r="G969" s="4"/>
    </row>
    <row r="970" spans="1:7">
      <c r="A970" s="4"/>
      <c r="B970" s="4"/>
      <c r="C970" s="4"/>
      <c r="D970" s="4"/>
      <c r="E970" s="4"/>
      <c r="F970" s="4"/>
      <c r="G970" s="4"/>
    </row>
    <row r="971" spans="1:7">
      <c r="A971" s="4"/>
      <c r="B971" s="4"/>
      <c r="C971" s="4"/>
      <c r="D971" s="4"/>
      <c r="E971" s="4"/>
      <c r="F971" s="4"/>
      <c r="G971" s="4"/>
    </row>
    <row r="972" spans="1:7">
      <c r="A972" s="4"/>
      <c r="B972" s="4"/>
      <c r="C972" s="4"/>
      <c r="D972" s="4"/>
      <c r="E972" s="4"/>
      <c r="F972" s="4"/>
      <c r="G972" s="4"/>
    </row>
    <row r="973" spans="1:7">
      <c r="A973" s="4"/>
      <c r="B973" s="4"/>
      <c r="C973" s="4"/>
      <c r="D973" s="4"/>
      <c r="E973" s="4"/>
      <c r="F973" s="4"/>
      <c r="G973" s="4"/>
    </row>
    <row r="974" spans="1:7">
      <c r="A974" s="4"/>
      <c r="B974" s="4"/>
      <c r="C974" s="4"/>
      <c r="D974" s="4"/>
      <c r="E974" s="4"/>
      <c r="F974" s="4"/>
      <c r="G974" s="4"/>
    </row>
    <row r="975" spans="1:7">
      <c r="A975" s="4"/>
      <c r="B975" s="4"/>
      <c r="C975" s="4"/>
      <c r="D975" s="4"/>
      <c r="E975" s="4"/>
      <c r="F975" s="4"/>
      <c r="G975" s="4"/>
    </row>
    <row r="976" spans="1:7">
      <c r="A976" s="4"/>
      <c r="B976" s="4"/>
      <c r="C976" s="4"/>
      <c r="D976" s="4"/>
      <c r="E976" s="4"/>
      <c r="F976" s="4"/>
      <c r="G976" s="4"/>
    </row>
    <row r="977" spans="1:7">
      <c r="A977" s="4"/>
      <c r="B977" s="4"/>
      <c r="C977" s="4"/>
      <c r="D977" s="4"/>
      <c r="E977" s="4"/>
      <c r="F977" s="4"/>
      <c r="G977" s="4"/>
    </row>
    <row r="978" spans="1:7">
      <c r="A978" s="4"/>
      <c r="B978" s="4"/>
      <c r="C978" s="4"/>
      <c r="D978" s="4"/>
      <c r="E978" s="4"/>
      <c r="F978" s="4"/>
      <c r="G978" s="4"/>
    </row>
    <row r="979" spans="1:7">
      <c r="A979" s="4"/>
      <c r="B979" s="4"/>
      <c r="C979" s="4"/>
      <c r="D979" s="4"/>
      <c r="E979" s="4"/>
      <c r="F979" s="4"/>
      <c r="G979" s="4"/>
    </row>
    <row r="980" spans="1:7">
      <c r="A980" s="4"/>
      <c r="B980" s="4"/>
      <c r="C980" s="4"/>
      <c r="D980" s="4"/>
      <c r="E980" s="4"/>
      <c r="F980" s="4"/>
      <c r="G980" s="4"/>
    </row>
    <row r="981" spans="1:7">
      <c r="A981" s="4"/>
      <c r="B981" s="4"/>
      <c r="C981" s="4"/>
      <c r="D981" s="4"/>
      <c r="E981" s="4"/>
      <c r="F981" s="4"/>
      <c r="G981" s="4"/>
    </row>
    <row r="982" spans="1:7">
      <c r="A982" s="4"/>
      <c r="B982" s="4"/>
      <c r="C982" s="4"/>
      <c r="D982" s="4"/>
      <c r="E982" s="4"/>
      <c r="F982" s="4"/>
      <c r="G982" s="4"/>
    </row>
    <row r="983" spans="1:7">
      <c r="A983" s="4"/>
      <c r="B983" s="4"/>
      <c r="C983" s="4"/>
      <c r="D983" s="4"/>
      <c r="E983" s="4"/>
      <c r="F983" s="4"/>
      <c r="G983" s="4"/>
    </row>
    <row r="984" spans="1:7">
      <c r="A984" s="4"/>
      <c r="B984" s="4"/>
      <c r="C984" s="4"/>
      <c r="D984" s="4"/>
      <c r="E984" s="4"/>
      <c r="F984" s="4"/>
      <c r="G984" s="4"/>
    </row>
    <row r="985" spans="1:7">
      <c r="A985" s="4"/>
      <c r="B985" s="4"/>
      <c r="C985" s="4"/>
      <c r="D985" s="4"/>
      <c r="E985" s="4"/>
      <c r="F985" s="4"/>
      <c r="G985" s="4"/>
    </row>
    <row r="986" spans="1:7">
      <c r="A986" s="4"/>
      <c r="B986" s="4"/>
      <c r="C986" s="4"/>
      <c r="D986" s="4"/>
      <c r="E986" s="4"/>
      <c r="F986" s="4"/>
      <c r="G986" s="4"/>
    </row>
    <row r="987" spans="1:7">
      <c r="A987" s="4"/>
      <c r="B987" s="4"/>
      <c r="C987" s="4"/>
      <c r="D987" s="4"/>
      <c r="E987" s="4"/>
      <c r="F987" s="4"/>
      <c r="G987" s="4"/>
    </row>
    <row r="988" spans="1:7">
      <c r="A988" s="4"/>
      <c r="B988" s="4"/>
      <c r="C988" s="4"/>
      <c r="D988" s="4"/>
      <c r="E988" s="4"/>
      <c r="F988" s="4"/>
      <c r="G988" s="4"/>
    </row>
    <row r="989" spans="1:7">
      <c r="A989" s="4"/>
      <c r="B989" s="4"/>
      <c r="C989" s="4"/>
      <c r="D989" s="4"/>
      <c r="E989" s="4"/>
      <c r="F989" s="4"/>
      <c r="G989" s="4"/>
    </row>
    <row r="990" spans="1:7">
      <c r="A990" s="4"/>
      <c r="B990" s="4"/>
      <c r="C990" s="4"/>
      <c r="D990" s="4"/>
      <c r="E990" s="4"/>
      <c r="F990" s="4"/>
      <c r="G990" s="4"/>
    </row>
    <row r="991" spans="1:7">
      <c r="A991" s="4"/>
      <c r="B991" s="4"/>
      <c r="C991" s="4"/>
      <c r="D991" s="4"/>
      <c r="E991" s="4"/>
      <c r="F991" s="4"/>
      <c r="G991" s="4"/>
    </row>
    <row r="992" spans="1:7">
      <c r="A992" s="4"/>
      <c r="B992" s="4"/>
      <c r="C992" s="4"/>
      <c r="D992" s="4"/>
      <c r="E992" s="4"/>
      <c r="F992" s="4"/>
      <c r="G992" s="4"/>
    </row>
    <row r="993" spans="1:7">
      <c r="A993" s="4"/>
      <c r="B993" s="4"/>
      <c r="C993" s="4"/>
      <c r="D993" s="4"/>
      <c r="E993" s="4"/>
      <c r="F993" s="4"/>
      <c r="G993" s="4"/>
    </row>
    <row r="994" spans="1:7">
      <c r="A994" s="4"/>
      <c r="B994" s="4"/>
      <c r="C994" s="4"/>
      <c r="D994" s="4"/>
      <c r="E994" s="4"/>
      <c r="F994" s="4"/>
      <c r="G994" s="4"/>
    </row>
    <row r="995" spans="1:7">
      <c r="A995" s="4"/>
      <c r="B995" s="4"/>
      <c r="C995" s="4"/>
      <c r="D995" s="4"/>
      <c r="E995" s="4"/>
      <c r="F995" s="4"/>
      <c r="G995" s="4"/>
    </row>
    <row r="996" spans="1:7">
      <c r="A996" s="4"/>
      <c r="B996" s="4"/>
      <c r="C996" s="4"/>
      <c r="D996" s="4"/>
      <c r="E996" s="4"/>
      <c r="F996" s="4"/>
      <c r="G996" s="4"/>
    </row>
    <row r="997" spans="1:7">
      <c r="A997" s="4"/>
      <c r="B997" s="4"/>
      <c r="C997" s="4"/>
      <c r="D997" s="4"/>
      <c r="E997" s="4"/>
      <c r="F997" s="4"/>
      <c r="G997" s="4"/>
    </row>
    <row r="998" spans="1:7">
      <c r="A998" s="4"/>
      <c r="B998" s="4"/>
      <c r="C998" s="4"/>
      <c r="D998" s="4"/>
      <c r="E998" s="4"/>
      <c r="F998" s="4"/>
      <c r="G998" s="4"/>
    </row>
    <row r="999" spans="1:7">
      <c r="A999" s="4"/>
      <c r="B999" s="4"/>
      <c r="C999" s="4"/>
      <c r="D999" s="4"/>
      <c r="E999" s="4"/>
      <c r="F999" s="4"/>
      <c r="G999" s="4"/>
    </row>
    <row r="1000" spans="1:7">
      <c r="A1000" s="4"/>
      <c r="B1000" s="4"/>
      <c r="C1000" s="4"/>
      <c r="D1000" s="4"/>
      <c r="E1000" s="4"/>
      <c r="F1000" s="4"/>
      <c r="G1000" s="4"/>
    </row>
    <row r="1001" spans="1:7">
      <c r="A1001" s="4"/>
      <c r="B1001" s="4"/>
      <c r="C1001" s="4"/>
      <c r="D1001" s="4"/>
      <c r="E1001" s="4"/>
      <c r="F1001" s="4"/>
      <c r="G1001" s="4"/>
    </row>
    <row r="1002" spans="1:7">
      <c r="A1002" s="4"/>
      <c r="B1002" s="4"/>
      <c r="C1002" s="4"/>
      <c r="D1002" s="4"/>
      <c r="E1002" s="4"/>
      <c r="F1002" s="4"/>
      <c r="G1002" s="4"/>
    </row>
    <row r="1003" spans="1:7">
      <c r="A1003" s="4"/>
      <c r="B1003" s="4"/>
      <c r="C1003" s="4"/>
      <c r="D1003" s="4"/>
      <c r="E1003" s="4"/>
      <c r="F1003" s="4"/>
      <c r="G1003" s="4"/>
    </row>
    <row r="1004" spans="1:7">
      <c r="A1004" s="4"/>
      <c r="B1004" s="4"/>
      <c r="C1004" s="4"/>
      <c r="D1004" s="4"/>
      <c r="E1004" s="4"/>
      <c r="F1004" s="4"/>
      <c r="G1004" s="4"/>
    </row>
    <row r="1005" spans="1:7">
      <c r="A1005" s="4"/>
      <c r="B1005" s="4"/>
      <c r="C1005" s="4"/>
      <c r="D1005" s="4"/>
      <c r="E1005" s="4"/>
      <c r="F1005" s="4"/>
      <c r="G1005" s="4"/>
    </row>
    <row r="1006" spans="1:7">
      <c r="A1006" s="4"/>
      <c r="B1006" s="4"/>
      <c r="C1006" s="4"/>
      <c r="D1006" s="4"/>
      <c r="E1006" s="4"/>
      <c r="F1006" s="4"/>
      <c r="G1006" s="4"/>
    </row>
    <row r="1007" spans="1:7">
      <c r="A1007" s="4"/>
      <c r="B1007" s="4"/>
      <c r="C1007" s="4"/>
      <c r="D1007" s="4"/>
      <c r="E1007" s="4"/>
      <c r="F1007" s="4"/>
      <c r="G1007" s="4"/>
    </row>
    <row r="1008" spans="1:7">
      <c r="A1008" s="4"/>
      <c r="B1008" s="4"/>
      <c r="C1008" s="4"/>
      <c r="D1008" s="4"/>
      <c r="E1008" s="4"/>
      <c r="F1008" s="4"/>
      <c r="G1008" s="4"/>
    </row>
    <row r="1009" spans="1:7">
      <c r="A1009" s="4"/>
      <c r="B1009" s="4"/>
      <c r="C1009" s="4"/>
      <c r="D1009" s="4"/>
      <c r="E1009" s="4"/>
      <c r="F1009" s="4"/>
      <c r="G1009" s="4"/>
    </row>
    <row r="1010" spans="1:7">
      <c r="A1010" s="4"/>
      <c r="B1010" s="4"/>
      <c r="C1010" s="4"/>
      <c r="D1010" s="4"/>
      <c r="E1010" s="4"/>
      <c r="F1010" s="4"/>
      <c r="G1010" s="4"/>
    </row>
    <row r="1011" spans="1:7">
      <c r="A1011" s="4"/>
      <c r="B1011" s="4"/>
      <c r="C1011" s="4"/>
      <c r="D1011" s="4"/>
      <c r="E1011" s="4"/>
      <c r="F1011" s="4"/>
      <c r="G1011" s="4"/>
    </row>
    <row r="1012" spans="1:7">
      <c r="A1012" s="4"/>
      <c r="B1012" s="4"/>
      <c r="C1012" s="4"/>
      <c r="D1012" s="4"/>
      <c r="E1012" s="4"/>
      <c r="F1012" s="4"/>
      <c r="G1012" s="4"/>
    </row>
    <row r="1013" spans="1:7">
      <c r="A1013" s="4"/>
      <c r="B1013" s="4"/>
      <c r="C1013" s="4"/>
      <c r="D1013" s="4"/>
      <c r="E1013" s="4"/>
      <c r="F1013" s="4"/>
      <c r="G1013" s="4"/>
    </row>
    <row r="1014" spans="1:7">
      <c r="A1014" s="4"/>
      <c r="B1014" s="4"/>
      <c r="C1014" s="4"/>
      <c r="D1014" s="4"/>
      <c r="E1014" s="4"/>
      <c r="F1014" s="4"/>
      <c r="G1014" s="4"/>
    </row>
    <row r="1015" spans="1:7">
      <c r="A1015" s="4"/>
      <c r="B1015" s="4"/>
      <c r="C1015" s="4"/>
      <c r="D1015" s="4"/>
      <c r="E1015" s="4"/>
      <c r="F1015" s="4"/>
      <c r="G1015" s="4"/>
    </row>
    <row r="1016" spans="1:7">
      <c r="A1016" s="4"/>
      <c r="B1016" s="4"/>
      <c r="C1016" s="4"/>
      <c r="D1016" s="4"/>
      <c r="E1016" s="4"/>
      <c r="F1016" s="4"/>
      <c r="G1016" s="4"/>
    </row>
    <row r="1017" spans="1:7">
      <c r="A1017" s="4"/>
      <c r="B1017" s="4"/>
      <c r="C1017" s="4"/>
      <c r="D1017" s="4"/>
      <c r="E1017" s="4"/>
      <c r="F1017" s="4"/>
      <c r="G1017" s="4"/>
    </row>
    <row r="1018" spans="1:7">
      <c r="A1018" s="4"/>
      <c r="B1018" s="4"/>
      <c r="C1018" s="4"/>
      <c r="D1018" s="4"/>
      <c r="E1018" s="4"/>
      <c r="F1018" s="4"/>
      <c r="G1018" s="4"/>
    </row>
    <row r="1019" spans="1:7">
      <c r="A1019" s="4"/>
      <c r="B1019" s="4"/>
      <c r="C1019" s="4"/>
      <c r="D1019" s="4"/>
      <c r="E1019" s="4"/>
      <c r="F1019" s="4"/>
      <c r="G1019" s="4"/>
    </row>
    <row r="1020" spans="1:7">
      <c r="A1020" s="4"/>
      <c r="B1020" s="4"/>
      <c r="C1020" s="4"/>
      <c r="D1020" s="4"/>
      <c r="E1020" s="4"/>
      <c r="F1020" s="4"/>
      <c r="G1020" s="4"/>
    </row>
    <row r="1021" spans="1:7">
      <c r="A1021" s="4"/>
      <c r="B1021" s="4"/>
      <c r="C1021" s="4"/>
      <c r="D1021" s="4"/>
      <c r="E1021" s="4"/>
      <c r="F1021" s="4"/>
      <c r="G1021" s="4"/>
    </row>
    <row r="1022" spans="1:7">
      <c r="A1022" s="4"/>
      <c r="B1022" s="4"/>
      <c r="C1022" s="4"/>
      <c r="D1022" s="4"/>
      <c r="E1022" s="4"/>
      <c r="F1022" s="4"/>
      <c r="G1022" s="4"/>
    </row>
    <row r="1023" spans="1:7">
      <c r="A1023" s="4"/>
      <c r="B1023" s="4"/>
      <c r="C1023" s="4"/>
      <c r="D1023" s="4"/>
      <c r="E1023" s="4"/>
      <c r="F1023" s="4"/>
      <c r="G1023" s="4"/>
    </row>
    <row r="1024" spans="1:7">
      <c r="A1024" s="4"/>
      <c r="B1024" s="4"/>
      <c r="C1024" s="4"/>
      <c r="D1024" s="4"/>
      <c r="E1024" s="4"/>
      <c r="F1024" s="4"/>
      <c r="G1024" s="4"/>
    </row>
    <row r="1025" spans="1:7">
      <c r="A1025" s="4"/>
      <c r="B1025" s="4"/>
      <c r="C1025" s="4"/>
      <c r="D1025" s="4"/>
      <c r="E1025" s="4"/>
      <c r="F1025" s="4"/>
      <c r="G1025" s="4"/>
    </row>
    <row r="1026" spans="1:7">
      <c r="A1026" s="4"/>
      <c r="B1026" s="4"/>
      <c r="C1026" s="4"/>
      <c r="D1026" s="4"/>
      <c r="E1026" s="4"/>
      <c r="F1026" s="4"/>
      <c r="G1026" s="4"/>
    </row>
    <row r="1027" spans="1:7">
      <c r="A1027" s="4"/>
      <c r="B1027" s="4"/>
      <c r="C1027" s="4"/>
      <c r="D1027" s="4"/>
      <c r="E1027" s="4"/>
      <c r="F1027" s="4"/>
      <c r="G1027" s="4"/>
    </row>
    <row r="1028" spans="1:7">
      <c r="A1028" s="4"/>
      <c r="B1028" s="4"/>
      <c r="C1028" s="4"/>
      <c r="D1028" s="4"/>
      <c r="E1028" s="4"/>
      <c r="F1028" s="4"/>
      <c r="G1028" s="4"/>
    </row>
    <row r="1029" spans="1:7">
      <c r="A1029" s="4"/>
      <c r="B1029" s="4"/>
      <c r="C1029" s="4"/>
      <c r="D1029" s="4"/>
      <c r="E1029" s="4"/>
      <c r="F1029" s="4"/>
      <c r="G1029" s="4"/>
    </row>
    <row r="1030" spans="1:7">
      <c r="A1030" s="4"/>
      <c r="B1030" s="4"/>
      <c r="C1030" s="4"/>
      <c r="D1030" s="4"/>
      <c r="E1030" s="4"/>
      <c r="F1030" s="4"/>
      <c r="G1030" s="4"/>
    </row>
    <row r="1031" spans="1:7">
      <c r="A1031" s="4"/>
      <c r="B1031" s="4"/>
      <c r="C1031" s="4"/>
      <c r="D1031" s="4"/>
      <c r="E1031" s="4"/>
      <c r="F1031" s="4"/>
      <c r="G1031" s="4"/>
    </row>
    <row r="1032" spans="1:7">
      <c r="A1032" s="4"/>
      <c r="B1032" s="4"/>
      <c r="C1032" s="4"/>
      <c r="D1032" s="4"/>
      <c r="E1032" s="4"/>
      <c r="F1032" s="4"/>
      <c r="G1032" s="4"/>
    </row>
    <row r="1033" spans="1:7">
      <c r="A1033" s="4"/>
      <c r="B1033" s="4"/>
      <c r="C1033" s="4"/>
      <c r="D1033" s="4"/>
      <c r="E1033" s="4"/>
      <c r="F1033" s="4"/>
      <c r="G1033" s="4"/>
    </row>
    <row r="1034" spans="1:7">
      <c r="A1034" s="4"/>
      <c r="B1034" s="4"/>
      <c r="C1034" s="4"/>
      <c r="D1034" s="4"/>
      <c r="E1034" s="4"/>
      <c r="F1034" s="4"/>
      <c r="G1034" s="4"/>
    </row>
    <row r="1035" spans="1:7">
      <c r="A1035" s="4"/>
      <c r="B1035" s="4"/>
      <c r="C1035" s="4"/>
      <c r="D1035" s="4"/>
      <c r="E1035" s="4"/>
      <c r="F1035" s="4"/>
      <c r="G1035" s="4"/>
    </row>
    <row r="1036" spans="1:7">
      <c r="A1036" s="4"/>
      <c r="B1036" s="4"/>
      <c r="C1036" s="4"/>
      <c r="D1036" s="4"/>
      <c r="E1036" s="4"/>
      <c r="F1036" s="4"/>
      <c r="G1036" s="4"/>
    </row>
    <row r="1037" spans="1:7">
      <c r="A1037" s="4"/>
      <c r="B1037" s="4"/>
      <c r="C1037" s="4"/>
      <c r="D1037" s="4"/>
      <c r="E1037" s="4"/>
      <c r="F1037" s="4"/>
      <c r="G1037" s="4"/>
    </row>
    <row r="1038" spans="1:7">
      <c r="A1038" s="4"/>
      <c r="B1038" s="4"/>
      <c r="C1038" s="4"/>
      <c r="D1038" s="4"/>
      <c r="E1038" s="4"/>
      <c r="F1038" s="4"/>
      <c r="G1038" s="4"/>
    </row>
    <row r="1039" spans="1:7">
      <c r="A1039" s="4"/>
      <c r="B1039" s="4"/>
      <c r="C1039" s="4"/>
      <c r="D1039" s="4"/>
      <c r="E1039" s="4"/>
      <c r="F1039" s="4"/>
      <c r="G1039" s="4"/>
    </row>
    <row r="1040" spans="1:7">
      <c r="A1040" s="4"/>
      <c r="B1040" s="4"/>
      <c r="C1040" s="4"/>
      <c r="D1040" s="4"/>
      <c r="E1040" s="4"/>
      <c r="F1040" s="4"/>
      <c r="G1040" s="4"/>
    </row>
    <row r="1041" spans="1:7">
      <c r="A1041" s="4"/>
      <c r="B1041" s="4"/>
      <c r="C1041" s="4"/>
      <c r="D1041" s="4"/>
      <c r="E1041" s="4"/>
      <c r="F1041" s="4"/>
      <c r="G1041" s="4"/>
    </row>
    <row r="1042" spans="1:7">
      <c r="A1042" s="4"/>
      <c r="B1042" s="4"/>
      <c r="C1042" s="4"/>
      <c r="D1042" s="4"/>
      <c r="E1042" s="4"/>
      <c r="F1042" s="4"/>
      <c r="G1042" s="4"/>
    </row>
    <row r="1043" spans="1:7">
      <c r="A1043" s="4"/>
      <c r="B1043" s="4"/>
      <c r="C1043" s="4"/>
      <c r="D1043" s="4"/>
      <c r="E1043" s="4"/>
      <c r="F1043" s="4"/>
      <c r="G1043" s="4"/>
    </row>
    <row r="1044" spans="1:7">
      <c r="A1044" s="4"/>
      <c r="B1044" s="4"/>
      <c r="C1044" s="4"/>
      <c r="D1044" s="4"/>
      <c r="E1044" s="4"/>
      <c r="F1044" s="4"/>
      <c r="G1044" s="4"/>
    </row>
    <row r="1045" spans="1:7">
      <c r="A1045" s="4"/>
      <c r="B1045" s="4"/>
      <c r="C1045" s="4"/>
      <c r="D1045" s="4"/>
      <c r="E1045" s="4"/>
      <c r="F1045" s="4"/>
      <c r="G1045" s="4"/>
    </row>
    <row r="1046" spans="1:7">
      <c r="A1046" s="4"/>
      <c r="B1046" s="4"/>
      <c r="C1046" s="4"/>
      <c r="D1046" s="4"/>
      <c r="E1046" s="4"/>
      <c r="F1046" s="4"/>
      <c r="G1046" s="4"/>
    </row>
    <row r="1047" spans="1:7">
      <c r="A1047" s="4"/>
      <c r="B1047" s="4"/>
      <c r="C1047" s="4"/>
      <c r="D1047" s="4"/>
      <c r="E1047" s="4"/>
      <c r="F1047" s="4"/>
      <c r="G1047" s="4"/>
    </row>
    <row r="1048" spans="1:7">
      <c r="A1048" s="4"/>
      <c r="B1048" s="4"/>
      <c r="C1048" s="4"/>
      <c r="D1048" s="4"/>
      <c r="E1048" s="4"/>
      <c r="F1048" s="4"/>
      <c r="G1048" s="4"/>
    </row>
    <row r="1049" spans="1:7">
      <c r="A1049" s="4"/>
      <c r="B1049" s="4"/>
      <c r="C1049" s="4"/>
      <c r="D1049" s="4"/>
      <c r="E1049" s="4"/>
      <c r="F1049" s="4"/>
      <c r="G1049" s="4"/>
    </row>
    <row r="1050" spans="1:7">
      <c r="A1050" s="4"/>
      <c r="B1050" s="4"/>
      <c r="C1050" s="4"/>
      <c r="D1050" s="4"/>
      <c r="E1050" s="4"/>
      <c r="F1050" s="4"/>
      <c r="G1050" s="4"/>
    </row>
    <row r="1051" spans="1:7">
      <c r="A1051" s="4"/>
      <c r="B1051" s="4"/>
      <c r="C1051" s="4"/>
      <c r="D1051" s="4"/>
      <c r="E1051" s="4"/>
      <c r="F1051" s="4"/>
      <c r="G1051" s="4"/>
    </row>
    <row r="1052" spans="1:7">
      <c r="A1052" s="4"/>
      <c r="B1052" s="4"/>
      <c r="C1052" s="4"/>
      <c r="D1052" s="4"/>
      <c r="E1052" s="4"/>
      <c r="F1052" s="4"/>
      <c r="G1052" s="4"/>
    </row>
    <row r="1053" spans="1:7">
      <c r="A1053" s="4"/>
      <c r="B1053" s="4"/>
      <c r="C1053" s="4"/>
      <c r="D1053" s="4"/>
      <c r="E1053" s="4"/>
      <c r="F1053" s="4"/>
      <c r="G1053" s="4"/>
    </row>
    <row r="1054" spans="1:7">
      <c r="A1054" s="4"/>
      <c r="B1054" s="4"/>
      <c r="C1054" s="4"/>
      <c r="D1054" s="4"/>
      <c r="E1054" s="4"/>
      <c r="F1054" s="4"/>
      <c r="G1054" s="4"/>
    </row>
    <row r="1055" spans="1:7">
      <c r="A1055" s="4"/>
      <c r="B1055" s="4"/>
      <c r="C1055" s="4"/>
      <c r="D1055" s="4"/>
      <c r="E1055" s="4"/>
      <c r="F1055" s="4"/>
      <c r="G1055" s="4"/>
    </row>
    <row r="1056" spans="1:7">
      <c r="A1056" s="4"/>
      <c r="B1056" s="4"/>
      <c r="C1056" s="4"/>
      <c r="D1056" s="4"/>
      <c r="E1056" s="4"/>
      <c r="F1056" s="4"/>
      <c r="G1056" s="4"/>
    </row>
    <row r="1057" spans="1:7">
      <c r="A1057" s="4"/>
      <c r="B1057" s="4"/>
      <c r="C1057" s="4"/>
      <c r="D1057" s="4"/>
      <c r="E1057" s="4"/>
      <c r="F1057" s="4"/>
      <c r="G1057" s="4"/>
    </row>
    <row r="1058" spans="1:7">
      <c r="A1058" s="4"/>
      <c r="B1058" s="4"/>
      <c r="C1058" s="4"/>
      <c r="D1058" s="4"/>
      <c r="E1058" s="4"/>
      <c r="F1058" s="4"/>
      <c r="G1058" s="4"/>
    </row>
    <row r="1059" spans="1:7">
      <c r="A1059" s="4"/>
      <c r="B1059" s="4"/>
      <c r="C1059" s="4"/>
      <c r="D1059" s="4"/>
      <c r="E1059" s="4"/>
      <c r="F1059" s="4"/>
      <c r="G1059" s="4"/>
    </row>
    <row r="1060" spans="1:7">
      <c r="A1060" s="4"/>
      <c r="B1060" s="4"/>
      <c r="C1060" s="4"/>
      <c r="D1060" s="4"/>
      <c r="E1060" s="4"/>
      <c r="F1060" s="4"/>
      <c r="G1060" s="4"/>
    </row>
    <row r="1061" spans="1:7">
      <c r="A1061" s="4"/>
      <c r="B1061" s="4"/>
      <c r="C1061" s="4"/>
      <c r="D1061" s="4"/>
      <c r="E1061" s="4"/>
      <c r="F1061" s="4"/>
      <c r="G1061" s="4"/>
    </row>
    <row r="1062" spans="1:7">
      <c r="A1062" s="4"/>
      <c r="B1062" s="4"/>
      <c r="C1062" s="4"/>
      <c r="D1062" s="4"/>
      <c r="E1062" s="4"/>
      <c r="F1062" s="4"/>
      <c r="G1062" s="4"/>
    </row>
    <row r="1063" spans="1:7">
      <c r="A1063" s="4"/>
      <c r="B1063" s="4"/>
      <c r="C1063" s="4"/>
      <c r="D1063" s="4"/>
      <c r="E1063" s="4"/>
      <c r="F1063" s="4"/>
      <c r="G1063" s="4"/>
    </row>
    <row r="1064" spans="1:7">
      <c r="A1064" s="4"/>
      <c r="B1064" s="4"/>
      <c r="C1064" s="4"/>
      <c r="D1064" s="4"/>
      <c r="E1064" s="4"/>
      <c r="F1064" s="4"/>
      <c r="G1064" s="4"/>
    </row>
    <row r="1065" spans="1:7">
      <c r="A1065" s="4"/>
      <c r="B1065" s="4"/>
      <c r="C1065" s="4"/>
      <c r="D1065" s="4"/>
      <c r="E1065" s="4"/>
      <c r="F1065" s="4"/>
      <c r="G1065" s="4"/>
    </row>
    <row r="1066" spans="1:7">
      <c r="A1066" s="4"/>
      <c r="B1066" s="4"/>
      <c r="C1066" s="4"/>
      <c r="D1066" s="4"/>
      <c r="E1066" s="4"/>
      <c r="F1066" s="4"/>
      <c r="G1066" s="4"/>
    </row>
    <row r="1067" spans="1:7">
      <c r="A1067" s="4"/>
      <c r="B1067" s="4"/>
      <c r="C1067" s="4"/>
      <c r="D1067" s="4"/>
      <c r="E1067" s="4"/>
      <c r="F1067" s="4"/>
      <c r="G1067" s="4"/>
    </row>
    <row r="1068" spans="1:7">
      <c r="A1068" s="4"/>
      <c r="B1068" s="4"/>
      <c r="C1068" s="4"/>
      <c r="D1068" s="4"/>
      <c r="E1068" s="4"/>
      <c r="F1068" s="4"/>
      <c r="G1068" s="4"/>
    </row>
    <row r="1069" spans="1:7">
      <c r="A1069" s="4"/>
      <c r="B1069" s="4"/>
      <c r="C1069" s="4"/>
      <c r="D1069" s="4"/>
      <c r="E1069" s="4"/>
      <c r="F1069" s="4"/>
      <c r="G1069" s="4"/>
    </row>
    <row r="1070" spans="1:7">
      <c r="A1070" s="4"/>
      <c r="B1070" s="4"/>
      <c r="C1070" s="4"/>
      <c r="D1070" s="4"/>
      <c r="E1070" s="4"/>
      <c r="F1070" s="4"/>
      <c r="G1070" s="4"/>
    </row>
    <row r="1071" spans="1:7">
      <c r="A1071" s="4"/>
      <c r="B1071" s="4"/>
      <c r="C1071" s="4"/>
      <c r="D1071" s="4"/>
      <c r="E1071" s="4"/>
      <c r="F1071" s="4"/>
      <c r="G1071" s="4"/>
    </row>
    <row r="1072" spans="1:7">
      <c r="A1072" s="4"/>
      <c r="B1072" s="4"/>
      <c r="C1072" s="4"/>
      <c r="D1072" s="4"/>
      <c r="E1072" s="4"/>
      <c r="F1072" s="4"/>
      <c r="G1072" s="4"/>
    </row>
    <row r="1073" spans="1:7">
      <c r="A1073" s="4"/>
      <c r="B1073" s="4"/>
      <c r="C1073" s="4"/>
      <c r="D1073" s="4"/>
      <c r="E1073" s="4"/>
      <c r="F1073" s="4"/>
      <c r="G1073" s="4"/>
    </row>
    <row r="1074" spans="1:7">
      <c r="A1074" s="4"/>
      <c r="B1074" s="4"/>
      <c r="C1074" s="4"/>
      <c r="D1074" s="4"/>
      <c r="E1074" s="4"/>
      <c r="F1074" s="4"/>
      <c r="G1074" s="4"/>
    </row>
    <row r="1075" spans="1:7">
      <c r="A1075" s="4"/>
      <c r="B1075" s="4"/>
      <c r="C1075" s="4"/>
      <c r="D1075" s="4"/>
      <c r="E1075" s="4"/>
      <c r="F1075" s="4"/>
      <c r="G1075" s="4"/>
    </row>
    <row r="1076" spans="1:7">
      <c r="A1076" s="4"/>
      <c r="B1076" s="4"/>
      <c r="C1076" s="4"/>
      <c r="D1076" s="4"/>
      <c r="E1076" s="4"/>
      <c r="F1076" s="4"/>
      <c r="G1076" s="4"/>
    </row>
    <row r="1077" spans="1:7">
      <c r="A1077" s="4"/>
      <c r="B1077" s="4"/>
      <c r="C1077" s="4"/>
      <c r="D1077" s="4"/>
      <c r="E1077" s="4"/>
      <c r="F1077" s="4"/>
      <c r="G1077" s="4"/>
    </row>
    <row r="1078" spans="1:7">
      <c r="A1078" s="4"/>
      <c r="B1078" s="4"/>
      <c r="C1078" s="4"/>
      <c r="D1078" s="4"/>
      <c r="E1078" s="4"/>
      <c r="F1078" s="4"/>
      <c r="G1078" s="4"/>
    </row>
    <row r="1079" spans="1:7">
      <c r="A1079" s="4"/>
      <c r="B1079" s="4"/>
      <c r="C1079" s="4"/>
      <c r="D1079" s="4"/>
      <c r="E1079" s="4"/>
      <c r="F1079" s="4"/>
      <c r="G1079" s="4"/>
    </row>
    <row r="1080" spans="1:7">
      <c r="A1080" s="4"/>
      <c r="B1080" s="4"/>
      <c r="C1080" s="4"/>
      <c r="D1080" s="4"/>
      <c r="E1080" s="4"/>
      <c r="F1080" s="4"/>
      <c r="G1080" s="4"/>
    </row>
    <row r="1081" spans="1:7">
      <c r="A1081" s="4"/>
      <c r="B1081" s="4"/>
      <c r="C1081" s="4"/>
      <c r="D1081" s="4"/>
      <c r="E1081" s="4"/>
      <c r="F1081" s="4"/>
      <c r="G1081" s="4"/>
    </row>
    <row r="1082" spans="1:7">
      <c r="A1082" s="4"/>
      <c r="B1082" s="4"/>
      <c r="C1082" s="4"/>
      <c r="D1082" s="4"/>
      <c r="E1082" s="4"/>
      <c r="F1082" s="4"/>
      <c r="G1082" s="4"/>
    </row>
    <row r="1083" spans="1:7">
      <c r="A1083" s="4"/>
      <c r="B1083" s="4"/>
      <c r="C1083" s="4"/>
      <c r="D1083" s="4"/>
      <c r="E1083" s="4"/>
      <c r="F1083" s="4"/>
      <c r="G1083" s="4"/>
    </row>
    <row r="1084" spans="1:7">
      <c r="A1084" s="4"/>
      <c r="B1084" s="4"/>
      <c r="C1084" s="4"/>
      <c r="D1084" s="4"/>
      <c r="E1084" s="4"/>
      <c r="F1084" s="4"/>
      <c r="G1084" s="4"/>
    </row>
    <row r="1085" spans="1:7">
      <c r="A1085" s="4"/>
      <c r="B1085" s="4"/>
      <c r="C1085" s="4"/>
      <c r="D1085" s="4"/>
      <c r="E1085" s="4"/>
      <c r="F1085" s="4"/>
      <c r="G1085" s="4"/>
    </row>
    <row r="1086" spans="1:7">
      <c r="A1086" s="4"/>
      <c r="B1086" s="4"/>
      <c r="C1086" s="4"/>
      <c r="D1086" s="4"/>
      <c r="E1086" s="4"/>
      <c r="F1086" s="4"/>
      <c r="G1086" s="4"/>
    </row>
    <row r="1087" spans="1:7">
      <c r="A1087" s="4"/>
      <c r="B1087" s="4"/>
      <c r="C1087" s="4"/>
      <c r="D1087" s="4"/>
      <c r="E1087" s="4"/>
      <c r="F1087" s="4"/>
      <c r="G1087" s="4"/>
    </row>
    <row r="1088" spans="1:7">
      <c r="A1088" s="4"/>
      <c r="B1088" s="4"/>
      <c r="C1088" s="4"/>
      <c r="D1088" s="4"/>
      <c r="E1088" s="4"/>
      <c r="F1088" s="4"/>
      <c r="G1088" s="4"/>
    </row>
    <row r="1089" spans="1:7">
      <c r="A1089" s="4"/>
      <c r="B1089" s="4"/>
      <c r="C1089" s="4"/>
      <c r="D1089" s="4"/>
      <c r="E1089" s="4"/>
      <c r="F1089" s="4"/>
      <c r="G1089" s="4"/>
    </row>
    <row r="1090" spans="1:7">
      <c r="A1090" s="4"/>
      <c r="B1090" s="4"/>
      <c r="C1090" s="4"/>
      <c r="D1090" s="4"/>
      <c r="E1090" s="4"/>
      <c r="F1090" s="4"/>
      <c r="G1090" s="4"/>
    </row>
    <row r="1091" spans="1:7">
      <c r="A1091" s="4"/>
      <c r="B1091" s="4"/>
      <c r="C1091" s="4"/>
      <c r="D1091" s="4"/>
      <c r="E1091" s="4"/>
      <c r="F1091" s="4"/>
      <c r="G1091" s="4"/>
    </row>
    <row r="1092" spans="1:7">
      <c r="A1092" s="4"/>
      <c r="B1092" s="4"/>
      <c r="C1092" s="4"/>
      <c r="D1092" s="4"/>
      <c r="E1092" s="4"/>
      <c r="F1092" s="4"/>
      <c r="G1092" s="4"/>
    </row>
    <row r="1093" spans="1:7">
      <c r="A1093" s="4"/>
      <c r="B1093" s="4"/>
      <c r="C1093" s="4"/>
      <c r="D1093" s="4"/>
      <c r="E1093" s="4"/>
      <c r="F1093" s="4"/>
      <c r="G1093" s="4"/>
    </row>
    <row r="1094" spans="1:7">
      <c r="A1094" s="4"/>
      <c r="B1094" s="4"/>
      <c r="C1094" s="4"/>
      <c r="D1094" s="4"/>
      <c r="E1094" s="4"/>
      <c r="F1094" s="4"/>
      <c r="G1094" s="4"/>
    </row>
    <row r="1095" spans="1:7">
      <c r="A1095" s="4"/>
      <c r="B1095" s="4"/>
      <c r="C1095" s="4"/>
      <c r="D1095" s="4"/>
      <c r="E1095" s="4"/>
      <c r="F1095" s="4"/>
      <c r="G1095" s="4"/>
    </row>
    <row r="1096" spans="1:7">
      <c r="A1096" s="4"/>
      <c r="B1096" s="4"/>
      <c r="C1096" s="4"/>
      <c r="D1096" s="4"/>
      <c r="E1096" s="4"/>
      <c r="F1096" s="4"/>
      <c r="G1096" s="4"/>
    </row>
    <row r="1097" spans="1:7">
      <c r="A1097" s="4"/>
      <c r="B1097" s="4"/>
      <c r="C1097" s="4"/>
      <c r="D1097" s="4"/>
      <c r="E1097" s="4"/>
      <c r="F1097" s="4"/>
      <c r="G1097" s="4"/>
    </row>
    <row r="1098" spans="1:7">
      <c r="A1098" s="4"/>
      <c r="B1098" s="4"/>
      <c r="C1098" s="4"/>
      <c r="D1098" s="4"/>
      <c r="E1098" s="4"/>
      <c r="F1098" s="4"/>
      <c r="G1098" s="4"/>
    </row>
    <row r="1099" spans="1:7">
      <c r="A1099" s="4"/>
      <c r="B1099" s="4"/>
      <c r="C1099" s="4"/>
      <c r="D1099" s="4"/>
      <c r="E1099" s="4"/>
      <c r="F1099" s="4"/>
      <c r="G1099" s="4"/>
    </row>
    <row r="1100" spans="1:7">
      <c r="A1100" s="4"/>
      <c r="B1100" s="4"/>
      <c r="C1100" s="4"/>
      <c r="D1100" s="4"/>
      <c r="E1100" s="4"/>
      <c r="F1100" s="4"/>
      <c r="G1100" s="4"/>
    </row>
    <row r="1101" spans="1:7">
      <c r="A1101" s="4"/>
      <c r="B1101" s="4"/>
      <c r="C1101" s="4"/>
      <c r="D1101" s="4"/>
      <c r="E1101" s="4"/>
      <c r="F1101" s="4"/>
      <c r="G1101" s="4"/>
    </row>
    <row r="1102" spans="1:7">
      <c r="A1102" s="4"/>
      <c r="B1102" s="4"/>
      <c r="C1102" s="4"/>
      <c r="D1102" s="4"/>
      <c r="E1102" s="4"/>
      <c r="F1102" s="4"/>
      <c r="G1102" s="4"/>
    </row>
    <row r="1103" spans="1:7">
      <c r="A1103" s="4"/>
      <c r="B1103" s="4"/>
      <c r="C1103" s="4"/>
      <c r="D1103" s="4"/>
      <c r="E1103" s="4"/>
      <c r="F1103" s="4"/>
      <c r="G1103" s="4"/>
    </row>
    <row r="1104" spans="1:7">
      <c r="A1104" s="4"/>
      <c r="B1104" s="4"/>
      <c r="C1104" s="4"/>
      <c r="D1104" s="4"/>
      <c r="E1104" s="4"/>
      <c r="F1104" s="4"/>
      <c r="G1104" s="4"/>
    </row>
    <row r="1105" spans="1:7">
      <c r="A1105" s="4"/>
      <c r="B1105" s="4"/>
      <c r="C1105" s="4"/>
      <c r="D1105" s="4"/>
      <c r="E1105" s="4"/>
      <c r="F1105" s="4"/>
      <c r="G1105" s="4"/>
    </row>
    <row r="1106" spans="1:7">
      <c r="A1106" s="4"/>
      <c r="B1106" s="4"/>
      <c r="C1106" s="4"/>
      <c r="D1106" s="4"/>
      <c r="E1106" s="4"/>
      <c r="F1106" s="4"/>
      <c r="G1106" s="4"/>
    </row>
    <row r="1107" spans="1:7">
      <c r="A1107" s="4"/>
      <c r="B1107" s="4"/>
      <c r="C1107" s="4"/>
      <c r="D1107" s="4"/>
      <c r="E1107" s="4"/>
      <c r="F1107" s="4"/>
      <c r="G1107" s="4"/>
    </row>
    <row r="1108" spans="1:7">
      <c r="A1108" s="4"/>
      <c r="B1108" s="4"/>
      <c r="C1108" s="4"/>
      <c r="D1108" s="4"/>
      <c r="E1108" s="4"/>
      <c r="F1108" s="4"/>
      <c r="G1108" s="4"/>
    </row>
    <row r="1109" spans="1:7">
      <c r="A1109" s="4"/>
      <c r="B1109" s="4"/>
      <c r="C1109" s="4"/>
      <c r="D1109" s="4"/>
      <c r="E1109" s="4"/>
      <c r="F1109" s="4"/>
      <c r="G1109" s="4"/>
    </row>
    <row r="1110" spans="1:7">
      <c r="A1110" s="4"/>
      <c r="B1110" s="4"/>
      <c r="C1110" s="4"/>
      <c r="D1110" s="4"/>
      <c r="E1110" s="4"/>
      <c r="F1110" s="4"/>
      <c r="G1110" s="4"/>
    </row>
    <row r="1111" spans="1:7">
      <c r="A1111" s="4"/>
      <c r="B1111" s="4"/>
      <c r="C1111" s="4"/>
      <c r="D1111" s="4"/>
      <c r="E1111" s="4"/>
      <c r="F1111" s="4"/>
      <c r="G1111" s="4"/>
    </row>
    <row r="1112" spans="1:7">
      <c r="A1112" s="4"/>
      <c r="B1112" s="4"/>
      <c r="C1112" s="4"/>
      <c r="D1112" s="4"/>
      <c r="E1112" s="4"/>
      <c r="F1112" s="4"/>
      <c r="G1112" s="4"/>
    </row>
    <row r="1113" spans="1:7">
      <c r="A1113" s="4"/>
      <c r="B1113" s="4"/>
      <c r="C1113" s="4"/>
      <c r="D1113" s="4"/>
      <c r="E1113" s="4"/>
      <c r="F1113" s="4"/>
      <c r="G1113" s="4"/>
    </row>
    <row r="1114" spans="1:7">
      <c r="A1114" s="4"/>
      <c r="B1114" s="4"/>
      <c r="C1114" s="4"/>
      <c r="D1114" s="4"/>
      <c r="E1114" s="4"/>
      <c r="F1114" s="4"/>
      <c r="G1114" s="4"/>
    </row>
    <row r="1115" spans="1:7">
      <c r="A1115" s="4"/>
      <c r="B1115" s="4"/>
      <c r="C1115" s="4"/>
      <c r="D1115" s="4"/>
      <c r="E1115" s="4"/>
      <c r="F1115" s="4"/>
      <c r="G1115" s="4"/>
    </row>
    <row r="1116" spans="1:7">
      <c r="A1116" s="4"/>
      <c r="B1116" s="4"/>
      <c r="C1116" s="4"/>
      <c r="D1116" s="4"/>
      <c r="E1116" s="4"/>
      <c r="F1116" s="4"/>
      <c r="G1116" s="4"/>
    </row>
    <row r="1117" spans="1:7">
      <c r="A1117" s="4"/>
      <c r="B1117" s="4"/>
      <c r="C1117" s="4"/>
      <c r="D1117" s="4"/>
      <c r="E1117" s="4"/>
      <c r="F1117" s="4"/>
      <c r="G1117" s="4"/>
    </row>
    <row r="1118" spans="1:7">
      <c r="A1118" s="4"/>
      <c r="B1118" s="4"/>
      <c r="C1118" s="4"/>
      <c r="D1118" s="4"/>
      <c r="E1118" s="4"/>
      <c r="F1118" s="4"/>
      <c r="G1118" s="4"/>
    </row>
    <row r="1119" spans="1:7">
      <c r="A1119" s="4"/>
      <c r="B1119" s="4"/>
      <c r="C1119" s="4"/>
      <c r="D1119" s="4"/>
      <c r="E1119" s="4"/>
      <c r="F1119" s="4"/>
      <c r="G1119" s="4"/>
    </row>
    <row r="1120" spans="1:7">
      <c r="A1120" s="4"/>
      <c r="B1120" s="4"/>
      <c r="C1120" s="4"/>
      <c r="D1120" s="4"/>
      <c r="E1120" s="4"/>
      <c r="F1120" s="4"/>
      <c r="G1120" s="4"/>
    </row>
    <row r="1121" spans="1:7">
      <c r="A1121" s="4"/>
      <c r="B1121" s="4"/>
      <c r="C1121" s="4"/>
      <c r="D1121" s="4"/>
      <c r="E1121" s="4"/>
      <c r="F1121" s="4"/>
      <c r="G1121" s="4"/>
    </row>
    <row r="1122" spans="1:7">
      <c r="A1122" s="4"/>
      <c r="B1122" s="4"/>
      <c r="C1122" s="4"/>
      <c r="D1122" s="4"/>
      <c r="E1122" s="4"/>
      <c r="F1122" s="4"/>
      <c r="G1122" s="4"/>
    </row>
    <row r="1123" spans="1:7">
      <c r="A1123" s="4"/>
      <c r="B1123" s="4"/>
      <c r="C1123" s="4"/>
      <c r="D1123" s="4"/>
      <c r="E1123" s="4"/>
      <c r="F1123" s="4"/>
      <c r="G1123" s="4"/>
    </row>
    <row r="1124" spans="1:7">
      <c r="A1124" s="4"/>
      <c r="B1124" s="4"/>
      <c r="C1124" s="4"/>
      <c r="D1124" s="4"/>
      <c r="E1124" s="4"/>
      <c r="F1124" s="4"/>
      <c r="G1124" s="4"/>
    </row>
    <row r="1125" spans="1:7">
      <c r="A1125" s="4"/>
      <c r="B1125" s="4"/>
      <c r="C1125" s="4"/>
      <c r="D1125" s="4"/>
      <c r="E1125" s="4"/>
      <c r="F1125" s="4"/>
      <c r="G1125" s="4"/>
    </row>
    <row r="1126" spans="1:7">
      <c r="A1126" s="4"/>
      <c r="B1126" s="4"/>
      <c r="C1126" s="4"/>
      <c r="D1126" s="4"/>
      <c r="E1126" s="4"/>
      <c r="F1126" s="4"/>
      <c r="G1126" s="4"/>
    </row>
    <row r="1127" spans="1:7">
      <c r="A1127" s="4"/>
      <c r="B1127" s="4"/>
      <c r="C1127" s="4"/>
      <c r="D1127" s="4"/>
      <c r="E1127" s="4"/>
      <c r="F1127" s="4"/>
      <c r="G1127" s="4"/>
    </row>
    <row r="1128" spans="1:7">
      <c r="A1128" s="4"/>
      <c r="B1128" s="4"/>
      <c r="C1128" s="4"/>
      <c r="D1128" s="4"/>
      <c r="E1128" s="4"/>
      <c r="F1128" s="4"/>
      <c r="G1128" s="4"/>
    </row>
    <row r="1129" spans="1:7">
      <c r="A1129" s="4"/>
      <c r="B1129" s="4"/>
      <c r="C1129" s="4"/>
      <c r="D1129" s="4"/>
      <c r="E1129" s="4"/>
      <c r="F1129" s="4"/>
      <c r="G1129" s="4"/>
    </row>
    <row r="1130" spans="1:7">
      <c r="A1130" s="4"/>
      <c r="B1130" s="4"/>
      <c r="C1130" s="4"/>
      <c r="D1130" s="4"/>
      <c r="E1130" s="4"/>
      <c r="F1130" s="4"/>
      <c r="G1130" s="4"/>
    </row>
    <row r="1131" spans="1:7">
      <c r="A1131" s="4"/>
      <c r="B1131" s="4"/>
      <c r="C1131" s="4"/>
      <c r="D1131" s="4"/>
      <c r="E1131" s="4"/>
      <c r="F1131" s="4"/>
      <c r="G1131" s="4"/>
    </row>
    <row r="1132" spans="1:7">
      <c r="A1132" s="4"/>
      <c r="B1132" s="4"/>
      <c r="C1132" s="4"/>
      <c r="D1132" s="4"/>
      <c r="E1132" s="4"/>
      <c r="F1132" s="4"/>
      <c r="G1132" s="4"/>
    </row>
    <row r="1133" spans="1:7">
      <c r="A1133" s="4"/>
      <c r="B1133" s="4"/>
      <c r="C1133" s="4"/>
      <c r="D1133" s="4"/>
      <c r="E1133" s="4"/>
      <c r="F1133" s="4"/>
      <c r="G1133" s="4"/>
    </row>
    <row r="1134" spans="1:7">
      <c r="A1134" s="4"/>
      <c r="B1134" s="4"/>
      <c r="C1134" s="4"/>
      <c r="D1134" s="4"/>
      <c r="E1134" s="4"/>
      <c r="F1134" s="4"/>
      <c r="G1134" s="4"/>
    </row>
    <row r="1135" spans="1:7">
      <c r="A1135" s="4"/>
      <c r="B1135" s="4"/>
      <c r="C1135" s="4"/>
      <c r="D1135" s="4"/>
      <c r="E1135" s="4"/>
      <c r="F1135" s="4"/>
      <c r="G1135" s="4"/>
    </row>
    <row r="1136" spans="1:7">
      <c r="A1136" s="4"/>
      <c r="B1136" s="4"/>
      <c r="C1136" s="4"/>
      <c r="D1136" s="4"/>
      <c r="E1136" s="4"/>
      <c r="F1136" s="4"/>
      <c r="G1136" s="4"/>
    </row>
    <row r="1137" spans="1:7">
      <c r="A1137" s="4"/>
      <c r="B1137" s="4"/>
      <c r="C1137" s="4"/>
      <c r="D1137" s="4"/>
      <c r="E1137" s="4"/>
      <c r="F1137" s="4"/>
      <c r="G1137" s="4"/>
    </row>
    <row r="1138" spans="1:7">
      <c r="A1138" s="4"/>
      <c r="B1138" s="4"/>
      <c r="C1138" s="4"/>
      <c r="D1138" s="4"/>
      <c r="E1138" s="4"/>
      <c r="F1138" s="4"/>
      <c r="G1138" s="4"/>
    </row>
    <row r="1139" spans="1:7">
      <c r="A1139" s="4"/>
      <c r="B1139" s="4"/>
      <c r="C1139" s="4"/>
      <c r="D1139" s="4"/>
      <c r="E1139" s="4"/>
      <c r="F1139" s="4"/>
      <c r="G1139" s="4"/>
    </row>
    <row r="1140" spans="1:7">
      <c r="A1140" s="4"/>
      <c r="B1140" s="4"/>
      <c r="C1140" s="4"/>
      <c r="D1140" s="4"/>
      <c r="E1140" s="4"/>
      <c r="F1140" s="4"/>
      <c r="G1140" s="4"/>
    </row>
    <row r="1141" spans="1:7">
      <c r="A1141" s="4"/>
      <c r="B1141" s="4"/>
      <c r="C1141" s="4"/>
      <c r="D1141" s="4"/>
      <c r="E1141" s="4"/>
      <c r="F1141" s="4"/>
      <c r="G1141" s="4"/>
    </row>
    <row r="1142" spans="1:7">
      <c r="A1142" s="4"/>
      <c r="B1142" s="4"/>
      <c r="C1142" s="4"/>
      <c r="D1142" s="4"/>
      <c r="E1142" s="4"/>
      <c r="F1142" s="4"/>
      <c r="G1142" s="4"/>
    </row>
    <row r="1143" spans="1:7">
      <c r="A1143" s="4"/>
      <c r="B1143" s="4"/>
      <c r="C1143" s="4"/>
      <c r="D1143" s="4"/>
      <c r="E1143" s="4"/>
      <c r="F1143" s="4"/>
      <c r="G1143" s="4"/>
    </row>
    <row r="1144" spans="1:7">
      <c r="A1144" s="4"/>
      <c r="B1144" s="4"/>
      <c r="C1144" s="4"/>
      <c r="D1144" s="4"/>
      <c r="E1144" s="4"/>
      <c r="F1144" s="4"/>
      <c r="G1144" s="4"/>
    </row>
    <row r="1145" spans="1:7">
      <c r="A1145" s="4"/>
      <c r="B1145" s="4"/>
      <c r="C1145" s="4"/>
      <c r="D1145" s="4"/>
      <c r="E1145" s="4"/>
      <c r="F1145" s="4"/>
      <c r="G1145" s="4"/>
    </row>
    <row r="1146" spans="1:7">
      <c r="A1146" s="4"/>
      <c r="B1146" s="4"/>
      <c r="C1146" s="4"/>
      <c r="D1146" s="4"/>
      <c r="E1146" s="4"/>
      <c r="F1146" s="4"/>
      <c r="G1146" s="4"/>
    </row>
    <row r="1147" spans="1:7">
      <c r="A1147" s="4"/>
      <c r="B1147" s="4"/>
      <c r="C1147" s="4"/>
      <c r="D1147" s="4"/>
      <c r="E1147" s="4"/>
      <c r="F1147" s="4"/>
      <c r="G1147" s="4"/>
    </row>
    <row r="1148" spans="1:7">
      <c r="A1148" s="4"/>
      <c r="B1148" s="4"/>
      <c r="C1148" s="4"/>
      <c r="D1148" s="4"/>
      <c r="E1148" s="4"/>
      <c r="F1148" s="4"/>
      <c r="G1148" s="4"/>
    </row>
    <row r="1149" spans="1:7">
      <c r="A1149" s="4"/>
      <c r="B1149" s="4"/>
      <c r="C1149" s="4"/>
      <c r="D1149" s="4"/>
      <c r="E1149" s="4"/>
      <c r="F1149" s="4"/>
      <c r="G1149" s="4"/>
    </row>
    <row r="1150" spans="1:7">
      <c r="A1150" s="4"/>
      <c r="B1150" s="4"/>
      <c r="C1150" s="4"/>
      <c r="D1150" s="4"/>
      <c r="E1150" s="4"/>
      <c r="F1150" s="4"/>
      <c r="G1150" s="4"/>
    </row>
    <row r="1151" spans="1:7">
      <c r="A1151" s="4"/>
      <c r="B1151" s="4"/>
      <c r="C1151" s="4"/>
      <c r="D1151" s="4"/>
      <c r="E1151" s="4"/>
      <c r="F1151" s="4"/>
      <c r="G1151" s="4"/>
    </row>
    <row r="1152" spans="1:7">
      <c r="A1152" s="4"/>
      <c r="B1152" s="4"/>
      <c r="C1152" s="4"/>
      <c r="D1152" s="4"/>
      <c r="E1152" s="4"/>
      <c r="F1152" s="4"/>
      <c r="G1152" s="4"/>
    </row>
    <row r="1153" spans="1:7">
      <c r="A1153" s="4"/>
      <c r="B1153" s="4"/>
      <c r="C1153" s="4"/>
      <c r="D1153" s="4"/>
      <c r="E1153" s="4"/>
      <c r="F1153" s="4"/>
      <c r="G1153" s="4"/>
    </row>
    <row r="1154" spans="1:7">
      <c r="A1154" s="4"/>
      <c r="B1154" s="4"/>
      <c r="C1154" s="4"/>
      <c r="D1154" s="4"/>
      <c r="E1154" s="4"/>
      <c r="F1154" s="4"/>
      <c r="G1154" s="4"/>
    </row>
    <row r="1155" spans="1:7">
      <c r="A1155" s="4"/>
      <c r="B1155" s="4"/>
      <c r="C1155" s="4"/>
      <c r="D1155" s="4"/>
      <c r="E1155" s="4"/>
      <c r="F1155" s="4"/>
      <c r="G1155" s="4"/>
    </row>
    <row r="1156" spans="1:7">
      <c r="A1156" s="4"/>
      <c r="B1156" s="4"/>
      <c r="C1156" s="4"/>
      <c r="D1156" s="4"/>
      <c r="E1156" s="4"/>
      <c r="F1156" s="4"/>
      <c r="G1156" s="4"/>
    </row>
    <row r="1157" spans="1:7">
      <c r="A1157" s="4"/>
      <c r="B1157" s="4"/>
      <c r="C1157" s="4"/>
      <c r="D1157" s="4"/>
      <c r="E1157" s="4"/>
      <c r="F1157" s="4"/>
      <c r="G1157" s="4"/>
    </row>
    <row r="1158" spans="1:7">
      <c r="A1158" s="4"/>
      <c r="B1158" s="4"/>
      <c r="C1158" s="4"/>
      <c r="D1158" s="4"/>
      <c r="E1158" s="4"/>
      <c r="F1158" s="4"/>
      <c r="G1158" s="4"/>
    </row>
    <row r="1159" spans="1:7">
      <c r="A1159" s="4"/>
      <c r="B1159" s="4"/>
      <c r="C1159" s="4"/>
      <c r="D1159" s="4"/>
      <c r="E1159" s="4"/>
      <c r="F1159" s="4"/>
      <c r="G1159" s="4"/>
    </row>
    <row r="1160" spans="1:7">
      <c r="A1160" s="4"/>
      <c r="B1160" s="4"/>
      <c r="C1160" s="4"/>
      <c r="D1160" s="4"/>
      <c r="E1160" s="4"/>
      <c r="F1160" s="4"/>
      <c r="G1160" s="4"/>
    </row>
    <row r="1161" spans="1:7">
      <c r="A1161" s="4"/>
      <c r="B1161" s="4"/>
      <c r="C1161" s="4"/>
      <c r="D1161" s="4"/>
      <c r="E1161" s="4"/>
      <c r="F1161" s="4"/>
      <c r="G1161" s="4"/>
    </row>
    <row r="1162" spans="1:7">
      <c r="A1162" s="4"/>
      <c r="B1162" s="4"/>
      <c r="C1162" s="4"/>
      <c r="D1162" s="4"/>
      <c r="E1162" s="4"/>
      <c r="F1162" s="4"/>
      <c r="G1162" s="4"/>
    </row>
    <row r="1163" spans="1:7">
      <c r="A1163" s="4"/>
      <c r="B1163" s="4"/>
      <c r="C1163" s="4"/>
      <c r="D1163" s="4"/>
      <c r="E1163" s="4"/>
      <c r="F1163" s="4"/>
      <c r="G1163" s="4"/>
    </row>
    <row r="1164" spans="1:7">
      <c r="A1164" s="4"/>
      <c r="B1164" s="4"/>
      <c r="C1164" s="4"/>
      <c r="D1164" s="4"/>
      <c r="E1164" s="4"/>
      <c r="F1164" s="4"/>
      <c r="G1164" s="4"/>
    </row>
    <row r="1165" spans="1:7">
      <c r="A1165" s="4"/>
      <c r="B1165" s="4"/>
      <c r="C1165" s="4"/>
      <c r="D1165" s="4"/>
      <c r="E1165" s="4"/>
      <c r="F1165" s="4"/>
      <c r="G1165" s="4"/>
    </row>
    <row r="1166" spans="1:7">
      <c r="A1166" s="4"/>
      <c r="B1166" s="4"/>
      <c r="C1166" s="4"/>
      <c r="D1166" s="4"/>
      <c r="E1166" s="4"/>
      <c r="F1166" s="4"/>
      <c r="G1166" s="4"/>
    </row>
    <row r="1167" spans="1:7">
      <c r="A1167" s="4"/>
      <c r="B1167" s="4"/>
      <c r="C1167" s="4"/>
      <c r="D1167" s="4"/>
      <c r="E1167" s="4"/>
      <c r="F1167" s="4"/>
      <c r="G1167" s="4"/>
    </row>
    <row r="1168" spans="1:7">
      <c r="A1168" s="4"/>
      <c r="B1168" s="4"/>
      <c r="C1168" s="4"/>
      <c r="D1168" s="4"/>
      <c r="E1168" s="4"/>
      <c r="F1168" s="4"/>
      <c r="G1168" s="4"/>
    </row>
    <row r="1169" spans="1:7">
      <c r="A1169" s="4"/>
      <c r="B1169" s="4"/>
      <c r="C1169" s="4"/>
      <c r="D1169" s="4"/>
      <c r="E1169" s="4"/>
      <c r="F1169" s="4"/>
      <c r="G1169" s="4"/>
    </row>
    <row r="1170" spans="1:7">
      <c r="A1170" s="4"/>
      <c r="B1170" s="4"/>
      <c r="C1170" s="4"/>
      <c r="D1170" s="4"/>
      <c r="E1170" s="4"/>
      <c r="F1170" s="4"/>
      <c r="G1170" s="4"/>
    </row>
    <row r="1171" spans="1:7">
      <c r="A1171" s="4"/>
      <c r="B1171" s="4"/>
      <c r="C1171" s="4"/>
      <c r="D1171" s="4"/>
      <c r="E1171" s="4"/>
      <c r="F1171" s="4"/>
      <c r="G1171" s="4"/>
    </row>
    <row r="1172" spans="1:7">
      <c r="A1172" s="4"/>
      <c r="B1172" s="4"/>
      <c r="C1172" s="4"/>
      <c r="D1172" s="4"/>
      <c r="E1172" s="4"/>
      <c r="F1172" s="4"/>
      <c r="G1172" s="4"/>
    </row>
    <row r="1173" spans="1:7">
      <c r="A1173" s="4"/>
      <c r="B1173" s="4"/>
      <c r="C1173" s="4"/>
      <c r="D1173" s="4"/>
      <c r="E1173" s="4"/>
      <c r="F1173" s="4"/>
      <c r="G1173" s="4"/>
    </row>
    <row r="1174" spans="1:7">
      <c r="A1174" s="4"/>
      <c r="B1174" s="4"/>
      <c r="C1174" s="4"/>
      <c r="D1174" s="4"/>
      <c r="E1174" s="4"/>
      <c r="F1174" s="4"/>
      <c r="G1174" s="4"/>
    </row>
    <row r="1175" spans="1:7">
      <c r="A1175" s="4"/>
      <c r="B1175" s="4"/>
      <c r="C1175" s="4"/>
      <c r="D1175" s="4"/>
      <c r="E1175" s="4"/>
      <c r="F1175" s="4"/>
      <c r="G1175" s="4"/>
    </row>
    <row r="1176" spans="1:7">
      <c r="A1176" s="4"/>
      <c r="B1176" s="4"/>
      <c r="C1176" s="4"/>
      <c r="D1176" s="4"/>
      <c r="E1176" s="4"/>
      <c r="F1176" s="4"/>
      <c r="G1176" s="4"/>
    </row>
    <row r="1177" spans="1:7">
      <c r="A1177" s="4"/>
      <c r="B1177" s="4"/>
      <c r="C1177" s="4"/>
      <c r="D1177" s="4"/>
      <c r="E1177" s="4"/>
      <c r="F1177" s="4"/>
      <c r="G1177" s="4"/>
    </row>
    <row r="1178" spans="1:7">
      <c r="A1178" s="4"/>
      <c r="B1178" s="4"/>
      <c r="C1178" s="4"/>
      <c r="D1178" s="4"/>
      <c r="E1178" s="4"/>
      <c r="F1178" s="4"/>
      <c r="G1178" s="4"/>
    </row>
    <row r="1179" spans="1:7">
      <c r="A1179" s="4"/>
      <c r="B1179" s="4"/>
      <c r="C1179" s="4"/>
      <c r="D1179" s="4"/>
      <c r="E1179" s="4"/>
      <c r="F1179" s="4"/>
      <c r="G1179" s="4"/>
    </row>
    <row r="1180" spans="1:7">
      <c r="A1180" s="4"/>
      <c r="B1180" s="4"/>
      <c r="C1180" s="4"/>
      <c r="D1180" s="4"/>
      <c r="E1180" s="4"/>
      <c r="F1180" s="4"/>
      <c r="G1180" s="4"/>
    </row>
    <row r="1181" spans="1:7">
      <c r="A1181" s="4"/>
      <c r="B1181" s="4"/>
      <c r="C1181" s="4"/>
      <c r="D1181" s="4"/>
      <c r="E1181" s="4"/>
      <c r="F1181" s="4"/>
      <c r="G1181" s="4"/>
    </row>
    <row r="1182" spans="1:7">
      <c r="A1182" s="4"/>
      <c r="B1182" s="4"/>
      <c r="C1182" s="4"/>
      <c r="D1182" s="4"/>
      <c r="E1182" s="4"/>
      <c r="F1182" s="4"/>
      <c r="G1182" s="4"/>
    </row>
    <row r="1183" spans="1:7">
      <c r="A1183" s="4"/>
      <c r="B1183" s="4"/>
      <c r="C1183" s="4"/>
      <c r="D1183" s="4"/>
      <c r="E1183" s="4"/>
      <c r="F1183" s="4"/>
      <c r="G1183" s="4"/>
    </row>
    <row r="1184" spans="1:7">
      <c r="A1184" s="4"/>
      <c r="B1184" s="4"/>
      <c r="C1184" s="4"/>
      <c r="D1184" s="4"/>
      <c r="E1184" s="4"/>
      <c r="F1184" s="4"/>
      <c r="G1184" s="4"/>
    </row>
    <row r="1185" spans="1:7">
      <c r="A1185" s="4"/>
      <c r="B1185" s="4"/>
      <c r="C1185" s="4"/>
      <c r="D1185" s="4"/>
      <c r="E1185" s="4"/>
      <c r="F1185" s="4"/>
      <c r="G1185" s="4"/>
    </row>
    <row r="1186" spans="1:7">
      <c r="A1186" s="4"/>
      <c r="B1186" s="4"/>
      <c r="C1186" s="4"/>
      <c r="D1186" s="4"/>
      <c r="E1186" s="4"/>
      <c r="F1186" s="4"/>
      <c r="G1186" s="4"/>
    </row>
    <row r="1187" spans="1:7">
      <c r="A1187" s="4"/>
      <c r="B1187" s="4"/>
      <c r="C1187" s="4"/>
      <c r="D1187" s="4"/>
      <c r="E1187" s="4"/>
      <c r="F1187" s="4"/>
      <c r="G1187" s="4"/>
    </row>
    <row r="1188" spans="1:7">
      <c r="A1188" s="4"/>
      <c r="B1188" s="4"/>
      <c r="C1188" s="4"/>
      <c r="D1188" s="4"/>
      <c r="E1188" s="4"/>
      <c r="F1188" s="4"/>
      <c r="G1188" s="4"/>
    </row>
    <row r="1189" spans="1:7">
      <c r="A1189" s="4"/>
      <c r="B1189" s="4"/>
      <c r="C1189" s="4"/>
      <c r="D1189" s="4"/>
      <c r="E1189" s="4"/>
      <c r="F1189" s="4"/>
      <c r="G1189" s="4"/>
    </row>
    <row r="1190" spans="1:7">
      <c r="A1190" s="4"/>
      <c r="B1190" s="4"/>
      <c r="C1190" s="4"/>
      <c r="D1190" s="4"/>
      <c r="E1190" s="4"/>
      <c r="F1190" s="4"/>
      <c r="G1190" s="4"/>
    </row>
    <row r="1191" spans="1:7">
      <c r="A1191" s="4"/>
      <c r="B1191" s="4"/>
      <c r="C1191" s="4"/>
      <c r="D1191" s="4"/>
      <c r="E1191" s="4"/>
      <c r="F1191" s="4"/>
      <c r="G1191" s="4"/>
    </row>
    <row r="1192" spans="1:7">
      <c r="A1192" s="4"/>
      <c r="B1192" s="4"/>
      <c r="C1192" s="4"/>
      <c r="D1192" s="4"/>
      <c r="E1192" s="4"/>
      <c r="F1192" s="4"/>
      <c r="G1192" s="4"/>
    </row>
    <row r="1193" spans="1:7">
      <c r="A1193" s="4"/>
      <c r="B1193" s="4"/>
      <c r="C1193" s="4"/>
      <c r="D1193" s="4"/>
      <c r="E1193" s="4"/>
      <c r="F1193" s="4"/>
      <c r="G1193" s="4"/>
    </row>
    <row r="1194" spans="1:7">
      <c r="A1194" s="4"/>
      <c r="B1194" s="4"/>
      <c r="C1194" s="4"/>
      <c r="D1194" s="4"/>
      <c r="E1194" s="4"/>
      <c r="F1194" s="4"/>
      <c r="G1194" s="4"/>
    </row>
    <row r="1195" spans="1:7">
      <c r="A1195" s="4"/>
      <c r="B1195" s="4"/>
      <c r="C1195" s="4"/>
      <c r="D1195" s="4"/>
      <c r="E1195" s="4"/>
      <c r="F1195" s="4"/>
      <c r="G1195" s="4"/>
    </row>
    <row r="1196" spans="1:7">
      <c r="A1196" s="4"/>
      <c r="B1196" s="4"/>
      <c r="C1196" s="4"/>
      <c r="D1196" s="4"/>
      <c r="E1196" s="4"/>
      <c r="F1196" s="4"/>
      <c r="G1196" s="4"/>
    </row>
    <row r="1197" spans="1:7">
      <c r="A1197" s="4"/>
      <c r="B1197" s="4"/>
      <c r="C1197" s="4"/>
      <c r="D1197" s="4"/>
      <c r="E1197" s="4"/>
      <c r="F1197" s="4"/>
      <c r="G1197" s="4"/>
    </row>
    <row r="1198" spans="1:7">
      <c r="A1198" s="4"/>
      <c r="B1198" s="4"/>
      <c r="C1198" s="4"/>
      <c r="D1198" s="4"/>
      <c r="E1198" s="4"/>
      <c r="F1198" s="4"/>
      <c r="G1198" s="4"/>
    </row>
    <row r="1199" spans="1:7">
      <c r="A1199" s="4"/>
      <c r="B1199" s="4"/>
      <c r="C1199" s="4"/>
      <c r="D1199" s="4"/>
      <c r="E1199" s="4"/>
      <c r="F1199" s="4"/>
      <c r="G1199" s="4"/>
    </row>
    <row r="1200" spans="1:7">
      <c r="A1200" s="4"/>
      <c r="B1200" s="4"/>
      <c r="C1200" s="4"/>
      <c r="D1200" s="4"/>
      <c r="E1200" s="4"/>
      <c r="F1200" s="4"/>
      <c r="G1200" s="4"/>
    </row>
    <row r="1201" spans="1:7">
      <c r="A1201" s="4"/>
      <c r="B1201" s="4"/>
      <c r="C1201" s="4"/>
      <c r="D1201" s="4"/>
      <c r="E1201" s="4"/>
      <c r="F1201" s="4"/>
      <c r="G1201" s="4"/>
    </row>
    <row r="1202" spans="1:7">
      <c r="A1202" s="4"/>
      <c r="B1202" s="4"/>
      <c r="C1202" s="4"/>
      <c r="D1202" s="4"/>
      <c r="E1202" s="4"/>
      <c r="F1202" s="4"/>
      <c r="G1202" s="4"/>
    </row>
    <row r="1203" spans="1:7">
      <c r="A1203" s="4"/>
      <c r="B1203" s="4"/>
      <c r="C1203" s="4"/>
      <c r="D1203" s="4"/>
      <c r="E1203" s="4"/>
      <c r="F1203" s="4"/>
      <c r="G1203" s="4"/>
    </row>
    <row r="1204" spans="1:7">
      <c r="A1204" s="4"/>
      <c r="B1204" s="4"/>
      <c r="C1204" s="4"/>
      <c r="D1204" s="4"/>
      <c r="E1204" s="4"/>
      <c r="F1204" s="4"/>
      <c r="G1204" s="4"/>
    </row>
    <row r="1205" spans="1:7">
      <c r="A1205" s="4"/>
      <c r="B1205" s="4"/>
      <c r="C1205" s="4"/>
      <c r="D1205" s="4"/>
      <c r="E1205" s="4"/>
      <c r="F1205" s="4"/>
      <c r="G1205" s="4"/>
    </row>
    <row r="1206" spans="1:7">
      <c r="A1206" s="4"/>
      <c r="B1206" s="4"/>
      <c r="C1206" s="4"/>
      <c r="D1206" s="4"/>
      <c r="E1206" s="4"/>
      <c r="F1206" s="4"/>
      <c r="G1206" s="4"/>
    </row>
    <row r="1207" spans="1:7">
      <c r="A1207" s="4"/>
      <c r="B1207" s="4"/>
      <c r="C1207" s="4"/>
      <c r="D1207" s="4"/>
      <c r="E1207" s="4"/>
      <c r="F1207" s="4"/>
      <c r="G1207" s="4"/>
    </row>
    <row r="1208" spans="1:7">
      <c r="A1208" s="4"/>
      <c r="B1208" s="4"/>
      <c r="C1208" s="4"/>
      <c r="D1208" s="4"/>
      <c r="E1208" s="4"/>
      <c r="F1208" s="4"/>
      <c r="G1208" s="4"/>
    </row>
    <row r="1209" spans="1:7">
      <c r="A1209" s="4"/>
      <c r="B1209" s="4"/>
      <c r="C1209" s="4"/>
      <c r="D1209" s="4"/>
      <c r="E1209" s="4"/>
      <c r="F1209" s="4"/>
      <c r="G1209" s="4"/>
    </row>
    <row r="1210" spans="1:7">
      <c r="A1210" s="4"/>
      <c r="B1210" s="4"/>
      <c r="C1210" s="4"/>
      <c r="D1210" s="4"/>
      <c r="E1210" s="4"/>
      <c r="F1210" s="4"/>
      <c r="G1210" s="4"/>
    </row>
    <row r="1211" spans="1:7">
      <c r="A1211" s="4"/>
      <c r="B1211" s="4"/>
      <c r="C1211" s="4"/>
      <c r="D1211" s="4"/>
      <c r="E1211" s="4"/>
      <c r="F1211" s="4"/>
      <c r="G1211" s="4"/>
    </row>
    <row r="1212" spans="1:7">
      <c r="A1212" s="4"/>
      <c r="B1212" s="4"/>
      <c r="C1212" s="4"/>
      <c r="D1212" s="4"/>
      <c r="E1212" s="4"/>
      <c r="F1212" s="4"/>
      <c r="G1212" s="4"/>
    </row>
    <row r="1213" spans="1:7">
      <c r="A1213" s="4"/>
      <c r="B1213" s="4"/>
      <c r="C1213" s="4"/>
      <c r="D1213" s="4"/>
      <c r="E1213" s="4"/>
      <c r="F1213" s="4"/>
      <c r="G1213" s="4"/>
    </row>
    <row r="1214" spans="1:7">
      <c r="A1214" s="4"/>
      <c r="B1214" s="4"/>
      <c r="C1214" s="4"/>
      <c r="D1214" s="4"/>
      <c r="E1214" s="4"/>
      <c r="F1214" s="4"/>
      <c r="G1214" s="4"/>
    </row>
    <row r="1215" spans="1:7">
      <c r="A1215" s="4"/>
      <c r="B1215" s="4"/>
      <c r="C1215" s="4"/>
      <c r="D1215" s="4"/>
      <c r="E1215" s="4"/>
      <c r="F1215" s="4"/>
      <c r="G1215" s="4"/>
    </row>
    <row r="1216" spans="1:7">
      <c r="A1216" s="4"/>
      <c r="B1216" s="4"/>
      <c r="C1216" s="4"/>
      <c r="D1216" s="4"/>
      <c r="E1216" s="4"/>
      <c r="F1216" s="4"/>
      <c r="G1216" s="4"/>
    </row>
    <row r="1217" spans="1:7">
      <c r="A1217" s="4"/>
      <c r="B1217" s="4"/>
      <c r="C1217" s="4"/>
      <c r="D1217" s="4"/>
      <c r="E1217" s="4"/>
      <c r="F1217" s="4"/>
      <c r="G1217" s="4"/>
    </row>
    <row r="1218" spans="1:7">
      <c r="A1218" s="4"/>
      <c r="B1218" s="4"/>
      <c r="C1218" s="4"/>
      <c r="D1218" s="4"/>
      <c r="E1218" s="4"/>
      <c r="F1218" s="4"/>
      <c r="G1218" s="4"/>
    </row>
    <row r="1219" spans="1:7">
      <c r="A1219" s="4"/>
      <c r="B1219" s="4"/>
      <c r="C1219" s="4"/>
      <c r="D1219" s="4"/>
      <c r="E1219" s="4"/>
      <c r="F1219" s="4"/>
      <c r="G1219" s="4"/>
    </row>
    <row r="1220" spans="1:7">
      <c r="A1220" s="4"/>
      <c r="B1220" s="4"/>
      <c r="C1220" s="4"/>
      <c r="D1220" s="4"/>
      <c r="E1220" s="4"/>
      <c r="F1220" s="4"/>
      <c r="G1220" s="4"/>
    </row>
    <row r="1221" spans="1:7">
      <c r="A1221" s="4"/>
      <c r="B1221" s="4"/>
      <c r="C1221" s="4"/>
      <c r="D1221" s="4"/>
      <c r="E1221" s="4"/>
      <c r="F1221" s="4"/>
      <c r="G1221" s="4"/>
    </row>
    <row r="1222" spans="1:7">
      <c r="A1222" s="4"/>
      <c r="B1222" s="4"/>
      <c r="C1222" s="4"/>
      <c r="D1222" s="4"/>
      <c r="E1222" s="4"/>
      <c r="F1222" s="4"/>
      <c r="G1222" s="4"/>
    </row>
    <row r="1223" spans="1:7">
      <c r="A1223" s="4"/>
      <c r="B1223" s="4"/>
      <c r="C1223" s="4"/>
      <c r="D1223" s="4"/>
      <c r="E1223" s="4"/>
      <c r="F1223" s="4"/>
      <c r="G1223" s="4"/>
    </row>
    <row r="1224" spans="1:7">
      <c r="A1224" s="4"/>
      <c r="B1224" s="4"/>
      <c r="C1224" s="4"/>
      <c r="D1224" s="4"/>
      <c r="E1224" s="4"/>
      <c r="F1224" s="4"/>
      <c r="G1224" s="4"/>
    </row>
    <row r="1225" spans="1:7">
      <c r="A1225" s="4"/>
      <c r="B1225" s="4"/>
      <c r="C1225" s="4"/>
      <c r="D1225" s="4"/>
      <c r="E1225" s="4"/>
      <c r="F1225" s="4"/>
      <c r="G1225" s="4"/>
    </row>
    <row r="1226" spans="1:7">
      <c r="A1226" s="4"/>
      <c r="B1226" s="4"/>
      <c r="C1226" s="4"/>
      <c r="D1226" s="4"/>
      <c r="E1226" s="4"/>
      <c r="F1226" s="4"/>
      <c r="G1226" s="4"/>
    </row>
    <row r="1227" spans="1:7">
      <c r="A1227" s="4"/>
      <c r="B1227" s="4"/>
      <c r="C1227" s="4"/>
      <c r="D1227" s="4"/>
      <c r="E1227" s="4"/>
      <c r="F1227" s="4"/>
      <c r="G1227" s="4"/>
    </row>
    <row r="1228" spans="1:7">
      <c r="A1228" s="4"/>
      <c r="B1228" s="4"/>
      <c r="C1228" s="4"/>
      <c r="D1228" s="4"/>
      <c r="E1228" s="4"/>
      <c r="F1228" s="4"/>
      <c r="G1228" s="4"/>
    </row>
    <row r="1229" spans="1:7">
      <c r="A1229" s="4"/>
      <c r="B1229" s="4"/>
      <c r="C1229" s="4"/>
      <c r="D1229" s="4"/>
      <c r="E1229" s="4"/>
      <c r="F1229" s="4"/>
      <c r="G1229" s="4"/>
    </row>
    <row r="1230" spans="1:7">
      <c r="A1230" s="4"/>
      <c r="B1230" s="4"/>
      <c r="C1230" s="4"/>
      <c r="D1230" s="4"/>
      <c r="E1230" s="4"/>
      <c r="F1230" s="4"/>
      <c r="G1230" s="4"/>
    </row>
    <row r="1231" spans="1:7">
      <c r="A1231" s="4"/>
      <c r="B1231" s="4"/>
      <c r="C1231" s="4"/>
      <c r="D1231" s="4"/>
      <c r="E1231" s="4"/>
      <c r="F1231" s="4"/>
      <c r="G1231" s="4"/>
    </row>
    <row r="1232" spans="1:7">
      <c r="A1232" s="4"/>
      <c r="B1232" s="4"/>
      <c r="C1232" s="4"/>
      <c r="D1232" s="4"/>
      <c r="E1232" s="4"/>
      <c r="F1232" s="4"/>
      <c r="G1232" s="4"/>
    </row>
    <row r="1233" spans="1:7">
      <c r="A1233" s="4"/>
      <c r="B1233" s="4"/>
      <c r="C1233" s="4"/>
      <c r="D1233" s="4"/>
      <c r="E1233" s="4"/>
      <c r="F1233" s="4"/>
      <c r="G1233" s="4"/>
    </row>
    <row r="1234" spans="1:7">
      <c r="A1234" s="4"/>
      <c r="B1234" s="4"/>
      <c r="C1234" s="4"/>
      <c r="D1234" s="4"/>
      <c r="E1234" s="4"/>
      <c r="F1234" s="4"/>
      <c r="G1234" s="4"/>
    </row>
    <row r="1235" spans="1:7">
      <c r="A1235" s="4"/>
      <c r="B1235" s="4"/>
      <c r="C1235" s="4"/>
      <c r="D1235" s="4"/>
      <c r="E1235" s="4"/>
      <c r="F1235" s="4"/>
      <c r="G1235" s="4"/>
    </row>
    <row r="1236" spans="1:7">
      <c r="A1236" s="4"/>
      <c r="B1236" s="4"/>
      <c r="C1236" s="4"/>
      <c r="D1236" s="4"/>
      <c r="E1236" s="4"/>
      <c r="F1236" s="4"/>
      <c r="G1236" s="4"/>
    </row>
    <row r="1237" spans="1:7">
      <c r="A1237" s="4"/>
      <c r="B1237" s="4"/>
      <c r="C1237" s="4"/>
      <c r="D1237" s="4"/>
      <c r="E1237" s="4"/>
      <c r="F1237" s="4"/>
      <c r="G1237" s="4"/>
    </row>
    <row r="1238" spans="1:7">
      <c r="A1238" s="4"/>
      <c r="B1238" s="4"/>
      <c r="C1238" s="4"/>
      <c r="D1238" s="4"/>
      <c r="E1238" s="4"/>
      <c r="F1238" s="4"/>
      <c r="G1238" s="4"/>
    </row>
    <row r="1239" spans="1:7">
      <c r="A1239" s="4"/>
      <c r="B1239" s="4"/>
      <c r="C1239" s="4"/>
      <c r="D1239" s="4"/>
      <c r="E1239" s="4"/>
      <c r="F1239" s="4"/>
      <c r="G1239" s="4"/>
    </row>
    <row r="1240" spans="1:7">
      <c r="A1240" s="4"/>
      <c r="B1240" s="4"/>
      <c r="C1240" s="4"/>
      <c r="D1240" s="4"/>
      <c r="E1240" s="4"/>
      <c r="F1240" s="4"/>
      <c r="G1240" s="4"/>
    </row>
    <row r="1241" spans="1:7">
      <c r="A1241" s="4"/>
      <c r="B1241" s="4"/>
      <c r="C1241" s="4"/>
      <c r="D1241" s="4"/>
      <c r="E1241" s="4"/>
      <c r="F1241" s="4"/>
      <c r="G1241" s="4"/>
    </row>
    <row r="1242" spans="1:7">
      <c r="A1242" s="4"/>
      <c r="B1242" s="4"/>
      <c r="C1242" s="4"/>
      <c r="D1242" s="4"/>
      <c r="E1242" s="4"/>
      <c r="F1242" s="4"/>
      <c r="G1242" s="4"/>
    </row>
    <row r="1243" spans="1:7">
      <c r="A1243" s="4"/>
      <c r="B1243" s="4"/>
      <c r="C1243" s="4"/>
      <c r="D1243" s="4"/>
      <c r="E1243" s="4"/>
      <c r="F1243" s="4"/>
      <c r="G1243" s="4"/>
    </row>
    <row r="1244" spans="1:7">
      <c r="A1244" s="4"/>
      <c r="B1244" s="4"/>
      <c r="C1244" s="4"/>
      <c r="D1244" s="4"/>
      <c r="E1244" s="4"/>
      <c r="F1244" s="4"/>
      <c r="G1244" s="4"/>
    </row>
    <row r="1245" spans="1:7">
      <c r="A1245" s="4"/>
      <c r="B1245" s="4"/>
      <c r="C1245" s="4"/>
      <c r="D1245" s="4"/>
      <c r="E1245" s="4"/>
      <c r="F1245" s="4"/>
      <c r="G1245" s="4"/>
    </row>
    <row r="1246" spans="1:7">
      <c r="A1246" s="4"/>
      <c r="B1246" s="4"/>
      <c r="C1246" s="4"/>
      <c r="D1246" s="4"/>
      <c r="E1246" s="4"/>
      <c r="F1246" s="4"/>
      <c r="G1246" s="4"/>
    </row>
    <row r="1247" spans="1:7">
      <c r="A1247" s="4"/>
      <c r="B1247" s="4"/>
      <c r="C1247" s="4"/>
      <c r="D1247" s="4"/>
      <c r="E1247" s="4"/>
      <c r="F1247" s="4"/>
      <c r="G1247" s="4"/>
    </row>
    <row r="1248" spans="1:7">
      <c r="A1248" s="4"/>
      <c r="B1248" s="4"/>
      <c r="C1248" s="4"/>
      <c r="D1248" s="4"/>
      <c r="E1248" s="4"/>
      <c r="F1248" s="4"/>
      <c r="G1248" s="4"/>
    </row>
    <row r="1249" spans="1:7">
      <c r="A1249" s="4"/>
      <c r="B1249" s="4"/>
      <c r="C1249" s="4"/>
      <c r="D1249" s="4"/>
      <c r="E1249" s="4"/>
      <c r="F1249" s="4"/>
      <c r="G1249" s="4"/>
    </row>
    <row r="1250" spans="1:7">
      <c r="A1250" s="4"/>
      <c r="B1250" s="4"/>
      <c r="C1250" s="4"/>
      <c r="D1250" s="4"/>
      <c r="E1250" s="4"/>
      <c r="F1250" s="4"/>
      <c r="G1250" s="4"/>
    </row>
    <row r="1251" spans="1:7">
      <c r="A1251" s="4"/>
      <c r="B1251" s="4"/>
      <c r="C1251" s="4"/>
      <c r="D1251" s="4"/>
      <c r="E1251" s="4"/>
      <c r="F1251" s="4"/>
      <c r="G1251" s="4"/>
    </row>
    <row r="1252" spans="1:7">
      <c r="A1252" s="4"/>
      <c r="B1252" s="4"/>
      <c r="C1252" s="4"/>
      <c r="D1252" s="4"/>
      <c r="E1252" s="4"/>
      <c r="F1252" s="4"/>
      <c r="G1252" s="4"/>
    </row>
    <row r="1253" spans="1:7">
      <c r="A1253" s="4"/>
      <c r="B1253" s="4"/>
      <c r="C1253" s="4"/>
      <c r="D1253" s="4"/>
      <c r="E1253" s="4"/>
      <c r="F1253" s="4"/>
      <c r="G1253" s="4"/>
    </row>
    <row r="1254" spans="1:7">
      <c r="A1254" s="4"/>
      <c r="B1254" s="4"/>
      <c r="C1254" s="4"/>
      <c r="D1254" s="4"/>
      <c r="E1254" s="4"/>
      <c r="F1254" s="4"/>
      <c r="G1254" s="4"/>
    </row>
    <row r="1255" spans="1:7">
      <c r="A1255" s="4"/>
      <c r="B1255" s="4"/>
      <c r="C1255" s="4"/>
      <c r="D1255" s="4"/>
      <c r="E1255" s="4"/>
      <c r="F1255" s="4"/>
      <c r="G1255" s="4"/>
    </row>
    <row r="1256" spans="1:7">
      <c r="A1256" s="4"/>
      <c r="B1256" s="4"/>
      <c r="C1256" s="4"/>
      <c r="D1256" s="4"/>
      <c r="E1256" s="4"/>
      <c r="F1256" s="4"/>
      <c r="G1256" s="4"/>
    </row>
    <row r="1257" spans="1:7">
      <c r="A1257" s="4"/>
      <c r="B1257" s="4"/>
      <c r="C1257" s="4"/>
      <c r="D1257" s="4"/>
      <c r="E1257" s="4"/>
      <c r="F1257" s="4"/>
      <c r="G1257" s="4"/>
    </row>
    <row r="1258" spans="1:7">
      <c r="A1258" s="4"/>
      <c r="B1258" s="4"/>
      <c r="C1258" s="4"/>
      <c r="D1258" s="4"/>
      <c r="E1258" s="4"/>
      <c r="F1258" s="4"/>
      <c r="G1258" s="4"/>
    </row>
    <row r="1259" spans="1:7">
      <c r="A1259" s="4"/>
      <c r="B1259" s="4"/>
      <c r="C1259" s="4"/>
      <c r="D1259" s="4"/>
      <c r="E1259" s="4"/>
      <c r="F1259" s="4"/>
      <c r="G1259" s="4"/>
    </row>
    <row r="1260" spans="1:7">
      <c r="A1260" s="4"/>
      <c r="B1260" s="4"/>
      <c r="C1260" s="4"/>
      <c r="D1260" s="4"/>
      <c r="E1260" s="4"/>
      <c r="F1260" s="4"/>
      <c r="G1260" s="4"/>
    </row>
    <row r="1261" spans="1:7">
      <c r="A1261" s="4"/>
      <c r="B1261" s="4"/>
      <c r="C1261" s="4"/>
      <c r="D1261" s="4"/>
      <c r="E1261" s="4"/>
      <c r="F1261" s="4"/>
      <c r="G1261" s="4"/>
    </row>
    <row r="1262" spans="1:7">
      <c r="A1262" s="4"/>
      <c r="B1262" s="4"/>
      <c r="C1262" s="4"/>
      <c r="D1262" s="4"/>
      <c r="E1262" s="4"/>
      <c r="F1262" s="4"/>
      <c r="G1262" s="4"/>
    </row>
    <row r="1263" spans="1:7">
      <c r="A1263" s="4"/>
      <c r="B1263" s="4"/>
      <c r="C1263" s="4"/>
      <c r="D1263" s="4"/>
      <c r="E1263" s="4"/>
      <c r="F1263" s="4"/>
      <c r="G1263" s="4"/>
    </row>
    <row r="1264" spans="1:7">
      <c r="A1264" s="4"/>
      <c r="B1264" s="4"/>
      <c r="C1264" s="4"/>
      <c r="D1264" s="4"/>
      <c r="E1264" s="4"/>
      <c r="F1264" s="4"/>
      <c r="G1264" s="4"/>
    </row>
    <row r="1265" spans="1:7">
      <c r="A1265" s="4"/>
      <c r="B1265" s="4"/>
      <c r="C1265" s="4"/>
      <c r="D1265" s="4"/>
      <c r="E1265" s="4"/>
      <c r="F1265" s="4"/>
      <c r="G1265" s="4"/>
    </row>
    <row r="1266" spans="1:7">
      <c r="A1266" s="4"/>
      <c r="B1266" s="4"/>
      <c r="C1266" s="4"/>
      <c r="D1266" s="4"/>
      <c r="E1266" s="4"/>
      <c r="F1266" s="4"/>
      <c r="G1266" s="4"/>
    </row>
    <row r="1267" spans="1:7">
      <c r="A1267" s="4"/>
      <c r="B1267" s="4"/>
      <c r="C1267" s="4"/>
      <c r="D1267" s="4"/>
      <c r="E1267" s="4"/>
      <c r="F1267" s="4"/>
      <c r="G1267" s="4"/>
    </row>
    <row r="1268" spans="1:7">
      <c r="A1268" s="4"/>
      <c r="B1268" s="4"/>
      <c r="C1268" s="4"/>
      <c r="D1268" s="4"/>
      <c r="E1268" s="4"/>
      <c r="F1268" s="4"/>
      <c r="G1268" s="4"/>
    </row>
    <row r="1269" spans="1:7">
      <c r="A1269" s="4"/>
      <c r="B1269" s="4"/>
      <c r="C1269" s="4"/>
      <c r="D1269" s="4"/>
      <c r="E1269" s="4"/>
      <c r="F1269" s="4"/>
      <c r="G1269" s="4"/>
    </row>
    <row r="1270" spans="1:7">
      <c r="A1270" s="4"/>
      <c r="B1270" s="4"/>
      <c r="C1270" s="4"/>
      <c r="D1270" s="4"/>
      <c r="E1270" s="4"/>
      <c r="F1270" s="4"/>
      <c r="G1270" s="4"/>
    </row>
    <row r="1271" spans="1:7">
      <c r="A1271" s="4"/>
      <c r="B1271" s="4"/>
      <c r="C1271" s="4"/>
      <c r="D1271" s="4"/>
      <c r="E1271" s="4"/>
      <c r="F1271" s="4"/>
      <c r="G1271" s="4"/>
    </row>
    <row r="1272" spans="1:7">
      <c r="A1272" s="4"/>
      <c r="B1272" s="4"/>
      <c r="C1272" s="4"/>
      <c r="D1272" s="4"/>
      <c r="E1272" s="4"/>
      <c r="F1272" s="4"/>
      <c r="G1272" s="4"/>
    </row>
    <row r="1273" spans="1:7">
      <c r="A1273" s="4"/>
      <c r="B1273" s="4"/>
      <c r="C1273" s="4"/>
      <c r="D1273" s="4"/>
      <c r="E1273" s="4"/>
      <c r="F1273" s="4"/>
      <c r="G1273" s="4"/>
    </row>
    <row r="1274" spans="1:7">
      <c r="A1274" s="4"/>
      <c r="B1274" s="4"/>
      <c r="C1274" s="4"/>
      <c r="D1274" s="4"/>
      <c r="E1274" s="4"/>
      <c r="F1274" s="4"/>
      <c r="G1274" s="4"/>
    </row>
    <row r="1275" spans="1:7">
      <c r="A1275" s="4"/>
      <c r="B1275" s="4"/>
      <c r="C1275" s="4"/>
      <c r="D1275" s="4"/>
      <c r="E1275" s="4"/>
      <c r="F1275" s="4"/>
      <c r="G1275" s="4"/>
    </row>
    <row r="1276" spans="1:7">
      <c r="A1276" s="4"/>
      <c r="B1276" s="4"/>
      <c r="C1276" s="4"/>
      <c r="D1276" s="4"/>
      <c r="E1276" s="4"/>
      <c r="F1276" s="4"/>
      <c r="G1276" s="4"/>
    </row>
    <row r="1277" spans="1:7">
      <c r="A1277" s="4"/>
      <c r="B1277" s="4"/>
      <c r="C1277" s="4"/>
      <c r="D1277" s="4"/>
      <c r="E1277" s="4"/>
      <c r="F1277" s="4"/>
      <c r="G1277" s="4"/>
    </row>
    <row r="1278" spans="1:7">
      <c r="A1278" s="4"/>
      <c r="B1278" s="4"/>
      <c r="C1278" s="4"/>
      <c r="D1278" s="4"/>
      <c r="E1278" s="4"/>
      <c r="F1278" s="4"/>
      <c r="G1278" s="4"/>
    </row>
    <row r="1279" spans="1:7">
      <c r="A1279" s="4"/>
      <c r="B1279" s="4"/>
      <c r="C1279" s="4"/>
      <c r="D1279" s="4"/>
      <c r="E1279" s="4"/>
      <c r="F1279" s="4"/>
      <c r="G1279" s="4"/>
    </row>
    <row r="1280" spans="1:7">
      <c r="A1280" s="4"/>
      <c r="B1280" s="4"/>
      <c r="C1280" s="4"/>
      <c r="D1280" s="4"/>
      <c r="E1280" s="4"/>
      <c r="F1280" s="4"/>
      <c r="G1280" s="4"/>
    </row>
    <row r="1281" spans="1:7">
      <c r="A1281" s="4"/>
      <c r="B1281" s="4"/>
      <c r="C1281" s="4"/>
      <c r="D1281" s="4"/>
      <c r="E1281" s="4"/>
      <c r="F1281" s="4"/>
      <c r="G1281" s="4"/>
    </row>
    <row r="1282" spans="1:7">
      <c r="A1282" s="4"/>
      <c r="B1282" s="4"/>
      <c r="C1282" s="4"/>
      <c r="D1282" s="4"/>
      <c r="E1282" s="4"/>
      <c r="F1282" s="4"/>
      <c r="G1282" s="4"/>
    </row>
    <row r="1283" spans="1:7">
      <c r="A1283" s="4"/>
      <c r="B1283" s="4"/>
      <c r="C1283" s="4"/>
      <c r="D1283" s="4"/>
      <c r="E1283" s="4"/>
      <c r="F1283" s="4"/>
      <c r="G1283" s="4"/>
    </row>
    <row r="1284" spans="1:7">
      <c r="A1284" s="4"/>
      <c r="B1284" s="4"/>
      <c r="C1284" s="4"/>
      <c r="D1284" s="4"/>
      <c r="E1284" s="4"/>
      <c r="F1284" s="4"/>
      <c r="G1284" s="4"/>
    </row>
    <row r="1285" spans="1:7">
      <c r="A1285" s="4"/>
      <c r="B1285" s="4"/>
      <c r="C1285" s="4"/>
      <c r="D1285" s="4"/>
      <c r="E1285" s="4"/>
      <c r="F1285" s="4"/>
      <c r="G1285" s="4"/>
    </row>
    <row r="1286" spans="1:7">
      <c r="A1286" s="4"/>
      <c r="B1286" s="4"/>
      <c r="C1286" s="4"/>
      <c r="D1286" s="4"/>
      <c r="E1286" s="4"/>
      <c r="F1286" s="4"/>
      <c r="G1286" s="4"/>
    </row>
    <row r="1287" spans="1:7">
      <c r="A1287" s="4"/>
      <c r="B1287" s="4"/>
      <c r="C1287" s="4"/>
      <c r="D1287" s="4"/>
      <c r="E1287" s="4"/>
      <c r="F1287" s="4"/>
      <c r="G1287" s="4"/>
    </row>
    <row r="1288" spans="1:7">
      <c r="A1288" s="4"/>
      <c r="B1288" s="4"/>
      <c r="C1288" s="4"/>
      <c r="D1288" s="4"/>
      <c r="E1288" s="4"/>
      <c r="F1288" s="4"/>
      <c r="G1288" s="4"/>
    </row>
    <row r="1289" spans="1:7">
      <c r="A1289" s="4"/>
      <c r="B1289" s="4"/>
      <c r="C1289" s="4"/>
      <c r="D1289" s="4"/>
      <c r="E1289" s="4"/>
      <c r="F1289" s="4"/>
      <c r="G1289" s="4"/>
    </row>
    <row r="1290" spans="1:7">
      <c r="A1290" s="4"/>
      <c r="B1290" s="4"/>
      <c r="C1290" s="4"/>
      <c r="D1290" s="4"/>
      <c r="E1290" s="4"/>
      <c r="F1290" s="4"/>
      <c r="G1290" s="4"/>
    </row>
    <row r="1291" spans="1:7">
      <c r="A1291" s="4"/>
      <c r="B1291" s="4"/>
      <c r="C1291" s="4"/>
      <c r="D1291" s="4"/>
      <c r="E1291" s="4"/>
      <c r="F1291" s="4"/>
      <c r="G1291" s="4"/>
    </row>
    <row r="1292" spans="1:7">
      <c r="A1292" s="4"/>
      <c r="B1292" s="4"/>
      <c r="C1292" s="4"/>
      <c r="D1292" s="4"/>
      <c r="E1292" s="4"/>
      <c r="F1292" s="4"/>
      <c r="G1292" s="4"/>
    </row>
    <row r="1293" spans="1:7">
      <c r="A1293" s="4"/>
      <c r="B1293" s="4"/>
      <c r="C1293" s="4"/>
      <c r="D1293" s="4"/>
      <c r="E1293" s="4"/>
      <c r="F1293" s="4"/>
      <c r="G1293" s="4"/>
    </row>
    <row r="1294" spans="1:7">
      <c r="A1294" s="4"/>
      <c r="B1294" s="4"/>
      <c r="C1294" s="4"/>
      <c r="D1294" s="4"/>
      <c r="E1294" s="4"/>
      <c r="F1294" s="4"/>
      <c r="G1294" s="4"/>
    </row>
    <row r="1295" spans="1:7">
      <c r="A1295" s="4"/>
      <c r="B1295" s="4"/>
      <c r="C1295" s="4"/>
      <c r="D1295" s="4"/>
      <c r="E1295" s="4"/>
      <c r="F1295" s="4"/>
      <c r="G1295" s="4"/>
    </row>
    <row r="1296" spans="1:7">
      <c r="A1296" s="4"/>
      <c r="B1296" s="4"/>
      <c r="C1296" s="4"/>
      <c r="D1296" s="4"/>
      <c r="E1296" s="4"/>
      <c r="F1296" s="4"/>
      <c r="G1296" s="4"/>
    </row>
    <row r="1297" spans="1:7">
      <c r="A1297" s="4"/>
      <c r="B1297" s="4"/>
      <c r="C1297" s="4"/>
      <c r="D1297" s="4"/>
      <c r="E1297" s="4"/>
      <c r="F1297" s="4"/>
      <c r="G1297" s="4"/>
    </row>
    <row r="1298" spans="1:7">
      <c r="A1298" s="4"/>
      <c r="B1298" s="4"/>
      <c r="C1298" s="4"/>
      <c r="D1298" s="4"/>
      <c r="E1298" s="4"/>
      <c r="F1298" s="4"/>
      <c r="G1298" s="4"/>
    </row>
    <row r="1299" spans="1:7">
      <c r="A1299" s="4"/>
      <c r="B1299" s="4"/>
      <c r="C1299" s="4"/>
      <c r="D1299" s="4"/>
      <c r="E1299" s="4"/>
      <c r="F1299" s="4"/>
      <c r="G1299" s="4"/>
    </row>
    <row r="1300" spans="1:7">
      <c r="A1300" s="4"/>
      <c r="B1300" s="4"/>
      <c r="C1300" s="4"/>
      <c r="D1300" s="4"/>
      <c r="E1300" s="4"/>
      <c r="F1300" s="4"/>
      <c r="G1300" s="4"/>
    </row>
    <row r="1301" spans="1:7">
      <c r="A1301" s="4"/>
      <c r="B1301" s="4"/>
      <c r="C1301" s="4"/>
      <c r="D1301" s="4"/>
      <c r="E1301" s="4"/>
      <c r="F1301" s="4"/>
      <c r="G1301" s="4"/>
    </row>
    <row r="1302" spans="1:7">
      <c r="A1302" s="4"/>
      <c r="B1302" s="4"/>
      <c r="C1302" s="4"/>
      <c r="D1302" s="4"/>
      <c r="E1302" s="4"/>
      <c r="F1302" s="4"/>
      <c r="G1302" s="4"/>
    </row>
    <row r="1303" spans="1:7">
      <c r="A1303" s="4"/>
      <c r="B1303" s="4"/>
      <c r="C1303" s="4"/>
      <c r="D1303" s="4"/>
      <c r="E1303" s="4"/>
      <c r="F1303" s="4"/>
      <c r="G1303" s="4"/>
    </row>
    <row r="1304" spans="1:7">
      <c r="A1304" s="4"/>
      <c r="B1304" s="4"/>
      <c r="C1304" s="4"/>
      <c r="D1304" s="4"/>
      <c r="E1304" s="4"/>
      <c r="F1304" s="4"/>
      <c r="G1304" s="4"/>
    </row>
    <row r="1305" spans="1:7">
      <c r="A1305" s="4"/>
      <c r="B1305" s="4"/>
      <c r="C1305" s="4"/>
      <c r="D1305" s="4"/>
      <c r="E1305" s="4"/>
      <c r="F1305" s="4"/>
      <c r="G1305" s="4"/>
    </row>
    <row r="1306" spans="1:7">
      <c r="A1306" s="4"/>
      <c r="B1306" s="4"/>
      <c r="C1306" s="4"/>
      <c r="D1306" s="4"/>
      <c r="E1306" s="4"/>
      <c r="F1306" s="4"/>
      <c r="G1306" s="4"/>
    </row>
    <row r="1307" spans="1:7">
      <c r="A1307" s="4"/>
      <c r="B1307" s="4"/>
      <c r="C1307" s="4"/>
      <c r="D1307" s="4"/>
      <c r="E1307" s="4"/>
      <c r="F1307" s="4"/>
      <c r="G1307" s="4"/>
    </row>
    <row r="1308" spans="1:7">
      <c r="A1308" s="4"/>
      <c r="B1308" s="4"/>
      <c r="C1308" s="4"/>
      <c r="D1308" s="4"/>
      <c r="E1308" s="4"/>
      <c r="F1308" s="4"/>
      <c r="G1308" s="4"/>
    </row>
    <row r="1309" spans="1:7">
      <c r="A1309" s="4"/>
      <c r="B1309" s="4"/>
      <c r="C1309" s="4"/>
      <c r="D1309" s="4"/>
      <c r="E1309" s="4"/>
      <c r="F1309" s="4"/>
      <c r="G1309" s="4"/>
    </row>
    <row r="1310" spans="1:7">
      <c r="A1310" s="4"/>
      <c r="B1310" s="4"/>
      <c r="C1310" s="4"/>
      <c r="D1310" s="4"/>
      <c r="E1310" s="4"/>
      <c r="F1310" s="4"/>
      <c r="G1310" s="4"/>
    </row>
    <row r="1311" spans="1:7">
      <c r="A1311" s="4"/>
      <c r="B1311" s="4"/>
      <c r="C1311" s="4"/>
      <c r="D1311" s="4"/>
      <c r="E1311" s="4"/>
      <c r="F1311" s="4"/>
      <c r="G1311" s="4"/>
    </row>
    <row r="1312" spans="1:7">
      <c r="A1312" s="4"/>
      <c r="B1312" s="4"/>
      <c r="C1312" s="4"/>
      <c r="D1312" s="4"/>
      <c r="E1312" s="4"/>
      <c r="F1312" s="4"/>
      <c r="G1312" s="4"/>
    </row>
    <row r="1313" spans="1:7">
      <c r="A1313" s="4"/>
      <c r="B1313" s="4"/>
      <c r="C1313" s="4"/>
      <c r="D1313" s="4"/>
      <c r="E1313" s="4"/>
      <c r="F1313" s="4"/>
      <c r="G1313" s="4"/>
    </row>
    <row r="1314" spans="1:7">
      <c r="A1314" s="4"/>
      <c r="B1314" s="4"/>
      <c r="C1314" s="4"/>
      <c r="D1314" s="4"/>
      <c r="E1314" s="4"/>
      <c r="F1314" s="4"/>
      <c r="G1314" s="4"/>
    </row>
    <row r="1315" spans="1:7">
      <c r="A1315" s="4"/>
      <c r="B1315" s="4"/>
      <c r="C1315" s="4"/>
      <c r="D1315" s="4"/>
      <c r="E1315" s="4"/>
      <c r="F1315" s="4"/>
      <c r="G1315" s="4"/>
    </row>
    <row r="1316" spans="1:7">
      <c r="A1316" s="4"/>
      <c r="B1316" s="4"/>
      <c r="C1316" s="4"/>
      <c r="D1316" s="4"/>
      <c r="E1316" s="4"/>
      <c r="F1316" s="4"/>
      <c r="G1316" s="4"/>
    </row>
    <row r="1317" spans="1:7">
      <c r="A1317" s="4"/>
      <c r="B1317" s="4"/>
      <c r="C1317" s="4"/>
      <c r="D1317" s="4"/>
      <c r="E1317" s="4"/>
      <c r="F1317" s="4"/>
      <c r="G1317" s="4"/>
    </row>
    <row r="1318" spans="1:7">
      <c r="A1318" s="4"/>
      <c r="B1318" s="4"/>
      <c r="C1318" s="4"/>
      <c r="D1318" s="4"/>
      <c r="E1318" s="4"/>
      <c r="F1318" s="4"/>
      <c r="G1318" s="4"/>
    </row>
    <row r="1319" spans="1:7">
      <c r="A1319" s="4"/>
      <c r="B1319" s="4"/>
      <c r="C1319" s="4"/>
      <c r="D1319" s="4"/>
      <c r="E1319" s="4"/>
      <c r="F1319" s="4"/>
      <c r="G1319" s="4"/>
    </row>
    <row r="1320" spans="1:7">
      <c r="A1320" s="4"/>
      <c r="B1320" s="4"/>
      <c r="C1320" s="4"/>
      <c r="D1320" s="4"/>
      <c r="E1320" s="4"/>
      <c r="F1320" s="4"/>
      <c r="G1320" s="4"/>
    </row>
    <row r="1321" spans="1:7">
      <c r="A1321" s="4"/>
      <c r="B1321" s="4"/>
      <c r="C1321" s="4"/>
      <c r="D1321" s="4"/>
      <c r="E1321" s="4"/>
      <c r="F1321" s="4"/>
      <c r="G1321" s="4"/>
    </row>
    <row r="1322" spans="1:7">
      <c r="A1322" s="4"/>
      <c r="B1322" s="4"/>
      <c r="C1322" s="4"/>
      <c r="D1322" s="4"/>
      <c r="E1322" s="4"/>
      <c r="F1322" s="4"/>
      <c r="G1322" s="4"/>
    </row>
    <row r="1323" spans="1:7">
      <c r="A1323" s="4"/>
      <c r="B1323" s="4"/>
      <c r="C1323" s="4"/>
      <c r="D1323" s="4"/>
      <c r="E1323" s="4"/>
      <c r="F1323" s="4"/>
      <c r="G1323" s="4"/>
    </row>
    <row r="1324" spans="1:7">
      <c r="A1324" s="4"/>
      <c r="B1324" s="4"/>
      <c r="C1324" s="4"/>
      <c r="D1324" s="4"/>
      <c r="E1324" s="4"/>
      <c r="F1324" s="4"/>
      <c r="G1324" s="4"/>
    </row>
    <row r="1325" spans="1:7">
      <c r="A1325" s="4"/>
      <c r="B1325" s="4"/>
      <c r="C1325" s="4"/>
      <c r="D1325" s="4"/>
      <c r="E1325" s="4"/>
      <c r="F1325" s="4"/>
      <c r="G1325" s="4"/>
    </row>
    <row r="1326" spans="1:7">
      <c r="A1326" s="4"/>
      <c r="B1326" s="4"/>
      <c r="C1326" s="4"/>
      <c r="D1326" s="4"/>
      <c r="E1326" s="4"/>
      <c r="F1326" s="4"/>
      <c r="G1326" s="4"/>
    </row>
    <row r="1327" spans="1:7">
      <c r="A1327" s="4"/>
      <c r="B1327" s="4"/>
      <c r="C1327" s="4"/>
      <c r="D1327" s="4"/>
      <c r="E1327" s="4"/>
      <c r="F1327" s="4"/>
      <c r="G1327" s="4"/>
    </row>
    <row r="1328" spans="1:7">
      <c r="A1328" s="4"/>
      <c r="B1328" s="4"/>
      <c r="C1328" s="4"/>
      <c r="D1328" s="4"/>
      <c r="E1328" s="4"/>
      <c r="F1328" s="4"/>
      <c r="G1328" s="4"/>
    </row>
    <row r="1329" spans="1:7">
      <c r="A1329" s="4"/>
      <c r="B1329" s="4"/>
      <c r="C1329" s="4"/>
      <c r="D1329" s="4"/>
      <c r="E1329" s="4"/>
      <c r="F1329" s="4"/>
      <c r="G1329" s="4"/>
    </row>
    <row r="1330" spans="1:7">
      <c r="A1330" s="4"/>
      <c r="B1330" s="4"/>
      <c r="C1330" s="4"/>
      <c r="D1330" s="4"/>
      <c r="E1330" s="4"/>
      <c r="F1330" s="4"/>
      <c r="G1330" s="4"/>
    </row>
    <row r="1331" spans="1:7">
      <c r="A1331" s="4"/>
      <c r="B1331" s="4"/>
      <c r="C1331" s="4"/>
      <c r="D1331" s="4"/>
      <c r="E1331" s="4"/>
      <c r="F1331" s="4"/>
      <c r="G1331" s="4"/>
    </row>
    <row r="1332" spans="1:7">
      <c r="A1332" s="4"/>
      <c r="B1332" s="4"/>
      <c r="C1332" s="4"/>
      <c r="D1332" s="4"/>
      <c r="E1332" s="4"/>
      <c r="F1332" s="4"/>
      <c r="G1332" s="4"/>
    </row>
    <row r="1333" spans="1:7">
      <c r="A1333" s="4"/>
      <c r="B1333" s="4"/>
      <c r="C1333" s="4"/>
      <c r="D1333" s="4"/>
      <c r="E1333" s="4"/>
      <c r="F1333" s="4"/>
      <c r="G1333" s="4"/>
    </row>
    <row r="1334" spans="1:7">
      <c r="A1334" s="4"/>
      <c r="B1334" s="4"/>
      <c r="C1334" s="4"/>
      <c r="D1334" s="4"/>
      <c r="E1334" s="4"/>
      <c r="F1334" s="4"/>
      <c r="G1334" s="4"/>
    </row>
    <row r="1335" spans="1:7">
      <c r="A1335" s="4"/>
      <c r="B1335" s="4"/>
      <c r="C1335" s="4"/>
      <c r="D1335" s="4"/>
      <c r="E1335" s="4"/>
      <c r="F1335" s="4"/>
      <c r="G1335" s="4"/>
    </row>
    <row r="1336" spans="1:7">
      <c r="A1336" s="4"/>
      <c r="B1336" s="4"/>
      <c r="C1336" s="4"/>
      <c r="D1336" s="4"/>
      <c r="E1336" s="4"/>
      <c r="F1336" s="4"/>
      <c r="G1336" s="4"/>
    </row>
    <row r="1337" spans="1:7">
      <c r="A1337" s="4"/>
      <c r="B1337" s="4"/>
      <c r="C1337" s="4"/>
      <c r="D1337" s="4"/>
      <c r="E1337" s="4"/>
      <c r="F1337" s="4"/>
      <c r="G1337" s="4"/>
    </row>
    <row r="1338" spans="1:7">
      <c r="A1338" s="4"/>
      <c r="B1338" s="4"/>
      <c r="C1338" s="4"/>
      <c r="D1338" s="4"/>
      <c r="E1338" s="4"/>
      <c r="F1338" s="4"/>
      <c r="G1338" s="4"/>
    </row>
    <row r="1339" spans="1:7">
      <c r="A1339" s="4"/>
      <c r="B1339" s="4"/>
      <c r="C1339" s="4"/>
      <c r="D1339" s="4"/>
      <c r="E1339" s="4"/>
      <c r="F1339" s="4"/>
      <c r="G1339" s="4"/>
    </row>
    <row r="1340" spans="1:7">
      <c r="A1340" s="4"/>
      <c r="B1340" s="4"/>
      <c r="C1340" s="4"/>
      <c r="D1340" s="4"/>
      <c r="E1340" s="4"/>
      <c r="F1340" s="4"/>
      <c r="G1340" s="4"/>
    </row>
    <row r="1341" spans="1:7">
      <c r="A1341" s="4"/>
      <c r="B1341" s="4"/>
      <c r="C1341" s="4"/>
      <c r="D1341" s="4"/>
      <c r="E1341" s="4"/>
      <c r="F1341" s="4"/>
      <c r="G1341" s="4"/>
    </row>
    <row r="1342" spans="1:7">
      <c r="A1342" s="4"/>
      <c r="B1342" s="4"/>
      <c r="C1342" s="4"/>
      <c r="D1342" s="4"/>
      <c r="E1342" s="4"/>
      <c r="F1342" s="4"/>
      <c r="G1342" s="4"/>
    </row>
    <row r="1343" spans="1:7">
      <c r="A1343" s="4"/>
      <c r="B1343" s="4"/>
      <c r="C1343" s="4"/>
      <c r="D1343" s="4"/>
      <c r="E1343" s="4"/>
      <c r="F1343" s="4"/>
      <c r="G1343" s="4"/>
    </row>
    <row r="1344" spans="1:7">
      <c r="A1344" s="4"/>
      <c r="B1344" s="4"/>
      <c r="C1344" s="4"/>
      <c r="D1344" s="4"/>
      <c r="E1344" s="4"/>
      <c r="F1344" s="4"/>
      <c r="G1344" s="4"/>
    </row>
    <row r="1345" spans="1:7">
      <c r="A1345" s="4"/>
      <c r="B1345" s="4"/>
      <c r="C1345" s="4"/>
      <c r="D1345" s="4"/>
      <c r="E1345" s="4"/>
      <c r="F1345" s="4"/>
      <c r="G1345" s="4"/>
    </row>
    <row r="1346" spans="1:7">
      <c r="A1346" s="4"/>
      <c r="B1346" s="4"/>
      <c r="C1346" s="4"/>
      <c r="D1346" s="4"/>
      <c r="E1346" s="4"/>
      <c r="F1346" s="4"/>
      <c r="G1346" s="4"/>
    </row>
    <row r="1347" spans="1:7">
      <c r="A1347" s="4"/>
      <c r="B1347" s="4"/>
      <c r="C1347" s="4"/>
      <c r="D1347" s="4"/>
      <c r="E1347" s="4"/>
      <c r="F1347" s="4"/>
      <c r="G1347" s="4"/>
    </row>
    <row r="1348" spans="1:7">
      <c r="A1348" s="4"/>
      <c r="B1348" s="4"/>
      <c r="C1348" s="4"/>
      <c r="D1348" s="4"/>
      <c r="E1348" s="4"/>
      <c r="F1348" s="4"/>
      <c r="G1348" s="4"/>
    </row>
    <row r="1349" spans="1:7">
      <c r="A1349" s="4"/>
      <c r="B1349" s="4"/>
      <c r="C1349" s="4"/>
      <c r="D1349" s="4"/>
      <c r="E1349" s="4"/>
      <c r="F1349" s="4"/>
      <c r="G1349" s="4"/>
    </row>
    <row r="1350" spans="1:7">
      <c r="A1350" s="4"/>
      <c r="B1350" s="4"/>
      <c r="C1350" s="4"/>
      <c r="D1350" s="4"/>
      <c r="E1350" s="4"/>
      <c r="F1350" s="4"/>
      <c r="G1350" s="4"/>
    </row>
    <row r="1351" spans="1:7">
      <c r="A1351" s="4"/>
      <c r="B1351" s="4"/>
      <c r="C1351" s="4"/>
      <c r="D1351" s="4"/>
      <c r="E1351" s="4"/>
      <c r="F1351" s="4"/>
      <c r="G1351" s="4"/>
    </row>
    <row r="1352" spans="1:7">
      <c r="A1352" s="4"/>
      <c r="B1352" s="4"/>
      <c r="C1352" s="4"/>
      <c r="D1352" s="4"/>
      <c r="E1352" s="4"/>
      <c r="F1352" s="4"/>
      <c r="G1352" s="4"/>
    </row>
    <row r="1353" spans="1:7">
      <c r="A1353" s="4"/>
      <c r="B1353" s="4"/>
      <c r="C1353" s="4"/>
      <c r="D1353" s="4"/>
      <c r="E1353" s="4"/>
      <c r="F1353" s="4"/>
      <c r="G1353" s="4"/>
    </row>
    <row r="1354" spans="1:7">
      <c r="A1354" s="4"/>
      <c r="B1354" s="4"/>
      <c r="C1354" s="4"/>
      <c r="D1354" s="4"/>
      <c r="E1354" s="4"/>
      <c r="F1354" s="4"/>
      <c r="G1354" s="4"/>
    </row>
    <row r="1355" spans="1:7">
      <c r="A1355" s="4"/>
      <c r="B1355" s="4"/>
      <c r="C1355" s="4"/>
      <c r="D1355" s="4"/>
      <c r="E1355" s="4"/>
      <c r="F1355" s="4"/>
      <c r="G1355" s="4"/>
    </row>
    <row r="1356" spans="1:7">
      <c r="A1356" s="4"/>
      <c r="B1356" s="4"/>
      <c r="C1356" s="4"/>
      <c r="D1356" s="4"/>
      <c r="E1356" s="4"/>
      <c r="F1356" s="4"/>
      <c r="G1356" s="4"/>
    </row>
    <row r="1357" spans="1:7">
      <c r="A1357" s="4"/>
      <c r="B1357" s="4"/>
      <c r="C1357" s="4"/>
      <c r="D1357" s="4"/>
      <c r="E1357" s="4"/>
      <c r="F1357" s="4"/>
      <c r="G1357" s="4"/>
    </row>
    <row r="1358" spans="1:7">
      <c r="A1358" s="4"/>
      <c r="B1358" s="4"/>
      <c r="C1358" s="4"/>
      <c r="D1358" s="4"/>
      <c r="E1358" s="4"/>
      <c r="F1358" s="4"/>
      <c r="G1358" s="4"/>
    </row>
    <row r="1359" spans="1:7">
      <c r="A1359" s="4"/>
      <c r="B1359" s="4"/>
      <c r="C1359" s="4"/>
      <c r="D1359" s="4"/>
      <c r="E1359" s="4"/>
      <c r="F1359" s="4"/>
      <c r="G1359" s="4"/>
    </row>
    <row r="1360" spans="1:7">
      <c r="A1360" s="4"/>
      <c r="B1360" s="4"/>
      <c r="C1360" s="4"/>
      <c r="D1360" s="4"/>
      <c r="E1360" s="4"/>
      <c r="F1360" s="4"/>
      <c r="G1360" s="4"/>
    </row>
    <row r="1361" spans="1:7">
      <c r="A1361" s="4"/>
      <c r="B1361" s="4"/>
      <c r="C1361" s="4"/>
      <c r="D1361" s="4"/>
      <c r="E1361" s="4"/>
      <c r="F1361" s="4"/>
      <c r="G1361" s="4"/>
    </row>
    <row r="1362" spans="1:7">
      <c r="A1362" s="4"/>
      <c r="B1362" s="4"/>
      <c r="C1362" s="4"/>
      <c r="D1362" s="4"/>
      <c r="E1362" s="4"/>
      <c r="F1362" s="4"/>
      <c r="G1362" s="4"/>
    </row>
    <row r="1363" spans="1:7">
      <c r="A1363" s="4"/>
      <c r="B1363" s="4"/>
      <c r="C1363" s="4"/>
      <c r="D1363" s="4"/>
      <c r="E1363" s="4"/>
      <c r="F1363" s="4"/>
      <c r="G1363" s="4"/>
    </row>
    <row r="1364" spans="1:7">
      <c r="A1364" s="4"/>
      <c r="B1364" s="4"/>
      <c r="C1364" s="4"/>
      <c r="D1364" s="4"/>
      <c r="E1364" s="4"/>
      <c r="F1364" s="4"/>
      <c r="G1364" s="4"/>
    </row>
    <row r="1365" spans="1:7">
      <c r="A1365" s="4"/>
      <c r="B1365" s="4"/>
      <c r="C1365" s="4"/>
      <c r="D1365" s="4"/>
      <c r="E1365" s="4"/>
      <c r="F1365" s="4"/>
      <c r="G1365" s="4"/>
    </row>
    <row r="1366" spans="1:7">
      <c r="A1366" s="4"/>
      <c r="B1366" s="4"/>
      <c r="C1366" s="4"/>
      <c r="D1366" s="4"/>
      <c r="E1366" s="4"/>
      <c r="F1366" s="4"/>
      <c r="G1366" s="4"/>
    </row>
    <row r="1367" spans="1:7">
      <c r="A1367" s="4"/>
      <c r="B1367" s="4"/>
      <c r="C1367" s="4"/>
      <c r="D1367" s="4"/>
      <c r="E1367" s="4"/>
      <c r="F1367" s="4"/>
      <c r="G1367" s="4"/>
    </row>
    <row r="1368" spans="1:7">
      <c r="A1368" s="4"/>
      <c r="B1368" s="4"/>
      <c r="C1368" s="4"/>
      <c r="D1368" s="4"/>
      <c r="E1368" s="4"/>
      <c r="F1368" s="4"/>
      <c r="G1368" s="4"/>
    </row>
    <row r="1369" spans="1:7">
      <c r="A1369" s="4"/>
      <c r="B1369" s="4"/>
      <c r="C1369" s="4"/>
      <c r="D1369" s="4"/>
      <c r="E1369" s="4"/>
      <c r="F1369" s="4"/>
      <c r="G1369" s="4"/>
    </row>
    <row r="1370" spans="1:7">
      <c r="A1370" s="4"/>
      <c r="B1370" s="4"/>
      <c r="C1370" s="4"/>
      <c r="D1370" s="4"/>
      <c r="E1370" s="4"/>
      <c r="F1370" s="4"/>
      <c r="G1370" s="4"/>
    </row>
    <row r="1371" spans="1:7">
      <c r="A1371" s="4"/>
      <c r="B1371" s="4"/>
      <c r="C1371" s="4"/>
      <c r="D1371" s="4"/>
      <c r="E1371" s="4"/>
      <c r="F1371" s="4"/>
      <c r="G1371" s="4"/>
    </row>
    <row r="1372" spans="1:7">
      <c r="A1372" s="4"/>
      <c r="B1372" s="4"/>
      <c r="C1372" s="4"/>
      <c r="D1372" s="4"/>
      <c r="E1372" s="4"/>
      <c r="F1372" s="4"/>
      <c r="G1372" s="4"/>
    </row>
    <row r="1373" spans="1:7">
      <c r="A1373" s="4"/>
      <c r="B1373" s="4"/>
      <c r="C1373" s="4"/>
      <c r="D1373" s="4"/>
      <c r="E1373" s="4"/>
      <c r="F1373" s="4"/>
      <c r="G1373" s="4"/>
    </row>
    <row r="1374" spans="1:7">
      <c r="A1374" s="4"/>
      <c r="B1374" s="4"/>
      <c r="C1374" s="4"/>
      <c r="D1374" s="4"/>
      <c r="E1374" s="4"/>
      <c r="F1374" s="4"/>
      <c r="G1374" s="4"/>
    </row>
    <row r="1375" spans="1:7">
      <c r="A1375" s="4"/>
      <c r="B1375" s="4"/>
      <c r="C1375" s="4"/>
      <c r="D1375" s="4"/>
      <c r="E1375" s="4"/>
      <c r="F1375" s="4"/>
      <c r="G1375" s="4"/>
    </row>
    <row r="1376" spans="1:7">
      <c r="A1376" s="4"/>
      <c r="B1376" s="4"/>
      <c r="C1376" s="4"/>
      <c r="D1376" s="4"/>
      <c r="E1376" s="4"/>
      <c r="F1376" s="4"/>
      <c r="G1376" s="4"/>
    </row>
    <row r="1377" spans="1:7">
      <c r="A1377" s="4"/>
      <c r="B1377" s="4"/>
      <c r="C1377" s="4"/>
      <c r="D1377" s="4"/>
      <c r="E1377" s="4"/>
      <c r="F1377" s="4"/>
      <c r="G1377" s="4"/>
    </row>
    <row r="1378" spans="1:7">
      <c r="A1378" s="4"/>
      <c r="B1378" s="4"/>
      <c r="C1378" s="4"/>
      <c r="D1378" s="4"/>
      <c r="E1378" s="4"/>
      <c r="F1378" s="4"/>
      <c r="G1378" s="4"/>
    </row>
    <row r="1379" spans="1:7">
      <c r="A1379" s="4"/>
      <c r="B1379" s="4"/>
      <c r="C1379" s="4"/>
      <c r="D1379" s="4"/>
      <c r="E1379" s="4"/>
      <c r="F1379" s="4"/>
      <c r="G1379" s="4"/>
    </row>
    <row r="1380" spans="1:7">
      <c r="A1380" s="4"/>
      <c r="B1380" s="4"/>
      <c r="C1380" s="4"/>
      <c r="D1380" s="4"/>
      <c r="E1380" s="4"/>
      <c r="F1380" s="4"/>
      <c r="G1380" s="4"/>
    </row>
    <row r="1381" spans="1:7">
      <c r="A1381" s="4"/>
      <c r="B1381" s="4"/>
      <c r="C1381" s="4"/>
      <c r="D1381" s="4"/>
      <c r="E1381" s="4"/>
      <c r="F1381" s="4"/>
      <c r="G1381" s="4"/>
    </row>
    <row r="1382" spans="1:7">
      <c r="A1382" s="4"/>
      <c r="B1382" s="4"/>
      <c r="C1382" s="4"/>
      <c r="D1382" s="4"/>
      <c r="E1382" s="4"/>
      <c r="F1382" s="4"/>
      <c r="G1382" s="4"/>
    </row>
    <row r="1383" spans="1:7">
      <c r="A1383" s="4"/>
      <c r="B1383" s="4"/>
      <c r="C1383" s="4"/>
      <c r="D1383" s="4"/>
      <c r="E1383" s="4"/>
      <c r="F1383" s="4"/>
      <c r="G1383" s="4"/>
    </row>
    <row r="1384" spans="1:7">
      <c r="A1384" s="4"/>
      <c r="B1384" s="4"/>
      <c r="C1384" s="4"/>
      <c r="D1384" s="4"/>
      <c r="E1384" s="4"/>
      <c r="F1384" s="4"/>
      <c r="G1384" s="4"/>
    </row>
    <row r="1385" spans="1:7">
      <c r="A1385" s="4"/>
      <c r="B1385" s="4"/>
      <c r="C1385" s="4"/>
      <c r="D1385" s="4"/>
      <c r="E1385" s="4"/>
      <c r="F1385" s="4"/>
      <c r="G1385" s="4"/>
    </row>
    <row r="1386" spans="1:7">
      <c r="A1386" s="4"/>
      <c r="B1386" s="4"/>
      <c r="C1386" s="4"/>
      <c r="D1386" s="4"/>
      <c r="E1386" s="4"/>
      <c r="F1386" s="4"/>
      <c r="G1386" s="4"/>
    </row>
    <row r="1387" spans="1:7">
      <c r="A1387" s="4"/>
      <c r="B1387" s="4"/>
      <c r="C1387" s="4"/>
      <c r="D1387" s="4"/>
      <c r="E1387" s="4"/>
      <c r="F1387" s="4"/>
      <c r="G1387" s="4"/>
    </row>
    <row r="1388" spans="1:7">
      <c r="A1388" s="4"/>
      <c r="B1388" s="4"/>
      <c r="C1388" s="4"/>
      <c r="D1388" s="4"/>
      <c r="E1388" s="4"/>
      <c r="F1388" s="4"/>
      <c r="G1388" s="4"/>
    </row>
    <row r="1389" spans="1:7">
      <c r="A1389" s="4"/>
      <c r="B1389" s="4"/>
      <c r="C1389" s="4"/>
      <c r="D1389" s="4"/>
      <c r="E1389" s="4"/>
      <c r="F1389" s="4"/>
      <c r="G1389" s="4"/>
    </row>
    <row r="1390" spans="1:7">
      <c r="A1390" s="4"/>
      <c r="B1390" s="4"/>
      <c r="C1390" s="4"/>
      <c r="D1390" s="4"/>
      <c r="E1390" s="4"/>
      <c r="F1390" s="4"/>
      <c r="G1390" s="4"/>
    </row>
    <row r="1391" spans="1:7">
      <c r="A1391" s="4"/>
      <c r="B1391" s="4"/>
      <c r="C1391" s="4"/>
      <c r="D1391" s="4"/>
      <c r="E1391" s="4"/>
      <c r="F1391" s="4"/>
      <c r="G1391" s="4"/>
    </row>
    <row r="1392" spans="1:7">
      <c r="A1392" s="4"/>
      <c r="B1392" s="4"/>
      <c r="C1392" s="4"/>
      <c r="D1392" s="4"/>
      <c r="E1392" s="4"/>
      <c r="F1392" s="4"/>
      <c r="G1392" s="4"/>
    </row>
    <row r="1393" spans="1:7">
      <c r="A1393" s="4"/>
      <c r="B1393" s="4"/>
      <c r="C1393" s="4"/>
      <c r="D1393" s="4"/>
      <c r="E1393" s="4"/>
      <c r="F1393" s="4"/>
      <c r="G1393" s="4"/>
    </row>
    <row r="1394" spans="1:7">
      <c r="A1394" s="4"/>
      <c r="B1394" s="4"/>
      <c r="C1394" s="4"/>
      <c r="D1394" s="4"/>
      <c r="E1394" s="4"/>
      <c r="F1394" s="4"/>
      <c r="G1394" s="4"/>
    </row>
    <row r="1395" spans="1:7">
      <c r="A1395" s="4"/>
      <c r="B1395" s="4"/>
      <c r="C1395" s="4"/>
      <c r="D1395" s="4"/>
      <c r="E1395" s="4"/>
      <c r="F1395" s="4"/>
      <c r="G1395" s="4"/>
    </row>
    <row r="1396" spans="1:7">
      <c r="A1396" s="4"/>
      <c r="B1396" s="4"/>
      <c r="C1396" s="4"/>
      <c r="D1396" s="4"/>
      <c r="E1396" s="4"/>
      <c r="F1396" s="4"/>
      <c r="G1396" s="4"/>
    </row>
    <row r="1397" spans="1:7">
      <c r="A1397" s="4"/>
      <c r="B1397" s="4"/>
      <c r="C1397" s="4"/>
      <c r="D1397" s="4"/>
      <c r="E1397" s="4"/>
      <c r="F1397" s="4"/>
      <c r="G1397" s="4"/>
    </row>
    <row r="1398" spans="1:7">
      <c r="A1398" s="4"/>
      <c r="B1398" s="4"/>
      <c r="C1398" s="4"/>
      <c r="D1398" s="4"/>
      <c r="E1398" s="4"/>
      <c r="F1398" s="4"/>
      <c r="G1398" s="4"/>
    </row>
    <row r="1399" spans="1:7">
      <c r="A1399" s="4"/>
      <c r="B1399" s="4"/>
      <c r="C1399" s="4"/>
      <c r="D1399" s="4"/>
      <c r="E1399" s="4"/>
      <c r="F1399" s="4"/>
      <c r="G1399" s="4"/>
    </row>
    <row r="1400" spans="1:7">
      <c r="A1400" s="4"/>
      <c r="B1400" s="4"/>
      <c r="C1400" s="4"/>
      <c r="D1400" s="4"/>
      <c r="E1400" s="4"/>
      <c r="F1400" s="4"/>
      <c r="G1400" s="4"/>
    </row>
    <row r="1401" spans="1:7">
      <c r="A1401" s="4"/>
      <c r="B1401" s="4"/>
      <c r="C1401" s="4"/>
      <c r="D1401" s="4"/>
      <c r="E1401" s="4"/>
      <c r="F1401" s="4"/>
      <c r="G1401" s="4"/>
    </row>
    <row r="1402" spans="1:7">
      <c r="A1402" s="4"/>
      <c r="B1402" s="4"/>
      <c r="C1402" s="4"/>
      <c r="D1402" s="4"/>
      <c r="E1402" s="4"/>
      <c r="F1402" s="4"/>
      <c r="G1402" s="4"/>
    </row>
    <row r="1403" spans="1:7">
      <c r="A1403" s="4"/>
      <c r="B1403" s="4"/>
      <c r="C1403" s="4"/>
      <c r="D1403" s="4"/>
      <c r="E1403" s="4"/>
      <c r="F1403" s="4"/>
      <c r="G1403" s="4"/>
    </row>
    <row r="1404" spans="1:7">
      <c r="A1404" s="4"/>
      <c r="B1404" s="4"/>
      <c r="C1404" s="4"/>
      <c r="D1404" s="4"/>
      <c r="E1404" s="4"/>
      <c r="F1404" s="4"/>
      <c r="G1404" s="4"/>
    </row>
    <row r="1405" spans="1:7">
      <c r="A1405" s="4"/>
      <c r="B1405" s="4"/>
      <c r="C1405" s="4"/>
      <c r="D1405" s="4"/>
      <c r="E1405" s="4"/>
      <c r="F1405" s="4"/>
      <c r="G1405" s="4"/>
    </row>
    <row r="1406" spans="1:7">
      <c r="A1406" s="4"/>
      <c r="B1406" s="4"/>
      <c r="C1406" s="4"/>
      <c r="D1406" s="4"/>
      <c r="E1406" s="4"/>
      <c r="F1406" s="4"/>
      <c r="G1406" s="4"/>
    </row>
    <row r="1407" spans="1:7">
      <c r="A1407" s="4"/>
      <c r="B1407" s="4"/>
      <c r="C1407" s="4"/>
      <c r="D1407" s="4"/>
      <c r="E1407" s="4"/>
      <c r="F1407" s="4"/>
      <c r="G1407" s="4"/>
    </row>
    <row r="1408" spans="1:7">
      <c r="A1408" s="4"/>
      <c r="B1408" s="4"/>
      <c r="C1408" s="4"/>
      <c r="D1408" s="4"/>
      <c r="E1408" s="4"/>
      <c r="F1408" s="4"/>
      <c r="G1408" s="4"/>
    </row>
    <row r="1409" spans="1:7">
      <c r="A1409" s="4"/>
      <c r="B1409" s="4"/>
      <c r="C1409" s="4"/>
      <c r="D1409" s="4"/>
      <c r="E1409" s="4"/>
      <c r="F1409" s="4"/>
      <c r="G1409" s="4"/>
    </row>
    <row r="1410" spans="1:7">
      <c r="A1410" s="4"/>
      <c r="B1410" s="4"/>
      <c r="C1410" s="4"/>
      <c r="D1410" s="4"/>
      <c r="E1410" s="4"/>
      <c r="F1410" s="4"/>
      <c r="G1410" s="4"/>
    </row>
    <row r="1411" spans="1:7">
      <c r="A1411" s="4"/>
      <c r="B1411" s="4"/>
      <c r="C1411" s="4"/>
      <c r="D1411" s="4"/>
      <c r="E1411" s="4"/>
      <c r="F1411" s="4"/>
      <c r="G1411" s="4"/>
    </row>
    <row r="1412" spans="1:7">
      <c r="A1412" s="4"/>
      <c r="B1412" s="4"/>
      <c r="C1412" s="4"/>
      <c r="D1412" s="4"/>
      <c r="E1412" s="4"/>
      <c r="F1412" s="4"/>
      <c r="G1412" s="4"/>
    </row>
    <row r="1413" spans="1:7">
      <c r="A1413" s="4"/>
      <c r="B1413" s="4"/>
      <c r="C1413" s="4"/>
      <c r="D1413" s="4"/>
      <c r="E1413" s="4"/>
      <c r="F1413" s="4"/>
      <c r="G1413" s="4"/>
    </row>
    <row r="1414" spans="1:7">
      <c r="A1414" s="4"/>
      <c r="B1414" s="4"/>
      <c r="C1414" s="4"/>
      <c r="D1414" s="4"/>
      <c r="E1414" s="4"/>
      <c r="F1414" s="4"/>
      <c r="G1414" s="4"/>
    </row>
    <row r="1415" spans="1:7">
      <c r="A1415" s="4"/>
      <c r="B1415" s="4"/>
      <c r="C1415" s="4"/>
      <c r="D1415" s="4"/>
      <c r="E1415" s="4"/>
      <c r="F1415" s="4"/>
      <c r="G1415" s="4"/>
    </row>
    <row r="1416" spans="1:7">
      <c r="A1416" s="4"/>
      <c r="B1416" s="4"/>
      <c r="C1416" s="4"/>
      <c r="D1416" s="4"/>
      <c r="E1416" s="4"/>
      <c r="F1416" s="4"/>
      <c r="G1416" s="4"/>
    </row>
    <row r="1417" spans="1:7">
      <c r="A1417" s="4"/>
      <c r="B1417" s="4"/>
      <c r="C1417" s="4"/>
      <c r="D1417" s="4"/>
      <c r="E1417" s="4"/>
      <c r="F1417" s="4"/>
      <c r="G1417" s="4"/>
    </row>
    <row r="1418" spans="1:7">
      <c r="A1418" s="4"/>
      <c r="B1418" s="4"/>
      <c r="C1418" s="4"/>
      <c r="D1418" s="4"/>
      <c r="E1418" s="4"/>
      <c r="F1418" s="4"/>
      <c r="G1418" s="4"/>
    </row>
    <row r="1419" spans="1:7">
      <c r="A1419" s="4"/>
      <c r="B1419" s="4"/>
      <c r="C1419" s="4"/>
      <c r="D1419" s="4"/>
      <c r="E1419" s="4"/>
      <c r="F1419" s="4"/>
      <c r="G1419" s="4"/>
    </row>
    <row r="1420" spans="1:7">
      <c r="A1420" s="4"/>
      <c r="B1420" s="4"/>
      <c r="C1420" s="4"/>
      <c r="D1420" s="4"/>
      <c r="E1420" s="4"/>
      <c r="F1420" s="4"/>
      <c r="G1420" s="4"/>
    </row>
    <row r="1421" spans="1:7">
      <c r="A1421" s="4"/>
      <c r="B1421" s="4"/>
      <c r="C1421" s="4"/>
      <c r="D1421" s="4"/>
      <c r="E1421" s="4"/>
      <c r="F1421" s="4"/>
      <c r="G1421" s="4"/>
    </row>
    <row r="1422" spans="1:7">
      <c r="A1422" s="4"/>
      <c r="B1422" s="4"/>
      <c r="C1422" s="4"/>
      <c r="D1422" s="4"/>
      <c r="E1422" s="4"/>
      <c r="F1422" s="4"/>
      <c r="G1422" s="4"/>
    </row>
    <row r="1423" spans="1:7">
      <c r="A1423" s="4"/>
      <c r="B1423" s="4"/>
      <c r="C1423" s="4"/>
      <c r="D1423" s="4"/>
      <c r="E1423" s="4"/>
      <c r="F1423" s="4"/>
      <c r="G1423" s="4"/>
    </row>
    <row r="1424" spans="1:7">
      <c r="A1424" s="4"/>
      <c r="B1424" s="4"/>
      <c r="C1424" s="4"/>
      <c r="D1424" s="4"/>
      <c r="E1424" s="4"/>
      <c r="F1424" s="4"/>
      <c r="G1424" s="4"/>
    </row>
    <row r="1425" spans="1:7">
      <c r="A1425" s="4"/>
      <c r="B1425" s="4"/>
      <c r="C1425" s="4"/>
      <c r="D1425" s="4"/>
      <c r="E1425" s="4"/>
      <c r="F1425" s="4"/>
      <c r="G1425" s="4"/>
    </row>
    <row r="1426" spans="1:7">
      <c r="A1426" s="4"/>
      <c r="B1426" s="4"/>
      <c r="C1426" s="4"/>
      <c r="D1426" s="4"/>
      <c r="E1426" s="4"/>
      <c r="F1426" s="4"/>
      <c r="G1426" s="4"/>
    </row>
    <row r="1427" spans="1:7">
      <c r="A1427" s="4"/>
      <c r="B1427" s="4"/>
      <c r="C1427" s="4"/>
      <c r="D1427" s="4"/>
      <c r="E1427" s="4"/>
      <c r="F1427" s="4"/>
      <c r="G1427" s="4"/>
    </row>
    <row r="1428" spans="1:7">
      <c r="A1428" s="4"/>
      <c r="B1428" s="4"/>
      <c r="C1428" s="4"/>
      <c r="D1428" s="4"/>
      <c r="E1428" s="4"/>
      <c r="F1428" s="4"/>
      <c r="G1428" s="4"/>
    </row>
    <row r="1429" spans="1:7">
      <c r="A1429" s="4"/>
      <c r="B1429" s="4"/>
      <c r="C1429" s="4"/>
      <c r="D1429" s="4"/>
      <c r="E1429" s="4"/>
      <c r="F1429" s="4"/>
      <c r="G1429" s="4"/>
    </row>
    <row r="1430" spans="1:7">
      <c r="A1430" s="4"/>
      <c r="B1430" s="4"/>
      <c r="C1430" s="4"/>
      <c r="D1430" s="4"/>
      <c r="E1430" s="4"/>
      <c r="F1430" s="4"/>
      <c r="G1430" s="4"/>
    </row>
    <row r="1431" spans="1:7">
      <c r="A1431" s="4"/>
      <c r="B1431" s="4"/>
      <c r="C1431" s="4"/>
      <c r="D1431" s="4"/>
      <c r="E1431" s="4"/>
      <c r="F1431" s="4"/>
      <c r="G1431" s="4"/>
    </row>
    <row r="1432" spans="1:7">
      <c r="A1432" s="4"/>
      <c r="B1432" s="4"/>
      <c r="C1432" s="4"/>
      <c r="D1432" s="4"/>
      <c r="E1432" s="4"/>
      <c r="F1432" s="4"/>
      <c r="G1432" s="4"/>
    </row>
    <row r="1433" spans="1:7">
      <c r="A1433" s="4"/>
      <c r="B1433" s="4"/>
      <c r="C1433" s="4"/>
      <c r="D1433" s="4"/>
      <c r="E1433" s="4"/>
      <c r="F1433" s="4"/>
      <c r="G1433" s="4"/>
    </row>
    <row r="1434" spans="1:7">
      <c r="A1434" s="4"/>
      <c r="B1434" s="4"/>
      <c r="C1434" s="4"/>
      <c r="D1434" s="4"/>
      <c r="E1434" s="4"/>
      <c r="F1434" s="4"/>
      <c r="G1434" s="4"/>
    </row>
    <row r="1435" spans="1:7">
      <c r="A1435" s="4"/>
      <c r="B1435" s="4"/>
      <c r="C1435" s="4"/>
      <c r="D1435" s="4"/>
      <c r="E1435" s="4"/>
      <c r="F1435" s="4"/>
      <c r="G1435" s="4"/>
    </row>
    <row r="1436" spans="1:7">
      <c r="A1436" s="4"/>
      <c r="B1436" s="4"/>
      <c r="C1436" s="4"/>
      <c r="D1436" s="4"/>
      <c r="E1436" s="4"/>
      <c r="F1436" s="4"/>
      <c r="G1436" s="4"/>
    </row>
    <row r="1437" spans="1:7">
      <c r="A1437" s="4"/>
      <c r="B1437" s="4"/>
      <c r="C1437" s="4"/>
      <c r="D1437" s="4"/>
      <c r="E1437" s="4"/>
      <c r="F1437" s="4"/>
      <c r="G1437" s="4"/>
    </row>
    <row r="1438" spans="1:7">
      <c r="A1438" s="4"/>
      <c r="B1438" s="4"/>
      <c r="C1438" s="4"/>
      <c r="D1438" s="4"/>
      <c r="E1438" s="4"/>
      <c r="F1438" s="4"/>
      <c r="G1438" s="4"/>
    </row>
    <row r="1439" spans="1:7">
      <c r="A1439" s="4"/>
      <c r="B1439" s="4"/>
      <c r="C1439" s="4"/>
      <c r="D1439" s="4"/>
      <c r="E1439" s="4"/>
      <c r="F1439" s="4"/>
      <c r="G1439" s="4"/>
    </row>
    <row r="1440" spans="1:7">
      <c r="A1440" s="4"/>
      <c r="B1440" s="4"/>
      <c r="C1440" s="4"/>
      <c r="D1440" s="4"/>
      <c r="E1440" s="4"/>
      <c r="F1440" s="4"/>
      <c r="G1440" s="4"/>
    </row>
    <row r="1441" spans="1:7">
      <c r="A1441" s="4"/>
      <c r="B1441" s="4"/>
      <c r="C1441" s="4"/>
      <c r="D1441" s="4"/>
      <c r="E1441" s="4"/>
      <c r="F1441" s="4"/>
      <c r="G1441" s="4"/>
    </row>
    <row r="1442" spans="1:7">
      <c r="A1442" s="4"/>
      <c r="B1442" s="4"/>
      <c r="C1442" s="4"/>
      <c r="D1442" s="4"/>
      <c r="E1442" s="4"/>
      <c r="F1442" s="4"/>
      <c r="G1442" s="4"/>
    </row>
    <row r="1443" spans="1:7">
      <c r="A1443" s="4"/>
      <c r="B1443" s="4"/>
      <c r="C1443" s="4"/>
      <c r="D1443" s="4"/>
      <c r="E1443" s="4"/>
      <c r="F1443" s="4"/>
      <c r="G1443" s="4"/>
    </row>
    <row r="1444" spans="1:7">
      <c r="A1444" s="4"/>
      <c r="B1444" s="4"/>
      <c r="C1444" s="4"/>
      <c r="D1444" s="4"/>
      <c r="E1444" s="4"/>
      <c r="F1444" s="4"/>
      <c r="G1444" s="4"/>
    </row>
    <row r="1445" spans="1:7">
      <c r="A1445" s="4"/>
      <c r="B1445" s="4"/>
      <c r="C1445" s="4"/>
      <c r="D1445" s="4"/>
      <c r="E1445" s="4"/>
      <c r="F1445" s="4"/>
      <c r="G1445" s="4"/>
    </row>
    <row r="1446" spans="1:7">
      <c r="A1446" s="4"/>
      <c r="B1446" s="4"/>
      <c r="C1446" s="4"/>
      <c r="D1446" s="4"/>
      <c r="E1446" s="4"/>
      <c r="F1446" s="4"/>
      <c r="G1446" s="4"/>
    </row>
    <row r="1447" spans="1:7">
      <c r="A1447" s="4"/>
      <c r="B1447" s="4"/>
      <c r="C1447" s="4"/>
      <c r="D1447" s="4"/>
      <c r="E1447" s="4"/>
      <c r="F1447" s="4"/>
      <c r="G1447" s="4"/>
    </row>
    <row r="1448" spans="1:7">
      <c r="A1448" s="4"/>
      <c r="B1448" s="4"/>
      <c r="C1448" s="4"/>
      <c r="D1448" s="4"/>
      <c r="E1448" s="4"/>
      <c r="F1448" s="4"/>
      <c r="G1448" s="4"/>
    </row>
    <row r="1449" spans="1:7">
      <c r="A1449" s="4"/>
      <c r="B1449" s="4"/>
      <c r="C1449" s="4"/>
      <c r="D1449" s="4"/>
      <c r="E1449" s="4"/>
      <c r="F1449" s="4"/>
      <c r="G1449" s="4"/>
    </row>
    <row r="1450" spans="1:7">
      <c r="A1450" s="4"/>
      <c r="B1450" s="4"/>
      <c r="C1450" s="4"/>
      <c r="D1450" s="4"/>
      <c r="E1450" s="4"/>
      <c r="F1450" s="4"/>
      <c r="G1450" s="4"/>
    </row>
    <row r="1451" spans="1:7">
      <c r="A1451" s="4"/>
      <c r="B1451" s="4"/>
      <c r="C1451" s="4"/>
      <c r="D1451" s="4"/>
      <c r="E1451" s="4"/>
      <c r="F1451" s="4"/>
      <c r="G1451" s="4"/>
    </row>
    <row r="1452" spans="1:7">
      <c r="A1452" s="4"/>
      <c r="B1452" s="4"/>
      <c r="C1452" s="4"/>
      <c r="D1452" s="4"/>
      <c r="E1452" s="4"/>
      <c r="F1452" s="4"/>
      <c r="G1452" s="4"/>
    </row>
    <row r="1453" spans="1:7">
      <c r="A1453" s="4"/>
      <c r="B1453" s="4"/>
      <c r="C1453" s="4"/>
      <c r="D1453" s="4"/>
      <c r="E1453" s="4"/>
      <c r="F1453" s="4"/>
      <c r="G1453" s="4"/>
    </row>
    <row r="1454" spans="1:7">
      <c r="A1454" s="4"/>
      <c r="B1454" s="4"/>
      <c r="C1454" s="4"/>
      <c r="D1454" s="4"/>
      <c r="E1454" s="4"/>
      <c r="F1454" s="4"/>
      <c r="G1454" s="4"/>
    </row>
    <row r="1455" spans="1:7">
      <c r="A1455" s="4"/>
      <c r="B1455" s="4"/>
      <c r="C1455" s="4"/>
      <c r="D1455" s="4"/>
      <c r="E1455" s="4"/>
      <c r="F1455" s="4"/>
      <c r="G1455" s="4"/>
    </row>
    <row r="1456" spans="1:7">
      <c r="A1456" s="4"/>
      <c r="B1456" s="4"/>
      <c r="C1456" s="4"/>
      <c r="D1456" s="4"/>
      <c r="E1456" s="4"/>
      <c r="F1456" s="4"/>
      <c r="G1456" s="4"/>
    </row>
    <row r="1457" spans="1:7">
      <c r="A1457" s="4"/>
      <c r="B1457" s="4"/>
      <c r="C1457" s="4"/>
      <c r="D1457" s="4"/>
      <c r="E1457" s="4"/>
      <c r="F1457" s="4"/>
      <c r="G1457" s="4"/>
    </row>
    <row r="1458" spans="1:7">
      <c r="A1458" s="4"/>
      <c r="B1458" s="4"/>
      <c r="C1458" s="4"/>
      <c r="D1458" s="4"/>
      <c r="E1458" s="4"/>
      <c r="F1458" s="4"/>
      <c r="G1458" s="4"/>
    </row>
    <row r="1459" spans="1:7">
      <c r="A1459" s="4"/>
      <c r="B1459" s="4"/>
      <c r="C1459" s="4"/>
      <c r="D1459" s="4"/>
      <c r="E1459" s="4"/>
      <c r="F1459" s="4"/>
      <c r="G1459" s="4"/>
    </row>
    <row r="1460" spans="1:7">
      <c r="A1460" s="4"/>
      <c r="B1460" s="4"/>
      <c r="C1460" s="4"/>
      <c r="D1460" s="4"/>
      <c r="E1460" s="4"/>
      <c r="F1460" s="4"/>
      <c r="G1460" s="4"/>
    </row>
    <row r="1461" spans="1:7">
      <c r="A1461" s="4"/>
      <c r="B1461" s="4"/>
      <c r="C1461" s="4"/>
      <c r="D1461" s="4"/>
      <c r="E1461" s="4"/>
      <c r="F1461" s="4"/>
      <c r="G1461" s="4"/>
    </row>
    <row r="1462" spans="1:7">
      <c r="A1462" s="4"/>
      <c r="B1462" s="4"/>
      <c r="C1462" s="4"/>
      <c r="D1462" s="4"/>
      <c r="E1462" s="4"/>
      <c r="F1462" s="4"/>
      <c r="G1462" s="4"/>
    </row>
    <row r="1463" spans="1:7">
      <c r="A1463" s="4"/>
      <c r="B1463" s="4"/>
      <c r="C1463" s="4"/>
      <c r="D1463" s="4"/>
      <c r="E1463" s="4"/>
      <c r="F1463" s="4"/>
      <c r="G1463" s="4"/>
    </row>
    <row r="1464" spans="1:7">
      <c r="A1464" s="4"/>
      <c r="B1464" s="4"/>
      <c r="C1464" s="4"/>
      <c r="D1464" s="4"/>
      <c r="E1464" s="4"/>
      <c r="F1464" s="4"/>
      <c r="G1464" s="4"/>
    </row>
    <row r="1465" spans="1:7">
      <c r="A1465" s="4"/>
      <c r="B1465" s="4"/>
      <c r="C1465" s="4"/>
      <c r="D1465" s="4"/>
      <c r="E1465" s="4"/>
      <c r="F1465" s="4"/>
      <c r="G1465" s="4"/>
    </row>
    <row r="1466" spans="1:7">
      <c r="A1466" s="4"/>
      <c r="B1466" s="4"/>
      <c r="C1466" s="4"/>
      <c r="D1466" s="4"/>
      <c r="E1466" s="4"/>
      <c r="F1466" s="4"/>
      <c r="G1466" s="4"/>
    </row>
    <row r="1467" spans="1:7">
      <c r="A1467" s="4"/>
      <c r="B1467" s="4"/>
      <c r="C1467" s="4"/>
      <c r="D1467" s="4"/>
      <c r="E1467" s="4"/>
      <c r="F1467" s="4"/>
      <c r="G1467" s="4"/>
    </row>
    <row r="1468" spans="1:7">
      <c r="A1468" s="4"/>
      <c r="B1468" s="4"/>
      <c r="C1468" s="4"/>
      <c r="D1468" s="4"/>
      <c r="E1468" s="4"/>
      <c r="F1468" s="4"/>
      <c r="G1468" s="4"/>
    </row>
    <row r="1469" spans="1:7">
      <c r="A1469" s="4"/>
      <c r="B1469" s="4"/>
      <c r="C1469" s="4"/>
      <c r="D1469" s="4"/>
      <c r="E1469" s="4"/>
      <c r="F1469" s="4"/>
      <c r="G1469" s="4"/>
    </row>
    <row r="1470" spans="1:7">
      <c r="A1470" s="4"/>
      <c r="B1470" s="4"/>
      <c r="C1470" s="4"/>
      <c r="D1470" s="4"/>
      <c r="E1470" s="4"/>
      <c r="F1470" s="4"/>
      <c r="G1470" s="4"/>
    </row>
    <row r="1471" spans="1:7">
      <c r="A1471" s="4"/>
      <c r="B1471" s="4"/>
      <c r="C1471" s="4"/>
      <c r="D1471" s="4"/>
      <c r="E1471" s="4"/>
      <c r="F1471" s="4"/>
      <c r="G1471" s="4"/>
    </row>
    <row r="1472" spans="1:7">
      <c r="A1472" s="4"/>
      <c r="B1472" s="4"/>
      <c r="C1472" s="4"/>
      <c r="D1472" s="4"/>
      <c r="E1472" s="4"/>
      <c r="F1472" s="4"/>
      <c r="G1472" s="4"/>
    </row>
    <row r="1473" spans="1:7">
      <c r="A1473" s="4"/>
      <c r="B1473" s="4"/>
      <c r="C1473" s="4"/>
      <c r="D1473" s="4"/>
      <c r="E1473" s="4"/>
      <c r="F1473" s="4"/>
      <c r="G1473" s="4"/>
    </row>
    <row r="1474" spans="1:7">
      <c r="A1474" s="4"/>
      <c r="B1474" s="4"/>
      <c r="C1474" s="4"/>
      <c r="D1474" s="4"/>
      <c r="E1474" s="4"/>
      <c r="F1474" s="4"/>
      <c r="G1474" s="4"/>
    </row>
    <row r="1475" spans="1:7">
      <c r="A1475" s="4"/>
      <c r="B1475" s="4"/>
      <c r="C1475" s="4"/>
      <c r="D1475" s="4"/>
      <c r="E1475" s="4"/>
      <c r="F1475" s="4"/>
      <c r="G1475" s="4"/>
    </row>
    <row r="1476" spans="1:7">
      <c r="A1476" s="4"/>
      <c r="B1476" s="4"/>
      <c r="C1476" s="4"/>
      <c r="D1476" s="4"/>
      <c r="E1476" s="4"/>
      <c r="F1476" s="4"/>
      <c r="G1476" s="4"/>
    </row>
    <row r="1477" spans="1:7">
      <c r="A1477" s="4"/>
      <c r="B1477" s="4"/>
      <c r="C1477" s="4"/>
      <c r="D1477" s="4"/>
      <c r="E1477" s="4"/>
      <c r="F1477" s="4"/>
      <c r="G1477" s="4"/>
    </row>
    <row r="1478" spans="1:7">
      <c r="A1478" s="4"/>
      <c r="B1478" s="4"/>
      <c r="C1478" s="4"/>
      <c r="D1478" s="4"/>
      <c r="E1478" s="4"/>
      <c r="F1478" s="4"/>
      <c r="G1478" s="4"/>
    </row>
    <row r="1479" spans="1:7">
      <c r="A1479" s="4"/>
      <c r="B1479" s="4"/>
      <c r="C1479" s="4"/>
      <c r="D1479" s="4"/>
      <c r="E1479" s="4"/>
      <c r="F1479" s="4"/>
      <c r="G1479" s="4"/>
    </row>
    <row r="1480" spans="1:7">
      <c r="A1480" s="4"/>
      <c r="B1480" s="4"/>
      <c r="C1480" s="4"/>
      <c r="D1480" s="4"/>
      <c r="E1480" s="4"/>
      <c r="F1480" s="4"/>
      <c r="G1480" s="4"/>
    </row>
    <row r="1481" spans="1:7">
      <c r="A1481" s="4"/>
      <c r="B1481" s="4"/>
      <c r="C1481" s="4"/>
      <c r="D1481" s="4"/>
      <c r="E1481" s="4"/>
      <c r="F1481" s="4"/>
      <c r="G1481" s="4"/>
    </row>
    <row r="1482" spans="1:7">
      <c r="A1482" s="4"/>
      <c r="B1482" s="4"/>
      <c r="C1482" s="4"/>
      <c r="D1482" s="4"/>
      <c r="E1482" s="4"/>
      <c r="F1482" s="4"/>
      <c r="G1482" s="4"/>
    </row>
    <row r="1483" spans="1:7">
      <c r="A1483" s="4"/>
      <c r="B1483" s="4"/>
      <c r="C1483" s="4"/>
      <c r="D1483" s="4"/>
      <c r="E1483" s="4"/>
      <c r="F1483" s="4"/>
      <c r="G1483" s="4"/>
    </row>
    <row r="1484" spans="1:7">
      <c r="A1484" s="4"/>
      <c r="B1484" s="4"/>
      <c r="C1484" s="4"/>
      <c r="D1484" s="4"/>
      <c r="E1484" s="4"/>
      <c r="F1484" s="4"/>
      <c r="G1484" s="4"/>
    </row>
    <row r="1485" spans="1:7">
      <c r="A1485" s="4"/>
      <c r="B1485" s="4"/>
      <c r="C1485" s="4"/>
      <c r="D1485" s="4"/>
      <c r="E1485" s="4"/>
      <c r="F1485" s="4"/>
      <c r="G1485" s="4"/>
    </row>
    <row r="1486" spans="1:7">
      <c r="A1486" s="4"/>
      <c r="B1486" s="4"/>
      <c r="C1486" s="4"/>
      <c r="D1486" s="4"/>
      <c r="E1486" s="4"/>
      <c r="F1486" s="4"/>
      <c r="G1486" s="4"/>
    </row>
    <row r="1487" spans="1:7">
      <c r="A1487" s="4"/>
      <c r="B1487" s="4"/>
      <c r="C1487" s="4"/>
      <c r="D1487" s="4"/>
      <c r="E1487" s="4"/>
      <c r="F1487" s="4"/>
      <c r="G1487" s="4"/>
    </row>
    <row r="1488" spans="1:7">
      <c r="A1488" s="4"/>
      <c r="B1488" s="4"/>
      <c r="C1488" s="4"/>
      <c r="D1488" s="4"/>
      <c r="E1488" s="4"/>
      <c r="F1488" s="4"/>
      <c r="G1488" s="4"/>
    </row>
    <row r="1489" spans="1:7">
      <c r="A1489" s="4"/>
      <c r="B1489" s="4"/>
      <c r="C1489" s="4"/>
      <c r="D1489" s="4"/>
      <c r="E1489" s="4"/>
      <c r="F1489" s="4"/>
      <c r="G1489" s="4"/>
    </row>
    <row r="1490" spans="1:7">
      <c r="A1490" s="4"/>
      <c r="B1490" s="4"/>
      <c r="C1490" s="4"/>
      <c r="D1490" s="4"/>
      <c r="E1490" s="4"/>
      <c r="F1490" s="4"/>
      <c r="G1490" s="4"/>
    </row>
    <row r="1491" spans="1:7">
      <c r="A1491" s="4"/>
      <c r="B1491" s="4"/>
      <c r="C1491" s="4"/>
      <c r="D1491" s="4"/>
      <c r="E1491" s="4"/>
      <c r="F1491" s="4"/>
      <c r="G1491" s="4"/>
    </row>
    <row r="1492" spans="1:7">
      <c r="A1492" s="4"/>
      <c r="B1492" s="4"/>
      <c r="C1492" s="4"/>
      <c r="D1492" s="4"/>
      <c r="E1492" s="4"/>
      <c r="F1492" s="4"/>
      <c r="G1492" s="4"/>
    </row>
    <row r="1493" spans="1:7">
      <c r="A1493" s="4"/>
      <c r="B1493" s="4"/>
      <c r="C1493" s="4"/>
      <c r="D1493" s="4"/>
      <c r="E1493" s="4"/>
      <c r="F1493" s="4"/>
      <c r="G1493" s="4"/>
    </row>
    <row r="1494" spans="1:7">
      <c r="A1494" s="4"/>
      <c r="B1494" s="4"/>
      <c r="C1494" s="4"/>
      <c r="D1494" s="4"/>
      <c r="E1494" s="4"/>
      <c r="F1494" s="4"/>
      <c r="G1494" s="4"/>
    </row>
    <row r="1495" spans="1:7">
      <c r="A1495" s="4"/>
      <c r="B1495" s="4"/>
      <c r="C1495" s="4"/>
      <c r="D1495" s="4"/>
      <c r="E1495" s="4"/>
      <c r="F1495" s="4"/>
      <c r="G1495" s="4"/>
    </row>
    <row r="1496" spans="1:7">
      <c r="A1496" s="4"/>
      <c r="B1496" s="4"/>
      <c r="C1496" s="4"/>
      <c r="D1496" s="4"/>
      <c r="E1496" s="4"/>
      <c r="F1496" s="4"/>
      <c r="G1496" s="4"/>
    </row>
    <row r="1497" spans="1:7">
      <c r="A1497" s="4"/>
      <c r="B1497" s="4"/>
      <c r="C1497" s="4"/>
      <c r="D1497" s="4"/>
      <c r="E1497" s="4"/>
      <c r="F1497" s="4"/>
      <c r="G1497" s="4"/>
    </row>
    <row r="1498" spans="1:7">
      <c r="A1498" s="4"/>
      <c r="B1498" s="4"/>
      <c r="C1498" s="4"/>
      <c r="D1498" s="4"/>
      <c r="E1498" s="4"/>
      <c r="F1498" s="4"/>
      <c r="G1498" s="4"/>
    </row>
    <row r="1499" spans="1:7">
      <c r="A1499" s="4"/>
      <c r="B1499" s="4"/>
      <c r="C1499" s="4"/>
      <c r="D1499" s="4"/>
      <c r="E1499" s="4"/>
      <c r="F1499" s="4"/>
      <c r="G1499" s="4"/>
    </row>
    <row r="1500" spans="1:7">
      <c r="A1500" s="4"/>
      <c r="B1500" s="4"/>
      <c r="C1500" s="4"/>
      <c r="D1500" s="4"/>
      <c r="E1500" s="4"/>
      <c r="F1500" s="4"/>
      <c r="G1500" s="4"/>
    </row>
    <row r="1501" spans="1:7">
      <c r="A1501" s="4"/>
      <c r="B1501" s="4"/>
      <c r="C1501" s="4"/>
      <c r="D1501" s="4"/>
      <c r="E1501" s="4"/>
      <c r="F1501" s="4"/>
      <c r="G1501" s="4"/>
    </row>
    <row r="1502" spans="1:7">
      <c r="A1502" s="4"/>
      <c r="B1502" s="4"/>
      <c r="C1502" s="4"/>
      <c r="D1502" s="4"/>
      <c r="E1502" s="4"/>
      <c r="F1502" s="4"/>
      <c r="G1502" s="4"/>
    </row>
    <row r="1503" spans="1:7">
      <c r="A1503" s="4"/>
      <c r="B1503" s="4"/>
      <c r="C1503" s="4"/>
      <c r="D1503" s="4"/>
      <c r="E1503" s="4"/>
      <c r="F1503" s="4"/>
      <c r="G1503" s="4"/>
    </row>
    <row r="1504" spans="1:7">
      <c r="A1504" s="4"/>
      <c r="B1504" s="4"/>
      <c r="C1504" s="4"/>
      <c r="D1504" s="4"/>
      <c r="E1504" s="4"/>
      <c r="F1504" s="4"/>
      <c r="G1504" s="4"/>
    </row>
    <row r="1505" spans="1:7">
      <c r="A1505" s="4"/>
      <c r="B1505" s="4"/>
      <c r="C1505" s="4"/>
      <c r="D1505" s="4"/>
      <c r="E1505" s="4"/>
      <c r="F1505" s="4"/>
      <c r="G1505" s="4"/>
    </row>
    <row r="1506" spans="1:7">
      <c r="A1506" s="4"/>
      <c r="B1506" s="4"/>
      <c r="C1506" s="4"/>
      <c r="D1506" s="4"/>
      <c r="E1506" s="4"/>
      <c r="F1506" s="4"/>
      <c r="G1506" s="4"/>
    </row>
    <row r="1507" spans="1:7">
      <c r="A1507" s="4"/>
      <c r="B1507" s="4"/>
      <c r="C1507" s="4"/>
      <c r="D1507" s="4"/>
      <c r="E1507" s="4"/>
      <c r="F1507" s="4"/>
      <c r="G1507" s="4"/>
    </row>
    <row r="1508" spans="1:7">
      <c r="A1508" s="4"/>
      <c r="B1508" s="4"/>
      <c r="C1508" s="4"/>
      <c r="D1508" s="4"/>
      <c r="E1508" s="4"/>
      <c r="F1508" s="4"/>
      <c r="G1508" s="4"/>
    </row>
    <row r="1509" spans="1:7">
      <c r="A1509" s="4"/>
      <c r="B1509" s="4"/>
      <c r="C1509" s="4"/>
      <c r="D1509" s="4"/>
      <c r="E1509" s="4"/>
      <c r="F1509" s="4"/>
      <c r="G1509" s="4"/>
    </row>
    <row r="1510" spans="1:7">
      <c r="A1510" s="4"/>
      <c r="B1510" s="4"/>
      <c r="C1510" s="4"/>
      <c r="D1510" s="4"/>
      <c r="E1510" s="4"/>
      <c r="F1510" s="4"/>
      <c r="G1510" s="4"/>
    </row>
    <row r="1511" spans="1:7">
      <c r="A1511" s="4"/>
      <c r="B1511" s="4"/>
      <c r="C1511" s="4"/>
      <c r="D1511" s="4"/>
      <c r="E1511" s="4"/>
      <c r="F1511" s="4"/>
      <c r="G1511" s="4"/>
    </row>
    <row r="1512" spans="1:7">
      <c r="A1512" s="4"/>
      <c r="B1512" s="4"/>
      <c r="C1512" s="4"/>
      <c r="D1512" s="4"/>
      <c r="E1512" s="4"/>
      <c r="F1512" s="4"/>
      <c r="G1512" s="4"/>
    </row>
    <row r="1513" spans="1:7">
      <c r="A1513" s="4"/>
      <c r="B1513" s="4"/>
      <c r="C1513" s="4"/>
      <c r="D1513" s="4"/>
      <c r="E1513" s="4"/>
      <c r="F1513" s="4"/>
      <c r="G1513" s="4"/>
    </row>
    <row r="1514" spans="1:7">
      <c r="A1514" s="4"/>
      <c r="B1514" s="4"/>
      <c r="C1514" s="4"/>
      <c r="D1514" s="4"/>
      <c r="E1514" s="4"/>
      <c r="F1514" s="4"/>
      <c r="G1514" s="4"/>
    </row>
    <row r="1515" spans="1:7">
      <c r="A1515" s="4"/>
      <c r="B1515" s="4"/>
      <c r="C1515" s="4"/>
      <c r="D1515" s="4"/>
      <c r="E1515" s="4"/>
      <c r="F1515" s="4"/>
      <c r="G1515" s="4"/>
    </row>
    <row r="1516" spans="1:7">
      <c r="A1516" s="4"/>
      <c r="B1516" s="4"/>
      <c r="C1516" s="4"/>
      <c r="D1516" s="4"/>
      <c r="E1516" s="4"/>
      <c r="F1516" s="4"/>
      <c r="G1516" s="4"/>
    </row>
    <row r="1517" spans="1:7">
      <c r="A1517" s="4"/>
      <c r="B1517" s="4"/>
      <c r="C1517" s="4"/>
      <c r="D1517" s="4"/>
      <c r="E1517" s="4"/>
      <c r="F1517" s="4"/>
      <c r="G1517" s="4"/>
    </row>
    <row r="1518" spans="1:7">
      <c r="A1518" s="4"/>
      <c r="B1518" s="4"/>
      <c r="C1518" s="4"/>
      <c r="D1518" s="4"/>
      <c r="E1518" s="4"/>
      <c r="F1518" s="4"/>
      <c r="G1518" s="4"/>
    </row>
    <row r="1519" spans="1:7">
      <c r="A1519" s="4"/>
      <c r="B1519" s="4"/>
      <c r="C1519" s="4"/>
      <c r="D1519" s="4"/>
      <c r="E1519" s="4"/>
      <c r="F1519" s="4"/>
      <c r="G1519" s="4"/>
    </row>
    <row r="1520" spans="1:7">
      <c r="A1520" s="4"/>
      <c r="B1520" s="4"/>
      <c r="C1520" s="4"/>
      <c r="D1520" s="4"/>
      <c r="E1520" s="4"/>
      <c r="F1520" s="4"/>
      <c r="G1520" s="4"/>
    </row>
    <row r="1521" spans="1:7">
      <c r="A1521" s="4"/>
      <c r="B1521" s="4"/>
      <c r="C1521" s="4"/>
      <c r="D1521" s="4"/>
      <c r="E1521" s="4"/>
      <c r="F1521" s="4"/>
      <c r="G1521" s="4"/>
    </row>
    <row r="1522" spans="1:7">
      <c r="A1522" s="4"/>
      <c r="B1522" s="4"/>
      <c r="C1522" s="4"/>
      <c r="D1522" s="4"/>
      <c r="E1522" s="4"/>
      <c r="F1522" s="4"/>
      <c r="G1522" s="4"/>
    </row>
    <row r="1523" spans="1:7">
      <c r="A1523" s="4"/>
      <c r="B1523" s="4"/>
      <c r="C1523" s="4"/>
      <c r="D1523" s="4"/>
      <c r="E1523" s="4"/>
      <c r="F1523" s="4"/>
      <c r="G1523" s="4"/>
    </row>
    <row r="1524" spans="1:7">
      <c r="A1524" s="4"/>
      <c r="B1524" s="4"/>
      <c r="C1524" s="4"/>
      <c r="D1524" s="4"/>
      <c r="E1524" s="4"/>
      <c r="F1524" s="4"/>
      <c r="G1524" s="4"/>
    </row>
    <row r="1525" spans="1:7">
      <c r="A1525" s="4"/>
      <c r="B1525" s="4"/>
      <c r="C1525" s="4"/>
      <c r="D1525" s="4"/>
      <c r="E1525" s="4"/>
      <c r="F1525" s="4"/>
      <c r="G1525" s="4"/>
    </row>
    <row r="1526" spans="1:7">
      <c r="A1526" s="4"/>
      <c r="B1526" s="4"/>
      <c r="C1526" s="4"/>
      <c r="D1526" s="4"/>
      <c r="E1526" s="4"/>
      <c r="F1526" s="4"/>
      <c r="G1526" s="4"/>
    </row>
    <row r="1527" spans="1:7">
      <c r="A1527" s="4"/>
      <c r="B1527" s="4"/>
      <c r="C1527" s="4"/>
      <c r="D1527" s="4"/>
      <c r="E1527" s="4"/>
      <c r="F1527" s="4"/>
      <c r="G1527" s="4"/>
    </row>
    <row r="1528" spans="1:7">
      <c r="A1528" s="4"/>
      <c r="B1528" s="4"/>
      <c r="C1528" s="4"/>
      <c r="D1528" s="4"/>
      <c r="E1528" s="4"/>
      <c r="F1528" s="4"/>
      <c r="G1528" s="4"/>
    </row>
    <row r="1529" spans="1:7">
      <c r="A1529" s="4"/>
      <c r="B1529" s="4"/>
      <c r="C1529" s="4"/>
      <c r="D1529" s="4"/>
      <c r="E1529" s="4"/>
      <c r="F1529" s="4"/>
      <c r="G1529" s="4"/>
    </row>
    <row r="1530" spans="1:7">
      <c r="A1530" s="4"/>
      <c r="B1530" s="4"/>
      <c r="C1530" s="4"/>
      <c r="D1530" s="4"/>
      <c r="E1530" s="4"/>
      <c r="F1530" s="4"/>
      <c r="G1530" s="4"/>
    </row>
    <row r="1531" spans="1:7">
      <c r="A1531" s="4"/>
      <c r="B1531" s="4"/>
      <c r="C1531" s="4"/>
      <c r="D1531" s="4"/>
      <c r="E1531" s="4"/>
      <c r="F1531" s="4"/>
      <c r="G1531" s="4"/>
    </row>
    <row r="1532" spans="1:7">
      <c r="A1532" s="4"/>
      <c r="B1532" s="4"/>
      <c r="C1532" s="4"/>
      <c r="D1532" s="4"/>
      <c r="E1532" s="4"/>
      <c r="F1532" s="4"/>
      <c r="G1532" s="4"/>
    </row>
    <row r="1533" spans="1:7">
      <c r="A1533" s="4"/>
      <c r="B1533" s="4"/>
      <c r="C1533" s="4"/>
      <c r="D1533" s="4"/>
      <c r="E1533" s="4"/>
      <c r="F1533" s="4"/>
      <c r="G1533" s="4"/>
    </row>
    <row r="1534" spans="1:7">
      <c r="A1534" s="4"/>
      <c r="B1534" s="4"/>
      <c r="C1534" s="4"/>
      <c r="D1534" s="4"/>
      <c r="E1534" s="4"/>
      <c r="F1534" s="4"/>
      <c r="G1534" s="4"/>
    </row>
    <row r="1535" spans="1:7">
      <c r="A1535" s="4"/>
      <c r="B1535" s="4"/>
      <c r="C1535" s="4"/>
      <c r="D1535" s="4"/>
      <c r="E1535" s="4"/>
      <c r="F1535" s="4"/>
      <c r="G1535" s="4"/>
    </row>
    <row r="1536" spans="1:7">
      <c r="A1536" s="4"/>
      <c r="B1536" s="4"/>
      <c r="C1536" s="4"/>
      <c r="D1536" s="4"/>
      <c r="E1536" s="4"/>
      <c r="F1536" s="4"/>
      <c r="G1536" s="4"/>
    </row>
    <row r="1537" spans="1:7">
      <c r="A1537" s="4"/>
      <c r="B1537" s="4"/>
      <c r="C1537" s="4"/>
      <c r="D1537" s="4"/>
      <c r="E1537" s="4"/>
      <c r="F1537" s="4"/>
      <c r="G1537" s="4"/>
    </row>
    <row r="1538" spans="1:7">
      <c r="A1538" s="4"/>
      <c r="B1538" s="4"/>
      <c r="C1538" s="4"/>
      <c r="D1538" s="4"/>
      <c r="E1538" s="4"/>
      <c r="F1538" s="4"/>
      <c r="G1538" s="4"/>
    </row>
    <row r="1539" spans="1:7">
      <c r="A1539" s="4"/>
      <c r="B1539" s="4"/>
      <c r="C1539" s="4"/>
      <c r="D1539" s="4"/>
      <c r="E1539" s="4"/>
      <c r="F1539" s="4"/>
      <c r="G1539" s="4"/>
    </row>
    <row r="1540" spans="1:7">
      <c r="A1540" s="4"/>
      <c r="B1540" s="4"/>
      <c r="C1540" s="4"/>
      <c r="D1540" s="4"/>
      <c r="E1540" s="4"/>
      <c r="F1540" s="4"/>
      <c r="G1540" s="4"/>
    </row>
    <row r="1541" spans="1:7">
      <c r="A1541" s="4"/>
      <c r="B1541" s="4"/>
      <c r="C1541" s="4"/>
      <c r="D1541" s="4"/>
      <c r="E1541" s="4"/>
      <c r="F1541" s="4"/>
      <c r="G1541" s="4"/>
    </row>
    <row r="1542" spans="1:7">
      <c r="A1542" s="4"/>
      <c r="B1542" s="4"/>
      <c r="C1542" s="4"/>
      <c r="D1542" s="4"/>
      <c r="E1542" s="4"/>
      <c r="F1542" s="4"/>
      <c r="G1542" s="4"/>
    </row>
    <row r="1543" spans="1:7">
      <c r="A1543" s="4"/>
      <c r="B1543" s="4"/>
      <c r="C1543" s="4"/>
      <c r="D1543" s="4"/>
      <c r="E1543" s="4"/>
      <c r="F1543" s="4"/>
      <c r="G1543" s="4"/>
    </row>
    <row r="1544" spans="1:7">
      <c r="A1544" s="4"/>
      <c r="B1544" s="4"/>
      <c r="C1544" s="4"/>
      <c r="D1544" s="4"/>
      <c r="E1544" s="4"/>
      <c r="F1544" s="4"/>
      <c r="G1544" s="4"/>
    </row>
    <row r="1545" spans="1:7">
      <c r="A1545" s="4"/>
      <c r="B1545" s="4"/>
      <c r="C1545" s="4"/>
      <c r="D1545" s="4"/>
      <c r="E1545" s="4"/>
      <c r="F1545" s="4"/>
      <c r="G1545" s="4"/>
    </row>
    <row r="1546" spans="1:7">
      <c r="A1546" s="4"/>
      <c r="B1546" s="4"/>
      <c r="C1546" s="4"/>
      <c r="D1546" s="4"/>
      <c r="E1546" s="4"/>
      <c r="F1546" s="4"/>
      <c r="G1546" s="4"/>
    </row>
    <row r="1547" spans="1:7">
      <c r="A1547" s="4"/>
      <c r="B1547" s="4"/>
      <c r="C1547" s="4"/>
      <c r="D1547" s="4"/>
      <c r="E1547" s="4"/>
      <c r="F1547" s="4"/>
      <c r="G1547" s="4"/>
    </row>
    <row r="1548" spans="1:7">
      <c r="A1548" s="4"/>
      <c r="B1548" s="4"/>
      <c r="C1548" s="4"/>
      <c r="D1548" s="4"/>
      <c r="E1548" s="4"/>
      <c r="F1548" s="4"/>
      <c r="G1548" s="4"/>
    </row>
    <row r="1549" spans="1:7">
      <c r="A1549" s="4"/>
      <c r="B1549" s="4"/>
      <c r="C1549" s="4"/>
      <c r="D1549" s="4"/>
      <c r="E1549" s="4"/>
      <c r="F1549" s="4"/>
      <c r="G1549" s="4"/>
    </row>
    <row r="1550" spans="1:7">
      <c r="A1550" s="4"/>
      <c r="B1550" s="4"/>
      <c r="C1550" s="4"/>
      <c r="D1550" s="4"/>
      <c r="E1550" s="4"/>
      <c r="F1550" s="4"/>
      <c r="G1550" s="4"/>
    </row>
    <row r="1551" spans="1:7">
      <c r="A1551" s="4"/>
      <c r="B1551" s="4"/>
      <c r="C1551" s="4"/>
      <c r="D1551" s="4"/>
      <c r="E1551" s="4"/>
      <c r="F1551" s="4"/>
      <c r="G1551" s="4"/>
    </row>
    <row r="1552" spans="1:7">
      <c r="A1552" s="4"/>
      <c r="B1552" s="4"/>
      <c r="C1552" s="4"/>
      <c r="D1552" s="4"/>
      <c r="E1552" s="4"/>
      <c r="F1552" s="4"/>
      <c r="G1552" s="4"/>
    </row>
    <row r="1553" spans="1:7">
      <c r="A1553" s="4"/>
      <c r="B1553" s="4"/>
      <c r="C1553" s="4"/>
      <c r="D1553" s="4"/>
      <c r="E1553" s="4"/>
      <c r="F1553" s="4"/>
      <c r="G1553" s="4"/>
    </row>
    <row r="1554" spans="1:7">
      <c r="A1554" s="4"/>
      <c r="B1554" s="4"/>
      <c r="C1554" s="4"/>
      <c r="D1554" s="4"/>
      <c r="E1554" s="4"/>
      <c r="F1554" s="4"/>
      <c r="G1554" s="4"/>
    </row>
    <row r="1555" spans="1:7">
      <c r="A1555" s="4"/>
      <c r="B1555" s="4"/>
      <c r="C1555" s="4"/>
      <c r="D1555" s="4"/>
      <c r="E1555" s="4"/>
      <c r="F1555" s="4"/>
      <c r="G1555" s="4"/>
    </row>
    <row r="1556" spans="1:7">
      <c r="A1556" s="4"/>
      <c r="B1556" s="4"/>
      <c r="C1556" s="4"/>
      <c r="D1556" s="4"/>
      <c r="E1556" s="4"/>
      <c r="F1556" s="4"/>
      <c r="G1556" s="4"/>
    </row>
    <row r="1557" spans="1:7">
      <c r="A1557" s="4"/>
      <c r="B1557" s="4"/>
      <c r="C1557" s="4"/>
      <c r="D1557" s="4"/>
      <c r="E1557" s="4"/>
      <c r="F1557" s="4"/>
      <c r="G1557" s="4"/>
    </row>
    <row r="1558" spans="1:7">
      <c r="A1558" s="4"/>
      <c r="B1558" s="4"/>
      <c r="C1558" s="4"/>
      <c r="D1558" s="4"/>
      <c r="E1558" s="4"/>
      <c r="F1558" s="4"/>
      <c r="G1558" s="4"/>
    </row>
    <row r="1559" spans="1:7">
      <c r="A1559" s="4"/>
      <c r="B1559" s="4"/>
      <c r="C1559" s="4"/>
      <c r="D1559" s="4"/>
      <c r="E1559" s="4"/>
      <c r="F1559" s="4"/>
      <c r="G1559" s="4"/>
    </row>
    <row r="1560" spans="1:7">
      <c r="A1560" s="4"/>
      <c r="B1560" s="4"/>
      <c r="C1560" s="4"/>
      <c r="D1560" s="4"/>
      <c r="E1560" s="4"/>
      <c r="F1560" s="4"/>
      <c r="G1560" s="4"/>
    </row>
    <row r="1561" spans="1:7">
      <c r="A1561" s="4"/>
      <c r="B1561" s="4"/>
      <c r="C1561" s="4"/>
      <c r="D1561" s="4"/>
      <c r="E1561" s="4"/>
      <c r="F1561" s="4"/>
      <c r="G1561" s="4"/>
    </row>
    <row r="1562" spans="1:7">
      <c r="A1562" s="4"/>
      <c r="B1562" s="4"/>
      <c r="C1562" s="4"/>
      <c r="D1562" s="4"/>
      <c r="E1562" s="4"/>
      <c r="F1562" s="4"/>
      <c r="G1562" s="4"/>
    </row>
    <row r="1563" spans="1:7">
      <c r="A1563" s="4"/>
      <c r="B1563" s="4"/>
      <c r="C1563" s="4"/>
      <c r="D1563" s="4"/>
      <c r="E1563" s="4"/>
      <c r="F1563" s="4"/>
      <c r="G1563" s="4"/>
    </row>
    <row r="1564" spans="1:7">
      <c r="A1564" s="4"/>
      <c r="B1564" s="4"/>
      <c r="C1564" s="4"/>
      <c r="D1564" s="4"/>
      <c r="E1564" s="4"/>
      <c r="F1564" s="4"/>
      <c r="G1564" s="4"/>
    </row>
    <row r="1565" spans="1:7">
      <c r="A1565" s="4"/>
      <c r="B1565" s="4"/>
      <c r="C1565" s="4"/>
      <c r="D1565" s="4"/>
      <c r="E1565" s="4"/>
      <c r="F1565" s="4"/>
      <c r="G1565" s="4"/>
    </row>
    <row r="1566" spans="1:7">
      <c r="A1566" s="4"/>
      <c r="B1566" s="4"/>
      <c r="C1566" s="4"/>
      <c r="D1566" s="4"/>
      <c r="E1566" s="4"/>
      <c r="F1566" s="4"/>
      <c r="G1566" s="4"/>
    </row>
    <row r="1567" spans="1:7">
      <c r="A1567" s="4"/>
      <c r="B1567" s="4"/>
      <c r="C1567" s="4"/>
      <c r="D1567" s="4"/>
      <c r="E1567" s="4"/>
      <c r="F1567" s="4"/>
      <c r="G1567" s="4"/>
    </row>
    <row r="1568" spans="1:7">
      <c r="A1568" s="4"/>
      <c r="B1568" s="4"/>
      <c r="C1568" s="4"/>
      <c r="D1568" s="4"/>
      <c r="E1568" s="4"/>
      <c r="F1568" s="4"/>
      <c r="G1568" s="4"/>
    </row>
    <row r="1569" spans="1:7">
      <c r="A1569" s="4"/>
      <c r="B1569" s="4"/>
      <c r="C1569" s="4"/>
      <c r="D1569" s="4"/>
      <c r="E1569" s="4"/>
      <c r="F1569" s="4"/>
      <c r="G1569" s="4"/>
    </row>
    <row r="1570" spans="1:7">
      <c r="A1570" s="4"/>
      <c r="B1570" s="4"/>
      <c r="C1570" s="4"/>
      <c r="D1570" s="4"/>
      <c r="E1570" s="4"/>
      <c r="F1570" s="4"/>
      <c r="G1570" s="4"/>
    </row>
    <row r="1571" spans="1:7">
      <c r="A1571" s="4"/>
      <c r="B1571" s="4"/>
      <c r="C1571" s="4"/>
      <c r="D1571" s="4"/>
      <c r="E1571" s="4"/>
      <c r="F1571" s="4"/>
      <c r="G1571" s="4"/>
    </row>
    <row r="1572" spans="1:7">
      <c r="A1572" s="4"/>
      <c r="B1572" s="4"/>
      <c r="C1572" s="4"/>
      <c r="D1572" s="4"/>
      <c r="E1572" s="4"/>
      <c r="F1572" s="4"/>
      <c r="G1572" s="4"/>
    </row>
    <row r="1573" spans="1:7">
      <c r="A1573" s="4"/>
      <c r="B1573" s="4"/>
      <c r="C1573" s="4"/>
      <c r="D1573" s="4"/>
      <c r="E1573" s="4"/>
      <c r="F1573" s="4"/>
      <c r="G1573" s="4"/>
    </row>
    <row r="1574" spans="1:7">
      <c r="A1574" s="4"/>
      <c r="B1574" s="4"/>
      <c r="C1574" s="4"/>
      <c r="D1574" s="4"/>
      <c r="E1574" s="4"/>
      <c r="F1574" s="4"/>
      <c r="G1574" s="4"/>
    </row>
    <row r="1575" spans="1:7">
      <c r="A1575" s="4"/>
      <c r="B1575" s="4"/>
      <c r="C1575" s="4"/>
      <c r="D1575" s="4"/>
      <c r="E1575" s="4"/>
      <c r="F1575" s="4"/>
      <c r="G1575" s="4"/>
    </row>
    <row r="1576" spans="1:7">
      <c r="A1576" s="4"/>
      <c r="B1576" s="4"/>
      <c r="C1576" s="4"/>
      <c r="D1576" s="4"/>
      <c r="E1576" s="4"/>
      <c r="F1576" s="4"/>
      <c r="G1576" s="4"/>
    </row>
    <row r="1577" spans="1:7">
      <c r="A1577" s="4"/>
      <c r="B1577" s="4"/>
      <c r="C1577" s="4"/>
      <c r="D1577" s="4"/>
      <c r="E1577" s="4"/>
      <c r="F1577" s="4"/>
      <c r="G1577" s="4"/>
    </row>
    <row r="1578" spans="1:7">
      <c r="A1578" s="4"/>
      <c r="B1578" s="4"/>
      <c r="C1578" s="4"/>
      <c r="D1578" s="4"/>
      <c r="E1578" s="4"/>
      <c r="F1578" s="4"/>
      <c r="G1578" s="4"/>
    </row>
    <row r="1579" spans="1:7">
      <c r="A1579" s="4"/>
      <c r="B1579" s="4"/>
      <c r="C1579" s="4"/>
      <c r="D1579" s="4"/>
      <c r="E1579" s="4"/>
      <c r="F1579" s="4"/>
      <c r="G1579" s="4"/>
    </row>
    <row r="1580" spans="1:7">
      <c r="A1580" s="4"/>
      <c r="B1580" s="4"/>
      <c r="C1580" s="4"/>
      <c r="D1580" s="4"/>
      <c r="E1580" s="4"/>
      <c r="F1580" s="4"/>
      <c r="G1580" s="4"/>
    </row>
    <row r="1581" spans="1:7">
      <c r="A1581" s="4"/>
      <c r="B1581" s="4"/>
      <c r="C1581" s="4"/>
      <c r="D1581" s="4"/>
      <c r="E1581" s="4"/>
      <c r="F1581" s="4"/>
      <c r="G1581" s="4"/>
    </row>
    <row r="1582" spans="1:7">
      <c r="A1582" s="4"/>
      <c r="B1582" s="4"/>
      <c r="C1582" s="4"/>
      <c r="D1582" s="4"/>
      <c r="E1582" s="4"/>
      <c r="F1582" s="4"/>
      <c r="G1582" s="4"/>
    </row>
    <row r="1583" spans="1:7">
      <c r="A1583" s="4"/>
      <c r="B1583" s="4"/>
      <c r="C1583" s="4"/>
      <c r="D1583" s="4"/>
      <c r="E1583" s="4"/>
      <c r="F1583" s="4"/>
      <c r="G1583" s="4"/>
    </row>
    <row r="1584" spans="1:7">
      <c r="A1584" s="4"/>
      <c r="B1584" s="4"/>
      <c r="C1584" s="4"/>
      <c r="D1584" s="4"/>
      <c r="E1584" s="4"/>
      <c r="F1584" s="4"/>
      <c r="G1584" s="4"/>
    </row>
    <row r="1585" spans="1:7">
      <c r="A1585" s="4"/>
      <c r="B1585" s="4"/>
      <c r="C1585" s="4"/>
      <c r="D1585" s="4"/>
      <c r="E1585" s="4"/>
      <c r="F1585" s="4"/>
      <c r="G1585" s="4"/>
    </row>
    <row r="1586" spans="1:7">
      <c r="A1586" s="4"/>
      <c r="B1586" s="4"/>
      <c r="C1586" s="4"/>
      <c r="D1586" s="4"/>
      <c r="E1586" s="4"/>
      <c r="F1586" s="4"/>
      <c r="G1586" s="4"/>
    </row>
    <row r="1587" spans="1:7">
      <c r="A1587" s="4"/>
      <c r="B1587" s="4"/>
      <c r="C1587" s="4"/>
      <c r="D1587" s="4"/>
      <c r="E1587" s="4"/>
      <c r="F1587" s="4"/>
      <c r="G1587" s="4"/>
    </row>
    <row r="1588" spans="1:7">
      <c r="A1588" s="4"/>
      <c r="B1588" s="4"/>
      <c r="C1588" s="4"/>
      <c r="D1588" s="4"/>
      <c r="E1588" s="4"/>
      <c r="F1588" s="4"/>
      <c r="G1588" s="4"/>
    </row>
    <row r="1589" spans="1:7">
      <c r="A1589" s="4"/>
      <c r="B1589" s="4"/>
      <c r="C1589" s="4"/>
      <c r="D1589" s="4"/>
      <c r="E1589" s="4"/>
      <c r="F1589" s="4"/>
      <c r="G1589" s="4"/>
    </row>
    <row r="1590" spans="1:7">
      <c r="A1590" s="4"/>
      <c r="B1590" s="4"/>
      <c r="C1590" s="4"/>
      <c r="D1590" s="4"/>
      <c r="E1590" s="4"/>
      <c r="F1590" s="4"/>
      <c r="G1590" s="4"/>
    </row>
    <row r="1591" spans="1:7">
      <c r="A1591" s="4"/>
      <c r="B1591" s="4"/>
      <c r="C1591" s="4"/>
      <c r="D1591" s="4"/>
      <c r="E1591" s="4"/>
      <c r="F1591" s="4"/>
      <c r="G1591" s="4"/>
    </row>
    <row r="1592" spans="1:7">
      <c r="A1592" s="4"/>
      <c r="B1592" s="4"/>
      <c r="C1592" s="4"/>
      <c r="D1592" s="4"/>
      <c r="E1592" s="4"/>
      <c r="F1592" s="4"/>
      <c r="G1592" s="4"/>
    </row>
    <row r="1593" spans="1:7">
      <c r="A1593" s="4"/>
      <c r="B1593" s="4"/>
      <c r="C1593" s="4"/>
      <c r="D1593" s="4"/>
      <c r="E1593" s="4"/>
      <c r="F1593" s="4"/>
      <c r="G1593" s="4"/>
    </row>
    <row r="1594" spans="1:7">
      <c r="A1594" s="4"/>
      <c r="B1594" s="4"/>
      <c r="C1594" s="4"/>
      <c r="D1594" s="4"/>
      <c r="E1594" s="4"/>
      <c r="F1594" s="4"/>
      <c r="G1594" s="4"/>
    </row>
    <row r="1595" spans="1:7">
      <c r="A1595" s="4"/>
      <c r="B1595" s="4"/>
      <c r="C1595" s="4"/>
      <c r="D1595" s="4"/>
      <c r="E1595" s="4"/>
      <c r="F1595" s="4"/>
      <c r="G1595" s="4"/>
    </row>
    <row r="1596" spans="1:7">
      <c r="A1596" s="4"/>
      <c r="B1596" s="4"/>
      <c r="C1596" s="4"/>
      <c r="D1596" s="4"/>
      <c r="E1596" s="4"/>
      <c r="F1596" s="4"/>
      <c r="G1596" s="4"/>
    </row>
    <row r="1597" spans="1:7">
      <c r="A1597" s="4"/>
      <c r="B1597" s="4"/>
      <c r="C1597" s="4"/>
      <c r="D1597" s="4"/>
      <c r="E1597" s="4"/>
      <c r="F1597" s="4"/>
      <c r="G1597" s="4"/>
    </row>
    <row r="1598" spans="1:7">
      <c r="A1598" s="4"/>
      <c r="B1598" s="4"/>
      <c r="C1598" s="4"/>
      <c r="D1598" s="4"/>
      <c r="E1598" s="4"/>
      <c r="F1598" s="4"/>
      <c r="G1598" s="4"/>
    </row>
    <row r="1599" spans="1:7">
      <c r="A1599" s="4"/>
      <c r="B1599" s="4"/>
      <c r="C1599" s="4"/>
      <c r="D1599" s="4"/>
      <c r="E1599" s="4"/>
      <c r="F1599" s="4"/>
      <c r="G1599" s="4"/>
    </row>
    <row r="1600" spans="1:7">
      <c r="A1600" s="4"/>
      <c r="B1600" s="4"/>
      <c r="C1600" s="4"/>
      <c r="D1600" s="4"/>
      <c r="E1600" s="4"/>
      <c r="F1600" s="4"/>
      <c r="G1600" s="4"/>
    </row>
    <row r="1601" spans="1:7">
      <c r="A1601" s="4"/>
      <c r="B1601" s="4"/>
      <c r="C1601" s="4"/>
      <c r="D1601" s="4"/>
      <c r="E1601" s="4"/>
      <c r="F1601" s="4"/>
      <c r="G1601" s="4"/>
    </row>
    <row r="1602" spans="1:7">
      <c r="A1602" s="4"/>
      <c r="B1602" s="4"/>
      <c r="C1602" s="4"/>
      <c r="D1602" s="4"/>
      <c r="E1602" s="4"/>
      <c r="F1602" s="4"/>
      <c r="G1602" s="4"/>
    </row>
    <row r="1603" spans="1:7">
      <c r="A1603" s="4"/>
      <c r="B1603" s="4"/>
      <c r="C1603" s="4"/>
      <c r="D1603" s="4"/>
      <c r="E1603" s="4"/>
      <c r="F1603" s="4"/>
      <c r="G1603" s="4"/>
    </row>
    <row r="1604" spans="1:7">
      <c r="A1604" s="4"/>
      <c r="B1604" s="4"/>
      <c r="C1604" s="4"/>
      <c r="D1604" s="4"/>
      <c r="E1604" s="4"/>
      <c r="F1604" s="4"/>
      <c r="G1604" s="4"/>
    </row>
    <row r="1605" spans="1:7">
      <c r="A1605" s="4"/>
      <c r="B1605" s="4"/>
      <c r="C1605" s="4"/>
      <c r="D1605" s="4"/>
      <c r="E1605" s="4"/>
      <c r="F1605" s="4"/>
      <c r="G1605" s="4"/>
    </row>
    <row r="1606" spans="1:7">
      <c r="A1606" s="4"/>
      <c r="B1606" s="4"/>
      <c r="C1606" s="4"/>
      <c r="D1606" s="4"/>
      <c r="E1606" s="4"/>
      <c r="F1606" s="4"/>
      <c r="G1606" s="4"/>
    </row>
    <row r="1607" spans="1:7">
      <c r="A1607" s="4"/>
      <c r="B1607" s="4"/>
      <c r="C1607" s="4"/>
      <c r="D1607" s="4"/>
      <c r="E1607" s="4"/>
      <c r="F1607" s="4"/>
      <c r="G1607" s="4"/>
    </row>
    <row r="1608" spans="1:7">
      <c r="A1608" s="4"/>
      <c r="B1608" s="4"/>
      <c r="C1608" s="4"/>
      <c r="D1608" s="4"/>
      <c r="E1608" s="4"/>
      <c r="F1608" s="4"/>
      <c r="G1608" s="4"/>
    </row>
    <row r="1609" spans="1:7">
      <c r="A1609" s="4"/>
      <c r="B1609" s="4"/>
      <c r="C1609" s="4"/>
      <c r="D1609" s="4"/>
      <c r="E1609" s="4"/>
      <c r="F1609" s="4"/>
      <c r="G1609" s="4"/>
    </row>
    <row r="1610" spans="1:7">
      <c r="A1610" s="4"/>
      <c r="B1610" s="4"/>
      <c r="C1610" s="4"/>
      <c r="D1610" s="4"/>
      <c r="E1610" s="4"/>
      <c r="F1610" s="4"/>
      <c r="G1610" s="4"/>
    </row>
    <row r="1611" spans="1:7">
      <c r="A1611" s="4"/>
      <c r="B1611" s="4"/>
      <c r="C1611" s="4"/>
      <c r="D1611" s="4"/>
      <c r="E1611" s="4"/>
      <c r="F1611" s="4"/>
      <c r="G1611" s="4"/>
    </row>
    <row r="1612" spans="1:7">
      <c r="A1612" s="4"/>
      <c r="B1612" s="4"/>
      <c r="C1612" s="4"/>
      <c r="D1612" s="4"/>
      <c r="E1612" s="4"/>
      <c r="F1612" s="4"/>
      <c r="G1612" s="4"/>
    </row>
    <row r="1613" spans="1:7">
      <c r="A1613" s="4"/>
      <c r="B1613" s="4"/>
      <c r="C1613" s="4"/>
      <c r="D1613" s="4"/>
      <c r="E1613" s="4"/>
      <c r="F1613" s="4"/>
      <c r="G1613" s="4"/>
    </row>
    <row r="1614" spans="1:7">
      <c r="A1614" s="4"/>
      <c r="B1614" s="4"/>
      <c r="C1614" s="4"/>
      <c r="D1614" s="4"/>
      <c r="E1614" s="4"/>
      <c r="F1614" s="4"/>
      <c r="G1614" s="4"/>
    </row>
    <row r="1615" spans="1:7">
      <c r="A1615" s="4"/>
      <c r="B1615" s="4"/>
      <c r="C1615" s="4"/>
      <c r="D1615" s="4"/>
      <c r="E1615" s="4"/>
      <c r="F1615" s="4"/>
      <c r="G1615" s="4"/>
    </row>
    <row r="1616" spans="1:7">
      <c r="A1616" s="4"/>
      <c r="B1616" s="4"/>
      <c r="C1616" s="4"/>
      <c r="D1616" s="4"/>
      <c r="E1616" s="4"/>
      <c r="F1616" s="4"/>
      <c r="G1616" s="4"/>
    </row>
    <row r="1617" spans="1:7">
      <c r="A1617" s="4"/>
      <c r="B1617" s="4"/>
      <c r="C1617" s="4"/>
      <c r="D1617" s="4"/>
      <c r="E1617" s="4"/>
      <c r="F1617" s="4"/>
      <c r="G1617" s="4"/>
    </row>
    <row r="1618" spans="1:7">
      <c r="A1618" s="4"/>
      <c r="B1618" s="4"/>
      <c r="C1618" s="4"/>
      <c r="D1618" s="4"/>
      <c r="E1618" s="4"/>
      <c r="F1618" s="4"/>
      <c r="G1618" s="4"/>
    </row>
    <row r="1619" spans="1:7">
      <c r="A1619" s="4"/>
      <c r="B1619" s="4"/>
      <c r="C1619" s="4"/>
      <c r="D1619" s="4"/>
      <c r="E1619" s="4"/>
      <c r="F1619" s="4"/>
      <c r="G1619" s="4"/>
    </row>
    <row r="1620" spans="1:7">
      <c r="A1620" s="4"/>
      <c r="B1620" s="4"/>
      <c r="C1620" s="4"/>
      <c r="D1620" s="4"/>
      <c r="E1620" s="4"/>
      <c r="F1620" s="4"/>
      <c r="G1620" s="4"/>
    </row>
    <row r="1621" spans="1:7">
      <c r="A1621" s="4"/>
      <c r="B1621" s="4"/>
      <c r="C1621" s="4"/>
      <c r="D1621" s="4"/>
      <c r="E1621" s="4"/>
      <c r="F1621" s="4"/>
      <c r="G1621" s="4"/>
    </row>
    <row r="1622" spans="1:7">
      <c r="A1622" s="4"/>
      <c r="B1622" s="4"/>
      <c r="C1622" s="4"/>
      <c r="D1622" s="4"/>
      <c r="E1622" s="4"/>
      <c r="F1622" s="4"/>
      <c r="G1622" s="4"/>
    </row>
    <row r="1623" spans="1:7">
      <c r="A1623" s="4"/>
      <c r="B1623" s="4"/>
      <c r="C1623" s="4"/>
      <c r="D1623" s="4"/>
      <c r="E1623" s="4"/>
      <c r="F1623" s="4"/>
      <c r="G1623" s="4"/>
    </row>
    <row r="1624" spans="1:7">
      <c r="A1624" s="4"/>
      <c r="B1624" s="4"/>
      <c r="C1624" s="4"/>
      <c r="D1624" s="4"/>
      <c r="E1624" s="4"/>
      <c r="F1624" s="4"/>
      <c r="G1624" s="4"/>
    </row>
    <row r="1625" spans="1:7">
      <c r="A1625" s="4"/>
      <c r="B1625" s="4"/>
      <c r="C1625" s="4"/>
      <c r="D1625" s="4"/>
      <c r="E1625" s="4"/>
      <c r="F1625" s="4"/>
      <c r="G1625" s="4"/>
    </row>
    <row r="1626" spans="1:7">
      <c r="A1626" s="4"/>
      <c r="B1626" s="4"/>
      <c r="C1626" s="4"/>
      <c r="D1626" s="4"/>
      <c r="E1626" s="4"/>
      <c r="F1626" s="4"/>
      <c r="G1626" s="4"/>
    </row>
    <row r="1627" spans="1:7">
      <c r="A1627" s="4"/>
      <c r="B1627" s="4"/>
      <c r="C1627" s="4"/>
      <c r="D1627" s="4"/>
      <c r="E1627" s="4"/>
      <c r="F1627" s="4"/>
      <c r="G1627" s="4"/>
    </row>
    <row r="1628" spans="1:7">
      <c r="A1628" s="4"/>
      <c r="B1628" s="4"/>
      <c r="C1628" s="4"/>
      <c r="D1628" s="4"/>
      <c r="E1628" s="4"/>
      <c r="F1628" s="4"/>
      <c r="G1628" s="4"/>
    </row>
    <row r="1629" spans="1:7">
      <c r="A1629" s="4"/>
      <c r="B1629" s="4"/>
      <c r="C1629" s="4"/>
      <c r="D1629" s="4"/>
      <c r="E1629" s="4"/>
      <c r="F1629" s="4"/>
      <c r="G1629" s="4"/>
    </row>
    <row r="1630" spans="1:7">
      <c r="A1630" s="4"/>
      <c r="B1630" s="4"/>
      <c r="C1630" s="4"/>
      <c r="D1630" s="4"/>
      <c r="E1630" s="4"/>
      <c r="F1630" s="4"/>
      <c r="G1630" s="4"/>
    </row>
    <row r="1631" spans="1:7">
      <c r="A1631" s="4"/>
      <c r="B1631" s="4"/>
      <c r="C1631" s="4"/>
      <c r="D1631" s="4"/>
      <c r="E1631" s="4"/>
      <c r="F1631" s="4"/>
      <c r="G1631" s="4"/>
    </row>
    <row r="1632" spans="1:7">
      <c r="A1632" s="4"/>
      <c r="B1632" s="4"/>
      <c r="C1632" s="4"/>
      <c r="D1632" s="4"/>
      <c r="E1632" s="4"/>
      <c r="F1632" s="4"/>
      <c r="G1632" s="4"/>
    </row>
    <row r="1633" spans="1:7">
      <c r="A1633" s="4"/>
      <c r="B1633" s="4"/>
      <c r="C1633" s="4"/>
      <c r="D1633" s="4"/>
      <c r="E1633" s="4"/>
      <c r="F1633" s="4"/>
      <c r="G1633" s="4"/>
    </row>
    <row r="1634" spans="1:7">
      <c r="A1634" s="4"/>
      <c r="B1634" s="4"/>
      <c r="C1634" s="4"/>
      <c r="D1634" s="4"/>
      <c r="E1634" s="4"/>
      <c r="F1634" s="4"/>
      <c r="G1634" s="4"/>
    </row>
    <row r="1635" spans="1:7">
      <c r="A1635" s="4"/>
      <c r="B1635" s="4"/>
      <c r="C1635" s="4"/>
      <c r="D1635" s="4"/>
      <c r="E1635" s="4"/>
      <c r="F1635" s="4"/>
      <c r="G1635" s="4"/>
    </row>
    <row r="1636" spans="1:7">
      <c r="A1636" s="4"/>
      <c r="B1636" s="4"/>
      <c r="C1636" s="4"/>
      <c r="D1636" s="4"/>
      <c r="E1636" s="4"/>
      <c r="F1636" s="4"/>
      <c r="G1636" s="4"/>
    </row>
    <row r="1637" spans="1:7">
      <c r="A1637" s="4"/>
      <c r="B1637" s="4"/>
      <c r="C1637" s="4"/>
      <c r="D1637" s="4"/>
      <c r="E1637" s="4"/>
      <c r="F1637" s="4"/>
      <c r="G1637" s="4"/>
    </row>
    <row r="1638" spans="1:7">
      <c r="A1638" s="4"/>
      <c r="B1638" s="4"/>
      <c r="C1638" s="4"/>
      <c r="D1638" s="4"/>
      <c r="E1638" s="4"/>
      <c r="F1638" s="4"/>
      <c r="G1638" s="4"/>
    </row>
    <row r="1639" spans="1:7">
      <c r="A1639" s="4"/>
      <c r="B1639" s="4"/>
      <c r="C1639" s="4"/>
      <c r="D1639" s="4"/>
      <c r="E1639" s="4"/>
      <c r="F1639" s="4"/>
      <c r="G1639" s="4"/>
    </row>
    <row r="1640" spans="1:7">
      <c r="A1640" s="4"/>
      <c r="B1640" s="4"/>
      <c r="C1640" s="4"/>
      <c r="D1640" s="4"/>
      <c r="E1640" s="4"/>
      <c r="F1640" s="4"/>
      <c r="G1640" s="4"/>
    </row>
    <row r="1641" spans="1:7">
      <c r="A1641" s="4"/>
      <c r="B1641" s="4"/>
      <c r="C1641" s="4"/>
      <c r="D1641" s="4"/>
      <c r="E1641" s="4"/>
      <c r="F1641" s="4"/>
      <c r="G1641" s="4"/>
    </row>
    <row r="1642" spans="1:7">
      <c r="A1642" s="4"/>
      <c r="B1642" s="4"/>
      <c r="C1642" s="4"/>
      <c r="D1642" s="4"/>
      <c r="E1642" s="4"/>
      <c r="F1642" s="4"/>
      <c r="G1642" s="4"/>
    </row>
    <row r="1643" spans="1:7">
      <c r="A1643" s="4"/>
      <c r="B1643" s="4"/>
      <c r="C1643" s="4"/>
      <c r="D1643" s="4"/>
      <c r="E1643" s="4"/>
      <c r="F1643" s="4"/>
      <c r="G1643" s="4"/>
    </row>
    <row r="1644" spans="1:7">
      <c r="A1644" s="4"/>
      <c r="B1644" s="4"/>
      <c r="C1644" s="4"/>
      <c r="D1644" s="4"/>
      <c r="E1644" s="4"/>
      <c r="F1644" s="4"/>
      <c r="G1644" s="4"/>
    </row>
    <row r="1645" spans="1:7">
      <c r="A1645" s="4"/>
      <c r="B1645" s="4"/>
      <c r="C1645" s="4"/>
      <c r="D1645" s="4"/>
      <c r="E1645" s="4"/>
      <c r="F1645" s="4"/>
      <c r="G1645" s="4"/>
    </row>
    <row r="1646" spans="1:7">
      <c r="A1646" s="4"/>
      <c r="B1646" s="4"/>
      <c r="C1646" s="4"/>
      <c r="D1646" s="4"/>
      <c r="E1646" s="4"/>
      <c r="F1646" s="4"/>
      <c r="G1646" s="4"/>
    </row>
    <row r="1647" spans="1:7">
      <c r="A1647" s="4"/>
      <c r="B1647" s="4"/>
      <c r="C1647" s="4"/>
      <c r="D1647" s="4"/>
      <c r="E1647" s="4"/>
      <c r="F1647" s="4"/>
      <c r="G1647" s="4"/>
    </row>
    <row r="1648" spans="1:7">
      <c r="A1648" s="4"/>
      <c r="B1648" s="4"/>
      <c r="C1648" s="4"/>
      <c r="D1648" s="4"/>
      <c r="E1648" s="4"/>
      <c r="F1648" s="4"/>
      <c r="G1648" s="4"/>
    </row>
    <row r="1649" spans="1:7">
      <c r="A1649" s="4"/>
      <c r="B1649" s="4"/>
      <c r="C1649" s="4"/>
      <c r="D1649" s="4"/>
      <c r="E1649" s="4"/>
      <c r="F1649" s="4"/>
      <c r="G1649" s="4"/>
    </row>
    <row r="1650" spans="1:7">
      <c r="A1650" s="4"/>
      <c r="B1650" s="4"/>
      <c r="C1650" s="4"/>
      <c r="D1650" s="4"/>
      <c r="E1650" s="4"/>
      <c r="F1650" s="4"/>
      <c r="G1650" s="4"/>
    </row>
    <row r="1651" spans="1:7">
      <c r="A1651" s="4"/>
      <c r="B1651" s="4"/>
      <c r="C1651" s="4"/>
      <c r="D1651" s="4"/>
      <c r="E1651" s="4"/>
      <c r="F1651" s="4"/>
      <c r="G1651" s="4"/>
    </row>
    <row r="1652" spans="1:7">
      <c r="A1652" s="4"/>
      <c r="B1652" s="4"/>
      <c r="C1652" s="4"/>
      <c r="D1652" s="4"/>
      <c r="E1652" s="4"/>
      <c r="F1652" s="4"/>
      <c r="G1652" s="4"/>
    </row>
    <row r="1653" spans="1:7">
      <c r="A1653" s="4"/>
      <c r="B1653" s="4"/>
      <c r="C1653" s="4"/>
      <c r="D1653" s="4"/>
      <c r="E1653" s="4"/>
      <c r="F1653" s="4"/>
      <c r="G1653" s="4"/>
    </row>
    <row r="1654" spans="1:7">
      <c r="A1654" s="4"/>
      <c r="B1654" s="4"/>
      <c r="C1654" s="4"/>
      <c r="D1654" s="4"/>
      <c r="E1654" s="4"/>
      <c r="F1654" s="4"/>
      <c r="G1654" s="4"/>
    </row>
    <row r="1655" spans="1:7">
      <c r="A1655" s="4"/>
      <c r="B1655" s="4"/>
      <c r="C1655" s="4"/>
      <c r="D1655" s="4"/>
      <c r="E1655" s="4"/>
      <c r="F1655" s="4"/>
      <c r="G1655" s="4"/>
    </row>
    <row r="1656" spans="1:7">
      <c r="A1656" s="4"/>
      <c r="B1656" s="4"/>
      <c r="C1656" s="4"/>
      <c r="D1656" s="4"/>
      <c r="E1656" s="4"/>
      <c r="F1656" s="4"/>
      <c r="G1656" s="4"/>
    </row>
    <row r="1657" spans="1:7">
      <c r="A1657" s="4"/>
      <c r="B1657" s="4"/>
      <c r="C1657" s="4"/>
      <c r="D1657" s="4"/>
      <c r="E1657" s="4"/>
      <c r="F1657" s="4"/>
      <c r="G1657" s="4"/>
    </row>
    <row r="1658" spans="1:7">
      <c r="A1658" s="4"/>
      <c r="B1658" s="4"/>
      <c r="C1658" s="4"/>
      <c r="D1658" s="4"/>
      <c r="E1658" s="4"/>
      <c r="F1658" s="4"/>
      <c r="G1658" s="4"/>
    </row>
    <row r="1659" spans="1:7">
      <c r="A1659" s="4"/>
      <c r="B1659" s="4"/>
      <c r="C1659" s="4"/>
      <c r="D1659" s="4"/>
      <c r="E1659" s="4"/>
      <c r="F1659" s="4"/>
      <c r="G1659" s="4"/>
    </row>
    <row r="1660" spans="1:7">
      <c r="A1660" s="4"/>
      <c r="B1660" s="4"/>
      <c r="C1660" s="4"/>
      <c r="D1660" s="4"/>
      <c r="E1660" s="4"/>
      <c r="F1660" s="4"/>
      <c r="G1660" s="4"/>
    </row>
    <row r="1661" spans="1:7">
      <c r="A1661" s="4"/>
      <c r="B1661" s="4"/>
      <c r="C1661" s="4"/>
      <c r="D1661" s="4"/>
      <c r="E1661" s="4"/>
      <c r="F1661" s="4"/>
      <c r="G1661" s="4"/>
    </row>
    <row r="1662" spans="1:7">
      <c r="A1662" s="4"/>
      <c r="B1662" s="4"/>
      <c r="C1662" s="4"/>
      <c r="D1662" s="4"/>
      <c r="E1662" s="4"/>
      <c r="F1662" s="4"/>
      <c r="G1662" s="4"/>
    </row>
    <row r="1663" spans="1:7">
      <c r="A1663" s="4"/>
      <c r="B1663" s="4"/>
      <c r="C1663" s="4"/>
      <c r="D1663" s="4"/>
      <c r="E1663" s="4"/>
      <c r="F1663" s="4"/>
      <c r="G1663" s="4"/>
    </row>
    <row r="1664" spans="1:7">
      <c r="A1664" s="4"/>
      <c r="B1664" s="4"/>
      <c r="C1664" s="4"/>
      <c r="D1664" s="4"/>
      <c r="E1664" s="4"/>
      <c r="F1664" s="4"/>
      <c r="G1664" s="4"/>
    </row>
    <row r="1665" spans="1:7">
      <c r="A1665" s="4"/>
      <c r="B1665" s="4"/>
      <c r="C1665" s="4"/>
      <c r="D1665" s="4"/>
      <c r="E1665" s="4"/>
      <c r="F1665" s="4"/>
      <c r="G1665" s="4"/>
    </row>
    <row r="1666" spans="1:7">
      <c r="A1666" s="4"/>
      <c r="B1666" s="4"/>
      <c r="C1666" s="4"/>
      <c r="D1666" s="4"/>
      <c r="E1666" s="4"/>
      <c r="F1666" s="4"/>
      <c r="G1666" s="4"/>
    </row>
    <row r="1667" spans="1:7">
      <c r="A1667" s="4"/>
      <c r="B1667" s="4"/>
      <c r="C1667" s="4"/>
      <c r="D1667" s="4"/>
      <c r="E1667" s="4"/>
      <c r="F1667" s="4"/>
      <c r="G1667" s="4"/>
    </row>
    <row r="1668" spans="1:7">
      <c r="A1668" s="4"/>
      <c r="B1668" s="4"/>
      <c r="C1668" s="4"/>
      <c r="D1668" s="4"/>
      <c r="E1668" s="4"/>
      <c r="F1668" s="4"/>
      <c r="G1668" s="4"/>
    </row>
    <row r="1669" spans="1:7">
      <c r="A1669" s="4"/>
      <c r="B1669" s="4"/>
      <c r="C1669" s="4"/>
      <c r="D1669" s="4"/>
      <c r="E1669" s="4"/>
      <c r="F1669" s="4"/>
      <c r="G1669" s="4"/>
    </row>
    <row r="1670" spans="1:7">
      <c r="A1670" s="4"/>
      <c r="B1670" s="4"/>
      <c r="C1670" s="4"/>
      <c r="D1670" s="4"/>
      <c r="E1670" s="4"/>
      <c r="F1670" s="4"/>
      <c r="G1670" s="4"/>
    </row>
    <row r="1671" spans="1:7">
      <c r="A1671" s="4"/>
      <c r="B1671" s="4"/>
      <c r="C1671" s="4"/>
      <c r="D1671" s="4"/>
      <c r="E1671" s="4"/>
      <c r="F1671" s="4"/>
      <c r="G1671" s="4"/>
    </row>
    <row r="1672" spans="1:7">
      <c r="A1672" s="4"/>
      <c r="B1672" s="4"/>
      <c r="C1672" s="4"/>
      <c r="D1672" s="4"/>
      <c r="E1672" s="4"/>
      <c r="F1672" s="4"/>
      <c r="G1672" s="4"/>
    </row>
    <row r="1673" spans="1:7">
      <c r="A1673" s="4"/>
      <c r="B1673" s="4"/>
      <c r="C1673" s="4"/>
      <c r="D1673" s="4"/>
      <c r="E1673" s="4"/>
      <c r="F1673" s="4"/>
      <c r="G1673" s="4"/>
    </row>
    <row r="1674" spans="1:7">
      <c r="A1674" s="4"/>
      <c r="B1674" s="4"/>
      <c r="C1674" s="4"/>
      <c r="D1674" s="4"/>
      <c r="E1674" s="4"/>
      <c r="F1674" s="4"/>
      <c r="G1674" s="4"/>
    </row>
    <row r="1675" spans="1:7">
      <c r="A1675" s="4"/>
      <c r="B1675" s="4"/>
      <c r="C1675" s="4"/>
      <c r="D1675" s="4"/>
      <c r="E1675" s="4"/>
      <c r="F1675" s="4"/>
      <c r="G1675" s="4"/>
    </row>
    <row r="1676" spans="1:7">
      <c r="A1676" s="4"/>
      <c r="B1676" s="4"/>
      <c r="C1676" s="4"/>
      <c r="D1676" s="4"/>
      <c r="E1676" s="4"/>
      <c r="F1676" s="4"/>
      <c r="G1676" s="4"/>
    </row>
    <row r="1677" spans="1:7">
      <c r="A1677" s="4"/>
      <c r="B1677" s="4"/>
      <c r="C1677" s="4"/>
      <c r="D1677" s="4"/>
      <c r="E1677" s="4"/>
      <c r="F1677" s="4"/>
      <c r="G1677" s="4"/>
    </row>
    <row r="1678" spans="1:7">
      <c r="A1678" s="4"/>
      <c r="B1678" s="4"/>
      <c r="C1678" s="4"/>
      <c r="D1678" s="4"/>
      <c r="E1678" s="4"/>
      <c r="F1678" s="4"/>
      <c r="G1678" s="4"/>
    </row>
    <row r="1679" spans="1:7">
      <c r="A1679" s="4"/>
      <c r="B1679" s="4"/>
      <c r="C1679" s="4"/>
      <c r="D1679" s="4"/>
      <c r="E1679" s="4"/>
      <c r="F1679" s="4"/>
      <c r="G1679" s="4"/>
    </row>
    <row r="1680" spans="1:7">
      <c r="A1680" s="4"/>
      <c r="B1680" s="4"/>
      <c r="C1680" s="4"/>
      <c r="D1680" s="4"/>
      <c r="E1680" s="4"/>
      <c r="F1680" s="4"/>
      <c r="G1680" s="4"/>
    </row>
    <row r="1681" spans="1:7">
      <c r="A1681" s="4"/>
      <c r="B1681" s="4"/>
      <c r="C1681" s="4"/>
      <c r="D1681" s="4"/>
      <c r="E1681" s="4"/>
      <c r="F1681" s="4"/>
      <c r="G1681" s="4"/>
    </row>
    <row r="1682" spans="1:7">
      <c r="A1682" s="4"/>
      <c r="B1682" s="4"/>
      <c r="C1682" s="4"/>
      <c r="D1682" s="4"/>
      <c r="E1682" s="4"/>
      <c r="F1682" s="4"/>
      <c r="G1682" s="4"/>
    </row>
    <row r="1683" spans="1:7">
      <c r="A1683" s="4"/>
      <c r="B1683" s="4"/>
      <c r="C1683" s="4"/>
      <c r="D1683" s="4"/>
      <c r="E1683" s="4"/>
      <c r="F1683" s="4"/>
      <c r="G1683" s="4"/>
    </row>
    <row r="1684" spans="1:7">
      <c r="A1684" s="4"/>
      <c r="B1684" s="4"/>
      <c r="C1684" s="4"/>
      <c r="D1684" s="4"/>
      <c r="E1684" s="4"/>
      <c r="F1684" s="4"/>
      <c r="G1684" s="4"/>
    </row>
    <row r="1685" spans="1:7">
      <c r="A1685" s="4"/>
      <c r="B1685" s="4"/>
      <c r="C1685" s="4"/>
      <c r="D1685" s="4"/>
      <c r="E1685" s="4"/>
      <c r="F1685" s="4"/>
      <c r="G1685" s="4"/>
    </row>
    <row r="1686" spans="1:7">
      <c r="A1686" s="4"/>
      <c r="B1686" s="4"/>
      <c r="C1686" s="4"/>
      <c r="D1686" s="4"/>
      <c r="E1686" s="4"/>
      <c r="F1686" s="4"/>
      <c r="G1686" s="4"/>
    </row>
    <row r="1687" spans="1:7">
      <c r="A1687" s="4"/>
      <c r="B1687" s="4"/>
      <c r="C1687" s="4"/>
      <c r="D1687" s="4"/>
      <c r="E1687" s="4"/>
      <c r="F1687" s="4"/>
      <c r="G1687" s="4"/>
    </row>
    <row r="1688" spans="1:7">
      <c r="A1688" s="4"/>
      <c r="B1688" s="4"/>
      <c r="C1688" s="4"/>
      <c r="D1688" s="4"/>
      <c r="E1688" s="4"/>
      <c r="F1688" s="4"/>
      <c r="G1688" s="4"/>
    </row>
    <row r="1689" spans="1:7">
      <c r="A1689" s="4"/>
      <c r="B1689" s="4"/>
      <c r="C1689" s="4"/>
      <c r="D1689" s="4"/>
      <c r="E1689" s="4"/>
      <c r="F1689" s="4"/>
      <c r="G1689" s="4"/>
    </row>
    <row r="1690" spans="1:7">
      <c r="A1690" s="4"/>
      <c r="B1690" s="4"/>
      <c r="C1690" s="4"/>
      <c r="D1690" s="4"/>
      <c r="E1690" s="4"/>
      <c r="F1690" s="4"/>
      <c r="G1690" s="4"/>
    </row>
    <row r="1691" spans="1:7">
      <c r="A1691" s="4"/>
      <c r="B1691" s="4"/>
      <c r="C1691" s="4"/>
      <c r="D1691" s="4"/>
      <c r="E1691" s="4"/>
      <c r="F1691" s="4"/>
      <c r="G1691" s="4"/>
    </row>
    <row r="1692" spans="1:7">
      <c r="A1692" s="4"/>
      <c r="B1692" s="4"/>
      <c r="C1692" s="4"/>
      <c r="D1692" s="4"/>
      <c r="E1692" s="4"/>
      <c r="F1692" s="4"/>
      <c r="G1692" s="4"/>
    </row>
    <row r="1693" spans="1:7">
      <c r="A1693" s="4"/>
      <c r="B1693" s="4"/>
      <c r="C1693" s="4"/>
      <c r="D1693" s="4"/>
      <c r="E1693" s="4"/>
      <c r="F1693" s="4"/>
      <c r="G1693" s="4"/>
    </row>
    <row r="1694" spans="1:7">
      <c r="A1694" s="4"/>
      <c r="B1694" s="4"/>
      <c r="C1694" s="4"/>
      <c r="D1694" s="4"/>
      <c r="E1694" s="4"/>
      <c r="F1694" s="4"/>
      <c r="G1694" s="4"/>
    </row>
    <row r="1695" spans="1:7">
      <c r="A1695" s="4"/>
      <c r="B1695" s="4"/>
      <c r="C1695" s="4"/>
      <c r="D1695" s="4"/>
      <c r="E1695" s="4"/>
      <c r="F1695" s="4"/>
      <c r="G1695" s="4"/>
    </row>
    <row r="1696" spans="1:7">
      <c r="A1696" s="4"/>
      <c r="B1696" s="4"/>
      <c r="C1696" s="4"/>
      <c r="D1696" s="4"/>
      <c r="E1696" s="4"/>
      <c r="F1696" s="4"/>
      <c r="G1696" s="4"/>
    </row>
    <row r="1697" spans="1:7">
      <c r="A1697" s="4"/>
      <c r="B1697" s="4"/>
      <c r="C1697" s="4"/>
      <c r="D1697" s="4"/>
      <c r="E1697" s="4"/>
      <c r="F1697" s="4"/>
      <c r="G1697" s="4"/>
    </row>
    <row r="1698" spans="1:7">
      <c r="A1698" s="4"/>
      <c r="B1698" s="4"/>
      <c r="C1698" s="4"/>
      <c r="D1698" s="4"/>
      <c r="E1698" s="4"/>
      <c r="F1698" s="4"/>
      <c r="G1698" s="4"/>
    </row>
    <row r="1699" spans="1:7">
      <c r="A1699" s="4"/>
      <c r="B1699" s="4"/>
      <c r="C1699" s="4"/>
      <c r="D1699" s="4"/>
      <c r="E1699" s="4"/>
      <c r="F1699" s="4"/>
      <c r="G1699" s="4"/>
    </row>
    <row r="1700" spans="1:7">
      <c r="A1700" s="4"/>
      <c r="B1700" s="4"/>
      <c r="C1700" s="4"/>
      <c r="D1700" s="4"/>
      <c r="E1700" s="4"/>
      <c r="F1700" s="4"/>
      <c r="G1700" s="4"/>
    </row>
    <row r="1701" spans="1:7">
      <c r="A1701" s="4"/>
      <c r="B1701" s="4"/>
      <c r="C1701" s="4"/>
      <c r="D1701" s="4"/>
      <c r="E1701" s="4"/>
      <c r="F1701" s="4"/>
      <c r="G1701" s="4"/>
    </row>
    <row r="1702" spans="1:7">
      <c r="A1702" s="4"/>
      <c r="B1702" s="4"/>
      <c r="C1702" s="4"/>
      <c r="D1702" s="4"/>
      <c r="E1702" s="4"/>
      <c r="F1702" s="4"/>
      <c r="G1702" s="4"/>
    </row>
    <row r="1703" spans="1:7">
      <c r="A1703" s="4"/>
      <c r="B1703" s="4"/>
      <c r="C1703" s="4"/>
      <c r="D1703" s="4"/>
      <c r="E1703" s="4"/>
      <c r="F1703" s="4"/>
      <c r="G1703" s="4"/>
    </row>
    <row r="1704" spans="1:7">
      <c r="A1704" s="4"/>
      <c r="B1704" s="4"/>
      <c r="C1704" s="4"/>
      <c r="D1704" s="4"/>
      <c r="E1704" s="4"/>
      <c r="F1704" s="4"/>
      <c r="G1704" s="4"/>
    </row>
    <row r="1705" spans="1:7">
      <c r="A1705" s="4"/>
      <c r="B1705" s="4"/>
      <c r="C1705" s="4"/>
      <c r="D1705" s="4"/>
      <c r="E1705" s="4"/>
      <c r="F1705" s="4"/>
      <c r="G1705" s="4"/>
    </row>
    <row r="1706" spans="1:7">
      <c r="A1706" s="4"/>
      <c r="B1706" s="4"/>
      <c r="C1706" s="4"/>
      <c r="D1706" s="4"/>
      <c r="E1706" s="4"/>
      <c r="F1706" s="4"/>
      <c r="G1706" s="4"/>
    </row>
    <row r="1707" spans="1:7">
      <c r="A1707" s="4"/>
      <c r="B1707" s="4"/>
      <c r="C1707" s="4"/>
      <c r="D1707" s="4"/>
      <c r="E1707" s="4"/>
      <c r="F1707" s="4"/>
      <c r="G1707" s="4"/>
    </row>
    <row r="1708" spans="1:7">
      <c r="A1708" s="4"/>
      <c r="B1708" s="4"/>
      <c r="C1708" s="4"/>
      <c r="D1708" s="4"/>
      <c r="E1708" s="4"/>
      <c r="F1708" s="4"/>
      <c r="G1708" s="4"/>
    </row>
    <row r="1709" spans="1:7">
      <c r="A1709" s="4"/>
      <c r="B1709" s="4"/>
      <c r="C1709" s="4"/>
      <c r="D1709" s="4"/>
      <c r="E1709" s="4"/>
      <c r="F1709" s="4"/>
      <c r="G1709" s="4"/>
    </row>
    <row r="1710" spans="1:7">
      <c r="A1710" s="4"/>
      <c r="B1710" s="4"/>
      <c r="C1710" s="4"/>
      <c r="D1710" s="4"/>
      <c r="E1710" s="4"/>
      <c r="F1710" s="4"/>
      <c r="G1710" s="4"/>
    </row>
    <row r="1711" spans="1:7">
      <c r="A1711" s="4"/>
      <c r="B1711" s="4"/>
      <c r="C1711" s="4"/>
      <c r="D1711" s="4"/>
      <c r="E1711" s="4"/>
      <c r="F1711" s="4"/>
      <c r="G1711" s="4"/>
    </row>
    <row r="1712" spans="1:7">
      <c r="A1712" s="4"/>
      <c r="B1712" s="4"/>
      <c r="C1712" s="4"/>
      <c r="D1712" s="4"/>
      <c r="E1712" s="4"/>
      <c r="F1712" s="4"/>
      <c r="G1712" s="4"/>
    </row>
    <row r="1713" spans="1:7">
      <c r="A1713" s="4"/>
      <c r="B1713" s="4"/>
      <c r="C1713" s="4"/>
      <c r="D1713" s="4"/>
      <c r="E1713" s="4"/>
      <c r="F1713" s="4"/>
      <c r="G1713" s="4"/>
    </row>
    <row r="1714" spans="1:7">
      <c r="A1714" s="4"/>
      <c r="B1714" s="4"/>
      <c r="C1714" s="4"/>
      <c r="D1714" s="4"/>
      <c r="E1714" s="4"/>
      <c r="F1714" s="4"/>
      <c r="G1714" s="4"/>
    </row>
    <row r="1715" spans="1:7">
      <c r="A1715" s="4"/>
      <c r="B1715" s="4"/>
      <c r="C1715" s="4"/>
      <c r="D1715" s="4"/>
      <c r="E1715" s="4"/>
      <c r="F1715" s="4"/>
      <c r="G1715" s="4"/>
    </row>
    <row r="1716" spans="1:7">
      <c r="A1716" s="4"/>
      <c r="B1716" s="4"/>
      <c r="C1716" s="4"/>
      <c r="D1716" s="4"/>
      <c r="E1716" s="4"/>
      <c r="F1716" s="4"/>
      <c r="G1716" s="4"/>
    </row>
    <row r="1717" spans="1:7">
      <c r="A1717" s="4"/>
      <c r="B1717" s="4"/>
      <c r="C1717" s="4"/>
      <c r="D1717" s="4"/>
      <c r="E1717" s="4"/>
      <c r="F1717" s="4"/>
      <c r="G1717" s="4"/>
    </row>
    <row r="1718" spans="1:7">
      <c r="A1718" s="4"/>
      <c r="B1718" s="4"/>
      <c r="C1718" s="4"/>
      <c r="D1718" s="4"/>
      <c r="E1718" s="4"/>
      <c r="F1718" s="4"/>
      <c r="G1718" s="4"/>
    </row>
    <row r="1719" spans="1:7">
      <c r="A1719" s="4"/>
      <c r="B1719" s="4"/>
      <c r="C1719" s="4"/>
      <c r="D1719" s="4"/>
      <c r="E1719" s="4"/>
      <c r="F1719" s="4"/>
      <c r="G1719" s="4"/>
    </row>
    <row r="1720" spans="1:7">
      <c r="A1720" s="4"/>
      <c r="B1720" s="4"/>
      <c r="C1720" s="4"/>
      <c r="D1720" s="4"/>
      <c r="E1720" s="4"/>
      <c r="F1720" s="4"/>
      <c r="G1720" s="4"/>
    </row>
    <row r="1721" spans="1:7">
      <c r="A1721" s="4"/>
      <c r="B1721" s="4"/>
      <c r="C1721" s="4"/>
      <c r="D1721" s="4"/>
      <c r="E1721" s="4"/>
      <c r="F1721" s="4"/>
      <c r="G1721" s="4"/>
    </row>
    <row r="1722" spans="1:7">
      <c r="A1722" s="4"/>
      <c r="B1722" s="4"/>
      <c r="C1722" s="4"/>
      <c r="D1722" s="4"/>
      <c r="E1722" s="4"/>
      <c r="F1722" s="4"/>
      <c r="G1722" s="4"/>
    </row>
    <row r="1723" spans="1:7">
      <c r="A1723" s="4"/>
      <c r="B1723" s="4"/>
      <c r="C1723" s="4"/>
      <c r="D1723" s="4"/>
      <c r="E1723" s="4"/>
      <c r="F1723" s="4"/>
      <c r="G1723" s="4"/>
    </row>
    <row r="1724" spans="1:7">
      <c r="A1724" s="4"/>
      <c r="B1724" s="4"/>
      <c r="C1724" s="4"/>
      <c r="D1724" s="4"/>
      <c r="E1724" s="4"/>
      <c r="F1724" s="4"/>
      <c r="G1724" s="4"/>
    </row>
    <row r="1725" spans="1:7">
      <c r="A1725" s="4"/>
      <c r="B1725" s="4"/>
      <c r="C1725" s="4"/>
      <c r="D1725" s="4"/>
      <c r="E1725" s="4"/>
      <c r="F1725" s="4"/>
      <c r="G1725" s="4"/>
    </row>
    <row r="1726" spans="1:7">
      <c r="A1726" s="4"/>
      <c r="B1726" s="4"/>
      <c r="C1726" s="4"/>
      <c r="D1726" s="4"/>
      <c r="E1726" s="4"/>
      <c r="F1726" s="4"/>
      <c r="G1726" s="4"/>
    </row>
    <row r="1727" spans="1:7">
      <c r="A1727" s="4"/>
      <c r="B1727" s="4"/>
      <c r="C1727" s="4"/>
      <c r="D1727" s="4"/>
      <c r="E1727" s="4"/>
      <c r="F1727" s="4"/>
      <c r="G1727" s="4"/>
    </row>
    <row r="1728" spans="1:7">
      <c r="A1728" s="4"/>
      <c r="B1728" s="4"/>
      <c r="C1728" s="4"/>
      <c r="D1728" s="4"/>
      <c r="E1728" s="4"/>
      <c r="F1728" s="4"/>
      <c r="G1728" s="4"/>
    </row>
    <row r="1729" spans="1:7">
      <c r="A1729" s="4"/>
      <c r="B1729" s="4"/>
      <c r="C1729" s="4"/>
      <c r="D1729" s="4"/>
      <c r="E1729" s="4"/>
      <c r="F1729" s="4"/>
      <c r="G1729" s="4"/>
    </row>
    <row r="1730" spans="1:7">
      <c r="A1730" s="4"/>
      <c r="B1730" s="4"/>
      <c r="C1730" s="4"/>
      <c r="D1730" s="4"/>
      <c r="E1730" s="4"/>
      <c r="F1730" s="4"/>
      <c r="G1730" s="4"/>
    </row>
    <row r="1731" spans="1:7">
      <c r="A1731" s="4"/>
      <c r="B1731" s="4"/>
      <c r="C1731" s="4"/>
      <c r="D1731" s="4"/>
      <c r="E1731" s="4"/>
      <c r="F1731" s="4"/>
      <c r="G1731" s="4"/>
    </row>
    <row r="1732" spans="1:7">
      <c r="A1732" s="4"/>
      <c r="B1732" s="4"/>
      <c r="C1732" s="4"/>
      <c r="D1732" s="4"/>
      <c r="E1732" s="4"/>
      <c r="F1732" s="4"/>
      <c r="G1732" s="4"/>
    </row>
    <row r="1733" spans="1:7">
      <c r="A1733" s="4"/>
      <c r="B1733" s="4"/>
      <c r="C1733" s="4"/>
      <c r="D1733" s="4"/>
      <c r="E1733" s="4"/>
      <c r="F1733" s="4"/>
      <c r="G1733" s="4"/>
    </row>
    <row r="1734" spans="1:7">
      <c r="A1734" s="4"/>
      <c r="B1734" s="4"/>
      <c r="C1734" s="4"/>
      <c r="D1734" s="4"/>
      <c r="E1734" s="4"/>
      <c r="F1734" s="4"/>
      <c r="G1734" s="4"/>
    </row>
    <row r="1735" spans="1:7">
      <c r="A1735" s="4"/>
      <c r="B1735" s="4"/>
      <c r="C1735" s="4"/>
      <c r="D1735" s="4"/>
      <c r="E1735" s="4"/>
      <c r="F1735" s="4"/>
      <c r="G1735" s="4"/>
    </row>
    <row r="1736" spans="1:7">
      <c r="A1736" s="4"/>
      <c r="B1736" s="4"/>
      <c r="C1736" s="4"/>
      <c r="D1736" s="4"/>
      <c r="E1736" s="4"/>
      <c r="F1736" s="4"/>
      <c r="G1736" s="4"/>
    </row>
    <row r="1737" spans="1:7">
      <c r="A1737" s="4"/>
      <c r="B1737" s="4"/>
      <c r="C1737" s="4"/>
      <c r="D1737" s="4"/>
      <c r="E1737" s="4"/>
      <c r="F1737" s="4"/>
      <c r="G1737" s="4"/>
    </row>
    <row r="1738" spans="1:7">
      <c r="A1738" s="4"/>
      <c r="B1738" s="4"/>
      <c r="C1738" s="4"/>
      <c r="D1738" s="4"/>
      <c r="E1738" s="4"/>
      <c r="F1738" s="4"/>
      <c r="G1738" s="4"/>
    </row>
    <row r="1739" spans="1:7">
      <c r="A1739" s="4"/>
      <c r="B1739" s="4"/>
      <c r="C1739" s="4"/>
      <c r="D1739" s="4"/>
      <c r="E1739" s="4"/>
      <c r="F1739" s="4"/>
      <c r="G1739" s="4"/>
    </row>
    <row r="1740" spans="1:7">
      <c r="A1740" s="4"/>
      <c r="B1740" s="4"/>
      <c r="C1740" s="4"/>
      <c r="D1740" s="4"/>
      <c r="E1740" s="4"/>
      <c r="F1740" s="4"/>
      <c r="G1740" s="4"/>
    </row>
    <row r="1741" spans="1:7">
      <c r="A1741" s="4"/>
      <c r="B1741" s="4"/>
      <c r="C1741" s="4"/>
      <c r="D1741" s="4"/>
      <c r="E1741" s="4"/>
      <c r="F1741" s="4"/>
      <c r="G1741" s="4"/>
    </row>
    <row r="1742" spans="1:7">
      <c r="A1742" s="4"/>
      <c r="B1742" s="4"/>
      <c r="C1742" s="4"/>
      <c r="D1742" s="4"/>
      <c r="E1742" s="4"/>
      <c r="F1742" s="4"/>
      <c r="G1742" s="4"/>
    </row>
    <row r="1743" spans="1:7">
      <c r="A1743" s="4"/>
      <c r="B1743" s="4"/>
      <c r="C1743" s="4"/>
      <c r="D1743" s="4"/>
      <c r="E1743" s="4"/>
      <c r="F1743" s="4"/>
      <c r="G1743" s="4"/>
    </row>
    <row r="1744" spans="1:7">
      <c r="A1744" s="4"/>
      <c r="B1744" s="4"/>
      <c r="C1744" s="4"/>
      <c r="D1744" s="4"/>
      <c r="E1744" s="4"/>
      <c r="F1744" s="4"/>
      <c r="G1744" s="4"/>
    </row>
    <row r="1745" spans="1:7">
      <c r="A1745" s="4"/>
      <c r="B1745" s="4"/>
      <c r="C1745" s="4"/>
      <c r="D1745" s="4"/>
      <c r="E1745" s="4"/>
      <c r="F1745" s="4"/>
      <c r="G1745" s="4"/>
    </row>
    <row r="1746" spans="1:7">
      <c r="A1746" s="4"/>
      <c r="B1746" s="4"/>
      <c r="C1746" s="4"/>
      <c r="D1746" s="4"/>
      <c r="E1746" s="4"/>
      <c r="F1746" s="4"/>
      <c r="G1746" s="4"/>
    </row>
    <row r="1747" spans="1:7">
      <c r="A1747" s="4"/>
      <c r="B1747" s="4"/>
      <c r="C1747" s="4"/>
      <c r="D1747" s="4"/>
      <c r="E1747" s="4"/>
      <c r="F1747" s="4"/>
      <c r="G1747" s="4"/>
    </row>
    <row r="1748" spans="1:7">
      <c r="A1748" s="4"/>
      <c r="B1748" s="4"/>
      <c r="C1748" s="4"/>
      <c r="D1748" s="4"/>
      <c r="E1748" s="4"/>
      <c r="F1748" s="4"/>
      <c r="G1748" s="4"/>
    </row>
    <row r="1749" spans="1:7">
      <c r="A1749" s="4"/>
      <c r="B1749" s="4"/>
      <c r="C1749" s="4"/>
      <c r="D1749" s="4"/>
      <c r="E1749" s="4"/>
      <c r="F1749" s="4"/>
      <c r="G1749" s="4"/>
    </row>
    <row r="1750" spans="1:7">
      <c r="A1750" s="4"/>
      <c r="B1750" s="4"/>
      <c r="C1750" s="4"/>
      <c r="D1750" s="4"/>
      <c r="E1750" s="4"/>
      <c r="F1750" s="4"/>
      <c r="G1750" s="4"/>
    </row>
    <row r="1751" spans="1:7">
      <c r="A1751" s="4"/>
      <c r="B1751" s="4"/>
      <c r="C1751" s="4"/>
      <c r="D1751" s="4"/>
      <c r="E1751" s="4"/>
      <c r="F1751" s="4"/>
      <c r="G1751" s="4"/>
    </row>
    <row r="1752" spans="1:7">
      <c r="A1752" s="4"/>
      <c r="B1752" s="4"/>
      <c r="C1752" s="4"/>
      <c r="D1752" s="4"/>
      <c r="E1752" s="4"/>
      <c r="F1752" s="4"/>
      <c r="G1752" s="4"/>
    </row>
    <row r="1753" spans="1:7">
      <c r="A1753" s="4"/>
      <c r="B1753" s="4"/>
      <c r="C1753" s="4"/>
      <c r="D1753" s="4"/>
      <c r="E1753" s="4"/>
      <c r="F1753" s="4"/>
      <c r="G1753" s="4"/>
    </row>
    <row r="1754" spans="1:7">
      <c r="A1754" s="4"/>
      <c r="B1754" s="4"/>
      <c r="C1754" s="4"/>
      <c r="D1754" s="4"/>
      <c r="E1754" s="4"/>
      <c r="F1754" s="4"/>
      <c r="G1754" s="4"/>
    </row>
    <row r="1755" spans="1:7">
      <c r="A1755" s="4"/>
      <c r="B1755" s="4"/>
      <c r="C1755" s="4"/>
      <c r="D1755" s="4"/>
      <c r="E1755" s="4"/>
      <c r="F1755" s="4"/>
      <c r="G1755" s="4"/>
    </row>
    <row r="1756" spans="1:7">
      <c r="A1756" s="4"/>
      <c r="B1756" s="4"/>
      <c r="C1756" s="4"/>
      <c r="D1756" s="4"/>
      <c r="E1756" s="4"/>
      <c r="F1756" s="4"/>
      <c r="G1756" s="4"/>
    </row>
    <row r="1757" spans="1:7">
      <c r="A1757" s="4"/>
      <c r="B1757" s="4"/>
      <c r="C1757" s="4"/>
      <c r="D1757" s="4"/>
      <c r="E1757" s="4"/>
      <c r="F1757" s="4"/>
      <c r="G1757" s="4"/>
    </row>
    <row r="1758" spans="1:7">
      <c r="A1758" s="4"/>
      <c r="B1758" s="4"/>
      <c r="C1758" s="4"/>
      <c r="D1758" s="4"/>
      <c r="E1758" s="4"/>
      <c r="F1758" s="4"/>
      <c r="G1758" s="4"/>
    </row>
    <row r="1759" spans="1:7">
      <c r="A1759" s="4"/>
      <c r="B1759" s="4"/>
      <c r="C1759" s="4"/>
      <c r="D1759" s="4"/>
      <c r="E1759" s="4"/>
      <c r="F1759" s="4"/>
      <c r="G1759" s="4"/>
    </row>
    <row r="1760" spans="1:7">
      <c r="A1760" s="4"/>
      <c r="B1760" s="4"/>
      <c r="C1760" s="4"/>
      <c r="D1760" s="4"/>
      <c r="E1760" s="4"/>
      <c r="F1760" s="4"/>
      <c r="G1760" s="4"/>
    </row>
    <row r="1761" spans="1:7">
      <c r="A1761" s="4"/>
      <c r="B1761" s="4"/>
      <c r="C1761" s="4"/>
      <c r="D1761" s="4"/>
      <c r="E1761" s="4"/>
      <c r="F1761" s="4"/>
      <c r="G1761" s="4"/>
    </row>
    <row r="1762" spans="1:7">
      <c r="A1762" s="4"/>
      <c r="B1762" s="4"/>
      <c r="C1762" s="4"/>
      <c r="D1762" s="4"/>
      <c r="E1762" s="4"/>
      <c r="F1762" s="4"/>
      <c r="G1762" s="4"/>
    </row>
    <row r="1763" spans="1:7">
      <c r="A1763" s="4"/>
      <c r="B1763" s="4"/>
      <c r="C1763" s="4"/>
      <c r="D1763" s="4"/>
      <c r="E1763" s="4"/>
      <c r="F1763" s="4"/>
      <c r="G1763" s="4"/>
    </row>
    <row r="1764" spans="1:7">
      <c r="A1764" s="4"/>
      <c r="B1764" s="4"/>
      <c r="C1764" s="4"/>
      <c r="D1764" s="4"/>
      <c r="E1764" s="4"/>
      <c r="F1764" s="4"/>
      <c r="G1764" s="4"/>
    </row>
    <row r="1765" spans="1:7">
      <c r="A1765" s="4"/>
      <c r="B1765" s="4"/>
      <c r="C1765" s="4"/>
      <c r="D1765" s="4"/>
      <c r="E1765" s="4"/>
      <c r="F1765" s="4"/>
      <c r="G1765" s="4"/>
    </row>
    <row r="1766" spans="1:7">
      <c r="A1766" s="4"/>
      <c r="B1766" s="4"/>
      <c r="C1766" s="4"/>
      <c r="D1766" s="4"/>
      <c r="E1766" s="4"/>
      <c r="F1766" s="4"/>
      <c r="G1766" s="4"/>
    </row>
    <row r="1767" spans="1:7">
      <c r="A1767" s="4"/>
      <c r="B1767" s="4"/>
      <c r="C1767" s="4"/>
      <c r="D1767" s="4"/>
      <c r="E1767" s="4"/>
      <c r="F1767" s="4"/>
      <c r="G1767" s="4"/>
    </row>
    <row r="1768" spans="1:7">
      <c r="A1768" s="4"/>
      <c r="B1768" s="4"/>
      <c r="C1768" s="4"/>
      <c r="D1768" s="4"/>
      <c r="E1768" s="4"/>
      <c r="F1768" s="4"/>
      <c r="G1768" s="4"/>
    </row>
    <row r="1769" spans="1:7">
      <c r="A1769" s="4"/>
      <c r="B1769" s="4"/>
      <c r="C1769" s="4"/>
      <c r="D1769" s="4"/>
      <c r="E1769" s="4"/>
      <c r="F1769" s="4"/>
      <c r="G1769" s="4"/>
    </row>
    <row r="1770" spans="1:7">
      <c r="A1770" s="4"/>
      <c r="B1770" s="4"/>
      <c r="C1770" s="4"/>
      <c r="D1770" s="4"/>
      <c r="E1770" s="4"/>
      <c r="F1770" s="4"/>
      <c r="G1770" s="4"/>
    </row>
    <row r="1771" spans="1:7">
      <c r="A1771" s="4"/>
      <c r="B1771" s="4"/>
      <c r="C1771" s="4"/>
      <c r="D1771" s="4"/>
      <c r="E1771" s="4"/>
      <c r="F1771" s="4"/>
      <c r="G1771" s="4"/>
    </row>
    <row r="1772" spans="1:7">
      <c r="A1772" s="4"/>
      <c r="B1772" s="4"/>
      <c r="C1772" s="4"/>
      <c r="D1772" s="4"/>
      <c r="E1772" s="4"/>
      <c r="F1772" s="4"/>
      <c r="G1772" s="4"/>
    </row>
    <row r="1773" spans="1:7">
      <c r="A1773" s="4"/>
      <c r="B1773" s="4"/>
      <c r="C1773" s="4"/>
      <c r="D1773" s="4"/>
      <c r="E1773" s="4"/>
      <c r="F1773" s="4"/>
      <c r="G1773" s="4"/>
    </row>
    <row r="1774" spans="1:7">
      <c r="A1774" s="4"/>
      <c r="B1774" s="4"/>
      <c r="C1774" s="4"/>
      <c r="D1774" s="4"/>
      <c r="E1774" s="4"/>
      <c r="F1774" s="4"/>
      <c r="G1774" s="4"/>
    </row>
    <row r="1775" spans="1:7">
      <c r="A1775" s="4"/>
      <c r="B1775" s="4"/>
      <c r="C1775" s="4"/>
      <c r="D1775" s="4"/>
      <c r="E1775" s="4"/>
      <c r="F1775" s="4"/>
      <c r="G1775" s="4"/>
    </row>
    <row r="1776" spans="1:7">
      <c r="A1776" s="4"/>
      <c r="B1776" s="4"/>
      <c r="C1776" s="4"/>
      <c r="D1776" s="4"/>
      <c r="E1776" s="4"/>
      <c r="F1776" s="4"/>
      <c r="G1776" s="4"/>
    </row>
    <row r="1777" spans="1:7">
      <c r="A1777" s="4"/>
      <c r="B1777" s="4"/>
      <c r="C1777" s="4"/>
      <c r="D1777" s="4"/>
      <c r="E1777" s="4"/>
      <c r="F1777" s="4"/>
      <c r="G1777" s="4"/>
    </row>
    <row r="1778" spans="1:7">
      <c r="A1778" s="4"/>
      <c r="B1778" s="4"/>
      <c r="C1778" s="4"/>
      <c r="D1778" s="4"/>
      <c r="E1778" s="4"/>
      <c r="F1778" s="4"/>
      <c r="G1778" s="4"/>
    </row>
    <row r="1779" spans="1:7">
      <c r="A1779" s="4"/>
      <c r="B1779" s="4"/>
      <c r="C1779" s="4"/>
      <c r="D1779" s="4"/>
      <c r="E1779" s="4"/>
      <c r="F1779" s="4"/>
      <c r="G1779" s="4"/>
    </row>
    <row r="1780" spans="1:7">
      <c r="A1780" s="4"/>
      <c r="B1780" s="4"/>
      <c r="C1780" s="4"/>
      <c r="D1780" s="4"/>
      <c r="E1780" s="4"/>
      <c r="F1780" s="4"/>
      <c r="G1780" s="4"/>
    </row>
    <row r="1781" spans="1:7">
      <c r="A1781" s="4"/>
      <c r="B1781" s="4"/>
      <c r="C1781" s="4"/>
      <c r="D1781" s="4"/>
      <c r="E1781" s="4"/>
      <c r="F1781" s="4"/>
      <c r="G1781" s="4"/>
    </row>
    <row r="1782" spans="1:7">
      <c r="A1782" s="4"/>
      <c r="B1782" s="4"/>
      <c r="C1782" s="4"/>
      <c r="D1782" s="4"/>
      <c r="E1782" s="4"/>
      <c r="F1782" s="4"/>
      <c r="G1782" s="4"/>
    </row>
    <row r="1783" spans="1:7">
      <c r="A1783" s="4"/>
      <c r="B1783" s="4"/>
      <c r="C1783" s="4"/>
      <c r="D1783" s="4"/>
      <c r="E1783" s="4"/>
      <c r="F1783" s="4"/>
      <c r="G1783" s="4"/>
    </row>
    <row r="1784" spans="1:7">
      <c r="A1784" s="4"/>
      <c r="B1784" s="4"/>
      <c r="C1784" s="4"/>
      <c r="D1784" s="4"/>
      <c r="E1784" s="4"/>
      <c r="F1784" s="4"/>
      <c r="G1784" s="4"/>
    </row>
    <row r="1785" spans="1:7">
      <c r="A1785" s="4"/>
      <c r="B1785" s="4"/>
      <c r="C1785" s="4"/>
      <c r="D1785" s="4"/>
      <c r="E1785" s="4"/>
      <c r="F1785" s="4"/>
      <c r="G1785" s="4"/>
    </row>
    <row r="1786" spans="1:7">
      <c r="A1786" s="4"/>
      <c r="B1786" s="4"/>
      <c r="C1786" s="4"/>
      <c r="D1786" s="4"/>
      <c r="E1786" s="4"/>
      <c r="F1786" s="4"/>
      <c r="G1786" s="4"/>
    </row>
    <row r="1787" spans="1:7">
      <c r="A1787" s="4"/>
      <c r="B1787" s="4"/>
      <c r="C1787" s="4"/>
      <c r="D1787" s="4"/>
      <c r="E1787" s="4"/>
      <c r="F1787" s="4"/>
      <c r="G1787" s="4"/>
    </row>
    <row r="1788" spans="1:7">
      <c r="A1788" s="4"/>
      <c r="B1788" s="4"/>
      <c r="C1788" s="4"/>
      <c r="D1788" s="4"/>
      <c r="E1788" s="4"/>
      <c r="F1788" s="4"/>
      <c r="G1788" s="4"/>
    </row>
    <row r="1789" spans="1:7">
      <c r="A1789" s="4"/>
      <c r="B1789" s="4"/>
      <c r="C1789" s="4"/>
      <c r="D1789" s="4"/>
      <c r="E1789" s="4"/>
      <c r="F1789" s="4"/>
      <c r="G1789" s="4"/>
    </row>
    <row r="1790" spans="1:7">
      <c r="A1790" s="4"/>
      <c r="B1790" s="4"/>
      <c r="C1790" s="4"/>
      <c r="D1790" s="4"/>
      <c r="E1790" s="4"/>
      <c r="F1790" s="4"/>
      <c r="G1790" s="4"/>
    </row>
    <row r="1791" spans="1:7">
      <c r="A1791" s="4"/>
      <c r="B1791" s="4"/>
      <c r="C1791" s="4"/>
      <c r="D1791" s="4"/>
      <c r="E1791" s="4"/>
      <c r="F1791" s="4"/>
      <c r="G1791" s="4"/>
    </row>
    <row r="1792" spans="1:7">
      <c r="A1792" s="4"/>
      <c r="B1792" s="4"/>
      <c r="C1792" s="4"/>
      <c r="D1792" s="4"/>
      <c r="E1792" s="4"/>
      <c r="F1792" s="4"/>
      <c r="G1792" s="4"/>
    </row>
    <row r="1793" spans="1:7">
      <c r="A1793" s="4"/>
      <c r="B1793" s="4"/>
      <c r="C1793" s="4"/>
      <c r="D1793" s="4"/>
      <c r="E1793" s="4"/>
      <c r="F1793" s="4"/>
      <c r="G1793" s="4"/>
    </row>
    <row r="1794" spans="1:7">
      <c r="A1794" s="4"/>
      <c r="B1794" s="4"/>
      <c r="C1794" s="4"/>
      <c r="D1794" s="4"/>
      <c r="E1794" s="4"/>
      <c r="F1794" s="4"/>
      <c r="G1794" s="4"/>
    </row>
    <row r="1795" spans="1:7">
      <c r="A1795" s="4"/>
      <c r="B1795" s="4"/>
      <c r="C1795" s="4"/>
      <c r="D1795" s="4"/>
      <c r="E1795" s="4"/>
      <c r="F1795" s="4"/>
      <c r="G1795" s="4"/>
    </row>
    <row r="1796" spans="1:7">
      <c r="A1796" s="4"/>
      <c r="B1796" s="4"/>
      <c r="C1796" s="4"/>
      <c r="D1796" s="4"/>
      <c r="E1796" s="4"/>
      <c r="F1796" s="4"/>
      <c r="G1796" s="4"/>
    </row>
    <row r="1797" spans="1:7">
      <c r="A1797" s="4"/>
      <c r="B1797" s="4"/>
      <c r="C1797" s="4"/>
      <c r="D1797" s="4"/>
      <c r="E1797" s="4"/>
      <c r="F1797" s="4"/>
      <c r="G1797" s="4"/>
    </row>
    <row r="1798" spans="1:7">
      <c r="A1798" s="4"/>
      <c r="B1798" s="4"/>
      <c r="C1798" s="4"/>
      <c r="D1798" s="4"/>
      <c r="E1798" s="4"/>
      <c r="F1798" s="4"/>
      <c r="G1798" s="4"/>
    </row>
    <row r="1799" spans="1:7">
      <c r="A1799" s="4"/>
      <c r="B1799" s="4"/>
      <c r="C1799" s="4"/>
      <c r="D1799" s="4"/>
      <c r="E1799" s="4"/>
      <c r="F1799" s="4"/>
      <c r="G1799" s="4"/>
    </row>
    <row r="1800" spans="1:7">
      <c r="A1800" s="4"/>
      <c r="B1800" s="4"/>
      <c r="C1800" s="4"/>
      <c r="D1800" s="4"/>
      <c r="E1800" s="4"/>
      <c r="F1800" s="4"/>
      <c r="G1800" s="4"/>
    </row>
    <row r="1801" spans="1:7">
      <c r="A1801" s="4"/>
      <c r="B1801" s="4"/>
      <c r="C1801" s="4"/>
      <c r="D1801" s="4"/>
      <c r="E1801" s="4"/>
      <c r="F1801" s="4"/>
      <c r="G1801" s="4"/>
    </row>
    <row r="1802" spans="1:7">
      <c r="A1802" s="4"/>
      <c r="B1802" s="4"/>
      <c r="C1802" s="4"/>
      <c r="D1802" s="4"/>
      <c r="E1802" s="4"/>
      <c r="F1802" s="4"/>
      <c r="G1802" s="4"/>
    </row>
    <row r="1803" spans="1:7">
      <c r="A1803" s="4"/>
      <c r="B1803" s="4"/>
      <c r="C1803" s="4"/>
      <c r="D1803" s="4"/>
      <c r="E1803" s="4"/>
      <c r="F1803" s="4"/>
      <c r="G1803" s="4"/>
    </row>
    <row r="1804" spans="1:7">
      <c r="A1804" s="4"/>
      <c r="B1804" s="4"/>
      <c r="C1804" s="4"/>
      <c r="D1804" s="4"/>
      <c r="E1804" s="4"/>
      <c r="F1804" s="4"/>
      <c r="G1804" s="4"/>
    </row>
    <row r="1805" spans="1:7">
      <c r="A1805" s="4"/>
      <c r="B1805" s="4"/>
      <c r="C1805" s="4"/>
      <c r="D1805" s="4"/>
      <c r="E1805" s="4"/>
      <c r="F1805" s="4"/>
      <c r="G1805" s="4"/>
    </row>
    <row r="1806" spans="1:7">
      <c r="A1806" s="4"/>
      <c r="B1806" s="4"/>
      <c r="C1806" s="4"/>
      <c r="D1806" s="4"/>
      <c r="E1806" s="4"/>
      <c r="F1806" s="4"/>
      <c r="G1806" s="4"/>
    </row>
    <row r="1807" spans="1:7">
      <c r="A1807" s="4"/>
      <c r="B1807" s="4"/>
      <c r="C1807" s="4"/>
      <c r="D1807" s="4"/>
      <c r="E1807" s="4"/>
      <c r="F1807" s="4"/>
      <c r="G1807" s="4"/>
    </row>
    <row r="1808" spans="1:7">
      <c r="A1808" s="4"/>
      <c r="B1808" s="4"/>
      <c r="C1808" s="4"/>
      <c r="D1808" s="4"/>
      <c r="E1808" s="4"/>
      <c r="F1808" s="4"/>
      <c r="G1808" s="4"/>
    </row>
    <row r="1809" spans="1:7">
      <c r="A1809" s="4"/>
      <c r="B1809" s="4"/>
      <c r="C1809" s="4"/>
      <c r="D1809" s="4"/>
      <c r="E1809" s="4"/>
      <c r="F1809" s="4"/>
      <c r="G1809" s="4"/>
    </row>
    <row r="1810" spans="1:7">
      <c r="A1810" s="4"/>
      <c r="B1810" s="4"/>
      <c r="C1810" s="4"/>
      <c r="D1810" s="4"/>
      <c r="E1810" s="4"/>
      <c r="F1810" s="4"/>
      <c r="G1810" s="4"/>
    </row>
    <row r="1811" spans="1:7">
      <c r="A1811" s="4"/>
      <c r="B1811" s="4"/>
      <c r="C1811" s="4"/>
      <c r="D1811" s="4"/>
      <c r="E1811" s="4"/>
      <c r="F1811" s="4"/>
      <c r="G1811" s="4"/>
    </row>
    <row r="1812" spans="1:7">
      <c r="A1812" s="4"/>
      <c r="B1812" s="4"/>
      <c r="C1812" s="4"/>
      <c r="D1812" s="4"/>
      <c r="E1812" s="4"/>
      <c r="F1812" s="4"/>
      <c r="G1812" s="4"/>
    </row>
    <row r="1813" spans="1:7">
      <c r="A1813" s="4"/>
      <c r="B1813" s="4"/>
      <c r="C1813" s="4"/>
      <c r="D1813" s="4"/>
      <c r="E1813" s="4"/>
      <c r="F1813" s="4"/>
      <c r="G1813" s="4"/>
    </row>
    <row r="1814" spans="1:7">
      <c r="A1814" s="4"/>
      <c r="B1814" s="4"/>
      <c r="C1814" s="4"/>
      <c r="D1814" s="4"/>
      <c r="E1814" s="4"/>
      <c r="F1814" s="4"/>
      <c r="G1814" s="4"/>
    </row>
    <row r="1815" spans="1:7">
      <c r="A1815" s="4"/>
      <c r="B1815" s="4"/>
      <c r="C1815" s="4"/>
      <c r="D1815" s="4"/>
      <c r="E1815" s="4"/>
      <c r="F1815" s="4"/>
      <c r="G1815" s="4"/>
    </row>
    <row r="1816" spans="1:7">
      <c r="A1816" s="4"/>
      <c r="B1816" s="4"/>
      <c r="C1816" s="4"/>
      <c r="D1816" s="4"/>
      <c r="E1816" s="4"/>
      <c r="F1816" s="4"/>
      <c r="G1816" s="4"/>
    </row>
    <row r="1817" spans="1:7">
      <c r="A1817" s="4"/>
      <c r="B1817" s="4"/>
      <c r="C1817" s="4"/>
      <c r="D1817" s="4"/>
      <c r="E1817" s="4"/>
      <c r="F1817" s="4"/>
      <c r="G1817" s="4"/>
    </row>
    <row r="1818" spans="1:7">
      <c r="A1818" s="4"/>
      <c r="B1818" s="4"/>
      <c r="C1818" s="4"/>
      <c r="D1818" s="4"/>
      <c r="E1818" s="4"/>
      <c r="F1818" s="4"/>
      <c r="G1818" s="4"/>
    </row>
    <row r="1819" spans="1:7">
      <c r="A1819" s="4"/>
      <c r="B1819" s="4"/>
      <c r="C1819" s="4"/>
      <c r="D1819" s="4"/>
      <c r="E1819" s="4"/>
      <c r="F1819" s="4"/>
      <c r="G1819" s="4"/>
    </row>
    <row r="1820" spans="1:7">
      <c r="A1820" s="4"/>
      <c r="B1820" s="4"/>
      <c r="C1820" s="4"/>
      <c r="D1820" s="4"/>
      <c r="E1820" s="4"/>
      <c r="F1820" s="4"/>
      <c r="G1820" s="4"/>
    </row>
    <row r="1821" spans="1:7">
      <c r="A1821" s="4"/>
      <c r="B1821" s="4"/>
      <c r="C1821" s="4"/>
      <c r="D1821" s="4"/>
      <c r="E1821" s="4"/>
      <c r="F1821" s="4"/>
      <c r="G1821" s="4"/>
    </row>
    <row r="1822" spans="1:7">
      <c r="A1822" s="4"/>
      <c r="B1822" s="4"/>
      <c r="C1822" s="4"/>
      <c r="D1822" s="4"/>
      <c r="E1822" s="4"/>
      <c r="F1822" s="4"/>
      <c r="G1822" s="4"/>
    </row>
    <row r="1823" spans="1:7">
      <c r="A1823" s="4"/>
      <c r="B1823" s="4"/>
      <c r="C1823" s="4"/>
      <c r="D1823" s="4"/>
      <c r="E1823" s="4"/>
      <c r="F1823" s="4"/>
      <c r="G1823" s="4"/>
    </row>
    <row r="1824" spans="1:7">
      <c r="A1824" s="4"/>
      <c r="B1824" s="4"/>
      <c r="C1824" s="4"/>
      <c r="D1824" s="4"/>
      <c r="E1824" s="4"/>
      <c r="F1824" s="4"/>
      <c r="G1824" s="4"/>
    </row>
    <row r="1825" spans="1:7">
      <c r="A1825" s="4"/>
      <c r="B1825" s="4"/>
      <c r="C1825" s="4"/>
      <c r="D1825" s="4"/>
      <c r="E1825" s="4"/>
      <c r="F1825" s="4"/>
      <c r="G1825" s="4"/>
    </row>
    <row r="1826" spans="1:7">
      <c r="A1826" s="4"/>
      <c r="B1826" s="4"/>
      <c r="C1826" s="4"/>
      <c r="D1826" s="4"/>
      <c r="E1826" s="4"/>
      <c r="F1826" s="4"/>
      <c r="G1826" s="4"/>
    </row>
    <row r="1827" spans="1:7">
      <c r="A1827" s="4"/>
      <c r="B1827" s="4"/>
      <c r="C1827" s="4"/>
      <c r="D1827" s="4"/>
      <c r="E1827" s="4"/>
      <c r="F1827" s="4"/>
      <c r="G1827" s="4"/>
    </row>
    <row r="1828" spans="1:7">
      <c r="A1828" s="4"/>
      <c r="B1828" s="4"/>
      <c r="C1828" s="4"/>
      <c r="D1828" s="4"/>
      <c r="E1828" s="4"/>
      <c r="F1828" s="4"/>
      <c r="G1828" s="4"/>
    </row>
    <row r="1829" spans="1:7">
      <c r="A1829" s="4"/>
      <c r="B1829" s="4"/>
      <c r="C1829" s="4"/>
      <c r="D1829" s="4"/>
      <c r="E1829" s="4"/>
      <c r="F1829" s="4"/>
      <c r="G1829" s="4"/>
    </row>
    <row r="1830" spans="1:7">
      <c r="A1830" s="4"/>
      <c r="B1830" s="4"/>
      <c r="C1830" s="4"/>
      <c r="D1830" s="4"/>
      <c r="E1830" s="4"/>
      <c r="F1830" s="4"/>
      <c r="G1830" s="4"/>
    </row>
    <row r="1831" spans="1:7">
      <c r="A1831" s="4"/>
      <c r="B1831" s="4"/>
      <c r="C1831" s="4"/>
      <c r="D1831" s="4"/>
      <c r="E1831" s="4"/>
      <c r="F1831" s="4"/>
      <c r="G1831" s="4"/>
    </row>
    <row r="1832" spans="1:7">
      <c r="A1832" s="4"/>
      <c r="B1832" s="4"/>
      <c r="C1832" s="4"/>
      <c r="D1832" s="4"/>
      <c r="E1832" s="4"/>
      <c r="F1832" s="4"/>
      <c r="G1832" s="4"/>
    </row>
    <row r="1833" spans="1:7">
      <c r="A1833" s="4"/>
      <c r="B1833" s="4"/>
      <c r="C1833" s="4"/>
      <c r="D1833" s="4"/>
      <c r="E1833" s="4"/>
      <c r="F1833" s="4"/>
      <c r="G1833" s="4"/>
    </row>
    <row r="1834" spans="1:7">
      <c r="A1834" s="4"/>
      <c r="B1834" s="4"/>
      <c r="C1834" s="4"/>
      <c r="D1834" s="4"/>
      <c r="E1834" s="4"/>
      <c r="F1834" s="4"/>
      <c r="G1834" s="4"/>
    </row>
    <row r="1835" spans="1:7">
      <c r="A1835" s="4"/>
      <c r="B1835" s="4"/>
      <c r="C1835" s="4"/>
      <c r="D1835" s="4"/>
      <c r="E1835" s="4"/>
      <c r="F1835" s="4"/>
      <c r="G1835" s="4"/>
    </row>
    <row r="1836" spans="1:7">
      <c r="A1836" s="4"/>
      <c r="B1836" s="4"/>
      <c r="C1836" s="4"/>
      <c r="D1836" s="4"/>
      <c r="E1836" s="4"/>
      <c r="F1836" s="4"/>
      <c r="G1836" s="4"/>
    </row>
    <row r="1837" spans="1:7">
      <c r="A1837" s="4"/>
      <c r="B1837" s="4"/>
      <c r="C1837" s="4"/>
      <c r="D1837" s="4"/>
      <c r="E1837" s="4"/>
      <c r="F1837" s="4"/>
      <c r="G1837" s="4"/>
    </row>
    <row r="1838" spans="1:7">
      <c r="A1838" s="4"/>
      <c r="B1838" s="4"/>
      <c r="C1838" s="4"/>
      <c r="D1838" s="4"/>
      <c r="E1838" s="4"/>
      <c r="F1838" s="4"/>
      <c r="G1838" s="4"/>
    </row>
    <row r="1839" spans="1:7">
      <c r="A1839" s="4"/>
      <c r="B1839" s="4"/>
      <c r="C1839" s="4"/>
      <c r="D1839" s="4"/>
      <c r="E1839" s="4"/>
      <c r="F1839" s="4"/>
      <c r="G1839" s="4"/>
    </row>
    <row r="1840" spans="1:7">
      <c r="A1840" s="4"/>
      <c r="B1840" s="4"/>
      <c r="C1840" s="4"/>
      <c r="D1840" s="4"/>
      <c r="E1840" s="4"/>
      <c r="F1840" s="4"/>
      <c r="G1840" s="4"/>
    </row>
    <row r="1841" spans="1:7">
      <c r="A1841" s="4"/>
      <c r="B1841" s="4"/>
      <c r="C1841" s="4"/>
      <c r="D1841" s="4"/>
      <c r="E1841" s="4"/>
      <c r="F1841" s="4"/>
      <c r="G1841" s="4"/>
    </row>
    <row r="1842" spans="1:7">
      <c r="A1842" s="4"/>
      <c r="B1842" s="4"/>
      <c r="C1842" s="4"/>
      <c r="D1842" s="4"/>
      <c r="E1842" s="4"/>
      <c r="F1842" s="4"/>
      <c r="G1842" s="4"/>
    </row>
    <row r="1843" spans="1:7">
      <c r="A1843" s="4"/>
      <c r="B1843" s="4"/>
      <c r="C1843" s="4"/>
      <c r="D1843" s="4"/>
      <c r="E1843" s="4"/>
      <c r="F1843" s="4"/>
      <c r="G1843" s="4"/>
    </row>
    <row r="1844" spans="1:7">
      <c r="A1844" s="4"/>
      <c r="B1844" s="4"/>
      <c r="C1844" s="4"/>
      <c r="D1844" s="4"/>
      <c r="E1844" s="4"/>
      <c r="F1844" s="4"/>
      <c r="G1844" s="4"/>
    </row>
    <row r="1845" spans="1:7">
      <c r="A1845" s="4"/>
      <c r="B1845" s="4"/>
      <c r="C1845" s="4"/>
      <c r="D1845" s="4"/>
      <c r="E1845" s="4"/>
      <c r="F1845" s="4"/>
      <c r="G1845" s="4"/>
    </row>
    <row r="1846" spans="1:7">
      <c r="A1846" s="4"/>
      <c r="B1846" s="4"/>
      <c r="C1846" s="4"/>
      <c r="D1846" s="4"/>
      <c r="E1846" s="4"/>
      <c r="F1846" s="4"/>
      <c r="G1846" s="4"/>
    </row>
    <row r="1847" spans="1:7">
      <c r="A1847" s="4"/>
      <c r="B1847" s="4"/>
      <c r="C1847" s="4"/>
      <c r="D1847" s="4"/>
      <c r="E1847" s="4"/>
      <c r="F1847" s="4"/>
      <c r="G1847" s="4"/>
    </row>
    <row r="1848" spans="1:7">
      <c r="A1848" s="4"/>
      <c r="B1848" s="4"/>
      <c r="C1848" s="4"/>
      <c r="D1848" s="4"/>
      <c r="E1848" s="4"/>
      <c r="F1848" s="4"/>
      <c r="G1848" s="4"/>
    </row>
    <row r="1849" spans="1:7">
      <c r="A1849" s="4"/>
      <c r="B1849" s="4"/>
      <c r="C1849" s="4"/>
      <c r="D1849" s="4"/>
      <c r="E1849" s="4"/>
      <c r="F1849" s="4"/>
      <c r="G1849" s="4"/>
    </row>
    <row r="1850" spans="1:7">
      <c r="A1850" s="4"/>
      <c r="B1850" s="4"/>
      <c r="C1850" s="4"/>
      <c r="D1850" s="4"/>
      <c r="E1850" s="4"/>
      <c r="F1850" s="4"/>
      <c r="G1850" s="4"/>
    </row>
    <row r="1851" spans="1:7">
      <c r="A1851" s="4"/>
      <c r="B1851" s="4"/>
      <c r="C1851" s="4"/>
      <c r="D1851" s="4"/>
      <c r="E1851" s="4"/>
      <c r="F1851" s="4"/>
      <c r="G1851" s="4"/>
    </row>
    <row r="1852" spans="1:7">
      <c r="A1852" s="4"/>
      <c r="B1852" s="4"/>
      <c r="C1852" s="4"/>
      <c r="D1852" s="4"/>
      <c r="E1852" s="4"/>
      <c r="F1852" s="4"/>
      <c r="G1852" s="4"/>
    </row>
    <row r="1853" spans="1:7">
      <c r="A1853" s="4"/>
      <c r="B1853" s="4"/>
      <c r="C1853" s="4"/>
      <c r="D1853" s="4"/>
      <c r="E1853" s="4"/>
      <c r="F1853" s="4"/>
      <c r="G1853" s="4"/>
    </row>
    <row r="1854" spans="1:7">
      <c r="A1854" s="4"/>
      <c r="B1854" s="4"/>
      <c r="C1854" s="4"/>
      <c r="D1854" s="4"/>
      <c r="E1854" s="4"/>
      <c r="F1854" s="4"/>
      <c r="G1854" s="4"/>
    </row>
    <row r="1855" spans="1:7">
      <c r="A1855" s="4"/>
      <c r="B1855" s="4"/>
      <c r="C1855" s="4"/>
      <c r="D1855" s="4"/>
      <c r="E1855" s="4"/>
      <c r="F1855" s="4"/>
      <c r="G1855" s="4"/>
    </row>
    <row r="1856" spans="1:7">
      <c r="A1856" s="4"/>
      <c r="B1856" s="4"/>
      <c r="C1856" s="4"/>
      <c r="D1856" s="4"/>
      <c r="E1856" s="4"/>
      <c r="F1856" s="4"/>
      <c r="G1856" s="4"/>
    </row>
    <row r="1857" spans="1:7">
      <c r="A1857" s="4"/>
      <c r="B1857" s="4"/>
      <c r="C1857" s="4"/>
      <c r="D1857" s="4"/>
      <c r="E1857" s="4"/>
      <c r="F1857" s="4"/>
      <c r="G1857" s="4"/>
    </row>
    <row r="1858" spans="1:7">
      <c r="A1858" s="4"/>
      <c r="B1858" s="4"/>
      <c r="C1858" s="4"/>
      <c r="D1858" s="4"/>
      <c r="E1858" s="4"/>
      <c r="F1858" s="4"/>
      <c r="G1858" s="4"/>
    </row>
    <row r="1859" spans="1:7">
      <c r="A1859" s="4"/>
      <c r="B1859" s="4"/>
      <c r="C1859" s="4"/>
      <c r="D1859" s="4"/>
      <c r="E1859" s="4"/>
      <c r="F1859" s="4"/>
      <c r="G1859" s="4"/>
    </row>
    <row r="1860" spans="1:7">
      <c r="A1860" s="4"/>
      <c r="B1860" s="4"/>
      <c r="C1860" s="4"/>
      <c r="D1860" s="4"/>
      <c r="E1860" s="4"/>
      <c r="F1860" s="4"/>
      <c r="G1860" s="4"/>
    </row>
    <row r="1861" spans="1:7">
      <c r="A1861" s="4"/>
      <c r="B1861" s="4"/>
      <c r="C1861" s="4"/>
      <c r="D1861" s="4"/>
      <c r="E1861" s="4"/>
      <c r="F1861" s="4"/>
      <c r="G1861" s="4"/>
    </row>
    <row r="1862" spans="1:7">
      <c r="A1862" s="4"/>
      <c r="B1862" s="4"/>
      <c r="C1862" s="4"/>
      <c r="D1862" s="4"/>
      <c r="E1862" s="4"/>
      <c r="F1862" s="4"/>
      <c r="G1862" s="4"/>
    </row>
    <row r="1863" spans="1:7">
      <c r="A1863" s="4"/>
      <c r="B1863" s="4"/>
      <c r="C1863" s="4"/>
      <c r="D1863" s="4"/>
      <c r="E1863" s="4"/>
      <c r="F1863" s="4"/>
      <c r="G1863" s="4"/>
    </row>
    <row r="1864" spans="1:7">
      <c r="A1864" s="4"/>
      <c r="B1864" s="4"/>
      <c r="C1864" s="4"/>
      <c r="D1864" s="4"/>
      <c r="E1864" s="4"/>
      <c r="F1864" s="4"/>
      <c r="G1864" s="4"/>
    </row>
    <row r="1865" spans="1:7">
      <c r="A1865" s="4"/>
      <c r="B1865" s="4"/>
      <c r="C1865" s="4"/>
      <c r="D1865" s="4"/>
      <c r="E1865" s="4"/>
      <c r="F1865" s="4"/>
      <c r="G1865" s="4"/>
    </row>
    <row r="1866" spans="1:7">
      <c r="A1866" s="4"/>
      <c r="B1866" s="4"/>
      <c r="C1866" s="4"/>
      <c r="D1866" s="4"/>
      <c r="E1866" s="4"/>
      <c r="F1866" s="4"/>
      <c r="G1866" s="4"/>
    </row>
    <row r="1867" spans="1:7">
      <c r="A1867" s="4"/>
      <c r="B1867" s="4"/>
      <c r="C1867" s="4"/>
      <c r="D1867" s="4"/>
      <c r="E1867" s="4"/>
      <c r="F1867" s="4"/>
      <c r="G1867" s="4"/>
    </row>
    <row r="1868" spans="1:7">
      <c r="A1868" s="4"/>
      <c r="B1868" s="4"/>
      <c r="C1868" s="4"/>
      <c r="D1868" s="4"/>
      <c r="E1868" s="4"/>
      <c r="F1868" s="4"/>
      <c r="G1868" s="4"/>
    </row>
    <row r="1869" spans="1:7">
      <c r="A1869" s="4"/>
      <c r="B1869" s="4"/>
      <c r="C1869" s="4"/>
      <c r="D1869" s="4"/>
      <c r="E1869" s="4"/>
      <c r="F1869" s="4"/>
      <c r="G1869" s="4"/>
    </row>
    <row r="1870" spans="1:7">
      <c r="A1870" s="4"/>
      <c r="B1870" s="4"/>
      <c r="C1870" s="4"/>
      <c r="D1870" s="4"/>
      <c r="E1870" s="4"/>
      <c r="F1870" s="4"/>
      <c r="G1870" s="4"/>
    </row>
    <row r="1871" spans="1:7">
      <c r="A1871" s="4"/>
      <c r="B1871" s="4"/>
      <c r="C1871" s="4"/>
      <c r="D1871" s="4"/>
      <c r="E1871" s="4"/>
      <c r="F1871" s="4"/>
      <c r="G1871" s="4"/>
    </row>
    <row r="1872" spans="1:7">
      <c r="A1872" s="4"/>
      <c r="B1872" s="4"/>
      <c r="C1872" s="4"/>
      <c r="D1872" s="4"/>
      <c r="E1872" s="4"/>
      <c r="F1872" s="4"/>
      <c r="G1872" s="4"/>
    </row>
    <row r="1873" spans="1:7">
      <c r="A1873" s="4"/>
      <c r="B1873" s="4"/>
      <c r="C1873" s="4"/>
      <c r="D1873" s="4"/>
      <c r="E1873" s="4"/>
      <c r="F1873" s="4"/>
      <c r="G1873" s="4"/>
    </row>
    <row r="1874" spans="1:7">
      <c r="A1874" s="4"/>
      <c r="B1874" s="4"/>
      <c r="C1874" s="4"/>
      <c r="D1874" s="4"/>
      <c r="E1874" s="4"/>
      <c r="F1874" s="4"/>
      <c r="G1874" s="4"/>
    </row>
    <row r="1875" spans="1:7">
      <c r="A1875" s="4"/>
      <c r="B1875" s="4"/>
      <c r="C1875" s="4"/>
      <c r="D1875" s="4"/>
      <c r="E1875" s="4"/>
      <c r="F1875" s="4"/>
      <c r="G1875" s="4"/>
    </row>
    <row r="1876" spans="1:7">
      <c r="A1876" s="4"/>
      <c r="B1876" s="4"/>
      <c r="C1876" s="4"/>
      <c r="D1876" s="4"/>
      <c r="E1876" s="4"/>
      <c r="F1876" s="4"/>
      <c r="G1876" s="4"/>
    </row>
    <row r="1877" spans="1:7">
      <c r="A1877" s="4"/>
      <c r="B1877" s="4"/>
      <c r="C1877" s="4"/>
      <c r="D1877" s="4"/>
      <c r="E1877" s="4"/>
      <c r="F1877" s="4"/>
      <c r="G1877" s="4"/>
    </row>
    <row r="1878" spans="1:7">
      <c r="A1878" s="4"/>
      <c r="B1878" s="4"/>
      <c r="C1878" s="4"/>
      <c r="D1878" s="4"/>
      <c r="E1878" s="4"/>
      <c r="F1878" s="4"/>
      <c r="G1878" s="4"/>
    </row>
    <row r="1879" spans="1:7">
      <c r="A1879" s="4"/>
      <c r="B1879" s="4"/>
      <c r="C1879" s="4"/>
      <c r="D1879" s="4"/>
      <c r="E1879" s="4"/>
      <c r="F1879" s="4"/>
      <c r="G1879" s="4"/>
    </row>
    <row r="1880" spans="1:7">
      <c r="A1880" s="4"/>
      <c r="B1880" s="4"/>
      <c r="C1880" s="4"/>
      <c r="D1880" s="4"/>
      <c r="E1880" s="4"/>
      <c r="F1880" s="4"/>
      <c r="G1880" s="4"/>
    </row>
    <row r="1881" spans="1:7">
      <c r="A1881" s="4"/>
      <c r="B1881" s="4"/>
      <c r="C1881" s="4"/>
      <c r="D1881" s="4"/>
      <c r="E1881" s="4"/>
      <c r="F1881" s="4"/>
      <c r="G1881" s="4"/>
    </row>
    <row r="1882" spans="1:7">
      <c r="A1882" s="4"/>
      <c r="B1882" s="4"/>
      <c r="C1882" s="4"/>
      <c r="D1882" s="4"/>
      <c r="E1882" s="4"/>
      <c r="F1882" s="4"/>
      <c r="G1882" s="4"/>
    </row>
    <row r="1883" spans="1:7">
      <c r="A1883" s="4"/>
      <c r="B1883" s="4"/>
      <c r="C1883" s="4"/>
      <c r="D1883" s="4"/>
      <c r="E1883" s="4"/>
      <c r="F1883" s="4"/>
      <c r="G1883" s="4"/>
    </row>
    <row r="1884" spans="1:7">
      <c r="A1884" s="4"/>
      <c r="B1884" s="4"/>
      <c r="C1884" s="4"/>
      <c r="D1884" s="4"/>
      <c r="E1884" s="4"/>
      <c r="F1884" s="4"/>
      <c r="G1884" s="4"/>
    </row>
    <row r="1885" spans="1:7">
      <c r="A1885" s="4"/>
      <c r="B1885" s="4"/>
      <c r="C1885" s="4"/>
      <c r="D1885" s="4"/>
      <c r="E1885" s="4"/>
      <c r="F1885" s="4"/>
      <c r="G1885" s="4"/>
    </row>
    <row r="1886" spans="1:7">
      <c r="A1886" s="4"/>
      <c r="B1886" s="4"/>
      <c r="C1886" s="4"/>
      <c r="D1886" s="4"/>
      <c r="E1886" s="4"/>
      <c r="F1886" s="4"/>
      <c r="G1886" s="4"/>
    </row>
    <row r="1887" spans="1:7">
      <c r="A1887" s="4"/>
      <c r="B1887" s="4"/>
      <c r="C1887" s="4"/>
      <c r="D1887" s="4"/>
      <c r="E1887" s="4"/>
      <c r="F1887" s="4"/>
      <c r="G1887" s="4"/>
    </row>
    <row r="1888" spans="1:7">
      <c r="A1888" s="4"/>
      <c r="B1888" s="4"/>
      <c r="C1888" s="4"/>
      <c r="D1888" s="4"/>
      <c r="E1888" s="4"/>
      <c r="F1888" s="4"/>
      <c r="G1888" s="4"/>
    </row>
    <row r="1889" spans="1:7">
      <c r="A1889" s="4"/>
      <c r="B1889" s="4"/>
      <c r="C1889" s="4"/>
      <c r="D1889" s="4"/>
      <c r="E1889" s="4"/>
      <c r="F1889" s="4"/>
      <c r="G1889" s="4"/>
    </row>
    <row r="1890" spans="1:7">
      <c r="A1890" s="4"/>
      <c r="B1890" s="4"/>
      <c r="C1890" s="4"/>
      <c r="D1890" s="4"/>
      <c r="E1890" s="4"/>
      <c r="F1890" s="4"/>
      <c r="G1890" s="4"/>
    </row>
    <row r="1891" spans="1:7">
      <c r="A1891" s="4"/>
      <c r="B1891" s="4"/>
      <c r="C1891" s="4"/>
      <c r="D1891" s="4"/>
      <c r="E1891" s="4"/>
      <c r="F1891" s="4"/>
      <c r="G1891" s="4"/>
    </row>
    <row r="1892" spans="1:7">
      <c r="A1892" s="4"/>
      <c r="B1892" s="4"/>
      <c r="C1892" s="4"/>
      <c r="D1892" s="4"/>
      <c r="E1892" s="4"/>
      <c r="F1892" s="4"/>
      <c r="G1892" s="4"/>
    </row>
    <row r="1893" spans="1:7">
      <c r="A1893" s="4"/>
      <c r="B1893" s="4"/>
      <c r="C1893" s="4"/>
      <c r="D1893" s="4"/>
      <c r="E1893" s="4"/>
      <c r="F1893" s="4"/>
      <c r="G1893" s="4"/>
    </row>
    <row r="1894" spans="1:7">
      <c r="A1894" s="4"/>
      <c r="B1894" s="4"/>
      <c r="C1894" s="4"/>
      <c r="D1894" s="4"/>
      <c r="E1894" s="4"/>
      <c r="F1894" s="4"/>
      <c r="G1894" s="4"/>
    </row>
    <row r="1895" spans="1:7">
      <c r="A1895" s="4"/>
      <c r="B1895" s="4"/>
      <c r="C1895" s="4"/>
      <c r="D1895" s="4"/>
      <c r="E1895" s="4"/>
      <c r="F1895" s="4"/>
      <c r="G1895" s="4"/>
    </row>
    <row r="1896" spans="1:7">
      <c r="A1896" s="4"/>
      <c r="B1896" s="4"/>
      <c r="C1896" s="4"/>
      <c r="D1896" s="4"/>
      <c r="E1896" s="4"/>
      <c r="F1896" s="4"/>
      <c r="G1896" s="4"/>
    </row>
    <row r="1897" spans="1:7">
      <c r="A1897" s="4"/>
      <c r="B1897" s="4"/>
      <c r="C1897" s="4"/>
      <c r="D1897" s="4"/>
      <c r="E1897" s="4"/>
      <c r="F1897" s="4"/>
      <c r="G1897" s="4"/>
    </row>
    <row r="1898" spans="1:7">
      <c r="A1898" s="4"/>
      <c r="B1898" s="4"/>
      <c r="C1898" s="4"/>
      <c r="D1898" s="4"/>
      <c r="E1898" s="4"/>
      <c r="F1898" s="4"/>
      <c r="G1898" s="4"/>
    </row>
    <row r="1899" spans="1:7">
      <c r="A1899" s="4"/>
      <c r="B1899" s="4"/>
      <c r="C1899" s="4"/>
      <c r="D1899" s="4"/>
      <c r="E1899" s="4"/>
      <c r="F1899" s="4"/>
      <c r="G1899" s="4"/>
    </row>
    <row r="1900" spans="1:7">
      <c r="A1900" s="4"/>
      <c r="B1900" s="4"/>
      <c r="C1900" s="4"/>
      <c r="D1900" s="4"/>
      <c r="E1900" s="4"/>
      <c r="F1900" s="4"/>
      <c r="G1900" s="4"/>
    </row>
    <row r="1901" spans="1:7">
      <c r="A1901" s="4"/>
      <c r="B1901" s="4"/>
      <c r="C1901" s="4"/>
      <c r="D1901" s="4"/>
      <c r="E1901" s="4"/>
      <c r="F1901" s="4"/>
      <c r="G1901" s="4"/>
    </row>
    <row r="1902" spans="1:7">
      <c r="A1902" s="4"/>
      <c r="B1902" s="4"/>
      <c r="C1902" s="4"/>
      <c r="D1902" s="4"/>
      <c r="E1902" s="4"/>
      <c r="F1902" s="4"/>
      <c r="G1902" s="4"/>
    </row>
    <row r="1903" spans="1:7">
      <c r="A1903" s="4"/>
      <c r="B1903" s="4"/>
      <c r="C1903" s="4"/>
      <c r="D1903" s="4"/>
      <c r="E1903" s="4"/>
      <c r="F1903" s="4"/>
      <c r="G1903" s="4"/>
    </row>
    <row r="1904" spans="1:7">
      <c r="A1904" s="4"/>
      <c r="B1904" s="4"/>
      <c r="C1904" s="4"/>
      <c r="D1904" s="4"/>
      <c r="E1904" s="4"/>
      <c r="F1904" s="4"/>
      <c r="G1904" s="4"/>
    </row>
    <row r="1905" spans="1:7">
      <c r="A1905" s="4"/>
      <c r="B1905" s="4"/>
      <c r="C1905" s="4"/>
      <c r="D1905" s="4"/>
      <c r="E1905" s="4"/>
      <c r="F1905" s="4"/>
      <c r="G1905" s="4"/>
    </row>
    <row r="1906" spans="1:7">
      <c r="A1906" s="4"/>
      <c r="B1906" s="4"/>
      <c r="C1906" s="4"/>
      <c r="D1906" s="4"/>
      <c r="E1906" s="4"/>
      <c r="F1906" s="4"/>
      <c r="G1906" s="4"/>
    </row>
    <row r="1907" spans="1:7">
      <c r="A1907" s="4"/>
      <c r="B1907" s="4"/>
      <c r="C1907" s="4"/>
      <c r="D1907" s="4"/>
      <c r="E1907" s="4"/>
      <c r="F1907" s="4"/>
      <c r="G1907" s="4"/>
    </row>
    <row r="1908" spans="1:7">
      <c r="A1908" s="4"/>
      <c r="B1908" s="4"/>
      <c r="C1908" s="4"/>
      <c r="D1908" s="4"/>
      <c r="E1908" s="4"/>
      <c r="F1908" s="4"/>
      <c r="G1908" s="4"/>
    </row>
    <row r="1909" spans="1:7">
      <c r="A1909" s="4"/>
      <c r="B1909" s="4"/>
      <c r="C1909" s="4"/>
      <c r="D1909" s="4"/>
      <c r="E1909" s="4"/>
      <c r="F1909" s="4"/>
      <c r="G1909" s="4"/>
    </row>
    <row r="1910" spans="1:7">
      <c r="A1910" s="4"/>
      <c r="B1910" s="4"/>
      <c r="C1910" s="4"/>
      <c r="D1910" s="4"/>
      <c r="E1910" s="4"/>
      <c r="F1910" s="4"/>
      <c r="G1910" s="4"/>
    </row>
    <row r="1911" spans="1:7">
      <c r="A1911" s="4"/>
      <c r="B1911" s="4"/>
      <c r="C1911" s="4"/>
      <c r="D1911" s="4"/>
      <c r="E1911" s="4"/>
      <c r="F1911" s="4"/>
      <c r="G1911" s="4"/>
    </row>
    <row r="1912" spans="1:7">
      <c r="A1912" s="4"/>
      <c r="B1912" s="4"/>
      <c r="C1912" s="4"/>
      <c r="D1912" s="4"/>
      <c r="E1912" s="4"/>
      <c r="F1912" s="4"/>
      <c r="G1912" s="4"/>
    </row>
    <row r="1913" spans="1:7">
      <c r="A1913" s="4"/>
      <c r="B1913" s="4"/>
      <c r="C1913" s="4"/>
      <c r="D1913" s="4"/>
      <c r="E1913" s="4"/>
      <c r="F1913" s="4"/>
      <c r="G1913" s="4"/>
    </row>
    <row r="1914" spans="1:7">
      <c r="A1914" s="4"/>
      <c r="B1914" s="4"/>
      <c r="C1914" s="4"/>
      <c r="D1914" s="4"/>
      <c r="E1914" s="4"/>
      <c r="F1914" s="4"/>
      <c r="G1914" s="4"/>
    </row>
    <row r="1915" spans="1:7">
      <c r="A1915" s="4"/>
      <c r="B1915" s="4"/>
      <c r="C1915" s="4"/>
      <c r="D1915" s="4"/>
      <c r="E1915" s="4"/>
      <c r="F1915" s="4"/>
      <c r="G1915" s="4"/>
    </row>
    <row r="1916" spans="1:7">
      <c r="A1916" s="4"/>
      <c r="B1916" s="4"/>
      <c r="C1916" s="4"/>
      <c r="D1916" s="4"/>
      <c r="E1916" s="4"/>
      <c r="F1916" s="4"/>
      <c r="G1916" s="4"/>
    </row>
    <row r="1917" spans="1:7">
      <c r="A1917" s="4"/>
      <c r="B1917" s="4"/>
      <c r="C1917" s="4"/>
      <c r="D1917" s="4"/>
      <c r="E1917" s="4"/>
      <c r="F1917" s="4"/>
      <c r="G1917" s="4"/>
    </row>
    <row r="1918" spans="1:7">
      <c r="A1918" s="4"/>
      <c r="B1918" s="4"/>
      <c r="C1918" s="4"/>
      <c r="D1918" s="4"/>
      <c r="E1918" s="4"/>
      <c r="F1918" s="4"/>
      <c r="G1918" s="4"/>
    </row>
    <row r="1919" spans="1:7">
      <c r="A1919" s="4"/>
      <c r="B1919" s="4"/>
      <c r="C1919" s="4"/>
      <c r="D1919" s="4"/>
      <c r="E1919" s="4"/>
      <c r="F1919" s="4"/>
      <c r="G1919" s="4"/>
    </row>
    <row r="1920" spans="1:7">
      <c r="A1920" s="4"/>
      <c r="B1920" s="4"/>
      <c r="C1920" s="4"/>
      <c r="D1920" s="4"/>
      <c r="E1920" s="4"/>
      <c r="F1920" s="4"/>
      <c r="G1920" s="4"/>
    </row>
    <row r="1921" spans="1:7">
      <c r="A1921" s="4"/>
      <c r="B1921" s="4"/>
      <c r="C1921" s="4"/>
      <c r="D1921" s="4"/>
      <c r="E1921" s="4"/>
      <c r="F1921" s="4"/>
      <c r="G1921" s="4"/>
    </row>
    <row r="1922" spans="1:7">
      <c r="A1922" s="4"/>
      <c r="B1922" s="4"/>
      <c r="C1922" s="4"/>
      <c r="D1922" s="4"/>
      <c r="E1922" s="4"/>
      <c r="F1922" s="4"/>
      <c r="G1922" s="4"/>
    </row>
    <row r="1923" spans="1:7">
      <c r="A1923" s="4"/>
      <c r="B1923" s="4"/>
      <c r="C1923" s="4"/>
      <c r="D1923" s="4"/>
      <c r="E1923" s="4"/>
      <c r="F1923" s="4"/>
      <c r="G1923" s="4"/>
    </row>
    <row r="1924" spans="1:7">
      <c r="A1924" s="4"/>
      <c r="B1924" s="4"/>
      <c r="C1924" s="4"/>
      <c r="D1924" s="4"/>
      <c r="E1924" s="4"/>
      <c r="F1924" s="4"/>
      <c r="G1924" s="4"/>
    </row>
    <row r="1925" spans="1:7">
      <c r="A1925" s="4"/>
      <c r="B1925" s="4"/>
      <c r="C1925" s="4"/>
      <c r="D1925" s="4"/>
      <c r="E1925" s="4"/>
      <c r="F1925" s="4"/>
      <c r="G1925" s="4"/>
    </row>
    <row r="1926" spans="1:7">
      <c r="A1926" s="4"/>
      <c r="B1926" s="4"/>
      <c r="C1926" s="4"/>
      <c r="D1926" s="4"/>
      <c r="E1926" s="4"/>
      <c r="F1926" s="4"/>
      <c r="G1926" s="4"/>
    </row>
    <row r="1927" spans="1:7">
      <c r="A1927" s="4"/>
      <c r="B1927" s="4"/>
      <c r="C1927" s="4"/>
      <c r="D1927" s="4"/>
      <c r="E1927" s="4"/>
      <c r="F1927" s="4"/>
      <c r="G1927" s="4"/>
    </row>
    <row r="1928" spans="1:7">
      <c r="A1928" s="4"/>
      <c r="B1928" s="4"/>
      <c r="C1928" s="4"/>
      <c r="D1928" s="4"/>
      <c r="E1928" s="4"/>
      <c r="F1928" s="4"/>
      <c r="G1928" s="4"/>
    </row>
    <row r="1929" spans="1:7">
      <c r="A1929" s="4"/>
      <c r="B1929" s="4"/>
      <c r="C1929" s="4"/>
      <c r="D1929" s="4"/>
      <c r="E1929" s="4"/>
      <c r="F1929" s="4"/>
      <c r="G1929" s="4"/>
    </row>
    <row r="1930" spans="1:7">
      <c r="A1930" s="4"/>
      <c r="B1930" s="4"/>
      <c r="C1930" s="4"/>
      <c r="D1930" s="4"/>
      <c r="E1930" s="4"/>
      <c r="F1930" s="4"/>
      <c r="G1930" s="4"/>
    </row>
    <row r="1931" spans="1:7">
      <c r="A1931" s="4"/>
      <c r="B1931" s="4"/>
      <c r="C1931" s="4"/>
      <c r="D1931" s="4"/>
      <c r="E1931" s="4"/>
      <c r="F1931" s="4"/>
      <c r="G1931" s="4"/>
    </row>
    <row r="1932" spans="1:7">
      <c r="A1932" s="4"/>
      <c r="B1932" s="4"/>
      <c r="C1932" s="4"/>
      <c r="D1932" s="4"/>
      <c r="E1932" s="4"/>
      <c r="F1932" s="4"/>
      <c r="G1932" s="4"/>
    </row>
    <row r="1933" spans="1:7">
      <c r="A1933" s="4"/>
      <c r="B1933" s="4"/>
      <c r="C1933" s="4"/>
      <c r="D1933" s="4"/>
      <c r="E1933" s="4"/>
      <c r="F1933" s="4"/>
      <c r="G1933" s="4"/>
    </row>
    <row r="1934" spans="1:7">
      <c r="A1934" s="4"/>
      <c r="B1934" s="4"/>
      <c r="C1934" s="4"/>
      <c r="D1934" s="4"/>
      <c r="E1934" s="4"/>
      <c r="F1934" s="4"/>
      <c r="G1934" s="4"/>
    </row>
    <row r="1935" spans="1:7">
      <c r="A1935" s="4"/>
      <c r="B1935" s="4"/>
      <c r="C1935" s="4"/>
      <c r="D1935" s="4"/>
      <c r="E1935" s="4"/>
      <c r="F1935" s="4"/>
      <c r="G1935" s="4"/>
    </row>
    <row r="1936" spans="1:7">
      <c r="A1936" s="4"/>
      <c r="B1936" s="4"/>
      <c r="C1936" s="4"/>
      <c r="D1936" s="4"/>
      <c r="E1936" s="4"/>
      <c r="F1936" s="4"/>
      <c r="G1936" s="4"/>
    </row>
    <row r="1937" spans="1:7">
      <c r="A1937" s="4"/>
      <c r="B1937" s="4"/>
      <c r="C1937" s="4"/>
      <c r="D1937" s="4"/>
      <c r="E1937" s="4"/>
      <c r="F1937" s="4"/>
      <c r="G1937" s="4"/>
    </row>
    <row r="1938" spans="1:7">
      <c r="A1938" s="4"/>
      <c r="B1938" s="4"/>
      <c r="C1938" s="4"/>
      <c r="D1938" s="4"/>
      <c r="E1938" s="4"/>
      <c r="F1938" s="4"/>
      <c r="G1938" s="4"/>
    </row>
    <row r="1939" spans="1:7">
      <c r="A1939" s="4"/>
      <c r="B1939" s="4"/>
      <c r="C1939" s="4"/>
      <c r="D1939" s="4"/>
      <c r="E1939" s="4"/>
      <c r="F1939" s="4"/>
      <c r="G1939" s="4"/>
    </row>
    <row r="1940" spans="1:7">
      <c r="A1940" s="4"/>
      <c r="B1940" s="4"/>
      <c r="C1940" s="4"/>
      <c r="D1940" s="4"/>
      <c r="E1940" s="4"/>
      <c r="F1940" s="4"/>
      <c r="G1940" s="4"/>
    </row>
    <row r="1941" spans="1:7">
      <c r="A1941" s="4"/>
      <c r="B1941" s="4"/>
      <c r="C1941" s="4"/>
      <c r="D1941" s="4"/>
      <c r="E1941" s="4"/>
      <c r="F1941" s="4"/>
      <c r="G1941" s="4"/>
    </row>
    <row r="1942" spans="1:7">
      <c r="A1942" s="4"/>
      <c r="B1942" s="4"/>
      <c r="C1942" s="4"/>
      <c r="D1942" s="4"/>
      <c r="E1942" s="4"/>
      <c r="F1942" s="4"/>
      <c r="G1942" s="4"/>
    </row>
    <row r="1943" spans="1:7">
      <c r="A1943" s="4"/>
      <c r="B1943" s="4"/>
      <c r="C1943" s="4"/>
      <c r="D1943" s="4"/>
      <c r="E1943" s="4"/>
      <c r="F1943" s="4"/>
      <c r="G1943" s="4"/>
    </row>
    <row r="1944" spans="1:7">
      <c r="A1944" s="4"/>
      <c r="B1944" s="4"/>
      <c r="C1944" s="4"/>
      <c r="D1944" s="4"/>
      <c r="E1944" s="4"/>
      <c r="F1944" s="4"/>
      <c r="G1944" s="4"/>
    </row>
    <row r="1945" spans="1:7">
      <c r="A1945" s="4"/>
      <c r="B1945" s="4"/>
      <c r="C1945" s="4"/>
      <c r="D1945" s="4"/>
      <c r="E1945" s="4"/>
      <c r="F1945" s="4"/>
      <c r="G1945" s="4"/>
    </row>
    <row r="1946" spans="1:7">
      <c r="A1946" s="4"/>
      <c r="B1946" s="4"/>
      <c r="C1946" s="4"/>
      <c r="D1946" s="4"/>
      <c r="E1946" s="4"/>
      <c r="F1946" s="4"/>
      <c r="G1946" s="4"/>
    </row>
    <row r="1947" spans="1:7">
      <c r="A1947" s="4"/>
      <c r="B1947" s="4"/>
      <c r="C1947" s="4"/>
      <c r="D1947" s="4"/>
      <c r="E1947" s="4"/>
      <c r="F1947" s="4"/>
      <c r="G1947" s="4"/>
    </row>
    <row r="1948" spans="1:7">
      <c r="A1948" s="4"/>
      <c r="B1948" s="4"/>
      <c r="C1948" s="4"/>
      <c r="D1948" s="4"/>
      <c r="E1948" s="4"/>
      <c r="F1948" s="4"/>
      <c r="G1948" s="4"/>
    </row>
    <row r="1949" spans="1:7">
      <c r="A1949" s="4"/>
      <c r="B1949" s="4"/>
      <c r="C1949" s="4"/>
      <c r="D1949" s="4"/>
      <c r="E1949" s="4"/>
      <c r="F1949" s="4"/>
      <c r="G1949" s="4"/>
    </row>
    <row r="1950" spans="1:7">
      <c r="A1950" s="4"/>
      <c r="B1950" s="4"/>
      <c r="C1950" s="4"/>
      <c r="D1950" s="4"/>
      <c r="E1950" s="4"/>
      <c r="F1950" s="4"/>
      <c r="G1950" s="4"/>
    </row>
    <row r="1951" spans="1:7">
      <c r="A1951" s="4"/>
      <c r="B1951" s="4"/>
      <c r="C1951" s="4"/>
      <c r="D1951" s="4"/>
      <c r="E1951" s="4"/>
      <c r="F1951" s="4"/>
      <c r="G1951" s="4"/>
    </row>
    <row r="1952" spans="1:7">
      <c r="A1952" s="4"/>
      <c r="B1952" s="4"/>
      <c r="C1952" s="4"/>
      <c r="D1952" s="4"/>
      <c r="E1952" s="4"/>
      <c r="F1952" s="4"/>
      <c r="G1952" s="4"/>
    </row>
    <row r="1953" spans="1:7">
      <c r="A1953" s="4"/>
      <c r="B1953" s="4"/>
      <c r="C1953" s="4"/>
      <c r="D1953" s="4"/>
      <c r="E1953" s="4"/>
      <c r="F1953" s="4"/>
      <c r="G1953" s="4"/>
    </row>
    <row r="1954" spans="1:7">
      <c r="A1954" s="4"/>
      <c r="B1954" s="4"/>
      <c r="C1954" s="4"/>
      <c r="D1954" s="4"/>
      <c r="E1954" s="4"/>
      <c r="F1954" s="4"/>
      <c r="G1954" s="4"/>
    </row>
    <row r="1955" spans="1:7">
      <c r="A1955" s="4"/>
      <c r="B1955" s="4"/>
      <c r="C1955" s="4"/>
      <c r="D1955" s="4"/>
      <c r="E1955" s="4"/>
      <c r="F1955" s="4"/>
      <c r="G1955" s="4"/>
    </row>
    <row r="1956" spans="1:7">
      <c r="A1956" s="4"/>
      <c r="B1956" s="4"/>
      <c r="C1956" s="4"/>
      <c r="D1956" s="4"/>
      <c r="E1956" s="4"/>
      <c r="F1956" s="4"/>
      <c r="G1956" s="4"/>
    </row>
    <row r="1957" spans="1:7">
      <c r="A1957" s="4"/>
      <c r="B1957" s="4"/>
      <c r="C1957" s="4"/>
      <c r="D1957" s="4"/>
      <c r="E1957" s="4"/>
      <c r="F1957" s="4"/>
      <c r="G1957" s="4"/>
    </row>
    <row r="1958" spans="1:7">
      <c r="A1958" s="4"/>
      <c r="B1958" s="4"/>
      <c r="C1958" s="4"/>
      <c r="D1958" s="4"/>
      <c r="E1958" s="4"/>
      <c r="F1958" s="4"/>
      <c r="G1958" s="4"/>
    </row>
    <row r="1959" spans="1:7">
      <c r="A1959" s="4"/>
      <c r="B1959" s="4"/>
      <c r="C1959" s="4"/>
      <c r="D1959" s="4"/>
      <c r="E1959" s="4"/>
      <c r="F1959" s="4"/>
      <c r="G1959" s="4"/>
    </row>
    <row r="1960" spans="1:7">
      <c r="A1960" s="4"/>
      <c r="B1960" s="4"/>
      <c r="C1960" s="4"/>
      <c r="D1960" s="4"/>
      <c r="E1960" s="4"/>
      <c r="F1960" s="4"/>
      <c r="G1960" s="4"/>
    </row>
    <row r="1961" spans="1:7">
      <c r="A1961" s="4"/>
      <c r="B1961" s="4"/>
      <c r="C1961" s="4"/>
      <c r="D1961" s="4"/>
      <c r="E1961" s="4"/>
      <c r="F1961" s="4"/>
      <c r="G1961" s="4"/>
    </row>
    <row r="1962" spans="1:7">
      <c r="A1962" s="4"/>
      <c r="B1962" s="4"/>
      <c r="C1962" s="4"/>
      <c r="D1962" s="4"/>
      <c r="E1962" s="4"/>
      <c r="F1962" s="4"/>
      <c r="G1962" s="4"/>
    </row>
    <row r="1963" spans="1:7">
      <c r="A1963" s="4"/>
      <c r="B1963" s="4"/>
      <c r="C1963" s="4"/>
      <c r="D1963" s="4"/>
      <c r="E1963" s="4"/>
      <c r="F1963" s="4"/>
      <c r="G1963" s="4"/>
    </row>
    <row r="1964" spans="1:7">
      <c r="A1964" s="4"/>
      <c r="B1964" s="4"/>
      <c r="C1964" s="4"/>
      <c r="D1964" s="4"/>
      <c r="E1964" s="4"/>
      <c r="F1964" s="4"/>
      <c r="G1964" s="4"/>
    </row>
    <row r="1965" spans="1:7">
      <c r="A1965" s="4"/>
      <c r="B1965" s="4"/>
      <c r="C1965" s="4"/>
      <c r="D1965" s="4"/>
      <c r="E1965" s="4"/>
      <c r="F1965" s="4"/>
      <c r="G1965" s="4"/>
    </row>
    <row r="1966" spans="1:7">
      <c r="A1966" s="4"/>
      <c r="B1966" s="4"/>
      <c r="C1966" s="4"/>
      <c r="D1966" s="4"/>
      <c r="E1966" s="4"/>
      <c r="F1966" s="4"/>
      <c r="G1966" s="4"/>
    </row>
    <row r="1967" spans="1:7">
      <c r="A1967" s="4"/>
      <c r="B1967" s="4"/>
      <c r="C1967" s="4"/>
      <c r="D1967" s="4"/>
      <c r="E1967" s="4"/>
      <c r="F1967" s="4"/>
      <c r="G1967" s="4"/>
    </row>
    <row r="1968" spans="1:7">
      <c r="A1968" s="4"/>
      <c r="B1968" s="4"/>
      <c r="C1968" s="4"/>
      <c r="D1968" s="4"/>
      <c r="E1968" s="4"/>
      <c r="F1968" s="4"/>
      <c r="G1968" s="4"/>
    </row>
    <row r="1969" spans="1:7">
      <c r="A1969" s="4"/>
      <c r="B1969" s="4"/>
      <c r="C1969" s="4"/>
      <c r="D1969" s="4"/>
      <c r="E1969" s="4"/>
      <c r="F1969" s="4"/>
      <c r="G1969" s="4"/>
    </row>
    <row r="1970" spans="1:7">
      <c r="A1970" s="4"/>
      <c r="B1970" s="4"/>
      <c r="C1970" s="4"/>
      <c r="D1970" s="4"/>
      <c r="E1970" s="4"/>
      <c r="F1970" s="4"/>
      <c r="G1970" s="4"/>
    </row>
    <row r="1971" spans="1:7">
      <c r="A1971" s="4"/>
      <c r="B1971" s="4"/>
      <c r="C1971" s="4"/>
      <c r="D1971" s="4"/>
      <c r="E1971" s="4"/>
      <c r="F1971" s="4"/>
      <c r="G1971" s="4"/>
    </row>
    <row r="1972" spans="1:7">
      <c r="A1972" s="4"/>
      <c r="B1972" s="4"/>
      <c r="C1972" s="4"/>
      <c r="D1972" s="4"/>
      <c r="E1972" s="4"/>
      <c r="F1972" s="4"/>
      <c r="G1972" s="4"/>
    </row>
    <row r="1973" spans="1:7">
      <c r="A1973" s="4"/>
      <c r="B1973" s="4"/>
      <c r="C1973" s="4"/>
      <c r="D1973" s="4"/>
      <c r="E1973" s="4"/>
      <c r="F1973" s="4"/>
      <c r="G1973" s="4"/>
    </row>
    <row r="1974" spans="1:7">
      <c r="A1974" s="4"/>
      <c r="B1974" s="4"/>
      <c r="C1974" s="4"/>
      <c r="D1974" s="4"/>
      <c r="E1974" s="4"/>
      <c r="F1974" s="4"/>
      <c r="G1974" s="4"/>
    </row>
    <row r="1975" spans="1:7">
      <c r="A1975" s="4"/>
      <c r="B1975" s="4"/>
      <c r="C1975" s="4"/>
      <c r="D1975" s="4"/>
      <c r="E1975" s="4"/>
      <c r="F1975" s="4"/>
      <c r="G1975" s="4"/>
    </row>
    <row r="1976" spans="1:7">
      <c r="A1976" s="4"/>
      <c r="B1976" s="4"/>
      <c r="C1976" s="4"/>
      <c r="D1976" s="4"/>
      <c r="E1976" s="4"/>
      <c r="F1976" s="4"/>
      <c r="G1976" s="4"/>
    </row>
    <row r="1977" spans="1:7">
      <c r="A1977" s="4"/>
      <c r="B1977" s="4"/>
      <c r="C1977" s="4"/>
      <c r="D1977" s="4"/>
      <c r="E1977" s="4"/>
      <c r="F1977" s="4"/>
      <c r="G1977" s="4"/>
    </row>
    <row r="1978" spans="1:7">
      <c r="A1978" s="4"/>
      <c r="B1978" s="4"/>
      <c r="C1978" s="4"/>
      <c r="D1978" s="4"/>
      <c r="E1978" s="4"/>
      <c r="F1978" s="4"/>
      <c r="G1978" s="4"/>
    </row>
    <row r="1979" spans="1:7">
      <c r="A1979" s="4"/>
      <c r="B1979" s="4"/>
      <c r="C1979" s="4"/>
      <c r="D1979" s="4"/>
      <c r="E1979" s="4"/>
      <c r="F1979" s="4"/>
      <c r="G1979" s="4"/>
    </row>
    <row r="1980" spans="1:7">
      <c r="A1980" s="4"/>
      <c r="B1980" s="4"/>
      <c r="C1980" s="4"/>
      <c r="D1980" s="4"/>
      <c r="E1980" s="4"/>
      <c r="F1980" s="4"/>
      <c r="G1980" s="4"/>
    </row>
    <row r="1981" spans="1:7">
      <c r="A1981" s="4"/>
      <c r="B1981" s="4"/>
      <c r="C1981" s="4"/>
      <c r="D1981" s="4"/>
      <c r="E1981" s="4"/>
      <c r="F1981" s="4"/>
      <c r="G1981" s="4"/>
    </row>
    <row r="1982" spans="1:7">
      <c r="A1982" s="4"/>
      <c r="B1982" s="4"/>
      <c r="C1982" s="4"/>
      <c r="D1982" s="4"/>
      <c r="E1982" s="4"/>
      <c r="F1982" s="4"/>
      <c r="G1982" s="4"/>
    </row>
    <row r="1983" spans="1:7">
      <c r="A1983" s="4"/>
      <c r="B1983" s="4"/>
      <c r="C1983" s="4"/>
      <c r="D1983" s="4"/>
      <c r="E1983" s="4"/>
      <c r="F1983" s="4"/>
      <c r="G1983" s="4"/>
    </row>
    <row r="1984" spans="1:7">
      <c r="A1984" s="4"/>
      <c r="B1984" s="4"/>
      <c r="C1984" s="4"/>
      <c r="D1984" s="4"/>
      <c r="E1984" s="4"/>
      <c r="F1984" s="4"/>
      <c r="G1984" s="4"/>
    </row>
    <row r="1985" spans="1:7">
      <c r="A1985" s="4"/>
      <c r="B1985" s="4"/>
      <c r="C1985" s="4"/>
      <c r="D1985" s="4"/>
      <c r="E1985" s="4"/>
      <c r="F1985" s="4"/>
      <c r="G1985" s="4"/>
    </row>
    <row r="1986" spans="1:7">
      <c r="A1986" s="4"/>
      <c r="B1986" s="4"/>
      <c r="C1986" s="4"/>
      <c r="D1986" s="4"/>
      <c r="E1986" s="4"/>
      <c r="F1986" s="4"/>
      <c r="G1986" s="4"/>
    </row>
    <row r="1987" spans="1:7">
      <c r="A1987" s="4"/>
      <c r="B1987" s="4"/>
      <c r="C1987" s="4"/>
      <c r="D1987" s="4"/>
      <c r="E1987" s="4"/>
      <c r="F1987" s="4"/>
      <c r="G1987" s="4"/>
    </row>
    <row r="1988" spans="1:7">
      <c r="A1988" s="4"/>
      <c r="B1988" s="4"/>
      <c r="C1988" s="4"/>
      <c r="D1988" s="4"/>
      <c r="E1988" s="4"/>
      <c r="F1988" s="4"/>
      <c r="G1988" s="4"/>
    </row>
    <row r="1989" spans="1:7">
      <c r="A1989" s="4"/>
      <c r="B1989" s="4"/>
      <c r="C1989" s="4"/>
      <c r="D1989" s="4"/>
      <c r="E1989" s="4"/>
      <c r="F1989" s="4"/>
      <c r="G1989" s="4"/>
    </row>
    <row r="1990" spans="1:7">
      <c r="A1990" s="4"/>
      <c r="B1990" s="4"/>
      <c r="C1990" s="4"/>
      <c r="D1990" s="4"/>
      <c r="E1990" s="4"/>
      <c r="F1990" s="4"/>
      <c r="G1990" s="4"/>
    </row>
    <row r="1991" spans="1:7">
      <c r="A1991" s="4"/>
      <c r="B1991" s="4"/>
      <c r="C1991" s="4"/>
      <c r="D1991" s="4"/>
      <c r="E1991" s="4"/>
      <c r="F1991" s="4"/>
      <c r="G1991" s="4"/>
    </row>
    <row r="1992" spans="1:7">
      <c r="A1992" s="4"/>
      <c r="B1992" s="4"/>
      <c r="C1992" s="4"/>
      <c r="D1992" s="4"/>
      <c r="E1992" s="4"/>
      <c r="F1992" s="4"/>
      <c r="G1992" s="4"/>
    </row>
    <row r="1993" spans="1:7">
      <c r="A1993" s="4"/>
      <c r="B1993" s="4"/>
      <c r="C1993" s="4"/>
      <c r="D1993" s="4"/>
      <c r="E1993" s="4"/>
      <c r="F1993" s="4"/>
      <c r="G1993" s="4"/>
    </row>
    <row r="1994" spans="1:7">
      <c r="A1994" s="4"/>
      <c r="B1994" s="4"/>
      <c r="C1994" s="4"/>
      <c r="D1994" s="4"/>
      <c r="E1994" s="4"/>
      <c r="F1994" s="4"/>
      <c r="G1994" s="4"/>
    </row>
    <row r="1995" spans="1:7">
      <c r="A1995" s="4"/>
      <c r="B1995" s="4"/>
      <c r="C1995" s="4"/>
      <c r="D1995" s="4"/>
      <c r="E1995" s="4"/>
      <c r="F1995" s="4"/>
      <c r="G1995" s="4"/>
    </row>
    <row r="1996" spans="1:7">
      <c r="A1996" s="4"/>
      <c r="B1996" s="4"/>
      <c r="C1996" s="4"/>
      <c r="D1996" s="4"/>
      <c r="E1996" s="4"/>
      <c r="F1996" s="4"/>
      <c r="G1996" s="4"/>
    </row>
    <row r="1997" spans="1:7">
      <c r="A1997" s="4"/>
      <c r="B1997" s="4"/>
      <c r="C1997" s="4"/>
      <c r="D1997" s="4"/>
      <c r="E1997" s="4"/>
      <c r="F1997" s="4"/>
      <c r="G1997" s="4"/>
    </row>
    <row r="1998" spans="1:7">
      <c r="A1998" s="4"/>
      <c r="B1998" s="4"/>
      <c r="C1998" s="4"/>
      <c r="D1998" s="4"/>
      <c r="E1998" s="4"/>
      <c r="F1998" s="4"/>
      <c r="G1998" s="4"/>
    </row>
    <row r="1999" spans="1:7">
      <c r="A1999" s="4"/>
      <c r="B1999" s="4"/>
      <c r="C1999" s="4"/>
      <c r="D1999" s="4"/>
      <c r="E1999" s="4"/>
      <c r="F1999" s="4"/>
      <c r="G1999" s="4"/>
    </row>
    <row r="2000" spans="1:7">
      <c r="A2000" s="4"/>
      <c r="B2000" s="4"/>
      <c r="C2000" s="4"/>
      <c r="D2000" s="4"/>
      <c r="E2000" s="4"/>
      <c r="F2000" s="4"/>
      <c r="G2000" s="4"/>
    </row>
    <row r="2001" spans="1:7">
      <c r="A2001" s="4"/>
      <c r="B2001" s="4"/>
      <c r="C2001" s="4"/>
      <c r="D2001" s="4"/>
      <c r="E2001" s="4"/>
      <c r="F2001" s="4"/>
      <c r="G2001" s="4"/>
    </row>
    <row r="2002" spans="1:7">
      <c r="A2002" s="4"/>
      <c r="B2002" s="4"/>
      <c r="C2002" s="4"/>
      <c r="D2002" s="4"/>
      <c r="E2002" s="4"/>
      <c r="F2002" s="4"/>
      <c r="G2002" s="4"/>
    </row>
    <row r="2003" spans="1:7">
      <c r="A2003" s="4"/>
      <c r="B2003" s="4"/>
      <c r="C2003" s="4"/>
      <c r="D2003" s="4"/>
      <c r="E2003" s="4"/>
      <c r="F2003" s="4"/>
      <c r="G2003" s="4"/>
    </row>
    <row r="2004" spans="1:7">
      <c r="A2004" s="4"/>
      <c r="B2004" s="4"/>
      <c r="C2004" s="4"/>
      <c r="D2004" s="4"/>
      <c r="E2004" s="4"/>
      <c r="F2004" s="4"/>
      <c r="G2004" s="4"/>
    </row>
    <row r="2005" spans="1:7">
      <c r="A2005" s="4"/>
      <c r="B2005" s="4"/>
      <c r="C2005" s="4"/>
      <c r="D2005" s="4"/>
      <c r="E2005" s="4"/>
      <c r="F2005" s="4"/>
      <c r="G2005" s="4"/>
    </row>
    <row r="2006" spans="1:7">
      <c r="A2006" s="4"/>
      <c r="B2006" s="4"/>
      <c r="C2006" s="4"/>
      <c r="D2006" s="4"/>
      <c r="E2006" s="4"/>
      <c r="F2006" s="4"/>
      <c r="G2006" s="4"/>
    </row>
    <row r="2007" spans="1:7">
      <c r="A2007" s="4"/>
      <c r="B2007" s="4"/>
      <c r="C2007" s="4"/>
      <c r="D2007" s="4"/>
      <c r="E2007" s="4"/>
      <c r="F2007" s="4"/>
      <c r="G2007" s="4"/>
    </row>
    <row r="2008" spans="1:7">
      <c r="A2008" s="4"/>
      <c r="B2008" s="4"/>
      <c r="C2008" s="4"/>
      <c r="D2008" s="4"/>
      <c r="E2008" s="4"/>
      <c r="F2008" s="4"/>
      <c r="G2008" s="4"/>
    </row>
    <row r="2009" spans="1:7">
      <c r="A2009" s="4"/>
      <c r="B2009" s="4"/>
      <c r="C2009" s="4"/>
      <c r="D2009" s="4"/>
      <c r="E2009" s="4"/>
      <c r="F2009" s="4"/>
      <c r="G2009" s="4"/>
    </row>
    <row r="2010" spans="1:7">
      <c r="A2010" s="4"/>
      <c r="B2010" s="4"/>
      <c r="C2010" s="4"/>
      <c r="D2010" s="4"/>
      <c r="E2010" s="4"/>
      <c r="F2010" s="4"/>
      <c r="G2010" s="4"/>
    </row>
    <row r="2011" spans="1:7">
      <c r="A2011" s="4"/>
      <c r="B2011" s="4"/>
      <c r="C2011" s="4"/>
      <c r="D2011" s="4"/>
      <c r="E2011" s="4"/>
      <c r="F2011" s="4"/>
      <c r="G2011" s="4"/>
    </row>
    <row r="2012" spans="1:7">
      <c r="A2012" s="4"/>
      <c r="B2012" s="4"/>
      <c r="C2012" s="4"/>
      <c r="D2012" s="4"/>
      <c r="E2012" s="4"/>
      <c r="F2012" s="4"/>
      <c r="G2012" s="4"/>
    </row>
    <row r="2013" spans="1:7">
      <c r="A2013" s="4"/>
      <c r="B2013" s="4"/>
      <c r="C2013" s="4"/>
      <c r="D2013" s="4"/>
      <c r="E2013" s="4"/>
      <c r="F2013" s="4"/>
      <c r="G2013" s="4"/>
    </row>
    <row r="2014" spans="1:7">
      <c r="A2014" s="4"/>
      <c r="B2014" s="4"/>
      <c r="C2014" s="4"/>
      <c r="D2014" s="4"/>
      <c r="E2014" s="4"/>
      <c r="F2014" s="4"/>
      <c r="G2014" s="4"/>
    </row>
    <row r="2015" spans="1:7">
      <c r="A2015" s="4"/>
      <c r="B2015" s="4"/>
      <c r="C2015" s="4"/>
      <c r="D2015" s="4"/>
      <c r="E2015" s="4"/>
      <c r="F2015" s="4"/>
      <c r="G2015" s="4"/>
    </row>
    <row r="2016" spans="1:7">
      <c r="A2016" s="4"/>
      <c r="B2016" s="4"/>
      <c r="C2016" s="4"/>
      <c r="D2016" s="4"/>
      <c r="E2016" s="4"/>
      <c r="F2016" s="4"/>
      <c r="G2016" s="4"/>
    </row>
    <row r="2017" spans="1:7">
      <c r="A2017" s="4"/>
      <c r="B2017" s="4"/>
      <c r="C2017" s="4"/>
      <c r="D2017" s="4"/>
      <c r="E2017" s="4"/>
      <c r="F2017" s="4"/>
      <c r="G2017" s="4"/>
    </row>
    <row r="2018" spans="1:7">
      <c r="A2018" s="4"/>
      <c r="B2018" s="4"/>
      <c r="C2018" s="4"/>
      <c r="D2018" s="4"/>
      <c r="E2018" s="4"/>
      <c r="F2018" s="4"/>
      <c r="G2018" s="4"/>
    </row>
    <row r="2019" spans="1:7">
      <c r="A2019" s="4"/>
      <c r="B2019" s="4"/>
      <c r="C2019" s="4"/>
      <c r="D2019" s="4"/>
      <c r="E2019" s="4"/>
      <c r="F2019" s="4"/>
      <c r="G2019" s="4"/>
    </row>
    <row r="2020" spans="1:7">
      <c r="A2020" s="4"/>
      <c r="B2020" s="4"/>
      <c r="C2020" s="4"/>
      <c r="D2020" s="4"/>
      <c r="E2020" s="4"/>
      <c r="F2020" s="4"/>
      <c r="G2020" s="4"/>
    </row>
    <row r="2021" spans="1:7">
      <c r="A2021" s="4"/>
      <c r="B2021" s="4"/>
      <c r="C2021" s="4"/>
      <c r="D2021" s="4"/>
      <c r="E2021" s="4"/>
      <c r="F2021" s="4"/>
      <c r="G2021" s="4"/>
    </row>
    <row r="2022" spans="1:7">
      <c r="A2022" s="4"/>
      <c r="B2022" s="4"/>
      <c r="C2022" s="4"/>
      <c r="D2022" s="4"/>
      <c r="E2022" s="4"/>
      <c r="F2022" s="4"/>
      <c r="G2022" s="4"/>
    </row>
    <row r="2023" spans="1:7">
      <c r="A2023" s="4"/>
      <c r="B2023" s="4"/>
      <c r="C2023" s="4"/>
      <c r="D2023" s="4"/>
      <c r="E2023" s="4"/>
      <c r="F2023" s="4"/>
      <c r="G2023" s="4"/>
    </row>
    <row r="2024" spans="1:7">
      <c r="A2024" s="4"/>
      <c r="B2024" s="4"/>
      <c r="C2024" s="4"/>
      <c r="D2024" s="4"/>
      <c r="E2024" s="4"/>
      <c r="F2024" s="4"/>
      <c r="G2024" s="4"/>
    </row>
    <row r="2025" spans="1:7">
      <c r="A2025" s="4"/>
      <c r="B2025" s="4"/>
      <c r="C2025" s="4"/>
      <c r="D2025" s="4"/>
      <c r="E2025" s="4"/>
      <c r="F2025" s="4"/>
      <c r="G2025" s="4"/>
    </row>
    <row r="2026" spans="1:7">
      <c r="A2026" s="4"/>
      <c r="B2026" s="4"/>
      <c r="C2026" s="4"/>
      <c r="D2026" s="4"/>
      <c r="E2026" s="4"/>
      <c r="F2026" s="4"/>
      <c r="G2026" s="4"/>
    </row>
    <row r="2027" spans="1:7">
      <c r="A2027" s="4"/>
      <c r="B2027" s="4"/>
      <c r="C2027" s="4"/>
      <c r="D2027" s="4"/>
      <c r="E2027" s="4"/>
      <c r="F2027" s="4"/>
      <c r="G2027" s="4"/>
    </row>
    <row r="2028" spans="1:7">
      <c r="A2028" s="4"/>
      <c r="B2028" s="4"/>
      <c r="C2028" s="4"/>
      <c r="D2028" s="4"/>
      <c r="E2028" s="4"/>
      <c r="F2028" s="4"/>
      <c r="G2028" s="4"/>
    </row>
    <row r="2029" spans="1:7">
      <c r="A2029" s="4"/>
      <c r="B2029" s="4"/>
      <c r="C2029" s="4"/>
      <c r="D2029" s="4"/>
      <c r="E2029" s="4"/>
      <c r="F2029" s="4"/>
      <c r="G2029" s="4"/>
    </row>
    <row r="2030" spans="1:7">
      <c r="A2030" s="4"/>
      <c r="B2030" s="4"/>
      <c r="C2030" s="4"/>
      <c r="D2030" s="4"/>
      <c r="E2030" s="4"/>
      <c r="F2030" s="4"/>
      <c r="G2030" s="4"/>
    </row>
    <row r="2031" spans="1:7">
      <c r="A2031" s="4"/>
      <c r="B2031" s="4"/>
      <c r="C2031" s="4"/>
      <c r="D2031" s="4"/>
      <c r="E2031" s="4"/>
      <c r="F2031" s="4"/>
      <c r="G2031" s="4"/>
    </row>
    <row r="2032" spans="1:7">
      <c r="A2032" s="4"/>
      <c r="B2032" s="4"/>
      <c r="C2032" s="4"/>
      <c r="D2032" s="4"/>
      <c r="E2032" s="4"/>
      <c r="F2032" s="4"/>
      <c r="G2032" s="4"/>
    </row>
    <row r="2033" spans="1:7">
      <c r="A2033" s="4"/>
      <c r="B2033" s="4"/>
      <c r="C2033" s="4"/>
      <c r="D2033" s="4"/>
      <c r="E2033" s="4"/>
      <c r="F2033" s="4"/>
      <c r="G2033" s="4"/>
    </row>
    <row r="2034" spans="1:7">
      <c r="A2034" s="4"/>
      <c r="B2034" s="4"/>
      <c r="C2034" s="4"/>
      <c r="D2034" s="4"/>
      <c r="E2034" s="4"/>
      <c r="F2034" s="4"/>
      <c r="G2034" s="4"/>
    </row>
    <row r="2035" spans="1:7">
      <c r="A2035" s="4"/>
      <c r="B2035" s="4"/>
      <c r="C2035" s="4"/>
      <c r="D2035" s="4"/>
      <c r="E2035" s="4"/>
      <c r="F2035" s="4"/>
      <c r="G2035" s="4"/>
    </row>
    <row r="2036" spans="1:7">
      <c r="A2036" s="4"/>
      <c r="B2036" s="4"/>
      <c r="C2036" s="4"/>
      <c r="D2036" s="4"/>
      <c r="E2036" s="4"/>
      <c r="F2036" s="4"/>
      <c r="G2036" s="4"/>
    </row>
    <row r="2037" spans="1:7">
      <c r="A2037" s="4"/>
      <c r="B2037" s="4"/>
      <c r="C2037" s="4"/>
      <c r="D2037" s="4"/>
      <c r="E2037" s="4"/>
      <c r="F2037" s="4"/>
      <c r="G2037" s="4"/>
    </row>
    <row r="2038" spans="1:7">
      <c r="A2038" s="4"/>
      <c r="B2038" s="4"/>
      <c r="C2038" s="4"/>
      <c r="D2038" s="4"/>
      <c r="E2038" s="4"/>
      <c r="F2038" s="4"/>
      <c r="G2038" s="4"/>
    </row>
    <row r="2039" spans="1:7">
      <c r="A2039" s="4"/>
      <c r="B2039" s="4"/>
      <c r="C2039" s="4"/>
      <c r="D2039" s="4"/>
      <c r="E2039" s="4"/>
      <c r="F2039" s="4"/>
      <c r="G2039" s="4"/>
    </row>
    <row r="2040" spans="1:7">
      <c r="A2040" s="4"/>
      <c r="B2040" s="4"/>
      <c r="C2040" s="4"/>
      <c r="D2040" s="4"/>
      <c r="E2040" s="4"/>
      <c r="F2040" s="4"/>
      <c r="G2040" s="4"/>
    </row>
    <row r="2041" spans="1:7">
      <c r="A2041" s="4"/>
      <c r="B2041" s="4"/>
      <c r="C2041" s="4"/>
      <c r="D2041" s="4"/>
      <c r="E2041" s="4"/>
      <c r="F2041" s="4"/>
      <c r="G2041" s="4"/>
    </row>
    <row r="2042" spans="1:7">
      <c r="A2042" s="4"/>
      <c r="B2042" s="4"/>
      <c r="C2042" s="4"/>
      <c r="D2042" s="4"/>
      <c r="E2042" s="4"/>
      <c r="F2042" s="4"/>
      <c r="G2042" s="4"/>
    </row>
    <row r="2043" spans="1:7">
      <c r="A2043" s="4"/>
      <c r="B2043" s="4"/>
      <c r="C2043" s="4"/>
      <c r="D2043" s="4"/>
      <c r="E2043" s="4"/>
      <c r="F2043" s="4"/>
      <c r="G2043" s="4"/>
    </row>
    <row r="2044" spans="1:7">
      <c r="A2044" s="4"/>
      <c r="B2044" s="4"/>
      <c r="C2044" s="4"/>
      <c r="D2044" s="4"/>
      <c r="E2044" s="4"/>
      <c r="F2044" s="4"/>
      <c r="G2044" s="4"/>
    </row>
    <row r="2045" spans="1:7">
      <c r="A2045" s="4"/>
      <c r="B2045" s="4"/>
      <c r="C2045" s="4"/>
      <c r="D2045" s="4"/>
      <c r="E2045" s="4"/>
      <c r="F2045" s="4"/>
      <c r="G2045" s="4"/>
    </row>
    <row r="2046" spans="1:7">
      <c r="A2046" s="4"/>
      <c r="B2046" s="4"/>
      <c r="C2046" s="4"/>
      <c r="D2046" s="4"/>
      <c r="E2046" s="4"/>
      <c r="F2046" s="4"/>
      <c r="G2046" s="4"/>
    </row>
    <row r="2047" spans="1:7">
      <c r="A2047" s="4"/>
      <c r="B2047" s="4"/>
      <c r="C2047" s="4"/>
      <c r="D2047" s="4"/>
      <c r="E2047" s="4"/>
      <c r="F2047" s="4"/>
      <c r="G2047" s="4"/>
    </row>
    <row r="2048" spans="1:7">
      <c r="A2048" s="4"/>
      <c r="B2048" s="4"/>
      <c r="C2048" s="4"/>
      <c r="D2048" s="4"/>
      <c r="E2048" s="4"/>
      <c r="F2048" s="4"/>
      <c r="G2048" s="4"/>
    </row>
    <row r="2049" spans="1:7">
      <c r="A2049" s="4"/>
      <c r="B2049" s="4"/>
      <c r="C2049" s="4"/>
      <c r="D2049" s="4"/>
      <c r="E2049" s="4"/>
      <c r="F2049" s="4"/>
      <c r="G2049" s="4"/>
    </row>
    <row r="2050" spans="1:7">
      <c r="A2050" s="4"/>
      <c r="B2050" s="4"/>
      <c r="C2050" s="4"/>
      <c r="D2050" s="4"/>
      <c r="E2050" s="4"/>
      <c r="F2050" s="4"/>
      <c r="G2050" s="4"/>
    </row>
    <row r="2051" spans="1:7">
      <c r="A2051" s="4"/>
      <c r="B2051" s="4"/>
      <c r="C2051" s="4"/>
      <c r="D2051" s="4"/>
      <c r="E2051" s="4"/>
      <c r="F2051" s="4"/>
      <c r="G2051" s="4"/>
    </row>
    <row r="2052" spans="1:7">
      <c r="A2052" s="4"/>
      <c r="B2052" s="4"/>
      <c r="C2052" s="4"/>
      <c r="D2052" s="4"/>
      <c r="E2052" s="4"/>
      <c r="F2052" s="4"/>
      <c r="G2052" s="4"/>
    </row>
    <row r="2053" spans="1:7">
      <c r="A2053" s="4"/>
      <c r="B2053" s="4"/>
      <c r="C2053" s="4"/>
      <c r="D2053" s="4"/>
      <c r="E2053" s="4"/>
      <c r="F2053" s="4"/>
      <c r="G2053" s="4"/>
    </row>
    <row r="2054" spans="1:7">
      <c r="A2054" s="4"/>
      <c r="B2054" s="4"/>
      <c r="C2054" s="4"/>
      <c r="D2054" s="4"/>
      <c r="E2054" s="4"/>
      <c r="F2054" s="4"/>
      <c r="G2054" s="4"/>
    </row>
    <row r="2055" spans="1:7">
      <c r="A2055" s="4"/>
      <c r="B2055" s="4"/>
      <c r="C2055" s="4"/>
      <c r="D2055" s="4"/>
      <c r="E2055" s="4"/>
      <c r="F2055" s="4"/>
      <c r="G2055" s="4"/>
    </row>
    <row r="2056" spans="1:7">
      <c r="A2056" s="4"/>
      <c r="B2056" s="4"/>
      <c r="C2056" s="4"/>
      <c r="D2056" s="4"/>
      <c r="E2056" s="4"/>
      <c r="F2056" s="4"/>
      <c r="G2056" s="4"/>
    </row>
    <row r="2057" spans="1:7">
      <c r="A2057" s="4"/>
      <c r="B2057" s="4"/>
      <c r="C2057" s="4"/>
      <c r="D2057" s="4"/>
      <c r="E2057" s="4"/>
      <c r="F2057" s="4"/>
      <c r="G2057" s="4"/>
    </row>
    <row r="2058" spans="1:7">
      <c r="A2058" s="4"/>
      <c r="B2058" s="4"/>
      <c r="C2058" s="4"/>
      <c r="D2058" s="4"/>
      <c r="E2058" s="4"/>
      <c r="F2058" s="4"/>
      <c r="G2058" s="4"/>
    </row>
    <row r="2059" spans="1:7">
      <c r="A2059" s="4"/>
      <c r="B2059" s="4"/>
      <c r="C2059" s="4"/>
      <c r="D2059" s="4"/>
      <c r="E2059" s="4"/>
      <c r="F2059" s="4"/>
      <c r="G2059" s="4"/>
    </row>
    <row r="2060" spans="1:7">
      <c r="A2060" s="4"/>
      <c r="B2060" s="4"/>
      <c r="C2060" s="4"/>
      <c r="D2060" s="4"/>
      <c r="E2060" s="4"/>
      <c r="F2060" s="4"/>
      <c r="G2060" s="4"/>
    </row>
    <row r="2061" spans="1:7">
      <c r="A2061" s="4"/>
      <c r="B2061" s="4"/>
      <c r="C2061" s="4"/>
      <c r="D2061" s="4"/>
      <c r="E2061" s="4"/>
      <c r="F2061" s="4"/>
      <c r="G2061" s="4"/>
    </row>
    <row r="2062" spans="1:7">
      <c r="A2062" s="4"/>
      <c r="B2062" s="4"/>
      <c r="C2062" s="4"/>
      <c r="D2062" s="4"/>
      <c r="E2062" s="4"/>
      <c r="F2062" s="4"/>
      <c r="G2062" s="4"/>
    </row>
    <row r="2063" spans="1:7">
      <c r="A2063" s="4"/>
      <c r="B2063" s="4"/>
      <c r="C2063" s="4"/>
      <c r="D2063" s="4"/>
      <c r="E2063" s="4"/>
      <c r="F2063" s="4"/>
      <c r="G2063" s="4"/>
    </row>
    <row r="2064" spans="1:7">
      <c r="A2064" s="4"/>
      <c r="B2064" s="4"/>
      <c r="C2064" s="4"/>
      <c r="D2064" s="4"/>
      <c r="E2064" s="4"/>
      <c r="F2064" s="4"/>
      <c r="G2064" s="4"/>
    </row>
    <row r="2065" spans="1:7">
      <c r="A2065" s="4"/>
      <c r="B2065" s="4"/>
      <c r="C2065" s="4"/>
      <c r="D2065" s="4"/>
      <c r="E2065" s="4"/>
      <c r="F2065" s="4"/>
      <c r="G2065" s="4"/>
    </row>
    <row r="2066" spans="1:7">
      <c r="A2066" s="4"/>
      <c r="B2066" s="4"/>
      <c r="C2066" s="4"/>
      <c r="D2066" s="4"/>
      <c r="E2066" s="4"/>
      <c r="F2066" s="4"/>
      <c r="G2066" s="4"/>
    </row>
    <row r="2067" spans="1:7">
      <c r="A2067" s="4"/>
      <c r="B2067" s="4"/>
      <c r="C2067" s="4"/>
      <c r="D2067" s="4"/>
      <c r="E2067" s="4"/>
      <c r="F2067" s="4"/>
      <c r="G2067" s="4"/>
    </row>
    <row r="2068" spans="1:7">
      <c r="A2068" s="4"/>
      <c r="B2068" s="4"/>
      <c r="C2068" s="4"/>
      <c r="D2068" s="4"/>
      <c r="E2068" s="4"/>
      <c r="F2068" s="4"/>
      <c r="G2068" s="4"/>
    </row>
    <row r="2069" spans="1:7">
      <c r="A2069" s="4"/>
      <c r="B2069" s="4"/>
      <c r="C2069" s="4"/>
      <c r="D2069" s="4"/>
      <c r="E2069" s="4"/>
      <c r="F2069" s="4"/>
      <c r="G2069" s="4"/>
    </row>
    <row r="2070" spans="1:7">
      <c r="A2070" s="4"/>
      <c r="B2070" s="4"/>
      <c r="C2070" s="4"/>
      <c r="D2070" s="4"/>
      <c r="E2070" s="4"/>
      <c r="F2070" s="4"/>
      <c r="G2070" s="4"/>
    </row>
    <row r="2071" spans="1:7">
      <c r="A2071" s="4"/>
      <c r="B2071" s="4"/>
      <c r="C2071" s="4"/>
      <c r="D2071" s="4"/>
      <c r="E2071" s="4"/>
      <c r="F2071" s="4"/>
      <c r="G2071" s="4"/>
    </row>
    <row r="2072" spans="1:7">
      <c r="A2072" s="4"/>
      <c r="B2072" s="4"/>
      <c r="C2072" s="4"/>
      <c r="D2072" s="4"/>
      <c r="E2072" s="4"/>
      <c r="F2072" s="4"/>
      <c r="G2072" s="4"/>
    </row>
    <row r="2073" spans="1:7">
      <c r="A2073" s="4"/>
      <c r="B2073" s="4"/>
      <c r="C2073" s="4"/>
      <c r="D2073" s="4"/>
      <c r="E2073" s="4"/>
      <c r="F2073" s="4"/>
      <c r="G2073" s="4"/>
    </row>
    <row r="2074" spans="1:7">
      <c r="A2074" s="4"/>
      <c r="B2074" s="4"/>
      <c r="C2074" s="4"/>
      <c r="D2074" s="4"/>
      <c r="E2074" s="4"/>
      <c r="F2074" s="4"/>
      <c r="G2074" s="4"/>
    </row>
    <row r="2075" spans="1:7">
      <c r="A2075" s="4"/>
      <c r="B2075" s="4"/>
      <c r="C2075" s="4"/>
      <c r="D2075" s="4"/>
      <c r="E2075" s="4"/>
      <c r="F2075" s="4"/>
      <c r="G2075" s="4"/>
    </row>
    <row r="2076" spans="1:7">
      <c r="A2076" s="4"/>
      <c r="B2076" s="4"/>
      <c r="C2076" s="4"/>
      <c r="D2076" s="4"/>
      <c r="E2076" s="4"/>
      <c r="F2076" s="4"/>
      <c r="G2076" s="4"/>
    </row>
    <row r="2077" spans="1:7">
      <c r="A2077" s="4"/>
      <c r="B2077" s="4"/>
      <c r="C2077" s="4"/>
      <c r="D2077" s="4"/>
      <c r="E2077" s="4"/>
      <c r="F2077" s="4"/>
      <c r="G2077" s="4"/>
    </row>
    <row r="2078" spans="1:7">
      <c r="A2078" s="4"/>
      <c r="B2078" s="4"/>
      <c r="C2078" s="4"/>
      <c r="D2078" s="4"/>
      <c r="E2078" s="4"/>
      <c r="F2078" s="4"/>
      <c r="G2078" s="4"/>
    </row>
    <row r="2079" spans="1:7">
      <c r="A2079" s="4"/>
      <c r="B2079" s="4"/>
      <c r="C2079" s="4"/>
      <c r="D2079" s="4"/>
      <c r="E2079" s="4"/>
      <c r="F2079" s="4"/>
      <c r="G2079" s="4"/>
    </row>
    <row r="2080" spans="1:7">
      <c r="A2080" s="4"/>
      <c r="B2080" s="4"/>
      <c r="C2080" s="4"/>
      <c r="D2080" s="4"/>
      <c r="E2080" s="4"/>
      <c r="F2080" s="4"/>
      <c r="G2080" s="4"/>
    </row>
    <row r="2081" spans="1:7">
      <c r="A2081" s="4"/>
      <c r="B2081" s="4"/>
      <c r="C2081" s="4"/>
      <c r="D2081" s="4"/>
      <c r="E2081" s="4"/>
      <c r="F2081" s="4"/>
      <c r="G2081" s="4"/>
    </row>
    <row r="2082" spans="1:7">
      <c r="A2082" s="4"/>
      <c r="B2082" s="4"/>
      <c r="C2082" s="4"/>
      <c r="D2082" s="4"/>
      <c r="E2082" s="4"/>
      <c r="F2082" s="4"/>
      <c r="G2082" s="4"/>
    </row>
    <row r="2083" spans="1:7">
      <c r="A2083" s="4"/>
      <c r="B2083" s="4"/>
      <c r="C2083" s="4"/>
      <c r="D2083" s="4"/>
      <c r="E2083" s="4"/>
      <c r="F2083" s="4"/>
      <c r="G2083" s="4"/>
    </row>
    <row r="2084" spans="1:7">
      <c r="A2084" s="4"/>
      <c r="B2084" s="4"/>
      <c r="C2084" s="4"/>
      <c r="D2084" s="4"/>
      <c r="E2084" s="4"/>
      <c r="F2084" s="4"/>
      <c r="G2084" s="4"/>
    </row>
    <row r="2085" spans="1:7">
      <c r="A2085" s="4"/>
      <c r="B2085" s="4"/>
      <c r="C2085" s="4"/>
      <c r="D2085" s="4"/>
      <c r="E2085" s="4"/>
      <c r="F2085" s="4"/>
      <c r="G2085" s="4"/>
    </row>
    <row r="2086" spans="1:7">
      <c r="A2086" s="4"/>
      <c r="B2086" s="4"/>
      <c r="C2086" s="4"/>
      <c r="D2086" s="4"/>
      <c r="E2086" s="4"/>
      <c r="F2086" s="4"/>
      <c r="G2086" s="4"/>
    </row>
    <row r="2087" spans="1:7">
      <c r="A2087" s="4"/>
      <c r="B2087" s="4"/>
      <c r="C2087" s="4"/>
      <c r="D2087" s="4"/>
      <c r="E2087" s="4"/>
      <c r="F2087" s="4"/>
      <c r="G2087" s="4"/>
    </row>
    <row r="2088" spans="1:7">
      <c r="A2088" s="4"/>
      <c r="B2088" s="4"/>
      <c r="C2088" s="4"/>
      <c r="D2088" s="4"/>
      <c r="E2088" s="4"/>
      <c r="F2088" s="4"/>
      <c r="G2088" s="4"/>
    </row>
    <row r="2089" spans="1:7">
      <c r="A2089" s="4"/>
      <c r="B2089" s="4"/>
      <c r="C2089" s="4"/>
      <c r="D2089" s="4"/>
      <c r="E2089" s="4"/>
      <c r="F2089" s="4"/>
      <c r="G2089" s="4"/>
    </row>
    <row r="2090" spans="1:7">
      <c r="A2090" s="4"/>
      <c r="B2090" s="4"/>
      <c r="C2090" s="4"/>
      <c r="D2090" s="4"/>
      <c r="E2090" s="4"/>
      <c r="F2090" s="4"/>
      <c r="G2090" s="4"/>
    </row>
    <row r="2091" spans="1:7">
      <c r="A2091" s="4"/>
      <c r="B2091" s="4"/>
      <c r="C2091" s="4"/>
      <c r="D2091" s="4"/>
      <c r="E2091" s="4"/>
      <c r="F2091" s="4"/>
      <c r="G2091" s="4"/>
    </row>
    <row r="2092" spans="1:7">
      <c r="A2092" s="4"/>
      <c r="B2092" s="4"/>
      <c r="C2092" s="4"/>
      <c r="D2092" s="4"/>
      <c r="E2092" s="4"/>
      <c r="F2092" s="4"/>
      <c r="G2092" s="4"/>
    </row>
    <row r="2093" spans="1:7">
      <c r="A2093" s="4"/>
      <c r="B2093" s="4"/>
      <c r="C2093" s="4"/>
      <c r="D2093" s="4"/>
      <c r="E2093" s="4"/>
      <c r="F2093" s="4"/>
      <c r="G2093" s="4"/>
    </row>
    <row r="2094" spans="1:7">
      <c r="A2094" s="4"/>
      <c r="B2094" s="4"/>
      <c r="C2094" s="4"/>
      <c r="D2094" s="4"/>
      <c r="E2094" s="4"/>
      <c r="F2094" s="4"/>
      <c r="G2094" s="4"/>
    </row>
    <row r="2095" spans="1:7">
      <c r="A2095" s="4"/>
      <c r="B2095" s="4"/>
      <c r="C2095" s="4"/>
      <c r="D2095" s="4"/>
      <c r="E2095" s="4"/>
      <c r="F2095" s="4"/>
      <c r="G2095" s="4"/>
    </row>
    <row r="2096" spans="1:7">
      <c r="A2096" s="4"/>
      <c r="B2096" s="4"/>
      <c r="C2096" s="4"/>
      <c r="D2096" s="4"/>
      <c r="E2096" s="4"/>
      <c r="F2096" s="4"/>
      <c r="G2096" s="4"/>
    </row>
    <row r="2097" spans="1:7">
      <c r="A2097" s="4"/>
      <c r="B2097" s="4"/>
      <c r="C2097" s="4"/>
      <c r="D2097" s="4"/>
      <c r="E2097" s="4"/>
      <c r="F2097" s="4"/>
      <c r="G2097" s="4"/>
    </row>
    <row r="2098" spans="1:7">
      <c r="A2098" s="4"/>
      <c r="B2098" s="4"/>
      <c r="C2098" s="4"/>
      <c r="D2098" s="4"/>
      <c r="E2098" s="4"/>
      <c r="F2098" s="4"/>
      <c r="G2098" s="4"/>
    </row>
    <row r="2099" spans="1:7">
      <c r="A2099" s="4"/>
      <c r="B2099" s="4"/>
      <c r="C2099" s="4"/>
      <c r="D2099" s="4"/>
      <c r="E2099" s="4"/>
      <c r="F2099" s="4"/>
      <c r="G2099" s="4"/>
    </row>
    <row r="2100" spans="1:7">
      <c r="A2100" s="4"/>
      <c r="B2100" s="4"/>
      <c r="C2100" s="4"/>
      <c r="D2100" s="4"/>
      <c r="E2100" s="4"/>
      <c r="F2100" s="4"/>
      <c r="G2100" s="4"/>
    </row>
    <row r="2101" spans="1:7">
      <c r="A2101" s="4"/>
      <c r="B2101" s="4"/>
      <c r="C2101" s="4"/>
      <c r="D2101" s="4"/>
      <c r="E2101" s="4"/>
      <c r="F2101" s="4"/>
      <c r="G2101" s="4"/>
    </row>
    <row r="2102" spans="1:7">
      <c r="A2102" s="4"/>
      <c r="B2102" s="4"/>
      <c r="C2102" s="4"/>
      <c r="D2102" s="4"/>
      <c r="E2102" s="4"/>
      <c r="F2102" s="4"/>
      <c r="G2102" s="4"/>
    </row>
    <row r="2103" spans="1:7">
      <c r="A2103" s="4"/>
      <c r="B2103" s="4"/>
      <c r="C2103" s="4"/>
      <c r="D2103" s="4"/>
      <c r="E2103" s="4"/>
      <c r="F2103" s="4"/>
      <c r="G2103" s="4"/>
    </row>
    <row r="2104" spans="1:7">
      <c r="A2104" s="4"/>
      <c r="B2104" s="4"/>
      <c r="C2104" s="4"/>
      <c r="D2104" s="4"/>
      <c r="E2104" s="4"/>
      <c r="F2104" s="4"/>
      <c r="G2104" s="4"/>
    </row>
    <row r="2105" spans="1:7">
      <c r="A2105" s="4"/>
      <c r="B2105" s="4"/>
      <c r="C2105" s="4"/>
      <c r="D2105" s="4"/>
      <c r="E2105" s="4"/>
      <c r="F2105" s="4"/>
      <c r="G2105" s="4"/>
    </row>
    <row r="2106" spans="1:7">
      <c r="A2106" s="4"/>
      <c r="B2106" s="4"/>
      <c r="C2106" s="4"/>
      <c r="D2106" s="4"/>
      <c r="E2106" s="4"/>
      <c r="F2106" s="4"/>
      <c r="G2106" s="4"/>
    </row>
    <row r="2107" spans="1:7">
      <c r="A2107" s="4"/>
      <c r="B2107" s="4"/>
      <c r="C2107" s="4"/>
      <c r="D2107" s="4"/>
      <c r="E2107" s="4"/>
      <c r="F2107" s="4"/>
      <c r="G2107" s="4"/>
    </row>
    <row r="2108" spans="1:7">
      <c r="A2108" s="4"/>
      <c r="B2108" s="4"/>
      <c r="C2108" s="4"/>
      <c r="D2108" s="4"/>
      <c r="E2108" s="4"/>
      <c r="F2108" s="4"/>
      <c r="G2108" s="4"/>
    </row>
    <row r="2109" spans="1:7">
      <c r="A2109" s="4"/>
      <c r="B2109" s="4"/>
      <c r="C2109" s="4"/>
      <c r="D2109" s="4"/>
      <c r="E2109" s="4"/>
      <c r="F2109" s="4"/>
      <c r="G2109" s="4"/>
    </row>
    <row r="2110" spans="1:7">
      <c r="A2110" s="4"/>
      <c r="B2110" s="4"/>
      <c r="C2110" s="4"/>
      <c r="D2110" s="4"/>
      <c r="E2110" s="4"/>
      <c r="F2110" s="4"/>
      <c r="G2110" s="4"/>
    </row>
    <row r="2111" spans="1:7">
      <c r="A2111" s="4"/>
      <c r="B2111" s="4"/>
      <c r="C2111" s="4"/>
      <c r="D2111" s="4"/>
      <c r="E2111" s="4"/>
      <c r="F2111" s="4"/>
      <c r="G2111" s="4"/>
    </row>
    <row r="2112" spans="1:7">
      <c r="A2112" s="4"/>
      <c r="B2112" s="4"/>
      <c r="C2112" s="4"/>
      <c r="D2112" s="4"/>
      <c r="E2112" s="4"/>
      <c r="F2112" s="4"/>
      <c r="G2112" s="4"/>
    </row>
    <row r="2113" spans="1:7">
      <c r="A2113" s="4"/>
      <c r="B2113" s="4"/>
      <c r="C2113" s="4"/>
      <c r="D2113" s="4"/>
      <c r="E2113" s="4"/>
      <c r="F2113" s="4"/>
      <c r="G2113" s="4"/>
    </row>
    <row r="2114" spans="1:7">
      <c r="A2114" s="4"/>
      <c r="B2114" s="4"/>
      <c r="C2114" s="4"/>
      <c r="D2114" s="4"/>
      <c r="E2114" s="4"/>
      <c r="F2114" s="4"/>
      <c r="G2114" s="4"/>
    </row>
    <row r="2115" spans="1:7">
      <c r="A2115" s="4"/>
      <c r="B2115" s="4"/>
      <c r="C2115" s="4"/>
      <c r="D2115" s="4"/>
      <c r="E2115" s="4"/>
      <c r="F2115" s="4"/>
      <c r="G2115" s="4"/>
    </row>
    <row r="2116" spans="1:7">
      <c r="A2116" s="4"/>
      <c r="B2116" s="4"/>
      <c r="C2116" s="4"/>
      <c r="D2116" s="4"/>
      <c r="E2116" s="4"/>
      <c r="F2116" s="4"/>
      <c r="G2116" s="4"/>
    </row>
    <row r="2117" spans="1:7">
      <c r="A2117" s="4"/>
      <c r="B2117" s="4"/>
      <c r="C2117" s="4"/>
      <c r="D2117" s="4"/>
      <c r="E2117" s="4"/>
      <c r="F2117" s="4"/>
      <c r="G2117" s="4"/>
    </row>
    <row r="2118" spans="1:7">
      <c r="A2118" s="4"/>
      <c r="B2118" s="4"/>
      <c r="C2118" s="4"/>
      <c r="D2118" s="4"/>
      <c r="E2118" s="4"/>
      <c r="F2118" s="4"/>
      <c r="G2118" s="4"/>
    </row>
    <row r="2119" spans="1:7">
      <c r="A2119" s="4"/>
      <c r="B2119" s="4"/>
      <c r="C2119" s="4"/>
      <c r="D2119" s="4"/>
      <c r="E2119" s="4"/>
      <c r="F2119" s="4"/>
      <c r="G2119" s="4"/>
    </row>
    <row r="2120" spans="1:7">
      <c r="A2120" s="4"/>
      <c r="B2120" s="4"/>
      <c r="C2120" s="4"/>
      <c r="D2120" s="4"/>
      <c r="E2120" s="4"/>
      <c r="F2120" s="4"/>
      <c r="G2120" s="4"/>
    </row>
    <row r="2121" spans="1:7">
      <c r="A2121" s="4"/>
      <c r="B2121" s="4"/>
      <c r="C2121" s="4"/>
      <c r="D2121" s="4"/>
      <c r="E2121" s="4"/>
      <c r="F2121" s="4"/>
      <c r="G2121" s="4"/>
    </row>
    <row r="2122" spans="1:7">
      <c r="A2122" s="4"/>
      <c r="B2122" s="4"/>
      <c r="C2122" s="4"/>
      <c r="D2122" s="4"/>
      <c r="E2122" s="4"/>
      <c r="F2122" s="4"/>
      <c r="G2122" s="4"/>
    </row>
    <row r="2123" spans="1:7">
      <c r="A2123" s="4"/>
      <c r="B2123" s="4"/>
      <c r="C2123" s="4"/>
      <c r="D2123" s="4"/>
      <c r="E2123" s="4"/>
      <c r="F2123" s="4"/>
      <c r="G2123" s="4"/>
    </row>
    <row r="2124" spans="1:7">
      <c r="A2124" s="4"/>
      <c r="B2124" s="4"/>
      <c r="C2124" s="4"/>
      <c r="D2124" s="4"/>
      <c r="E2124" s="4"/>
      <c r="F2124" s="4"/>
      <c r="G2124" s="4"/>
    </row>
    <row r="2125" spans="1:7">
      <c r="A2125" s="4"/>
      <c r="B2125" s="4"/>
      <c r="C2125" s="4"/>
      <c r="D2125" s="4"/>
      <c r="E2125" s="4"/>
      <c r="F2125" s="4"/>
      <c r="G2125" s="4"/>
    </row>
    <row r="2126" spans="1:7">
      <c r="A2126" s="4"/>
      <c r="B2126" s="4"/>
      <c r="C2126" s="4"/>
      <c r="D2126" s="4"/>
      <c r="E2126" s="4"/>
      <c r="F2126" s="4"/>
      <c r="G2126" s="4"/>
    </row>
    <row r="2127" spans="1:7">
      <c r="A2127" s="4"/>
      <c r="B2127" s="4"/>
      <c r="C2127" s="4"/>
      <c r="D2127" s="4"/>
      <c r="E2127" s="4"/>
      <c r="F2127" s="4"/>
      <c r="G2127" s="4"/>
    </row>
    <row r="2128" spans="1:7">
      <c r="A2128" s="4"/>
      <c r="B2128" s="4"/>
      <c r="C2128" s="4"/>
      <c r="D2128" s="4"/>
      <c r="E2128" s="4"/>
      <c r="F2128" s="4"/>
      <c r="G2128" s="4"/>
    </row>
    <row r="2129" spans="1:7">
      <c r="A2129" s="4"/>
      <c r="B2129" s="4"/>
      <c r="C2129" s="4"/>
      <c r="D2129" s="4"/>
      <c r="E2129" s="4"/>
      <c r="F2129" s="4"/>
      <c r="G2129" s="4"/>
    </row>
    <row r="2130" spans="1:7">
      <c r="A2130" s="4"/>
      <c r="B2130" s="4"/>
      <c r="C2130" s="4"/>
      <c r="D2130" s="4"/>
      <c r="E2130" s="4"/>
      <c r="F2130" s="4"/>
      <c r="G2130" s="4"/>
    </row>
    <row r="2131" spans="1:7">
      <c r="A2131" s="4"/>
      <c r="B2131" s="4"/>
      <c r="C2131" s="4"/>
      <c r="D2131" s="4"/>
      <c r="E2131" s="4"/>
      <c r="F2131" s="4"/>
      <c r="G2131" s="4"/>
    </row>
    <row r="2132" spans="1:7">
      <c r="A2132" s="4"/>
      <c r="B2132" s="4"/>
      <c r="C2132" s="4"/>
      <c r="D2132" s="4"/>
      <c r="E2132" s="4"/>
      <c r="F2132" s="4"/>
      <c r="G2132" s="4"/>
    </row>
    <row r="2133" spans="1:7">
      <c r="A2133" s="4"/>
      <c r="B2133" s="4"/>
      <c r="C2133" s="4"/>
      <c r="D2133" s="4"/>
      <c r="E2133" s="4"/>
      <c r="F2133" s="4"/>
      <c r="G2133" s="4"/>
    </row>
    <row r="2134" spans="1:7">
      <c r="A2134" s="4"/>
      <c r="B2134" s="4"/>
      <c r="C2134" s="4"/>
      <c r="D2134" s="4"/>
      <c r="E2134" s="4"/>
      <c r="F2134" s="4"/>
      <c r="G2134" s="4"/>
    </row>
    <row r="2135" spans="1:7">
      <c r="A2135" s="4"/>
      <c r="B2135" s="4"/>
      <c r="C2135" s="4"/>
      <c r="D2135" s="4"/>
      <c r="E2135" s="4"/>
      <c r="F2135" s="4"/>
      <c r="G2135" s="4"/>
    </row>
    <row r="2136" spans="1:7">
      <c r="A2136" s="4"/>
      <c r="B2136" s="4"/>
      <c r="C2136" s="4"/>
      <c r="D2136" s="4"/>
      <c r="E2136" s="4"/>
      <c r="F2136" s="4"/>
      <c r="G2136" s="4"/>
    </row>
    <row r="2137" spans="1:7">
      <c r="A2137" s="4"/>
      <c r="B2137" s="4"/>
      <c r="C2137" s="4"/>
      <c r="D2137" s="4"/>
      <c r="E2137" s="4"/>
      <c r="F2137" s="4"/>
      <c r="G2137" s="4"/>
    </row>
    <row r="2138" spans="1:7">
      <c r="A2138" s="4"/>
      <c r="B2138" s="4"/>
      <c r="C2138" s="4"/>
      <c r="D2138" s="4"/>
      <c r="E2138" s="4"/>
      <c r="F2138" s="4"/>
      <c r="G2138" s="4"/>
    </row>
    <row r="2139" spans="1:7">
      <c r="A2139" s="4"/>
      <c r="B2139" s="4"/>
      <c r="C2139" s="4"/>
      <c r="D2139" s="4"/>
      <c r="E2139" s="4"/>
      <c r="F2139" s="4"/>
      <c r="G2139" s="4"/>
    </row>
    <row r="2140" spans="1:7">
      <c r="A2140" s="4"/>
      <c r="B2140" s="4"/>
      <c r="C2140" s="4"/>
      <c r="D2140" s="4"/>
      <c r="E2140" s="4"/>
      <c r="F2140" s="4"/>
      <c r="G2140" s="4"/>
    </row>
    <row r="2141" spans="1:7">
      <c r="A2141" s="4"/>
      <c r="B2141" s="4"/>
      <c r="C2141" s="4"/>
      <c r="D2141" s="4"/>
      <c r="E2141" s="4"/>
      <c r="F2141" s="4"/>
      <c r="G2141" s="4"/>
    </row>
    <row r="2142" spans="1:7">
      <c r="A2142" s="4"/>
      <c r="B2142" s="4"/>
      <c r="C2142" s="4"/>
      <c r="D2142" s="4"/>
      <c r="E2142" s="4"/>
      <c r="F2142" s="4"/>
      <c r="G2142" s="4"/>
    </row>
    <row r="2143" spans="1:7">
      <c r="A2143" s="4"/>
      <c r="B2143" s="4"/>
      <c r="C2143" s="4"/>
      <c r="D2143" s="4"/>
      <c r="E2143" s="4"/>
      <c r="F2143" s="4"/>
      <c r="G2143" s="4"/>
    </row>
    <row r="2144" spans="1:7">
      <c r="A2144" s="4"/>
      <c r="B2144" s="4"/>
      <c r="C2144" s="4"/>
      <c r="D2144" s="4"/>
      <c r="E2144" s="4"/>
      <c r="F2144" s="4"/>
      <c r="G2144" s="4"/>
    </row>
    <row r="2145" spans="1:7">
      <c r="A2145" s="4"/>
      <c r="B2145" s="4"/>
      <c r="C2145" s="4"/>
      <c r="D2145" s="4"/>
      <c r="E2145" s="4"/>
      <c r="F2145" s="4"/>
      <c r="G2145" s="4"/>
    </row>
    <row r="2146" spans="1:7">
      <c r="A2146" s="4"/>
      <c r="B2146" s="4"/>
      <c r="C2146" s="4"/>
      <c r="D2146" s="4"/>
      <c r="E2146" s="4"/>
      <c r="F2146" s="4"/>
      <c r="G2146" s="4"/>
    </row>
    <row r="2147" spans="1:7">
      <c r="A2147" s="4"/>
      <c r="B2147" s="4"/>
      <c r="C2147" s="4"/>
      <c r="D2147" s="4"/>
      <c r="E2147" s="4"/>
      <c r="F2147" s="4"/>
      <c r="G2147" s="4"/>
    </row>
    <row r="2148" spans="1:7">
      <c r="A2148" s="4"/>
      <c r="B2148" s="4"/>
      <c r="C2148" s="4"/>
      <c r="D2148" s="4"/>
      <c r="E2148" s="4"/>
      <c r="F2148" s="4"/>
      <c r="G2148" s="4"/>
    </row>
    <row r="2149" spans="1:7">
      <c r="A2149" s="4"/>
      <c r="B2149" s="4"/>
      <c r="C2149" s="4"/>
      <c r="D2149" s="4"/>
      <c r="E2149" s="4"/>
      <c r="F2149" s="4"/>
      <c r="G2149" s="4"/>
    </row>
    <row r="2150" spans="1:7">
      <c r="A2150" s="4"/>
      <c r="B2150" s="4"/>
      <c r="C2150" s="4"/>
      <c r="D2150" s="4"/>
      <c r="E2150" s="4"/>
      <c r="F2150" s="4"/>
      <c r="G2150" s="4"/>
    </row>
    <row r="2151" spans="1:7">
      <c r="A2151" s="4"/>
      <c r="B2151" s="4"/>
      <c r="C2151" s="4"/>
      <c r="D2151" s="4"/>
      <c r="E2151" s="4"/>
      <c r="F2151" s="4"/>
      <c r="G2151" s="4"/>
    </row>
    <row r="2152" spans="1:7">
      <c r="A2152" s="4"/>
      <c r="B2152" s="4"/>
      <c r="C2152" s="4"/>
      <c r="D2152" s="4"/>
      <c r="E2152" s="4"/>
      <c r="F2152" s="4"/>
      <c r="G2152" s="4"/>
    </row>
    <row r="2153" spans="1:7">
      <c r="A2153" s="4"/>
      <c r="B2153" s="4"/>
      <c r="C2153" s="4"/>
      <c r="D2153" s="4"/>
      <c r="E2153" s="4"/>
      <c r="F2153" s="4"/>
      <c r="G2153" s="4"/>
    </row>
    <row r="2154" spans="1:7">
      <c r="A2154" s="4"/>
      <c r="B2154" s="4"/>
      <c r="C2154" s="4"/>
      <c r="D2154" s="4"/>
      <c r="E2154" s="4"/>
      <c r="F2154" s="4"/>
      <c r="G2154" s="4"/>
    </row>
    <row r="2155" spans="1:7">
      <c r="A2155" s="4"/>
      <c r="B2155" s="4"/>
      <c r="C2155" s="4"/>
      <c r="D2155" s="4"/>
      <c r="E2155" s="4"/>
      <c r="F2155" s="4"/>
      <c r="G2155" s="4"/>
    </row>
    <row r="2156" spans="1:7">
      <c r="A2156" s="4"/>
      <c r="B2156" s="4"/>
      <c r="C2156" s="4"/>
      <c r="D2156" s="4"/>
      <c r="E2156" s="4"/>
      <c r="F2156" s="4"/>
      <c r="G2156" s="4"/>
    </row>
    <row r="2157" spans="1:7">
      <c r="A2157" s="4"/>
      <c r="B2157" s="4"/>
      <c r="C2157" s="4"/>
      <c r="D2157" s="4"/>
      <c r="E2157" s="4"/>
      <c r="F2157" s="4"/>
      <c r="G2157" s="4"/>
    </row>
    <row r="2158" spans="1:7">
      <c r="A2158" s="4"/>
      <c r="B2158" s="4"/>
      <c r="C2158" s="4"/>
      <c r="D2158" s="4"/>
      <c r="E2158" s="4"/>
      <c r="F2158" s="4"/>
      <c r="G2158" s="4"/>
    </row>
    <row r="2159" spans="1:7">
      <c r="A2159" s="4"/>
      <c r="B2159" s="4"/>
      <c r="C2159" s="4"/>
      <c r="D2159" s="4"/>
      <c r="E2159" s="4"/>
      <c r="F2159" s="4"/>
      <c r="G2159" s="4"/>
    </row>
    <row r="2160" spans="1:7">
      <c r="A2160" s="4"/>
      <c r="B2160" s="4"/>
      <c r="C2160" s="4"/>
      <c r="D2160" s="4"/>
      <c r="E2160" s="4"/>
      <c r="F2160" s="4"/>
      <c r="G2160" s="4"/>
    </row>
    <row r="2161" spans="1:7">
      <c r="A2161" s="4"/>
      <c r="B2161" s="4"/>
      <c r="C2161" s="4"/>
      <c r="D2161" s="4"/>
      <c r="E2161" s="4"/>
      <c r="F2161" s="4"/>
      <c r="G2161" s="4"/>
    </row>
    <row r="2162" spans="1:7">
      <c r="A2162" s="4"/>
      <c r="B2162" s="4"/>
      <c r="C2162" s="4"/>
      <c r="D2162" s="4"/>
      <c r="E2162" s="4"/>
      <c r="F2162" s="4"/>
      <c r="G2162" s="4"/>
    </row>
    <row r="2163" spans="1:7">
      <c r="A2163" s="4"/>
      <c r="B2163" s="4"/>
      <c r="C2163" s="4"/>
      <c r="D2163" s="4"/>
      <c r="E2163" s="4"/>
      <c r="F2163" s="4"/>
      <c r="G2163" s="4"/>
    </row>
    <row r="2164" spans="1:7">
      <c r="A2164" s="4"/>
      <c r="B2164" s="4"/>
      <c r="C2164" s="4"/>
      <c r="D2164" s="4"/>
      <c r="E2164" s="4"/>
      <c r="F2164" s="4"/>
      <c r="G2164" s="4"/>
    </row>
    <row r="2165" spans="1:7">
      <c r="A2165" s="4"/>
      <c r="B2165" s="4"/>
      <c r="C2165" s="4"/>
      <c r="D2165" s="4"/>
      <c r="E2165" s="4"/>
      <c r="F2165" s="4"/>
      <c r="G2165" s="4"/>
    </row>
    <row r="2166" spans="1:7">
      <c r="A2166" s="4"/>
      <c r="B2166" s="4"/>
      <c r="C2166" s="4"/>
      <c r="D2166" s="4"/>
      <c r="E2166" s="4"/>
      <c r="F2166" s="4"/>
      <c r="G2166" s="4"/>
    </row>
    <row r="2167" spans="1:7">
      <c r="A2167" s="4"/>
      <c r="B2167" s="4"/>
      <c r="C2167" s="4"/>
      <c r="D2167" s="4"/>
      <c r="E2167" s="4"/>
      <c r="F2167" s="4"/>
      <c r="G2167" s="4"/>
    </row>
    <row r="2168" spans="1:7">
      <c r="A2168" s="4"/>
      <c r="B2168" s="4"/>
      <c r="C2168" s="4"/>
      <c r="D2168" s="4"/>
      <c r="E2168" s="4"/>
      <c r="F2168" s="4"/>
      <c r="G2168" s="4"/>
    </row>
    <row r="2169" spans="1:7">
      <c r="A2169" s="4"/>
      <c r="B2169" s="4"/>
      <c r="C2169" s="4"/>
      <c r="D2169" s="4"/>
      <c r="E2169" s="4"/>
      <c r="F2169" s="4"/>
      <c r="G2169" s="4"/>
    </row>
    <row r="2170" spans="1:7">
      <c r="A2170" s="4"/>
      <c r="B2170" s="4"/>
      <c r="C2170" s="4"/>
      <c r="D2170" s="4"/>
      <c r="E2170" s="4"/>
      <c r="F2170" s="4"/>
      <c r="G2170" s="4"/>
    </row>
    <row r="2171" spans="1:7">
      <c r="A2171" s="4"/>
      <c r="B2171" s="4"/>
      <c r="C2171" s="4"/>
      <c r="D2171" s="4"/>
      <c r="E2171" s="4"/>
      <c r="F2171" s="4"/>
      <c r="G2171" s="4"/>
    </row>
    <row r="2172" spans="1:7">
      <c r="A2172" s="4"/>
      <c r="B2172" s="4"/>
      <c r="C2172" s="4"/>
      <c r="D2172" s="4"/>
      <c r="E2172" s="4"/>
      <c r="F2172" s="4"/>
      <c r="G2172" s="4"/>
    </row>
    <row r="2173" spans="1:7">
      <c r="A2173" s="4"/>
      <c r="B2173" s="4"/>
      <c r="C2173" s="4"/>
      <c r="D2173" s="4"/>
      <c r="E2173" s="4"/>
      <c r="F2173" s="4"/>
      <c r="G2173" s="4"/>
    </row>
    <row r="2174" spans="1:7">
      <c r="A2174" s="4"/>
      <c r="B2174" s="4"/>
      <c r="C2174" s="4"/>
      <c r="D2174" s="4"/>
      <c r="E2174" s="4"/>
      <c r="F2174" s="4"/>
      <c r="G2174" s="4"/>
    </row>
    <row r="2175" spans="1:7">
      <c r="A2175" s="4"/>
      <c r="B2175" s="4"/>
      <c r="C2175" s="4"/>
      <c r="D2175" s="4"/>
      <c r="E2175" s="4"/>
      <c r="F2175" s="4"/>
      <c r="G2175" s="4"/>
    </row>
    <row r="2176" spans="1:7">
      <c r="A2176" s="4"/>
      <c r="B2176" s="4"/>
      <c r="C2176" s="4"/>
      <c r="D2176" s="4"/>
      <c r="E2176" s="4"/>
      <c r="F2176" s="4"/>
      <c r="G2176" s="4"/>
    </row>
    <row r="2177" spans="1:7">
      <c r="A2177" s="4"/>
      <c r="B2177" s="4"/>
      <c r="C2177" s="4"/>
      <c r="D2177" s="4"/>
      <c r="E2177" s="4"/>
      <c r="F2177" s="4"/>
      <c r="G2177" s="4"/>
    </row>
    <row r="2178" spans="1:7">
      <c r="A2178" s="4"/>
      <c r="B2178" s="4"/>
      <c r="C2178" s="4"/>
      <c r="D2178" s="4"/>
      <c r="E2178" s="4"/>
      <c r="F2178" s="4"/>
      <c r="G2178" s="4"/>
    </row>
    <row r="2179" spans="1:7">
      <c r="A2179" s="4"/>
      <c r="B2179" s="4"/>
      <c r="C2179" s="4"/>
      <c r="D2179" s="4"/>
      <c r="E2179" s="4"/>
      <c r="F2179" s="4"/>
      <c r="G2179" s="4"/>
    </row>
    <row r="2180" spans="1:7">
      <c r="A2180" s="4"/>
      <c r="B2180" s="4"/>
      <c r="C2180" s="4"/>
      <c r="D2180" s="4"/>
      <c r="E2180" s="4"/>
      <c r="F2180" s="4"/>
      <c r="G2180" s="4"/>
    </row>
    <row r="2181" spans="1:7">
      <c r="A2181" s="4"/>
      <c r="B2181" s="4"/>
      <c r="C2181" s="4"/>
      <c r="D2181" s="4"/>
      <c r="E2181" s="4"/>
      <c r="F2181" s="4"/>
      <c r="G2181" s="4"/>
    </row>
    <row r="2182" spans="1:7">
      <c r="A2182" s="4"/>
      <c r="B2182" s="4"/>
      <c r="C2182" s="4"/>
      <c r="D2182" s="4"/>
      <c r="E2182" s="4"/>
      <c r="F2182" s="4"/>
      <c r="G2182" s="4"/>
    </row>
    <row r="2183" spans="1:7">
      <c r="A2183" s="4"/>
      <c r="B2183" s="4"/>
      <c r="C2183" s="4"/>
      <c r="D2183" s="4"/>
      <c r="E2183" s="4"/>
      <c r="F2183" s="4"/>
      <c r="G2183" s="4"/>
    </row>
    <row r="2184" spans="1:7">
      <c r="A2184" s="4"/>
      <c r="B2184" s="4"/>
      <c r="C2184" s="4"/>
      <c r="D2184" s="4"/>
      <c r="E2184" s="4"/>
      <c r="F2184" s="4"/>
      <c r="G2184" s="4"/>
    </row>
    <row r="2185" spans="1:7">
      <c r="A2185" s="4"/>
      <c r="B2185" s="4"/>
      <c r="C2185" s="4"/>
      <c r="D2185" s="4"/>
      <c r="E2185" s="4"/>
      <c r="F2185" s="4"/>
      <c r="G2185" s="4"/>
    </row>
    <row r="2186" spans="1:7">
      <c r="A2186" s="4"/>
      <c r="B2186" s="4"/>
      <c r="C2186" s="4"/>
      <c r="D2186" s="4"/>
      <c r="E2186" s="4"/>
      <c r="F2186" s="4"/>
      <c r="G2186" s="4"/>
    </row>
    <row r="2187" spans="1:7">
      <c r="A2187" s="4"/>
      <c r="B2187" s="4"/>
      <c r="C2187" s="4"/>
      <c r="D2187" s="4"/>
      <c r="E2187" s="4"/>
      <c r="F2187" s="4"/>
      <c r="G2187" s="4"/>
    </row>
    <row r="2188" spans="1:7">
      <c r="A2188" s="4"/>
      <c r="B2188" s="4"/>
      <c r="C2188" s="4"/>
      <c r="D2188" s="4"/>
      <c r="E2188" s="4"/>
      <c r="F2188" s="4"/>
      <c r="G2188" s="4"/>
    </row>
    <row r="2189" spans="1:7">
      <c r="A2189" s="4"/>
      <c r="B2189" s="4"/>
      <c r="C2189" s="4"/>
      <c r="D2189" s="4"/>
      <c r="E2189" s="4"/>
      <c r="F2189" s="4"/>
      <c r="G2189" s="4"/>
    </row>
    <row r="2190" spans="1:7">
      <c r="A2190" s="4"/>
      <c r="B2190" s="4"/>
      <c r="C2190" s="4"/>
      <c r="D2190" s="4"/>
      <c r="E2190" s="4"/>
      <c r="F2190" s="4"/>
      <c r="G2190" s="4"/>
    </row>
    <row r="2191" spans="1:7">
      <c r="A2191" s="4"/>
      <c r="B2191" s="4"/>
      <c r="C2191" s="4"/>
      <c r="D2191" s="4"/>
      <c r="E2191" s="4"/>
      <c r="F2191" s="4"/>
      <c r="G2191" s="4"/>
    </row>
    <row r="2192" spans="1:7">
      <c r="A2192" s="4"/>
      <c r="B2192" s="4"/>
      <c r="C2192" s="4"/>
      <c r="D2192" s="4"/>
      <c r="E2192" s="4"/>
      <c r="F2192" s="4"/>
      <c r="G2192" s="4"/>
    </row>
    <row r="2193" spans="1:7">
      <c r="A2193" s="4"/>
      <c r="B2193" s="4"/>
      <c r="C2193" s="4"/>
      <c r="D2193" s="4"/>
      <c r="E2193" s="4"/>
      <c r="F2193" s="4"/>
      <c r="G2193" s="4"/>
    </row>
    <row r="2194" spans="1:7">
      <c r="A2194" s="4"/>
      <c r="B2194" s="4"/>
      <c r="C2194" s="4"/>
      <c r="D2194" s="4"/>
      <c r="E2194" s="4"/>
      <c r="F2194" s="4"/>
      <c r="G2194" s="4"/>
    </row>
    <row r="2195" spans="1:7">
      <c r="A2195" s="4"/>
      <c r="B2195" s="4"/>
      <c r="C2195" s="4"/>
      <c r="D2195" s="4"/>
      <c r="E2195" s="4"/>
      <c r="F2195" s="4"/>
      <c r="G2195" s="4"/>
    </row>
    <row r="2196" spans="1:7">
      <c r="A2196" s="4"/>
      <c r="B2196" s="4"/>
      <c r="C2196" s="4"/>
      <c r="D2196" s="4"/>
      <c r="E2196" s="4"/>
      <c r="F2196" s="4"/>
      <c r="G2196" s="4"/>
    </row>
    <row r="2197" spans="1:7">
      <c r="A2197" s="4"/>
      <c r="B2197" s="4"/>
      <c r="C2197" s="4"/>
      <c r="D2197" s="4"/>
      <c r="E2197" s="4"/>
      <c r="F2197" s="4"/>
      <c r="G2197" s="4"/>
    </row>
    <row r="2198" spans="1:7">
      <c r="A2198" s="4"/>
      <c r="B2198" s="4"/>
      <c r="C2198" s="4"/>
      <c r="D2198" s="4"/>
      <c r="E2198" s="4"/>
      <c r="F2198" s="4"/>
      <c r="G2198" s="4"/>
    </row>
    <row r="2199" spans="1:7">
      <c r="A2199" s="4"/>
      <c r="B2199" s="4"/>
      <c r="C2199" s="4"/>
      <c r="D2199" s="4"/>
      <c r="E2199" s="4"/>
      <c r="F2199" s="4"/>
      <c r="G2199" s="4"/>
    </row>
    <row r="2200" spans="1:7">
      <c r="A2200" s="4"/>
      <c r="B2200" s="4"/>
      <c r="C2200" s="4"/>
      <c r="D2200" s="4"/>
      <c r="E2200" s="4"/>
      <c r="F2200" s="4"/>
      <c r="G2200" s="4"/>
    </row>
    <row r="2201" spans="1:7">
      <c r="A2201" s="4"/>
      <c r="B2201" s="4"/>
      <c r="C2201" s="4"/>
      <c r="D2201" s="4"/>
      <c r="E2201" s="4"/>
      <c r="F2201" s="4"/>
      <c r="G2201" s="4"/>
    </row>
    <row r="2202" spans="1:7">
      <c r="A2202" s="4"/>
      <c r="B2202" s="4"/>
      <c r="C2202" s="4"/>
      <c r="D2202" s="4"/>
      <c r="E2202" s="4"/>
      <c r="F2202" s="4"/>
      <c r="G2202" s="4"/>
    </row>
    <row r="2203" spans="1:7">
      <c r="A2203" s="4"/>
      <c r="B2203" s="4"/>
      <c r="C2203" s="4"/>
      <c r="D2203" s="4"/>
      <c r="E2203" s="4"/>
      <c r="F2203" s="4"/>
      <c r="G2203" s="4"/>
    </row>
    <row r="2204" spans="1:7">
      <c r="A2204" s="4"/>
      <c r="B2204" s="4"/>
      <c r="C2204" s="4"/>
      <c r="D2204" s="4"/>
      <c r="E2204" s="4"/>
      <c r="F2204" s="4"/>
      <c r="G2204" s="4"/>
    </row>
    <row r="2205" spans="1:7">
      <c r="A2205" s="4"/>
      <c r="B2205" s="4"/>
      <c r="C2205" s="4"/>
      <c r="D2205" s="4"/>
      <c r="E2205" s="4"/>
      <c r="F2205" s="4"/>
      <c r="G2205" s="4"/>
    </row>
    <row r="2206" spans="1:7">
      <c r="A2206" s="4"/>
      <c r="B2206" s="4"/>
      <c r="C2206" s="4"/>
      <c r="D2206" s="4"/>
      <c r="E2206" s="4"/>
      <c r="F2206" s="4"/>
      <c r="G2206" s="4"/>
    </row>
    <row r="2207" spans="1:7">
      <c r="A2207" s="4"/>
      <c r="B2207" s="4"/>
      <c r="C2207" s="4"/>
      <c r="D2207" s="4"/>
      <c r="E2207" s="4"/>
      <c r="F2207" s="4"/>
      <c r="G2207" s="4"/>
    </row>
    <row r="2208" spans="1:7">
      <c r="A2208" s="4"/>
      <c r="B2208" s="4"/>
      <c r="C2208" s="4"/>
      <c r="D2208" s="4"/>
      <c r="E2208" s="4"/>
      <c r="F2208" s="4"/>
      <c r="G2208" s="4"/>
    </row>
    <row r="2209" spans="1:7">
      <c r="A2209" s="4"/>
      <c r="B2209" s="4"/>
      <c r="C2209" s="4"/>
      <c r="D2209" s="4"/>
      <c r="E2209" s="4"/>
      <c r="F2209" s="4"/>
      <c r="G2209" s="4"/>
    </row>
    <row r="2210" spans="1:7">
      <c r="A2210" s="4"/>
      <c r="B2210" s="4"/>
      <c r="C2210" s="4"/>
      <c r="D2210" s="4"/>
      <c r="E2210" s="4"/>
      <c r="F2210" s="4"/>
      <c r="G2210" s="4"/>
    </row>
    <row r="2211" spans="1:7">
      <c r="A2211" s="4"/>
      <c r="B2211" s="4"/>
      <c r="C2211" s="4"/>
      <c r="D2211" s="4"/>
      <c r="E2211" s="4"/>
      <c r="F2211" s="4"/>
      <c r="G2211" s="4"/>
    </row>
    <row r="2212" spans="1:7">
      <c r="A2212" s="4"/>
      <c r="B2212" s="4"/>
      <c r="C2212" s="4"/>
      <c r="D2212" s="4"/>
      <c r="E2212" s="4"/>
      <c r="F2212" s="4"/>
      <c r="G2212" s="4"/>
    </row>
    <row r="2213" spans="1:7">
      <c r="A2213" s="4"/>
      <c r="B2213" s="4"/>
      <c r="C2213" s="4"/>
      <c r="D2213" s="4"/>
      <c r="E2213" s="4"/>
      <c r="F2213" s="4"/>
      <c r="G2213" s="4"/>
    </row>
    <row r="2214" spans="1:7">
      <c r="A2214" s="4"/>
      <c r="B2214" s="4"/>
      <c r="C2214" s="4"/>
      <c r="D2214" s="4"/>
      <c r="E2214" s="4"/>
      <c r="F2214" s="4"/>
      <c r="G2214" s="4"/>
    </row>
    <row r="2215" spans="1:7">
      <c r="A2215" s="4"/>
      <c r="B2215" s="4"/>
      <c r="C2215" s="4"/>
      <c r="D2215" s="4"/>
      <c r="E2215" s="4"/>
      <c r="F2215" s="4"/>
      <c r="G2215" s="4"/>
    </row>
    <row r="2216" spans="1:7">
      <c r="A2216" s="4"/>
      <c r="B2216" s="4"/>
      <c r="C2216" s="4"/>
      <c r="D2216" s="4"/>
      <c r="E2216" s="4"/>
      <c r="F2216" s="4"/>
      <c r="G2216" s="4"/>
    </row>
    <row r="2217" spans="1:7">
      <c r="A2217" s="4"/>
      <c r="B2217" s="4"/>
      <c r="C2217" s="4"/>
      <c r="D2217" s="4"/>
      <c r="E2217" s="4"/>
      <c r="F2217" s="4"/>
      <c r="G2217" s="4"/>
    </row>
    <row r="2218" spans="1:7">
      <c r="A2218" s="4"/>
      <c r="B2218" s="4"/>
      <c r="C2218" s="4"/>
      <c r="D2218" s="4"/>
      <c r="E2218" s="4"/>
      <c r="F2218" s="4"/>
      <c r="G2218" s="4"/>
    </row>
    <row r="2219" spans="1:7">
      <c r="A2219" s="4"/>
      <c r="B2219" s="4"/>
      <c r="C2219" s="4"/>
      <c r="D2219" s="4"/>
      <c r="E2219" s="4"/>
      <c r="F2219" s="4"/>
      <c r="G2219" s="4"/>
    </row>
    <row r="2220" spans="1:7">
      <c r="A2220" s="4"/>
      <c r="B2220" s="4"/>
      <c r="C2220" s="4"/>
      <c r="D2220" s="4"/>
      <c r="E2220" s="4"/>
      <c r="F2220" s="4"/>
      <c r="G2220" s="4"/>
    </row>
    <row r="2221" spans="1:7">
      <c r="A2221" s="4"/>
      <c r="B2221" s="4"/>
      <c r="C2221" s="4"/>
      <c r="D2221" s="4"/>
      <c r="E2221" s="4"/>
      <c r="F2221" s="4"/>
      <c r="G2221" s="4"/>
    </row>
    <row r="2222" spans="1:7">
      <c r="A2222" s="4"/>
      <c r="B2222" s="4"/>
      <c r="C2222" s="4"/>
      <c r="D2222" s="4"/>
      <c r="E2222" s="4"/>
      <c r="F2222" s="4"/>
      <c r="G2222" s="4"/>
    </row>
    <row r="2223" spans="1:7">
      <c r="A2223" s="4"/>
      <c r="B2223" s="4"/>
      <c r="C2223" s="4"/>
      <c r="D2223" s="4"/>
      <c r="E2223" s="4"/>
      <c r="F2223" s="4"/>
      <c r="G2223" s="4"/>
    </row>
    <row r="2224" spans="1:7">
      <c r="A2224" s="4"/>
      <c r="B2224" s="4"/>
      <c r="C2224" s="4"/>
      <c r="D2224" s="4"/>
      <c r="E2224" s="4"/>
      <c r="F2224" s="4"/>
      <c r="G2224" s="4"/>
    </row>
    <row r="2225" spans="1:7">
      <c r="A2225" s="4"/>
      <c r="B2225" s="4"/>
      <c r="C2225" s="4"/>
      <c r="D2225" s="4"/>
      <c r="E2225" s="4"/>
      <c r="F2225" s="4"/>
      <c r="G2225" s="4"/>
    </row>
    <row r="2226" spans="1:7">
      <c r="A2226" s="4"/>
      <c r="B2226" s="4"/>
      <c r="C2226" s="4"/>
      <c r="D2226" s="4"/>
      <c r="E2226" s="4"/>
      <c r="F2226" s="4"/>
      <c r="G2226" s="4"/>
    </row>
    <row r="2227" spans="1:7">
      <c r="A2227" s="4"/>
      <c r="B2227" s="4"/>
      <c r="C2227" s="4"/>
      <c r="D2227" s="4"/>
      <c r="E2227" s="4"/>
      <c r="F2227" s="4"/>
      <c r="G2227" s="4"/>
    </row>
    <row r="2228" spans="1:7">
      <c r="A2228" s="4"/>
      <c r="B2228" s="4"/>
      <c r="C2228" s="4"/>
      <c r="D2228" s="4"/>
      <c r="E2228" s="4"/>
      <c r="F2228" s="4"/>
      <c r="G2228" s="4"/>
    </row>
    <row r="2229" spans="1:7">
      <c r="A2229" s="4"/>
      <c r="B2229" s="4"/>
      <c r="C2229" s="4"/>
      <c r="D2229" s="4"/>
      <c r="E2229" s="4"/>
      <c r="F2229" s="4"/>
      <c r="G2229" s="4"/>
    </row>
    <row r="2230" spans="1:7">
      <c r="A2230" s="4"/>
      <c r="B2230" s="4"/>
      <c r="C2230" s="4"/>
      <c r="D2230" s="4"/>
      <c r="E2230" s="4"/>
      <c r="F2230" s="4"/>
      <c r="G2230" s="4"/>
    </row>
    <row r="2231" spans="1:7">
      <c r="A2231" s="4"/>
      <c r="B2231" s="4"/>
      <c r="C2231" s="4"/>
      <c r="D2231" s="4"/>
      <c r="E2231" s="4"/>
      <c r="F2231" s="4"/>
      <c r="G2231" s="4"/>
    </row>
    <row r="2232" spans="1:7">
      <c r="A2232" s="4"/>
      <c r="B2232" s="4"/>
      <c r="C2232" s="4"/>
      <c r="D2232" s="4"/>
      <c r="E2232" s="4"/>
      <c r="F2232" s="4"/>
      <c r="G2232" s="4"/>
    </row>
    <row r="2233" spans="1:7">
      <c r="A2233" s="4"/>
      <c r="B2233" s="4"/>
      <c r="C2233" s="4"/>
      <c r="D2233" s="4"/>
      <c r="E2233" s="4"/>
      <c r="F2233" s="4"/>
      <c r="G2233" s="4"/>
    </row>
    <row r="2234" spans="1:7">
      <c r="A2234" s="4"/>
      <c r="B2234" s="4"/>
      <c r="C2234" s="4"/>
      <c r="D2234" s="4"/>
      <c r="E2234" s="4"/>
      <c r="F2234" s="4"/>
      <c r="G2234" s="4"/>
    </row>
    <row r="2235" spans="1:7">
      <c r="A2235" s="4"/>
      <c r="B2235" s="4"/>
      <c r="C2235" s="4"/>
      <c r="D2235" s="4"/>
      <c r="E2235" s="4"/>
      <c r="F2235" s="4"/>
      <c r="G2235" s="4"/>
    </row>
    <row r="2236" spans="1:7">
      <c r="A2236" s="4"/>
      <c r="B2236" s="4"/>
      <c r="C2236" s="4"/>
      <c r="D2236" s="4"/>
      <c r="E2236" s="4"/>
      <c r="F2236" s="4"/>
      <c r="G2236" s="4"/>
    </row>
    <row r="2237" spans="1:7">
      <c r="A2237" s="4"/>
      <c r="B2237" s="4"/>
      <c r="C2237" s="4"/>
      <c r="D2237" s="4"/>
      <c r="E2237" s="4"/>
      <c r="F2237" s="4"/>
      <c r="G2237" s="4"/>
    </row>
    <row r="2238" spans="1:7">
      <c r="A2238" s="4"/>
      <c r="B2238" s="4"/>
      <c r="C2238" s="4"/>
      <c r="D2238" s="4"/>
      <c r="E2238" s="4"/>
      <c r="F2238" s="4"/>
      <c r="G2238" s="4"/>
    </row>
    <row r="2239" spans="1:7">
      <c r="A2239" s="4"/>
      <c r="B2239" s="4"/>
      <c r="C2239" s="4"/>
      <c r="D2239" s="4"/>
      <c r="E2239" s="4"/>
      <c r="F2239" s="4"/>
      <c r="G2239" s="4"/>
    </row>
    <row r="2240" spans="1:7">
      <c r="A2240" s="4"/>
      <c r="B2240" s="4"/>
      <c r="C2240" s="4"/>
      <c r="D2240" s="4"/>
      <c r="E2240" s="4"/>
      <c r="F2240" s="4"/>
      <c r="G2240" s="4"/>
    </row>
    <row r="2241" spans="1:7">
      <c r="A2241" s="4"/>
      <c r="B2241" s="4"/>
      <c r="C2241" s="4"/>
      <c r="D2241" s="4"/>
      <c r="E2241" s="4"/>
      <c r="F2241" s="4"/>
      <c r="G2241" s="4"/>
    </row>
    <row r="2242" spans="1:7">
      <c r="A2242" s="4"/>
      <c r="B2242" s="4"/>
      <c r="C2242" s="4"/>
      <c r="D2242" s="4"/>
      <c r="E2242" s="4"/>
      <c r="F2242" s="4"/>
      <c r="G2242" s="4"/>
    </row>
    <row r="2243" spans="1:7">
      <c r="A2243" s="4"/>
      <c r="B2243" s="4"/>
      <c r="C2243" s="4"/>
      <c r="D2243" s="4"/>
      <c r="E2243" s="4"/>
      <c r="F2243" s="4"/>
      <c r="G2243" s="4"/>
    </row>
    <row r="2244" spans="1:7">
      <c r="A2244" s="4"/>
      <c r="B2244" s="4"/>
      <c r="C2244" s="4"/>
      <c r="D2244" s="4"/>
      <c r="E2244" s="4"/>
      <c r="F2244" s="4"/>
      <c r="G2244" s="4"/>
    </row>
    <row r="2245" spans="1:7">
      <c r="A2245" s="4"/>
      <c r="B2245" s="4"/>
      <c r="C2245" s="4"/>
      <c r="D2245" s="4"/>
      <c r="E2245" s="4"/>
      <c r="F2245" s="4"/>
      <c r="G2245" s="4"/>
    </row>
    <row r="2246" spans="1:7">
      <c r="A2246" s="4"/>
      <c r="B2246" s="4"/>
      <c r="C2246" s="4"/>
      <c r="D2246" s="4"/>
      <c r="E2246" s="4"/>
      <c r="F2246" s="4"/>
      <c r="G2246" s="4"/>
    </row>
    <row r="2247" spans="1:7">
      <c r="A2247" s="4"/>
      <c r="B2247" s="4"/>
      <c r="C2247" s="4"/>
      <c r="D2247" s="4"/>
      <c r="E2247" s="4"/>
      <c r="F2247" s="4"/>
      <c r="G2247" s="4"/>
    </row>
    <row r="2248" spans="1:7">
      <c r="A2248" s="4"/>
      <c r="B2248" s="4"/>
      <c r="C2248" s="4"/>
      <c r="D2248" s="4"/>
      <c r="E2248" s="4"/>
      <c r="F2248" s="4"/>
      <c r="G2248" s="4"/>
    </row>
    <row r="2249" spans="1:7">
      <c r="A2249" s="4"/>
      <c r="B2249" s="4"/>
      <c r="C2249" s="4"/>
      <c r="D2249" s="4"/>
      <c r="E2249" s="4"/>
      <c r="F2249" s="4"/>
      <c r="G2249" s="4"/>
    </row>
    <row r="2250" spans="1:7">
      <c r="A2250" s="4"/>
      <c r="B2250" s="4"/>
      <c r="C2250" s="4"/>
      <c r="D2250" s="4"/>
      <c r="E2250" s="4"/>
      <c r="F2250" s="4"/>
      <c r="G2250" s="4"/>
    </row>
    <row r="2251" spans="1:7">
      <c r="A2251" s="4"/>
      <c r="B2251" s="4"/>
      <c r="C2251" s="4"/>
      <c r="D2251" s="4"/>
      <c r="E2251" s="4"/>
      <c r="F2251" s="4"/>
      <c r="G2251" s="4"/>
    </row>
    <row r="2252" spans="1:7">
      <c r="A2252" s="4"/>
      <c r="B2252" s="4"/>
      <c r="C2252" s="4"/>
      <c r="D2252" s="4"/>
      <c r="E2252" s="4"/>
      <c r="F2252" s="4"/>
      <c r="G2252" s="4"/>
    </row>
    <row r="2253" spans="1:7">
      <c r="A2253" s="4"/>
      <c r="B2253" s="4"/>
      <c r="C2253" s="4"/>
      <c r="D2253" s="4"/>
      <c r="E2253" s="4"/>
      <c r="F2253" s="4"/>
      <c r="G2253" s="4"/>
    </row>
    <row r="2254" spans="1:7">
      <c r="A2254" s="4"/>
      <c r="B2254" s="4"/>
      <c r="C2254" s="4"/>
      <c r="D2254" s="4"/>
      <c r="E2254" s="4"/>
      <c r="F2254" s="4"/>
      <c r="G2254" s="4"/>
    </row>
    <row r="2255" spans="1:7">
      <c r="A2255" s="4"/>
      <c r="B2255" s="4"/>
      <c r="C2255" s="4"/>
      <c r="D2255" s="4"/>
      <c r="E2255" s="4"/>
      <c r="F2255" s="4"/>
      <c r="G2255" s="4"/>
    </row>
    <row r="2256" spans="1:7">
      <c r="A2256" s="4"/>
      <c r="B2256" s="4"/>
      <c r="C2256" s="4"/>
      <c r="D2256" s="4"/>
      <c r="E2256" s="4"/>
      <c r="F2256" s="4"/>
      <c r="G2256" s="4"/>
    </row>
    <row r="2257" spans="1:7">
      <c r="A2257" s="4"/>
      <c r="B2257" s="4"/>
      <c r="C2257" s="4"/>
      <c r="D2257" s="4"/>
      <c r="E2257" s="4"/>
      <c r="F2257" s="4"/>
      <c r="G2257" s="4"/>
    </row>
    <row r="2258" spans="1:7">
      <c r="A2258" s="4"/>
      <c r="B2258" s="4"/>
      <c r="C2258" s="4"/>
      <c r="D2258" s="4"/>
      <c r="E2258" s="4"/>
      <c r="F2258" s="4"/>
      <c r="G2258" s="4"/>
    </row>
    <row r="2259" spans="1:7">
      <c r="A2259" s="4"/>
      <c r="B2259" s="4"/>
      <c r="C2259" s="4"/>
      <c r="D2259" s="4"/>
      <c r="E2259" s="4"/>
      <c r="F2259" s="4"/>
      <c r="G2259" s="4"/>
    </row>
    <row r="2260" spans="1:7">
      <c r="A2260" s="4"/>
      <c r="B2260" s="4"/>
      <c r="C2260" s="4"/>
      <c r="D2260" s="4"/>
      <c r="E2260" s="4"/>
      <c r="F2260" s="4"/>
      <c r="G2260" s="4"/>
    </row>
    <row r="2261" spans="1:7">
      <c r="A2261" s="4"/>
      <c r="B2261" s="4"/>
      <c r="C2261" s="4"/>
      <c r="D2261" s="4"/>
      <c r="E2261" s="4"/>
      <c r="F2261" s="4"/>
      <c r="G2261" s="4"/>
    </row>
    <row r="2262" spans="1:7">
      <c r="A2262" s="4"/>
      <c r="B2262" s="4"/>
      <c r="C2262" s="4"/>
      <c r="D2262" s="4"/>
      <c r="E2262" s="4"/>
      <c r="F2262" s="4"/>
      <c r="G2262" s="4"/>
    </row>
    <row r="2263" spans="1:7">
      <c r="A2263" s="4"/>
      <c r="B2263" s="4"/>
      <c r="C2263" s="4"/>
      <c r="D2263" s="4"/>
      <c r="E2263" s="4"/>
      <c r="F2263" s="4"/>
      <c r="G2263" s="4"/>
    </row>
    <row r="2264" spans="1:7">
      <c r="A2264" s="4"/>
      <c r="B2264" s="4"/>
      <c r="C2264" s="4"/>
      <c r="D2264" s="4"/>
      <c r="E2264" s="4"/>
      <c r="F2264" s="4"/>
      <c r="G2264" s="4"/>
    </row>
    <row r="2265" spans="1:7">
      <c r="A2265" s="4"/>
      <c r="B2265" s="4"/>
      <c r="C2265" s="4"/>
      <c r="D2265" s="4"/>
      <c r="E2265" s="4"/>
      <c r="F2265" s="4"/>
      <c r="G2265" s="4"/>
    </row>
    <row r="2266" spans="1:7">
      <c r="A2266" s="4"/>
      <c r="B2266" s="4"/>
      <c r="C2266" s="4"/>
      <c r="D2266" s="4"/>
      <c r="E2266" s="4"/>
      <c r="F2266" s="4"/>
      <c r="G2266" s="4"/>
    </row>
    <row r="2267" spans="1:7">
      <c r="A2267" s="4"/>
      <c r="B2267" s="4"/>
      <c r="C2267" s="4"/>
      <c r="D2267" s="4"/>
      <c r="E2267" s="4"/>
      <c r="F2267" s="4"/>
      <c r="G2267" s="4"/>
    </row>
    <row r="2268" spans="1:7">
      <c r="A2268" s="4"/>
      <c r="B2268" s="4"/>
      <c r="C2268" s="4"/>
      <c r="D2268" s="4"/>
      <c r="E2268" s="4"/>
      <c r="F2268" s="4"/>
      <c r="G2268" s="4"/>
    </row>
    <row r="2269" spans="1:7">
      <c r="A2269" s="4"/>
      <c r="B2269" s="4"/>
      <c r="C2269" s="4"/>
      <c r="D2269" s="4"/>
      <c r="E2269" s="4"/>
      <c r="F2269" s="4"/>
      <c r="G2269" s="4"/>
    </row>
    <row r="2270" spans="1:7">
      <c r="A2270" s="4"/>
      <c r="B2270" s="4"/>
      <c r="C2270" s="4"/>
      <c r="D2270" s="4"/>
      <c r="E2270" s="4"/>
      <c r="F2270" s="4"/>
      <c r="G2270" s="4"/>
    </row>
    <row r="2271" spans="1:7">
      <c r="A2271" s="4"/>
      <c r="B2271" s="4"/>
      <c r="C2271" s="4"/>
      <c r="D2271" s="4"/>
      <c r="E2271" s="4"/>
      <c r="F2271" s="4"/>
      <c r="G2271" s="4"/>
    </row>
    <row r="2272" spans="1:7">
      <c r="A2272" s="4"/>
      <c r="B2272" s="4"/>
      <c r="C2272" s="4"/>
      <c r="D2272" s="4"/>
      <c r="E2272" s="4"/>
      <c r="F2272" s="4"/>
      <c r="G2272" s="4"/>
    </row>
    <row r="2273" spans="1:7">
      <c r="A2273" s="4"/>
      <c r="B2273" s="4"/>
      <c r="C2273" s="4"/>
      <c r="D2273" s="4"/>
      <c r="E2273" s="4"/>
      <c r="F2273" s="4"/>
      <c r="G2273" s="4"/>
    </row>
    <row r="2274" spans="1:7">
      <c r="A2274" s="4"/>
      <c r="B2274" s="4"/>
      <c r="C2274" s="4"/>
      <c r="D2274" s="4"/>
      <c r="E2274" s="4"/>
      <c r="F2274" s="4"/>
      <c r="G2274" s="4"/>
    </row>
    <row r="2275" spans="1:7">
      <c r="A2275" s="4"/>
      <c r="B2275" s="4"/>
      <c r="C2275" s="4"/>
      <c r="D2275" s="4"/>
      <c r="E2275" s="4"/>
      <c r="F2275" s="4"/>
      <c r="G2275" s="4"/>
    </row>
    <row r="2276" spans="1:7">
      <c r="A2276" s="4"/>
      <c r="B2276" s="4"/>
      <c r="C2276" s="4"/>
      <c r="D2276" s="4"/>
      <c r="E2276" s="4"/>
      <c r="F2276" s="4"/>
      <c r="G2276" s="4"/>
    </row>
    <row r="2277" spans="1:7">
      <c r="A2277" s="4"/>
      <c r="B2277" s="4"/>
      <c r="C2277" s="4"/>
      <c r="D2277" s="4"/>
      <c r="E2277" s="4"/>
      <c r="F2277" s="4"/>
      <c r="G2277" s="4"/>
    </row>
    <row r="2278" spans="1:7">
      <c r="A2278" s="4"/>
      <c r="B2278" s="4"/>
      <c r="C2278" s="4"/>
      <c r="D2278" s="4"/>
      <c r="E2278" s="4"/>
      <c r="F2278" s="4"/>
      <c r="G2278" s="4"/>
    </row>
    <row r="2279" spans="1:7">
      <c r="A2279" s="4"/>
      <c r="B2279" s="4"/>
      <c r="C2279" s="4"/>
      <c r="D2279" s="4"/>
      <c r="E2279" s="4"/>
      <c r="F2279" s="4"/>
      <c r="G2279" s="4"/>
    </row>
    <row r="2280" spans="1:7">
      <c r="A2280" s="4"/>
      <c r="B2280" s="4"/>
      <c r="C2280" s="4"/>
      <c r="D2280" s="4"/>
      <c r="E2280" s="4"/>
      <c r="F2280" s="4"/>
      <c r="G2280" s="4"/>
    </row>
    <row r="2281" spans="1:7">
      <c r="A2281" s="4"/>
      <c r="B2281" s="4"/>
      <c r="C2281" s="4"/>
      <c r="D2281" s="4"/>
      <c r="E2281" s="4"/>
      <c r="F2281" s="4"/>
      <c r="G2281" s="4"/>
    </row>
    <row r="2282" spans="1:7">
      <c r="A2282" s="4"/>
      <c r="B2282" s="4"/>
      <c r="C2282" s="4"/>
      <c r="D2282" s="4"/>
      <c r="E2282" s="4"/>
      <c r="F2282" s="4"/>
      <c r="G2282" s="4"/>
    </row>
    <row r="2283" spans="1:7">
      <c r="A2283" s="4"/>
      <c r="B2283" s="4"/>
      <c r="C2283" s="4"/>
      <c r="D2283" s="4"/>
      <c r="E2283" s="4"/>
      <c r="F2283" s="4"/>
      <c r="G2283" s="4"/>
    </row>
    <row r="2284" spans="1:7">
      <c r="A2284" s="4"/>
      <c r="B2284" s="4"/>
      <c r="C2284" s="4"/>
      <c r="D2284" s="4"/>
      <c r="E2284" s="4"/>
      <c r="F2284" s="4"/>
      <c r="G2284" s="4"/>
    </row>
    <row r="2285" spans="1:7">
      <c r="A2285" s="4"/>
      <c r="B2285" s="4"/>
      <c r="C2285" s="4"/>
      <c r="D2285" s="4"/>
      <c r="E2285" s="4"/>
      <c r="F2285" s="4"/>
      <c r="G2285" s="4"/>
    </row>
    <row r="2286" spans="1:7">
      <c r="A2286" s="4"/>
      <c r="B2286" s="4"/>
      <c r="C2286" s="4"/>
      <c r="D2286" s="4"/>
      <c r="E2286" s="4"/>
      <c r="F2286" s="4"/>
      <c r="G2286" s="4"/>
    </row>
    <row r="2287" spans="1:7">
      <c r="A2287" s="4"/>
      <c r="B2287" s="4"/>
      <c r="C2287" s="4"/>
      <c r="D2287" s="4"/>
      <c r="E2287" s="4"/>
      <c r="F2287" s="4"/>
      <c r="G2287" s="4"/>
    </row>
    <row r="2288" spans="1:7">
      <c r="A2288" s="4"/>
      <c r="B2288" s="4"/>
      <c r="C2288" s="4"/>
      <c r="D2288" s="4"/>
      <c r="E2288" s="4"/>
      <c r="F2288" s="4"/>
      <c r="G2288" s="4"/>
    </row>
    <row r="2289" spans="1:7">
      <c r="A2289" s="4"/>
      <c r="B2289" s="4"/>
      <c r="C2289" s="4"/>
      <c r="D2289" s="4"/>
      <c r="E2289" s="4"/>
      <c r="F2289" s="4"/>
      <c r="G2289" s="4"/>
    </row>
    <row r="2290" spans="1:7">
      <c r="A2290" s="4"/>
      <c r="B2290" s="4"/>
      <c r="C2290" s="4"/>
      <c r="D2290" s="4"/>
      <c r="E2290" s="4"/>
      <c r="F2290" s="4"/>
      <c r="G2290" s="4"/>
    </row>
    <row r="2291" spans="1:7">
      <c r="A2291" s="4"/>
      <c r="B2291" s="4"/>
      <c r="C2291" s="4"/>
      <c r="D2291" s="4"/>
      <c r="E2291" s="4"/>
      <c r="F2291" s="4"/>
      <c r="G2291" s="4"/>
    </row>
    <row r="2292" spans="1:7">
      <c r="A2292" s="4"/>
      <c r="B2292" s="4"/>
      <c r="C2292" s="4"/>
      <c r="D2292" s="4"/>
      <c r="E2292" s="4"/>
      <c r="F2292" s="4"/>
      <c r="G2292" s="4"/>
    </row>
    <row r="2293" spans="1:7">
      <c r="A2293" s="4"/>
      <c r="B2293" s="4"/>
      <c r="C2293" s="4"/>
      <c r="D2293" s="4"/>
      <c r="E2293" s="4"/>
      <c r="F2293" s="4"/>
      <c r="G2293" s="4"/>
    </row>
    <row r="2294" spans="1:7">
      <c r="A2294" s="4"/>
      <c r="B2294" s="4"/>
      <c r="C2294" s="4"/>
      <c r="D2294" s="4"/>
      <c r="E2294" s="4"/>
      <c r="F2294" s="4"/>
      <c r="G2294" s="4"/>
    </row>
    <row r="2295" spans="1:7">
      <c r="A2295" s="4"/>
      <c r="B2295" s="4"/>
      <c r="C2295" s="4"/>
      <c r="D2295" s="4"/>
      <c r="E2295" s="4"/>
      <c r="F2295" s="4"/>
      <c r="G2295" s="4"/>
    </row>
    <row r="2296" spans="1:7">
      <c r="A2296" s="4"/>
      <c r="B2296" s="4"/>
      <c r="C2296" s="4"/>
      <c r="D2296" s="4"/>
      <c r="E2296" s="4"/>
      <c r="F2296" s="4"/>
      <c r="G2296" s="4"/>
    </row>
    <row r="2297" spans="1:7">
      <c r="A2297" s="4"/>
      <c r="B2297" s="4"/>
      <c r="C2297" s="4"/>
      <c r="D2297" s="4"/>
      <c r="E2297" s="4"/>
      <c r="F2297" s="4"/>
      <c r="G2297" s="4"/>
    </row>
    <row r="2298" spans="1:7">
      <c r="A2298" s="4"/>
      <c r="B2298" s="4"/>
      <c r="C2298" s="4"/>
      <c r="D2298" s="4"/>
      <c r="E2298" s="4"/>
      <c r="F2298" s="4"/>
      <c r="G2298" s="4"/>
    </row>
    <row r="2299" spans="1:7">
      <c r="A2299" s="4"/>
      <c r="B2299" s="4"/>
      <c r="C2299" s="4"/>
      <c r="D2299" s="4"/>
      <c r="E2299" s="4"/>
      <c r="F2299" s="4"/>
      <c r="G2299" s="4"/>
    </row>
    <row r="2300" spans="1:7">
      <c r="A2300" s="4"/>
      <c r="B2300" s="4"/>
      <c r="C2300" s="4"/>
      <c r="D2300" s="4"/>
      <c r="E2300" s="4"/>
      <c r="F2300" s="4"/>
      <c r="G2300" s="4"/>
    </row>
    <row r="2301" spans="1:7">
      <c r="A2301" s="4"/>
      <c r="B2301" s="4"/>
      <c r="C2301" s="4"/>
      <c r="D2301" s="4"/>
      <c r="E2301" s="4"/>
      <c r="F2301" s="4"/>
      <c r="G2301" s="4"/>
    </row>
    <row r="2302" spans="1:7">
      <c r="A2302" s="4"/>
      <c r="B2302" s="4"/>
      <c r="C2302" s="4"/>
      <c r="D2302" s="4"/>
      <c r="E2302" s="4"/>
      <c r="F2302" s="4"/>
      <c r="G2302" s="4"/>
    </row>
    <row r="2303" spans="1:7">
      <c r="A2303" s="4"/>
      <c r="B2303" s="4"/>
      <c r="C2303" s="4"/>
      <c r="D2303" s="4"/>
      <c r="E2303" s="4"/>
      <c r="F2303" s="4"/>
      <c r="G2303" s="4"/>
    </row>
    <row r="2304" spans="1:7">
      <c r="A2304" s="4"/>
      <c r="B2304" s="4"/>
      <c r="C2304" s="4"/>
      <c r="D2304" s="4"/>
      <c r="E2304" s="4"/>
      <c r="F2304" s="4"/>
      <c r="G2304" s="4"/>
    </row>
    <row r="2305" spans="1:7">
      <c r="A2305" s="4"/>
      <c r="B2305" s="4"/>
      <c r="C2305" s="4"/>
      <c r="D2305" s="4"/>
      <c r="E2305" s="4"/>
      <c r="F2305" s="4"/>
      <c r="G2305" s="4"/>
    </row>
    <row r="2306" spans="1:7">
      <c r="A2306" s="4"/>
      <c r="B2306" s="4"/>
      <c r="C2306" s="4"/>
      <c r="D2306" s="4"/>
      <c r="E2306" s="4"/>
      <c r="F2306" s="4"/>
      <c r="G2306" s="4"/>
    </row>
    <row r="2307" spans="1:7">
      <c r="A2307" s="4"/>
      <c r="B2307" s="4"/>
      <c r="C2307" s="4"/>
      <c r="D2307" s="4"/>
      <c r="E2307" s="4"/>
      <c r="F2307" s="4"/>
      <c r="G2307" s="4"/>
    </row>
    <row r="2308" spans="1:7">
      <c r="A2308" s="4"/>
      <c r="B2308" s="4"/>
      <c r="C2308" s="4"/>
      <c r="D2308" s="4"/>
      <c r="E2308" s="4"/>
      <c r="F2308" s="4"/>
      <c r="G2308" s="4"/>
    </row>
    <row r="2309" spans="1:7">
      <c r="A2309" s="4"/>
      <c r="B2309" s="4"/>
      <c r="C2309" s="4"/>
      <c r="D2309" s="4"/>
      <c r="E2309" s="4"/>
      <c r="F2309" s="4"/>
      <c r="G2309" s="4"/>
    </row>
    <row r="2310" spans="1:7">
      <c r="A2310" s="4"/>
      <c r="B2310" s="4"/>
      <c r="C2310" s="4"/>
      <c r="D2310" s="4"/>
      <c r="E2310" s="4"/>
      <c r="F2310" s="4"/>
      <c r="G2310" s="4"/>
    </row>
    <row r="2311" spans="1:7">
      <c r="A2311" s="4"/>
      <c r="B2311" s="4"/>
      <c r="C2311" s="4"/>
      <c r="D2311" s="4"/>
      <c r="E2311" s="4"/>
      <c r="F2311" s="4"/>
      <c r="G2311" s="4"/>
    </row>
    <row r="2312" spans="1:7">
      <c r="A2312" s="4"/>
      <c r="B2312" s="4"/>
      <c r="C2312" s="4"/>
      <c r="D2312" s="4"/>
      <c r="E2312" s="4"/>
      <c r="F2312" s="4"/>
      <c r="G2312" s="4"/>
    </row>
    <row r="2313" spans="1:7">
      <c r="A2313" s="4"/>
      <c r="B2313" s="4"/>
      <c r="C2313" s="4"/>
      <c r="D2313" s="4"/>
      <c r="E2313" s="4"/>
      <c r="F2313" s="4"/>
      <c r="G2313" s="4"/>
    </row>
    <row r="2314" spans="1:7">
      <c r="A2314" s="4"/>
      <c r="B2314" s="4"/>
      <c r="C2314" s="4"/>
      <c r="D2314" s="4"/>
      <c r="E2314" s="4"/>
      <c r="F2314" s="4"/>
      <c r="G2314" s="4"/>
    </row>
    <row r="2315" spans="1:7">
      <c r="A2315" s="4"/>
      <c r="B2315" s="4"/>
      <c r="C2315" s="4"/>
      <c r="D2315" s="4"/>
      <c r="E2315" s="4"/>
      <c r="F2315" s="4"/>
      <c r="G2315" s="4"/>
    </row>
    <row r="2316" spans="1:7">
      <c r="A2316" s="4"/>
      <c r="B2316" s="4"/>
      <c r="C2316" s="4"/>
      <c r="D2316" s="4"/>
      <c r="E2316" s="4"/>
      <c r="F2316" s="4"/>
      <c r="G2316" s="4"/>
    </row>
    <row r="2317" spans="1:7">
      <c r="A2317" s="4"/>
      <c r="B2317" s="4"/>
      <c r="C2317" s="4"/>
      <c r="D2317" s="4"/>
      <c r="E2317" s="4"/>
      <c r="F2317" s="4"/>
      <c r="G2317" s="4"/>
    </row>
    <row r="2318" spans="1:7">
      <c r="A2318" s="4"/>
      <c r="B2318" s="4"/>
      <c r="C2318" s="4"/>
      <c r="D2318" s="4"/>
      <c r="E2318" s="4"/>
      <c r="F2318" s="4"/>
      <c r="G2318" s="4"/>
    </row>
    <row r="2319" spans="1:7">
      <c r="A2319" s="4"/>
      <c r="B2319" s="4"/>
      <c r="C2319" s="4"/>
      <c r="D2319" s="4"/>
      <c r="E2319" s="4"/>
      <c r="F2319" s="4"/>
      <c r="G2319" s="4"/>
    </row>
    <row r="2320" spans="1:7">
      <c r="A2320" s="4"/>
      <c r="B2320" s="4"/>
      <c r="C2320" s="4"/>
      <c r="D2320" s="4"/>
      <c r="E2320" s="4"/>
      <c r="F2320" s="4"/>
      <c r="G2320" s="4"/>
    </row>
    <row r="2321" spans="1:7">
      <c r="A2321" s="4"/>
      <c r="B2321" s="4"/>
      <c r="C2321" s="4"/>
      <c r="D2321" s="4"/>
      <c r="E2321" s="4"/>
      <c r="F2321" s="4"/>
      <c r="G2321" s="4"/>
    </row>
    <row r="2322" spans="1:7">
      <c r="A2322" s="4"/>
      <c r="B2322" s="4"/>
      <c r="C2322" s="4"/>
      <c r="D2322" s="4"/>
      <c r="E2322" s="4"/>
      <c r="F2322" s="4"/>
      <c r="G2322" s="4"/>
    </row>
    <row r="2323" spans="1:7">
      <c r="A2323" s="4"/>
      <c r="B2323" s="4"/>
      <c r="C2323" s="4"/>
      <c r="D2323" s="4"/>
      <c r="E2323" s="4"/>
      <c r="F2323" s="4"/>
      <c r="G2323" s="4"/>
    </row>
    <row r="2324" spans="1:7">
      <c r="A2324" s="4"/>
      <c r="B2324" s="4"/>
      <c r="C2324" s="4"/>
      <c r="D2324" s="4"/>
      <c r="E2324" s="4"/>
      <c r="F2324" s="4"/>
      <c r="G2324" s="4"/>
    </row>
    <row r="2325" spans="1:7">
      <c r="A2325" s="4"/>
      <c r="B2325" s="4"/>
      <c r="C2325" s="4"/>
      <c r="D2325" s="4"/>
      <c r="E2325" s="4"/>
      <c r="F2325" s="4"/>
      <c r="G2325" s="4"/>
    </row>
    <row r="2326" spans="1:7">
      <c r="A2326" s="4"/>
      <c r="B2326" s="4"/>
      <c r="C2326" s="4"/>
      <c r="D2326" s="4"/>
      <c r="E2326" s="4"/>
      <c r="F2326" s="4"/>
      <c r="G2326" s="4"/>
    </row>
    <row r="2327" spans="1:7">
      <c r="A2327" s="4"/>
      <c r="B2327" s="4"/>
      <c r="C2327" s="4"/>
      <c r="D2327" s="4"/>
      <c r="E2327" s="4"/>
      <c r="F2327" s="4"/>
      <c r="G2327" s="4"/>
    </row>
    <row r="2328" spans="1:7">
      <c r="A2328" s="4"/>
      <c r="B2328" s="4"/>
      <c r="C2328" s="4"/>
      <c r="D2328" s="4"/>
      <c r="E2328" s="4"/>
      <c r="F2328" s="4"/>
      <c r="G2328" s="4"/>
    </row>
    <row r="2329" spans="1:7">
      <c r="A2329" s="4"/>
      <c r="B2329" s="4"/>
      <c r="C2329" s="4"/>
      <c r="D2329" s="4"/>
      <c r="E2329" s="4"/>
      <c r="F2329" s="4"/>
      <c r="G2329" s="4"/>
    </row>
    <row r="2330" spans="1:7">
      <c r="A2330" s="4"/>
      <c r="B2330" s="4"/>
      <c r="C2330" s="4"/>
      <c r="D2330" s="4"/>
      <c r="E2330" s="4"/>
      <c r="F2330" s="4"/>
      <c r="G2330" s="4"/>
    </row>
    <row r="2331" spans="1:7">
      <c r="A2331" s="4"/>
      <c r="B2331" s="4"/>
      <c r="C2331" s="4"/>
      <c r="D2331" s="4"/>
      <c r="E2331" s="4"/>
      <c r="F2331" s="4"/>
      <c r="G2331" s="4"/>
    </row>
    <row r="2332" spans="1:7">
      <c r="A2332" s="4"/>
      <c r="B2332" s="4"/>
      <c r="C2332" s="4"/>
      <c r="D2332" s="4"/>
      <c r="E2332" s="4"/>
      <c r="F2332" s="4"/>
      <c r="G2332" s="4"/>
    </row>
    <row r="2333" spans="1:7">
      <c r="A2333" s="4"/>
      <c r="B2333" s="4"/>
      <c r="C2333" s="4"/>
      <c r="D2333" s="4"/>
      <c r="E2333" s="4"/>
      <c r="F2333" s="4"/>
      <c r="G2333" s="4"/>
    </row>
    <row r="2334" spans="1:7">
      <c r="A2334" s="4"/>
      <c r="B2334" s="4"/>
      <c r="C2334" s="4"/>
      <c r="D2334" s="4"/>
      <c r="E2334" s="4"/>
      <c r="F2334" s="4"/>
      <c r="G2334" s="4"/>
    </row>
    <row r="2335" spans="1:7">
      <c r="A2335" s="4"/>
      <c r="B2335" s="4"/>
      <c r="C2335" s="4"/>
      <c r="D2335" s="4"/>
      <c r="E2335" s="4"/>
      <c r="F2335" s="4"/>
      <c r="G2335" s="4"/>
    </row>
    <row r="2336" spans="1:7">
      <c r="A2336" s="4"/>
      <c r="B2336" s="4"/>
      <c r="C2336" s="4"/>
      <c r="D2336" s="4"/>
      <c r="E2336" s="4"/>
      <c r="F2336" s="4"/>
      <c r="G2336" s="4"/>
    </row>
    <row r="2337" spans="1:7">
      <c r="A2337" s="4"/>
      <c r="B2337" s="4"/>
      <c r="C2337" s="4"/>
      <c r="D2337" s="4"/>
      <c r="E2337" s="4"/>
      <c r="F2337" s="4"/>
      <c r="G2337" s="4"/>
    </row>
    <row r="2338" spans="1:7">
      <c r="A2338" s="4"/>
      <c r="B2338" s="4"/>
      <c r="C2338" s="4"/>
      <c r="D2338" s="4"/>
      <c r="E2338" s="4"/>
      <c r="F2338" s="4"/>
      <c r="G2338" s="4"/>
    </row>
    <row r="2339" spans="1:7">
      <c r="A2339" s="4"/>
      <c r="B2339" s="4"/>
      <c r="C2339" s="4"/>
      <c r="D2339" s="4"/>
      <c r="E2339" s="4"/>
      <c r="F2339" s="4"/>
      <c r="G2339" s="4"/>
    </row>
    <row r="2340" spans="1:7">
      <c r="A2340" s="4"/>
      <c r="B2340" s="4"/>
      <c r="C2340" s="4"/>
      <c r="D2340" s="4"/>
      <c r="E2340" s="4"/>
      <c r="F2340" s="4"/>
      <c r="G2340" s="4"/>
    </row>
    <row r="2341" spans="1:7">
      <c r="A2341" s="4"/>
      <c r="B2341" s="4"/>
      <c r="C2341" s="4"/>
      <c r="D2341" s="4"/>
      <c r="E2341" s="4"/>
      <c r="F2341" s="4"/>
      <c r="G2341" s="4"/>
    </row>
    <row r="2342" spans="1:7">
      <c r="A2342" s="4"/>
      <c r="B2342" s="4"/>
      <c r="C2342" s="4"/>
      <c r="D2342" s="4"/>
      <c r="E2342" s="4"/>
      <c r="F2342" s="4"/>
      <c r="G2342" s="4"/>
    </row>
    <row r="2343" spans="1:7">
      <c r="A2343" s="4"/>
      <c r="B2343" s="4"/>
      <c r="C2343" s="4"/>
      <c r="D2343" s="4"/>
      <c r="E2343" s="4"/>
      <c r="F2343" s="4"/>
      <c r="G2343" s="4"/>
    </row>
    <row r="2344" spans="1:7">
      <c r="A2344" s="4"/>
      <c r="B2344" s="4"/>
      <c r="C2344" s="4"/>
      <c r="D2344" s="4"/>
      <c r="E2344" s="4"/>
      <c r="F2344" s="4"/>
      <c r="G2344" s="4"/>
    </row>
    <row r="2345" spans="1:7">
      <c r="A2345" s="4"/>
      <c r="B2345" s="4"/>
      <c r="C2345" s="4"/>
      <c r="D2345" s="4"/>
      <c r="E2345" s="4"/>
      <c r="F2345" s="4"/>
      <c r="G2345" s="4"/>
    </row>
    <row r="2346" spans="1:7">
      <c r="A2346" s="4"/>
      <c r="B2346" s="4"/>
      <c r="C2346" s="4"/>
      <c r="D2346" s="4"/>
      <c r="E2346" s="4"/>
      <c r="F2346" s="4"/>
      <c r="G2346" s="4"/>
    </row>
    <row r="2347" spans="1:7">
      <c r="A2347" s="4"/>
      <c r="B2347" s="4"/>
      <c r="C2347" s="4"/>
      <c r="D2347" s="4"/>
      <c r="E2347" s="4"/>
      <c r="F2347" s="4"/>
      <c r="G2347" s="4"/>
    </row>
    <row r="2348" spans="1:7">
      <c r="A2348" s="4"/>
      <c r="B2348" s="4"/>
      <c r="C2348" s="4"/>
      <c r="D2348" s="4"/>
      <c r="E2348" s="4"/>
      <c r="F2348" s="4"/>
      <c r="G2348" s="4"/>
    </row>
    <row r="2349" spans="1:7">
      <c r="A2349" s="4"/>
      <c r="B2349" s="4"/>
      <c r="C2349" s="4"/>
      <c r="D2349" s="4"/>
      <c r="E2349" s="4"/>
      <c r="F2349" s="4"/>
      <c r="G2349" s="4"/>
    </row>
    <row r="2350" spans="1:7">
      <c r="A2350" s="4"/>
      <c r="B2350" s="4"/>
      <c r="C2350" s="4"/>
      <c r="D2350" s="4"/>
      <c r="E2350" s="4"/>
      <c r="F2350" s="4"/>
      <c r="G2350" s="4"/>
    </row>
    <row r="2351" spans="1:7">
      <c r="A2351" s="4"/>
      <c r="B2351" s="4"/>
      <c r="C2351" s="4"/>
      <c r="D2351" s="4"/>
      <c r="E2351" s="4"/>
      <c r="F2351" s="4"/>
      <c r="G2351" s="4"/>
    </row>
    <row r="2352" spans="1:7">
      <c r="A2352" s="4"/>
      <c r="B2352" s="4"/>
      <c r="C2352" s="4"/>
      <c r="D2352" s="4"/>
      <c r="E2352" s="4"/>
      <c r="F2352" s="4"/>
      <c r="G2352" s="4"/>
    </row>
    <row r="2353" spans="1:7">
      <c r="A2353" s="4"/>
      <c r="B2353" s="4"/>
      <c r="C2353" s="4"/>
      <c r="D2353" s="4"/>
      <c r="E2353" s="4"/>
      <c r="F2353" s="4"/>
      <c r="G2353" s="4"/>
    </row>
    <row r="2354" spans="1:7">
      <c r="A2354" s="4"/>
      <c r="B2354" s="4"/>
      <c r="C2354" s="4"/>
      <c r="D2354" s="4"/>
      <c r="E2354" s="4"/>
      <c r="F2354" s="4"/>
      <c r="G2354" s="4"/>
    </row>
    <row r="2355" spans="1:7">
      <c r="A2355" s="4"/>
      <c r="B2355" s="4"/>
      <c r="C2355" s="4"/>
      <c r="D2355" s="4"/>
      <c r="E2355" s="4"/>
      <c r="F2355" s="4"/>
      <c r="G2355" s="4"/>
    </row>
    <row r="2356" spans="1:7">
      <c r="A2356" s="4"/>
      <c r="B2356" s="4"/>
      <c r="C2356" s="4"/>
      <c r="D2356" s="4"/>
      <c r="E2356" s="4"/>
      <c r="F2356" s="4"/>
      <c r="G2356" s="4"/>
    </row>
    <row r="2357" spans="1:7">
      <c r="A2357" s="4"/>
      <c r="B2357" s="4"/>
      <c r="C2357" s="4"/>
      <c r="D2357" s="4"/>
      <c r="E2357" s="4"/>
      <c r="F2357" s="4"/>
      <c r="G2357" s="4"/>
    </row>
    <row r="2358" spans="1:7">
      <c r="A2358" s="4"/>
      <c r="B2358" s="4"/>
      <c r="C2358" s="4"/>
      <c r="D2358" s="4"/>
      <c r="E2358" s="4"/>
      <c r="F2358" s="4"/>
      <c r="G2358" s="4"/>
    </row>
    <row r="2359" spans="1:7">
      <c r="A2359" s="4"/>
      <c r="B2359" s="4"/>
      <c r="C2359" s="4"/>
      <c r="D2359" s="4"/>
      <c r="E2359" s="4"/>
      <c r="F2359" s="4"/>
      <c r="G2359" s="4"/>
    </row>
    <row r="2360" spans="1:7">
      <c r="A2360" s="4"/>
      <c r="B2360" s="4"/>
      <c r="C2360" s="4"/>
      <c r="D2360" s="4"/>
      <c r="E2360" s="4"/>
      <c r="F2360" s="4"/>
      <c r="G2360" s="4"/>
    </row>
    <row r="2361" spans="1:7">
      <c r="A2361" s="4"/>
      <c r="B2361" s="4"/>
      <c r="C2361" s="4"/>
      <c r="D2361" s="4"/>
      <c r="E2361" s="4"/>
      <c r="F2361" s="4"/>
      <c r="G2361" s="4"/>
    </row>
    <row r="2362" spans="1:7">
      <c r="A2362" s="4"/>
      <c r="B2362" s="4"/>
      <c r="C2362" s="4"/>
      <c r="D2362" s="4"/>
      <c r="E2362" s="4"/>
      <c r="F2362" s="4"/>
      <c r="G2362" s="4"/>
    </row>
    <row r="2363" spans="1:7">
      <c r="A2363" s="4"/>
      <c r="B2363" s="4"/>
      <c r="C2363" s="4"/>
      <c r="D2363" s="4"/>
      <c r="E2363" s="4"/>
      <c r="F2363" s="4"/>
      <c r="G2363" s="4"/>
    </row>
    <row r="2364" spans="1:7">
      <c r="A2364" s="4"/>
      <c r="B2364" s="4"/>
      <c r="C2364" s="4"/>
      <c r="D2364" s="4"/>
      <c r="E2364" s="4"/>
      <c r="F2364" s="4"/>
      <c r="G2364" s="4"/>
    </row>
    <row r="2365" spans="1:7">
      <c r="A2365" s="4"/>
      <c r="B2365" s="4"/>
      <c r="C2365" s="4"/>
      <c r="D2365" s="4"/>
      <c r="E2365" s="4"/>
      <c r="F2365" s="4"/>
      <c r="G2365" s="4"/>
    </row>
    <row r="2366" spans="1:7">
      <c r="A2366" s="4"/>
      <c r="B2366" s="4"/>
      <c r="C2366" s="4"/>
      <c r="D2366" s="4"/>
      <c r="E2366" s="4"/>
      <c r="F2366" s="4"/>
      <c r="G2366" s="4"/>
    </row>
    <row r="2367" spans="1:7">
      <c r="A2367" s="4"/>
      <c r="B2367" s="4"/>
      <c r="C2367" s="4"/>
      <c r="D2367" s="4"/>
      <c r="E2367" s="4"/>
      <c r="F2367" s="4"/>
      <c r="G2367" s="4"/>
    </row>
    <row r="2368" spans="1:7">
      <c r="A2368" s="4"/>
      <c r="B2368" s="4"/>
      <c r="C2368" s="4"/>
      <c r="D2368" s="4"/>
      <c r="E2368" s="4"/>
      <c r="F2368" s="4"/>
      <c r="G2368" s="4"/>
    </row>
    <row r="2369" spans="1:7">
      <c r="A2369" s="4"/>
      <c r="B2369" s="4"/>
      <c r="C2369" s="4"/>
      <c r="D2369" s="4"/>
      <c r="E2369" s="4"/>
      <c r="F2369" s="4"/>
      <c r="G2369" s="4"/>
    </row>
    <row r="2370" spans="1:7">
      <c r="A2370" s="4"/>
      <c r="B2370" s="4"/>
      <c r="C2370" s="4"/>
      <c r="D2370" s="4"/>
      <c r="E2370" s="4"/>
      <c r="F2370" s="4"/>
      <c r="G2370" s="4"/>
    </row>
    <row r="2371" spans="1:7">
      <c r="A2371" s="4"/>
      <c r="B2371" s="4"/>
      <c r="C2371" s="4"/>
      <c r="D2371" s="4"/>
      <c r="E2371" s="4"/>
      <c r="F2371" s="4"/>
      <c r="G2371" s="4"/>
    </row>
    <row r="2372" spans="1:7">
      <c r="A2372" s="4"/>
      <c r="B2372" s="4"/>
      <c r="C2372" s="4"/>
      <c r="D2372" s="4"/>
      <c r="E2372" s="4"/>
      <c r="F2372" s="4"/>
      <c r="G2372" s="4"/>
    </row>
    <row r="2373" spans="1:7">
      <c r="A2373" s="4"/>
      <c r="B2373" s="4"/>
      <c r="C2373" s="4"/>
      <c r="D2373" s="4"/>
      <c r="E2373" s="4"/>
      <c r="F2373" s="4"/>
      <c r="G2373" s="4"/>
    </row>
    <row r="2374" spans="1:7">
      <c r="A2374" s="4"/>
      <c r="B2374" s="4"/>
      <c r="C2374" s="4"/>
      <c r="D2374" s="4"/>
      <c r="E2374" s="4"/>
      <c r="F2374" s="4"/>
      <c r="G2374" s="4"/>
    </row>
    <row r="2375" spans="1:7">
      <c r="A2375" s="4"/>
      <c r="B2375" s="4"/>
      <c r="C2375" s="4"/>
      <c r="D2375" s="4"/>
      <c r="E2375" s="4"/>
      <c r="F2375" s="4"/>
      <c r="G2375" s="4"/>
    </row>
    <row r="2376" spans="1:7">
      <c r="A2376" s="4"/>
      <c r="B2376" s="4"/>
      <c r="C2376" s="4"/>
      <c r="D2376" s="4"/>
      <c r="E2376" s="4"/>
      <c r="F2376" s="4"/>
      <c r="G2376" s="4"/>
    </row>
    <row r="2377" spans="1:7">
      <c r="A2377" s="4"/>
      <c r="B2377" s="4"/>
      <c r="C2377" s="4"/>
      <c r="D2377" s="4"/>
      <c r="E2377" s="4"/>
      <c r="F2377" s="4"/>
      <c r="G2377" s="4"/>
    </row>
    <row r="2378" spans="1:7">
      <c r="A2378" s="4"/>
      <c r="B2378" s="4"/>
      <c r="C2378" s="4"/>
      <c r="D2378" s="4"/>
      <c r="E2378" s="4"/>
      <c r="F2378" s="4"/>
      <c r="G2378" s="4"/>
    </row>
    <row r="2379" spans="1:7">
      <c r="A2379" s="4"/>
      <c r="B2379" s="4"/>
      <c r="C2379" s="4"/>
      <c r="D2379" s="4"/>
      <c r="E2379" s="4"/>
      <c r="F2379" s="4"/>
      <c r="G2379" s="4"/>
    </row>
    <row r="2380" spans="1:7">
      <c r="A2380" s="4"/>
      <c r="B2380" s="4"/>
      <c r="C2380" s="4"/>
      <c r="D2380" s="4"/>
      <c r="E2380" s="4"/>
      <c r="F2380" s="4"/>
      <c r="G2380" s="4"/>
    </row>
    <row r="2381" spans="1:7">
      <c r="A2381" s="4"/>
      <c r="B2381" s="4"/>
      <c r="C2381" s="4"/>
      <c r="D2381" s="4"/>
      <c r="E2381" s="4"/>
      <c r="F2381" s="4"/>
      <c r="G2381" s="4"/>
    </row>
    <row r="2382" spans="1:7">
      <c r="A2382" s="4"/>
      <c r="B2382" s="4"/>
      <c r="C2382" s="4"/>
      <c r="D2382" s="4"/>
      <c r="E2382" s="4"/>
      <c r="F2382" s="4"/>
      <c r="G2382" s="4"/>
    </row>
    <row r="2383" spans="1:7">
      <c r="A2383" s="4"/>
      <c r="B2383" s="4"/>
      <c r="C2383" s="4"/>
      <c r="D2383" s="4"/>
      <c r="E2383" s="4"/>
      <c r="F2383" s="4"/>
      <c r="G2383" s="4"/>
    </row>
    <row r="2384" spans="1:7">
      <c r="A2384" s="4"/>
      <c r="B2384" s="4"/>
      <c r="C2384" s="4"/>
      <c r="D2384" s="4"/>
      <c r="E2384" s="4"/>
      <c r="F2384" s="4"/>
      <c r="G2384" s="4"/>
    </row>
    <row r="2385" spans="1:7">
      <c r="A2385" s="4"/>
      <c r="B2385" s="4"/>
      <c r="C2385" s="4"/>
      <c r="D2385" s="4"/>
      <c r="E2385" s="4"/>
      <c r="F2385" s="4"/>
      <c r="G2385" s="4"/>
    </row>
    <row r="2386" spans="1:7">
      <c r="A2386" s="4"/>
      <c r="B2386" s="4"/>
      <c r="C2386" s="4"/>
      <c r="D2386" s="4"/>
      <c r="E2386" s="4"/>
      <c r="F2386" s="4"/>
      <c r="G2386" s="4"/>
    </row>
    <row r="2387" spans="1:7">
      <c r="A2387" s="4"/>
      <c r="B2387" s="4"/>
      <c r="C2387" s="4"/>
      <c r="D2387" s="4"/>
      <c r="E2387" s="4"/>
      <c r="F2387" s="4"/>
      <c r="G2387" s="4"/>
    </row>
    <row r="2388" spans="1:7">
      <c r="A2388" s="4"/>
      <c r="B2388" s="4"/>
      <c r="C2388" s="4"/>
      <c r="D2388" s="4"/>
      <c r="E2388" s="4"/>
      <c r="F2388" s="4"/>
      <c r="G2388" s="4"/>
    </row>
    <row r="2389" spans="1:7">
      <c r="A2389" s="4"/>
      <c r="B2389" s="4"/>
      <c r="C2389" s="4"/>
      <c r="D2389" s="4"/>
      <c r="E2389" s="4"/>
      <c r="F2389" s="4"/>
      <c r="G2389" s="4"/>
    </row>
    <row r="2390" spans="1:7">
      <c r="A2390" s="4"/>
      <c r="B2390" s="4"/>
      <c r="C2390" s="4"/>
      <c r="D2390" s="4"/>
      <c r="E2390" s="4"/>
      <c r="F2390" s="4"/>
      <c r="G2390" s="4"/>
    </row>
    <row r="2391" spans="1:7">
      <c r="A2391" s="4"/>
      <c r="B2391" s="4"/>
      <c r="C2391" s="4"/>
      <c r="D2391" s="4"/>
      <c r="E2391" s="4"/>
      <c r="F2391" s="4"/>
      <c r="G2391" s="4"/>
    </row>
    <row r="2392" spans="1:7">
      <c r="A2392" s="4"/>
      <c r="B2392" s="4"/>
      <c r="C2392" s="4"/>
      <c r="D2392" s="4"/>
      <c r="E2392" s="4"/>
      <c r="F2392" s="4"/>
      <c r="G2392" s="4"/>
    </row>
    <row r="2393" spans="1:7">
      <c r="A2393" s="4"/>
      <c r="B2393" s="4"/>
      <c r="C2393" s="4"/>
      <c r="D2393" s="4"/>
      <c r="E2393" s="4"/>
      <c r="F2393" s="4"/>
      <c r="G2393" s="4"/>
    </row>
    <row r="2394" spans="1:7">
      <c r="A2394" s="4"/>
      <c r="B2394" s="4"/>
      <c r="C2394" s="4"/>
      <c r="D2394" s="4"/>
      <c r="E2394" s="4"/>
      <c r="F2394" s="4"/>
      <c r="G2394" s="4"/>
    </row>
    <row r="2395" spans="1:7">
      <c r="A2395" s="4"/>
      <c r="B2395" s="4"/>
      <c r="C2395" s="4"/>
      <c r="D2395" s="4"/>
      <c r="E2395" s="4"/>
      <c r="F2395" s="4"/>
      <c r="G2395" s="4"/>
    </row>
    <row r="2396" spans="1:7">
      <c r="A2396" s="4"/>
      <c r="B2396" s="4"/>
      <c r="C2396" s="4"/>
      <c r="D2396" s="4"/>
      <c r="E2396" s="4"/>
      <c r="F2396" s="4"/>
      <c r="G2396" s="4"/>
    </row>
    <row r="2397" spans="1:7">
      <c r="A2397" s="4"/>
      <c r="B2397" s="4"/>
      <c r="C2397" s="4"/>
      <c r="D2397" s="4"/>
      <c r="E2397" s="4"/>
      <c r="F2397" s="4"/>
      <c r="G2397" s="4"/>
    </row>
    <row r="2398" spans="1:7">
      <c r="A2398" s="4"/>
      <c r="B2398" s="4"/>
      <c r="C2398" s="4"/>
      <c r="D2398" s="4"/>
      <c r="E2398" s="4"/>
      <c r="F2398" s="4"/>
      <c r="G2398" s="4"/>
    </row>
    <row r="2399" spans="1:7">
      <c r="A2399" s="4"/>
      <c r="B2399" s="4"/>
      <c r="C2399" s="4"/>
      <c r="D2399" s="4"/>
      <c r="E2399" s="4"/>
      <c r="F2399" s="4"/>
      <c r="G2399" s="4"/>
    </row>
    <row r="2400" spans="1:7">
      <c r="A2400" s="4"/>
      <c r="B2400" s="4"/>
      <c r="C2400" s="4"/>
      <c r="D2400" s="4"/>
      <c r="E2400" s="4"/>
      <c r="F2400" s="4"/>
      <c r="G2400" s="4"/>
    </row>
    <row r="2401" spans="1:7">
      <c r="A2401" s="4"/>
      <c r="B2401" s="4"/>
      <c r="C2401" s="4"/>
      <c r="D2401" s="4"/>
      <c r="E2401" s="4"/>
      <c r="F2401" s="4"/>
      <c r="G2401" s="4"/>
    </row>
    <row r="2402" spans="1:7">
      <c r="A2402" s="4"/>
      <c r="B2402" s="4"/>
      <c r="C2402" s="4"/>
      <c r="D2402" s="4"/>
      <c r="E2402" s="4"/>
      <c r="F2402" s="4"/>
      <c r="G2402" s="4"/>
    </row>
    <row r="2403" spans="1:7">
      <c r="A2403" s="4"/>
      <c r="B2403" s="4"/>
      <c r="C2403" s="4"/>
      <c r="D2403" s="4"/>
      <c r="E2403" s="4"/>
      <c r="F2403" s="4"/>
      <c r="G2403" s="4"/>
    </row>
    <row r="2404" spans="1:7">
      <c r="A2404" s="4"/>
      <c r="B2404" s="4"/>
      <c r="C2404" s="4"/>
      <c r="D2404" s="4"/>
      <c r="E2404" s="4"/>
      <c r="F2404" s="4"/>
      <c r="G2404" s="4"/>
    </row>
    <row r="2405" spans="1:7">
      <c r="A2405" s="4"/>
      <c r="B2405" s="4"/>
      <c r="C2405" s="4"/>
      <c r="D2405" s="4"/>
      <c r="E2405" s="4"/>
      <c r="F2405" s="4"/>
      <c r="G2405" s="4"/>
    </row>
    <row r="2406" spans="1:7">
      <c r="A2406" s="4"/>
      <c r="B2406" s="4"/>
      <c r="C2406" s="4"/>
      <c r="D2406" s="4"/>
      <c r="E2406" s="4"/>
      <c r="F2406" s="4"/>
      <c r="G2406" s="4"/>
    </row>
    <row r="2407" spans="1:7">
      <c r="A2407" s="4"/>
      <c r="B2407" s="4"/>
      <c r="C2407" s="4"/>
      <c r="D2407" s="4"/>
      <c r="E2407" s="4"/>
      <c r="F2407" s="4"/>
      <c r="G2407" s="4"/>
    </row>
    <row r="2408" spans="1:7">
      <c r="A2408" s="4"/>
      <c r="B2408" s="4"/>
      <c r="C2408" s="4"/>
      <c r="D2408" s="4"/>
      <c r="E2408" s="4"/>
      <c r="F2408" s="4"/>
      <c r="G2408" s="4"/>
    </row>
    <row r="2409" spans="1:7">
      <c r="A2409" s="4"/>
      <c r="B2409" s="4"/>
      <c r="C2409" s="4"/>
      <c r="D2409" s="4"/>
      <c r="E2409" s="4"/>
      <c r="F2409" s="4"/>
      <c r="G2409" s="4"/>
    </row>
    <row r="2410" spans="1:7">
      <c r="A2410" s="4"/>
      <c r="B2410" s="4"/>
      <c r="C2410" s="4"/>
      <c r="D2410" s="4"/>
      <c r="E2410" s="4"/>
      <c r="F2410" s="4"/>
      <c r="G2410" s="4"/>
    </row>
    <row r="2411" spans="1:7">
      <c r="A2411" s="4"/>
      <c r="B2411" s="4"/>
      <c r="C2411" s="4"/>
      <c r="D2411" s="4"/>
      <c r="E2411" s="4"/>
      <c r="F2411" s="4"/>
      <c r="G2411" s="4"/>
    </row>
    <row r="2412" spans="1:7">
      <c r="A2412" s="4"/>
      <c r="B2412" s="4"/>
      <c r="C2412" s="4"/>
      <c r="D2412" s="4"/>
      <c r="E2412" s="4"/>
      <c r="F2412" s="4"/>
      <c r="G2412" s="4"/>
    </row>
    <row r="2413" spans="1:7">
      <c r="A2413" s="4"/>
      <c r="B2413" s="4"/>
      <c r="C2413" s="4"/>
      <c r="D2413" s="4"/>
      <c r="E2413" s="4"/>
      <c r="F2413" s="4"/>
      <c r="G2413" s="4"/>
    </row>
    <row r="2414" spans="1:7">
      <c r="A2414" s="4"/>
      <c r="B2414" s="4"/>
      <c r="C2414" s="4"/>
      <c r="D2414" s="4"/>
      <c r="E2414" s="4"/>
      <c r="F2414" s="4"/>
      <c r="G2414" s="4"/>
    </row>
    <row r="2415" spans="1:7">
      <c r="A2415" s="4"/>
      <c r="B2415" s="4"/>
      <c r="C2415" s="4"/>
      <c r="D2415" s="4"/>
      <c r="E2415" s="4"/>
      <c r="F2415" s="4"/>
      <c r="G2415" s="4"/>
    </row>
    <row r="2416" spans="1:7">
      <c r="A2416" s="4"/>
      <c r="B2416" s="4"/>
      <c r="C2416" s="4"/>
      <c r="D2416" s="4"/>
      <c r="E2416" s="4"/>
      <c r="F2416" s="4"/>
      <c r="G2416" s="4"/>
    </row>
    <row r="2417" spans="1:7">
      <c r="A2417" s="4"/>
      <c r="B2417" s="4"/>
      <c r="C2417" s="4"/>
      <c r="D2417" s="4"/>
      <c r="E2417" s="4"/>
      <c r="F2417" s="4"/>
      <c r="G2417" s="4"/>
    </row>
    <row r="2418" spans="1:7">
      <c r="A2418" s="4"/>
      <c r="B2418" s="4"/>
      <c r="C2418" s="4"/>
      <c r="D2418" s="4"/>
      <c r="E2418" s="4"/>
      <c r="F2418" s="4"/>
      <c r="G2418" s="4"/>
    </row>
    <row r="2419" spans="1:7">
      <c r="A2419" s="4"/>
      <c r="B2419" s="4"/>
      <c r="C2419" s="4"/>
      <c r="D2419" s="4"/>
      <c r="E2419" s="4"/>
      <c r="F2419" s="4"/>
      <c r="G2419" s="4"/>
    </row>
    <row r="2420" spans="1:7">
      <c r="A2420" s="4"/>
      <c r="B2420" s="4"/>
      <c r="C2420" s="4"/>
      <c r="D2420" s="4"/>
      <c r="E2420" s="4"/>
      <c r="F2420" s="4"/>
      <c r="G2420" s="4"/>
    </row>
    <row r="2421" spans="1:7">
      <c r="A2421" s="4"/>
      <c r="B2421" s="4"/>
      <c r="C2421" s="4"/>
      <c r="D2421" s="4"/>
      <c r="E2421" s="4"/>
      <c r="F2421" s="4"/>
      <c r="G2421" s="4"/>
    </row>
    <row r="2422" spans="1:7">
      <c r="A2422" s="4"/>
      <c r="B2422" s="4"/>
      <c r="C2422" s="4"/>
      <c r="D2422" s="4"/>
      <c r="E2422" s="4"/>
      <c r="F2422" s="4"/>
      <c r="G2422" s="4"/>
    </row>
    <row r="2423" spans="1:7">
      <c r="A2423" s="4"/>
      <c r="B2423" s="4"/>
      <c r="C2423" s="4"/>
      <c r="D2423" s="4"/>
      <c r="E2423" s="4"/>
      <c r="F2423" s="4"/>
      <c r="G2423" s="4"/>
    </row>
    <row r="2424" spans="1:7">
      <c r="A2424" s="4"/>
      <c r="B2424" s="4"/>
      <c r="C2424" s="4"/>
      <c r="D2424" s="4"/>
      <c r="E2424" s="4"/>
      <c r="F2424" s="4"/>
      <c r="G2424" s="4"/>
    </row>
    <row r="2425" spans="1:7">
      <c r="A2425" s="4"/>
      <c r="B2425" s="4"/>
      <c r="C2425" s="4"/>
      <c r="D2425" s="4"/>
      <c r="E2425" s="4"/>
      <c r="F2425" s="4"/>
      <c r="G2425" s="4"/>
    </row>
    <row r="2426" spans="1:7">
      <c r="A2426" s="4"/>
      <c r="B2426" s="4"/>
      <c r="C2426" s="4"/>
      <c r="D2426" s="4"/>
      <c r="E2426" s="4"/>
      <c r="F2426" s="4"/>
      <c r="G2426" s="4"/>
    </row>
    <row r="2427" spans="1:7">
      <c r="A2427" s="4"/>
      <c r="B2427" s="4"/>
      <c r="C2427" s="4"/>
      <c r="D2427" s="4"/>
      <c r="E2427" s="4"/>
      <c r="F2427" s="4"/>
      <c r="G2427" s="4"/>
    </row>
    <row r="2428" spans="1:7">
      <c r="A2428" s="4"/>
      <c r="B2428" s="4"/>
      <c r="C2428" s="4"/>
      <c r="D2428" s="4"/>
      <c r="E2428" s="4"/>
      <c r="F2428" s="4"/>
      <c r="G2428" s="4"/>
    </row>
    <row r="2429" spans="1:7">
      <c r="A2429" s="4"/>
      <c r="B2429" s="4"/>
      <c r="C2429" s="4"/>
      <c r="D2429" s="4"/>
      <c r="E2429" s="4"/>
      <c r="F2429" s="4"/>
      <c r="G2429" s="4"/>
    </row>
    <row r="2430" spans="1:7">
      <c r="A2430" s="4"/>
      <c r="B2430" s="4"/>
      <c r="C2430" s="4"/>
      <c r="D2430" s="4"/>
      <c r="E2430" s="4"/>
      <c r="F2430" s="4"/>
      <c r="G2430" s="4"/>
    </row>
    <row r="2431" spans="1:7">
      <c r="A2431" s="4"/>
      <c r="B2431" s="4"/>
      <c r="C2431" s="4"/>
      <c r="D2431" s="4"/>
      <c r="E2431" s="4"/>
      <c r="F2431" s="4"/>
      <c r="G2431" s="4"/>
    </row>
    <row r="2432" spans="1:7">
      <c r="A2432" s="4"/>
      <c r="B2432" s="4"/>
      <c r="C2432" s="4"/>
      <c r="D2432" s="4"/>
      <c r="E2432" s="4"/>
      <c r="F2432" s="4"/>
      <c r="G2432" s="4"/>
    </row>
    <row r="2433" spans="1:7">
      <c r="A2433" s="4"/>
      <c r="B2433" s="4"/>
      <c r="C2433" s="4"/>
      <c r="D2433" s="4"/>
      <c r="E2433" s="4"/>
      <c r="F2433" s="4"/>
      <c r="G2433" s="4"/>
    </row>
    <row r="2434" spans="1:7">
      <c r="A2434" s="4"/>
      <c r="B2434" s="4"/>
      <c r="C2434" s="4"/>
      <c r="D2434" s="4"/>
      <c r="E2434" s="4"/>
      <c r="F2434" s="4"/>
      <c r="G2434" s="4"/>
    </row>
    <row r="2435" spans="1:7">
      <c r="A2435" s="4"/>
      <c r="B2435" s="4"/>
      <c r="C2435" s="4"/>
      <c r="D2435" s="4"/>
      <c r="E2435" s="4"/>
      <c r="F2435" s="4"/>
      <c r="G2435" s="4"/>
    </row>
    <row r="2436" spans="1:7">
      <c r="A2436" s="4"/>
      <c r="B2436" s="4"/>
      <c r="C2436" s="4"/>
      <c r="D2436" s="4"/>
      <c r="E2436" s="4"/>
      <c r="F2436" s="4"/>
      <c r="G2436" s="4"/>
    </row>
    <row r="2437" spans="1:7">
      <c r="A2437" s="4"/>
      <c r="B2437" s="4"/>
      <c r="C2437" s="4"/>
      <c r="D2437" s="4"/>
      <c r="E2437" s="4"/>
      <c r="F2437" s="4"/>
      <c r="G2437" s="4"/>
    </row>
    <row r="2438" spans="1:7">
      <c r="A2438" s="4"/>
      <c r="B2438" s="4"/>
      <c r="C2438" s="4"/>
      <c r="D2438" s="4"/>
      <c r="E2438" s="4"/>
      <c r="F2438" s="4"/>
      <c r="G2438" s="4"/>
    </row>
    <row r="2439" spans="1:7">
      <c r="A2439" s="4"/>
      <c r="B2439" s="4"/>
      <c r="C2439" s="4"/>
      <c r="D2439" s="4"/>
      <c r="E2439" s="4"/>
      <c r="F2439" s="4"/>
      <c r="G2439" s="4"/>
    </row>
    <row r="2440" spans="1:7">
      <c r="A2440" s="4"/>
      <c r="B2440" s="4"/>
      <c r="C2440" s="4"/>
      <c r="D2440" s="4"/>
      <c r="E2440" s="4"/>
      <c r="F2440" s="4"/>
      <c r="G2440" s="4"/>
    </row>
    <row r="2441" spans="1:7">
      <c r="A2441" s="4"/>
      <c r="B2441" s="4"/>
      <c r="C2441" s="4"/>
      <c r="D2441" s="4"/>
      <c r="E2441" s="4"/>
      <c r="F2441" s="4"/>
      <c r="G2441" s="4"/>
    </row>
    <row r="2442" spans="1:7">
      <c r="A2442" s="4"/>
      <c r="B2442" s="4"/>
      <c r="C2442" s="4"/>
      <c r="D2442" s="4"/>
      <c r="E2442" s="4"/>
      <c r="F2442" s="4"/>
      <c r="G2442" s="4"/>
    </row>
    <row r="2443" spans="1:7">
      <c r="A2443" s="4"/>
      <c r="B2443" s="4"/>
      <c r="C2443" s="4"/>
      <c r="D2443" s="4"/>
      <c r="E2443" s="4"/>
      <c r="F2443" s="4"/>
      <c r="G2443" s="4"/>
    </row>
    <row r="2444" spans="1:7">
      <c r="A2444" s="4"/>
      <c r="B2444" s="4"/>
      <c r="C2444" s="4"/>
      <c r="D2444" s="4"/>
      <c r="E2444" s="4"/>
      <c r="F2444" s="4"/>
      <c r="G2444" s="4"/>
    </row>
    <row r="2445" spans="1:7">
      <c r="A2445" s="4"/>
      <c r="B2445" s="4"/>
      <c r="C2445" s="4"/>
      <c r="D2445" s="4"/>
      <c r="E2445" s="4"/>
      <c r="F2445" s="4"/>
      <c r="G2445" s="4"/>
    </row>
    <row r="2446" spans="1:7">
      <c r="A2446" s="4"/>
      <c r="B2446" s="4"/>
      <c r="C2446" s="4"/>
      <c r="D2446" s="4"/>
      <c r="E2446" s="4"/>
      <c r="F2446" s="4"/>
      <c r="G2446" s="4"/>
    </row>
    <row r="2447" spans="1:7">
      <c r="A2447" s="4"/>
      <c r="B2447" s="4"/>
      <c r="C2447" s="4"/>
      <c r="D2447" s="4"/>
      <c r="E2447" s="4"/>
      <c r="F2447" s="4"/>
      <c r="G2447" s="4"/>
    </row>
    <row r="2448" spans="1:7">
      <c r="A2448" s="4"/>
      <c r="B2448" s="4"/>
      <c r="C2448" s="4"/>
      <c r="D2448" s="4"/>
      <c r="E2448" s="4"/>
      <c r="F2448" s="4"/>
      <c r="G2448" s="4"/>
    </row>
    <row r="2449" spans="1:7">
      <c r="A2449" s="4"/>
      <c r="B2449" s="4"/>
      <c r="C2449" s="4"/>
      <c r="D2449" s="4"/>
      <c r="E2449" s="4"/>
      <c r="F2449" s="4"/>
      <c r="G2449" s="4"/>
    </row>
    <row r="2450" spans="1:7">
      <c r="A2450" s="4"/>
      <c r="B2450" s="4"/>
      <c r="C2450" s="4"/>
      <c r="D2450" s="4"/>
      <c r="E2450" s="4"/>
      <c r="F2450" s="4"/>
      <c r="G2450" s="4"/>
    </row>
    <row r="2451" spans="1:7">
      <c r="A2451" s="4"/>
      <c r="B2451" s="4"/>
      <c r="C2451" s="4"/>
      <c r="D2451" s="4"/>
      <c r="E2451" s="4"/>
      <c r="F2451" s="4"/>
      <c r="G2451" s="4"/>
    </row>
    <row r="2452" spans="1:7">
      <c r="A2452" s="4"/>
      <c r="B2452" s="4"/>
      <c r="C2452" s="4"/>
      <c r="D2452" s="4"/>
      <c r="E2452" s="4"/>
      <c r="F2452" s="4"/>
      <c r="G2452" s="4"/>
    </row>
    <row r="2453" spans="1:7">
      <c r="A2453" s="4"/>
      <c r="B2453" s="4"/>
      <c r="C2453" s="4"/>
      <c r="D2453" s="4"/>
      <c r="E2453" s="4"/>
      <c r="F2453" s="4"/>
      <c r="G2453" s="4"/>
    </row>
    <row r="2454" spans="1:7">
      <c r="A2454" s="4"/>
      <c r="B2454" s="4"/>
      <c r="C2454" s="4"/>
      <c r="D2454" s="4"/>
      <c r="E2454" s="4"/>
      <c r="F2454" s="4"/>
      <c r="G2454" s="4"/>
    </row>
    <row r="2455" spans="1:7">
      <c r="A2455" s="4"/>
      <c r="B2455" s="4"/>
      <c r="C2455" s="4"/>
      <c r="D2455" s="4"/>
      <c r="E2455" s="4"/>
      <c r="F2455" s="4"/>
      <c r="G2455" s="4"/>
    </row>
    <row r="2456" spans="1:7">
      <c r="A2456" s="4"/>
      <c r="B2456" s="4"/>
      <c r="C2456" s="4"/>
      <c r="D2456" s="4"/>
      <c r="E2456" s="4"/>
      <c r="F2456" s="4"/>
      <c r="G2456" s="4"/>
    </row>
    <row r="2457" spans="1:7">
      <c r="A2457" s="4"/>
      <c r="B2457" s="4"/>
      <c r="C2457" s="4"/>
      <c r="D2457" s="4"/>
      <c r="E2457" s="4"/>
      <c r="F2457" s="4"/>
      <c r="G2457" s="4"/>
    </row>
    <row r="2458" spans="1:7">
      <c r="A2458" s="4"/>
      <c r="B2458" s="4"/>
      <c r="C2458" s="4"/>
      <c r="D2458" s="4"/>
      <c r="E2458" s="4"/>
      <c r="F2458" s="4"/>
      <c r="G2458" s="4"/>
    </row>
    <row r="2459" spans="1:7">
      <c r="A2459" s="4"/>
      <c r="B2459" s="4"/>
      <c r="C2459" s="4"/>
      <c r="D2459" s="4"/>
      <c r="E2459" s="4"/>
      <c r="F2459" s="4"/>
      <c r="G2459" s="4"/>
    </row>
    <row r="2460" spans="1:7">
      <c r="A2460" s="4"/>
      <c r="B2460" s="4"/>
      <c r="C2460" s="4"/>
      <c r="D2460" s="4"/>
      <c r="E2460" s="4"/>
      <c r="F2460" s="4"/>
      <c r="G2460" s="4"/>
    </row>
    <row r="2461" spans="1:7">
      <c r="A2461" s="4"/>
      <c r="B2461" s="4"/>
      <c r="C2461" s="4"/>
      <c r="D2461" s="4"/>
      <c r="E2461" s="4"/>
      <c r="F2461" s="4"/>
      <c r="G2461" s="4"/>
    </row>
    <row r="2462" spans="1:7">
      <c r="A2462" s="4"/>
      <c r="B2462" s="4"/>
      <c r="C2462" s="4"/>
      <c r="D2462" s="4"/>
      <c r="E2462" s="4"/>
      <c r="F2462" s="4"/>
      <c r="G2462" s="4"/>
    </row>
    <row r="2463" spans="1:7">
      <c r="A2463" s="4"/>
      <c r="B2463" s="4"/>
      <c r="C2463" s="4"/>
      <c r="D2463" s="4"/>
      <c r="E2463" s="4"/>
      <c r="F2463" s="4"/>
      <c r="G2463" s="4"/>
    </row>
    <row r="2464" spans="1:7">
      <c r="A2464" s="4"/>
      <c r="B2464" s="4"/>
      <c r="C2464" s="4"/>
      <c r="D2464" s="4"/>
      <c r="E2464" s="4"/>
      <c r="F2464" s="4"/>
      <c r="G2464" s="4"/>
    </row>
    <row r="2465" spans="1:7">
      <c r="A2465" s="4"/>
      <c r="B2465" s="4"/>
      <c r="C2465" s="4"/>
      <c r="D2465" s="4"/>
      <c r="E2465" s="4"/>
      <c r="F2465" s="4"/>
      <c r="G2465" s="4"/>
    </row>
    <row r="2466" spans="1:7">
      <c r="A2466" s="4"/>
      <c r="B2466" s="4"/>
      <c r="C2466" s="4"/>
      <c r="D2466" s="4"/>
      <c r="E2466" s="4"/>
      <c r="F2466" s="4"/>
      <c r="G2466" s="4"/>
    </row>
    <row r="2467" spans="1:7">
      <c r="A2467" s="4"/>
      <c r="B2467" s="4"/>
      <c r="C2467" s="4"/>
      <c r="D2467" s="4"/>
      <c r="E2467" s="4"/>
      <c r="F2467" s="4"/>
      <c r="G2467" s="4"/>
    </row>
    <row r="2468" spans="1:7">
      <c r="A2468" s="4"/>
      <c r="B2468" s="4"/>
      <c r="C2468" s="4"/>
      <c r="D2468" s="4"/>
      <c r="E2468" s="4"/>
      <c r="F2468" s="4"/>
      <c r="G2468" s="4"/>
    </row>
    <row r="2469" spans="1:7">
      <c r="A2469" s="4"/>
      <c r="B2469" s="4"/>
      <c r="C2469" s="4"/>
      <c r="D2469" s="4"/>
      <c r="E2469" s="4"/>
      <c r="F2469" s="4"/>
      <c r="G2469" s="4"/>
    </row>
    <row r="2470" spans="1:7">
      <c r="A2470" s="4"/>
      <c r="B2470" s="4"/>
      <c r="C2470" s="4"/>
      <c r="D2470" s="4"/>
      <c r="E2470" s="4"/>
      <c r="F2470" s="4"/>
      <c r="G2470" s="4"/>
    </row>
    <row r="2471" spans="1:7">
      <c r="A2471" s="4"/>
      <c r="B2471" s="4"/>
      <c r="C2471" s="4"/>
      <c r="D2471" s="4"/>
      <c r="E2471" s="4"/>
      <c r="F2471" s="4"/>
      <c r="G2471" s="4"/>
    </row>
    <row r="2472" spans="1:7">
      <c r="A2472" s="4"/>
      <c r="B2472" s="4"/>
      <c r="C2472" s="4"/>
      <c r="D2472" s="4"/>
      <c r="E2472" s="4"/>
      <c r="F2472" s="4"/>
      <c r="G2472" s="4"/>
    </row>
    <row r="2473" spans="1:7">
      <c r="A2473" s="4"/>
      <c r="B2473" s="4"/>
      <c r="C2473" s="4"/>
      <c r="D2473" s="4"/>
      <c r="E2473" s="4"/>
      <c r="F2473" s="4"/>
      <c r="G2473" s="4"/>
    </row>
    <row r="2474" spans="1:7">
      <c r="A2474" s="4"/>
      <c r="B2474" s="4"/>
      <c r="C2474" s="4"/>
      <c r="D2474" s="4"/>
      <c r="E2474" s="4"/>
      <c r="F2474" s="4"/>
      <c r="G2474" s="4"/>
    </row>
    <row r="2475" spans="1:7">
      <c r="A2475" s="4"/>
      <c r="B2475" s="4"/>
      <c r="C2475" s="4"/>
      <c r="D2475" s="4"/>
      <c r="E2475" s="4"/>
      <c r="F2475" s="4"/>
      <c r="G2475" s="4"/>
    </row>
    <row r="2476" spans="1:7">
      <c r="A2476" s="4"/>
      <c r="B2476" s="4"/>
      <c r="C2476" s="4"/>
      <c r="D2476" s="4"/>
      <c r="E2476" s="4"/>
      <c r="F2476" s="4"/>
      <c r="G2476" s="4"/>
    </row>
    <row r="2477" spans="1:7">
      <c r="A2477" s="4"/>
      <c r="B2477" s="4"/>
      <c r="C2477" s="4"/>
      <c r="D2477" s="4"/>
      <c r="E2477" s="4"/>
      <c r="F2477" s="4"/>
      <c r="G2477" s="4"/>
    </row>
    <row r="2478" spans="1:7">
      <c r="A2478" s="4"/>
      <c r="B2478" s="4"/>
      <c r="C2478" s="4"/>
      <c r="D2478" s="4"/>
      <c r="E2478" s="4"/>
      <c r="F2478" s="4"/>
      <c r="G2478" s="4"/>
    </row>
    <row r="2479" spans="1:7">
      <c r="A2479" s="4"/>
      <c r="B2479" s="4"/>
      <c r="C2479" s="4"/>
      <c r="D2479" s="4"/>
      <c r="E2479" s="4"/>
      <c r="F2479" s="4"/>
      <c r="G2479" s="4"/>
    </row>
    <row r="2480" spans="1:7">
      <c r="A2480" s="4"/>
      <c r="B2480" s="4"/>
      <c r="C2480" s="4"/>
      <c r="D2480" s="4"/>
      <c r="E2480" s="4"/>
      <c r="F2480" s="4"/>
      <c r="G2480" s="4"/>
    </row>
    <row r="2481" spans="1:7">
      <c r="A2481" s="4"/>
      <c r="B2481" s="4"/>
      <c r="C2481" s="4"/>
      <c r="D2481" s="4"/>
      <c r="E2481" s="4"/>
      <c r="F2481" s="4"/>
      <c r="G2481" s="4"/>
    </row>
    <row r="2482" spans="1:7">
      <c r="A2482" s="4"/>
      <c r="B2482" s="4"/>
      <c r="C2482" s="4"/>
      <c r="D2482" s="4"/>
      <c r="E2482" s="4"/>
      <c r="F2482" s="4"/>
      <c r="G2482" s="4"/>
    </row>
    <row r="2483" spans="1:7">
      <c r="A2483" s="4"/>
      <c r="B2483" s="4"/>
      <c r="C2483" s="4"/>
      <c r="D2483" s="4"/>
      <c r="E2483" s="4"/>
      <c r="F2483" s="4"/>
      <c r="G2483" s="4"/>
    </row>
    <row r="2484" spans="1:7">
      <c r="A2484" s="4"/>
      <c r="B2484" s="4"/>
      <c r="C2484" s="4"/>
      <c r="D2484" s="4"/>
      <c r="E2484" s="4"/>
      <c r="F2484" s="4"/>
      <c r="G2484" s="4"/>
    </row>
    <row r="2485" spans="1:7">
      <c r="A2485" s="4"/>
      <c r="B2485" s="4"/>
      <c r="C2485" s="4"/>
      <c r="D2485" s="4"/>
      <c r="E2485" s="4"/>
      <c r="F2485" s="4"/>
      <c r="G2485" s="4"/>
    </row>
    <row r="2486" spans="1:7">
      <c r="A2486" s="4"/>
      <c r="B2486" s="4"/>
      <c r="C2486" s="4"/>
      <c r="D2486" s="4"/>
      <c r="E2486" s="4"/>
      <c r="F2486" s="4"/>
      <c r="G2486" s="4"/>
    </row>
    <row r="2487" spans="1:7">
      <c r="A2487" s="4"/>
      <c r="B2487" s="4"/>
      <c r="C2487" s="4"/>
      <c r="D2487" s="4"/>
      <c r="E2487" s="4"/>
      <c r="F2487" s="4"/>
      <c r="G2487" s="4"/>
    </row>
    <row r="2488" spans="1:7">
      <c r="A2488" s="4"/>
      <c r="B2488" s="4"/>
      <c r="C2488" s="4"/>
      <c r="D2488" s="4"/>
      <c r="E2488" s="4"/>
      <c r="F2488" s="4"/>
      <c r="G2488" s="4"/>
    </row>
    <row r="2489" spans="1:7">
      <c r="A2489" s="4"/>
      <c r="B2489" s="4"/>
      <c r="C2489" s="4"/>
      <c r="D2489" s="4"/>
      <c r="E2489" s="4"/>
      <c r="F2489" s="4"/>
      <c r="G2489" s="4"/>
    </row>
    <row r="2490" spans="1:7">
      <c r="A2490" s="4"/>
      <c r="B2490" s="4"/>
      <c r="C2490" s="4"/>
      <c r="D2490" s="4"/>
      <c r="E2490" s="4"/>
      <c r="F2490" s="4"/>
      <c r="G2490" s="4"/>
    </row>
    <row r="2491" spans="1:7">
      <c r="A2491" s="4"/>
      <c r="B2491" s="4"/>
      <c r="C2491" s="4"/>
      <c r="D2491" s="4"/>
      <c r="E2491" s="4"/>
      <c r="F2491" s="4"/>
      <c r="G2491" s="4"/>
    </row>
    <row r="2492" spans="1:7">
      <c r="A2492" s="4"/>
      <c r="B2492" s="4"/>
      <c r="C2492" s="4"/>
      <c r="D2492" s="4"/>
      <c r="E2492" s="4"/>
      <c r="F2492" s="4"/>
      <c r="G2492" s="4"/>
    </row>
    <row r="2493" spans="1:7">
      <c r="A2493" s="4"/>
      <c r="B2493" s="4"/>
      <c r="C2493" s="4"/>
      <c r="D2493" s="4"/>
      <c r="E2493" s="4"/>
      <c r="F2493" s="4"/>
      <c r="G2493" s="4"/>
    </row>
    <row r="2494" spans="1:7">
      <c r="A2494" s="4"/>
      <c r="B2494" s="4"/>
      <c r="C2494" s="4"/>
      <c r="D2494" s="4"/>
      <c r="E2494" s="4"/>
      <c r="F2494" s="4"/>
      <c r="G2494" s="4"/>
    </row>
    <row r="2495" spans="1:7">
      <c r="A2495" s="4"/>
      <c r="B2495" s="4"/>
      <c r="C2495" s="4"/>
      <c r="D2495" s="4"/>
      <c r="E2495" s="4"/>
      <c r="F2495" s="4"/>
      <c r="G2495" s="4"/>
    </row>
    <row r="2496" spans="1:7">
      <c r="A2496" s="4"/>
      <c r="B2496" s="4"/>
      <c r="C2496" s="4"/>
      <c r="D2496" s="4"/>
      <c r="E2496" s="4"/>
      <c r="F2496" s="4"/>
      <c r="G2496" s="4"/>
    </row>
    <row r="2497" spans="1:7">
      <c r="A2497" s="4"/>
      <c r="B2497" s="4"/>
      <c r="C2497" s="4"/>
      <c r="D2497" s="4"/>
      <c r="E2497" s="4"/>
      <c r="F2497" s="4"/>
      <c r="G2497" s="4"/>
    </row>
    <row r="2498" spans="1:7">
      <c r="A2498" s="4"/>
      <c r="B2498" s="4"/>
      <c r="C2498" s="4"/>
      <c r="D2498" s="4"/>
      <c r="E2498" s="4"/>
      <c r="F2498" s="4"/>
      <c r="G2498" s="4"/>
    </row>
    <row r="2499" spans="1:7">
      <c r="A2499" s="4"/>
      <c r="B2499" s="4"/>
      <c r="C2499" s="4"/>
      <c r="D2499" s="4"/>
      <c r="E2499" s="4"/>
      <c r="F2499" s="4"/>
      <c r="G2499" s="4"/>
    </row>
    <row r="2500" spans="1:7">
      <c r="A2500" s="4"/>
      <c r="B2500" s="4"/>
      <c r="C2500" s="4"/>
      <c r="D2500" s="4"/>
      <c r="E2500" s="4"/>
      <c r="F2500" s="4"/>
      <c r="G2500" s="4"/>
    </row>
    <row r="2501" spans="1:7">
      <c r="A2501" s="4"/>
      <c r="B2501" s="4"/>
      <c r="C2501" s="4"/>
      <c r="D2501" s="4"/>
      <c r="E2501" s="4"/>
      <c r="F2501" s="4"/>
      <c r="G2501" s="4"/>
    </row>
    <row r="2502" spans="1:7">
      <c r="A2502" s="4"/>
      <c r="B2502" s="4"/>
      <c r="C2502" s="4"/>
      <c r="D2502" s="4"/>
      <c r="E2502" s="4"/>
      <c r="F2502" s="4"/>
      <c r="G2502" s="4"/>
    </row>
    <row r="2503" spans="1:7">
      <c r="A2503" s="4"/>
      <c r="B2503" s="4"/>
      <c r="C2503" s="4"/>
      <c r="D2503" s="4"/>
      <c r="E2503" s="4"/>
      <c r="F2503" s="4"/>
      <c r="G2503" s="4"/>
    </row>
    <row r="2504" spans="1:7">
      <c r="A2504" s="4"/>
      <c r="B2504" s="4"/>
      <c r="C2504" s="4"/>
      <c r="D2504" s="4"/>
      <c r="E2504" s="4"/>
      <c r="F2504" s="4"/>
      <c r="G2504" s="4"/>
    </row>
    <row r="2505" spans="1:7">
      <c r="A2505" s="4"/>
      <c r="B2505" s="4"/>
      <c r="C2505" s="4"/>
      <c r="D2505" s="4"/>
      <c r="E2505" s="4"/>
      <c r="F2505" s="4"/>
      <c r="G2505" s="4"/>
    </row>
    <row r="2506" spans="1:7">
      <c r="A2506" s="4"/>
      <c r="B2506" s="4"/>
      <c r="C2506" s="4"/>
      <c r="D2506" s="4"/>
      <c r="E2506" s="4"/>
      <c r="F2506" s="4"/>
      <c r="G2506" s="4"/>
    </row>
    <row r="2507" spans="1:7">
      <c r="A2507" s="4"/>
      <c r="B2507" s="4"/>
      <c r="C2507" s="4"/>
      <c r="D2507" s="4"/>
      <c r="E2507" s="4"/>
      <c r="F2507" s="4"/>
      <c r="G2507" s="4"/>
    </row>
    <row r="2508" spans="1:7">
      <c r="A2508" s="4"/>
      <c r="B2508" s="4"/>
      <c r="C2508" s="4"/>
      <c r="D2508" s="4"/>
      <c r="E2508" s="4"/>
      <c r="F2508" s="4"/>
      <c r="G2508" s="4"/>
    </row>
    <row r="2509" spans="1:7">
      <c r="A2509" s="4"/>
      <c r="B2509" s="4"/>
      <c r="C2509" s="4"/>
      <c r="D2509" s="4"/>
      <c r="E2509" s="4"/>
      <c r="F2509" s="4"/>
      <c r="G2509" s="4"/>
    </row>
    <row r="2510" spans="1:7">
      <c r="A2510" s="4"/>
      <c r="B2510" s="4"/>
      <c r="C2510" s="4"/>
      <c r="D2510" s="4"/>
      <c r="E2510" s="4"/>
      <c r="F2510" s="4"/>
      <c r="G2510" s="4"/>
    </row>
    <row r="2511" spans="1:7">
      <c r="A2511" s="4"/>
      <c r="B2511" s="4"/>
      <c r="C2511" s="4"/>
      <c r="D2511" s="4"/>
      <c r="E2511" s="4"/>
      <c r="F2511" s="4"/>
      <c r="G2511" s="4"/>
    </row>
    <row r="2512" spans="1:7">
      <c r="A2512" s="4"/>
      <c r="B2512" s="4"/>
      <c r="C2512" s="4"/>
      <c r="D2512" s="4"/>
      <c r="E2512" s="4"/>
      <c r="F2512" s="4"/>
      <c r="G2512" s="4"/>
    </row>
    <row r="2513" spans="1:7">
      <c r="A2513" s="4"/>
      <c r="B2513" s="4"/>
      <c r="C2513" s="4"/>
      <c r="D2513" s="4"/>
      <c r="E2513" s="4"/>
      <c r="F2513" s="4"/>
      <c r="G2513" s="4"/>
    </row>
    <row r="2514" spans="1:7">
      <c r="A2514" s="4"/>
      <c r="B2514" s="4"/>
      <c r="C2514" s="4"/>
      <c r="D2514" s="4"/>
      <c r="E2514" s="4"/>
      <c r="F2514" s="4"/>
      <c r="G2514" s="4"/>
    </row>
    <row r="2515" spans="1:7">
      <c r="A2515" s="4"/>
      <c r="B2515" s="4"/>
      <c r="C2515" s="4"/>
      <c r="D2515" s="4"/>
      <c r="E2515" s="4"/>
      <c r="F2515" s="4"/>
      <c r="G2515" s="4"/>
    </row>
    <row r="2516" spans="1:7">
      <c r="A2516" s="4"/>
      <c r="B2516" s="4"/>
      <c r="C2516" s="4"/>
      <c r="D2516" s="4"/>
      <c r="E2516" s="4"/>
      <c r="F2516" s="4"/>
      <c r="G2516" s="4"/>
    </row>
    <row r="2517" spans="1:7">
      <c r="A2517" s="4"/>
      <c r="B2517" s="4"/>
      <c r="C2517" s="4"/>
      <c r="D2517" s="4"/>
      <c r="E2517" s="4"/>
      <c r="F2517" s="4"/>
      <c r="G2517" s="4"/>
    </row>
    <row r="2518" spans="1:7">
      <c r="A2518" s="4"/>
      <c r="B2518" s="4"/>
      <c r="C2518" s="4"/>
      <c r="D2518" s="4"/>
      <c r="E2518" s="4"/>
      <c r="F2518" s="4"/>
      <c r="G2518" s="4"/>
    </row>
    <row r="2519" spans="1:7">
      <c r="A2519" s="4"/>
      <c r="B2519" s="4"/>
      <c r="C2519" s="4"/>
      <c r="D2519" s="4"/>
      <c r="E2519" s="4"/>
      <c r="F2519" s="4"/>
      <c r="G2519" s="4"/>
    </row>
    <row r="2520" spans="1:7">
      <c r="A2520" s="4"/>
      <c r="B2520" s="4"/>
      <c r="C2520" s="4"/>
      <c r="D2520" s="4"/>
      <c r="E2520" s="4"/>
      <c r="F2520" s="4"/>
      <c r="G2520" s="4"/>
    </row>
    <row r="2521" spans="1:7">
      <c r="A2521" s="4"/>
      <c r="B2521" s="4"/>
      <c r="C2521" s="4"/>
      <c r="D2521" s="4"/>
      <c r="E2521" s="4"/>
      <c r="F2521" s="4"/>
      <c r="G2521" s="4"/>
    </row>
    <row r="2522" spans="1:7">
      <c r="A2522" s="4"/>
      <c r="B2522" s="4"/>
      <c r="C2522" s="4"/>
      <c r="D2522" s="4"/>
      <c r="E2522" s="4"/>
      <c r="F2522" s="4"/>
      <c r="G2522" s="4"/>
    </row>
    <row r="2523" spans="1:7">
      <c r="A2523" s="4"/>
      <c r="B2523" s="4"/>
      <c r="C2523" s="4"/>
      <c r="D2523" s="4"/>
      <c r="E2523" s="4"/>
      <c r="F2523" s="4"/>
      <c r="G2523" s="4"/>
    </row>
    <row r="2524" spans="1:7">
      <c r="A2524" s="4"/>
      <c r="B2524" s="4"/>
      <c r="C2524" s="4"/>
      <c r="D2524" s="4"/>
      <c r="E2524" s="4"/>
      <c r="F2524" s="4"/>
      <c r="G2524" s="4"/>
    </row>
    <row r="2525" spans="1:7">
      <c r="A2525" s="4"/>
      <c r="B2525" s="4"/>
      <c r="C2525" s="4"/>
      <c r="D2525" s="4"/>
      <c r="E2525" s="4"/>
      <c r="F2525" s="4"/>
      <c r="G2525" s="4"/>
    </row>
    <row r="2526" spans="1:7">
      <c r="A2526" s="4"/>
      <c r="B2526" s="4"/>
      <c r="C2526" s="4"/>
      <c r="D2526" s="4"/>
      <c r="E2526" s="4"/>
      <c r="F2526" s="4"/>
      <c r="G2526" s="4"/>
    </row>
    <row r="2527" spans="1:7">
      <c r="A2527" s="4"/>
      <c r="B2527" s="4"/>
      <c r="C2527" s="4"/>
      <c r="D2527" s="4"/>
      <c r="E2527" s="4"/>
      <c r="F2527" s="4"/>
      <c r="G2527" s="4"/>
    </row>
    <row r="2528" spans="1:7">
      <c r="A2528" s="4"/>
      <c r="B2528" s="4"/>
      <c r="C2528" s="4"/>
      <c r="D2528" s="4"/>
      <c r="E2528" s="4"/>
      <c r="F2528" s="4"/>
      <c r="G2528" s="4"/>
    </row>
    <row r="2529" spans="1:7">
      <c r="A2529" s="4"/>
      <c r="B2529" s="4"/>
      <c r="C2529" s="4"/>
      <c r="D2529" s="4"/>
      <c r="E2529" s="4"/>
      <c r="F2529" s="4"/>
      <c r="G2529" s="4"/>
    </row>
    <row r="2530" spans="1:7">
      <c r="A2530" s="4"/>
      <c r="B2530" s="4"/>
      <c r="C2530" s="4"/>
      <c r="D2530" s="4"/>
      <c r="E2530" s="4"/>
      <c r="F2530" s="4"/>
      <c r="G2530" s="4"/>
    </row>
    <row r="2531" spans="1:7">
      <c r="A2531" s="4"/>
      <c r="B2531" s="4"/>
      <c r="C2531" s="4"/>
      <c r="D2531" s="4"/>
      <c r="E2531" s="4"/>
      <c r="F2531" s="4"/>
      <c r="G2531" s="4"/>
    </row>
    <row r="2532" spans="1:7">
      <c r="A2532" s="4"/>
      <c r="B2532" s="4"/>
      <c r="C2532" s="4"/>
      <c r="D2532" s="4"/>
      <c r="E2532" s="4"/>
      <c r="F2532" s="4"/>
      <c r="G2532" s="4"/>
    </row>
    <row r="2533" spans="1:7">
      <c r="A2533" s="4"/>
      <c r="B2533" s="4"/>
      <c r="C2533" s="4"/>
      <c r="D2533" s="4"/>
      <c r="E2533" s="4"/>
      <c r="F2533" s="4"/>
      <c r="G2533" s="4"/>
    </row>
    <row r="2534" spans="1:7">
      <c r="A2534" s="4"/>
      <c r="B2534" s="4"/>
      <c r="C2534" s="4"/>
      <c r="D2534" s="4"/>
      <c r="E2534" s="4"/>
      <c r="F2534" s="4"/>
      <c r="G2534" s="4"/>
    </row>
    <row r="2535" spans="1:7">
      <c r="A2535" s="4"/>
      <c r="B2535" s="4"/>
      <c r="C2535" s="4"/>
      <c r="D2535" s="4"/>
      <c r="E2535" s="4"/>
      <c r="F2535" s="4"/>
      <c r="G2535" s="4"/>
    </row>
    <row r="2536" spans="1:7">
      <c r="A2536" s="4"/>
      <c r="B2536" s="4"/>
      <c r="C2536" s="4"/>
      <c r="D2536" s="4"/>
      <c r="E2536" s="4"/>
      <c r="F2536" s="4"/>
      <c r="G2536" s="4"/>
    </row>
    <row r="2537" spans="1:7">
      <c r="A2537" s="4"/>
      <c r="B2537" s="4"/>
      <c r="C2537" s="4"/>
      <c r="D2537" s="4"/>
      <c r="E2537" s="4"/>
      <c r="F2537" s="4"/>
      <c r="G2537" s="4"/>
    </row>
    <row r="2538" spans="1:7">
      <c r="A2538" s="4"/>
      <c r="B2538" s="4"/>
      <c r="C2538" s="4"/>
      <c r="D2538" s="4"/>
      <c r="E2538" s="4"/>
      <c r="F2538" s="4"/>
      <c r="G2538" s="4"/>
    </row>
    <row r="2539" spans="1:7">
      <c r="A2539" s="4"/>
      <c r="B2539" s="4"/>
      <c r="C2539" s="4"/>
      <c r="D2539" s="4"/>
      <c r="E2539" s="4"/>
      <c r="F2539" s="4"/>
      <c r="G2539" s="4"/>
    </row>
    <row r="2540" spans="1:7">
      <c r="A2540" s="4"/>
      <c r="B2540" s="4"/>
      <c r="C2540" s="4"/>
      <c r="D2540" s="4"/>
      <c r="E2540" s="4"/>
      <c r="F2540" s="4"/>
      <c r="G2540" s="4"/>
    </row>
    <row r="2541" spans="1:7">
      <c r="A2541" s="4"/>
      <c r="B2541" s="4"/>
      <c r="C2541" s="4"/>
      <c r="D2541" s="4"/>
      <c r="E2541" s="4"/>
      <c r="F2541" s="4"/>
      <c r="G2541" s="4"/>
    </row>
    <row r="2542" spans="1:7">
      <c r="A2542" s="4"/>
      <c r="B2542" s="4"/>
      <c r="C2542" s="4"/>
      <c r="D2542" s="4"/>
      <c r="E2542" s="4"/>
      <c r="F2542" s="4"/>
      <c r="G2542" s="4"/>
    </row>
    <row r="2543" spans="1:7">
      <c r="A2543" s="4"/>
      <c r="B2543" s="4"/>
      <c r="C2543" s="4"/>
      <c r="D2543" s="4"/>
      <c r="E2543" s="4"/>
      <c r="F2543" s="4"/>
      <c r="G2543" s="4"/>
    </row>
    <row r="2544" spans="1:7">
      <c r="A2544" s="4"/>
      <c r="B2544" s="4"/>
      <c r="C2544" s="4"/>
      <c r="D2544" s="4"/>
      <c r="E2544" s="4"/>
      <c r="F2544" s="4"/>
      <c r="G2544" s="4"/>
    </row>
    <row r="2545" spans="1:7">
      <c r="A2545" s="4"/>
      <c r="B2545" s="4"/>
      <c r="C2545" s="4"/>
      <c r="D2545" s="4"/>
      <c r="E2545" s="4"/>
      <c r="F2545" s="4"/>
      <c r="G2545" s="4"/>
    </row>
    <row r="2546" spans="1:7">
      <c r="A2546" s="4"/>
      <c r="B2546" s="4"/>
      <c r="C2546" s="4"/>
      <c r="D2546" s="4"/>
      <c r="E2546" s="4"/>
      <c r="F2546" s="4"/>
      <c r="G2546" s="4"/>
    </row>
    <row r="2547" spans="1:7">
      <c r="A2547" s="4"/>
      <c r="B2547" s="4"/>
      <c r="C2547" s="4"/>
      <c r="D2547" s="4"/>
      <c r="E2547" s="4"/>
      <c r="F2547" s="4"/>
      <c r="G2547" s="4"/>
    </row>
    <row r="2548" spans="1:7">
      <c r="A2548" s="4"/>
      <c r="B2548" s="4"/>
      <c r="C2548" s="4"/>
      <c r="D2548" s="4"/>
      <c r="E2548" s="4"/>
      <c r="F2548" s="4"/>
      <c r="G2548" s="4"/>
    </row>
    <row r="2549" spans="1:7">
      <c r="A2549" s="4"/>
      <c r="B2549" s="4"/>
      <c r="C2549" s="4"/>
      <c r="D2549" s="4"/>
      <c r="E2549" s="4"/>
      <c r="F2549" s="4"/>
      <c r="G2549" s="4"/>
    </row>
    <row r="2550" spans="1:7">
      <c r="A2550" s="4"/>
      <c r="B2550" s="4"/>
      <c r="C2550" s="4"/>
      <c r="D2550" s="4"/>
      <c r="E2550" s="4"/>
      <c r="F2550" s="4"/>
      <c r="G2550" s="4"/>
    </row>
    <row r="2551" spans="1:7">
      <c r="A2551" s="4"/>
      <c r="B2551" s="4"/>
      <c r="C2551" s="4"/>
      <c r="D2551" s="4"/>
      <c r="E2551" s="4"/>
      <c r="F2551" s="4"/>
      <c r="G2551" s="4"/>
    </row>
    <row r="2552" spans="1:7">
      <c r="A2552" s="4"/>
      <c r="B2552" s="4"/>
      <c r="C2552" s="4"/>
      <c r="D2552" s="4"/>
      <c r="E2552" s="4"/>
      <c r="F2552" s="4"/>
      <c r="G2552" s="4"/>
    </row>
    <row r="2553" spans="1:7">
      <c r="A2553" s="4"/>
      <c r="B2553" s="4"/>
      <c r="C2553" s="4"/>
      <c r="D2553" s="4"/>
      <c r="E2553" s="4"/>
      <c r="F2553" s="4"/>
      <c r="G2553" s="4"/>
    </row>
    <row r="2554" spans="1:7">
      <c r="A2554" s="4"/>
      <c r="B2554" s="4"/>
      <c r="C2554" s="4"/>
      <c r="D2554" s="4"/>
      <c r="E2554" s="4"/>
      <c r="F2554" s="4"/>
      <c r="G2554" s="4"/>
    </row>
    <row r="2555" spans="1:7">
      <c r="A2555" s="4"/>
      <c r="B2555" s="4"/>
      <c r="C2555" s="4"/>
      <c r="D2555" s="4"/>
      <c r="E2555" s="4"/>
      <c r="F2555" s="4"/>
      <c r="G2555" s="4"/>
    </row>
    <row r="2556" spans="1:7">
      <c r="A2556" s="4"/>
      <c r="B2556" s="4"/>
      <c r="C2556" s="4"/>
      <c r="D2556" s="4"/>
      <c r="E2556" s="4"/>
      <c r="F2556" s="4"/>
      <c r="G2556" s="4"/>
    </row>
    <row r="2557" spans="1:7">
      <c r="A2557" s="4"/>
      <c r="B2557" s="4"/>
      <c r="C2557" s="4"/>
      <c r="D2557" s="4"/>
      <c r="E2557" s="4"/>
      <c r="F2557" s="4"/>
      <c r="G2557" s="4"/>
    </row>
    <row r="2558" spans="1:7">
      <c r="A2558" s="4"/>
      <c r="B2558" s="4"/>
      <c r="C2558" s="4"/>
      <c r="D2558" s="4"/>
      <c r="E2558" s="4"/>
      <c r="F2558" s="4"/>
      <c r="G2558" s="4"/>
    </row>
    <row r="2559" spans="1:7">
      <c r="A2559" s="4"/>
      <c r="B2559" s="4"/>
      <c r="C2559" s="4"/>
      <c r="D2559" s="4"/>
      <c r="E2559" s="4"/>
      <c r="F2559" s="4"/>
      <c r="G2559" s="4"/>
    </row>
    <row r="2560" spans="1:7">
      <c r="A2560" s="4"/>
      <c r="B2560" s="4"/>
      <c r="C2560" s="4"/>
      <c r="D2560" s="4"/>
      <c r="E2560" s="4"/>
      <c r="F2560" s="4"/>
      <c r="G2560" s="4"/>
    </row>
    <row r="2561" spans="1:7">
      <c r="A2561" s="4"/>
      <c r="B2561" s="4"/>
      <c r="C2561" s="4"/>
      <c r="D2561" s="4"/>
      <c r="E2561" s="4"/>
      <c r="F2561" s="4"/>
      <c r="G2561" s="4"/>
    </row>
    <row r="2562" spans="1:7">
      <c r="A2562" s="4"/>
      <c r="B2562" s="4"/>
      <c r="C2562" s="4"/>
      <c r="D2562" s="4"/>
      <c r="E2562" s="4"/>
      <c r="F2562" s="4"/>
      <c r="G2562" s="4"/>
    </row>
    <row r="2563" spans="1:7">
      <c r="A2563" s="4"/>
      <c r="B2563" s="4"/>
      <c r="C2563" s="4"/>
      <c r="D2563" s="4"/>
      <c r="E2563" s="4"/>
      <c r="F2563" s="4"/>
      <c r="G2563" s="4"/>
    </row>
    <row r="2564" spans="1:7">
      <c r="A2564" s="4"/>
      <c r="B2564" s="4"/>
      <c r="C2564" s="4"/>
      <c r="D2564" s="4"/>
      <c r="E2564" s="4"/>
      <c r="F2564" s="4"/>
      <c r="G2564" s="4"/>
    </row>
    <row r="2565" spans="1:7">
      <c r="A2565" s="4"/>
      <c r="B2565" s="4"/>
      <c r="C2565" s="4"/>
      <c r="D2565" s="4"/>
      <c r="E2565" s="4"/>
      <c r="F2565" s="4"/>
      <c r="G2565" s="4"/>
    </row>
    <row r="2566" spans="1:7">
      <c r="A2566" s="4"/>
      <c r="B2566" s="4"/>
      <c r="C2566" s="4"/>
      <c r="D2566" s="4"/>
      <c r="E2566" s="4"/>
      <c r="F2566" s="4"/>
      <c r="G2566" s="4"/>
    </row>
    <row r="2567" spans="1:7">
      <c r="A2567" s="4"/>
      <c r="B2567" s="4"/>
      <c r="C2567" s="4"/>
      <c r="D2567" s="4"/>
      <c r="E2567" s="4"/>
      <c r="F2567" s="4"/>
      <c r="G2567" s="4"/>
    </row>
    <row r="2568" spans="1:7">
      <c r="A2568" s="4"/>
      <c r="B2568" s="4"/>
      <c r="C2568" s="4"/>
      <c r="D2568" s="4"/>
      <c r="E2568" s="4"/>
      <c r="F2568" s="4"/>
      <c r="G2568" s="4"/>
    </row>
    <row r="2569" spans="1:7">
      <c r="A2569" s="4"/>
      <c r="B2569" s="4"/>
      <c r="C2569" s="4"/>
      <c r="D2569" s="4"/>
      <c r="E2569" s="4"/>
      <c r="F2569" s="4"/>
      <c r="G2569" s="4"/>
    </row>
    <row r="2570" spans="1:7">
      <c r="A2570" s="4"/>
      <c r="B2570" s="4"/>
      <c r="C2570" s="4"/>
      <c r="D2570" s="4"/>
      <c r="E2570" s="4"/>
      <c r="F2570" s="4"/>
      <c r="G2570" s="4"/>
    </row>
    <row r="2571" spans="1:7">
      <c r="A2571" s="4"/>
      <c r="B2571" s="4"/>
      <c r="C2571" s="4"/>
      <c r="D2571" s="4"/>
      <c r="E2571" s="4"/>
      <c r="F2571" s="4"/>
      <c r="G2571" s="4"/>
    </row>
    <row r="2572" spans="1:7">
      <c r="A2572" s="4"/>
      <c r="B2572" s="4"/>
      <c r="C2572" s="4"/>
      <c r="D2572" s="4"/>
      <c r="E2572" s="4"/>
      <c r="F2572" s="4"/>
      <c r="G2572" s="4"/>
    </row>
    <row r="2573" spans="1:7">
      <c r="A2573" s="4"/>
      <c r="B2573" s="4"/>
      <c r="C2573" s="4"/>
      <c r="D2573" s="4"/>
      <c r="E2573" s="4"/>
      <c r="F2573" s="4"/>
      <c r="G2573" s="4"/>
    </row>
    <row r="2574" spans="1:7">
      <c r="A2574" s="4"/>
      <c r="B2574" s="4"/>
      <c r="C2574" s="4"/>
      <c r="D2574" s="4"/>
      <c r="E2574" s="4"/>
      <c r="F2574" s="4"/>
      <c r="G2574" s="4"/>
    </row>
    <row r="2575" spans="1:7">
      <c r="A2575" s="4"/>
      <c r="B2575" s="4"/>
      <c r="C2575" s="4"/>
      <c r="D2575" s="4"/>
      <c r="E2575" s="4"/>
      <c r="F2575" s="4"/>
      <c r="G2575" s="4"/>
    </row>
    <row r="2576" spans="1:7">
      <c r="A2576" s="4"/>
      <c r="B2576" s="4"/>
      <c r="C2576" s="4"/>
      <c r="D2576" s="4"/>
      <c r="E2576" s="4"/>
      <c r="F2576" s="4"/>
      <c r="G2576" s="4"/>
    </row>
    <row r="2577" spans="1:7">
      <c r="A2577" s="4"/>
      <c r="B2577" s="4"/>
      <c r="C2577" s="4"/>
      <c r="D2577" s="4"/>
      <c r="E2577" s="4"/>
      <c r="F2577" s="4"/>
      <c r="G2577" s="4"/>
    </row>
    <row r="2578" spans="1:7">
      <c r="A2578" s="4"/>
      <c r="B2578" s="4"/>
      <c r="C2578" s="4"/>
      <c r="D2578" s="4"/>
      <c r="E2578" s="4"/>
      <c r="F2578" s="4"/>
      <c r="G2578" s="4"/>
    </row>
    <row r="2579" spans="1:7">
      <c r="A2579" s="4"/>
      <c r="B2579" s="4"/>
      <c r="C2579" s="4"/>
      <c r="D2579" s="4"/>
      <c r="E2579" s="4"/>
      <c r="F2579" s="4"/>
      <c r="G2579" s="4"/>
    </row>
    <row r="2580" spans="1:7">
      <c r="A2580" s="4"/>
      <c r="B2580" s="4"/>
      <c r="C2580" s="4"/>
      <c r="D2580" s="4"/>
      <c r="E2580" s="4"/>
      <c r="F2580" s="4"/>
      <c r="G2580" s="4"/>
    </row>
    <row r="2581" spans="1:7">
      <c r="A2581" s="4"/>
      <c r="B2581" s="4"/>
      <c r="C2581" s="4"/>
      <c r="D2581" s="4"/>
      <c r="E2581" s="4"/>
      <c r="F2581" s="4"/>
      <c r="G2581" s="4"/>
    </row>
    <row r="2582" spans="1:7">
      <c r="A2582" s="4"/>
      <c r="B2582" s="4"/>
      <c r="C2582" s="4"/>
      <c r="D2582" s="4"/>
      <c r="E2582" s="4"/>
      <c r="F2582" s="4"/>
      <c r="G2582" s="4"/>
    </row>
    <row r="2583" spans="1:7">
      <c r="A2583" s="4"/>
      <c r="B2583" s="4"/>
      <c r="C2583" s="4"/>
      <c r="D2583" s="4"/>
      <c r="E2583" s="4"/>
      <c r="F2583" s="4"/>
      <c r="G2583" s="4"/>
    </row>
    <row r="2584" spans="1:7">
      <c r="A2584" s="4"/>
      <c r="B2584" s="4"/>
      <c r="C2584" s="4"/>
      <c r="D2584" s="4"/>
      <c r="E2584" s="4"/>
      <c r="F2584" s="4"/>
      <c r="G2584" s="4"/>
    </row>
    <row r="2585" spans="1:7">
      <c r="A2585" s="4"/>
      <c r="B2585" s="4"/>
      <c r="C2585" s="4"/>
      <c r="D2585" s="4"/>
      <c r="E2585" s="4"/>
      <c r="F2585" s="4"/>
      <c r="G2585" s="4"/>
    </row>
    <row r="2586" spans="1:7">
      <c r="A2586" s="4"/>
      <c r="B2586" s="4"/>
      <c r="C2586" s="4"/>
      <c r="D2586" s="4"/>
      <c r="E2586" s="4"/>
      <c r="F2586" s="4"/>
      <c r="G2586" s="4"/>
    </row>
    <row r="2587" spans="1:7">
      <c r="A2587" s="4"/>
      <c r="B2587" s="4"/>
      <c r="C2587" s="4"/>
      <c r="D2587" s="4"/>
      <c r="E2587" s="4"/>
      <c r="F2587" s="4"/>
      <c r="G2587" s="4"/>
    </row>
    <row r="2588" spans="1:7">
      <c r="A2588" s="4"/>
      <c r="B2588" s="4"/>
      <c r="C2588" s="4"/>
      <c r="D2588" s="4"/>
      <c r="E2588" s="4"/>
      <c r="F2588" s="4"/>
      <c r="G2588" s="4"/>
    </row>
    <row r="2589" spans="1:7">
      <c r="A2589" s="4"/>
      <c r="B2589" s="4"/>
      <c r="C2589" s="4"/>
      <c r="D2589" s="4"/>
      <c r="E2589" s="4"/>
      <c r="F2589" s="4"/>
      <c r="G2589" s="4"/>
    </row>
    <row r="2590" spans="1:7">
      <c r="A2590" s="4"/>
      <c r="B2590" s="4"/>
      <c r="C2590" s="4"/>
      <c r="D2590" s="4"/>
      <c r="E2590" s="4"/>
      <c r="F2590" s="4"/>
      <c r="G2590" s="4"/>
    </row>
    <row r="2591" spans="1:7">
      <c r="A2591" s="4"/>
      <c r="B2591" s="4"/>
      <c r="C2591" s="4"/>
      <c r="D2591" s="4"/>
      <c r="E2591" s="4"/>
      <c r="F2591" s="4"/>
      <c r="G2591" s="4"/>
    </row>
    <row r="2592" spans="1:7">
      <c r="A2592" s="4"/>
      <c r="B2592" s="4"/>
      <c r="C2592" s="4"/>
      <c r="D2592" s="4"/>
      <c r="E2592" s="4"/>
      <c r="F2592" s="4"/>
      <c r="G2592" s="4"/>
    </row>
    <row r="2593" spans="1:7">
      <c r="A2593" s="4"/>
      <c r="B2593" s="4"/>
      <c r="C2593" s="4"/>
      <c r="D2593" s="4"/>
      <c r="E2593" s="4"/>
      <c r="F2593" s="4"/>
      <c r="G2593" s="4"/>
    </row>
    <row r="2594" spans="1:7">
      <c r="A2594" s="4"/>
      <c r="B2594" s="4"/>
      <c r="C2594" s="4"/>
      <c r="D2594" s="4"/>
      <c r="E2594" s="4"/>
      <c r="F2594" s="4"/>
      <c r="G2594" s="4"/>
    </row>
    <row r="2595" spans="1:7">
      <c r="A2595" s="4"/>
      <c r="B2595" s="4"/>
      <c r="C2595" s="4"/>
      <c r="D2595" s="4"/>
      <c r="E2595" s="4"/>
      <c r="F2595" s="4"/>
      <c r="G2595" s="4"/>
    </row>
    <row r="2596" spans="1:7">
      <c r="A2596" s="4"/>
      <c r="B2596" s="4"/>
      <c r="C2596" s="4"/>
      <c r="D2596" s="4"/>
      <c r="E2596" s="4"/>
      <c r="F2596" s="4"/>
      <c r="G2596" s="4"/>
    </row>
    <row r="2597" spans="1:7">
      <c r="A2597" s="4"/>
      <c r="B2597" s="4"/>
      <c r="C2597" s="4"/>
      <c r="D2597" s="4"/>
      <c r="E2597" s="4"/>
      <c r="F2597" s="4"/>
      <c r="G2597" s="4"/>
    </row>
    <row r="2598" spans="1:7">
      <c r="A2598" s="4"/>
      <c r="B2598" s="4"/>
      <c r="C2598" s="4"/>
      <c r="D2598" s="4"/>
      <c r="E2598" s="4"/>
      <c r="F2598" s="4"/>
      <c r="G2598" s="4"/>
    </row>
    <row r="2599" spans="1:7">
      <c r="A2599" s="4"/>
      <c r="B2599" s="4"/>
      <c r="C2599" s="4"/>
      <c r="D2599" s="4"/>
      <c r="E2599" s="4"/>
      <c r="F2599" s="4"/>
      <c r="G2599" s="4"/>
    </row>
    <row r="2600" spans="1:7">
      <c r="A2600" s="4"/>
      <c r="B2600" s="4"/>
      <c r="C2600" s="4"/>
      <c r="D2600" s="4"/>
      <c r="E2600" s="4"/>
      <c r="F2600" s="4"/>
      <c r="G2600" s="4"/>
    </row>
    <row r="2601" spans="1:7">
      <c r="A2601" s="4"/>
      <c r="B2601" s="4"/>
      <c r="C2601" s="4"/>
      <c r="D2601" s="4"/>
      <c r="E2601" s="4"/>
      <c r="F2601" s="4"/>
      <c r="G2601" s="4"/>
    </row>
    <row r="2602" spans="1:7">
      <c r="A2602" s="4"/>
      <c r="B2602" s="4"/>
      <c r="C2602" s="4"/>
      <c r="D2602" s="4"/>
      <c r="E2602" s="4"/>
      <c r="F2602" s="4"/>
      <c r="G2602" s="4"/>
    </row>
    <row r="2603" spans="1:7">
      <c r="A2603" s="4"/>
      <c r="B2603" s="4"/>
      <c r="C2603" s="4"/>
      <c r="D2603" s="4"/>
      <c r="E2603" s="4"/>
      <c r="F2603" s="4"/>
      <c r="G2603" s="4"/>
    </row>
    <row r="2604" spans="1:7">
      <c r="A2604" s="4"/>
      <c r="B2604" s="4"/>
      <c r="C2604" s="4"/>
      <c r="D2604" s="4"/>
      <c r="E2604" s="4"/>
      <c r="F2604" s="4"/>
      <c r="G2604" s="4"/>
    </row>
    <row r="2605" spans="1:7">
      <c r="A2605" s="4"/>
      <c r="B2605" s="4"/>
      <c r="C2605" s="4"/>
      <c r="D2605" s="4"/>
      <c r="E2605" s="4"/>
      <c r="F2605" s="4"/>
      <c r="G2605" s="4"/>
    </row>
    <row r="2606" spans="1:7">
      <c r="A2606" s="4"/>
      <c r="B2606" s="4"/>
      <c r="C2606" s="4"/>
      <c r="D2606" s="4"/>
      <c r="E2606" s="4"/>
      <c r="F2606" s="4"/>
      <c r="G2606" s="4"/>
    </row>
    <row r="2607" spans="1:7">
      <c r="A2607" s="4"/>
      <c r="B2607" s="4"/>
      <c r="C2607" s="4"/>
      <c r="D2607" s="4"/>
      <c r="E2607" s="4"/>
      <c r="F2607" s="4"/>
      <c r="G2607" s="4"/>
    </row>
    <row r="2608" spans="1:7">
      <c r="A2608" s="4"/>
      <c r="B2608" s="4"/>
      <c r="C2608" s="4"/>
      <c r="D2608" s="4"/>
      <c r="E2608" s="4"/>
      <c r="F2608" s="4"/>
      <c r="G2608" s="4"/>
    </row>
    <row r="2609" spans="1:7">
      <c r="A2609" s="4"/>
      <c r="B2609" s="4"/>
      <c r="C2609" s="4"/>
      <c r="D2609" s="4"/>
      <c r="E2609" s="4"/>
      <c r="F2609" s="4"/>
      <c r="G2609" s="4"/>
    </row>
    <row r="2610" spans="1:7">
      <c r="A2610" s="4"/>
      <c r="B2610" s="4"/>
      <c r="C2610" s="4"/>
      <c r="D2610" s="4"/>
      <c r="E2610" s="4"/>
      <c r="F2610" s="4"/>
      <c r="G2610" s="4"/>
    </row>
    <row r="2611" spans="1:7">
      <c r="A2611" s="4"/>
      <c r="B2611" s="4"/>
      <c r="C2611" s="4"/>
      <c r="D2611" s="4"/>
      <c r="E2611" s="4"/>
      <c r="F2611" s="4"/>
      <c r="G2611" s="4"/>
    </row>
    <row r="2612" spans="1:7">
      <c r="A2612" s="4"/>
      <c r="B2612" s="4"/>
      <c r="C2612" s="4"/>
      <c r="D2612" s="4"/>
      <c r="E2612" s="4"/>
      <c r="F2612" s="4"/>
      <c r="G2612" s="4"/>
    </row>
    <row r="2613" spans="1:7">
      <c r="A2613" s="4"/>
      <c r="B2613" s="4"/>
      <c r="C2613" s="4"/>
      <c r="D2613" s="4"/>
      <c r="E2613" s="4"/>
      <c r="F2613" s="4"/>
      <c r="G2613" s="4"/>
    </row>
    <row r="2614" spans="1:7">
      <c r="A2614" s="4"/>
      <c r="B2614" s="4"/>
      <c r="C2614" s="4"/>
      <c r="D2614" s="4"/>
      <c r="E2614" s="4"/>
      <c r="F2614" s="4"/>
      <c r="G2614" s="4"/>
    </row>
    <row r="2615" spans="1:7">
      <c r="A2615" s="4"/>
      <c r="B2615" s="4"/>
      <c r="C2615" s="4"/>
      <c r="D2615" s="4"/>
      <c r="E2615" s="4"/>
      <c r="F2615" s="4"/>
      <c r="G2615" s="4"/>
    </row>
    <row r="2616" spans="1:7">
      <c r="A2616" s="4"/>
      <c r="B2616" s="4"/>
      <c r="C2616" s="4"/>
      <c r="D2616" s="4"/>
      <c r="E2616" s="4"/>
      <c r="F2616" s="4"/>
      <c r="G2616" s="4"/>
    </row>
    <row r="2617" spans="1:7">
      <c r="A2617" s="4"/>
      <c r="B2617" s="4"/>
      <c r="C2617" s="4"/>
      <c r="D2617" s="4"/>
      <c r="E2617" s="4"/>
      <c r="F2617" s="4"/>
      <c r="G2617" s="4"/>
    </row>
    <row r="2618" spans="1:7">
      <c r="A2618" s="4"/>
      <c r="B2618" s="4"/>
      <c r="C2618" s="4"/>
      <c r="D2618" s="4"/>
      <c r="E2618" s="4"/>
      <c r="F2618" s="4"/>
      <c r="G2618" s="4"/>
    </row>
    <row r="2619" spans="1:7">
      <c r="A2619" s="4"/>
      <c r="B2619" s="4"/>
      <c r="C2619" s="4"/>
      <c r="D2619" s="4"/>
      <c r="E2619" s="4"/>
      <c r="F2619" s="4"/>
      <c r="G2619" s="4"/>
    </row>
    <row r="2620" spans="1:7">
      <c r="A2620" s="4"/>
      <c r="B2620" s="4"/>
      <c r="C2620" s="4"/>
      <c r="D2620" s="4"/>
      <c r="E2620" s="4"/>
      <c r="F2620" s="4"/>
      <c r="G2620" s="4"/>
    </row>
    <row r="2621" spans="1:7">
      <c r="A2621" s="4"/>
      <c r="B2621" s="4"/>
      <c r="C2621" s="4"/>
      <c r="D2621" s="4"/>
      <c r="E2621" s="4"/>
      <c r="F2621" s="4"/>
      <c r="G2621" s="4"/>
    </row>
    <row r="2622" spans="1:7">
      <c r="A2622" s="4"/>
      <c r="B2622" s="4"/>
      <c r="C2622" s="4"/>
      <c r="D2622" s="4"/>
      <c r="E2622" s="4"/>
      <c r="F2622" s="4"/>
      <c r="G2622" s="4"/>
    </row>
    <row r="2623" spans="1:7">
      <c r="A2623" s="4"/>
      <c r="B2623" s="4"/>
      <c r="C2623" s="4"/>
      <c r="D2623" s="4"/>
      <c r="E2623" s="4"/>
      <c r="F2623" s="4"/>
      <c r="G2623" s="4"/>
    </row>
    <row r="2624" spans="1:7">
      <c r="A2624" s="4"/>
      <c r="B2624" s="4"/>
      <c r="C2624" s="4"/>
      <c r="D2624" s="4"/>
      <c r="E2624" s="4"/>
      <c r="F2624" s="4"/>
      <c r="G2624" s="4"/>
    </row>
    <row r="2625" spans="1:7">
      <c r="A2625" s="4"/>
      <c r="B2625" s="4"/>
      <c r="C2625" s="4"/>
      <c r="D2625" s="4"/>
      <c r="E2625" s="4"/>
      <c r="F2625" s="4"/>
      <c r="G2625" s="4"/>
    </row>
    <row r="2626" spans="1:7">
      <c r="A2626" s="4"/>
      <c r="B2626" s="4"/>
      <c r="C2626" s="4"/>
      <c r="D2626" s="4"/>
      <c r="E2626" s="4"/>
      <c r="F2626" s="4"/>
      <c r="G2626" s="4"/>
    </row>
    <row r="2627" spans="1:7">
      <c r="A2627" s="4"/>
      <c r="B2627" s="4"/>
      <c r="C2627" s="4"/>
      <c r="D2627" s="4"/>
      <c r="E2627" s="4"/>
      <c r="F2627" s="4"/>
      <c r="G2627" s="4"/>
    </row>
    <row r="2628" spans="1:7">
      <c r="A2628" s="4"/>
      <c r="B2628" s="4"/>
      <c r="C2628" s="4"/>
      <c r="D2628" s="4"/>
      <c r="E2628" s="4"/>
      <c r="F2628" s="4"/>
      <c r="G2628" s="4"/>
    </row>
    <row r="2629" spans="1:7">
      <c r="A2629" s="4"/>
      <c r="B2629" s="4"/>
      <c r="C2629" s="4"/>
      <c r="D2629" s="4"/>
      <c r="E2629" s="4"/>
      <c r="F2629" s="4"/>
      <c r="G2629" s="4"/>
    </row>
    <row r="2630" spans="1:7">
      <c r="A2630" s="4"/>
      <c r="B2630" s="4"/>
      <c r="C2630" s="4"/>
      <c r="D2630" s="4"/>
      <c r="E2630" s="4"/>
      <c r="F2630" s="4"/>
      <c r="G2630" s="4"/>
    </row>
    <row r="2631" spans="1:7">
      <c r="A2631" s="4"/>
      <c r="B2631" s="4"/>
      <c r="C2631" s="4"/>
      <c r="D2631" s="4"/>
      <c r="E2631" s="4"/>
      <c r="F2631" s="4"/>
      <c r="G2631" s="4"/>
    </row>
    <row r="2632" spans="1:7">
      <c r="A2632" s="4"/>
      <c r="B2632" s="4"/>
      <c r="C2632" s="4"/>
      <c r="D2632" s="4"/>
      <c r="E2632" s="4"/>
      <c r="F2632" s="4"/>
      <c r="G2632" s="4"/>
    </row>
    <row r="2633" spans="1:7">
      <c r="A2633" s="4"/>
      <c r="B2633" s="4"/>
      <c r="C2633" s="4"/>
      <c r="D2633" s="4"/>
      <c r="E2633" s="4"/>
      <c r="F2633" s="4"/>
      <c r="G2633" s="4"/>
    </row>
    <row r="2634" spans="1:7">
      <c r="A2634" s="4"/>
      <c r="B2634" s="4"/>
      <c r="C2634" s="4"/>
      <c r="D2634" s="4"/>
      <c r="E2634" s="4"/>
      <c r="F2634" s="4"/>
      <c r="G2634" s="4"/>
    </row>
    <row r="2635" spans="1:7">
      <c r="A2635" s="4"/>
      <c r="B2635" s="4"/>
      <c r="C2635" s="4"/>
      <c r="D2635" s="4"/>
      <c r="E2635" s="4"/>
      <c r="F2635" s="4"/>
      <c r="G2635" s="4"/>
    </row>
    <row r="2636" spans="1:7">
      <c r="A2636" s="4"/>
      <c r="B2636" s="4"/>
      <c r="C2636" s="4"/>
      <c r="D2636" s="4"/>
      <c r="E2636" s="4"/>
      <c r="F2636" s="4"/>
      <c r="G2636" s="4"/>
    </row>
    <row r="2637" spans="1:7">
      <c r="A2637" s="4"/>
      <c r="B2637" s="4"/>
      <c r="C2637" s="4"/>
      <c r="D2637" s="4"/>
      <c r="E2637" s="4"/>
      <c r="F2637" s="4"/>
      <c r="G2637" s="4"/>
    </row>
    <row r="2638" spans="1:7">
      <c r="A2638" s="4"/>
      <c r="B2638" s="4"/>
      <c r="C2638" s="4"/>
      <c r="D2638" s="4"/>
      <c r="E2638" s="4"/>
      <c r="F2638" s="4"/>
      <c r="G2638" s="4"/>
    </row>
    <row r="2639" spans="1:7">
      <c r="A2639" s="4"/>
      <c r="B2639" s="4"/>
      <c r="C2639" s="4"/>
      <c r="D2639" s="4"/>
      <c r="E2639" s="4"/>
      <c r="F2639" s="4"/>
      <c r="G2639" s="4"/>
    </row>
    <row r="2640" spans="1:7">
      <c r="A2640" s="4"/>
      <c r="B2640" s="4"/>
      <c r="C2640" s="4"/>
      <c r="D2640" s="4"/>
      <c r="E2640" s="4"/>
      <c r="F2640" s="4"/>
      <c r="G2640" s="4"/>
    </row>
    <row r="2641" spans="1:7">
      <c r="A2641" s="4"/>
      <c r="B2641" s="4"/>
      <c r="C2641" s="4"/>
      <c r="D2641" s="4"/>
      <c r="E2641" s="4"/>
      <c r="F2641" s="4"/>
      <c r="G2641" s="4"/>
    </row>
    <row r="2642" spans="1:7">
      <c r="A2642" s="4"/>
      <c r="B2642" s="4"/>
      <c r="C2642" s="4"/>
      <c r="D2642" s="4"/>
      <c r="E2642" s="4"/>
      <c r="F2642" s="4"/>
      <c r="G2642" s="4"/>
    </row>
    <row r="2643" spans="1:7">
      <c r="A2643" s="4"/>
      <c r="B2643" s="4"/>
      <c r="C2643" s="4"/>
      <c r="D2643" s="4"/>
      <c r="E2643" s="4"/>
      <c r="F2643" s="4"/>
      <c r="G2643" s="4"/>
    </row>
    <row r="2644" spans="1:7">
      <c r="A2644" s="4"/>
      <c r="B2644" s="4"/>
      <c r="C2644" s="4"/>
      <c r="D2644" s="4"/>
      <c r="E2644" s="4"/>
      <c r="F2644" s="4"/>
      <c r="G2644" s="4"/>
    </row>
    <row r="2645" spans="1:7">
      <c r="A2645" s="4"/>
      <c r="B2645" s="4"/>
      <c r="C2645" s="4"/>
      <c r="D2645" s="4"/>
      <c r="E2645" s="4"/>
      <c r="F2645" s="4"/>
      <c r="G2645" s="4"/>
    </row>
    <row r="2646" spans="1:7">
      <c r="A2646" s="4"/>
      <c r="B2646" s="4"/>
      <c r="C2646" s="4"/>
      <c r="D2646" s="4"/>
      <c r="E2646" s="4"/>
      <c r="F2646" s="4"/>
      <c r="G2646" s="4"/>
    </row>
    <row r="2647" spans="1:7">
      <c r="A2647" s="4"/>
      <c r="B2647" s="4"/>
      <c r="C2647" s="4"/>
      <c r="D2647" s="4"/>
      <c r="E2647" s="4"/>
      <c r="F2647" s="4"/>
      <c r="G2647" s="4"/>
    </row>
    <row r="2648" spans="1:7">
      <c r="A2648" s="4"/>
      <c r="B2648" s="4"/>
      <c r="C2648" s="4"/>
      <c r="D2648" s="4"/>
      <c r="E2648" s="4"/>
      <c r="F2648" s="4"/>
      <c r="G2648" s="4"/>
    </row>
    <row r="2649" spans="1:7">
      <c r="A2649" s="4"/>
      <c r="B2649" s="4"/>
      <c r="C2649" s="4"/>
      <c r="D2649" s="4"/>
      <c r="E2649" s="4"/>
      <c r="F2649" s="4"/>
      <c r="G2649" s="4"/>
    </row>
    <row r="2650" spans="1:7">
      <c r="A2650" s="4"/>
      <c r="B2650" s="4"/>
      <c r="C2650" s="4"/>
      <c r="D2650" s="4"/>
      <c r="E2650" s="4"/>
      <c r="F2650" s="4"/>
      <c r="G2650" s="4"/>
    </row>
    <row r="2651" spans="1:7">
      <c r="A2651" s="4"/>
      <c r="B2651" s="4"/>
      <c r="C2651" s="4"/>
      <c r="D2651" s="4"/>
      <c r="E2651" s="4"/>
      <c r="F2651" s="4"/>
      <c r="G2651" s="4"/>
    </row>
    <row r="2652" spans="1:7">
      <c r="A2652" s="4"/>
      <c r="B2652" s="4"/>
      <c r="C2652" s="4"/>
      <c r="D2652" s="4"/>
      <c r="E2652" s="4"/>
      <c r="F2652" s="4"/>
      <c r="G2652" s="4"/>
    </row>
    <row r="2653" spans="1:7">
      <c r="A2653" s="4"/>
      <c r="B2653" s="4"/>
      <c r="C2653" s="4"/>
      <c r="D2653" s="4"/>
      <c r="E2653" s="4"/>
      <c r="F2653" s="4"/>
      <c r="G2653" s="4"/>
    </row>
    <row r="2654" spans="1:7">
      <c r="A2654" s="4"/>
      <c r="B2654" s="4"/>
      <c r="C2654" s="4"/>
      <c r="D2654" s="4"/>
      <c r="E2654" s="4"/>
      <c r="F2654" s="4"/>
      <c r="G2654" s="4"/>
    </row>
    <row r="2655" spans="1:7">
      <c r="A2655" s="4"/>
      <c r="B2655" s="4"/>
      <c r="C2655" s="4"/>
      <c r="D2655" s="4"/>
      <c r="E2655" s="4"/>
      <c r="F2655" s="4"/>
      <c r="G2655" s="4"/>
    </row>
    <row r="2656" spans="1:7">
      <c r="A2656" s="4"/>
      <c r="B2656" s="4"/>
      <c r="C2656" s="4"/>
      <c r="D2656" s="4"/>
      <c r="E2656" s="4"/>
      <c r="F2656" s="4"/>
      <c r="G2656" s="4"/>
    </row>
    <row r="2657" spans="1:7">
      <c r="A2657" s="4"/>
      <c r="B2657" s="4"/>
      <c r="C2657" s="4"/>
      <c r="D2657" s="4"/>
      <c r="E2657" s="4"/>
      <c r="F2657" s="4"/>
      <c r="G2657" s="4"/>
    </row>
    <row r="2658" spans="1:7">
      <c r="A2658" s="4"/>
      <c r="B2658" s="4"/>
      <c r="C2658" s="4"/>
      <c r="D2658" s="4"/>
      <c r="E2658" s="4"/>
      <c r="F2658" s="4"/>
      <c r="G2658" s="4"/>
    </row>
    <row r="2659" spans="1:7">
      <c r="A2659" s="4"/>
      <c r="B2659" s="4"/>
      <c r="C2659" s="4"/>
      <c r="D2659" s="4"/>
      <c r="E2659" s="4"/>
      <c r="F2659" s="4"/>
      <c r="G2659" s="4"/>
    </row>
    <row r="2660" spans="1:7">
      <c r="A2660" s="4"/>
      <c r="B2660" s="4"/>
      <c r="C2660" s="4"/>
      <c r="D2660" s="4"/>
      <c r="E2660" s="4"/>
      <c r="F2660" s="4"/>
      <c r="G2660" s="4"/>
    </row>
    <row r="2661" spans="1:7">
      <c r="A2661" s="4"/>
      <c r="B2661" s="4"/>
      <c r="C2661" s="4"/>
      <c r="D2661" s="4"/>
      <c r="E2661" s="4"/>
      <c r="F2661" s="4"/>
      <c r="G2661" s="4"/>
    </row>
    <row r="2662" spans="1:7">
      <c r="A2662" s="4"/>
      <c r="B2662" s="4"/>
      <c r="C2662" s="4"/>
      <c r="D2662" s="4"/>
      <c r="E2662" s="4"/>
      <c r="F2662" s="4"/>
      <c r="G2662" s="4"/>
    </row>
    <row r="2663" spans="1:7">
      <c r="A2663" s="4"/>
      <c r="B2663" s="4"/>
      <c r="C2663" s="4"/>
      <c r="D2663" s="4"/>
      <c r="E2663" s="4"/>
      <c r="F2663" s="4"/>
      <c r="G2663" s="4"/>
    </row>
    <row r="2664" spans="1:7">
      <c r="A2664" s="4"/>
      <c r="B2664" s="4"/>
      <c r="C2664" s="4"/>
      <c r="D2664" s="4"/>
      <c r="E2664" s="4"/>
      <c r="F2664" s="4"/>
      <c r="G2664" s="4"/>
    </row>
    <row r="2665" spans="1:7">
      <c r="A2665" s="4"/>
      <c r="B2665" s="4"/>
      <c r="C2665" s="4"/>
      <c r="D2665" s="4"/>
      <c r="E2665" s="4"/>
      <c r="F2665" s="4"/>
      <c r="G2665" s="4"/>
    </row>
    <row r="2666" spans="1:7">
      <c r="A2666" s="4"/>
      <c r="B2666" s="4"/>
      <c r="C2666" s="4"/>
      <c r="D2666" s="4"/>
      <c r="E2666" s="4"/>
      <c r="F2666" s="4"/>
      <c r="G2666" s="4"/>
    </row>
    <row r="2667" spans="1:7">
      <c r="A2667" s="4"/>
      <c r="B2667" s="4"/>
      <c r="C2667" s="4"/>
      <c r="D2667" s="4"/>
      <c r="E2667" s="4"/>
      <c r="F2667" s="4"/>
      <c r="G2667" s="4"/>
    </row>
    <row r="2668" spans="1:7">
      <c r="A2668" s="4"/>
      <c r="B2668" s="4"/>
      <c r="C2668" s="4"/>
      <c r="D2668" s="4"/>
      <c r="E2668" s="4"/>
      <c r="F2668" s="4"/>
      <c r="G2668" s="4"/>
    </row>
    <row r="2669" spans="1:7">
      <c r="A2669" s="4"/>
      <c r="B2669" s="4"/>
      <c r="C2669" s="4"/>
      <c r="D2669" s="4"/>
      <c r="E2669" s="4"/>
      <c r="F2669" s="4"/>
      <c r="G2669" s="4"/>
    </row>
    <row r="2670" spans="1:7">
      <c r="A2670" s="4"/>
      <c r="B2670" s="4"/>
      <c r="C2670" s="4"/>
      <c r="D2670" s="4"/>
      <c r="E2670" s="4"/>
      <c r="F2670" s="4"/>
      <c r="G2670" s="4"/>
    </row>
    <row r="2671" spans="1:7">
      <c r="A2671" s="4"/>
      <c r="B2671" s="4"/>
      <c r="C2671" s="4"/>
      <c r="D2671" s="4"/>
      <c r="E2671" s="4"/>
      <c r="F2671" s="4"/>
      <c r="G2671" s="4"/>
    </row>
    <row r="2672" spans="1:7">
      <c r="A2672" s="4"/>
      <c r="B2672" s="4"/>
      <c r="C2672" s="4"/>
      <c r="D2672" s="4"/>
      <c r="E2672" s="4"/>
      <c r="F2672" s="4"/>
      <c r="G2672" s="4"/>
    </row>
    <row r="2673" spans="1:7">
      <c r="A2673" s="4"/>
      <c r="B2673" s="4"/>
      <c r="C2673" s="4"/>
      <c r="D2673" s="4"/>
      <c r="E2673" s="4"/>
      <c r="F2673" s="4"/>
      <c r="G2673" s="4"/>
    </row>
    <row r="2674" spans="1:7">
      <c r="A2674" s="4"/>
      <c r="B2674" s="4"/>
      <c r="C2674" s="4"/>
      <c r="D2674" s="4"/>
      <c r="E2674" s="4"/>
      <c r="F2674" s="4"/>
      <c r="G2674" s="4"/>
    </row>
    <row r="2675" spans="1:7">
      <c r="A2675" s="4"/>
      <c r="B2675" s="4"/>
      <c r="C2675" s="4"/>
      <c r="D2675" s="4"/>
      <c r="E2675" s="4"/>
      <c r="F2675" s="4"/>
      <c r="G2675" s="4"/>
    </row>
    <row r="2676" spans="1:7">
      <c r="A2676" s="4"/>
      <c r="B2676" s="4"/>
      <c r="C2676" s="4"/>
      <c r="D2676" s="4"/>
      <c r="E2676" s="4"/>
      <c r="F2676" s="4"/>
      <c r="G2676" s="4"/>
    </row>
    <row r="2677" spans="1:7">
      <c r="A2677" s="4"/>
      <c r="B2677" s="4"/>
      <c r="C2677" s="4"/>
      <c r="D2677" s="4"/>
      <c r="E2677" s="4"/>
      <c r="F2677" s="4"/>
      <c r="G2677" s="4"/>
    </row>
    <row r="2678" spans="1:7">
      <c r="A2678" s="4"/>
      <c r="B2678" s="4"/>
      <c r="C2678" s="4"/>
      <c r="D2678" s="4"/>
      <c r="E2678" s="4"/>
      <c r="F2678" s="4"/>
      <c r="G2678" s="4"/>
    </row>
    <row r="2679" spans="1:7">
      <c r="A2679" s="4"/>
      <c r="B2679" s="4"/>
      <c r="C2679" s="4"/>
      <c r="D2679" s="4"/>
      <c r="E2679" s="4"/>
      <c r="F2679" s="4"/>
      <c r="G2679" s="4"/>
    </row>
    <row r="2680" spans="1:7">
      <c r="A2680" s="4"/>
      <c r="B2680" s="4"/>
      <c r="C2680" s="4"/>
      <c r="D2680" s="4"/>
      <c r="E2680" s="4"/>
      <c r="F2680" s="4"/>
      <c r="G2680" s="4"/>
    </row>
    <row r="2681" spans="1:7">
      <c r="A2681" s="4"/>
      <c r="B2681" s="4"/>
      <c r="C2681" s="4"/>
      <c r="D2681" s="4"/>
      <c r="E2681" s="4"/>
      <c r="F2681" s="4"/>
      <c r="G2681" s="4"/>
    </row>
    <row r="2682" spans="1:7">
      <c r="A2682" s="4"/>
      <c r="B2682" s="4"/>
      <c r="C2682" s="4"/>
      <c r="D2682" s="4"/>
      <c r="E2682" s="4"/>
      <c r="F2682" s="4"/>
      <c r="G2682" s="4"/>
    </row>
    <row r="2683" spans="1:7">
      <c r="A2683" s="4"/>
      <c r="B2683" s="4"/>
      <c r="C2683" s="4"/>
      <c r="D2683" s="4"/>
      <c r="E2683" s="4"/>
      <c r="F2683" s="4"/>
      <c r="G2683" s="4"/>
    </row>
    <row r="2684" spans="1:7">
      <c r="A2684" s="4"/>
      <c r="B2684" s="4"/>
      <c r="C2684" s="4"/>
      <c r="D2684" s="4"/>
      <c r="E2684" s="4"/>
      <c r="F2684" s="4"/>
      <c r="G2684" s="4"/>
    </row>
    <row r="2685" spans="1:7">
      <c r="A2685" s="4"/>
      <c r="B2685" s="4"/>
      <c r="C2685" s="4"/>
      <c r="D2685" s="4"/>
      <c r="E2685" s="4"/>
      <c r="F2685" s="4"/>
      <c r="G2685" s="4"/>
    </row>
    <row r="2686" spans="1:7">
      <c r="A2686" s="4"/>
      <c r="B2686" s="4"/>
      <c r="C2686" s="4"/>
      <c r="D2686" s="4"/>
      <c r="E2686" s="4"/>
      <c r="F2686" s="4"/>
      <c r="G2686" s="4"/>
    </row>
    <row r="2687" spans="1:7">
      <c r="A2687" s="4"/>
      <c r="B2687" s="4"/>
      <c r="C2687" s="4"/>
      <c r="D2687" s="4"/>
      <c r="E2687" s="4"/>
      <c r="F2687" s="4"/>
      <c r="G2687" s="4"/>
    </row>
    <row r="2688" spans="1:7">
      <c r="A2688" s="4"/>
      <c r="B2688" s="4"/>
      <c r="C2688" s="4"/>
      <c r="D2688" s="4"/>
      <c r="E2688" s="4"/>
      <c r="F2688" s="4"/>
      <c r="G2688" s="4"/>
    </row>
    <row r="2689" spans="1:7">
      <c r="A2689" s="4"/>
      <c r="B2689" s="4"/>
      <c r="C2689" s="4"/>
      <c r="D2689" s="4"/>
      <c r="E2689" s="4"/>
      <c r="F2689" s="4"/>
      <c r="G2689" s="4"/>
    </row>
    <row r="2690" spans="1:7">
      <c r="A2690" s="4"/>
      <c r="B2690" s="4"/>
      <c r="C2690" s="4"/>
      <c r="D2690" s="4"/>
      <c r="E2690" s="4"/>
      <c r="F2690" s="4"/>
      <c r="G2690" s="4"/>
    </row>
    <row r="2691" spans="1:7">
      <c r="A2691" s="4"/>
      <c r="B2691" s="4"/>
      <c r="C2691" s="4"/>
      <c r="D2691" s="4"/>
      <c r="E2691" s="4"/>
      <c r="F2691" s="4"/>
      <c r="G2691" s="4"/>
    </row>
    <row r="2692" spans="1:7">
      <c r="A2692" s="4"/>
      <c r="B2692" s="4"/>
      <c r="C2692" s="4"/>
      <c r="D2692" s="4"/>
      <c r="E2692" s="4"/>
      <c r="F2692" s="4"/>
      <c r="G2692" s="4"/>
    </row>
    <row r="2693" spans="1:7">
      <c r="A2693" s="4"/>
      <c r="B2693" s="4"/>
      <c r="C2693" s="4"/>
      <c r="D2693" s="4"/>
      <c r="E2693" s="4"/>
      <c r="F2693" s="4"/>
      <c r="G2693" s="4"/>
    </row>
    <row r="2694" spans="1:7">
      <c r="A2694" s="4"/>
      <c r="B2694" s="4"/>
      <c r="C2694" s="4"/>
      <c r="D2694" s="4"/>
      <c r="E2694" s="4"/>
      <c r="F2694" s="4"/>
      <c r="G2694" s="4"/>
    </row>
    <row r="2695" spans="1:7">
      <c r="A2695" s="4"/>
      <c r="B2695" s="4"/>
      <c r="C2695" s="4"/>
      <c r="D2695" s="4"/>
      <c r="E2695" s="4"/>
      <c r="F2695" s="4"/>
      <c r="G2695" s="4"/>
    </row>
    <row r="2696" spans="1:7">
      <c r="A2696" s="4"/>
      <c r="B2696" s="4"/>
      <c r="C2696" s="4"/>
      <c r="D2696" s="4"/>
      <c r="E2696" s="4"/>
      <c r="F2696" s="4"/>
      <c r="G2696" s="4"/>
    </row>
    <row r="2697" spans="1:7">
      <c r="A2697" s="4"/>
      <c r="B2697" s="4"/>
      <c r="C2697" s="4"/>
      <c r="D2697" s="4"/>
      <c r="E2697" s="4"/>
      <c r="F2697" s="4"/>
      <c r="G2697" s="4"/>
    </row>
    <row r="2698" spans="1:7">
      <c r="A2698" s="4"/>
      <c r="B2698" s="4"/>
      <c r="C2698" s="4"/>
      <c r="D2698" s="4"/>
      <c r="E2698" s="4"/>
      <c r="F2698" s="4"/>
      <c r="G2698" s="4"/>
    </row>
    <row r="2699" spans="1:7">
      <c r="A2699" s="4"/>
      <c r="B2699" s="4"/>
      <c r="C2699" s="4"/>
      <c r="D2699" s="4"/>
      <c r="E2699" s="4"/>
      <c r="F2699" s="4"/>
      <c r="G2699" s="4"/>
    </row>
    <row r="2700" spans="1:7">
      <c r="A2700" s="4"/>
      <c r="B2700" s="4"/>
      <c r="C2700" s="4"/>
      <c r="D2700" s="4"/>
      <c r="E2700" s="4"/>
      <c r="F2700" s="4"/>
      <c r="G2700" s="4"/>
    </row>
    <row r="2701" spans="1:7">
      <c r="A2701" s="4"/>
      <c r="B2701" s="4"/>
      <c r="C2701" s="4"/>
      <c r="D2701" s="4"/>
      <c r="E2701" s="4"/>
      <c r="F2701" s="4"/>
      <c r="G2701" s="4"/>
    </row>
    <row r="2702" spans="1:7">
      <c r="A2702" s="4"/>
      <c r="B2702" s="4"/>
      <c r="C2702" s="4"/>
      <c r="D2702" s="4"/>
      <c r="E2702" s="4"/>
      <c r="F2702" s="4"/>
      <c r="G2702" s="4"/>
    </row>
    <row r="2703" spans="1:7">
      <c r="A2703" s="4"/>
      <c r="B2703" s="4"/>
      <c r="C2703" s="4"/>
      <c r="D2703" s="4"/>
      <c r="E2703" s="4"/>
      <c r="F2703" s="4"/>
      <c r="G2703" s="4"/>
    </row>
    <row r="2704" spans="1:7">
      <c r="A2704" s="4"/>
      <c r="B2704" s="4"/>
      <c r="C2704" s="4"/>
      <c r="D2704" s="4"/>
      <c r="E2704" s="4"/>
      <c r="F2704" s="4"/>
      <c r="G2704" s="4"/>
    </row>
    <row r="2705" spans="1:7">
      <c r="A2705" s="4"/>
      <c r="B2705" s="4"/>
      <c r="C2705" s="4"/>
      <c r="D2705" s="4"/>
      <c r="E2705" s="4"/>
      <c r="F2705" s="4"/>
      <c r="G2705" s="4"/>
    </row>
    <row r="2706" spans="1:7">
      <c r="A2706" s="4"/>
      <c r="B2706" s="4"/>
      <c r="C2706" s="4"/>
      <c r="D2706" s="4"/>
      <c r="E2706" s="4"/>
      <c r="F2706" s="4"/>
      <c r="G2706" s="4"/>
    </row>
    <row r="2707" spans="1:7">
      <c r="A2707" s="4"/>
      <c r="B2707" s="4"/>
      <c r="C2707" s="4"/>
      <c r="D2707" s="4"/>
      <c r="E2707" s="4"/>
      <c r="F2707" s="4"/>
      <c r="G2707" s="4"/>
    </row>
    <row r="2708" spans="1:7">
      <c r="A2708" s="4"/>
      <c r="B2708" s="4"/>
      <c r="C2708" s="4"/>
      <c r="D2708" s="4"/>
      <c r="E2708" s="4"/>
      <c r="F2708" s="4"/>
      <c r="G2708" s="4"/>
    </row>
    <row r="2709" spans="1:7">
      <c r="A2709" s="4"/>
      <c r="B2709" s="4"/>
      <c r="C2709" s="4"/>
      <c r="D2709" s="4"/>
      <c r="E2709" s="4"/>
      <c r="F2709" s="4"/>
      <c r="G2709" s="4"/>
    </row>
    <row r="2710" spans="1:7">
      <c r="A2710" s="4"/>
      <c r="B2710" s="4"/>
      <c r="C2710" s="4"/>
      <c r="D2710" s="4"/>
      <c r="E2710" s="4"/>
      <c r="F2710" s="4"/>
      <c r="G2710" s="4"/>
    </row>
    <row r="2711" spans="1:7">
      <c r="A2711" s="4"/>
      <c r="B2711" s="4"/>
      <c r="C2711" s="4"/>
      <c r="D2711" s="4"/>
      <c r="E2711" s="4"/>
      <c r="F2711" s="4"/>
      <c r="G2711" s="4"/>
    </row>
    <row r="2712" spans="1:7">
      <c r="A2712" s="4"/>
      <c r="B2712" s="4"/>
      <c r="C2712" s="4"/>
      <c r="D2712" s="4"/>
      <c r="E2712" s="4"/>
      <c r="F2712" s="4"/>
      <c r="G2712" s="4"/>
    </row>
    <row r="2713" spans="1:7">
      <c r="A2713" s="4"/>
      <c r="B2713" s="4"/>
      <c r="C2713" s="4"/>
      <c r="D2713" s="4"/>
      <c r="E2713" s="4"/>
      <c r="F2713" s="4"/>
      <c r="G2713" s="4"/>
    </row>
    <row r="2714" spans="1:7">
      <c r="A2714" s="4"/>
      <c r="B2714" s="4"/>
      <c r="C2714" s="4"/>
      <c r="D2714" s="4"/>
      <c r="E2714" s="4"/>
      <c r="F2714" s="4"/>
      <c r="G2714" s="4"/>
    </row>
    <row r="2715" spans="1:7">
      <c r="A2715" s="4"/>
      <c r="B2715" s="4"/>
      <c r="C2715" s="4"/>
      <c r="D2715" s="4"/>
      <c r="E2715" s="4"/>
      <c r="F2715" s="4"/>
      <c r="G2715" s="4"/>
    </row>
    <row r="2716" spans="1:7">
      <c r="A2716" s="4"/>
      <c r="B2716" s="4"/>
      <c r="C2716" s="4"/>
      <c r="D2716" s="4"/>
      <c r="E2716" s="4"/>
      <c r="F2716" s="4"/>
      <c r="G2716" s="4"/>
    </row>
    <row r="2717" spans="1:7">
      <c r="A2717" s="4"/>
      <c r="B2717" s="4"/>
      <c r="C2717" s="4"/>
      <c r="D2717" s="4"/>
      <c r="E2717" s="4"/>
      <c r="F2717" s="4"/>
      <c r="G2717" s="4"/>
    </row>
    <row r="2718" spans="1:7">
      <c r="A2718" s="4"/>
      <c r="B2718" s="4"/>
      <c r="C2718" s="4"/>
      <c r="D2718" s="4"/>
      <c r="E2718" s="4"/>
      <c r="F2718" s="4"/>
      <c r="G2718" s="4"/>
    </row>
    <row r="2719" spans="1:7">
      <c r="A2719" s="4"/>
      <c r="B2719" s="4"/>
      <c r="C2719" s="4"/>
      <c r="D2719" s="4"/>
      <c r="E2719" s="4"/>
      <c r="F2719" s="4"/>
      <c r="G2719" s="4"/>
    </row>
    <row r="2720" spans="1:7">
      <c r="A2720" s="4"/>
      <c r="B2720" s="4"/>
      <c r="C2720" s="4"/>
      <c r="D2720" s="4"/>
      <c r="E2720" s="4"/>
      <c r="F2720" s="4"/>
      <c r="G2720" s="4"/>
    </row>
    <row r="2721" spans="1:7">
      <c r="A2721" s="4"/>
      <c r="B2721" s="4"/>
      <c r="C2721" s="4"/>
      <c r="D2721" s="4"/>
      <c r="E2721" s="4"/>
      <c r="F2721" s="4"/>
      <c r="G2721" s="4"/>
    </row>
    <row r="2722" spans="1:7">
      <c r="A2722" s="4"/>
      <c r="B2722" s="4"/>
      <c r="C2722" s="4"/>
      <c r="D2722" s="4"/>
      <c r="E2722" s="4"/>
      <c r="F2722" s="4"/>
      <c r="G2722" s="4"/>
    </row>
    <row r="2723" spans="1:7">
      <c r="A2723" s="4"/>
      <c r="B2723" s="4"/>
      <c r="C2723" s="4"/>
      <c r="D2723" s="4"/>
      <c r="E2723" s="4"/>
      <c r="F2723" s="4"/>
      <c r="G2723" s="4"/>
    </row>
    <row r="2724" spans="1:7">
      <c r="A2724" s="4"/>
      <c r="B2724" s="4"/>
      <c r="C2724" s="4"/>
      <c r="D2724" s="4"/>
      <c r="E2724" s="4"/>
      <c r="F2724" s="4"/>
      <c r="G2724" s="4"/>
    </row>
    <row r="2725" spans="1:7">
      <c r="A2725" s="4"/>
      <c r="B2725" s="4"/>
      <c r="C2725" s="4"/>
      <c r="D2725" s="4"/>
      <c r="E2725" s="4"/>
      <c r="F2725" s="4"/>
      <c r="G2725" s="4"/>
    </row>
    <row r="2726" spans="1:7">
      <c r="A2726" s="4"/>
      <c r="B2726" s="4"/>
      <c r="C2726" s="4"/>
      <c r="D2726" s="4"/>
      <c r="E2726" s="4"/>
      <c r="F2726" s="4"/>
      <c r="G2726" s="4"/>
    </row>
    <row r="2727" spans="1:7">
      <c r="A2727" s="4"/>
      <c r="B2727" s="4"/>
      <c r="C2727" s="4"/>
      <c r="D2727" s="4"/>
      <c r="E2727" s="4"/>
      <c r="F2727" s="4"/>
      <c r="G2727" s="4"/>
    </row>
    <row r="2728" spans="1:7">
      <c r="A2728" s="4"/>
      <c r="B2728" s="4"/>
      <c r="C2728" s="4"/>
      <c r="D2728" s="4"/>
      <c r="E2728" s="4"/>
      <c r="F2728" s="4"/>
      <c r="G2728" s="4"/>
    </row>
    <row r="2729" spans="1:7">
      <c r="A2729" s="4"/>
      <c r="B2729" s="4"/>
      <c r="C2729" s="4"/>
      <c r="D2729" s="4"/>
      <c r="E2729" s="4"/>
      <c r="F2729" s="4"/>
      <c r="G2729" s="4"/>
    </row>
    <row r="2730" spans="1:7">
      <c r="A2730" s="4"/>
      <c r="B2730" s="4"/>
      <c r="C2730" s="4"/>
      <c r="D2730" s="4"/>
      <c r="E2730" s="4"/>
      <c r="F2730" s="4"/>
      <c r="G2730" s="4"/>
    </row>
    <row r="2731" spans="1:7">
      <c r="A2731" s="4"/>
      <c r="B2731" s="4"/>
      <c r="C2731" s="4"/>
      <c r="D2731" s="4"/>
      <c r="E2731" s="4"/>
      <c r="F2731" s="4"/>
      <c r="G2731" s="4"/>
    </row>
    <row r="2732" spans="1:7">
      <c r="A2732" s="4"/>
      <c r="B2732" s="4"/>
      <c r="C2732" s="4"/>
      <c r="D2732" s="4"/>
      <c r="E2732" s="4"/>
      <c r="F2732" s="4"/>
      <c r="G2732" s="4"/>
    </row>
    <row r="2733" spans="1:7">
      <c r="A2733" s="4"/>
      <c r="B2733" s="4"/>
      <c r="C2733" s="4"/>
      <c r="D2733" s="4"/>
      <c r="E2733" s="4"/>
      <c r="F2733" s="4"/>
      <c r="G2733" s="4"/>
    </row>
    <row r="2734" spans="1:7">
      <c r="A2734" s="4"/>
      <c r="B2734" s="4"/>
      <c r="C2734" s="4"/>
      <c r="D2734" s="4"/>
      <c r="E2734" s="4"/>
      <c r="F2734" s="4"/>
      <c r="G2734" s="4"/>
    </row>
    <row r="2735" spans="1:7">
      <c r="A2735" s="4"/>
      <c r="B2735" s="4"/>
      <c r="C2735" s="4"/>
      <c r="D2735" s="4"/>
      <c r="E2735" s="4"/>
      <c r="F2735" s="4"/>
      <c r="G2735" s="4"/>
    </row>
    <row r="2736" spans="1:7">
      <c r="A2736" s="4"/>
      <c r="B2736" s="4"/>
      <c r="C2736" s="4"/>
      <c r="D2736" s="4"/>
      <c r="E2736" s="4"/>
      <c r="F2736" s="4"/>
      <c r="G2736" s="4"/>
    </row>
    <row r="2737" spans="1:7">
      <c r="A2737" s="4"/>
      <c r="B2737" s="4"/>
      <c r="C2737" s="4"/>
      <c r="D2737" s="4"/>
      <c r="E2737" s="4"/>
      <c r="F2737" s="4"/>
      <c r="G2737" s="4"/>
    </row>
    <row r="2738" spans="1:7">
      <c r="A2738" s="4"/>
      <c r="B2738" s="4"/>
      <c r="C2738" s="4"/>
      <c r="D2738" s="4"/>
      <c r="E2738" s="4"/>
      <c r="F2738" s="4"/>
      <c r="G2738" s="4"/>
    </row>
    <row r="2739" spans="1:7">
      <c r="A2739" s="4"/>
      <c r="B2739" s="4"/>
      <c r="C2739" s="4"/>
      <c r="D2739" s="4"/>
      <c r="E2739" s="4"/>
      <c r="F2739" s="4"/>
      <c r="G2739" s="4"/>
    </row>
    <row r="2740" spans="1:7">
      <c r="A2740" s="4"/>
      <c r="B2740" s="4"/>
      <c r="C2740" s="4"/>
      <c r="D2740" s="4"/>
      <c r="E2740" s="4"/>
      <c r="F2740" s="4"/>
      <c r="G2740" s="4"/>
    </row>
    <row r="2741" spans="1:7">
      <c r="A2741" s="4"/>
      <c r="B2741" s="4"/>
      <c r="C2741" s="4"/>
      <c r="D2741" s="4"/>
      <c r="E2741" s="4"/>
      <c r="F2741" s="4"/>
      <c r="G2741" s="4"/>
    </row>
    <row r="2742" spans="1:7">
      <c r="A2742" s="4"/>
      <c r="B2742" s="4"/>
      <c r="C2742" s="4"/>
      <c r="D2742" s="4"/>
      <c r="E2742" s="4"/>
      <c r="F2742" s="4"/>
      <c r="G2742" s="4"/>
    </row>
    <row r="2743" spans="1:7">
      <c r="A2743" s="4"/>
      <c r="B2743" s="4"/>
      <c r="C2743" s="4"/>
      <c r="D2743" s="4"/>
      <c r="E2743" s="4"/>
      <c r="F2743" s="4"/>
      <c r="G2743" s="4"/>
    </row>
    <row r="2744" spans="1:7">
      <c r="A2744" s="4"/>
      <c r="B2744" s="4"/>
      <c r="C2744" s="4"/>
      <c r="D2744" s="4"/>
      <c r="E2744" s="4"/>
      <c r="F2744" s="4"/>
      <c r="G2744" s="4"/>
    </row>
    <row r="2745" spans="1:7">
      <c r="A2745" s="4"/>
      <c r="B2745" s="4"/>
      <c r="C2745" s="4"/>
      <c r="D2745" s="4"/>
      <c r="E2745" s="4"/>
      <c r="F2745" s="4"/>
      <c r="G2745" s="4"/>
    </row>
    <row r="2746" spans="1:7">
      <c r="A2746" s="4"/>
      <c r="B2746" s="4"/>
      <c r="C2746" s="4"/>
      <c r="D2746" s="4"/>
      <c r="E2746" s="4"/>
      <c r="F2746" s="4"/>
      <c r="G2746" s="4"/>
    </row>
    <row r="2747" spans="1:7">
      <c r="A2747" s="4"/>
      <c r="B2747" s="4"/>
      <c r="C2747" s="4"/>
      <c r="D2747" s="4"/>
      <c r="E2747" s="4"/>
      <c r="F2747" s="4"/>
      <c r="G2747" s="4"/>
    </row>
    <row r="2748" spans="1:7">
      <c r="A2748" s="4"/>
      <c r="B2748" s="4"/>
      <c r="C2748" s="4"/>
      <c r="D2748" s="4"/>
      <c r="E2748" s="4"/>
      <c r="F2748" s="4"/>
      <c r="G2748" s="4"/>
    </row>
    <row r="2749" spans="1:7">
      <c r="A2749" s="4"/>
      <c r="B2749" s="4"/>
      <c r="C2749" s="4"/>
      <c r="D2749" s="4"/>
      <c r="E2749" s="4"/>
      <c r="F2749" s="4"/>
      <c r="G2749" s="4"/>
    </row>
    <row r="2750" spans="1:7">
      <c r="A2750" s="4"/>
      <c r="B2750" s="4"/>
      <c r="C2750" s="4"/>
      <c r="D2750" s="4"/>
      <c r="E2750" s="4"/>
      <c r="F2750" s="4"/>
      <c r="G2750" s="4"/>
    </row>
    <row r="2751" spans="1:7">
      <c r="A2751" s="4"/>
      <c r="B2751" s="4"/>
      <c r="C2751" s="4"/>
      <c r="D2751" s="4"/>
      <c r="E2751" s="4"/>
      <c r="F2751" s="4"/>
      <c r="G2751" s="4"/>
    </row>
    <row r="2752" spans="1:7">
      <c r="A2752" s="4"/>
      <c r="B2752" s="4"/>
      <c r="C2752" s="4"/>
      <c r="D2752" s="4"/>
      <c r="E2752" s="4"/>
      <c r="F2752" s="4"/>
      <c r="G2752" s="4"/>
    </row>
    <row r="2753" spans="1:7">
      <c r="A2753" s="4"/>
      <c r="B2753" s="4"/>
      <c r="C2753" s="4"/>
      <c r="D2753" s="4"/>
      <c r="E2753" s="4"/>
      <c r="F2753" s="4"/>
      <c r="G2753" s="4"/>
    </row>
    <row r="2754" spans="1:7">
      <c r="A2754" s="4"/>
      <c r="B2754" s="4"/>
      <c r="C2754" s="4"/>
      <c r="D2754" s="4"/>
      <c r="E2754" s="4"/>
      <c r="F2754" s="4"/>
      <c r="G2754" s="4"/>
    </row>
    <row r="2755" spans="1:7">
      <c r="A2755" s="4"/>
      <c r="B2755" s="4"/>
      <c r="C2755" s="4"/>
      <c r="D2755" s="4"/>
      <c r="E2755" s="4"/>
      <c r="F2755" s="4"/>
      <c r="G2755" s="4"/>
    </row>
    <row r="2756" spans="1:7">
      <c r="A2756" s="4"/>
      <c r="B2756" s="4"/>
      <c r="C2756" s="4"/>
      <c r="D2756" s="4"/>
      <c r="E2756" s="4"/>
      <c r="F2756" s="4"/>
      <c r="G2756" s="4"/>
    </row>
    <row r="2757" spans="1:7">
      <c r="A2757" s="4"/>
      <c r="B2757" s="4"/>
      <c r="C2757" s="4"/>
      <c r="D2757" s="4"/>
      <c r="E2757" s="4"/>
      <c r="F2757" s="4"/>
      <c r="G2757" s="4"/>
    </row>
    <row r="2758" spans="1:7">
      <c r="A2758" s="4"/>
      <c r="B2758" s="4"/>
      <c r="C2758" s="4"/>
      <c r="D2758" s="4"/>
      <c r="E2758" s="4"/>
      <c r="F2758" s="4"/>
      <c r="G2758" s="4"/>
    </row>
    <row r="2759" spans="1:7">
      <c r="A2759" s="4"/>
      <c r="B2759" s="4"/>
      <c r="C2759" s="4"/>
      <c r="D2759" s="4"/>
      <c r="E2759" s="4"/>
      <c r="F2759" s="4"/>
      <c r="G2759" s="4"/>
    </row>
    <row r="2760" spans="1:7">
      <c r="A2760" s="4"/>
      <c r="B2760" s="4"/>
      <c r="C2760" s="4"/>
      <c r="D2760" s="4"/>
      <c r="E2760" s="4"/>
      <c r="F2760" s="4"/>
      <c r="G2760" s="4"/>
    </row>
    <row r="2761" spans="1:7">
      <c r="A2761" s="4"/>
      <c r="B2761" s="4"/>
      <c r="C2761" s="4"/>
      <c r="D2761" s="4"/>
      <c r="E2761" s="4"/>
      <c r="F2761" s="4"/>
      <c r="G2761" s="4"/>
    </row>
    <row r="2762" spans="1:7">
      <c r="A2762" s="4"/>
      <c r="B2762" s="4"/>
      <c r="C2762" s="4"/>
      <c r="D2762" s="4"/>
      <c r="E2762" s="4"/>
      <c r="F2762" s="4"/>
      <c r="G2762" s="4"/>
    </row>
    <row r="2763" spans="1:7">
      <c r="A2763" s="4"/>
      <c r="B2763" s="4"/>
      <c r="C2763" s="4"/>
      <c r="D2763" s="4"/>
      <c r="E2763" s="4"/>
      <c r="F2763" s="4"/>
      <c r="G2763" s="4"/>
    </row>
    <row r="2764" spans="1:7">
      <c r="A2764" s="4"/>
      <c r="B2764" s="4"/>
      <c r="C2764" s="4"/>
      <c r="D2764" s="4"/>
      <c r="E2764" s="4"/>
      <c r="F2764" s="4"/>
      <c r="G2764" s="4"/>
    </row>
    <row r="2765" spans="1:7">
      <c r="A2765" s="4"/>
      <c r="B2765" s="4"/>
      <c r="C2765" s="4"/>
      <c r="D2765" s="4"/>
      <c r="E2765" s="4"/>
      <c r="F2765" s="4"/>
      <c r="G2765" s="4"/>
    </row>
    <row r="2766" spans="1:7">
      <c r="A2766" s="4"/>
      <c r="B2766" s="4"/>
      <c r="C2766" s="4"/>
      <c r="D2766" s="4"/>
      <c r="E2766" s="4"/>
      <c r="F2766" s="4"/>
      <c r="G2766" s="4"/>
    </row>
    <row r="2767" spans="1:7">
      <c r="A2767" s="4"/>
      <c r="B2767" s="4"/>
      <c r="C2767" s="4"/>
      <c r="D2767" s="4"/>
      <c r="E2767" s="4"/>
      <c r="F2767" s="4"/>
      <c r="G2767" s="4"/>
    </row>
    <row r="2768" spans="1:7">
      <c r="A2768" s="4"/>
      <c r="B2768" s="4"/>
      <c r="C2768" s="4"/>
      <c r="D2768" s="4"/>
      <c r="E2768" s="4"/>
      <c r="F2768" s="4"/>
      <c r="G2768" s="4"/>
    </row>
    <row r="2769" spans="1:7">
      <c r="A2769" s="4"/>
      <c r="B2769" s="4"/>
      <c r="C2769" s="4"/>
      <c r="D2769" s="4"/>
      <c r="E2769" s="4"/>
      <c r="F2769" s="4"/>
      <c r="G2769" s="4"/>
    </row>
    <row r="2770" spans="1:7">
      <c r="A2770" s="4"/>
      <c r="B2770" s="4"/>
      <c r="C2770" s="4"/>
      <c r="D2770" s="4"/>
      <c r="E2770" s="4"/>
      <c r="F2770" s="4"/>
      <c r="G2770" s="4"/>
    </row>
    <row r="2771" spans="1:7">
      <c r="A2771" s="4"/>
      <c r="B2771" s="4"/>
      <c r="C2771" s="4"/>
      <c r="D2771" s="4"/>
      <c r="E2771" s="4"/>
      <c r="F2771" s="4"/>
      <c r="G2771" s="4"/>
    </row>
    <row r="2772" spans="1:7">
      <c r="A2772" s="4"/>
      <c r="B2772" s="4"/>
      <c r="C2772" s="4"/>
      <c r="D2772" s="4"/>
      <c r="E2772" s="4"/>
      <c r="F2772" s="4"/>
      <c r="G2772" s="4"/>
    </row>
    <row r="2773" spans="1:7">
      <c r="A2773" s="4"/>
      <c r="B2773" s="4"/>
      <c r="C2773" s="4"/>
      <c r="D2773" s="4"/>
      <c r="E2773" s="4"/>
      <c r="F2773" s="4"/>
      <c r="G2773" s="4"/>
    </row>
    <row r="2774" spans="1:7">
      <c r="A2774" s="4"/>
      <c r="B2774" s="4"/>
      <c r="C2774" s="4"/>
      <c r="D2774" s="4"/>
      <c r="E2774" s="4"/>
      <c r="F2774" s="4"/>
      <c r="G2774" s="4"/>
    </row>
    <row r="2775" spans="1:7">
      <c r="A2775" s="4"/>
      <c r="B2775" s="4"/>
      <c r="C2775" s="4"/>
      <c r="D2775" s="4"/>
      <c r="E2775" s="4"/>
      <c r="F2775" s="4"/>
      <c r="G2775" s="4"/>
    </row>
    <row r="2776" spans="1:7">
      <c r="A2776" s="4"/>
      <c r="B2776" s="4"/>
      <c r="C2776" s="4"/>
      <c r="D2776" s="4"/>
      <c r="E2776" s="4"/>
      <c r="F2776" s="4"/>
      <c r="G2776" s="4"/>
    </row>
    <row r="2777" spans="1:7">
      <c r="A2777" s="4"/>
      <c r="B2777" s="4"/>
      <c r="C2777" s="4"/>
      <c r="D2777" s="4"/>
      <c r="E2777" s="4"/>
      <c r="F2777" s="4"/>
      <c r="G2777" s="4"/>
    </row>
    <row r="2778" spans="1:7">
      <c r="A2778" s="4"/>
      <c r="B2778" s="4"/>
      <c r="C2778" s="4"/>
      <c r="D2778" s="4"/>
      <c r="E2778" s="4"/>
      <c r="F2778" s="4"/>
      <c r="G2778" s="4"/>
    </row>
    <row r="2779" spans="1:7">
      <c r="A2779" s="4"/>
      <c r="B2779" s="4"/>
      <c r="C2779" s="4"/>
      <c r="D2779" s="4"/>
      <c r="E2779" s="4"/>
      <c r="F2779" s="4"/>
      <c r="G2779" s="4"/>
    </row>
    <row r="2780" spans="1:7">
      <c r="A2780" s="4"/>
      <c r="B2780" s="4"/>
      <c r="C2780" s="4"/>
      <c r="D2780" s="4"/>
      <c r="E2780" s="4"/>
      <c r="F2780" s="4"/>
      <c r="G2780" s="4"/>
    </row>
    <row r="2781" spans="1:7">
      <c r="A2781" s="4"/>
      <c r="B2781" s="4"/>
      <c r="C2781" s="4"/>
      <c r="D2781" s="4"/>
      <c r="E2781" s="4"/>
      <c r="F2781" s="4"/>
      <c r="G2781" s="4"/>
    </row>
    <row r="2782" spans="1:7">
      <c r="A2782" s="4"/>
      <c r="B2782" s="4"/>
      <c r="C2782" s="4"/>
      <c r="D2782" s="4"/>
      <c r="E2782" s="4"/>
      <c r="F2782" s="4"/>
      <c r="G2782" s="4"/>
    </row>
    <row r="2783" spans="1:7">
      <c r="A2783" s="4"/>
      <c r="B2783" s="4"/>
      <c r="C2783" s="4"/>
      <c r="D2783" s="4"/>
      <c r="E2783" s="4"/>
      <c r="F2783" s="4"/>
      <c r="G2783" s="4"/>
    </row>
    <row r="2784" spans="1:7">
      <c r="A2784" s="4"/>
      <c r="B2784" s="4"/>
      <c r="C2784" s="4"/>
      <c r="D2784" s="4"/>
      <c r="E2784" s="4"/>
      <c r="F2784" s="4"/>
      <c r="G2784" s="4"/>
    </row>
    <row r="2785" spans="1:7">
      <c r="A2785" s="4"/>
      <c r="B2785" s="4"/>
      <c r="C2785" s="4"/>
      <c r="D2785" s="4"/>
      <c r="E2785" s="4"/>
      <c r="F2785" s="4"/>
      <c r="G2785" s="4"/>
    </row>
    <row r="2786" spans="1:7">
      <c r="A2786" s="4"/>
      <c r="B2786" s="4"/>
      <c r="C2786" s="4"/>
      <c r="D2786" s="4"/>
      <c r="E2786" s="4"/>
      <c r="F2786" s="4"/>
      <c r="G2786" s="4"/>
    </row>
    <row r="2787" spans="1:7">
      <c r="A2787" s="4"/>
      <c r="B2787" s="4"/>
      <c r="C2787" s="4"/>
      <c r="D2787" s="4"/>
      <c r="E2787" s="4"/>
      <c r="F2787" s="4"/>
      <c r="G2787" s="4"/>
    </row>
    <row r="2788" spans="1:7">
      <c r="A2788" s="4"/>
      <c r="B2788" s="4"/>
      <c r="C2788" s="4"/>
      <c r="D2788" s="4"/>
      <c r="E2788" s="4"/>
      <c r="F2788" s="4"/>
      <c r="G2788" s="4"/>
    </row>
    <row r="2789" spans="1:7">
      <c r="A2789" s="4"/>
      <c r="B2789" s="4"/>
      <c r="C2789" s="4"/>
      <c r="D2789" s="4"/>
      <c r="E2789" s="4"/>
      <c r="F2789" s="4"/>
      <c r="G2789" s="4"/>
    </row>
    <row r="2790" spans="1:7">
      <c r="A2790" s="4"/>
      <c r="B2790" s="4"/>
      <c r="C2790" s="4"/>
      <c r="D2790" s="4"/>
      <c r="E2790" s="4"/>
      <c r="F2790" s="4"/>
      <c r="G2790" s="4"/>
    </row>
    <row r="2791" spans="1:7">
      <c r="A2791" s="4"/>
      <c r="B2791" s="4"/>
      <c r="C2791" s="4"/>
      <c r="D2791" s="4"/>
      <c r="E2791" s="4"/>
      <c r="F2791" s="4"/>
      <c r="G2791" s="4"/>
    </row>
    <row r="2792" spans="1:7">
      <c r="A2792" s="4"/>
      <c r="B2792" s="4"/>
      <c r="C2792" s="4"/>
      <c r="D2792" s="4"/>
      <c r="E2792" s="4"/>
      <c r="F2792" s="4"/>
      <c r="G2792" s="4"/>
    </row>
    <row r="2793" spans="1:7">
      <c r="A2793" s="4"/>
      <c r="B2793" s="4"/>
      <c r="C2793" s="4"/>
      <c r="D2793" s="4"/>
      <c r="E2793" s="4"/>
      <c r="F2793" s="4"/>
      <c r="G2793" s="4"/>
    </row>
    <row r="2794" spans="1:7">
      <c r="A2794" s="4"/>
      <c r="B2794" s="4"/>
      <c r="C2794" s="4"/>
      <c r="D2794" s="4"/>
      <c r="E2794" s="4"/>
      <c r="F2794" s="4"/>
      <c r="G2794" s="4"/>
    </row>
    <row r="2795" spans="1:7">
      <c r="A2795" s="4"/>
      <c r="B2795" s="4"/>
      <c r="C2795" s="4"/>
      <c r="D2795" s="4"/>
      <c r="E2795" s="4"/>
      <c r="F2795" s="4"/>
      <c r="G2795" s="4"/>
    </row>
    <row r="2796" spans="1:7">
      <c r="A2796" s="4"/>
      <c r="B2796" s="4"/>
      <c r="C2796" s="4"/>
      <c r="D2796" s="4"/>
      <c r="E2796" s="4"/>
      <c r="F2796" s="4"/>
      <c r="G2796" s="4"/>
    </row>
    <row r="2797" spans="1:7">
      <c r="A2797" s="4"/>
      <c r="B2797" s="4"/>
      <c r="C2797" s="4"/>
      <c r="D2797" s="4"/>
      <c r="E2797" s="4"/>
      <c r="F2797" s="4"/>
      <c r="G2797" s="4"/>
    </row>
    <row r="2798" spans="1:7">
      <c r="A2798" s="4"/>
      <c r="B2798" s="4"/>
      <c r="C2798" s="4"/>
      <c r="D2798" s="4"/>
      <c r="E2798" s="4"/>
      <c r="F2798" s="4"/>
      <c r="G2798" s="4"/>
    </row>
    <row r="2799" spans="1:7">
      <c r="A2799" s="4"/>
      <c r="B2799" s="4"/>
      <c r="C2799" s="4"/>
      <c r="D2799" s="4"/>
      <c r="E2799" s="4"/>
      <c r="F2799" s="4"/>
      <c r="G2799" s="4"/>
    </row>
    <row r="2800" spans="1:7">
      <c r="A2800" s="4"/>
      <c r="B2800" s="4"/>
      <c r="C2800" s="4"/>
      <c r="D2800" s="4"/>
      <c r="E2800" s="4"/>
      <c r="F2800" s="4"/>
      <c r="G2800" s="4"/>
    </row>
    <row r="2801" spans="1:7">
      <c r="A2801" s="4"/>
      <c r="B2801" s="4"/>
      <c r="C2801" s="4"/>
      <c r="D2801" s="4"/>
      <c r="E2801" s="4"/>
      <c r="F2801" s="4"/>
      <c r="G2801" s="4"/>
    </row>
    <row r="2802" spans="1:7">
      <c r="A2802" s="4"/>
      <c r="B2802" s="4"/>
      <c r="C2802" s="4"/>
      <c r="D2802" s="4"/>
      <c r="E2802" s="4"/>
      <c r="F2802" s="4"/>
      <c r="G2802" s="4"/>
    </row>
    <row r="2803" spans="1:7">
      <c r="A2803" s="4"/>
      <c r="B2803" s="4"/>
      <c r="C2803" s="4"/>
      <c r="D2803" s="4"/>
      <c r="E2803" s="4"/>
      <c r="F2803" s="4"/>
      <c r="G2803" s="4"/>
    </row>
    <row r="2804" spans="1:7">
      <c r="A2804" s="4"/>
      <c r="B2804" s="4"/>
      <c r="C2804" s="4"/>
      <c r="D2804" s="4"/>
      <c r="E2804" s="4"/>
      <c r="F2804" s="4"/>
      <c r="G2804" s="4"/>
    </row>
    <row r="2805" spans="1:7">
      <c r="A2805" s="4"/>
      <c r="B2805" s="4"/>
      <c r="C2805" s="4"/>
      <c r="D2805" s="4"/>
      <c r="E2805" s="4"/>
      <c r="F2805" s="4"/>
      <c r="G2805" s="4"/>
    </row>
    <row r="2806" spans="1:7">
      <c r="A2806" s="4"/>
      <c r="B2806" s="4"/>
      <c r="C2806" s="4"/>
      <c r="D2806" s="4"/>
      <c r="E2806" s="4"/>
      <c r="F2806" s="4"/>
      <c r="G2806" s="4"/>
    </row>
    <row r="2807" spans="1:7">
      <c r="A2807" s="4"/>
      <c r="B2807" s="4"/>
      <c r="C2807" s="4"/>
      <c r="D2807" s="4"/>
      <c r="E2807" s="4"/>
      <c r="F2807" s="4"/>
      <c r="G2807" s="4"/>
    </row>
    <row r="2808" spans="1:7">
      <c r="A2808" s="4"/>
      <c r="B2808" s="4"/>
      <c r="C2808" s="4"/>
      <c r="D2808" s="4"/>
      <c r="E2808" s="4"/>
      <c r="F2808" s="4"/>
      <c r="G2808" s="4"/>
    </row>
    <row r="2809" spans="1:7">
      <c r="A2809" s="4"/>
      <c r="B2809" s="4"/>
      <c r="C2809" s="4"/>
      <c r="D2809" s="4"/>
      <c r="E2809" s="4"/>
      <c r="F2809" s="4"/>
      <c r="G2809" s="4"/>
    </row>
    <row r="2810" spans="1:7">
      <c r="A2810" s="4"/>
      <c r="B2810" s="4"/>
      <c r="C2810" s="4"/>
      <c r="D2810" s="4"/>
      <c r="E2810" s="4"/>
      <c r="F2810" s="4"/>
      <c r="G2810" s="4"/>
    </row>
    <row r="2811" spans="1:7">
      <c r="A2811" s="4"/>
      <c r="B2811" s="4"/>
      <c r="C2811" s="4"/>
      <c r="D2811" s="4"/>
      <c r="E2811" s="4"/>
      <c r="F2811" s="4"/>
      <c r="G2811" s="4"/>
    </row>
    <row r="2812" spans="1:7">
      <c r="A2812" s="4"/>
      <c r="B2812" s="4"/>
      <c r="C2812" s="4"/>
      <c r="D2812" s="4"/>
      <c r="E2812" s="4"/>
      <c r="F2812" s="4"/>
      <c r="G2812" s="4"/>
    </row>
    <row r="2813" spans="1:7">
      <c r="A2813" s="4"/>
      <c r="B2813" s="4"/>
      <c r="C2813" s="4"/>
      <c r="D2813" s="4"/>
      <c r="E2813" s="4"/>
      <c r="F2813" s="4"/>
      <c r="G2813" s="4"/>
    </row>
    <row r="2814" spans="1:7">
      <c r="A2814" s="4"/>
      <c r="B2814" s="4"/>
      <c r="C2814" s="4"/>
      <c r="D2814" s="4"/>
      <c r="E2814" s="4"/>
      <c r="F2814" s="4"/>
      <c r="G2814" s="4"/>
    </row>
    <row r="2815" spans="1:7">
      <c r="A2815" s="4"/>
      <c r="B2815" s="4"/>
      <c r="C2815" s="4"/>
      <c r="D2815" s="4"/>
      <c r="E2815" s="4"/>
      <c r="F2815" s="4"/>
      <c r="G2815" s="4"/>
    </row>
    <row r="2816" spans="1:7">
      <c r="A2816" s="4"/>
      <c r="B2816" s="4"/>
      <c r="C2816" s="4"/>
      <c r="D2816" s="4"/>
      <c r="E2816" s="4"/>
      <c r="F2816" s="4"/>
      <c r="G2816" s="4"/>
    </row>
    <row r="2817" spans="1:7">
      <c r="A2817" s="4"/>
      <c r="B2817" s="4"/>
      <c r="C2817" s="4"/>
      <c r="D2817" s="4"/>
      <c r="E2817" s="4"/>
      <c r="F2817" s="4"/>
      <c r="G2817" s="4"/>
    </row>
    <row r="2818" spans="1:7">
      <c r="A2818" s="4"/>
      <c r="B2818" s="4"/>
      <c r="C2818" s="4"/>
      <c r="D2818" s="4"/>
      <c r="E2818" s="4"/>
      <c r="F2818" s="4"/>
      <c r="G2818" s="4"/>
    </row>
    <row r="2819" spans="1:7">
      <c r="A2819" s="4"/>
      <c r="B2819" s="4"/>
      <c r="C2819" s="4"/>
      <c r="D2819" s="4"/>
      <c r="E2819" s="4"/>
      <c r="F2819" s="4"/>
      <c r="G2819" s="4"/>
    </row>
    <row r="2820" spans="1:7">
      <c r="A2820" s="4"/>
      <c r="B2820" s="4"/>
      <c r="C2820" s="4"/>
      <c r="D2820" s="4"/>
      <c r="E2820" s="4"/>
      <c r="F2820" s="4"/>
      <c r="G2820" s="4"/>
    </row>
    <row r="2821" spans="1:7">
      <c r="A2821" s="4"/>
      <c r="B2821" s="4"/>
      <c r="C2821" s="4"/>
      <c r="D2821" s="4"/>
      <c r="E2821" s="4"/>
      <c r="F2821" s="4"/>
      <c r="G2821" s="4"/>
    </row>
    <row r="2822" spans="1:7">
      <c r="A2822" s="4"/>
      <c r="B2822" s="4"/>
      <c r="C2822" s="4"/>
      <c r="D2822" s="4"/>
      <c r="E2822" s="4"/>
      <c r="F2822" s="4"/>
      <c r="G2822" s="4"/>
    </row>
    <row r="2823" spans="1:7">
      <c r="A2823" s="4"/>
      <c r="B2823" s="4"/>
      <c r="C2823" s="4"/>
      <c r="D2823" s="4"/>
      <c r="E2823" s="4"/>
      <c r="F2823" s="4"/>
      <c r="G2823" s="4"/>
    </row>
    <row r="2824" spans="1:7">
      <c r="A2824" s="4"/>
      <c r="B2824" s="4"/>
      <c r="C2824" s="4"/>
      <c r="D2824" s="4"/>
      <c r="E2824" s="4"/>
      <c r="F2824" s="4"/>
      <c r="G2824" s="4"/>
    </row>
    <row r="2825" spans="1:7">
      <c r="A2825" s="4"/>
      <c r="B2825" s="4"/>
      <c r="C2825" s="4"/>
      <c r="D2825" s="4"/>
      <c r="E2825" s="4"/>
      <c r="F2825" s="4"/>
      <c r="G2825" s="4"/>
    </row>
    <row r="2826" spans="1:7">
      <c r="A2826" s="4"/>
      <c r="B2826" s="4"/>
      <c r="C2826" s="4"/>
      <c r="D2826" s="4"/>
      <c r="E2826" s="4"/>
      <c r="F2826" s="4"/>
      <c r="G2826" s="4"/>
    </row>
    <row r="2827" spans="1:7">
      <c r="A2827" s="4"/>
      <c r="B2827" s="4"/>
      <c r="C2827" s="4"/>
      <c r="D2827" s="4"/>
      <c r="E2827" s="4"/>
      <c r="F2827" s="4"/>
      <c r="G2827" s="4"/>
    </row>
    <row r="2828" spans="1:7">
      <c r="A2828" s="4"/>
      <c r="B2828" s="4"/>
      <c r="C2828" s="4"/>
      <c r="D2828" s="4"/>
      <c r="E2828" s="4"/>
      <c r="F2828" s="4"/>
      <c r="G2828" s="4"/>
    </row>
    <row r="2829" spans="1:7">
      <c r="A2829" s="4"/>
      <c r="B2829" s="4"/>
      <c r="C2829" s="4"/>
      <c r="D2829" s="4"/>
      <c r="E2829" s="4"/>
      <c r="F2829" s="4"/>
      <c r="G2829" s="4"/>
    </row>
    <row r="2830" spans="1:7">
      <c r="A2830" s="4"/>
      <c r="B2830" s="4"/>
      <c r="C2830" s="4"/>
      <c r="D2830" s="4"/>
      <c r="E2830" s="4"/>
      <c r="F2830" s="4"/>
      <c r="G2830" s="4"/>
    </row>
    <row r="2831" spans="1:7">
      <c r="A2831" s="4"/>
      <c r="B2831" s="4"/>
      <c r="C2831" s="4"/>
      <c r="D2831" s="4"/>
      <c r="E2831" s="4"/>
      <c r="F2831" s="4"/>
      <c r="G2831" s="4"/>
    </row>
    <row r="2832" spans="1:7">
      <c r="A2832" s="4"/>
      <c r="B2832" s="4"/>
      <c r="C2832" s="4"/>
      <c r="D2832" s="4"/>
      <c r="E2832" s="4"/>
      <c r="F2832" s="4"/>
      <c r="G2832" s="4"/>
    </row>
    <row r="2833" spans="1:7">
      <c r="A2833" s="4"/>
      <c r="B2833" s="4"/>
      <c r="C2833" s="4"/>
      <c r="D2833" s="4"/>
      <c r="E2833" s="4"/>
      <c r="F2833" s="4"/>
      <c r="G2833" s="4"/>
    </row>
    <row r="2834" spans="1:7">
      <c r="A2834" s="4"/>
      <c r="B2834" s="4"/>
      <c r="C2834" s="4"/>
      <c r="D2834" s="4"/>
      <c r="E2834" s="4"/>
      <c r="F2834" s="4"/>
      <c r="G2834" s="4"/>
    </row>
    <row r="2835" spans="1:7">
      <c r="A2835" s="4"/>
      <c r="B2835" s="4"/>
      <c r="C2835" s="4"/>
      <c r="D2835" s="4"/>
      <c r="E2835" s="4"/>
      <c r="F2835" s="4"/>
      <c r="G2835" s="4"/>
    </row>
    <row r="2836" spans="1:7">
      <c r="A2836" s="4"/>
      <c r="B2836" s="4"/>
      <c r="C2836" s="4"/>
      <c r="D2836" s="4"/>
      <c r="E2836" s="4"/>
      <c r="F2836" s="4"/>
      <c r="G2836" s="4"/>
    </row>
    <row r="2837" spans="1:7">
      <c r="A2837" s="4"/>
      <c r="B2837" s="4"/>
      <c r="C2837" s="4"/>
      <c r="D2837" s="4"/>
      <c r="E2837" s="4"/>
      <c r="F2837" s="4"/>
      <c r="G2837" s="4"/>
    </row>
    <row r="2838" spans="1:7">
      <c r="A2838" s="4"/>
      <c r="B2838" s="4"/>
      <c r="C2838" s="4"/>
      <c r="D2838" s="4"/>
      <c r="E2838" s="4"/>
      <c r="F2838" s="4"/>
      <c r="G2838" s="4"/>
    </row>
    <row r="2839" spans="1:7">
      <c r="A2839" s="4"/>
      <c r="B2839" s="4"/>
      <c r="C2839" s="4"/>
      <c r="D2839" s="4"/>
      <c r="E2839" s="4"/>
      <c r="F2839" s="4"/>
      <c r="G2839" s="4"/>
    </row>
    <row r="2840" spans="1:7">
      <c r="A2840" s="4"/>
      <c r="B2840" s="4"/>
      <c r="C2840" s="4"/>
      <c r="D2840" s="4"/>
      <c r="E2840" s="4"/>
      <c r="F2840" s="4"/>
      <c r="G2840" s="4"/>
    </row>
    <row r="2841" spans="1:7">
      <c r="A2841" s="4"/>
      <c r="B2841" s="4"/>
      <c r="C2841" s="4"/>
      <c r="D2841" s="4"/>
      <c r="E2841" s="4"/>
      <c r="F2841" s="4"/>
      <c r="G2841" s="4"/>
    </row>
    <row r="2842" spans="1:7">
      <c r="A2842" s="4"/>
      <c r="B2842" s="4"/>
      <c r="C2842" s="4"/>
      <c r="D2842" s="4"/>
      <c r="E2842" s="4"/>
      <c r="F2842" s="4"/>
      <c r="G2842" s="4"/>
    </row>
    <row r="2843" spans="1:7">
      <c r="A2843" s="4"/>
      <c r="B2843" s="4"/>
      <c r="C2843" s="4"/>
      <c r="D2843" s="4"/>
      <c r="E2843" s="4"/>
      <c r="F2843" s="4"/>
      <c r="G2843" s="4"/>
    </row>
    <row r="2844" spans="1:7">
      <c r="A2844" s="4"/>
      <c r="B2844" s="4"/>
      <c r="C2844" s="4"/>
      <c r="D2844" s="4"/>
      <c r="E2844" s="4"/>
      <c r="F2844" s="4"/>
      <c r="G2844" s="4"/>
    </row>
    <row r="2845" spans="1:7">
      <c r="A2845" s="4"/>
      <c r="B2845" s="4"/>
      <c r="C2845" s="4"/>
      <c r="D2845" s="4"/>
      <c r="E2845" s="4"/>
      <c r="F2845" s="4"/>
      <c r="G2845" s="4"/>
    </row>
    <row r="2846" spans="1:7">
      <c r="A2846" s="4"/>
      <c r="B2846" s="4"/>
      <c r="C2846" s="4"/>
      <c r="D2846" s="4"/>
      <c r="E2846" s="4"/>
      <c r="F2846" s="4"/>
      <c r="G2846" s="4"/>
    </row>
    <row r="2847" spans="1:7">
      <c r="A2847" s="4"/>
      <c r="B2847" s="4"/>
      <c r="C2847" s="4"/>
      <c r="D2847" s="4"/>
      <c r="E2847" s="4"/>
      <c r="F2847" s="4"/>
      <c r="G2847" s="4"/>
    </row>
    <row r="2848" spans="1:7">
      <c r="A2848" s="4"/>
      <c r="B2848" s="4"/>
      <c r="C2848" s="4"/>
      <c r="D2848" s="4"/>
      <c r="E2848" s="4"/>
      <c r="F2848" s="4"/>
      <c r="G2848" s="4"/>
    </row>
    <row r="2849" spans="1:7">
      <c r="A2849" s="4"/>
      <c r="B2849" s="4"/>
      <c r="C2849" s="4"/>
      <c r="D2849" s="4"/>
      <c r="E2849" s="4"/>
      <c r="F2849" s="4"/>
      <c r="G2849" s="4"/>
    </row>
    <row r="2850" spans="1:7">
      <c r="A2850" s="4"/>
      <c r="B2850" s="4"/>
      <c r="C2850" s="4"/>
      <c r="D2850" s="4"/>
      <c r="E2850" s="4"/>
      <c r="F2850" s="4"/>
      <c r="G2850" s="4"/>
    </row>
    <row r="2851" spans="1:7">
      <c r="A2851" s="4"/>
      <c r="B2851" s="4"/>
      <c r="C2851" s="4"/>
      <c r="D2851" s="4"/>
      <c r="E2851" s="4"/>
      <c r="F2851" s="4"/>
      <c r="G2851" s="4"/>
    </row>
    <row r="2852" spans="1:7">
      <c r="A2852" s="4"/>
      <c r="B2852" s="4"/>
      <c r="C2852" s="4"/>
      <c r="D2852" s="4"/>
      <c r="E2852" s="4"/>
      <c r="F2852" s="4"/>
      <c r="G2852" s="4"/>
    </row>
    <row r="2853" spans="1:7">
      <c r="A2853" s="4"/>
      <c r="B2853" s="4"/>
      <c r="C2853" s="4"/>
      <c r="D2853" s="4"/>
      <c r="E2853" s="4"/>
      <c r="F2853" s="4"/>
      <c r="G2853" s="4"/>
    </row>
    <row r="2854" spans="1:7">
      <c r="A2854" s="4"/>
      <c r="B2854" s="4"/>
      <c r="C2854" s="4"/>
      <c r="D2854" s="4"/>
      <c r="E2854" s="4"/>
      <c r="F2854" s="4"/>
      <c r="G2854" s="4"/>
    </row>
    <row r="2855" spans="1:7">
      <c r="A2855" s="4"/>
      <c r="B2855" s="4"/>
      <c r="C2855" s="4"/>
      <c r="D2855" s="4"/>
      <c r="E2855" s="4"/>
      <c r="F2855" s="4"/>
      <c r="G2855" s="4"/>
    </row>
    <row r="2856" spans="1:7">
      <c r="A2856" s="4"/>
      <c r="B2856" s="4"/>
      <c r="C2856" s="4"/>
      <c r="D2856" s="4"/>
      <c r="E2856" s="4"/>
      <c r="F2856" s="4"/>
      <c r="G2856" s="4"/>
    </row>
    <row r="2857" spans="1:7">
      <c r="A2857" s="4"/>
      <c r="B2857" s="4"/>
      <c r="C2857" s="4"/>
      <c r="D2857" s="4"/>
      <c r="E2857" s="4"/>
      <c r="F2857" s="4"/>
      <c r="G2857" s="4"/>
    </row>
    <row r="2858" spans="1:7">
      <c r="A2858" s="4"/>
      <c r="B2858" s="4"/>
      <c r="C2858" s="4"/>
      <c r="D2858" s="4"/>
      <c r="E2858" s="4"/>
      <c r="F2858" s="4"/>
      <c r="G2858" s="4"/>
    </row>
    <row r="2859" spans="1:7">
      <c r="A2859" s="4"/>
      <c r="B2859" s="4"/>
      <c r="C2859" s="4"/>
      <c r="D2859" s="4"/>
      <c r="E2859" s="4"/>
      <c r="F2859" s="4"/>
      <c r="G2859" s="4"/>
    </row>
    <row r="2860" spans="1:7">
      <c r="A2860" s="4"/>
      <c r="B2860" s="4"/>
      <c r="C2860" s="4"/>
      <c r="D2860" s="4"/>
      <c r="E2860" s="4"/>
      <c r="F2860" s="4"/>
      <c r="G2860" s="4"/>
    </row>
    <row r="2861" spans="1:7">
      <c r="A2861" s="4"/>
      <c r="B2861" s="4"/>
      <c r="C2861" s="4"/>
      <c r="D2861" s="4"/>
      <c r="E2861" s="4"/>
      <c r="F2861" s="4"/>
      <c r="G2861" s="4"/>
    </row>
    <row r="2862" spans="1:7">
      <c r="A2862" s="4"/>
      <c r="B2862" s="4"/>
      <c r="C2862" s="4"/>
      <c r="D2862" s="4"/>
      <c r="E2862" s="4"/>
      <c r="F2862" s="4"/>
      <c r="G2862" s="4"/>
    </row>
    <row r="2863" spans="1:7">
      <c r="A2863" s="4"/>
      <c r="B2863" s="4"/>
      <c r="C2863" s="4"/>
      <c r="D2863" s="4"/>
      <c r="E2863" s="4"/>
      <c r="F2863" s="4"/>
      <c r="G2863" s="4"/>
    </row>
    <row r="2864" spans="1:7">
      <c r="A2864" s="4"/>
      <c r="B2864" s="4"/>
      <c r="C2864" s="4"/>
      <c r="D2864" s="4"/>
      <c r="E2864" s="4"/>
      <c r="F2864" s="4"/>
      <c r="G2864" s="4"/>
    </row>
    <row r="2865" spans="1:7">
      <c r="A2865" s="4"/>
      <c r="B2865" s="4"/>
      <c r="C2865" s="4"/>
      <c r="D2865" s="4"/>
      <c r="E2865" s="4"/>
      <c r="F2865" s="4"/>
      <c r="G2865" s="4"/>
    </row>
    <row r="2866" spans="1:7">
      <c r="A2866" s="4"/>
      <c r="B2866" s="4"/>
      <c r="C2866" s="4"/>
      <c r="D2866" s="4"/>
      <c r="E2866" s="4"/>
      <c r="F2866" s="4"/>
      <c r="G2866" s="4"/>
    </row>
    <row r="2867" spans="1:7">
      <c r="A2867" s="4"/>
      <c r="B2867" s="4"/>
      <c r="C2867" s="4"/>
      <c r="D2867" s="4"/>
      <c r="E2867" s="4"/>
      <c r="F2867" s="4"/>
      <c r="G2867" s="4"/>
    </row>
    <row r="2868" spans="1:7">
      <c r="A2868" s="4"/>
      <c r="B2868" s="4"/>
      <c r="C2868" s="4"/>
      <c r="D2868" s="4"/>
      <c r="E2868" s="4"/>
      <c r="F2868" s="4"/>
      <c r="G2868" s="4"/>
    </row>
    <row r="2869" spans="1:7">
      <c r="A2869" s="4"/>
      <c r="B2869" s="4"/>
      <c r="C2869" s="4"/>
      <c r="D2869" s="4"/>
      <c r="E2869" s="4"/>
      <c r="F2869" s="4"/>
      <c r="G2869" s="4"/>
    </row>
    <row r="2870" spans="1:7">
      <c r="A2870" s="4"/>
      <c r="B2870" s="4"/>
      <c r="C2870" s="4"/>
      <c r="D2870" s="4"/>
      <c r="E2870" s="4"/>
      <c r="F2870" s="4"/>
      <c r="G2870" s="4"/>
    </row>
    <row r="2871" spans="1:7">
      <c r="A2871" s="4"/>
      <c r="B2871" s="4"/>
      <c r="C2871" s="4"/>
      <c r="D2871" s="4"/>
      <c r="E2871" s="4"/>
      <c r="F2871" s="4"/>
      <c r="G2871" s="4"/>
    </row>
    <row r="2872" spans="1:7">
      <c r="A2872" s="4"/>
      <c r="B2872" s="4"/>
      <c r="C2872" s="4"/>
      <c r="D2872" s="4"/>
      <c r="E2872" s="4"/>
      <c r="F2872" s="4"/>
      <c r="G2872" s="4"/>
    </row>
    <row r="2873" spans="1:7">
      <c r="A2873" s="4"/>
      <c r="B2873" s="4"/>
      <c r="C2873" s="4"/>
      <c r="D2873" s="4"/>
      <c r="E2873" s="4"/>
      <c r="F2873" s="4"/>
      <c r="G2873" s="4"/>
    </row>
    <row r="2874" spans="1:7">
      <c r="A2874" s="4"/>
      <c r="B2874" s="4"/>
      <c r="C2874" s="4"/>
      <c r="D2874" s="4"/>
      <c r="E2874" s="4"/>
      <c r="F2874" s="4"/>
      <c r="G2874" s="4"/>
    </row>
    <row r="2875" spans="1:7">
      <c r="A2875" s="4"/>
      <c r="B2875" s="4"/>
      <c r="C2875" s="4"/>
      <c r="D2875" s="4"/>
      <c r="E2875" s="4"/>
      <c r="F2875" s="4"/>
      <c r="G2875" s="4"/>
    </row>
    <row r="2876" spans="1:7">
      <c r="A2876" s="4"/>
      <c r="B2876" s="4"/>
      <c r="C2876" s="4"/>
      <c r="D2876" s="4"/>
      <c r="E2876" s="4"/>
      <c r="F2876" s="4"/>
      <c r="G2876" s="4"/>
    </row>
    <row r="2877" spans="1:7">
      <c r="A2877" s="4"/>
      <c r="B2877" s="4"/>
      <c r="C2877" s="4"/>
      <c r="D2877" s="4"/>
      <c r="E2877" s="4"/>
      <c r="F2877" s="4"/>
      <c r="G2877" s="4"/>
    </row>
    <row r="2878" spans="1:7">
      <c r="A2878" s="4"/>
      <c r="B2878" s="4"/>
      <c r="C2878" s="4"/>
      <c r="D2878" s="4"/>
      <c r="E2878" s="4"/>
      <c r="F2878" s="4"/>
      <c r="G2878" s="4"/>
    </row>
    <row r="2879" spans="1:7">
      <c r="A2879" s="4"/>
      <c r="B2879" s="4"/>
      <c r="C2879" s="4"/>
      <c r="D2879" s="4"/>
      <c r="E2879" s="4"/>
      <c r="F2879" s="4"/>
      <c r="G2879" s="4"/>
    </row>
    <row r="2880" spans="1:7">
      <c r="A2880" s="4"/>
      <c r="B2880" s="4"/>
      <c r="C2880" s="4"/>
      <c r="D2880" s="4"/>
      <c r="E2880" s="4"/>
      <c r="F2880" s="4"/>
      <c r="G2880" s="4"/>
    </row>
    <row r="2881" spans="1:7">
      <c r="A2881" s="4"/>
      <c r="B2881" s="4"/>
      <c r="C2881" s="4"/>
      <c r="D2881" s="4"/>
      <c r="E2881" s="4"/>
      <c r="F2881" s="4"/>
      <c r="G2881" s="4"/>
    </row>
    <row r="2882" spans="1:7">
      <c r="A2882" s="4"/>
      <c r="B2882" s="4"/>
      <c r="C2882" s="4"/>
      <c r="D2882" s="4"/>
      <c r="E2882" s="4"/>
      <c r="F2882" s="4"/>
      <c r="G2882" s="4"/>
    </row>
    <row r="2883" spans="1:7">
      <c r="A2883" s="4"/>
      <c r="B2883" s="4"/>
      <c r="C2883" s="4"/>
      <c r="D2883" s="4"/>
      <c r="E2883" s="4"/>
      <c r="F2883" s="4"/>
      <c r="G2883" s="4"/>
    </row>
    <row r="2884" spans="1:7">
      <c r="A2884" s="4"/>
      <c r="B2884" s="4"/>
      <c r="C2884" s="4"/>
      <c r="D2884" s="4"/>
      <c r="E2884" s="4"/>
      <c r="F2884" s="4"/>
      <c r="G2884" s="4"/>
    </row>
    <row r="2885" spans="1:7">
      <c r="A2885" s="4"/>
      <c r="B2885" s="4"/>
      <c r="C2885" s="4"/>
      <c r="D2885" s="4"/>
      <c r="E2885" s="4"/>
      <c r="F2885" s="4"/>
      <c r="G2885" s="4"/>
    </row>
    <row r="2886" spans="1:7">
      <c r="A2886" s="4"/>
      <c r="B2886" s="4"/>
      <c r="C2886" s="4"/>
      <c r="D2886" s="4"/>
      <c r="E2886" s="4"/>
      <c r="F2886" s="4"/>
      <c r="G2886" s="4"/>
    </row>
    <row r="2887" spans="1:7">
      <c r="A2887" s="4"/>
      <c r="B2887" s="4"/>
      <c r="C2887" s="4"/>
      <c r="D2887" s="4"/>
      <c r="E2887" s="4"/>
      <c r="F2887" s="4"/>
      <c r="G2887" s="4"/>
    </row>
    <row r="2888" spans="1:7">
      <c r="A2888" s="4"/>
      <c r="B2888" s="4"/>
      <c r="C2888" s="4"/>
      <c r="D2888" s="4"/>
      <c r="E2888" s="4"/>
      <c r="F2888" s="4"/>
      <c r="G2888" s="4"/>
    </row>
    <row r="2889" spans="1:7">
      <c r="A2889" s="4"/>
      <c r="B2889" s="4"/>
      <c r="C2889" s="4"/>
      <c r="D2889" s="4"/>
      <c r="E2889" s="4"/>
      <c r="F2889" s="4"/>
      <c r="G2889" s="4"/>
    </row>
    <row r="2890" spans="1:7">
      <c r="A2890" s="4"/>
      <c r="B2890" s="4"/>
      <c r="C2890" s="4"/>
      <c r="D2890" s="4"/>
      <c r="E2890" s="4"/>
      <c r="F2890" s="4"/>
      <c r="G2890" s="4"/>
    </row>
    <row r="2891" spans="1:7">
      <c r="A2891" s="4"/>
      <c r="B2891" s="4"/>
      <c r="C2891" s="4"/>
      <c r="D2891" s="4"/>
      <c r="E2891" s="4"/>
      <c r="F2891" s="4"/>
      <c r="G2891" s="4"/>
    </row>
    <row r="2892" spans="1:7">
      <c r="A2892" s="4"/>
      <c r="B2892" s="4"/>
      <c r="C2892" s="4"/>
      <c r="D2892" s="4"/>
      <c r="E2892" s="4"/>
      <c r="F2892" s="4"/>
      <c r="G2892" s="4"/>
    </row>
    <row r="2893" spans="1:7">
      <c r="A2893" s="4"/>
      <c r="B2893" s="4"/>
      <c r="C2893" s="4"/>
      <c r="D2893" s="4"/>
      <c r="E2893" s="4"/>
      <c r="F2893" s="4"/>
      <c r="G2893" s="4"/>
    </row>
    <row r="2894" spans="1:7">
      <c r="A2894" s="4"/>
      <c r="B2894" s="4"/>
      <c r="C2894" s="4"/>
      <c r="D2894" s="4"/>
      <c r="E2894" s="4"/>
      <c r="F2894" s="4"/>
      <c r="G2894" s="4"/>
    </row>
    <row r="2895" spans="1:7">
      <c r="A2895" s="4"/>
      <c r="B2895" s="4"/>
      <c r="C2895" s="4"/>
      <c r="D2895" s="4"/>
      <c r="E2895" s="4"/>
      <c r="F2895" s="4"/>
      <c r="G2895" s="4"/>
    </row>
    <row r="2896" spans="1:7">
      <c r="A2896" s="4"/>
      <c r="B2896" s="4"/>
      <c r="C2896" s="4"/>
      <c r="D2896" s="4"/>
      <c r="E2896" s="4"/>
      <c r="F2896" s="4"/>
      <c r="G2896" s="4"/>
    </row>
    <row r="2897" spans="1:7">
      <c r="A2897" s="4"/>
      <c r="B2897" s="4"/>
      <c r="C2897" s="4"/>
      <c r="D2897" s="4"/>
      <c r="E2897" s="4"/>
      <c r="F2897" s="4"/>
      <c r="G2897" s="4"/>
    </row>
    <row r="2898" spans="1:7">
      <c r="A2898" s="4"/>
      <c r="B2898" s="4"/>
      <c r="C2898" s="4"/>
      <c r="D2898" s="4"/>
      <c r="E2898" s="4"/>
      <c r="F2898" s="4"/>
      <c r="G2898" s="4"/>
    </row>
    <row r="2899" spans="1:7">
      <c r="A2899" s="4"/>
      <c r="B2899" s="4"/>
      <c r="C2899" s="4"/>
      <c r="D2899" s="4"/>
      <c r="E2899" s="4"/>
      <c r="F2899" s="4"/>
      <c r="G2899" s="4"/>
    </row>
    <row r="2900" spans="1:7">
      <c r="A2900" s="4"/>
      <c r="B2900" s="4"/>
      <c r="C2900" s="4"/>
      <c r="D2900" s="4"/>
      <c r="E2900" s="4"/>
      <c r="F2900" s="4"/>
      <c r="G2900" s="4"/>
    </row>
    <row r="2901" spans="1:7">
      <c r="A2901" s="4"/>
      <c r="B2901" s="4"/>
      <c r="C2901" s="4"/>
      <c r="D2901" s="4"/>
      <c r="E2901" s="4"/>
      <c r="F2901" s="4"/>
      <c r="G2901" s="4"/>
    </row>
    <row r="2902" spans="1:7">
      <c r="A2902" s="4"/>
      <c r="B2902" s="4"/>
      <c r="C2902" s="4"/>
      <c r="D2902" s="4"/>
      <c r="E2902" s="4"/>
      <c r="F2902" s="4"/>
      <c r="G2902" s="4"/>
    </row>
    <row r="2903" spans="1:7">
      <c r="A2903" s="4"/>
      <c r="B2903" s="4"/>
      <c r="C2903" s="4"/>
      <c r="D2903" s="4"/>
      <c r="E2903" s="4"/>
      <c r="F2903" s="4"/>
      <c r="G2903" s="4"/>
    </row>
    <row r="2904" spans="1:7">
      <c r="A2904" s="4"/>
      <c r="B2904" s="4"/>
      <c r="C2904" s="4"/>
      <c r="D2904" s="4"/>
      <c r="E2904" s="4"/>
      <c r="F2904" s="4"/>
      <c r="G2904" s="4"/>
    </row>
    <row r="2905" spans="1:7">
      <c r="A2905" s="4"/>
      <c r="B2905" s="4"/>
      <c r="C2905" s="4"/>
      <c r="D2905" s="4"/>
      <c r="E2905" s="4"/>
      <c r="F2905" s="4"/>
      <c r="G2905" s="4"/>
    </row>
    <row r="2906" spans="1:7">
      <c r="A2906" s="4"/>
      <c r="B2906" s="4"/>
      <c r="C2906" s="4"/>
      <c r="D2906" s="4"/>
      <c r="E2906" s="4"/>
      <c r="F2906" s="4"/>
      <c r="G2906" s="4"/>
    </row>
    <row r="2907" spans="1:7">
      <c r="A2907" s="4"/>
      <c r="B2907" s="4"/>
      <c r="C2907" s="4"/>
      <c r="D2907" s="4"/>
      <c r="E2907" s="4"/>
      <c r="F2907" s="4"/>
      <c r="G2907" s="4"/>
    </row>
    <row r="2908" spans="1:7">
      <c r="A2908" s="4"/>
      <c r="B2908" s="4"/>
      <c r="C2908" s="4"/>
      <c r="D2908" s="4"/>
      <c r="E2908" s="4"/>
      <c r="F2908" s="4"/>
      <c r="G2908" s="4"/>
    </row>
    <row r="2909" spans="1:7">
      <c r="A2909" s="4"/>
      <c r="B2909" s="4"/>
      <c r="C2909" s="4"/>
      <c r="D2909" s="4"/>
      <c r="E2909" s="4"/>
      <c r="F2909" s="4"/>
      <c r="G2909" s="4"/>
    </row>
    <row r="2910" spans="1:7">
      <c r="A2910" s="4"/>
      <c r="B2910" s="4"/>
      <c r="C2910" s="4"/>
      <c r="D2910" s="4"/>
      <c r="E2910" s="4"/>
      <c r="F2910" s="4"/>
      <c r="G2910" s="4"/>
    </row>
    <row r="2911" spans="1:7">
      <c r="A2911" s="4"/>
      <c r="B2911" s="4"/>
      <c r="C2911" s="4"/>
      <c r="D2911" s="4"/>
      <c r="E2911" s="4"/>
      <c r="F2911" s="4"/>
      <c r="G2911" s="4"/>
    </row>
    <row r="2912" spans="1:7">
      <c r="A2912" s="4"/>
      <c r="B2912" s="4"/>
      <c r="C2912" s="4"/>
      <c r="D2912" s="4"/>
      <c r="E2912" s="4"/>
      <c r="F2912" s="4"/>
      <c r="G2912" s="4"/>
    </row>
    <row r="2913" spans="1:7">
      <c r="A2913" s="4"/>
      <c r="B2913" s="4"/>
      <c r="C2913" s="4"/>
      <c r="D2913" s="4"/>
      <c r="E2913" s="4"/>
      <c r="F2913" s="4"/>
      <c r="G2913" s="4"/>
    </row>
    <row r="2914" spans="1:7">
      <c r="A2914" s="4"/>
      <c r="B2914" s="4"/>
      <c r="C2914" s="4"/>
      <c r="D2914" s="4"/>
      <c r="E2914" s="4"/>
      <c r="F2914" s="4"/>
      <c r="G2914" s="4"/>
    </row>
    <row r="2915" spans="1:7">
      <c r="A2915" s="4"/>
      <c r="B2915" s="4"/>
      <c r="C2915" s="4"/>
      <c r="D2915" s="4"/>
      <c r="E2915" s="4"/>
      <c r="F2915" s="4"/>
      <c r="G2915" s="4"/>
    </row>
    <row r="2916" spans="1:7">
      <c r="A2916" s="4"/>
      <c r="B2916" s="4"/>
      <c r="C2916" s="4"/>
      <c r="D2916" s="4"/>
      <c r="E2916" s="4"/>
      <c r="F2916" s="4"/>
      <c r="G2916" s="4"/>
    </row>
    <row r="2917" spans="1:7">
      <c r="A2917" s="4"/>
      <c r="B2917" s="4"/>
      <c r="C2917" s="4"/>
      <c r="D2917" s="4"/>
      <c r="E2917" s="4"/>
      <c r="F2917" s="4"/>
      <c r="G2917" s="4"/>
    </row>
    <row r="2918" spans="1:7">
      <c r="A2918" s="4"/>
      <c r="B2918" s="4"/>
      <c r="C2918" s="4"/>
      <c r="D2918" s="4"/>
      <c r="E2918" s="4"/>
      <c r="F2918" s="4"/>
      <c r="G2918" s="4"/>
    </row>
    <row r="2919" spans="1:7">
      <c r="A2919" s="4"/>
      <c r="B2919" s="4"/>
      <c r="C2919" s="4"/>
      <c r="D2919" s="4"/>
      <c r="E2919" s="4"/>
      <c r="F2919" s="4"/>
      <c r="G2919" s="4"/>
    </row>
    <row r="2920" spans="1:7">
      <c r="A2920" s="4"/>
      <c r="B2920" s="4"/>
      <c r="C2920" s="4"/>
      <c r="D2920" s="4"/>
      <c r="E2920" s="4"/>
      <c r="F2920" s="4"/>
      <c r="G2920" s="4"/>
    </row>
    <row r="2921" spans="1:7">
      <c r="A2921" s="4"/>
      <c r="B2921" s="4"/>
      <c r="C2921" s="4"/>
      <c r="D2921" s="4"/>
      <c r="E2921" s="4"/>
      <c r="F2921" s="4"/>
      <c r="G2921" s="4"/>
    </row>
    <row r="2922" spans="1:7">
      <c r="A2922" s="4"/>
      <c r="B2922" s="4"/>
      <c r="C2922" s="4"/>
      <c r="D2922" s="4"/>
      <c r="E2922" s="4"/>
      <c r="F2922" s="4"/>
      <c r="G2922" s="4"/>
    </row>
    <row r="2923" spans="1:7">
      <c r="A2923" s="4"/>
      <c r="B2923" s="4"/>
      <c r="C2923" s="4"/>
      <c r="D2923" s="4"/>
      <c r="E2923" s="4"/>
      <c r="F2923" s="4"/>
      <c r="G2923" s="4"/>
    </row>
    <row r="2924" spans="1:7">
      <c r="A2924" s="4"/>
      <c r="B2924" s="4"/>
      <c r="C2924" s="4"/>
      <c r="D2924" s="4"/>
      <c r="E2924" s="4"/>
      <c r="F2924" s="4"/>
      <c r="G2924" s="4"/>
    </row>
    <row r="2925" spans="1:7">
      <c r="A2925" s="4"/>
      <c r="B2925" s="4"/>
      <c r="C2925" s="4"/>
      <c r="D2925" s="4"/>
      <c r="E2925" s="4"/>
      <c r="F2925" s="4"/>
      <c r="G2925" s="4"/>
    </row>
    <row r="2926" spans="1:7">
      <c r="A2926" s="4"/>
      <c r="B2926" s="4"/>
      <c r="C2926" s="4"/>
      <c r="D2926" s="4"/>
      <c r="E2926" s="4"/>
      <c r="F2926" s="4"/>
      <c r="G2926" s="4"/>
    </row>
    <row r="2927" spans="1:7">
      <c r="A2927" s="4"/>
      <c r="B2927" s="4"/>
      <c r="C2927" s="4"/>
      <c r="D2927" s="4"/>
      <c r="E2927" s="4"/>
      <c r="F2927" s="4"/>
      <c r="G2927" s="4"/>
    </row>
    <row r="2928" spans="1:7">
      <c r="A2928" s="4"/>
      <c r="B2928" s="4"/>
      <c r="C2928" s="4"/>
      <c r="D2928" s="4"/>
      <c r="E2928" s="4"/>
      <c r="F2928" s="4"/>
      <c r="G2928" s="4"/>
    </row>
    <row r="2929" spans="1:7">
      <c r="A2929" s="4"/>
      <c r="B2929" s="4"/>
      <c r="C2929" s="4"/>
      <c r="D2929" s="4"/>
      <c r="E2929" s="4"/>
      <c r="F2929" s="4"/>
      <c r="G2929" s="4"/>
    </row>
    <row r="2930" spans="1:7">
      <c r="A2930" s="4"/>
      <c r="B2930" s="4"/>
      <c r="C2930" s="4"/>
      <c r="D2930" s="4"/>
      <c r="E2930" s="4"/>
      <c r="F2930" s="4"/>
      <c r="G2930" s="4"/>
    </row>
    <row r="2931" spans="1:7">
      <c r="A2931" s="4"/>
      <c r="B2931" s="4"/>
      <c r="C2931" s="4"/>
      <c r="D2931" s="4"/>
      <c r="E2931" s="4"/>
      <c r="F2931" s="4"/>
      <c r="G2931" s="4"/>
    </row>
    <row r="2932" spans="1:7">
      <c r="A2932" s="4"/>
      <c r="B2932" s="4"/>
      <c r="C2932" s="4"/>
      <c r="D2932" s="4"/>
      <c r="E2932" s="4"/>
      <c r="F2932" s="4"/>
      <c r="G2932" s="4"/>
    </row>
    <row r="2933" spans="1:7">
      <c r="A2933" s="4"/>
      <c r="B2933" s="4"/>
      <c r="C2933" s="4"/>
      <c r="D2933" s="4"/>
      <c r="E2933" s="4"/>
      <c r="F2933" s="4"/>
      <c r="G2933" s="4"/>
    </row>
    <row r="2934" spans="1:7">
      <c r="A2934" s="4"/>
      <c r="B2934" s="4"/>
      <c r="C2934" s="4"/>
      <c r="D2934" s="4"/>
      <c r="E2934" s="4"/>
      <c r="F2934" s="4"/>
      <c r="G2934" s="4"/>
    </row>
    <row r="2935" spans="1:7">
      <c r="A2935" s="4"/>
      <c r="B2935" s="4"/>
      <c r="C2935" s="4"/>
      <c r="D2935" s="4"/>
      <c r="E2935" s="4"/>
      <c r="F2935" s="4"/>
      <c r="G2935" s="4"/>
    </row>
    <row r="2936" spans="1:7">
      <c r="A2936" s="4"/>
      <c r="B2936" s="4"/>
      <c r="C2936" s="4"/>
      <c r="D2936" s="4"/>
      <c r="E2936" s="4"/>
      <c r="F2936" s="4"/>
      <c r="G2936" s="4"/>
    </row>
    <row r="2937" spans="1:7">
      <c r="A2937" s="4"/>
      <c r="B2937" s="4"/>
      <c r="C2937" s="4"/>
      <c r="D2937" s="4"/>
      <c r="E2937" s="4"/>
      <c r="F2937" s="4"/>
      <c r="G2937" s="4"/>
    </row>
    <row r="2938" spans="1:7">
      <c r="A2938" s="4"/>
      <c r="B2938" s="4"/>
      <c r="C2938" s="4"/>
      <c r="D2938" s="4"/>
      <c r="E2938" s="4"/>
      <c r="F2938" s="4"/>
      <c r="G2938" s="4"/>
    </row>
    <row r="2939" spans="1:7">
      <c r="A2939" s="4"/>
      <c r="B2939" s="4"/>
      <c r="C2939" s="4"/>
      <c r="D2939" s="4"/>
      <c r="E2939" s="4"/>
      <c r="F2939" s="4"/>
      <c r="G2939" s="4"/>
    </row>
    <row r="2940" spans="1:7">
      <c r="A2940" s="4"/>
      <c r="B2940" s="4"/>
      <c r="C2940" s="4"/>
      <c r="D2940" s="4"/>
      <c r="E2940" s="4"/>
      <c r="F2940" s="4"/>
      <c r="G2940" s="4"/>
    </row>
    <row r="2941" spans="1:7">
      <c r="A2941" s="4"/>
      <c r="B2941" s="4"/>
      <c r="C2941" s="4"/>
      <c r="D2941" s="4"/>
      <c r="E2941" s="4"/>
      <c r="F2941" s="4"/>
      <c r="G2941" s="4"/>
    </row>
    <row r="2942" spans="1:7">
      <c r="A2942" s="4"/>
      <c r="B2942" s="4"/>
      <c r="C2942" s="4"/>
      <c r="D2942" s="4"/>
      <c r="E2942" s="4"/>
      <c r="F2942" s="4"/>
      <c r="G2942" s="4"/>
    </row>
    <row r="2943" spans="1:7">
      <c r="A2943" s="4"/>
      <c r="B2943" s="4"/>
      <c r="C2943" s="4"/>
      <c r="D2943" s="4"/>
      <c r="E2943" s="4"/>
      <c r="F2943" s="4"/>
      <c r="G2943" s="4"/>
    </row>
    <row r="2944" spans="1:7">
      <c r="A2944" s="4"/>
      <c r="B2944" s="4"/>
      <c r="C2944" s="4"/>
      <c r="D2944" s="4"/>
      <c r="E2944" s="4"/>
      <c r="F2944" s="4"/>
      <c r="G2944" s="4"/>
    </row>
    <row r="2945" spans="1:7">
      <c r="A2945" s="4"/>
      <c r="B2945" s="4"/>
      <c r="C2945" s="4"/>
      <c r="D2945" s="4"/>
      <c r="E2945" s="4"/>
      <c r="F2945" s="4"/>
      <c r="G2945" s="4"/>
    </row>
    <row r="2946" spans="1:7">
      <c r="A2946" s="4"/>
      <c r="B2946" s="4"/>
      <c r="C2946" s="4"/>
      <c r="D2946" s="4"/>
      <c r="E2946" s="4"/>
      <c r="F2946" s="4"/>
      <c r="G2946" s="4"/>
    </row>
    <row r="2947" spans="1:7">
      <c r="A2947" s="4"/>
      <c r="B2947" s="4"/>
      <c r="C2947" s="4"/>
      <c r="D2947" s="4"/>
      <c r="E2947" s="4"/>
      <c r="F2947" s="4"/>
      <c r="G2947" s="4"/>
    </row>
    <row r="2948" spans="1:7">
      <c r="A2948" s="4"/>
      <c r="B2948" s="4"/>
      <c r="C2948" s="4"/>
      <c r="D2948" s="4"/>
      <c r="E2948" s="4"/>
      <c r="F2948" s="4"/>
      <c r="G2948" s="4"/>
    </row>
    <row r="2949" spans="1:7">
      <c r="A2949" s="4"/>
      <c r="B2949" s="4"/>
      <c r="C2949" s="4"/>
      <c r="D2949" s="4"/>
      <c r="E2949" s="4"/>
      <c r="F2949" s="4"/>
      <c r="G2949" s="4"/>
    </row>
    <row r="2950" spans="1:7">
      <c r="A2950" s="4"/>
      <c r="B2950" s="4"/>
      <c r="C2950" s="4"/>
      <c r="D2950" s="4"/>
      <c r="E2950" s="4"/>
      <c r="F2950" s="4"/>
      <c r="G2950" s="4"/>
    </row>
    <row r="2951" spans="1:7">
      <c r="A2951" s="4"/>
      <c r="B2951" s="4"/>
      <c r="C2951" s="4"/>
      <c r="D2951" s="4"/>
      <c r="E2951" s="4"/>
      <c r="F2951" s="4"/>
      <c r="G2951" s="4"/>
    </row>
    <row r="2952" spans="1:7">
      <c r="A2952" s="4"/>
      <c r="B2952" s="4"/>
      <c r="C2952" s="4"/>
      <c r="D2952" s="4"/>
      <c r="E2952" s="4"/>
      <c r="F2952" s="4"/>
      <c r="G2952" s="4"/>
    </row>
    <row r="2953" spans="1:7">
      <c r="A2953" s="4"/>
      <c r="B2953" s="4"/>
      <c r="C2953" s="4"/>
      <c r="D2953" s="4"/>
      <c r="E2953" s="4"/>
      <c r="F2953" s="4"/>
      <c r="G2953" s="4"/>
    </row>
    <row r="2954" spans="1:7">
      <c r="A2954" s="4"/>
      <c r="B2954" s="4"/>
      <c r="C2954" s="4"/>
      <c r="D2954" s="4"/>
      <c r="E2954" s="4"/>
      <c r="F2954" s="4"/>
      <c r="G2954" s="4"/>
    </row>
    <row r="2955" spans="1:7">
      <c r="A2955" s="4"/>
      <c r="B2955" s="4"/>
      <c r="C2955" s="4"/>
      <c r="D2955" s="4"/>
      <c r="E2955" s="4"/>
      <c r="F2955" s="4"/>
      <c r="G2955" s="4"/>
    </row>
    <row r="2956" spans="1:7">
      <c r="A2956" s="4"/>
      <c r="B2956" s="4"/>
      <c r="C2956" s="4"/>
      <c r="D2956" s="4"/>
      <c r="E2956" s="4"/>
      <c r="F2956" s="4"/>
      <c r="G2956" s="4"/>
    </row>
    <row r="2957" spans="1:7">
      <c r="A2957" s="4"/>
      <c r="B2957" s="4"/>
      <c r="C2957" s="4"/>
      <c r="D2957" s="4"/>
      <c r="E2957" s="4"/>
      <c r="F2957" s="4"/>
      <c r="G2957" s="4"/>
    </row>
    <row r="2958" spans="1:7">
      <c r="A2958" s="4"/>
      <c r="B2958" s="4"/>
      <c r="C2958" s="4"/>
      <c r="D2958" s="4"/>
      <c r="E2958" s="4"/>
      <c r="F2958" s="4"/>
      <c r="G2958" s="4"/>
    </row>
    <row r="2959" spans="1:7">
      <c r="A2959" s="4"/>
      <c r="B2959" s="4"/>
      <c r="C2959" s="4"/>
      <c r="D2959" s="4"/>
      <c r="E2959" s="4"/>
      <c r="F2959" s="4"/>
      <c r="G2959" s="4"/>
    </row>
    <row r="2960" spans="1:7">
      <c r="A2960" s="4"/>
      <c r="B2960" s="4"/>
      <c r="C2960" s="4"/>
      <c r="D2960" s="4"/>
      <c r="E2960" s="4"/>
      <c r="F2960" s="4"/>
      <c r="G2960" s="4"/>
    </row>
    <row r="2961" spans="1:7">
      <c r="A2961" s="4"/>
      <c r="B2961" s="4"/>
      <c r="C2961" s="4"/>
      <c r="D2961" s="4"/>
      <c r="E2961" s="4"/>
      <c r="F2961" s="4"/>
      <c r="G2961" s="4"/>
    </row>
    <row r="2962" spans="1:7">
      <c r="A2962" s="4"/>
      <c r="B2962" s="4"/>
      <c r="C2962" s="4"/>
      <c r="D2962" s="4"/>
      <c r="E2962" s="4"/>
      <c r="F2962" s="4"/>
      <c r="G2962" s="4"/>
    </row>
    <row r="2963" spans="1:7">
      <c r="A2963" s="4"/>
      <c r="B2963" s="4"/>
      <c r="C2963" s="4"/>
      <c r="D2963" s="4"/>
      <c r="E2963" s="4"/>
      <c r="F2963" s="4"/>
      <c r="G2963" s="4"/>
    </row>
    <row r="2964" spans="1:7">
      <c r="A2964" s="4"/>
      <c r="B2964" s="4"/>
      <c r="C2964" s="4"/>
      <c r="D2964" s="4"/>
      <c r="E2964" s="4"/>
      <c r="F2964" s="4"/>
      <c r="G2964" s="4"/>
    </row>
    <row r="2965" spans="1:7">
      <c r="A2965" s="4"/>
      <c r="B2965" s="4"/>
      <c r="C2965" s="4"/>
      <c r="D2965" s="4"/>
      <c r="E2965" s="4"/>
      <c r="F2965" s="4"/>
      <c r="G2965" s="4"/>
    </row>
    <row r="2966" spans="1:7">
      <c r="A2966" s="4"/>
      <c r="B2966" s="4"/>
      <c r="C2966" s="4"/>
      <c r="D2966" s="4"/>
      <c r="E2966" s="4"/>
      <c r="F2966" s="4"/>
      <c r="G2966" s="4"/>
    </row>
    <row r="2967" spans="1:7">
      <c r="A2967" s="4"/>
      <c r="B2967" s="4"/>
      <c r="C2967" s="4"/>
      <c r="D2967" s="4"/>
      <c r="E2967" s="4"/>
      <c r="F2967" s="4"/>
      <c r="G2967" s="4"/>
    </row>
    <row r="2968" spans="1:7">
      <c r="A2968" s="4"/>
      <c r="B2968" s="4"/>
      <c r="C2968" s="4"/>
      <c r="D2968" s="4"/>
      <c r="E2968" s="4"/>
      <c r="F2968" s="4"/>
      <c r="G2968" s="4"/>
    </row>
    <row r="2969" spans="1:7">
      <c r="A2969" s="4"/>
      <c r="B2969" s="4"/>
      <c r="C2969" s="4"/>
      <c r="D2969" s="4"/>
      <c r="E2969" s="4"/>
      <c r="F2969" s="4"/>
      <c r="G2969" s="4"/>
    </row>
    <row r="2970" spans="1:7">
      <c r="A2970" s="4"/>
      <c r="B2970" s="4"/>
      <c r="C2970" s="4"/>
      <c r="D2970" s="4"/>
      <c r="E2970" s="4"/>
      <c r="F2970" s="4"/>
      <c r="G2970" s="4"/>
    </row>
    <row r="2971" spans="1:7">
      <c r="A2971" s="4"/>
      <c r="B2971" s="4"/>
      <c r="C2971" s="4"/>
      <c r="D2971" s="4"/>
      <c r="E2971" s="4"/>
      <c r="F2971" s="4"/>
      <c r="G2971" s="4"/>
    </row>
    <row r="2972" spans="1:7">
      <c r="A2972" s="4"/>
      <c r="B2972" s="4"/>
      <c r="C2972" s="4"/>
      <c r="D2972" s="4"/>
      <c r="E2972" s="4"/>
      <c r="F2972" s="4"/>
      <c r="G2972" s="4"/>
    </row>
    <row r="2973" spans="1:7">
      <c r="A2973" s="4"/>
      <c r="B2973" s="4"/>
      <c r="C2973" s="4"/>
      <c r="D2973" s="4"/>
      <c r="E2973" s="4"/>
      <c r="F2973" s="4"/>
      <c r="G2973" s="4"/>
    </row>
    <row r="2974" spans="1:7">
      <c r="A2974" s="4"/>
      <c r="B2974" s="4"/>
      <c r="C2974" s="4"/>
      <c r="D2974" s="4"/>
      <c r="E2974" s="4"/>
      <c r="F2974" s="4"/>
      <c r="G2974" s="4"/>
    </row>
    <row r="2975" spans="1:7">
      <c r="A2975" s="4"/>
      <c r="B2975" s="4"/>
      <c r="C2975" s="4"/>
      <c r="D2975" s="4"/>
      <c r="E2975" s="4"/>
      <c r="F2975" s="4"/>
      <c r="G2975" s="4"/>
    </row>
    <row r="2976" spans="1:7">
      <c r="A2976" s="4"/>
      <c r="B2976" s="4"/>
      <c r="C2976" s="4"/>
      <c r="D2976" s="4"/>
      <c r="E2976" s="4"/>
      <c r="F2976" s="4"/>
      <c r="G2976" s="4"/>
    </row>
    <row r="2977" spans="1:7">
      <c r="A2977" s="4"/>
      <c r="B2977" s="4"/>
      <c r="C2977" s="4"/>
      <c r="D2977" s="4"/>
      <c r="E2977" s="4"/>
      <c r="F2977" s="4"/>
      <c r="G2977" s="4"/>
    </row>
    <row r="2978" spans="1:7">
      <c r="A2978" s="4"/>
      <c r="B2978" s="4"/>
      <c r="C2978" s="4"/>
      <c r="D2978" s="4"/>
      <c r="E2978" s="4"/>
      <c r="F2978" s="4"/>
      <c r="G2978" s="4"/>
    </row>
    <row r="2979" spans="1:7">
      <c r="A2979" s="4"/>
      <c r="B2979" s="4"/>
      <c r="C2979" s="4"/>
      <c r="D2979" s="4"/>
      <c r="E2979" s="4"/>
      <c r="F2979" s="4"/>
      <c r="G2979" s="4"/>
    </row>
    <row r="2980" spans="1:7">
      <c r="A2980" s="4"/>
      <c r="B2980" s="4"/>
      <c r="C2980" s="4"/>
      <c r="D2980" s="4"/>
      <c r="E2980" s="4"/>
      <c r="F2980" s="4"/>
      <c r="G2980" s="4"/>
    </row>
    <row r="2981" spans="1:7">
      <c r="A2981" s="4"/>
      <c r="B2981" s="4"/>
      <c r="C2981" s="4"/>
      <c r="D2981" s="4"/>
      <c r="E2981" s="4"/>
      <c r="F2981" s="4"/>
      <c r="G2981" s="4"/>
    </row>
    <row r="2982" spans="1:7">
      <c r="A2982" s="4"/>
      <c r="B2982" s="4"/>
      <c r="C2982" s="4"/>
      <c r="D2982" s="4"/>
      <c r="E2982" s="4"/>
      <c r="F2982" s="4"/>
      <c r="G2982" s="4"/>
    </row>
    <row r="2983" spans="1:7">
      <c r="A2983" s="4"/>
      <c r="B2983" s="4"/>
      <c r="C2983" s="4"/>
      <c r="D2983" s="4"/>
      <c r="E2983" s="4"/>
      <c r="F2983" s="4"/>
      <c r="G2983" s="4"/>
    </row>
    <row r="2984" spans="1:7">
      <c r="A2984" s="4"/>
      <c r="B2984" s="4"/>
      <c r="C2984" s="4"/>
      <c r="D2984" s="4"/>
      <c r="E2984" s="4"/>
      <c r="F2984" s="4"/>
      <c r="G2984" s="4"/>
    </row>
    <row r="2985" spans="1:7">
      <c r="A2985" s="4"/>
      <c r="B2985" s="4"/>
      <c r="C2985" s="4"/>
      <c r="D2985" s="4"/>
      <c r="E2985" s="4"/>
      <c r="F2985" s="4"/>
      <c r="G2985" s="4"/>
    </row>
    <row r="2986" spans="1:7">
      <c r="A2986" s="4"/>
      <c r="B2986" s="4"/>
      <c r="C2986" s="4"/>
      <c r="D2986" s="4"/>
      <c r="E2986" s="4"/>
      <c r="F2986" s="4"/>
      <c r="G2986" s="4"/>
    </row>
    <row r="2987" spans="1:7">
      <c r="A2987" s="4"/>
      <c r="B2987" s="4"/>
      <c r="C2987" s="4"/>
      <c r="D2987" s="4"/>
      <c r="E2987" s="4"/>
      <c r="F2987" s="4"/>
      <c r="G2987" s="4"/>
    </row>
    <row r="2988" spans="1:7">
      <c r="A2988" s="4"/>
      <c r="B2988" s="4"/>
      <c r="C2988" s="4"/>
      <c r="D2988" s="4"/>
      <c r="E2988" s="4"/>
      <c r="F2988" s="4"/>
      <c r="G2988" s="4"/>
    </row>
    <row r="2989" spans="1:7">
      <c r="A2989" s="4"/>
      <c r="B2989" s="4"/>
      <c r="C2989" s="4"/>
      <c r="D2989" s="4"/>
      <c r="E2989" s="4"/>
      <c r="F2989" s="4"/>
      <c r="G2989" s="4"/>
    </row>
    <row r="2990" spans="1:7">
      <c r="A2990" s="4"/>
      <c r="B2990" s="4"/>
      <c r="C2990" s="4"/>
      <c r="D2990" s="4"/>
      <c r="E2990" s="4"/>
      <c r="F2990" s="4"/>
      <c r="G2990" s="4"/>
    </row>
    <row r="2991" spans="1:7">
      <c r="A2991" s="4"/>
      <c r="B2991" s="4"/>
      <c r="C2991" s="4"/>
      <c r="D2991" s="4"/>
      <c r="E2991" s="4"/>
      <c r="F2991" s="4"/>
      <c r="G2991" s="4"/>
    </row>
    <row r="2992" spans="1:7">
      <c r="A2992" s="4"/>
      <c r="B2992" s="4"/>
      <c r="C2992" s="4"/>
      <c r="D2992" s="4"/>
      <c r="E2992" s="4"/>
      <c r="F2992" s="4"/>
      <c r="G2992" s="4"/>
    </row>
    <row r="2993" spans="1:7">
      <c r="A2993" s="4"/>
      <c r="B2993" s="4"/>
      <c r="C2993" s="4"/>
      <c r="D2993" s="4"/>
      <c r="E2993" s="4"/>
      <c r="F2993" s="4"/>
      <c r="G2993" s="4"/>
    </row>
    <row r="2994" spans="1:7">
      <c r="A2994" s="4"/>
      <c r="B2994" s="4"/>
      <c r="C2994" s="4"/>
      <c r="D2994" s="4"/>
      <c r="E2994" s="4"/>
      <c r="F2994" s="4"/>
      <c r="G2994" s="4"/>
    </row>
    <row r="2995" spans="1:7">
      <c r="A2995" s="4"/>
      <c r="B2995" s="4"/>
      <c r="C2995" s="4"/>
      <c r="D2995" s="4"/>
      <c r="E2995" s="4"/>
      <c r="F2995" s="4"/>
      <c r="G2995" s="4"/>
    </row>
    <row r="2996" spans="1:7">
      <c r="A2996" s="4"/>
      <c r="B2996" s="4"/>
      <c r="C2996" s="4"/>
      <c r="D2996" s="4"/>
      <c r="E2996" s="4"/>
      <c r="F2996" s="4"/>
      <c r="G2996" s="4"/>
    </row>
    <row r="2997" spans="1:7">
      <c r="A2997" s="4"/>
      <c r="B2997" s="4"/>
      <c r="C2997" s="4"/>
      <c r="D2997" s="4"/>
      <c r="E2997" s="4"/>
      <c r="F2997" s="4"/>
      <c r="G2997" s="4"/>
    </row>
    <row r="2998" spans="1:7">
      <c r="A2998" s="4"/>
      <c r="B2998" s="4"/>
      <c r="C2998" s="4"/>
      <c r="D2998" s="4"/>
      <c r="E2998" s="4"/>
      <c r="F2998" s="4"/>
      <c r="G2998" s="4"/>
    </row>
    <row r="2999" spans="1:7">
      <c r="A2999" s="4"/>
      <c r="B2999" s="4"/>
      <c r="C2999" s="4"/>
      <c r="D2999" s="4"/>
      <c r="E2999" s="4"/>
      <c r="F2999" s="4"/>
      <c r="G2999" s="4"/>
    </row>
    <row r="3000" spans="1:7">
      <c r="A3000" s="4"/>
      <c r="B3000" s="4"/>
      <c r="C3000" s="4"/>
      <c r="D3000" s="4"/>
      <c r="E3000" s="4"/>
      <c r="F3000" s="4"/>
      <c r="G3000" s="4"/>
    </row>
    <row r="3001" spans="1:7">
      <c r="A3001" s="4"/>
      <c r="B3001" s="4"/>
      <c r="C3001" s="4"/>
      <c r="D3001" s="4"/>
      <c r="E3001" s="4"/>
      <c r="F3001" s="4"/>
      <c r="G3001" s="4"/>
    </row>
    <row r="3002" spans="1:7">
      <c r="A3002" s="4"/>
      <c r="B3002" s="4"/>
      <c r="C3002" s="4"/>
      <c r="D3002" s="4"/>
      <c r="E3002" s="4"/>
      <c r="F3002" s="4"/>
      <c r="G3002" s="4"/>
    </row>
    <row r="3003" spans="1:7">
      <c r="A3003" s="4"/>
      <c r="B3003" s="4"/>
      <c r="C3003" s="4"/>
      <c r="D3003" s="4"/>
      <c r="E3003" s="4"/>
      <c r="F3003" s="4"/>
      <c r="G3003" s="4"/>
    </row>
    <row r="3004" spans="1:7">
      <c r="A3004" s="4"/>
      <c r="B3004" s="4"/>
      <c r="C3004" s="4"/>
      <c r="D3004" s="4"/>
      <c r="E3004" s="4"/>
      <c r="F3004" s="4"/>
      <c r="G3004" s="4"/>
    </row>
    <row r="3005" spans="1:7">
      <c r="A3005" s="4"/>
      <c r="B3005" s="4"/>
      <c r="C3005" s="4"/>
      <c r="D3005" s="4"/>
      <c r="E3005" s="4"/>
      <c r="F3005" s="4"/>
      <c r="G3005" s="4"/>
    </row>
    <row r="3006" spans="1:7">
      <c r="A3006" s="4"/>
      <c r="B3006" s="4"/>
      <c r="C3006" s="4"/>
      <c r="D3006" s="4"/>
      <c r="E3006" s="4"/>
      <c r="F3006" s="4"/>
      <c r="G3006" s="4"/>
    </row>
    <row r="3007" spans="1:7">
      <c r="A3007" s="4"/>
      <c r="B3007" s="4"/>
      <c r="C3007" s="4"/>
      <c r="D3007" s="4"/>
      <c r="E3007" s="4"/>
      <c r="F3007" s="4"/>
      <c r="G3007" s="4"/>
    </row>
    <row r="3008" spans="1:7">
      <c r="A3008" s="4"/>
      <c r="B3008" s="4"/>
      <c r="C3008" s="4"/>
      <c r="D3008" s="4"/>
      <c r="E3008" s="4"/>
      <c r="F3008" s="4"/>
      <c r="G3008" s="4"/>
    </row>
    <row r="3009" spans="1:7">
      <c r="A3009" s="4"/>
      <c r="B3009" s="4"/>
      <c r="C3009" s="4"/>
      <c r="D3009" s="4"/>
      <c r="E3009" s="4"/>
      <c r="F3009" s="4"/>
      <c r="G3009" s="4"/>
    </row>
    <row r="3010" spans="1:7">
      <c r="A3010" s="4"/>
      <c r="B3010" s="4"/>
      <c r="C3010" s="4"/>
      <c r="D3010" s="4"/>
      <c r="E3010" s="4"/>
      <c r="F3010" s="4"/>
      <c r="G3010" s="4"/>
    </row>
    <row r="3011" spans="1:7">
      <c r="A3011" s="4"/>
      <c r="B3011" s="4"/>
      <c r="C3011" s="4"/>
      <c r="D3011" s="4"/>
      <c r="E3011" s="4"/>
      <c r="F3011" s="4"/>
      <c r="G3011" s="4"/>
    </row>
    <row r="3012" spans="1:7">
      <c r="A3012" s="4"/>
      <c r="B3012" s="4"/>
      <c r="C3012" s="4"/>
      <c r="D3012" s="4"/>
      <c r="E3012" s="4"/>
      <c r="F3012" s="4"/>
      <c r="G3012" s="4"/>
    </row>
    <row r="3013" spans="1:7">
      <c r="A3013" s="4"/>
      <c r="B3013" s="4"/>
      <c r="C3013" s="4"/>
      <c r="D3013" s="4"/>
      <c r="E3013" s="4"/>
      <c r="F3013" s="4"/>
      <c r="G3013" s="4"/>
    </row>
    <row r="3014" spans="1:7">
      <c r="A3014" s="4"/>
      <c r="B3014" s="4"/>
      <c r="C3014" s="4"/>
      <c r="D3014" s="4"/>
      <c r="E3014" s="4"/>
      <c r="F3014" s="4"/>
      <c r="G3014" s="4"/>
    </row>
    <row r="3015" spans="1:7">
      <c r="A3015" s="4"/>
      <c r="B3015" s="4"/>
      <c r="C3015" s="4"/>
      <c r="D3015" s="4"/>
      <c r="E3015" s="4"/>
      <c r="F3015" s="4"/>
      <c r="G3015" s="4"/>
    </row>
    <row r="3016" spans="1:7">
      <c r="A3016" s="4"/>
      <c r="B3016" s="4"/>
      <c r="C3016" s="4"/>
      <c r="D3016" s="4"/>
      <c r="E3016" s="4"/>
      <c r="F3016" s="4"/>
      <c r="G3016" s="4"/>
    </row>
    <row r="3017" spans="1:7">
      <c r="A3017" s="4"/>
      <c r="B3017" s="4"/>
      <c r="C3017" s="4"/>
      <c r="D3017" s="4"/>
      <c r="E3017" s="4"/>
      <c r="F3017" s="4"/>
      <c r="G3017" s="4"/>
    </row>
    <row r="3018" spans="1:7">
      <c r="A3018" s="4"/>
      <c r="B3018" s="4"/>
      <c r="C3018" s="4"/>
      <c r="D3018" s="4"/>
      <c r="E3018" s="4"/>
      <c r="F3018" s="4"/>
      <c r="G3018" s="4"/>
    </row>
    <row r="3019" spans="1:7">
      <c r="A3019" s="4"/>
      <c r="B3019" s="4"/>
      <c r="C3019" s="4"/>
      <c r="D3019" s="4"/>
      <c r="E3019" s="4"/>
      <c r="F3019" s="4"/>
      <c r="G3019" s="4"/>
    </row>
    <row r="3020" spans="1:7">
      <c r="A3020" s="4"/>
      <c r="B3020" s="4"/>
      <c r="C3020" s="4"/>
      <c r="D3020" s="4"/>
      <c r="E3020" s="4"/>
      <c r="F3020" s="4"/>
      <c r="G3020" s="4"/>
    </row>
    <row r="3021" spans="1:7">
      <c r="A3021" s="4"/>
      <c r="B3021" s="4"/>
      <c r="C3021" s="4"/>
      <c r="D3021" s="4"/>
      <c r="E3021" s="4"/>
      <c r="F3021" s="4"/>
      <c r="G3021" s="4"/>
    </row>
    <row r="3022" spans="1:7">
      <c r="A3022" s="4"/>
      <c r="B3022" s="4"/>
      <c r="C3022" s="4"/>
      <c r="D3022" s="4"/>
      <c r="E3022" s="4"/>
      <c r="F3022" s="4"/>
      <c r="G3022" s="4"/>
    </row>
    <row r="3023" spans="1:7">
      <c r="A3023" s="4"/>
      <c r="B3023" s="4"/>
      <c r="C3023" s="4"/>
      <c r="D3023" s="4"/>
      <c r="E3023" s="4"/>
      <c r="F3023" s="4"/>
      <c r="G3023" s="4"/>
    </row>
    <row r="3024" spans="1:7">
      <c r="A3024" s="4"/>
      <c r="B3024" s="4"/>
      <c r="C3024" s="4"/>
      <c r="D3024" s="4"/>
      <c r="E3024" s="4"/>
      <c r="F3024" s="4"/>
      <c r="G3024" s="4"/>
    </row>
    <row r="3025" spans="1:7">
      <c r="A3025" s="4"/>
      <c r="B3025" s="4"/>
      <c r="C3025" s="4"/>
      <c r="D3025" s="4"/>
      <c r="E3025" s="4"/>
      <c r="F3025" s="4"/>
      <c r="G3025" s="4"/>
    </row>
    <row r="3026" spans="1:7">
      <c r="A3026" s="4"/>
      <c r="B3026" s="4"/>
      <c r="C3026" s="4"/>
      <c r="D3026" s="4"/>
      <c r="E3026" s="4"/>
      <c r="F3026" s="4"/>
      <c r="G3026" s="4"/>
    </row>
    <row r="3027" spans="1:7">
      <c r="A3027" s="4"/>
      <c r="B3027" s="4"/>
      <c r="C3027" s="4"/>
      <c r="D3027" s="4"/>
      <c r="E3027" s="4"/>
      <c r="F3027" s="4"/>
      <c r="G3027" s="4"/>
    </row>
    <row r="3028" spans="1:7">
      <c r="A3028" s="4"/>
      <c r="B3028" s="4"/>
      <c r="C3028" s="4"/>
      <c r="D3028" s="4"/>
      <c r="E3028" s="4"/>
      <c r="F3028" s="4"/>
      <c r="G3028" s="4"/>
    </row>
    <row r="3029" spans="1:7">
      <c r="A3029" s="4"/>
      <c r="B3029" s="4"/>
      <c r="C3029" s="4"/>
      <c r="D3029" s="4"/>
      <c r="E3029" s="4"/>
      <c r="F3029" s="4"/>
      <c r="G3029" s="4"/>
    </row>
    <row r="3030" spans="1:7">
      <c r="A3030" s="4"/>
      <c r="B3030" s="4"/>
      <c r="C3030" s="4"/>
      <c r="D3030" s="4"/>
      <c r="E3030" s="4"/>
      <c r="F3030" s="4"/>
      <c r="G3030" s="4"/>
    </row>
    <row r="3031" spans="1:7">
      <c r="A3031" s="4"/>
      <c r="B3031" s="4"/>
      <c r="C3031" s="4"/>
      <c r="D3031" s="4"/>
      <c r="E3031" s="4"/>
      <c r="F3031" s="4"/>
      <c r="G3031" s="4"/>
    </row>
    <row r="3032" spans="1:7">
      <c r="A3032" s="4"/>
      <c r="B3032" s="4"/>
      <c r="C3032" s="4"/>
      <c r="D3032" s="4"/>
      <c r="E3032" s="4"/>
      <c r="F3032" s="4"/>
      <c r="G3032" s="4"/>
    </row>
    <row r="3033" spans="1:7">
      <c r="A3033" s="4"/>
      <c r="B3033" s="4"/>
      <c r="C3033" s="4"/>
      <c r="D3033" s="4"/>
      <c r="E3033" s="4"/>
      <c r="F3033" s="4"/>
      <c r="G3033" s="4"/>
    </row>
    <row r="3034" spans="1:7">
      <c r="A3034" s="4"/>
      <c r="B3034" s="4"/>
      <c r="C3034" s="4"/>
      <c r="D3034" s="4"/>
      <c r="E3034" s="4"/>
      <c r="F3034" s="4"/>
      <c r="G3034" s="4"/>
    </row>
    <row r="3035" spans="1:7">
      <c r="A3035" s="4"/>
      <c r="B3035" s="4"/>
      <c r="C3035" s="4"/>
      <c r="D3035" s="4"/>
      <c r="E3035" s="4"/>
      <c r="F3035" s="4"/>
      <c r="G3035" s="4"/>
    </row>
    <row r="3036" spans="1:7">
      <c r="A3036" s="4"/>
      <c r="B3036" s="4"/>
      <c r="C3036" s="4"/>
      <c r="D3036" s="4"/>
      <c r="E3036" s="4"/>
      <c r="F3036" s="4"/>
      <c r="G3036" s="4"/>
    </row>
    <row r="3037" spans="1:7">
      <c r="A3037" s="4"/>
      <c r="B3037" s="4"/>
      <c r="C3037" s="4"/>
      <c r="D3037" s="4"/>
      <c r="E3037" s="4"/>
      <c r="F3037" s="4"/>
      <c r="G3037" s="4"/>
    </row>
    <row r="3038" spans="1:7">
      <c r="A3038" s="4"/>
      <c r="B3038" s="4"/>
      <c r="C3038" s="4"/>
      <c r="D3038" s="4"/>
      <c r="E3038" s="4"/>
      <c r="F3038" s="4"/>
      <c r="G3038" s="4"/>
    </row>
    <row r="3039" spans="1:7">
      <c r="A3039" s="4"/>
      <c r="B3039" s="4"/>
      <c r="C3039" s="4"/>
      <c r="D3039" s="4"/>
      <c r="E3039" s="4"/>
      <c r="F3039" s="4"/>
      <c r="G3039" s="4"/>
    </row>
    <row r="3040" spans="1:7">
      <c r="A3040" s="4"/>
      <c r="B3040" s="4"/>
      <c r="C3040" s="4"/>
      <c r="D3040" s="4"/>
      <c r="E3040" s="4"/>
      <c r="F3040" s="4"/>
      <c r="G3040" s="4"/>
    </row>
    <row r="3041" spans="1:7">
      <c r="A3041" s="4"/>
      <c r="B3041" s="4"/>
      <c r="C3041" s="4"/>
      <c r="D3041" s="4"/>
      <c r="E3041" s="4"/>
      <c r="F3041" s="4"/>
      <c r="G3041" s="4"/>
    </row>
    <row r="3042" spans="1:7">
      <c r="A3042" s="4"/>
      <c r="B3042" s="4"/>
      <c r="C3042" s="4"/>
      <c r="D3042" s="4"/>
      <c r="E3042" s="4"/>
      <c r="F3042" s="4"/>
      <c r="G3042" s="4"/>
    </row>
    <row r="3043" spans="1:7">
      <c r="A3043" s="4"/>
      <c r="B3043" s="4"/>
      <c r="C3043" s="4"/>
      <c r="D3043" s="4"/>
      <c r="E3043" s="4"/>
      <c r="F3043" s="4"/>
      <c r="G3043" s="4"/>
    </row>
    <row r="3044" spans="1:7">
      <c r="A3044" s="4"/>
      <c r="B3044" s="4"/>
      <c r="C3044" s="4"/>
      <c r="D3044" s="4"/>
      <c r="E3044" s="4"/>
      <c r="F3044" s="4"/>
      <c r="G3044" s="4"/>
    </row>
    <row r="3045" spans="1:7">
      <c r="A3045" s="4"/>
      <c r="B3045" s="4"/>
      <c r="C3045" s="4"/>
      <c r="D3045" s="4"/>
      <c r="E3045" s="4"/>
      <c r="F3045" s="4"/>
      <c r="G3045" s="4"/>
    </row>
    <row r="3046" spans="1:7">
      <c r="A3046" s="4"/>
      <c r="B3046" s="4"/>
      <c r="C3046" s="4"/>
      <c r="D3046" s="4"/>
      <c r="E3046" s="4"/>
      <c r="F3046" s="4"/>
      <c r="G3046" s="4"/>
    </row>
    <row r="3047" spans="1:7">
      <c r="A3047" s="4"/>
      <c r="B3047" s="4"/>
      <c r="C3047" s="4"/>
      <c r="D3047" s="4"/>
      <c r="E3047" s="4"/>
      <c r="F3047" s="4"/>
      <c r="G3047" s="4"/>
    </row>
    <row r="3048" spans="1:7">
      <c r="A3048" s="4"/>
      <c r="B3048" s="4"/>
      <c r="C3048" s="4"/>
      <c r="D3048" s="4"/>
      <c r="E3048" s="4"/>
      <c r="F3048" s="4"/>
      <c r="G3048" s="4"/>
    </row>
    <row r="3049" spans="1:7">
      <c r="A3049" s="4"/>
      <c r="B3049" s="4"/>
      <c r="C3049" s="4"/>
      <c r="D3049" s="4"/>
      <c r="E3049" s="4"/>
      <c r="F3049" s="4"/>
      <c r="G3049" s="4"/>
    </row>
    <row r="3050" spans="1:7">
      <c r="A3050" s="4"/>
      <c r="B3050" s="4"/>
      <c r="C3050" s="4"/>
      <c r="D3050" s="4"/>
      <c r="E3050" s="4"/>
      <c r="F3050" s="4"/>
      <c r="G3050" s="4"/>
    </row>
    <row r="3051" spans="1:7">
      <c r="A3051" s="4"/>
      <c r="B3051" s="4"/>
      <c r="C3051" s="4"/>
      <c r="D3051" s="4"/>
      <c r="E3051" s="4"/>
      <c r="F3051" s="4"/>
      <c r="G3051" s="4"/>
    </row>
    <row r="3052" spans="1:7">
      <c r="A3052" s="4"/>
      <c r="B3052" s="4"/>
      <c r="C3052" s="4"/>
      <c r="D3052" s="4"/>
      <c r="E3052" s="4"/>
      <c r="F3052" s="4"/>
      <c r="G3052" s="4"/>
    </row>
    <row r="3053" spans="1:7">
      <c r="A3053" s="4"/>
      <c r="B3053" s="4"/>
      <c r="C3053" s="4"/>
      <c r="D3053" s="4"/>
      <c r="E3053" s="4"/>
      <c r="F3053" s="4"/>
      <c r="G3053" s="4"/>
    </row>
    <row r="3054" spans="1:7">
      <c r="A3054" s="4"/>
      <c r="B3054" s="4"/>
      <c r="C3054" s="4"/>
      <c r="D3054" s="4"/>
      <c r="E3054" s="4"/>
      <c r="F3054" s="4"/>
      <c r="G3054" s="4"/>
    </row>
    <row r="3055" spans="1:7">
      <c r="A3055" s="4"/>
      <c r="B3055" s="4"/>
      <c r="C3055" s="4"/>
      <c r="D3055" s="4"/>
      <c r="E3055" s="4"/>
      <c r="F3055" s="4"/>
      <c r="G3055" s="4"/>
    </row>
    <row r="3056" spans="1:7">
      <c r="A3056" s="4"/>
      <c r="B3056" s="4"/>
      <c r="C3056" s="4"/>
      <c r="D3056" s="4"/>
      <c r="E3056" s="4"/>
      <c r="F3056" s="4"/>
      <c r="G3056" s="4"/>
    </row>
    <row r="3057" spans="1:7">
      <c r="A3057" s="4"/>
      <c r="B3057" s="4"/>
      <c r="C3057" s="4"/>
      <c r="D3057" s="4"/>
      <c r="E3057" s="4"/>
      <c r="F3057" s="4"/>
      <c r="G3057" s="4"/>
    </row>
    <row r="3058" spans="1:7">
      <c r="A3058" s="4"/>
      <c r="B3058" s="4"/>
      <c r="C3058" s="4"/>
      <c r="D3058" s="4"/>
      <c r="E3058" s="4"/>
      <c r="F3058" s="4"/>
      <c r="G3058" s="4"/>
    </row>
    <row r="3059" spans="1:7">
      <c r="A3059" s="4"/>
      <c r="B3059" s="4"/>
      <c r="C3059" s="4"/>
      <c r="D3059" s="4"/>
      <c r="E3059" s="4"/>
      <c r="F3059" s="4"/>
      <c r="G3059" s="4"/>
    </row>
    <row r="3060" spans="1:7">
      <c r="A3060" s="4"/>
      <c r="B3060" s="4"/>
      <c r="C3060" s="4"/>
      <c r="D3060" s="4"/>
      <c r="E3060" s="4"/>
      <c r="F3060" s="4"/>
      <c r="G3060" s="4"/>
    </row>
    <row r="3061" spans="1:7">
      <c r="A3061" s="4"/>
      <c r="B3061" s="4"/>
      <c r="C3061" s="4"/>
      <c r="D3061" s="4"/>
      <c r="E3061" s="4"/>
      <c r="F3061" s="4"/>
      <c r="G3061" s="4"/>
    </row>
    <row r="3062" spans="1:7">
      <c r="A3062" s="4"/>
      <c r="B3062" s="4"/>
      <c r="C3062" s="4"/>
      <c r="D3062" s="4"/>
      <c r="E3062" s="4"/>
      <c r="F3062" s="4"/>
      <c r="G3062" s="4"/>
    </row>
    <row r="3063" spans="1:7">
      <c r="A3063" s="4"/>
      <c r="B3063" s="4"/>
      <c r="C3063" s="4"/>
      <c r="D3063" s="4"/>
      <c r="E3063" s="4"/>
      <c r="F3063" s="4"/>
      <c r="G3063" s="4"/>
    </row>
    <row r="3064" spans="1:7">
      <c r="A3064" s="4"/>
      <c r="B3064" s="4"/>
      <c r="C3064" s="4"/>
      <c r="D3064" s="4"/>
      <c r="E3064" s="4"/>
      <c r="F3064" s="4"/>
      <c r="G3064" s="4"/>
    </row>
    <row r="3065" spans="1:7">
      <c r="A3065" s="4"/>
      <c r="B3065" s="4"/>
      <c r="C3065" s="4"/>
      <c r="D3065" s="4"/>
      <c r="E3065" s="4"/>
      <c r="F3065" s="4"/>
      <c r="G3065" s="4"/>
    </row>
    <row r="3066" spans="1:7">
      <c r="A3066" s="4"/>
      <c r="B3066" s="4"/>
      <c r="C3066" s="4"/>
      <c r="D3066" s="4"/>
      <c r="E3066" s="4"/>
      <c r="F3066" s="4"/>
      <c r="G3066" s="4"/>
    </row>
    <row r="3067" spans="1:7">
      <c r="A3067" s="4"/>
      <c r="B3067" s="4"/>
      <c r="C3067" s="4"/>
      <c r="D3067" s="4"/>
      <c r="E3067" s="4"/>
      <c r="F3067" s="4"/>
      <c r="G3067" s="4"/>
    </row>
    <row r="3068" spans="1:7">
      <c r="A3068" s="4"/>
      <c r="B3068" s="4"/>
      <c r="C3068" s="4"/>
      <c r="D3068" s="4"/>
      <c r="E3068" s="4"/>
      <c r="F3068" s="4"/>
      <c r="G3068" s="4"/>
    </row>
    <row r="3069" spans="1:7">
      <c r="A3069" s="4"/>
      <c r="B3069" s="4"/>
      <c r="C3069" s="4"/>
      <c r="D3069" s="4"/>
      <c r="E3069" s="4"/>
      <c r="F3069" s="4"/>
      <c r="G3069" s="4"/>
    </row>
    <row r="3070" spans="1:7">
      <c r="A3070" s="4"/>
      <c r="B3070" s="4"/>
      <c r="C3070" s="4"/>
      <c r="D3070" s="4"/>
      <c r="E3070" s="4"/>
      <c r="F3070" s="4"/>
      <c r="G3070" s="4"/>
    </row>
    <row r="3071" spans="1:7">
      <c r="A3071" s="4"/>
      <c r="B3071" s="4"/>
      <c r="C3071" s="4"/>
      <c r="D3071" s="4"/>
      <c r="E3071" s="4"/>
      <c r="F3071" s="4"/>
      <c r="G3071" s="4"/>
    </row>
    <row r="3072" spans="1:7">
      <c r="A3072" s="4"/>
      <c r="B3072" s="4"/>
      <c r="C3072" s="4"/>
      <c r="D3072" s="4"/>
      <c r="E3072" s="4"/>
      <c r="F3072" s="4"/>
      <c r="G3072" s="4"/>
    </row>
    <row r="3073" spans="1:7">
      <c r="A3073" s="4"/>
      <c r="B3073" s="4"/>
      <c r="C3073" s="4"/>
      <c r="D3073" s="4"/>
      <c r="E3073" s="4"/>
      <c r="F3073" s="4"/>
      <c r="G3073" s="4"/>
    </row>
    <row r="3074" spans="1:7">
      <c r="A3074" s="4"/>
      <c r="B3074" s="4"/>
      <c r="C3074" s="4"/>
      <c r="D3074" s="4"/>
      <c r="E3074" s="4"/>
      <c r="F3074" s="4"/>
      <c r="G3074" s="4"/>
    </row>
    <row r="3075" spans="1:7">
      <c r="A3075" s="4"/>
      <c r="B3075" s="4"/>
      <c r="C3075" s="4"/>
      <c r="D3075" s="4"/>
      <c r="E3075" s="4"/>
      <c r="F3075" s="4"/>
      <c r="G3075" s="4"/>
    </row>
    <row r="3076" spans="1:7">
      <c r="A3076" s="4"/>
      <c r="B3076" s="4"/>
      <c r="C3076" s="4"/>
      <c r="D3076" s="4"/>
      <c r="E3076" s="4"/>
      <c r="F3076" s="4"/>
      <c r="G3076" s="4"/>
    </row>
    <row r="3077" spans="1:7">
      <c r="A3077" s="4"/>
      <c r="B3077" s="4"/>
      <c r="C3077" s="4"/>
      <c r="D3077" s="4"/>
      <c r="E3077" s="4"/>
      <c r="F3077" s="4"/>
      <c r="G3077" s="4"/>
    </row>
    <row r="3078" spans="1:7">
      <c r="A3078" s="4"/>
      <c r="B3078" s="4"/>
      <c r="C3078" s="4"/>
      <c r="D3078" s="4"/>
      <c r="E3078" s="4"/>
      <c r="F3078" s="4"/>
      <c r="G3078" s="4"/>
    </row>
    <row r="3079" spans="1:7">
      <c r="A3079" s="4"/>
      <c r="B3079" s="4"/>
      <c r="C3079" s="4"/>
      <c r="D3079" s="4"/>
      <c r="E3079" s="4"/>
      <c r="F3079" s="4"/>
      <c r="G3079" s="4"/>
    </row>
    <row r="3080" spans="1:7">
      <c r="A3080" s="4"/>
      <c r="B3080" s="4"/>
      <c r="C3080" s="4"/>
      <c r="D3080" s="4"/>
      <c r="E3080" s="4"/>
      <c r="F3080" s="4"/>
      <c r="G3080" s="4"/>
    </row>
    <row r="3081" spans="1:7">
      <c r="A3081" s="4"/>
      <c r="B3081" s="4"/>
      <c r="C3081" s="4"/>
      <c r="D3081" s="4"/>
      <c r="E3081" s="4"/>
      <c r="F3081" s="4"/>
      <c r="G3081" s="4"/>
    </row>
    <row r="3082" spans="1:7">
      <c r="A3082" s="4"/>
      <c r="B3082" s="4"/>
      <c r="C3082" s="4"/>
      <c r="D3082" s="4"/>
      <c r="E3082" s="4"/>
      <c r="F3082" s="4"/>
      <c r="G3082" s="4"/>
    </row>
    <row r="3083" spans="1:7">
      <c r="A3083" s="4"/>
      <c r="B3083" s="4"/>
      <c r="C3083" s="4"/>
      <c r="D3083" s="4"/>
      <c r="E3083" s="4"/>
      <c r="F3083" s="4"/>
      <c r="G3083" s="4"/>
    </row>
    <row r="3084" spans="1:7">
      <c r="A3084" s="4"/>
      <c r="B3084" s="4"/>
      <c r="C3084" s="4"/>
      <c r="D3084" s="4"/>
      <c r="E3084" s="4"/>
      <c r="F3084" s="4"/>
      <c r="G3084" s="4"/>
    </row>
    <row r="3085" spans="1:7">
      <c r="A3085" s="4"/>
      <c r="B3085" s="4"/>
      <c r="C3085" s="4"/>
      <c r="D3085" s="4"/>
      <c r="E3085" s="4"/>
      <c r="F3085" s="4"/>
      <c r="G3085" s="4"/>
    </row>
    <row r="3086" spans="1:7">
      <c r="A3086" s="4"/>
      <c r="B3086" s="4"/>
      <c r="C3086" s="4"/>
      <c r="D3086" s="4"/>
      <c r="E3086" s="4"/>
      <c r="F3086" s="4"/>
      <c r="G3086" s="4"/>
    </row>
    <row r="3087" spans="1:7">
      <c r="A3087" s="4"/>
      <c r="B3087" s="4"/>
      <c r="C3087" s="4"/>
      <c r="D3087" s="4"/>
      <c r="E3087" s="4"/>
      <c r="F3087" s="4"/>
      <c r="G3087" s="4"/>
    </row>
    <row r="3088" spans="1:7">
      <c r="A3088" s="4"/>
      <c r="B3088" s="4"/>
      <c r="C3088" s="4"/>
      <c r="D3088" s="4"/>
      <c r="E3088" s="4"/>
      <c r="F3088" s="4"/>
      <c r="G3088" s="4"/>
    </row>
    <row r="3089" spans="1:7">
      <c r="A3089" s="4"/>
      <c r="B3089" s="4"/>
      <c r="C3089" s="4"/>
      <c r="D3089" s="4"/>
      <c r="E3089" s="4"/>
      <c r="F3089" s="4"/>
      <c r="G3089" s="4"/>
    </row>
    <row r="3090" spans="1:7">
      <c r="A3090" s="4"/>
      <c r="B3090" s="4"/>
      <c r="C3090" s="4"/>
      <c r="D3090" s="4"/>
      <c r="E3090" s="4"/>
      <c r="F3090" s="4"/>
      <c r="G3090" s="4"/>
    </row>
    <row r="3091" spans="1:7">
      <c r="A3091" s="4"/>
      <c r="B3091" s="4"/>
      <c r="C3091" s="4"/>
      <c r="D3091" s="4"/>
      <c r="E3091" s="4"/>
      <c r="F3091" s="4"/>
      <c r="G3091" s="4"/>
    </row>
    <row r="3092" spans="1:7">
      <c r="A3092" s="4"/>
      <c r="B3092" s="4"/>
      <c r="C3092" s="4"/>
      <c r="D3092" s="4"/>
      <c r="E3092" s="4"/>
      <c r="F3092" s="4"/>
      <c r="G3092" s="4"/>
    </row>
    <row r="3093" spans="1:7">
      <c r="A3093" s="4"/>
      <c r="B3093" s="4"/>
      <c r="C3093" s="4"/>
      <c r="D3093" s="4"/>
      <c r="E3093" s="4"/>
      <c r="F3093" s="4"/>
      <c r="G3093" s="4"/>
    </row>
    <row r="3094" spans="1:7">
      <c r="A3094" s="4"/>
      <c r="B3094" s="4"/>
      <c r="C3094" s="4"/>
      <c r="D3094" s="4"/>
      <c r="E3094" s="4"/>
      <c r="F3094" s="4"/>
      <c r="G3094" s="4"/>
    </row>
    <row r="3095" spans="1:7">
      <c r="A3095" s="4"/>
      <c r="B3095" s="4"/>
      <c r="C3095" s="4"/>
      <c r="D3095" s="4"/>
      <c r="E3095" s="4"/>
      <c r="F3095" s="4"/>
      <c r="G3095" s="4"/>
    </row>
    <row r="3096" spans="1:7">
      <c r="A3096" s="4"/>
      <c r="B3096" s="4"/>
      <c r="C3096" s="4"/>
      <c r="D3096" s="4"/>
      <c r="E3096" s="4"/>
      <c r="F3096" s="4"/>
      <c r="G3096" s="4"/>
    </row>
    <row r="3097" spans="1:7">
      <c r="A3097" s="4"/>
      <c r="B3097" s="4"/>
      <c r="C3097" s="4"/>
      <c r="D3097" s="4"/>
      <c r="E3097" s="4"/>
      <c r="F3097" s="4"/>
      <c r="G3097" s="4"/>
    </row>
    <row r="3098" spans="1:7">
      <c r="A3098" s="4"/>
      <c r="B3098" s="4"/>
      <c r="C3098" s="4"/>
      <c r="D3098" s="4"/>
      <c r="E3098" s="4"/>
      <c r="F3098" s="4"/>
      <c r="G3098" s="4"/>
    </row>
    <row r="3099" spans="1:7">
      <c r="A3099" s="4"/>
      <c r="B3099" s="4"/>
      <c r="C3099" s="4"/>
      <c r="D3099" s="4"/>
      <c r="E3099" s="4"/>
      <c r="F3099" s="4"/>
      <c r="G3099" s="4"/>
    </row>
    <row r="3100" spans="1:7">
      <c r="A3100" s="4"/>
      <c r="B3100" s="4"/>
      <c r="C3100" s="4"/>
      <c r="D3100" s="4"/>
      <c r="E3100" s="4"/>
      <c r="F3100" s="4"/>
      <c r="G3100" s="4"/>
    </row>
    <row r="3101" spans="1:7">
      <c r="A3101" s="4"/>
      <c r="B3101" s="4"/>
      <c r="C3101" s="4"/>
      <c r="D3101" s="4"/>
      <c r="E3101" s="4"/>
      <c r="F3101" s="4"/>
      <c r="G3101" s="4"/>
    </row>
    <row r="3102" spans="1:7">
      <c r="A3102" s="4"/>
      <c r="B3102" s="4"/>
      <c r="C3102" s="4"/>
      <c r="D3102" s="4"/>
      <c r="E3102" s="4"/>
      <c r="F3102" s="4"/>
      <c r="G3102" s="4"/>
    </row>
    <row r="3103" spans="1:7">
      <c r="A3103" s="4"/>
      <c r="B3103" s="4"/>
      <c r="C3103" s="4"/>
      <c r="D3103" s="4"/>
      <c r="E3103" s="4"/>
      <c r="F3103" s="4"/>
      <c r="G3103" s="4"/>
    </row>
    <row r="3104" spans="1:7">
      <c r="A3104" s="4"/>
      <c r="B3104" s="4"/>
      <c r="C3104" s="4"/>
      <c r="D3104" s="4"/>
      <c r="E3104" s="4"/>
      <c r="F3104" s="4"/>
      <c r="G3104" s="4"/>
    </row>
    <row r="3105" spans="1:7">
      <c r="A3105" s="4"/>
      <c r="B3105" s="4"/>
      <c r="C3105" s="4"/>
      <c r="D3105" s="4"/>
      <c r="E3105" s="4"/>
      <c r="F3105" s="4"/>
      <c r="G3105" s="4"/>
    </row>
    <row r="3106" spans="1:7">
      <c r="A3106" s="4"/>
      <c r="B3106" s="4"/>
      <c r="C3106" s="4"/>
      <c r="D3106" s="4"/>
      <c r="E3106" s="4"/>
      <c r="F3106" s="4"/>
      <c r="G3106" s="4"/>
    </row>
    <row r="3107" spans="1:7">
      <c r="A3107" s="4"/>
      <c r="B3107" s="4"/>
      <c r="C3107" s="4"/>
      <c r="D3107" s="4"/>
      <c r="E3107" s="4"/>
      <c r="F3107" s="4"/>
      <c r="G3107" s="4"/>
    </row>
    <row r="3108" spans="1:7">
      <c r="A3108" s="4"/>
      <c r="B3108" s="4"/>
      <c r="C3108" s="4"/>
      <c r="D3108" s="4"/>
      <c r="E3108" s="4"/>
      <c r="F3108" s="4"/>
      <c r="G3108" s="4"/>
    </row>
    <row r="3109" spans="1:7">
      <c r="A3109" s="4"/>
      <c r="B3109" s="4"/>
      <c r="C3109" s="4"/>
      <c r="D3109" s="4"/>
      <c r="E3109" s="4"/>
      <c r="F3109" s="4"/>
      <c r="G3109" s="4"/>
    </row>
    <row r="3110" spans="1:7">
      <c r="A3110" s="4"/>
      <c r="B3110" s="4"/>
      <c r="C3110" s="4"/>
      <c r="D3110" s="4"/>
      <c r="E3110" s="4"/>
      <c r="F3110" s="4"/>
      <c r="G3110" s="4"/>
    </row>
    <row r="3111" spans="1:7">
      <c r="A3111" s="4"/>
      <c r="B3111" s="4"/>
      <c r="C3111" s="4"/>
      <c r="D3111" s="4"/>
      <c r="E3111" s="4"/>
      <c r="F3111" s="4"/>
      <c r="G3111" s="4"/>
    </row>
    <row r="3112" spans="1:7">
      <c r="A3112" s="4"/>
      <c r="B3112" s="4"/>
      <c r="C3112" s="4"/>
      <c r="D3112" s="4"/>
      <c r="E3112" s="4"/>
      <c r="F3112" s="4"/>
      <c r="G3112" s="4"/>
    </row>
    <row r="3113" spans="1:7">
      <c r="A3113" s="4"/>
      <c r="B3113" s="4"/>
      <c r="C3113" s="4"/>
      <c r="D3113" s="4"/>
      <c r="E3113" s="4"/>
      <c r="F3113" s="4"/>
      <c r="G3113" s="4"/>
    </row>
    <row r="3114" spans="1:7">
      <c r="A3114" s="4"/>
      <c r="B3114" s="4"/>
      <c r="C3114" s="4"/>
      <c r="D3114" s="4"/>
      <c r="E3114" s="4"/>
      <c r="F3114" s="4"/>
      <c r="G3114" s="4"/>
    </row>
    <row r="3115" spans="1:7">
      <c r="A3115" s="4"/>
      <c r="B3115" s="4"/>
      <c r="C3115" s="4"/>
      <c r="D3115" s="4"/>
      <c r="E3115" s="4"/>
      <c r="F3115" s="4"/>
      <c r="G3115" s="4"/>
    </row>
    <row r="3116" spans="1:7">
      <c r="A3116" s="4"/>
      <c r="B3116" s="4"/>
      <c r="C3116" s="4"/>
      <c r="D3116" s="4"/>
      <c r="E3116" s="4"/>
      <c r="F3116" s="4"/>
      <c r="G3116" s="4"/>
    </row>
    <row r="3117" spans="1:7">
      <c r="A3117" s="4"/>
      <c r="B3117" s="4"/>
      <c r="C3117" s="4"/>
      <c r="D3117" s="4"/>
      <c r="E3117" s="4"/>
      <c r="F3117" s="4"/>
      <c r="G3117" s="4"/>
    </row>
    <row r="3118" spans="1:7">
      <c r="A3118" s="4"/>
      <c r="B3118" s="4"/>
      <c r="C3118" s="4"/>
      <c r="D3118" s="4"/>
      <c r="E3118" s="4"/>
      <c r="F3118" s="4"/>
      <c r="G3118" s="4"/>
    </row>
    <row r="3119" spans="1:7">
      <c r="A3119" s="4"/>
      <c r="B3119" s="4"/>
      <c r="C3119" s="4"/>
      <c r="D3119" s="4"/>
      <c r="E3119" s="4"/>
      <c r="F3119" s="4"/>
      <c r="G3119" s="4"/>
    </row>
    <row r="3120" spans="1:7">
      <c r="A3120" s="4"/>
      <c r="B3120" s="4"/>
      <c r="C3120" s="4"/>
      <c r="D3120" s="4"/>
      <c r="E3120" s="4"/>
      <c r="F3120" s="4"/>
      <c r="G3120" s="4"/>
    </row>
    <row r="3121" spans="1:7">
      <c r="A3121" s="4"/>
      <c r="B3121" s="4"/>
      <c r="C3121" s="4"/>
      <c r="D3121" s="4"/>
      <c r="E3121" s="4"/>
      <c r="F3121" s="4"/>
      <c r="G3121" s="4"/>
    </row>
    <row r="3122" spans="1:7">
      <c r="A3122" s="4"/>
      <c r="B3122" s="4"/>
      <c r="C3122" s="4"/>
      <c r="D3122" s="4"/>
      <c r="E3122" s="4"/>
      <c r="F3122" s="4"/>
      <c r="G3122" s="4"/>
    </row>
    <row r="3123" spans="1:7">
      <c r="A3123" s="4"/>
      <c r="B3123" s="4"/>
      <c r="C3123" s="4"/>
      <c r="D3123" s="4"/>
      <c r="E3123" s="4"/>
      <c r="F3123" s="4"/>
      <c r="G3123" s="4"/>
    </row>
    <row r="3124" spans="1:7">
      <c r="A3124" s="4"/>
      <c r="B3124" s="4"/>
      <c r="C3124" s="4"/>
      <c r="D3124" s="4"/>
      <c r="E3124" s="4"/>
      <c r="F3124" s="4"/>
      <c r="G3124" s="4"/>
    </row>
    <row r="3125" spans="1:7">
      <c r="A3125" s="4"/>
      <c r="B3125" s="4"/>
      <c r="C3125" s="4"/>
      <c r="D3125" s="4"/>
      <c r="E3125" s="4"/>
      <c r="F3125" s="4"/>
      <c r="G3125" s="4"/>
    </row>
    <row r="3126" spans="1:7">
      <c r="A3126" s="4"/>
      <c r="B3126" s="4"/>
      <c r="C3126" s="4"/>
      <c r="D3126" s="4"/>
      <c r="E3126" s="4"/>
      <c r="F3126" s="4"/>
      <c r="G3126" s="4"/>
    </row>
    <row r="3127" spans="1:7">
      <c r="A3127" s="4"/>
      <c r="B3127" s="4"/>
      <c r="C3127" s="4"/>
      <c r="D3127" s="4"/>
      <c r="E3127" s="4"/>
      <c r="F3127" s="4"/>
      <c r="G3127" s="4"/>
    </row>
    <row r="3128" spans="1:7">
      <c r="A3128" s="4"/>
      <c r="B3128" s="4"/>
      <c r="C3128" s="4"/>
      <c r="D3128" s="4"/>
      <c r="E3128" s="4"/>
      <c r="F3128" s="4"/>
      <c r="G3128" s="4"/>
    </row>
    <row r="3129" spans="1:7">
      <c r="A3129" s="4"/>
      <c r="B3129" s="4"/>
      <c r="C3129" s="4"/>
      <c r="D3129" s="4"/>
      <c r="E3129" s="4"/>
      <c r="F3129" s="4"/>
      <c r="G3129" s="4"/>
    </row>
    <row r="3130" spans="1:7">
      <c r="A3130" s="4"/>
      <c r="B3130" s="4"/>
      <c r="C3130" s="4"/>
      <c r="D3130" s="4"/>
      <c r="E3130" s="4"/>
      <c r="F3130" s="4"/>
      <c r="G3130" s="4"/>
    </row>
    <row r="3131" spans="1:7">
      <c r="A3131" s="4"/>
      <c r="B3131" s="4"/>
      <c r="C3131" s="4"/>
      <c r="D3131" s="4"/>
      <c r="E3131" s="4"/>
      <c r="F3131" s="4"/>
      <c r="G3131" s="4"/>
    </row>
    <row r="3132" spans="1:7">
      <c r="A3132" s="4"/>
      <c r="B3132" s="4"/>
      <c r="C3132" s="4"/>
      <c r="D3132" s="4"/>
      <c r="E3132" s="4"/>
      <c r="F3132" s="4"/>
      <c r="G3132" s="4"/>
    </row>
    <row r="3133" spans="1:7">
      <c r="A3133" s="4"/>
      <c r="B3133" s="4"/>
      <c r="C3133" s="4"/>
      <c r="D3133" s="4"/>
      <c r="E3133" s="4"/>
      <c r="F3133" s="4"/>
      <c r="G3133" s="4"/>
    </row>
    <row r="3134" spans="1:7">
      <c r="A3134" s="4"/>
      <c r="B3134" s="4"/>
      <c r="C3134" s="4"/>
      <c r="D3134" s="4"/>
      <c r="E3134" s="4"/>
      <c r="F3134" s="4"/>
      <c r="G3134" s="4"/>
    </row>
    <row r="3135" spans="1:7">
      <c r="A3135" s="4"/>
      <c r="B3135" s="4"/>
      <c r="C3135" s="4"/>
      <c r="D3135" s="4"/>
      <c r="E3135" s="4"/>
      <c r="F3135" s="4"/>
      <c r="G3135" s="4"/>
    </row>
    <row r="3136" spans="1:7">
      <c r="A3136" s="4"/>
      <c r="B3136" s="4"/>
      <c r="C3136" s="4"/>
      <c r="D3136" s="4"/>
      <c r="E3136" s="4"/>
      <c r="F3136" s="4"/>
      <c r="G3136" s="4"/>
    </row>
    <row r="3137" spans="1:7">
      <c r="A3137" s="4"/>
      <c r="B3137" s="4"/>
      <c r="C3137" s="4"/>
      <c r="D3137" s="4"/>
      <c r="E3137" s="4"/>
      <c r="F3137" s="4"/>
      <c r="G3137" s="4"/>
    </row>
    <row r="3138" spans="1:7">
      <c r="A3138" s="4"/>
      <c r="B3138" s="4"/>
      <c r="C3138" s="4"/>
      <c r="D3138" s="4"/>
      <c r="E3138" s="4"/>
      <c r="F3138" s="4"/>
      <c r="G3138" s="4"/>
    </row>
    <row r="3139" spans="1:7">
      <c r="A3139" s="4"/>
      <c r="B3139" s="4"/>
      <c r="C3139" s="4"/>
      <c r="D3139" s="4"/>
      <c r="E3139" s="4"/>
      <c r="F3139" s="4"/>
      <c r="G3139" s="4"/>
    </row>
    <row r="3140" spans="1:7">
      <c r="A3140" s="4"/>
      <c r="B3140" s="4"/>
      <c r="C3140" s="4"/>
      <c r="D3140" s="4"/>
      <c r="E3140" s="4"/>
      <c r="F3140" s="4"/>
      <c r="G3140" s="4"/>
    </row>
    <row r="3141" spans="1:7">
      <c r="A3141" s="4"/>
      <c r="B3141" s="4"/>
      <c r="C3141" s="4"/>
      <c r="D3141" s="4"/>
      <c r="E3141" s="4"/>
      <c r="F3141" s="4"/>
      <c r="G3141" s="4"/>
    </row>
    <row r="3142" spans="1:7">
      <c r="A3142" s="4"/>
      <c r="B3142" s="4"/>
      <c r="C3142" s="4"/>
      <c r="D3142" s="4"/>
      <c r="E3142" s="4"/>
      <c r="F3142" s="4"/>
      <c r="G3142" s="4"/>
    </row>
    <row r="3143" spans="1:7">
      <c r="A3143" s="4"/>
      <c r="B3143" s="4"/>
      <c r="C3143" s="4"/>
      <c r="D3143" s="4"/>
      <c r="E3143" s="4"/>
      <c r="F3143" s="4"/>
      <c r="G3143" s="4"/>
    </row>
    <row r="3144" spans="1:7">
      <c r="A3144" s="4"/>
      <c r="B3144" s="4"/>
      <c r="C3144" s="4"/>
      <c r="D3144" s="4"/>
      <c r="E3144" s="4"/>
      <c r="F3144" s="4"/>
      <c r="G3144" s="4"/>
    </row>
    <row r="3145" spans="1:7">
      <c r="A3145" s="4"/>
      <c r="B3145" s="4"/>
      <c r="C3145" s="4"/>
      <c r="D3145" s="4"/>
      <c r="E3145" s="4"/>
      <c r="F3145" s="4"/>
      <c r="G3145" s="4"/>
    </row>
    <row r="3146" spans="1:7">
      <c r="A3146" s="4"/>
      <c r="B3146" s="4"/>
      <c r="C3146" s="4"/>
      <c r="D3146" s="4"/>
      <c r="E3146" s="4"/>
      <c r="F3146" s="4"/>
      <c r="G3146" s="4"/>
    </row>
    <row r="3147" spans="1:7">
      <c r="A3147" s="4"/>
      <c r="B3147" s="4"/>
      <c r="C3147" s="4"/>
      <c r="D3147" s="4"/>
      <c r="E3147" s="4"/>
      <c r="F3147" s="4"/>
      <c r="G3147" s="4"/>
    </row>
    <row r="3148" spans="1:7">
      <c r="A3148" s="4"/>
      <c r="B3148" s="4"/>
      <c r="C3148" s="4"/>
      <c r="D3148" s="4"/>
      <c r="E3148" s="4"/>
      <c r="F3148" s="4"/>
      <c r="G3148" s="4"/>
    </row>
    <row r="3149" spans="1:7">
      <c r="A3149" s="4"/>
      <c r="B3149" s="4"/>
      <c r="C3149" s="4"/>
      <c r="D3149" s="4"/>
      <c r="E3149" s="4"/>
      <c r="F3149" s="4"/>
      <c r="G3149" s="4"/>
    </row>
    <row r="3150" spans="1:7">
      <c r="A3150" s="4"/>
      <c r="B3150" s="4"/>
      <c r="C3150" s="4"/>
      <c r="D3150" s="4"/>
      <c r="E3150" s="4"/>
      <c r="F3150" s="4"/>
      <c r="G3150" s="4"/>
    </row>
    <row r="3151" spans="1:7">
      <c r="A3151" s="4"/>
      <c r="B3151" s="4"/>
      <c r="C3151" s="4"/>
      <c r="D3151" s="4"/>
      <c r="E3151" s="4"/>
      <c r="F3151" s="4"/>
      <c r="G3151" s="4"/>
    </row>
    <row r="3152" spans="1:7">
      <c r="A3152" s="4"/>
      <c r="B3152" s="4"/>
      <c r="C3152" s="4"/>
      <c r="D3152" s="4"/>
      <c r="E3152" s="4"/>
      <c r="F3152" s="4"/>
      <c r="G3152" s="4"/>
    </row>
    <row r="3153" spans="1:7">
      <c r="A3153" s="4"/>
      <c r="B3153" s="4"/>
      <c r="C3153" s="4"/>
      <c r="D3153" s="4"/>
      <c r="E3153" s="4"/>
      <c r="F3153" s="4"/>
      <c r="G3153" s="4"/>
    </row>
    <row r="3154" spans="1:7">
      <c r="A3154" s="4"/>
      <c r="B3154" s="4"/>
      <c r="C3154" s="4"/>
      <c r="D3154" s="4"/>
      <c r="E3154" s="4"/>
      <c r="F3154" s="4"/>
      <c r="G3154" s="4"/>
    </row>
    <row r="3155" spans="1:7">
      <c r="A3155" s="4"/>
      <c r="B3155" s="4"/>
      <c r="C3155" s="4"/>
      <c r="D3155" s="4"/>
      <c r="E3155" s="4"/>
      <c r="F3155" s="4"/>
      <c r="G3155" s="4"/>
    </row>
    <row r="3156" spans="1:7">
      <c r="A3156" s="4"/>
      <c r="B3156" s="4"/>
      <c r="C3156" s="4"/>
      <c r="D3156" s="4"/>
      <c r="E3156" s="4"/>
      <c r="F3156" s="4"/>
      <c r="G3156" s="4"/>
    </row>
    <row r="3157" spans="1:7">
      <c r="A3157" s="4"/>
      <c r="B3157" s="4"/>
      <c r="C3157" s="4"/>
      <c r="D3157" s="4"/>
      <c r="E3157" s="4"/>
      <c r="F3157" s="4"/>
      <c r="G3157" s="4"/>
    </row>
    <row r="3158" spans="1:7">
      <c r="A3158" s="4"/>
      <c r="B3158" s="4"/>
      <c r="C3158" s="4"/>
      <c r="D3158" s="4"/>
      <c r="E3158" s="4"/>
      <c r="F3158" s="4"/>
      <c r="G3158" s="4"/>
    </row>
    <row r="3159" spans="1:7">
      <c r="A3159" s="4"/>
      <c r="B3159" s="4"/>
      <c r="C3159" s="4"/>
      <c r="D3159" s="4"/>
      <c r="E3159" s="4"/>
      <c r="F3159" s="4"/>
      <c r="G3159" s="4"/>
    </row>
    <row r="3160" spans="1:7">
      <c r="A3160" s="4"/>
      <c r="B3160" s="4"/>
      <c r="C3160" s="4"/>
      <c r="D3160" s="4"/>
      <c r="E3160" s="4"/>
      <c r="F3160" s="4"/>
      <c r="G3160" s="4"/>
    </row>
    <row r="3161" spans="1:7">
      <c r="A3161" s="4"/>
      <c r="B3161" s="4"/>
      <c r="C3161" s="4"/>
      <c r="D3161" s="4"/>
      <c r="E3161" s="4"/>
      <c r="F3161" s="4"/>
      <c r="G3161" s="4"/>
    </row>
    <row r="3162" spans="1:7">
      <c r="A3162" s="4"/>
      <c r="B3162" s="4"/>
      <c r="C3162" s="4"/>
      <c r="D3162" s="4"/>
      <c r="E3162" s="4"/>
      <c r="F3162" s="4"/>
      <c r="G3162" s="4"/>
    </row>
    <row r="3163" spans="1:7">
      <c r="A3163" s="4"/>
      <c r="B3163" s="4"/>
      <c r="C3163" s="4"/>
      <c r="D3163" s="4"/>
      <c r="E3163" s="4"/>
      <c r="F3163" s="4"/>
      <c r="G3163" s="4"/>
    </row>
    <row r="3164" spans="1:7">
      <c r="A3164" s="4"/>
      <c r="B3164" s="4"/>
      <c r="C3164" s="4"/>
      <c r="D3164" s="4"/>
      <c r="E3164" s="4"/>
      <c r="F3164" s="4"/>
      <c r="G3164" s="4"/>
    </row>
    <row r="3165" spans="1:7">
      <c r="A3165" s="4"/>
      <c r="B3165" s="4"/>
      <c r="C3165" s="4"/>
      <c r="D3165" s="4"/>
      <c r="E3165" s="4"/>
      <c r="F3165" s="4"/>
      <c r="G3165" s="4"/>
    </row>
    <row r="3166" spans="1:7">
      <c r="A3166" s="4"/>
      <c r="B3166" s="4"/>
      <c r="C3166" s="4"/>
      <c r="D3166" s="4"/>
      <c r="E3166" s="4"/>
      <c r="F3166" s="4"/>
      <c r="G3166" s="4"/>
    </row>
    <row r="3167" spans="1:7">
      <c r="A3167" s="4"/>
      <c r="B3167" s="4"/>
      <c r="C3167" s="4"/>
      <c r="D3167" s="4"/>
      <c r="E3167" s="4"/>
      <c r="F3167" s="4"/>
      <c r="G3167" s="4"/>
    </row>
    <row r="3168" spans="1:7">
      <c r="A3168" s="4"/>
      <c r="B3168" s="4"/>
      <c r="C3168" s="4"/>
      <c r="D3168" s="4"/>
      <c r="E3168" s="4"/>
      <c r="F3168" s="4"/>
      <c r="G3168" s="4"/>
    </row>
    <row r="3169" spans="1:7">
      <c r="A3169" s="4"/>
      <c r="B3169" s="4"/>
      <c r="C3169" s="4"/>
      <c r="D3169" s="4"/>
      <c r="E3169" s="4"/>
      <c r="F3169" s="4"/>
      <c r="G3169" s="4"/>
    </row>
    <row r="3170" spans="1:7">
      <c r="A3170" s="4"/>
      <c r="B3170" s="4"/>
      <c r="C3170" s="4"/>
      <c r="D3170" s="4"/>
      <c r="E3170" s="4"/>
      <c r="F3170" s="4"/>
      <c r="G3170" s="4"/>
    </row>
    <row r="3171" spans="1:7">
      <c r="A3171" s="4"/>
      <c r="B3171" s="4"/>
      <c r="C3171" s="4"/>
      <c r="D3171" s="4"/>
      <c r="E3171" s="4"/>
      <c r="F3171" s="4"/>
      <c r="G3171" s="4"/>
    </row>
    <row r="3172" spans="1:7">
      <c r="A3172" s="4"/>
      <c r="B3172" s="4"/>
      <c r="C3172" s="4"/>
      <c r="D3172" s="4"/>
      <c r="E3172" s="4"/>
      <c r="F3172" s="4"/>
      <c r="G3172" s="4"/>
    </row>
    <row r="3173" spans="1:7">
      <c r="A3173" s="4"/>
      <c r="B3173" s="4"/>
      <c r="C3173" s="4"/>
      <c r="D3173" s="4"/>
      <c r="E3173" s="4"/>
      <c r="F3173" s="4"/>
      <c r="G3173" s="4"/>
    </row>
    <row r="3174" spans="1:7">
      <c r="A3174" s="4"/>
      <c r="B3174" s="4"/>
      <c r="C3174" s="4"/>
      <c r="D3174" s="4"/>
      <c r="E3174" s="4"/>
      <c r="F3174" s="4"/>
      <c r="G3174" s="4"/>
    </row>
    <row r="3175" spans="1:7">
      <c r="A3175" s="4"/>
      <c r="B3175" s="4"/>
      <c r="C3175" s="4"/>
      <c r="D3175" s="4"/>
      <c r="E3175" s="4"/>
      <c r="F3175" s="4"/>
      <c r="G3175" s="4"/>
    </row>
    <row r="3176" spans="1:7">
      <c r="A3176" s="4"/>
      <c r="B3176" s="4"/>
      <c r="C3176" s="4"/>
      <c r="D3176" s="4"/>
      <c r="E3176" s="4"/>
      <c r="F3176" s="4"/>
      <c r="G3176" s="4"/>
    </row>
    <row r="3177" spans="1:7">
      <c r="A3177" s="4"/>
      <c r="B3177" s="4"/>
      <c r="C3177" s="4"/>
      <c r="D3177" s="4"/>
      <c r="E3177" s="4"/>
      <c r="F3177" s="4"/>
      <c r="G3177" s="4"/>
    </row>
    <row r="3178" spans="1:7">
      <c r="A3178" s="4"/>
      <c r="B3178" s="4"/>
      <c r="C3178" s="4"/>
      <c r="D3178" s="4"/>
      <c r="E3178" s="4"/>
      <c r="F3178" s="4"/>
      <c r="G3178" s="4"/>
    </row>
    <row r="3179" spans="1:7">
      <c r="A3179" s="4"/>
      <c r="B3179" s="4"/>
      <c r="C3179" s="4"/>
      <c r="D3179" s="4"/>
      <c r="E3179" s="4"/>
      <c r="F3179" s="4"/>
      <c r="G3179" s="4"/>
    </row>
    <row r="3180" spans="1:7">
      <c r="A3180" s="4"/>
      <c r="B3180" s="4"/>
      <c r="C3180" s="4"/>
      <c r="D3180" s="4"/>
      <c r="E3180" s="4"/>
      <c r="F3180" s="4"/>
      <c r="G3180" s="4"/>
    </row>
    <row r="3181" spans="1:7">
      <c r="A3181" s="4"/>
      <c r="B3181" s="4"/>
      <c r="C3181" s="4"/>
      <c r="D3181" s="4"/>
      <c r="E3181" s="4"/>
      <c r="F3181" s="4"/>
      <c r="G3181" s="4"/>
    </row>
    <row r="3182" spans="1:7">
      <c r="A3182" s="4"/>
      <c r="B3182" s="4"/>
      <c r="C3182" s="4"/>
      <c r="D3182" s="4"/>
      <c r="E3182" s="4"/>
      <c r="F3182" s="4"/>
      <c r="G3182" s="4"/>
    </row>
    <row r="3183" spans="1:7">
      <c r="A3183" s="4"/>
      <c r="B3183" s="4"/>
      <c r="C3183" s="4"/>
      <c r="D3183" s="4"/>
      <c r="E3183" s="4"/>
      <c r="F3183" s="4"/>
      <c r="G3183" s="4"/>
    </row>
    <row r="3184" spans="1:7">
      <c r="A3184" s="4"/>
      <c r="B3184" s="4"/>
      <c r="C3184" s="4"/>
      <c r="D3184" s="4"/>
      <c r="E3184" s="4"/>
      <c r="F3184" s="4"/>
      <c r="G3184" s="4"/>
    </row>
    <row r="3185" spans="1:7">
      <c r="A3185" s="4"/>
      <c r="B3185" s="4"/>
      <c r="C3185" s="4"/>
      <c r="D3185" s="4"/>
      <c r="E3185" s="4"/>
      <c r="F3185" s="4"/>
      <c r="G3185" s="4"/>
    </row>
    <row r="3186" spans="1:7">
      <c r="A3186" s="4"/>
      <c r="B3186" s="4"/>
      <c r="C3186" s="4"/>
      <c r="D3186" s="4"/>
      <c r="E3186" s="4"/>
      <c r="F3186" s="4"/>
      <c r="G3186" s="4"/>
    </row>
    <row r="3187" spans="1:7">
      <c r="A3187" s="4"/>
      <c r="B3187" s="4"/>
      <c r="C3187" s="4"/>
      <c r="D3187" s="4"/>
      <c r="E3187" s="4"/>
      <c r="F3187" s="4"/>
      <c r="G3187" s="4"/>
    </row>
    <row r="3188" spans="1:7">
      <c r="A3188" s="4"/>
      <c r="B3188" s="4"/>
      <c r="C3188" s="4"/>
      <c r="D3188" s="4"/>
      <c r="E3188" s="4"/>
      <c r="F3188" s="4"/>
      <c r="G3188" s="4"/>
    </row>
    <row r="3189" spans="1:7">
      <c r="A3189" s="4"/>
      <c r="B3189" s="4"/>
      <c r="C3189" s="4"/>
      <c r="D3189" s="4"/>
      <c r="E3189" s="4"/>
      <c r="F3189" s="4"/>
      <c r="G3189" s="4"/>
    </row>
    <row r="3190" spans="1:7">
      <c r="A3190" s="4"/>
      <c r="B3190" s="4"/>
      <c r="C3190" s="4"/>
      <c r="D3190" s="4"/>
      <c r="E3190" s="4"/>
      <c r="F3190" s="4"/>
      <c r="G3190" s="4"/>
    </row>
    <row r="3191" spans="1:7">
      <c r="A3191" s="4"/>
      <c r="B3191" s="4"/>
      <c r="C3191" s="4"/>
      <c r="D3191" s="4"/>
      <c r="E3191" s="4"/>
      <c r="F3191" s="4"/>
      <c r="G3191" s="4"/>
    </row>
    <row r="3192" spans="1:7">
      <c r="A3192" s="4"/>
      <c r="B3192" s="4"/>
      <c r="C3192" s="4"/>
      <c r="D3192" s="4"/>
      <c r="E3192" s="4"/>
      <c r="F3192" s="4"/>
      <c r="G3192" s="4"/>
    </row>
    <row r="3193" spans="1:7">
      <c r="A3193" s="4"/>
      <c r="B3193" s="4"/>
      <c r="C3193" s="4"/>
      <c r="D3193" s="4"/>
      <c r="E3193" s="4"/>
      <c r="F3193" s="4"/>
      <c r="G3193" s="4"/>
    </row>
    <row r="3194" spans="1:7">
      <c r="A3194" s="4"/>
      <c r="B3194" s="4"/>
      <c r="C3194" s="4"/>
      <c r="D3194" s="4"/>
      <c r="E3194" s="4"/>
      <c r="F3194" s="4"/>
      <c r="G3194" s="4"/>
    </row>
    <row r="3195" spans="1:7">
      <c r="A3195" s="4"/>
      <c r="B3195" s="4"/>
      <c r="C3195" s="4"/>
      <c r="D3195" s="4"/>
      <c r="E3195" s="4"/>
      <c r="F3195" s="4"/>
      <c r="G3195" s="4"/>
    </row>
    <row r="3196" spans="1:7">
      <c r="A3196" s="4"/>
      <c r="B3196" s="4"/>
      <c r="C3196" s="4"/>
      <c r="D3196" s="4"/>
      <c r="E3196" s="4"/>
      <c r="F3196" s="4"/>
      <c r="G3196" s="4"/>
    </row>
    <row r="3197" spans="1:7">
      <c r="A3197" s="4"/>
      <c r="B3197" s="4"/>
      <c r="C3197" s="4"/>
      <c r="D3197" s="4"/>
      <c r="E3197" s="4"/>
      <c r="F3197" s="4"/>
      <c r="G3197" s="4"/>
    </row>
    <row r="3198" spans="1:7">
      <c r="A3198" s="4"/>
      <c r="B3198" s="4"/>
      <c r="C3198" s="4"/>
      <c r="D3198" s="4"/>
      <c r="E3198" s="4"/>
      <c r="F3198" s="4"/>
      <c r="G3198" s="4"/>
    </row>
    <row r="3199" spans="1:7">
      <c r="A3199" s="4"/>
      <c r="B3199" s="4"/>
      <c r="C3199" s="4"/>
      <c r="D3199" s="4"/>
      <c r="E3199" s="4"/>
      <c r="F3199" s="4"/>
      <c r="G3199" s="4"/>
    </row>
    <row r="3200" spans="1:7">
      <c r="A3200" s="4"/>
      <c r="B3200" s="4"/>
      <c r="C3200" s="4"/>
      <c r="D3200" s="4"/>
      <c r="E3200" s="4"/>
      <c r="F3200" s="4"/>
      <c r="G3200" s="4"/>
    </row>
    <row r="3201" spans="1:7">
      <c r="A3201" s="4"/>
      <c r="B3201" s="4"/>
      <c r="C3201" s="4"/>
      <c r="D3201" s="4"/>
      <c r="E3201" s="4"/>
      <c r="F3201" s="4"/>
      <c r="G3201" s="4"/>
    </row>
    <row r="3202" spans="1:7">
      <c r="A3202" s="4"/>
      <c r="B3202" s="4"/>
      <c r="C3202" s="4"/>
      <c r="D3202" s="4"/>
      <c r="E3202" s="4"/>
      <c r="F3202" s="4"/>
      <c r="G3202" s="4"/>
    </row>
    <row r="3203" spans="1:7">
      <c r="A3203" s="4"/>
      <c r="B3203" s="4"/>
      <c r="C3203" s="4"/>
      <c r="D3203" s="4"/>
      <c r="E3203" s="4"/>
      <c r="F3203" s="4"/>
      <c r="G3203" s="4"/>
    </row>
    <row r="3204" spans="1:7">
      <c r="A3204" s="4"/>
      <c r="B3204" s="4"/>
      <c r="C3204" s="4"/>
      <c r="D3204" s="4"/>
      <c r="E3204" s="4"/>
      <c r="F3204" s="4"/>
      <c r="G3204" s="4"/>
    </row>
    <row r="3205" spans="1:7">
      <c r="A3205" s="4"/>
      <c r="B3205" s="4"/>
      <c r="C3205" s="4"/>
      <c r="D3205" s="4"/>
      <c r="E3205" s="4"/>
      <c r="F3205" s="4"/>
      <c r="G3205" s="4"/>
    </row>
    <row r="3206" spans="1:7">
      <c r="A3206" s="4"/>
      <c r="B3206" s="4"/>
      <c r="C3206" s="4"/>
      <c r="D3206" s="4"/>
      <c r="E3206" s="4"/>
      <c r="F3206" s="4"/>
      <c r="G3206" s="4"/>
    </row>
    <row r="3207" spans="1:7">
      <c r="A3207" s="4"/>
      <c r="B3207" s="4"/>
      <c r="C3207" s="4"/>
      <c r="D3207" s="4"/>
      <c r="E3207" s="4"/>
      <c r="F3207" s="4"/>
      <c r="G3207" s="4"/>
    </row>
    <row r="3208" spans="1:7">
      <c r="A3208" s="4"/>
      <c r="B3208" s="4"/>
      <c r="C3208" s="4"/>
      <c r="D3208" s="4"/>
      <c r="E3208" s="4"/>
      <c r="F3208" s="4"/>
      <c r="G3208" s="4"/>
    </row>
    <row r="3209" spans="1:7">
      <c r="A3209" s="4"/>
      <c r="B3209" s="4"/>
      <c r="C3209" s="4"/>
      <c r="D3209" s="4"/>
      <c r="E3209" s="4"/>
      <c r="F3209" s="4"/>
      <c r="G3209" s="4"/>
    </row>
    <row r="3210" spans="1:7">
      <c r="A3210" s="4"/>
      <c r="B3210" s="4"/>
      <c r="C3210" s="4"/>
      <c r="D3210" s="4"/>
      <c r="E3210" s="4"/>
      <c r="F3210" s="4"/>
      <c r="G3210" s="4"/>
    </row>
    <row r="3211" spans="1:7">
      <c r="A3211" s="4"/>
      <c r="B3211" s="4"/>
      <c r="C3211" s="4"/>
      <c r="D3211" s="4"/>
      <c r="E3211" s="4"/>
      <c r="F3211" s="4"/>
      <c r="G3211" s="4"/>
    </row>
    <row r="3212" spans="1:7">
      <c r="A3212" s="4"/>
      <c r="B3212" s="4"/>
      <c r="C3212" s="4"/>
      <c r="D3212" s="4"/>
      <c r="E3212" s="4"/>
      <c r="F3212" s="4"/>
      <c r="G3212" s="4"/>
    </row>
    <row r="3213" spans="1:7">
      <c r="A3213" s="4"/>
      <c r="B3213" s="4"/>
      <c r="C3213" s="4"/>
      <c r="D3213" s="4"/>
      <c r="E3213" s="4"/>
      <c r="F3213" s="4"/>
      <c r="G3213" s="4"/>
    </row>
    <row r="3214" spans="1:7">
      <c r="A3214" s="4"/>
      <c r="B3214" s="4"/>
      <c r="C3214" s="4"/>
      <c r="D3214" s="4"/>
      <c r="E3214" s="4"/>
      <c r="F3214" s="4"/>
      <c r="G3214" s="4"/>
    </row>
    <row r="3215" spans="1:7">
      <c r="A3215" s="4"/>
      <c r="B3215" s="4"/>
      <c r="C3215" s="4"/>
      <c r="D3215" s="4"/>
      <c r="E3215" s="4"/>
      <c r="F3215" s="4"/>
      <c r="G3215" s="4"/>
    </row>
    <row r="3216" spans="1:7">
      <c r="A3216" s="4"/>
      <c r="B3216" s="4"/>
      <c r="C3216" s="4"/>
      <c r="D3216" s="4"/>
      <c r="E3216" s="4"/>
      <c r="F3216" s="4"/>
      <c r="G3216" s="4"/>
    </row>
    <row r="3217" spans="1:7">
      <c r="A3217" s="4"/>
      <c r="B3217" s="4"/>
      <c r="C3217" s="4"/>
      <c r="D3217" s="4"/>
      <c r="E3217" s="4"/>
      <c r="F3217" s="4"/>
      <c r="G3217" s="4"/>
    </row>
    <row r="3218" spans="1:7">
      <c r="A3218" s="4"/>
      <c r="B3218" s="4"/>
      <c r="C3218" s="4"/>
      <c r="D3218" s="4"/>
      <c r="E3218" s="4"/>
      <c r="F3218" s="4"/>
      <c r="G3218" s="4"/>
    </row>
    <row r="3219" spans="1:7">
      <c r="A3219" s="4"/>
      <c r="B3219" s="4"/>
      <c r="C3219" s="4"/>
      <c r="D3219" s="4"/>
      <c r="E3219" s="4"/>
      <c r="F3219" s="4"/>
      <c r="G3219" s="4"/>
    </row>
    <row r="3220" spans="1:7">
      <c r="A3220" s="4"/>
      <c r="B3220" s="4"/>
      <c r="C3220" s="4"/>
      <c r="D3220" s="4"/>
      <c r="E3220" s="4"/>
      <c r="F3220" s="4"/>
      <c r="G3220" s="4"/>
    </row>
    <row r="3221" spans="1:7">
      <c r="A3221" s="4"/>
      <c r="B3221" s="4"/>
      <c r="C3221" s="4"/>
      <c r="D3221" s="4"/>
      <c r="E3221" s="4"/>
      <c r="F3221" s="4"/>
      <c r="G3221" s="4"/>
    </row>
    <row r="3222" spans="1:7">
      <c r="A3222" s="4"/>
      <c r="B3222" s="4"/>
      <c r="C3222" s="4"/>
      <c r="D3222" s="4"/>
      <c r="E3222" s="4"/>
      <c r="F3222" s="4"/>
      <c r="G3222" s="4"/>
    </row>
    <row r="3223" spans="1:7">
      <c r="A3223" s="4"/>
      <c r="B3223" s="4"/>
      <c r="C3223" s="4"/>
      <c r="D3223" s="4"/>
      <c r="E3223" s="4"/>
      <c r="F3223" s="4"/>
      <c r="G3223" s="4"/>
    </row>
    <row r="3224" spans="1:7">
      <c r="A3224" s="4"/>
      <c r="B3224" s="4"/>
      <c r="C3224" s="4"/>
      <c r="D3224" s="4"/>
      <c r="E3224" s="4"/>
      <c r="F3224" s="4"/>
      <c r="G3224" s="4"/>
    </row>
    <row r="3225" spans="1:7">
      <c r="A3225" s="4"/>
      <c r="B3225" s="4"/>
      <c r="C3225" s="4"/>
      <c r="D3225" s="4"/>
      <c r="E3225" s="4"/>
      <c r="F3225" s="4"/>
      <c r="G3225" s="4"/>
    </row>
    <row r="3226" spans="1:7">
      <c r="A3226" s="4"/>
      <c r="B3226" s="4"/>
      <c r="C3226" s="4"/>
      <c r="D3226" s="4"/>
      <c r="E3226" s="4"/>
      <c r="F3226" s="4"/>
      <c r="G3226" s="4"/>
    </row>
    <row r="3227" spans="1:7">
      <c r="A3227" s="4"/>
      <c r="B3227" s="4"/>
      <c r="C3227" s="4"/>
      <c r="D3227" s="4"/>
      <c r="E3227" s="4"/>
      <c r="F3227" s="4"/>
      <c r="G3227" s="4"/>
    </row>
    <row r="3228" spans="1:7">
      <c r="A3228" s="4"/>
      <c r="B3228" s="4"/>
      <c r="C3228" s="4"/>
      <c r="D3228" s="4"/>
      <c r="E3228" s="4"/>
      <c r="F3228" s="4"/>
      <c r="G3228" s="4"/>
    </row>
    <row r="3229" spans="1:7">
      <c r="A3229" s="4"/>
      <c r="B3229" s="4"/>
      <c r="C3229" s="4"/>
      <c r="D3229" s="4"/>
      <c r="E3229" s="4"/>
      <c r="F3229" s="4"/>
      <c r="G3229" s="4"/>
    </row>
    <row r="3230" spans="1:7">
      <c r="A3230" s="4"/>
      <c r="B3230" s="4"/>
      <c r="C3230" s="4"/>
      <c r="D3230" s="4"/>
      <c r="E3230" s="4"/>
      <c r="F3230" s="4"/>
      <c r="G3230" s="4"/>
    </row>
    <row r="3231" spans="1:7">
      <c r="A3231" s="4"/>
      <c r="B3231" s="4"/>
      <c r="C3231" s="4"/>
      <c r="D3231" s="4"/>
      <c r="E3231" s="4"/>
      <c r="F3231" s="4"/>
      <c r="G3231" s="4"/>
    </row>
    <row r="3232" spans="1:7">
      <c r="A3232" s="4"/>
      <c r="B3232" s="4"/>
      <c r="C3232" s="4"/>
      <c r="D3232" s="4"/>
      <c r="E3232" s="4"/>
      <c r="F3232" s="4"/>
      <c r="G3232" s="4"/>
    </row>
    <row r="3233" spans="1:7">
      <c r="A3233" s="4"/>
      <c r="B3233" s="4"/>
      <c r="C3233" s="4"/>
      <c r="D3233" s="4"/>
      <c r="E3233" s="4"/>
      <c r="F3233" s="4"/>
      <c r="G3233" s="4"/>
    </row>
    <row r="3234" spans="1:7">
      <c r="A3234" s="4"/>
      <c r="B3234" s="4"/>
      <c r="C3234" s="4"/>
      <c r="D3234" s="4"/>
      <c r="E3234" s="4"/>
      <c r="F3234" s="4"/>
      <c r="G3234" s="4"/>
    </row>
    <row r="3235" spans="1:7">
      <c r="A3235" s="4"/>
      <c r="B3235" s="4"/>
      <c r="C3235" s="4"/>
      <c r="D3235" s="4"/>
      <c r="E3235" s="4"/>
      <c r="F3235" s="4"/>
      <c r="G3235" s="4"/>
    </row>
    <row r="3236" spans="1:7">
      <c r="A3236" s="4"/>
      <c r="B3236" s="4"/>
      <c r="C3236" s="4"/>
      <c r="D3236" s="4"/>
      <c r="E3236" s="4"/>
      <c r="F3236" s="4"/>
      <c r="G3236" s="4"/>
    </row>
    <row r="3237" spans="1:7">
      <c r="A3237" s="4"/>
      <c r="B3237" s="4"/>
      <c r="C3237" s="4"/>
      <c r="D3237" s="4"/>
      <c r="E3237" s="4"/>
      <c r="F3237" s="4"/>
      <c r="G3237" s="4"/>
    </row>
    <row r="3238" spans="1:7">
      <c r="A3238" s="4"/>
      <c r="B3238" s="4"/>
      <c r="C3238" s="4"/>
      <c r="D3238" s="4"/>
      <c r="E3238" s="4"/>
      <c r="F3238" s="4"/>
      <c r="G3238" s="4"/>
    </row>
    <row r="3239" spans="1:7">
      <c r="A3239" s="4"/>
      <c r="B3239" s="4"/>
      <c r="C3239" s="4"/>
      <c r="D3239" s="4"/>
      <c r="E3239" s="4"/>
      <c r="F3239" s="4"/>
      <c r="G3239" s="4"/>
    </row>
    <row r="3240" spans="1:7">
      <c r="A3240" s="4"/>
      <c r="B3240" s="4"/>
      <c r="C3240" s="4"/>
      <c r="D3240" s="4"/>
      <c r="E3240" s="4"/>
      <c r="F3240" s="4"/>
      <c r="G3240" s="4"/>
    </row>
    <row r="3241" spans="1:7">
      <c r="A3241" s="4"/>
      <c r="B3241" s="4"/>
      <c r="C3241" s="4"/>
      <c r="D3241" s="4"/>
      <c r="E3241" s="4"/>
      <c r="F3241" s="4"/>
      <c r="G3241" s="4"/>
    </row>
    <row r="3242" spans="1:7">
      <c r="A3242" s="4"/>
      <c r="B3242" s="4"/>
      <c r="C3242" s="4"/>
      <c r="D3242" s="4"/>
      <c r="E3242" s="4"/>
      <c r="F3242" s="4"/>
      <c r="G3242" s="4"/>
    </row>
    <row r="3243" spans="1:7">
      <c r="A3243" s="4"/>
      <c r="B3243" s="4"/>
      <c r="C3243" s="4"/>
      <c r="D3243" s="4"/>
      <c r="E3243" s="4"/>
      <c r="F3243" s="4"/>
      <c r="G3243" s="4"/>
    </row>
    <row r="3244" spans="1:7">
      <c r="A3244" s="4"/>
      <c r="B3244" s="4"/>
      <c r="C3244" s="4"/>
      <c r="D3244" s="4"/>
      <c r="E3244" s="4"/>
      <c r="F3244" s="4"/>
      <c r="G3244" s="4"/>
    </row>
    <row r="3245" spans="1:7">
      <c r="A3245" s="4"/>
      <c r="B3245" s="4"/>
      <c r="C3245" s="4"/>
      <c r="D3245" s="4"/>
      <c r="E3245" s="4"/>
      <c r="F3245" s="4"/>
      <c r="G3245" s="4"/>
    </row>
    <row r="3246" spans="1:7">
      <c r="A3246" s="4"/>
      <c r="B3246" s="4"/>
      <c r="C3246" s="4"/>
      <c r="D3246" s="4"/>
      <c r="E3246" s="4"/>
      <c r="F3246" s="4"/>
      <c r="G3246" s="4"/>
    </row>
    <row r="3247" spans="1:7">
      <c r="A3247" s="4"/>
      <c r="B3247" s="4"/>
      <c r="C3247" s="4"/>
      <c r="D3247" s="4"/>
      <c r="E3247" s="4"/>
      <c r="F3247" s="4"/>
      <c r="G3247" s="4"/>
    </row>
    <row r="3248" spans="1:7">
      <c r="A3248" s="4"/>
      <c r="B3248" s="4"/>
      <c r="C3248" s="4"/>
      <c r="D3248" s="4"/>
      <c r="E3248" s="4"/>
      <c r="F3248" s="4"/>
      <c r="G3248" s="4"/>
    </row>
    <row r="3249" spans="1:7">
      <c r="A3249" s="4"/>
      <c r="B3249" s="4"/>
      <c r="C3249" s="4"/>
      <c r="D3249" s="4"/>
      <c r="E3249" s="4"/>
      <c r="F3249" s="4"/>
      <c r="G3249" s="4"/>
    </row>
    <row r="3250" spans="1:7">
      <c r="A3250" s="4"/>
      <c r="B3250" s="4"/>
      <c r="C3250" s="4"/>
      <c r="D3250" s="4"/>
      <c r="E3250" s="4"/>
      <c r="F3250" s="4"/>
      <c r="G3250" s="4"/>
    </row>
    <row r="3251" spans="1:7">
      <c r="A3251" s="4"/>
      <c r="B3251" s="4"/>
      <c r="C3251" s="4"/>
      <c r="D3251" s="4"/>
      <c r="E3251" s="4"/>
      <c r="F3251" s="4"/>
      <c r="G3251" s="4"/>
    </row>
    <row r="3252" spans="1:7">
      <c r="A3252" s="4"/>
      <c r="B3252" s="4"/>
      <c r="C3252" s="4"/>
      <c r="D3252" s="4"/>
      <c r="E3252" s="4"/>
      <c r="F3252" s="4"/>
      <c r="G3252" s="4"/>
    </row>
    <row r="3253" spans="1:7">
      <c r="A3253" s="4"/>
      <c r="B3253" s="4"/>
      <c r="C3253" s="4"/>
      <c r="D3253" s="4"/>
      <c r="E3253" s="4"/>
      <c r="F3253" s="4"/>
      <c r="G3253" s="4"/>
    </row>
    <row r="3254" spans="1:7">
      <c r="A3254" s="4"/>
      <c r="B3254" s="4"/>
      <c r="C3254" s="4"/>
      <c r="D3254" s="4"/>
      <c r="E3254" s="4"/>
      <c r="F3254" s="4"/>
      <c r="G3254" s="4"/>
    </row>
    <row r="3255" spans="1:7">
      <c r="A3255" s="4"/>
      <c r="B3255" s="4"/>
      <c r="C3255" s="4"/>
      <c r="D3255" s="4"/>
      <c r="E3255" s="4"/>
      <c r="F3255" s="4"/>
      <c r="G3255" s="4"/>
    </row>
    <row r="3256" spans="1:7">
      <c r="A3256" s="4"/>
      <c r="B3256" s="4"/>
      <c r="C3256" s="4"/>
      <c r="D3256" s="4"/>
      <c r="E3256" s="4"/>
      <c r="F3256" s="4"/>
      <c r="G3256" s="4"/>
    </row>
    <row r="3257" spans="1:7">
      <c r="A3257" s="4"/>
      <c r="B3257" s="4"/>
      <c r="C3257" s="4"/>
      <c r="D3257" s="4"/>
      <c r="E3257" s="4"/>
      <c r="F3257" s="4"/>
      <c r="G3257" s="4"/>
    </row>
    <row r="3258" spans="1:7">
      <c r="A3258" s="4"/>
      <c r="B3258" s="4"/>
      <c r="C3258" s="4"/>
      <c r="D3258" s="4"/>
      <c r="E3258" s="4"/>
      <c r="F3258" s="4"/>
      <c r="G3258" s="4"/>
    </row>
    <row r="3259" spans="1:7">
      <c r="A3259" s="4"/>
      <c r="B3259" s="4"/>
      <c r="C3259" s="4"/>
      <c r="D3259" s="4"/>
      <c r="E3259" s="4"/>
      <c r="F3259" s="4"/>
      <c r="G3259" s="4"/>
    </row>
    <row r="3260" spans="1:7">
      <c r="A3260" s="4"/>
      <c r="B3260" s="4"/>
      <c r="C3260" s="4"/>
      <c r="D3260" s="4"/>
      <c r="E3260" s="4"/>
      <c r="F3260" s="4"/>
      <c r="G3260" s="4"/>
    </row>
    <row r="3261" spans="1:7">
      <c r="A3261" s="4"/>
      <c r="B3261" s="4"/>
      <c r="C3261" s="4"/>
      <c r="D3261" s="4"/>
      <c r="E3261" s="4"/>
      <c r="F3261" s="4"/>
      <c r="G3261" s="4"/>
    </row>
    <row r="3262" spans="1:7">
      <c r="A3262" s="4"/>
      <c r="B3262" s="4"/>
      <c r="C3262" s="4"/>
      <c r="D3262" s="4"/>
      <c r="E3262" s="4"/>
      <c r="F3262" s="4"/>
      <c r="G3262" s="4"/>
    </row>
    <row r="3263" spans="1:7">
      <c r="A3263" s="4"/>
      <c r="B3263" s="4"/>
      <c r="C3263" s="4"/>
      <c r="D3263" s="4"/>
      <c r="E3263" s="4"/>
      <c r="F3263" s="4"/>
      <c r="G3263" s="4"/>
    </row>
    <row r="3264" spans="1:7">
      <c r="A3264" s="4"/>
      <c r="B3264" s="4"/>
      <c r="C3264" s="4"/>
      <c r="D3264" s="4"/>
      <c r="E3264" s="4"/>
      <c r="F3264" s="4"/>
      <c r="G3264" s="4"/>
    </row>
    <row r="3265" spans="1:7">
      <c r="A3265" s="4"/>
      <c r="B3265" s="4"/>
      <c r="C3265" s="4"/>
      <c r="D3265" s="4"/>
      <c r="E3265" s="4"/>
      <c r="F3265" s="4"/>
      <c r="G3265" s="4"/>
    </row>
    <row r="3266" spans="1:7">
      <c r="A3266" s="4"/>
      <c r="B3266" s="4"/>
      <c r="C3266" s="4"/>
      <c r="D3266" s="4"/>
      <c r="E3266" s="4"/>
      <c r="F3266" s="4"/>
      <c r="G3266" s="4"/>
    </row>
    <row r="3267" spans="1:7">
      <c r="A3267" s="4"/>
      <c r="B3267" s="4"/>
      <c r="C3267" s="4"/>
      <c r="D3267" s="4"/>
      <c r="E3267" s="4"/>
      <c r="F3267" s="4"/>
      <c r="G3267" s="4"/>
    </row>
    <row r="3268" spans="1:7">
      <c r="A3268" s="4"/>
      <c r="B3268" s="4"/>
      <c r="C3268" s="4"/>
      <c r="D3268" s="4"/>
      <c r="E3268" s="4"/>
      <c r="F3268" s="4"/>
      <c r="G3268" s="4"/>
    </row>
    <row r="3269" spans="1:7">
      <c r="A3269" s="4"/>
      <c r="B3269" s="4"/>
      <c r="C3269" s="4"/>
      <c r="D3269" s="4"/>
      <c r="E3269" s="4"/>
      <c r="F3269" s="4"/>
      <c r="G3269" s="4"/>
    </row>
    <row r="3270" spans="1:7">
      <c r="A3270" s="4"/>
      <c r="B3270" s="4"/>
      <c r="C3270" s="4"/>
      <c r="D3270" s="4"/>
      <c r="E3270" s="4"/>
      <c r="F3270" s="4"/>
      <c r="G3270" s="4"/>
    </row>
    <row r="3271" spans="1:7">
      <c r="A3271" s="4"/>
      <c r="B3271" s="4"/>
      <c r="C3271" s="4"/>
      <c r="D3271" s="4"/>
      <c r="E3271" s="4"/>
      <c r="F3271" s="4"/>
      <c r="G3271" s="4"/>
    </row>
    <row r="3272" spans="1:7">
      <c r="A3272" s="4"/>
      <c r="B3272" s="4"/>
      <c r="C3272" s="4"/>
      <c r="D3272" s="4"/>
      <c r="E3272" s="4"/>
      <c r="F3272" s="4"/>
      <c r="G3272" s="4"/>
    </row>
    <row r="3273" spans="1:7">
      <c r="A3273" s="4"/>
      <c r="B3273" s="4"/>
      <c r="C3273" s="4"/>
      <c r="D3273" s="4"/>
      <c r="E3273" s="4"/>
      <c r="F3273" s="4"/>
      <c r="G3273" s="4"/>
    </row>
    <row r="3274" spans="1:7">
      <c r="A3274" s="4"/>
      <c r="B3274" s="4"/>
      <c r="C3274" s="4"/>
      <c r="D3274" s="4"/>
      <c r="E3274" s="4"/>
      <c r="F3274" s="4"/>
      <c r="G3274" s="4"/>
    </row>
    <row r="3275" spans="1:7">
      <c r="A3275" s="4"/>
      <c r="B3275" s="4"/>
      <c r="C3275" s="4"/>
      <c r="D3275" s="4"/>
      <c r="E3275" s="4"/>
      <c r="F3275" s="4"/>
      <c r="G3275" s="4"/>
    </row>
    <row r="3276" spans="1:7">
      <c r="A3276" s="4"/>
      <c r="B3276" s="4"/>
      <c r="C3276" s="4"/>
      <c r="D3276" s="4"/>
      <c r="E3276" s="4"/>
      <c r="F3276" s="4"/>
      <c r="G3276" s="4"/>
    </row>
    <row r="3277" spans="1:7">
      <c r="A3277" s="4"/>
      <c r="B3277" s="4"/>
      <c r="C3277" s="4"/>
      <c r="D3277" s="4"/>
      <c r="E3277" s="4"/>
      <c r="F3277" s="4"/>
      <c r="G3277" s="4"/>
    </row>
    <row r="3278" spans="1:7">
      <c r="A3278" s="4"/>
      <c r="B3278" s="4"/>
      <c r="C3278" s="4"/>
      <c r="D3278" s="4"/>
      <c r="E3278" s="4"/>
      <c r="F3278" s="4"/>
      <c r="G3278" s="4"/>
    </row>
    <row r="3279" spans="1:7">
      <c r="A3279" s="4"/>
      <c r="B3279" s="4"/>
      <c r="C3279" s="4"/>
      <c r="D3279" s="4"/>
      <c r="E3279" s="4"/>
      <c r="F3279" s="4"/>
      <c r="G3279" s="4"/>
    </row>
    <row r="3280" spans="1:7">
      <c r="A3280" s="4"/>
      <c r="B3280" s="4"/>
      <c r="C3280" s="4"/>
      <c r="D3280" s="4"/>
      <c r="E3280" s="4"/>
      <c r="F3280" s="4"/>
      <c r="G3280" s="4"/>
    </row>
    <row r="3281" spans="1:7">
      <c r="A3281" s="4"/>
      <c r="B3281" s="4"/>
      <c r="C3281" s="4"/>
      <c r="D3281" s="4"/>
      <c r="E3281" s="4"/>
      <c r="F3281" s="4"/>
      <c r="G3281" s="4"/>
    </row>
    <row r="3282" spans="1:7">
      <c r="A3282" s="4"/>
      <c r="B3282" s="4"/>
      <c r="C3282" s="4"/>
      <c r="D3282" s="4"/>
      <c r="E3282" s="4"/>
      <c r="F3282" s="4"/>
      <c r="G3282" s="4"/>
    </row>
    <row r="3283" spans="1:7">
      <c r="A3283" s="4"/>
      <c r="B3283" s="4"/>
      <c r="C3283" s="4"/>
      <c r="D3283" s="4"/>
      <c r="E3283" s="4"/>
      <c r="F3283" s="4"/>
      <c r="G3283" s="4"/>
    </row>
    <row r="3284" spans="1:7">
      <c r="A3284" s="4"/>
      <c r="B3284" s="4"/>
      <c r="C3284" s="4"/>
      <c r="D3284" s="4"/>
      <c r="E3284" s="4"/>
      <c r="F3284" s="4"/>
      <c r="G3284" s="4"/>
    </row>
    <row r="3285" spans="1:7">
      <c r="A3285" s="4"/>
      <c r="B3285" s="4"/>
      <c r="C3285" s="4"/>
      <c r="D3285" s="4"/>
      <c r="E3285" s="4"/>
      <c r="F3285" s="4"/>
      <c r="G3285" s="4"/>
    </row>
    <row r="3286" spans="1:7">
      <c r="A3286" s="4"/>
      <c r="B3286" s="4"/>
      <c r="C3286" s="4"/>
      <c r="D3286" s="4"/>
      <c r="E3286" s="4"/>
      <c r="F3286" s="4"/>
      <c r="G3286" s="4"/>
    </row>
    <row r="3287" spans="1:7">
      <c r="A3287" s="4"/>
      <c r="B3287" s="4"/>
      <c r="C3287" s="4"/>
      <c r="D3287" s="4"/>
      <c r="E3287" s="4"/>
      <c r="F3287" s="4"/>
      <c r="G3287" s="4"/>
    </row>
    <row r="3288" spans="1:7">
      <c r="A3288" s="4"/>
      <c r="B3288" s="4"/>
      <c r="C3288" s="4"/>
      <c r="D3288" s="4"/>
      <c r="E3288" s="4"/>
      <c r="F3288" s="4"/>
      <c r="G3288" s="4"/>
    </row>
    <row r="3289" spans="1:7">
      <c r="A3289" s="4"/>
      <c r="B3289" s="4"/>
      <c r="C3289" s="4"/>
      <c r="D3289" s="4"/>
      <c r="E3289" s="4"/>
      <c r="F3289" s="4"/>
      <c r="G3289" s="4"/>
    </row>
    <row r="3290" spans="1:7">
      <c r="A3290" s="4"/>
      <c r="B3290" s="4"/>
      <c r="C3290" s="4"/>
      <c r="D3290" s="4"/>
      <c r="E3290" s="4"/>
      <c r="F3290" s="4"/>
      <c r="G3290" s="4"/>
    </row>
    <row r="3291" spans="1:7">
      <c r="A3291" s="4"/>
      <c r="B3291" s="4"/>
      <c r="C3291" s="4"/>
      <c r="D3291" s="4"/>
      <c r="E3291" s="4"/>
      <c r="F3291" s="4"/>
      <c r="G3291" s="4"/>
    </row>
    <row r="3292" spans="1:7">
      <c r="A3292" s="4"/>
      <c r="B3292" s="4"/>
      <c r="C3292" s="4"/>
      <c r="D3292" s="4"/>
      <c r="E3292" s="4"/>
      <c r="F3292" s="4"/>
      <c r="G3292" s="4"/>
    </row>
    <row r="3293" spans="1:7">
      <c r="A3293" s="4"/>
      <c r="B3293" s="4"/>
      <c r="C3293" s="4"/>
      <c r="D3293" s="4"/>
      <c r="E3293" s="4"/>
      <c r="F3293" s="4"/>
      <c r="G3293" s="4"/>
    </row>
    <row r="3294" spans="1:7">
      <c r="A3294" s="4"/>
      <c r="B3294" s="4"/>
      <c r="C3294" s="4"/>
      <c r="D3294" s="4"/>
      <c r="E3294" s="4"/>
      <c r="F3294" s="4"/>
      <c r="G3294" s="4"/>
    </row>
    <row r="3295" spans="1:7">
      <c r="A3295" s="4"/>
      <c r="B3295" s="4"/>
      <c r="C3295" s="4"/>
      <c r="D3295" s="4"/>
      <c r="E3295" s="4"/>
      <c r="F3295" s="4"/>
      <c r="G3295" s="4"/>
    </row>
    <row r="3296" spans="1:7">
      <c r="A3296" s="4"/>
      <c r="B3296" s="4"/>
      <c r="C3296" s="4"/>
      <c r="D3296" s="4"/>
      <c r="E3296" s="4"/>
      <c r="F3296" s="4"/>
      <c r="G3296" s="4"/>
    </row>
    <row r="3297" spans="1:7">
      <c r="A3297" s="4"/>
      <c r="B3297" s="4"/>
      <c r="C3297" s="4"/>
      <c r="D3297" s="4"/>
      <c r="E3297" s="4"/>
      <c r="F3297" s="4"/>
      <c r="G3297" s="4"/>
    </row>
    <row r="3298" spans="1:7">
      <c r="A3298" s="4"/>
      <c r="B3298" s="4"/>
      <c r="C3298" s="4"/>
      <c r="D3298" s="4"/>
      <c r="E3298" s="4"/>
      <c r="F3298" s="4"/>
      <c r="G3298" s="4"/>
    </row>
    <row r="3299" spans="1:7">
      <c r="A3299" s="4"/>
      <c r="B3299" s="4"/>
      <c r="C3299" s="4"/>
      <c r="D3299" s="4"/>
      <c r="E3299" s="4"/>
      <c r="F3299" s="4"/>
      <c r="G3299" s="4"/>
    </row>
    <row r="3300" spans="1:7">
      <c r="A3300" s="4"/>
      <c r="B3300" s="4"/>
      <c r="C3300" s="4"/>
      <c r="D3300" s="4"/>
      <c r="E3300" s="4"/>
      <c r="F3300" s="4"/>
      <c r="G3300" s="4"/>
    </row>
    <row r="3301" spans="1:7">
      <c r="A3301" s="4"/>
      <c r="B3301" s="4"/>
      <c r="C3301" s="4"/>
      <c r="D3301" s="4"/>
      <c r="E3301" s="4"/>
      <c r="F3301" s="4"/>
      <c r="G3301" s="4"/>
    </row>
    <row r="3302" spans="1:7">
      <c r="A3302" s="4"/>
      <c r="B3302" s="4"/>
      <c r="C3302" s="4"/>
      <c r="D3302" s="4"/>
      <c r="E3302" s="4"/>
      <c r="F3302" s="4"/>
      <c r="G3302" s="4"/>
    </row>
    <row r="3303" spans="1:7">
      <c r="A3303" s="4"/>
      <c r="B3303" s="4"/>
      <c r="C3303" s="4"/>
      <c r="D3303" s="4"/>
      <c r="E3303" s="4"/>
      <c r="F3303" s="4"/>
      <c r="G3303" s="4"/>
    </row>
    <row r="3304" spans="1:7">
      <c r="A3304" s="4"/>
      <c r="B3304" s="4"/>
      <c r="C3304" s="4"/>
      <c r="D3304" s="4"/>
      <c r="E3304" s="4"/>
      <c r="F3304" s="4"/>
      <c r="G3304" s="4"/>
    </row>
    <row r="3305" spans="1:7">
      <c r="A3305" s="4"/>
      <c r="B3305" s="4"/>
      <c r="C3305" s="4"/>
      <c r="D3305" s="4"/>
      <c r="E3305" s="4"/>
      <c r="F3305" s="4"/>
      <c r="G3305" s="4"/>
    </row>
    <row r="3306" spans="1:7">
      <c r="A3306" s="4"/>
      <c r="B3306" s="4"/>
      <c r="C3306" s="4"/>
      <c r="D3306" s="4"/>
      <c r="E3306" s="4"/>
      <c r="F3306" s="4"/>
      <c r="G3306" s="4"/>
    </row>
    <row r="3307" spans="1:7">
      <c r="A3307" s="4"/>
      <c r="B3307" s="4"/>
      <c r="C3307" s="4"/>
      <c r="D3307" s="4"/>
      <c r="E3307" s="4"/>
      <c r="F3307" s="4"/>
      <c r="G3307" s="4"/>
    </row>
    <row r="3308" spans="1:7">
      <c r="A3308" s="4"/>
      <c r="B3308" s="4"/>
      <c r="C3308" s="4"/>
      <c r="D3308" s="4"/>
      <c r="E3308" s="4"/>
      <c r="F3308" s="4"/>
      <c r="G3308" s="4"/>
    </row>
    <row r="3309" spans="1:7">
      <c r="A3309" s="4"/>
      <c r="B3309" s="4"/>
      <c r="C3309" s="4"/>
      <c r="D3309" s="4"/>
      <c r="E3309" s="4"/>
      <c r="F3309" s="4"/>
      <c r="G3309" s="4"/>
    </row>
    <row r="3310" spans="1:7">
      <c r="A3310" s="4"/>
      <c r="B3310" s="4"/>
      <c r="C3310" s="4"/>
      <c r="D3310" s="4"/>
      <c r="E3310" s="4"/>
      <c r="F3310" s="4"/>
      <c r="G3310" s="4"/>
    </row>
    <row r="3311" spans="1:7">
      <c r="A3311" s="4"/>
      <c r="B3311" s="4"/>
      <c r="C3311" s="4"/>
      <c r="D3311" s="4"/>
      <c r="E3311" s="4"/>
      <c r="F3311" s="4"/>
      <c r="G3311" s="4"/>
    </row>
    <row r="3312" spans="1:7">
      <c r="A3312" s="4"/>
      <c r="B3312" s="4"/>
      <c r="C3312" s="4"/>
      <c r="D3312" s="4"/>
      <c r="E3312" s="4"/>
      <c r="F3312" s="4"/>
      <c r="G3312" s="4"/>
    </row>
    <row r="3313" spans="1:7">
      <c r="A3313" s="4"/>
      <c r="B3313" s="4"/>
      <c r="C3313" s="4"/>
      <c r="D3313" s="4"/>
      <c r="E3313" s="4"/>
      <c r="F3313" s="4"/>
      <c r="G3313" s="4"/>
    </row>
    <row r="3314" spans="1:7">
      <c r="A3314" s="4"/>
      <c r="B3314" s="4"/>
      <c r="C3314" s="4"/>
      <c r="D3314" s="4"/>
      <c r="E3314" s="4"/>
      <c r="F3314" s="4"/>
      <c r="G3314" s="4"/>
    </row>
    <row r="3315" spans="1:7">
      <c r="A3315" s="4"/>
      <c r="B3315" s="4"/>
      <c r="C3315" s="4"/>
      <c r="D3315" s="4"/>
      <c r="E3315" s="4"/>
      <c r="F3315" s="4"/>
      <c r="G3315" s="4"/>
    </row>
    <row r="3316" spans="1:7">
      <c r="A3316" s="4"/>
      <c r="B3316" s="4"/>
      <c r="C3316" s="4"/>
      <c r="D3316" s="4"/>
      <c r="E3316" s="4"/>
      <c r="F3316" s="4"/>
      <c r="G3316" s="4"/>
    </row>
    <row r="3317" spans="1:7">
      <c r="A3317" s="4"/>
      <c r="B3317" s="4"/>
      <c r="C3317" s="4"/>
      <c r="D3317" s="4"/>
      <c r="E3317" s="4"/>
      <c r="F3317" s="4"/>
      <c r="G3317" s="4"/>
    </row>
    <row r="3318" spans="1:7">
      <c r="A3318" s="4"/>
      <c r="B3318" s="4"/>
      <c r="C3318" s="4"/>
      <c r="D3318" s="4"/>
      <c r="E3318" s="4"/>
      <c r="F3318" s="4"/>
      <c r="G3318" s="4"/>
    </row>
    <row r="3319" spans="1:7">
      <c r="A3319" s="4"/>
      <c r="B3319" s="4"/>
      <c r="C3319" s="4"/>
      <c r="D3319" s="4"/>
      <c r="E3319" s="4"/>
      <c r="F3319" s="4"/>
      <c r="G3319" s="4"/>
    </row>
    <row r="3320" spans="1:7">
      <c r="A3320" s="4"/>
      <c r="B3320" s="4"/>
      <c r="C3320" s="4"/>
      <c r="D3320" s="4"/>
      <c r="E3320" s="4"/>
      <c r="F3320" s="4"/>
      <c r="G3320" s="4"/>
    </row>
    <row r="3321" spans="1:7">
      <c r="A3321" s="4"/>
      <c r="B3321" s="4"/>
      <c r="C3321" s="4"/>
      <c r="D3321" s="4"/>
      <c r="E3321" s="4"/>
      <c r="F3321" s="4"/>
      <c r="G3321" s="4"/>
    </row>
    <row r="3322" spans="1:7">
      <c r="A3322" s="4"/>
      <c r="B3322" s="4"/>
      <c r="C3322" s="4"/>
      <c r="D3322" s="4"/>
      <c r="E3322" s="4"/>
      <c r="F3322" s="4"/>
      <c r="G3322" s="4"/>
    </row>
    <row r="3323" spans="1:7">
      <c r="A3323" s="4"/>
      <c r="B3323" s="4"/>
      <c r="C3323" s="4"/>
      <c r="D3323" s="4"/>
      <c r="E3323" s="4"/>
      <c r="F3323" s="4"/>
      <c r="G3323" s="4"/>
    </row>
    <row r="3324" spans="1:7">
      <c r="A3324" s="4"/>
      <c r="B3324" s="4"/>
      <c r="C3324" s="4"/>
      <c r="D3324" s="4"/>
      <c r="E3324" s="4"/>
      <c r="F3324" s="4"/>
      <c r="G3324" s="4"/>
    </row>
    <row r="3325" spans="1:7">
      <c r="A3325" s="4"/>
      <c r="B3325" s="4"/>
      <c r="C3325" s="4"/>
      <c r="D3325" s="4"/>
      <c r="E3325" s="4"/>
      <c r="F3325" s="4"/>
      <c r="G3325" s="4"/>
    </row>
    <row r="3326" spans="1:7">
      <c r="A3326" s="4"/>
      <c r="B3326" s="4"/>
      <c r="C3326" s="4"/>
      <c r="D3326" s="4"/>
      <c r="E3326" s="4"/>
      <c r="F3326" s="4"/>
      <c r="G3326" s="4"/>
    </row>
    <row r="3327" spans="1:7">
      <c r="A3327" s="4"/>
      <c r="B3327" s="4"/>
      <c r="C3327" s="4"/>
      <c r="D3327" s="4"/>
      <c r="E3327" s="4"/>
      <c r="F3327" s="4"/>
      <c r="G3327" s="4"/>
    </row>
    <row r="3328" spans="1:7">
      <c r="A3328" s="4"/>
      <c r="B3328" s="4"/>
      <c r="C3328" s="4"/>
      <c r="D3328" s="4"/>
      <c r="E3328" s="4"/>
      <c r="F3328" s="4"/>
      <c r="G3328" s="4"/>
    </row>
    <row r="3329" spans="1:7">
      <c r="A3329" s="4"/>
      <c r="B3329" s="4"/>
      <c r="C3329" s="4"/>
      <c r="D3329" s="4"/>
      <c r="E3329" s="4"/>
      <c r="F3329" s="4"/>
      <c r="G3329" s="4"/>
    </row>
    <row r="3330" spans="1:7">
      <c r="A3330" s="4"/>
      <c r="B3330" s="4"/>
      <c r="C3330" s="4"/>
      <c r="D3330" s="4"/>
      <c r="E3330" s="4"/>
      <c r="F3330" s="4"/>
      <c r="G3330" s="4"/>
    </row>
    <row r="3331" spans="1:7">
      <c r="A3331" s="4"/>
      <c r="B3331" s="4"/>
      <c r="C3331" s="4"/>
      <c r="D3331" s="4"/>
      <c r="E3331" s="4"/>
      <c r="F3331" s="4"/>
      <c r="G3331" s="4"/>
    </row>
    <row r="3332" spans="1:7">
      <c r="A3332" s="4"/>
      <c r="B3332" s="4"/>
      <c r="C3332" s="4"/>
      <c r="D3332" s="4"/>
      <c r="E3332" s="4"/>
      <c r="F3332" s="4"/>
      <c r="G3332" s="4"/>
    </row>
    <row r="3333" spans="1:7">
      <c r="A3333" s="4"/>
      <c r="B3333" s="4"/>
      <c r="C3333" s="4"/>
      <c r="D3333" s="4"/>
      <c r="E3333" s="4"/>
      <c r="F3333" s="4"/>
      <c r="G3333" s="4"/>
    </row>
    <row r="3334" spans="1:7">
      <c r="A3334" s="4"/>
      <c r="B3334" s="4"/>
      <c r="C3334" s="4"/>
      <c r="D3334" s="4"/>
      <c r="E3334" s="4"/>
      <c r="F3334" s="4"/>
      <c r="G3334" s="4"/>
    </row>
    <row r="3335" spans="1:7">
      <c r="A3335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C332"/>
  <sheetViews>
    <sheetView topLeftCell="E290" workbookViewId="0">
      <selection activeCell="P2" sqref="P2:P331"/>
    </sheetView>
  </sheetViews>
  <sheetFormatPr defaultRowHeight="13.5"/>
  <sheetData>
    <row r="1" spans="1:29">
      <c r="A1" t="s">
        <v>5080</v>
      </c>
      <c r="O1" t="s">
        <v>5081</v>
      </c>
    </row>
    <row r="2" spans="1:29">
      <c r="A2" t="s">
        <v>0</v>
      </c>
      <c r="B2">
        <v>9316</v>
      </c>
      <c r="C2" t="s">
        <v>19</v>
      </c>
      <c r="D2">
        <v>9375</v>
      </c>
      <c r="E2" t="s">
        <v>20</v>
      </c>
      <c r="F2">
        <v>500000</v>
      </c>
      <c r="G2" t="s">
        <v>21</v>
      </c>
      <c r="H2">
        <v>-1050</v>
      </c>
      <c r="I2" t="s">
        <v>22</v>
      </c>
      <c r="J2">
        <v>0</v>
      </c>
      <c r="K2" t="s">
        <v>23</v>
      </c>
      <c r="L2">
        <v>-3500</v>
      </c>
      <c r="O2" t="s">
        <v>0</v>
      </c>
      <c r="P2">
        <v>17631</v>
      </c>
      <c r="Q2" t="s">
        <v>19</v>
      </c>
      <c r="R2">
        <v>5282</v>
      </c>
      <c r="S2" t="s">
        <v>20</v>
      </c>
      <c r="T2">
        <v>500000</v>
      </c>
      <c r="U2" t="s">
        <v>21</v>
      </c>
      <c r="V2">
        <v>10</v>
      </c>
      <c r="W2" t="s">
        <v>22</v>
      </c>
      <c r="X2">
        <v>0</v>
      </c>
      <c r="Y2" t="s">
        <v>23</v>
      </c>
      <c r="Z2">
        <v>-3500</v>
      </c>
    </row>
    <row r="3" spans="1:29">
      <c r="A3" t="s">
        <v>0</v>
      </c>
      <c r="B3">
        <v>14033</v>
      </c>
      <c r="C3" t="s">
        <v>19</v>
      </c>
      <c r="D3">
        <v>10268</v>
      </c>
      <c r="E3" t="s">
        <v>20</v>
      </c>
      <c r="F3">
        <v>500000</v>
      </c>
      <c r="G3" t="s">
        <v>21</v>
      </c>
      <c r="H3">
        <v>10</v>
      </c>
      <c r="I3" t="s">
        <v>22</v>
      </c>
      <c r="J3">
        <v>0</v>
      </c>
      <c r="K3" t="s">
        <v>23</v>
      </c>
      <c r="L3">
        <v>-3500</v>
      </c>
      <c r="O3" t="s">
        <v>0</v>
      </c>
      <c r="P3">
        <v>36426</v>
      </c>
      <c r="Q3" t="s">
        <v>19</v>
      </c>
      <c r="R3">
        <v>8327</v>
      </c>
      <c r="S3" t="s">
        <v>20</v>
      </c>
      <c r="T3">
        <v>500000</v>
      </c>
      <c r="U3" t="s">
        <v>21</v>
      </c>
      <c r="V3">
        <v>10</v>
      </c>
      <c r="W3" t="s">
        <v>22</v>
      </c>
      <c r="X3">
        <v>0</v>
      </c>
      <c r="Y3" t="s">
        <v>23</v>
      </c>
      <c r="Z3">
        <v>-3500</v>
      </c>
    </row>
    <row r="4" spans="1:29">
      <c r="A4" t="s">
        <v>0</v>
      </c>
      <c r="B4">
        <v>25718</v>
      </c>
      <c r="C4" t="s">
        <v>19</v>
      </c>
      <c r="D4">
        <v>13562</v>
      </c>
      <c r="E4" t="s">
        <v>20</v>
      </c>
      <c r="F4">
        <v>500000</v>
      </c>
      <c r="G4" t="s">
        <v>21</v>
      </c>
      <c r="H4">
        <v>10</v>
      </c>
      <c r="I4" t="s">
        <v>22</v>
      </c>
      <c r="J4">
        <v>0</v>
      </c>
      <c r="K4" t="s">
        <v>23</v>
      </c>
      <c r="L4">
        <v>-3500</v>
      </c>
      <c r="O4" t="s">
        <v>0</v>
      </c>
      <c r="P4">
        <v>55526</v>
      </c>
      <c r="Q4" t="s">
        <v>19</v>
      </c>
      <c r="R4">
        <v>8740</v>
      </c>
      <c r="S4" t="s">
        <v>20</v>
      </c>
      <c r="T4">
        <v>500000</v>
      </c>
      <c r="U4" t="s">
        <v>21</v>
      </c>
      <c r="V4">
        <v>10</v>
      </c>
      <c r="W4" t="s">
        <v>22</v>
      </c>
      <c r="X4">
        <v>0</v>
      </c>
      <c r="Y4" t="s">
        <v>23</v>
      </c>
      <c r="Z4">
        <v>-3500</v>
      </c>
      <c r="AB4" t="s">
        <v>4744</v>
      </c>
      <c r="AC4" t="s">
        <v>5117</v>
      </c>
    </row>
    <row r="5" spans="1:29">
      <c r="A5" t="s">
        <v>0</v>
      </c>
      <c r="B5">
        <v>37255</v>
      </c>
      <c r="C5" t="s">
        <v>19</v>
      </c>
      <c r="D5">
        <v>16273</v>
      </c>
      <c r="E5" t="s">
        <v>20</v>
      </c>
      <c r="F5">
        <v>500000</v>
      </c>
      <c r="G5" t="s">
        <v>21</v>
      </c>
      <c r="H5">
        <v>10</v>
      </c>
      <c r="I5" t="s">
        <v>22</v>
      </c>
      <c r="J5">
        <v>0</v>
      </c>
      <c r="K5" t="s">
        <v>23</v>
      </c>
      <c r="L5">
        <v>-3500</v>
      </c>
      <c r="O5" t="s">
        <v>0</v>
      </c>
      <c r="P5">
        <v>81780</v>
      </c>
      <c r="Q5" t="s">
        <v>19</v>
      </c>
      <c r="R5">
        <v>12717</v>
      </c>
      <c r="S5" t="s">
        <v>20</v>
      </c>
      <c r="T5">
        <v>500000</v>
      </c>
      <c r="U5" t="s">
        <v>21</v>
      </c>
      <c r="V5">
        <v>20</v>
      </c>
      <c r="W5" t="s">
        <v>22</v>
      </c>
      <c r="X5">
        <v>0</v>
      </c>
      <c r="Y5" t="s">
        <v>23</v>
      </c>
      <c r="Z5">
        <v>-3500</v>
      </c>
      <c r="AB5" t="s">
        <v>4745</v>
      </c>
      <c r="AC5" t="s">
        <v>5126</v>
      </c>
    </row>
    <row r="6" spans="1:29">
      <c r="A6" t="s">
        <v>0</v>
      </c>
      <c r="B6">
        <v>41176</v>
      </c>
      <c r="C6" t="s">
        <v>19</v>
      </c>
      <c r="D6">
        <v>18401</v>
      </c>
      <c r="E6" t="s">
        <v>20</v>
      </c>
      <c r="F6">
        <v>500000</v>
      </c>
      <c r="G6" t="s">
        <v>21</v>
      </c>
      <c r="H6">
        <v>20</v>
      </c>
      <c r="I6" t="s">
        <v>22</v>
      </c>
      <c r="J6">
        <v>0</v>
      </c>
      <c r="K6" t="s">
        <v>23</v>
      </c>
      <c r="L6">
        <v>-3500</v>
      </c>
      <c r="O6" t="s">
        <v>0</v>
      </c>
      <c r="P6">
        <v>111481</v>
      </c>
      <c r="Q6" t="s">
        <v>19</v>
      </c>
      <c r="R6">
        <v>16706</v>
      </c>
      <c r="S6" t="s">
        <v>20</v>
      </c>
      <c r="T6">
        <v>500000</v>
      </c>
      <c r="U6" t="s">
        <v>21</v>
      </c>
      <c r="V6">
        <v>20</v>
      </c>
      <c r="W6" t="s">
        <v>22</v>
      </c>
      <c r="X6">
        <v>0</v>
      </c>
      <c r="Y6" t="s">
        <v>23</v>
      </c>
      <c r="Z6">
        <v>-3500</v>
      </c>
      <c r="AB6" t="s">
        <v>4746</v>
      </c>
      <c r="AC6" t="s">
        <v>5135</v>
      </c>
    </row>
    <row r="7" spans="1:29">
      <c r="A7" t="s">
        <v>0</v>
      </c>
      <c r="B7">
        <v>46187</v>
      </c>
      <c r="C7" t="s">
        <v>19</v>
      </c>
      <c r="D7">
        <v>25073</v>
      </c>
      <c r="E7" t="s">
        <v>20</v>
      </c>
      <c r="F7">
        <v>500000</v>
      </c>
      <c r="G7" t="s">
        <v>21</v>
      </c>
      <c r="H7">
        <v>20</v>
      </c>
      <c r="I7" t="s">
        <v>22</v>
      </c>
      <c r="J7">
        <v>0</v>
      </c>
      <c r="K7" t="s">
        <v>23</v>
      </c>
      <c r="L7">
        <v>-3500</v>
      </c>
      <c r="O7" t="s">
        <v>0</v>
      </c>
      <c r="P7">
        <v>145352</v>
      </c>
      <c r="Q7" t="s">
        <v>19</v>
      </c>
      <c r="R7">
        <v>21020</v>
      </c>
      <c r="S7" t="s">
        <v>20</v>
      </c>
      <c r="T7">
        <v>500000</v>
      </c>
      <c r="U7" t="s">
        <v>21</v>
      </c>
      <c r="V7">
        <v>20</v>
      </c>
      <c r="W7" t="s">
        <v>22</v>
      </c>
      <c r="X7">
        <v>0</v>
      </c>
      <c r="Y7" t="s">
        <v>23</v>
      </c>
      <c r="Z7">
        <v>-3500</v>
      </c>
      <c r="AB7" t="s">
        <v>4747</v>
      </c>
      <c r="AC7" t="s">
        <v>5144</v>
      </c>
    </row>
    <row r="8" spans="1:29">
      <c r="A8" t="s">
        <v>0</v>
      </c>
      <c r="B8">
        <v>54216</v>
      </c>
      <c r="C8" t="s">
        <v>19</v>
      </c>
      <c r="D8">
        <v>32754</v>
      </c>
      <c r="E8" t="s">
        <v>20</v>
      </c>
      <c r="F8">
        <v>500000</v>
      </c>
      <c r="G8" t="s">
        <v>21</v>
      </c>
      <c r="H8">
        <v>20</v>
      </c>
      <c r="I8" t="s">
        <v>22</v>
      </c>
      <c r="J8">
        <v>0</v>
      </c>
      <c r="K8" t="s">
        <v>23</v>
      </c>
      <c r="L8">
        <v>-3500</v>
      </c>
      <c r="O8" t="s">
        <v>0</v>
      </c>
      <c r="P8">
        <v>188388</v>
      </c>
      <c r="Q8" t="s">
        <v>19</v>
      </c>
      <c r="R8">
        <v>29247</v>
      </c>
      <c r="S8" t="s">
        <v>20</v>
      </c>
      <c r="T8">
        <v>500000</v>
      </c>
      <c r="U8" t="s">
        <v>21</v>
      </c>
      <c r="V8">
        <v>25</v>
      </c>
      <c r="W8" t="s">
        <v>22</v>
      </c>
      <c r="X8">
        <v>0</v>
      </c>
      <c r="Y8" t="s">
        <v>23</v>
      </c>
      <c r="Z8">
        <v>-3500</v>
      </c>
      <c r="AB8" t="s">
        <v>4748</v>
      </c>
      <c r="AC8" t="s">
        <v>5153</v>
      </c>
    </row>
    <row r="9" spans="1:29">
      <c r="A9" t="s">
        <v>0</v>
      </c>
      <c r="B9">
        <v>62299</v>
      </c>
      <c r="C9" t="s">
        <v>19</v>
      </c>
      <c r="D9">
        <v>40493</v>
      </c>
      <c r="E9" t="s">
        <v>20</v>
      </c>
      <c r="F9">
        <v>500000</v>
      </c>
      <c r="G9" t="s">
        <v>21</v>
      </c>
      <c r="H9">
        <v>25</v>
      </c>
      <c r="I9" t="s">
        <v>22</v>
      </c>
      <c r="J9">
        <v>0</v>
      </c>
      <c r="K9" t="s">
        <v>23</v>
      </c>
      <c r="L9">
        <v>-3500</v>
      </c>
      <c r="O9" t="s">
        <v>0</v>
      </c>
      <c r="P9">
        <v>213335</v>
      </c>
      <c r="Q9" t="s">
        <v>19</v>
      </c>
      <c r="R9">
        <v>32036</v>
      </c>
      <c r="S9" t="s">
        <v>20</v>
      </c>
      <c r="T9">
        <v>500000</v>
      </c>
      <c r="U9" t="s">
        <v>21</v>
      </c>
      <c r="V9">
        <v>25</v>
      </c>
      <c r="W9" t="s">
        <v>22</v>
      </c>
      <c r="X9">
        <v>0</v>
      </c>
      <c r="Y9" t="s">
        <v>23</v>
      </c>
      <c r="Z9">
        <v>-3500</v>
      </c>
      <c r="AB9" t="s">
        <v>4749</v>
      </c>
      <c r="AC9" t="s">
        <v>5162</v>
      </c>
    </row>
    <row r="10" spans="1:29">
      <c r="A10" t="s">
        <v>0</v>
      </c>
      <c r="B10">
        <v>67984</v>
      </c>
      <c r="C10" t="s">
        <v>19</v>
      </c>
      <c r="D10">
        <v>45592</v>
      </c>
      <c r="E10" t="s">
        <v>20</v>
      </c>
      <c r="F10">
        <v>500000</v>
      </c>
      <c r="G10" t="s">
        <v>21</v>
      </c>
      <c r="H10">
        <v>25</v>
      </c>
      <c r="I10" t="s">
        <v>22</v>
      </c>
      <c r="J10">
        <v>0</v>
      </c>
      <c r="K10" t="s">
        <v>23</v>
      </c>
      <c r="L10">
        <v>-3500</v>
      </c>
      <c r="O10" t="s">
        <v>0</v>
      </c>
      <c r="P10">
        <v>243310</v>
      </c>
      <c r="Q10" t="s">
        <v>19</v>
      </c>
      <c r="R10">
        <v>35380</v>
      </c>
      <c r="S10" t="s">
        <v>20</v>
      </c>
      <c r="T10">
        <v>500000</v>
      </c>
      <c r="U10" t="s">
        <v>21</v>
      </c>
      <c r="V10">
        <v>25</v>
      </c>
      <c r="W10" t="s">
        <v>22</v>
      </c>
      <c r="X10">
        <v>0</v>
      </c>
      <c r="Y10" t="s">
        <v>23</v>
      </c>
      <c r="Z10">
        <v>-3500</v>
      </c>
      <c r="AB10" t="s">
        <v>4750</v>
      </c>
      <c r="AC10" t="s">
        <v>5171</v>
      </c>
    </row>
    <row r="11" spans="1:29">
      <c r="A11" t="s">
        <v>0</v>
      </c>
      <c r="B11">
        <v>78478</v>
      </c>
      <c r="C11" t="s">
        <v>19</v>
      </c>
      <c r="D11">
        <v>54538</v>
      </c>
      <c r="E11" t="s">
        <v>20</v>
      </c>
      <c r="F11">
        <v>500000</v>
      </c>
      <c r="G11" t="s">
        <v>21</v>
      </c>
      <c r="H11">
        <v>25</v>
      </c>
      <c r="I11" t="s">
        <v>22</v>
      </c>
      <c r="J11">
        <v>0</v>
      </c>
      <c r="K11" t="s">
        <v>23</v>
      </c>
      <c r="L11">
        <v>-3500</v>
      </c>
      <c r="O11" t="s">
        <v>0</v>
      </c>
      <c r="P11">
        <v>274492</v>
      </c>
      <c r="Q11" t="s">
        <v>19</v>
      </c>
      <c r="R11">
        <v>38667</v>
      </c>
      <c r="S11" t="s">
        <v>20</v>
      </c>
      <c r="T11">
        <v>500000</v>
      </c>
      <c r="U11" t="s">
        <v>21</v>
      </c>
      <c r="V11">
        <v>30</v>
      </c>
      <c r="W11" t="s">
        <v>22</v>
      </c>
      <c r="X11">
        <v>0</v>
      </c>
      <c r="Y11" t="s">
        <v>23</v>
      </c>
      <c r="Z11">
        <v>-3500</v>
      </c>
      <c r="AB11" t="s">
        <v>4751</v>
      </c>
      <c r="AC11" t="s">
        <v>5180</v>
      </c>
    </row>
    <row r="12" spans="1:29">
      <c r="A12" t="s">
        <v>0</v>
      </c>
      <c r="B12">
        <v>78703</v>
      </c>
      <c r="C12" t="s">
        <v>19</v>
      </c>
      <c r="D12">
        <v>58313</v>
      </c>
      <c r="E12" t="s">
        <v>20</v>
      </c>
      <c r="F12">
        <v>500000</v>
      </c>
      <c r="G12" t="s">
        <v>21</v>
      </c>
      <c r="H12">
        <v>30</v>
      </c>
      <c r="I12" t="s">
        <v>22</v>
      </c>
      <c r="J12">
        <v>0</v>
      </c>
      <c r="K12" t="s">
        <v>23</v>
      </c>
      <c r="L12">
        <v>-3500</v>
      </c>
      <c r="O12" t="s">
        <v>0</v>
      </c>
      <c r="P12">
        <v>310107</v>
      </c>
      <c r="Q12" t="s">
        <v>19</v>
      </c>
      <c r="R12">
        <v>42911</v>
      </c>
      <c r="S12" t="s">
        <v>20</v>
      </c>
      <c r="T12">
        <v>500000</v>
      </c>
      <c r="U12" t="s">
        <v>21</v>
      </c>
      <c r="V12">
        <v>30</v>
      </c>
      <c r="W12" t="s">
        <v>22</v>
      </c>
      <c r="X12">
        <v>0</v>
      </c>
      <c r="Y12" t="s">
        <v>23</v>
      </c>
      <c r="Z12">
        <v>-3500</v>
      </c>
      <c r="AB12" t="s">
        <v>4752</v>
      </c>
      <c r="AC12" t="s">
        <v>5189</v>
      </c>
    </row>
    <row r="13" spans="1:29">
      <c r="A13" t="s">
        <v>0</v>
      </c>
      <c r="B13">
        <v>89111</v>
      </c>
      <c r="C13" t="s">
        <v>19</v>
      </c>
      <c r="D13">
        <v>68238</v>
      </c>
      <c r="E13" t="s">
        <v>20</v>
      </c>
      <c r="F13">
        <v>500000</v>
      </c>
      <c r="G13" t="s">
        <v>21</v>
      </c>
      <c r="H13">
        <v>30</v>
      </c>
      <c r="I13" t="s">
        <v>22</v>
      </c>
      <c r="J13">
        <v>0</v>
      </c>
      <c r="K13" t="s">
        <v>23</v>
      </c>
      <c r="L13">
        <v>-3500</v>
      </c>
      <c r="O13" t="s">
        <v>0</v>
      </c>
      <c r="P13">
        <v>349539</v>
      </c>
      <c r="Q13" t="s">
        <v>19</v>
      </c>
      <c r="R13">
        <v>47526</v>
      </c>
      <c r="S13" t="s">
        <v>20</v>
      </c>
      <c r="T13">
        <v>500000</v>
      </c>
      <c r="U13" t="s">
        <v>21</v>
      </c>
      <c r="V13">
        <v>30</v>
      </c>
      <c r="W13" t="s">
        <v>22</v>
      </c>
      <c r="X13">
        <v>0</v>
      </c>
      <c r="Y13" t="s">
        <v>23</v>
      </c>
      <c r="Z13">
        <v>-3500</v>
      </c>
      <c r="AB13" t="s">
        <v>4753</v>
      </c>
      <c r="AC13" t="s">
        <v>5198</v>
      </c>
    </row>
    <row r="14" spans="1:29">
      <c r="A14" t="s">
        <v>0</v>
      </c>
      <c r="B14">
        <v>92185</v>
      </c>
      <c r="C14" t="s">
        <v>19</v>
      </c>
      <c r="D14">
        <v>77650</v>
      </c>
      <c r="E14" t="s">
        <v>20</v>
      </c>
      <c r="F14">
        <v>500000</v>
      </c>
      <c r="G14" t="s">
        <v>21</v>
      </c>
      <c r="H14">
        <v>30</v>
      </c>
      <c r="I14" t="s">
        <v>22</v>
      </c>
      <c r="J14">
        <v>0</v>
      </c>
      <c r="K14" t="s">
        <v>23</v>
      </c>
      <c r="L14">
        <v>-3500</v>
      </c>
      <c r="O14" t="s">
        <v>0</v>
      </c>
      <c r="P14">
        <v>389735</v>
      </c>
      <c r="Q14" t="s">
        <v>19</v>
      </c>
      <c r="R14">
        <v>51744</v>
      </c>
      <c r="S14" t="s">
        <v>20</v>
      </c>
      <c r="T14">
        <v>500000</v>
      </c>
      <c r="U14" t="s">
        <v>21</v>
      </c>
      <c r="V14">
        <v>30</v>
      </c>
      <c r="W14" t="s">
        <v>22</v>
      </c>
      <c r="X14">
        <v>0</v>
      </c>
      <c r="Y14" t="s">
        <v>23</v>
      </c>
      <c r="Z14">
        <v>-3500</v>
      </c>
      <c r="AB14" t="s">
        <v>5207</v>
      </c>
      <c r="AC14" t="s">
        <v>5208</v>
      </c>
    </row>
    <row r="15" spans="1:29">
      <c r="A15" t="s">
        <v>0</v>
      </c>
      <c r="B15">
        <v>95258</v>
      </c>
      <c r="C15" t="s">
        <v>19</v>
      </c>
      <c r="D15">
        <v>86398</v>
      </c>
      <c r="E15" t="s">
        <v>20</v>
      </c>
      <c r="F15">
        <v>500000</v>
      </c>
      <c r="G15" t="s">
        <v>21</v>
      </c>
      <c r="H15">
        <v>30</v>
      </c>
      <c r="I15" t="s">
        <v>22</v>
      </c>
      <c r="J15">
        <v>0</v>
      </c>
      <c r="K15" t="s">
        <v>23</v>
      </c>
      <c r="L15">
        <v>-3500</v>
      </c>
      <c r="O15" t="s">
        <v>0</v>
      </c>
      <c r="P15">
        <v>436135</v>
      </c>
      <c r="Q15" t="s">
        <v>19</v>
      </c>
      <c r="R15">
        <v>56418</v>
      </c>
      <c r="S15" t="s">
        <v>20</v>
      </c>
      <c r="T15">
        <v>500000</v>
      </c>
      <c r="U15" t="s">
        <v>21</v>
      </c>
      <c r="V15">
        <v>30</v>
      </c>
      <c r="W15" t="s">
        <v>22</v>
      </c>
      <c r="X15">
        <v>0</v>
      </c>
      <c r="Y15" t="s">
        <v>23</v>
      </c>
      <c r="Z15">
        <v>-3500</v>
      </c>
      <c r="AB15" t="s">
        <v>5217</v>
      </c>
      <c r="AC15" t="s">
        <v>5218</v>
      </c>
    </row>
    <row r="16" spans="1:29">
      <c r="A16" t="s">
        <v>0</v>
      </c>
      <c r="B16">
        <v>98330</v>
      </c>
      <c r="C16" t="s">
        <v>19</v>
      </c>
      <c r="D16">
        <v>96213</v>
      </c>
      <c r="E16" t="s">
        <v>20</v>
      </c>
      <c r="F16">
        <v>500000</v>
      </c>
      <c r="G16" t="s">
        <v>21</v>
      </c>
      <c r="H16">
        <v>30</v>
      </c>
      <c r="I16" t="s">
        <v>22</v>
      </c>
      <c r="J16">
        <v>0</v>
      </c>
      <c r="K16" t="s">
        <v>23</v>
      </c>
      <c r="L16">
        <v>-3500</v>
      </c>
      <c r="O16" t="s">
        <v>0</v>
      </c>
      <c r="P16">
        <v>586246</v>
      </c>
      <c r="Q16" t="s">
        <v>19</v>
      </c>
      <c r="R16">
        <v>81332</v>
      </c>
      <c r="S16" t="s">
        <v>20</v>
      </c>
      <c r="T16">
        <v>500000</v>
      </c>
      <c r="U16" t="s">
        <v>21</v>
      </c>
      <c r="V16">
        <v>35</v>
      </c>
      <c r="W16" t="s">
        <v>22</v>
      </c>
      <c r="X16">
        <v>0</v>
      </c>
      <c r="Y16" t="s">
        <v>23</v>
      </c>
      <c r="Z16">
        <v>-3500</v>
      </c>
      <c r="AB16" t="s">
        <v>5227</v>
      </c>
      <c r="AC16" t="s">
        <v>5228</v>
      </c>
    </row>
    <row r="17" spans="1:29">
      <c r="A17" t="s">
        <v>0</v>
      </c>
      <c r="B17">
        <v>101403</v>
      </c>
      <c r="C17" t="s">
        <v>19</v>
      </c>
      <c r="D17">
        <v>106812</v>
      </c>
      <c r="E17" t="s">
        <v>20</v>
      </c>
      <c r="F17">
        <v>500000</v>
      </c>
      <c r="G17" t="s">
        <v>21</v>
      </c>
      <c r="H17">
        <v>35</v>
      </c>
      <c r="I17" t="s">
        <v>22</v>
      </c>
      <c r="J17">
        <v>0</v>
      </c>
      <c r="K17" t="s">
        <v>23</v>
      </c>
      <c r="L17">
        <v>-3500</v>
      </c>
      <c r="O17" t="s">
        <v>0</v>
      </c>
      <c r="P17">
        <v>636828</v>
      </c>
      <c r="Q17" t="s">
        <v>19</v>
      </c>
      <c r="R17">
        <v>86193</v>
      </c>
      <c r="S17" t="s">
        <v>20</v>
      </c>
      <c r="T17">
        <v>500000</v>
      </c>
      <c r="U17" t="s">
        <v>21</v>
      </c>
      <c r="V17">
        <v>35</v>
      </c>
      <c r="W17" t="s">
        <v>22</v>
      </c>
      <c r="X17">
        <v>0</v>
      </c>
      <c r="Y17" t="s">
        <v>23</v>
      </c>
      <c r="Z17">
        <v>-3500</v>
      </c>
      <c r="AB17" t="s">
        <v>5237</v>
      </c>
      <c r="AC17" t="s">
        <v>5238</v>
      </c>
    </row>
    <row r="18" spans="1:29">
      <c r="A18" t="s">
        <v>0</v>
      </c>
      <c r="B18">
        <v>104477</v>
      </c>
      <c r="C18" t="s">
        <v>19</v>
      </c>
      <c r="D18">
        <v>117338</v>
      </c>
      <c r="E18" t="s">
        <v>20</v>
      </c>
      <c r="F18">
        <v>500000</v>
      </c>
      <c r="G18" t="s">
        <v>21</v>
      </c>
      <c r="H18">
        <v>35</v>
      </c>
      <c r="I18" t="s">
        <v>22</v>
      </c>
      <c r="J18">
        <v>0</v>
      </c>
      <c r="K18" t="s">
        <v>23</v>
      </c>
      <c r="L18">
        <v>-3500</v>
      </c>
      <c r="O18" t="s">
        <v>0</v>
      </c>
      <c r="P18">
        <v>687536</v>
      </c>
      <c r="Q18" t="s">
        <v>19</v>
      </c>
      <c r="R18">
        <v>90838</v>
      </c>
      <c r="S18" t="s">
        <v>20</v>
      </c>
      <c r="T18">
        <v>500000</v>
      </c>
      <c r="U18" t="s">
        <v>21</v>
      </c>
      <c r="V18">
        <v>35</v>
      </c>
      <c r="W18" t="s">
        <v>22</v>
      </c>
      <c r="X18">
        <v>0</v>
      </c>
      <c r="Y18" t="s">
        <v>23</v>
      </c>
      <c r="Z18">
        <v>-3500</v>
      </c>
      <c r="AB18" t="s">
        <v>5247</v>
      </c>
      <c r="AC18" t="s">
        <v>5248</v>
      </c>
    </row>
    <row r="19" spans="1:29">
      <c r="A19" t="s">
        <v>0</v>
      </c>
      <c r="B19">
        <v>109384</v>
      </c>
      <c r="C19" t="s">
        <v>19</v>
      </c>
      <c r="D19">
        <v>127561</v>
      </c>
      <c r="E19" t="s">
        <v>20</v>
      </c>
      <c r="F19">
        <v>500000</v>
      </c>
      <c r="G19" t="s">
        <v>21</v>
      </c>
      <c r="H19">
        <v>35</v>
      </c>
      <c r="I19" t="s">
        <v>22</v>
      </c>
      <c r="J19">
        <v>0</v>
      </c>
      <c r="K19" t="s">
        <v>23</v>
      </c>
      <c r="L19">
        <v>-3500</v>
      </c>
      <c r="O19" t="s">
        <v>0</v>
      </c>
      <c r="P19">
        <v>741763</v>
      </c>
      <c r="Q19" t="s">
        <v>19</v>
      </c>
      <c r="R19">
        <v>95721</v>
      </c>
      <c r="S19" t="s">
        <v>20</v>
      </c>
      <c r="T19">
        <v>500000</v>
      </c>
      <c r="U19" t="s">
        <v>21</v>
      </c>
      <c r="V19">
        <v>35</v>
      </c>
      <c r="W19" t="s">
        <v>22</v>
      </c>
      <c r="X19">
        <v>0</v>
      </c>
      <c r="Y19" t="s">
        <v>23</v>
      </c>
      <c r="Z19">
        <v>-3500</v>
      </c>
      <c r="AB19" t="s">
        <v>4926</v>
      </c>
      <c r="AC19" t="s">
        <v>5257</v>
      </c>
    </row>
    <row r="20" spans="1:29">
      <c r="A20" t="s">
        <v>0</v>
      </c>
      <c r="B20">
        <v>118645</v>
      </c>
      <c r="C20" t="s">
        <v>19</v>
      </c>
      <c r="D20">
        <v>138359</v>
      </c>
      <c r="E20" t="s">
        <v>20</v>
      </c>
      <c r="F20">
        <v>500000</v>
      </c>
      <c r="G20" t="s">
        <v>21</v>
      </c>
      <c r="H20">
        <v>35</v>
      </c>
      <c r="I20" t="s">
        <v>22</v>
      </c>
      <c r="J20">
        <v>0</v>
      </c>
      <c r="K20" t="s">
        <v>23</v>
      </c>
      <c r="L20">
        <v>-3500</v>
      </c>
      <c r="O20" t="s">
        <v>0</v>
      </c>
      <c r="P20">
        <v>798171</v>
      </c>
      <c r="Q20" t="s">
        <v>19</v>
      </c>
      <c r="R20">
        <v>100657</v>
      </c>
      <c r="S20" t="s">
        <v>20</v>
      </c>
      <c r="T20">
        <v>500000</v>
      </c>
      <c r="U20" t="s">
        <v>21</v>
      </c>
      <c r="V20">
        <v>35</v>
      </c>
      <c r="W20" t="s">
        <v>22</v>
      </c>
      <c r="X20">
        <v>0</v>
      </c>
      <c r="Y20" t="s">
        <v>23</v>
      </c>
      <c r="Z20">
        <v>-3500</v>
      </c>
      <c r="AB20" t="s">
        <v>4754</v>
      </c>
      <c r="AC20" t="s">
        <v>5266</v>
      </c>
    </row>
    <row r="21" spans="1:29">
      <c r="A21" t="s">
        <v>0</v>
      </c>
      <c r="B21">
        <v>69501</v>
      </c>
      <c r="C21" t="s">
        <v>19</v>
      </c>
      <c r="D21">
        <v>81049</v>
      </c>
      <c r="E21" t="s">
        <v>20</v>
      </c>
      <c r="F21">
        <v>500000</v>
      </c>
      <c r="G21" t="s">
        <v>21</v>
      </c>
      <c r="H21">
        <v>35</v>
      </c>
      <c r="I21" t="s">
        <v>22</v>
      </c>
      <c r="J21">
        <v>0</v>
      </c>
      <c r="K21" t="s">
        <v>23</v>
      </c>
      <c r="L21">
        <v>-3500</v>
      </c>
      <c r="O21" t="s">
        <v>0</v>
      </c>
      <c r="P21">
        <v>868204</v>
      </c>
      <c r="Q21" t="s">
        <v>19</v>
      </c>
      <c r="R21">
        <v>107053</v>
      </c>
      <c r="S21" t="s">
        <v>20</v>
      </c>
      <c r="T21">
        <v>500000</v>
      </c>
      <c r="U21" t="s">
        <v>21</v>
      </c>
      <c r="V21">
        <v>40</v>
      </c>
      <c r="W21" t="s">
        <v>22</v>
      </c>
      <c r="X21">
        <v>0</v>
      </c>
      <c r="Y21" t="s">
        <v>23</v>
      </c>
      <c r="Z21">
        <v>-3500</v>
      </c>
      <c r="AB21" t="s">
        <v>4927</v>
      </c>
      <c r="AC21" t="s">
        <v>5275</v>
      </c>
    </row>
    <row r="22" spans="1:29">
      <c r="A22" t="s">
        <v>0</v>
      </c>
      <c r="B22">
        <v>71746</v>
      </c>
      <c r="C22" t="s">
        <v>19</v>
      </c>
      <c r="D22">
        <v>83664</v>
      </c>
      <c r="E22" t="s">
        <v>20</v>
      </c>
      <c r="F22">
        <v>500000</v>
      </c>
      <c r="G22" t="s">
        <v>21</v>
      </c>
      <c r="H22">
        <v>40</v>
      </c>
      <c r="I22" t="s">
        <v>22</v>
      </c>
      <c r="J22">
        <v>0</v>
      </c>
      <c r="K22" t="s">
        <v>23</v>
      </c>
      <c r="L22">
        <v>-3500</v>
      </c>
      <c r="O22" t="s">
        <v>0</v>
      </c>
      <c r="P22">
        <v>931950</v>
      </c>
      <c r="Q22" t="s">
        <v>19</v>
      </c>
      <c r="R22">
        <v>112413</v>
      </c>
      <c r="S22" t="s">
        <v>20</v>
      </c>
      <c r="T22">
        <v>500000</v>
      </c>
      <c r="U22" t="s">
        <v>21</v>
      </c>
      <c r="V22">
        <v>40</v>
      </c>
      <c r="W22" t="s">
        <v>22</v>
      </c>
      <c r="X22">
        <v>0</v>
      </c>
      <c r="Y22" t="s">
        <v>23</v>
      </c>
      <c r="Z22">
        <v>-3500</v>
      </c>
      <c r="AB22" t="s">
        <v>4755</v>
      </c>
      <c r="AC22" t="s">
        <v>5284</v>
      </c>
    </row>
    <row r="23" spans="1:29">
      <c r="A23" t="s">
        <v>0</v>
      </c>
      <c r="B23">
        <v>75333</v>
      </c>
      <c r="C23" t="s">
        <v>19</v>
      </c>
      <c r="D23">
        <v>87847</v>
      </c>
      <c r="E23" t="s">
        <v>20</v>
      </c>
      <c r="F23">
        <v>500000</v>
      </c>
      <c r="G23" t="s">
        <v>21</v>
      </c>
      <c r="H23">
        <v>40</v>
      </c>
      <c r="I23" t="s">
        <v>22</v>
      </c>
      <c r="J23">
        <v>0</v>
      </c>
      <c r="K23" t="s">
        <v>23</v>
      </c>
      <c r="L23">
        <v>-3500</v>
      </c>
      <c r="O23" t="s">
        <v>0</v>
      </c>
      <c r="P23">
        <v>998200</v>
      </c>
      <c r="Q23" t="s">
        <v>19</v>
      </c>
      <c r="R23">
        <v>117840</v>
      </c>
      <c r="S23" t="s">
        <v>20</v>
      </c>
      <c r="T23">
        <v>500000</v>
      </c>
      <c r="U23" t="s">
        <v>21</v>
      </c>
      <c r="V23">
        <v>40</v>
      </c>
      <c r="W23" t="s">
        <v>22</v>
      </c>
      <c r="X23">
        <v>0</v>
      </c>
      <c r="Y23" t="s">
        <v>23</v>
      </c>
      <c r="Z23">
        <v>-3500</v>
      </c>
      <c r="AB23" t="s">
        <v>4928</v>
      </c>
      <c r="AC23" t="s">
        <v>5293</v>
      </c>
    </row>
    <row r="24" spans="1:29">
      <c r="A24" t="s">
        <v>0</v>
      </c>
      <c r="B24">
        <v>79008</v>
      </c>
      <c r="C24" t="s">
        <v>19</v>
      </c>
      <c r="D24">
        <v>92134</v>
      </c>
      <c r="E24" t="s">
        <v>20</v>
      </c>
      <c r="F24">
        <v>500000</v>
      </c>
      <c r="G24" t="s">
        <v>21</v>
      </c>
      <c r="H24">
        <v>40</v>
      </c>
      <c r="I24" t="s">
        <v>22</v>
      </c>
      <c r="J24">
        <v>0</v>
      </c>
      <c r="K24" t="s">
        <v>23</v>
      </c>
      <c r="L24">
        <v>-3500</v>
      </c>
      <c r="O24" t="s">
        <v>0</v>
      </c>
      <c r="P24">
        <v>1059748</v>
      </c>
      <c r="Q24" t="s">
        <v>19</v>
      </c>
      <c r="R24">
        <v>122497</v>
      </c>
      <c r="S24" t="s">
        <v>20</v>
      </c>
      <c r="T24">
        <v>500000</v>
      </c>
      <c r="U24" t="s">
        <v>21</v>
      </c>
      <c r="V24">
        <v>40</v>
      </c>
      <c r="W24" t="s">
        <v>22</v>
      </c>
      <c r="X24">
        <v>0</v>
      </c>
      <c r="Y24" t="s">
        <v>23</v>
      </c>
      <c r="Z24">
        <v>-3500</v>
      </c>
      <c r="AB24" t="s">
        <v>4929</v>
      </c>
      <c r="AC24" t="s">
        <v>5302</v>
      </c>
    </row>
    <row r="25" spans="1:29">
      <c r="A25" t="s">
        <v>0</v>
      </c>
      <c r="B25">
        <v>81698</v>
      </c>
      <c r="C25" t="s">
        <v>19</v>
      </c>
      <c r="D25">
        <v>95272</v>
      </c>
      <c r="E25" t="s">
        <v>20</v>
      </c>
      <c r="F25">
        <v>500000</v>
      </c>
      <c r="G25" t="s">
        <v>21</v>
      </c>
      <c r="H25">
        <v>40</v>
      </c>
      <c r="I25" t="s">
        <v>22</v>
      </c>
      <c r="J25">
        <v>0</v>
      </c>
      <c r="K25" t="s">
        <v>23</v>
      </c>
      <c r="L25">
        <v>-3500</v>
      </c>
      <c r="O25" t="s">
        <v>0</v>
      </c>
      <c r="P25">
        <v>1130585</v>
      </c>
      <c r="Q25" t="s">
        <v>19</v>
      </c>
      <c r="R25">
        <v>128016</v>
      </c>
      <c r="S25" t="s">
        <v>20</v>
      </c>
      <c r="T25">
        <v>500000</v>
      </c>
      <c r="U25" t="s">
        <v>21</v>
      </c>
      <c r="V25">
        <v>40</v>
      </c>
      <c r="W25" t="s">
        <v>22</v>
      </c>
      <c r="X25">
        <v>0</v>
      </c>
      <c r="Y25" t="s">
        <v>23</v>
      </c>
      <c r="Z25">
        <v>-3500</v>
      </c>
      <c r="AB25" t="s">
        <v>4756</v>
      </c>
      <c r="AC25" t="s">
        <v>5311</v>
      </c>
    </row>
    <row r="26" spans="1:29">
      <c r="A26" t="s">
        <v>0</v>
      </c>
      <c r="B26">
        <v>85196</v>
      </c>
      <c r="C26" t="s">
        <v>19</v>
      </c>
      <c r="D26">
        <v>99351</v>
      </c>
      <c r="E26" t="s">
        <v>20</v>
      </c>
      <c r="F26">
        <v>500000</v>
      </c>
      <c r="G26" t="s">
        <v>21</v>
      </c>
      <c r="H26">
        <v>40</v>
      </c>
      <c r="I26" t="s">
        <v>22</v>
      </c>
      <c r="J26">
        <v>0</v>
      </c>
      <c r="K26" t="s">
        <v>23</v>
      </c>
      <c r="L26">
        <v>-3500</v>
      </c>
      <c r="O26" t="s">
        <v>0</v>
      </c>
      <c r="P26">
        <v>1200938</v>
      </c>
      <c r="Q26" t="s">
        <v>19</v>
      </c>
      <c r="R26">
        <v>133260</v>
      </c>
      <c r="S26" t="s">
        <v>20</v>
      </c>
      <c r="T26">
        <v>500000</v>
      </c>
      <c r="U26" t="s">
        <v>21</v>
      </c>
      <c r="V26">
        <v>40</v>
      </c>
      <c r="W26" t="s">
        <v>22</v>
      </c>
      <c r="X26">
        <v>0</v>
      </c>
      <c r="Y26" t="s">
        <v>23</v>
      </c>
      <c r="Z26">
        <v>-3500</v>
      </c>
      <c r="AB26" t="s">
        <v>4930</v>
      </c>
      <c r="AC26" t="s">
        <v>5320</v>
      </c>
    </row>
    <row r="27" spans="1:29">
      <c r="A27" t="s">
        <v>0</v>
      </c>
      <c r="B27">
        <v>88246</v>
      </c>
      <c r="C27" t="s">
        <v>19</v>
      </c>
      <c r="D27">
        <v>102906</v>
      </c>
      <c r="E27" t="s">
        <v>20</v>
      </c>
      <c r="F27">
        <v>500000</v>
      </c>
      <c r="G27" t="s">
        <v>21</v>
      </c>
      <c r="H27">
        <v>40</v>
      </c>
      <c r="I27" t="s">
        <v>22</v>
      </c>
      <c r="J27">
        <v>0</v>
      </c>
      <c r="K27" t="s">
        <v>23</v>
      </c>
      <c r="L27">
        <v>-3500</v>
      </c>
      <c r="O27" t="s">
        <v>0</v>
      </c>
      <c r="P27">
        <v>1501204</v>
      </c>
      <c r="Q27" t="s">
        <v>19</v>
      </c>
      <c r="R27">
        <v>163309</v>
      </c>
      <c r="S27" t="s">
        <v>20</v>
      </c>
      <c r="T27">
        <v>500000</v>
      </c>
      <c r="U27" t="s">
        <v>21</v>
      </c>
      <c r="V27">
        <v>40</v>
      </c>
      <c r="W27" t="s">
        <v>22</v>
      </c>
      <c r="X27">
        <v>0</v>
      </c>
      <c r="Y27" t="s">
        <v>23</v>
      </c>
      <c r="Z27">
        <v>-3500</v>
      </c>
      <c r="AB27" t="s">
        <v>4757</v>
      </c>
      <c r="AC27" t="s">
        <v>5329</v>
      </c>
    </row>
    <row r="28" spans="1:29">
      <c r="A28" t="s">
        <v>0</v>
      </c>
      <c r="B28">
        <v>91654</v>
      </c>
      <c r="C28" t="s">
        <v>19</v>
      </c>
      <c r="D28">
        <v>106880</v>
      </c>
      <c r="E28" t="s">
        <v>20</v>
      </c>
      <c r="F28">
        <v>500000</v>
      </c>
      <c r="G28" t="s">
        <v>21</v>
      </c>
      <c r="H28">
        <v>40</v>
      </c>
      <c r="I28" t="s">
        <v>22</v>
      </c>
      <c r="J28">
        <v>0</v>
      </c>
      <c r="K28" t="s">
        <v>23</v>
      </c>
      <c r="L28">
        <v>-3500</v>
      </c>
      <c r="O28" t="s">
        <v>0</v>
      </c>
      <c r="P28">
        <v>1598088</v>
      </c>
      <c r="Q28" t="s">
        <v>19</v>
      </c>
      <c r="R28">
        <v>170502</v>
      </c>
      <c r="S28" t="s">
        <v>20</v>
      </c>
      <c r="T28">
        <v>500000</v>
      </c>
      <c r="U28" t="s">
        <v>21</v>
      </c>
      <c r="V28">
        <v>40</v>
      </c>
      <c r="W28" t="s">
        <v>22</v>
      </c>
      <c r="X28">
        <v>0</v>
      </c>
      <c r="Y28" t="s">
        <v>23</v>
      </c>
      <c r="Z28">
        <v>-3500</v>
      </c>
      <c r="AB28" t="s">
        <v>4931</v>
      </c>
      <c r="AC28" t="s">
        <v>5338</v>
      </c>
    </row>
    <row r="29" spans="1:29">
      <c r="A29" t="s">
        <v>0</v>
      </c>
      <c r="B29">
        <v>101469</v>
      </c>
      <c r="C29" t="s">
        <v>19</v>
      </c>
      <c r="D29">
        <v>118324</v>
      </c>
      <c r="E29" t="s">
        <v>20</v>
      </c>
      <c r="F29">
        <v>500000</v>
      </c>
      <c r="G29" t="s">
        <v>21</v>
      </c>
      <c r="H29">
        <v>40</v>
      </c>
      <c r="I29" t="s">
        <v>22</v>
      </c>
      <c r="J29">
        <v>0</v>
      </c>
      <c r="K29" t="s">
        <v>23</v>
      </c>
      <c r="L29">
        <v>-3500</v>
      </c>
      <c r="O29" t="s">
        <v>0</v>
      </c>
      <c r="P29">
        <v>1670280</v>
      </c>
      <c r="Q29" t="s">
        <v>19</v>
      </c>
      <c r="R29">
        <v>190734</v>
      </c>
      <c r="S29" t="s">
        <v>20</v>
      </c>
      <c r="T29">
        <v>500000</v>
      </c>
      <c r="U29" t="s">
        <v>21</v>
      </c>
      <c r="V29">
        <v>45</v>
      </c>
      <c r="W29" t="s">
        <v>22</v>
      </c>
      <c r="X29">
        <v>0</v>
      </c>
      <c r="Y29" t="s">
        <v>23</v>
      </c>
      <c r="Z29">
        <v>-3500</v>
      </c>
      <c r="AB29" t="s">
        <v>4758</v>
      </c>
      <c r="AC29" t="s">
        <v>5347</v>
      </c>
    </row>
    <row r="30" spans="1:29">
      <c r="A30" t="s">
        <v>0</v>
      </c>
      <c r="B30">
        <v>99097</v>
      </c>
      <c r="C30" t="s">
        <v>19</v>
      </c>
      <c r="D30">
        <v>115560</v>
      </c>
      <c r="E30" t="s">
        <v>20</v>
      </c>
      <c r="F30">
        <v>500000</v>
      </c>
      <c r="G30" t="s">
        <v>21</v>
      </c>
      <c r="H30">
        <v>45</v>
      </c>
      <c r="I30" t="s">
        <v>22</v>
      </c>
      <c r="J30">
        <v>0</v>
      </c>
      <c r="K30" t="s">
        <v>23</v>
      </c>
      <c r="L30">
        <v>-3500</v>
      </c>
      <c r="O30" t="s">
        <v>0</v>
      </c>
      <c r="P30">
        <v>1759269</v>
      </c>
      <c r="Q30" t="s">
        <v>19</v>
      </c>
      <c r="R30">
        <v>197173</v>
      </c>
      <c r="S30" t="s">
        <v>20</v>
      </c>
      <c r="T30">
        <v>500000</v>
      </c>
      <c r="U30" t="s">
        <v>21</v>
      </c>
      <c r="V30">
        <v>45</v>
      </c>
      <c r="W30" t="s">
        <v>22</v>
      </c>
      <c r="X30">
        <v>0</v>
      </c>
      <c r="Y30" t="s">
        <v>23</v>
      </c>
      <c r="Z30">
        <v>-3500</v>
      </c>
      <c r="AB30" t="s">
        <v>4932</v>
      </c>
      <c r="AC30" t="s">
        <v>5356</v>
      </c>
    </row>
    <row r="31" spans="1:29">
      <c r="A31" t="s">
        <v>0</v>
      </c>
      <c r="B31">
        <v>102685</v>
      </c>
      <c r="C31" t="s">
        <v>19</v>
      </c>
      <c r="D31">
        <v>119744</v>
      </c>
      <c r="E31" t="s">
        <v>20</v>
      </c>
      <c r="F31">
        <v>500000</v>
      </c>
      <c r="G31" t="s">
        <v>21</v>
      </c>
      <c r="H31">
        <v>45</v>
      </c>
      <c r="I31" t="s">
        <v>22</v>
      </c>
      <c r="J31">
        <v>0</v>
      </c>
      <c r="K31" t="s">
        <v>23</v>
      </c>
      <c r="L31">
        <v>-3500</v>
      </c>
      <c r="O31" t="s">
        <v>0</v>
      </c>
      <c r="P31">
        <v>1835694</v>
      </c>
      <c r="Q31" t="s">
        <v>19</v>
      </c>
      <c r="R31">
        <v>204482</v>
      </c>
      <c r="S31" t="s">
        <v>20</v>
      </c>
      <c r="T31">
        <v>500000</v>
      </c>
      <c r="U31" t="s">
        <v>21</v>
      </c>
      <c r="V31">
        <v>45</v>
      </c>
      <c r="W31" t="s">
        <v>22</v>
      </c>
      <c r="X31">
        <v>0</v>
      </c>
      <c r="Y31" t="s">
        <v>23</v>
      </c>
      <c r="Z31">
        <v>-3500</v>
      </c>
      <c r="AB31" t="s">
        <v>4759</v>
      </c>
      <c r="AC31" t="s">
        <v>5365</v>
      </c>
    </row>
    <row r="32" spans="1:29">
      <c r="A32" t="s">
        <v>0</v>
      </c>
      <c r="B32">
        <v>106272</v>
      </c>
      <c r="C32" t="s">
        <v>19</v>
      </c>
      <c r="D32">
        <v>123927</v>
      </c>
      <c r="E32" t="s">
        <v>20</v>
      </c>
      <c r="F32">
        <v>500000</v>
      </c>
      <c r="G32" t="s">
        <v>21</v>
      </c>
      <c r="H32">
        <v>45</v>
      </c>
      <c r="I32" t="s">
        <v>22</v>
      </c>
      <c r="J32">
        <v>0</v>
      </c>
      <c r="K32" t="s">
        <v>23</v>
      </c>
      <c r="L32">
        <v>-3500</v>
      </c>
      <c r="O32" t="s">
        <v>0</v>
      </c>
      <c r="P32">
        <v>1903958</v>
      </c>
      <c r="Q32" t="s">
        <v>19</v>
      </c>
      <c r="R32">
        <v>211935</v>
      </c>
      <c r="S32" t="s">
        <v>20</v>
      </c>
      <c r="T32">
        <v>500000</v>
      </c>
      <c r="U32" t="s">
        <v>21</v>
      </c>
      <c r="V32">
        <v>45</v>
      </c>
      <c r="W32" t="s">
        <v>22</v>
      </c>
      <c r="X32">
        <v>0</v>
      </c>
      <c r="Y32" t="s">
        <v>23</v>
      </c>
      <c r="Z32">
        <v>-3500</v>
      </c>
      <c r="AB32" t="s">
        <v>4933</v>
      </c>
      <c r="AC32" t="s">
        <v>5374</v>
      </c>
    </row>
    <row r="33" spans="1:29">
      <c r="A33" t="s">
        <v>0</v>
      </c>
      <c r="B33">
        <v>109859</v>
      </c>
      <c r="C33" t="s">
        <v>19</v>
      </c>
      <c r="D33">
        <v>128110</v>
      </c>
      <c r="E33" t="s">
        <v>20</v>
      </c>
      <c r="F33">
        <v>500000</v>
      </c>
      <c r="G33" t="s">
        <v>21</v>
      </c>
      <c r="H33">
        <v>45</v>
      </c>
      <c r="I33" t="s">
        <v>22</v>
      </c>
      <c r="J33">
        <v>0</v>
      </c>
      <c r="K33" t="s">
        <v>23</v>
      </c>
      <c r="L33">
        <v>-3500</v>
      </c>
      <c r="O33" t="s">
        <v>0</v>
      </c>
      <c r="P33">
        <v>1973440</v>
      </c>
      <c r="Q33" t="s">
        <v>19</v>
      </c>
      <c r="R33">
        <v>219513</v>
      </c>
      <c r="S33" t="s">
        <v>20</v>
      </c>
      <c r="T33">
        <v>500000</v>
      </c>
      <c r="U33" t="s">
        <v>21</v>
      </c>
      <c r="V33">
        <v>45</v>
      </c>
      <c r="W33" t="s">
        <v>22</v>
      </c>
      <c r="X33">
        <v>0</v>
      </c>
      <c r="Y33" t="s">
        <v>23</v>
      </c>
      <c r="Z33">
        <v>-3500</v>
      </c>
      <c r="AB33" t="s">
        <v>4760</v>
      </c>
      <c r="AC33" t="s">
        <v>5383</v>
      </c>
    </row>
    <row r="34" spans="1:29">
      <c r="A34" t="s">
        <v>0</v>
      </c>
      <c r="B34">
        <v>113446</v>
      </c>
      <c r="C34" t="s">
        <v>19</v>
      </c>
      <c r="D34">
        <v>132293</v>
      </c>
      <c r="E34" t="s">
        <v>20</v>
      </c>
      <c r="F34">
        <v>500000</v>
      </c>
      <c r="G34" t="s">
        <v>21</v>
      </c>
      <c r="H34">
        <v>45</v>
      </c>
      <c r="I34" t="s">
        <v>22</v>
      </c>
      <c r="J34">
        <v>0</v>
      </c>
      <c r="K34" t="s">
        <v>23</v>
      </c>
      <c r="L34">
        <v>-3500</v>
      </c>
      <c r="O34" t="s">
        <v>0</v>
      </c>
      <c r="P34">
        <v>2044142</v>
      </c>
      <c r="Q34" t="s">
        <v>19</v>
      </c>
      <c r="R34">
        <v>227215</v>
      </c>
      <c r="S34" t="s">
        <v>20</v>
      </c>
      <c r="T34">
        <v>500000</v>
      </c>
      <c r="U34" t="s">
        <v>21</v>
      </c>
      <c r="V34">
        <v>45</v>
      </c>
      <c r="W34" t="s">
        <v>22</v>
      </c>
      <c r="X34">
        <v>0</v>
      </c>
      <c r="Y34" t="s">
        <v>23</v>
      </c>
      <c r="Z34">
        <v>-3500</v>
      </c>
      <c r="AB34" t="s">
        <v>4934</v>
      </c>
      <c r="AC34" t="s">
        <v>5392</v>
      </c>
    </row>
    <row r="35" spans="1:29">
      <c r="A35" t="s">
        <v>0</v>
      </c>
      <c r="B35">
        <v>117034</v>
      </c>
      <c r="C35" t="s">
        <v>19</v>
      </c>
      <c r="D35">
        <v>136476</v>
      </c>
      <c r="E35" t="s">
        <v>20</v>
      </c>
      <c r="F35">
        <v>500000</v>
      </c>
      <c r="G35" t="s">
        <v>21</v>
      </c>
      <c r="H35">
        <v>45</v>
      </c>
      <c r="I35" t="s">
        <v>22</v>
      </c>
      <c r="J35">
        <v>0</v>
      </c>
      <c r="K35" t="s">
        <v>23</v>
      </c>
      <c r="L35">
        <v>-3500</v>
      </c>
      <c r="O35" t="s">
        <v>0</v>
      </c>
      <c r="P35">
        <v>2116066</v>
      </c>
      <c r="Q35" t="s">
        <v>19</v>
      </c>
      <c r="R35">
        <v>235043</v>
      </c>
      <c r="S35" t="s">
        <v>20</v>
      </c>
      <c r="T35">
        <v>500000</v>
      </c>
      <c r="U35" t="s">
        <v>21</v>
      </c>
      <c r="V35">
        <v>45</v>
      </c>
      <c r="W35" t="s">
        <v>22</v>
      </c>
      <c r="X35">
        <v>0</v>
      </c>
      <c r="Y35" t="s">
        <v>23</v>
      </c>
      <c r="Z35">
        <v>-3500</v>
      </c>
      <c r="AB35" t="s">
        <v>4761</v>
      </c>
      <c r="AC35" t="s">
        <v>5401</v>
      </c>
    </row>
    <row r="36" spans="1:29">
      <c r="A36" t="s">
        <v>0</v>
      </c>
      <c r="B36">
        <v>120621</v>
      </c>
      <c r="C36" t="s">
        <v>19</v>
      </c>
      <c r="D36">
        <v>140660</v>
      </c>
      <c r="E36" t="s">
        <v>20</v>
      </c>
      <c r="F36">
        <v>500000</v>
      </c>
      <c r="G36" t="s">
        <v>21</v>
      </c>
      <c r="H36">
        <v>45</v>
      </c>
      <c r="I36" t="s">
        <v>22</v>
      </c>
      <c r="J36">
        <v>0</v>
      </c>
      <c r="K36" t="s">
        <v>23</v>
      </c>
      <c r="L36">
        <v>-3500</v>
      </c>
      <c r="O36" t="s">
        <v>0</v>
      </c>
      <c r="P36">
        <v>2189216</v>
      </c>
      <c r="Q36" t="s">
        <v>19</v>
      </c>
      <c r="R36">
        <v>242995</v>
      </c>
      <c r="S36" t="s">
        <v>20</v>
      </c>
      <c r="T36">
        <v>500000</v>
      </c>
      <c r="U36" t="s">
        <v>21</v>
      </c>
      <c r="V36">
        <v>45</v>
      </c>
      <c r="W36" t="s">
        <v>22</v>
      </c>
      <c r="X36">
        <v>0</v>
      </c>
      <c r="Y36" t="s">
        <v>23</v>
      </c>
      <c r="Z36">
        <v>-3500</v>
      </c>
      <c r="AB36" t="s">
        <v>4935</v>
      </c>
      <c r="AC36" t="s">
        <v>5410</v>
      </c>
    </row>
    <row r="37" spans="1:29">
      <c r="A37" t="s">
        <v>0</v>
      </c>
      <c r="B37">
        <v>130123</v>
      </c>
      <c r="C37" t="s">
        <v>19</v>
      </c>
      <c r="D37">
        <v>151740</v>
      </c>
      <c r="E37" t="s">
        <v>20</v>
      </c>
      <c r="F37">
        <v>500000</v>
      </c>
      <c r="G37" t="s">
        <v>21</v>
      </c>
      <c r="H37">
        <v>45</v>
      </c>
      <c r="I37" t="s">
        <v>22</v>
      </c>
      <c r="J37">
        <v>0</v>
      </c>
      <c r="K37" t="s">
        <v>23</v>
      </c>
      <c r="L37">
        <v>-3500</v>
      </c>
      <c r="O37" t="s">
        <v>0</v>
      </c>
      <c r="P37">
        <v>2264417</v>
      </c>
      <c r="Q37" t="s">
        <v>19</v>
      </c>
      <c r="R37">
        <v>251164</v>
      </c>
      <c r="S37" t="s">
        <v>20</v>
      </c>
      <c r="T37">
        <v>500000</v>
      </c>
      <c r="U37" t="s">
        <v>21</v>
      </c>
      <c r="V37">
        <v>50</v>
      </c>
      <c r="W37" t="s">
        <v>22</v>
      </c>
      <c r="X37">
        <v>0</v>
      </c>
      <c r="Y37" t="s">
        <v>23</v>
      </c>
      <c r="Z37">
        <v>-3500</v>
      </c>
      <c r="AB37" t="s">
        <v>4762</v>
      </c>
      <c r="AC37" t="s">
        <v>5419</v>
      </c>
    </row>
    <row r="38" spans="1:29">
      <c r="A38" t="s">
        <v>0</v>
      </c>
      <c r="B38">
        <v>150349</v>
      </c>
      <c r="C38" t="s">
        <v>19</v>
      </c>
      <c r="D38">
        <v>149026</v>
      </c>
      <c r="E38" t="s">
        <v>20</v>
      </c>
      <c r="F38">
        <v>500000</v>
      </c>
      <c r="G38" t="s">
        <v>21</v>
      </c>
      <c r="H38">
        <v>50</v>
      </c>
      <c r="I38" t="s">
        <v>22</v>
      </c>
      <c r="J38">
        <v>0</v>
      </c>
      <c r="K38" t="s">
        <v>23</v>
      </c>
      <c r="L38">
        <v>-3500</v>
      </c>
      <c r="O38" t="s">
        <v>0</v>
      </c>
      <c r="P38">
        <v>2345319</v>
      </c>
      <c r="Q38" t="s">
        <v>19</v>
      </c>
      <c r="R38">
        <v>259953</v>
      </c>
      <c r="S38" t="s">
        <v>20</v>
      </c>
      <c r="T38">
        <v>500000</v>
      </c>
      <c r="U38" t="s">
        <v>21</v>
      </c>
      <c r="V38">
        <v>50</v>
      </c>
      <c r="W38" t="s">
        <v>22</v>
      </c>
      <c r="X38">
        <v>0</v>
      </c>
      <c r="Y38" t="s">
        <v>23</v>
      </c>
      <c r="Z38">
        <v>-3500</v>
      </c>
      <c r="AB38" t="s">
        <v>4936</v>
      </c>
      <c r="AC38" t="s">
        <v>5428</v>
      </c>
    </row>
    <row r="39" spans="1:29">
      <c r="A39" t="s">
        <v>0</v>
      </c>
      <c r="B39">
        <v>154992</v>
      </c>
      <c r="C39" t="s">
        <v>19</v>
      </c>
      <c r="D39">
        <v>153628</v>
      </c>
      <c r="E39" t="s">
        <v>20</v>
      </c>
      <c r="F39">
        <v>500000</v>
      </c>
      <c r="G39" t="s">
        <v>21</v>
      </c>
      <c r="H39">
        <v>50</v>
      </c>
      <c r="I39" t="s">
        <v>22</v>
      </c>
      <c r="J39">
        <v>0</v>
      </c>
      <c r="K39" t="s">
        <v>23</v>
      </c>
      <c r="L39">
        <v>-3500</v>
      </c>
      <c r="O39" t="s">
        <v>0</v>
      </c>
      <c r="P39">
        <v>2427697</v>
      </c>
      <c r="Q39" t="s">
        <v>19</v>
      </c>
      <c r="R39">
        <v>268893</v>
      </c>
      <c r="S39" t="s">
        <v>20</v>
      </c>
      <c r="T39">
        <v>500000</v>
      </c>
      <c r="U39" t="s">
        <v>21</v>
      </c>
      <c r="V39">
        <v>50</v>
      </c>
      <c r="W39" t="s">
        <v>22</v>
      </c>
      <c r="X39">
        <v>0</v>
      </c>
      <c r="Y39" t="s">
        <v>23</v>
      </c>
      <c r="Z39">
        <v>-3500</v>
      </c>
      <c r="AB39" t="s">
        <v>4763</v>
      </c>
      <c r="AC39" t="s">
        <v>5437</v>
      </c>
    </row>
    <row r="40" spans="1:29">
      <c r="A40" t="s">
        <v>0</v>
      </c>
      <c r="B40">
        <v>159634</v>
      </c>
      <c r="C40" t="s">
        <v>19</v>
      </c>
      <c r="D40">
        <v>158229</v>
      </c>
      <c r="E40" t="s">
        <v>20</v>
      </c>
      <c r="F40">
        <v>500000</v>
      </c>
      <c r="G40" t="s">
        <v>21</v>
      </c>
      <c r="H40">
        <v>50</v>
      </c>
      <c r="I40" t="s">
        <v>22</v>
      </c>
      <c r="J40">
        <v>0</v>
      </c>
      <c r="K40" t="s">
        <v>23</v>
      </c>
      <c r="L40">
        <v>-3500</v>
      </c>
      <c r="O40" t="s">
        <v>0</v>
      </c>
      <c r="P40">
        <v>2511431</v>
      </c>
      <c r="Q40" t="s">
        <v>19</v>
      </c>
      <c r="R40">
        <v>277970</v>
      </c>
      <c r="S40" t="s">
        <v>20</v>
      </c>
      <c r="T40">
        <v>500000</v>
      </c>
      <c r="U40" t="s">
        <v>21</v>
      </c>
      <c r="V40">
        <v>50</v>
      </c>
      <c r="W40" t="s">
        <v>22</v>
      </c>
      <c r="X40">
        <v>0</v>
      </c>
      <c r="Y40" t="s">
        <v>23</v>
      </c>
      <c r="Z40">
        <v>-3500</v>
      </c>
      <c r="AB40" t="s">
        <v>4937</v>
      </c>
      <c r="AC40" t="s">
        <v>5446</v>
      </c>
    </row>
    <row r="41" spans="1:29">
      <c r="A41" t="s">
        <v>0</v>
      </c>
      <c r="B41">
        <v>164276</v>
      </c>
      <c r="C41" t="s">
        <v>19</v>
      </c>
      <c r="D41">
        <v>162831</v>
      </c>
      <c r="E41" t="s">
        <v>20</v>
      </c>
      <c r="F41">
        <v>500000</v>
      </c>
      <c r="G41" t="s">
        <v>21</v>
      </c>
      <c r="H41">
        <v>50</v>
      </c>
      <c r="I41" t="s">
        <v>22</v>
      </c>
      <c r="J41">
        <v>0</v>
      </c>
      <c r="K41" t="s">
        <v>23</v>
      </c>
      <c r="L41">
        <v>-3500</v>
      </c>
      <c r="O41" t="s">
        <v>0</v>
      </c>
      <c r="P41">
        <v>2596521</v>
      </c>
      <c r="Q41" t="s">
        <v>19</v>
      </c>
      <c r="R41">
        <v>287185</v>
      </c>
      <c r="S41" t="s">
        <v>20</v>
      </c>
      <c r="T41">
        <v>500000</v>
      </c>
      <c r="U41" t="s">
        <v>21</v>
      </c>
      <c r="V41">
        <v>50</v>
      </c>
      <c r="W41" t="s">
        <v>22</v>
      </c>
      <c r="X41">
        <v>0</v>
      </c>
      <c r="Y41" t="s">
        <v>23</v>
      </c>
      <c r="Z41">
        <v>-3500</v>
      </c>
      <c r="AB41" t="s">
        <v>4764</v>
      </c>
      <c r="AC41" t="s">
        <v>5455</v>
      </c>
    </row>
    <row r="42" spans="1:29">
      <c r="A42" t="s">
        <v>0</v>
      </c>
      <c r="B42">
        <v>168919</v>
      </c>
      <c r="C42" t="s">
        <v>19</v>
      </c>
      <c r="D42">
        <v>167432</v>
      </c>
      <c r="E42" t="s">
        <v>20</v>
      </c>
      <c r="F42">
        <v>500000</v>
      </c>
      <c r="G42" t="s">
        <v>21</v>
      </c>
      <c r="H42">
        <v>50</v>
      </c>
      <c r="I42" t="s">
        <v>22</v>
      </c>
      <c r="J42">
        <v>0</v>
      </c>
      <c r="K42" t="s">
        <v>23</v>
      </c>
      <c r="L42">
        <v>-3500</v>
      </c>
      <c r="O42" t="s">
        <v>0</v>
      </c>
      <c r="P42">
        <v>2682972</v>
      </c>
      <c r="Q42" t="s">
        <v>19</v>
      </c>
      <c r="R42">
        <v>296537</v>
      </c>
      <c r="S42" t="s">
        <v>20</v>
      </c>
      <c r="T42">
        <v>500000</v>
      </c>
      <c r="U42" t="s">
        <v>21</v>
      </c>
      <c r="V42">
        <v>50</v>
      </c>
      <c r="W42" t="s">
        <v>22</v>
      </c>
      <c r="X42">
        <v>0</v>
      </c>
      <c r="Y42" t="s">
        <v>23</v>
      </c>
      <c r="Z42">
        <v>-3500</v>
      </c>
      <c r="AB42" t="s">
        <v>4938</v>
      </c>
      <c r="AC42" t="s">
        <v>5464</v>
      </c>
    </row>
    <row r="43" spans="1:29">
      <c r="A43" t="s">
        <v>0</v>
      </c>
      <c r="B43">
        <v>181826</v>
      </c>
      <c r="C43" t="s">
        <v>19</v>
      </c>
      <c r="D43">
        <v>180226</v>
      </c>
      <c r="E43" t="s">
        <v>20</v>
      </c>
      <c r="F43">
        <v>500000</v>
      </c>
      <c r="G43" t="s">
        <v>21</v>
      </c>
      <c r="H43">
        <v>50</v>
      </c>
      <c r="I43" t="s">
        <v>22</v>
      </c>
      <c r="J43">
        <v>0</v>
      </c>
      <c r="K43" t="s">
        <v>23</v>
      </c>
      <c r="L43">
        <v>-3500</v>
      </c>
      <c r="O43" t="s">
        <v>0</v>
      </c>
      <c r="P43">
        <v>2770788</v>
      </c>
      <c r="Q43" t="s">
        <v>19</v>
      </c>
      <c r="R43">
        <v>306026</v>
      </c>
      <c r="S43" t="s">
        <v>20</v>
      </c>
      <c r="T43">
        <v>500000</v>
      </c>
      <c r="U43" t="s">
        <v>21</v>
      </c>
      <c r="V43">
        <v>50</v>
      </c>
      <c r="W43" t="s">
        <v>22</v>
      </c>
      <c r="X43">
        <v>0</v>
      </c>
      <c r="Y43" t="s">
        <v>23</v>
      </c>
      <c r="Z43">
        <v>-3500</v>
      </c>
      <c r="AB43" t="s">
        <v>4765</v>
      </c>
      <c r="AC43" t="s">
        <v>5473</v>
      </c>
    </row>
    <row r="44" spans="1:29">
      <c r="A44" t="s">
        <v>0</v>
      </c>
      <c r="B44">
        <v>178204</v>
      </c>
      <c r="C44" t="s">
        <v>19</v>
      </c>
      <c r="D44">
        <v>176635</v>
      </c>
      <c r="E44" t="s">
        <v>20</v>
      </c>
      <c r="F44">
        <v>500000</v>
      </c>
      <c r="G44" t="s">
        <v>21</v>
      </c>
      <c r="H44">
        <v>50</v>
      </c>
      <c r="I44" t="s">
        <v>22</v>
      </c>
      <c r="J44">
        <v>0</v>
      </c>
      <c r="K44" t="s">
        <v>23</v>
      </c>
      <c r="L44">
        <v>-3500</v>
      </c>
      <c r="O44" t="s">
        <v>0</v>
      </c>
      <c r="P44">
        <v>2859967</v>
      </c>
      <c r="Q44" t="s">
        <v>19</v>
      </c>
      <c r="R44">
        <v>315653</v>
      </c>
      <c r="S44" t="s">
        <v>20</v>
      </c>
      <c r="T44">
        <v>500000</v>
      </c>
      <c r="U44" t="s">
        <v>21</v>
      </c>
      <c r="V44">
        <v>50</v>
      </c>
      <c r="W44" t="s">
        <v>22</v>
      </c>
      <c r="X44">
        <v>0</v>
      </c>
      <c r="Y44" t="s">
        <v>23</v>
      </c>
      <c r="Z44">
        <v>-3500</v>
      </c>
      <c r="AB44" t="s">
        <v>4939</v>
      </c>
      <c r="AC44" t="s">
        <v>5482</v>
      </c>
    </row>
    <row r="45" spans="1:29">
      <c r="A45" t="s">
        <v>0</v>
      </c>
      <c r="B45">
        <v>182846</v>
      </c>
      <c r="C45" t="s">
        <v>19</v>
      </c>
      <c r="D45">
        <v>181237</v>
      </c>
      <c r="E45" t="s">
        <v>20</v>
      </c>
      <c r="F45">
        <v>500000</v>
      </c>
      <c r="G45" t="s">
        <v>21</v>
      </c>
      <c r="H45">
        <v>50</v>
      </c>
      <c r="I45" t="s">
        <v>22</v>
      </c>
      <c r="J45">
        <v>0</v>
      </c>
      <c r="K45" t="s">
        <v>23</v>
      </c>
      <c r="L45">
        <v>-3500</v>
      </c>
      <c r="O45" t="s">
        <v>0</v>
      </c>
      <c r="P45">
        <v>2950516</v>
      </c>
      <c r="Q45" t="s">
        <v>19</v>
      </c>
      <c r="R45">
        <v>325417</v>
      </c>
      <c r="S45" t="s">
        <v>20</v>
      </c>
      <c r="T45">
        <v>500000</v>
      </c>
      <c r="U45" t="s">
        <v>21</v>
      </c>
      <c r="V45">
        <v>50</v>
      </c>
      <c r="W45" t="s">
        <v>22</v>
      </c>
      <c r="X45">
        <v>0</v>
      </c>
      <c r="Y45" t="s">
        <v>23</v>
      </c>
      <c r="Z45">
        <v>-3500</v>
      </c>
      <c r="AB45" t="s">
        <v>4766</v>
      </c>
      <c r="AC45" t="s">
        <v>5491</v>
      </c>
    </row>
    <row r="46" spans="1:29">
      <c r="A46" t="s">
        <v>0</v>
      </c>
      <c r="B46">
        <v>187488</v>
      </c>
      <c r="C46" t="s">
        <v>19</v>
      </c>
      <c r="D46">
        <v>185838</v>
      </c>
      <c r="E46" t="s">
        <v>20</v>
      </c>
      <c r="F46">
        <v>500000</v>
      </c>
      <c r="G46" t="s">
        <v>21</v>
      </c>
      <c r="H46">
        <v>50</v>
      </c>
      <c r="I46" t="s">
        <v>22</v>
      </c>
      <c r="J46">
        <v>0</v>
      </c>
      <c r="K46" t="s">
        <v>23</v>
      </c>
      <c r="L46">
        <v>-3500</v>
      </c>
      <c r="O46" t="s">
        <v>0</v>
      </c>
      <c r="P46">
        <v>3042434</v>
      </c>
      <c r="Q46" t="s">
        <v>19</v>
      </c>
      <c r="R46">
        <v>335318</v>
      </c>
      <c r="S46" t="s">
        <v>20</v>
      </c>
      <c r="T46">
        <v>500000</v>
      </c>
      <c r="U46" t="s">
        <v>21</v>
      </c>
      <c r="V46">
        <v>50</v>
      </c>
      <c r="W46" t="s">
        <v>22</v>
      </c>
      <c r="X46">
        <v>0</v>
      </c>
      <c r="Y46" t="s">
        <v>23</v>
      </c>
      <c r="Z46">
        <v>-3500</v>
      </c>
      <c r="AB46" t="s">
        <v>4940</v>
      </c>
      <c r="AC46" t="s">
        <v>5500</v>
      </c>
    </row>
    <row r="47" spans="1:29">
      <c r="A47" t="s">
        <v>0</v>
      </c>
      <c r="B47">
        <v>192131</v>
      </c>
      <c r="C47" t="s">
        <v>19</v>
      </c>
      <c r="D47">
        <v>190440</v>
      </c>
      <c r="E47" t="s">
        <v>20</v>
      </c>
      <c r="F47">
        <v>500000</v>
      </c>
      <c r="G47" t="s">
        <v>21</v>
      </c>
      <c r="H47">
        <v>50</v>
      </c>
      <c r="I47" t="s">
        <v>22</v>
      </c>
      <c r="J47">
        <v>0</v>
      </c>
      <c r="K47" t="s">
        <v>23</v>
      </c>
      <c r="L47">
        <v>-3500</v>
      </c>
      <c r="O47" t="s">
        <v>0</v>
      </c>
      <c r="P47">
        <v>3135956</v>
      </c>
      <c r="Q47" t="s">
        <v>19</v>
      </c>
      <c r="R47">
        <v>374164</v>
      </c>
      <c r="S47" t="s">
        <v>20</v>
      </c>
      <c r="T47">
        <v>500000</v>
      </c>
      <c r="U47" t="s">
        <v>21</v>
      </c>
      <c r="V47">
        <v>55</v>
      </c>
      <c r="W47" t="s">
        <v>22</v>
      </c>
      <c r="X47">
        <v>0</v>
      </c>
      <c r="Y47" t="s">
        <v>23</v>
      </c>
      <c r="Z47">
        <v>-3500</v>
      </c>
      <c r="AB47" t="s">
        <v>4767</v>
      </c>
      <c r="AC47" t="s">
        <v>5509</v>
      </c>
    </row>
    <row r="48" spans="1:29">
      <c r="A48" t="s">
        <v>0</v>
      </c>
      <c r="B48">
        <v>196773</v>
      </c>
      <c r="C48" t="s">
        <v>19</v>
      </c>
      <c r="D48">
        <v>195041</v>
      </c>
      <c r="E48" t="s">
        <v>20</v>
      </c>
      <c r="F48">
        <v>500000</v>
      </c>
      <c r="G48" t="s">
        <v>21</v>
      </c>
      <c r="H48">
        <v>55</v>
      </c>
      <c r="I48" t="s">
        <v>22</v>
      </c>
      <c r="J48">
        <v>0</v>
      </c>
      <c r="K48" t="s">
        <v>23</v>
      </c>
      <c r="L48">
        <v>-3500</v>
      </c>
      <c r="O48" t="s">
        <v>0</v>
      </c>
      <c r="P48">
        <v>3232096</v>
      </c>
      <c r="Q48" t="s">
        <v>19</v>
      </c>
      <c r="R48">
        <v>385363</v>
      </c>
      <c r="S48" t="s">
        <v>20</v>
      </c>
      <c r="T48">
        <v>500000</v>
      </c>
      <c r="U48" t="s">
        <v>21</v>
      </c>
      <c r="V48">
        <v>55</v>
      </c>
      <c r="W48" t="s">
        <v>22</v>
      </c>
      <c r="X48">
        <v>0</v>
      </c>
      <c r="Y48" t="s">
        <v>23</v>
      </c>
      <c r="Z48">
        <v>-3500</v>
      </c>
      <c r="AB48" t="s">
        <v>4941</v>
      </c>
      <c r="AC48" t="s">
        <v>5518</v>
      </c>
    </row>
    <row r="49" spans="1:29">
      <c r="A49" t="s">
        <v>0</v>
      </c>
      <c r="B49">
        <v>201522</v>
      </c>
      <c r="C49" t="s">
        <v>19</v>
      </c>
      <c r="D49">
        <v>199747</v>
      </c>
      <c r="E49" t="s">
        <v>20</v>
      </c>
      <c r="F49">
        <v>500000</v>
      </c>
      <c r="G49" t="s">
        <v>21</v>
      </c>
      <c r="H49">
        <v>55</v>
      </c>
      <c r="I49" t="s">
        <v>22</v>
      </c>
      <c r="J49">
        <v>0</v>
      </c>
      <c r="K49" t="s">
        <v>23</v>
      </c>
      <c r="L49">
        <v>-3500</v>
      </c>
      <c r="O49" t="s">
        <v>0</v>
      </c>
      <c r="P49">
        <v>3329680</v>
      </c>
      <c r="Q49" t="s">
        <v>19</v>
      </c>
      <c r="R49">
        <v>396718</v>
      </c>
      <c r="S49" t="s">
        <v>20</v>
      </c>
      <c r="T49">
        <v>500000</v>
      </c>
      <c r="U49" t="s">
        <v>21</v>
      </c>
      <c r="V49">
        <v>55</v>
      </c>
      <c r="W49" t="s">
        <v>22</v>
      </c>
      <c r="X49">
        <v>0</v>
      </c>
      <c r="Y49" t="s">
        <v>23</v>
      </c>
      <c r="Z49">
        <v>-3500</v>
      </c>
      <c r="AB49" t="s">
        <v>4768</v>
      </c>
      <c r="AC49" t="s">
        <v>5527</v>
      </c>
    </row>
    <row r="50" spans="1:29">
      <c r="A50" t="s">
        <v>0</v>
      </c>
      <c r="B50">
        <v>206269</v>
      </c>
      <c r="C50" t="s">
        <v>19</v>
      </c>
      <c r="D50">
        <v>204453</v>
      </c>
      <c r="E50" t="s">
        <v>20</v>
      </c>
      <c r="F50">
        <v>500000</v>
      </c>
      <c r="G50" t="s">
        <v>21</v>
      </c>
      <c r="H50">
        <v>55</v>
      </c>
      <c r="I50" t="s">
        <v>22</v>
      </c>
      <c r="J50">
        <v>0</v>
      </c>
      <c r="K50" t="s">
        <v>23</v>
      </c>
      <c r="L50">
        <v>-3500</v>
      </c>
      <c r="O50" t="s">
        <v>0</v>
      </c>
      <c r="P50">
        <v>3428677</v>
      </c>
      <c r="Q50" t="s">
        <v>19</v>
      </c>
      <c r="R50">
        <v>408226</v>
      </c>
      <c r="S50" t="s">
        <v>20</v>
      </c>
      <c r="T50">
        <v>500000</v>
      </c>
      <c r="U50" t="s">
        <v>21</v>
      </c>
      <c r="V50">
        <v>55</v>
      </c>
      <c r="W50" t="s">
        <v>22</v>
      </c>
      <c r="X50">
        <v>0</v>
      </c>
      <c r="Y50" t="s">
        <v>23</v>
      </c>
      <c r="Z50">
        <v>-3500</v>
      </c>
      <c r="AB50" t="s">
        <v>4942</v>
      </c>
      <c r="AC50" t="s">
        <v>5536</v>
      </c>
    </row>
    <row r="51" spans="1:29">
      <c r="A51" t="s">
        <v>0</v>
      </c>
      <c r="B51">
        <v>211018</v>
      </c>
      <c r="C51" t="s">
        <v>19</v>
      </c>
      <c r="D51">
        <v>209160</v>
      </c>
      <c r="E51" t="s">
        <v>20</v>
      </c>
      <c r="F51">
        <v>500000</v>
      </c>
      <c r="G51" t="s">
        <v>21</v>
      </c>
      <c r="H51">
        <v>55</v>
      </c>
      <c r="I51" t="s">
        <v>22</v>
      </c>
      <c r="J51">
        <v>0</v>
      </c>
      <c r="K51" t="s">
        <v>23</v>
      </c>
      <c r="L51">
        <v>-3500</v>
      </c>
      <c r="O51" t="s">
        <v>0</v>
      </c>
      <c r="P51">
        <v>4049087</v>
      </c>
      <c r="Q51" t="s">
        <v>19</v>
      </c>
      <c r="R51">
        <v>481755</v>
      </c>
      <c r="S51" t="s">
        <v>20</v>
      </c>
      <c r="T51">
        <v>500000</v>
      </c>
      <c r="U51" t="s">
        <v>21</v>
      </c>
      <c r="V51">
        <v>55</v>
      </c>
      <c r="W51" t="s">
        <v>22</v>
      </c>
      <c r="X51">
        <v>0</v>
      </c>
      <c r="Y51" t="s">
        <v>23</v>
      </c>
      <c r="Z51">
        <v>-3500</v>
      </c>
      <c r="AB51" t="s">
        <v>4769</v>
      </c>
      <c r="AC51" t="s">
        <v>5545</v>
      </c>
    </row>
    <row r="52" spans="1:29">
      <c r="A52" t="s">
        <v>0</v>
      </c>
      <c r="B52">
        <v>215765</v>
      </c>
      <c r="C52" t="s">
        <v>19</v>
      </c>
      <c r="D52">
        <v>213866</v>
      </c>
      <c r="E52" t="s">
        <v>20</v>
      </c>
      <c r="F52">
        <v>500000</v>
      </c>
      <c r="G52" t="s">
        <v>21</v>
      </c>
      <c r="H52">
        <v>55</v>
      </c>
      <c r="I52" t="s">
        <v>22</v>
      </c>
      <c r="J52">
        <v>0</v>
      </c>
      <c r="K52" t="s">
        <v>23</v>
      </c>
      <c r="L52">
        <v>-3500</v>
      </c>
      <c r="O52" t="s">
        <v>0</v>
      </c>
      <c r="P52">
        <v>4150916</v>
      </c>
      <c r="Q52" t="s">
        <v>19</v>
      </c>
      <c r="R52">
        <v>493523</v>
      </c>
      <c r="S52" t="s">
        <v>20</v>
      </c>
      <c r="T52">
        <v>500000</v>
      </c>
      <c r="U52" t="s">
        <v>21</v>
      </c>
      <c r="V52">
        <v>55</v>
      </c>
      <c r="W52" t="s">
        <v>22</v>
      </c>
      <c r="X52">
        <v>0</v>
      </c>
      <c r="Y52" t="s">
        <v>23</v>
      </c>
      <c r="Z52">
        <v>-3500</v>
      </c>
      <c r="AB52" t="s">
        <v>4943</v>
      </c>
      <c r="AC52" t="s">
        <v>5554</v>
      </c>
    </row>
    <row r="53" spans="1:29">
      <c r="A53" t="s">
        <v>0</v>
      </c>
      <c r="B53">
        <v>231015</v>
      </c>
      <c r="C53" t="s">
        <v>19</v>
      </c>
      <c r="D53">
        <v>228980</v>
      </c>
      <c r="E53" t="s">
        <v>20</v>
      </c>
      <c r="F53">
        <v>500000</v>
      </c>
      <c r="G53" t="s">
        <v>21</v>
      </c>
      <c r="H53">
        <v>55</v>
      </c>
      <c r="I53" t="s">
        <v>22</v>
      </c>
      <c r="J53">
        <v>0</v>
      </c>
      <c r="K53" t="s">
        <v>23</v>
      </c>
      <c r="L53">
        <v>-3500</v>
      </c>
      <c r="O53" t="s">
        <v>0</v>
      </c>
      <c r="P53">
        <v>4254163</v>
      </c>
      <c r="Q53" t="s">
        <v>19</v>
      </c>
      <c r="R53">
        <v>505444</v>
      </c>
      <c r="S53" t="s">
        <v>20</v>
      </c>
      <c r="T53">
        <v>500000</v>
      </c>
      <c r="U53" t="s">
        <v>21</v>
      </c>
      <c r="V53">
        <v>55</v>
      </c>
      <c r="W53" t="s">
        <v>22</v>
      </c>
      <c r="X53">
        <v>0</v>
      </c>
      <c r="Y53" t="s">
        <v>23</v>
      </c>
      <c r="Z53">
        <v>-3500</v>
      </c>
      <c r="AB53" t="s">
        <v>4770</v>
      </c>
      <c r="AC53" t="s">
        <v>5563</v>
      </c>
    </row>
    <row r="54" spans="1:29">
      <c r="A54" t="s">
        <v>0</v>
      </c>
      <c r="B54">
        <v>225261</v>
      </c>
      <c r="C54" t="s">
        <v>19</v>
      </c>
      <c r="D54">
        <v>223278</v>
      </c>
      <c r="E54" t="s">
        <v>20</v>
      </c>
      <c r="F54">
        <v>500000</v>
      </c>
      <c r="G54" t="s">
        <v>21</v>
      </c>
      <c r="H54">
        <v>55</v>
      </c>
      <c r="I54" t="s">
        <v>22</v>
      </c>
      <c r="J54">
        <v>0</v>
      </c>
      <c r="K54" t="s">
        <v>23</v>
      </c>
      <c r="L54">
        <v>-3500</v>
      </c>
      <c r="O54" t="s">
        <v>0</v>
      </c>
      <c r="P54">
        <v>4358833</v>
      </c>
      <c r="Q54" t="s">
        <v>19</v>
      </c>
      <c r="R54">
        <v>517517</v>
      </c>
      <c r="S54" t="s">
        <v>20</v>
      </c>
      <c r="T54">
        <v>500000</v>
      </c>
      <c r="U54" t="s">
        <v>21</v>
      </c>
      <c r="V54">
        <v>55</v>
      </c>
      <c r="W54" t="s">
        <v>22</v>
      </c>
      <c r="X54">
        <v>0</v>
      </c>
      <c r="Y54" t="s">
        <v>23</v>
      </c>
      <c r="Z54">
        <v>-3500</v>
      </c>
      <c r="AB54" t="s">
        <v>4944</v>
      </c>
      <c r="AC54" t="s">
        <v>5572</v>
      </c>
    </row>
    <row r="55" spans="1:29">
      <c r="A55" t="s">
        <v>0</v>
      </c>
      <c r="B55">
        <v>230010</v>
      </c>
      <c r="C55" t="s">
        <v>19</v>
      </c>
      <c r="D55">
        <v>227984</v>
      </c>
      <c r="E55" t="s">
        <v>20</v>
      </c>
      <c r="F55">
        <v>500000</v>
      </c>
      <c r="G55" t="s">
        <v>21</v>
      </c>
      <c r="H55">
        <v>55</v>
      </c>
      <c r="I55" t="s">
        <v>22</v>
      </c>
      <c r="J55">
        <v>0</v>
      </c>
      <c r="K55" t="s">
        <v>23</v>
      </c>
      <c r="L55">
        <v>-3500</v>
      </c>
      <c r="O55" t="s">
        <v>0</v>
      </c>
      <c r="P55">
        <v>4464930</v>
      </c>
      <c r="Q55" t="s">
        <v>19</v>
      </c>
      <c r="R55">
        <v>529742</v>
      </c>
      <c r="S55" t="s">
        <v>20</v>
      </c>
      <c r="T55">
        <v>500000</v>
      </c>
      <c r="U55" t="s">
        <v>21</v>
      </c>
      <c r="V55">
        <v>55</v>
      </c>
      <c r="W55" t="s">
        <v>22</v>
      </c>
      <c r="X55">
        <v>0</v>
      </c>
      <c r="Y55" t="s">
        <v>23</v>
      </c>
      <c r="Z55">
        <v>-3500</v>
      </c>
      <c r="AB55" t="s">
        <v>4771</v>
      </c>
      <c r="AC55" t="s">
        <v>5581</v>
      </c>
    </row>
    <row r="56" spans="1:29">
      <c r="A56" t="s">
        <v>0</v>
      </c>
      <c r="B56">
        <v>234757</v>
      </c>
      <c r="C56" t="s">
        <v>19</v>
      </c>
      <c r="D56">
        <v>232690</v>
      </c>
      <c r="E56" t="s">
        <v>20</v>
      </c>
      <c r="F56">
        <v>500000</v>
      </c>
      <c r="G56" t="s">
        <v>21</v>
      </c>
      <c r="H56">
        <v>55</v>
      </c>
      <c r="I56" t="s">
        <v>22</v>
      </c>
      <c r="J56">
        <v>0</v>
      </c>
      <c r="K56" t="s">
        <v>23</v>
      </c>
      <c r="L56">
        <v>-3500</v>
      </c>
      <c r="O56" t="s">
        <v>0</v>
      </c>
      <c r="P56">
        <v>4574960</v>
      </c>
      <c r="Q56" t="s">
        <v>19</v>
      </c>
      <c r="R56">
        <v>542416</v>
      </c>
      <c r="S56" t="s">
        <v>20</v>
      </c>
      <c r="T56">
        <v>500000</v>
      </c>
      <c r="U56" t="s">
        <v>21</v>
      </c>
      <c r="V56">
        <v>55</v>
      </c>
      <c r="W56" t="s">
        <v>22</v>
      </c>
      <c r="X56">
        <v>0</v>
      </c>
      <c r="Y56" t="s">
        <v>23</v>
      </c>
      <c r="Z56">
        <v>-3500</v>
      </c>
      <c r="AB56" t="s">
        <v>4945</v>
      </c>
      <c r="AC56" t="s">
        <v>5590</v>
      </c>
    </row>
    <row r="57" spans="1:29">
      <c r="A57" t="s">
        <v>0</v>
      </c>
      <c r="B57">
        <v>239505</v>
      </c>
      <c r="C57" t="s">
        <v>19</v>
      </c>
      <c r="D57">
        <v>237396</v>
      </c>
      <c r="E57" t="s">
        <v>20</v>
      </c>
      <c r="F57">
        <v>500000</v>
      </c>
      <c r="G57" t="s">
        <v>21</v>
      </c>
      <c r="H57">
        <v>55</v>
      </c>
      <c r="I57" t="s">
        <v>22</v>
      </c>
      <c r="J57">
        <v>0</v>
      </c>
      <c r="K57" t="s">
        <v>23</v>
      </c>
      <c r="L57">
        <v>-3500</v>
      </c>
      <c r="O57" t="s">
        <v>0</v>
      </c>
      <c r="P57">
        <v>4697707</v>
      </c>
      <c r="Q57" t="s">
        <v>19</v>
      </c>
      <c r="R57">
        <v>556579</v>
      </c>
      <c r="S57" t="s">
        <v>20</v>
      </c>
      <c r="T57">
        <v>500000</v>
      </c>
      <c r="U57" t="s">
        <v>21</v>
      </c>
      <c r="V57">
        <v>60</v>
      </c>
      <c r="W57" t="s">
        <v>22</v>
      </c>
      <c r="X57">
        <v>0</v>
      </c>
      <c r="Y57" t="s">
        <v>23</v>
      </c>
      <c r="Z57">
        <v>-3500</v>
      </c>
      <c r="AB57" t="s">
        <v>4772</v>
      </c>
      <c r="AC57" t="s">
        <v>5599</v>
      </c>
    </row>
    <row r="58" spans="1:29">
      <c r="A58" t="s">
        <v>0</v>
      </c>
      <c r="B58">
        <v>245307</v>
      </c>
      <c r="C58" t="s">
        <v>19</v>
      </c>
      <c r="D58">
        <v>243148</v>
      </c>
      <c r="E58" t="s">
        <v>20</v>
      </c>
      <c r="F58">
        <v>500000</v>
      </c>
      <c r="G58" t="s">
        <v>21</v>
      </c>
      <c r="H58">
        <v>60</v>
      </c>
      <c r="I58" t="s">
        <v>22</v>
      </c>
      <c r="J58">
        <v>0</v>
      </c>
      <c r="K58" t="s">
        <v>23</v>
      </c>
      <c r="L58">
        <v>-3500</v>
      </c>
      <c r="O58" t="s">
        <v>0</v>
      </c>
      <c r="P58">
        <v>4810249</v>
      </c>
      <c r="Q58" t="s">
        <v>19</v>
      </c>
      <c r="R58">
        <v>569515</v>
      </c>
      <c r="S58" t="s">
        <v>20</v>
      </c>
      <c r="T58">
        <v>500000</v>
      </c>
      <c r="U58" t="s">
        <v>21</v>
      </c>
      <c r="V58">
        <v>60</v>
      </c>
      <c r="W58" t="s">
        <v>22</v>
      </c>
      <c r="X58">
        <v>0</v>
      </c>
      <c r="Y58" t="s">
        <v>23</v>
      </c>
      <c r="Z58">
        <v>-3500</v>
      </c>
      <c r="AB58" t="s">
        <v>4946</v>
      </c>
      <c r="AC58" t="s">
        <v>5608</v>
      </c>
    </row>
    <row r="59" spans="1:29">
      <c r="A59" t="s">
        <v>0</v>
      </c>
      <c r="B59">
        <v>250161</v>
      </c>
      <c r="C59" t="s">
        <v>19</v>
      </c>
      <c r="D59">
        <v>247959</v>
      </c>
      <c r="E59" t="s">
        <v>20</v>
      </c>
      <c r="F59">
        <v>500000</v>
      </c>
      <c r="G59" t="s">
        <v>21</v>
      </c>
      <c r="H59">
        <v>60</v>
      </c>
      <c r="I59" t="s">
        <v>22</v>
      </c>
      <c r="J59">
        <v>0</v>
      </c>
      <c r="K59" t="s">
        <v>23</v>
      </c>
      <c r="L59">
        <v>-3500</v>
      </c>
      <c r="O59" t="s">
        <v>0</v>
      </c>
      <c r="P59">
        <v>4923918</v>
      </c>
      <c r="Q59" t="s">
        <v>19</v>
      </c>
      <c r="R59">
        <v>582565</v>
      </c>
      <c r="S59" t="s">
        <v>20</v>
      </c>
      <c r="T59">
        <v>500000</v>
      </c>
      <c r="U59" t="s">
        <v>21</v>
      </c>
      <c r="V59">
        <v>60</v>
      </c>
      <c r="W59" t="s">
        <v>22</v>
      </c>
      <c r="X59">
        <v>0</v>
      </c>
      <c r="Y59" t="s">
        <v>23</v>
      </c>
      <c r="Z59">
        <v>-3500</v>
      </c>
      <c r="AB59" t="s">
        <v>4773</v>
      </c>
      <c r="AC59" t="s">
        <v>5617</v>
      </c>
    </row>
    <row r="60" spans="1:29">
      <c r="A60" t="s">
        <v>0</v>
      </c>
      <c r="B60">
        <v>255014</v>
      </c>
      <c r="C60" t="s">
        <v>19</v>
      </c>
      <c r="D60">
        <v>252769</v>
      </c>
      <c r="E60" t="s">
        <v>20</v>
      </c>
      <c r="F60">
        <v>500000</v>
      </c>
      <c r="G60" t="s">
        <v>21</v>
      </c>
      <c r="H60">
        <v>60</v>
      </c>
      <c r="I60" t="s">
        <v>22</v>
      </c>
      <c r="J60">
        <v>0</v>
      </c>
      <c r="K60" t="s">
        <v>23</v>
      </c>
      <c r="L60">
        <v>-3500</v>
      </c>
      <c r="O60" t="s">
        <v>0</v>
      </c>
      <c r="P60">
        <v>5039059</v>
      </c>
      <c r="Q60" t="s">
        <v>19</v>
      </c>
      <c r="R60">
        <v>595771</v>
      </c>
      <c r="S60" t="s">
        <v>20</v>
      </c>
      <c r="T60">
        <v>500000</v>
      </c>
      <c r="U60" t="s">
        <v>21</v>
      </c>
      <c r="V60">
        <v>60</v>
      </c>
      <c r="W60" t="s">
        <v>22</v>
      </c>
      <c r="X60">
        <v>0</v>
      </c>
      <c r="Y60" t="s">
        <v>23</v>
      </c>
      <c r="Z60">
        <v>-3500</v>
      </c>
      <c r="AB60" t="s">
        <v>4947</v>
      </c>
      <c r="AC60" t="s">
        <v>5626</v>
      </c>
    </row>
    <row r="61" spans="1:29">
      <c r="A61" t="s">
        <v>0</v>
      </c>
      <c r="B61">
        <v>259868</v>
      </c>
      <c r="C61" t="s">
        <v>19</v>
      </c>
      <c r="D61">
        <v>257580</v>
      </c>
      <c r="E61" t="s">
        <v>20</v>
      </c>
      <c r="F61">
        <v>500000</v>
      </c>
      <c r="G61" t="s">
        <v>21</v>
      </c>
      <c r="H61">
        <v>60</v>
      </c>
      <c r="I61" t="s">
        <v>22</v>
      </c>
      <c r="J61">
        <v>0</v>
      </c>
      <c r="K61" t="s">
        <v>23</v>
      </c>
      <c r="L61">
        <v>-3500</v>
      </c>
      <c r="O61" t="s">
        <v>0</v>
      </c>
      <c r="P61">
        <v>5155671</v>
      </c>
      <c r="Q61" t="s">
        <v>19</v>
      </c>
      <c r="R61">
        <v>609133</v>
      </c>
      <c r="S61" t="s">
        <v>20</v>
      </c>
      <c r="T61">
        <v>500000</v>
      </c>
      <c r="U61" t="s">
        <v>21</v>
      </c>
      <c r="V61">
        <v>60</v>
      </c>
      <c r="W61" t="s">
        <v>22</v>
      </c>
      <c r="X61">
        <v>0</v>
      </c>
      <c r="Y61" t="s">
        <v>23</v>
      </c>
      <c r="Z61">
        <v>-3500</v>
      </c>
      <c r="AB61" t="s">
        <v>4774</v>
      </c>
      <c r="AC61" t="s">
        <v>5635</v>
      </c>
    </row>
    <row r="62" spans="1:29">
      <c r="A62" t="s">
        <v>0</v>
      </c>
      <c r="B62">
        <v>264721</v>
      </c>
      <c r="C62" t="s">
        <v>19</v>
      </c>
      <c r="D62">
        <v>262391</v>
      </c>
      <c r="E62" t="s">
        <v>20</v>
      </c>
      <c r="F62">
        <v>500000</v>
      </c>
      <c r="G62" t="s">
        <v>21</v>
      </c>
      <c r="H62">
        <v>60</v>
      </c>
      <c r="I62" t="s">
        <v>22</v>
      </c>
      <c r="J62">
        <v>0</v>
      </c>
      <c r="K62" t="s">
        <v>23</v>
      </c>
      <c r="L62">
        <v>-3500</v>
      </c>
      <c r="O62" t="s">
        <v>0</v>
      </c>
      <c r="P62">
        <v>5273759</v>
      </c>
      <c r="Q62" t="s">
        <v>19</v>
      </c>
      <c r="R62">
        <v>622650</v>
      </c>
      <c r="S62" t="s">
        <v>20</v>
      </c>
      <c r="T62">
        <v>500000</v>
      </c>
      <c r="U62" t="s">
        <v>21</v>
      </c>
      <c r="V62">
        <v>60</v>
      </c>
      <c r="W62" t="s">
        <v>22</v>
      </c>
      <c r="X62">
        <v>0</v>
      </c>
      <c r="Y62" t="s">
        <v>23</v>
      </c>
      <c r="Z62">
        <v>-3500</v>
      </c>
      <c r="AB62" t="s">
        <v>4948</v>
      </c>
      <c r="AC62" t="s">
        <v>5644</v>
      </c>
    </row>
    <row r="63" spans="1:29">
      <c r="A63" t="s">
        <v>0</v>
      </c>
      <c r="B63">
        <v>282411</v>
      </c>
      <c r="C63" t="s">
        <v>19</v>
      </c>
      <c r="D63">
        <v>279925</v>
      </c>
      <c r="E63" t="s">
        <v>20</v>
      </c>
      <c r="F63">
        <v>500000</v>
      </c>
      <c r="G63" t="s">
        <v>21</v>
      </c>
      <c r="H63">
        <v>60</v>
      </c>
      <c r="I63" t="s">
        <v>22</v>
      </c>
      <c r="J63">
        <v>0</v>
      </c>
      <c r="K63" t="s">
        <v>23</v>
      </c>
      <c r="L63">
        <v>-3500</v>
      </c>
      <c r="O63" t="s">
        <v>0</v>
      </c>
      <c r="P63">
        <v>5393326</v>
      </c>
      <c r="Q63" t="s">
        <v>19</v>
      </c>
      <c r="R63">
        <v>636323</v>
      </c>
      <c r="S63" t="s">
        <v>20</v>
      </c>
      <c r="T63">
        <v>500000</v>
      </c>
      <c r="U63" t="s">
        <v>21</v>
      </c>
      <c r="V63">
        <v>60</v>
      </c>
      <c r="W63" t="s">
        <v>22</v>
      </c>
      <c r="X63">
        <v>0</v>
      </c>
      <c r="Y63" t="s">
        <v>23</v>
      </c>
      <c r="Z63">
        <v>-3500</v>
      </c>
      <c r="AB63" t="s">
        <v>4775</v>
      </c>
      <c r="AC63" t="s">
        <v>5653</v>
      </c>
    </row>
    <row r="64" spans="1:29">
      <c r="A64" t="s">
        <v>0</v>
      </c>
      <c r="B64">
        <v>274428</v>
      </c>
      <c r="C64" t="s">
        <v>19</v>
      </c>
      <c r="D64">
        <v>272012</v>
      </c>
      <c r="E64" t="s">
        <v>20</v>
      </c>
      <c r="F64">
        <v>500000</v>
      </c>
      <c r="G64" t="s">
        <v>21</v>
      </c>
      <c r="H64">
        <v>60</v>
      </c>
      <c r="I64" t="s">
        <v>22</v>
      </c>
      <c r="J64">
        <v>0</v>
      </c>
      <c r="K64" t="s">
        <v>23</v>
      </c>
      <c r="L64">
        <v>-3500</v>
      </c>
      <c r="O64" t="s">
        <v>0</v>
      </c>
      <c r="P64">
        <v>5514374</v>
      </c>
      <c r="Q64" t="s">
        <v>19</v>
      </c>
      <c r="R64">
        <v>650152</v>
      </c>
      <c r="S64" t="s">
        <v>20</v>
      </c>
      <c r="T64">
        <v>500000</v>
      </c>
      <c r="U64" t="s">
        <v>21</v>
      </c>
      <c r="V64">
        <v>60</v>
      </c>
      <c r="W64" t="s">
        <v>22</v>
      </c>
      <c r="X64">
        <v>0</v>
      </c>
      <c r="Y64" t="s">
        <v>23</v>
      </c>
      <c r="Z64">
        <v>-3500</v>
      </c>
      <c r="AB64" t="s">
        <v>4949</v>
      </c>
      <c r="AC64" t="s">
        <v>5662</v>
      </c>
    </row>
    <row r="65" spans="1:29">
      <c r="A65" t="s">
        <v>0</v>
      </c>
      <c r="B65">
        <v>279281</v>
      </c>
      <c r="C65" t="s">
        <v>19</v>
      </c>
      <c r="D65">
        <v>276823</v>
      </c>
      <c r="E65" t="s">
        <v>20</v>
      </c>
      <c r="F65">
        <v>500000</v>
      </c>
      <c r="G65" t="s">
        <v>21</v>
      </c>
      <c r="H65">
        <v>60</v>
      </c>
      <c r="I65" t="s">
        <v>22</v>
      </c>
      <c r="J65">
        <v>0</v>
      </c>
      <c r="K65" t="s">
        <v>23</v>
      </c>
      <c r="L65">
        <v>-3500</v>
      </c>
      <c r="O65" t="s">
        <v>0</v>
      </c>
      <c r="P65">
        <v>5636904</v>
      </c>
      <c r="Q65" t="s">
        <v>19</v>
      </c>
      <c r="R65">
        <v>664136</v>
      </c>
      <c r="S65" t="s">
        <v>20</v>
      </c>
      <c r="T65">
        <v>500000</v>
      </c>
      <c r="U65" t="s">
        <v>21</v>
      </c>
      <c r="V65">
        <v>60</v>
      </c>
      <c r="W65" t="s">
        <v>22</v>
      </c>
      <c r="X65">
        <v>0</v>
      </c>
      <c r="Y65" t="s">
        <v>23</v>
      </c>
      <c r="Z65">
        <v>-3500</v>
      </c>
      <c r="AB65" t="s">
        <v>4776</v>
      </c>
      <c r="AC65" t="s">
        <v>5671</v>
      </c>
    </row>
    <row r="66" spans="1:29">
      <c r="A66" t="s">
        <v>0</v>
      </c>
      <c r="B66">
        <v>284135</v>
      </c>
      <c r="C66" t="s">
        <v>19</v>
      </c>
      <c r="D66">
        <v>281633</v>
      </c>
      <c r="E66" t="s">
        <v>20</v>
      </c>
      <c r="F66">
        <v>500000</v>
      </c>
      <c r="G66" t="s">
        <v>21</v>
      </c>
      <c r="H66">
        <v>60</v>
      </c>
      <c r="I66" t="s">
        <v>22</v>
      </c>
      <c r="J66">
        <v>0</v>
      </c>
      <c r="K66" t="s">
        <v>23</v>
      </c>
      <c r="L66">
        <v>-3500</v>
      </c>
      <c r="O66" t="s">
        <v>0</v>
      </c>
      <c r="P66">
        <v>5760922</v>
      </c>
      <c r="Q66" t="s">
        <v>19</v>
      </c>
      <c r="R66">
        <v>678275</v>
      </c>
      <c r="S66" t="s">
        <v>20</v>
      </c>
      <c r="T66">
        <v>500000</v>
      </c>
      <c r="U66" t="s">
        <v>21</v>
      </c>
      <c r="V66">
        <v>60</v>
      </c>
      <c r="W66" t="s">
        <v>22</v>
      </c>
      <c r="X66">
        <v>0</v>
      </c>
      <c r="Y66" t="s">
        <v>23</v>
      </c>
      <c r="Z66">
        <v>-3500</v>
      </c>
      <c r="AB66" t="s">
        <v>4950</v>
      </c>
      <c r="AC66" t="s">
        <v>5680</v>
      </c>
    </row>
    <row r="67" spans="1:29">
      <c r="A67" t="s">
        <v>0</v>
      </c>
      <c r="B67">
        <v>288988</v>
      </c>
      <c r="C67" t="s">
        <v>19</v>
      </c>
      <c r="D67">
        <v>286444</v>
      </c>
      <c r="E67" t="s">
        <v>20</v>
      </c>
      <c r="F67">
        <v>500000</v>
      </c>
      <c r="G67" t="s">
        <v>21</v>
      </c>
      <c r="H67">
        <v>60</v>
      </c>
      <c r="I67" t="s">
        <v>22</v>
      </c>
      <c r="J67">
        <v>0</v>
      </c>
      <c r="K67" t="s">
        <v>23</v>
      </c>
      <c r="L67">
        <v>-3500</v>
      </c>
      <c r="O67" t="s">
        <v>0</v>
      </c>
      <c r="P67">
        <v>5886430</v>
      </c>
      <c r="Q67" t="s">
        <v>19</v>
      </c>
      <c r="R67">
        <v>692570</v>
      </c>
      <c r="S67" t="s">
        <v>20</v>
      </c>
      <c r="T67">
        <v>500000</v>
      </c>
      <c r="U67" t="s">
        <v>21</v>
      </c>
      <c r="V67">
        <v>60</v>
      </c>
      <c r="W67" t="s">
        <v>22</v>
      </c>
      <c r="X67">
        <v>0</v>
      </c>
      <c r="Y67" t="s">
        <v>23</v>
      </c>
      <c r="Z67">
        <v>-3500</v>
      </c>
      <c r="AB67" t="s">
        <v>4777</v>
      </c>
      <c r="AC67" t="s">
        <v>5689</v>
      </c>
    </row>
    <row r="68" spans="1:29">
      <c r="A68" t="s">
        <v>0</v>
      </c>
      <c r="B68">
        <v>293842</v>
      </c>
      <c r="C68" t="s">
        <v>19</v>
      </c>
      <c r="D68">
        <v>291255</v>
      </c>
      <c r="E68" t="s">
        <v>20</v>
      </c>
      <c r="F68">
        <v>500000</v>
      </c>
      <c r="G68" t="s">
        <v>21</v>
      </c>
      <c r="H68">
        <v>60</v>
      </c>
      <c r="I68" t="s">
        <v>22</v>
      </c>
      <c r="J68">
        <v>0</v>
      </c>
      <c r="K68" t="s">
        <v>23</v>
      </c>
      <c r="L68">
        <v>-3500</v>
      </c>
      <c r="O68" t="s">
        <v>0</v>
      </c>
      <c r="P68">
        <v>6013429</v>
      </c>
      <c r="Q68" t="s">
        <v>19</v>
      </c>
      <c r="R68">
        <v>707021</v>
      </c>
      <c r="S68" t="s">
        <v>20</v>
      </c>
      <c r="T68">
        <v>500000</v>
      </c>
      <c r="U68" t="s">
        <v>21</v>
      </c>
      <c r="V68">
        <v>60</v>
      </c>
      <c r="W68" t="s">
        <v>22</v>
      </c>
      <c r="X68">
        <v>0</v>
      </c>
      <c r="Y68" t="s">
        <v>23</v>
      </c>
      <c r="Z68">
        <v>-3500</v>
      </c>
      <c r="AB68" t="s">
        <v>4951</v>
      </c>
      <c r="AC68" t="s">
        <v>5698</v>
      </c>
    </row>
    <row r="69" spans="1:29">
      <c r="A69" t="s">
        <v>0</v>
      </c>
      <c r="B69">
        <v>298695</v>
      </c>
      <c r="C69" t="s">
        <v>19</v>
      </c>
      <c r="D69">
        <v>296065</v>
      </c>
      <c r="E69" t="s">
        <v>20</v>
      </c>
      <c r="F69">
        <v>500000</v>
      </c>
      <c r="G69" t="s">
        <v>21</v>
      </c>
      <c r="H69">
        <v>60</v>
      </c>
      <c r="I69" t="s">
        <v>22</v>
      </c>
      <c r="J69">
        <v>0</v>
      </c>
      <c r="K69" t="s">
        <v>23</v>
      </c>
      <c r="L69">
        <v>-3500</v>
      </c>
      <c r="O69" t="s">
        <v>0</v>
      </c>
      <c r="P69">
        <v>6142486</v>
      </c>
      <c r="Q69" t="s">
        <v>19</v>
      </c>
      <c r="R69">
        <v>721694</v>
      </c>
      <c r="S69" t="s">
        <v>20</v>
      </c>
      <c r="T69">
        <v>500000</v>
      </c>
      <c r="U69" t="s">
        <v>21</v>
      </c>
      <c r="V69">
        <v>60</v>
      </c>
      <c r="W69" t="s">
        <v>22</v>
      </c>
      <c r="X69">
        <v>0</v>
      </c>
      <c r="Y69" t="s">
        <v>23</v>
      </c>
      <c r="Z69">
        <v>-3500</v>
      </c>
      <c r="AB69" t="s">
        <v>4778</v>
      </c>
      <c r="AC69" t="s">
        <v>5707</v>
      </c>
    </row>
    <row r="70" spans="1:29">
      <c r="A70" t="s">
        <v>0</v>
      </c>
      <c r="B70">
        <v>303549</v>
      </c>
      <c r="C70" t="s">
        <v>19</v>
      </c>
      <c r="D70">
        <v>300876</v>
      </c>
      <c r="E70" t="s">
        <v>20</v>
      </c>
      <c r="F70">
        <v>500000</v>
      </c>
      <c r="G70" t="s">
        <v>21</v>
      </c>
      <c r="H70">
        <v>60</v>
      </c>
      <c r="I70" t="s">
        <v>22</v>
      </c>
      <c r="J70">
        <v>0</v>
      </c>
      <c r="K70" t="s">
        <v>23</v>
      </c>
      <c r="L70">
        <v>-3500</v>
      </c>
      <c r="O70" t="s">
        <v>0</v>
      </c>
      <c r="P70">
        <v>6275802</v>
      </c>
      <c r="Q70" t="s">
        <v>19</v>
      </c>
      <c r="R70">
        <v>736846</v>
      </c>
      <c r="S70" t="s">
        <v>20</v>
      </c>
      <c r="T70">
        <v>500000</v>
      </c>
      <c r="U70" t="s">
        <v>21</v>
      </c>
      <c r="V70">
        <v>65</v>
      </c>
      <c r="W70" t="s">
        <v>22</v>
      </c>
      <c r="X70">
        <v>0</v>
      </c>
      <c r="Y70" t="s">
        <v>23</v>
      </c>
      <c r="Z70">
        <v>-3500</v>
      </c>
      <c r="AB70" t="s">
        <v>4952</v>
      </c>
      <c r="AC70" t="s">
        <v>5716</v>
      </c>
    </row>
    <row r="71" spans="1:29">
      <c r="A71" t="s">
        <v>0</v>
      </c>
      <c r="B71">
        <v>308613</v>
      </c>
      <c r="C71" t="s">
        <v>19</v>
      </c>
      <c r="D71">
        <v>305896</v>
      </c>
      <c r="E71" t="s">
        <v>20</v>
      </c>
      <c r="F71">
        <v>500000</v>
      </c>
      <c r="G71" t="s">
        <v>21</v>
      </c>
      <c r="H71">
        <v>65</v>
      </c>
      <c r="I71" t="s">
        <v>22</v>
      </c>
      <c r="J71">
        <v>0</v>
      </c>
      <c r="K71" t="s">
        <v>23</v>
      </c>
      <c r="L71">
        <v>-3500</v>
      </c>
      <c r="O71" t="s">
        <v>0</v>
      </c>
      <c r="P71">
        <v>6409231</v>
      </c>
      <c r="Q71" t="s">
        <v>19</v>
      </c>
      <c r="R71">
        <v>751990</v>
      </c>
      <c r="S71" t="s">
        <v>20</v>
      </c>
      <c r="T71">
        <v>500000</v>
      </c>
      <c r="U71" t="s">
        <v>21</v>
      </c>
      <c r="V71">
        <v>65</v>
      </c>
      <c r="W71" t="s">
        <v>22</v>
      </c>
      <c r="X71">
        <v>0</v>
      </c>
      <c r="Y71" t="s">
        <v>23</v>
      </c>
      <c r="Z71">
        <v>-3500</v>
      </c>
      <c r="AB71" t="s">
        <v>4779</v>
      </c>
      <c r="AC71" t="s">
        <v>5725</v>
      </c>
    </row>
    <row r="72" spans="1:29">
      <c r="A72" t="s">
        <v>0</v>
      </c>
      <c r="B72">
        <v>313573</v>
      </c>
      <c r="C72" t="s">
        <v>19</v>
      </c>
      <c r="D72">
        <v>310811</v>
      </c>
      <c r="E72" t="s">
        <v>20</v>
      </c>
      <c r="F72">
        <v>500000</v>
      </c>
      <c r="G72" t="s">
        <v>21</v>
      </c>
      <c r="H72">
        <v>65</v>
      </c>
      <c r="I72" t="s">
        <v>22</v>
      </c>
      <c r="J72">
        <v>0</v>
      </c>
      <c r="K72" t="s">
        <v>23</v>
      </c>
      <c r="L72">
        <v>-3500</v>
      </c>
      <c r="O72" t="s">
        <v>0</v>
      </c>
      <c r="P72">
        <v>6544151</v>
      </c>
      <c r="Q72" t="s">
        <v>19</v>
      </c>
      <c r="R72">
        <v>767288</v>
      </c>
      <c r="S72" t="s">
        <v>20</v>
      </c>
      <c r="T72">
        <v>500000</v>
      </c>
      <c r="U72" t="s">
        <v>21</v>
      </c>
      <c r="V72">
        <v>65</v>
      </c>
      <c r="W72" t="s">
        <v>22</v>
      </c>
      <c r="X72">
        <v>0</v>
      </c>
      <c r="Y72" t="s">
        <v>23</v>
      </c>
      <c r="Z72">
        <v>-3500</v>
      </c>
      <c r="AB72" t="s">
        <v>4953</v>
      </c>
      <c r="AC72" t="s">
        <v>5734</v>
      </c>
    </row>
    <row r="73" spans="1:29">
      <c r="A73" t="s">
        <v>0</v>
      </c>
      <c r="B73">
        <v>318531</v>
      </c>
      <c r="C73" t="s">
        <v>19</v>
      </c>
      <c r="D73">
        <v>315727</v>
      </c>
      <c r="E73" t="s">
        <v>20</v>
      </c>
      <c r="F73">
        <v>500000</v>
      </c>
      <c r="G73" t="s">
        <v>21</v>
      </c>
      <c r="H73">
        <v>65</v>
      </c>
      <c r="I73" t="s">
        <v>22</v>
      </c>
      <c r="J73">
        <v>0</v>
      </c>
      <c r="K73" t="s">
        <v>23</v>
      </c>
      <c r="L73">
        <v>-3500</v>
      </c>
      <c r="O73" t="s">
        <v>0</v>
      </c>
      <c r="P73">
        <v>6680609</v>
      </c>
      <c r="Q73" t="s">
        <v>19</v>
      </c>
      <c r="R73">
        <v>782746</v>
      </c>
      <c r="S73" t="s">
        <v>20</v>
      </c>
      <c r="T73">
        <v>500000</v>
      </c>
      <c r="U73" t="s">
        <v>21</v>
      </c>
      <c r="V73">
        <v>65</v>
      </c>
      <c r="W73" t="s">
        <v>22</v>
      </c>
      <c r="X73">
        <v>0</v>
      </c>
      <c r="Y73" t="s">
        <v>23</v>
      </c>
      <c r="Z73">
        <v>-3500</v>
      </c>
      <c r="AB73" t="s">
        <v>4954</v>
      </c>
      <c r="AC73" t="s">
        <v>5743</v>
      </c>
    </row>
    <row r="74" spans="1:29">
      <c r="A74" t="s">
        <v>0</v>
      </c>
      <c r="B74">
        <v>323491</v>
      </c>
      <c r="C74" t="s">
        <v>19</v>
      </c>
      <c r="D74">
        <v>320642</v>
      </c>
      <c r="E74" t="s">
        <v>20</v>
      </c>
      <c r="F74">
        <v>500000</v>
      </c>
      <c r="G74" t="s">
        <v>21</v>
      </c>
      <c r="H74">
        <v>65</v>
      </c>
      <c r="I74" t="s">
        <v>22</v>
      </c>
      <c r="J74">
        <v>0</v>
      </c>
      <c r="K74" t="s">
        <v>23</v>
      </c>
      <c r="L74">
        <v>-3500</v>
      </c>
      <c r="O74" t="s">
        <v>0</v>
      </c>
      <c r="P74">
        <v>6818606</v>
      </c>
      <c r="Q74" t="s">
        <v>19</v>
      </c>
      <c r="R74">
        <v>798362</v>
      </c>
      <c r="S74" t="s">
        <v>20</v>
      </c>
      <c r="T74">
        <v>500000</v>
      </c>
      <c r="U74" t="s">
        <v>21</v>
      </c>
      <c r="V74">
        <v>65</v>
      </c>
      <c r="W74" t="s">
        <v>22</v>
      </c>
      <c r="X74">
        <v>0</v>
      </c>
      <c r="Y74" t="s">
        <v>23</v>
      </c>
      <c r="Z74">
        <v>-3500</v>
      </c>
      <c r="AB74" t="s">
        <v>4780</v>
      </c>
      <c r="AC74" t="s">
        <v>5752</v>
      </c>
    </row>
    <row r="75" spans="1:29">
      <c r="A75" t="s">
        <v>0</v>
      </c>
      <c r="B75">
        <v>328449</v>
      </c>
      <c r="C75" t="s">
        <v>19</v>
      </c>
      <c r="D75">
        <v>325557</v>
      </c>
      <c r="E75" t="s">
        <v>20</v>
      </c>
      <c r="F75">
        <v>500000</v>
      </c>
      <c r="G75" t="s">
        <v>21</v>
      </c>
      <c r="H75">
        <v>65</v>
      </c>
      <c r="I75" t="s">
        <v>22</v>
      </c>
      <c r="J75">
        <v>0</v>
      </c>
      <c r="K75" t="s">
        <v>23</v>
      </c>
      <c r="L75">
        <v>-3500</v>
      </c>
      <c r="O75" t="s">
        <v>0</v>
      </c>
      <c r="P75">
        <v>6958148</v>
      </c>
      <c r="Q75" t="s">
        <v>19</v>
      </c>
      <c r="R75">
        <v>814137</v>
      </c>
      <c r="S75" t="s">
        <v>20</v>
      </c>
      <c r="T75">
        <v>500000</v>
      </c>
      <c r="U75" t="s">
        <v>21</v>
      </c>
      <c r="V75">
        <v>65</v>
      </c>
      <c r="W75" t="s">
        <v>22</v>
      </c>
      <c r="X75">
        <v>0</v>
      </c>
      <c r="Y75" t="s">
        <v>23</v>
      </c>
      <c r="Z75">
        <v>-3500</v>
      </c>
      <c r="AB75" t="s">
        <v>4955</v>
      </c>
      <c r="AC75" t="s">
        <v>5761</v>
      </c>
    </row>
    <row r="76" spans="1:29">
      <c r="A76" t="s">
        <v>0</v>
      </c>
      <c r="B76">
        <v>349285</v>
      </c>
      <c r="C76" t="s">
        <v>19</v>
      </c>
      <c r="D76">
        <v>346209</v>
      </c>
      <c r="E76" t="s">
        <v>20</v>
      </c>
      <c r="F76">
        <v>500000</v>
      </c>
      <c r="G76" t="s">
        <v>21</v>
      </c>
      <c r="H76">
        <v>65</v>
      </c>
      <c r="I76" t="s">
        <v>22</v>
      </c>
      <c r="J76">
        <v>0</v>
      </c>
      <c r="K76" t="s">
        <v>23</v>
      </c>
      <c r="L76">
        <v>-3500</v>
      </c>
      <c r="O76" t="s">
        <v>0</v>
      </c>
      <c r="P76">
        <v>7099233</v>
      </c>
      <c r="Q76" t="s">
        <v>19</v>
      </c>
      <c r="R76">
        <v>830071</v>
      </c>
      <c r="S76" t="s">
        <v>20</v>
      </c>
      <c r="T76">
        <v>500000</v>
      </c>
      <c r="U76" t="s">
        <v>21</v>
      </c>
      <c r="V76">
        <v>65</v>
      </c>
      <c r="W76" t="s">
        <v>22</v>
      </c>
      <c r="X76">
        <v>0</v>
      </c>
      <c r="Y76" t="s">
        <v>23</v>
      </c>
      <c r="Z76">
        <v>-3500</v>
      </c>
      <c r="AB76" t="s">
        <v>4781</v>
      </c>
      <c r="AC76" t="s">
        <v>5770</v>
      </c>
    </row>
    <row r="77" spans="1:29">
      <c r="A77" t="s">
        <v>0</v>
      </c>
      <c r="B77">
        <v>338367</v>
      </c>
      <c r="C77" t="s">
        <v>19</v>
      </c>
      <c r="D77">
        <v>335388</v>
      </c>
      <c r="E77" t="s">
        <v>20</v>
      </c>
      <c r="F77">
        <v>500000</v>
      </c>
      <c r="G77" t="s">
        <v>21</v>
      </c>
      <c r="H77">
        <v>65</v>
      </c>
      <c r="I77" t="s">
        <v>22</v>
      </c>
      <c r="J77">
        <v>0</v>
      </c>
      <c r="K77" t="s">
        <v>23</v>
      </c>
      <c r="L77">
        <v>-3500</v>
      </c>
      <c r="O77" t="s">
        <v>0</v>
      </c>
      <c r="P77">
        <v>7241868</v>
      </c>
      <c r="Q77" t="s">
        <v>19</v>
      </c>
      <c r="R77">
        <v>846164</v>
      </c>
      <c r="S77" t="s">
        <v>20</v>
      </c>
      <c r="T77">
        <v>500000</v>
      </c>
      <c r="U77" t="s">
        <v>21</v>
      </c>
      <c r="V77">
        <v>65</v>
      </c>
      <c r="W77" t="s">
        <v>22</v>
      </c>
      <c r="X77">
        <v>0</v>
      </c>
      <c r="Y77" t="s">
        <v>23</v>
      </c>
      <c r="Z77">
        <v>-3500</v>
      </c>
      <c r="AB77" t="s">
        <v>4956</v>
      </c>
      <c r="AC77" t="s">
        <v>5779</v>
      </c>
    </row>
    <row r="78" spans="1:29">
      <c r="A78" t="s">
        <v>0</v>
      </c>
      <c r="B78">
        <v>343327</v>
      </c>
      <c r="C78" t="s">
        <v>19</v>
      </c>
      <c r="D78">
        <v>340303</v>
      </c>
      <c r="E78" t="s">
        <v>20</v>
      </c>
      <c r="F78">
        <v>500000</v>
      </c>
      <c r="G78" t="s">
        <v>21</v>
      </c>
      <c r="H78">
        <v>65</v>
      </c>
      <c r="I78" t="s">
        <v>22</v>
      </c>
      <c r="J78">
        <v>0</v>
      </c>
      <c r="K78" t="s">
        <v>23</v>
      </c>
      <c r="L78">
        <v>-3500</v>
      </c>
      <c r="O78" t="s">
        <v>0</v>
      </c>
      <c r="P78">
        <v>7386055</v>
      </c>
      <c r="Q78" t="s">
        <v>19</v>
      </c>
      <c r="R78">
        <v>862416</v>
      </c>
      <c r="S78" t="s">
        <v>20</v>
      </c>
      <c r="T78">
        <v>500000</v>
      </c>
      <c r="U78" t="s">
        <v>21</v>
      </c>
      <c r="V78">
        <v>65</v>
      </c>
      <c r="W78" t="s">
        <v>22</v>
      </c>
      <c r="X78">
        <v>0</v>
      </c>
      <c r="Y78" t="s">
        <v>23</v>
      </c>
      <c r="Z78">
        <v>-3500</v>
      </c>
      <c r="AB78" t="s">
        <v>4782</v>
      </c>
      <c r="AC78" t="s">
        <v>5788</v>
      </c>
    </row>
    <row r="79" spans="1:29">
      <c r="A79" t="s">
        <v>0</v>
      </c>
      <c r="B79">
        <v>348284</v>
      </c>
      <c r="C79" t="s">
        <v>19</v>
      </c>
      <c r="D79">
        <v>345218</v>
      </c>
      <c r="E79" t="s">
        <v>20</v>
      </c>
      <c r="F79">
        <v>500000</v>
      </c>
      <c r="G79" t="s">
        <v>21</v>
      </c>
      <c r="H79">
        <v>65</v>
      </c>
      <c r="I79" t="s">
        <v>22</v>
      </c>
      <c r="J79">
        <v>0</v>
      </c>
      <c r="K79" t="s">
        <v>23</v>
      </c>
      <c r="L79">
        <v>-3500</v>
      </c>
      <c r="O79" t="s">
        <v>0</v>
      </c>
      <c r="P79">
        <v>7531796</v>
      </c>
      <c r="Q79" t="s">
        <v>19</v>
      </c>
      <c r="R79">
        <v>878827</v>
      </c>
      <c r="S79" t="s">
        <v>20</v>
      </c>
      <c r="T79">
        <v>500000</v>
      </c>
      <c r="U79" t="s">
        <v>21</v>
      </c>
      <c r="V79">
        <v>65</v>
      </c>
      <c r="W79" t="s">
        <v>22</v>
      </c>
      <c r="X79">
        <v>0</v>
      </c>
      <c r="Y79" t="s">
        <v>23</v>
      </c>
      <c r="Z79">
        <v>-3500</v>
      </c>
      <c r="AB79" t="s">
        <v>4957</v>
      </c>
      <c r="AC79" t="s">
        <v>5797</v>
      </c>
    </row>
    <row r="80" spans="1:29">
      <c r="A80" t="s">
        <v>0</v>
      </c>
      <c r="B80">
        <v>353244</v>
      </c>
      <c r="C80" t="s">
        <v>19</v>
      </c>
      <c r="D80">
        <v>350133</v>
      </c>
      <c r="E80" t="s">
        <v>20</v>
      </c>
      <c r="F80">
        <v>500000</v>
      </c>
      <c r="G80" t="s">
        <v>21</v>
      </c>
      <c r="H80">
        <v>65</v>
      </c>
      <c r="I80" t="s">
        <v>22</v>
      </c>
      <c r="J80">
        <v>0</v>
      </c>
      <c r="K80" t="s">
        <v>23</v>
      </c>
      <c r="L80">
        <v>-3500</v>
      </c>
      <c r="O80" t="s">
        <v>0</v>
      </c>
      <c r="P80">
        <v>7679094</v>
      </c>
      <c r="Q80" t="s">
        <v>19</v>
      </c>
      <c r="R80">
        <v>895397</v>
      </c>
      <c r="S80" t="s">
        <v>20</v>
      </c>
      <c r="T80">
        <v>500000</v>
      </c>
      <c r="U80" t="s">
        <v>21</v>
      </c>
      <c r="V80">
        <v>65</v>
      </c>
      <c r="W80" t="s">
        <v>22</v>
      </c>
      <c r="X80">
        <v>0</v>
      </c>
      <c r="Y80" t="s">
        <v>23</v>
      </c>
      <c r="Z80">
        <v>-3500</v>
      </c>
      <c r="AB80" t="s">
        <v>4783</v>
      </c>
      <c r="AC80" t="s">
        <v>5806</v>
      </c>
    </row>
    <row r="81" spans="1:29">
      <c r="A81" t="s">
        <v>0</v>
      </c>
      <c r="B81">
        <v>358202</v>
      </c>
      <c r="C81" t="s">
        <v>19</v>
      </c>
      <c r="D81">
        <v>355049</v>
      </c>
      <c r="E81" t="s">
        <v>20</v>
      </c>
      <c r="F81">
        <v>500000</v>
      </c>
      <c r="G81" t="s">
        <v>21</v>
      </c>
      <c r="H81">
        <v>65</v>
      </c>
      <c r="I81" t="s">
        <v>22</v>
      </c>
      <c r="J81">
        <v>0</v>
      </c>
      <c r="K81" t="s">
        <v>23</v>
      </c>
      <c r="L81">
        <v>-3500</v>
      </c>
      <c r="O81" t="s">
        <v>0</v>
      </c>
      <c r="P81">
        <v>7827952</v>
      </c>
      <c r="Q81" t="s">
        <v>19</v>
      </c>
      <c r="R81">
        <v>912125</v>
      </c>
      <c r="S81" t="s">
        <v>20</v>
      </c>
      <c r="T81">
        <v>500000</v>
      </c>
      <c r="U81" t="s">
        <v>21</v>
      </c>
      <c r="V81">
        <v>65</v>
      </c>
      <c r="W81" t="s">
        <v>22</v>
      </c>
      <c r="X81">
        <v>0</v>
      </c>
      <c r="Y81" t="s">
        <v>23</v>
      </c>
      <c r="Z81">
        <v>-3500</v>
      </c>
      <c r="AB81" t="s">
        <v>4958</v>
      </c>
      <c r="AC81" t="s">
        <v>5815</v>
      </c>
    </row>
    <row r="82" spans="1:29">
      <c r="A82" t="s">
        <v>0</v>
      </c>
      <c r="B82">
        <v>363162</v>
      </c>
      <c r="C82" t="s">
        <v>19</v>
      </c>
      <c r="D82">
        <v>359964</v>
      </c>
      <c r="E82" t="s">
        <v>20</v>
      </c>
      <c r="F82">
        <v>500000</v>
      </c>
      <c r="G82" t="s">
        <v>21</v>
      </c>
      <c r="H82">
        <v>65</v>
      </c>
      <c r="I82" t="s">
        <v>22</v>
      </c>
      <c r="J82">
        <v>0</v>
      </c>
      <c r="K82" t="s">
        <v>23</v>
      </c>
      <c r="L82">
        <v>-3500</v>
      </c>
      <c r="O82" t="s">
        <v>0</v>
      </c>
      <c r="P82">
        <v>7981191</v>
      </c>
      <c r="Q82" t="s">
        <v>19</v>
      </c>
      <c r="R82">
        <v>929341</v>
      </c>
      <c r="S82" t="s">
        <v>20</v>
      </c>
      <c r="T82">
        <v>500000</v>
      </c>
      <c r="U82" t="s">
        <v>21</v>
      </c>
      <c r="V82">
        <v>65</v>
      </c>
      <c r="W82" t="s">
        <v>22</v>
      </c>
      <c r="X82">
        <v>0</v>
      </c>
      <c r="Y82" t="s">
        <v>23</v>
      </c>
      <c r="Z82">
        <v>-3500</v>
      </c>
      <c r="AB82" t="s">
        <v>4784</v>
      </c>
      <c r="AC82" t="s">
        <v>5824</v>
      </c>
    </row>
    <row r="83" spans="1:29">
      <c r="A83" t="s">
        <v>0</v>
      </c>
      <c r="B83">
        <v>368120</v>
      </c>
      <c r="C83" t="s">
        <v>19</v>
      </c>
      <c r="D83">
        <v>364879</v>
      </c>
      <c r="E83" t="s">
        <v>20</v>
      </c>
      <c r="F83">
        <v>500000</v>
      </c>
      <c r="G83" t="s">
        <v>21</v>
      </c>
      <c r="H83">
        <v>65</v>
      </c>
      <c r="I83" t="s">
        <v>22</v>
      </c>
      <c r="J83">
        <v>0</v>
      </c>
      <c r="K83" t="s">
        <v>23</v>
      </c>
      <c r="L83">
        <v>-3500</v>
      </c>
      <c r="O83" t="s">
        <v>0</v>
      </c>
      <c r="P83">
        <v>8152483</v>
      </c>
      <c r="Q83" t="s">
        <v>19</v>
      </c>
      <c r="R83">
        <v>1021606</v>
      </c>
      <c r="S83" t="s">
        <v>20</v>
      </c>
      <c r="T83">
        <v>500000</v>
      </c>
      <c r="U83" t="s">
        <v>21</v>
      </c>
      <c r="V83">
        <v>70</v>
      </c>
      <c r="W83" t="s">
        <v>22</v>
      </c>
      <c r="X83">
        <v>0</v>
      </c>
      <c r="Y83" t="s">
        <v>23</v>
      </c>
      <c r="Z83">
        <v>-3500</v>
      </c>
      <c r="AB83" t="s">
        <v>4959</v>
      </c>
      <c r="AC83" t="s">
        <v>5833</v>
      </c>
    </row>
    <row r="84" spans="1:29">
      <c r="A84" t="s">
        <v>0</v>
      </c>
      <c r="B84">
        <v>374029</v>
      </c>
      <c r="C84" t="s">
        <v>19</v>
      </c>
      <c r="D84">
        <v>370736</v>
      </c>
      <c r="E84" t="s">
        <v>20</v>
      </c>
      <c r="F84">
        <v>500000</v>
      </c>
      <c r="G84" t="s">
        <v>21</v>
      </c>
      <c r="H84">
        <v>70</v>
      </c>
      <c r="I84" t="s">
        <v>22</v>
      </c>
      <c r="J84">
        <v>0</v>
      </c>
      <c r="K84" t="s">
        <v>23</v>
      </c>
      <c r="L84">
        <v>-3500</v>
      </c>
      <c r="O84" t="s">
        <v>0</v>
      </c>
      <c r="P84">
        <v>8332874</v>
      </c>
      <c r="Q84" t="s">
        <v>19</v>
      </c>
      <c r="R84">
        <v>1043494</v>
      </c>
      <c r="S84" t="s">
        <v>20</v>
      </c>
      <c r="T84">
        <v>500000</v>
      </c>
      <c r="U84" t="s">
        <v>21</v>
      </c>
      <c r="V84">
        <v>70</v>
      </c>
      <c r="W84" t="s">
        <v>22</v>
      </c>
      <c r="X84">
        <v>0</v>
      </c>
      <c r="Y84" t="s">
        <v>23</v>
      </c>
      <c r="Z84">
        <v>-3500</v>
      </c>
      <c r="AB84" t="s">
        <v>4785</v>
      </c>
      <c r="AC84" t="s">
        <v>5842</v>
      </c>
    </row>
    <row r="85" spans="1:29">
      <c r="A85" t="s">
        <v>0</v>
      </c>
      <c r="B85">
        <v>380359</v>
      </c>
      <c r="C85" t="s">
        <v>19</v>
      </c>
      <c r="D85">
        <v>377010</v>
      </c>
      <c r="E85" t="s">
        <v>20</v>
      </c>
      <c r="F85">
        <v>500000</v>
      </c>
      <c r="G85" t="s">
        <v>21</v>
      </c>
      <c r="H85">
        <v>70</v>
      </c>
      <c r="I85" t="s">
        <v>22</v>
      </c>
      <c r="J85">
        <v>0</v>
      </c>
      <c r="K85" t="s">
        <v>23</v>
      </c>
      <c r="L85">
        <v>-3500</v>
      </c>
      <c r="O85" t="s">
        <v>0</v>
      </c>
      <c r="P85">
        <v>8515438</v>
      </c>
      <c r="Q85" t="s">
        <v>19</v>
      </c>
      <c r="R85">
        <v>1065624</v>
      </c>
      <c r="S85" t="s">
        <v>20</v>
      </c>
      <c r="T85">
        <v>500000</v>
      </c>
      <c r="U85" t="s">
        <v>21</v>
      </c>
      <c r="V85">
        <v>70</v>
      </c>
      <c r="W85" t="s">
        <v>22</v>
      </c>
      <c r="X85">
        <v>0</v>
      </c>
      <c r="Y85" t="s">
        <v>23</v>
      </c>
      <c r="Z85">
        <v>-3500</v>
      </c>
      <c r="AB85" t="s">
        <v>4960</v>
      </c>
      <c r="AC85" t="s">
        <v>5851</v>
      </c>
    </row>
    <row r="86" spans="1:29">
      <c r="A86" t="s">
        <v>0</v>
      </c>
      <c r="B86">
        <v>386690</v>
      </c>
      <c r="C86" t="s">
        <v>19</v>
      </c>
      <c r="D86">
        <v>383285</v>
      </c>
      <c r="E86" t="s">
        <v>20</v>
      </c>
      <c r="F86">
        <v>500000</v>
      </c>
      <c r="G86" t="s">
        <v>21</v>
      </c>
      <c r="H86">
        <v>70</v>
      </c>
      <c r="I86" t="s">
        <v>22</v>
      </c>
      <c r="J86">
        <v>0</v>
      </c>
      <c r="K86" t="s">
        <v>23</v>
      </c>
      <c r="L86">
        <v>-3500</v>
      </c>
      <c r="O86" t="s">
        <v>0</v>
      </c>
      <c r="P86">
        <v>8699993</v>
      </c>
      <c r="Q86" t="s">
        <v>19</v>
      </c>
      <c r="R86">
        <v>1087972</v>
      </c>
      <c r="S86" t="s">
        <v>20</v>
      </c>
      <c r="T86">
        <v>500000</v>
      </c>
      <c r="U86" t="s">
        <v>21</v>
      </c>
      <c r="V86">
        <v>70</v>
      </c>
      <c r="W86" t="s">
        <v>22</v>
      </c>
      <c r="X86">
        <v>0</v>
      </c>
      <c r="Y86" t="s">
        <v>23</v>
      </c>
      <c r="Z86">
        <v>-3500</v>
      </c>
      <c r="AB86" t="s">
        <v>4961</v>
      </c>
      <c r="AC86" t="s">
        <v>5860</v>
      </c>
    </row>
    <row r="87" spans="1:29">
      <c r="A87" t="s">
        <v>0</v>
      </c>
      <c r="B87">
        <v>393020</v>
      </c>
      <c r="C87" t="s">
        <v>19</v>
      </c>
      <c r="D87">
        <v>389560</v>
      </c>
      <c r="E87" t="s">
        <v>20</v>
      </c>
      <c r="F87">
        <v>500000</v>
      </c>
      <c r="G87" t="s">
        <v>21</v>
      </c>
      <c r="H87">
        <v>70</v>
      </c>
      <c r="I87" t="s">
        <v>22</v>
      </c>
      <c r="J87">
        <v>0</v>
      </c>
      <c r="K87" t="s">
        <v>23</v>
      </c>
      <c r="L87">
        <v>-3500</v>
      </c>
      <c r="O87" t="s">
        <v>0</v>
      </c>
      <c r="P87">
        <v>8886542</v>
      </c>
      <c r="Q87" t="s">
        <v>19</v>
      </c>
      <c r="R87">
        <v>1110539</v>
      </c>
      <c r="S87" t="s">
        <v>20</v>
      </c>
      <c r="T87">
        <v>500000</v>
      </c>
      <c r="U87" t="s">
        <v>21</v>
      </c>
      <c r="V87">
        <v>70</v>
      </c>
      <c r="W87" t="s">
        <v>22</v>
      </c>
      <c r="X87">
        <v>0</v>
      </c>
      <c r="Y87" t="s">
        <v>23</v>
      </c>
      <c r="Z87">
        <v>-3500</v>
      </c>
      <c r="AB87" t="s">
        <v>4786</v>
      </c>
      <c r="AC87" t="s">
        <v>5869</v>
      </c>
    </row>
    <row r="88" spans="1:29">
      <c r="A88" t="s">
        <v>0</v>
      </c>
      <c r="B88">
        <v>399351</v>
      </c>
      <c r="C88" t="s">
        <v>19</v>
      </c>
      <c r="D88">
        <v>395835</v>
      </c>
      <c r="E88" t="s">
        <v>20</v>
      </c>
      <c r="F88">
        <v>500000</v>
      </c>
      <c r="G88" t="s">
        <v>21</v>
      </c>
      <c r="H88">
        <v>70</v>
      </c>
      <c r="I88" t="s">
        <v>22</v>
      </c>
      <c r="J88">
        <v>0</v>
      </c>
      <c r="K88" t="s">
        <v>23</v>
      </c>
      <c r="L88">
        <v>-3500</v>
      </c>
      <c r="O88" t="s">
        <v>0</v>
      </c>
      <c r="P88">
        <v>9075088</v>
      </c>
      <c r="Q88" t="s">
        <v>19</v>
      </c>
      <c r="R88">
        <v>1133325</v>
      </c>
      <c r="S88" t="s">
        <v>20</v>
      </c>
      <c r="T88">
        <v>500000</v>
      </c>
      <c r="U88" t="s">
        <v>21</v>
      </c>
      <c r="V88">
        <v>70</v>
      </c>
      <c r="W88" t="s">
        <v>22</v>
      </c>
      <c r="X88">
        <v>0</v>
      </c>
      <c r="Y88" t="s">
        <v>23</v>
      </c>
      <c r="Z88">
        <v>-3500</v>
      </c>
      <c r="AB88" t="s">
        <v>4962</v>
      </c>
      <c r="AC88" t="s">
        <v>5878</v>
      </c>
    </row>
    <row r="89" spans="1:29">
      <c r="A89" t="s">
        <v>0</v>
      </c>
      <c r="B89">
        <v>425000</v>
      </c>
      <c r="C89" t="s">
        <v>19</v>
      </c>
      <c r="D89">
        <v>421258</v>
      </c>
      <c r="E89" t="s">
        <v>20</v>
      </c>
      <c r="F89">
        <v>500000</v>
      </c>
      <c r="G89" t="s">
        <v>21</v>
      </c>
      <c r="H89">
        <v>70</v>
      </c>
      <c r="I89" t="s">
        <v>22</v>
      </c>
      <c r="J89">
        <v>0</v>
      </c>
      <c r="K89" t="s">
        <v>23</v>
      </c>
      <c r="L89">
        <v>-3500</v>
      </c>
      <c r="O89" t="s">
        <v>0</v>
      </c>
      <c r="P89">
        <v>9265634</v>
      </c>
      <c r="Q89" t="s">
        <v>19</v>
      </c>
      <c r="R89">
        <v>1156328</v>
      </c>
      <c r="S89" t="s">
        <v>20</v>
      </c>
      <c r="T89">
        <v>500000</v>
      </c>
      <c r="U89" t="s">
        <v>21</v>
      </c>
      <c r="V89">
        <v>70</v>
      </c>
      <c r="W89" t="s">
        <v>22</v>
      </c>
      <c r="X89">
        <v>0</v>
      </c>
      <c r="Y89" t="s">
        <v>23</v>
      </c>
      <c r="Z89">
        <v>-3500</v>
      </c>
      <c r="AB89" t="s">
        <v>4787</v>
      </c>
      <c r="AC89" t="s">
        <v>5887</v>
      </c>
    </row>
    <row r="90" spans="1:29">
      <c r="A90" t="s">
        <v>0</v>
      </c>
      <c r="B90">
        <v>412012</v>
      </c>
      <c r="C90" t="s">
        <v>19</v>
      </c>
      <c r="D90">
        <v>408384</v>
      </c>
      <c r="E90" t="s">
        <v>20</v>
      </c>
      <c r="F90">
        <v>500000</v>
      </c>
      <c r="G90" t="s">
        <v>21</v>
      </c>
      <c r="H90">
        <v>70</v>
      </c>
      <c r="I90" t="s">
        <v>22</v>
      </c>
      <c r="J90">
        <v>0</v>
      </c>
      <c r="K90" t="s">
        <v>23</v>
      </c>
      <c r="L90">
        <v>-3500</v>
      </c>
      <c r="O90" t="s">
        <v>0</v>
      </c>
      <c r="P90">
        <v>9458183</v>
      </c>
      <c r="Q90" t="s">
        <v>19</v>
      </c>
      <c r="R90">
        <v>1179551</v>
      </c>
      <c r="S90" t="s">
        <v>20</v>
      </c>
      <c r="T90">
        <v>500000</v>
      </c>
      <c r="U90" t="s">
        <v>21</v>
      </c>
      <c r="V90">
        <v>70</v>
      </c>
      <c r="W90" t="s">
        <v>22</v>
      </c>
      <c r="X90">
        <v>0</v>
      </c>
      <c r="Y90" t="s">
        <v>23</v>
      </c>
      <c r="Z90">
        <v>-3500</v>
      </c>
      <c r="AB90" t="s">
        <v>4963</v>
      </c>
      <c r="AC90" t="s">
        <v>5896</v>
      </c>
    </row>
    <row r="91" spans="1:29">
      <c r="A91" t="s">
        <v>0</v>
      </c>
      <c r="B91">
        <v>418343</v>
      </c>
      <c r="C91" t="s">
        <v>19</v>
      </c>
      <c r="D91">
        <v>414659</v>
      </c>
      <c r="E91" t="s">
        <v>20</v>
      </c>
      <c r="F91">
        <v>500000</v>
      </c>
      <c r="G91" t="s">
        <v>21</v>
      </c>
      <c r="H91">
        <v>70</v>
      </c>
      <c r="I91" t="s">
        <v>22</v>
      </c>
      <c r="J91">
        <v>0</v>
      </c>
      <c r="K91" t="s">
        <v>23</v>
      </c>
      <c r="L91">
        <v>-3500</v>
      </c>
      <c r="O91" t="s">
        <v>0</v>
      </c>
      <c r="P91">
        <v>9652743</v>
      </c>
      <c r="Q91" t="s">
        <v>19</v>
      </c>
      <c r="R91">
        <v>1202991</v>
      </c>
      <c r="S91" t="s">
        <v>20</v>
      </c>
      <c r="T91">
        <v>500000</v>
      </c>
      <c r="U91" t="s">
        <v>21</v>
      </c>
      <c r="V91">
        <v>70</v>
      </c>
      <c r="W91" t="s">
        <v>22</v>
      </c>
      <c r="X91">
        <v>0</v>
      </c>
      <c r="Y91" t="s">
        <v>23</v>
      </c>
      <c r="Z91">
        <v>-3500</v>
      </c>
      <c r="AB91" t="s">
        <v>4788</v>
      </c>
      <c r="AC91" t="s">
        <v>5905</v>
      </c>
    </row>
    <row r="92" spans="1:29">
      <c r="A92" t="s">
        <v>0</v>
      </c>
      <c r="B92">
        <v>424673</v>
      </c>
      <c r="C92" t="s">
        <v>19</v>
      </c>
      <c r="D92">
        <v>420934</v>
      </c>
      <c r="E92" t="s">
        <v>20</v>
      </c>
      <c r="F92">
        <v>500000</v>
      </c>
      <c r="G92" t="s">
        <v>21</v>
      </c>
      <c r="H92">
        <v>70</v>
      </c>
      <c r="I92" t="s">
        <v>22</v>
      </c>
      <c r="J92">
        <v>0</v>
      </c>
      <c r="K92" t="s">
        <v>23</v>
      </c>
      <c r="L92">
        <v>-3500</v>
      </c>
      <c r="O92" t="s">
        <v>0</v>
      </c>
      <c r="P92">
        <v>9849313</v>
      </c>
      <c r="Q92" t="s">
        <v>19</v>
      </c>
      <c r="R92">
        <v>1226651</v>
      </c>
      <c r="S92" t="s">
        <v>20</v>
      </c>
      <c r="T92">
        <v>500000</v>
      </c>
      <c r="U92" t="s">
        <v>21</v>
      </c>
      <c r="V92">
        <v>70</v>
      </c>
      <c r="W92" t="s">
        <v>22</v>
      </c>
      <c r="X92">
        <v>0</v>
      </c>
      <c r="Y92" t="s">
        <v>23</v>
      </c>
      <c r="Z92">
        <v>-3500</v>
      </c>
      <c r="AB92" t="s">
        <v>4964</v>
      </c>
      <c r="AC92" t="s">
        <v>5914</v>
      </c>
    </row>
    <row r="93" spans="1:29">
      <c r="A93" t="s">
        <v>0</v>
      </c>
      <c r="B93">
        <v>431004</v>
      </c>
      <c r="C93" t="s">
        <v>19</v>
      </c>
      <c r="D93">
        <v>427209</v>
      </c>
      <c r="E93" t="s">
        <v>20</v>
      </c>
      <c r="F93">
        <v>500000</v>
      </c>
      <c r="G93" t="s">
        <v>21</v>
      </c>
      <c r="H93">
        <v>70</v>
      </c>
      <c r="I93" t="s">
        <v>22</v>
      </c>
      <c r="J93">
        <v>0</v>
      </c>
      <c r="K93" t="s">
        <v>23</v>
      </c>
      <c r="L93">
        <v>-3500</v>
      </c>
      <c r="O93" t="s">
        <v>0</v>
      </c>
      <c r="P93">
        <v>10047898</v>
      </c>
      <c r="Q93" t="s">
        <v>19</v>
      </c>
      <c r="R93">
        <v>1250529</v>
      </c>
      <c r="S93" t="s">
        <v>20</v>
      </c>
      <c r="T93">
        <v>500000</v>
      </c>
      <c r="U93" t="s">
        <v>21</v>
      </c>
      <c r="V93">
        <v>70</v>
      </c>
      <c r="W93" t="s">
        <v>22</v>
      </c>
      <c r="X93">
        <v>0</v>
      </c>
      <c r="Y93" t="s">
        <v>23</v>
      </c>
      <c r="Z93">
        <v>-3500</v>
      </c>
      <c r="AB93" t="s">
        <v>4789</v>
      </c>
      <c r="AC93" t="s">
        <v>5923</v>
      </c>
    </row>
    <row r="94" spans="1:29">
      <c r="A94" t="s">
        <v>0</v>
      </c>
      <c r="B94">
        <v>437334</v>
      </c>
      <c r="C94" t="s">
        <v>19</v>
      </c>
      <c r="D94">
        <v>433484</v>
      </c>
      <c r="E94" t="s">
        <v>20</v>
      </c>
      <c r="F94">
        <v>500000</v>
      </c>
      <c r="G94" t="s">
        <v>21</v>
      </c>
      <c r="H94">
        <v>70</v>
      </c>
      <c r="I94" t="s">
        <v>22</v>
      </c>
      <c r="J94">
        <v>0</v>
      </c>
      <c r="K94" t="s">
        <v>23</v>
      </c>
      <c r="L94">
        <v>-3500</v>
      </c>
      <c r="O94" t="s">
        <v>0</v>
      </c>
      <c r="P94">
        <v>10248502</v>
      </c>
      <c r="Q94" t="s">
        <v>19</v>
      </c>
      <c r="R94">
        <v>1274625</v>
      </c>
      <c r="S94" t="s">
        <v>20</v>
      </c>
      <c r="T94">
        <v>500000</v>
      </c>
      <c r="U94" t="s">
        <v>21</v>
      </c>
      <c r="V94">
        <v>70</v>
      </c>
      <c r="W94" t="s">
        <v>22</v>
      </c>
      <c r="X94">
        <v>0</v>
      </c>
      <c r="Y94" t="s">
        <v>23</v>
      </c>
      <c r="Z94">
        <v>-3500</v>
      </c>
      <c r="AB94" t="s">
        <v>4965</v>
      </c>
      <c r="AC94" t="s">
        <v>5932</v>
      </c>
    </row>
    <row r="95" spans="1:29">
      <c r="A95" t="s">
        <v>0</v>
      </c>
      <c r="B95">
        <v>443665</v>
      </c>
      <c r="C95" t="s">
        <v>19</v>
      </c>
      <c r="D95">
        <v>439758</v>
      </c>
      <c r="E95" t="s">
        <v>20</v>
      </c>
      <c r="F95">
        <v>500000</v>
      </c>
      <c r="G95" t="s">
        <v>21</v>
      </c>
      <c r="H95">
        <v>70</v>
      </c>
      <c r="I95" t="s">
        <v>22</v>
      </c>
      <c r="J95">
        <v>0</v>
      </c>
      <c r="K95" t="s">
        <v>23</v>
      </c>
      <c r="L95">
        <v>-3500</v>
      </c>
      <c r="O95" t="s">
        <v>0</v>
      </c>
      <c r="P95">
        <v>10451128</v>
      </c>
      <c r="Q95" t="s">
        <v>19</v>
      </c>
      <c r="R95">
        <v>1298940</v>
      </c>
      <c r="S95" t="s">
        <v>20</v>
      </c>
      <c r="T95">
        <v>500000</v>
      </c>
      <c r="U95" t="s">
        <v>21</v>
      </c>
      <c r="V95">
        <v>70</v>
      </c>
      <c r="W95" t="s">
        <v>22</v>
      </c>
      <c r="X95">
        <v>0</v>
      </c>
      <c r="Y95" t="s">
        <v>23</v>
      </c>
      <c r="Z95">
        <v>-3500</v>
      </c>
      <c r="AB95" t="s">
        <v>4790</v>
      </c>
      <c r="AC95" t="s">
        <v>5941</v>
      </c>
    </row>
    <row r="96" spans="1:29">
      <c r="A96" t="s">
        <v>0</v>
      </c>
      <c r="B96">
        <v>449995</v>
      </c>
      <c r="C96" t="s">
        <v>19</v>
      </c>
      <c r="D96">
        <v>446033</v>
      </c>
      <c r="E96" t="s">
        <v>20</v>
      </c>
      <c r="F96">
        <v>500000</v>
      </c>
      <c r="G96" t="s">
        <v>21</v>
      </c>
      <c r="H96">
        <v>70</v>
      </c>
      <c r="I96" t="s">
        <v>22</v>
      </c>
      <c r="J96">
        <v>0</v>
      </c>
      <c r="K96" t="s">
        <v>23</v>
      </c>
      <c r="L96">
        <v>-3500</v>
      </c>
      <c r="O96" t="s">
        <v>0</v>
      </c>
      <c r="P96">
        <v>10655781</v>
      </c>
      <c r="Q96" t="s">
        <v>19</v>
      </c>
      <c r="R96">
        <v>1323473</v>
      </c>
      <c r="S96" t="s">
        <v>20</v>
      </c>
      <c r="T96">
        <v>500000</v>
      </c>
      <c r="U96" t="s">
        <v>21</v>
      </c>
      <c r="V96">
        <v>70</v>
      </c>
      <c r="W96" t="s">
        <v>22</v>
      </c>
      <c r="X96">
        <v>0</v>
      </c>
      <c r="Y96" t="s">
        <v>23</v>
      </c>
      <c r="Z96">
        <v>-3500</v>
      </c>
      <c r="AB96" t="s">
        <v>4966</v>
      </c>
      <c r="AC96" t="s">
        <v>5950</v>
      </c>
    </row>
    <row r="97" spans="1:29">
      <c r="A97" t="s">
        <v>0</v>
      </c>
      <c r="B97">
        <v>478056</v>
      </c>
      <c r="C97" t="s">
        <v>19</v>
      </c>
      <c r="D97">
        <v>473847</v>
      </c>
      <c r="E97" t="s">
        <v>20</v>
      </c>
      <c r="F97">
        <v>500000</v>
      </c>
      <c r="G97" t="s">
        <v>21</v>
      </c>
      <c r="H97">
        <v>70</v>
      </c>
      <c r="I97" t="s">
        <v>22</v>
      </c>
      <c r="J97">
        <v>0</v>
      </c>
      <c r="K97" t="s">
        <v>23</v>
      </c>
      <c r="L97">
        <v>-3500</v>
      </c>
      <c r="O97" t="s">
        <v>0</v>
      </c>
      <c r="P97">
        <v>10862814</v>
      </c>
      <c r="Q97" t="s">
        <v>19</v>
      </c>
      <c r="R97">
        <v>1348268</v>
      </c>
      <c r="S97" t="s">
        <v>20</v>
      </c>
      <c r="T97">
        <v>500000</v>
      </c>
      <c r="U97" t="s">
        <v>21</v>
      </c>
      <c r="V97">
        <v>75</v>
      </c>
      <c r="W97" t="s">
        <v>22</v>
      </c>
      <c r="X97">
        <v>0</v>
      </c>
      <c r="Y97" t="s">
        <v>23</v>
      </c>
      <c r="Z97">
        <v>-3500</v>
      </c>
      <c r="AB97" t="s">
        <v>4791</v>
      </c>
      <c r="AC97" t="s">
        <v>5959</v>
      </c>
    </row>
    <row r="98" spans="1:29">
      <c r="A98" t="s">
        <v>0</v>
      </c>
      <c r="B98">
        <v>462656</v>
      </c>
      <c r="C98" t="s">
        <v>19</v>
      </c>
      <c r="D98">
        <v>458583</v>
      </c>
      <c r="E98" t="s">
        <v>20</v>
      </c>
      <c r="F98">
        <v>500000</v>
      </c>
      <c r="G98" t="s">
        <v>21</v>
      </c>
      <c r="H98">
        <v>75</v>
      </c>
      <c r="I98" t="s">
        <v>22</v>
      </c>
      <c r="J98">
        <v>0</v>
      </c>
      <c r="K98" t="s">
        <v>23</v>
      </c>
      <c r="L98">
        <v>-3500</v>
      </c>
      <c r="O98" t="s">
        <v>0</v>
      </c>
      <c r="P98">
        <v>11073769</v>
      </c>
      <c r="Q98" t="s">
        <v>19</v>
      </c>
      <c r="R98">
        <v>1373516</v>
      </c>
      <c r="S98" t="s">
        <v>20</v>
      </c>
      <c r="T98">
        <v>500000</v>
      </c>
      <c r="U98" t="s">
        <v>21</v>
      </c>
      <c r="V98">
        <v>75</v>
      </c>
      <c r="W98" t="s">
        <v>22</v>
      </c>
      <c r="X98">
        <v>0</v>
      </c>
      <c r="Y98" t="s">
        <v>23</v>
      </c>
      <c r="Z98">
        <v>-3500</v>
      </c>
      <c r="AB98" t="s">
        <v>4967</v>
      </c>
      <c r="AC98" t="s">
        <v>5968</v>
      </c>
    </row>
    <row r="99" spans="1:29">
      <c r="A99" t="s">
        <v>0</v>
      </c>
      <c r="B99">
        <v>469094</v>
      </c>
      <c r="C99" t="s">
        <v>19</v>
      </c>
      <c r="D99">
        <v>464962</v>
      </c>
      <c r="E99" t="s">
        <v>20</v>
      </c>
      <c r="F99">
        <v>500000</v>
      </c>
      <c r="G99" t="s">
        <v>21</v>
      </c>
      <c r="H99">
        <v>75</v>
      </c>
      <c r="I99" t="s">
        <v>22</v>
      </c>
      <c r="J99">
        <v>0</v>
      </c>
      <c r="K99" t="s">
        <v>23</v>
      </c>
      <c r="L99">
        <v>-3500</v>
      </c>
      <c r="O99" t="s">
        <v>0</v>
      </c>
      <c r="P99">
        <v>11286846</v>
      </c>
      <c r="Q99" t="s">
        <v>19</v>
      </c>
      <c r="R99">
        <v>1398993</v>
      </c>
      <c r="S99" t="s">
        <v>20</v>
      </c>
      <c r="T99">
        <v>500000</v>
      </c>
      <c r="U99" t="s">
        <v>21</v>
      </c>
      <c r="V99">
        <v>75</v>
      </c>
      <c r="W99" t="s">
        <v>22</v>
      </c>
      <c r="X99">
        <v>0</v>
      </c>
      <c r="Y99" t="s">
        <v>23</v>
      </c>
      <c r="Z99">
        <v>-3500</v>
      </c>
      <c r="AB99" t="s">
        <v>4792</v>
      </c>
      <c r="AC99" t="s">
        <v>5977</v>
      </c>
    </row>
    <row r="100" spans="1:29">
      <c r="A100" t="s">
        <v>0</v>
      </c>
      <c r="B100">
        <v>475529</v>
      </c>
      <c r="C100" t="s">
        <v>19</v>
      </c>
      <c r="D100">
        <v>471342</v>
      </c>
      <c r="E100" t="s">
        <v>20</v>
      </c>
      <c r="F100">
        <v>500000</v>
      </c>
      <c r="G100" t="s">
        <v>21</v>
      </c>
      <c r="H100">
        <v>75</v>
      </c>
      <c r="I100" t="s">
        <v>22</v>
      </c>
      <c r="J100">
        <v>0</v>
      </c>
      <c r="K100" t="s">
        <v>23</v>
      </c>
      <c r="L100">
        <v>-3500</v>
      </c>
      <c r="O100" t="s">
        <v>0</v>
      </c>
      <c r="P100">
        <v>11501995</v>
      </c>
      <c r="Q100" t="s">
        <v>19</v>
      </c>
      <c r="R100">
        <v>1424692</v>
      </c>
      <c r="S100" t="s">
        <v>20</v>
      </c>
      <c r="T100">
        <v>500000</v>
      </c>
      <c r="U100" t="s">
        <v>21</v>
      </c>
      <c r="V100">
        <v>75</v>
      </c>
      <c r="W100" t="s">
        <v>22</v>
      </c>
      <c r="X100">
        <v>0</v>
      </c>
      <c r="Y100" t="s">
        <v>23</v>
      </c>
      <c r="Z100">
        <v>-3500</v>
      </c>
      <c r="AB100" t="s">
        <v>4968</v>
      </c>
      <c r="AC100" t="s">
        <v>5986</v>
      </c>
    </row>
    <row r="101" spans="1:29">
      <c r="A101" t="s">
        <v>0</v>
      </c>
      <c r="B101">
        <v>481966</v>
      </c>
      <c r="C101" t="s">
        <v>19</v>
      </c>
      <c r="D101">
        <v>477721</v>
      </c>
      <c r="E101" t="s">
        <v>20</v>
      </c>
      <c r="F101">
        <v>500000</v>
      </c>
      <c r="G101" t="s">
        <v>21</v>
      </c>
      <c r="H101">
        <v>75</v>
      </c>
      <c r="I101" t="s">
        <v>22</v>
      </c>
      <c r="J101">
        <v>0</v>
      </c>
      <c r="K101" t="s">
        <v>23</v>
      </c>
      <c r="L101">
        <v>-3500</v>
      </c>
      <c r="O101" t="s">
        <v>0</v>
      </c>
      <c r="P101">
        <v>11719223</v>
      </c>
      <c r="Q101" t="s">
        <v>19</v>
      </c>
      <c r="R101">
        <v>1450613</v>
      </c>
      <c r="S101" t="s">
        <v>20</v>
      </c>
      <c r="T101">
        <v>500000</v>
      </c>
      <c r="U101" t="s">
        <v>21</v>
      </c>
      <c r="V101">
        <v>75</v>
      </c>
      <c r="W101" t="s">
        <v>22</v>
      </c>
      <c r="X101">
        <v>0</v>
      </c>
      <c r="Y101" t="s">
        <v>23</v>
      </c>
      <c r="Z101">
        <v>-3500</v>
      </c>
      <c r="AB101" t="s">
        <v>4793</v>
      </c>
      <c r="AC101" t="s">
        <v>5995</v>
      </c>
    </row>
    <row r="102" spans="1:29">
      <c r="A102" t="s">
        <v>0</v>
      </c>
      <c r="B102">
        <v>488401</v>
      </c>
      <c r="C102" t="s">
        <v>19</v>
      </c>
      <c r="D102">
        <v>484100</v>
      </c>
      <c r="E102" t="s">
        <v>20</v>
      </c>
      <c r="F102">
        <v>500000</v>
      </c>
      <c r="G102" t="s">
        <v>21</v>
      </c>
      <c r="H102">
        <v>75</v>
      </c>
      <c r="I102" t="s">
        <v>22</v>
      </c>
      <c r="J102">
        <v>0</v>
      </c>
      <c r="K102" t="s">
        <v>23</v>
      </c>
      <c r="L102">
        <v>-3500</v>
      </c>
      <c r="O102" t="s">
        <v>0</v>
      </c>
      <c r="P102">
        <v>11938530</v>
      </c>
      <c r="Q102" t="s">
        <v>19</v>
      </c>
      <c r="R102">
        <v>1476756</v>
      </c>
      <c r="S102" t="s">
        <v>20</v>
      </c>
      <c r="T102">
        <v>500000</v>
      </c>
      <c r="U102" t="s">
        <v>21</v>
      </c>
      <c r="V102">
        <v>75</v>
      </c>
      <c r="W102" t="s">
        <v>22</v>
      </c>
      <c r="X102">
        <v>0</v>
      </c>
      <c r="Y102" t="s">
        <v>23</v>
      </c>
      <c r="Z102">
        <v>-3500</v>
      </c>
      <c r="AB102" t="s">
        <v>4969</v>
      </c>
      <c r="AC102" t="s">
        <v>6004</v>
      </c>
    </row>
    <row r="103" spans="1:29">
      <c r="A103" t="s">
        <v>0</v>
      </c>
      <c r="B103">
        <v>494838</v>
      </c>
      <c r="C103" t="s">
        <v>19</v>
      </c>
      <c r="D103">
        <v>490480</v>
      </c>
      <c r="E103" t="s">
        <v>20</v>
      </c>
      <c r="F103">
        <v>500000</v>
      </c>
      <c r="G103" t="s">
        <v>21</v>
      </c>
      <c r="H103">
        <v>75</v>
      </c>
      <c r="I103" t="s">
        <v>22</v>
      </c>
      <c r="J103">
        <v>0</v>
      </c>
      <c r="K103" t="s">
        <v>23</v>
      </c>
      <c r="L103">
        <v>-3500</v>
      </c>
      <c r="O103" t="s">
        <v>0</v>
      </c>
      <c r="P103">
        <v>12159920</v>
      </c>
      <c r="Q103" t="s">
        <v>19</v>
      </c>
      <c r="R103">
        <v>1503122</v>
      </c>
      <c r="S103" t="s">
        <v>20</v>
      </c>
      <c r="T103">
        <v>500000</v>
      </c>
      <c r="U103" t="s">
        <v>21</v>
      </c>
      <c r="V103">
        <v>75</v>
      </c>
      <c r="W103" t="s">
        <v>22</v>
      </c>
      <c r="X103">
        <v>0</v>
      </c>
      <c r="Y103" t="s">
        <v>23</v>
      </c>
      <c r="Z103">
        <v>-3500</v>
      </c>
      <c r="AB103" t="s">
        <v>4794</v>
      </c>
      <c r="AC103" t="s">
        <v>6013</v>
      </c>
    </row>
    <row r="104" spans="1:29">
      <c r="A104" t="s">
        <v>0</v>
      </c>
      <c r="B104">
        <v>501273</v>
      </c>
      <c r="C104" t="s">
        <v>19</v>
      </c>
      <c r="D104">
        <v>496859</v>
      </c>
      <c r="E104" t="s">
        <v>20</v>
      </c>
      <c r="F104">
        <v>500000</v>
      </c>
      <c r="G104" t="s">
        <v>21</v>
      </c>
      <c r="H104">
        <v>75</v>
      </c>
      <c r="I104" t="s">
        <v>22</v>
      </c>
      <c r="J104">
        <v>0</v>
      </c>
      <c r="K104" t="s">
        <v>23</v>
      </c>
      <c r="L104">
        <v>-3500</v>
      </c>
      <c r="O104" t="s">
        <v>0</v>
      </c>
      <c r="P104">
        <v>12383398</v>
      </c>
      <c r="Q104" t="s">
        <v>19</v>
      </c>
      <c r="R104">
        <v>1529709</v>
      </c>
      <c r="S104" t="s">
        <v>20</v>
      </c>
      <c r="T104">
        <v>500000</v>
      </c>
      <c r="U104" t="s">
        <v>21</v>
      </c>
      <c r="V104">
        <v>75</v>
      </c>
      <c r="W104" t="s">
        <v>22</v>
      </c>
      <c r="X104">
        <v>0</v>
      </c>
      <c r="Y104" t="s">
        <v>23</v>
      </c>
      <c r="Z104">
        <v>-3500</v>
      </c>
      <c r="AB104" t="s">
        <v>4970</v>
      </c>
      <c r="AC104" t="s">
        <v>6022</v>
      </c>
    </row>
    <row r="105" spans="1:29">
      <c r="A105" t="s">
        <v>0</v>
      </c>
      <c r="B105">
        <v>531887</v>
      </c>
      <c r="C105" t="s">
        <v>19</v>
      </c>
      <c r="D105">
        <v>527202</v>
      </c>
      <c r="E105" t="s">
        <v>20</v>
      </c>
      <c r="F105">
        <v>500000</v>
      </c>
      <c r="G105" t="s">
        <v>21</v>
      </c>
      <c r="H105">
        <v>75</v>
      </c>
      <c r="I105" t="s">
        <v>22</v>
      </c>
      <c r="J105">
        <v>0</v>
      </c>
      <c r="K105" t="s">
        <v>23</v>
      </c>
      <c r="L105">
        <v>-3500</v>
      </c>
      <c r="O105" t="s">
        <v>0</v>
      </c>
      <c r="P105">
        <v>12608967</v>
      </c>
      <c r="Q105" t="s">
        <v>19</v>
      </c>
      <c r="R105">
        <v>1556519</v>
      </c>
      <c r="S105" t="s">
        <v>20</v>
      </c>
      <c r="T105">
        <v>500000</v>
      </c>
      <c r="U105" t="s">
        <v>21</v>
      </c>
      <c r="V105">
        <v>75</v>
      </c>
      <c r="W105" t="s">
        <v>22</v>
      </c>
      <c r="X105">
        <v>0</v>
      </c>
      <c r="Y105" t="s">
        <v>23</v>
      </c>
      <c r="Z105">
        <v>-3500</v>
      </c>
      <c r="AB105" t="s">
        <v>4795</v>
      </c>
      <c r="AC105" t="s">
        <v>6031</v>
      </c>
    </row>
    <row r="106" spans="1:29">
      <c r="A106" t="s">
        <v>0</v>
      </c>
      <c r="B106">
        <v>514145</v>
      </c>
      <c r="C106" t="s">
        <v>19</v>
      </c>
      <c r="D106">
        <v>509618</v>
      </c>
      <c r="E106" t="s">
        <v>20</v>
      </c>
      <c r="F106">
        <v>500000</v>
      </c>
      <c r="G106" t="s">
        <v>21</v>
      </c>
      <c r="H106">
        <v>75</v>
      </c>
      <c r="I106" t="s">
        <v>22</v>
      </c>
      <c r="J106">
        <v>0</v>
      </c>
      <c r="K106" t="s">
        <v>23</v>
      </c>
      <c r="L106">
        <v>-3500</v>
      </c>
      <c r="O106" t="s">
        <v>0</v>
      </c>
      <c r="P106">
        <v>12836631</v>
      </c>
      <c r="Q106" t="s">
        <v>19</v>
      </c>
      <c r="R106">
        <v>1583550</v>
      </c>
      <c r="S106" t="s">
        <v>20</v>
      </c>
      <c r="T106">
        <v>500000</v>
      </c>
      <c r="U106" t="s">
        <v>21</v>
      </c>
      <c r="V106">
        <v>75</v>
      </c>
      <c r="W106" t="s">
        <v>22</v>
      </c>
      <c r="X106">
        <v>0</v>
      </c>
      <c r="Y106" t="s">
        <v>23</v>
      </c>
      <c r="Z106">
        <v>-3500</v>
      </c>
      <c r="AB106" t="s">
        <v>4971</v>
      </c>
      <c r="AC106" t="s">
        <v>6040</v>
      </c>
    </row>
    <row r="107" spans="1:29">
      <c r="A107" t="s">
        <v>0</v>
      </c>
      <c r="B107">
        <v>520582</v>
      </c>
      <c r="C107" t="s">
        <v>19</v>
      </c>
      <c r="D107">
        <v>515997</v>
      </c>
      <c r="E107" t="s">
        <v>20</v>
      </c>
      <c r="F107">
        <v>500000</v>
      </c>
      <c r="G107" t="s">
        <v>21</v>
      </c>
      <c r="H107">
        <v>75</v>
      </c>
      <c r="I107" t="s">
        <v>22</v>
      </c>
      <c r="J107">
        <v>0</v>
      </c>
      <c r="K107" t="s">
        <v>23</v>
      </c>
      <c r="L107">
        <v>-3500</v>
      </c>
      <c r="O107" t="s">
        <v>0</v>
      </c>
      <c r="P107">
        <v>13066393</v>
      </c>
      <c r="Q107" t="s">
        <v>19</v>
      </c>
      <c r="R107">
        <v>1610804</v>
      </c>
      <c r="S107" t="s">
        <v>20</v>
      </c>
      <c r="T107">
        <v>500000</v>
      </c>
      <c r="U107" t="s">
        <v>21</v>
      </c>
      <c r="V107">
        <v>75</v>
      </c>
      <c r="W107" t="s">
        <v>22</v>
      </c>
      <c r="X107">
        <v>0</v>
      </c>
      <c r="Y107" t="s">
        <v>23</v>
      </c>
      <c r="Z107">
        <v>-3500</v>
      </c>
      <c r="AB107" t="s">
        <v>4796</v>
      </c>
      <c r="AC107" t="s">
        <v>6049</v>
      </c>
    </row>
    <row r="108" spans="1:29">
      <c r="A108" t="s">
        <v>0</v>
      </c>
      <c r="B108">
        <v>527017</v>
      </c>
      <c r="C108" t="s">
        <v>19</v>
      </c>
      <c r="D108">
        <v>522377</v>
      </c>
      <c r="E108" t="s">
        <v>20</v>
      </c>
      <c r="F108">
        <v>500000</v>
      </c>
      <c r="G108" t="s">
        <v>21</v>
      </c>
      <c r="H108">
        <v>75</v>
      </c>
      <c r="I108" t="s">
        <v>22</v>
      </c>
      <c r="J108">
        <v>0</v>
      </c>
      <c r="K108" t="s">
        <v>23</v>
      </c>
      <c r="L108">
        <v>-3500</v>
      </c>
      <c r="O108" t="s">
        <v>0</v>
      </c>
      <c r="P108">
        <v>13298257</v>
      </c>
      <c r="Q108" t="s">
        <v>19</v>
      </c>
      <c r="R108">
        <v>1638280</v>
      </c>
      <c r="S108" t="s">
        <v>20</v>
      </c>
      <c r="T108">
        <v>500000</v>
      </c>
      <c r="U108" t="s">
        <v>21</v>
      </c>
      <c r="V108">
        <v>75</v>
      </c>
      <c r="W108" t="s">
        <v>22</v>
      </c>
      <c r="X108">
        <v>0</v>
      </c>
      <c r="Y108" t="s">
        <v>23</v>
      </c>
      <c r="Z108">
        <v>-3500</v>
      </c>
      <c r="AB108" t="s">
        <v>4972</v>
      </c>
      <c r="AC108" t="s">
        <v>6058</v>
      </c>
    </row>
    <row r="109" spans="1:29">
      <c r="A109" t="s">
        <v>0</v>
      </c>
      <c r="B109">
        <v>533454</v>
      </c>
      <c r="C109" t="s">
        <v>19</v>
      </c>
      <c r="D109">
        <v>528756</v>
      </c>
      <c r="E109" t="s">
        <v>20</v>
      </c>
      <c r="F109">
        <v>500000</v>
      </c>
      <c r="G109" t="s">
        <v>21</v>
      </c>
      <c r="H109">
        <v>75</v>
      </c>
      <c r="I109" t="s">
        <v>22</v>
      </c>
      <c r="J109">
        <v>0</v>
      </c>
      <c r="K109" t="s">
        <v>23</v>
      </c>
      <c r="L109">
        <v>-3500</v>
      </c>
      <c r="O109" t="s">
        <v>0</v>
      </c>
      <c r="P109">
        <v>13532227</v>
      </c>
      <c r="Q109" t="s">
        <v>19</v>
      </c>
      <c r="R109">
        <v>1665978</v>
      </c>
      <c r="S109" t="s">
        <v>20</v>
      </c>
      <c r="T109">
        <v>500000</v>
      </c>
      <c r="U109" t="s">
        <v>21</v>
      </c>
      <c r="V109">
        <v>75</v>
      </c>
      <c r="W109" t="s">
        <v>22</v>
      </c>
      <c r="X109">
        <v>0</v>
      </c>
      <c r="Y109" t="s">
        <v>23</v>
      </c>
      <c r="Z109">
        <v>-3500</v>
      </c>
      <c r="AB109" t="s">
        <v>4797</v>
      </c>
      <c r="AC109" t="s">
        <v>6067</v>
      </c>
    </row>
    <row r="110" spans="1:29">
      <c r="A110" t="s">
        <v>0</v>
      </c>
      <c r="B110">
        <v>539889</v>
      </c>
      <c r="C110" t="s">
        <v>19</v>
      </c>
      <c r="D110">
        <v>535135</v>
      </c>
      <c r="E110" t="s">
        <v>20</v>
      </c>
      <c r="F110">
        <v>500000</v>
      </c>
      <c r="G110" t="s">
        <v>21</v>
      </c>
      <c r="H110">
        <v>75</v>
      </c>
      <c r="I110" t="s">
        <v>22</v>
      </c>
      <c r="J110">
        <v>0</v>
      </c>
      <c r="K110" t="s">
        <v>23</v>
      </c>
      <c r="L110">
        <v>-3500</v>
      </c>
      <c r="O110" t="s">
        <v>0</v>
      </c>
      <c r="P110">
        <v>13770604</v>
      </c>
      <c r="Q110" t="s">
        <v>19</v>
      </c>
      <c r="R110">
        <v>1694181</v>
      </c>
      <c r="S110" t="s">
        <v>20</v>
      </c>
      <c r="T110">
        <v>500000</v>
      </c>
      <c r="U110" t="s">
        <v>21</v>
      </c>
      <c r="V110">
        <v>75</v>
      </c>
      <c r="W110" t="s">
        <v>22</v>
      </c>
      <c r="X110">
        <v>0</v>
      </c>
      <c r="Y110" t="s">
        <v>23</v>
      </c>
      <c r="Z110">
        <v>-3500</v>
      </c>
      <c r="AB110" t="s">
        <v>4973</v>
      </c>
      <c r="AC110" t="s">
        <v>6076</v>
      </c>
    </row>
    <row r="111" spans="1:29">
      <c r="A111" t="s">
        <v>0</v>
      </c>
      <c r="B111">
        <v>546326</v>
      </c>
      <c r="C111" t="s">
        <v>19</v>
      </c>
      <c r="D111">
        <v>541515</v>
      </c>
      <c r="E111" t="s">
        <v>20</v>
      </c>
      <c r="F111">
        <v>500000</v>
      </c>
      <c r="G111" t="s">
        <v>21</v>
      </c>
      <c r="H111">
        <v>75</v>
      </c>
      <c r="I111" t="s">
        <v>22</v>
      </c>
      <c r="J111">
        <v>0</v>
      </c>
      <c r="K111" t="s">
        <v>23</v>
      </c>
      <c r="L111">
        <v>-3500</v>
      </c>
      <c r="O111" t="s">
        <v>0</v>
      </c>
      <c r="P111">
        <v>14027343</v>
      </c>
      <c r="Q111" t="s">
        <v>19</v>
      </c>
      <c r="R111">
        <v>1724603</v>
      </c>
      <c r="S111" t="s">
        <v>20</v>
      </c>
      <c r="T111">
        <v>500000</v>
      </c>
      <c r="U111" t="s">
        <v>21</v>
      </c>
      <c r="V111">
        <v>75</v>
      </c>
      <c r="W111" t="s">
        <v>22</v>
      </c>
      <c r="X111">
        <v>0</v>
      </c>
      <c r="Y111" t="s">
        <v>23</v>
      </c>
      <c r="Z111">
        <v>-3500</v>
      </c>
      <c r="AB111" t="s">
        <v>4798</v>
      </c>
      <c r="AC111" t="s">
        <v>6085</v>
      </c>
    </row>
    <row r="112" spans="1:29">
      <c r="A112" t="s">
        <v>0</v>
      </c>
      <c r="B112">
        <v>553394</v>
      </c>
      <c r="C112" t="s">
        <v>19</v>
      </c>
      <c r="D112">
        <v>548522</v>
      </c>
      <c r="E112" t="s">
        <v>20</v>
      </c>
      <c r="F112">
        <v>500000</v>
      </c>
      <c r="G112" t="s">
        <v>21</v>
      </c>
      <c r="H112">
        <v>75</v>
      </c>
      <c r="I112" t="s">
        <v>22</v>
      </c>
      <c r="J112">
        <v>0</v>
      </c>
      <c r="K112" t="s">
        <v>23</v>
      </c>
      <c r="L112">
        <v>-3500</v>
      </c>
      <c r="O112" t="s">
        <v>0</v>
      </c>
      <c r="P112">
        <v>14309197</v>
      </c>
      <c r="Q112" t="s">
        <v>19</v>
      </c>
      <c r="R112">
        <v>1757853</v>
      </c>
      <c r="S112" t="s">
        <v>20</v>
      </c>
      <c r="T112">
        <v>500000</v>
      </c>
      <c r="U112" t="s">
        <v>21</v>
      </c>
      <c r="V112">
        <v>80</v>
      </c>
      <c r="W112" t="s">
        <v>22</v>
      </c>
      <c r="X112">
        <v>0</v>
      </c>
      <c r="Y112" t="s">
        <v>23</v>
      </c>
      <c r="Z112">
        <v>-3500</v>
      </c>
      <c r="AB112" t="s">
        <v>4974</v>
      </c>
      <c r="AC112" t="s">
        <v>6094</v>
      </c>
    </row>
    <row r="113" spans="1:29">
      <c r="A113" t="s">
        <v>0</v>
      </c>
      <c r="B113">
        <v>561520</v>
      </c>
      <c r="C113" t="s">
        <v>19</v>
      </c>
      <c r="D113">
        <v>556574</v>
      </c>
      <c r="E113" t="s">
        <v>20</v>
      </c>
      <c r="F113">
        <v>500000</v>
      </c>
      <c r="G113" t="s">
        <v>21</v>
      </c>
      <c r="H113">
        <v>80</v>
      </c>
      <c r="I113" t="s">
        <v>22</v>
      </c>
      <c r="J113">
        <v>0</v>
      </c>
      <c r="K113" t="s">
        <v>23</v>
      </c>
      <c r="L113">
        <v>-3500</v>
      </c>
      <c r="O113" t="s">
        <v>0</v>
      </c>
      <c r="P113">
        <v>14592645</v>
      </c>
      <c r="Q113" t="s">
        <v>19</v>
      </c>
      <c r="R113">
        <v>1791466</v>
      </c>
      <c r="S113" t="s">
        <v>20</v>
      </c>
      <c r="T113">
        <v>500000</v>
      </c>
      <c r="U113" t="s">
        <v>21</v>
      </c>
      <c r="V113">
        <v>80</v>
      </c>
      <c r="W113" t="s">
        <v>22</v>
      </c>
      <c r="X113">
        <v>0</v>
      </c>
      <c r="Y113" t="s">
        <v>23</v>
      </c>
      <c r="Z113">
        <v>-3500</v>
      </c>
      <c r="AB113" t="s">
        <v>4799</v>
      </c>
      <c r="AC113" t="s">
        <v>6103</v>
      </c>
    </row>
    <row r="114" spans="1:29">
      <c r="A114" t="s">
        <v>0</v>
      </c>
      <c r="B114">
        <v>569643</v>
      </c>
      <c r="C114" t="s">
        <v>19</v>
      </c>
      <c r="D114">
        <v>564627</v>
      </c>
      <c r="E114" t="s">
        <v>20</v>
      </c>
      <c r="F114">
        <v>500000</v>
      </c>
      <c r="G114" t="s">
        <v>21</v>
      </c>
      <c r="H114">
        <v>80</v>
      </c>
      <c r="I114" t="s">
        <v>22</v>
      </c>
      <c r="J114">
        <v>0</v>
      </c>
      <c r="K114" t="s">
        <v>23</v>
      </c>
      <c r="L114">
        <v>-3500</v>
      </c>
      <c r="O114" t="s">
        <v>0</v>
      </c>
      <c r="P114">
        <v>14878749</v>
      </c>
      <c r="Q114" t="s">
        <v>19</v>
      </c>
      <c r="R114">
        <v>1825360</v>
      </c>
      <c r="S114" t="s">
        <v>20</v>
      </c>
      <c r="T114">
        <v>500000</v>
      </c>
      <c r="U114" t="s">
        <v>21</v>
      </c>
      <c r="V114">
        <v>80</v>
      </c>
      <c r="W114" t="s">
        <v>22</v>
      </c>
      <c r="X114">
        <v>0</v>
      </c>
      <c r="Y114" t="s">
        <v>23</v>
      </c>
      <c r="Z114">
        <v>-3500</v>
      </c>
      <c r="AB114" t="s">
        <v>4975</v>
      </c>
      <c r="AC114" t="s">
        <v>6112</v>
      </c>
    </row>
    <row r="115" spans="1:29">
      <c r="A115" t="s">
        <v>0</v>
      </c>
      <c r="B115">
        <v>577768</v>
      </c>
      <c r="C115" t="s">
        <v>19</v>
      </c>
      <c r="D115">
        <v>572680</v>
      </c>
      <c r="E115" t="s">
        <v>20</v>
      </c>
      <c r="F115">
        <v>500000</v>
      </c>
      <c r="G115" t="s">
        <v>21</v>
      </c>
      <c r="H115">
        <v>80</v>
      </c>
      <c r="I115" t="s">
        <v>22</v>
      </c>
      <c r="J115">
        <v>0</v>
      </c>
      <c r="K115" t="s">
        <v>23</v>
      </c>
      <c r="L115">
        <v>-3500</v>
      </c>
      <c r="O115" t="s">
        <v>0</v>
      </c>
      <c r="P115">
        <v>15167508</v>
      </c>
      <c r="Q115" t="s">
        <v>19</v>
      </c>
      <c r="R115">
        <v>1859535</v>
      </c>
      <c r="S115" t="s">
        <v>20</v>
      </c>
      <c r="T115">
        <v>500000</v>
      </c>
      <c r="U115" t="s">
        <v>21</v>
      </c>
      <c r="V115">
        <v>80</v>
      </c>
      <c r="W115" t="s">
        <v>22</v>
      </c>
      <c r="X115">
        <v>0</v>
      </c>
      <c r="Y115" t="s">
        <v>23</v>
      </c>
      <c r="Z115">
        <v>-3500</v>
      </c>
      <c r="AB115" t="s">
        <v>4976</v>
      </c>
      <c r="AC115" t="s">
        <v>6121</v>
      </c>
    </row>
    <row r="116" spans="1:29">
      <c r="A116" t="s">
        <v>0</v>
      </c>
      <c r="B116">
        <v>585891</v>
      </c>
      <c r="C116" t="s">
        <v>19</v>
      </c>
      <c r="D116">
        <v>580732</v>
      </c>
      <c r="E116" t="s">
        <v>20</v>
      </c>
      <c r="F116">
        <v>500000</v>
      </c>
      <c r="G116" t="s">
        <v>21</v>
      </c>
      <c r="H116">
        <v>80</v>
      </c>
      <c r="I116" t="s">
        <v>22</v>
      </c>
      <c r="J116">
        <v>0</v>
      </c>
      <c r="K116" t="s">
        <v>23</v>
      </c>
      <c r="L116">
        <v>-3500</v>
      </c>
      <c r="O116" t="s">
        <v>0</v>
      </c>
      <c r="P116">
        <v>15458933</v>
      </c>
      <c r="Q116" t="s">
        <v>19</v>
      </c>
      <c r="R116">
        <v>1893990</v>
      </c>
      <c r="S116" t="s">
        <v>20</v>
      </c>
      <c r="T116">
        <v>500000</v>
      </c>
      <c r="U116" t="s">
        <v>21</v>
      </c>
      <c r="V116">
        <v>80</v>
      </c>
      <c r="W116" t="s">
        <v>22</v>
      </c>
      <c r="X116">
        <v>0</v>
      </c>
      <c r="Y116" t="s">
        <v>23</v>
      </c>
      <c r="Z116">
        <v>-3500</v>
      </c>
      <c r="AB116" t="s">
        <v>4800</v>
      </c>
      <c r="AC116" t="s">
        <v>6130</v>
      </c>
    </row>
    <row r="117" spans="1:29">
      <c r="A117" t="s">
        <v>0</v>
      </c>
      <c r="B117">
        <v>594017</v>
      </c>
      <c r="C117" t="s">
        <v>19</v>
      </c>
      <c r="D117">
        <v>588785</v>
      </c>
      <c r="E117" t="s">
        <v>20</v>
      </c>
      <c r="F117">
        <v>500000</v>
      </c>
      <c r="G117" t="s">
        <v>21</v>
      </c>
      <c r="H117">
        <v>80</v>
      </c>
      <c r="I117" t="s">
        <v>22</v>
      </c>
      <c r="J117">
        <v>0</v>
      </c>
      <c r="K117" t="s">
        <v>23</v>
      </c>
      <c r="L117">
        <v>-3500</v>
      </c>
      <c r="O117" t="s">
        <v>0</v>
      </c>
      <c r="P117">
        <v>15753024</v>
      </c>
      <c r="Q117" t="s">
        <v>19</v>
      </c>
      <c r="R117">
        <v>1928725</v>
      </c>
      <c r="S117" t="s">
        <v>20</v>
      </c>
      <c r="T117">
        <v>500000</v>
      </c>
      <c r="U117" t="s">
        <v>21</v>
      </c>
      <c r="V117">
        <v>80</v>
      </c>
      <c r="W117" t="s">
        <v>22</v>
      </c>
      <c r="X117">
        <v>0</v>
      </c>
      <c r="Y117" t="s">
        <v>23</v>
      </c>
      <c r="Z117">
        <v>-3500</v>
      </c>
      <c r="AB117" t="s">
        <v>4977</v>
      </c>
      <c r="AC117" t="s">
        <v>6139</v>
      </c>
    </row>
    <row r="118" spans="1:29">
      <c r="A118" t="s">
        <v>0</v>
      </c>
      <c r="B118">
        <v>602140</v>
      </c>
      <c r="C118" t="s">
        <v>19</v>
      </c>
      <c r="D118">
        <v>596838</v>
      </c>
      <c r="E118" t="s">
        <v>20</v>
      </c>
      <c r="F118">
        <v>500000</v>
      </c>
      <c r="G118" t="s">
        <v>21</v>
      </c>
      <c r="H118">
        <v>80</v>
      </c>
      <c r="I118" t="s">
        <v>22</v>
      </c>
      <c r="J118">
        <v>0</v>
      </c>
      <c r="K118" t="s">
        <v>23</v>
      </c>
      <c r="L118">
        <v>-3500</v>
      </c>
      <c r="O118" t="s">
        <v>0</v>
      </c>
      <c r="P118">
        <v>16049789</v>
      </c>
      <c r="Q118" t="s">
        <v>19</v>
      </c>
      <c r="R118">
        <v>1963740</v>
      </c>
      <c r="S118" t="s">
        <v>20</v>
      </c>
      <c r="T118">
        <v>500000</v>
      </c>
      <c r="U118" t="s">
        <v>21</v>
      </c>
      <c r="V118">
        <v>80</v>
      </c>
      <c r="W118" t="s">
        <v>22</v>
      </c>
      <c r="X118">
        <v>0</v>
      </c>
      <c r="Y118" t="s">
        <v>23</v>
      </c>
      <c r="Z118">
        <v>-3500</v>
      </c>
      <c r="AB118" t="s">
        <v>4801</v>
      </c>
      <c r="AC118" t="s">
        <v>6148</v>
      </c>
    </row>
    <row r="119" spans="1:29">
      <c r="A119" t="s">
        <v>0</v>
      </c>
      <c r="B119">
        <v>610265</v>
      </c>
      <c r="C119" t="s">
        <v>19</v>
      </c>
      <c r="D119">
        <v>604890</v>
      </c>
      <c r="E119" t="s">
        <v>20</v>
      </c>
      <c r="F119">
        <v>500000</v>
      </c>
      <c r="G119" t="s">
        <v>21</v>
      </c>
      <c r="H119">
        <v>80</v>
      </c>
      <c r="I119" t="s">
        <v>22</v>
      </c>
      <c r="J119">
        <v>0</v>
      </c>
      <c r="K119" t="s">
        <v>23</v>
      </c>
      <c r="L119">
        <v>-3500</v>
      </c>
      <c r="O119" t="s">
        <v>0</v>
      </c>
      <c r="P119">
        <v>16349232</v>
      </c>
      <c r="Q119" t="s">
        <v>19</v>
      </c>
      <c r="R119">
        <v>1999036</v>
      </c>
      <c r="S119" t="s">
        <v>20</v>
      </c>
      <c r="T119">
        <v>500000</v>
      </c>
      <c r="U119" t="s">
        <v>21</v>
      </c>
      <c r="V119">
        <v>80</v>
      </c>
      <c r="W119" t="s">
        <v>22</v>
      </c>
      <c r="X119">
        <v>0</v>
      </c>
      <c r="Y119" t="s">
        <v>23</v>
      </c>
      <c r="Z119">
        <v>-3500</v>
      </c>
      <c r="AB119" t="s">
        <v>4978</v>
      </c>
      <c r="AC119" t="s">
        <v>6157</v>
      </c>
    </row>
    <row r="120" spans="1:29">
      <c r="A120" t="s">
        <v>0</v>
      </c>
      <c r="B120">
        <v>647835</v>
      </c>
      <c r="C120" t="s">
        <v>19</v>
      </c>
      <c r="D120">
        <v>642131</v>
      </c>
      <c r="E120" t="s">
        <v>20</v>
      </c>
      <c r="F120">
        <v>500000</v>
      </c>
      <c r="G120" t="s">
        <v>21</v>
      </c>
      <c r="H120">
        <v>80</v>
      </c>
      <c r="I120" t="s">
        <v>22</v>
      </c>
      <c r="J120">
        <v>0</v>
      </c>
      <c r="K120" t="s">
        <v>23</v>
      </c>
      <c r="L120">
        <v>-3500</v>
      </c>
      <c r="O120" t="s">
        <v>0</v>
      </c>
      <c r="P120">
        <v>16651355</v>
      </c>
      <c r="Q120" t="s">
        <v>19</v>
      </c>
      <c r="R120">
        <v>2034612</v>
      </c>
      <c r="S120" t="s">
        <v>20</v>
      </c>
      <c r="T120">
        <v>500000</v>
      </c>
      <c r="U120" t="s">
        <v>21</v>
      </c>
      <c r="V120">
        <v>80</v>
      </c>
      <c r="W120" t="s">
        <v>22</v>
      </c>
      <c r="X120">
        <v>0</v>
      </c>
      <c r="Y120" t="s">
        <v>23</v>
      </c>
      <c r="Z120">
        <v>-3500</v>
      </c>
      <c r="AB120" t="s">
        <v>4802</v>
      </c>
      <c r="AC120" t="s">
        <v>6166</v>
      </c>
    </row>
    <row r="121" spans="1:29">
      <c r="A121" t="s">
        <v>0</v>
      </c>
      <c r="B121">
        <v>626513</v>
      </c>
      <c r="C121" t="s">
        <v>19</v>
      </c>
      <c r="D121">
        <v>620996</v>
      </c>
      <c r="E121" t="s">
        <v>20</v>
      </c>
      <c r="F121">
        <v>500000</v>
      </c>
      <c r="G121" t="s">
        <v>21</v>
      </c>
      <c r="H121">
        <v>80</v>
      </c>
      <c r="I121" t="s">
        <v>22</v>
      </c>
      <c r="J121">
        <v>0</v>
      </c>
      <c r="K121" t="s">
        <v>23</v>
      </c>
      <c r="L121">
        <v>-3500</v>
      </c>
      <c r="O121" t="s">
        <v>0</v>
      </c>
      <c r="P121">
        <v>16956165</v>
      </c>
      <c r="Q121" t="s">
        <v>19</v>
      </c>
      <c r="R121">
        <v>2070469</v>
      </c>
      <c r="S121" t="s">
        <v>20</v>
      </c>
      <c r="T121">
        <v>500000</v>
      </c>
      <c r="U121" t="s">
        <v>21</v>
      </c>
      <c r="V121">
        <v>80</v>
      </c>
      <c r="W121" t="s">
        <v>22</v>
      </c>
      <c r="X121">
        <v>0</v>
      </c>
      <c r="Y121" t="s">
        <v>23</v>
      </c>
      <c r="Z121">
        <v>-3500</v>
      </c>
      <c r="AB121" t="s">
        <v>4979</v>
      </c>
      <c r="AC121" t="s">
        <v>6175</v>
      </c>
    </row>
    <row r="122" spans="1:29">
      <c r="A122" t="s">
        <v>0</v>
      </c>
      <c r="B122">
        <v>634637</v>
      </c>
      <c r="C122" t="s">
        <v>19</v>
      </c>
      <c r="D122">
        <v>629048</v>
      </c>
      <c r="E122" t="s">
        <v>20</v>
      </c>
      <c r="F122">
        <v>500000</v>
      </c>
      <c r="G122" t="s">
        <v>21</v>
      </c>
      <c r="H122">
        <v>80</v>
      </c>
      <c r="I122" t="s">
        <v>22</v>
      </c>
      <c r="J122">
        <v>0</v>
      </c>
      <c r="K122" t="s">
        <v>23</v>
      </c>
      <c r="L122">
        <v>-3500</v>
      </c>
      <c r="O122" t="s">
        <v>0</v>
      </c>
      <c r="P122">
        <v>17263666</v>
      </c>
      <c r="Q122" t="s">
        <v>19</v>
      </c>
      <c r="R122">
        <v>2106606</v>
      </c>
      <c r="S122" t="s">
        <v>20</v>
      </c>
      <c r="T122">
        <v>500000</v>
      </c>
      <c r="U122" t="s">
        <v>21</v>
      </c>
      <c r="V122">
        <v>80</v>
      </c>
      <c r="W122" t="s">
        <v>22</v>
      </c>
      <c r="X122">
        <v>0</v>
      </c>
      <c r="Y122" t="s">
        <v>23</v>
      </c>
      <c r="Z122">
        <v>-3500</v>
      </c>
      <c r="AB122" t="s">
        <v>4803</v>
      </c>
      <c r="AC122" t="s">
        <v>6184</v>
      </c>
    </row>
    <row r="123" spans="1:29">
      <c r="A123" t="s">
        <v>0</v>
      </c>
      <c r="B123">
        <v>642762</v>
      </c>
      <c r="C123" t="s">
        <v>19</v>
      </c>
      <c r="D123">
        <v>637101</v>
      </c>
      <c r="E123" t="s">
        <v>20</v>
      </c>
      <c r="F123">
        <v>500000</v>
      </c>
      <c r="G123" t="s">
        <v>21</v>
      </c>
      <c r="H123">
        <v>80</v>
      </c>
      <c r="I123" t="s">
        <v>22</v>
      </c>
      <c r="J123">
        <v>0</v>
      </c>
      <c r="K123" t="s">
        <v>23</v>
      </c>
      <c r="L123">
        <v>-3500</v>
      </c>
      <c r="O123" t="s">
        <v>0</v>
      </c>
      <c r="P123">
        <v>17573863</v>
      </c>
      <c r="Q123" t="s">
        <v>19</v>
      </c>
      <c r="R123">
        <v>2143023</v>
      </c>
      <c r="S123" t="s">
        <v>20</v>
      </c>
      <c r="T123">
        <v>500000</v>
      </c>
      <c r="U123" t="s">
        <v>21</v>
      </c>
      <c r="V123">
        <v>80</v>
      </c>
      <c r="W123" t="s">
        <v>22</v>
      </c>
      <c r="X123">
        <v>0</v>
      </c>
      <c r="Y123" t="s">
        <v>23</v>
      </c>
      <c r="Z123">
        <v>-3500</v>
      </c>
      <c r="AB123" t="s">
        <v>4980</v>
      </c>
      <c r="AC123" t="s">
        <v>6193</v>
      </c>
    </row>
    <row r="124" spans="1:29">
      <c r="A124" t="s">
        <v>0</v>
      </c>
      <c r="B124">
        <v>650885</v>
      </c>
      <c r="C124" t="s">
        <v>19</v>
      </c>
      <c r="D124">
        <v>645154</v>
      </c>
      <c r="E124" t="s">
        <v>20</v>
      </c>
      <c r="F124">
        <v>500000</v>
      </c>
      <c r="G124" t="s">
        <v>21</v>
      </c>
      <c r="H124">
        <v>80</v>
      </c>
      <c r="I124" t="s">
        <v>22</v>
      </c>
      <c r="J124">
        <v>0</v>
      </c>
      <c r="K124" t="s">
        <v>23</v>
      </c>
      <c r="L124">
        <v>-3500</v>
      </c>
      <c r="O124" t="s">
        <v>0</v>
      </c>
      <c r="P124">
        <v>17886759</v>
      </c>
      <c r="Q124" t="s">
        <v>19</v>
      </c>
      <c r="R124">
        <v>2179721</v>
      </c>
      <c r="S124" t="s">
        <v>20</v>
      </c>
      <c r="T124">
        <v>500000</v>
      </c>
      <c r="U124" t="s">
        <v>21</v>
      </c>
      <c r="V124">
        <v>80</v>
      </c>
      <c r="W124" t="s">
        <v>22</v>
      </c>
      <c r="X124">
        <v>0</v>
      </c>
      <c r="Y124" t="s">
        <v>23</v>
      </c>
      <c r="Z124">
        <v>-3500</v>
      </c>
      <c r="AB124" t="s">
        <v>4804</v>
      </c>
      <c r="AC124" t="s">
        <v>6202</v>
      </c>
    </row>
    <row r="125" spans="1:29">
      <c r="A125" t="s">
        <v>0</v>
      </c>
      <c r="B125">
        <v>659010</v>
      </c>
      <c r="C125" t="s">
        <v>19</v>
      </c>
      <c r="D125">
        <v>653206</v>
      </c>
      <c r="E125" t="s">
        <v>20</v>
      </c>
      <c r="F125">
        <v>500000</v>
      </c>
      <c r="G125" t="s">
        <v>21</v>
      </c>
      <c r="H125">
        <v>80</v>
      </c>
      <c r="I125" t="s">
        <v>22</v>
      </c>
      <c r="J125">
        <v>0</v>
      </c>
      <c r="K125" t="s">
        <v>23</v>
      </c>
      <c r="L125">
        <v>-3500</v>
      </c>
      <c r="O125" t="s">
        <v>0</v>
      </c>
      <c r="P125">
        <v>18200252</v>
      </c>
      <c r="Q125" t="s">
        <v>19</v>
      </c>
      <c r="R125">
        <v>2216442</v>
      </c>
      <c r="S125" t="s">
        <v>20</v>
      </c>
      <c r="T125">
        <v>500000</v>
      </c>
      <c r="U125" t="s">
        <v>21</v>
      </c>
      <c r="V125">
        <v>80</v>
      </c>
      <c r="W125" t="s">
        <v>22</v>
      </c>
      <c r="X125">
        <v>0</v>
      </c>
      <c r="Y125" t="s">
        <v>23</v>
      </c>
      <c r="Z125">
        <v>-3500</v>
      </c>
      <c r="AB125" t="s">
        <v>4981</v>
      </c>
      <c r="AC125" t="s">
        <v>6211</v>
      </c>
    </row>
    <row r="126" spans="1:29">
      <c r="A126" t="s">
        <v>0</v>
      </c>
      <c r="B126">
        <v>698902</v>
      </c>
      <c r="C126" t="s">
        <v>19</v>
      </c>
      <c r="D126">
        <v>692747</v>
      </c>
      <c r="E126" t="s">
        <v>20</v>
      </c>
      <c r="F126">
        <v>500000</v>
      </c>
      <c r="G126" t="s">
        <v>21</v>
      </c>
      <c r="H126">
        <v>80</v>
      </c>
      <c r="I126" t="s">
        <v>22</v>
      </c>
      <c r="J126">
        <v>0</v>
      </c>
      <c r="K126" t="s">
        <v>23</v>
      </c>
      <c r="L126">
        <v>-3500</v>
      </c>
      <c r="O126" t="s">
        <v>0</v>
      </c>
      <c r="P126">
        <v>18508068</v>
      </c>
      <c r="Q126" t="s">
        <v>19</v>
      </c>
      <c r="R126">
        <v>2252424</v>
      </c>
      <c r="S126" t="s">
        <v>20</v>
      </c>
      <c r="T126">
        <v>500000</v>
      </c>
      <c r="U126" t="s">
        <v>21</v>
      </c>
      <c r="V126">
        <v>80</v>
      </c>
      <c r="W126" t="s">
        <v>22</v>
      </c>
      <c r="X126">
        <v>0</v>
      </c>
      <c r="Y126" t="s">
        <v>23</v>
      </c>
      <c r="Z126">
        <v>-3500</v>
      </c>
      <c r="AB126" t="s">
        <v>4805</v>
      </c>
      <c r="AC126" t="s">
        <v>6220</v>
      </c>
    </row>
    <row r="127" spans="1:29">
      <c r="A127" t="s">
        <v>0</v>
      </c>
      <c r="B127">
        <v>674730</v>
      </c>
      <c r="C127" t="s">
        <v>19</v>
      </c>
      <c r="D127">
        <v>668789</v>
      </c>
      <c r="E127" t="s">
        <v>20</v>
      </c>
      <c r="F127">
        <v>500000</v>
      </c>
      <c r="G127" t="s">
        <v>21</v>
      </c>
      <c r="H127">
        <v>80</v>
      </c>
      <c r="I127" t="s">
        <v>22</v>
      </c>
      <c r="J127">
        <v>0</v>
      </c>
      <c r="K127" t="s">
        <v>23</v>
      </c>
      <c r="L127">
        <v>-3500</v>
      </c>
      <c r="O127" t="s">
        <v>0</v>
      </c>
      <c r="P127">
        <v>18834111</v>
      </c>
      <c r="Q127" t="s">
        <v>19</v>
      </c>
      <c r="R127">
        <v>2290574</v>
      </c>
      <c r="S127" t="s">
        <v>20</v>
      </c>
      <c r="T127">
        <v>500000</v>
      </c>
      <c r="U127" t="s">
        <v>21</v>
      </c>
      <c r="V127">
        <v>80</v>
      </c>
      <c r="W127" t="s">
        <v>22</v>
      </c>
      <c r="X127">
        <v>0</v>
      </c>
      <c r="Y127" t="s">
        <v>23</v>
      </c>
      <c r="Z127">
        <v>-3500</v>
      </c>
      <c r="AB127" t="s">
        <v>4982</v>
      </c>
      <c r="AC127" t="s">
        <v>6229</v>
      </c>
    </row>
    <row r="128" spans="1:29">
      <c r="A128" t="s">
        <v>0</v>
      </c>
      <c r="B128">
        <v>683066</v>
      </c>
      <c r="C128" t="s">
        <v>19</v>
      </c>
      <c r="D128">
        <v>677050</v>
      </c>
      <c r="E128" t="s">
        <v>20</v>
      </c>
      <c r="F128">
        <v>500000</v>
      </c>
      <c r="G128" t="s">
        <v>21</v>
      </c>
      <c r="H128">
        <v>80</v>
      </c>
      <c r="I128" t="s">
        <v>22</v>
      </c>
      <c r="J128">
        <v>0</v>
      </c>
      <c r="K128" t="s">
        <v>23</v>
      </c>
      <c r="L128">
        <v>-3500</v>
      </c>
      <c r="O128" t="s">
        <v>0</v>
      </c>
      <c r="P128">
        <v>19163383</v>
      </c>
      <c r="Q128" t="s">
        <v>19</v>
      </c>
      <c r="R128">
        <v>2329065</v>
      </c>
      <c r="S128" t="s">
        <v>20</v>
      </c>
      <c r="T128">
        <v>500000</v>
      </c>
      <c r="U128" t="s">
        <v>21</v>
      </c>
      <c r="V128">
        <v>85</v>
      </c>
      <c r="W128" t="s">
        <v>22</v>
      </c>
      <c r="X128">
        <v>0</v>
      </c>
      <c r="Y128" t="s">
        <v>23</v>
      </c>
      <c r="Z128">
        <v>-3500</v>
      </c>
      <c r="AB128" t="s">
        <v>4806</v>
      </c>
      <c r="AC128" t="s">
        <v>6238</v>
      </c>
    </row>
    <row r="129" spans="1:29">
      <c r="A129" t="s">
        <v>0</v>
      </c>
      <c r="B129">
        <v>691401</v>
      </c>
      <c r="C129" t="s">
        <v>19</v>
      </c>
      <c r="D129">
        <v>685312</v>
      </c>
      <c r="E129" t="s">
        <v>20</v>
      </c>
      <c r="F129">
        <v>500000</v>
      </c>
      <c r="G129" t="s">
        <v>21</v>
      </c>
      <c r="H129">
        <v>85</v>
      </c>
      <c r="I129" t="s">
        <v>22</v>
      </c>
      <c r="J129">
        <v>0</v>
      </c>
      <c r="K129" t="s">
        <v>23</v>
      </c>
      <c r="L129">
        <v>-3500</v>
      </c>
      <c r="O129" t="s">
        <v>0</v>
      </c>
      <c r="P129">
        <v>19495444</v>
      </c>
      <c r="Q129" t="s">
        <v>19</v>
      </c>
      <c r="R129">
        <v>2367844</v>
      </c>
      <c r="S129" t="s">
        <v>20</v>
      </c>
      <c r="T129">
        <v>500000</v>
      </c>
      <c r="U129" t="s">
        <v>21</v>
      </c>
      <c r="V129">
        <v>85</v>
      </c>
      <c r="W129" t="s">
        <v>22</v>
      </c>
      <c r="X129">
        <v>0</v>
      </c>
      <c r="Y129" t="s">
        <v>23</v>
      </c>
      <c r="Z129">
        <v>-3500</v>
      </c>
      <c r="AB129" t="s">
        <v>4983</v>
      </c>
      <c r="AC129" t="s">
        <v>6247</v>
      </c>
    </row>
    <row r="130" spans="1:29">
      <c r="A130" t="s">
        <v>0</v>
      </c>
      <c r="B130">
        <v>699737</v>
      </c>
      <c r="C130" t="s">
        <v>19</v>
      </c>
      <c r="D130">
        <v>693574</v>
      </c>
      <c r="E130" t="s">
        <v>20</v>
      </c>
      <c r="F130">
        <v>500000</v>
      </c>
      <c r="G130" t="s">
        <v>21</v>
      </c>
      <c r="H130">
        <v>85</v>
      </c>
      <c r="I130" t="s">
        <v>22</v>
      </c>
      <c r="J130">
        <v>0</v>
      </c>
      <c r="K130" t="s">
        <v>23</v>
      </c>
      <c r="L130">
        <v>-3500</v>
      </c>
      <c r="O130" t="s">
        <v>0</v>
      </c>
      <c r="P130">
        <v>19830303</v>
      </c>
      <c r="Q130" t="s">
        <v>19</v>
      </c>
      <c r="R130">
        <v>2406911</v>
      </c>
      <c r="S130" t="s">
        <v>20</v>
      </c>
      <c r="T130">
        <v>500000</v>
      </c>
      <c r="U130" t="s">
        <v>21</v>
      </c>
      <c r="V130">
        <v>85</v>
      </c>
      <c r="W130" t="s">
        <v>22</v>
      </c>
      <c r="X130">
        <v>0</v>
      </c>
      <c r="Y130" t="s">
        <v>23</v>
      </c>
      <c r="Z130">
        <v>-3500</v>
      </c>
      <c r="AB130" t="s">
        <v>4807</v>
      </c>
      <c r="AC130" t="s">
        <v>6256</v>
      </c>
    </row>
    <row r="131" spans="1:29">
      <c r="A131" t="s">
        <v>0</v>
      </c>
      <c r="B131">
        <v>708071</v>
      </c>
      <c r="C131" t="s">
        <v>19</v>
      </c>
      <c r="D131">
        <v>701836</v>
      </c>
      <c r="E131" t="s">
        <v>20</v>
      </c>
      <c r="F131">
        <v>500000</v>
      </c>
      <c r="G131" t="s">
        <v>21</v>
      </c>
      <c r="H131">
        <v>85</v>
      </c>
      <c r="I131" t="s">
        <v>22</v>
      </c>
      <c r="J131">
        <v>0</v>
      </c>
      <c r="K131" t="s">
        <v>23</v>
      </c>
      <c r="L131">
        <v>-3500</v>
      </c>
      <c r="O131" t="s">
        <v>0</v>
      </c>
      <c r="P131">
        <v>20167961</v>
      </c>
      <c r="Q131" t="s">
        <v>19</v>
      </c>
      <c r="R131">
        <v>2446266</v>
      </c>
      <c r="S131" t="s">
        <v>20</v>
      </c>
      <c r="T131">
        <v>500000</v>
      </c>
      <c r="U131" t="s">
        <v>21</v>
      </c>
      <c r="V131">
        <v>85</v>
      </c>
      <c r="W131" t="s">
        <v>22</v>
      </c>
      <c r="X131">
        <v>0</v>
      </c>
      <c r="Y131" t="s">
        <v>23</v>
      </c>
      <c r="Z131">
        <v>-3500</v>
      </c>
      <c r="AB131" t="s">
        <v>4984</v>
      </c>
      <c r="AC131" t="s">
        <v>6265</v>
      </c>
    </row>
    <row r="132" spans="1:29">
      <c r="A132" t="s">
        <v>0</v>
      </c>
      <c r="B132">
        <v>716407</v>
      </c>
      <c r="C132" t="s">
        <v>19</v>
      </c>
      <c r="D132">
        <v>710098</v>
      </c>
      <c r="E132" t="s">
        <v>20</v>
      </c>
      <c r="F132">
        <v>500000</v>
      </c>
      <c r="G132" t="s">
        <v>21</v>
      </c>
      <c r="H132">
        <v>85</v>
      </c>
      <c r="I132" t="s">
        <v>22</v>
      </c>
      <c r="J132">
        <v>0</v>
      </c>
      <c r="K132" t="s">
        <v>23</v>
      </c>
      <c r="L132">
        <v>-3500</v>
      </c>
      <c r="O132" t="s">
        <v>0</v>
      </c>
      <c r="P132">
        <v>20508423</v>
      </c>
      <c r="Q132" t="s">
        <v>19</v>
      </c>
      <c r="R132">
        <v>2485908</v>
      </c>
      <c r="S132" t="s">
        <v>20</v>
      </c>
      <c r="T132">
        <v>500000</v>
      </c>
      <c r="U132" t="s">
        <v>21</v>
      </c>
      <c r="V132">
        <v>85</v>
      </c>
      <c r="W132" t="s">
        <v>22</v>
      </c>
      <c r="X132">
        <v>0</v>
      </c>
      <c r="Y132" t="s">
        <v>23</v>
      </c>
      <c r="Z132">
        <v>-3500</v>
      </c>
      <c r="AB132" t="s">
        <v>4808</v>
      </c>
      <c r="AC132" t="s">
        <v>6274</v>
      </c>
    </row>
    <row r="133" spans="1:29">
      <c r="A133" t="s">
        <v>0</v>
      </c>
      <c r="B133">
        <v>724741</v>
      </c>
      <c r="C133" t="s">
        <v>19</v>
      </c>
      <c r="D133">
        <v>718360</v>
      </c>
      <c r="E133" t="s">
        <v>20</v>
      </c>
      <c r="F133">
        <v>500000</v>
      </c>
      <c r="G133" t="s">
        <v>21</v>
      </c>
      <c r="H133">
        <v>85</v>
      </c>
      <c r="I133" t="s">
        <v>22</v>
      </c>
      <c r="J133">
        <v>0</v>
      </c>
      <c r="K133" t="s">
        <v>23</v>
      </c>
      <c r="L133">
        <v>-3500</v>
      </c>
      <c r="O133" t="s">
        <v>0</v>
      </c>
      <c r="P133">
        <v>20851696</v>
      </c>
      <c r="Q133" t="s">
        <v>19</v>
      </c>
      <c r="R133">
        <v>2525838</v>
      </c>
      <c r="S133" t="s">
        <v>20</v>
      </c>
      <c r="T133">
        <v>500000</v>
      </c>
      <c r="U133" t="s">
        <v>21</v>
      </c>
      <c r="V133">
        <v>85</v>
      </c>
      <c r="W133" t="s">
        <v>22</v>
      </c>
      <c r="X133">
        <v>0</v>
      </c>
      <c r="Y133" t="s">
        <v>23</v>
      </c>
      <c r="Z133">
        <v>-3500</v>
      </c>
      <c r="AB133" t="s">
        <v>4985</v>
      </c>
      <c r="AC133" t="s">
        <v>6283</v>
      </c>
    </row>
    <row r="134" spans="1:29">
      <c r="A134" t="s">
        <v>0</v>
      </c>
      <c r="B134">
        <v>733078</v>
      </c>
      <c r="C134" t="s">
        <v>19</v>
      </c>
      <c r="D134">
        <v>726621</v>
      </c>
      <c r="E134" t="s">
        <v>20</v>
      </c>
      <c r="F134">
        <v>500000</v>
      </c>
      <c r="G134" t="s">
        <v>21</v>
      </c>
      <c r="H134">
        <v>85</v>
      </c>
      <c r="I134" t="s">
        <v>22</v>
      </c>
      <c r="J134">
        <v>0</v>
      </c>
      <c r="K134" t="s">
        <v>23</v>
      </c>
      <c r="L134">
        <v>-3500</v>
      </c>
      <c r="O134" t="s">
        <v>0</v>
      </c>
      <c r="P134">
        <v>21197782</v>
      </c>
      <c r="Q134" t="s">
        <v>19</v>
      </c>
      <c r="R134">
        <v>2566056</v>
      </c>
      <c r="S134" t="s">
        <v>20</v>
      </c>
      <c r="T134">
        <v>500000</v>
      </c>
      <c r="U134" t="s">
        <v>21</v>
      </c>
      <c r="V134">
        <v>85</v>
      </c>
      <c r="W134" t="s">
        <v>22</v>
      </c>
      <c r="X134">
        <v>0</v>
      </c>
      <c r="Y134" t="s">
        <v>23</v>
      </c>
      <c r="Z134">
        <v>-3500</v>
      </c>
      <c r="AB134" t="s">
        <v>4809</v>
      </c>
      <c r="AC134" t="s">
        <v>6292</v>
      </c>
    </row>
    <row r="135" spans="1:29">
      <c r="A135" t="s">
        <v>0</v>
      </c>
      <c r="B135">
        <v>741412</v>
      </c>
      <c r="C135" t="s">
        <v>19</v>
      </c>
      <c r="D135">
        <v>734883</v>
      </c>
      <c r="E135" t="s">
        <v>20</v>
      </c>
      <c r="F135">
        <v>500000</v>
      </c>
      <c r="G135" t="s">
        <v>21</v>
      </c>
      <c r="H135">
        <v>85</v>
      </c>
      <c r="I135" t="s">
        <v>22</v>
      </c>
      <c r="J135">
        <v>0</v>
      </c>
      <c r="K135" t="s">
        <v>23</v>
      </c>
      <c r="L135">
        <v>-3500</v>
      </c>
      <c r="O135" t="s">
        <v>0</v>
      </c>
      <c r="P135">
        <v>21546689</v>
      </c>
      <c r="Q135" t="s">
        <v>19</v>
      </c>
      <c r="R135">
        <v>2606561</v>
      </c>
      <c r="S135" t="s">
        <v>20</v>
      </c>
      <c r="T135">
        <v>500000</v>
      </c>
      <c r="U135" t="s">
        <v>21</v>
      </c>
      <c r="V135">
        <v>85</v>
      </c>
      <c r="W135" t="s">
        <v>22</v>
      </c>
      <c r="X135">
        <v>0</v>
      </c>
      <c r="Y135" t="s">
        <v>23</v>
      </c>
      <c r="Z135">
        <v>-3500</v>
      </c>
      <c r="AB135" t="s">
        <v>4986</v>
      </c>
      <c r="AC135" t="s">
        <v>6301</v>
      </c>
    </row>
    <row r="136" spans="1:29">
      <c r="A136" t="s">
        <v>0</v>
      </c>
      <c r="B136">
        <v>785451</v>
      </c>
      <c r="C136" t="s">
        <v>19</v>
      </c>
      <c r="D136">
        <v>778533</v>
      </c>
      <c r="E136" t="s">
        <v>20</v>
      </c>
      <c r="F136">
        <v>500000</v>
      </c>
      <c r="G136" t="s">
        <v>21</v>
      </c>
      <c r="H136">
        <v>85</v>
      </c>
      <c r="I136" t="s">
        <v>22</v>
      </c>
      <c r="J136">
        <v>0</v>
      </c>
      <c r="K136" t="s">
        <v>23</v>
      </c>
      <c r="L136">
        <v>-3500</v>
      </c>
      <c r="O136" t="s">
        <v>0</v>
      </c>
      <c r="P136">
        <v>21898417</v>
      </c>
      <c r="Q136" t="s">
        <v>19</v>
      </c>
      <c r="R136">
        <v>2647354</v>
      </c>
      <c r="S136" t="s">
        <v>20</v>
      </c>
      <c r="T136">
        <v>500000</v>
      </c>
      <c r="U136" t="s">
        <v>21</v>
      </c>
      <c r="V136">
        <v>85</v>
      </c>
      <c r="W136" t="s">
        <v>22</v>
      </c>
      <c r="X136">
        <v>0</v>
      </c>
      <c r="Y136" t="s">
        <v>23</v>
      </c>
      <c r="Z136">
        <v>-3500</v>
      </c>
      <c r="AB136" t="s">
        <v>4810</v>
      </c>
      <c r="AC136" t="s">
        <v>6310</v>
      </c>
    </row>
    <row r="137" spans="1:29">
      <c r="A137" t="s">
        <v>0</v>
      </c>
      <c r="B137">
        <v>758082</v>
      </c>
      <c r="C137" t="s">
        <v>19</v>
      </c>
      <c r="D137">
        <v>751407</v>
      </c>
      <c r="E137" t="s">
        <v>20</v>
      </c>
      <c r="F137">
        <v>500000</v>
      </c>
      <c r="G137" t="s">
        <v>21</v>
      </c>
      <c r="H137">
        <v>85</v>
      </c>
      <c r="I137" t="s">
        <v>22</v>
      </c>
      <c r="J137">
        <v>0</v>
      </c>
      <c r="K137" t="s">
        <v>23</v>
      </c>
      <c r="L137">
        <v>-3500</v>
      </c>
      <c r="O137" t="s">
        <v>0</v>
      </c>
      <c r="P137">
        <v>22252977</v>
      </c>
      <c r="Q137" t="s">
        <v>19</v>
      </c>
      <c r="R137">
        <v>2688434</v>
      </c>
      <c r="S137" t="s">
        <v>20</v>
      </c>
      <c r="T137">
        <v>500000</v>
      </c>
      <c r="U137" t="s">
        <v>21</v>
      </c>
      <c r="V137">
        <v>85</v>
      </c>
      <c r="W137" t="s">
        <v>22</v>
      </c>
      <c r="X137">
        <v>0</v>
      </c>
      <c r="Y137" t="s">
        <v>23</v>
      </c>
      <c r="Z137">
        <v>-3500</v>
      </c>
      <c r="AB137" t="s">
        <v>4987</v>
      </c>
      <c r="AC137" t="s">
        <v>6319</v>
      </c>
    </row>
    <row r="138" spans="1:29">
      <c r="A138" t="s">
        <v>0</v>
      </c>
      <c r="B138">
        <v>766419</v>
      </c>
      <c r="C138" t="s">
        <v>19</v>
      </c>
      <c r="D138">
        <v>759669</v>
      </c>
      <c r="E138" t="s">
        <v>20</v>
      </c>
      <c r="F138">
        <v>500000</v>
      </c>
      <c r="G138" t="s">
        <v>21</v>
      </c>
      <c r="H138">
        <v>85</v>
      </c>
      <c r="I138" t="s">
        <v>22</v>
      </c>
      <c r="J138">
        <v>0</v>
      </c>
      <c r="K138" t="s">
        <v>23</v>
      </c>
      <c r="L138">
        <v>-3500</v>
      </c>
      <c r="O138" t="s">
        <v>0</v>
      </c>
      <c r="P138">
        <v>22610366</v>
      </c>
      <c r="Q138" t="s">
        <v>19</v>
      </c>
      <c r="R138">
        <v>2729802</v>
      </c>
      <c r="S138" t="s">
        <v>20</v>
      </c>
      <c r="T138">
        <v>500000</v>
      </c>
      <c r="U138" t="s">
        <v>21</v>
      </c>
      <c r="V138">
        <v>85</v>
      </c>
      <c r="W138" t="s">
        <v>22</v>
      </c>
      <c r="X138">
        <v>0</v>
      </c>
      <c r="Y138" t="s">
        <v>23</v>
      </c>
      <c r="Z138">
        <v>-3500</v>
      </c>
      <c r="AB138" t="s">
        <v>4811</v>
      </c>
      <c r="AC138" t="s">
        <v>6328</v>
      </c>
    </row>
    <row r="139" spans="1:29">
      <c r="A139" t="s">
        <v>0</v>
      </c>
      <c r="B139">
        <v>774753</v>
      </c>
      <c r="C139" t="s">
        <v>19</v>
      </c>
      <c r="D139">
        <v>767930</v>
      </c>
      <c r="E139" t="s">
        <v>20</v>
      </c>
      <c r="F139">
        <v>500000</v>
      </c>
      <c r="G139" t="s">
        <v>21</v>
      </c>
      <c r="H139">
        <v>85</v>
      </c>
      <c r="I139" t="s">
        <v>22</v>
      </c>
      <c r="J139">
        <v>0</v>
      </c>
      <c r="K139" t="s">
        <v>23</v>
      </c>
      <c r="L139">
        <v>-3500</v>
      </c>
      <c r="O139" t="s">
        <v>0</v>
      </c>
      <c r="P139">
        <v>22970596</v>
      </c>
      <c r="Q139" t="s">
        <v>19</v>
      </c>
      <c r="R139">
        <v>2771458</v>
      </c>
      <c r="S139" t="s">
        <v>20</v>
      </c>
      <c r="T139">
        <v>500000</v>
      </c>
      <c r="U139" t="s">
        <v>21</v>
      </c>
      <c r="V139">
        <v>85</v>
      </c>
      <c r="W139" t="s">
        <v>22</v>
      </c>
      <c r="X139">
        <v>0</v>
      </c>
      <c r="Y139" t="s">
        <v>23</v>
      </c>
      <c r="Z139">
        <v>-3500</v>
      </c>
      <c r="AB139" t="s">
        <v>4988</v>
      </c>
      <c r="AC139" t="s">
        <v>6337</v>
      </c>
    </row>
    <row r="140" spans="1:29">
      <c r="A140" t="s">
        <v>0</v>
      </c>
      <c r="B140">
        <v>783089</v>
      </c>
      <c r="C140" t="s">
        <v>19</v>
      </c>
      <c r="D140">
        <v>776192</v>
      </c>
      <c r="E140" t="s">
        <v>20</v>
      </c>
      <c r="F140">
        <v>500000</v>
      </c>
      <c r="G140" t="s">
        <v>21</v>
      </c>
      <c r="H140">
        <v>85</v>
      </c>
      <c r="I140" t="s">
        <v>22</v>
      </c>
      <c r="J140">
        <v>0</v>
      </c>
      <c r="K140" t="s">
        <v>23</v>
      </c>
      <c r="L140">
        <v>-3500</v>
      </c>
      <c r="O140" t="s">
        <v>0</v>
      </c>
      <c r="P140">
        <v>23331365</v>
      </c>
      <c r="Q140" t="s">
        <v>19</v>
      </c>
      <c r="R140">
        <v>2813124</v>
      </c>
      <c r="S140" t="s">
        <v>20</v>
      </c>
      <c r="T140">
        <v>500000</v>
      </c>
      <c r="U140" t="s">
        <v>21</v>
      </c>
      <c r="V140">
        <v>85</v>
      </c>
      <c r="W140" t="s">
        <v>22</v>
      </c>
      <c r="X140">
        <v>0</v>
      </c>
      <c r="Y140" t="s">
        <v>23</v>
      </c>
      <c r="Z140">
        <v>-3500</v>
      </c>
      <c r="AB140" t="s">
        <v>4812</v>
      </c>
      <c r="AC140" t="s">
        <v>6346</v>
      </c>
    </row>
    <row r="141" spans="1:29">
      <c r="A141" t="s">
        <v>0</v>
      </c>
      <c r="B141">
        <v>791423</v>
      </c>
      <c r="C141" t="s">
        <v>19</v>
      </c>
      <c r="D141">
        <v>784454</v>
      </c>
      <c r="E141" t="s">
        <v>20</v>
      </c>
      <c r="F141">
        <v>500000</v>
      </c>
      <c r="G141" t="s">
        <v>21</v>
      </c>
      <c r="H141">
        <v>85</v>
      </c>
      <c r="I141" t="s">
        <v>22</v>
      </c>
      <c r="J141">
        <v>0</v>
      </c>
      <c r="K141" t="s">
        <v>23</v>
      </c>
      <c r="L141">
        <v>-3500</v>
      </c>
      <c r="O141" t="s">
        <v>0</v>
      </c>
      <c r="P141">
        <v>23693228</v>
      </c>
      <c r="Q141" t="s">
        <v>19</v>
      </c>
      <c r="R141">
        <v>2854866</v>
      </c>
      <c r="S141" t="s">
        <v>20</v>
      </c>
      <c r="T141">
        <v>500000</v>
      </c>
      <c r="U141" t="s">
        <v>21</v>
      </c>
      <c r="V141">
        <v>85</v>
      </c>
      <c r="W141" t="s">
        <v>22</v>
      </c>
      <c r="X141">
        <v>0</v>
      </c>
      <c r="Y141" t="s">
        <v>23</v>
      </c>
      <c r="Z141">
        <v>-3500</v>
      </c>
      <c r="AB141" t="s">
        <v>4989</v>
      </c>
      <c r="AC141" t="s">
        <v>6355</v>
      </c>
    </row>
    <row r="142" spans="1:29">
      <c r="A142" t="s">
        <v>0</v>
      </c>
      <c r="B142">
        <v>837290</v>
      </c>
      <c r="C142" t="s">
        <v>19</v>
      </c>
      <c r="D142">
        <v>829917</v>
      </c>
      <c r="E142" t="s">
        <v>20</v>
      </c>
      <c r="F142">
        <v>500000</v>
      </c>
      <c r="G142" t="s">
        <v>21</v>
      </c>
      <c r="H142">
        <v>85</v>
      </c>
      <c r="I142" t="s">
        <v>22</v>
      </c>
      <c r="J142">
        <v>0</v>
      </c>
      <c r="K142" t="s">
        <v>23</v>
      </c>
      <c r="L142">
        <v>-3500</v>
      </c>
      <c r="O142" t="s">
        <v>0</v>
      </c>
      <c r="P142">
        <v>24114808</v>
      </c>
      <c r="Q142" t="s">
        <v>19</v>
      </c>
      <c r="R142">
        <v>2903744</v>
      </c>
      <c r="S142" t="s">
        <v>20</v>
      </c>
      <c r="T142">
        <v>500000</v>
      </c>
      <c r="U142" t="s">
        <v>21</v>
      </c>
      <c r="V142">
        <v>85</v>
      </c>
      <c r="W142" t="s">
        <v>22</v>
      </c>
      <c r="X142">
        <v>0</v>
      </c>
      <c r="Y142" t="s">
        <v>23</v>
      </c>
      <c r="Z142">
        <v>-3500</v>
      </c>
      <c r="AB142" t="s">
        <v>4813</v>
      </c>
      <c r="AC142" t="s">
        <v>6364</v>
      </c>
    </row>
    <row r="143" spans="1:29">
      <c r="A143" t="s">
        <v>0</v>
      </c>
      <c r="B143">
        <v>809466</v>
      </c>
      <c r="C143" t="s">
        <v>19</v>
      </c>
      <c r="D143">
        <v>802337</v>
      </c>
      <c r="E143" t="s">
        <v>20</v>
      </c>
      <c r="F143">
        <v>500000</v>
      </c>
      <c r="G143" t="s">
        <v>21</v>
      </c>
      <c r="H143">
        <v>85</v>
      </c>
      <c r="I143" t="s">
        <v>22</v>
      </c>
      <c r="J143">
        <v>0</v>
      </c>
      <c r="K143" t="s">
        <v>23</v>
      </c>
      <c r="L143">
        <v>-3500</v>
      </c>
      <c r="O143" t="s">
        <v>0</v>
      </c>
      <c r="P143">
        <v>24541452</v>
      </c>
      <c r="Q143" t="s">
        <v>19</v>
      </c>
      <c r="R143">
        <v>2953167</v>
      </c>
      <c r="S143" t="s">
        <v>20</v>
      </c>
      <c r="T143">
        <v>500000</v>
      </c>
      <c r="U143" t="s">
        <v>21</v>
      </c>
      <c r="V143">
        <v>85</v>
      </c>
      <c r="W143" t="s">
        <v>22</v>
      </c>
      <c r="X143">
        <v>0</v>
      </c>
      <c r="Y143" t="s">
        <v>23</v>
      </c>
      <c r="Z143">
        <v>-3500</v>
      </c>
      <c r="AB143" t="s">
        <v>4990</v>
      </c>
      <c r="AC143" t="s">
        <v>6373</v>
      </c>
    </row>
    <row r="144" spans="1:29">
      <c r="A144" t="s">
        <v>0</v>
      </c>
      <c r="B144">
        <v>819700</v>
      </c>
      <c r="C144" t="s">
        <v>19</v>
      </c>
      <c r="D144">
        <v>812482</v>
      </c>
      <c r="E144" t="s">
        <v>20</v>
      </c>
      <c r="F144">
        <v>500000</v>
      </c>
      <c r="G144" t="s">
        <v>21</v>
      </c>
      <c r="H144">
        <v>85</v>
      </c>
      <c r="I144" t="s">
        <v>22</v>
      </c>
      <c r="J144">
        <v>0</v>
      </c>
      <c r="K144" t="s">
        <v>23</v>
      </c>
      <c r="L144">
        <v>-3500</v>
      </c>
      <c r="O144" t="s">
        <v>0</v>
      </c>
      <c r="P144">
        <v>27971577</v>
      </c>
      <c r="Q144" t="s">
        <v>19</v>
      </c>
      <c r="R144">
        <v>3363707</v>
      </c>
      <c r="S144" t="s">
        <v>20</v>
      </c>
      <c r="T144">
        <v>500000</v>
      </c>
      <c r="U144" t="s">
        <v>21</v>
      </c>
      <c r="V144">
        <v>85</v>
      </c>
      <c r="W144" t="s">
        <v>22</v>
      </c>
      <c r="X144">
        <v>0</v>
      </c>
      <c r="Y144" t="s">
        <v>23</v>
      </c>
      <c r="Z144">
        <v>-3500</v>
      </c>
      <c r="AB144" t="s">
        <v>4814</v>
      </c>
      <c r="AC144" t="s">
        <v>6382</v>
      </c>
    </row>
    <row r="145" spans="1:29">
      <c r="A145" t="s">
        <v>0</v>
      </c>
      <c r="B145">
        <v>829935</v>
      </c>
      <c r="C145" t="s">
        <v>19</v>
      </c>
      <c r="D145">
        <v>822626</v>
      </c>
      <c r="E145" t="s">
        <v>20</v>
      </c>
      <c r="F145">
        <v>500000</v>
      </c>
      <c r="G145" t="s">
        <v>21</v>
      </c>
      <c r="H145">
        <v>85</v>
      </c>
      <c r="I145" t="s">
        <v>22</v>
      </c>
      <c r="J145">
        <v>0</v>
      </c>
      <c r="K145" t="s">
        <v>23</v>
      </c>
      <c r="L145">
        <v>-3500</v>
      </c>
      <c r="O145" t="s">
        <v>0</v>
      </c>
      <c r="P145">
        <v>28405187</v>
      </c>
      <c r="Q145" t="s">
        <v>19</v>
      </c>
      <c r="R145">
        <v>3413599</v>
      </c>
      <c r="S145" t="s">
        <v>20</v>
      </c>
      <c r="T145">
        <v>500000</v>
      </c>
      <c r="U145" t="s">
        <v>21</v>
      </c>
      <c r="V145">
        <v>90</v>
      </c>
      <c r="W145" t="s">
        <v>22</v>
      </c>
      <c r="X145">
        <v>0</v>
      </c>
      <c r="Y145" t="s">
        <v>23</v>
      </c>
      <c r="Z145">
        <v>-3500</v>
      </c>
      <c r="AB145" t="s">
        <v>4991</v>
      </c>
      <c r="AC145" t="s">
        <v>6391</v>
      </c>
    </row>
    <row r="146" spans="1:29">
      <c r="A146" t="s">
        <v>0</v>
      </c>
      <c r="B146">
        <v>840169</v>
      </c>
      <c r="C146" t="s">
        <v>19</v>
      </c>
      <c r="D146">
        <v>832770</v>
      </c>
      <c r="E146" t="s">
        <v>20</v>
      </c>
      <c r="F146">
        <v>500000</v>
      </c>
      <c r="G146" t="s">
        <v>21</v>
      </c>
      <c r="H146">
        <v>90</v>
      </c>
      <c r="I146" t="s">
        <v>22</v>
      </c>
      <c r="J146">
        <v>0</v>
      </c>
      <c r="K146" t="s">
        <v>23</v>
      </c>
      <c r="L146">
        <v>-3500</v>
      </c>
      <c r="O146" t="s">
        <v>0</v>
      </c>
      <c r="P146">
        <v>28842286</v>
      </c>
      <c r="Q146" t="s">
        <v>19</v>
      </c>
      <c r="R146">
        <v>3463844</v>
      </c>
      <c r="S146" t="s">
        <v>20</v>
      </c>
      <c r="T146">
        <v>500000</v>
      </c>
      <c r="U146" t="s">
        <v>21</v>
      </c>
      <c r="V146">
        <v>90</v>
      </c>
      <c r="W146" t="s">
        <v>22</v>
      </c>
      <c r="X146">
        <v>0</v>
      </c>
      <c r="Y146" t="s">
        <v>23</v>
      </c>
      <c r="Z146">
        <v>-3500</v>
      </c>
      <c r="AB146" t="s">
        <v>4815</v>
      </c>
      <c r="AC146" t="s">
        <v>6400</v>
      </c>
    </row>
    <row r="147" spans="1:29">
      <c r="A147" t="s">
        <v>0</v>
      </c>
      <c r="B147">
        <v>850404</v>
      </c>
      <c r="C147" t="s">
        <v>19</v>
      </c>
      <c r="D147">
        <v>842914</v>
      </c>
      <c r="E147" t="s">
        <v>20</v>
      </c>
      <c r="F147">
        <v>500000</v>
      </c>
      <c r="G147" t="s">
        <v>21</v>
      </c>
      <c r="H147">
        <v>90</v>
      </c>
      <c r="I147" t="s">
        <v>22</v>
      </c>
      <c r="J147">
        <v>0</v>
      </c>
      <c r="K147" t="s">
        <v>23</v>
      </c>
      <c r="L147">
        <v>-3500</v>
      </c>
      <c r="O147" t="s">
        <v>0</v>
      </c>
      <c r="P147">
        <v>29282883</v>
      </c>
      <c r="Q147" t="s">
        <v>19</v>
      </c>
      <c r="R147">
        <v>3514442</v>
      </c>
      <c r="S147" t="s">
        <v>20</v>
      </c>
      <c r="T147">
        <v>500000</v>
      </c>
      <c r="U147" t="s">
        <v>21</v>
      </c>
      <c r="V147">
        <v>90</v>
      </c>
      <c r="W147" t="s">
        <v>22</v>
      </c>
      <c r="X147">
        <v>0</v>
      </c>
      <c r="Y147" t="s">
        <v>23</v>
      </c>
      <c r="Z147">
        <v>-3500</v>
      </c>
      <c r="AB147" t="s">
        <v>4992</v>
      </c>
      <c r="AC147" t="s">
        <v>6409</v>
      </c>
    </row>
    <row r="148" spans="1:29">
      <c r="A148" t="s">
        <v>0</v>
      </c>
      <c r="B148">
        <v>860637</v>
      </c>
      <c r="C148" t="s">
        <v>19</v>
      </c>
      <c r="D148">
        <v>853059</v>
      </c>
      <c r="E148" t="s">
        <v>20</v>
      </c>
      <c r="F148">
        <v>500000</v>
      </c>
      <c r="G148" t="s">
        <v>21</v>
      </c>
      <c r="H148">
        <v>90</v>
      </c>
      <c r="I148" t="s">
        <v>22</v>
      </c>
      <c r="J148">
        <v>0</v>
      </c>
      <c r="K148" t="s">
        <v>23</v>
      </c>
      <c r="L148">
        <v>-3500</v>
      </c>
      <c r="O148" t="s">
        <v>0</v>
      </c>
      <c r="P148">
        <v>29726982</v>
      </c>
      <c r="Q148" t="s">
        <v>19</v>
      </c>
      <c r="R148">
        <v>3565394</v>
      </c>
      <c r="S148" t="s">
        <v>20</v>
      </c>
      <c r="T148">
        <v>500000</v>
      </c>
      <c r="U148" t="s">
        <v>21</v>
      </c>
      <c r="V148">
        <v>90</v>
      </c>
      <c r="W148" t="s">
        <v>22</v>
      </c>
      <c r="X148">
        <v>0</v>
      </c>
      <c r="Y148" t="s">
        <v>23</v>
      </c>
      <c r="Z148">
        <v>-3500</v>
      </c>
      <c r="AB148" t="s">
        <v>4993</v>
      </c>
      <c r="AC148" t="s">
        <v>6418</v>
      </c>
    </row>
    <row r="149" spans="1:29">
      <c r="A149" t="s">
        <v>0</v>
      </c>
      <c r="B149">
        <v>870873</v>
      </c>
      <c r="C149" t="s">
        <v>19</v>
      </c>
      <c r="D149">
        <v>863203</v>
      </c>
      <c r="E149" t="s">
        <v>20</v>
      </c>
      <c r="F149">
        <v>500000</v>
      </c>
      <c r="G149" t="s">
        <v>21</v>
      </c>
      <c r="H149">
        <v>90</v>
      </c>
      <c r="I149" t="s">
        <v>22</v>
      </c>
      <c r="J149">
        <v>0</v>
      </c>
      <c r="K149" t="s">
        <v>23</v>
      </c>
      <c r="L149">
        <v>-3500</v>
      </c>
      <c r="O149" t="s">
        <v>0</v>
      </c>
      <c r="P149">
        <v>30174588</v>
      </c>
      <c r="Q149" t="s">
        <v>19</v>
      </c>
      <c r="R149">
        <v>3616700</v>
      </c>
      <c r="S149" t="s">
        <v>20</v>
      </c>
      <c r="T149">
        <v>500000</v>
      </c>
      <c r="U149" t="s">
        <v>21</v>
      </c>
      <c r="V149">
        <v>90</v>
      </c>
      <c r="W149" t="s">
        <v>22</v>
      </c>
      <c r="X149">
        <v>0</v>
      </c>
      <c r="Y149" t="s">
        <v>23</v>
      </c>
      <c r="Z149">
        <v>-3500</v>
      </c>
      <c r="AB149" t="s">
        <v>4816</v>
      </c>
      <c r="AC149" t="s">
        <v>6427</v>
      </c>
    </row>
    <row r="150" spans="1:29">
      <c r="A150" t="s">
        <v>0</v>
      </c>
      <c r="B150">
        <v>881106</v>
      </c>
      <c r="C150" t="s">
        <v>19</v>
      </c>
      <c r="D150">
        <v>873347</v>
      </c>
      <c r="E150" t="s">
        <v>20</v>
      </c>
      <c r="F150">
        <v>500000</v>
      </c>
      <c r="G150" t="s">
        <v>21</v>
      </c>
      <c r="H150">
        <v>90</v>
      </c>
      <c r="I150" t="s">
        <v>22</v>
      </c>
      <c r="J150">
        <v>0</v>
      </c>
      <c r="K150" t="s">
        <v>23</v>
      </c>
      <c r="L150">
        <v>-3500</v>
      </c>
      <c r="O150" t="s">
        <v>0</v>
      </c>
      <c r="P150">
        <v>30625709</v>
      </c>
      <c r="Q150" t="s">
        <v>19</v>
      </c>
      <c r="R150">
        <v>3668359</v>
      </c>
      <c r="S150" t="s">
        <v>20</v>
      </c>
      <c r="T150">
        <v>500000</v>
      </c>
      <c r="U150" t="s">
        <v>21</v>
      </c>
      <c r="V150">
        <v>90</v>
      </c>
      <c r="W150" t="s">
        <v>22</v>
      </c>
      <c r="X150">
        <v>0</v>
      </c>
      <c r="Y150" t="s">
        <v>23</v>
      </c>
      <c r="Z150">
        <v>-3500</v>
      </c>
      <c r="AB150" t="s">
        <v>4994</v>
      </c>
      <c r="AC150" t="s">
        <v>6436</v>
      </c>
    </row>
    <row r="151" spans="1:29">
      <c r="A151" t="s">
        <v>0</v>
      </c>
      <c r="B151">
        <v>891342</v>
      </c>
      <c r="C151" t="s">
        <v>19</v>
      </c>
      <c r="D151">
        <v>883491</v>
      </c>
      <c r="E151" t="s">
        <v>20</v>
      </c>
      <c r="F151">
        <v>500000</v>
      </c>
      <c r="G151" t="s">
        <v>21</v>
      </c>
      <c r="H151">
        <v>90</v>
      </c>
      <c r="I151" t="s">
        <v>22</v>
      </c>
      <c r="J151">
        <v>0</v>
      </c>
      <c r="K151" t="s">
        <v>23</v>
      </c>
      <c r="L151">
        <v>-3500</v>
      </c>
      <c r="O151" t="s">
        <v>0</v>
      </c>
      <c r="P151">
        <v>31080348</v>
      </c>
      <c r="Q151" t="s">
        <v>19</v>
      </c>
      <c r="R151">
        <v>3720371</v>
      </c>
      <c r="S151" t="s">
        <v>20</v>
      </c>
      <c r="T151">
        <v>500000</v>
      </c>
      <c r="U151" t="s">
        <v>21</v>
      </c>
      <c r="V151">
        <v>90</v>
      </c>
      <c r="W151" t="s">
        <v>22</v>
      </c>
      <c r="X151">
        <v>0</v>
      </c>
      <c r="Y151" t="s">
        <v>23</v>
      </c>
      <c r="Z151">
        <v>-3500</v>
      </c>
      <c r="AB151" t="s">
        <v>4817</v>
      </c>
      <c r="AC151" t="s">
        <v>6445</v>
      </c>
    </row>
    <row r="152" spans="1:29">
      <c r="A152" t="s">
        <v>0</v>
      </c>
      <c r="B152">
        <v>901575</v>
      </c>
      <c r="C152" t="s">
        <v>19</v>
      </c>
      <c r="D152">
        <v>893636</v>
      </c>
      <c r="E152" t="s">
        <v>20</v>
      </c>
      <c r="F152">
        <v>500000</v>
      </c>
      <c r="G152" t="s">
        <v>21</v>
      </c>
      <c r="H152">
        <v>90</v>
      </c>
      <c r="I152" t="s">
        <v>22</v>
      </c>
      <c r="J152">
        <v>0</v>
      </c>
      <c r="K152" t="s">
        <v>23</v>
      </c>
      <c r="L152">
        <v>-3500</v>
      </c>
      <c r="O152" t="s">
        <v>0</v>
      </c>
      <c r="P152">
        <v>31538515</v>
      </c>
      <c r="Q152" t="s">
        <v>19</v>
      </c>
      <c r="R152">
        <v>3772737</v>
      </c>
      <c r="S152" t="s">
        <v>20</v>
      </c>
      <c r="T152">
        <v>500000</v>
      </c>
      <c r="U152" t="s">
        <v>21</v>
      </c>
      <c r="V152">
        <v>90</v>
      </c>
      <c r="W152" t="s">
        <v>22</v>
      </c>
      <c r="X152">
        <v>0</v>
      </c>
      <c r="Y152" t="s">
        <v>23</v>
      </c>
      <c r="Z152">
        <v>-3500</v>
      </c>
      <c r="AB152" t="s">
        <v>4995</v>
      </c>
      <c r="AC152" t="s">
        <v>6454</v>
      </c>
    </row>
    <row r="153" spans="1:29">
      <c r="A153" t="s">
        <v>0</v>
      </c>
      <c r="B153">
        <v>955230</v>
      </c>
      <c r="C153" t="s">
        <v>19</v>
      </c>
      <c r="D153">
        <v>946817</v>
      </c>
      <c r="E153" t="s">
        <v>20</v>
      </c>
      <c r="F153">
        <v>500000</v>
      </c>
      <c r="G153" t="s">
        <v>21</v>
      </c>
      <c r="H153">
        <v>90</v>
      </c>
      <c r="I153" t="s">
        <v>22</v>
      </c>
      <c r="J153">
        <v>0</v>
      </c>
      <c r="K153" t="s">
        <v>23</v>
      </c>
      <c r="L153">
        <v>-3500</v>
      </c>
      <c r="O153" t="s">
        <v>0</v>
      </c>
      <c r="P153">
        <v>32000212</v>
      </c>
      <c r="Q153" t="s">
        <v>19</v>
      </c>
      <c r="R153">
        <v>3825456</v>
      </c>
      <c r="S153" t="s">
        <v>20</v>
      </c>
      <c r="T153">
        <v>500000</v>
      </c>
      <c r="U153" t="s">
        <v>21</v>
      </c>
      <c r="V153">
        <v>90</v>
      </c>
      <c r="W153" t="s">
        <v>22</v>
      </c>
      <c r="X153">
        <v>0</v>
      </c>
      <c r="Y153" t="s">
        <v>23</v>
      </c>
      <c r="Z153">
        <v>-3500</v>
      </c>
      <c r="AB153" t="s">
        <v>4818</v>
      </c>
      <c r="AC153" t="s">
        <v>6463</v>
      </c>
    </row>
    <row r="154" spans="1:29">
      <c r="A154" t="s">
        <v>0</v>
      </c>
      <c r="B154">
        <v>922044</v>
      </c>
      <c r="C154" t="s">
        <v>19</v>
      </c>
      <c r="D154">
        <v>913924</v>
      </c>
      <c r="E154" t="s">
        <v>20</v>
      </c>
      <c r="F154">
        <v>500000</v>
      </c>
      <c r="G154" t="s">
        <v>21</v>
      </c>
      <c r="H154">
        <v>90</v>
      </c>
      <c r="I154" t="s">
        <v>22</v>
      </c>
      <c r="J154">
        <v>0</v>
      </c>
      <c r="K154" t="s">
        <v>23</v>
      </c>
      <c r="L154">
        <v>-3500</v>
      </c>
      <c r="O154" t="s">
        <v>0</v>
      </c>
      <c r="P154">
        <v>32465446</v>
      </c>
      <c r="Q154" t="s">
        <v>19</v>
      </c>
      <c r="R154">
        <v>3878529</v>
      </c>
      <c r="S154" t="s">
        <v>20</v>
      </c>
      <c r="T154">
        <v>500000</v>
      </c>
      <c r="U154" t="s">
        <v>21</v>
      </c>
      <c r="V154">
        <v>90</v>
      </c>
      <c r="W154" t="s">
        <v>22</v>
      </c>
      <c r="X154">
        <v>0</v>
      </c>
      <c r="Y154" t="s">
        <v>23</v>
      </c>
      <c r="Z154">
        <v>-3500</v>
      </c>
      <c r="AB154" t="s">
        <v>4996</v>
      </c>
      <c r="AC154" t="s">
        <v>6472</v>
      </c>
    </row>
    <row r="155" spans="1:29">
      <c r="A155" t="s">
        <v>0</v>
      </c>
      <c r="B155">
        <v>932279</v>
      </c>
      <c r="C155" t="s">
        <v>19</v>
      </c>
      <c r="D155">
        <v>924068</v>
      </c>
      <c r="E155" t="s">
        <v>20</v>
      </c>
      <c r="F155">
        <v>500000</v>
      </c>
      <c r="G155" t="s">
        <v>21</v>
      </c>
      <c r="H155">
        <v>90</v>
      </c>
      <c r="I155" t="s">
        <v>22</v>
      </c>
      <c r="J155">
        <v>0</v>
      </c>
      <c r="K155" t="s">
        <v>23</v>
      </c>
      <c r="L155">
        <v>-3500</v>
      </c>
      <c r="O155" t="s">
        <v>0</v>
      </c>
      <c r="P155">
        <v>32934224</v>
      </c>
      <c r="Q155" t="s">
        <v>19</v>
      </c>
      <c r="R155">
        <v>3931955</v>
      </c>
      <c r="S155" t="s">
        <v>20</v>
      </c>
      <c r="T155">
        <v>500000</v>
      </c>
      <c r="U155" t="s">
        <v>21</v>
      </c>
      <c r="V155">
        <v>90</v>
      </c>
      <c r="W155" t="s">
        <v>22</v>
      </c>
      <c r="X155">
        <v>0</v>
      </c>
      <c r="Y155" t="s">
        <v>23</v>
      </c>
      <c r="Z155">
        <v>-3500</v>
      </c>
      <c r="AB155" t="s">
        <v>4819</v>
      </c>
      <c r="AC155" t="s">
        <v>6481</v>
      </c>
    </row>
    <row r="156" spans="1:29">
      <c r="A156" t="s">
        <v>0</v>
      </c>
      <c r="B156">
        <v>942513</v>
      </c>
      <c r="C156" t="s">
        <v>19</v>
      </c>
      <c r="D156">
        <v>934213</v>
      </c>
      <c r="E156" t="s">
        <v>20</v>
      </c>
      <c r="F156">
        <v>500000</v>
      </c>
      <c r="G156" t="s">
        <v>21</v>
      </c>
      <c r="H156">
        <v>90</v>
      </c>
      <c r="I156" t="s">
        <v>22</v>
      </c>
      <c r="J156">
        <v>0</v>
      </c>
      <c r="K156" t="s">
        <v>23</v>
      </c>
      <c r="L156">
        <v>-3500</v>
      </c>
      <c r="O156" t="s">
        <v>0</v>
      </c>
      <c r="P156">
        <v>33410572</v>
      </c>
      <c r="Q156" t="s">
        <v>19</v>
      </c>
      <c r="R156">
        <v>3986215</v>
      </c>
      <c r="S156" t="s">
        <v>20</v>
      </c>
      <c r="T156">
        <v>500000</v>
      </c>
      <c r="U156" t="s">
        <v>21</v>
      </c>
      <c r="V156">
        <v>90</v>
      </c>
      <c r="W156" t="s">
        <v>22</v>
      </c>
      <c r="X156">
        <v>0</v>
      </c>
      <c r="Y156" t="s">
        <v>23</v>
      </c>
      <c r="Z156">
        <v>-3500</v>
      </c>
      <c r="AB156" t="s">
        <v>4997</v>
      </c>
      <c r="AC156" t="s">
        <v>6490</v>
      </c>
    </row>
    <row r="157" spans="1:29">
      <c r="A157" t="s">
        <v>0</v>
      </c>
      <c r="B157">
        <v>952748</v>
      </c>
      <c r="C157" t="s">
        <v>19</v>
      </c>
      <c r="D157">
        <v>944357</v>
      </c>
      <c r="E157" t="s">
        <v>20</v>
      </c>
      <c r="F157">
        <v>500000</v>
      </c>
      <c r="G157" t="s">
        <v>21</v>
      </c>
      <c r="H157">
        <v>90</v>
      </c>
      <c r="I157" t="s">
        <v>22</v>
      </c>
      <c r="J157">
        <v>0</v>
      </c>
      <c r="K157" t="s">
        <v>23</v>
      </c>
      <c r="L157">
        <v>-3500</v>
      </c>
      <c r="O157" t="s">
        <v>0</v>
      </c>
      <c r="P157">
        <v>33908599</v>
      </c>
      <c r="Q157" t="s">
        <v>19</v>
      </c>
      <c r="R157">
        <v>4042989</v>
      </c>
      <c r="S157" t="s">
        <v>20</v>
      </c>
      <c r="T157">
        <v>500000</v>
      </c>
      <c r="U157" t="s">
        <v>21</v>
      </c>
      <c r="V157">
        <v>90</v>
      </c>
      <c r="W157" t="s">
        <v>22</v>
      </c>
      <c r="X157">
        <v>0</v>
      </c>
      <c r="Y157" t="s">
        <v>23</v>
      </c>
      <c r="Z157">
        <v>-3500</v>
      </c>
      <c r="AB157" t="s">
        <v>4820</v>
      </c>
      <c r="AC157" t="s">
        <v>6499</v>
      </c>
    </row>
    <row r="158" spans="1:29">
      <c r="A158" t="s">
        <v>0</v>
      </c>
      <c r="B158">
        <v>963825</v>
      </c>
      <c r="C158" t="s">
        <v>19</v>
      </c>
      <c r="D158">
        <v>955338</v>
      </c>
      <c r="E158" t="s">
        <v>20</v>
      </c>
      <c r="F158">
        <v>500000</v>
      </c>
      <c r="G158" t="s">
        <v>21</v>
      </c>
      <c r="H158">
        <v>90</v>
      </c>
      <c r="I158" t="s">
        <v>22</v>
      </c>
      <c r="J158">
        <v>0</v>
      </c>
      <c r="K158" t="s">
        <v>23</v>
      </c>
      <c r="L158">
        <v>-3500</v>
      </c>
      <c r="O158" t="s">
        <v>0</v>
      </c>
      <c r="P158">
        <v>34392012</v>
      </c>
      <c r="Q158" t="s">
        <v>19</v>
      </c>
      <c r="R158">
        <v>4097946</v>
      </c>
      <c r="S158" t="s">
        <v>20</v>
      </c>
      <c r="T158">
        <v>500000</v>
      </c>
      <c r="U158" t="s">
        <v>21</v>
      </c>
      <c r="V158">
        <v>90</v>
      </c>
      <c r="W158" t="s">
        <v>22</v>
      </c>
      <c r="X158">
        <v>0</v>
      </c>
      <c r="Y158" t="s">
        <v>23</v>
      </c>
      <c r="Z158">
        <v>-3500</v>
      </c>
      <c r="AB158" t="s">
        <v>4998</v>
      </c>
      <c r="AC158" t="s">
        <v>6508</v>
      </c>
    </row>
    <row r="159" spans="1:29">
      <c r="A159" t="s">
        <v>0</v>
      </c>
      <c r="B159">
        <v>974165</v>
      </c>
      <c r="C159" t="s">
        <v>19</v>
      </c>
      <c r="D159">
        <v>965587</v>
      </c>
      <c r="E159" t="s">
        <v>20</v>
      </c>
      <c r="F159">
        <v>500000</v>
      </c>
      <c r="G159" t="s">
        <v>21</v>
      </c>
      <c r="H159">
        <v>90</v>
      </c>
      <c r="I159" t="s">
        <v>22</v>
      </c>
      <c r="J159">
        <v>0</v>
      </c>
      <c r="K159" t="s">
        <v>23</v>
      </c>
      <c r="L159">
        <v>-3500</v>
      </c>
      <c r="O159" t="s">
        <v>0</v>
      </c>
      <c r="P159">
        <v>34878497</v>
      </c>
      <c r="Q159" t="s">
        <v>19</v>
      </c>
      <c r="R159">
        <v>4153198</v>
      </c>
      <c r="S159" t="s">
        <v>20</v>
      </c>
      <c r="T159">
        <v>500000</v>
      </c>
      <c r="U159" t="s">
        <v>21</v>
      </c>
      <c r="V159">
        <v>90</v>
      </c>
      <c r="W159" t="s">
        <v>22</v>
      </c>
      <c r="X159">
        <v>0</v>
      </c>
      <c r="Y159" t="s">
        <v>23</v>
      </c>
      <c r="Z159">
        <v>-3500</v>
      </c>
      <c r="AB159" t="s">
        <v>4821</v>
      </c>
      <c r="AC159" t="s">
        <v>6517</v>
      </c>
    </row>
    <row r="160" spans="1:29">
      <c r="A160" t="s">
        <v>0</v>
      </c>
      <c r="B160">
        <v>984505</v>
      </c>
      <c r="C160" t="s">
        <v>19</v>
      </c>
      <c r="D160">
        <v>975835</v>
      </c>
      <c r="E160" t="s">
        <v>20</v>
      </c>
      <c r="F160">
        <v>500000</v>
      </c>
      <c r="G160" t="s">
        <v>21</v>
      </c>
      <c r="H160">
        <v>90</v>
      </c>
      <c r="I160" t="s">
        <v>22</v>
      </c>
      <c r="J160">
        <v>0</v>
      </c>
      <c r="K160" t="s">
        <v>23</v>
      </c>
      <c r="L160">
        <v>-3500</v>
      </c>
      <c r="O160" t="s">
        <v>0</v>
      </c>
      <c r="P160">
        <v>35368589</v>
      </c>
      <c r="Q160" t="s">
        <v>19</v>
      </c>
      <c r="R160">
        <v>4208807</v>
      </c>
      <c r="S160" t="s">
        <v>20</v>
      </c>
      <c r="T160">
        <v>500000</v>
      </c>
      <c r="U160" t="s">
        <v>21</v>
      </c>
      <c r="V160">
        <v>90</v>
      </c>
      <c r="W160" t="s">
        <v>22</v>
      </c>
      <c r="X160">
        <v>0</v>
      </c>
      <c r="Y160" t="s">
        <v>23</v>
      </c>
      <c r="Z160">
        <v>-3500</v>
      </c>
      <c r="AB160" t="s">
        <v>4999</v>
      </c>
      <c r="AC160" t="s">
        <v>6526</v>
      </c>
    </row>
    <row r="161" spans="1:29">
      <c r="A161" t="s">
        <v>0</v>
      </c>
      <c r="B161">
        <v>1042219</v>
      </c>
      <c r="C161" t="s">
        <v>19</v>
      </c>
      <c r="D161">
        <v>1033041</v>
      </c>
      <c r="E161" t="s">
        <v>20</v>
      </c>
      <c r="F161">
        <v>500000</v>
      </c>
      <c r="G161" t="s">
        <v>21</v>
      </c>
      <c r="H161">
        <v>90</v>
      </c>
      <c r="I161" t="s">
        <v>22</v>
      </c>
      <c r="J161">
        <v>0</v>
      </c>
      <c r="K161" t="s">
        <v>23</v>
      </c>
      <c r="L161">
        <v>-3500</v>
      </c>
      <c r="O161" t="s">
        <v>0</v>
      </c>
      <c r="P161">
        <v>35862295</v>
      </c>
      <c r="Q161" t="s">
        <v>19</v>
      </c>
      <c r="R161">
        <v>4264773</v>
      </c>
      <c r="S161" t="s">
        <v>20</v>
      </c>
      <c r="T161">
        <v>500000</v>
      </c>
      <c r="U161" t="s">
        <v>21</v>
      </c>
      <c r="V161">
        <v>90</v>
      </c>
      <c r="W161" t="s">
        <v>22</v>
      </c>
      <c r="X161">
        <v>0</v>
      </c>
      <c r="Y161" t="s">
        <v>23</v>
      </c>
      <c r="Z161">
        <v>-3500</v>
      </c>
      <c r="AB161" t="s">
        <v>4822</v>
      </c>
      <c r="AC161" t="s">
        <v>6535</v>
      </c>
    </row>
    <row r="162" spans="1:29">
      <c r="A162" t="s">
        <v>0</v>
      </c>
      <c r="B162">
        <v>1005185</v>
      </c>
      <c r="C162" t="s">
        <v>19</v>
      </c>
      <c r="D162">
        <v>996333</v>
      </c>
      <c r="E162" t="s">
        <v>20</v>
      </c>
      <c r="F162">
        <v>500000</v>
      </c>
      <c r="G162" t="s">
        <v>21</v>
      </c>
      <c r="H162">
        <v>90</v>
      </c>
      <c r="I162" t="s">
        <v>22</v>
      </c>
      <c r="J162">
        <v>0</v>
      </c>
      <c r="K162" t="s">
        <v>23</v>
      </c>
      <c r="L162">
        <v>-3500</v>
      </c>
      <c r="O162" t="s">
        <v>0</v>
      </c>
      <c r="P162">
        <v>36359618</v>
      </c>
      <c r="Q162" t="s">
        <v>19</v>
      </c>
      <c r="R162">
        <v>4321097</v>
      </c>
      <c r="S162" t="s">
        <v>20</v>
      </c>
      <c r="T162">
        <v>500000</v>
      </c>
      <c r="U162" t="s">
        <v>21</v>
      </c>
      <c r="V162">
        <v>90</v>
      </c>
      <c r="W162" t="s">
        <v>22</v>
      </c>
      <c r="X162">
        <v>0</v>
      </c>
      <c r="Y162" t="s">
        <v>23</v>
      </c>
      <c r="Z162">
        <v>-3500</v>
      </c>
      <c r="AB162" t="s">
        <v>5000</v>
      </c>
      <c r="AC162" t="s">
        <v>6544</v>
      </c>
    </row>
    <row r="163" spans="1:29">
      <c r="A163" t="s">
        <v>0</v>
      </c>
      <c r="B163">
        <v>1015525</v>
      </c>
      <c r="C163" t="s">
        <v>19</v>
      </c>
      <c r="D163">
        <v>1006582</v>
      </c>
      <c r="E163" t="s">
        <v>20</v>
      </c>
      <c r="F163">
        <v>500000</v>
      </c>
      <c r="G163" t="s">
        <v>21</v>
      </c>
      <c r="H163">
        <v>90</v>
      </c>
      <c r="I163" t="s">
        <v>22</v>
      </c>
      <c r="J163">
        <v>0</v>
      </c>
      <c r="K163" t="s">
        <v>23</v>
      </c>
      <c r="L163">
        <v>-3500</v>
      </c>
      <c r="O163" t="s">
        <v>0</v>
      </c>
      <c r="P163">
        <v>36860566</v>
      </c>
      <c r="Q163" t="s">
        <v>19</v>
      </c>
      <c r="R163">
        <v>4377777</v>
      </c>
      <c r="S163" t="s">
        <v>20</v>
      </c>
      <c r="T163">
        <v>500000</v>
      </c>
      <c r="U163" t="s">
        <v>21</v>
      </c>
      <c r="V163">
        <v>95</v>
      </c>
      <c r="W163" t="s">
        <v>22</v>
      </c>
      <c r="X163">
        <v>0</v>
      </c>
      <c r="Y163" t="s">
        <v>23</v>
      </c>
      <c r="Z163">
        <v>-3500</v>
      </c>
      <c r="AB163" t="s">
        <v>4823</v>
      </c>
      <c r="AC163" t="s">
        <v>6553</v>
      </c>
    </row>
    <row r="164" spans="1:29">
      <c r="A164" t="s">
        <v>0</v>
      </c>
      <c r="B164">
        <v>1025865</v>
      </c>
      <c r="C164" t="s">
        <v>19</v>
      </c>
      <c r="D164">
        <v>1016831</v>
      </c>
      <c r="E164" t="s">
        <v>20</v>
      </c>
      <c r="F164">
        <v>500000</v>
      </c>
      <c r="G164" t="s">
        <v>21</v>
      </c>
      <c r="H164">
        <v>95</v>
      </c>
      <c r="I164" t="s">
        <v>22</v>
      </c>
      <c r="J164">
        <v>0</v>
      </c>
      <c r="K164" t="s">
        <v>23</v>
      </c>
      <c r="L164">
        <v>-3500</v>
      </c>
      <c r="O164" t="s">
        <v>0</v>
      </c>
      <c r="P164">
        <v>37365145</v>
      </c>
      <c r="Q164" t="s">
        <v>19</v>
      </c>
      <c r="R164">
        <v>4434814</v>
      </c>
      <c r="S164" t="s">
        <v>20</v>
      </c>
      <c r="T164">
        <v>500000</v>
      </c>
      <c r="U164" t="s">
        <v>21</v>
      </c>
      <c r="V164">
        <v>95</v>
      </c>
      <c r="W164" t="s">
        <v>22</v>
      </c>
      <c r="X164">
        <v>0</v>
      </c>
      <c r="Y164" t="s">
        <v>23</v>
      </c>
      <c r="Z164">
        <v>-3500</v>
      </c>
      <c r="AB164" t="s">
        <v>5001</v>
      </c>
      <c r="AC164" t="s">
        <v>6562</v>
      </c>
    </row>
    <row r="165" spans="1:29">
      <c r="A165" t="s">
        <v>0</v>
      </c>
      <c r="B165">
        <v>1036205</v>
      </c>
      <c r="C165" t="s">
        <v>19</v>
      </c>
      <c r="D165">
        <v>1027080</v>
      </c>
      <c r="E165" t="s">
        <v>20</v>
      </c>
      <c r="F165">
        <v>500000</v>
      </c>
      <c r="G165" t="s">
        <v>21</v>
      </c>
      <c r="H165">
        <v>95</v>
      </c>
      <c r="I165" t="s">
        <v>22</v>
      </c>
      <c r="J165">
        <v>0</v>
      </c>
      <c r="K165" t="s">
        <v>23</v>
      </c>
      <c r="L165">
        <v>-3500</v>
      </c>
      <c r="O165" t="s">
        <v>0</v>
      </c>
      <c r="P165">
        <v>37873359</v>
      </c>
      <c r="Q165" t="s">
        <v>19</v>
      </c>
      <c r="R165">
        <v>4492209</v>
      </c>
      <c r="S165" t="s">
        <v>20</v>
      </c>
      <c r="T165">
        <v>500000</v>
      </c>
      <c r="U165" t="s">
        <v>21</v>
      </c>
      <c r="V165">
        <v>95</v>
      </c>
      <c r="W165" t="s">
        <v>22</v>
      </c>
      <c r="X165">
        <v>0</v>
      </c>
      <c r="Y165" t="s">
        <v>23</v>
      </c>
      <c r="Z165">
        <v>-3500</v>
      </c>
      <c r="AB165" t="s">
        <v>4824</v>
      </c>
      <c r="AC165" t="s">
        <v>6571</v>
      </c>
    </row>
    <row r="166" spans="1:29">
      <c r="A166" t="s">
        <v>0</v>
      </c>
      <c r="B166">
        <v>1046545</v>
      </c>
      <c r="C166" t="s">
        <v>19</v>
      </c>
      <c r="D166">
        <v>1037329</v>
      </c>
      <c r="E166" t="s">
        <v>20</v>
      </c>
      <c r="F166">
        <v>500000</v>
      </c>
      <c r="G166" t="s">
        <v>21</v>
      </c>
      <c r="H166">
        <v>95</v>
      </c>
      <c r="I166" t="s">
        <v>22</v>
      </c>
      <c r="J166">
        <v>0</v>
      </c>
      <c r="K166" t="s">
        <v>23</v>
      </c>
      <c r="L166">
        <v>-3500</v>
      </c>
      <c r="O166" t="s">
        <v>0</v>
      </c>
      <c r="P166">
        <v>38385217</v>
      </c>
      <c r="Q166" t="s">
        <v>19</v>
      </c>
      <c r="R166">
        <v>4549961</v>
      </c>
      <c r="S166" t="s">
        <v>20</v>
      </c>
      <c r="T166">
        <v>500000</v>
      </c>
      <c r="U166" t="s">
        <v>21</v>
      </c>
      <c r="V166">
        <v>95</v>
      </c>
      <c r="W166" t="s">
        <v>22</v>
      </c>
      <c r="X166">
        <v>0</v>
      </c>
      <c r="Y166" t="s">
        <v>23</v>
      </c>
      <c r="Z166">
        <v>-3500</v>
      </c>
      <c r="AB166" t="s">
        <v>5002</v>
      </c>
      <c r="AC166" t="s">
        <v>6580</v>
      </c>
    </row>
    <row r="167" spans="1:29">
      <c r="A167" t="s">
        <v>0</v>
      </c>
      <c r="B167">
        <v>1056885</v>
      </c>
      <c r="C167" t="s">
        <v>19</v>
      </c>
      <c r="D167">
        <v>1047577</v>
      </c>
      <c r="E167" t="s">
        <v>20</v>
      </c>
      <c r="F167">
        <v>500000</v>
      </c>
      <c r="G167" t="s">
        <v>21</v>
      </c>
      <c r="H167">
        <v>95</v>
      </c>
      <c r="I167" t="s">
        <v>22</v>
      </c>
      <c r="J167">
        <v>0</v>
      </c>
      <c r="K167" t="s">
        <v>23</v>
      </c>
      <c r="L167">
        <v>-3500</v>
      </c>
      <c r="O167" t="s">
        <v>0</v>
      </c>
      <c r="P167">
        <v>38900723</v>
      </c>
      <c r="Q167" t="s">
        <v>19</v>
      </c>
      <c r="R167">
        <v>4608069</v>
      </c>
      <c r="S167" t="s">
        <v>20</v>
      </c>
      <c r="T167">
        <v>500000</v>
      </c>
      <c r="U167" t="s">
        <v>21</v>
      </c>
      <c r="V167">
        <v>95</v>
      </c>
      <c r="W167" t="s">
        <v>22</v>
      </c>
      <c r="X167">
        <v>0</v>
      </c>
      <c r="Y167" t="s">
        <v>23</v>
      </c>
      <c r="Z167">
        <v>-3500</v>
      </c>
      <c r="AB167" t="s">
        <v>4825</v>
      </c>
      <c r="AC167" t="s">
        <v>6589</v>
      </c>
    </row>
    <row r="168" spans="1:29">
      <c r="A168" t="s">
        <v>0</v>
      </c>
      <c r="B168">
        <v>1067224</v>
      </c>
      <c r="C168" t="s">
        <v>19</v>
      </c>
      <c r="D168">
        <v>1057826</v>
      </c>
      <c r="E168" t="s">
        <v>20</v>
      </c>
      <c r="F168">
        <v>500000</v>
      </c>
      <c r="G168" t="s">
        <v>21</v>
      </c>
      <c r="H168">
        <v>95</v>
      </c>
      <c r="I168" t="s">
        <v>22</v>
      </c>
      <c r="J168">
        <v>0</v>
      </c>
      <c r="K168" t="s">
        <v>23</v>
      </c>
      <c r="L168">
        <v>-3500</v>
      </c>
      <c r="O168" t="s">
        <v>0</v>
      </c>
      <c r="P168">
        <v>39419883</v>
      </c>
      <c r="Q168" t="s">
        <v>19</v>
      </c>
      <c r="R168">
        <v>4666535</v>
      </c>
      <c r="S168" t="s">
        <v>20</v>
      </c>
      <c r="T168">
        <v>500000</v>
      </c>
      <c r="U168" t="s">
        <v>21</v>
      </c>
      <c r="V168">
        <v>95</v>
      </c>
      <c r="W168" t="s">
        <v>22</v>
      </c>
      <c r="X168">
        <v>0</v>
      </c>
      <c r="Y168" t="s">
        <v>23</v>
      </c>
      <c r="Z168">
        <v>-3500</v>
      </c>
      <c r="AB168" t="s">
        <v>5003</v>
      </c>
      <c r="AC168" t="s">
        <v>6598</v>
      </c>
    </row>
    <row r="169" spans="1:29">
      <c r="A169" t="s">
        <v>0</v>
      </c>
      <c r="B169">
        <v>1077564</v>
      </c>
      <c r="C169" t="s">
        <v>19</v>
      </c>
      <c r="D169">
        <v>1068075</v>
      </c>
      <c r="E169" t="s">
        <v>20</v>
      </c>
      <c r="F169">
        <v>500000</v>
      </c>
      <c r="G169" t="s">
        <v>21</v>
      </c>
      <c r="H169">
        <v>95</v>
      </c>
      <c r="I169" t="s">
        <v>22</v>
      </c>
      <c r="J169">
        <v>0</v>
      </c>
      <c r="K169" t="s">
        <v>23</v>
      </c>
      <c r="L169">
        <v>-3500</v>
      </c>
      <c r="O169" t="s">
        <v>0</v>
      </c>
      <c r="P169">
        <v>39942703</v>
      </c>
      <c r="Q169" t="s">
        <v>19</v>
      </c>
      <c r="R169">
        <v>4725358</v>
      </c>
      <c r="S169" t="s">
        <v>20</v>
      </c>
      <c r="T169">
        <v>500000</v>
      </c>
      <c r="U169" t="s">
        <v>21</v>
      </c>
      <c r="V169">
        <v>95</v>
      </c>
      <c r="W169" t="s">
        <v>22</v>
      </c>
      <c r="X169">
        <v>0</v>
      </c>
      <c r="Y169" t="s">
        <v>23</v>
      </c>
      <c r="Z169">
        <v>-3500</v>
      </c>
      <c r="AB169" t="s">
        <v>4826</v>
      </c>
      <c r="AC169" t="s">
        <v>6607</v>
      </c>
    </row>
    <row r="170" spans="1:29">
      <c r="A170" t="s">
        <v>0</v>
      </c>
      <c r="B170">
        <v>1087904</v>
      </c>
      <c r="C170" t="s">
        <v>19</v>
      </c>
      <c r="D170">
        <v>1078324</v>
      </c>
      <c r="E170" t="s">
        <v>20</v>
      </c>
      <c r="F170">
        <v>500000</v>
      </c>
      <c r="G170" t="s">
        <v>21</v>
      </c>
      <c r="H170">
        <v>95</v>
      </c>
      <c r="I170" t="s">
        <v>22</v>
      </c>
      <c r="J170">
        <v>0</v>
      </c>
      <c r="K170" t="s">
        <v>23</v>
      </c>
      <c r="L170">
        <v>-3500</v>
      </c>
      <c r="O170" t="s">
        <v>0</v>
      </c>
      <c r="P170">
        <v>40469188</v>
      </c>
      <c r="Q170" t="s">
        <v>19</v>
      </c>
      <c r="R170">
        <v>4784538</v>
      </c>
      <c r="S170" t="s">
        <v>20</v>
      </c>
      <c r="T170">
        <v>500000</v>
      </c>
      <c r="U170" t="s">
        <v>21</v>
      </c>
      <c r="V170">
        <v>95</v>
      </c>
      <c r="W170" t="s">
        <v>22</v>
      </c>
      <c r="X170">
        <v>0</v>
      </c>
      <c r="Y170" t="s">
        <v>23</v>
      </c>
      <c r="Z170">
        <v>-3500</v>
      </c>
      <c r="AB170" t="s">
        <v>5004</v>
      </c>
      <c r="AC170" t="s">
        <v>6616</v>
      </c>
    </row>
    <row r="171" spans="1:29">
      <c r="A171" t="s">
        <v>0</v>
      </c>
      <c r="B171">
        <v>1150542</v>
      </c>
      <c r="C171" t="s">
        <v>19</v>
      </c>
      <c r="D171">
        <v>1140410</v>
      </c>
      <c r="E171" t="s">
        <v>20</v>
      </c>
      <c r="F171">
        <v>500000</v>
      </c>
      <c r="G171" t="s">
        <v>21</v>
      </c>
      <c r="H171">
        <v>95</v>
      </c>
      <c r="I171" t="s">
        <v>22</v>
      </c>
      <c r="J171">
        <v>0</v>
      </c>
      <c r="K171" t="s">
        <v>23</v>
      </c>
      <c r="L171">
        <v>-3500</v>
      </c>
      <c r="O171" t="s">
        <v>0</v>
      </c>
      <c r="P171">
        <v>40999346</v>
      </c>
      <c r="Q171" t="s">
        <v>19</v>
      </c>
      <c r="R171">
        <v>4844075</v>
      </c>
      <c r="S171" t="s">
        <v>20</v>
      </c>
      <c r="T171">
        <v>500000</v>
      </c>
      <c r="U171" t="s">
        <v>21</v>
      </c>
      <c r="V171">
        <v>95</v>
      </c>
      <c r="W171" t="s">
        <v>22</v>
      </c>
      <c r="X171">
        <v>0</v>
      </c>
      <c r="Y171" t="s">
        <v>23</v>
      </c>
      <c r="Z171">
        <v>-3500</v>
      </c>
      <c r="AB171" t="s">
        <v>4827</v>
      </c>
      <c r="AC171" t="s">
        <v>6625</v>
      </c>
    </row>
    <row r="172" spans="1:29">
      <c r="A172" t="s">
        <v>0</v>
      </c>
      <c r="B172">
        <v>1108584</v>
      </c>
      <c r="C172" t="s">
        <v>19</v>
      </c>
      <c r="D172">
        <v>1098822</v>
      </c>
      <c r="E172" t="s">
        <v>20</v>
      </c>
      <c r="F172">
        <v>500000</v>
      </c>
      <c r="G172" t="s">
        <v>21</v>
      </c>
      <c r="H172">
        <v>95</v>
      </c>
      <c r="I172" t="s">
        <v>22</v>
      </c>
      <c r="J172">
        <v>0</v>
      </c>
      <c r="K172" t="s">
        <v>23</v>
      </c>
      <c r="L172">
        <v>-3500</v>
      </c>
      <c r="O172" t="s">
        <v>0</v>
      </c>
      <c r="P172">
        <v>41539730</v>
      </c>
      <c r="Q172" t="s">
        <v>19</v>
      </c>
      <c r="R172">
        <v>4904743</v>
      </c>
      <c r="S172" t="s">
        <v>20</v>
      </c>
      <c r="T172">
        <v>500000</v>
      </c>
      <c r="U172" t="s">
        <v>21</v>
      </c>
      <c r="V172">
        <v>95</v>
      </c>
      <c r="W172" t="s">
        <v>22</v>
      </c>
      <c r="X172">
        <v>0</v>
      </c>
      <c r="Y172" t="s">
        <v>23</v>
      </c>
      <c r="Z172">
        <v>-3500</v>
      </c>
      <c r="AB172" t="s">
        <v>5005</v>
      </c>
      <c r="AC172" t="s">
        <v>6634</v>
      </c>
    </row>
    <row r="173" spans="1:29">
      <c r="A173" t="s">
        <v>0</v>
      </c>
      <c r="B173">
        <v>1118924</v>
      </c>
      <c r="C173" t="s">
        <v>19</v>
      </c>
      <c r="D173">
        <v>1109070</v>
      </c>
      <c r="E173" t="s">
        <v>20</v>
      </c>
      <c r="F173">
        <v>500000</v>
      </c>
      <c r="G173" t="s">
        <v>21</v>
      </c>
      <c r="H173">
        <v>95</v>
      </c>
      <c r="I173" t="s">
        <v>22</v>
      </c>
      <c r="J173">
        <v>0</v>
      </c>
      <c r="K173" t="s">
        <v>23</v>
      </c>
      <c r="L173">
        <v>-3500</v>
      </c>
      <c r="O173" t="s">
        <v>0</v>
      </c>
      <c r="P173">
        <v>42125660</v>
      </c>
      <c r="Q173" t="s">
        <v>19</v>
      </c>
      <c r="R173">
        <v>4970706</v>
      </c>
      <c r="S173" t="s">
        <v>20</v>
      </c>
      <c r="T173">
        <v>500000</v>
      </c>
      <c r="U173" t="s">
        <v>21</v>
      </c>
      <c r="V173">
        <v>95</v>
      </c>
      <c r="W173" t="s">
        <v>22</v>
      </c>
      <c r="X173">
        <v>0</v>
      </c>
      <c r="Y173" t="s">
        <v>23</v>
      </c>
      <c r="Z173">
        <v>-3500</v>
      </c>
      <c r="AB173" t="s">
        <v>4828</v>
      </c>
      <c r="AC173" t="s">
        <v>6643</v>
      </c>
    </row>
    <row r="174" spans="1:29">
      <c r="A174" t="s">
        <v>0</v>
      </c>
      <c r="B174">
        <v>1130530</v>
      </c>
      <c r="C174" t="s">
        <v>19</v>
      </c>
      <c r="D174">
        <v>1120574</v>
      </c>
      <c r="E174" t="s">
        <v>20</v>
      </c>
      <c r="F174">
        <v>500000</v>
      </c>
      <c r="G174" t="s">
        <v>21</v>
      </c>
      <c r="H174">
        <v>95</v>
      </c>
      <c r="I174" t="s">
        <v>22</v>
      </c>
      <c r="J174">
        <v>0</v>
      </c>
      <c r="K174" t="s">
        <v>23</v>
      </c>
      <c r="L174">
        <v>-3500</v>
      </c>
      <c r="O174" t="s">
        <v>0</v>
      </c>
      <c r="P174">
        <v>42752134</v>
      </c>
      <c r="Q174" t="s">
        <v>19</v>
      </c>
      <c r="R174">
        <v>5041364</v>
      </c>
      <c r="S174" t="s">
        <v>20</v>
      </c>
      <c r="T174">
        <v>500000</v>
      </c>
      <c r="U174" t="s">
        <v>21</v>
      </c>
      <c r="V174">
        <v>95</v>
      </c>
      <c r="W174" t="s">
        <v>22</v>
      </c>
      <c r="X174">
        <v>0</v>
      </c>
      <c r="Y174" t="s">
        <v>23</v>
      </c>
      <c r="Z174">
        <v>-3500</v>
      </c>
      <c r="AB174" t="s">
        <v>5006</v>
      </c>
      <c r="AC174" t="s">
        <v>6652</v>
      </c>
    </row>
    <row r="175" spans="1:29">
      <c r="A175" t="s">
        <v>0</v>
      </c>
      <c r="B175">
        <v>1143402</v>
      </c>
      <c r="C175" t="s">
        <v>19</v>
      </c>
      <c r="D175">
        <v>1133333</v>
      </c>
      <c r="E175" t="s">
        <v>20</v>
      </c>
      <c r="F175">
        <v>500000</v>
      </c>
      <c r="G175" t="s">
        <v>21</v>
      </c>
      <c r="H175">
        <v>95</v>
      </c>
      <c r="I175" t="s">
        <v>22</v>
      </c>
      <c r="J175">
        <v>0</v>
      </c>
      <c r="K175" t="s">
        <v>23</v>
      </c>
      <c r="L175">
        <v>-3500</v>
      </c>
      <c r="O175" t="s">
        <v>0</v>
      </c>
      <c r="P175">
        <v>43384140</v>
      </c>
      <c r="Q175" t="s">
        <v>19</v>
      </c>
      <c r="R175">
        <v>5112584</v>
      </c>
      <c r="S175" t="s">
        <v>20</v>
      </c>
      <c r="T175">
        <v>500000</v>
      </c>
      <c r="U175" t="s">
        <v>21</v>
      </c>
      <c r="V175">
        <v>95</v>
      </c>
      <c r="W175" t="s">
        <v>22</v>
      </c>
      <c r="X175">
        <v>0</v>
      </c>
      <c r="Y175" t="s">
        <v>23</v>
      </c>
      <c r="Z175">
        <v>-3500</v>
      </c>
      <c r="AB175" t="s">
        <v>4829</v>
      </c>
      <c r="AC175" t="s">
        <v>6661</v>
      </c>
    </row>
    <row r="176" spans="1:29">
      <c r="A176" t="s">
        <v>0</v>
      </c>
      <c r="B176">
        <v>1156274</v>
      </c>
      <c r="C176" t="s">
        <v>19</v>
      </c>
      <c r="D176">
        <v>1146092</v>
      </c>
      <c r="E176" t="s">
        <v>20</v>
      </c>
      <c r="F176">
        <v>500000</v>
      </c>
      <c r="G176" t="s">
        <v>21</v>
      </c>
      <c r="H176">
        <v>95</v>
      </c>
      <c r="I176" t="s">
        <v>22</v>
      </c>
      <c r="J176">
        <v>0</v>
      </c>
      <c r="K176" t="s">
        <v>23</v>
      </c>
      <c r="L176">
        <v>-3500</v>
      </c>
      <c r="O176" t="s">
        <v>0</v>
      </c>
      <c r="P176">
        <v>44020703</v>
      </c>
      <c r="Q176" t="s">
        <v>19</v>
      </c>
      <c r="R176">
        <v>5184248</v>
      </c>
      <c r="S176" t="s">
        <v>20</v>
      </c>
      <c r="T176">
        <v>500000</v>
      </c>
      <c r="U176" t="s">
        <v>21</v>
      </c>
      <c r="V176">
        <v>95</v>
      </c>
      <c r="W176" t="s">
        <v>22</v>
      </c>
      <c r="X176">
        <v>0</v>
      </c>
      <c r="Y176" t="s">
        <v>23</v>
      </c>
      <c r="Z176">
        <v>-3500</v>
      </c>
      <c r="AB176" t="s">
        <v>5007</v>
      </c>
      <c r="AC176" t="s">
        <v>6670</v>
      </c>
    </row>
    <row r="177" spans="1:29">
      <c r="A177" t="s">
        <v>0</v>
      </c>
      <c r="B177">
        <v>1169146</v>
      </c>
      <c r="C177" t="s">
        <v>19</v>
      </c>
      <c r="D177">
        <v>1158850</v>
      </c>
      <c r="E177" t="s">
        <v>20</v>
      </c>
      <c r="F177">
        <v>500000</v>
      </c>
      <c r="G177" t="s">
        <v>21</v>
      </c>
      <c r="H177">
        <v>95</v>
      </c>
      <c r="I177" t="s">
        <v>22</v>
      </c>
      <c r="J177">
        <v>0</v>
      </c>
      <c r="K177" t="s">
        <v>23</v>
      </c>
      <c r="L177">
        <v>-3500</v>
      </c>
      <c r="O177" t="s">
        <v>0</v>
      </c>
      <c r="P177">
        <v>44661828</v>
      </c>
      <c r="Q177" t="s">
        <v>19</v>
      </c>
      <c r="R177">
        <v>5256356</v>
      </c>
      <c r="S177" t="s">
        <v>20</v>
      </c>
      <c r="T177">
        <v>500000</v>
      </c>
      <c r="U177" t="s">
        <v>21</v>
      </c>
      <c r="V177">
        <v>95</v>
      </c>
      <c r="W177" t="s">
        <v>22</v>
      </c>
      <c r="X177">
        <v>0</v>
      </c>
      <c r="Y177" t="s">
        <v>23</v>
      </c>
      <c r="Z177">
        <v>-3500</v>
      </c>
      <c r="AB177" t="s">
        <v>4830</v>
      </c>
      <c r="AC177" t="s">
        <v>6679</v>
      </c>
    </row>
    <row r="178" spans="1:29">
      <c r="A178" t="s">
        <v>0</v>
      </c>
      <c r="B178">
        <v>1182019</v>
      </c>
      <c r="C178" t="s">
        <v>19</v>
      </c>
      <c r="D178">
        <v>1171609</v>
      </c>
      <c r="E178" t="s">
        <v>20</v>
      </c>
      <c r="F178">
        <v>500000</v>
      </c>
      <c r="G178" t="s">
        <v>21</v>
      </c>
      <c r="H178">
        <v>95</v>
      </c>
      <c r="I178" t="s">
        <v>22</v>
      </c>
      <c r="J178">
        <v>0</v>
      </c>
      <c r="K178" t="s">
        <v>23</v>
      </c>
      <c r="L178">
        <v>-3500</v>
      </c>
      <c r="O178" t="s">
        <v>0</v>
      </c>
      <c r="P178">
        <v>45307521</v>
      </c>
      <c r="Q178" t="s">
        <v>19</v>
      </c>
      <c r="R178">
        <v>5328909</v>
      </c>
      <c r="S178" t="s">
        <v>20</v>
      </c>
      <c r="T178">
        <v>500000</v>
      </c>
      <c r="U178" t="s">
        <v>21</v>
      </c>
      <c r="V178">
        <v>95</v>
      </c>
      <c r="W178" t="s">
        <v>22</v>
      </c>
      <c r="X178">
        <v>0</v>
      </c>
      <c r="Y178" t="s">
        <v>23</v>
      </c>
      <c r="Z178">
        <v>-3500</v>
      </c>
      <c r="AB178" t="s">
        <v>5008</v>
      </c>
      <c r="AC178" t="s">
        <v>6688</v>
      </c>
    </row>
    <row r="179" spans="1:29">
      <c r="A179" t="s">
        <v>0</v>
      </c>
      <c r="B179">
        <v>1251790</v>
      </c>
      <c r="C179" t="s">
        <v>19</v>
      </c>
      <c r="D179">
        <v>1240767</v>
      </c>
      <c r="E179" t="s">
        <v>20</v>
      </c>
      <c r="F179">
        <v>500000</v>
      </c>
      <c r="G179" t="s">
        <v>21</v>
      </c>
      <c r="H179">
        <v>95</v>
      </c>
      <c r="I179" t="s">
        <v>22</v>
      </c>
      <c r="J179">
        <v>0</v>
      </c>
      <c r="K179" t="s">
        <v>23</v>
      </c>
      <c r="L179">
        <v>-3500</v>
      </c>
      <c r="O179" t="s">
        <v>0</v>
      </c>
      <c r="P179">
        <v>45957793</v>
      </c>
      <c r="Q179" t="s">
        <v>19</v>
      </c>
      <c r="R179">
        <v>5401906</v>
      </c>
      <c r="S179" t="s">
        <v>20</v>
      </c>
      <c r="T179">
        <v>500000</v>
      </c>
      <c r="U179" t="s">
        <v>21</v>
      </c>
      <c r="V179">
        <v>95</v>
      </c>
      <c r="W179" t="s">
        <v>22</v>
      </c>
      <c r="X179">
        <v>0</v>
      </c>
      <c r="Y179" t="s">
        <v>23</v>
      </c>
      <c r="Z179">
        <v>-3500</v>
      </c>
      <c r="AB179" t="s">
        <v>4831</v>
      </c>
      <c r="AC179" t="s">
        <v>6697</v>
      </c>
    </row>
    <row r="180" spans="1:29">
      <c r="A180" t="s">
        <v>0</v>
      </c>
      <c r="B180">
        <v>1207763</v>
      </c>
      <c r="C180" t="s">
        <v>19</v>
      </c>
      <c r="D180">
        <v>1197127</v>
      </c>
      <c r="E180" t="s">
        <v>20</v>
      </c>
      <c r="F180">
        <v>500000</v>
      </c>
      <c r="G180" t="s">
        <v>21</v>
      </c>
      <c r="H180">
        <v>95</v>
      </c>
      <c r="I180" t="s">
        <v>22</v>
      </c>
      <c r="J180">
        <v>0</v>
      </c>
      <c r="K180" t="s">
        <v>23</v>
      </c>
      <c r="L180">
        <v>-3500</v>
      </c>
      <c r="O180" t="s">
        <v>0</v>
      </c>
      <c r="P180">
        <v>46612649</v>
      </c>
      <c r="Q180" t="s">
        <v>19</v>
      </c>
      <c r="R180">
        <v>5475348</v>
      </c>
      <c r="S180" t="s">
        <v>20</v>
      </c>
      <c r="T180">
        <v>500000</v>
      </c>
      <c r="U180" t="s">
        <v>21</v>
      </c>
      <c r="V180">
        <v>95</v>
      </c>
      <c r="W180" t="s">
        <v>22</v>
      </c>
      <c r="X180">
        <v>0</v>
      </c>
      <c r="Y180" t="s">
        <v>23</v>
      </c>
      <c r="Z180">
        <v>-3500</v>
      </c>
      <c r="AB180" t="s">
        <v>5009</v>
      </c>
      <c r="AC180" t="s">
        <v>6706</v>
      </c>
    </row>
    <row r="181" spans="1:29">
      <c r="A181" t="s">
        <v>0</v>
      </c>
      <c r="B181">
        <v>1220635</v>
      </c>
      <c r="C181" t="s">
        <v>19</v>
      </c>
      <c r="D181">
        <v>1209886</v>
      </c>
      <c r="E181" t="s">
        <v>20</v>
      </c>
      <c r="F181">
        <v>500000</v>
      </c>
      <c r="G181" t="s">
        <v>21</v>
      </c>
      <c r="H181">
        <v>95</v>
      </c>
      <c r="I181" t="s">
        <v>22</v>
      </c>
      <c r="J181">
        <v>0</v>
      </c>
      <c r="K181" t="s">
        <v>23</v>
      </c>
      <c r="L181">
        <v>-3500</v>
      </c>
      <c r="O181" t="s">
        <v>0</v>
      </c>
      <c r="P181">
        <v>47272098</v>
      </c>
      <c r="Q181" t="s">
        <v>19</v>
      </c>
      <c r="R181">
        <v>5549234</v>
      </c>
      <c r="S181" t="s">
        <v>20</v>
      </c>
      <c r="T181">
        <v>500000</v>
      </c>
      <c r="U181" t="s">
        <v>21</v>
      </c>
      <c r="V181">
        <v>95</v>
      </c>
      <c r="W181" t="s">
        <v>22</v>
      </c>
      <c r="X181">
        <v>0</v>
      </c>
      <c r="Y181" t="s">
        <v>23</v>
      </c>
      <c r="Z181">
        <v>-3500</v>
      </c>
      <c r="AB181" t="s">
        <v>4832</v>
      </c>
      <c r="AC181" t="s">
        <v>6715</v>
      </c>
    </row>
    <row r="182" spans="1:29">
      <c r="A182" t="s">
        <v>0</v>
      </c>
      <c r="B182">
        <v>1233507</v>
      </c>
      <c r="C182" t="s">
        <v>19</v>
      </c>
      <c r="D182">
        <v>1222644</v>
      </c>
      <c r="E182" t="s">
        <v>20</v>
      </c>
      <c r="F182">
        <v>500000</v>
      </c>
      <c r="G182" t="s">
        <v>21</v>
      </c>
      <c r="H182">
        <v>95</v>
      </c>
      <c r="I182" t="s">
        <v>22</v>
      </c>
      <c r="J182">
        <v>0</v>
      </c>
      <c r="K182" t="s">
        <v>23</v>
      </c>
      <c r="L182">
        <v>-3500</v>
      </c>
      <c r="O182" t="s">
        <v>0</v>
      </c>
      <c r="P182">
        <v>47936145</v>
      </c>
      <c r="Q182" t="s">
        <v>19</v>
      </c>
      <c r="R182">
        <v>6025248</v>
      </c>
      <c r="S182" t="s">
        <v>20</v>
      </c>
      <c r="T182">
        <v>500000</v>
      </c>
      <c r="U182" t="s">
        <v>21</v>
      </c>
      <c r="V182">
        <v>100</v>
      </c>
      <c r="W182" t="s">
        <v>22</v>
      </c>
      <c r="X182">
        <v>0</v>
      </c>
      <c r="Y182" t="s">
        <v>23</v>
      </c>
      <c r="Z182">
        <v>-3500</v>
      </c>
      <c r="AB182" t="s">
        <v>5010</v>
      </c>
      <c r="AC182" t="s">
        <v>6724</v>
      </c>
    </row>
    <row r="183" spans="1:29">
      <c r="A183" t="s">
        <v>0</v>
      </c>
      <c r="B183">
        <v>1246379</v>
      </c>
      <c r="C183" t="s">
        <v>19</v>
      </c>
      <c r="D183">
        <v>1235403</v>
      </c>
      <c r="E183" t="s">
        <v>20</v>
      </c>
      <c r="F183">
        <v>500000</v>
      </c>
      <c r="G183" t="s">
        <v>21</v>
      </c>
      <c r="H183">
        <v>100</v>
      </c>
      <c r="I183" t="s">
        <v>22</v>
      </c>
      <c r="J183">
        <v>0</v>
      </c>
      <c r="K183" t="s">
        <v>23</v>
      </c>
      <c r="L183">
        <v>-3500</v>
      </c>
      <c r="O183" t="s">
        <v>0</v>
      </c>
      <c r="P183">
        <v>48604799</v>
      </c>
      <c r="Q183" t="s">
        <v>19</v>
      </c>
      <c r="R183">
        <v>6105365</v>
      </c>
      <c r="S183" t="s">
        <v>20</v>
      </c>
      <c r="T183">
        <v>500000</v>
      </c>
      <c r="U183" t="s">
        <v>21</v>
      </c>
      <c r="V183">
        <v>100</v>
      </c>
      <c r="W183" t="s">
        <v>22</v>
      </c>
      <c r="X183">
        <v>0</v>
      </c>
      <c r="Y183" t="s">
        <v>23</v>
      </c>
      <c r="Z183">
        <v>-3500</v>
      </c>
      <c r="AB183" t="s">
        <v>4833</v>
      </c>
      <c r="AC183" t="s">
        <v>6733</v>
      </c>
    </row>
    <row r="184" spans="1:29">
      <c r="A184" t="s">
        <v>0</v>
      </c>
      <c r="B184">
        <v>1259251</v>
      </c>
      <c r="C184" t="s">
        <v>19</v>
      </c>
      <c r="D184">
        <v>1248162</v>
      </c>
      <c r="E184" t="s">
        <v>20</v>
      </c>
      <c r="F184">
        <v>500000</v>
      </c>
      <c r="G184" t="s">
        <v>21</v>
      </c>
      <c r="H184">
        <v>100</v>
      </c>
      <c r="I184" t="s">
        <v>22</v>
      </c>
      <c r="J184">
        <v>0</v>
      </c>
      <c r="K184" t="s">
        <v>23</v>
      </c>
      <c r="L184">
        <v>-3500</v>
      </c>
      <c r="O184" t="s">
        <v>0</v>
      </c>
      <c r="P184">
        <v>49278065</v>
      </c>
      <c r="Q184" t="s">
        <v>19</v>
      </c>
      <c r="R184">
        <v>6185957</v>
      </c>
      <c r="S184" t="s">
        <v>20</v>
      </c>
      <c r="T184">
        <v>500000</v>
      </c>
      <c r="U184" t="s">
        <v>21</v>
      </c>
      <c r="V184">
        <v>100</v>
      </c>
      <c r="W184" t="s">
        <v>22</v>
      </c>
      <c r="X184">
        <v>0</v>
      </c>
      <c r="Y184" t="s">
        <v>23</v>
      </c>
      <c r="Z184">
        <v>-3500</v>
      </c>
      <c r="AB184" t="s">
        <v>5011</v>
      </c>
      <c r="AC184" t="s">
        <v>6742</v>
      </c>
    </row>
    <row r="185" spans="1:29">
      <c r="A185" t="s">
        <v>0</v>
      </c>
      <c r="B185">
        <v>1272123</v>
      </c>
      <c r="C185" t="s">
        <v>19</v>
      </c>
      <c r="D185">
        <v>1260921</v>
      </c>
      <c r="E185" t="s">
        <v>20</v>
      </c>
      <c r="F185">
        <v>500000</v>
      </c>
      <c r="G185" t="s">
        <v>21</v>
      </c>
      <c r="H185">
        <v>100</v>
      </c>
      <c r="I185" t="s">
        <v>22</v>
      </c>
      <c r="J185">
        <v>0</v>
      </c>
      <c r="K185" t="s">
        <v>23</v>
      </c>
      <c r="L185">
        <v>-3500</v>
      </c>
      <c r="O185" t="s">
        <v>0</v>
      </c>
      <c r="P185">
        <v>49955953</v>
      </c>
      <c r="Q185" t="s">
        <v>19</v>
      </c>
      <c r="R185">
        <v>6267025</v>
      </c>
      <c r="S185" t="s">
        <v>20</v>
      </c>
      <c r="T185">
        <v>500000</v>
      </c>
      <c r="U185" t="s">
        <v>21</v>
      </c>
      <c r="V185">
        <v>100</v>
      </c>
      <c r="W185" t="s">
        <v>22</v>
      </c>
      <c r="X185">
        <v>0</v>
      </c>
      <c r="Y185" t="s">
        <v>23</v>
      </c>
      <c r="Z185">
        <v>-3500</v>
      </c>
      <c r="AB185" t="s">
        <v>5012</v>
      </c>
      <c r="AC185" t="s">
        <v>6751</v>
      </c>
    </row>
    <row r="186" spans="1:29">
      <c r="A186" t="s">
        <v>0</v>
      </c>
      <c r="B186">
        <v>1284996</v>
      </c>
      <c r="C186" t="s">
        <v>19</v>
      </c>
      <c r="D186">
        <v>1273679</v>
      </c>
      <c r="E186" t="s">
        <v>20</v>
      </c>
      <c r="F186">
        <v>500000</v>
      </c>
      <c r="G186" t="s">
        <v>21</v>
      </c>
      <c r="H186">
        <v>100</v>
      </c>
      <c r="I186" t="s">
        <v>22</v>
      </c>
      <c r="J186">
        <v>0</v>
      </c>
      <c r="K186" t="s">
        <v>23</v>
      </c>
      <c r="L186">
        <v>-3500</v>
      </c>
      <c r="O186" t="s">
        <v>0</v>
      </c>
      <c r="P186">
        <v>50638471</v>
      </c>
      <c r="Q186" t="s">
        <v>19</v>
      </c>
      <c r="R186">
        <v>6348570</v>
      </c>
      <c r="S186" t="s">
        <v>20</v>
      </c>
      <c r="T186">
        <v>500000</v>
      </c>
      <c r="U186" t="s">
        <v>21</v>
      </c>
      <c r="V186">
        <v>100</v>
      </c>
      <c r="W186" t="s">
        <v>22</v>
      </c>
      <c r="X186">
        <v>0</v>
      </c>
      <c r="Y186" t="s">
        <v>23</v>
      </c>
      <c r="Z186">
        <v>-3500</v>
      </c>
      <c r="AB186" t="s">
        <v>4834</v>
      </c>
      <c r="AC186" t="s">
        <v>6760</v>
      </c>
    </row>
    <row r="187" spans="1:29">
      <c r="A187" t="s">
        <v>0</v>
      </c>
      <c r="B187">
        <v>1297868</v>
      </c>
      <c r="C187" t="s">
        <v>19</v>
      </c>
      <c r="D187">
        <v>1286438</v>
      </c>
      <c r="E187" t="s">
        <v>20</v>
      </c>
      <c r="F187">
        <v>500000</v>
      </c>
      <c r="G187" t="s">
        <v>21</v>
      </c>
      <c r="H187">
        <v>100</v>
      </c>
      <c r="I187" t="s">
        <v>22</v>
      </c>
      <c r="J187">
        <v>0</v>
      </c>
      <c r="K187" t="s">
        <v>23</v>
      </c>
      <c r="L187">
        <v>-3500</v>
      </c>
      <c r="O187" t="s">
        <v>0</v>
      </c>
      <c r="P187">
        <v>51325623</v>
      </c>
      <c r="Q187" t="s">
        <v>19</v>
      </c>
      <c r="R187">
        <v>6430591</v>
      </c>
      <c r="S187" t="s">
        <v>20</v>
      </c>
      <c r="T187">
        <v>500000</v>
      </c>
      <c r="U187" t="s">
        <v>21</v>
      </c>
      <c r="V187">
        <v>100</v>
      </c>
      <c r="W187" t="s">
        <v>22</v>
      </c>
      <c r="X187">
        <v>0</v>
      </c>
      <c r="Y187" t="s">
        <v>23</v>
      </c>
      <c r="Z187">
        <v>-3500</v>
      </c>
      <c r="AB187" t="s">
        <v>5013</v>
      </c>
      <c r="AC187" t="s">
        <v>6769</v>
      </c>
    </row>
    <row r="188" spans="1:29">
      <c r="A188" t="s">
        <v>0</v>
      </c>
      <c r="B188">
        <v>1310740</v>
      </c>
      <c r="C188" t="s">
        <v>19</v>
      </c>
      <c r="D188">
        <v>1299197</v>
      </c>
      <c r="E188" t="s">
        <v>20</v>
      </c>
      <c r="F188">
        <v>500000</v>
      </c>
      <c r="G188" t="s">
        <v>21</v>
      </c>
      <c r="H188">
        <v>100</v>
      </c>
      <c r="I188" t="s">
        <v>22</v>
      </c>
      <c r="J188">
        <v>0</v>
      </c>
      <c r="K188" t="s">
        <v>23</v>
      </c>
      <c r="L188">
        <v>-3500</v>
      </c>
      <c r="O188" t="s">
        <v>0</v>
      </c>
      <c r="P188">
        <v>52017418</v>
      </c>
      <c r="Q188" t="s">
        <v>19</v>
      </c>
      <c r="R188">
        <v>6513088</v>
      </c>
      <c r="S188" t="s">
        <v>20</v>
      </c>
      <c r="T188">
        <v>500000</v>
      </c>
      <c r="U188" t="s">
        <v>21</v>
      </c>
      <c r="V188">
        <v>100</v>
      </c>
      <c r="W188" t="s">
        <v>22</v>
      </c>
      <c r="X188">
        <v>0</v>
      </c>
      <c r="Y188" t="s">
        <v>23</v>
      </c>
      <c r="Z188">
        <v>-3500</v>
      </c>
      <c r="AB188" t="s">
        <v>4835</v>
      </c>
      <c r="AC188" t="s">
        <v>6778</v>
      </c>
    </row>
    <row r="189" spans="1:29">
      <c r="A189" t="s">
        <v>0</v>
      </c>
      <c r="B189">
        <v>1323612</v>
      </c>
      <c r="C189" t="s">
        <v>19</v>
      </c>
      <c r="D189">
        <v>1311956</v>
      </c>
      <c r="E189" t="s">
        <v>20</v>
      </c>
      <c r="F189">
        <v>500000</v>
      </c>
      <c r="G189" t="s">
        <v>21</v>
      </c>
      <c r="H189">
        <v>100</v>
      </c>
      <c r="I189" t="s">
        <v>22</v>
      </c>
      <c r="J189">
        <v>0</v>
      </c>
      <c r="K189" t="s">
        <v>23</v>
      </c>
      <c r="L189">
        <v>-3500</v>
      </c>
      <c r="O189" t="s">
        <v>0</v>
      </c>
      <c r="P189">
        <v>52717423</v>
      </c>
      <c r="Q189" t="s">
        <v>19</v>
      </c>
      <c r="R189">
        <v>6596506</v>
      </c>
      <c r="S189" t="s">
        <v>20</v>
      </c>
      <c r="T189">
        <v>500000</v>
      </c>
      <c r="U189" t="s">
        <v>21</v>
      </c>
      <c r="V189">
        <v>100</v>
      </c>
      <c r="W189" t="s">
        <v>22</v>
      </c>
      <c r="X189">
        <v>0</v>
      </c>
      <c r="Y189" t="s">
        <v>23</v>
      </c>
      <c r="Z189">
        <v>-3500</v>
      </c>
      <c r="AB189" t="s">
        <v>5014</v>
      </c>
      <c r="AC189" t="s">
        <v>6787</v>
      </c>
    </row>
    <row r="190" spans="1:29">
      <c r="A190" t="s">
        <v>0</v>
      </c>
      <c r="B190">
        <v>1400126</v>
      </c>
      <c r="C190" t="s">
        <v>19</v>
      </c>
      <c r="D190">
        <v>1387796</v>
      </c>
      <c r="E190" t="s">
        <v>20</v>
      </c>
      <c r="F190">
        <v>500000</v>
      </c>
      <c r="G190" t="s">
        <v>21</v>
      </c>
      <c r="H190">
        <v>100</v>
      </c>
      <c r="I190" t="s">
        <v>22</v>
      </c>
      <c r="J190">
        <v>0</v>
      </c>
      <c r="K190" t="s">
        <v>23</v>
      </c>
      <c r="L190">
        <v>-3500</v>
      </c>
      <c r="O190" t="s">
        <v>0</v>
      </c>
      <c r="P190">
        <v>53438839</v>
      </c>
      <c r="Q190" t="s">
        <v>19</v>
      </c>
      <c r="R190">
        <v>6682495</v>
      </c>
      <c r="S190" t="s">
        <v>20</v>
      </c>
      <c r="T190">
        <v>500000</v>
      </c>
      <c r="U190" t="s">
        <v>21</v>
      </c>
      <c r="V190">
        <v>100</v>
      </c>
      <c r="W190" t="s">
        <v>22</v>
      </c>
      <c r="X190">
        <v>0</v>
      </c>
      <c r="Y190" t="s">
        <v>23</v>
      </c>
      <c r="Z190">
        <v>-3500</v>
      </c>
      <c r="AB190" t="s">
        <v>4836</v>
      </c>
      <c r="AC190" t="s">
        <v>6796</v>
      </c>
    </row>
    <row r="191" spans="1:29">
      <c r="A191" t="s">
        <v>0</v>
      </c>
      <c r="B191">
        <v>1349989</v>
      </c>
      <c r="C191" t="s">
        <v>19</v>
      </c>
      <c r="D191">
        <v>1338101</v>
      </c>
      <c r="E191" t="s">
        <v>20</v>
      </c>
      <c r="F191">
        <v>500000</v>
      </c>
      <c r="G191" t="s">
        <v>21</v>
      </c>
      <c r="H191">
        <v>100</v>
      </c>
      <c r="I191" t="s">
        <v>22</v>
      </c>
      <c r="J191">
        <v>0</v>
      </c>
      <c r="K191" t="s">
        <v>23</v>
      </c>
      <c r="L191">
        <v>-3500</v>
      </c>
      <c r="O191" t="s">
        <v>0</v>
      </c>
      <c r="P191">
        <v>54152852</v>
      </c>
      <c r="Q191" t="s">
        <v>19</v>
      </c>
      <c r="R191">
        <v>6767449</v>
      </c>
      <c r="S191" t="s">
        <v>20</v>
      </c>
      <c r="T191">
        <v>500000</v>
      </c>
      <c r="U191" t="s">
        <v>21</v>
      </c>
      <c r="V191">
        <v>100</v>
      </c>
      <c r="W191" t="s">
        <v>22</v>
      </c>
      <c r="X191">
        <v>0</v>
      </c>
      <c r="Y191" t="s">
        <v>23</v>
      </c>
      <c r="Z191">
        <v>-3500</v>
      </c>
      <c r="AB191" t="s">
        <v>5015</v>
      </c>
      <c r="AC191" t="s">
        <v>6805</v>
      </c>
    </row>
    <row r="192" spans="1:29">
      <c r="A192" t="s">
        <v>0</v>
      </c>
      <c r="B192">
        <v>1363072</v>
      </c>
      <c r="C192" t="s">
        <v>19</v>
      </c>
      <c r="D192">
        <v>1351069</v>
      </c>
      <c r="E192" t="s">
        <v>20</v>
      </c>
      <c r="F192">
        <v>500000</v>
      </c>
      <c r="G192" t="s">
        <v>21</v>
      </c>
      <c r="H192">
        <v>100</v>
      </c>
      <c r="I192" t="s">
        <v>22</v>
      </c>
      <c r="J192">
        <v>0</v>
      </c>
      <c r="K192" t="s">
        <v>23</v>
      </c>
      <c r="L192">
        <v>-3500</v>
      </c>
      <c r="O192" t="s">
        <v>0</v>
      </c>
      <c r="P192">
        <v>54871253</v>
      </c>
      <c r="Q192" t="s">
        <v>19</v>
      </c>
      <c r="R192">
        <v>6852843</v>
      </c>
      <c r="S192" t="s">
        <v>20</v>
      </c>
      <c r="T192">
        <v>500000</v>
      </c>
      <c r="U192" t="s">
        <v>21</v>
      </c>
      <c r="V192">
        <v>100</v>
      </c>
      <c r="W192" t="s">
        <v>22</v>
      </c>
      <c r="X192">
        <v>0</v>
      </c>
      <c r="Y192" t="s">
        <v>23</v>
      </c>
      <c r="Z192">
        <v>-3500</v>
      </c>
      <c r="AB192" t="s">
        <v>4837</v>
      </c>
      <c r="AC192" t="s">
        <v>6814</v>
      </c>
    </row>
    <row r="193" spans="1:29">
      <c r="A193" t="s">
        <v>0</v>
      </c>
      <c r="B193">
        <v>1376156</v>
      </c>
      <c r="C193" t="s">
        <v>19</v>
      </c>
      <c r="D193">
        <v>1364036</v>
      </c>
      <c r="E193" t="s">
        <v>20</v>
      </c>
      <c r="F193">
        <v>500000</v>
      </c>
      <c r="G193" t="s">
        <v>21</v>
      </c>
      <c r="H193">
        <v>100</v>
      </c>
      <c r="I193" t="s">
        <v>22</v>
      </c>
      <c r="J193">
        <v>0</v>
      </c>
      <c r="K193" t="s">
        <v>23</v>
      </c>
      <c r="L193">
        <v>-3500</v>
      </c>
      <c r="O193" t="s">
        <v>0</v>
      </c>
      <c r="P193">
        <v>55594406</v>
      </c>
      <c r="Q193" t="s">
        <v>19</v>
      </c>
      <c r="R193">
        <v>6938720</v>
      </c>
      <c r="S193" t="s">
        <v>20</v>
      </c>
      <c r="T193">
        <v>500000</v>
      </c>
      <c r="U193" t="s">
        <v>21</v>
      </c>
      <c r="V193">
        <v>100</v>
      </c>
      <c r="W193" t="s">
        <v>22</v>
      </c>
      <c r="X193">
        <v>0</v>
      </c>
      <c r="Y193" t="s">
        <v>23</v>
      </c>
      <c r="Z193">
        <v>-3500</v>
      </c>
      <c r="AB193" t="s">
        <v>5016</v>
      </c>
      <c r="AC193" t="s">
        <v>6823</v>
      </c>
    </row>
    <row r="194" spans="1:29">
      <c r="A194" t="s">
        <v>0</v>
      </c>
      <c r="B194">
        <v>1389239</v>
      </c>
      <c r="C194" t="s">
        <v>19</v>
      </c>
      <c r="D194">
        <v>1377004</v>
      </c>
      <c r="E194" t="s">
        <v>20</v>
      </c>
      <c r="F194">
        <v>500000</v>
      </c>
      <c r="G194" t="s">
        <v>21</v>
      </c>
      <c r="H194">
        <v>100</v>
      </c>
      <c r="I194" t="s">
        <v>22</v>
      </c>
      <c r="J194">
        <v>0</v>
      </c>
      <c r="K194" t="s">
        <v>23</v>
      </c>
      <c r="L194">
        <v>-3500</v>
      </c>
      <c r="O194" t="s">
        <v>0</v>
      </c>
      <c r="P194">
        <v>56322318</v>
      </c>
      <c r="Q194" t="s">
        <v>19</v>
      </c>
      <c r="R194">
        <v>7025081</v>
      </c>
      <c r="S194" t="s">
        <v>20</v>
      </c>
      <c r="T194">
        <v>500000</v>
      </c>
      <c r="U194" t="s">
        <v>21</v>
      </c>
      <c r="V194">
        <v>100</v>
      </c>
      <c r="W194" t="s">
        <v>22</v>
      </c>
      <c r="X194">
        <v>0</v>
      </c>
      <c r="Y194" t="s">
        <v>23</v>
      </c>
      <c r="Z194">
        <v>-3500</v>
      </c>
      <c r="AB194" t="s">
        <v>4838</v>
      </c>
      <c r="AC194" t="s">
        <v>6832</v>
      </c>
    </row>
    <row r="195" spans="1:29">
      <c r="A195" t="s">
        <v>0</v>
      </c>
      <c r="B195">
        <v>1402322</v>
      </c>
      <c r="C195" t="s">
        <v>19</v>
      </c>
      <c r="D195">
        <v>1389972</v>
      </c>
      <c r="E195" t="s">
        <v>20</v>
      </c>
      <c r="F195">
        <v>500000</v>
      </c>
      <c r="G195" t="s">
        <v>21</v>
      </c>
      <c r="H195">
        <v>100</v>
      </c>
      <c r="I195" t="s">
        <v>22</v>
      </c>
      <c r="J195">
        <v>0</v>
      </c>
      <c r="K195" t="s">
        <v>23</v>
      </c>
      <c r="L195">
        <v>-3500</v>
      </c>
      <c r="O195" t="s">
        <v>0</v>
      </c>
      <c r="P195">
        <v>57054997</v>
      </c>
      <c r="Q195" t="s">
        <v>19</v>
      </c>
      <c r="R195">
        <v>7111927</v>
      </c>
      <c r="S195" t="s">
        <v>20</v>
      </c>
      <c r="T195">
        <v>500000</v>
      </c>
      <c r="U195" t="s">
        <v>21</v>
      </c>
      <c r="V195">
        <v>100</v>
      </c>
      <c r="W195" t="s">
        <v>22</v>
      </c>
      <c r="X195">
        <v>0</v>
      </c>
      <c r="Y195" t="s">
        <v>23</v>
      </c>
      <c r="Z195">
        <v>-3500</v>
      </c>
      <c r="AB195" t="s">
        <v>5017</v>
      </c>
      <c r="AC195" t="s">
        <v>6841</v>
      </c>
    </row>
    <row r="196" spans="1:29">
      <c r="A196" t="s">
        <v>0</v>
      </c>
      <c r="B196">
        <v>1415405</v>
      </c>
      <c r="C196" t="s">
        <v>19</v>
      </c>
      <c r="D196">
        <v>1402940</v>
      </c>
      <c r="E196" t="s">
        <v>20</v>
      </c>
      <c r="F196">
        <v>500000</v>
      </c>
      <c r="G196" t="s">
        <v>21</v>
      </c>
      <c r="H196">
        <v>100</v>
      </c>
      <c r="I196" t="s">
        <v>22</v>
      </c>
      <c r="J196">
        <v>0</v>
      </c>
      <c r="K196" t="s">
        <v>23</v>
      </c>
      <c r="L196">
        <v>-3500</v>
      </c>
      <c r="O196" t="s">
        <v>0</v>
      </c>
      <c r="P196">
        <v>57792451</v>
      </c>
      <c r="Q196" t="s">
        <v>19</v>
      </c>
      <c r="R196">
        <v>7199256</v>
      </c>
      <c r="S196" t="s">
        <v>20</v>
      </c>
      <c r="T196">
        <v>500000</v>
      </c>
      <c r="U196" t="s">
        <v>21</v>
      </c>
      <c r="V196">
        <v>100</v>
      </c>
      <c r="W196" t="s">
        <v>22</v>
      </c>
      <c r="X196">
        <v>0</v>
      </c>
      <c r="Y196" t="s">
        <v>23</v>
      </c>
      <c r="Z196">
        <v>-3500</v>
      </c>
      <c r="AB196" t="s">
        <v>4839</v>
      </c>
      <c r="AC196" t="s">
        <v>6850</v>
      </c>
    </row>
    <row r="197" spans="1:29">
      <c r="A197" t="s">
        <v>0</v>
      </c>
      <c r="B197">
        <v>1428488</v>
      </c>
      <c r="C197" t="s">
        <v>19</v>
      </c>
      <c r="D197">
        <v>1415908</v>
      </c>
      <c r="E197" t="s">
        <v>20</v>
      </c>
      <c r="F197">
        <v>500000</v>
      </c>
      <c r="G197" t="s">
        <v>21</v>
      </c>
      <c r="H197">
        <v>100</v>
      </c>
      <c r="I197" t="s">
        <v>22</v>
      </c>
      <c r="J197">
        <v>0</v>
      </c>
      <c r="K197" t="s">
        <v>23</v>
      </c>
      <c r="L197">
        <v>-3500</v>
      </c>
      <c r="O197" t="s">
        <v>0</v>
      </c>
      <c r="P197">
        <v>58534687</v>
      </c>
      <c r="Q197" t="s">
        <v>19</v>
      </c>
      <c r="R197">
        <v>7287069</v>
      </c>
      <c r="S197" t="s">
        <v>20</v>
      </c>
      <c r="T197">
        <v>500000</v>
      </c>
      <c r="U197" t="s">
        <v>21</v>
      </c>
      <c r="V197">
        <v>100</v>
      </c>
      <c r="W197" t="s">
        <v>22</v>
      </c>
      <c r="X197">
        <v>0</v>
      </c>
      <c r="Y197" t="s">
        <v>23</v>
      </c>
      <c r="Z197">
        <v>-3500</v>
      </c>
      <c r="AB197" t="s">
        <v>5018</v>
      </c>
      <c r="AC197" t="s">
        <v>6859</v>
      </c>
    </row>
    <row r="198" spans="1:29">
      <c r="A198" t="s">
        <v>0</v>
      </c>
      <c r="B198">
        <v>1510218</v>
      </c>
      <c r="C198" t="s">
        <v>19</v>
      </c>
      <c r="D198">
        <v>1496918</v>
      </c>
      <c r="E198" t="s">
        <v>20</v>
      </c>
      <c r="F198">
        <v>500000</v>
      </c>
      <c r="G198" t="s">
        <v>21</v>
      </c>
      <c r="H198">
        <v>100</v>
      </c>
      <c r="I198" t="s">
        <v>22</v>
      </c>
      <c r="J198">
        <v>0</v>
      </c>
      <c r="K198" t="s">
        <v>23</v>
      </c>
      <c r="L198">
        <v>-3500</v>
      </c>
      <c r="O198" t="s">
        <v>0</v>
      </c>
      <c r="P198">
        <v>59281711</v>
      </c>
      <c r="Q198" t="s">
        <v>19</v>
      </c>
      <c r="R198">
        <v>7375367</v>
      </c>
      <c r="S198" t="s">
        <v>20</v>
      </c>
      <c r="T198">
        <v>500000</v>
      </c>
      <c r="U198" t="s">
        <v>21</v>
      </c>
      <c r="V198">
        <v>100</v>
      </c>
      <c r="W198" t="s">
        <v>22</v>
      </c>
      <c r="X198">
        <v>0</v>
      </c>
      <c r="Y198" t="s">
        <v>23</v>
      </c>
      <c r="Z198">
        <v>-3500</v>
      </c>
      <c r="AB198" t="s">
        <v>4840</v>
      </c>
      <c r="AC198" t="s">
        <v>6868</v>
      </c>
    </row>
    <row r="199" spans="1:29">
      <c r="A199" t="s">
        <v>0</v>
      </c>
      <c r="B199">
        <v>1454654</v>
      </c>
      <c r="C199" t="s">
        <v>19</v>
      </c>
      <c r="D199">
        <v>1441844</v>
      </c>
      <c r="E199" t="s">
        <v>20</v>
      </c>
      <c r="F199">
        <v>500000</v>
      </c>
      <c r="G199" t="s">
        <v>21</v>
      </c>
      <c r="H199">
        <v>100</v>
      </c>
      <c r="I199" t="s">
        <v>22</v>
      </c>
      <c r="J199">
        <v>0</v>
      </c>
      <c r="K199" t="s">
        <v>23</v>
      </c>
      <c r="L199">
        <v>-3500</v>
      </c>
      <c r="O199" t="s">
        <v>0</v>
      </c>
      <c r="P199">
        <v>60033533</v>
      </c>
      <c r="Q199" t="s">
        <v>19</v>
      </c>
      <c r="R199">
        <v>7464148</v>
      </c>
      <c r="S199" t="s">
        <v>20</v>
      </c>
      <c r="T199">
        <v>500000</v>
      </c>
      <c r="U199" t="s">
        <v>21</v>
      </c>
      <c r="V199">
        <v>100</v>
      </c>
      <c r="W199" t="s">
        <v>22</v>
      </c>
      <c r="X199">
        <v>0</v>
      </c>
      <c r="Y199" t="s">
        <v>23</v>
      </c>
      <c r="Z199">
        <v>-3500</v>
      </c>
      <c r="AB199" t="s">
        <v>5019</v>
      </c>
      <c r="AC199" t="s">
        <v>6877</v>
      </c>
    </row>
    <row r="200" spans="1:29">
      <c r="A200" t="s">
        <v>0</v>
      </c>
      <c r="B200">
        <v>1467738</v>
      </c>
      <c r="C200" t="s">
        <v>19</v>
      </c>
      <c r="D200">
        <v>1454812</v>
      </c>
      <c r="E200" t="s">
        <v>20</v>
      </c>
      <c r="F200">
        <v>500000</v>
      </c>
      <c r="G200" t="s">
        <v>21</v>
      </c>
      <c r="H200">
        <v>100</v>
      </c>
      <c r="I200" t="s">
        <v>22</v>
      </c>
      <c r="J200">
        <v>0</v>
      </c>
      <c r="K200" t="s">
        <v>23</v>
      </c>
      <c r="L200">
        <v>-3500</v>
      </c>
      <c r="O200" t="s">
        <v>0</v>
      </c>
      <c r="P200">
        <v>60790158</v>
      </c>
      <c r="Q200" t="s">
        <v>19</v>
      </c>
      <c r="R200">
        <v>7553413</v>
      </c>
      <c r="S200" t="s">
        <v>20</v>
      </c>
      <c r="T200">
        <v>500000</v>
      </c>
      <c r="U200" t="s">
        <v>21</v>
      </c>
      <c r="V200">
        <v>100</v>
      </c>
      <c r="W200" t="s">
        <v>22</v>
      </c>
      <c r="X200">
        <v>0</v>
      </c>
      <c r="Y200" t="s">
        <v>23</v>
      </c>
      <c r="Z200">
        <v>-3500</v>
      </c>
      <c r="AB200" t="s">
        <v>4841</v>
      </c>
      <c r="AC200" t="s">
        <v>6886</v>
      </c>
    </row>
    <row r="201" spans="1:29">
      <c r="A201" t="s">
        <v>0</v>
      </c>
      <c r="B201">
        <v>1480821</v>
      </c>
      <c r="C201" t="s">
        <v>19</v>
      </c>
      <c r="D201">
        <v>1467780</v>
      </c>
      <c r="E201" t="s">
        <v>20</v>
      </c>
      <c r="F201">
        <v>500000</v>
      </c>
      <c r="G201" t="s">
        <v>21</v>
      </c>
      <c r="H201">
        <v>100</v>
      </c>
      <c r="I201" t="s">
        <v>22</v>
      </c>
      <c r="J201">
        <v>0</v>
      </c>
      <c r="K201" t="s">
        <v>23</v>
      </c>
      <c r="L201">
        <v>-3500</v>
      </c>
      <c r="O201" t="s">
        <v>0</v>
      </c>
      <c r="P201">
        <v>61551597</v>
      </c>
      <c r="Q201" t="s">
        <v>19</v>
      </c>
      <c r="R201">
        <v>7643162</v>
      </c>
      <c r="S201" t="s">
        <v>20</v>
      </c>
      <c r="T201">
        <v>500000</v>
      </c>
      <c r="U201" t="s">
        <v>21</v>
      </c>
      <c r="V201">
        <v>100</v>
      </c>
      <c r="W201" t="s">
        <v>22</v>
      </c>
      <c r="X201">
        <v>0</v>
      </c>
      <c r="Y201" t="s">
        <v>23</v>
      </c>
      <c r="Z201">
        <v>-3500</v>
      </c>
      <c r="AB201" t="s">
        <v>5020</v>
      </c>
      <c r="AC201" t="s">
        <v>6895</v>
      </c>
    </row>
    <row r="202" spans="1:29">
      <c r="A202" t="s">
        <v>0</v>
      </c>
      <c r="B202">
        <v>1493904</v>
      </c>
      <c r="C202" t="s">
        <v>19</v>
      </c>
      <c r="D202">
        <v>1480748</v>
      </c>
      <c r="E202" t="s">
        <v>20</v>
      </c>
      <c r="F202">
        <v>500000</v>
      </c>
      <c r="G202" t="s">
        <v>21</v>
      </c>
      <c r="H202">
        <v>100</v>
      </c>
      <c r="I202" t="s">
        <v>22</v>
      </c>
      <c r="J202">
        <v>0</v>
      </c>
      <c r="K202" t="s">
        <v>23</v>
      </c>
      <c r="L202">
        <v>-3500</v>
      </c>
      <c r="O202" t="s">
        <v>0</v>
      </c>
      <c r="P202">
        <v>62317854</v>
      </c>
      <c r="Q202" t="s">
        <v>19</v>
      </c>
      <c r="R202">
        <v>7733395</v>
      </c>
      <c r="S202" t="s">
        <v>20</v>
      </c>
      <c r="T202">
        <v>500000</v>
      </c>
      <c r="U202" t="s">
        <v>21</v>
      </c>
      <c r="V202">
        <v>105</v>
      </c>
      <c r="W202" t="s">
        <v>22</v>
      </c>
      <c r="X202">
        <v>0</v>
      </c>
      <c r="Y202" t="s">
        <v>23</v>
      </c>
      <c r="Z202">
        <v>-3500</v>
      </c>
      <c r="AB202" t="s">
        <v>4842</v>
      </c>
      <c r="AC202" t="s">
        <v>6904</v>
      </c>
    </row>
    <row r="203" spans="1:29">
      <c r="A203" t="s">
        <v>0</v>
      </c>
      <c r="B203">
        <v>1506987</v>
      </c>
      <c r="C203" t="s">
        <v>19</v>
      </c>
      <c r="D203">
        <v>1493716</v>
      </c>
      <c r="E203" t="s">
        <v>20</v>
      </c>
      <c r="F203">
        <v>500000</v>
      </c>
      <c r="G203" t="s">
        <v>21</v>
      </c>
      <c r="H203">
        <v>105</v>
      </c>
      <c r="I203" t="s">
        <v>22</v>
      </c>
      <c r="J203">
        <v>0</v>
      </c>
      <c r="K203" t="s">
        <v>23</v>
      </c>
      <c r="L203">
        <v>-3500</v>
      </c>
      <c r="O203" t="s">
        <v>0</v>
      </c>
      <c r="P203">
        <v>63088937</v>
      </c>
      <c r="Q203" t="s">
        <v>19</v>
      </c>
      <c r="R203">
        <v>7824112</v>
      </c>
      <c r="S203" t="s">
        <v>20</v>
      </c>
      <c r="T203">
        <v>500000</v>
      </c>
      <c r="U203" t="s">
        <v>21</v>
      </c>
      <c r="V203">
        <v>105</v>
      </c>
      <c r="W203" t="s">
        <v>22</v>
      </c>
      <c r="X203">
        <v>0</v>
      </c>
      <c r="Y203" t="s">
        <v>23</v>
      </c>
      <c r="Z203">
        <v>-3500</v>
      </c>
      <c r="AB203" t="s">
        <v>5021</v>
      </c>
      <c r="AC203" t="s">
        <v>6913</v>
      </c>
    </row>
    <row r="204" spans="1:29">
      <c r="A204" t="s">
        <v>0</v>
      </c>
      <c r="B204">
        <v>1520070</v>
      </c>
      <c r="C204" t="s">
        <v>19</v>
      </c>
      <c r="D204">
        <v>1506684</v>
      </c>
      <c r="E204" t="s">
        <v>20</v>
      </c>
      <c r="F204">
        <v>500000</v>
      </c>
      <c r="G204" t="s">
        <v>21</v>
      </c>
      <c r="H204">
        <v>105</v>
      </c>
      <c r="I204" t="s">
        <v>22</v>
      </c>
      <c r="J204">
        <v>0</v>
      </c>
      <c r="K204" t="s">
        <v>23</v>
      </c>
      <c r="L204">
        <v>-3500</v>
      </c>
      <c r="O204" t="s">
        <v>0</v>
      </c>
      <c r="P204">
        <v>63864854</v>
      </c>
      <c r="Q204" t="s">
        <v>19</v>
      </c>
      <c r="R204">
        <v>7915313</v>
      </c>
      <c r="S204" t="s">
        <v>20</v>
      </c>
      <c r="T204">
        <v>500000</v>
      </c>
      <c r="U204" t="s">
        <v>21</v>
      </c>
      <c r="V204">
        <v>105</v>
      </c>
      <c r="W204" t="s">
        <v>22</v>
      </c>
      <c r="X204">
        <v>0</v>
      </c>
      <c r="Y204" t="s">
        <v>23</v>
      </c>
      <c r="Z204">
        <v>-3500</v>
      </c>
      <c r="AB204" t="s">
        <v>4843</v>
      </c>
      <c r="AC204" t="s">
        <v>6922</v>
      </c>
    </row>
    <row r="205" spans="1:29">
      <c r="A205" t="s">
        <v>0</v>
      </c>
      <c r="B205">
        <v>1533153</v>
      </c>
      <c r="C205" t="s">
        <v>19</v>
      </c>
      <c r="D205">
        <v>1519651</v>
      </c>
      <c r="E205" t="s">
        <v>20</v>
      </c>
      <c r="F205">
        <v>500000</v>
      </c>
      <c r="G205" t="s">
        <v>21</v>
      </c>
      <c r="H205">
        <v>105</v>
      </c>
      <c r="I205" t="s">
        <v>22</v>
      </c>
      <c r="J205">
        <v>0</v>
      </c>
      <c r="K205" t="s">
        <v>23</v>
      </c>
      <c r="L205">
        <v>-3500</v>
      </c>
      <c r="O205" t="s">
        <v>0</v>
      </c>
      <c r="P205">
        <v>64645611</v>
      </c>
      <c r="Q205" t="s">
        <v>19</v>
      </c>
      <c r="R205">
        <v>8006998</v>
      </c>
      <c r="S205" t="s">
        <v>20</v>
      </c>
      <c r="T205">
        <v>500000</v>
      </c>
      <c r="U205" t="s">
        <v>21</v>
      </c>
      <c r="V205">
        <v>105</v>
      </c>
      <c r="W205" t="s">
        <v>22</v>
      </c>
      <c r="X205">
        <v>0</v>
      </c>
      <c r="Y205" t="s">
        <v>23</v>
      </c>
      <c r="Z205">
        <v>-3500</v>
      </c>
      <c r="AB205" t="s">
        <v>5022</v>
      </c>
      <c r="AC205" t="s">
        <v>6931</v>
      </c>
    </row>
    <row r="206" spans="1:29">
      <c r="A206" t="s">
        <v>0</v>
      </c>
      <c r="B206">
        <v>1546236</v>
      </c>
      <c r="C206" t="s">
        <v>19</v>
      </c>
      <c r="D206">
        <v>1532619</v>
      </c>
      <c r="E206" t="s">
        <v>20</v>
      </c>
      <c r="F206">
        <v>500000</v>
      </c>
      <c r="G206" t="s">
        <v>21</v>
      </c>
      <c r="H206">
        <v>105</v>
      </c>
      <c r="I206" t="s">
        <v>22</v>
      </c>
      <c r="J206">
        <v>0</v>
      </c>
      <c r="K206" t="s">
        <v>23</v>
      </c>
      <c r="L206">
        <v>-3500</v>
      </c>
      <c r="O206" t="s">
        <v>0</v>
      </c>
      <c r="P206">
        <v>65426094</v>
      </c>
      <c r="Q206" t="s">
        <v>19</v>
      </c>
      <c r="R206">
        <v>8098533</v>
      </c>
      <c r="S206" t="s">
        <v>20</v>
      </c>
      <c r="T206">
        <v>500000</v>
      </c>
      <c r="U206" t="s">
        <v>21</v>
      </c>
      <c r="V206">
        <v>105</v>
      </c>
      <c r="W206" t="s">
        <v>22</v>
      </c>
      <c r="X206">
        <v>0</v>
      </c>
      <c r="Y206" t="s">
        <v>23</v>
      </c>
      <c r="Z206">
        <v>-3500</v>
      </c>
      <c r="AB206" t="s">
        <v>4844</v>
      </c>
      <c r="AC206" t="s">
        <v>6940</v>
      </c>
    </row>
    <row r="207" spans="1:29">
      <c r="A207" t="s">
        <v>0</v>
      </c>
      <c r="B207">
        <v>1559320</v>
      </c>
      <c r="C207" t="s">
        <v>19</v>
      </c>
      <c r="D207">
        <v>1545587</v>
      </c>
      <c r="E207" t="s">
        <v>20</v>
      </c>
      <c r="F207">
        <v>500000</v>
      </c>
      <c r="G207" t="s">
        <v>21</v>
      </c>
      <c r="H207">
        <v>105</v>
      </c>
      <c r="I207" t="s">
        <v>22</v>
      </c>
      <c r="J207">
        <v>0</v>
      </c>
      <c r="K207" t="s">
        <v>23</v>
      </c>
      <c r="L207">
        <v>-3500</v>
      </c>
      <c r="O207" t="s">
        <v>0</v>
      </c>
      <c r="P207">
        <v>66203168</v>
      </c>
      <c r="Q207" t="s">
        <v>19</v>
      </c>
      <c r="R207">
        <v>8189530</v>
      </c>
      <c r="S207" t="s">
        <v>20</v>
      </c>
      <c r="T207">
        <v>500000</v>
      </c>
      <c r="U207" t="s">
        <v>21</v>
      </c>
      <c r="V207">
        <v>105</v>
      </c>
      <c r="W207" t="s">
        <v>22</v>
      </c>
      <c r="X207">
        <v>0</v>
      </c>
      <c r="Y207" t="s">
        <v>23</v>
      </c>
      <c r="Z207">
        <v>-3500</v>
      </c>
      <c r="AB207" t="s">
        <v>5023</v>
      </c>
      <c r="AC207" t="s">
        <v>6949</v>
      </c>
    </row>
    <row r="208" spans="1:29">
      <c r="A208" t="s">
        <v>0</v>
      </c>
      <c r="B208">
        <v>1571559</v>
      </c>
      <c r="C208" t="s">
        <v>19</v>
      </c>
      <c r="D208">
        <v>1557719</v>
      </c>
      <c r="E208" t="s">
        <v>20</v>
      </c>
      <c r="F208">
        <v>500000</v>
      </c>
      <c r="G208" t="s">
        <v>21</v>
      </c>
      <c r="H208">
        <v>105</v>
      </c>
      <c r="I208" t="s">
        <v>22</v>
      </c>
      <c r="J208">
        <v>0</v>
      </c>
      <c r="K208" t="s">
        <v>23</v>
      </c>
      <c r="L208">
        <v>-3500</v>
      </c>
      <c r="O208" t="s">
        <v>0</v>
      </c>
      <c r="P208">
        <v>67087862</v>
      </c>
      <c r="Q208" t="s">
        <v>19</v>
      </c>
      <c r="R208">
        <v>8293717</v>
      </c>
      <c r="S208" t="s">
        <v>20</v>
      </c>
      <c r="T208">
        <v>500000</v>
      </c>
      <c r="U208" t="s">
        <v>21</v>
      </c>
      <c r="V208">
        <v>105</v>
      </c>
      <c r="W208" t="s">
        <v>22</v>
      </c>
      <c r="X208">
        <v>0</v>
      </c>
      <c r="Y208" t="s">
        <v>23</v>
      </c>
      <c r="Z208">
        <v>-3500</v>
      </c>
      <c r="AB208" t="s">
        <v>4845</v>
      </c>
      <c r="AC208" t="s">
        <v>6958</v>
      </c>
    </row>
    <row r="209" spans="1:29">
      <c r="A209" t="s">
        <v>0</v>
      </c>
      <c r="B209">
        <v>1586963</v>
      </c>
      <c r="C209" t="s">
        <v>19</v>
      </c>
      <c r="D209">
        <v>1572987</v>
      </c>
      <c r="E209" t="s">
        <v>20</v>
      </c>
      <c r="F209">
        <v>500000</v>
      </c>
      <c r="G209" t="s">
        <v>21</v>
      </c>
      <c r="H209">
        <v>105</v>
      </c>
      <c r="I209" t="s">
        <v>22</v>
      </c>
      <c r="J209">
        <v>0</v>
      </c>
      <c r="K209" t="s">
        <v>23</v>
      </c>
      <c r="L209">
        <v>-3500</v>
      </c>
      <c r="O209" t="s">
        <v>0</v>
      </c>
      <c r="P209">
        <v>67981125</v>
      </c>
      <c r="Q209" t="s">
        <v>19</v>
      </c>
      <c r="R209">
        <v>8398830</v>
      </c>
      <c r="S209" t="s">
        <v>20</v>
      </c>
      <c r="T209">
        <v>500000</v>
      </c>
      <c r="U209" t="s">
        <v>21</v>
      </c>
      <c r="V209">
        <v>105</v>
      </c>
      <c r="W209" t="s">
        <v>22</v>
      </c>
      <c r="X209">
        <v>0</v>
      </c>
      <c r="Y209" t="s">
        <v>23</v>
      </c>
      <c r="Z209">
        <v>-3500</v>
      </c>
      <c r="AB209" t="s">
        <v>5024</v>
      </c>
      <c r="AC209" t="s">
        <v>6967</v>
      </c>
    </row>
    <row r="210" spans="1:29">
      <c r="A210" t="s">
        <v>0</v>
      </c>
      <c r="B210">
        <v>1678671</v>
      </c>
      <c r="C210" t="s">
        <v>19</v>
      </c>
      <c r="D210">
        <v>1663887</v>
      </c>
      <c r="E210" t="s">
        <v>20</v>
      </c>
      <c r="F210">
        <v>500000</v>
      </c>
      <c r="G210" t="s">
        <v>21</v>
      </c>
      <c r="H210">
        <v>105</v>
      </c>
      <c r="I210" t="s">
        <v>22</v>
      </c>
      <c r="J210">
        <v>0</v>
      </c>
      <c r="K210" t="s">
        <v>23</v>
      </c>
      <c r="L210">
        <v>-3500</v>
      </c>
      <c r="O210" t="s">
        <v>0</v>
      </c>
      <c r="P210">
        <v>68880082</v>
      </c>
      <c r="Q210" t="s">
        <v>19</v>
      </c>
      <c r="R210">
        <v>8504513</v>
      </c>
      <c r="S210" t="s">
        <v>20</v>
      </c>
      <c r="T210">
        <v>500000</v>
      </c>
      <c r="U210" t="s">
        <v>21</v>
      </c>
      <c r="V210">
        <v>105</v>
      </c>
      <c r="W210" t="s">
        <v>22</v>
      </c>
      <c r="X210">
        <v>0</v>
      </c>
      <c r="Y210" t="s">
        <v>23</v>
      </c>
      <c r="Z210">
        <v>-3500</v>
      </c>
      <c r="AB210" t="s">
        <v>4846</v>
      </c>
      <c r="AC210" t="s">
        <v>6976</v>
      </c>
    </row>
    <row r="211" spans="1:29">
      <c r="A211" t="s">
        <v>0</v>
      </c>
      <c r="B211">
        <v>1617772</v>
      </c>
      <c r="C211" t="s">
        <v>19</v>
      </c>
      <c r="D211">
        <v>1603525</v>
      </c>
      <c r="E211" t="s">
        <v>20</v>
      </c>
      <c r="F211">
        <v>500000</v>
      </c>
      <c r="G211" t="s">
        <v>21</v>
      </c>
      <c r="H211">
        <v>105</v>
      </c>
      <c r="I211" t="s">
        <v>22</v>
      </c>
      <c r="J211">
        <v>0</v>
      </c>
      <c r="K211" t="s">
        <v>23</v>
      </c>
      <c r="L211">
        <v>-3500</v>
      </c>
      <c r="O211" t="s">
        <v>0</v>
      </c>
      <c r="P211">
        <v>69784735</v>
      </c>
      <c r="Q211" t="s">
        <v>19</v>
      </c>
      <c r="R211">
        <v>8610766</v>
      </c>
      <c r="S211" t="s">
        <v>20</v>
      </c>
      <c r="T211">
        <v>500000</v>
      </c>
      <c r="U211" t="s">
        <v>21</v>
      </c>
      <c r="V211">
        <v>105</v>
      </c>
      <c r="W211" t="s">
        <v>22</v>
      </c>
      <c r="X211">
        <v>0</v>
      </c>
      <c r="Y211" t="s">
        <v>23</v>
      </c>
      <c r="Z211">
        <v>-3500</v>
      </c>
      <c r="AB211" t="s">
        <v>5025</v>
      </c>
      <c r="AC211" t="s">
        <v>6985</v>
      </c>
    </row>
    <row r="212" spans="1:29">
      <c r="A212" t="s">
        <v>0</v>
      </c>
      <c r="B212">
        <v>1633176</v>
      </c>
      <c r="C212" t="s">
        <v>19</v>
      </c>
      <c r="D212">
        <v>1618793</v>
      </c>
      <c r="E212" t="s">
        <v>20</v>
      </c>
      <c r="F212">
        <v>500000</v>
      </c>
      <c r="G212" t="s">
        <v>21</v>
      </c>
      <c r="H212">
        <v>105</v>
      </c>
      <c r="I212" t="s">
        <v>22</v>
      </c>
      <c r="J212">
        <v>0</v>
      </c>
      <c r="K212" t="s">
        <v>23</v>
      </c>
      <c r="L212">
        <v>-3500</v>
      </c>
      <c r="O212" t="s">
        <v>0</v>
      </c>
      <c r="P212">
        <v>70695098</v>
      </c>
      <c r="Q212" t="s">
        <v>19</v>
      </c>
      <c r="R212">
        <v>8717589</v>
      </c>
      <c r="S212" t="s">
        <v>20</v>
      </c>
      <c r="T212">
        <v>500000</v>
      </c>
      <c r="U212" t="s">
        <v>21</v>
      </c>
      <c r="V212">
        <v>105</v>
      </c>
      <c r="W212" t="s">
        <v>22</v>
      </c>
      <c r="X212">
        <v>0</v>
      </c>
      <c r="Y212" t="s">
        <v>23</v>
      </c>
      <c r="Z212">
        <v>-3500</v>
      </c>
      <c r="AB212" t="s">
        <v>4847</v>
      </c>
      <c r="AC212" t="s">
        <v>6994</v>
      </c>
    </row>
    <row r="213" spans="1:29">
      <c r="A213" t="s">
        <v>0</v>
      </c>
      <c r="B213">
        <v>1648580</v>
      </c>
      <c r="C213" t="s">
        <v>19</v>
      </c>
      <c r="D213">
        <v>1634062</v>
      </c>
      <c r="E213" t="s">
        <v>20</v>
      </c>
      <c r="F213">
        <v>500000</v>
      </c>
      <c r="G213" t="s">
        <v>21</v>
      </c>
      <c r="H213">
        <v>105</v>
      </c>
      <c r="I213" t="s">
        <v>22</v>
      </c>
      <c r="J213">
        <v>0</v>
      </c>
      <c r="K213" t="s">
        <v>23</v>
      </c>
      <c r="L213">
        <v>-3500</v>
      </c>
      <c r="O213" t="s">
        <v>0</v>
      </c>
      <c r="P213">
        <v>71611178</v>
      </c>
      <c r="Q213" t="s">
        <v>19</v>
      </c>
      <c r="R213">
        <v>8824981</v>
      </c>
      <c r="S213" t="s">
        <v>20</v>
      </c>
      <c r="T213">
        <v>500000</v>
      </c>
      <c r="U213" t="s">
        <v>21</v>
      </c>
      <c r="V213">
        <v>105</v>
      </c>
      <c r="W213" t="s">
        <v>22</v>
      </c>
      <c r="X213">
        <v>0</v>
      </c>
      <c r="Y213" t="s">
        <v>23</v>
      </c>
      <c r="Z213">
        <v>-3500</v>
      </c>
      <c r="AB213" t="s">
        <v>5026</v>
      </c>
      <c r="AC213" t="s">
        <v>7003</v>
      </c>
    </row>
    <row r="214" spans="1:29">
      <c r="A214" t="s">
        <v>0</v>
      </c>
      <c r="B214">
        <v>1663985</v>
      </c>
      <c r="C214" t="s">
        <v>19</v>
      </c>
      <c r="D214">
        <v>1649331</v>
      </c>
      <c r="E214" t="s">
        <v>20</v>
      </c>
      <c r="F214">
        <v>500000</v>
      </c>
      <c r="G214" t="s">
        <v>21</v>
      </c>
      <c r="H214">
        <v>105</v>
      </c>
      <c r="I214" t="s">
        <v>22</v>
      </c>
      <c r="J214">
        <v>0</v>
      </c>
      <c r="K214" t="s">
        <v>23</v>
      </c>
      <c r="L214">
        <v>-3500</v>
      </c>
      <c r="O214" t="s">
        <v>0</v>
      </c>
      <c r="P214">
        <v>72532987</v>
      </c>
      <c r="Q214" t="s">
        <v>19</v>
      </c>
      <c r="R214">
        <v>8932943</v>
      </c>
      <c r="S214" t="s">
        <v>20</v>
      </c>
      <c r="T214">
        <v>500000</v>
      </c>
      <c r="U214" t="s">
        <v>21</v>
      </c>
      <c r="V214">
        <v>105</v>
      </c>
      <c r="W214" t="s">
        <v>22</v>
      </c>
      <c r="X214">
        <v>0</v>
      </c>
      <c r="Y214" t="s">
        <v>23</v>
      </c>
      <c r="Z214">
        <v>-3500</v>
      </c>
      <c r="AB214" t="s">
        <v>4848</v>
      </c>
      <c r="AC214" t="s">
        <v>7012</v>
      </c>
    </row>
    <row r="215" spans="1:29">
      <c r="A215" t="s">
        <v>0</v>
      </c>
      <c r="B215">
        <v>1679389</v>
      </c>
      <c r="C215" t="s">
        <v>19</v>
      </c>
      <c r="D215">
        <v>1664599</v>
      </c>
      <c r="E215" t="s">
        <v>20</v>
      </c>
      <c r="F215">
        <v>500000</v>
      </c>
      <c r="G215" t="s">
        <v>21</v>
      </c>
      <c r="H215">
        <v>105</v>
      </c>
      <c r="I215" t="s">
        <v>22</v>
      </c>
      <c r="J215">
        <v>0</v>
      </c>
      <c r="K215" t="s">
        <v>23</v>
      </c>
      <c r="L215">
        <v>-3500</v>
      </c>
      <c r="O215" t="s">
        <v>0</v>
      </c>
      <c r="P215">
        <v>73460526</v>
      </c>
      <c r="Q215" t="s">
        <v>19</v>
      </c>
      <c r="R215">
        <v>9041475</v>
      </c>
      <c r="S215" t="s">
        <v>20</v>
      </c>
      <c r="T215">
        <v>500000</v>
      </c>
      <c r="U215" t="s">
        <v>21</v>
      </c>
      <c r="V215">
        <v>105</v>
      </c>
      <c r="W215" t="s">
        <v>22</v>
      </c>
      <c r="X215">
        <v>0</v>
      </c>
      <c r="Y215" t="s">
        <v>23</v>
      </c>
      <c r="Z215">
        <v>-3500</v>
      </c>
      <c r="AB215" t="s">
        <v>5027</v>
      </c>
      <c r="AC215" t="s">
        <v>7021</v>
      </c>
    </row>
    <row r="216" spans="1:29">
      <c r="A216" t="s">
        <v>0</v>
      </c>
      <c r="B216">
        <v>1694794</v>
      </c>
      <c r="C216" t="s">
        <v>19</v>
      </c>
      <c r="D216">
        <v>1679868</v>
      </c>
      <c r="E216" t="s">
        <v>20</v>
      </c>
      <c r="F216">
        <v>500000</v>
      </c>
      <c r="G216" t="s">
        <v>21</v>
      </c>
      <c r="H216">
        <v>105</v>
      </c>
      <c r="I216" t="s">
        <v>22</v>
      </c>
      <c r="J216">
        <v>0</v>
      </c>
      <c r="K216" t="s">
        <v>23</v>
      </c>
      <c r="L216">
        <v>-3500</v>
      </c>
      <c r="O216" t="s">
        <v>0</v>
      </c>
      <c r="P216">
        <v>74393811</v>
      </c>
      <c r="Q216" t="s">
        <v>19</v>
      </c>
      <c r="R216">
        <v>9150577</v>
      </c>
      <c r="S216" t="s">
        <v>20</v>
      </c>
      <c r="T216">
        <v>500000</v>
      </c>
      <c r="U216" t="s">
        <v>21</v>
      </c>
      <c r="V216">
        <v>105</v>
      </c>
      <c r="W216" t="s">
        <v>22</v>
      </c>
      <c r="X216">
        <v>0</v>
      </c>
      <c r="Y216" t="s">
        <v>23</v>
      </c>
      <c r="Z216">
        <v>-3500</v>
      </c>
      <c r="AB216" t="s">
        <v>4849</v>
      </c>
      <c r="AC216" t="s">
        <v>7030</v>
      </c>
    </row>
    <row r="217" spans="1:29">
      <c r="A217" t="s">
        <v>0</v>
      </c>
      <c r="B217">
        <v>1710198</v>
      </c>
      <c r="C217" t="s">
        <v>19</v>
      </c>
      <c r="D217">
        <v>1695137</v>
      </c>
      <c r="E217" t="s">
        <v>20</v>
      </c>
      <c r="F217">
        <v>500000</v>
      </c>
      <c r="G217" t="s">
        <v>21</v>
      </c>
      <c r="H217">
        <v>105</v>
      </c>
      <c r="I217" t="s">
        <v>22</v>
      </c>
      <c r="J217">
        <v>0</v>
      </c>
      <c r="K217" t="s">
        <v>23</v>
      </c>
      <c r="L217">
        <v>-3500</v>
      </c>
      <c r="O217" t="s">
        <v>0</v>
      </c>
      <c r="P217">
        <v>75332848</v>
      </c>
      <c r="Q217" t="s">
        <v>19</v>
      </c>
      <c r="R217">
        <v>9261605</v>
      </c>
      <c r="S217" t="s">
        <v>20</v>
      </c>
      <c r="T217">
        <v>500000</v>
      </c>
      <c r="U217" t="s">
        <v>21</v>
      </c>
      <c r="V217">
        <v>105</v>
      </c>
      <c r="W217" t="s">
        <v>22</v>
      </c>
      <c r="X217">
        <v>0</v>
      </c>
      <c r="Y217" t="s">
        <v>23</v>
      </c>
      <c r="Z217">
        <v>-3500</v>
      </c>
      <c r="AB217" t="s">
        <v>5028</v>
      </c>
      <c r="AC217" t="s">
        <v>7039</v>
      </c>
    </row>
    <row r="218" spans="1:29">
      <c r="A218" t="s">
        <v>0</v>
      </c>
      <c r="B218">
        <v>1807774</v>
      </c>
      <c r="C218" t="s">
        <v>19</v>
      </c>
      <c r="D218">
        <v>1791853</v>
      </c>
      <c r="E218" t="s">
        <v>20</v>
      </c>
      <c r="F218">
        <v>500000</v>
      </c>
      <c r="G218" t="s">
        <v>21</v>
      </c>
      <c r="H218">
        <v>105</v>
      </c>
      <c r="I218" t="s">
        <v>22</v>
      </c>
      <c r="J218">
        <v>0</v>
      </c>
      <c r="K218" t="s">
        <v>23</v>
      </c>
      <c r="L218">
        <v>-3500</v>
      </c>
      <c r="O218" t="s">
        <v>0</v>
      </c>
      <c r="P218">
        <v>76277647</v>
      </c>
      <c r="Q218" t="s">
        <v>19</v>
      </c>
      <c r="R218">
        <v>9385455</v>
      </c>
      <c r="S218" t="s">
        <v>20</v>
      </c>
      <c r="T218">
        <v>500000</v>
      </c>
      <c r="U218" t="s">
        <v>21</v>
      </c>
      <c r="V218">
        <v>105</v>
      </c>
      <c r="W218" t="s">
        <v>22</v>
      </c>
      <c r="X218">
        <v>0</v>
      </c>
      <c r="Y218" t="s">
        <v>23</v>
      </c>
      <c r="Z218">
        <v>-3500</v>
      </c>
      <c r="AB218" t="s">
        <v>4850</v>
      </c>
      <c r="AC218" t="s">
        <v>7048</v>
      </c>
    </row>
    <row r="219" spans="1:29">
      <c r="A219" t="s">
        <v>0</v>
      </c>
      <c r="B219">
        <v>1741007</v>
      </c>
      <c r="C219" t="s">
        <v>19</v>
      </c>
      <c r="D219">
        <v>1725674</v>
      </c>
      <c r="E219" t="s">
        <v>20</v>
      </c>
      <c r="F219">
        <v>500000</v>
      </c>
      <c r="G219" t="s">
        <v>21</v>
      </c>
      <c r="H219">
        <v>105</v>
      </c>
      <c r="I219" t="s">
        <v>22</v>
      </c>
      <c r="J219">
        <v>0</v>
      </c>
      <c r="K219" t="s">
        <v>23</v>
      </c>
      <c r="L219">
        <v>-3500</v>
      </c>
      <c r="O219" t="s">
        <v>0</v>
      </c>
      <c r="P219">
        <v>77228216</v>
      </c>
      <c r="Q219" t="s">
        <v>19</v>
      </c>
      <c r="R219">
        <v>9509956</v>
      </c>
      <c r="S219" t="s">
        <v>20</v>
      </c>
      <c r="T219">
        <v>500000</v>
      </c>
      <c r="U219" t="s">
        <v>21</v>
      </c>
      <c r="V219">
        <v>105</v>
      </c>
      <c r="W219" t="s">
        <v>22</v>
      </c>
      <c r="X219">
        <v>0</v>
      </c>
      <c r="Y219" t="s">
        <v>23</v>
      </c>
      <c r="Z219">
        <v>-3500</v>
      </c>
      <c r="AB219" t="s">
        <v>5029</v>
      </c>
      <c r="AC219" t="s">
        <v>7057</v>
      </c>
    </row>
    <row r="220" spans="1:29">
      <c r="A220" t="s">
        <v>0</v>
      </c>
      <c r="B220">
        <v>1756411</v>
      </c>
      <c r="C220" t="s">
        <v>19</v>
      </c>
      <c r="D220">
        <v>1740943</v>
      </c>
      <c r="E220" t="s">
        <v>20</v>
      </c>
      <c r="F220">
        <v>500000</v>
      </c>
      <c r="G220" t="s">
        <v>21</v>
      </c>
      <c r="H220">
        <v>105</v>
      </c>
      <c r="I220" t="s">
        <v>22</v>
      </c>
      <c r="J220">
        <v>0</v>
      </c>
      <c r="K220" t="s">
        <v>23</v>
      </c>
      <c r="L220">
        <v>-3500</v>
      </c>
      <c r="O220" t="s">
        <v>0</v>
      </c>
      <c r="P220">
        <v>78184559</v>
      </c>
      <c r="Q220" t="s">
        <v>19</v>
      </c>
      <c r="R220">
        <v>9635107</v>
      </c>
      <c r="S220" t="s">
        <v>20</v>
      </c>
      <c r="T220">
        <v>500000</v>
      </c>
      <c r="U220" t="s">
        <v>21</v>
      </c>
      <c r="V220">
        <v>105</v>
      </c>
      <c r="W220" t="s">
        <v>22</v>
      </c>
      <c r="X220">
        <v>0</v>
      </c>
      <c r="Y220" t="s">
        <v>23</v>
      </c>
      <c r="Z220">
        <v>-3500</v>
      </c>
      <c r="AB220" t="s">
        <v>4851</v>
      </c>
      <c r="AC220" t="s">
        <v>7066</v>
      </c>
    </row>
    <row r="221" spans="1:29">
      <c r="A221" t="s">
        <v>0</v>
      </c>
      <c r="B221">
        <v>1771815</v>
      </c>
      <c r="C221" t="s">
        <v>19</v>
      </c>
      <c r="D221">
        <v>1756211</v>
      </c>
      <c r="E221" t="s">
        <v>20</v>
      </c>
      <c r="F221">
        <v>500000</v>
      </c>
      <c r="G221" t="s">
        <v>21</v>
      </c>
      <c r="H221">
        <v>105</v>
      </c>
      <c r="I221" t="s">
        <v>22</v>
      </c>
      <c r="J221">
        <v>0</v>
      </c>
      <c r="K221" t="s">
        <v>23</v>
      </c>
      <c r="L221">
        <v>-3500</v>
      </c>
      <c r="O221" t="s">
        <v>0</v>
      </c>
      <c r="P221">
        <v>79146695</v>
      </c>
      <c r="Q221" t="s">
        <v>19</v>
      </c>
      <c r="R221">
        <v>9760910</v>
      </c>
      <c r="S221" t="s">
        <v>20</v>
      </c>
      <c r="T221">
        <v>500000</v>
      </c>
      <c r="U221" t="s">
        <v>21</v>
      </c>
      <c r="V221">
        <v>105</v>
      </c>
      <c r="W221" t="s">
        <v>22</v>
      </c>
      <c r="X221">
        <v>0</v>
      </c>
      <c r="Y221" t="s">
        <v>23</v>
      </c>
      <c r="Z221">
        <v>-3500</v>
      </c>
      <c r="AB221" t="s">
        <v>5030</v>
      </c>
      <c r="AC221" t="s">
        <v>7075</v>
      </c>
    </row>
    <row r="222" spans="1:29">
      <c r="A222" t="s">
        <v>0</v>
      </c>
      <c r="B222">
        <v>1787220</v>
      </c>
      <c r="C222" t="s">
        <v>19</v>
      </c>
      <c r="D222">
        <v>1771480</v>
      </c>
      <c r="E222" t="s">
        <v>20</v>
      </c>
      <c r="F222">
        <v>500000</v>
      </c>
      <c r="G222" t="s">
        <v>21</v>
      </c>
      <c r="H222">
        <v>105</v>
      </c>
      <c r="I222" t="s">
        <v>22</v>
      </c>
      <c r="J222">
        <v>0</v>
      </c>
      <c r="K222" t="s">
        <v>23</v>
      </c>
      <c r="L222">
        <v>-3500</v>
      </c>
      <c r="O222" t="s">
        <v>0</v>
      </c>
      <c r="P222">
        <v>80114623</v>
      </c>
      <c r="Q222" t="s">
        <v>19</v>
      </c>
      <c r="R222">
        <v>9887364</v>
      </c>
      <c r="S222" t="s">
        <v>20</v>
      </c>
      <c r="T222">
        <v>500000</v>
      </c>
      <c r="U222" t="s">
        <v>21</v>
      </c>
      <c r="V222">
        <v>105</v>
      </c>
      <c r="W222" t="s">
        <v>22</v>
      </c>
      <c r="X222">
        <v>0</v>
      </c>
      <c r="Y222" t="s">
        <v>23</v>
      </c>
      <c r="Z222">
        <v>-3500</v>
      </c>
      <c r="AB222" t="s">
        <v>4852</v>
      </c>
      <c r="AC222" t="s">
        <v>7084</v>
      </c>
    </row>
    <row r="223" spans="1:29">
      <c r="A223" t="s">
        <v>0</v>
      </c>
      <c r="B223">
        <v>1802624</v>
      </c>
      <c r="C223" t="s">
        <v>19</v>
      </c>
      <c r="D223">
        <v>1786749</v>
      </c>
      <c r="E223" t="s">
        <v>20</v>
      </c>
      <c r="F223">
        <v>500000</v>
      </c>
      <c r="G223" t="s">
        <v>21</v>
      </c>
      <c r="H223">
        <v>105</v>
      </c>
      <c r="I223" t="s">
        <v>22</v>
      </c>
      <c r="J223">
        <v>0</v>
      </c>
      <c r="K223" t="s">
        <v>23</v>
      </c>
      <c r="L223">
        <v>-3500</v>
      </c>
      <c r="O223" t="s">
        <v>0</v>
      </c>
      <c r="P223">
        <v>81088358</v>
      </c>
      <c r="Q223" t="s">
        <v>19</v>
      </c>
      <c r="R223">
        <v>10014470</v>
      </c>
      <c r="S223" t="s">
        <v>20</v>
      </c>
      <c r="T223">
        <v>500000</v>
      </c>
      <c r="U223" t="s">
        <v>21</v>
      </c>
      <c r="V223">
        <v>105</v>
      </c>
      <c r="W223" t="s">
        <v>22</v>
      </c>
      <c r="X223">
        <v>0</v>
      </c>
      <c r="Y223" t="s">
        <v>23</v>
      </c>
      <c r="Z223">
        <v>-3500</v>
      </c>
      <c r="AB223" t="s">
        <v>5031</v>
      </c>
      <c r="AC223" t="s">
        <v>7093</v>
      </c>
    </row>
    <row r="224" spans="1:29">
      <c r="A224" t="s">
        <v>0</v>
      </c>
      <c r="B224">
        <v>1818028</v>
      </c>
      <c r="C224" t="s">
        <v>19</v>
      </c>
      <c r="D224">
        <v>1802017</v>
      </c>
      <c r="E224" t="s">
        <v>20</v>
      </c>
      <c r="F224">
        <v>500000</v>
      </c>
      <c r="G224" t="s">
        <v>21</v>
      </c>
      <c r="H224">
        <v>105</v>
      </c>
      <c r="I224" t="s">
        <v>22</v>
      </c>
      <c r="J224">
        <v>0</v>
      </c>
      <c r="K224" t="s">
        <v>23</v>
      </c>
      <c r="L224">
        <v>-3500</v>
      </c>
      <c r="O224" t="s">
        <v>0</v>
      </c>
      <c r="P224">
        <v>82067904</v>
      </c>
      <c r="Q224" t="s">
        <v>19</v>
      </c>
      <c r="R224">
        <v>10142227</v>
      </c>
      <c r="S224" t="s">
        <v>20</v>
      </c>
      <c r="T224">
        <v>500000</v>
      </c>
      <c r="U224" t="s">
        <v>21</v>
      </c>
      <c r="V224">
        <v>105</v>
      </c>
      <c r="W224" t="s">
        <v>22</v>
      </c>
      <c r="X224">
        <v>0</v>
      </c>
      <c r="Y224" t="s">
        <v>23</v>
      </c>
      <c r="Z224">
        <v>-3500</v>
      </c>
      <c r="AB224" t="s">
        <v>4853</v>
      </c>
      <c r="AC224" t="s">
        <v>7102</v>
      </c>
    </row>
    <row r="225" spans="1:29">
      <c r="A225" t="s">
        <v>0</v>
      </c>
      <c r="B225">
        <v>1833433</v>
      </c>
      <c r="C225" t="s">
        <v>19</v>
      </c>
      <c r="D225">
        <v>1817286</v>
      </c>
      <c r="E225" t="s">
        <v>20</v>
      </c>
      <c r="F225">
        <v>500000</v>
      </c>
      <c r="G225" t="s">
        <v>21</v>
      </c>
      <c r="H225">
        <v>105</v>
      </c>
      <c r="I225" t="s">
        <v>22</v>
      </c>
      <c r="J225">
        <v>0</v>
      </c>
      <c r="K225" t="s">
        <v>23</v>
      </c>
      <c r="L225">
        <v>-3500</v>
      </c>
      <c r="O225" t="s">
        <v>0</v>
      </c>
      <c r="P225">
        <v>83053275</v>
      </c>
      <c r="Q225" t="s">
        <v>19</v>
      </c>
      <c r="R225">
        <v>10277872</v>
      </c>
      <c r="S225" t="s">
        <v>20</v>
      </c>
      <c r="T225">
        <v>500000</v>
      </c>
      <c r="U225" t="s">
        <v>21</v>
      </c>
      <c r="V225">
        <v>105</v>
      </c>
      <c r="W225" t="s">
        <v>22</v>
      </c>
      <c r="X225">
        <v>0</v>
      </c>
      <c r="Y225" t="s">
        <v>23</v>
      </c>
      <c r="Z225">
        <v>-3500</v>
      </c>
      <c r="AB225" t="s">
        <v>5032</v>
      </c>
      <c r="AC225" t="s">
        <v>7111</v>
      </c>
    </row>
    <row r="226" spans="1:29">
      <c r="A226" t="s">
        <v>0</v>
      </c>
      <c r="B226">
        <v>1936877</v>
      </c>
      <c r="C226" t="s">
        <v>19</v>
      </c>
      <c r="D226">
        <v>1919819</v>
      </c>
      <c r="E226" t="s">
        <v>20</v>
      </c>
      <c r="F226">
        <v>500000</v>
      </c>
      <c r="G226" t="s">
        <v>21</v>
      </c>
      <c r="H226">
        <v>105</v>
      </c>
      <c r="I226" t="s">
        <v>22</v>
      </c>
      <c r="J226">
        <v>0</v>
      </c>
      <c r="K226" t="s">
        <v>23</v>
      </c>
      <c r="L226">
        <v>-3500</v>
      </c>
      <c r="O226" t="s">
        <v>0</v>
      </c>
      <c r="P226">
        <v>84044462</v>
      </c>
      <c r="Q226" t="s">
        <v>19</v>
      </c>
      <c r="R226">
        <v>10421468</v>
      </c>
      <c r="S226" t="s">
        <v>20</v>
      </c>
      <c r="T226">
        <v>500000</v>
      </c>
      <c r="U226" t="s">
        <v>21</v>
      </c>
      <c r="V226">
        <v>105</v>
      </c>
      <c r="W226" t="s">
        <v>22</v>
      </c>
      <c r="X226">
        <v>0</v>
      </c>
      <c r="Y226" t="s">
        <v>23</v>
      </c>
      <c r="Z226">
        <v>-3500</v>
      </c>
      <c r="AB226" t="s">
        <v>4854</v>
      </c>
      <c r="AC226" t="s">
        <v>7120</v>
      </c>
    </row>
    <row r="227" spans="1:29">
      <c r="A227" t="s">
        <v>0</v>
      </c>
      <c r="B227">
        <v>1864241</v>
      </c>
      <c r="C227" t="s">
        <v>19</v>
      </c>
      <c r="D227">
        <v>1847824</v>
      </c>
      <c r="E227" t="s">
        <v>20</v>
      </c>
      <c r="F227">
        <v>500000</v>
      </c>
      <c r="G227" t="s">
        <v>21</v>
      </c>
      <c r="H227">
        <v>105</v>
      </c>
      <c r="I227" t="s">
        <v>22</v>
      </c>
      <c r="J227">
        <v>0</v>
      </c>
      <c r="K227" t="s">
        <v>23</v>
      </c>
      <c r="L227">
        <v>-3500</v>
      </c>
      <c r="O227" t="s">
        <v>0</v>
      </c>
      <c r="P227">
        <v>85041365</v>
      </c>
      <c r="Q227" t="s">
        <v>19</v>
      </c>
      <c r="R227">
        <v>11270191</v>
      </c>
      <c r="S227" t="s">
        <v>20</v>
      </c>
      <c r="T227">
        <v>500000</v>
      </c>
      <c r="U227" t="s">
        <v>21</v>
      </c>
      <c r="V227">
        <v>110</v>
      </c>
      <c r="W227" t="s">
        <v>22</v>
      </c>
      <c r="X227">
        <v>0</v>
      </c>
      <c r="Y227" t="s">
        <v>23</v>
      </c>
      <c r="Z227">
        <v>-3500</v>
      </c>
      <c r="AB227" t="s">
        <v>5033</v>
      </c>
      <c r="AC227" t="s">
        <v>7129</v>
      </c>
    </row>
    <row r="228" spans="1:29">
      <c r="A228" t="s">
        <v>0</v>
      </c>
      <c r="B228">
        <v>1898637</v>
      </c>
      <c r="C228" t="s">
        <v>19</v>
      </c>
      <c r="D228">
        <v>1881917</v>
      </c>
      <c r="E228" t="s">
        <v>20</v>
      </c>
      <c r="F228">
        <v>500000</v>
      </c>
      <c r="G228" t="s">
        <v>21</v>
      </c>
      <c r="H228">
        <v>110</v>
      </c>
      <c r="I228" t="s">
        <v>22</v>
      </c>
      <c r="J228">
        <v>0</v>
      </c>
      <c r="K228" t="s">
        <v>23</v>
      </c>
      <c r="L228">
        <v>-3500</v>
      </c>
      <c r="O228" t="s">
        <v>0</v>
      </c>
      <c r="P228">
        <v>86044110</v>
      </c>
      <c r="Q228" t="s">
        <v>19</v>
      </c>
      <c r="R228">
        <v>11424938</v>
      </c>
      <c r="S228" t="s">
        <v>20</v>
      </c>
      <c r="T228">
        <v>500000</v>
      </c>
      <c r="U228" t="s">
        <v>21</v>
      </c>
      <c r="V228">
        <v>110</v>
      </c>
      <c r="W228" t="s">
        <v>22</v>
      </c>
      <c r="X228">
        <v>0</v>
      </c>
      <c r="Y228" t="s">
        <v>23</v>
      </c>
      <c r="Z228">
        <v>-3500</v>
      </c>
      <c r="AB228" t="s">
        <v>4855</v>
      </c>
      <c r="AC228" t="s">
        <v>7138</v>
      </c>
    </row>
    <row r="229" spans="1:29">
      <c r="A229" t="s">
        <v>0</v>
      </c>
      <c r="B229">
        <v>1916785</v>
      </c>
      <c r="C229" t="s">
        <v>19</v>
      </c>
      <c r="D229">
        <v>1899904</v>
      </c>
      <c r="E229" t="s">
        <v>20</v>
      </c>
      <c r="F229">
        <v>500000</v>
      </c>
      <c r="G229" t="s">
        <v>21</v>
      </c>
      <c r="H229">
        <v>110</v>
      </c>
      <c r="I229" t="s">
        <v>22</v>
      </c>
      <c r="J229">
        <v>0</v>
      </c>
      <c r="K229" t="s">
        <v>23</v>
      </c>
      <c r="L229">
        <v>-3500</v>
      </c>
      <c r="O229" t="s">
        <v>0</v>
      </c>
      <c r="P229">
        <v>87052669</v>
      </c>
      <c r="Q229" t="s">
        <v>19</v>
      </c>
      <c r="R229">
        <v>11580474</v>
      </c>
      <c r="S229" t="s">
        <v>20</v>
      </c>
      <c r="T229">
        <v>500000</v>
      </c>
      <c r="U229" t="s">
        <v>21</v>
      </c>
      <c r="V229">
        <v>110</v>
      </c>
      <c r="W229" t="s">
        <v>22</v>
      </c>
      <c r="X229">
        <v>0</v>
      </c>
      <c r="Y229" t="s">
        <v>23</v>
      </c>
      <c r="Z229">
        <v>-3500</v>
      </c>
      <c r="AB229" t="s">
        <v>5034</v>
      </c>
      <c r="AC229" t="s">
        <v>7147</v>
      </c>
    </row>
    <row r="230" spans="1:29">
      <c r="A230" t="s">
        <v>0</v>
      </c>
      <c r="B230">
        <v>1934933</v>
      </c>
      <c r="C230" t="s">
        <v>19</v>
      </c>
      <c r="D230">
        <v>1917892</v>
      </c>
      <c r="E230" t="s">
        <v>20</v>
      </c>
      <c r="F230">
        <v>500000</v>
      </c>
      <c r="G230" t="s">
        <v>21</v>
      </c>
      <c r="H230">
        <v>110</v>
      </c>
      <c r="I230" t="s">
        <v>22</v>
      </c>
      <c r="J230">
        <v>0</v>
      </c>
      <c r="K230" t="s">
        <v>23</v>
      </c>
      <c r="L230">
        <v>-3500</v>
      </c>
      <c r="O230" t="s">
        <v>0</v>
      </c>
      <c r="P230">
        <v>88067055</v>
      </c>
      <c r="Q230" t="s">
        <v>19</v>
      </c>
      <c r="R230">
        <v>11736800</v>
      </c>
      <c r="S230" t="s">
        <v>20</v>
      </c>
      <c r="T230">
        <v>500000</v>
      </c>
      <c r="U230" t="s">
        <v>21</v>
      </c>
      <c r="V230">
        <v>110</v>
      </c>
      <c r="W230" t="s">
        <v>22</v>
      </c>
      <c r="X230">
        <v>0</v>
      </c>
      <c r="Y230" t="s">
        <v>23</v>
      </c>
      <c r="Z230">
        <v>-3500</v>
      </c>
      <c r="AB230" t="s">
        <v>5035</v>
      </c>
      <c r="AC230" t="s">
        <v>7156</v>
      </c>
    </row>
    <row r="231" spans="1:29">
      <c r="A231" t="s">
        <v>0</v>
      </c>
      <c r="B231">
        <v>1953080</v>
      </c>
      <c r="C231" t="s">
        <v>19</v>
      </c>
      <c r="D231">
        <v>1935880</v>
      </c>
      <c r="E231" t="s">
        <v>20</v>
      </c>
      <c r="F231">
        <v>500000</v>
      </c>
      <c r="G231" t="s">
        <v>21</v>
      </c>
      <c r="H231">
        <v>110</v>
      </c>
      <c r="I231" t="s">
        <v>22</v>
      </c>
      <c r="J231">
        <v>0</v>
      </c>
      <c r="K231" t="s">
        <v>23</v>
      </c>
      <c r="L231">
        <v>-3500</v>
      </c>
      <c r="O231" t="s">
        <v>0</v>
      </c>
      <c r="P231">
        <v>89087236</v>
      </c>
      <c r="Q231" t="s">
        <v>19</v>
      </c>
      <c r="R231">
        <v>11893916</v>
      </c>
      <c r="S231" t="s">
        <v>20</v>
      </c>
      <c r="T231">
        <v>500000</v>
      </c>
      <c r="U231" t="s">
        <v>21</v>
      </c>
      <c r="V231">
        <v>110</v>
      </c>
      <c r="W231" t="s">
        <v>22</v>
      </c>
      <c r="X231">
        <v>0</v>
      </c>
      <c r="Y231" t="s">
        <v>23</v>
      </c>
      <c r="Z231">
        <v>-3500</v>
      </c>
      <c r="AB231" t="s">
        <v>4856</v>
      </c>
      <c r="AC231" t="s">
        <v>7165</v>
      </c>
    </row>
    <row r="232" spans="1:29">
      <c r="A232" t="s">
        <v>0</v>
      </c>
      <c r="B232">
        <v>1971228</v>
      </c>
      <c r="C232" t="s">
        <v>19</v>
      </c>
      <c r="D232">
        <v>1953868</v>
      </c>
      <c r="E232" t="s">
        <v>20</v>
      </c>
      <c r="F232">
        <v>500000</v>
      </c>
      <c r="G232" t="s">
        <v>21</v>
      </c>
      <c r="H232">
        <v>110</v>
      </c>
      <c r="I232" t="s">
        <v>22</v>
      </c>
      <c r="J232">
        <v>0</v>
      </c>
      <c r="K232" t="s">
        <v>23</v>
      </c>
      <c r="L232">
        <v>-3500</v>
      </c>
      <c r="O232" t="s">
        <v>0</v>
      </c>
      <c r="P232">
        <v>90113236</v>
      </c>
      <c r="Q232" t="s">
        <v>19</v>
      </c>
      <c r="R232">
        <v>12051824</v>
      </c>
      <c r="S232" t="s">
        <v>20</v>
      </c>
      <c r="T232">
        <v>500000</v>
      </c>
      <c r="U232" t="s">
        <v>21</v>
      </c>
      <c r="V232">
        <v>110</v>
      </c>
      <c r="W232" t="s">
        <v>22</v>
      </c>
      <c r="X232">
        <v>0</v>
      </c>
      <c r="Y232" t="s">
        <v>23</v>
      </c>
      <c r="Z232">
        <v>-3500</v>
      </c>
      <c r="AB232" t="s">
        <v>5036</v>
      </c>
      <c r="AC232" t="s">
        <v>7174</v>
      </c>
    </row>
    <row r="233" spans="1:29">
      <c r="A233" t="s">
        <v>0</v>
      </c>
      <c r="B233">
        <v>1989375</v>
      </c>
      <c r="C233" t="s">
        <v>19</v>
      </c>
      <c r="D233">
        <v>1971855</v>
      </c>
      <c r="E233" t="s">
        <v>20</v>
      </c>
      <c r="F233">
        <v>500000</v>
      </c>
      <c r="G233" t="s">
        <v>21</v>
      </c>
      <c r="H233">
        <v>110</v>
      </c>
      <c r="I233" t="s">
        <v>22</v>
      </c>
      <c r="J233">
        <v>0</v>
      </c>
      <c r="K233" t="s">
        <v>23</v>
      </c>
      <c r="L233">
        <v>-3500</v>
      </c>
      <c r="O233" t="s">
        <v>0</v>
      </c>
      <c r="P233">
        <v>91144999</v>
      </c>
      <c r="Q233" t="s">
        <v>19</v>
      </c>
      <c r="R233">
        <v>12210524</v>
      </c>
      <c r="S233" t="s">
        <v>20</v>
      </c>
      <c r="T233">
        <v>500000</v>
      </c>
      <c r="U233" t="s">
        <v>21</v>
      </c>
      <c r="V233">
        <v>110</v>
      </c>
      <c r="W233" t="s">
        <v>22</v>
      </c>
      <c r="X233">
        <v>0</v>
      </c>
      <c r="Y233" t="s">
        <v>23</v>
      </c>
      <c r="Z233">
        <v>-3500</v>
      </c>
      <c r="AB233" t="s">
        <v>4857</v>
      </c>
      <c r="AC233" t="s">
        <v>7183</v>
      </c>
    </row>
    <row r="234" spans="1:29">
      <c r="A234" t="s">
        <v>0</v>
      </c>
      <c r="B234">
        <v>2007523</v>
      </c>
      <c r="C234" t="s">
        <v>19</v>
      </c>
      <c r="D234">
        <v>1989843</v>
      </c>
      <c r="E234" t="s">
        <v>20</v>
      </c>
      <c r="F234">
        <v>500000</v>
      </c>
      <c r="G234" t="s">
        <v>21</v>
      </c>
      <c r="H234">
        <v>110</v>
      </c>
      <c r="I234" t="s">
        <v>22</v>
      </c>
      <c r="J234">
        <v>0</v>
      </c>
      <c r="K234" t="s">
        <v>23</v>
      </c>
      <c r="L234">
        <v>-3500</v>
      </c>
      <c r="O234" t="s">
        <v>0</v>
      </c>
      <c r="P234">
        <v>92182655</v>
      </c>
      <c r="Q234" t="s">
        <v>19</v>
      </c>
      <c r="R234">
        <v>12370014</v>
      </c>
      <c r="S234" t="s">
        <v>20</v>
      </c>
      <c r="T234">
        <v>500000</v>
      </c>
      <c r="U234" t="s">
        <v>21</v>
      </c>
      <c r="V234">
        <v>110</v>
      </c>
      <c r="W234" t="s">
        <v>22</v>
      </c>
      <c r="X234">
        <v>0</v>
      </c>
      <c r="Y234" t="s">
        <v>23</v>
      </c>
      <c r="Z234">
        <v>-3500</v>
      </c>
      <c r="AB234" t="s">
        <v>5037</v>
      </c>
      <c r="AC234" t="s">
        <v>7192</v>
      </c>
    </row>
    <row r="235" spans="1:29">
      <c r="A235" t="s">
        <v>0</v>
      </c>
      <c r="B235">
        <v>2122131</v>
      </c>
      <c r="C235" t="s">
        <v>19</v>
      </c>
      <c r="D235">
        <v>2103442</v>
      </c>
      <c r="E235" t="s">
        <v>20</v>
      </c>
      <c r="F235">
        <v>500000</v>
      </c>
      <c r="G235" t="s">
        <v>21</v>
      </c>
      <c r="H235">
        <v>110</v>
      </c>
      <c r="I235" t="s">
        <v>22</v>
      </c>
      <c r="J235">
        <v>0</v>
      </c>
      <c r="K235" t="s">
        <v>23</v>
      </c>
      <c r="L235">
        <v>-3500</v>
      </c>
      <c r="O235" t="s">
        <v>0</v>
      </c>
      <c r="P235">
        <v>93226308</v>
      </c>
      <c r="Q235" t="s">
        <v>19</v>
      </c>
      <c r="R235">
        <v>12530295</v>
      </c>
      <c r="S235" t="s">
        <v>20</v>
      </c>
      <c r="T235">
        <v>500000</v>
      </c>
      <c r="U235" t="s">
        <v>21</v>
      </c>
      <c r="V235">
        <v>110</v>
      </c>
      <c r="W235" t="s">
        <v>22</v>
      </c>
      <c r="X235">
        <v>0</v>
      </c>
      <c r="Y235" t="s">
        <v>23</v>
      </c>
      <c r="Z235">
        <v>-3500</v>
      </c>
      <c r="AB235" t="s">
        <v>4858</v>
      </c>
      <c r="AC235" t="s">
        <v>7201</v>
      </c>
    </row>
    <row r="236" spans="1:29">
      <c r="A236" t="s">
        <v>0</v>
      </c>
      <c r="B236">
        <v>2043818</v>
      </c>
      <c r="C236" t="s">
        <v>19</v>
      </c>
      <c r="D236">
        <v>2025819</v>
      </c>
      <c r="E236" t="s">
        <v>20</v>
      </c>
      <c r="F236">
        <v>500000</v>
      </c>
      <c r="G236" t="s">
        <v>21</v>
      </c>
      <c r="H236">
        <v>110</v>
      </c>
      <c r="I236" t="s">
        <v>22</v>
      </c>
      <c r="J236">
        <v>0</v>
      </c>
      <c r="K236" t="s">
        <v>23</v>
      </c>
      <c r="L236">
        <v>-3500</v>
      </c>
      <c r="O236" t="s">
        <v>0</v>
      </c>
      <c r="P236">
        <v>94275836</v>
      </c>
      <c r="Q236" t="s">
        <v>19</v>
      </c>
      <c r="R236">
        <v>12697748</v>
      </c>
      <c r="S236" t="s">
        <v>20</v>
      </c>
      <c r="T236">
        <v>500000</v>
      </c>
      <c r="U236" t="s">
        <v>21</v>
      </c>
      <c r="V236">
        <v>110</v>
      </c>
      <c r="W236" t="s">
        <v>22</v>
      </c>
      <c r="X236">
        <v>0</v>
      </c>
      <c r="Y236" t="s">
        <v>23</v>
      </c>
      <c r="Z236">
        <v>-3500</v>
      </c>
      <c r="AB236" t="s">
        <v>5038</v>
      </c>
      <c r="AC236" t="s">
        <v>7210</v>
      </c>
    </row>
    <row r="237" spans="1:29">
      <c r="A237" t="s">
        <v>0</v>
      </c>
      <c r="B237">
        <v>2061966</v>
      </c>
      <c r="C237" t="s">
        <v>19</v>
      </c>
      <c r="D237">
        <v>2043806</v>
      </c>
      <c r="E237" t="s">
        <v>20</v>
      </c>
      <c r="F237">
        <v>500000</v>
      </c>
      <c r="G237" t="s">
        <v>21</v>
      </c>
      <c r="H237">
        <v>110</v>
      </c>
      <c r="I237" t="s">
        <v>22</v>
      </c>
      <c r="J237">
        <v>0</v>
      </c>
      <c r="K237" t="s">
        <v>23</v>
      </c>
      <c r="L237">
        <v>-3500</v>
      </c>
      <c r="O237" t="s">
        <v>0</v>
      </c>
      <c r="P237">
        <v>95331204</v>
      </c>
      <c r="Q237" t="s">
        <v>19</v>
      </c>
      <c r="R237">
        <v>12875621</v>
      </c>
      <c r="S237" t="s">
        <v>20</v>
      </c>
      <c r="T237">
        <v>500000</v>
      </c>
      <c r="U237" t="s">
        <v>21</v>
      </c>
      <c r="V237">
        <v>110</v>
      </c>
      <c r="W237" t="s">
        <v>22</v>
      </c>
      <c r="X237">
        <v>0</v>
      </c>
      <c r="Y237" t="s">
        <v>23</v>
      </c>
      <c r="Z237">
        <v>-3500</v>
      </c>
      <c r="AB237" t="s">
        <v>4859</v>
      </c>
      <c r="AC237" t="s">
        <v>7219</v>
      </c>
    </row>
    <row r="238" spans="1:29">
      <c r="A238" t="s">
        <v>0</v>
      </c>
      <c r="B238">
        <v>2080113</v>
      </c>
      <c r="C238" t="s">
        <v>19</v>
      </c>
      <c r="D238">
        <v>2061794</v>
      </c>
      <c r="E238" t="s">
        <v>20</v>
      </c>
      <c r="F238">
        <v>500000</v>
      </c>
      <c r="G238" t="s">
        <v>21</v>
      </c>
      <c r="H238">
        <v>110</v>
      </c>
      <c r="I238" t="s">
        <v>22</v>
      </c>
      <c r="J238">
        <v>0</v>
      </c>
      <c r="K238" t="s">
        <v>23</v>
      </c>
      <c r="L238">
        <v>-3500</v>
      </c>
      <c r="O238" t="s">
        <v>0</v>
      </c>
      <c r="P238">
        <v>96392496</v>
      </c>
      <c r="Q238" t="s">
        <v>19</v>
      </c>
      <c r="R238">
        <v>13054384</v>
      </c>
      <c r="S238" t="s">
        <v>20</v>
      </c>
      <c r="T238">
        <v>500000</v>
      </c>
      <c r="U238" t="s">
        <v>21</v>
      </c>
      <c r="V238">
        <v>110</v>
      </c>
      <c r="W238" t="s">
        <v>22</v>
      </c>
      <c r="X238">
        <v>0</v>
      </c>
      <c r="Y238" t="s">
        <v>23</v>
      </c>
      <c r="Z238">
        <v>-3500</v>
      </c>
      <c r="AB238" t="s">
        <v>5039</v>
      </c>
      <c r="AC238" t="s">
        <v>7228</v>
      </c>
    </row>
    <row r="239" spans="1:29">
      <c r="A239" t="s">
        <v>0</v>
      </c>
      <c r="B239">
        <v>2098261</v>
      </c>
      <c r="C239" t="s">
        <v>19</v>
      </c>
      <c r="D239">
        <v>2079782</v>
      </c>
      <c r="E239" t="s">
        <v>20</v>
      </c>
      <c r="F239">
        <v>500000</v>
      </c>
      <c r="G239" t="s">
        <v>21</v>
      </c>
      <c r="H239">
        <v>110</v>
      </c>
      <c r="I239" t="s">
        <v>22</v>
      </c>
      <c r="J239">
        <v>0</v>
      </c>
      <c r="K239" t="s">
        <v>23</v>
      </c>
      <c r="L239">
        <v>-3500</v>
      </c>
      <c r="O239" t="s">
        <v>0</v>
      </c>
      <c r="P239">
        <v>97459635</v>
      </c>
      <c r="Q239" t="s">
        <v>19</v>
      </c>
      <c r="R239">
        <v>13234034</v>
      </c>
      <c r="S239" t="s">
        <v>20</v>
      </c>
      <c r="T239">
        <v>500000</v>
      </c>
      <c r="U239" t="s">
        <v>21</v>
      </c>
      <c r="V239">
        <v>110</v>
      </c>
      <c r="W239" t="s">
        <v>22</v>
      </c>
      <c r="X239">
        <v>0</v>
      </c>
      <c r="Y239" t="s">
        <v>23</v>
      </c>
      <c r="Z239">
        <v>-3500</v>
      </c>
      <c r="AB239" t="s">
        <v>4860</v>
      </c>
      <c r="AC239" t="s">
        <v>7237</v>
      </c>
    </row>
    <row r="240" spans="1:29">
      <c r="A240" t="s">
        <v>0</v>
      </c>
      <c r="B240">
        <v>2116408</v>
      </c>
      <c r="C240" t="s">
        <v>19</v>
      </c>
      <c r="D240">
        <v>2097770</v>
      </c>
      <c r="E240" t="s">
        <v>20</v>
      </c>
      <c r="F240">
        <v>500000</v>
      </c>
      <c r="G240" t="s">
        <v>21</v>
      </c>
      <c r="H240">
        <v>110</v>
      </c>
      <c r="I240" t="s">
        <v>22</v>
      </c>
      <c r="J240">
        <v>0</v>
      </c>
      <c r="K240" t="s">
        <v>23</v>
      </c>
      <c r="L240">
        <v>-3500</v>
      </c>
      <c r="O240" t="s">
        <v>0</v>
      </c>
      <c r="P240">
        <v>98532603</v>
      </c>
      <c r="Q240" t="s">
        <v>19</v>
      </c>
      <c r="R240">
        <v>13414574</v>
      </c>
      <c r="S240" t="s">
        <v>20</v>
      </c>
      <c r="T240">
        <v>500000</v>
      </c>
      <c r="U240" t="s">
        <v>21</v>
      </c>
      <c r="V240">
        <v>110</v>
      </c>
      <c r="W240" t="s">
        <v>22</v>
      </c>
      <c r="X240">
        <v>0</v>
      </c>
      <c r="Y240" t="s">
        <v>23</v>
      </c>
      <c r="Z240">
        <v>-3500</v>
      </c>
      <c r="AB240" t="s">
        <v>5040</v>
      </c>
      <c r="AC240" t="s">
        <v>7246</v>
      </c>
    </row>
    <row r="241" spans="1:29">
      <c r="A241" t="s">
        <v>0</v>
      </c>
      <c r="B241">
        <v>2134556</v>
      </c>
      <c r="C241" t="s">
        <v>19</v>
      </c>
      <c r="D241">
        <v>2115757</v>
      </c>
      <c r="E241" t="s">
        <v>20</v>
      </c>
      <c r="F241">
        <v>500000</v>
      </c>
      <c r="G241" t="s">
        <v>21</v>
      </c>
      <c r="H241">
        <v>110</v>
      </c>
      <c r="I241" t="s">
        <v>22</v>
      </c>
      <c r="J241">
        <v>0</v>
      </c>
      <c r="K241" t="s">
        <v>23</v>
      </c>
      <c r="L241">
        <v>-3500</v>
      </c>
      <c r="O241" t="s">
        <v>0</v>
      </c>
      <c r="P241">
        <v>99611363</v>
      </c>
      <c r="Q241" t="s">
        <v>19</v>
      </c>
      <c r="R241">
        <v>13596003</v>
      </c>
      <c r="S241" t="s">
        <v>20</v>
      </c>
      <c r="T241">
        <v>500000</v>
      </c>
      <c r="U241" t="s">
        <v>21</v>
      </c>
      <c r="V241">
        <v>110</v>
      </c>
      <c r="W241" t="s">
        <v>22</v>
      </c>
      <c r="X241">
        <v>0</v>
      </c>
      <c r="Y241" t="s">
        <v>23</v>
      </c>
      <c r="Z241">
        <v>-3500</v>
      </c>
      <c r="AB241" t="s">
        <v>4861</v>
      </c>
      <c r="AC241" t="s">
        <v>7255</v>
      </c>
    </row>
    <row r="242" spans="1:29">
      <c r="A242" t="s">
        <v>0</v>
      </c>
      <c r="B242">
        <v>2152704</v>
      </c>
      <c r="C242" t="s">
        <v>19</v>
      </c>
      <c r="D242">
        <v>2133745</v>
      </c>
      <c r="E242" t="s">
        <v>20</v>
      </c>
      <c r="F242">
        <v>500000</v>
      </c>
      <c r="G242" t="s">
        <v>21</v>
      </c>
      <c r="H242">
        <v>110</v>
      </c>
      <c r="I242" t="s">
        <v>22</v>
      </c>
      <c r="J242">
        <v>0</v>
      </c>
      <c r="K242" t="s">
        <v>23</v>
      </c>
      <c r="L242">
        <v>-3500</v>
      </c>
      <c r="O242" t="s">
        <v>0</v>
      </c>
      <c r="P242">
        <v>100696047</v>
      </c>
      <c r="Q242" t="s">
        <v>19</v>
      </c>
      <c r="R242">
        <v>13778321</v>
      </c>
      <c r="S242" t="s">
        <v>20</v>
      </c>
      <c r="T242">
        <v>500000</v>
      </c>
      <c r="U242" t="s">
        <v>21</v>
      </c>
      <c r="V242">
        <v>110</v>
      </c>
      <c r="W242" t="s">
        <v>22</v>
      </c>
      <c r="X242">
        <v>0</v>
      </c>
      <c r="Y242" t="s">
        <v>23</v>
      </c>
      <c r="Z242">
        <v>-3500</v>
      </c>
      <c r="AB242" t="s">
        <v>5041</v>
      </c>
      <c r="AC242" t="s">
        <v>7264</v>
      </c>
    </row>
    <row r="243" spans="1:29">
      <c r="A243" t="s">
        <v>0</v>
      </c>
      <c r="B243">
        <v>2274225</v>
      </c>
      <c r="C243" t="s">
        <v>19</v>
      </c>
      <c r="D243">
        <v>2254197</v>
      </c>
      <c r="E243" t="s">
        <v>20</v>
      </c>
      <c r="F243">
        <v>500000</v>
      </c>
      <c r="G243" t="s">
        <v>21</v>
      </c>
      <c r="H243">
        <v>110</v>
      </c>
      <c r="I243" t="s">
        <v>22</v>
      </c>
      <c r="J243">
        <v>0</v>
      </c>
      <c r="K243" t="s">
        <v>23</v>
      </c>
      <c r="L243">
        <v>-3500</v>
      </c>
      <c r="O243" t="s">
        <v>0</v>
      </c>
      <c r="P243">
        <v>101786653</v>
      </c>
      <c r="Q243" t="s">
        <v>19</v>
      </c>
      <c r="R243">
        <v>13961530</v>
      </c>
      <c r="S243" t="s">
        <v>20</v>
      </c>
      <c r="T243">
        <v>500000</v>
      </c>
      <c r="U243" t="s">
        <v>21</v>
      </c>
      <c r="V243">
        <v>110</v>
      </c>
      <c r="W243" t="s">
        <v>22</v>
      </c>
      <c r="X243">
        <v>0</v>
      </c>
      <c r="Y243" t="s">
        <v>23</v>
      </c>
      <c r="Z243">
        <v>-3500</v>
      </c>
      <c r="AB243" t="s">
        <v>4862</v>
      </c>
      <c r="AC243" t="s">
        <v>7273</v>
      </c>
    </row>
    <row r="244" spans="1:29">
      <c r="A244" t="s">
        <v>0</v>
      </c>
      <c r="B244">
        <v>2188999</v>
      </c>
      <c r="C244" t="s">
        <v>19</v>
      </c>
      <c r="D244">
        <v>2169721</v>
      </c>
      <c r="E244" t="s">
        <v>20</v>
      </c>
      <c r="F244">
        <v>500000</v>
      </c>
      <c r="G244" t="s">
        <v>21</v>
      </c>
      <c r="H244">
        <v>110</v>
      </c>
      <c r="I244" t="s">
        <v>22</v>
      </c>
      <c r="J244">
        <v>0</v>
      </c>
      <c r="K244" t="s">
        <v>23</v>
      </c>
      <c r="L244">
        <v>-3500</v>
      </c>
      <c r="O244" t="s">
        <v>0</v>
      </c>
      <c r="P244">
        <v>102883097</v>
      </c>
      <c r="Q244" t="s">
        <v>19</v>
      </c>
      <c r="R244">
        <v>14145631</v>
      </c>
      <c r="S244" t="s">
        <v>20</v>
      </c>
      <c r="T244">
        <v>500000</v>
      </c>
      <c r="U244" t="s">
        <v>21</v>
      </c>
      <c r="V244">
        <v>110</v>
      </c>
      <c r="W244" t="s">
        <v>22</v>
      </c>
      <c r="X244">
        <v>0</v>
      </c>
      <c r="Y244" t="s">
        <v>23</v>
      </c>
      <c r="Z244">
        <v>-3500</v>
      </c>
      <c r="AB244" t="s">
        <v>5042</v>
      </c>
      <c r="AC244" t="s">
        <v>7282</v>
      </c>
    </row>
    <row r="245" spans="1:29">
      <c r="A245" t="s">
        <v>0</v>
      </c>
      <c r="B245">
        <v>2207146</v>
      </c>
      <c r="C245" t="s">
        <v>19</v>
      </c>
      <c r="D245">
        <v>2187709</v>
      </c>
      <c r="E245" t="s">
        <v>20</v>
      </c>
      <c r="F245">
        <v>500000</v>
      </c>
      <c r="G245" t="s">
        <v>21</v>
      </c>
      <c r="H245">
        <v>110</v>
      </c>
      <c r="I245" t="s">
        <v>22</v>
      </c>
      <c r="J245">
        <v>0</v>
      </c>
      <c r="K245" t="s">
        <v>23</v>
      </c>
      <c r="L245">
        <v>-3500</v>
      </c>
      <c r="O245" t="s">
        <v>0</v>
      </c>
      <c r="P245">
        <v>103985454</v>
      </c>
      <c r="Q245" t="s">
        <v>19</v>
      </c>
      <c r="R245">
        <v>14343713</v>
      </c>
      <c r="S245" t="s">
        <v>20</v>
      </c>
      <c r="T245">
        <v>500000</v>
      </c>
      <c r="U245" t="s">
        <v>21</v>
      </c>
      <c r="V245">
        <v>110</v>
      </c>
      <c r="W245" t="s">
        <v>22</v>
      </c>
      <c r="X245">
        <v>0</v>
      </c>
      <c r="Y245" t="s">
        <v>23</v>
      </c>
      <c r="Z245">
        <v>-3500</v>
      </c>
      <c r="AB245" t="s">
        <v>4863</v>
      </c>
      <c r="AC245" t="s">
        <v>7291</v>
      </c>
    </row>
    <row r="246" spans="1:29">
      <c r="A246" t="s">
        <v>0</v>
      </c>
      <c r="B246">
        <v>2225294</v>
      </c>
      <c r="C246" t="s">
        <v>19</v>
      </c>
      <c r="D246">
        <v>2205696</v>
      </c>
      <c r="E246" t="s">
        <v>20</v>
      </c>
      <c r="F246">
        <v>500000</v>
      </c>
      <c r="G246" t="s">
        <v>21</v>
      </c>
      <c r="H246">
        <v>110</v>
      </c>
      <c r="I246" t="s">
        <v>22</v>
      </c>
      <c r="J246">
        <v>0</v>
      </c>
      <c r="K246" t="s">
        <v>23</v>
      </c>
      <c r="L246">
        <v>-3500</v>
      </c>
      <c r="O246" t="s">
        <v>0</v>
      </c>
      <c r="P246">
        <v>105093742</v>
      </c>
      <c r="Q246" t="s">
        <v>19</v>
      </c>
      <c r="R246">
        <v>14546045</v>
      </c>
      <c r="S246" t="s">
        <v>20</v>
      </c>
      <c r="T246">
        <v>500000</v>
      </c>
      <c r="U246" t="s">
        <v>21</v>
      </c>
      <c r="V246">
        <v>110</v>
      </c>
      <c r="W246" t="s">
        <v>22</v>
      </c>
      <c r="X246">
        <v>0</v>
      </c>
      <c r="Y246" t="s">
        <v>23</v>
      </c>
      <c r="Z246">
        <v>-3500</v>
      </c>
      <c r="AB246" t="s">
        <v>5043</v>
      </c>
      <c r="AC246" t="s">
        <v>7300</v>
      </c>
    </row>
    <row r="247" spans="1:29">
      <c r="A247" t="s">
        <v>0</v>
      </c>
      <c r="B247">
        <v>2243442</v>
      </c>
      <c r="C247" t="s">
        <v>19</v>
      </c>
      <c r="D247">
        <v>2223684</v>
      </c>
      <c r="E247" t="s">
        <v>20</v>
      </c>
      <c r="F247">
        <v>500000</v>
      </c>
      <c r="G247" t="s">
        <v>21</v>
      </c>
      <c r="H247">
        <v>110</v>
      </c>
      <c r="I247" t="s">
        <v>22</v>
      </c>
      <c r="J247">
        <v>0</v>
      </c>
      <c r="K247" t="s">
        <v>23</v>
      </c>
      <c r="L247">
        <v>-3500</v>
      </c>
      <c r="O247" t="s">
        <v>0</v>
      </c>
      <c r="P247">
        <v>106207906</v>
      </c>
      <c r="Q247" t="s">
        <v>19</v>
      </c>
      <c r="R247">
        <v>14749365</v>
      </c>
      <c r="S247" t="s">
        <v>20</v>
      </c>
      <c r="T247">
        <v>500000</v>
      </c>
      <c r="U247" t="s">
        <v>21</v>
      </c>
      <c r="V247">
        <v>110</v>
      </c>
      <c r="W247" t="s">
        <v>22</v>
      </c>
      <c r="X247">
        <v>0</v>
      </c>
      <c r="Y247" t="s">
        <v>23</v>
      </c>
      <c r="Z247">
        <v>-3500</v>
      </c>
      <c r="AB247" t="s">
        <v>4864</v>
      </c>
      <c r="AC247" t="s">
        <v>7309</v>
      </c>
    </row>
    <row r="248" spans="1:29">
      <c r="A248" t="s">
        <v>0</v>
      </c>
      <c r="B248">
        <v>2299573</v>
      </c>
      <c r="C248" t="s">
        <v>19</v>
      </c>
      <c r="D248">
        <v>2279321</v>
      </c>
      <c r="E248" t="s">
        <v>20</v>
      </c>
      <c r="F248">
        <v>500000</v>
      </c>
      <c r="G248" t="s">
        <v>21</v>
      </c>
      <c r="H248">
        <v>110</v>
      </c>
      <c r="I248" t="s">
        <v>22</v>
      </c>
      <c r="J248">
        <v>0</v>
      </c>
      <c r="K248" t="s">
        <v>23</v>
      </c>
      <c r="L248">
        <v>-3500</v>
      </c>
      <c r="O248" t="s">
        <v>0</v>
      </c>
      <c r="P248">
        <v>107327914</v>
      </c>
      <c r="Q248" t="s">
        <v>19</v>
      </c>
      <c r="R248">
        <v>14953674</v>
      </c>
      <c r="S248" t="s">
        <v>20</v>
      </c>
      <c r="T248">
        <v>500000</v>
      </c>
      <c r="U248" t="s">
        <v>21</v>
      </c>
      <c r="V248">
        <v>110</v>
      </c>
      <c r="W248" t="s">
        <v>22</v>
      </c>
      <c r="X248">
        <v>0</v>
      </c>
      <c r="Y248" t="s">
        <v>23</v>
      </c>
      <c r="Z248">
        <v>-3500</v>
      </c>
      <c r="AB248" t="s">
        <v>5044</v>
      </c>
      <c r="AC248" t="s">
        <v>7318</v>
      </c>
    </row>
    <row r="249" spans="1:29">
      <c r="A249" t="s">
        <v>0</v>
      </c>
      <c r="B249">
        <v>2319619</v>
      </c>
      <c r="C249" t="s">
        <v>19</v>
      </c>
      <c r="D249">
        <v>2296053</v>
      </c>
      <c r="E249" t="s">
        <v>20</v>
      </c>
      <c r="F249">
        <v>500000</v>
      </c>
      <c r="G249" t="s">
        <v>21</v>
      </c>
      <c r="H249">
        <v>110</v>
      </c>
      <c r="I249" t="s">
        <v>22</v>
      </c>
      <c r="J249">
        <v>0</v>
      </c>
      <c r="K249" t="s">
        <v>23</v>
      </c>
      <c r="L249">
        <v>-3500</v>
      </c>
      <c r="O249" t="s">
        <v>0</v>
      </c>
      <c r="P249">
        <v>108453951</v>
      </c>
      <c r="Q249" t="s">
        <v>19</v>
      </c>
      <c r="R249">
        <v>15158969</v>
      </c>
      <c r="S249" t="s">
        <v>20</v>
      </c>
      <c r="T249">
        <v>500000</v>
      </c>
      <c r="U249" t="s">
        <v>21</v>
      </c>
      <c r="V249">
        <v>110</v>
      </c>
      <c r="W249" t="s">
        <v>22</v>
      </c>
      <c r="X249">
        <v>0</v>
      </c>
      <c r="Y249" t="s">
        <v>23</v>
      </c>
      <c r="Z249">
        <v>-3500</v>
      </c>
      <c r="AB249" t="s">
        <v>4865</v>
      </c>
      <c r="AC249" t="s">
        <v>7327</v>
      </c>
    </row>
    <row r="250" spans="1:29">
      <c r="A250" t="s">
        <v>0</v>
      </c>
      <c r="B250">
        <v>2339666</v>
      </c>
      <c r="C250" t="s">
        <v>19</v>
      </c>
      <c r="D250">
        <v>2312786</v>
      </c>
      <c r="E250" t="s">
        <v>20</v>
      </c>
      <c r="F250">
        <v>500000</v>
      </c>
      <c r="G250" t="s">
        <v>21</v>
      </c>
      <c r="H250">
        <v>110</v>
      </c>
      <c r="I250" t="s">
        <v>22</v>
      </c>
      <c r="J250">
        <v>0</v>
      </c>
      <c r="K250" t="s">
        <v>23</v>
      </c>
      <c r="L250">
        <v>-3500</v>
      </c>
      <c r="O250" t="s">
        <v>0</v>
      </c>
      <c r="P250">
        <v>109585981</v>
      </c>
      <c r="Q250" t="s">
        <v>19</v>
      </c>
      <c r="R250">
        <v>15365255</v>
      </c>
      <c r="S250" t="s">
        <v>20</v>
      </c>
      <c r="T250">
        <v>500000</v>
      </c>
      <c r="U250" t="s">
        <v>21</v>
      </c>
      <c r="V250">
        <v>110</v>
      </c>
      <c r="W250" t="s">
        <v>22</v>
      </c>
      <c r="X250">
        <v>0</v>
      </c>
      <c r="Y250" t="s">
        <v>23</v>
      </c>
      <c r="Z250">
        <v>-3500</v>
      </c>
      <c r="AB250" t="s">
        <v>5045</v>
      </c>
      <c r="AC250" t="s">
        <v>7336</v>
      </c>
    </row>
    <row r="251" spans="1:29">
      <c r="A251" t="s">
        <v>0</v>
      </c>
      <c r="B251">
        <v>2472080</v>
      </c>
      <c r="C251" t="s">
        <v>19</v>
      </c>
      <c r="D251">
        <v>2440449</v>
      </c>
      <c r="E251" t="s">
        <v>20</v>
      </c>
      <c r="F251">
        <v>500000</v>
      </c>
      <c r="G251" t="s">
        <v>21</v>
      </c>
      <c r="H251">
        <v>110</v>
      </c>
      <c r="I251" t="s">
        <v>22</v>
      </c>
      <c r="J251">
        <v>0</v>
      </c>
      <c r="K251" t="s">
        <v>23</v>
      </c>
      <c r="L251">
        <v>-3500</v>
      </c>
      <c r="O251" t="s">
        <v>0</v>
      </c>
      <c r="P251">
        <v>110723842</v>
      </c>
      <c r="Q251" t="s">
        <v>19</v>
      </c>
      <c r="R251">
        <v>15572532</v>
      </c>
      <c r="S251" t="s">
        <v>20</v>
      </c>
      <c r="T251">
        <v>500000</v>
      </c>
      <c r="U251" t="s">
        <v>21</v>
      </c>
      <c r="V251">
        <v>110</v>
      </c>
      <c r="W251" t="s">
        <v>22</v>
      </c>
      <c r="X251">
        <v>0</v>
      </c>
      <c r="Y251" t="s">
        <v>23</v>
      </c>
      <c r="Z251">
        <v>-3500</v>
      </c>
      <c r="AB251" t="s">
        <v>4866</v>
      </c>
      <c r="AC251" t="s">
        <v>7345</v>
      </c>
    </row>
    <row r="252" spans="1:29">
      <c r="A252" t="s">
        <v>0</v>
      </c>
      <c r="B252">
        <v>2379760</v>
      </c>
      <c r="C252" t="s">
        <v>19</v>
      </c>
      <c r="D252">
        <v>2346252</v>
      </c>
      <c r="E252" t="s">
        <v>20</v>
      </c>
      <c r="F252">
        <v>500000</v>
      </c>
      <c r="G252" t="s">
        <v>21</v>
      </c>
      <c r="H252">
        <v>110</v>
      </c>
      <c r="I252" t="s">
        <v>22</v>
      </c>
      <c r="J252">
        <v>0</v>
      </c>
      <c r="K252" t="s">
        <v>23</v>
      </c>
      <c r="L252">
        <v>-3500</v>
      </c>
      <c r="O252" t="s">
        <v>0</v>
      </c>
      <c r="P252">
        <v>111867652</v>
      </c>
      <c r="Q252" t="s">
        <v>19</v>
      </c>
      <c r="R252">
        <v>15780799</v>
      </c>
      <c r="S252" t="s">
        <v>20</v>
      </c>
      <c r="T252">
        <v>500000</v>
      </c>
      <c r="U252" t="s">
        <v>21</v>
      </c>
      <c r="V252">
        <v>110</v>
      </c>
      <c r="W252" t="s">
        <v>22</v>
      </c>
      <c r="X252">
        <v>0</v>
      </c>
      <c r="Y252" t="s">
        <v>23</v>
      </c>
      <c r="Z252">
        <v>-3500</v>
      </c>
      <c r="AB252" t="s">
        <v>5046</v>
      </c>
      <c r="AC252" t="s">
        <v>7354</v>
      </c>
    </row>
    <row r="253" spans="1:29">
      <c r="A253" t="s">
        <v>0</v>
      </c>
      <c r="B253">
        <v>2399806</v>
      </c>
      <c r="C253" t="s">
        <v>19</v>
      </c>
      <c r="D253">
        <v>2362985</v>
      </c>
      <c r="E253" t="s">
        <v>20</v>
      </c>
      <c r="F253">
        <v>500000</v>
      </c>
      <c r="G253" t="s">
        <v>21</v>
      </c>
      <c r="H253">
        <v>110</v>
      </c>
      <c r="I253" t="s">
        <v>22</v>
      </c>
      <c r="J253">
        <v>0</v>
      </c>
      <c r="K253" t="s">
        <v>23</v>
      </c>
      <c r="L253">
        <v>-3500</v>
      </c>
      <c r="O253" t="s">
        <v>0</v>
      </c>
      <c r="P253">
        <v>113017465</v>
      </c>
      <c r="Q253" t="s">
        <v>19</v>
      </c>
      <c r="R253">
        <v>15990056</v>
      </c>
      <c r="S253" t="s">
        <v>20</v>
      </c>
      <c r="T253">
        <v>500000</v>
      </c>
      <c r="U253" t="s">
        <v>21</v>
      </c>
      <c r="V253">
        <v>110</v>
      </c>
      <c r="W253" t="s">
        <v>22</v>
      </c>
      <c r="X253">
        <v>0</v>
      </c>
      <c r="Y253" t="s">
        <v>23</v>
      </c>
      <c r="Z253">
        <v>-3500</v>
      </c>
      <c r="AB253" t="s">
        <v>4867</v>
      </c>
      <c r="AC253" t="s">
        <v>7363</v>
      </c>
    </row>
    <row r="254" spans="1:29">
      <c r="A254" t="s">
        <v>0</v>
      </c>
      <c r="B254">
        <v>2419853</v>
      </c>
      <c r="C254" t="s">
        <v>19</v>
      </c>
      <c r="D254">
        <v>2379717</v>
      </c>
      <c r="E254" t="s">
        <v>20</v>
      </c>
      <c r="F254">
        <v>500000</v>
      </c>
      <c r="G254" t="s">
        <v>21</v>
      </c>
      <c r="H254">
        <v>110</v>
      </c>
      <c r="I254" t="s">
        <v>22</v>
      </c>
      <c r="J254">
        <v>0</v>
      </c>
      <c r="K254" t="s">
        <v>23</v>
      </c>
      <c r="L254">
        <v>-3500</v>
      </c>
      <c r="O254" t="s">
        <v>0</v>
      </c>
      <c r="P254">
        <v>114173189</v>
      </c>
      <c r="Q254" t="s">
        <v>19</v>
      </c>
      <c r="R254">
        <v>16200307</v>
      </c>
      <c r="S254" t="s">
        <v>20</v>
      </c>
      <c r="T254">
        <v>500000</v>
      </c>
      <c r="U254" t="s">
        <v>21</v>
      </c>
      <c r="V254">
        <v>110</v>
      </c>
      <c r="W254" t="s">
        <v>22</v>
      </c>
      <c r="X254">
        <v>0</v>
      </c>
      <c r="Y254" t="s">
        <v>23</v>
      </c>
      <c r="Z254">
        <v>-3500</v>
      </c>
      <c r="AB254" t="s">
        <v>5047</v>
      </c>
      <c r="AC254" t="s">
        <v>7372</v>
      </c>
    </row>
    <row r="255" spans="1:29">
      <c r="A255" t="s">
        <v>0</v>
      </c>
      <c r="B255">
        <v>2439900</v>
      </c>
      <c r="C255" t="s">
        <v>19</v>
      </c>
      <c r="D255">
        <v>2396450</v>
      </c>
      <c r="E255" t="s">
        <v>20</v>
      </c>
      <c r="F255">
        <v>500000</v>
      </c>
      <c r="G255" t="s">
        <v>21</v>
      </c>
      <c r="H255">
        <v>110</v>
      </c>
      <c r="I255" t="s">
        <v>22</v>
      </c>
      <c r="J255">
        <v>0</v>
      </c>
      <c r="K255" t="s">
        <v>23</v>
      </c>
      <c r="L255">
        <v>-3500</v>
      </c>
      <c r="O255" t="s">
        <v>0</v>
      </c>
      <c r="P255">
        <v>115334924</v>
      </c>
      <c r="Q255" t="s">
        <v>19</v>
      </c>
      <c r="R255">
        <v>16411549</v>
      </c>
      <c r="S255" t="s">
        <v>20</v>
      </c>
      <c r="T255">
        <v>500000</v>
      </c>
      <c r="U255" t="s">
        <v>21</v>
      </c>
      <c r="V255">
        <v>110</v>
      </c>
      <c r="W255" t="s">
        <v>22</v>
      </c>
      <c r="X255">
        <v>0</v>
      </c>
      <c r="Y255" t="s">
        <v>23</v>
      </c>
      <c r="Z255">
        <v>-3500</v>
      </c>
      <c r="AB255" t="s">
        <v>4868</v>
      </c>
      <c r="AC255" t="s">
        <v>7381</v>
      </c>
    </row>
    <row r="256" spans="1:29">
      <c r="A256" t="s">
        <v>0</v>
      </c>
      <c r="B256">
        <v>2459947</v>
      </c>
      <c r="C256" t="s">
        <v>19</v>
      </c>
      <c r="D256">
        <v>2413183</v>
      </c>
      <c r="E256" t="s">
        <v>20</v>
      </c>
      <c r="F256">
        <v>500000</v>
      </c>
      <c r="G256" t="s">
        <v>21</v>
      </c>
      <c r="H256">
        <v>110</v>
      </c>
      <c r="I256" t="s">
        <v>22</v>
      </c>
      <c r="J256">
        <v>0</v>
      </c>
      <c r="K256" t="s">
        <v>23</v>
      </c>
      <c r="L256">
        <v>-3500</v>
      </c>
      <c r="O256" t="s">
        <v>0</v>
      </c>
      <c r="P256">
        <v>116502566</v>
      </c>
      <c r="Q256" t="s">
        <v>19</v>
      </c>
      <c r="R256">
        <v>16623786</v>
      </c>
      <c r="S256" t="s">
        <v>20</v>
      </c>
      <c r="T256">
        <v>500000</v>
      </c>
      <c r="U256" t="s">
        <v>21</v>
      </c>
      <c r="V256">
        <v>110</v>
      </c>
      <c r="W256" t="s">
        <v>22</v>
      </c>
      <c r="X256">
        <v>0</v>
      </c>
      <c r="Y256" t="s">
        <v>23</v>
      </c>
      <c r="Z256">
        <v>-3500</v>
      </c>
      <c r="AB256" t="s">
        <v>5048</v>
      </c>
      <c r="AC256" t="s">
        <v>7390</v>
      </c>
    </row>
    <row r="257" spans="1:29">
      <c r="A257" t="s">
        <v>0</v>
      </c>
      <c r="B257">
        <v>2479993</v>
      </c>
      <c r="C257" t="s">
        <v>19</v>
      </c>
      <c r="D257">
        <v>2429916</v>
      </c>
      <c r="E257" t="s">
        <v>20</v>
      </c>
      <c r="F257">
        <v>500000</v>
      </c>
      <c r="G257" t="s">
        <v>21</v>
      </c>
      <c r="H257">
        <v>110</v>
      </c>
      <c r="I257" t="s">
        <v>22</v>
      </c>
      <c r="J257">
        <v>0</v>
      </c>
      <c r="K257" t="s">
        <v>23</v>
      </c>
      <c r="L257">
        <v>-3500</v>
      </c>
      <c r="O257" t="s">
        <v>0</v>
      </c>
      <c r="P257">
        <v>117676185</v>
      </c>
      <c r="Q257" t="s">
        <v>19</v>
      </c>
      <c r="R257">
        <v>16837013</v>
      </c>
      <c r="S257" t="s">
        <v>20</v>
      </c>
      <c r="T257">
        <v>500000</v>
      </c>
      <c r="U257" t="s">
        <v>21</v>
      </c>
      <c r="V257">
        <v>115</v>
      </c>
      <c r="W257" t="s">
        <v>22</v>
      </c>
      <c r="X257">
        <v>0</v>
      </c>
      <c r="Y257" t="s">
        <v>23</v>
      </c>
      <c r="Z257">
        <v>-3500</v>
      </c>
      <c r="AB257" t="s">
        <v>4869</v>
      </c>
      <c r="AC257" t="s">
        <v>7399</v>
      </c>
    </row>
    <row r="258" spans="1:29">
      <c r="A258" t="s">
        <v>0</v>
      </c>
      <c r="B258">
        <v>2500040</v>
      </c>
      <c r="C258" t="s">
        <v>19</v>
      </c>
      <c r="D258">
        <v>2446649</v>
      </c>
      <c r="E258" t="s">
        <v>20</v>
      </c>
      <c r="F258">
        <v>500000</v>
      </c>
      <c r="G258" t="s">
        <v>21</v>
      </c>
      <c r="H258">
        <v>115</v>
      </c>
      <c r="I258" t="s">
        <v>22</v>
      </c>
      <c r="J258">
        <v>0</v>
      </c>
      <c r="K258" t="s">
        <v>23</v>
      </c>
      <c r="L258">
        <v>-3500</v>
      </c>
      <c r="O258" t="s">
        <v>0</v>
      </c>
      <c r="P258">
        <v>118855987</v>
      </c>
      <c r="Q258" t="s">
        <v>19</v>
      </c>
      <c r="R258">
        <v>17051234</v>
      </c>
      <c r="S258" t="s">
        <v>20</v>
      </c>
      <c r="T258">
        <v>500000</v>
      </c>
      <c r="U258" t="s">
        <v>21</v>
      </c>
      <c r="V258">
        <v>115</v>
      </c>
      <c r="W258" t="s">
        <v>22</v>
      </c>
      <c r="X258">
        <v>0</v>
      </c>
      <c r="Y258" t="s">
        <v>23</v>
      </c>
      <c r="Z258">
        <v>-3500</v>
      </c>
      <c r="AB258" t="s">
        <v>5049</v>
      </c>
      <c r="AC258" t="s">
        <v>7408</v>
      </c>
    </row>
    <row r="259" spans="1:29">
      <c r="A259" t="s">
        <v>0</v>
      </c>
      <c r="B259">
        <v>2520087</v>
      </c>
      <c r="C259" t="s">
        <v>19</v>
      </c>
      <c r="D259">
        <v>2467042</v>
      </c>
      <c r="E259" t="s">
        <v>20</v>
      </c>
      <c r="F259">
        <v>500000</v>
      </c>
      <c r="G259" t="s">
        <v>21</v>
      </c>
      <c r="H259">
        <v>115</v>
      </c>
      <c r="I259" t="s">
        <v>22</v>
      </c>
      <c r="J259">
        <v>0</v>
      </c>
      <c r="K259" t="s">
        <v>23</v>
      </c>
      <c r="L259">
        <v>-3500</v>
      </c>
      <c r="O259" t="s">
        <v>0</v>
      </c>
      <c r="P259">
        <v>120041950</v>
      </c>
      <c r="Q259" t="s">
        <v>19</v>
      </c>
      <c r="R259">
        <v>17266448</v>
      </c>
      <c r="S259" t="s">
        <v>20</v>
      </c>
      <c r="T259">
        <v>500000</v>
      </c>
      <c r="U259" t="s">
        <v>21</v>
      </c>
      <c r="V259">
        <v>115</v>
      </c>
      <c r="W259" t="s">
        <v>22</v>
      </c>
      <c r="X259">
        <v>0</v>
      </c>
      <c r="Y259" t="s">
        <v>23</v>
      </c>
      <c r="Z259">
        <v>-3500</v>
      </c>
      <c r="AB259" t="s">
        <v>4870</v>
      </c>
      <c r="AC259" t="s">
        <v>7417</v>
      </c>
    </row>
    <row r="260" spans="1:29">
      <c r="A260" t="s">
        <v>0</v>
      </c>
      <c r="B260">
        <v>2540134</v>
      </c>
      <c r="C260" t="s">
        <v>19</v>
      </c>
      <c r="D260">
        <v>2487435</v>
      </c>
      <c r="E260" t="s">
        <v>20</v>
      </c>
      <c r="F260">
        <v>500000</v>
      </c>
      <c r="G260" t="s">
        <v>21</v>
      </c>
      <c r="H260">
        <v>115</v>
      </c>
      <c r="I260" t="s">
        <v>22</v>
      </c>
      <c r="J260">
        <v>0</v>
      </c>
      <c r="K260" t="s">
        <v>23</v>
      </c>
      <c r="L260">
        <v>-3500</v>
      </c>
      <c r="O260" t="s">
        <v>0</v>
      </c>
      <c r="P260">
        <v>121234146</v>
      </c>
      <c r="Q260" t="s">
        <v>19</v>
      </c>
      <c r="R260">
        <v>17482655</v>
      </c>
      <c r="S260" t="s">
        <v>20</v>
      </c>
      <c r="T260">
        <v>500000</v>
      </c>
      <c r="U260" t="s">
        <v>21</v>
      </c>
      <c r="V260">
        <v>115</v>
      </c>
      <c r="W260" t="s">
        <v>22</v>
      </c>
      <c r="X260">
        <v>0</v>
      </c>
      <c r="Y260" t="s">
        <v>23</v>
      </c>
      <c r="Z260">
        <v>-3500</v>
      </c>
      <c r="AB260" t="s">
        <v>5050</v>
      </c>
      <c r="AC260" t="s">
        <v>7426</v>
      </c>
    </row>
    <row r="261" spans="1:29">
      <c r="A261" t="s">
        <v>0</v>
      </c>
      <c r="B261">
        <v>2560180</v>
      </c>
      <c r="C261" t="s">
        <v>19</v>
      </c>
      <c r="D261">
        <v>2507828</v>
      </c>
      <c r="E261" t="s">
        <v>20</v>
      </c>
      <c r="F261">
        <v>500000</v>
      </c>
      <c r="G261" t="s">
        <v>21</v>
      </c>
      <c r="H261">
        <v>115</v>
      </c>
      <c r="I261" t="s">
        <v>22</v>
      </c>
      <c r="J261">
        <v>0</v>
      </c>
      <c r="K261" t="s">
        <v>23</v>
      </c>
      <c r="L261">
        <v>-3500</v>
      </c>
      <c r="O261" t="s">
        <v>0</v>
      </c>
      <c r="P261">
        <v>122432405</v>
      </c>
      <c r="Q261" t="s">
        <v>19</v>
      </c>
      <c r="R261">
        <v>17703287</v>
      </c>
      <c r="S261" t="s">
        <v>20</v>
      </c>
      <c r="T261">
        <v>500000</v>
      </c>
      <c r="U261" t="s">
        <v>21</v>
      </c>
      <c r="V261">
        <v>115</v>
      </c>
      <c r="W261" t="s">
        <v>22</v>
      </c>
      <c r="X261">
        <v>0</v>
      </c>
      <c r="Y261" t="s">
        <v>23</v>
      </c>
      <c r="Z261">
        <v>-3500</v>
      </c>
      <c r="AB261" t="s">
        <v>4871</v>
      </c>
      <c r="AC261" t="s">
        <v>7435</v>
      </c>
    </row>
    <row r="262" spans="1:29">
      <c r="A262" t="s">
        <v>0</v>
      </c>
      <c r="B262">
        <v>2580227</v>
      </c>
      <c r="C262" t="s">
        <v>19</v>
      </c>
      <c r="D262">
        <v>2528221</v>
      </c>
      <c r="E262" t="s">
        <v>20</v>
      </c>
      <c r="F262">
        <v>500000</v>
      </c>
      <c r="G262" t="s">
        <v>21</v>
      </c>
      <c r="H262">
        <v>115</v>
      </c>
      <c r="I262" t="s">
        <v>22</v>
      </c>
      <c r="J262">
        <v>0</v>
      </c>
      <c r="K262" t="s">
        <v>23</v>
      </c>
      <c r="L262">
        <v>-3500</v>
      </c>
      <c r="O262" t="s">
        <v>0</v>
      </c>
      <c r="P262">
        <v>123636563</v>
      </c>
      <c r="Q262" t="s">
        <v>19</v>
      </c>
      <c r="R262">
        <v>17938676</v>
      </c>
      <c r="S262" t="s">
        <v>20</v>
      </c>
      <c r="T262">
        <v>500000</v>
      </c>
      <c r="U262" t="s">
        <v>21</v>
      </c>
      <c r="V262">
        <v>115</v>
      </c>
      <c r="W262" t="s">
        <v>22</v>
      </c>
      <c r="X262">
        <v>0</v>
      </c>
      <c r="Y262" t="s">
        <v>23</v>
      </c>
      <c r="Z262">
        <v>-3500</v>
      </c>
      <c r="AB262" t="s">
        <v>5051</v>
      </c>
      <c r="AC262" t="s">
        <v>7444</v>
      </c>
    </row>
    <row r="263" spans="1:29">
      <c r="A263" t="s">
        <v>0</v>
      </c>
      <c r="B263">
        <v>2600274</v>
      </c>
      <c r="C263" t="s">
        <v>19</v>
      </c>
      <c r="D263">
        <v>2548614</v>
      </c>
      <c r="E263" t="s">
        <v>20</v>
      </c>
      <c r="F263">
        <v>500000</v>
      </c>
      <c r="G263" t="s">
        <v>21</v>
      </c>
      <c r="H263">
        <v>115</v>
      </c>
      <c r="I263" t="s">
        <v>22</v>
      </c>
      <c r="J263">
        <v>0</v>
      </c>
      <c r="K263" t="s">
        <v>23</v>
      </c>
      <c r="L263">
        <v>-3500</v>
      </c>
      <c r="O263" t="s">
        <v>0</v>
      </c>
      <c r="P263">
        <v>124846794</v>
      </c>
      <c r="Q263" t="s">
        <v>19</v>
      </c>
      <c r="R263">
        <v>18175156</v>
      </c>
      <c r="S263" t="s">
        <v>20</v>
      </c>
      <c r="T263">
        <v>500000</v>
      </c>
      <c r="U263" t="s">
        <v>21</v>
      </c>
      <c r="V263">
        <v>115</v>
      </c>
      <c r="W263" t="s">
        <v>22</v>
      </c>
      <c r="X263">
        <v>0</v>
      </c>
      <c r="Y263" t="s">
        <v>23</v>
      </c>
      <c r="Z263">
        <v>-3500</v>
      </c>
      <c r="AB263" t="s">
        <v>4872</v>
      </c>
      <c r="AC263" t="s">
        <v>7453</v>
      </c>
    </row>
    <row r="264" spans="1:29">
      <c r="A264" t="s">
        <v>0</v>
      </c>
      <c r="B264">
        <v>2620321</v>
      </c>
      <c r="C264" t="s">
        <v>19</v>
      </c>
      <c r="D264">
        <v>2569007</v>
      </c>
      <c r="E264" t="s">
        <v>20</v>
      </c>
      <c r="F264">
        <v>500000</v>
      </c>
      <c r="G264" t="s">
        <v>21</v>
      </c>
      <c r="H264">
        <v>115</v>
      </c>
      <c r="I264" t="s">
        <v>22</v>
      </c>
      <c r="J264">
        <v>0</v>
      </c>
      <c r="K264" t="s">
        <v>23</v>
      </c>
      <c r="L264">
        <v>-3500</v>
      </c>
      <c r="O264" t="s">
        <v>0</v>
      </c>
      <c r="P264">
        <v>126063010</v>
      </c>
      <c r="Q264" t="s">
        <v>19</v>
      </c>
      <c r="R264">
        <v>18412731</v>
      </c>
      <c r="S264" t="s">
        <v>20</v>
      </c>
      <c r="T264">
        <v>500000</v>
      </c>
      <c r="U264" t="s">
        <v>21</v>
      </c>
      <c r="V264">
        <v>115</v>
      </c>
      <c r="W264" t="s">
        <v>22</v>
      </c>
      <c r="X264">
        <v>0</v>
      </c>
      <c r="Y264" t="s">
        <v>23</v>
      </c>
      <c r="Z264">
        <v>-3500</v>
      </c>
      <c r="AB264" t="s">
        <v>5052</v>
      </c>
      <c r="AC264" t="s">
        <v>7462</v>
      </c>
    </row>
    <row r="265" spans="1:29">
      <c r="A265" t="s">
        <v>0</v>
      </c>
      <c r="B265">
        <v>2766099</v>
      </c>
      <c r="C265" t="s">
        <v>19</v>
      </c>
      <c r="D265">
        <v>2712705</v>
      </c>
      <c r="E265" t="s">
        <v>20</v>
      </c>
      <c r="F265">
        <v>500000</v>
      </c>
      <c r="G265" t="s">
        <v>21</v>
      </c>
      <c r="H265">
        <v>115</v>
      </c>
      <c r="I265" t="s">
        <v>22</v>
      </c>
      <c r="J265">
        <v>0</v>
      </c>
      <c r="K265" t="s">
        <v>23</v>
      </c>
      <c r="L265">
        <v>-3500</v>
      </c>
      <c r="O265" t="s">
        <v>0</v>
      </c>
      <c r="P265">
        <v>127285269</v>
      </c>
      <c r="Q265" t="s">
        <v>19</v>
      </c>
      <c r="R265">
        <v>18651400</v>
      </c>
      <c r="S265" t="s">
        <v>20</v>
      </c>
      <c r="T265">
        <v>500000</v>
      </c>
      <c r="U265" t="s">
        <v>21</v>
      </c>
      <c r="V265">
        <v>115</v>
      </c>
      <c r="W265" t="s">
        <v>22</v>
      </c>
      <c r="X265">
        <v>0</v>
      </c>
      <c r="Y265" t="s">
        <v>23</v>
      </c>
      <c r="Z265">
        <v>-3500</v>
      </c>
      <c r="AB265" t="s">
        <v>4873</v>
      </c>
      <c r="AC265" t="s">
        <v>7471</v>
      </c>
    </row>
    <row r="266" spans="1:29">
      <c r="A266" t="s">
        <v>0</v>
      </c>
      <c r="B266">
        <v>2660414</v>
      </c>
      <c r="C266" t="s">
        <v>19</v>
      </c>
      <c r="D266">
        <v>2609793</v>
      </c>
      <c r="E266" t="s">
        <v>20</v>
      </c>
      <c r="F266">
        <v>500000</v>
      </c>
      <c r="G266" t="s">
        <v>21</v>
      </c>
      <c r="H266">
        <v>115</v>
      </c>
      <c r="I266" t="s">
        <v>22</v>
      </c>
      <c r="J266">
        <v>0</v>
      </c>
      <c r="K266" t="s">
        <v>23</v>
      </c>
      <c r="L266">
        <v>-3500</v>
      </c>
      <c r="O266" t="s">
        <v>0</v>
      </c>
      <c r="P266">
        <v>128513582</v>
      </c>
      <c r="Q266" t="s">
        <v>19</v>
      </c>
      <c r="R266">
        <v>18891163</v>
      </c>
      <c r="S266" t="s">
        <v>20</v>
      </c>
      <c r="T266">
        <v>500000</v>
      </c>
      <c r="U266" t="s">
        <v>21</v>
      </c>
      <c r="V266">
        <v>115</v>
      </c>
      <c r="W266" t="s">
        <v>22</v>
      </c>
      <c r="X266">
        <v>0</v>
      </c>
      <c r="Y266" t="s">
        <v>23</v>
      </c>
      <c r="Z266">
        <v>-3500</v>
      </c>
      <c r="AB266" t="s">
        <v>5053</v>
      </c>
      <c r="AC266" t="s">
        <v>7480</v>
      </c>
    </row>
    <row r="267" spans="1:29">
      <c r="A267" t="s">
        <v>0</v>
      </c>
      <c r="B267">
        <v>2680461</v>
      </c>
      <c r="C267" t="s">
        <v>19</v>
      </c>
      <c r="D267">
        <v>2630187</v>
      </c>
      <c r="E267" t="s">
        <v>20</v>
      </c>
      <c r="F267">
        <v>500000</v>
      </c>
      <c r="G267" t="s">
        <v>21</v>
      </c>
      <c r="H267">
        <v>115</v>
      </c>
      <c r="I267" t="s">
        <v>22</v>
      </c>
      <c r="J267">
        <v>0</v>
      </c>
      <c r="K267" t="s">
        <v>23</v>
      </c>
      <c r="L267">
        <v>-3500</v>
      </c>
      <c r="O267" t="s">
        <v>0</v>
      </c>
      <c r="P267">
        <v>129748026</v>
      </c>
      <c r="Q267" t="s">
        <v>19</v>
      </c>
      <c r="R267">
        <v>19132022</v>
      </c>
      <c r="S267" t="s">
        <v>20</v>
      </c>
      <c r="T267">
        <v>500000</v>
      </c>
      <c r="U267" t="s">
        <v>21</v>
      </c>
      <c r="V267">
        <v>115</v>
      </c>
      <c r="W267" t="s">
        <v>22</v>
      </c>
      <c r="X267">
        <v>0</v>
      </c>
      <c r="Y267" t="s">
        <v>23</v>
      </c>
      <c r="Z267">
        <v>-3500</v>
      </c>
      <c r="AB267" t="s">
        <v>4874</v>
      </c>
      <c r="AC267" t="s">
        <v>7489</v>
      </c>
    </row>
    <row r="268" spans="1:29">
      <c r="A268" t="s">
        <v>0</v>
      </c>
      <c r="B268">
        <v>2702829</v>
      </c>
      <c r="C268" t="s">
        <v>19</v>
      </c>
      <c r="D268">
        <v>2650580</v>
      </c>
      <c r="E268" t="s">
        <v>20</v>
      </c>
      <c r="F268">
        <v>500000</v>
      </c>
      <c r="G268" t="s">
        <v>21</v>
      </c>
      <c r="H268">
        <v>115</v>
      </c>
      <c r="I268" t="s">
        <v>22</v>
      </c>
      <c r="J268">
        <v>0</v>
      </c>
      <c r="K268" t="s">
        <v>23</v>
      </c>
      <c r="L268">
        <v>-3500</v>
      </c>
      <c r="O268" t="s">
        <v>0</v>
      </c>
      <c r="P268">
        <v>130988532</v>
      </c>
      <c r="Q268" t="s">
        <v>19</v>
      </c>
      <c r="R268">
        <v>19373976</v>
      </c>
      <c r="S268" t="s">
        <v>20</v>
      </c>
      <c r="T268">
        <v>500000</v>
      </c>
      <c r="U268" t="s">
        <v>21</v>
      </c>
      <c r="V268">
        <v>115</v>
      </c>
      <c r="W268" t="s">
        <v>22</v>
      </c>
      <c r="X268">
        <v>0</v>
      </c>
      <c r="Y268" t="s">
        <v>23</v>
      </c>
      <c r="Z268">
        <v>-3500</v>
      </c>
      <c r="AB268" t="s">
        <v>5054</v>
      </c>
      <c r="AC268" t="s">
        <v>7498</v>
      </c>
    </row>
    <row r="269" spans="1:29">
      <c r="A269" t="s">
        <v>0</v>
      </c>
      <c r="B269">
        <v>2725197</v>
      </c>
      <c r="C269" t="s">
        <v>19</v>
      </c>
      <c r="D269">
        <v>2670973</v>
      </c>
      <c r="E269" t="s">
        <v>20</v>
      </c>
      <c r="F269">
        <v>500000</v>
      </c>
      <c r="G269" t="s">
        <v>21</v>
      </c>
      <c r="H269">
        <v>115</v>
      </c>
      <c r="I269" t="s">
        <v>22</v>
      </c>
      <c r="J269">
        <v>0</v>
      </c>
      <c r="K269" t="s">
        <v>23</v>
      </c>
      <c r="L269">
        <v>-3500</v>
      </c>
      <c r="O269" t="s">
        <v>0</v>
      </c>
      <c r="P269">
        <v>132235080</v>
      </c>
      <c r="Q269" t="s">
        <v>19</v>
      </c>
      <c r="R269">
        <v>19617028</v>
      </c>
      <c r="S269" t="s">
        <v>20</v>
      </c>
      <c r="T269">
        <v>500000</v>
      </c>
      <c r="U269" t="s">
        <v>21</v>
      </c>
      <c r="V269">
        <v>115</v>
      </c>
      <c r="W269" t="s">
        <v>22</v>
      </c>
      <c r="X269">
        <v>0</v>
      </c>
      <c r="Y269" t="s">
        <v>23</v>
      </c>
      <c r="Z269">
        <v>-3500</v>
      </c>
      <c r="AB269" t="s">
        <v>4875</v>
      </c>
      <c r="AC269" t="s">
        <v>7507</v>
      </c>
    </row>
    <row r="270" spans="1:29">
      <c r="A270" t="s">
        <v>0</v>
      </c>
      <c r="B270">
        <v>2747565</v>
      </c>
      <c r="C270" t="s">
        <v>19</v>
      </c>
      <c r="D270">
        <v>2691366</v>
      </c>
      <c r="E270" t="s">
        <v>20</v>
      </c>
      <c r="F270">
        <v>500000</v>
      </c>
      <c r="G270" t="s">
        <v>21</v>
      </c>
      <c r="H270">
        <v>115</v>
      </c>
      <c r="I270" t="s">
        <v>22</v>
      </c>
      <c r="J270">
        <v>0</v>
      </c>
      <c r="K270" t="s">
        <v>23</v>
      </c>
      <c r="L270">
        <v>-3500</v>
      </c>
      <c r="O270" t="s">
        <v>0</v>
      </c>
      <c r="P270">
        <v>133487550</v>
      </c>
      <c r="Q270" t="s">
        <v>19</v>
      </c>
      <c r="R270">
        <v>19861177</v>
      </c>
      <c r="S270" t="s">
        <v>20</v>
      </c>
      <c r="T270">
        <v>500000</v>
      </c>
      <c r="U270" t="s">
        <v>21</v>
      </c>
      <c r="V270">
        <v>115</v>
      </c>
      <c r="W270" t="s">
        <v>22</v>
      </c>
      <c r="X270">
        <v>0</v>
      </c>
      <c r="Y270" t="s">
        <v>23</v>
      </c>
      <c r="Z270">
        <v>-3500</v>
      </c>
      <c r="AB270" t="s">
        <v>5055</v>
      </c>
      <c r="AC270" t="s">
        <v>7516</v>
      </c>
    </row>
    <row r="271" spans="1:29">
      <c r="A271" t="s">
        <v>0</v>
      </c>
      <c r="B271">
        <v>2769933</v>
      </c>
      <c r="C271" t="s">
        <v>19</v>
      </c>
      <c r="D271">
        <v>2711759</v>
      </c>
      <c r="E271" t="s">
        <v>20</v>
      </c>
      <c r="F271">
        <v>500000</v>
      </c>
      <c r="G271" t="s">
        <v>21</v>
      </c>
      <c r="H271">
        <v>115</v>
      </c>
      <c r="I271" t="s">
        <v>22</v>
      </c>
      <c r="J271">
        <v>0</v>
      </c>
      <c r="K271" t="s">
        <v>23</v>
      </c>
      <c r="L271">
        <v>-3500</v>
      </c>
      <c r="O271" t="s">
        <v>0</v>
      </c>
      <c r="P271">
        <v>134746197</v>
      </c>
      <c r="Q271" t="s">
        <v>19</v>
      </c>
      <c r="R271">
        <v>20106422</v>
      </c>
      <c r="S271" t="s">
        <v>20</v>
      </c>
      <c r="T271">
        <v>500000</v>
      </c>
      <c r="U271" t="s">
        <v>21</v>
      </c>
      <c r="V271">
        <v>115</v>
      </c>
      <c r="W271" t="s">
        <v>22</v>
      </c>
      <c r="X271">
        <v>0</v>
      </c>
      <c r="Y271" t="s">
        <v>23</v>
      </c>
      <c r="Z271">
        <v>-3500</v>
      </c>
      <c r="AB271" t="s">
        <v>4876</v>
      </c>
      <c r="AC271" t="s">
        <v>7525</v>
      </c>
    </row>
    <row r="272" spans="1:29">
      <c r="A272" t="s">
        <v>0</v>
      </c>
      <c r="B272">
        <v>2792301</v>
      </c>
      <c r="C272" t="s">
        <v>19</v>
      </c>
      <c r="D272">
        <v>2732152</v>
      </c>
      <c r="E272" t="s">
        <v>20</v>
      </c>
      <c r="F272">
        <v>500000</v>
      </c>
      <c r="G272" t="s">
        <v>21</v>
      </c>
      <c r="H272">
        <v>115</v>
      </c>
      <c r="I272" t="s">
        <v>22</v>
      </c>
      <c r="J272">
        <v>0</v>
      </c>
      <c r="K272" t="s">
        <v>23</v>
      </c>
      <c r="L272">
        <v>-3500</v>
      </c>
      <c r="O272" t="s">
        <v>0</v>
      </c>
      <c r="P272">
        <v>136010973</v>
      </c>
      <c r="Q272" t="s">
        <v>19</v>
      </c>
      <c r="R272">
        <v>20352765</v>
      </c>
      <c r="S272" t="s">
        <v>20</v>
      </c>
      <c r="T272">
        <v>500000</v>
      </c>
      <c r="U272" t="s">
        <v>21</v>
      </c>
      <c r="V272">
        <v>115</v>
      </c>
      <c r="W272" t="s">
        <v>22</v>
      </c>
      <c r="X272">
        <v>0</v>
      </c>
      <c r="Y272" t="s">
        <v>23</v>
      </c>
      <c r="Z272">
        <v>-3500</v>
      </c>
      <c r="AB272" t="s">
        <v>5056</v>
      </c>
      <c r="AC272" t="s">
        <v>7534</v>
      </c>
    </row>
    <row r="273" spans="1:29">
      <c r="A273" t="s">
        <v>0</v>
      </c>
      <c r="B273">
        <v>2948701</v>
      </c>
      <c r="C273" t="s">
        <v>19</v>
      </c>
      <c r="D273">
        <v>2883619</v>
      </c>
      <c r="E273" t="s">
        <v>20</v>
      </c>
      <c r="F273">
        <v>500000</v>
      </c>
      <c r="G273" t="s">
        <v>21</v>
      </c>
      <c r="H273">
        <v>115</v>
      </c>
      <c r="I273" t="s">
        <v>22</v>
      </c>
      <c r="J273">
        <v>0</v>
      </c>
      <c r="K273" t="s">
        <v>23</v>
      </c>
      <c r="L273">
        <v>-3500</v>
      </c>
      <c r="O273" t="s">
        <v>0</v>
      </c>
      <c r="P273">
        <v>137281772</v>
      </c>
      <c r="Q273" t="s">
        <v>19</v>
      </c>
      <c r="R273">
        <v>20600208</v>
      </c>
      <c r="S273" t="s">
        <v>20</v>
      </c>
      <c r="T273">
        <v>500000</v>
      </c>
      <c r="U273" t="s">
        <v>21</v>
      </c>
      <c r="V273">
        <v>115</v>
      </c>
      <c r="W273" t="s">
        <v>22</v>
      </c>
      <c r="X273">
        <v>0</v>
      </c>
      <c r="Y273" t="s">
        <v>23</v>
      </c>
      <c r="Z273">
        <v>-3500</v>
      </c>
      <c r="AB273" t="s">
        <v>4877</v>
      </c>
      <c r="AC273" t="s">
        <v>7543</v>
      </c>
    </row>
    <row r="274" spans="1:29">
      <c r="A274" t="s">
        <v>0</v>
      </c>
      <c r="B274">
        <v>2837037</v>
      </c>
      <c r="C274" t="s">
        <v>19</v>
      </c>
      <c r="D274">
        <v>2772938</v>
      </c>
      <c r="E274" t="s">
        <v>20</v>
      </c>
      <c r="F274">
        <v>500000</v>
      </c>
      <c r="G274" t="s">
        <v>21</v>
      </c>
      <c r="H274">
        <v>115</v>
      </c>
      <c r="I274" t="s">
        <v>22</v>
      </c>
      <c r="J274">
        <v>0</v>
      </c>
      <c r="K274" t="s">
        <v>23</v>
      </c>
      <c r="L274">
        <v>-3500</v>
      </c>
      <c r="O274" t="s">
        <v>0</v>
      </c>
      <c r="P274">
        <v>138558701</v>
      </c>
      <c r="Q274" t="s">
        <v>19</v>
      </c>
      <c r="R274">
        <v>20848746</v>
      </c>
      <c r="S274" t="s">
        <v>20</v>
      </c>
      <c r="T274">
        <v>500000</v>
      </c>
      <c r="U274" t="s">
        <v>21</v>
      </c>
      <c r="V274">
        <v>115</v>
      </c>
      <c r="W274" t="s">
        <v>22</v>
      </c>
      <c r="X274">
        <v>0</v>
      </c>
      <c r="Y274" t="s">
        <v>23</v>
      </c>
      <c r="Z274">
        <v>-3500</v>
      </c>
      <c r="AB274" t="s">
        <v>5057</v>
      </c>
      <c r="AC274" t="s">
        <v>7552</v>
      </c>
    </row>
    <row r="275" spans="1:29">
      <c r="A275" t="s">
        <v>0</v>
      </c>
      <c r="B275">
        <v>2859405</v>
      </c>
      <c r="C275" t="s">
        <v>19</v>
      </c>
      <c r="D275">
        <v>2793331</v>
      </c>
      <c r="E275" t="s">
        <v>20</v>
      </c>
      <c r="F275">
        <v>500000</v>
      </c>
      <c r="G275" t="s">
        <v>21</v>
      </c>
      <c r="H275">
        <v>115</v>
      </c>
      <c r="I275" t="s">
        <v>22</v>
      </c>
      <c r="J275">
        <v>0</v>
      </c>
      <c r="K275" t="s">
        <v>23</v>
      </c>
      <c r="L275">
        <v>-3500</v>
      </c>
      <c r="O275" t="s">
        <v>0</v>
      </c>
      <c r="P275">
        <v>139841881</v>
      </c>
      <c r="Q275" t="s">
        <v>19</v>
      </c>
      <c r="R275">
        <v>21098385</v>
      </c>
      <c r="S275" t="s">
        <v>20</v>
      </c>
      <c r="T275">
        <v>500000</v>
      </c>
      <c r="U275" t="s">
        <v>21</v>
      </c>
      <c r="V275">
        <v>115</v>
      </c>
      <c r="W275" t="s">
        <v>22</v>
      </c>
      <c r="X275">
        <v>0</v>
      </c>
      <c r="Y275" t="s">
        <v>23</v>
      </c>
      <c r="Z275">
        <v>-3500</v>
      </c>
      <c r="AB275" t="s">
        <v>4878</v>
      </c>
      <c r="AC275" t="s">
        <v>7561</v>
      </c>
    </row>
    <row r="276" spans="1:29">
      <c r="A276" t="s">
        <v>0</v>
      </c>
      <c r="B276">
        <v>2881773</v>
      </c>
      <c r="C276" t="s">
        <v>19</v>
      </c>
      <c r="D276">
        <v>2813724</v>
      </c>
      <c r="E276" t="s">
        <v>20</v>
      </c>
      <c r="F276">
        <v>500000</v>
      </c>
      <c r="G276" t="s">
        <v>21</v>
      </c>
      <c r="H276">
        <v>115</v>
      </c>
      <c r="I276" t="s">
        <v>22</v>
      </c>
      <c r="J276">
        <v>0</v>
      </c>
      <c r="K276" t="s">
        <v>23</v>
      </c>
      <c r="L276">
        <v>-3500</v>
      </c>
      <c r="O276" t="s">
        <v>0</v>
      </c>
      <c r="P276">
        <v>141131220</v>
      </c>
      <c r="Q276" t="s">
        <v>19</v>
      </c>
      <c r="R276">
        <v>21349123</v>
      </c>
      <c r="S276" t="s">
        <v>20</v>
      </c>
      <c r="T276">
        <v>500000</v>
      </c>
      <c r="U276" t="s">
        <v>21</v>
      </c>
      <c r="V276">
        <v>115</v>
      </c>
      <c r="W276" t="s">
        <v>22</v>
      </c>
      <c r="X276">
        <v>0</v>
      </c>
      <c r="Y276" t="s">
        <v>23</v>
      </c>
      <c r="Z276">
        <v>-3500</v>
      </c>
      <c r="AB276" t="s">
        <v>5058</v>
      </c>
      <c r="AC276" t="s">
        <v>7570</v>
      </c>
    </row>
    <row r="277" spans="1:29">
      <c r="A277" t="s">
        <v>0</v>
      </c>
      <c r="B277">
        <v>2904141</v>
      </c>
      <c r="C277" t="s">
        <v>19</v>
      </c>
      <c r="D277">
        <v>2834118</v>
      </c>
      <c r="E277" t="s">
        <v>20</v>
      </c>
      <c r="F277">
        <v>500000</v>
      </c>
      <c r="G277" t="s">
        <v>21</v>
      </c>
      <c r="H277">
        <v>115</v>
      </c>
      <c r="I277" t="s">
        <v>22</v>
      </c>
      <c r="J277">
        <v>0</v>
      </c>
      <c r="K277" t="s">
        <v>23</v>
      </c>
      <c r="L277">
        <v>-3500</v>
      </c>
      <c r="O277" t="s">
        <v>0</v>
      </c>
      <c r="P277">
        <v>142426774</v>
      </c>
      <c r="Q277" t="s">
        <v>19</v>
      </c>
      <c r="R277">
        <v>21600959</v>
      </c>
      <c r="S277" t="s">
        <v>20</v>
      </c>
      <c r="T277">
        <v>500000</v>
      </c>
      <c r="U277" t="s">
        <v>21</v>
      </c>
      <c r="V277">
        <v>115</v>
      </c>
      <c r="W277" t="s">
        <v>22</v>
      </c>
      <c r="X277">
        <v>0</v>
      </c>
      <c r="Y277" t="s">
        <v>23</v>
      </c>
      <c r="Z277">
        <v>-3500</v>
      </c>
      <c r="AB277" t="s">
        <v>4879</v>
      </c>
      <c r="AC277" t="s">
        <v>7579</v>
      </c>
    </row>
    <row r="278" spans="1:29">
      <c r="A278" t="s">
        <v>0</v>
      </c>
      <c r="B278">
        <v>2926509</v>
      </c>
      <c r="C278" t="s">
        <v>19</v>
      </c>
      <c r="D278">
        <v>2854511</v>
      </c>
      <c r="E278" t="s">
        <v>20</v>
      </c>
      <c r="F278">
        <v>500000</v>
      </c>
      <c r="G278" t="s">
        <v>21</v>
      </c>
      <c r="H278">
        <v>115</v>
      </c>
      <c r="I278" t="s">
        <v>22</v>
      </c>
      <c r="J278">
        <v>0</v>
      </c>
      <c r="K278" t="s">
        <v>23</v>
      </c>
      <c r="L278">
        <v>-3500</v>
      </c>
      <c r="O278" t="s">
        <v>0</v>
      </c>
      <c r="P278">
        <v>143728545</v>
      </c>
      <c r="Q278" t="s">
        <v>19</v>
      </c>
      <c r="R278">
        <v>21853897</v>
      </c>
      <c r="S278" t="s">
        <v>20</v>
      </c>
      <c r="T278">
        <v>500000</v>
      </c>
      <c r="U278" t="s">
        <v>21</v>
      </c>
      <c r="V278">
        <v>115</v>
      </c>
      <c r="W278" t="s">
        <v>22</v>
      </c>
      <c r="X278">
        <v>0</v>
      </c>
      <c r="Y278" t="s">
        <v>23</v>
      </c>
      <c r="Z278">
        <v>-3500</v>
      </c>
      <c r="AB278" t="s">
        <v>5059</v>
      </c>
      <c r="AC278" t="s">
        <v>7588</v>
      </c>
    </row>
    <row r="279" spans="1:29">
      <c r="A279" t="s">
        <v>0</v>
      </c>
      <c r="B279">
        <v>2948876</v>
      </c>
      <c r="C279" t="s">
        <v>19</v>
      </c>
      <c r="D279">
        <v>2874904</v>
      </c>
      <c r="E279" t="s">
        <v>20</v>
      </c>
      <c r="F279">
        <v>500000</v>
      </c>
      <c r="G279" t="s">
        <v>21</v>
      </c>
      <c r="H279">
        <v>115</v>
      </c>
      <c r="I279" t="s">
        <v>22</v>
      </c>
      <c r="J279">
        <v>0</v>
      </c>
      <c r="K279" t="s">
        <v>23</v>
      </c>
      <c r="L279">
        <v>-3500</v>
      </c>
      <c r="O279" t="s">
        <v>0</v>
      </c>
      <c r="P279">
        <v>145036461</v>
      </c>
      <c r="Q279" t="s">
        <v>19</v>
      </c>
      <c r="R279">
        <v>22107937</v>
      </c>
      <c r="S279" t="s">
        <v>20</v>
      </c>
      <c r="T279">
        <v>500000</v>
      </c>
      <c r="U279" t="s">
        <v>21</v>
      </c>
      <c r="V279">
        <v>115</v>
      </c>
      <c r="W279" t="s">
        <v>22</v>
      </c>
      <c r="X279">
        <v>0</v>
      </c>
      <c r="Y279" t="s">
        <v>23</v>
      </c>
      <c r="Z279">
        <v>-3500</v>
      </c>
      <c r="AB279" t="s">
        <v>4880</v>
      </c>
      <c r="AC279" t="s">
        <v>7597</v>
      </c>
    </row>
    <row r="280" spans="1:29">
      <c r="A280" t="s">
        <v>0</v>
      </c>
      <c r="B280">
        <v>2971244</v>
      </c>
      <c r="C280" t="s">
        <v>19</v>
      </c>
      <c r="D280">
        <v>2895297</v>
      </c>
      <c r="E280" t="s">
        <v>20</v>
      </c>
      <c r="F280">
        <v>500000</v>
      </c>
      <c r="G280" t="s">
        <v>21</v>
      </c>
      <c r="H280">
        <v>115</v>
      </c>
      <c r="I280" t="s">
        <v>22</v>
      </c>
      <c r="J280">
        <v>0</v>
      </c>
      <c r="K280" t="s">
        <v>23</v>
      </c>
      <c r="L280">
        <v>-3500</v>
      </c>
      <c r="O280" t="s">
        <v>0</v>
      </c>
      <c r="P280">
        <v>146350482</v>
      </c>
      <c r="Q280" t="s">
        <v>19</v>
      </c>
      <c r="R280">
        <v>22363078</v>
      </c>
      <c r="S280" t="s">
        <v>20</v>
      </c>
      <c r="T280">
        <v>500000</v>
      </c>
      <c r="U280" t="s">
        <v>21</v>
      </c>
      <c r="V280">
        <v>115</v>
      </c>
      <c r="W280" t="s">
        <v>22</v>
      </c>
      <c r="X280">
        <v>0</v>
      </c>
      <c r="Y280" t="s">
        <v>23</v>
      </c>
      <c r="Z280">
        <v>-3500</v>
      </c>
      <c r="AB280" t="s">
        <v>5060</v>
      </c>
      <c r="AC280" t="s">
        <v>7606</v>
      </c>
    </row>
    <row r="281" spans="1:29">
      <c r="A281" t="s">
        <v>0</v>
      </c>
      <c r="B281">
        <v>3136165</v>
      </c>
      <c r="C281" t="s">
        <v>19</v>
      </c>
      <c r="D281">
        <v>3054532</v>
      </c>
      <c r="E281" t="s">
        <v>20</v>
      </c>
      <c r="F281">
        <v>500000</v>
      </c>
      <c r="G281" t="s">
        <v>21</v>
      </c>
      <c r="H281">
        <v>115</v>
      </c>
      <c r="I281" t="s">
        <v>22</v>
      </c>
      <c r="J281">
        <v>0</v>
      </c>
      <c r="K281" t="s">
        <v>23</v>
      </c>
      <c r="L281">
        <v>-3500</v>
      </c>
      <c r="O281" t="s">
        <v>0</v>
      </c>
      <c r="P281">
        <v>147670613</v>
      </c>
      <c r="Q281" t="s">
        <v>19</v>
      </c>
      <c r="R281">
        <v>22619320</v>
      </c>
      <c r="S281" t="s">
        <v>20</v>
      </c>
      <c r="T281">
        <v>500000</v>
      </c>
      <c r="U281" t="s">
        <v>21</v>
      </c>
      <c r="V281">
        <v>115</v>
      </c>
      <c r="W281" t="s">
        <v>22</v>
      </c>
      <c r="X281">
        <v>0</v>
      </c>
      <c r="Y281" t="s">
        <v>23</v>
      </c>
      <c r="Z281">
        <v>-3500</v>
      </c>
      <c r="AB281" t="s">
        <v>4881</v>
      </c>
      <c r="AC281" t="s">
        <v>7615</v>
      </c>
    </row>
    <row r="282" spans="1:29">
      <c r="A282" t="s">
        <v>0</v>
      </c>
      <c r="B282">
        <v>3015980</v>
      </c>
      <c r="C282" t="s">
        <v>19</v>
      </c>
      <c r="D282">
        <v>2936083</v>
      </c>
      <c r="E282" t="s">
        <v>20</v>
      </c>
      <c r="F282">
        <v>500000</v>
      </c>
      <c r="G282" t="s">
        <v>21</v>
      </c>
      <c r="H282">
        <v>115</v>
      </c>
      <c r="I282" t="s">
        <v>22</v>
      </c>
      <c r="J282">
        <v>0</v>
      </c>
      <c r="K282" t="s">
        <v>23</v>
      </c>
      <c r="L282">
        <v>-3500</v>
      </c>
      <c r="O282" t="s">
        <v>0</v>
      </c>
      <c r="P282">
        <v>148996910</v>
      </c>
      <c r="Q282" t="s">
        <v>19</v>
      </c>
      <c r="R282">
        <v>22883925</v>
      </c>
      <c r="S282" t="s">
        <v>20</v>
      </c>
      <c r="T282">
        <v>500000</v>
      </c>
      <c r="U282" t="s">
        <v>21</v>
      </c>
      <c r="V282">
        <v>115</v>
      </c>
      <c r="W282" t="s">
        <v>22</v>
      </c>
      <c r="X282">
        <v>0</v>
      </c>
      <c r="Y282" t="s">
        <v>23</v>
      </c>
      <c r="Z282">
        <v>-3500</v>
      </c>
      <c r="AB282" t="s">
        <v>5061</v>
      </c>
      <c r="AC282" t="s">
        <v>7624</v>
      </c>
    </row>
    <row r="283" spans="1:29">
      <c r="A283" t="s">
        <v>0</v>
      </c>
      <c r="B283">
        <v>3038348</v>
      </c>
      <c r="C283" t="s">
        <v>19</v>
      </c>
      <c r="D283">
        <v>2959091</v>
      </c>
      <c r="E283" t="s">
        <v>20</v>
      </c>
      <c r="F283">
        <v>500000</v>
      </c>
      <c r="G283" t="s">
        <v>21</v>
      </c>
      <c r="H283">
        <v>115</v>
      </c>
      <c r="I283" t="s">
        <v>22</v>
      </c>
      <c r="J283">
        <v>0</v>
      </c>
      <c r="K283" t="s">
        <v>23</v>
      </c>
      <c r="L283">
        <v>-3500</v>
      </c>
      <c r="O283" t="s">
        <v>0</v>
      </c>
      <c r="P283">
        <v>150329585</v>
      </c>
      <c r="Q283" t="s">
        <v>19</v>
      </c>
      <c r="R283">
        <v>23160588</v>
      </c>
      <c r="S283" t="s">
        <v>20</v>
      </c>
      <c r="T283">
        <v>500000</v>
      </c>
      <c r="U283" t="s">
        <v>21</v>
      </c>
      <c r="V283">
        <v>115</v>
      </c>
      <c r="W283" t="s">
        <v>22</v>
      </c>
      <c r="X283">
        <v>0</v>
      </c>
      <c r="Y283" t="s">
        <v>23</v>
      </c>
      <c r="Z283">
        <v>-3500</v>
      </c>
      <c r="AB283" t="s">
        <v>4882</v>
      </c>
      <c r="AC283" t="s">
        <v>7633</v>
      </c>
    </row>
    <row r="284" spans="1:29">
      <c r="A284" t="s">
        <v>0</v>
      </c>
      <c r="B284">
        <v>3063037</v>
      </c>
      <c r="C284" t="s">
        <v>19</v>
      </c>
      <c r="D284">
        <v>2982098</v>
      </c>
      <c r="E284" t="s">
        <v>20</v>
      </c>
      <c r="F284">
        <v>500000</v>
      </c>
      <c r="G284" t="s">
        <v>21</v>
      </c>
      <c r="H284">
        <v>115</v>
      </c>
      <c r="I284" t="s">
        <v>22</v>
      </c>
      <c r="J284">
        <v>0</v>
      </c>
      <c r="K284" t="s">
        <v>23</v>
      </c>
      <c r="L284">
        <v>-3500</v>
      </c>
      <c r="O284" t="s">
        <v>0</v>
      </c>
      <c r="P284">
        <v>151668514</v>
      </c>
      <c r="Q284" t="s">
        <v>19</v>
      </c>
      <c r="R284">
        <v>23438455</v>
      </c>
      <c r="S284" t="s">
        <v>20</v>
      </c>
      <c r="T284">
        <v>500000</v>
      </c>
      <c r="U284" t="s">
        <v>21</v>
      </c>
      <c r="V284">
        <v>115</v>
      </c>
      <c r="W284" t="s">
        <v>22</v>
      </c>
      <c r="X284">
        <v>0</v>
      </c>
      <c r="Y284" t="s">
        <v>23</v>
      </c>
      <c r="Z284">
        <v>-3500</v>
      </c>
      <c r="AB284" t="s">
        <v>5062</v>
      </c>
      <c r="AC284" t="s">
        <v>7642</v>
      </c>
    </row>
    <row r="285" spans="1:29">
      <c r="A285" t="s">
        <v>0</v>
      </c>
      <c r="B285">
        <v>3087727</v>
      </c>
      <c r="C285" t="s">
        <v>19</v>
      </c>
      <c r="D285">
        <v>3005106</v>
      </c>
      <c r="E285" t="s">
        <v>20</v>
      </c>
      <c r="F285">
        <v>500000</v>
      </c>
      <c r="G285" t="s">
        <v>21</v>
      </c>
      <c r="H285">
        <v>115</v>
      </c>
      <c r="I285" t="s">
        <v>22</v>
      </c>
      <c r="J285">
        <v>0</v>
      </c>
      <c r="K285" t="s">
        <v>23</v>
      </c>
      <c r="L285">
        <v>-3500</v>
      </c>
      <c r="O285" t="s">
        <v>0</v>
      </c>
      <c r="P285">
        <v>153013514</v>
      </c>
      <c r="Q285" t="s">
        <v>19</v>
      </c>
      <c r="R285">
        <v>23717524</v>
      </c>
      <c r="S285" t="s">
        <v>20</v>
      </c>
      <c r="T285">
        <v>500000</v>
      </c>
      <c r="U285" t="s">
        <v>21</v>
      </c>
      <c r="V285">
        <v>115</v>
      </c>
      <c r="W285" t="s">
        <v>22</v>
      </c>
      <c r="X285">
        <v>0</v>
      </c>
      <c r="Y285" t="s">
        <v>23</v>
      </c>
      <c r="Z285">
        <v>-3500</v>
      </c>
      <c r="AB285" t="s">
        <v>4883</v>
      </c>
      <c r="AC285" t="s">
        <v>7651</v>
      </c>
    </row>
    <row r="286" spans="1:29">
      <c r="A286" t="s">
        <v>0</v>
      </c>
      <c r="B286">
        <v>3112416</v>
      </c>
      <c r="C286" t="s">
        <v>19</v>
      </c>
      <c r="D286">
        <v>3028113</v>
      </c>
      <c r="E286" t="s">
        <v>20</v>
      </c>
      <c r="F286">
        <v>500000</v>
      </c>
      <c r="G286" t="s">
        <v>21</v>
      </c>
      <c r="H286">
        <v>115</v>
      </c>
      <c r="I286" t="s">
        <v>22</v>
      </c>
      <c r="J286">
        <v>0</v>
      </c>
      <c r="K286" t="s">
        <v>23</v>
      </c>
      <c r="L286">
        <v>-3500</v>
      </c>
      <c r="O286" t="s">
        <v>0</v>
      </c>
      <c r="P286">
        <v>154364741</v>
      </c>
      <c r="Q286" t="s">
        <v>19</v>
      </c>
      <c r="R286">
        <v>23997794</v>
      </c>
      <c r="S286" t="s">
        <v>20</v>
      </c>
      <c r="T286">
        <v>500000</v>
      </c>
      <c r="U286" t="s">
        <v>21</v>
      </c>
      <c r="V286">
        <v>115</v>
      </c>
      <c r="W286" t="s">
        <v>22</v>
      </c>
      <c r="X286">
        <v>0</v>
      </c>
      <c r="Y286" t="s">
        <v>23</v>
      </c>
      <c r="Z286">
        <v>-3500</v>
      </c>
      <c r="AB286" t="s">
        <v>5063</v>
      </c>
      <c r="AC286" t="s">
        <v>7660</v>
      </c>
    </row>
    <row r="287" spans="1:29">
      <c r="A287" t="s">
        <v>0</v>
      </c>
      <c r="B287">
        <v>3137105</v>
      </c>
      <c r="C287" t="s">
        <v>19</v>
      </c>
      <c r="D287">
        <v>3051121</v>
      </c>
      <c r="E287" t="s">
        <v>20</v>
      </c>
      <c r="F287">
        <v>500000</v>
      </c>
      <c r="G287" t="s">
        <v>21</v>
      </c>
      <c r="H287">
        <v>115</v>
      </c>
      <c r="I287" t="s">
        <v>22</v>
      </c>
      <c r="J287">
        <v>0</v>
      </c>
      <c r="K287" t="s">
        <v>23</v>
      </c>
      <c r="L287">
        <v>-3500</v>
      </c>
      <c r="O287" t="s">
        <v>0</v>
      </c>
      <c r="P287">
        <v>155722044</v>
      </c>
      <c r="Q287" t="s">
        <v>19</v>
      </c>
      <c r="R287">
        <v>24279268</v>
      </c>
      <c r="S287" t="s">
        <v>20</v>
      </c>
      <c r="T287">
        <v>500000</v>
      </c>
      <c r="U287" t="s">
        <v>21</v>
      </c>
      <c r="V287">
        <v>115</v>
      </c>
      <c r="W287" t="s">
        <v>22</v>
      </c>
      <c r="X287">
        <v>0</v>
      </c>
      <c r="Y287" t="s">
        <v>23</v>
      </c>
      <c r="Z287">
        <v>-3500</v>
      </c>
      <c r="AB287" t="s">
        <v>4884</v>
      </c>
      <c r="AC287" t="s">
        <v>7669</v>
      </c>
    </row>
    <row r="288" spans="1:29">
      <c r="A288" t="s">
        <v>0</v>
      </c>
      <c r="B288">
        <v>3161794</v>
      </c>
      <c r="C288" t="s">
        <v>19</v>
      </c>
      <c r="D288">
        <v>3074129</v>
      </c>
      <c r="E288" t="s">
        <v>20</v>
      </c>
      <c r="F288">
        <v>500000</v>
      </c>
      <c r="G288" t="s">
        <v>21</v>
      </c>
      <c r="H288">
        <v>115</v>
      </c>
      <c r="I288" t="s">
        <v>22</v>
      </c>
      <c r="J288">
        <v>0</v>
      </c>
      <c r="K288" t="s">
        <v>23</v>
      </c>
      <c r="L288">
        <v>-3500</v>
      </c>
      <c r="O288" t="s">
        <v>0</v>
      </c>
      <c r="P288">
        <v>157085470</v>
      </c>
      <c r="Q288" t="s">
        <v>19</v>
      </c>
      <c r="R288">
        <v>24561946</v>
      </c>
      <c r="S288" t="s">
        <v>20</v>
      </c>
      <c r="T288">
        <v>500000</v>
      </c>
      <c r="U288" t="s">
        <v>21</v>
      </c>
      <c r="V288">
        <v>115</v>
      </c>
      <c r="W288" t="s">
        <v>22</v>
      </c>
      <c r="X288">
        <v>0</v>
      </c>
      <c r="Y288" t="s">
        <v>23</v>
      </c>
      <c r="Z288">
        <v>-3500</v>
      </c>
      <c r="AB288" t="s">
        <v>5064</v>
      </c>
      <c r="AC288" t="s">
        <v>7678</v>
      </c>
    </row>
    <row r="289" spans="1:29">
      <c r="A289" t="s">
        <v>0</v>
      </c>
      <c r="B289">
        <v>3338221</v>
      </c>
      <c r="C289" t="s">
        <v>19</v>
      </c>
      <c r="D289">
        <v>3244619</v>
      </c>
      <c r="E289" t="s">
        <v>20</v>
      </c>
      <c r="F289">
        <v>500000</v>
      </c>
      <c r="G289" t="s">
        <v>21</v>
      </c>
      <c r="H289">
        <v>115</v>
      </c>
      <c r="I289" t="s">
        <v>22</v>
      </c>
      <c r="J289">
        <v>0</v>
      </c>
      <c r="K289" t="s">
        <v>23</v>
      </c>
      <c r="L289">
        <v>-3500</v>
      </c>
      <c r="O289" t="s">
        <v>0</v>
      </c>
      <c r="P289">
        <v>158455214</v>
      </c>
      <c r="Q289" t="s">
        <v>19</v>
      </c>
      <c r="R289">
        <v>24845822</v>
      </c>
      <c r="S289" t="s">
        <v>20</v>
      </c>
      <c r="T289">
        <v>500000</v>
      </c>
      <c r="U289" t="s">
        <v>21</v>
      </c>
      <c r="V289">
        <v>115</v>
      </c>
      <c r="W289" t="s">
        <v>22</v>
      </c>
      <c r="X289">
        <v>0</v>
      </c>
      <c r="Y289" t="s">
        <v>23</v>
      </c>
      <c r="Z289">
        <v>-3500</v>
      </c>
      <c r="AB289" t="s">
        <v>4885</v>
      </c>
      <c r="AC289" t="s">
        <v>7687</v>
      </c>
    </row>
    <row r="290" spans="1:29">
      <c r="A290" t="s">
        <v>0</v>
      </c>
      <c r="B290">
        <v>3211172</v>
      </c>
      <c r="C290" t="s">
        <v>19</v>
      </c>
      <c r="D290">
        <v>3120144</v>
      </c>
      <c r="E290" t="s">
        <v>20</v>
      </c>
      <c r="F290">
        <v>500000</v>
      </c>
      <c r="G290" t="s">
        <v>21</v>
      </c>
      <c r="H290">
        <v>115</v>
      </c>
      <c r="I290" t="s">
        <v>22</v>
      </c>
      <c r="J290">
        <v>0</v>
      </c>
      <c r="K290" t="s">
        <v>23</v>
      </c>
      <c r="L290">
        <v>-3500</v>
      </c>
      <c r="O290" t="s">
        <v>0</v>
      </c>
      <c r="P290">
        <v>159831385</v>
      </c>
      <c r="Q290" t="s">
        <v>19</v>
      </c>
      <c r="R290">
        <v>25130901</v>
      </c>
      <c r="S290" t="s">
        <v>20</v>
      </c>
      <c r="T290">
        <v>500000</v>
      </c>
      <c r="U290" t="s">
        <v>21</v>
      </c>
      <c r="V290">
        <v>115</v>
      </c>
      <c r="W290" t="s">
        <v>22</v>
      </c>
      <c r="X290">
        <v>0</v>
      </c>
      <c r="Y290" t="s">
        <v>23</v>
      </c>
      <c r="Z290">
        <v>-3500</v>
      </c>
      <c r="AB290" t="s">
        <v>5065</v>
      </c>
      <c r="AC290" t="s">
        <v>7696</v>
      </c>
    </row>
    <row r="291" spans="1:29">
      <c r="A291" t="s">
        <v>0</v>
      </c>
      <c r="B291">
        <v>3235862</v>
      </c>
      <c r="C291" t="s">
        <v>19</v>
      </c>
      <c r="D291">
        <v>3143151</v>
      </c>
      <c r="E291" t="s">
        <v>20</v>
      </c>
      <c r="F291">
        <v>500000</v>
      </c>
      <c r="G291" t="s">
        <v>21</v>
      </c>
      <c r="H291">
        <v>115</v>
      </c>
      <c r="I291" t="s">
        <v>22</v>
      </c>
      <c r="J291">
        <v>0</v>
      </c>
      <c r="K291" t="s">
        <v>23</v>
      </c>
      <c r="L291">
        <v>-3500</v>
      </c>
      <c r="O291" t="s">
        <v>0</v>
      </c>
      <c r="P291">
        <v>161213933</v>
      </c>
      <c r="Q291" t="s">
        <v>19</v>
      </c>
      <c r="R291">
        <v>25417185</v>
      </c>
      <c r="S291" t="s">
        <v>20</v>
      </c>
      <c r="T291">
        <v>500000</v>
      </c>
      <c r="U291" t="s">
        <v>21</v>
      </c>
      <c r="V291">
        <v>115</v>
      </c>
      <c r="W291" t="s">
        <v>22</v>
      </c>
      <c r="X291">
        <v>0</v>
      </c>
      <c r="Y291" t="s">
        <v>23</v>
      </c>
      <c r="Z291">
        <v>-3500</v>
      </c>
      <c r="AB291" t="s">
        <v>4886</v>
      </c>
      <c r="AC291" t="s">
        <v>7705</v>
      </c>
    </row>
    <row r="292" spans="1:29">
      <c r="A292" t="s">
        <v>0</v>
      </c>
      <c r="B292">
        <v>3260551</v>
      </c>
      <c r="C292" t="s">
        <v>19</v>
      </c>
      <c r="D292">
        <v>3166159</v>
      </c>
      <c r="E292" t="s">
        <v>20</v>
      </c>
      <c r="F292">
        <v>500000</v>
      </c>
      <c r="G292" t="s">
        <v>21</v>
      </c>
      <c r="H292">
        <v>115</v>
      </c>
      <c r="I292" t="s">
        <v>22</v>
      </c>
      <c r="J292">
        <v>0</v>
      </c>
      <c r="K292" t="s">
        <v>23</v>
      </c>
      <c r="L292">
        <v>-3500</v>
      </c>
      <c r="O292" t="s">
        <v>0</v>
      </c>
      <c r="P292">
        <v>162602735</v>
      </c>
      <c r="Q292" t="s">
        <v>19</v>
      </c>
      <c r="R292">
        <v>28917761</v>
      </c>
      <c r="S292" t="s">
        <v>20</v>
      </c>
      <c r="T292">
        <v>500000</v>
      </c>
      <c r="U292" t="s">
        <v>21</v>
      </c>
      <c r="V292">
        <v>120</v>
      </c>
      <c r="W292" t="s">
        <v>22</v>
      </c>
      <c r="X292">
        <v>0</v>
      </c>
      <c r="Y292" t="s">
        <v>23</v>
      </c>
      <c r="Z292">
        <v>-3500</v>
      </c>
      <c r="AB292" t="s">
        <v>5066</v>
      </c>
      <c r="AC292" t="s">
        <v>7714</v>
      </c>
    </row>
    <row r="293" spans="1:29">
      <c r="A293" t="s">
        <v>0</v>
      </c>
      <c r="B293">
        <v>3285240</v>
      </c>
      <c r="C293" t="s">
        <v>19</v>
      </c>
      <c r="D293">
        <v>3189167</v>
      </c>
      <c r="E293" t="s">
        <v>20</v>
      </c>
      <c r="F293">
        <v>500000</v>
      </c>
      <c r="G293" t="s">
        <v>21</v>
      </c>
      <c r="H293">
        <v>120</v>
      </c>
      <c r="I293" t="s">
        <v>22</v>
      </c>
      <c r="J293">
        <v>0</v>
      </c>
      <c r="K293" t="s">
        <v>23</v>
      </c>
      <c r="L293">
        <v>-3500</v>
      </c>
      <c r="O293" t="s">
        <v>0</v>
      </c>
      <c r="P293">
        <v>163997754</v>
      </c>
      <c r="Q293" t="s">
        <v>19</v>
      </c>
      <c r="R293">
        <v>29242541</v>
      </c>
      <c r="S293" t="s">
        <v>20</v>
      </c>
      <c r="T293">
        <v>500000</v>
      </c>
      <c r="U293" t="s">
        <v>21</v>
      </c>
      <c r="V293">
        <v>120</v>
      </c>
      <c r="W293" t="s">
        <v>22</v>
      </c>
      <c r="X293">
        <v>0</v>
      </c>
      <c r="Y293" t="s">
        <v>23</v>
      </c>
      <c r="Z293">
        <v>-3500</v>
      </c>
      <c r="AB293" t="s">
        <v>4887</v>
      </c>
      <c r="AC293" t="s">
        <v>7723</v>
      </c>
    </row>
    <row r="294" spans="1:29">
      <c r="A294" t="s">
        <v>0</v>
      </c>
      <c r="B294">
        <v>3309929</v>
      </c>
      <c r="C294" t="s">
        <v>19</v>
      </c>
      <c r="D294">
        <v>3212174</v>
      </c>
      <c r="E294" t="s">
        <v>20</v>
      </c>
      <c r="F294">
        <v>500000</v>
      </c>
      <c r="G294" t="s">
        <v>21</v>
      </c>
      <c r="H294">
        <v>120</v>
      </c>
      <c r="I294" t="s">
        <v>22</v>
      </c>
      <c r="J294">
        <v>0</v>
      </c>
      <c r="K294" t="s">
        <v>23</v>
      </c>
      <c r="L294">
        <v>-3500</v>
      </c>
      <c r="O294" t="s">
        <v>0</v>
      </c>
      <c r="P294">
        <v>165399068</v>
      </c>
      <c r="Q294" t="s">
        <v>19</v>
      </c>
      <c r="R294">
        <v>29568678</v>
      </c>
      <c r="S294" t="s">
        <v>20</v>
      </c>
      <c r="T294">
        <v>500000</v>
      </c>
      <c r="U294" t="s">
        <v>21</v>
      </c>
      <c r="V294">
        <v>120</v>
      </c>
      <c r="W294" t="s">
        <v>22</v>
      </c>
      <c r="X294">
        <v>0</v>
      </c>
      <c r="Y294" t="s">
        <v>23</v>
      </c>
      <c r="Z294">
        <v>-3500</v>
      </c>
      <c r="AB294" t="s">
        <v>5067</v>
      </c>
      <c r="AC294" t="s">
        <v>7732</v>
      </c>
    </row>
    <row r="295" spans="1:29">
      <c r="A295" t="s">
        <v>0</v>
      </c>
      <c r="B295">
        <v>3334618</v>
      </c>
      <c r="C295" t="s">
        <v>19</v>
      </c>
      <c r="D295">
        <v>3235182</v>
      </c>
      <c r="E295" t="s">
        <v>20</v>
      </c>
      <c r="F295">
        <v>500000</v>
      </c>
      <c r="G295" t="s">
        <v>21</v>
      </c>
      <c r="H295">
        <v>120</v>
      </c>
      <c r="I295" t="s">
        <v>22</v>
      </c>
      <c r="J295">
        <v>0</v>
      </c>
      <c r="K295" t="s">
        <v>23</v>
      </c>
      <c r="L295">
        <v>-3500</v>
      </c>
      <c r="O295" t="s">
        <v>0</v>
      </c>
      <c r="P295">
        <v>166806645</v>
      </c>
      <c r="Q295" t="s">
        <v>19</v>
      </c>
      <c r="R295">
        <v>29896172</v>
      </c>
      <c r="S295" t="s">
        <v>20</v>
      </c>
      <c r="T295">
        <v>500000</v>
      </c>
      <c r="U295" t="s">
        <v>21</v>
      </c>
      <c r="V295">
        <v>120</v>
      </c>
      <c r="W295" t="s">
        <v>22</v>
      </c>
      <c r="X295">
        <v>0</v>
      </c>
      <c r="Y295" t="s">
        <v>23</v>
      </c>
      <c r="Z295">
        <v>-3500</v>
      </c>
      <c r="AB295" t="s">
        <v>4888</v>
      </c>
      <c r="AC295" t="s">
        <v>7741</v>
      </c>
    </row>
    <row r="296" spans="1:29">
      <c r="A296" t="s">
        <v>0</v>
      </c>
      <c r="B296">
        <v>3519274</v>
      </c>
      <c r="C296" t="s">
        <v>19</v>
      </c>
      <c r="D296">
        <v>3413341</v>
      </c>
      <c r="E296" t="s">
        <v>20</v>
      </c>
      <c r="F296">
        <v>500000</v>
      </c>
      <c r="G296" t="s">
        <v>21</v>
      </c>
      <c r="H296">
        <v>120</v>
      </c>
      <c r="I296" t="s">
        <v>22</v>
      </c>
      <c r="J296">
        <v>0</v>
      </c>
      <c r="K296" t="s">
        <v>23</v>
      </c>
      <c r="L296">
        <v>-3500</v>
      </c>
      <c r="O296" t="s">
        <v>0</v>
      </c>
      <c r="P296">
        <v>168220340</v>
      </c>
      <c r="Q296" t="s">
        <v>19</v>
      </c>
      <c r="R296">
        <v>30225024</v>
      </c>
      <c r="S296" t="s">
        <v>20</v>
      </c>
      <c r="T296">
        <v>500000</v>
      </c>
      <c r="U296" t="s">
        <v>21</v>
      </c>
      <c r="V296">
        <v>120</v>
      </c>
      <c r="W296" t="s">
        <v>22</v>
      </c>
      <c r="X296">
        <v>0</v>
      </c>
      <c r="Y296" t="s">
        <v>23</v>
      </c>
      <c r="Z296">
        <v>-3500</v>
      </c>
      <c r="AB296" t="s">
        <v>4889</v>
      </c>
      <c r="AC296" t="s">
        <v>7750</v>
      </c>
    </row>
    <row r="297" spans="1:29">
      <c r="A297" t="s">
        <v>0</v>
      </c>
      <c r="B297">
        <v>3383997</v>
      </c>
      <c r="C297" t="s">
        <v>19</v>
      </c>
      <c r="D297">
        <v>3281197</v>
      </c>
      <c r="E297" t="s">
        <v>20</v>
      </c>
      <c r="F297">
        <v>500000</v>
      </c>
      <c r="G297" t="s">
        <v>21</v>
      </c>
      <c r="H297">
        <v>120</v>
      </c>
      <c r="I297" t="s">
        <v>22</v>
      </c>
      <c r="J297">
        <v>0</v>
      </c>
      <c r="K297" t="s">
        <v>23</v>
      </c>
      <c r="L297">
        <v>-3500</v>
      </c>
      <c r="O297" t="s">
        <v>0</v>
      </c>
      <c r="P297">
        <v>169640113</v>
      </c>
      <c r="Q297" t="s">
        <v>19</v>
      </c>
      <c r="R297">
        <v>30561610</v>
      </c>
      <c r="S297" t="s">
        <v>20</v>
      </c>
      <c r="T297">
        <v>500000</v>
      </c>
      <c r="U297" t="s">
        <v>21</v>
      </c>
      <c r="V297">
        <v>120</v>
      </c>
      <c r="W297" t="s">
        <v>22</v>
      </c>
      <c r="X297">
        <v>0</v>
      </c>
      <c r="Y297" t="s">
        <v>23</v>
      </c>
      <c r="Z297">
        <v>-3500</v>
      </c>
      <c r="AB297" t="s">
        <v>4890</v>
      </c>
      <c r="AC297" t="s">
        <v>7759</v>
      </c>
    </row>
    <row r="298" spans="1:29">
      <c r="A298" t="s">
        <v>0</v>
      </c>
      <c r="B298">
        <v>3408686</v>
      </c>
      <c r="C298" t="s">
        <v>19</v>
      </c>
      <c r="D298">
        <v>3304205</v>
      </c>
      <c r="E298" t="s">
        <v>20</v>
      </c>
      <c r="F298">
        <v>500000</v>
      </c>
      <c r="G298" t="s">
        <v>21</v>
      </c>
      <c r="H298">
        <v>120</v>
      </c>
      <c r="I298" t="s">
        <v>22</v>
      </c>
      <c r="J298">
        <v>0</v>
      </c>
      <c r="K298" t="s">
        <v>23</v>
      </c>
      <c r="L298">
        <v>-3500</v>
      </c>
      <c r="O298" t="s">
        <v>0</v>
      </c>
      <c r="P298">
        <v>171066013</v>
      </c>
      <c r="Q298" t="s">
        <v>19</v>
      </c>
      <c r="R298">
        <v>30914502</v>
      </c>
      <c r="S298" t="s">
        <v>20</v>
      </c>
      <c r="T298">
        <v>500000</v>
      </c>
      <c r="U298" t="s">
        <v>21</v>
      </c>
      <c r="V298">
        <v>120</v>
      </c>
      <c r="W298" t="s">
        <v>22</v>
      </c>
      <c r="X298">
        <v>0</v>
      </c>
      <c r="Y298" t="s">
        <v>23</v>
      </c>
      <c r="Z298">
        <v>-3500</v>
      </c>
      <c r="AB298" t="s">
        <v>4891</v>
      </c>
      <c r="AC298" t="s">
        <v>7768</v>
      </c>
    </row>
    <row r="299" spans="1:29">
      <c r="A299" t="s">
        <v>0</v>
      </c>
      <c r="B299">
        <v>3433375</v>
      </c>
      <c r="C299" t="s">
        <v>19</v>
      </c>
      <c r="D299">
        <v>3327212</v>
      </c>
      <c r="E299" t="s">
        <v>20</v>
      </c>
      <c r="F299">
        <v>500000</v>
      </c>
      <c r="G299" t="s">
        <v>21</v>
      </c>
      <c r="H299">
        <v>120</v>
      </c>
      <c r="I299" t="s">
        <v>22</v>
      </c>
      <c r="J299">
        <v>0</v>
      </c>
      <c r="K299" t="s">
        <v>23</v>
      </c>
      <c r="L299">
        <v>-3500</v>
      </c>
      <c r="O299" t="s">
        <v>0</v>
      </c>
      <c r="P299">
        <v>172498167</v>
      </c>
      <c r="Q299" t="s">
        <v>19</v>
      </c>
      <c r="R299">
        <v>31268861</v>
      </c>
      <c r="S299" t="s">
        <v>20</v>
      </c>
      <c r="T299">
        <v>500000</v>
      </c>
      <c r="U299" t="s">
        <v>21</v>
      </c>
      <c r="V299">
        <v>120</v>
      </c>
      <c r="W299" t="s">
        <v>22</v>
      </c>
      <c r="X299">
        <v>0</v>
      </c>
      <c r="Y299" t="s">
        <v>23</v>
      </c>
      <c r="Z299">
        <v>-3500</v>
      </c>
      <c r="AB299" t="s">
        <v>4892</v>
      </c>
      <c r="AC299" t="s">
        <v>7777</v>
      </c>
    </row>
    <row r="300" spans="1:29">
      <c r="A300" t="s">
        <v>0</v>
      </c>
      <c r="B300">
        <v>3622734</v>
      </c>
      <c r="C300" t="s">
        <v>19</v>
      </c>
      <c r="D300">
        <v>3509754</v>
      </c>
      <c r="E300" t="s">
        <v>20</v>
      </c>
      <c r="F300">
        <v>500000</v>
      </c>
      <c r="G300" t="s">
        <v>21</v>
      </c>
      <c r="H300">
        <v>120</v>
      </c>
      <c r="I300" t="s">
        <v>22</v>
      </c>
      <c r="J300">
        <v>0</v>
      </c>
      <c r="K300" t="s">
        <v>23</v>
      </c>
      <c r="L300">
        <v>-3500</v>
      </c>
      <c r="O300" t="s">
        <v>0</v>
      </c>
      <c r="P300">
        <v>173936838</v>
      </c>
      <c r="Q300" t="s">
        <v>19</v>
      </c>
      <c r="R300">
        <v>31624686</v>
      </c>
      <c r="S300" t="s">
        <v>20</v>
      </c>
      <c r="T300">
        <v>500000</v>
      </c>
      <c r="U300" t="s">
        <v>21</v>
      </c>
      <c r="V300">
        <v>120</v>
      </c>
      <c r="W300" t="s">
        <v>22</v>
      </c>
      <c r="X300">
        <v>0</v>
      </c>
      <c r="Y300" t="s">
        <v>23</v>
      </c>
      <c r="Z300">
        <v>-3500</v>
      </c>
      <c r="AB300" t="s">
        <v>4893</v>
      </c>
      <c r="AC300" t="s">
        <v>7786</v>
      </c>
    </row>
    <row r="301" spans="1:29">
      <c r="A301" t="s">
        <v>0</v>
      </c>
      <c r="B301">
        <v>3482753</v>
      </c>
      <c r="C301" t="s">
        <v>19</v>
      </c>
      <c r="D301">
        <v>3375842</v>
      </c>
      <c r="E301" t="s">
        <v>20</v>
      </c>
      <c r="F301">
        <v>500000</v>
      </c>
      <c r="G301" t="s">
        <v>21</v>
      </c>
      <c r="H301">
        <v>120</v>
      </c>
      <c r="I301" t="s">
        <v>22</v>
      </c>
      <c r="J301">
        <v>0</v>
      </c>
      <c r="K301" t="s">
        <v>23</v>
      </c>
      <c r="L301">
        <v>-3500</v>
      </c>
      <c r="O301" t="s">
        <v>0</v>
      </c>
      <c r="P301">
        <v>175381808</v>
      </c>
      <c r="Q301" t="s">
        <v>19</v>
      </c>
      <c r="R301">
        <v>31981985</v>
      </c>
      <c r="S301" t="s">
        <v>20</v>
      </c>
      <c r="T301">
        <v>500000</v>
      </c>
      <c r="U301" t="s">
        <v>21</v>
      </c>
      <c r="V301">
        <v>120</v>
      </c>
      <c r="W301" t="s">
        <v>22</v>
      </c>
      <c r="X301">
        <v>0</v>
      </c>
      <c r="Y301" t="s">
        <v>23</v>
      </c>
      <c r="Z301">
        <v>-3500</v>
      </c>
      <c r="AB301" t="s">
        <v>4894</v>
      </c>
      <c r="AC301" t="s">
        <v>7795</v>
      </c>
    </row>
    <row r="302" spans="1:29">
      <c r="A302" t="s">
        <v>0</v>
      </c>
      <c r="B302">
        <v>3507442</v>
      </c>
      <c r="C302" t="s">
        <v>19</v>
      </c>
      <c r="D302">
        <v>3401464</v>
      </c>
      <c r="E302" t="s">
        <v>20</v>
      </c>
      <c r="F302">
        <v>500000</v>
      </c>
      <c r="G302" t="s">
        <v>21</v>
      </c>
      <c r="H302">
        <v>120</v>
      </c>
      <c r="I302" t="s">
        <v>22</v>
      </c>
      <c r="J302">
        <v>0</v>
      </c>
      <c r="K302" t="s">
        <v>23</v>
      </c>
      <c r="L302">
        <v>-3500</v>
      </c>
      <c r="O302" t="s">
        <v>0</v>
      </c>
      <c r="P302">
        <v>176833080</v>
      </c>
      <c r="Q302" t="s">
        <v>19</v>
      </c>
      <c r="R302">
        <v>32340755</v>
      </c>
      <c r="S302" t="s">
        <v>20</v>
      </c>
      <c r="T302">
        <v>500000</v>
      </c>
      <c r="U302" t="s">
        <v>21</v>
      </c>
      <c r="V302">
        <v>120</v>
      </c>
      <c r="W302" t="s">
        <v>22</v>
      </c>
      <c r="X302">
        <v>0</v>
      </c>
      <c r="Y302" t="s">
        <v>23</v>
      </c>
      <c r="Z302">
        <v>-3500</v>
      </c>
      <c r="AB302" t="s">
        <v>4895</v>
      </c>
      <c r="AC302" t="s">
        <v>7804</v>
      </c>
    </row>
    <row r="303" spans="1:29">
      <c r="A303" t="s">
        <v>0</v>
      </c>
      <c r="B303">
        <v>3534453</v>
      </c>
      <c r="C303" t="s">
        <v>19</v>
      </c>
      <c r="D303">
        <v>3427086</v>
      </c>
      <c r="E303" t="s">
        <v>20</v>
      </c>
      <c r="F303">
        <v>500000</v>
      </c>
      <c r="G303" t="s">
        <v>21</v>
      </c>
      <c r="H303">
        <v>120</v>
      </c>
      <c r="I303" t="s">
        <v>22</v>
      </c>
      <c r="J303">
        <v>0</v>
      </c>
      <c r="K303" t="s">
        <v>23</v>
      </c>
      <c r="L303">
        <v>-3500</v>
      </c>
      <c r="O303" t="s">
        <v>0</v>
      </c>
      <c r="P303">
        <v>178290511</v>
      </c>
      <c r="Q303" t="s">
        <v>19</v>
      </c>
      <c r="R303">
        <v>32700997</v>
      </c>
      <c r="S303" t="s">
        <v>20</v>
      </c>
      <c r="T303">
        <v>500000</v>
      </c>
      <c r="U303" t="s">
        <v>21</v>
      </c>
      <c r="V303">
        <v>120</v>
      </c>
      <c r="W303" t="s">
        <v>22</v>
      </c>
      <c r="X303">
        <v>0</v>
      </c>
      <c r="Y303" t="s">
        <v>23</v>
      </c>
      <c r="Z303">
        <v>-3500</v>
      </c>
      <c r="AB303" t="s">
        <v>4896</v>
      </c>
      <c r="AC303" t="s">
        <v>7813</v>
      </c>
    </row>
    <row r="304" spans="1:29">
      <c r="A304" t="s">
        <v>0</v>
      </c>
      <c r="B304">
        <v>3731057</v>
      </c>
      <c r="C304" t="s">
        <v>19</v>
      </c>
      <c r="D304">
        <v>3617123</v>
      </c>
      <c r="E304" t="s">
        <v>20</v>
      </c>
      <c r="F304">
        <v>500000</v>
      </c>
      <c r="G304" t="s">
        <v>21</v>
      </c>
      <c r="H304">
        <v>120</v>
      </c>
      <c r="I304" t="s">
        <v>22</v>
      </c>
      <c r="J304">
        <v>0</v>
      </c>
      <c r="K304" t="s">
        <v>23</v>
      </c>
      <c r="L304">
        <v>-3500</v>
      </c>
      <c r="O304" t="s">
        <v>0</v>
      </c>
      <c r="P304">
        <v>179754257</v>
      </c>
      <c r="Q304" t="s">
        <v>19</v>
      </c>
      <c r="R304">
        <v>33062710</v>
      </c>
      <c r="S304" t="s">
        <v>20</v>
      </c>
      <c r="T304">
        <v>500000</v>
      </c>
      <c r="U304" t="s">
        <v>21</v>
      </c>
      <c r="V304">
        <v>120</v>
      </c>
      <c r="W304" t="s">
        <v>22</v>
      </c>
      <c r="X304">
        <v>0</v>
      </c>
      <c r="Y304" t="s">
        <v>23</v>
      </c>
      <c r="Z304">
        <v>-3500</v>
      </c>
      <c r="AB304" t="s">
        <v>4897</v>
      </c>
      <c r="AC304" t="s">
        <v>7822</v>
      </c>
    </row>
    <row r="305" spans="1:29">
      <c r="A305" t="s">
        <v>0</v>
      </c>
      <c r="B305">
        <v>3588474</v>
      </c>
      <c r="C305" t="s">
        <v>19</v>
      </c>
      <c r="D305">
        <v>3478330</v>
      </c>
      <c r="E305" t="s">
        <v>20</v>
      </c>
      <c r="F305">
        <v>500000</v>
      </c>
      <c r="G305" t="s">
        <v>21</v>
      </c>
      <c r="H305">
        <v>120</v>
      </c>
      <c r="I305" t="s">
        <v>22</v>
      </c>
      <c r="J305">
        <v>0</v>
      </c>
      <c r="K305" t="s">
        <v>23</v>
      </c>
      <c r="L305">
        <v>-3500</v>
      </c>
      <c r="O305" t="s">
        <v>0</v>
      </c>
      <c r="P305">
        <v>181224336</v>
      </c>
      <c r="Q305" t="s">
        <v>19</v>
      </c>
      <c r="R305">
        <v>33425894</v>
      </c>
      <c r="S305" t="s">
        <v>20</v>
      </c>
      <c r="T305">
        <v>500000</v>
      </c>
      <c r="U305" t="s">
        <v>21</v>
      </c>
      <c r="V305">
        <v>120</v>
      </c>
      <c r="W305" t="s">
        <v>22</v>
      </c>
      <c r="X305">
        <v>0</v>
      </c>
      <c r="Y305" t="s">
        <v>23</v>
      </c>
      <c r="Z305">
        <v>-3500</v>
      </c>
      <c r="AB305" t="s">
        <v>4898</v>
      </c>
      <c r="AC305" t="s">
        <v>7831</v>
      </c>
    </row>
    <row r="306" spans="1:29">
      <c r="A306" t="s">
        <v>0</v>
      </c>
      <c r="B306">
        <v>3615484</v>
      </c>
      <c r="C306" t="s">
        <v>19</v>
      </c>
      <c r="D306">
        <v>3503952</v>
      </c>
      <c r="E306" t="s">
        <v>20</v>
      </c>
      <c r="F306">
        <v>500000</v>
      </c>
      <c r="G306" t="s">
        <v>21</v>
      </c>
      <c r="H306">
        <v>120</v>
      </c>
      <c r="I306" t="s">
        <v>22</v>
      </c>
      <c r="J306">
        <v>0</v>
      </c>
      <c r="K306" t="s">
        <v>23</v>
      </c>
      <c r="L306">
        <v>-3500</v>
      </c>
      <c r="O306" t="s">
        <v>0</v>
      </c>
      <c r="P306">
        <v>182700798</v>
      </c>
      <c r="Q306" t="s">
        <v>19</v>
      </c>
      <c r="R306">
        <v>33790549</v>
      </c>
      <c r="S306" t="s">
        <v>20</v>
      </c>
      <c r="T306">
        <v>500000</v>
      </c>
      <c r="U306" t="s">
        <v>21</v>
      </c>
      <c r="V306">
        <v>120</v>
      </c>
      <c r="W306" t="s">
        <v>22</v>
      </c>
      <c r="X306">
        <v>0</v>
      </c>
      <c r="Y306" t="s">
        <v>23</v>
      </c>
      <c r="Z306">
        <v>-3500</v>
      </c>
      <c r="AB306" t="s">
        <v>4899</v>
      </c>
      <c r="AC306" t="s">
        <v>7840</v>
      </c>
    </row>
    <row r="307" spans="1:29">
      <c r="A307" t="s">
        <v>0</v>
      </c>
      <c r="B307">
        <v>3642494</v>
      </c>
      <c r="C307" t="s">
        <v>19</v>
      </c>
      <c r="D307">
        <v>3529575</v>
      </c>
      <c r="E307" t="s">
        <v>20</v>
      </c>
      <c r="F307">
        <v>500000</v>
      </c>
      <c r="G307" t="s">
        <v>21</v>
      </c>
      <c r="H307">
        <v>120</v>
      </c>
      <c r="I307" t="s">
        <v>22</v>
      </c>
      <c r="J307">
        <v>0</v>
      </c>
      <c r="K307" t="s">
        <v>23</v>
      </c>
      <c r="L307">
        <v>-3500</v>
      </c>
      <c r="O307" t="s">
        <v>0</v>
      </c>
      <c r="P307">
        <v>184183834</v>
      </c>
      <c r="Q307" t="s">
        <v>19</v>
      </c>
      <c r="R307">
        <v>34156672</v>
      </c>
      <c r="S307" t="s">
        <v>20</v>
      </c>
      <c r="T307">
        <v>500000</v>
      </c>
      <c r="U307" t="s">
        <v>21</v>
      </c>
      <c r="V307">
        <v>120</v>
      </c>
      <c r="W307" t="s">
        <v>22</v>
      </c>
      <c r="X307">
        <v>0</v>
      </c>
      <c r="Y307" t="s">
        <v>23</v>
      </c>
      <c r="Z307">
        <v>-3500</v>
      </c>
      <c r="AB307" t="s">
        <v>4900</v>
      </c>
      <c r="AC307" t="s">
        <v>7849</v>
      </c>
    </row>
    <row r="308" spans="1:29">
      <c r="A308" t="s">
        <v>0</v>
      </c>
      <c r="B308">
        <v>3844243</v>
      </c>
      <c r="C308" t="s">
        <v>19</v>
      </c>
      <c r="D308">
        <v>3724492</v>
      </c>
      <c r="E308" t="s">
        <v>20</v>
      </c>
      <c r="F308">
        <v>500000</v>
      </c>
      <c r="G308" t="s">
        <v>21</v>
      </c>
      <c r="H308">
        <v>120</v>
      </c>
      <c r="I308" t="s">
        <v>22</v>
      </c>
      <c r="J308">
        <v>0</v>
      </c>
      <c r="K308" t="s">
        <v>23</v>
      </c>
      <c r="L308">
        <v>-3500</v>
      </c>
      <c r="O308" t="s">
        <v>0</v>
      </c>
      <c r="P308">
        <v>185673453</v>
      </c>
      <c r="Q308" t="s">
        <v>19</v>
      </c>
      <c r="R308">
        <v>34524270</v>
      </c>
      <c r="S308" t="s">
        <v>20</v>
      </c>
      <c r="T308">
        <v>500000</v>
      </c>
      <c r="U308" t="s">
        <v>21</v>
      </c>
      <c r="V308">
        <v>120</v>
      </c>
      <c r="W308" t="s">
        <v>22</v>
      </c>
      <c r="X308">
        <v>0</v>
      </c>
      <c r="Y308" t="s">
        <v>23</v>
      </c>
      <c r="Z308">
        <v>-3500</v>
      </c>
      <c r="AB308" t="s">
        <v>4901</v>
      </c>
      <c r="AC308" t="s">
        <v>7858</v>
      </c>
    </row>
    <row r="309" spans="1:29">
      <c r="A309" t="s">
        <v>0</v>
      </c>
      <c r="B309">
        <v>3696515</v>
      </c>
      <c r="C309" t="s">
        <v>19</v>
      </c>
      <c r="D309">
        <v>3580819</v>
      </c>
      <c r="E309" t="s">
        <v>20</v>
      </c>
      <c r="F309">
        <v>500000</v>
      </c>
      <c r="G309" t="s">
        <v>21</v>
      </c>
      <c r="H309">
        <v>120</v>
      </c>
      <c r="I309" t="s">
        <v>22</v>
      </c>
      <c r="J309">
        <v>0</v>
      </c>
      <c r="K309" t="s">
        <v>23</v>
      </c>
      <c r="L309">
        <v>-3500</v>
      </c>
      <c r="O309" t="s">
        <v>0</v>
      </c>
      <c r="P309">
        <v>187169568</v>
      </c>
      <c r="Q309" t="s">
        <v>19</v>
      </c>
      <c r="R309">
        <v>34893340</v>
      </c>
      <c r="S309" t="s">
        <v>20</v>
      </c>
      <c r="T309">
        <v>500000</v>
      </c>
      <c r="U309" t="s">
        <v>21</v>
      </c>
      <c r="V309">
        <v>120</v>
      </c>
      <c r="W309" t="s">
        <v>22</v>
      </c>
      <c r="X309">
        <v>0</v>
      </c>
      <c r="Y309" t="s">
        <v>23</v>
      </c>
      <c r="Z309">
        <v>-3500</v>
      </c>
      <c r="AB309" t="s">
        <v>4902</v>
      </c>
      <c r="AC309" t="s">
        <v>7867</v>
      </c>
    </row>
    <row r="310" spans="1:29">
      <c r="A310" t="s">
        <v>0</v>
      </c>
      <c r="B310">
        <v>3723525</v>
      </c>
      <c r="C310" t="s">
        <v>19</v>
      </c>
      <c r="D310">
        <v>3606441</v>
      </c>
      <c r="E310" t="s">
        <v>20</v>
      </c>
      <c r="F310">
        <v>500000</v>
      </c>
      <c r="G310" t="s">
        <v>21</v>
      </c>
      <c r="H310">
        <v>120</v>
      </c>
      <c r="I310" t="s">
        <v>22</v>
      </c>
      <c r="J310">
        <v>0</v>
      </c>
      <c r="K310" t="s">
        <v>23</v>
      </c>
      <c r="L310">
        <v>-3500</v>
      </c>
      <c r="O310" t="s">
        <v>0</v>
      </c>
      <c r="P310">
        <v>188672280</v>
      </c>
      <c r="Q310" t="s">
        <v>19</v>
      </c>
      <c r="R310">
        <v>35263883</v>
      </c>
      <c r="S310" t="s">
        <v>20</v>
      </c>
      <c r="T310">
        <v>500000</v>
      </c>
      <c r="U310" t="s">
        <v>21</v>
      </c>
      <c r="V310">
        <v>120</v>
      </c>
      <c r="W310" t="s">
        <v>22</v>
      </c>
      <c r="X310">
        <v>0</v>
      </c>
      <c r="Y310" t="s">
        <v>23</v>
      </c>
      <c r="Z310">
        <v>-3500</v>
      </c>
      <c r="AB310" t="s">
        <v>4903</v>
      </c>
      <c r="AC310" t="s">
        <v>7876</v>
      </c>
    </row>
    <row r="311" spans="1:29">
      <c r="A311" t="s">
        <v>0</v>
      </c>
      <c r="B311">
        <v>3750536</v>
      </c>
      <c r="C311" t="s">
        <v>19</v>
      </c>
      <c r="D311">
        <v>3632063</v>
      </c>
      <c r="E311" t="s">
        <v>20</v>
      </c>
      <c r="F311">
        <v>500000</v>
      </c>
      <c r="G311" t="s">
        <v>21</v>
      </c>
      <c r="H311">
        <v>120</v>
      </c>
      <c r="I311" t="s">
        <v>22</v>
      </c>
      <c r="J311">
        <v>0</v>
      </c>
      <c r="K311" t="s">
        <v>23</v>
      </c>
      <c r="L311">
        <v>-3500</v>
      </c>
      <c r="O311" t="s">
        <v>0</v>
      </c>
      <c r="P311">
        <v>190181444</v>
      </c>
      <c r="Q311" t="s">
        <v>19</v>
      </c>
      <c r="R311">
        <v>35635903</v>
      </c>
      <c r="S311" t="s">
        <v>20</v>
      </c>
      <c r="T311">
        <v>500000</v>
      </c>
      <c r="U311" t="s">
        <v>21</v>
      </c>
      <c r="V311">
        <v>120</v>
      </c>
      <c r="W311" t="s">
        <v>22</v>
      </c>
      <c r="X311">
        <v>0</v>
      </c>
      <c r="Y311" t="s">
        <v>23</v>
      </c>
      <c r="Z311">
        <v>-3500</v>
      </c>
      <c r="AB311" t="s">
        <v>4904</v>
      </c>
      <c r="AC311" t="s">
        <v>7885</v>
      </c>
    </row>
    <row r="312" spans="1:29">
      <c r="A312" t="s">
        <v>0</v>
      </c>
      <c r="B312">
        <v>3957429</v>
      </c>
      <c r="C312" t="s">
        <v>19</v>
      </c>
      <c r="D312">
        <v>3831861</v>
      </c>
      <c r="E312" t="s">
        <v>20</v>
      </c>
      <c r="F312">
        <v>500000</v>
      </c>
      <c r="G312" t="s">
        <v>21</v>
      </c>
      <c r="H312">
        <v>120</v>
      </c>
      <c r="I312" t="s">
        <v>22</v>
      </c>
      <c r="J312">
        <v>0</v>
      </c>
      <c r="K312" t="s">
        <v>23</v>
      </c>
      <c r="L312">
        <v>-3500</v>
      </c>
      <c r="O312" t="s">
        <v>0</v>
      </c>
      <c r="P312">
        <v>191696959</v>
      </c>
      <c r="Q312" t="s">
        <v>19</v>
      </c>
      <c r="R312">
        <v>36020000</v>
      </c>
      <c r="S312" t="s">
        <v>20</v>
      </c>
      <c r="T312">
        <v>500000</v>
      </c>
      <c r="U312" t="s">
        <v>21</v>
      </c>
      <c r="V312">
        <v>120</v>
      </c>
      <c r="W312" t="s">
        <v>22</v>
      </c>
      <c r="X312">
        <v>0</v>
      </c>
      <c r="Y312" t="s">
        <v>23</v>
      </c>
      <c r="Z312">
        <v>-3500</v>
      </c>
      <c r="AB312" t="s">
        <v>4905</v>
      </c>
      <c r="AC312" t="s">
        <v>7894</v>
      </c>
    </row>
    <row r="313" spans="1:29">
      <c r="A313" t="s">
        <v>0</v>
      </c>
      <c r="B313">
        <v>3804556</v>
      </c>
      <c r="C313" t="s">
        <v>19</v>
      </c>
      <c r="D313">
        <v>3683307</v>
      </c>
      <c r="E313" t="s">
        <v>20</v>
      </c>
      <c r="F313">
        <v>500000</v>
      </c>
      <c r="G313" t="s">
        <v>21</v>
      </c>
      <c r="H313">
        <v>120</v>
      </c>
      <c r="I313" t="s">
        <v>22</v>
      </c>
      <c r="J313">
        <v>0</v>
      </c>
      <c r="K313" t="s">
        <v>23</v>
      </c>
      <c r="L313">
        <v>-3500</v>
      </c>
      <c r="O313" t="s">
        <v>0</v>
      </c>
      <c r="P313">
        <v>193218807</v>
      </c>
      <c r="Q313" t="s">
        <v>19</v>
      </c>
      <c r="R313">
        <v>36421573</v>
      </c>
      <c r="S313" t="s">
        <v>20</v>
      </c>
      <c r="T313">
        <v>500000</v>
      </c>
      <c r="U313" t="s">
        <v>21</v>
      </c>
      <c r="V313">
        <v>120</v>
      </c>
      <c r="W313" t="s">
        <v>22</v>
      </c>
      <c r="X313">
        <v>0</v>
      </c>
      <c r="Y313" t="s">
        <v>23</v>
      </c>
      <c r="Z313">
        <v>-3500</v>
      </c>
      <c r="AB313" t="s">
        <v>4906</v>
      </c>
      <c r="AC313" t="s">
        <v>7903</v>
      </c>
    </row>
    <row r="314" spans="1:29">
      <c r="A314" t="s">
        <v>0</v>
      </c>
      <c r="B314">
        <v>3831567</v>
      </c>
      <c r="C314" t="s">
        <v>19</v>
      </c>
      <c r="D314">
        <v>3708929</v>
      </c>
      <c r="E314" t="s">
        <v>20</v>
      </c>
      <c r="F314">
        <v>500000</v>
      </c>
      <c r="G314" t="s">
        <v>21</v>
      </c>
      <c r="H314">
        <v>120</v>
      </c>
      <c r="I314" t="s">
        <v>22</v>
      </c>
      <c r="J314">
        <v>0</v>
      </c>
      <c r="K314" t="s">
        <v>23</v>
      </c>
      <c r="L314">
        <v>-3500</v>
      </c>
      <c r="O314" t="s">
        <v>0</v>
      </c>
      <c r="P314">
        <v>194746985</v>
      </c>
      <c r="Q314" t="s">
        <v>19</v>
      </c>
      <c r="R314">
        <v>36824758</v>
      </c>
      <c r="S314" t="s">
        <v>20</v>
      </c>
      <c r="T314">
        <v>500000</v>
      </c>
      <c r="U314" t="s">
        <v>21</v>
      </c>
      <c r="V314">
        <v>120</v>
      </c>
      <c r="W314" t="s">
        <v>22</v>
      </c>
      <c r="X314">
        <v>0</v>
      </c>
      <c r="Y314" t="s">
        <v>23</v>
      </c>
      <c r="Z314">
        <v>-3500</v>
      </c>
      <c r="AB314" t="s">
        <v>4907</v>
      </c>
      <c r="AC314" t="s">
        <v>7912</v>
      </c>
    </row>
    <row r="315" spans="1:29">
      <c r="A315" t="s">
        <v>0</v>
      </c>
      <c r="B315">
        <v>3858577</v>
      </c>
      <c r="C315" t="s">
        <v>19</v>
      </c>
      <c r="D315">
        <v>3734551</v>
      </c>
      <c r="E315" t="s">
        <v>20</v>
      </c>
      <c r="F315">
        <v>500000</v>
      </c>
      <c r="G315" t="s">
        <v>21</v>
      </c>
      <c r="H315">
        <v>120</v>
      </c>
      <c r="I315" t="s">
        <v>22</v>
      </c>
      <c r="J315">
        <v>0</v>
      </c>
      <c r="K315" t="s">
        <v>23</v>
      </c>
      <c r="L315">
        <v>-3500</v>
      </c>
      <c r="O315" t="s">
        <v>0</v>
      </c>
      <c r="P315">
        <v>196281437</v>
      </c>
      <c r="Q315" t="s">
        <v>19</v>
      </c>
      <c r="R315">
        <v>37229552</v>
      </c>
      <c r="S315" t="s">
        <v>20</v>
      </c>
      <c r="T315">
        <v>500000</v>
      </c>
      <c r="U315" t="s">
        <v>21</v>
      </c>
      <c r="V315">
        <v>120</v>
      </c>
      <c r="W315" t="s">
        <v>22</v>
      </c>
      <c r="X315">
        <v>0</v>
      </c>
      <c r="Y315" t="s">
        <v>23</v>
      </c>
      <c r="Z315">
        <v>-3500</v>
      </c>
      <c r="AB315" t="s">
        <v>4908</v>
      </c>
      <c r="AC315" t="s">
        <v>7921</v>
      </c>
    </row>
    <row r="316" spans="1:29">
      <c r="A316" t="s">
        <v>0</v>
      </c>
      <c r="B316">
        <v>4070616</v>
      </c>
      <c r="C316" t="s">
        <v>19</v>
      </c>
      <c r="D316">
        <v>3939229</v>
      </c>
      <c r="E316" t="s">
        <v>20</v>
      </c>
      <c r="F316">
        <v>500000</v>
      </c>
      <c r="G316" t="s">
        <v>21</v>
      </c>
      <c r="H316">
        <v>120</v>
      </c>
      <c r="I316" t="s">
        <v>22</v>
      </c>
      <c r="J316">
        <v>0</v>
      </c>
      <c r="K316" t="s">
        <v>23</v>
      </c>
      <c r="L316">
        <v>-3500</v>
      </c>
      <c r="O316" t="s">
        <v>0</v>
      </c>
      <c r="P316">
        <v>197822261</v>
      </c>
      <c r="Q316" t="s">
        <v>19</v>
      </c>
      <c r="R316">
        <v>37635956</v>
      </c>
      <c r="S316" t="s">
        <v>20</v>
      </c>
      <c r="T316">
        <v>500000</v>
      </c>
      <c r="U316" t="s">
        <v>21</v>
      </c>
      <c r="V316">
        <v>120</v>
      </c>
      <c r="W316" t="s">
        <v>22</v>
      </c>
      <c r="X316">
        <v>0</v>
      </c>
      <c r="Y316" t="s">
        <v>23</v>
      </c>
      <c r="Z316">
        <v>-3500</v>
      </c>
      <c r="AB316" t="s">
        <v>4909</v>
      </c>
      <c r="AC316" t="s">
        <v>7930</v>
      </c>
    </row>
    <row r="317" spans="1:29">
      <c r="A317" t="s">
        <v>0</v>
      </c>
      <c r="B317">
        <v>3912598</v>
      </c>
      <c r="C317" t="s">
        <v>19</v>
      </c>
      <c r="D317">
        <v>3785796</v>
      </c>
      <c r="E317" t="s">
        <v>20</v>
      </c>
      <c r="F317">
        <v>500000</v>
      </c>
      <c r="G317" t="s">
        <v>21</v>
      </c>
      <c r="H317">
        <v>120</v>
      </c>
      <c r="I317" t="s">
        <v>22</v>
      </c>
      <c r="J317">
        <v>0</v>
      </c>
      <c r="K317" t="s">
        <v>23</v>
      </c>
      <c r="L317">
        <v>-3500</v>
      </c>
      <c r="O317" t="s">
        <v>0</v>
      </c>
      <c r="P317">
        <v>199369465</v>
      </c>
      <c r="Q317" t="s">
        <v>19</v>
      </c>
      <c r="R317">
        <v>38043971</v>
      </c>
      <c r="S317" t="s">
        <v>20</v>
      </c>
      <c r="T317">
        <v>500000</v>
      </c>
      <c r="U317" t="s">
        <v>21</v>
      </c>
      <c r="V317">
        <v>120</v>
      </c>
      <c r="W317" t="s">
        <v>22</v>
      </c>
      <c r="X317">
        <v>0</v>
      </c>
      <c r="Y317" t="s">
        <v>23</v>
      </c>
      <c r="Z317">
        <v>-3500</v>
      </c>
      <c r="AB317" t="s">
        <v>4910</v>
      </c>
      <c r="AC317" t="s">
        <v>7939</v>
      </c>
    </row>
    <row r="318" spans="1:29">
      <c r="A318" t="s">
        <v>0</v>
      </c>
      <c r="B318">
        <v>3939608</v>
      </c>
      <c r="C318" t="s">
        <v>19</v>
      </c>
      <c r="D318">
        <v>3811418</v>
      </c>
      <c r="E318" t="s">
        <v>20</v>
      </c>
      <c r="F318">
        <v>500000</v>
      </c>
      <c r="G318" t="s">
        <v>21</v>
      </c>
      <c r="H318">
        <v>120</v>
      </c>
      <c r="I318" t="s">
        <v>22</v>
      </c>
      <c r="J318">
        <v>0</v>
      </c>
      <c r="K318" t="s">
        <v>23</v>
      </c>
      <c r="L318">
        <v>-3500</v>
      </c>
      <c r="O318" t="s">
        <v>0</v>
      </c>
      <c r="P318">
        <v>200923250</v>
      </c>
      <c r="Q318" t="s">
        <v>19</v>
      </c>
      <c r="R318">
        <v>38453596</v>
      </c>
      <c r="S318" t="s">
        <v>20</v>
      </c>
      <c r="T318">
        <v>500000</v>
      </c>
      <c r="U318" t="s">
        <v>21</v>
      </c>
      <c r="V318">
        <v>120</v>
      </c>
      <c r="W318" t="s">
        <v>22</v>
      </c>
      <c r="X318">
        <v>0</v>
      </c>
      <c r="Y318" t="s">
        <v>23</v>
      </c>
      <c r="Z318">
        <v>-3500</v>
      </c>
      <c r="AB318" t="s">
        <v>4911</v>
      </c>
      <c r="AC318" t="s">
        <v>7948</v>
      </c>
    </row>
    <row r="319" spans="1:29">
      <c r="A319" t="s">
        <v>0</v>
      </c>
      <c r="B319">
        <v>3966619</v>
      </c>
      <c r="C319" t="s">
        <v>19</v>
      </c>
      <c r="D319">
        <v>3837040</v>
      </c>
      <c r="E319" t="s">
        <v>20</v>
      </c>
      <c r="F319">
        <v>500000</v>
      </c>
      <c r="G319" t="s">
        <v>21</v>
      </c>
      <c r="H319">
        <v>120</v>
      </c>
      <c r="I319" t="s">
        <v>22</v>
      </c>
      <c r="J319">
        <v>0</v>
      </c>
      <c r="K319" t="s">
        <v>23</v>
      </c>
      <c r="L319">
        <v>-3500</v>
      </c>
      <c r="O319" t="s">
        <v>0</v>
      </c>
      <c r="P319">
        <v>202483535</v>
      </c>
      <c r="Q319" t="s">
        <v>19</v>
      </c>
      <c r="R319">
        <v>38864832</v>
      </c>
      <c r="S319" t="s">
        <v>20</v>
      </c>
      <c r="T319">
        <v>500000</v>
      </c>
      <c r="U319" t="s">
        <v>21</v>
      </c>
      <c r="V319">
        <v>120</v>
      </c>
      <c r="W319" t="s">
        <v>22</v>
      </c>
      <c r="X319">
        <v>0</v>
      </c>
      <c r="Y319" t="s">
        <v>23</v>
      </c>
      <c r="Z319">
        <v>-3500</v>
      </c>
      <c r="AB319" t="s">
        <v>4912</v>
      </c>
      <c r="AC319" t="s">
        <v>7957</v>
      </c>
    </row>
    <row r="320" spans="1:29">
      <c r="A320" t="s">
        <v>0</v>
      </c>
      <c r="B320">
        <v>4183802</v>
      </c>
      <c r="C320" t="s">
        <v>19</v>
      </c>
      <c r="D320">
        <v>4046598</v>
      </c>
      <c r="E320" t="s">
        <v>20</v>
      </c>
      <c r="F320">
        <v>500000</v>
      </c>
      <c r="G320" t="s">
        <v>21</v>
      </c>
      <c r="H320">
        <v>120</v>
      </c>
      <c r="I320" t="s">
        <v>22</v>
      </c>
      <c r="J320">
        <v>0</v>
      </c>
      <c r="K320" t="s">
        <v>23</v>
      </c>
      <c r="L320">
        <v>-3500</v>
      </c>
      <c r="O320" t="s">
        <v>0</v>
      </c>
      <c r="P320">
        <v>204050238</v>
      </c>
      <c r="Q320" t="s">
        <v>19</v>
      </c>
      <c r="R320">
        <v>39277685</v>
      </c>
      <c r="S320" t="s">
        <v>20</v>
      </c>
      <c r="T320">
        <v>500000</v>
      </c>
      <c r="U320" t="s">
        <v>21</v>
      </c>
      <c r="V320">
        <v>120</v>
      </c>
      <c r="W320" t="s">
        <v>22</v>
      </c>
      <c r="X320">
        <v>0</v>
      </c>
      <c r="Y320" t="s">
        <v>23</v>
      </c>
      <c r="Z320">
        <v>-3500</v>
      </c>
      <c r="AB320" t="s">
        <v>4913</v>
      </c>
      <c r="AC320" t="s">
        <v>7966</v>
      </c>
    </row>
    <row r="321" spans="1:29">
      <c r="A321" t="s">
        <v>0</v>
      </c>
      <c r="B321">
        <v>4020639</v>
      </c>
      <c r="C321" t="s">
        <v>19</v>
      </c>
      <c r="D321">
        <v>3888284</v>
      </c>
      <c r="E321" t="s">
        <v>20</v>
      </c>
      <c r="F321">
        <v>500000</v>
      </c>
      <c r="G321" t="s">
        <v>21</v>
      </c>
      <c r="H321">
        <v>120</v>
      </c>
      <c r="I321" t="s">
        <v>22</v>
      </c>
      <c r="J321">
        <v>0</v>
      </c>
      <c r="K321" t="s">
        <v>23</v>
      </c>
      <c r="L321">
        <v>-3500</v>
      </c>
      <c r="O321" t="s">
        <v>0</v>
      </c>
      <c r="P321">
        <v>205623382</v>
      </c>
      <c r="Q321" t="s">
        <v>19</v>
      </c>
      <c r="R321">
        <v>39692146</v>
      </c>
      <c r="S321" t="s">
        <v>20</v>
      </c>
      <c r="T321">
        <v>500000</v>
      </c>
      <c r="U321" t="s">
        <v>21</v>
      </c>
      <c r="V321">
        <v>120</v>
      </c>
      <c r="W321" t="s">
        <v>22</v>
      </c>
      <c r="X321">
        <v>0</v>
      </c>
      <c r="Y321" t="s">
        <v>23</v>
      </c>
      <c r="Z321">
        <v>-3500</v>
      </c>
      <c r="AB321" t="s">
        <v>4914</v>
      </c>
      <c r="AC321" t="s">
        <v>7975</v>
      </c>
    </row>
    <row r="322" spans="1:29">
      <c r="A322" t="s">
        <v>0</v>
      </c>
      <c r="B322">
        <v>4047650</v>
      </c>
      <c r="C322" t="s">
        <v>19</v>
      </c>
      <c r="D322">
        <v>3913906</v>
      </c>
      <c r="E322" t="s">
        <v>20</v>
      </c>
      <c r="F322">
        <v>500000</v>
      </c>
      <c r="G322" t="s">
        <v>21</v>
      </c>
      <c r="H322">
        <v>120</v>
      </c>
      <c r="I322" t="s">
        <v>22</v>
      </c>
      <c r="J322">
        <v>0</v>
      </c>
      <c r="K322" t="s">
        <v>23</v>
      </c>
      <c r="L322">
        <v>-3500</v>
      </c>
      <c r="O322" t="s">
        <v>0</v>
      </c>
      <c r="P322">
        <v>207202887</v>
      </c>
      <c r="Q322" t="s">
        <v>19</v>
      </c>
      <c r="R322">
        <v>40108225</v>
      </c>
      <c r="S322" t="s">
        <v>20</v>
      </c>
      <c r="T322">
        <v>500000</v>
      </c>
      <c r="U322" t="s">
        <v>21</v>
      </c>
      <c r="V322">
        <v>120</v>
      </c>
      <c r="W322" t="s">
        <v>22</v>
      </c>
      <c r="X322">
        <v>0</v>
      </c>
      <c r="Y322" t="s">
        <v>23</v>
      </c>
      <c r="Z322">
        <v>-3500</v>
      </c>
      <c r="AB322" t="s">
        <v>4915</v>
      </c>
      <c r="AC322" t="s">
        <v>7984</v>
      </c>
    </row>
    <row r="323" spans="1:29">
      <c r="A323" t="s">
        <v>0</v>
      </c>
      <c r="B323">
        <v>4074660</v>
      </c>
      <c r="C323" t="s">
        <v>19</v>
      </c>
      <c r="D323">
        <v>3939528</v>
      </c>
      <c r="E323" t="s">
        <v>20</v>
      </c>
      <c r="F323">
        <v>500000</v>
      </c>
      <c r="G323" t="s">
        <v>21</v>
      </c>
      <c r="H323">
        <v>120</v>
      </c>
      <c r="I323" t="s">
        <v>22</v>
      </c>
      <c r="J323">
        <v>0</v>
      </c>
      <c r="K323" t="s">
        <v>23</v>
      </c>
      <c r="L323">
        <v>-3500</v>
      </c>
      <c r="O323" t="s">
        <v>0</v>
      </c>
      <c r="P323">
        <v>208788782</v>
      </c>
      <c r="Q323" t="s">
        <v>19</v>
      </c>
      <c r="R323">
        <v>40525916</v>
      </c>
      <c r="S323" t="s">
        <v>20</v>
      </c>
      <c r="T323">
        <v>500000</v>
      </c>
      <c r="U323" t="s">
        <v>21</v>
      </c>
      <c r="V323">
        <v>120</v>
      </c>
      <c r="W323" t="s">
        <v>22</v>
      </c>
      <c r="X323">
        <v>0</v>
      </c>
      <c r="Y323" t="s">
        <v>23</v>
      </c>
      <c r="Z323">
        <v>-3500</v>
      </c>
      <c r="AB323" t="s">
        <v>4916</v>
      </c>
      <c r="AC323" t="s">
        <v>7993</v>
      </c>
    </row>
    <row r="324" spans="1:29">
      <c r="A324" t="s">
        <v>0</v>
      </c>
      <c r="B324">
        <v>4296988</v>
      </c>
      <c r="C324" t="s">
        <v>19</v>
      </c>
      <c r="D324">
        <v>4157254</v>
      </c>
      <c r="E324" t="s">
        <v>20</v>
      </c>
      <c r="F324">
        <v>500000</v>
      </c>
      <c r="G324" t="s">
        <v>21</v>
      </c>
      <c r="H324">
        <v>120</v>
      </c>
      <c r="I324" t="s">
        <v>22</v>
      </c>
      <c r="J324">
        <v>0</v>
      </c>
      <c r="K324" t="s">
        <v>23</v>
      </c>
      <c r="L324">
        <v>-3500</v>
      </c>
      <c r="O324" t="s">
        <v>0</v>
      </c>
      <c r="P324">
        <v>210381027</v>
      </c>
      <c r="Q324" t="s">
        <v>19</v>
      </c>
      <c r="R324">
        <v>40945220</v>
      </c>
      <c r="S324" t="s">
        <v>20</v>
      </c>
      <c r="T324">
        <v>500000</v>
      </c>
      <c r="U324" t="s">
        <v>21</v>
      </c>
      <c r="V324">
        <v>120</v>
      </c>
      <c r="W324" t="s">
        <v>22</v>
      </c>
      <c r="X324">
        <v>0</v>
      </c>
      <c r="Y324" t="s">
        <v>23</v>
      </c>
      <c r="Z324">
        <v>-3500</v>
      </c>
      <c r="AB324" t="s">
        <v>4917</v>
      </c>
      <c r="AC324" t="s">
        <v>8002</v>
      </c>
    </row>
    <row r="325" spans="1:29">
      <c r="A325" t="s">
        <v>0</v>
      </c>
      <c r="B325">
        <v>4128681</v>
      </c>
      <c r="C325" t="s">
        <v>19</v>
      </c>
      <c r="D325">
        <v>3997047</v>
      </c>
      <c r="E325" t="s">
        <v>20</v>
      </c>
      <c r="F325">
        <v>500000</v>
      </c>
      <c r="G325" t="s">
        <v>21</v>
      </c>
      <c r="H325">
        <v>120</v>
      </c>
      <c r="I325" t="s">
        <v>22</v>
      </c>
      <c r="J325">
        <v>0</v>
      </c>
      <c r="K325" t="s">
        <v>23</v>
      </c>
      <c r="L325">
        <v>-3500</v>
      </c>
      <c r="O325" t="s">
        <v>0</v>
      </c>
      <c r="P325">
        <v>211979782</v>
      </c>
      <c r="Q325" t="s">
        <v>19</v>
      </c>
      <c r="R325">
        <v>41366138</v>
      </c>
      <c r="S325" t="s">
        <v>20</v>
      </c>
      <c r="T325">
        <v>500000</v>
      </c>
      <c r="U325" t="s">
        <v>21</v>
      </c>
      <c r="V325">
        <v>120</v>
      </c>
      <c r="W325" t="s">
        <v>22</v>
      </c>
      <c r="X325">
        <v>0</v>
      </c>
      <c r="Y325" t="s">
        <v>23</v>
      </c>
      <c r="Z325">
        <v>-3500</v>
      </c>
      <c r="AB325" t="s">
        <v>4918</v>
      </c>
      <c r="AC325" t="s">
        <v>8011</v>
      </c>
    </row>
    <row r="326" spans="1:29">
      <c r="A326" t="s">
        <v>0</v>
      </c>
      <c r="B326">
        <v>4158012</v>
      </c>
      <c r="C326" t="s">
        <v>19</v>
      </c>
      <c r="D326">
        <v>4025807</v>
      </c>
      <c r="E326" t="s">
        <v>20</v>
      </c>
      <c r="F326">
        <v>500000</v>
      </c>
      <c r="G326" t="s">
        <v>21</v>
      </c>
      <c r="H326">
        <v>120</v>
      </c>
      <c r="I326" t="s">
        <v>22</v>
      </c>
      <c r="J326">
        <v>0</v>
      </c>
      <c r="K326" t="s">
        <v>23</v>
      </c>
      <c r="L326">
        <v>-3500</v>
      </c>
      <c r="O326" t="s">
        <v>0</v>
      </c>
      <c r="P326">
        <v>213585081</v>
      </c>
      <c r="Q326" t="s">
        <v>19</v>
      </c>
      <c r="R326">
        <v>41788669</v>
      </c>
      <c r="S326" t="s">
        <v>20</v>
      </c>
      <c r="T326">
        <v>500000</v>
      </c>
      <c r="U326" t="s">
        <v>21</v>
      </c>
      <c r="V326">
        <v>120</v>
      </c>
      <c r="W326" t="s">
        <v>22</v>
      </c>
      <c r="X326">
        <v>0</v>
      </c>
      <c r="Y326" t="s">
        <v>23</v>
      </c>
      <c r="Z326">
        <v>-3500</v>
      </c>
      <c r="AB326" t="s">
        <v>4919</v>
      </c>
      <c r="AC326" t="s">
        <v>8020</v>
      </c>
    </row>
    <row r="327" spans="1:29">
      <c r="A327" t="s">
        <v>0</v>
      </c>
      <c r="B327">
        <v>4386741</v>
      </c>
      <c r="C327" t="s">
        <v>19</v>
      </c>
      <c r="D327">
        <v>4247641</v>
      </c>
      <c r="E327" t="s">
        <v>20</v>
      </c>
      <c r="F327">
        <v>500000</v>
      </c>
      <c r="G327" t="s">
        <v>21</v>
      </c>
      <c r="H327">
        <v>120</v>
      </c>
      <c r="I327" t="s">
        <v>22</v>
      </c>
      <c r="J327">
        <v>0</v>
      </c>
      <c r="K327" t="s">
        <v>23</v>
      </c>
      <c r="L327">
        <v>-3500</v>
      </c>
      <c r="O327" t="s">
        <v>0</v>
      </c>
      <c r="P327">
        <v>215196765</v>
      </c>
      <c r="Q327" t="s">
        <v>19</v>
      </c>
      <c r="R327">
        <v>42212819</v>
      </c>
      <c r="S327" t="s">
        <v>20</v>
      </c>
      <c r="T327">
        <v>500000</v>
      </c>
      <c r="U327" t="s">
        <v>21</v>
      </c>
      <c r="V327">
        <v>120</v>
      </c>
      <c r="W327" t="s">
        <v>22</v>
      </c>
      <c r="X327">
        <v>0</v>
      </c>
      <c r="Y327" t="s">
        <v>23</v>
      </c>
      <c r="Z327">
        <v>-3500</v>
      </c>
      <c r="AB327" t="s">
        <v>4920</v>
      </c>
      <c r="AC327" t="s">
        <v>8029</v>
      </c>
    </row>
    <row r="328" spans="1:29">
      <c r="A328" t="s">
        <v>0</v>
      </c>
      <c r="B328">
        <v>4216676</v>
      </c>
      <c r="C328" t="s">
        <v>19</v>
      </c>
      <c r="D328">
        <v>4083326</v>
      </c>
      <c r="E328" t="s">
        <v>20</v>
      </c>
      <c r="F328">
        <v>500000</v>
      </c>
      <c r="G328" t="s">
        <v>21</v>
      </c>
      <c r="H328">
        <v>120</v>
      </c>
      <c r="I328" t="s">
        <v>22</v>
      </c>
      <c r="J328">
        <v>0</v>
      </c>
      <c r="K328" t="s">
        <v>23</v>
      </c>
      <c r="L328">
        <v>-3500</v>
      </c>
      <c r="O328" t="s">
        <v>0</v>
      </c>
      <c r="P328">
        <v>216814882</v>
      </c>
      <c r="Q328" t="s">
        <v>19</v>
      </c>
      <c r="R328">
        <v>42638581</v>
      </c>
      <c r="S328" t="s">
        <v>20</v>
      </c>
      <c r="T328">
        <v>500000</v>
      </c>
      <c r="U328" t="s">
        <v>21</v>
      </c>
      <c r="V328">
        <v>120</v>
      </c>
      <c r="W328" t="s">
        <v>22</v>
      </c>
      <c r="X328">
        <v>0</v>
      </c>
      <c r="Y328" t="s">
        <v>23</v>
      </c>
      <c r="Z328">
        <v>-3500</v>
      </c>
      <c r="AB328" t="s">
        <v>4921</v>
      </c>
      <c r="AC328" t="s">
        <v>8038</v>
      </c>
    </row>
    <row r="329" spans="1:29">
      <c r="A329" t="s">
        <v>0</v>
      </c>
      <c r="B329">
        <v>4246007</v>
      </c>
      <c r="C329" t="s">
        <v>19</v>
      </c>
      <c r="D329">
        <v>4112085</v>
      </c>
      <c r="E329" t="s">
        <v>20</v>
      </c>
      <c r="F329">
        <v>500000</v>
      </c>
      <c r="G329" t="s">
        <v>21</v>
      </c>
      <c r="H329">
        <v>120</v>
      </c>
      <c r="I329" t="s">
        <v>22</v>
      </c>
      <c r="J329">
        <v>0</v>
      </c>
      <c r="K329" t="s">
        <v>23</v>
      </c>
      <c r="L329">
        <v>-3500</v>
      </c>
      <c r="O329" t="s">
        <v>0</v>
      </c>
      <c r="P329">
        <v>218439571</v>
      </c>
      <c r="Q329" t="s">
        <v>19</v>
      </c>
      <c r="R329">
        <v>43065957</v>
      </c>
      <c r="S329" t="s">
        <v>20</v>
      </c>
      <c r="T329">
        <v>500000</v>
      </c>
      <c r="U329" t="s">
        <v>21</v>
      </c>
      <c r="V329">
        <v>120</v>
      </c>
      <c r="W329" t="s">
        <v>22</v>
      </c>
      <c r="X329">
        <v>0</v>
      </c>
      <c r="Y329" t="s">
        <v>23</v>
      </c>
      <c r="Z329">
        <v>-3500</v>
      </c>
      <c r="AB329" t="s">
        <v>4922</v>
      </c>
      <c r="AC329" t="s">
        <v>8047</v>
      </c>
    </row>
    <row r="330" spans="1:29">
      <c r="A330" t="s">
        <v>0</v>
      </c>
      <c r="B330">
        <v>4275339</v>
      </c>
      <c r="C330" t="s">
        <v>19</v>
      </c>
      <c r="D330">
        <v>4140845</v>
      </c>
      <c r="E330" t="s">
        <v>20</v>
      </c>
      <c r="F330">
        <v>500000</v>
      </c>
      <c r="G330" t="s">
        <v>21</v>
      </c>
      <c r="H330">
        <v>120</v>
      </c>
      <c r="I330" t="s">
        <v>22</v>
      </c>
      <c r="J330">
        <v>0</v>
      </c>
      <c r="K330" t="s">
        <v>23</v>
      </c>
      <c r="L330">
        <v>-3500</v>
      </c>
      <c r="O330" t="s">
        <v>0</v>
      </c>
      <c r="P330">
        <v>220070875</v>
      </c>
      <c r="Q330" t="s">
        <v>19</v>
      </c>
      <c r="R330">
        <v>43494949</v>
      </c>
      <c r="S330" t="s">
        <v>20</v>
      </c>
      <c r="T330">
        <v>500000</v>
      </c>
      <c r="U330" t="s">
        <v>21</v>
      </c>
      <c r="V330">
        <v>120</v>
      </c>
      <c r="W330" t="s">
        <v>22</v>
      </c>
      <c r="X330">
        <v>0</v>
      </c>
      <c r="Y330" t="s">
        <v>23</v>
      </c>
      <c r="Z330">
        <v>-3500</v>
      </c>
      <c r="AB330" t="s">
        <v>4923</v>
      </c>
      <c r="AC330" t="s">
        <v>8056</v>
      </c>
    </row>
    <row r="331" spans="1:29">
      <c r="A331" t="s">
        <v>0</v>
      </c>
      <c r="B331">
        <v>4509655</v>
      </c>
      <c r="C331" t="s">
        <v>19</v>
      </c>
      <c r="D331">
        <v>4368157</v>
      </c>
      <c r="E331" t="s">
        <v>20</v>
      </c>
      <c r="F331">
        <v>500000</v>
      </c>
      <c r="G331" t="s">
        <v>21</v>
      </c>
      <c r="H331">
        <v>120</v>
      </c>
      <c r="I331" t="s">
        <v>22</v>
      </c>
      <c r="J331">
        <v>0</v>
      </c>
      <c r="K331" t="s">
        <v>23</v>
      </c>
      <c r="L331">
        <v>-3500</v>
      </c>
      <c r="O331" t="s">
        <v>0</v>
      </c>
      <c r="P331">
        <v>121983919</v>
      </c>
      <c r="Q331" t="s">
        <v>19</v>
      </c>
      <c r="R331">
        <v>12645588</v>
      </c>
      <c r="S331" t="s">
        <v>20</v>
      </c>
      <c r="T331">
        <v>500000</v>
      </c>
      <c r="U331" t="s">
        <v>21</v>
      </c>
      <c r="V331">
        <v>120</v>
      </c>
      <c r="W331" t="s">
        <v>22</v>
      </c>
      <c r="X331">
        <v>0</v>
      </c>
      <c r="Y331" t="s">
        <v>23</v>
      </c>
      <c r="Z331">
        <v>-3500</v>
      </c>
      <c r="AB331" t="s">
        <v>4924</v>
      </c>
      <c r="AC331" t="s">
        <v>8094</v>
      </c>
    </row>
    <row r="332" spans="1:29">
      <c r="AB332" t="s">
        <v>4925</v>
      </c>
      <c r="AC332" t="s">
        <v>8095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H6140"/>
  <sheetViews>
    <sheetView topLeftCell="L1" workbookViewId="0">
      <selection activeCell="AF6104" sqref="AF6104"/>
    </sheetView>
  </sheetViews>
  <sheetFormatPr defaultRowHeight="13.5"/>
  <sheetData>
    <row r="1" spans="1:34">
      <c r="A1" s="17" t="s">
        <v>0</v>
      </c>
      <c r="B1">
        <v>2800</v>
      </c>
      <c r="C1" t="s">
        <v>19</v>
      </c>
      <c r="D1">
        <v>3800</v>
      </c>
      <c r="E1" t="s">
        <v>20</v>
      </c>
      <c r="F1" s="14">
        <v>500000</v>
      </c>
      <c r="G1" t="s">
        <v>21</v>
      </c>
      <c r="H1">
        <v>-1050</v>
      </c>
      <c r="I1" t="s">
        <v>22</v>
      </c>
      <c r="J1">
        <v>0</v>
      </c>
      <c r="K1" t="s">
        <v>23</v>
      </c>
      <c r="L1">
        <v>-3500</v>
      </c>
      <c r="N1" s="14">
        <v>200001</v>
      </c>
      <c r="O1">
        <v>18</v>
      </c>
      <c r="AF1" s="14">
        <v>200001</v>
      </c>
      <c r="AG1">
        <v>18</v>
      </c>
      <c r="AH1" t="e">
        <f>VLOOKUP(AF1,关卡难度线!B:H,11,0)</f>
        <v>#N/A</v>
      </c>
    </row>
    <row r="2" spans="1:34">
      <c r="A2" s="17" t="s">
        <v>0</v>
      </c>
      <c r="B2">
        <v>10265</v>
      </c>
      <c r="C2" t="s">
        <v>19</v>
      </c>
      <c r="D2">
        <v>7250</v>
      </c>
      <c r="E2" t="s">
        <v>20</v>
      </c>
      <c r="F2" s="14">
        <v>500000</v>
      </c>
      <c r="G2" t="s">
        <v>21</v>
      </c>
      <c r="H2">
        <v>-1050</v>
      </c>
      <c r="I2" t="s">
        <v>22</v>
      </c>
      <c r="J2">
        <v>0</v>
      </c>
      <c r="K2" t="s">
        <v>23</v>
      </c>
      <c r="L2">
        <v>-3500</v>
      </c>
      <c r="N2" s="14">
        <v>200002</v>
      </c>
      <c r="O2">
        <v>18</v>
      </c>
      <c r="AF2" s="14">
        <v>200002</v>
      </c>
      <c r="AG2">
        <v>18</v>
      </c>
      <c r="AH2" t="e">
        <f>VLOOKUP(AF2,关卡难度线!B:H,11,0)</f>
        <v>#N/A</v>
      </c>
    </row>
    <row r="3" spans="1:34">
      <c r="A3" s="17" t="s">
        <v>0</v>
      </c>
      <c r="B3">
        <v>17685</v>
      </c>
      <c r="C3" t="s">
        <v>19</v>
      </c>
      <c r="D3">
        <v>10291</v>
      </c>
      <c r="E3" t="s">
        <v>20</v>
      </c>
      <c r="F3" s="14">
        <v>500000</v>
      </c>
      <c r="G3" t="s">
        <v>21</v>
      </c>
      <c r="H3">
        <v>10</v>
      </c>
      <c r="I3" t="s">
        <v>22</v>
      </c>
      <c r="J3">
        <v>0</v>
      </c>
      <c r="K3" t="s">
        <v>23</v>
      </c>
      <c r="L3">
        <v>-3500</v>
      </c>
      <c r="N3" s="14">
        <v>199996</v>
      </c>
      <c r="O3">
        <v>14</v>
      </c>
      <c r="P3">
        <v>199996</v>
      </c>
      <c r="Q3">
        <v>12</v>
      </c>
      <c r="R3">
        <v>200003</v>
      </c>
      <c r="S3">
        <v>18</v>
      </c>
      <c r="AF3">
        <v>200003</v>
      </c>
      <c r="AG3">
        <v>18</v>
      </c>
      <c r="AH3" t="e">
        <f>VLOOKUP(AF3,关卡难度线!B:H,11,0)</f>
        <v>#N/A</v>
      </c>
    </row>
    <row r="4" spans="1:34">
      <c r="A4" s="17" t="s">
        <v>0</v>
      </c>
      <c r="B4">
        <v>27204</v>
      </c>
      <c r="C4" t="s">
        <v>19</v>
      </c>
      <c r="D4">
        <v>10933</v>
      </c>
      <c r="E4" t="s">
        <v>20</v>
      </c>
      <c r="F4">
        <v>500000</v>
      </c>
      <c r="G4" t="s">
        <v>21</v>
      </c>
      <c r="H4">
        <v>10</v>
      </c>
      <c r="I4" t="s">
        <v>22</v>
      </c>
      <c r="J4">
        <v>0</v>
      </c>
      <c r="K4" t="s">
        <v>23</v>
      </c>
      <c r="L4">
        <v>-3500</v>
      </c>
      <c r="N4" s="14">
        <v>199998</v>
      </c>
      <c r="O4">
        <v>19</v>
      </c>
      <c r="P4">
        <v>199998</v>
      </c>
      <c r="Q4">
        <v>17</v>
      </c>
      <c r="R4">
        <v>200004</v>
      </c>
      <c r="S4">
        <v>18</v>
      </c>
      <c r="AF4">
        <v>200004</v>
      </c>
      <c r="AG4">
        <v>18</v>
      </c>
      <c r="AH4" t="e">
        <f>VLOOKUP(AF4,关卡难度线!B:H,11,0)</f>
        <v>#N/A</v>
      </c>
    </row>
    <row r="5" spans="1:34">
      <c r="A5" s="17" t="s">
        <v>0</v>
      </c>
      <c r="B5">
        <v>42762</v>
      </c>
      <c r="C5" t="s">
        <v>19</v>
      </c>
      <c r="D5">
        <v>15071</v>
      </c>
      <c r="E5" t="s">
        <v>20</v>
      </c>
      <c r="F5">
        <v>500000</v>
      </c>
      <c r="G5" t="s">
        <v>21</v>
      </c>
      <c r="H5">
        <v>10</v>
      </c>
      <c r="I5" t="s">
        <v>22</v>
      </c>
      <c r="J5">
        <v>0</v>
      </c>
      <c r="K5" t="s">
        <v>23</v>
      </c>
      <c r="L5">
        <v>-3500</v>
      </c>
      <c r="N5" s="14">
        <v>199998</v>
      </c>
      <c r="O5">
        <v>17</v>
      </c>
      <c r="P5">
        <v>199998</v>
      </c>
      <c r="Q5">
        <v>19</v>
      </c>
      <c r="R5">
        <v>200005</v>
      </c>
      <c r="S5">
        <v>18</v>
      </c>
      <c r="AF5">
        <v>200005</v>
      </c>
      <c r="AG5">
        <v>18</v>
      </c>
      <c r="AH5" t="e">
        <f>VLOOKUP(AF5,关卡难度线!B:H,11,0)</f>
        <v>#N/A</v>
      </c>
    </row>
    <row r="6" spans="1:34">
      <c r="A6" s="17" t="s">
        <v>0</v>
      </c>
      <c r="B6">
        <v>56367</v>
      </c>
      <c r="C6" t="s">
        <v>19</v>
      </c>
      <c r="D6">
        <v>24226</v>
      </c>
      <c r="E6" t="s">
        <v>20</v>
      </c>
      <c r="F6">
        <v>500000</v>
      </c>
      <c r="G6" t="s">
        <v>21</v>
      </c>
      <c r="H6">
        <v>20</v>
      </c>
      <c r="I6" t="s">
        <v>22</v>
      </c>
      <c r="J6">
        <v>0</v>
      </c>
      <c r="K6" t="s">
        <v>23</v>
      </c>
      <c r="L6">
        <v>-3500</v>
      </c>
      <c r="N6" s="14">
        <v>199999</v>
      </c>
      <c r="O6">
        <v>17</v>
      </c>
      <c r="P6">
        <v>199999</v>
      </c>
      <c r="Q6">
        <v>19</v>
      </c>
      <c r="R6">
        <v>200006</v>
      </c>
      <c r="S6">
        <v>18</v>
      </c>
      <c r="AF6">
        <v>200006</v>
      </c>
      <c r="AG6">
        <v>18</v>
      </c>
      <c r="AH6" t="e">
        <f>VLOOKUP(AF6,关卡难度线!B:H,11,0)</f>
        <v>#N/A</v>
      </c>
    </row>
    <row r="7" spans="1:34">
      <c r="A7" s="17" t="s">
        <v>0</v>
      </c>
      <c r="B7">
        <v>74411</v>
      </c>
      <c r="C7" t="s">
        <v>19</v>
      </c>
      <c r="D7">
        <v>30380</v>
      </c>
      <c r="E7" t="s">
        <v>20</v>
      </c>
      <c r="F7">
        <v>500000</v>
      </c>
      <c r="G7" t="s">
        <v>21</v>
      </c>
      <c r="H7">
        <v>20</v>
      </c>
      <c r="I7" t="s">
        <v>22</v>
      </c>
      <c r="J7">
        <v>0</v>
      </c>
      <c r="K7" t="s">
        <v>23</v>
      </c>
      <c r="L7">
        <v>-3500</v>
      </c>
      <c r="N7" s="14">
        <v>199996</v>
      </c>
      <c r="O7">
        <v>13</v>
      </c>
      <c r="P7">
        <v>199998</v>
      </c>
      <c r="Q7">
        <v>17</v>
      </c>
      <c r="R7">
        <v>199999</v>
      </c>
      <c r="S7">
        <v>19</v>
      </c>
      <c r="T7">
        <v>200007</v>
      </c>
      <c r="U7">
        <v>18</v>
      </c>
      <c r="AF7">
        <v>200007</v>
      </c>
      <c r="AG7">
        <v>18</v>
      </c>
      <c r="AH7" t="e">
        <f>VLOOKUP(AF7,关卡难度线!B:H,11,0)</f>
        <v>#N/A</v>
      </c>
    </row>
    <row r="8" spans="1:34">
      <c r="A8" s="17" t="s">
        <v>0</v>
      </c>
      <c r="B8">
        <v>93115</v>
      </c>
      <c r="C8" t="s">
        <v>19</v>
      </c>
      <c r="D8">
        <v>36167</v>
      </c>
      <c r="E8" t="s">
        <v>20</v>
      </c>
      <c r="F8">
        <v>500000</v>
      </c>
      <c r="G8" t="s">
        <v>21</v>
      </c>
      <c r="H8">
        <v>20</v>
      </c>
      <c r="I8" t="s">
        <v>22</v>
      </c>
      <c r="J8">
        <v>0</v>
      </c>
      <c r="K8" t="s">
        <v>23</v>
      </c>
      <c r="L8">
        <v>-3500</v>
      </c>
      <c r="N8" s="14">
        <v>199996</v>
      </c>
      <c r="O8">
        <v>13</v>
      </c>
      <c r="P8">
        <v>199998</v>
      </c>
      <c r="Q8">
        <v>17</v>
      </c>
      <c r="R8">
        <v>199997</v>
      </c>
      <c r="S8">
        <v>19</v>
      </c>
      <c r="T8">
        <v>200008</v>
      </c>
      <c r="U8">
        <v>18</v>
      </c>
      <c r="AF8">
        <v>200008</v>
      </c>
      <c r="AG8">
        <v>18</v>
      </c>
      <c r="AH8" t="e">
        <f>VLOOKUP(AF8,关卡难度线!B:H,11,0)</f>
        <v>#N/A</v>
      </c>
    </row>
    <row r="9" spans="1:34">
      <c r="A9" s="17" t="s">
        <v>0</v>
      </c>
      <c r="B9">
        <v>106552</v>
      </c>
      <c r="C9" t="s">
        <v>19</v>
      </c>
      <c r="D9">
        <v>39428</v>
      </c>
      <c r="E9" t="s">
        <v>20</v>
      </c>
      <c r="F9">
        <v>500000</v>
      </c>
      <c r="G9" t="s">
        <v>21</v>
      </c>
      <c r="H9">
        <v>25</v>
      </c>
      <c r="I9" t="s">
        <v>22</v>
      </c>
      <c r="J9">
        <v>0</v>
      </c>
      <c r="K9" t="s">
        <v>23</v>
      </c>
      <c r="L9">
        <v>-3500</v>
      </c>
      <c r="N9" s="14">
        <v>199996</v>
      </c>
      <c r="O9">
        <v>12</v>
      </c>
      <c r="P9">
        <v>199998</v>
      </c>
      <c r="Q9">
        <v>13</v>
      </c>
      <c r="R9">
        <v>199999</v>
      </c>
      <c r="S9">
        <v>14</v>
      </c>
      <c r="T9">
        <v>200009</v>
      </c>
      <c r="U9">
        <v>18</v>
      </c>
      <c r="AF9">
        <v>200009</v>
      </c>
      <c r="AG9">
        <v>18</v>
      </c>
      <c r="AH9" t="e">
        <f>VLOOKUP(AF9,关卡难度线!B:H,11,0)</f>
        <v>#N/A</v>
      </c>
    </row>
    <row r="10" spans="1:34">
      <c r="A10" s="17" t="s">
        <v>0</v>
      </c>
      <c r="B10">
        <v>122496</v>
      </c>
      <c r="C10" t="s">
        <v>19</v>
      </c>
      <c r="D10">
        <v>43240</v>
      </c>
      <c r="E10" t="s">
        <v>20</v>
      </c>
      <c r="F10">
        <v>500000</v>
      </c>
      <c r="G10" t="s">
        <v>21</v>
      </c>
      <c r="H10">
        <v>25</v>
      </c>
      <c r="I10" t="s">
        <v>22</v>
      </c>
      <c r="J10">
        <v>0</v>
      </c>
      <c r="K10" t="s">
        <v>23</v>
      </c>
      <c r="L10">
        <v>-3500</v>
      </c>
      <c r="N10" s="14">
        <v>199997</v>
      </c>
      <c r="O10">
        <v>12</v>
      </c>
      <c r="P10">
        <v>199998</v>
      </c>
      <c r="Q10">
        <v>13</v>
      </c>
      <c r="R10">
        <v>199999</v>
      </c>
      <c r="S10">
        <v>14</v>
      </c>
      <c r="T10">
        <v>200010</v>
      </c>
      <c r="U10">
        <v>18</v>
      </c>
      <c r="AF10">
        <v>200010</v>
      </c>
      <c r="AG10">
        <v>18</v>
      </c>
      <c r="AH10" t="e">
        <f>VLOOKUP(AF10,关卡难度线!B:H,11,0)</f>
        <v>#N/A</v>
      </c>
    </row>
    <row r="11" spans="1:34">
      <c r="A11" s="17" t="s">
        <v>0</v>
      </c>
      <c r="B11">
        <v>145206</v>
      </c>
      <c r="C11" t="s">
        <v>19</v>
      </c>
      <c r="D11">
        <v>48955</v>
      </c>
      <c r="E11" t="s">
        <v>20</v>
      </c>
      <c r="F11">
        <v>500000</v>
      </c>
      <c r="G11" t="s">
        <v>21</v>
      </c>
      <c r="H11">
        <v>25</v>
      </c>
      <c r="I11" t="s">
        <v>22</v>
      </c>
      <c r="J11">
        <v>0</v>
      </c>
      <c r="K11" t="s">
        <v>23</v>
      </c>
      <c r="L11">
        <v>-3500</v>
      </c>
      <c r="N11" s="14">
        <v>100006</v>
      </c>
      <c r="O11">
        <v>13</v>
      </c>
      <c r="P11">
        <v>100004</v>
      </c>
      <c r="Q11">
        <v>17</v>
      </c>
      <c r="R11">
        <v>100005</v>
      </c>
      <c r="S11">
        <v>19</v>
      </c>
      <c r="T11">
        <v>200011</v>
      </c>
      <c r="U11">
        <v>18</v>
      </c>
      <c r="AF11">
        <v>200011</v>
      </c>
      <c r="AG11">
        <v>18</v>
      </c>
      <c r="AH11" t="e">
        <f>VLOOKUP(AF11,关卡难度线!B:H,11,0)</f>
        <v>#N/A</v>
      </c>
    </row>
    <row r="12" spans="1:34">
      <c r="A12" s="17" t="s">
        <v>0</v>
      </c>
      <c r="B12">
        <v>157545</v>
      </c>
      <c r="C12" t="s">
        <v>19</v>
      </c>
      <c r="D12">
        <v>51208</v>
      </c>
      <c r="E12" t="s">
        <v>20</v>
      </c>
      <c r="F12">
        <v>500000</v>
      </c>
      <c r="G12" t="s">
        <v>21</v>
      </c>
      <c r="H12">
        <v>30</v>
      </c>
      <c r="I12" t="s">
        <v>22</v>
      </c>
      <c r="J12">
        <v>0</v>
      </c>
      <c r="K12" t="s">
        <v>23</v>
      </c>
      <c r="L12">
        <v>-3500</v>
      </c>
      <c r="N12" s="14">
        <v>100004</v>
      </c>
      <c r="O12">
        <v>16</v>
      </c>
      <c r="P12">
        <v>100006</v>
      </c>
      <c r="Q12">
        <v>17</v>
      </c>
      <c r="R12">
        <v>100005</v>
      </c>
      <c r="S12">
        <v>19</v>
      </c>
      <c r="T12">
        <v>200012</v>
      </c>
      <c r="U12">
        <v>18</v>
      </c>
      <c r="AF12">
        <v>200012</v>
      </c>
      <c r="AG12">
        <v>18</v>
      </c>
      <c r="AH12" t="e">
        <f>VLOOKUP(AF12,关卡难度线!B:H,11,0)</f>
        <v>#N/A</v>
      </c>
    </row>
    <row r="13" spans="1:34">
      <c r="A13" s="17" t="s">
        <v>0</v>
      </c>
      <c r="B13">
        <v>178841</v>
      </c>
      <c r="C13" t="s">
        <v>19</v>
      </c>
      <c r="D13">
        <v>56317</v>
      </c>
      <c r="E13" t="s">
        <v>20</v>
      </c>
      <c r="F13">
        <v>500000</v>
      </c>
      <c r="G13" t="s">
        <v>21</v>
      </c>
      <c r="H13">
        <v>30</v>
      </c>
      <c r="I13" t="s">
        <v>22</v>
      </c>
      <c r="J13">
        <v>0</v>
      </c>
      <c r="K13" t="s">
        <v>23</v>
      </c>
      <c r="L13">
        <v>-3500</v>
      </c>
      <c r="N13" s="14">
        <v>100005</v>
      </c>
      <c r="O13">
        <v>13</v>
      </c>
      <c r="P13">
        <v>100004</v>
      </c>
      <c r="Q13">
        <v>17</v>
      </c>
      <c r="R13">
        <v>100005</v>
      </c>
      <c r="S13">
        <v>19</v>
      </c>
      <c r="T13">
        <v>200013</v>
      </c>
      <c r="U13">
        <v>18</v>
      </c>
      <c r="AF13">
        <v>200013</v>
      </c>
      <c r="AG13">
        <v>18</v>
      </c>
      <c r="AH13" t="e">
        <f>VLOOKUP(AF13,关卡难度线!B:H,11,0)</f>
        <v>#N/A</v>
      </c>
    </row>
    <row r="14" spans="1:34">
      <c r="A14" s="17" t="s">
        <v>0</v>
      </c>
      <c r="B14">
        <v>199815</v>
      </c>
      <c r="C14" t="s">
        <v>19</v>
      </c>
      <c r="D14">
        <v>60761</v>
      </c>
      <c r="E14" t="s">
        <v>20</v>
      </c>
      <c r="F14">
        <v>500000</v>
      </c>
      <c r="G14" t="s">
        <v>21</v>
      </c>
      <c r="H14">
        <v>30</v>
      </c>
      <c r="I14" t="s">
        <v>22</v>
      </c>
      <c r="J14">
        <v>0</v>
      </c>
      <c r="K14" t="s">
        <v>23</v>
      </c>
      <c r="L14">
        <v>-3500</v>
      </c>
      <c r="N14" s="14">
        <v>100004</v>
      </c>
      <c r="O14">
        <v>12</v>
      </c>
      <c r="P14">
        <v>100005</v>
      </c>
      <c r="Q14">
        <v>14</v>
      </c>
      <c r="R14">
        <v>100004</v>
      </c>
      <c r="S14">
        <v>13</v>
      </c>
      <c r="T14">
        <v>200014</v>
      </c>
      <c r="U14">
        <v>18</v>
      </c>
      <c r="AF14">
        <v>200014</v>
      </c>
      <c r="AG14">
        <v>18</v>
      </c>
      <c r="AH14" t="e">
        <f>VLOOKUP(AF14,关卡难度线!B:H,11,0)</f>
        <v>#N/A</v>
      </c>
    </row>
    <row r="15" spans="1:34">
      <c r="A15" s="17" t="s">
        <v>0</v>
      </c>
      <c r="B15">
        <v>224287</v>
      </c>
      <c r="C15" t="s">
        <v>19</v>
      </c>
      <c r="D15">
        <v>65537</v>
      </c>
      <c r="E15" t="s">
        <v>20</v>
      </c>
      <c r="F15">
        <v>500000</v>
      </c>
      <c r="G15" t="s">
        <v>21</v>
      </c>
      <c r="H15">
        <v>30</v>
      </c>
      <c r="I15" t="s">
        <v>22</v>
      </c>
      <c r="J15">
        <v>0</v>
      </c>
      <c r="K15" t="s">
        <v>23</v>
      </c>
      <c r="L15">
        <v>-3500</v>
      </c>
      <c r="N15" s="14">
        <v>100004</v>
      </c>
      <c r="O15">
        <v>13</v>
      </c>
      <c r="P15">
        <v>100005</v>
      </c>
      <c r="Q15">
        <v>14</v>
      </c>
      <c r="R15">
        <v>100006</v>
      </c>
      <c r="S15">
        <v>12</v>
      </c>
      <c r="T15">
        <v>200015</v>
      </c>
      <c r="U15">
        <v>18</v>
      </c>
      <c r="AF15">
        <v>200015</v>
      </c>
      <c r="AG15">
        <v>18</v>
      </c>
      <c r="AH15" t="e">
        <f>VLOOKUP(AF15,关卡难度线!B:H,11,0)</f>
        <v>#N/A</v>
      </c>
    </row>
    <row r="16" spans="1:34">
      <c r="A16" s="17" t="s">
        <v>0</v>
      </c>
      <c r="B16">
        <v>251104</v>
      </c>
      <c r="C16" t="s">
        <v>19</v>
      </c>
      <c r="D16">
        <v>70566</v>
      </c>
      <c r="E16" t="s">
        <v>20</v>
      </c>
      <c r="F16">
        <v>500000</v>
      </c>
      <c r="G16" t="s">
        <v>21</v>
      </c>
      <c r="H16">
        <v>30</v>
      </c>
      <c r="I16" t="s">
        <v>22</v>
      </c>
      <c r="J16">
        <v>0</v>
      </c>
      <c r="K16" t="s">
        <v>23</v>
      </c>
      <c r="L16">
        <v>-3500</v>
      </c>
      <c r="N16" s="14">
        <v>100006</v>
      </c>
      <c r="O16">
        <v>16</v>
      </c>
      <c r="P16">
        <v>100005</v>
      </c>
      <c r="Q16">
        <v>17</v>
      </c>
      <c r="R16">
        <v>100006</v>
      </c>
      <c r="S16">
        <v>19</v>
      </c>
      <c r="T16">
        <v>100006</v>
      </c>
      <c r="U16">
        <v>20</v>
      </c>
      <c r="V16">
        <v>200016</v>
      </c>
      <c r="W16">
        <v>18</v>
      </c>
      <c r="AF16">
        <v>200016</v>
      </c>
      <c r="AG16">
        <v>18</v>
      </c>
      <c r="AH16" t="e">
        <f>VLOOKUP(AF16,关卡难度线!B:H,11,0)</f>
        <v>#N/A</v>
      </c>
    </row>
    <row r="17" spans="1:34">
      <c r="A17" s="17" t="s">
        <v>0</v>
      </c>
      <c r="B17">
        <v>278411</v>
      </c>
      <c r="C17" t="s">
        <v>19</v>
      </c>
      <c r="D17">
        <v>108779</v>
      </c>
      <c r="E17" t="s">
        <v>20</v>
      </c>
      <c r="F17">
        <v>500000</v>
      </c>
      <c r="G17" t="s">
        <v>21</v>
      </c>
      <c r="H17">
        <v>35</v>
      </c>
      <c r="I17" t="s">
        <v>22</v>
      </c>
      <c r="J17">
        <v>0</v>
      </c>
      <c r="K17" t="s">
        <v>23</v>
      </c>
      <c r="L17">
        <v>-3500</v>
      </c>
      <c r="N17" s="14">
        <v>100005</v>
      </c>
      <c r="O17">
        <v>14</v>
      </c>
      <c r="P17">
        <v>100005</v>
      </c>
      <c r="Q17">
        <v>16</v>
      </c>
      <c r="R17">
        <v>100004</v>
      </c>
      <c r="S17">
        <v>19</v>
      </c>
      <c r="T17">
        <v>100006</v>
      </c>
      <c r="U17">
        <v>20</v>
      </c>
      <c r="V17">
        <v>200017</v>
      </c>
      <c r="W17">
        <v>18</v>
      </c>
      <c r="AF17">
        <v>200017</v>
      </c>
      <c r="AG17">
        <v>18</v>
      </c>
      <c r="AH17" t="e">
        <f>VLOOKUP(AF17,关卡难度线!B:H,11,0)</f>
        <v>#N/A</v>
      </c>
    </row>
    <row r="18" spans="1:34">
      <c r="A18" s="17" t="s">
        <v>0</v>
      </c>
      <c r="B18">
        <v>305506</v>
      </c>
      <c r="C18" t="s">
        <v>19</v>
      </c>
      <c r="D18">
        <v>114982</v>
      </c>
      <c r="E18" t="s">
        <v>20</v>
      </c>
      <c r="F18">
        <v>500000</v>
      </c>
      <c r="G18" t="s">
        <v>21</v>
      </c>
      <c r="H18">
        <v>35</v>
      </c>
      <c r="I18" t="s">
        <v>22</v>
      </c>
      <c r="J18">
        <v>0</v>
      </c>
      <c r="K18" t="s">
        <v>23</v>
      </c>
      <c r="L18">
        <v>-3500</v>
      </c>
      <c r="N18" s="14">
        <v>100006</v>
      </c>
      <c r="O18">
        <v>13</v>
      </c>
      <c r="P18">
        <v>100005</v>
      </c>
      <c r="Q18">
        <v>16</v>
      </c>
      <c r="R18">
        <v>100004</v>
      </c>
      <c r="S18">
        <v>17</v>
      </c>
      <c r="T18">
        <v>100004</v>
      </c>
      <c r="U18">
        <v>19</v>
      </c>
      <c r="V18">
        <v>200018</v>
      </c>
      <c r="W18">
        <v>18</v>
      </c>
      <c r="AF18">
        <v>200018</v>
      </c>
      <c r="AG18">
        <v>18</v>
      </c>
      <c r="AH18" t="e">
        <f>VLOOKUP(AF18,关卡难度线!B:H,11,0)</f>
        <v>#N/A</v>
      </c>
    </row>
    <row r="19" spans="1:34">
      <c r="A19" s="17" t="s">
        <v>0</v>
      </c>
      <c r="B19">
        <v>334241</v>
      </c>
      <c r="C19" t="s">
        <v>19</v>
      </c>
      <c r="D19">
        <v>121267</v>
      </c>
      <c r="E19" t="s">
        <v>20</v>
      </c>
      <c r="F19">
        <v>500000</v>
      </c>
      <c r="G19" t="s">
        <v>21</v>
      </c>
      <c r="H19">
        <v>35</v>
      </c>
      <c r="I19" t="s">
        <v>22</v>
      </c>
      <c r="J19">
        <v>0</v>
      </c>
      <c r="K19" t="s">
        <v>23</v>
      </c>
      <c r="L19">
        <v>-3500</v>
      </c>
      <c r="N19" s="14">
        <v>100004</v>
      </c>
      <c r="O19">
        <v>13</v>
      </c>
      <c r="P19">
        <v>100006</v>
      </c>
      <c r="Q19">
        <v>16</v>
      </c>
      <c r="R19">
        <v>100005</v>
      </c>
      <c r="S19">
        <v>17</v>
      </c>
      <c r="T19">
        <v>100006</v>
      </c>
      <c r="U19">
        <v>19</v>
      </c>
      <c r="V19">
        <v>200019</v>
      </c>
      <c r="W19">
        <v>18</v>
      </c>
      <c r="AF19">
        <v>200019</v>
      </c>
      <c r="AG19">
        <v>18</v>
      </c>
      <c r="AH19" t="e">
        <f>VLOOKUP(AF19,关卡难度线!B:H,11,0)</f>
        <v>#N/A</v>
      </c>
    </row>
    <row r="20" spans="1:34">
      <c r="A20" s="17" t="s">
        <v>0</v>
      </c>
      <c r="B20">
        <v>365335</v>
      </c>
      <c r="C20" t="s">
        <v>19</v>
      </c>
      <c r="D20">
        <v>127868</v>
      </c>
      <c r="E20" t="s">
        <v>20</v>
      </c>
      <c r="F20">
        <v>500000</v>
      </c>
      <c r="G20" t="s">
        <v>21</v>
      </c>
      <c r="H20">
        <v>35</v>
      </c>
      <c r="I20" t="s">
        <v>22</v>
      </c>
      <c r="J20">
        <v>0</v>
      </c>
      <c r="K20" t="s">
        <v>23</v>
      </c>
      <c r="L20">
        <v>-3500</v>
      </c>
      <c r="N20" s="14">
        <v>100004</v>
      </c>
      <c r="O20">
        <v>12</v>
      </c>
      <c r="P20">
        <v>100004</v>
      </c>
      <c r="Q20">
        <v>16</v>
      </c>
      <c r="R20">
        <v>100004</v>
      </c>
      <c r="S20">
        <v>17</v>
      </c>
      <c r="T20">
        <v>100006</v>
      </c>
      <c r="U20">
        <v>19</v>
      </c>
      <c r="V20">
        <v>200020</v>
      </c>
      <c r="W20">
        <v>18</v>
      </c>
      <c r="AF20">
        <v>200020</v>
      </c>
      <c r="AG20">
        <v>18</v>
      </c>
      <c r="AH20" t="e">
        <f>VLOOKUP(AF20,关卡难度线!B:H,11,0)</f>
        <v>#N/A</v>
      </c>
    </row>
    <row r="21" spans="1:34">
      <c r="A21" s="17" t="s">
        <v>0</v>
      </c>
      <c r="B21">
        <v>391457</v>
      </c>
      <c r="C21" t="s">
        <v>19</v>
      </c>
      <c r="D21">
        <v>132263</v>
      </c>
      <c r="E21" t="s">
        <v>20</v>
      </c>
      <c r="F21">
        <v>500000</v>
      </c>
      <c r="G21" t="s">
        <v>21</v>
      </c>
      <c r="H21">
        <v>35</v>
      </c>
      <c r="I21" t="s">
        <v>22</v>
      </c>
      <c r="J21">
        <v>0</v>
      </c>
      <c r="K21" t="s">
        <v>23</v>
      </c>
      <c r="L21">
        <v>-3500</v>
      </c>
      <c r="N21" s="14">
        <v>100007</v>
      </c>
      <c r="O21">
        <v>12</v>
      </c>
      <c r="P21">
        <v>100008</v>
      </c>
      <c r="Q21">
        <v>13</v>
      </c>
      <c r="R21">
        <v>100009</v>
      </c>
      <c r="S21">
        <v>19</v>
      </c>
      <c r="T21">
        <v>100008</v>
      </c>
      <c r="U21">
        <v>20</v>
      </c>
      <c r="V21">
        <v>200021</v>
      </c>
      <c r="W21">
        <v>18</v>
      </c>
      <c r="AF21">
        <v>200021</v>
      </c>
      <c r="AG21">
        <v>18</v>
      </c>
      <c r="AH21" t="e">
        <f>VLOOKUP(AF21,关卡难度线!B:H,11,0)</f>
        <v>#N/A</v>
      </c>
    </row>
    <row r="22" spans="1:34">
      <c r="A22" s="17" t="s">
        <v>0</v>
      </c>
      <c r="B22">
        <v>424806</v>
      </c>
      <c r="C22" t="s">
        <v>19</v>
      </c>
      <c r="D22">
        <v>138648</v>
      </c>
      <c r="E22" t="s">
        <v>20</v>
      </c>
      <c r="F22">
        <v>500000</v>
      </c>
      <c r="G22" t="s">
        <v>21</v>
      </c>
      <c r="H22">
        <v>40</v>
      </c>
      <c r="I22" t="s">
        <v>22</v>
      </c>
      <c r="J22">
        <v>0</v>
      </c>
      <c r="K22" t="s">
        <v>23</v>
      </c>
      <c r="L22">
        <v>-3500</v>
      </c>
      <c r="N22" s="14">
        <v>100007</v>
      </c>
      <c r="O22">
        <v>12</v>
      </c>
      <c r="P22">
        <v>100009</v>
      </c>
      <c r="Q22">
        <v>14</v>
      </c>
      <c r="R22">
        <v>100007</v>
      </c>
      <c r="S22">
        <v>15</v>
      </c>
      <c r="T22">
        <v>100009</v>
      </c>
      <c r="U22">
        <v>20</v>
      </c>
      <c r="V22">
        <v>200022</v>
      </c>
      <c r="W22">
        <v>18</v>
      </c>
      <c r="AF22">
        <v>200022</v>
      </c>
      <c r="AG22">
        <v>18</v>
      </c>
      <c r="AH22" t="e">
        <f>VLOOKUP(AF22,关卡难度线!B:H,11,0)</f>
        <v>#N/A</v>
      </c>
    </row>
    <row r="23" spans="1:34">
      <c r="A23" s="17" t="s">
        <v>0</v>
      </c>
      <c r="B23">
        <v>460987</v>
      </c>
      <c r="C23" t="s">
        <v>19</v>
      </c>
      <c r="D23">
        <v>145431</v>
      </c>
      <c r="E23" t="s">
        <v>20</v>
      </c>
      <c r="F23">
        <v>500000</v>
      </c>
      <c r="G23" t="s">
        <v>21</v>
      </c>
      <c r="H23">
        <v>40</v>
      </c>
      <c r="I23" t="s">
        <v>22</v>
      </c>
      <c r="J23">
        <v>0</v>
      </c>
      <c r="K23" t="s">
        <v>23</v>
      </c>
      <c r="L23">
        <v>-3500</v>
      </c>
      <c r="N23" s="14">
        <v>100007</v>
      </c>
      <c r="O23">
        <v>16</v>
      </c>
      <c r="P23">
        <v>100007</v>
      </c>
      <c r="Q23">
        <v>17</v>
      </c>
      <c r="R23">
        <v>100008</v>
      </c>
      <c r="S23">
        <v>19</v>
      </c>
      <c r="T23">
        <v>100008</v>
      </c>
      <c r="U23">
        <v>20</v>
      </c>
      <c r="V23">
        <v>200023</v>
      </c>
      <c r="W23">
        <v>18</v>
      </c>
      <c r="AF23">
        <v>200023</v>
      </c>
      <c r="AG23">
        <v>18</v>
      </c>
      <c r="AH23" t="e">
        <f>VLOOKUP(AF23,关卡难度线!B:H,11,0)</f>
        <v>#N/A</v>
      </c>
    </row>
    <row r="24" spans="1:34">
      <c r="A24" s="17" t="s">
        <v>0</v>
      </c>
      <c r="B24">
        <v>493531</v>
      </c>
      <c r="C24" t="s">
        <v>19</v>
      </c>
      <c r="D24">
        <v>150589</v>
      </c>
      <c r="E24" t="s">
        <v>20</v>
      </c>
      <c r="F24">
        <v>500000</v>
      </c>
      <c r="G24" t="s">
        <v>21</v>
      </c>
      <c r="H24">
        <v>40</v>
      </c>
      <c r="I24" t="s">
        <v>22</v>
      </c>
      <c r="J24">
        <v>0</v>
      </c>
      <c r="K24" t="s">
        <v>23</v>
      </c>
      <c r="L24">
        <v>-3500</v>
      </c>
      <c r="N24" s="14">
        <v>100009</v>
      </c>
      <c r="O24">
        <v>11</v>
      </c>
      <c r="P24">
        <v>100007</v>
      </c>
      <c r="Q24">
        <v>12</v>
      </c>
      <c r="R24">
        <v>100008</v>
      </c>
      <c r="S24">
        <v>16</v>
      </c>
      <c r="T24">
        <v>100007</v>
      </c>
      <c r="U24">
        <v>17</v>
      </c>
      <c r="V24">
        <v>100007</v>
      </c>
      <c r="W24">
        <v>20</v>
      </c>
      <c r="X24">
        <v>200024</v>
      </c>
      <c r="Y24">
        <v>18</v>
      </c>
      <c r="AF24">
        <v>200024</v>
      </c>
      <c r="AG24">
        <v>18</v>
      </c>
      <c r="AH24" t="e">
        <f>VLOOKUP(AF24,关卡难度线!B:H,11,0)</f>
        <v>#N/A</v>
      </c>
    </row>
    <row r="25" spans="1:34">
      <c r="A25" s="17" t="s">
        <v>0</v>
      </c>
      <c r="B25">
        <v>531376</v>
      </c>
      <c r="C25" t="s">
        <v>19</v>
      </c>
      <c r="D25">
        <v>156908</v>
      </c>
      <c r="E25" t="s">
        <v>20</v>
      </c>
      <c r="F25">
        <v>500000</v>
      </c>
      <c r="G25" t="s">
        <v>21</v>
      </c>
      <c r="H25">
        <v>40</v>
      </c>
      <c r="I25" t="s">
        <v>22</v>
      </c>
      <c r="J25">
        <v>0</v>
      </c>
      <c r="K25" t="s">
        <v>23</v>
      </c>
      <c r="L25">
        <v>-3500</v>
      </c>
      <c r="N25" s="14">
        <v>100009</v>
      </c>
      <c r="O25">
        <v>16</v>
      </c>
      <c r="P25">
        <v>100007</v>
      </c>
      <c r="Q25">
        <v>17</v>
      </c>
      <c r="R25">
        <v>100008</v>
      </c>
      <c r="S25">
        <v>15</v>
      </c>
      <c r="T25">
        <v>100009</v>
      </c>
      <c r="U25">
        <v>19</v>
      </c>
      <c r="V25">
        <v>100009</v>
      </c>
      <c r="W25">
        <v>20</v>
      </c>
      <c r="X25">
        <v>200025</v>
      </c>
      <c r="Y25">
        <v>18</v>
      </c>
      <c r="AF25">
        <v>200025</v>
      </c>
      <c r="AG25">
        <v>18</v>
      </c>
      <c r="AH25" t="e">
        <f>VLOOKUP(AF25,关卡难度线!B:H,11,0)</f>
        <v>#N/A</v>
      </c>
    </row>
    <row r="26" spans="1:34">
      <c r="A26" s="17" t="s">
        <v>0</v>
      </c>
      <c r="B26">
        <v>568784</v>
      </c>
      <c r="C26" t="s">
        <v>19</v>
      </c>
      <c r="D26">
        <v>162630</v>
      </c>
      <c r="E26" t="s">
        <v>20</v>
      </c>
      <c r="F26">
        <v>500000</v>
      </c>
      <c r="G26" t="s">
        <v>21</v>
      </c>
      <c r="H26">
        <v>40</v>
      </c>
      <c r="I26" t="s">
        <v>22</v>
      </c>
      <c r="J26">
        <v>0</v>
      </c>
      <c r="K26" t="s">
        <v>23</v>
      </c>
      <c r="L26">
        <v>-3500</v>
      </c>
      <c r="N26" s="14">
        <v>100008</v>
      </c>
      <c r="O26">
        <v>15</v>
      </c>
      <c r="P26">
        <v>100007</v>
      </c>
      <c r="Q26">
        <v>16</v>
      </c>
      <c r="R26">
        <v>100008</v>
      </c>
      <c r="S26">
        <v>17</v>
      </c>
      <c r="T26">
        <v>100009</v>
      </c>
      <c r="U26">
        <v>19</v>
      </c>
      <c r="V26">
        <v>100007</v>
      </c>
      <c r="W26">
        <v>20</v>
      </c>
      <c r="X26">
        <v>200026</v>
      </c>
      <c r="Y26">
        <v>18</v>
      </c>
      <c r="AF26">
        <v>200026</v>
      </c>
      <c r="AG26">
        <v>18</v>
      </c>
      <c r="AH26" t="e">
        <f>VLOOKUP(AF26,关卡难度线!B:H,11,0)</f>
        <v>#N/A</v>
      </c>
    </row>
    <row r="27" spans="1:34">
      <c r="A27" s="17" t="s">
        <v>0</v>
      </c>
      <c r="B27">
        <v>609596</v>
      </c>
      <c r="C27" t="s">
        <v>19</v>
      </c>
      <c r="D27">
        <v>168865</v>
      </c>
      <c r="E27" t="s">
        <v>20</v>
      </c>
      <c r="F27">
        <v>500000</v>
      </c>
      <c r="G27" t="s">
        <v>21</v>
      </c>
      <c r="H27">
        <v>40</v>
      </c>
      <c r="I27" t="s">
        <v>22</v>
      </c>
      <c r="J27">
        <v>0</v>
      </c>
      <c r="K27" t="s">
        <v>23</v>
      </c>
      <c r="L27">
        <v>-3500</v>
      </c>
      <c r="N27" s="14">
        <v>100009</v>
      </c>
      <c r="O27">
        <v>12</v>
      </c>
      <c r="P27">
        <v>100007</v>
      </c>
      <c r="Q27">
        <v>14</v>
      </c>
      <c r="R27">
        <v>100008</v>
      </c>
      <c r="S27">
        <v>16</v>
      </c>
      <c r="T27">
        <v>100008</v>
      </c>
      <c r="U27">
        <v>17</v>
      </c>
      <c r="V27">
        <v>100007</v>
      </c>
      <c r="W27">
        <v>20</v>
      </c>
      <c r="X27">
        <v>200027</v>
      </c>
      <c r="Y27">
        <v>18</v>
      </c>
      <c r="AF27">
        <v>200027</v>
      </c>
      <c r="AG27">
        <v>18</v>
      </c>
      <c r="AH27" t="e">
        <f>VLOOKUP(AF27,关卡难度线!B:H,11,0)</f>
        <v>#N/A</v>
      </c>
    </row>
    <row r="28" spans="1:34">
      <c r="A28" s="17" t="s">
        <v>0</v>
      </c>
      <c r="B28">
        <v>663467</v>
      </c>
      <c r="C28" t="s">
        <v>19</v>
      </c>
      <c r="D28">
        <v>178153</v>
      </c>
      <c r="E28" t="s">
        <v>20</v>
      </c>
      <c r="F28">
        <v>500000</v>
      </c>
      <c r="G28" t="s">
        <v>21</v>
      </c>
      <c r="H28">
        <v>40</v>
      </c>
      <c r="I28" t="s">
        <v>22</v>
      </c>
      <c r="J28">
        <v>0</v>
      </c>
      <c r="K28" t="s">
        <v>23</v>
      </c>
      <c r="L28">
        <v>-3500</v>
      </c>
      <c r="N28" s="14">
        <v>100007</v>
      </c>
      <c r="O28">
        <v>12</v>
      </c>
      <c r="P28">
        <v>100009</v>
      </c>
      <c r="Q28">
        <v>13</v>
      </c>
      <c r="R28">
        <v>100008</v>
      </c>
      <c r="S28">
        <v>14</v>
      </c>
      <c r="T28">
        <v>100009</v>
      </c>
      <c r="U28">
        <v>15</v>
      </c>
      <c r="V28">
        <v>100008</v>
      </c>
      <c r="W28">
        <v>16</v>
      </c>
      <c r="X28">
        <v>200028</v>
      </c>
      <c r="Y28">
        <v>18</v>
      </c>
      <c r="AF28">
        <v>200028</v>
      </c>
      <c r="AG28">
        <v>18</v>
      </c>
      <c r="AH28" t="e">
        <f>VLOOKUP(AF28,关卡难度线!B:H,11,0)</f>
        <v>#N/A</v>
      </c>
    </row>
    <row r="29" spans="1:34">
      <c r="A29" s="17" t="s">
        <v>0</v>
      </c>
      <c r="B29">
        <v>735565</v>
      </c>
      <c r="C29" t="s">
        <v>19</v>
      </c>
      <c r="D29">
        <v>191553</v>
      </c>
      <c r="E29" t="s">
        <v>20</v>
      </c>
      <c r="F29">
        <v>500000</v>
      </c>
      <c r="G29" t="s">
        <v>21</v>
      </c>
      <c r="H29">
        <v>40</v>
      </c>
      <c r="I29" t="s">
        <v>22</v>
      </c>
      <c r="J29">
        <v>0</v>
      </c>
      <c r="K29" t="s">
        <v>23</v>
      </c>
      <c r="L29">
        <v>-3500</v>
      </c>
      <c r="N29" s="14">
        <v>100009</v>
      </c>
      <c r="O29">
        <v>12</v>
      </c>
      <c r="P29">
        <v>100008</v>
      </c>
      <c r="Q29">
        <v>15</v>
      </c>
      <c r="R29">
        <v>100009</v>
      </c>
      <c r="S29">
        <v>16</v>
      </c>
      <c r="T29">
        <v>100009</v>
      </c>
      <c r="U29">
        <v>17</v>
      </c>
      <c r="V29">
        <v>100008</v>
      </c>
      <c r="W29">
        <v>19</v>
      </c>
      <c r="X29">
        <v>200029</v>
      </c>
      <c r="Y29">
        <v>18</v>
      </c>
      <c r="AF29">
        <v>200029</v>
      </c>
      <c r="AG29">
        <v>18</v>
      </c>
      <c r="AH29" t="e">
        <f>VLOOKUP(AF29,关卡难度线!B:H,11,0)</f>
        <v>#N/A</v>
      </c>
    </row>
    <row r="30" spans="1:34">
      <c r="A30" s="17" t="s">
        <v>0</v>
      </c>
      <c r="B30">
        <v>748888</v>
      </c>
      <c r="C30" t="s">
        <v>19</v>
      </c>
      <c r="D30">
        <v>189231</v>
      </c>
      <c r="E30" t="s">
        <v>20</v>
      </c>
      <c r="F30">
        <v>500000</v>
      </c>
      <c r="G30" t="s">
        <v>21</v>
      </c>
      <c r="H30">
        <v>45</v>
      </c>
      <c r="I30" t="s">
        <v>22</v>
      </c>
      <c r="J30">
        <v>0</v>
      </c>
      <c r="K30" t="s">
        <v>23</v>
      </c>
      <c r="L30">
        <v>-3500</v>
      </c>
      <c r="N30" s="14">
        <v>100008</v>
      </c>
      <c r="O30">
        <v>12</v>
      </c>
      <c r="P30">
        <v>100009</v>
      </c>
      <c r="Q30">
        <v>14</v>
      </c>
      <c r="R30">
        <v>100008</v>
      </c>
      <c r="S30">
        <v>16</v>
      </c>
      <c r="T30">
        <v>100008</v>
      </c>
      <c r="U30">
        <v>19</v>
      </c>
      <c r="V30">
        <v>100009</v>
      </c>
      <c r="W30">
        <v>20</v>
      </c>
      <c r="X30">
        <v>200030</v>
      </c>
      <c r="Y30">
        <v>18</v>
      </c>
      <c r="AF30">
        <v>200030</v>
      </c>
      <c r="AG30">
        <v>18</v>
      </c>
      <c r="AH30" t="e">
        <f>VLOOKUP(AF30,关卡难度线!B:H,11,0)</f>
        <v>#N/A</v>
      </c>
    </row>
    <row r="31" spans="1:34">
      <c r="A31" s="17" t="s">
        <v>0</v>
      </c>
      <c r="B31">
        <v>792932</v>
      </c>
      <c r="C31" t="s">
        <v>19</v>
      </c>
      <c r="D31">
        <v>195865</v>
      </c>
      <c r="E31" t="s">
        <v>20</v>
      </c>
      <c r="F31">
        <v>500000</v>
      </c>
      <c r="G31" t="s">
        <v>21</v>
      </c>
      <c r="H31">
        <v>45</v>
      </c>
      <c r="I31" t="s">
        <v>22</v>
      </c>
      <c r="J31">
        <v>0</v>
      </c>
      <c r="K31" t="s">
        <v>23</v>
      </c>
      <c r="L31">
        <v>-3500</v>
      </c>
      <c r="N31" s="14">
        <v>100010</v>
      </c>
      <c r="O31">
        <v>11</v>
      </c>
      <c r="P31">
        <v>100012</v>
      </c>
      <c r="Q31">
        <v>12</v>
      </c>
      <c r="R31">
        <v>100010</v>
      </c>
      <c r="S31">
        <v>14</v>
      </c>
      <c r="T31">
        <v>100011</v>
      </c>
      <c r="U31">
        <v>15</v>
      </c>
      <c r="V31">
        <v>100012</v>
      </c>
      <c r="W31">
        <v>17</v>
      </c>
      <c r="X31">
        <v>200031</v>
      </c>
      <c r="Y31">
        <v>18</v>
      </c>
      <c r="AF31">
        <v>200031</v>
      </c>
      <c r="AG31">
        <v>18</v>
      </c>
      <c r="AH31" t="e">
        <f>VLOOKUP(AF31,关卡难度线!B:H,11,0)</f>
        <v>#N/A</v>
      </c>
    </row>
    <row r="32" spans="1:34">
      <c r="A32" s="17" t="s">
        <v>0</v>
      </c>
      <c r="B32">
        <v>829513</v>
      </c>
      <c r="C32" t="s">
        <v>19</v>
      </c>
      <c r="D32">
        <v>202499</v>
      </c>
      <c r="E32" t="s">
        <v>20</v>
      </c>
      <c r="F32">
        <v>500000</v>
      </c>
      <c r="G32" t="s">
        <v>21</v>
      </c>
      <c r="H32">
        <v>45</v>
      </c>
      <c r="I32" t="s">
        <v>22</v>
      </c>
      <c r="J32">
        <v>0</v>
      </c>
      <c r="K32" t="s">
        <v>23</v>
      </c>
      <c r="L32">
        <v>-3500</v>
      </c>
      <c r="N32" s="14">
        <v>100012</v>
      </c>
      <c r="O32">
        <v>15</v>
      </c>
      <c r="P32">
        <v>100011</v>
      </c>
      <c r="Q32">
        <v>16</v>
      </c>
      <c r="R32">
        <v>100010</v>
      </c>
      <c r="S32">
        <v>17</v>
      </c>
      <c r="T32">
        <v>100012</v>
      </c>
      <c r="U32">
        <v>19</v>
      </c>
      <c r="V32">
        <v>100012</v>
      </c>
      <c r="W32">
        <v>20</v>
      </c>
      <c r="X32">
        <v>200032</v>
      </c>
      <c r="Y32">
        <v>18</v>
      </c>
      <c r="AF32">
        <v>200032</v>
      </c>
      <c r="AG32">
        <v>18</v>
      </c>
      <c r="AH32" t="e">
        <f>VLOOKUP(AF32,关卡难度线!B:H,11,0)</f>
        <v>#N/A</v>
      </c>
    </row>
    <row r="33" spans="1:34">
      <c r="A33" s="17" t="s">
        <v>0</v>
      </c>
      <c r="B33">
        <v>866744</v>
      </c>
      <c r="C33" t="s">
        <v>19</v>
      </c>
      <c r="D33">
        <v>209133</v>
      </c>
      <c r="E33" t="s">
        <v>20</v>
      </c>
      <c r="F33">
        <v>500000</v>
      </c>
      <c r="G33" t="s">
        <v>21</v>
      </c>
      <c r="H33">
        <v>45</v>
      </c>
      <c r="I33" t="s">
        <v>22</v>
      </c>
      <c r="J33">
        <v>0</v>
      </c>
      <c r="K33" t="s">
        <v>23</v>
      </c>
      <c r="L33">
        <v>-3500</v>
      </c>
      <c r="N33" s="14">
        <v>100011</v>
      </c>
      <c r="O33">
        <v>11</v>
      </c>
      <c r="P33">
        <v>100011</v>
      </c>
      <c r="Q33">
        <v>12</v>
      </c>
      <c r="R33">
        <v>100012</v>
      </c>
      <c r="S33">
        <v>15</v>
      </c>
      <c r="T33">
        <v>100010</v>
      </c>
      <c r="U33">
        <v>16</v>
      </c>
      <c r="V33">
        <v>100012</v>
      </c>
      <c r="W33">
        <v>17</v>
      </c>
      <c r="X33">
        <v>200033</v>
      </c>
      <c r="Y33">
        <v>18</v>
      </c>
      <c r="AF33">
        <v>200033</v>
      </c>
      <c r="AG33">
        <v>18</v>
      </c>
      <c r="AH33" t="e">
        <f>VLOOKUP(AF33,关卡难度线!B:H,11,0)</f>
        <v>#N/A</v>
      </c>
    </row>
    <row r="34" spans="1:34">
      <c r="A34" s="17" t="s">
        <v>0</v>
      </c>
      <c r="B34">
        <v>904629</v>
      </c>
      <c r="C34" t="s">
        <v>19</v>
      </c>
      <c r="D34">
        <v>215767</v>
      </c>
      <c r="E34" t="s">
        <v>20</v>
      </c>
      <c r="F34">
        <v>500000</v>
      </c>
      <c r="G34" t="s">
        <v>21</v>
      </c>
      <c r="H34">
        <v>45</v>
      </c>
      <c r="I34" t="s">
        <v>22</v>
      </c>
      <c r="J34">
        <v>0</v>
      </c>
      <c r="K34" t="s">
        <v>23</v>
      </c>
      <c r="L34">
        <v>-3500</v>
      </c>
      <c r="N34" s="14">
        <v>100012</v>
      </c>
      <c r="O34">
        <v>13</v>
      </c>
      <c r="P34">
        <v>100012</v>
      </c>
      <c r="Q34">
        <v>14</v>
      </c>
      <c r="R34">
        <v>100010</v>
      </c>
      <c r="S34">
        <v>16</v>
      </c>
      <c r="T34">
        <v>100011</v>
      </c>
      <c r="U34">
        <v>17</v>
      </c>
      <c r="V34">
        <v>100010</v>
      </c>
      <c r="W34">
        <v>19</v>
      </c>
      <c r="X34">
        <v>100011</v>
      </c>
      <c r="Y34">
        <v>20</v>
      </c>
      <c r="Z34">
        <v>200034</v>
      </c>
      <c r="AA34">
        <v>18</v>
      </c>
      <c r="AF34">
        <v>200034</v>
      </c>
      <c r="AG34">
        <v>18</v>
      </c>
      <c r="AH34" t="e">
        <f>VLOOKUP(AF34,关卡难度线!B:H,11,0)</f>
        <v>#N/A</v>
      </c>
    </row>
    <row r="35" spans="1:34">
      <c r="A35" s="17" t="s">
        <v>0</v>
      </c>
      <c r="B35">
        <v>943166</v>
      </c>
      <c r="C35" t="s">
        <v>19</v>
      </c>
      <c r="D35">
        <v>222401</v>
      </c>
      <c r="E35" t="s">
        <v>20</v>
      </c>
      <c r="F35">
        <v>500000</v>
      </c>
      <c r="G35" t="s">
        <v>21</v>
      </c>
      <c r="H35">
        <v>45</v>
      </c>
      <c r="I35" t="s">
        <v>22</v>
      </c>
      <c r="J35">
        <v>0</v>
      </c>
      <c r="K35" t="s">
        <v>23</v>
      </c>
      <c r="L35">
        <v>-3500</v>
      </c>
      <c r="N35" s="14">
        <v>100011</v>
      </c>
      <c r="O35">
        <v>12</v>
      </c>
      <c r="P35">
        <v>100011</v>
      </c>
      <c r="Q35">
        <v>15</v>
      </c>
      <c r="R35">
        <v>100012</v>
      </c>
      <c r="S35">
        <v>16</v>
      </c>
      <c r="T35">
        <v>100012</v>
      </c>
      <c r="U35">
        <v>17</v>
      </c>
      <c r="V35">
        <v>100012</v>
      </c>
      <c r="W35">
        <v>19</v>
      </c>
      <c r="X35">
        <v>100010</v>
      </c>
      <c r="Y35">
        <v>20</v>
      </c>
      <c r="Z35">
        <v>200035</v>
      </c>
      <c r="AA35">
        <v>18</v>
      </c>
      <c r="AF35">
        <v>200035</v>
      </c>
      <c r="AG35">
        <v>18</v>
      </c>
      <c r="AH35" t="e">
        <f>VLOOKUP(AF35,关卡难度线!B:H,11,0)</f>
        <v>#N/A</v>
      </c>
    </row>
    <row r="36" spans="1:34">
      <c r="A36" s="17" t="s">
        <v>0</v>
      </c>
      <c r="B36">
        <v>982358</v>
      </c>
      <c r="C36" t="s">
        <v>19</v>
      </c>
      <c r="D36">
        <v>229035</v>
      </c>
      <c r="E36" t="s">
        <v>20</v>
      </c>
      <c r="F36">
        <v>500000</v>
      </c>
      <c r="G36" t="s">
        <v>21</v>
      </c>
      <c r="H36">
        <v>45</v>
      </c>
      <c r="I36" t="s">
        <v>22</v>
      </c>
      <c r="J36">
        <v>0</v>
      </c>
      <c r="K36" t="s">
        <v>23</v>
      </c>
      <c r="L36">
        <v>-3500</v>
      </c>
      <c r="N36" s="14">
        <v>100011</v>
      </c>
      <c r="O36">
        <v>12</v>
      </c>
      <c r="P36">
        <v>100011</v>
      </c>
      <c r="Q36">
        <v>13</v>
      </c>
      <c r="R36">
        <v>100012</v>
      </c>
      <c r="S36">
        <v>17</v>
      </c>
      <c r="T36">
        <v>100012</v>
      </c>
      <c r="U36">
        <v>15</v>
      </c>
      <c r="V36">
        <v>100012</v>
      </c>
      <c r="W36">
        <v>19</v>
      </c>
      <c r="X36">
        <v>100010</v>
      </c>
      <c r="Y36">
        <v>20</v>
      </c>
      <c r="Z36">
        <v>200036</v>
      </c>
      <c r="AA36">
        <v>18</v>
      </c>
      <c r="AF36">
        <v>200036</v>
      </c>
      <c r="AG36">
        <v>18</v>
      </c>
      <c r="AH36" t="e">
        <f>VLOOKUP(AF36,关卡难度线!B:H,11,0)</f>
        <v>#N/A</v>
      </c>
    </row>
    <row r="37" spans="1:34">
      <c r="A37" s="17" t="s">
        <v>0</v>
      </c>
      <c r="B37">
        <v>1070883</v>
      </c>
      <c r="C37" t="s">
        <v>19</v>
      </c>
      <c r="D37">
        <v>246891</v>
      </c>
      <c r="E37" t="s">
        <v>20</v>
      </c>
      <c r="F37">
        <v>500000</v>
      </c>
      <c r="G37" t="s">
        <v>21</v>
      </c>
      <c r="H37">
        <v>45</v>
      </c>
      <c r="I37" t="s">
        <v>22</v>
      </c>
      <c r="J37">
        <v>0</v>
      </c>
      <c r="K37" t="s">
        <v>23</v>
      </c>
      <c r="L37">
        <v>-3500</v>
      </c>
      <c r="N37" s="14">
        <v>100012</v>
      </c>
      <c r="O37">
        <v>14</v>
      </c>
      <c r="P37">
        <v>100012</v>
      </c>
      <c r="Q37">
        <v>15</v>
      </c>
      <c r="R37">
        <v>100012</v>
      </c>
      <c r="S37">
        <v>16</v>
      </c>
      <c r="T37">
        <v>100011</v>
      </c>
      <c r="U37">
        <v>17</v>
      </c>
      <c r="V37">
        <v>100010</v>
      </c>
      <c r="W37">
        <v>19</v>
      </c>
      <c r="X37">
        <v>100012</v>
      </c>
      <c r="Y37">
        <v>20</v>
      </c>
      <c r="Z37">
        <v>200037</v>
      </c>
      <c r="AA37">
        <v>18</v>
      </c>
      <c r="AF37">
        <v>200037</v>
      </c>
      <c r="AG37">
        <v>18</v>
      </c>
      <c r="AH37" t="e">
        <f>VLOOKUP(AF37,关卡难度线!B:H,11,0)</f>
        <v>#N/A</v>
      </c>
    </row>
    <row r="38" spans="1:34">
      <c r="A38" s="17" t="s">
        <v>0</v>
      </c>
      <c r="B38">
        <v>1065329</v>
      </c>
      <c r="C38" t="s">
        <v>19</v>
      </c>
      <c r="D38">
        <v>242900</v>
      </c>
      <c r="E38" t="s">
        <v>20</v>
      </c>
      <c r="F38">
        <v>500000</v>
      </c>
      <c r="G38" t="s">
        <v>21</v>
      </c>
      <c r="H38">
        <v>50</v>
      </c>
      <c r="I38" t="s">
        <v>22</v>
      </c>
      <c r="J38">
        <v>0</v>
      </c>
      <c r="K38" t="s">
        <v>23</v>
      </c>
      <c r="L38">
        <v>-3500</v>
      </c>
      <c r="N38" s="14">
        <v>100011</v>
      </c>
      <c r="O38">
        <v>14</v>
      </c>
      <c r="P38">
        <v>100011</v>
      </c>
      <c r="Q38">
        <v>15</v>
      </c>
      <c r="R38">
        <v>100011</v>
      </c>
      <c r="S38">
        <v>16</v>
      </c>
      <c r="T38">
        <v>100012</v>
      </c>
      <c r="U38">
        <v>17</v>
      </c>
      <c r="V38">
        <v>100012</v>
      </c>
      <c r="W38">
        <v>19</v>
      </c>
      <c r="X38">
        <v>100012</v>
      </c>
      <c r="Y38">
        <v>20</v>
      </c>
      <c r="Z38">
        <v>200038</v>
      </c>
      <c r="AA38">
        <v>18</v>
      </c>
      <c r="AF38">
        <v>200038</v>
      </c>
      <c r="AG38">
        <v>18</v>
      </c>
      <c r="AH38" t="e">
        <f>VLOOKUP(AF38,关卡难度线!B:H,11,0)</f>
        <v>#N/A</v>
      </c>
    </row>
    <row r="39" spans="1:34">
      <c r="A39" s="17" t="s">
        <v>0</v>
      </c>
      <c r="B39">
        <v>1109462</v>
      </c>
      <c r="C39" t="s">
        <v>19</v>
      </c>
      <c r="D39">
        <v>250197</v>
      </c>
      <c r="E39" t="s">
        <v>20</v>
      </c>
      <c r="F39">
        <v>500000</v>
      </c>
      <c r="G39" t="s">
        <v>21</v>
      </c>
      <c r="H39">
        <v>50</v>
      </c>
      <c r="I39" t="s">
        <v>22</v>
      </c>
      <c r="J39">
        <v>0</v>
      </c>
      <c r="K39" t="s">
        <v>23</v>
      </c>
      <c r="L39">
        <v>-3500</v>
      </c>
      <c r="N39" s="14">
        <v>100012</v>
      </c>
      <c r="O39">
        <v>12</v>
      </c>
      <c r="P39">
        <v>100012</v>
      </c>
      <c r="Q39">
        <v>13</v>
      </c>
      <c r="R39">
        <v>100012</v>
      </c>
      <c r="S39">
        <v>14</v>
      </c>
      <c r="T39">
        <v>100012</v>
      </c>
      <c r="U39">
        <v>16</v>
      </c>
      <c r="V39">
        <v>100012</v>
      </c>
      <c r="W39">
        <v>17</v>
      </c>
      <c r="X39">
        <v>100010</v>
      </c>
      <c r="Y39">
        <v>19</v>
      </c>
      <c r="Z39">
        <v>100011</v>
      </c>
      <c r="AA39">
        <v>20</v>
      </c>
      <c r="AB39">
        <v>200039</v>
      </c>
      <c r="AC39">
        <v>18</v>
      </c>
      <c r="AF39">
        <v>200039</v>
      </c>
      <c r="AG39">
        <v>18</v>
      </c>
      <c r="AH39" t="e">
        <f>VLOOKUP(AF39,关卡难度线!B:H,11,0)</f>
        <v>#N/A</v>
      </c>
    </row>
    <row r="40" spans="1:34">
      <c r="A40" s="17" t="s">
        <v>0</v>
      </c>
      <c r="B40">
        <v>1154320</v>
      </c>
      <c r="C40" t="s">
        <v>19</v>
      </c>
      <c r="D40">
        <v>257494</v>
      </c>
      <c r="E40" t="s">
        <v>20</v>
      </c>
      <c r="F40">
        <v>500000</v>
      </c>
      <c r="G40" t="s">
        <v>21</v>
      </c>
      <c r="H40">
        <v>50</v>
      </c>
      <c r="I40" t="s">
        <v>22</v>
      </c>
      <c r="J40">
        <v>0</v>
      </c>
      <c r="K40" t="s">
        <v>23</v>
      </c>
      <c r="L40">
        <v>-3500</v>
      </c>
      <c r="N40" s="14">
        <v>100011</v>
      </c>
      <c r="O40">
        <v>11</v>
      </c>
      <c r="P40">
        <v>100012</v>
      </c>
      <c r="Q40">
        <v>12</v>
      </c>
      <c r="R40">
        <v>100012</v>
      </c>
      <c r="S40">
        <v>15</v>
      </c>
      <c r="T40">
        <v>100012</v>
      </c>
      <c r="U40">
        <v>16</v>
      </c>
      <c r="V40">
        <v>100012</v>
      </c>
      <c r="W40">
        <v>17</v>
      </c>
      <c r="X40">
        <v>100012</v>
      </c>
      <c r="Y40">
        <v>19</v>
      </c>
      <c r="Z40">
        <v>100010</v>
      </c>
      <c r="AA40">
        <v>20</v>
      </c>
      <c r="AB40">
        <v>200040</v>
      </c>
      <c r="AC40">
        <v>18</v>
      </c>
      <c r="AF40">
        <v>200040</v>
      </c>
      <c r="AG40">
        <v>18</v>
      </c>
      <c r="AH40" t="e">
        <f>VLOOKUP(AF40,关卡难度线!B:H,11,0)</f>
        <v>#N/A</v>
      </c>
    </row>
    <row r="41" spans="1:34">
      <c r="A41" s="17" t="s">
        <v>0</v>
      </c>
      <c r="B41">
        <v>1199903</v>
      </c>
      <c r="C41" t="s">
        <v>19</v>
      </c>
      <c r="D41">
        <v>264792</v>
      </c>
      <c r="E41" t="s">
        <v>20</v>
      </c>
      <c r="F41">
        <v>500000</v>
      </c>
      <c r="G41" t="s">
        <v>21</v>
      </c>
      <c r="H41">
        <v>50</v>
      </c>
      <c r="I41" t="s">
        <v>22</v>
      </c>
      <c r="J41">
        <v>0</v>
      </c>
      <c r="K41" t="s">
        <v>23</v>
      </c>
      <c r="L41">
        <v>-3500</v>
      </c>
      <c r="N41" s="14">
        <v>100015</v>
      </c>
      <c r="O41">
        <v>11</v>
      </c>
      <c r="P41">
        <v>100015</v>
      </c>
      <c r="Q41">
        <v>12</v>
      </c>
      <c r="R41">
        <v>100015</v>
      </c>
      <c r="S41">
        <v>13</v>
      </c>
      <c r="T41">
        <v>100015</v>
      </c>
      <c r="U41">
        <v>14</v>
      </c>
      <c r="V41">
        <v>100014</v>
      </c>
      <c r="W41">
        <v>15</v>
      </c>
      <c r="X41">
        <v>100014</v>
      </c>
      <c r="Y41">
        <v>16</v>
      </c>
      <c r="Z41">
        <v>100013</v>
      </c>
      <c r="AA41">
        <v>17</v>
      </c>
      <c r="AB41">
        <v>100013</v>
      </c>
      <c r="AC41">
        <v>19</v>
      </c>
      <c r="AD41">
        <v>100014</v>
      </c>
      <c r="AE41">
        <v>20</v>
      </c>
      <c r="AF41">
        <v>200041</v>
      </c>
      <c r="AG41">
        <v>18</v>
      </c>
      <c r="AH41" t="e">
        <f>VLOOKUP(AF41,关卡难度线!B:H,11,0)</f>
        <v>#N/A</v>
      </c>
    </row>
    <row r="42" spans="1:34">
      <c r="A42" s="17" t="s">
        <v>0</v>
      </c>
      <c r="B42">
        <v>1246213</v>
      </c>
      <c r="C42" t="s">
        <v>19</v>
      </c>
      <c r="D42">
        <v>272089</v>
      </c>
      <c r="E42" t="s">
        <v>20</v>
      </c>
      <c r="F42">
        <v>500000</v>
      </c>
      <c r="G42" t="s">
        <v>21</v>
      </c>
      <c r="H42">
        <v>50</v>
      </c>
      <c r="I42" t="s">
        <v>22</v>
      </c>
      <c r="J42">
        <v>0</v>
      </c>
      <c r="K42" t="s">
        <v>23</v>
      </c>
      <c r="L42">
        <v>-3500</v>
      </c>
      <c r="N42" s="14">
        <v>100015</v>
      </c>
      <c r="O42">
        <v>11</v>
      </c>
      <c r="P42">
        <v>100014</v>
      </c>
      <c r="Q42">
        <v>12</v>
      </c>
      <c r="R42">
        <v>100014</v>
      </c>
      <c r="S42">
        <v>13</v>
      </c>
      <c r="T42">
        <v>100015</v>
      </c>
      <c r="U42">
        <v>14</v>
      </c>
      <c r="V42">
        <v>100014</v>
      </c>
      <c r="W42">
        <v>15</v>
      </c>
      <c r="X42">
        <v>100014</v>
      </c>
      <c r="Y42">
        <v>16</v>
      </c>
      <c r="Z42">
        <v>100015</v>
      </c>
      <c r="AA42">
        <v>17</v>
      </c>
      <c r="AB42">
        <v>100015</v>
      </c>
      <c r="AC42">
        <v>19</v>
      </c>
      <c r="AD42">
        <v>100014</v>
      </c>
      <c r="AE42">
        <v>20</v>
      </c>
      <c r="AF42">
        <v>200042</v>
      </c>
      <c r="AG42">
        <v>18</v>
      </c>
      <c r="AH42" t="e">
        <f>VLOOKUP(AF42,关卡难度线!B:H,11,0)</f>
        <v>#N/A</v>
      </c>
    </row>
    <row r="43" spans="1:34">
      <c r="A43" s="17" t="s">
        <v>0</v>
      </c>
      <c r="B43">
        <v>1354835</v>
      </c>
      <c r="C43" t="s">
        <v>19</v>
      </c>
      <c r="D43">
        <v>292690</v>
      </c>
      <c r="E43" t="s">
        <v>20</v>
      </c>
      <c r="F43">
        <v>500000</v>
      </c>
      <c r="G43" t="s">
        <v>21</v>
      </c>
      <c r="H43">
        <v>50</v>
      </c>
      <c r="I43" t="s">
        <v>22</v>
      </c>
      <c r="J43">
        <v>0</v>
      </c>
      <c r="K43" t="s">
        <v>23</v>
      </c>
      <c r="L43">
        <v>-3500</v>
      </c>
      <c r="N43" s="14">
        <v>100013</v>
      </c>
      <c r="O43">
        <v>11</v>
      </c>
      <c r="P43">
        <v>100013</v>
      </c>
      <c r="Q43">
        <v>12</v>
      </c>
      <c r="R43">
        <v>100014</v>
      </c>
      <c r="S43">
        <v>13</v>
      </c>
      <c r="T43">
        <v>100013</v>
      </c>
      <c r="U43">
        <v>14</v>
      </c>
      <c r="V43">
        <v>100015</v>
      </c>
      <c r="W43">
        <v>15</v>
      </c>
      <c r="X43">
        <v>100013</v>
      </c>
      <c r="Y43">
        <v>16</v>
      </c>
      <c r="Z43">
        <v>100015</v>
      </c>
      <c r="AA43">
        <v>17</v>
      </c>
      <c r="AB43">
        <v>100015</v>
      </c>
      <c r="AC43">
        <v>19</v>
      </c>
      <c r="AD43">
        <v>100015</v>
      </c>
      <c r="AE43">
        <v>20</v>
      </c>
      <c r="AF43">
        <v>200043</v>
      </c>
      <c r="AG43">
        <v>18</v>
      </c>
      <c r="AH43" t="e">
        <f>VLOOKUP(AF43,关卡难度线!B:H,11,0)</f>
        <v>#N/A</v>
      </c>
    </row>
    <row r="44" spans="1:34">
      <c r="A44" s="17" t="s">
        <v>0</v>
      </c>
      <c r="B44">
        <v>1341019</v>
      </c>
      <c r="C44" t="s">
        <v>19</v>
      </c>
      <c r="D44">
        <v>286683</v>
      </c>
      <c r="E44" t="s">
        <v>20</v>
      </c>
      <c r="F44">
        <v>500000</v>
      </c>
      <c r="G44" t="s">
        <v>21</v>
      </c>
      <c r="H44">
        <v>50</v>
      </c>
      <c r="I44" t="s">
        <v>22</v>
      </c>
      <c r="J44">
        <v>0</v>
      </c>
      <c r="K44" t="s">
        <v>23</v>
      </c>
      <c r="L44">
        <v>-3500</v>
      </c>
      <c r="N44" s="14">
        <v>100014</v>
      </c>
      <c r="O44">
        <v>11</v>
      </c>
      <c r="P44">
        <v>100013</v>
      </c>
      <c r="Q44">
        <v>12</v>
      </c>
      <c r="R44">
        <v>100015</v>
      </c>
      <c r="S44">
        <v>13</v>
      </c>
      <c r="T44">
        <v>100014</v>
      </c>
      <c r="U44">
        <v>14</v>
      </c>
      <c r="V44">
        <v>100014</v>
      </c>
      <c r="W44">
        <v>15</v>
      </c>
      <c r="X44">
        <v>100015</v>
      </c>
      <c r="Y44">
        <v>16</v>
      </c>
      <c r="Z44">
        <v>100014</v>
      </c>
      <c r="AA44">
        <v>17</v>
      </c>
      <c r="AB44">
        <v>100013</v>
      </c>
      <c r="AC44">
        <v>19</v>
      </c>
      <c r="AD44">
        <v>100015</v>
      </c>
      <c r="AE44">
        <v>20</v>
      </c>
      <c r="AF44">
        <v>200044</v>
      </c>
      <c r="AG44">
        <v>18</v>
      </c>
      <c r="AH44" t="e">
        <f>VLOOKUP(AF44,关卡难度线!B:H,11,0)</f>
        <v>#N/A</v>
      </c>
    </row>
    <row r="45" spans="1:34">
      <c r="A45" s="17" t="s">
        <v>0</v>
      </c>
      <c r="B45">
        <v>1389519</v>
      </c>
      <c r="C45" t="s">
        <v>19</v>
      </c>
      <c r="D45">
        <v>293981</v>
      </c>
      <c r="E45" t="s">
        <v>20</v>
      </c>
      <c r="F45">
        <v>500000</v>
      </c>
      <c r="G45" t="s">
        <v>21</v>
      </c>
      <c r="H45">
        <v>50</v>
      </c>
      <c r="I45" t="s">
        <v>22</v>
      </c>
      <c r="J45">
        <v>0</v>
      </c>
      <c r="K45" t="s">
        <v>23</v>
      </c>
      <c r="L45">
        <v>-3500</v>
      </c>
      <c r="N45" s="14">
        <v>100014</v>
      </c>
      <c r="O45">
        <v>11</v>
      </c>
      <c r="P45">
        <v>100013</v>
      </c>
      <c r="Q45">
        <v>12</v>
      </c>
      <c r="R45">
        <v>100015</v>
      </c>
      <c r="S45">
        <v>13</v>
      </c>
      <c r="T45">
        <v>100015</v>
      </c>
      <c r="U45">
        <v>14</v>
      </c>
      <c r="V45">
        <v>100013</v>
      </c>
      <c r="W45">
        <v>15</v>
      </c>
      <c r="X45">
        <v>100013</v>
      </c>
      <c r="Y45">
        <v>16</v>
      </c>
      <c r="Z45">
        <v>100013</v>
      </c>
      <c r="AA45">
        <v>17</v>
      </c>
      <c r="AB45">
        <v>100014</v>
      </c>
      <c r="AC45">
        <v>19</v>
      </c>
      <c r="AD45">
        <v>100013</v>
      </c>
      <c r="AE45">
        <v>20</v>
      </c>
      <c r="AF45">
        <v>200045</v>
      </c>
      <c r="AG45">
        <v>18</v>
      </c>
      <c r="AH45" t="e">
        <f>VLOOKUP(AF45,关卡难度线!B:H,11,0)</f>
        <v>#N/A</v>
      </c>
    </row>
    <row r="46" spans="1:34">
      <c r="A46" s="17" t="s">
        <v>0</v>
      </c>
      <c r="B46">
        <v>1438750</v>
      </c>
      <c r="C46" t="s">
        <v>19</v>
      </c>
      <c r="D46">
        <v>301278</v>
      </c>
      <c r="E46" t="s">
        <v>20</v>
      </c>
      <c r="F46">
        <v>500000</v>
      </c>
      <c r="G46" t="s">
        <v>21</v>
      </c>
      <c r="H46">
        <v>50</v>
      </c>
      <c r="I46" t="s">
        <v>22</v>
      </c>
      <c r="J46">
        <v>0</v>
      </c>
      <c r="K46" t="s">
        <v>23</v>
      </c>
      <c r="L46">
        <v>-3500</v>
      </c>
      <c r="N46" s="14">
        <v>100015</v>
      </c>
      <c r="O46">
        <v>11</v>
      </c>
      <c r="P46">
        <v>100013</v>
      </c>
      <c r="Q46">
        <v>12</v>
      </c>
      <c r="R46">
        <v>100014</v>
      </c>
      <c r="S46">
        <v>13</v>
      </c>
      <c r="T46">
        <v>100013</v>
      </c>
      <c r="U46">
        <v>14</v>
      </c>
      <c r="V46">
        <v>100013</v>
      </c>
      <c r="W46">
        <v>15</v>
      </c>
      <c r="X46">
        <v>100013</v>
      </c>
      <c r="Y46">
        <v>16</v>
      </c>
      <c r="Z46">
        <v>100013</v>
      </c>
      <c r="AA46">
        <v>17</v>
      </c>
      <c r="AB46">
        <v>100014</v>
      </c>
      <c r="AC46">
        <v>19</v>
      </c>
      <c r="AD46">
        <v>100014</v>
      </c>
      <c r="AE46">
        <v>20</v>
      </c>
      <c r="AF46">
        <v>200046</v>
      </c>
      <c r="AG46">
        <v>18</v>
      </c>
      <c r="AH46" t="e">
        <f>VLOOKUP(AF46,关卡难度线!B:H,11,0)</f>
        <v>#N/A</v>
      </c>
    </row>
    <row r="47" spans="1:34">
      <c r="A47" s="17" t="s">
        <v>0</v>
      </c>
      <c r="B47">
        <v>1488715</v>
      </c>
      <c r="C47" t="s">
        <v>19</v>
      </c>
      <c r="D47">
        <v>308575</v>
      </c>
      <c r="E47" t="s">
        <v>20</v>
      </c>
      <c r="F47">
        <v>500000</v>
      </c>
      <c r="G47" t="s">
        <v>21</v>
      </c>
      <c r="H47">
        <v>50</v>
      </c>
      <c r="I47" t="s">
        <v>22</v>
      </c>
      <c r="J47">
        <v>0</v>
      </c>
      <c r="K47" t="s">
        <v>23</v>
      </c>
      <c r="L47">
        <v>-3500</v>
      </c>
      <c r="N47" s="14">
        <v>100015</v>
      </c>
      <c r="O47">
        <v>11</v>
      </c>
      <c r="P47">
        <v>100015</v>
      </c>
      <c r="Q47">
        <v>12</v>
      </c>
      <c r="R47">
        <v>100015</v>
      </c>
      <c r="S47">
        <v>13</v>
      </c>
      <c r="T47">
        <v>100013</v>
      </c>
      <c r="U47">
        <v>14</v>
      </c>
      <c r="V47">
        <v>100013</v>
      </c>
      <c r="W47">
        <v>15</v>
      </c>
      <c r="X47">
        <v>100014</v>
      </c>
      <c r="Y47">
        <v>16</v>
      </c>
      <c r="Z47">
        <v>100015</v>
      </c>
      <c r="AA47">
        <v>17</v>
      </c>
      <c r="AB47">
        <v>100014</v>
      </c>
      <c r="AC47">
        <v>19</v>
      </c>
      <c r="AD47">
        <v>100014</v>
      </c>
      <c r="AE47">
        <v>20</v>
      </c>
      <c r="AF47">
        <v>200047</v>
      </c>
      <c r="AG47">
        <v>18</v>
      </c>
      <c r="AH47" t="e">
        <f>VLOOKUP(AF47,关卡难度线!B:H,11,0)</f>
        <v>#N/A</v>
      </c>
    </row>
    <row r="48" spans="1:34">
      <c r="A48" s="17" t="s">
        <v>0</v>
      </c>
      <c r="B48">
        <v>1540143</v>
      </c>
      <c r="C48" t="s">
        <v>19</v>
      </c>
      <c r="D48">
        <v>413260</v>
      </c>
      <c r="E48" t="s">
        <v>20</v>
      </c>
      <c r="F48">
        <v>500000</v>
      </c>
      <c r="G48" t="s">
        <v>21</v>
      </c>
      <c r="H48">
        <v>55</v>
      </c>
      <c r="I48" t="s">
        <v>22</v>
      </c>
      <c r="J48">
        <v>0</v>
      </c>
      <c r="K48" t="s">
        <v>23</v>
      </c>
      <c r="L48">
        <v>-3500</v>
      </c>
      <c r="N48" s="14">
        <v>100015</v>
      </c>
      <c r="O48">
        <v>11</v>
      </c>
      <c r="P48">
        <v>100013</v>
      </c>
      <c r="Q48">
        <v>12</v>
      </c>
      <c r="R48">
        <v>100014</v>
      </c>
      <c r="S48">
        <v>13</v>
      </c>
      <c r="T48">
        <v>100015</v>
      </c>
      <c r="U48">
        <v>14</v>
      </c>
      <c r="V48">
        <v>100015</v>
      </c>
      <c r="W48">
        <v>15</v>
      </c>
      <c r="X48">
        <v>100013</v>
      </c>
      <c r="Y48">
        <v>16</v>
      </c>
      <c r="Z48">
        <v>100015</v>
      </c>
      <c r="AA48">
        <v>17</v>
      </c>
      <c r="AB48">
        <v>100015</v>
      </c>
      <c r="AC48">
        <v>19</v>
      </c>
      <c r="AD48">
        <v>100015</v>
      </c>
      <c r="AE48">
        <v>20</v>
      </c>
      <c r="AF48">
        <v>200048</v>
      </c>
      <c r="AG48">
        <v>18</v>
      </c>
      <c r="AH48" t="e">
        <f>VLOOKUP(AF48,关卡难度线!B:H,11,0)</f>
        <v>#N/A</v>
      </c>
    </row>
    <row r="49" spans="1:34">
      <c r="A49" s="17" t="s">
        <v>0</v>
      </c>
      <c r="B49">
        <v>1592405</v>
      </c>
      <c r="C49" t="s">
        <v>19</v>
      </c>
      <c r="D49">
        <v>423019</v>
      </c>
      <c r="E49" t="s">
        <v>20</v>
      </c>
      <c r="F49">
        <v>500000</v>
      </c>
      <c r="G49" t="s">
        <v>21</v>
      </c>
      <c r="H49">
        <v>55</v>
      </c>
      <c r="I49" t="s">
        <v>22</v>
      </c>
      <c r="J49">
        <v>0</v>
      </c>
      <c r="K49" t="s">
        <v>23</v>
      </c>
      <c r="L49">
        <v>-3500</v>
      </c>
      <c r="N49" s="14">
        <v>100013</v>
      </c>
      <c r="O49">
        <v>11</v>
      </c>
      <c r="P49">
        <v>100014</v>
      </c>
      <c r="Q49">
        <v>12</v>
      </c>
      <c r="R49">
        <v>100015</v>
      </c>
      <c r="S49">
        <v>13</v>
      </c>
      <c r="T49">
        <v>100013</v>
      </c>
      <c r="U49">
        <v>14</v>
      </c>
      <c r="V49">
        <v>100013</v>
      </c>
      <c r="W49">
        <v>15</v>
      </c>
      <c r="X49">
        <v>100013</v>
      </c>
      <c r="Y49">
        <v>16</v>
      </c>
      <c r="Z49">
        <v>100015</v>
      </c>
      <c r="AA49">
        <v>17</v>
      </c>
      <c r="AB49">
        <v>100015</v>
      </c>
      <c r="AC49">
        <v>19</v>
      </c>
      <c r="AD49">
        <v>100015</v>
      </c>
      <c r="AE49">
        <v>20</v>
      </c>
      <c r="AF49">
        <v>200049</v>
      </c>
      <c r="AG49">
        <v>18</v>
      </c>
      <c r="AH49" t="e">
        <f>VLOOKUP(AF49,关卡难度线!B:H,11,0)</f>
        <v>#N/A</v>
      </c>
    </row>
    <row r="50" spans="1:34">
      <c r="A50" s="17" t="s">
        <v>0</v>
      </c>
      <c r="B50">
        <v>1645421</v>
      </c>
      <c r="C50" t="s">
        <v>19</v>
      </c>
      <c r="D50">
        <v>432779</v>
      </c>
      <c r="E50" t="s">
        <v>20</v>
      </c>
      <c r="F50">
        <v>500000</v>
      </c>
      <c r="G50" t="s">
        <v>21</v>
      </c>
      <c r="H50">
        <v>55</v>
      </c>
      <c r="I50" t="s">
        <v>22</v>
      </c>
      <c r="J50">
        <v>0</v>
      </c>
      <c r="K50" t="s">
        <v>23</v>
      </c>
      <c r="L50">
        <v>-3500</v>
      </c>
      <c r="N50" s="14">
        <v>100015</v>
      </c>
      <c r="O50">
        <v>11</v>
      </c>
      <c r="P50">
        <v>100013</v>
      </c>
      <c r="Q50">
        <v>12</v>
      </c>
      <c r="R50">
        <v>100015</v>
      </c>
      <c r="S50">
        <v>13</v>
      </c>
      <c r="T50">
        <v>100014</v>
      </c>
      <c r="U50">
        <v>14</v>
      </c>
      <c r="V50">
        <v>100014</v>
      </c>
      <c r="W50">
        <v>15</v>
      </c>
      <c r="X50">
        <v>100014</v>
      </c>
      <c r="Y50">
        <v>16</v>
      </c>
      <c r="Z50">
        <v>100015</v>
      </c>
      <c r="AA50">
        <v>17</v>
      </c>
      <c r="AB50">
        <v>100014</v>
      </c>
      <c r="AC50">
        <v>19</v>
      </c>
      <c r="AD50">
        <v>100015</v>
      </c>
      <c r="AE50">
        <v>20</v>
      </c>
      <c r="AF50">
        <v>200050</v>
      </c>
      <c r="AG50">
        <v>18</v>
      </c>
      <c r="AH50" t="e">
        <f>VLOOKUP(AF50,关卡难度线!B:H,11,0)</f>
        <v>#N/A</v>
      </c>
    </row>
    <row r="51" spans="1:34">
      <c r="A51" s="17" t="s">
        <v>0</v>
      </c>
      <c r="B51">
        <v>1699191</v>
      </c>
      <c r="C51" t="s">
        <v>19</v>
      </c>
      <c r="D51">
        <v>442538</v>
      </c>
      <c r="E51" t="s">
        <v>20</v>
      </c>
      <c r="F51">
        <v>500000</v>
      </c>
      <c r="G51" t="s">
        <v>21</v>
      </c>
      <c r="H51">
        <v>55</v>
      </c>
      <c r="I51" t="s">
        <v>22</v>
      </c>
      <c r="J51">
        <v>0</v>
      </c>
      <c r="K51" t="s">
        <v>23</v>
      </c>
      <c r="L51">
        <v>-3500</v>
      </c>
      <c r="N51" s="14">
        <v>100018</v>
      </c>
      <c r="O51">
        <v>11</v>
      </c>
      <c r="P51">
        <v>100018</v>
      </c>
      <c r="Q51">
        <v>12</v>
      </c>
      <c r="R51">
        <v>100016</v>
      </c>
      <c r="S51">
        <v>13</v>
      </c>
      <c r="T51">
        <v>100016</v>
      </c>
      <c r="U51">
        <v>14</v>
      </c>
      <c r="V51">
        <v>100016</v>
      </c>
      <c r="W51">
        <v>15</v>
      </c>
      <c r="X51">
        <v>100016</v>
      </c>
      <c r="Y51">
        <v>16</v>
      </c>
      <c r="Z51">
        <v>100016</v>
      </c>
      <c r="AA51">
        <v>17</v>
      </c>
      <c r="AB51">
        <v>100018</v>
      </c>
      <c r="AC51">
        <v>19</v>
      </c>
      <c r="AD51">
        <v>100018</v>
      </c>
      <c r="AE51">
        <v>20</v>
      </c>
      <c r="AF51">
        <v>200051</v>
      </c>
      <c r="AG51">
        <v>18</v>
      </c>
      <c r="AH51" t="e">
        <f>VLOOKUP(AF51,关卡难度线!B:H,11,0)</f>
        <v>#N/A</v>
      </c>
    </row>
    <row r="52" spans="1:34">
      <c r="A52" s="17" t="s">
        <v>0</v>
      </c>
      <c r="B52">
        <v>1753721</v>
      </c>
      <c r="C52" t="s">
        <v>19</v>
      </c>
      <c r="D52">
        <v>452298</v>
      </c>
      <c r="E52" t="s">
        <v>20</v>
      </c>
      <c r="F52">
        <v>500000</v>
      </c>
      <c r="G52" t="s">
        <v>21</v>
      </c>
      <c r="H52">
        <v>55</v>
      </c>
      <c r="I52" t="s">
        <v>22</v>
      </c>
      <c r="J52">
        <v>0</v>
      </c>
      <c r="K52" t="s">
        <v>23</v>
      </c>
      <c r="L52">
        <v>-3500</v>
      </c>
      <c r="N52" s="14">
        <v>100017</v>
      </c>
      <c r="O52">
        <v>11</v>
      </c>
      <c r="P52">
        <v>100016</v>
      </c>
      <c r="Q52">
        <v>12</v>
      </c>
      <c r="R52">
        <v>100018</v>
      </c>
      <c r="S52">
        <v>13</v>
      </c>
      <c r="T52">
        <v>100016</v>
      </c>
      <c r="U52">
        <v>14</v>
      </c>
      <c r="V52">
        <v>100018</v>
      </c>
      <c r="W52">
        <v>15</v>
      </c>
      <c r="X52">
        <v>100016</v>
      </c>
      <c r="Y52">
        <v>16</v>
      </c>
      <c r="Z52">
        <v>100018</v>
      </c>
      <c r="AA52">
        <v>17</v>
      </c>
      <c r="AB52">
        <v>100017</v>
      </c>
      <c r="AC52">
        <v>19</v>
      </c>
      <c r="AD52">
        <v>100018</v>
      </c>
      <c r="AE52">
        <v>20</v>
      </c>
      <c r="AF52">
        <v>200052</v>
      </c>
      <c r="AG52">
        <v>18</v>
      </c>
      <c r="AH52" t="e">
        <f>VLOOKUP(AF52,关卡难度线!B:H,11,0)</f>
        <v>#N/A</v>
      </c>
    </row>
    <row r="53" spans="1:34">
      <c r="A53" s="17" t="s">
        <v>0</v>
      </c>
      <c r="B53">
        <v>1895152</v>
      </c>
      <c r="C53" t="s">
        <v>19</v>
      </c>
      <c r="D53">
        <v>484060</v>
      </c>
      <c r="E53" t="s">
        <v>20</v>
      </c>
      <c r="F53">
        <v>500000</v>
      </c>
      <c r="G53" t="s">
        <v>21</v>
      </c>
      <c r="H53">
        <v>55</v>
      </c>
      <c r="I53" t="s">
        <v>22</v>
      </c>
      <c r="J53">
        <v>0</v>
      </c>
      <c r="K53" t="s">
        <v>23</v>
      </c>
      <c r="L53">
        <v>-3500</v>
      </c>
      <c r="N53" s="14">
        <v>100016</v>
      </c>
      <c r="O53">
        <v>11</v>
      </c>
      <c r="P53">
        <v>100017</v>
      </c>
      <c r="Q53">
        <v>12</v>
      </c>
      <c r="R53">
        <v>100016</v>
      </c>
      <c r="S53">
        <v>13</v>
      </c>
      <c r="T53">
        <v>100016</v>
      </c>
      <c r="U53">
        <v>14</v>
      </c>
      <c r="V53">
        <v>100017</v>
      </c>
      <c r="W53">
        <v>15</v>
      </c>
      <c r="X53">
        <v>100017</v>
      </c>
      <c r="Y53">
        <v>16</v>
      </c>
      <c r="Z53">
        <v>100018</v>
      </c>
      <c r="AA53">
        <v>17</v>
      </c>
      <c r="AB53">
        <v>100017</v>
      </c>
      <c r="AC53">
        <v>19</v>
      </c>
      <c r="AD53">
        <v>100017</v>
      </c>
      <c r="AE53">
        <v>20</v>
      </c>
      <c r="AF53">
        <v>200053</v>
      </c>
      <c r="AG53">
        <v>18</v>
      </c>
      <c r="AH53" t="e">
        <f>VLOOKUP(AF53,关卡难度线!B:H,11,0)</f>
        <v>#N/A</v>
      </c>
    </row>
    <row r="54" spans="1:34">
      <c r="A54" s="17" t="s">
        <v>0</v>
      </c>
      <c r="B54">
        <v>1865056</v>
      </c>
      <c r="C54" t="s">
        <v>19</v>
      </c>
      <c r="D54">
        <v>471817</v>
      </c>
      <c r="E54" t="s">
        <v>20</v>
      </c>
      <c r="F54">
        <v>500000</v>
      </c>
      <c r="G54" t="s">
        <v>21</v>
      </c>
      <c r="H54">
        <v>55</v>
      </c>
      <c r="I54" t="s">
        <v>22</v>
      </c>
      <c r="J54">
        <v>0</v>
      </c>
      <c r="K54" t="s">
        <v>23</v>
      </c>
      <c r="L54">
        <v>-3500</v>
      </c>
      <c r="N54" s="14">
        <v>100018</v>
      </c>
      <c r="O54">
        <v>11</v>
      </c>
      <c r="P54">
        <v>100016</v>
      </c>
      <c r="Q54">
        <v>12</v>
      </c>
      <c r="R54">
        <v>100017</v>
      </c>
      <c r="S54">
        <v>13</v>
      </c>
      <c r="T54">
        <v>100018</v>
      </c>
      <c r="U54">
        <v>14</v>
      </c>
      <c r="V54">
        <v>100017</v>
      </c>
      <c r="W54">
        <v>15</v>
      </c>
      <c r="X54">
        <v>100016</v>
      </c>
      <c r="Y54">
        <v>16</v>
      </c>
      <c r="Z54">
        <v>100017</v>
      </c>
      <c r="AA54">
        <v>17</v>
      </c>
      <c r="AB54">
        <v>100017</v>
      </c>
      <c r="AC54">
        <v>19</v>
      </c>
      <c r="AD54">
        <v>100016</v>
      </c>
      <c r="AE54">
        <v>20</v>
      </c>
      <c r="AF54">
        <v>200054</v>
      </c>
      <c r="AG54">
        <v>18</v>
      </c>
      <c r="AH54" t="e">
        <f>VLOOKUP(AF54,关卡难度线!B:H,11,0)</f>
        <v>#N/A</v>
      </c>
    </row>
    <row r="55" spans="1:34">
      <c r="A55" s="17" t="s">
        <v>0</v>
      </c>
      <c r="B55">
        <v>1921866</v>
      </c>
      <c r="C55" t="s">
        <v>19</v>
      </c>
      <c r="D55">
        <v>481576</v>
      </c>
      <c r="E55" t="s">
        <v>20</v>
      </c>
      <c r="F55">
        <v>500000</v>
      </c>
      <c r="G55" t="s">
        <v>21</v>
      </c>
      <c r="H55">
        <v>55</v>
      </c>
      <c r="I55" t="s">
        <v>22</v>
      </c>
      <c r="J55">
        <v>0</v>
      </c>
      <c r="K55" t="s">
        <v>23</v>
      </c>
      <c r="L55">
        <v>-3500</v>
      </c>
      <c r="N55" s="14">
        <v>100016</v>
      </c>
      <c r="O55">
        <v>11</v>
      </c>
      <c r="P55">
        <v>100016</v>
      </c>
      <c r="Q55">
        <v>12</v>
      </c>
      <c r="R55">
        <v>100016</v>
      </c>
      <c r="S55">
        <v>13</v>
      </c>
      <c r="T55">
        <v>100016</v>
      </c>
      <c r="U55">
        <v>14</v>
      </c>
      <c r="V55">
        <v>100017</v>
      </c>
      <c r="W55">
        <v>15</v>
      </c>
      <c r="X55">
        <v>100016</v>
      </c>
      <c r="Y55">
        <v>16</v>
      </c>
      <c r="Z55">
        <v>100016</v>
      </c>
      <c r="AA55">
        <v>17</v>
      </c>
      <c r="AB55">
        <v>100016</v>
      </c>
      <c r="AC55">
        <v>19</v>
      </c>
      <c r="AD55">
        <v>100018</v>
      </c>
      <c r="AE55">
        <v>20</v>
      </c>
      <c r="AF55">
        <v>200055</v>
      </c>
      <c r="AG55">
        <v>18</v>
      </c>
      <c r="AH55" t="e">
        <f>VLOOKUP(AF55,关卡难度线!B:H,11,0)</f>
        <v>#N/A</v>
      </c>
    </row>
    <row r="56" spans="1:34">
      <c r="A56" s="17" t="s">
        <v>0</v>
      </c>
      <c r="B56">
        <v>1979438</v>
      </c>
      <c r="C56" t="s">
        <v>19</v>
      </c>
      <c r="D56">
        <v>491335</v>
      </c>
      <c r="E56" t="s">
        <v>20</v>
      </c>
      <c r="F56">
        <v>500000</v>
      </c>
      <c r="G56" t="s">
        <v>21</v>
      </c>
      <c r="H56">
        <v>55</v>
      </c>
      <c r="I56" t="s">
        <v>22</v>
      </c>
      <c r="J56">
        <v>0</v>
      </c>
      <c r="K56" t="s">
        <v>23</v>
      </c>
      <c r="L56">
        <v>-3500</v>
      </c>
      <c r="N56" s="14">
        <v>100018</v>
      </c>
      <c r="O56">
        <v>11</v>
      </c>
      <c r="P56">
        <v>100016</v>
      </c>
      <c r="Q56">
        <v>12</v>
      </c>
      <c r="R56">
        <v>100018</v>
      </c>
      <c r="S56">
        <v>13</v>
      </c>
      <c r="T56">
        <v>100017</v>
      </c>
      <c r="U56">
        <v>14</v>
      </c>
      <c r="V56">
        <v>100016</v>
      </c>
      <c r="W56">
        <v>15</v>
      </c>
      <c r="X56">
        <v>100016</v>
      </c>
      <c r="Y56">
        <v>16</v>
      </c>
      <c r="Z56">
        <v>100017</v>
      </c>
      <c r="AA56">
        <v>17</v>
      </c>
      <c r="AB56">
        <v>100017</v>
      </c>
      <c r="AC56">
        <v>19</v>
      </c>
      <c r="AD56">
        <v>100017</v>
      </c>
      <c r="AE56">
        <v>20</v>
      </c>
      <c r="AF56">
        <v>200056</v>
      </c>
      <c r="AG56">
        <v>18</v>
      </c>
      <c r="AH56" t="e">
        <f>VLOOKUP(AF56,关卡难度线!B:H,11,0)</f>
        <v>#N/A</v>
      </c>
    </row>
    <row r="57" spans="1:34">
      <c r="A57" s="17" t="s">
        <v>0</v>
      </c>
      <c r="B57">
        <v>2045714</v>
      </c>
      <c r="C57" t="s">
        <v>19</v>
      </c>
      <c r="D57">
        <v>503047</v>
      </c>
      <c r="E57" t="s">
        <v>20</v>
      </c>
      <c r="F57">
        <v>500000</v>
      </c>
      <c r="G57" t="s">
        <v>21</v>
      </c>
      <c r="H57">
        <v>55</v>
      </c>
      <c r="I57" t="s">
        <v>22</v>
      </c>
      <c r="J57">
        <v>0</v>
      </c>
      <c r="K57" t="s">
        <v>23</v>
      </c>
      <c r="L57">
        <v>-3500</v>
      </c>
      <c r="N57" s="14">
        <v>100016</v>
      </c>
      <c r="O57">
        <v>11</v>
      </c>
      <c r="P57">
        <v>100018</v>
      </c>
      <c r="Q57">
        <v>12</v>
      </c>
      <c r="R57">
        <v>100017</v>
      </c>
      <c r="S57">
        <v>13</v>
      </c>
      <c r="T57">
        <v>100016</v>
      </c>
      <c r="U57">
        <v>14</v>
      </c>
      <c r="V57">
        <v>100017</v>
      </c>
      <c r="W57">
        <v>15</v>
      </c>
      <c r="X57">
        <v>100017</v>
      </c>
      <c r="Y57">
        <v>16</v>
      </c>
      <c r="Z57">
        <v>100018</v>
      </c>
      <c r="AA57">
        <v>17</v>
      </c>
      <c r="AB57">
        <v>100016</v>
      </c>
      <c r="AC57">
        <v>19</v>
      </c>
      <c r="AD57">
        <v>100017</v>
      </c>
      <c r="AE57">
        <v>20</v>
      </c>
      <c r="AF57">
        <v>200057</v>
      </c>
      <c r="AG57">
        <v>18</v>
      </c>
      <c r="AH57" t="e">
        <f>VLOOKUP(AF57,关卡难度线!B:H,11,0)</f>
        <v>#N/A</v>
      </c>
    </row>
    <row r="58" spans="1:34">
      <c r="A58" s="17" t="s">
        <v>0</v>
      </c>
      <c r="B58">
        <v>2106583</v>
      </c>
      <c r="C58" t="s">
        <v>19</v>
      </c>
      <c r="D58">
        <v>513218</v>
      </c>
      <c r="E58" t="s">
        <v>20</v>
      </c>
      <c r="F58">
        <v>500000</v>
      </c>
      <c r="G58" t="s">
        <v>21</v>
      </c>
      <c r="H58">
        <v>60</v>
      </c>
      <c r="I58" t="s">
        <v>22</v>
      </c>
      <c r="J58">
        <v>0</v>
      </c>
      <c r="K58" t="s">
        <v>23</v>
      </c>
      <c r="L58">
        <v>-3500</v>
      </c>
      <c r="N58" s="14">
        <v>100018</v>
      </c>
      <c r="O58">
        <v>11</v>
      </c>
      <c r="P58">
        <v>100017</v>
      </c>
      <c r="Q58">
        <v>12</v>
      </c>
      <c r="R58">
        <v>100016</v>
      </c>
      <c r="S58">
        <v>13</v>
      </c>
      <c r="T58">
        <v>100018</v>
      </c>
      <c r="U58">
        <v>14</v>
      </c>
      <c r="V58">
        <v>100016</v>
      </c>
      <c r="W58">
        <v>15</v>
      </c>
      <c r="X58">
        <v>100017</v>
      </c>
      <c r="Y58">
        <v>16</v>
      </c>
      <c r="Z58">
        <v>100018</v>
      </c>
      <c r="AA58">
        <v>17</v>
      </c>
      <c r="AB58">
        <v>100018</v>
      </c>
      <c r="AC58">
        <v>19</v>
      </c>
      <c r="AD58">
        <v>100018</v>
      </c>
      <c r="AE58">
        <v>20</v>
      </c>
      <c r="AF58">
        <v>200058</v>
      </c>
      <c r="AG58">
        <v>18</v>
      </c>
      <c r="AH58" t="e">
        <f>VLOOKUP(AF58,关卡难度线!B:H,11,0)</f>
        <v>#N/A</v>
      </c>
    </row>
    <row r="59" spans="1:34">
      <c r="A59" s="17" t="s">
        <v>0</v>
      </c>
      <c r="B59">
        <v>2167441</v>
      </c>
      <c r="C59" t="s">
        <v>19</v>
      </c>
      <c r="D59">
        <v>523195</v>
      </c>
      <c r="E59" t="s">
        <v>20</v>
      </c>
      <c r="F59">
        <v>500000</v>
      </c>
      <c r="G59" t="s">
        <v>21</v>
      </c>
      <c r="H59">
        <v>60</v>
      </c>
      <c r="I59" t="s">
        <v>22</v>
      </c>
      <c r="J59">
        <v>0</v>
      </c>
      <c r="K59" t="s">
        <v>23</v>
      </c>
      <c r="L59">
        <v>-3500</v>
      </c>
      <c r="N59" s="14">
        <v>100017</v>
      </c>
      <c r="O59">
        <v>11</v>
      </c>
      <c r="P59">
        <v>100018</v>
      </c>
      <c r="Q59">
        <v>12</v>
      </c>
      <c r="R59">
        <v>100017</v>
      </c>
      <c r="S59">
        <v>13</v>
      </c>
      <c r="T59">
        <v>100016</v>
      </c>
      <c r="U59">
        <v>14</v>
      </c>
      <c r="V59">
        <v>100016</v>
      </c>
      <c r="W59">
        <v>15</v>
      </c>
      <c r="X59">
        <v>100018</v>
      </c>
      <c r="Y59">
        <v>16</v>
      </c>
      <c r="Z59">
        <v>100018</v>
      </c>
      <c r="AA59">
        <v>17</v>
      </c>
      <c r="AB59">
        <v>100018</v>
      </c>
      <c r="AC59">
        <v>19</v>
      </c>
      <c r="AD59">
        <v>100016</v>
      </c>
      <c r="AE59">
        <v>20</v>
      </c>
      <c r="AF59">
        <v>200059</v>
      </c>
      <c r="AG59">
        <v>18</v>
      </c>
      <c r="AH59" t="e">
        <f>VLOOKUP(AF59,关卡难度线!B:H,11,0)</f>
        <v>#N/A</v>
      </c>
    </row>
    <row r="60" spans="1:34">
      <c r="A60" s="17" t="s">
        <v>0</v>
      </c>
      <c r="B60">
        <v>2229086</v>
      </c>
      <c r="C60" t="s">
        <v>19</v>
      </c>
      <c r="D60">
        <v>533171</v>
      </c>
      <c r="E60" t="s">
        <v>20</v>
      </c>
      <c r="F60">
        <v>500000</v>
      </c>
      <c r="G60" t="s">
        <v>21</v>
      </c>
      <c r="H60">
        <v>60</v>
      </c>
      <c r="I60" t="s">
        <v>22</v>
      </c>
      <c r="J60">
        <v>0</v>
      </c>
      <c r="K60" t="s">
        <v>23</v>
      </c>
      <c r="L60">
        <v>-3500</v>
      </c>
      <c r="N60" s="14">
        <v>100018</v>
      </c>
      <c r="O60">
        <v>11</v>
      </c>
      <c r="P60">
        <v>100017</v>
      </c>
      <c r="Q60">
        <v>12</v>
      </c>
      <c r="R60">
        <v>100016</v>
      </c>
      <c r="S60">
        <v>13</v>
      </c>
      <c r="T60">
        <v>100017</v>
      </c>
      <c r="U60">
        <v>14</v>
      </c>
      <c r="V60">
        <v>100016</v>
      </c>
      <c r="W60">
        <v>15</v>
      </c>
      <c r="X60">
        <v>100017</v>
      </c>
      <c r="Y60">
        <v>16</v>
      </c>
      <c r="Z60">
        <v>100018</v>
      </c>
      <c r="AA60">
        <v>17</v>
      </c>
      <c r="AB60">
        <v>100017</v>
      </c>
      <c r="AC60">
        <v>19</v>
      </c>
      <c r="AD60">
        <v>100017</v>
      </c>
      <c r="AE60">
        <v>20</v>
      </c>
      <c r="AF60">
        <v>200060</v>
      </c>
      <c r="AG60">
        <v>18</v>
      </c>
      <c r="AH60" t="e">
        <f>VLOOKUP(AF60,关卡难度线!B:H,11,0)</f>
        <v>#N/A</v>
      </c>
    </row>
    <row r="61" spans="1:34">
      <c r="A61" s="17" t="s">
        <v>0</v>
      </c>
      <c r="B61">
        <v>2291518</v>
      </c>
      <c r="C61" t="s">
        <v>19</v>
      </c>
      <c r="D61">
        <v>543148</v>
      </c>
      <c r="E61" t="s">
        <v>20</v>
      </c>
      <c r="F61">
        <v>500000</v>
      </c>
      <c r="G61" t="s">
        <v>21</v>
      </c>
      <c r="H61">
        <v>60</v>
      </c>
      <c r="I61" t="s">
        <v>22</v>
      </c>
      <c r="J61">
        <v>0</v>
      </c>
      <c r="K61" t="s">
        <v>23</v>
      </c>
      <c r="L61">
        <v>-3500</v>
      </c>
      <c r="N61" s="14">
        <v>100020</v>
      </c>
      <c r="O61">
        <v>11</v>
      </c>
      <c r="P61">
        <v>100019</v>
      </c>
      <c r="Q61">
        <v>12</v>
      </c>
      <c r="R61">
        <v>100021</v>
      </c>
      <c r="S61">
        <v>13</v>
      </c>
      <c r="T61">
        <v>100021</v>
      </c>
      <c r="U61">
        <v>14</v>
      </c>
      <c r="V61">
        <v>100021</v>
      </c>
      <c r="W61">
        <v>15</v>
      </c>
      <c r="X61">
        <v>100021</v>
      </c>
      <c r="Y61">
        <v>16</v>
      </c>
      <c r="Z61">
        <v>100020</v>
      </c>
      <c r="AA61">
        <v>17</v>
      </c>
      <c r="AB61">
        <v>100020</v>
      </c>
      <c r="AC61">
        <v>19</v>
      </c>
      <c r="AD61">
        <v>100019</v>
      </c>
      <c r="AE61">
        <v>20</v>
      </c>
      <c r="AF61">
        <v>200061</v>
      </c>
      <c r="AG61">
        <v>18</v>
      </c>
      <c r="AH61" t="e">
        <f>VLOOKUP(AF61,关卡难度线!B:H,11,0)</f>
        <v>#N/A</v>
      </c>
    </row>
    <row r="62" spans="1:34">
      <c r="A62" s="17" t="s">
        <v>0</v>
      </c>
      <c r="B62">
        <v>2354738</v>
      </c>
      <c r="C62" t="s">
        <v>19</v>
      </c>
      <c r="D62">
        <v>553124</v>
      </c>
      <c r="E62" t="s">
        <v>20</v>
      </c>
      <c r="F62">
        <v>500000</v>
      </c>
      <c r="G62" t="s">
        <v>21</v>
      </c>
      <c r="H62">
        <v>60</v>
      </c>
      <c r="I62" t="s">
        <v>22</v>
      </c>
      <c r="J62">
        <v>0</v>
      </c>
      <c r="K62" t="s">
        <v>23</v>
      </c>
      <c r="L62">
        <v>-3500</v>
      </c>
      <c r="N62" s="14">
        <v>100020</v>
      </c>
      <c r="O62">
        <v>11</v>
      </c>
      <c r="P62">
        <v>100020</v>
      </c>
      <c r="Q62">
        <v>12</v>
      </c>
      <c r="R62">
        <v>100021</v>
      </c>
      <c r="S62">
        <v>13</v>
      </c>
      <c r="T62">
        <v>100019</v>
      </c>
      <c r="U62">
        <v>14</v>
      </c>
      <c r="V62">
        <v>100020</v>
      </c>
      <c r="W62">
        <v>15</v>
      </c>
      <c r="X62">
        <v>100020</v>
      </c>
      <c r="Y62">
        <v>16</v>
      </c>
      <c r="Z62">
        <v>100020</v>
      </c>
      <c r="AA62">
        <v>17</v>
      </c>
      <c r="AB62">
        <v>100019</v>
      </c>
      <c r="AC62">
        <v>19</v>
      </c>
      <c r="AD62">
        <v>100019</v>
      </c>
      <c r="AE62">
        <v>20</v>
      </c>
      <c r="AF62">
        <v>200062</v>
      </c>
      <c r="AG62">
        <v>18</v>
      </c>
      <c r="AH62" t="e">
        <f>VLOOKUP(AF62,关卡难度线!B:H,11,0)</f>
        <v>#N/A</v>
      </c>
    </row>
    <row r="63" spans="1:34">
      <c r="A63" s="17" t="s">
        <v>0</v>
      </c>
      <c r="B63">
        <v>2533926</v>
      </c>
      <c r="C63" t="s">
        <v>19</v>
      </c>
      <c r="D63">
        <v>589915</v>
      </c>
      <c r="E63" t="s">
        <v>20</v>
      </c>
      <c r="F63">
        <v>500000</v>
      </c>
      <c r="G63" t="s">
        <v>21</v>
      </c>
      <c r="H63">
        <v>60</v>
      </c>
      <c r="I63" t="s">
        <v>22</v>
      </c>
      <c r="J63">
        <v>0</v>
      </c>
      <c r="K63" t="s">
        <v>23</v>
      </c>
      <c r="L63">
        <v>-3500</v>
      </c>
      <c r="N63" s="14">
        <v>100020</v>
      </c>
      <c r="O63">
        <v>11</v>
      </c>
      <c r="P63">
        <v>100021</v>
      </c>
      <c r="Q63">
        <v>12</v>
      </c>
      <c r="R63">
        <v>100020</v>
      </c>
      <c r="S63">
        <v>13</v>
      </c>
      <c r="T63">
        <v>100019</v>
      </c>
      <c r="U63">
        <v>14</v>
      </c>
      <c r="V63">
        <v>100021</v>
      </c>
      <c r="W63">
        <v>15</v>
      </c>
      <c r="X63">
        <v>100020</v>
      </c>
      <c r="Y63">
        <v>16</v>
      </c>
      <c r="Z63">
        <v>100020</v>
      </c>
      <c r="AA63">
        <v>17</v>
      </c>
      <c r="AB63">
        <v>100020</v>
      </c>
      <c r="AC63">
        <v>19</v>
      </c>
      <c r="AD63">
        <v>100021</v>
      </c>
      <c r="AE63">
        <v>20</v>
      </c>
      <c r="AF63">
        <v>200063</v>
      </c>
      <c r="AG63">
        <v>18</v>
      </c>
      <c r="AH63" t="e">
        <f>VLOOKUP(AF63,关卡难度线!B:H,11,0)</f>
        <v>#N/A</v>
      </c>
    </row>
    <row r="64" spans="1:34">
      <c r="A64" s="17" t="s">
        <v>0</v>
      </c>
      <c r="B64">
        <v>2483548</v>
      </c>
      <c r="C64" t="s">
        <v>19</v>
      </c>
      <c r="D64">
        <v>573077</v>
      </c>
      <c r="E64" t="s">
        <v>20</v>
      </c>
      <c r="F64">
        <v>500000</v>
      </c>
      <c r="G64" t="s">
        <v>21</v>
      </c>
      <c r="H64">
        <v>60</v>
      </c>
      <c r="I64" t="s">
        <v>22</v>
      </c>
      <c r="J64">
        <v>0</v>
      </c>
      <c r="K64" t="s">
        <v>23</v>
      </c>
      <c r="L64">
        <v>-3500</v>
      </c>
      <c r="N64" s="14">
        <v>100021</v>
      </c>
      <c r="O64">
        <v>11</v>
      </c>
      <c r="P64">
        <v>100019</v>
      </c>
      <c r="Q64">
        <v>12</v>
      </c>
      <c r="R64">
        <v>100019</v>
      </c>
      <c r="S64">
        <v>13</v>
      </c>
      <c r="T64">
        <v>100020</v>
      </c>
      <c r="U64">
        <v>14</v>
      </c>
      <c r="V64">
        <v>100019</v>
      </c>
      <c r="W64">
        <v>15</v>
      </c>
      <c r="X64">
        <v>100020</v>
      </c>
      <c r="Y64">
        <v>16</v>
      </c>
      <c r="Z64">
        <v>100021</v>
      </c>
      <c r="AA64">
        <v>17</v>
      </c>
      <c r="AB64">
        <v>100020</v>
      </c>
      <c r="AC64">
        <v>19</v>
      </c>
      <c r="AD64">
        <v>100021</v>
      </c>
      <c r="AE64">
        <v>20</v>
      </c>
      <c r="AF64">
        <v>200064</v>
      </c>
      <c r="AG64">
        <v>18</v>
      </c>
      <c r="AH64" t="e">
        <f>VLOOKUP(AF64,关卡难度线!B:H,11,0)</f>
        <v>#N/A</v>
      </c>
    </row>
    <row r="65" spans="1:34">
      <c r="A65" s="17" t="s">
        <v>0</v>
      </c>
      <c r="B65">
        <v>2549143</v>
      </c>
      <c r="C65" t="s">
        <v>19</v>
      </c>
      <c r="D65">
        <v>583053</v>
      </c>
      <c r="E65" t="s">
        <v>20</v>
      </c>
      <c r="F65">
        <v>500000</v>
      </c>
      <c r="G65" t="s">
        <v>21</v>
      </c>
      <c r="H65">
        <v>60</v>
      </c>
      <c r="I65" t="s">
        <v>22</v>
      </c>
      <c r="J65">
        <v>0</v>
      </c>
      <c r="K65" t="s">
        <v>23</v>
      </c>
      <c r="L65">
        <v>-3500</v>
      </c>
      <c r="N65" s="14">
        <v>100021</v>
      </c>
      <c r="O65">
        <v>11</v>
      </c>
      <c r="P65">
        <v>100021</v>
      </c>
      <c r="Q65">
        <v>12</v>
      </c>
      <c r="R65">
        <v>100021</v>
      </c>
      <c r="S65">
        <v>13</v>
      </c>
      <c r="T65">
        <v>100021</v>
      </c>
      <c r="U65">
        <v>14</v>
      </c>
      <c r="V65">
        <v>100019</v>
      </c>
      <c r="W65">
        <v>15</v>
      </c>
      <c r="X65">
        <v>100021</v>
      </c>
      <c r="Y65">
        <v>16</v>
      </c>
      <c r="Z65">
        <v>100021</v>
      </c>
      <c r="AA65">
        <v>17</v>
      </c>
      <c r="AB65">
        <v>100021</v>
      </c>
      <c r="AC65">
        <v>19</v>
      </c>
      <c r="AD65">
        <v>100019</v>
      </c>
      <c r="AE65">
        <v>20</v>
      </c>
      <c r="AF65">
        <v>200065</v>
      </c>
      <c r="AG65">
        <v>18</v>
      </c>
      <c r="AH65" t="e">
        <f>VLOOKUP(AF65,关卡难度线!B:H,11,0)</f>
        <v>#N/A</v>
      </c>
    </row>
    <row r="66" spans="1:34">
      <c r="A66" s="17" t="s">
        <v>0</v>
      </c>
      <c r="B66">
        <v>2615531</v>
      </c>
      <c r="C66" t="s">
        <v>19</v>
      </c>
      <c r="D66">
        <v>593029</v>
      </c>
      <c r="E66" t="s">
        <v>20</v>
      </c>
      <c r="F66">
        <v>500000</v>
      </c>
      <c r="G66" t="s">
        <v>21</v>
      </c>
      <c r="H66">
        <v>60</v>
      </c>
      <c r="I66" t="s">
        <v>22</v>
      </c>
      <c r="J66">
        <v>0</v>
      </c>
      <c r="K66" t="s">
        <v>23</v>
      </c>
      <c r="L66">
        <v>-3500</v>
      </c>
      <c r="N66" s="14">
        <v>100021</v>
      </c>
      <c r="O66">
        <v>11</v>
      </c>
      <c r="P66">
        <v>100019</v>
      </c>
      <c r="Q66">
        <v>12</v>
      </c>
      <c r="R66">
        <v>100021</v>
      </c>
      <c r="S66">
        <v>13</v>
      </c>
      <c r="T66">
        <v>100019</v>
      </c>
      <c r="U66">
        <v>14</v>
      </c>
      <c r="V66">
        <v>100021</v>
      </c>
      <c r="W66">
        <v>15</v>
      </c>
      <c r="X66">
        <v>100021</v>
      </c>
      <c r="Y66">
        <v>16</v>
      </c>
      <c r="Z66">
        <v>100019</v>
      </c>
      <c r="AA66">
        <v>17</v>
      </c>
      <c r="AB66">
        <v>100021</v>
      </c>
      <c r="AC66">
        <v>19</v>
      </c>
      <c r="AD66">
        <v>100019</v>
      </c>
      <c r="AE66">
        <v>20</v>
      </c>
      <c r="AF66">
        <v>200066</v>
      </c>
      <c r="AG66">
        <v>18</v>
      </c>
      <c r="AH66" t="e">
        <f>VLOOKUP(AF66,关卡难度线!B:H,11,0)</f>
        <v>#N/A</v>
      </c>
    </row>
    <row r="67" spans="1:34">
      <c r="A67" s="17" t="s">
        <v>0</v>
      </c>
      <c r="B67">
        <v>2682716</v>
      </c>
      <c r="C67" t="s">
        <v>19</v>
      </c>
      <c r="D67">
        <v>603006</v>
      </c>
      <c r="E67" t="s">
        <v>20</v>
      </c>
      <c r="F67">
        <v>500000</v>
      </c>
      <c r="G67" t="s">
        <v>21</v>
      </c>
      <c r="H67">
        <v>60</v>
      </c>
      <c r="I67" t="s">
        <v>22</v>
      </c>
      <c r="J67">
        <v>0</v>
      </c>
      <c r="K67" t="s">
        <v>23</v>
      </c>
      <c r="L67">
        <v>-3500</v>
      </c>
      <c r="N67" s="14">
        <v>100021</v>
      </c>
      <c r="O67">
        <v>11</v>
      </c>
      <c r="P67">
        <v>100021</v>
      </c>
      <c r="Q67">
        <v>12</v>
      </c>
      <c r="R67">
        <v>100020</v>
      </c>
      <c r="S67">
        <v>13</v>
      </c>
      <c r="T67">
        <v>100021</v>
      </c>
      <c r="U67">
        <v>14</v>
      </c>
      <c r="V67">
        <v>100019</v>
      </c>
      <c r="W67">
        <v>15</v>
      </c>
      <c r="X67">
        <v>100021</v>
      </c>
      <c r="Y67">
        <v>16</v>
      </c>
      <c r="Z67">
        <v>100020</v>
      </c>
      <c r="AA67">
        <v>17</v>
      </c>
      <c r="AB67">
        <v>100019</v>
      </c>
      <c r="AC67">
        <v>19</v>
      </c>
      <c r="AD67">
        <v>100021</v>
      </c>
      <c r="AE67">
        <v>20</v>
      </c>
      <c r="AF67">
        <v>200067</v>
      </c>
      <c r="AG67">
        <v>18</v>
      </c>
      <c r="AH67" t="e">
        <f>VLOOKUP(AF67,关卡难度线!B:H,11,0)</f>
        <v>#N/A</v>
      </c>
    </row>
    <row r="68" spans="1:34">
      <c r="A68" s="17" t="s">
        <v>0</v>
      </c>
      <c r="B68">
        <v>2750698</v>
      </c>
      <c r="C68" t="s">
        <v>19</v>
      </c>
      <c r="D68">
        <v>612982</v>
      </c>
      <c r="E68" t="s">
        <v>20</v>
      </c>
      <c r="F68">
        <v>500000</v>
      </c>
      <c r="G68" t="s">
        <v>21</v>
      </c>
      <c r="H68">
        <v>60</v>
      </c>
      <c r="I68" t="s">
        <v>22</v>
      </c>
      <c r="J68">
        <v>0</v>
      </c>
      <c r="K68" t="s">
        <v>23</v>
      </c>
      <c r="L68">
        <v>-3500</v>
      </c>
      <c r="N68" s="14">
        <v>100020</v>
      </c>
      <c r="O68">
        <v>11</v>
      </c>
      <c r="P68">
        <v>100021</v>
      </c>
      <c r="Q68">
        <v>12</v>
      </c>
      <c r="R68">
        <v>100019</v>
      </c>
      <c r="S68">
        <v>13</v>
      </c>
      <c r="T68">
        <v>100019</v>
      </c>
      <c r="U68">
        <v>14</v>
      </c>
      <c r="V68">
        <v>100021</v>
      </c>
      <c r="W68">
        <v>15</v>
      </c>
      <c r="X68">
        <v>100019</v>
      </c>
      <c r="Y68">
        <v>16</v>
      </c>
      <c r="Z68">
        <v>100019</v>
      </c>
      <c r="AA68">
        <v>17</v>
      </c>
      <c r="AB68">
        <v>100020</v>
      </c>
      <c r="AC68">
        <v>19</v>
      </c>
      <c r="AD68">
        <v>100020</v>
      </c>
      <c r="AE68">
        <v>20</v>
      </c>
      <c r="AF68">
        <v>200068</v>
      </c>
      <c r="AG68">
        <v>18</v>
      </c>
      <c r="AH68" t="e">
        <f>VLOOKUP(AF68,关卡难度线!B:H,11,0)</f>
        <v>#N/A</v>
      </c>
    </row>
    <row r="69" spans="1:34">
      <c r="A69" s="17" t="s">
        <v>0</v>
      </c>
      <c r="B69">
        <v>2819478</v>
      </c>
      <c r="C69" t="s">
        <v>19</v>
      </c>
      <c r="D69">
        <v>622958</v>
      </c>
      <c r="E69" t="s">
        <v>20</v>
      </c>
      <c r="F69">
        <v>500000</v>
      </c>
      <c r="G69" t="s">
        <v>21</v>
      </c>
      <c r="H69">
        <v>60</v>
      </c>
      <c r="I69" t="s">
        <v>22</v>
      </c>
      <c r="J69">
        <v>0</v>
      </c>
      <c r="K69" t="s">
        <v>23</v>
      </c>
      <c r="L69">
        <v>-3500</v>
      </c>
      <c r="N69" s="14">
        <v>100021</v>
      </c>
      <c r="O69">
        <v>11</v>
      </c>
      <c r="P69">
        <v>100021</v>
      </c>
      <c r="Q69">
        <v>12</v>
      </c>
      <c r="R69">
        <v>100019</v>
      </c>
      <c r="S69">
        <v>13</v>
      </c>
      <c r="T69">
        <v>100019</v>
      </c>
      <c r="U69">
        <v>14</v>
      </c>
      <c r="V69">
        <v>100019</v>
      </c>
      <c r="W69">
        <v>15</v>
      </c>
      <c r="X69">
        <v>100020</v>
      </c>
      <c r="Y69">
        <v>16</v>
      </c>
      <c r="Z69">
        <v>100019</v>
      </c>
      <c r="AA69">
        <v>17</v>
      </c>
      <c r="AB69">
        <v>100021</v>
      </c>
      <c r="AC69">
        <v>19</v>
      </c>
      <c r="AD69">
        <v>100019</v>
      </c>
      <c r="AE69">
        <v>20</v>
      </c>
      <c r="AF69">
        <v>200069</v>
      </c>
      <c r="AG69">
        <v>18</v>
      </c>
      <c r="AH69" t="e">
        <f>VLOOKUP(AF69,关卡难度线!B:H,11,0)</f>
        <v>#N/A</v>
      </c>
    </row>
    <row r="70" spans="1:34">
      <c r="A70" s="17" t="s">
        <v>0</v>
      </c>
      <c r="B70">
        <v>2890840</v>
      </c>
      <c r="C70" t="s">
        <v>19</v>
      </c>
      <c r="D70">
        <v>633325</v>
      </c>
      <c r="E70" t="s">
        <v>20</v>
      </c>
      <c r="F70">
        <v>500000</v>
      </c>
      <c r="G70" t="s">
        <v>21</v>
      </c>
      <c r="H70">
        <v>60</v>
      </c>
      <c r="I70" t="s">
        <v>22</v>
      </c>
      <c r="J70">
        <v>0</v>
      </c>
      <c r="K70" t="s">
        <v>23</v>
      </c>
      <c r="L70">
        <v>-3500</v>
      </c>
      <c r="N70" s="14">
        <v>100021</v>
      </c>
      <c r="O70">
        <v>11</v>
      </c>
      <c r="P70">
        <v>100021</v>
      </c>
      <c r="Q70">
        <v>12</v>
      </c>
      <c r="R70">
        <v>100021</v>
      </c>
      <c r="S70">
        <v>13</v>
      </c>
      <c r="T70">
        <v>100019</v>
      </c>
      <c r="U70">
        <v>14</v>
      </c>
      <c r="V70">
        <v>100021</v>
      </c>
      <c r="W70">
        <v>15</v>
      </c>
      <c r="X70">
        <v>100020</v>
      </c>
      <c r="Y70">
        <v>16</v>
      </c>
      <c r="Z70">
        <v>100021</v>
      </c>
      <c r="AA70">
        <v>17</v>
      </c>
      <c r="AB70">
        <v>100020</v>
      </c>
      <c r="AC70">
        <v>19</v>
      </c>
      <c r="AD70">
        <v>100021</v>
      </c>
      <c r="AE70">
        <v>20</v>
      </c>
      <c r="AF70">
        <v>200070</v>
      </c>
      <c r="AG70">
        <v>18</v>
      </c>
      <c r="AH70" t="e">
        <f>VLOOKUP(AF70,关卡难度线!B:H,11,0)</f>
        <v>#N/A</v>
      </c>
    </row>
    <row r="71" spans="1:34">
      <c r="A71" s="17" t="s">
        <v>0</v>
      </c>
      <c r="B71">
        <v>2962335</v>
      </c>
      <c r="C71" t="s">
        <v>19</v>
      </c>
      <c r="D71">
        <v>643540</v>
      </c>
      <c r="E71" t="s">
        <v>20</v>
      </c>
      <c r="F71">
        <v>500000</v>
      </c>
      <c r="G71" t="s">
        <v>21</v>
      </c>
      <c r="H71">
        <v>65</v>
      </c>
      <c r="I71" t="s">
        <v>22</v>
      </c>
      <c r="J71">
        <v>0</v>
      </c>
      <c r="K71" t="s">
        <v>23</v>
      </c>
      <c r="L71">
        <v>-3500</v>
      </c>
      <c r="N71" s="14">
        <v>100023</v>
      </c>
      <c r="O71">
        <v>11</v>
      </c>
      <c r="P71">
        <v>100022</v>
      </c>
      <c r="Q71">
        <v>12</v>
      </c>
      <c r="R71">
        <v>100022</v>
      </c>
      <c r="S71">
        <v>13</v>
      </c>
      <c r="T71">
        <v>100024</v>
      </c>
      <c r="U71">
        <v>14</v>
      </c>
      <c r="V71">
        <v>100023</v>
      </c>
      <c r="W71">
        <v>15</v>
      </c>
      <c r="X71">
        <v>100023</v>
      </c>
      <c r="Y71">
        <v>16</v>
      </c>
      <c r="Z71">
        <v>100023</v>
      </c>
      <c r="AA71">
        <v>17</v>
      </c>
      <c r="AB71">
        <v>100022</v>
      </c>
      <c r="AC71">
        <v>19</v>
      </c>
      <c r="AD71">
        <v>100022</v>
      </c>
      <c r="AE71">
        <v>20</v>
      </c>
      <c r="AF71">
        <v>200071</v>
      </c>
      <c r="AG71">
        <v>18</v>
      </c>
      <c r="AH71" t="e">
        <f>VLOOKUP(AF71,关卡难度线!B:H,11,0)</f>
        <v>#N/A</v>
      </c>
    </row>
    <row r="72" spans="1:34">
      <c r="A72" s="17" t="s">
        <v>0</v>
      </c>
      <c r="B72">
        <v>3034552</v>
      </c>
      <c r="C72" t="s">
        <v>19</v>
      </c>
      <c r="D72">
        <v>653733</v>
      </c>
      <c r="E72" t="s">
        <v>20</v>
      </c>
      <c r="F72">
        <v>500000</v>
      </c>
      <c r="G72" t="s">
        <v>21</v>
      </c>
      <c r="H72">
        <v>65</v>
      </c>
      <c r="I72" t="s">
        <v>22</v>
      </c>
      <c r="J72">
        <v>0</v>
      </c>
      <c r="K72" t="s">
        <v>23</v>
      </c>
      <c r="L72">
        <v>-3500</v>
      </c>
      <c r="N72" s="14">
        <v>100024</v>
      </c>
      <c r="O72">
        <v>11</v>
      </c>
      <c r="P72">
        <v>100023</v>
      </c>
      <c r="Q72">
        <v>12</v>
      </c>
      <c r="R72">
        <v>100023</v>
      </c>
      <c r="S72">
        <v>13</v>
      </c>
      <c r="T72">
        <v>100022</v>
      </c>
      <c r="U72">
        <v>14</v>
      </c>
      <c r="V72">
        <v>100023</v>
      </c>
      <c r="W72">
        <v>15</v>
      </c>
      <c r="X72">
        <v>100024</v>
      </c>
      <c r="Y72">
        <v>16</v>
      </c>
      <c r="Z72">
        <v>100024</v>
      </c>
      <c r="AA72">
        <v>17</v>
      </c>
      <c r="AB72">
        <v>100024</v>
      </c>
      <c r="AC72">
        <v>19</v>
      </c>
      <c r="AD72">
        <v>100024</v>
      </c>
      <c r="AE72">
        <v>20</v>
      </c>
      <c r="AF72">
        <v>200072</v>
      </c>
      <c r="AG72">
        <v>18</v>
      </c>
      <c r="AH72" t="e">
        <f>VLOOKUP(AF72,关卡难度线!B:H,11,0)</f>
        <v>#N/A</v>
      </c>
    </row>
    <row r="73" spans="1:34">
      <c r="A73" s="17" t="s">
        <v>0</v>
      </c>
      <c r="B73">
        <v>3107590</v>
      </c>
      <c r="C73" t="s">
        <v>19</v>
      </c>
      <c r="D73">
        <v>663927</v>
      </c>
      <c r="E73" t="s">
        <v>20</v>
      </c>
      <c r="F73">
        <v>500000</v>
      </c>
      <c r="G73" t="s">
        <v>21</v>
      </c>
      <c r="H73">
        <v>65</v>
      </c>
      <c r="I73" t="s">
        <v>22</v>
      </c>
      <c r="J73">
        <v>0</v>
      </c>
      <c r="K73" t="s">
        <v>23</v>
      </c>
      <c r="L73">
        <v>-3500</v>
      </c>
      <c r="N73" s="14">
        <v>100022</v>
      </c>
      <c r="O73">
        <v>11</v>
      </c>
      <c r="P73">
        <v>100022</v>
      </c>
      <c r="Q73">
        <v>12</v>
      </c>
      <c r="R73">
        <v>100024</v>
      </c>
      <c r="S73">
        <v>13</v>
      </c>
      <c r="T73">
        <v>100023</v>
      </c>
      <c r="U73">
        <v>14</v>
      </c>
      <c r="V73">
        <v>100023</v>
      </c>
      <c r="W73">
        <v>15</v>
      </c>
      <c r="X73">
        <v>100022</v>
      </c>
      <c r="Y73">
        <v>16</v>
      </c>
      <c r="Z73">
        <v>100024</v>
      </c>
      <c r="AA73">
        <v>17</v>
      </c>
      <c r="AB73">
        <v>100022</v>
      </c>
      <c r="AC73">
        <v>19</v>
      </c>
      <c r="AD73">
        <v>100022</v>
      </c>
      <c r="AE73">
        <v>20</v>
      </c>
      <c r="AF73">
        <v>200073</v>
      </c>
      <c r="AG73">
        <v>18</v>
      </c>
      <c r="AH73" t="e">
        <f>VLOOKUP(AF73,关卡难度线!B:H,11,0)</f>
        <v>#N/A</v>
      </c>
    </row>
    <row r="74" spans="1:34">
      <c r="A74" s="17" t="s">
        <v>0</v>
      </c>
      <c r="B74">
        <v>3181451</v>
      </c>
      <c r="C74" t="s">
        <v>19</v>
      </c>
      <c r="D74">
        <v>674120</v>
      </c>
      <c r="E74" t="s">
        <v>20</v>
      </c>
      <c r="F74">
        <v>500000</v>
      </c>
      <c r="G74" t="s">
        <v>21</v>
      </c>
      <c r="H74">
        <v>65</v>
      </c>
      <c r="I74" t="s">
        <v>22</v>
      </c>
      <c r="J74">
        <v>0</v>
      </c>
      <c r="K74" t="s">
        <v>23</v>
      </c>
      <c r="L74">
        <v>-3500</v>
      </c>
      <c r="N74" s="14">
        <v>100022</v>
      </c>
      <c r="O74">
        <v>11</v>
      </c>
      <c r="P74">
        <v>100024</v>
      </c>
      <c r="Q74">
        <v>12</v>
      </c>
      <c r="R74">
        <v>100022</v>
      </c>
      <c r="S74">
        <v>13</v>
      </c>
      <c r="T74">
        <v>100022</v>
      </c>
      <c r="U74">
        <v>14</v>
      </c>
      <c r="V74">
        <v>100023</v>
      </c>
      <c r="W74">
        <v>15</v>
      </c>
      <c r="X74">
        <v>100022</v>
      </c>
      <c r="Y74">
        <v>16</v>
      </c>
      <c r="Z74">
        <v>100023</v>
      </c>
      <c r="AA74">
        <v>17</v>
      </c>
      <c r="AB74">
        <v>100022</v>
      </c>
      <c r="AC74">
        <v>19</v>
      </c>
      <c r="AD74">
        <v>100024</v>
      </c>
      <c r="AE74">
        <v>20</v>
      </c>
      <c r="AF74">
        <v>200074</v>
      </c>
      <c r="AG74">
        <v>18</v>
      </c>
      <c r="AH74" t="e">
        <f>VLOOKUP(AF74,关卡难度线!B:H,11,0)</f>
        <v>#N/A</v>
      </c>
    </row>
    <row r="75" spans="1:34">
      <c r="A75" s="17" t="s">
        <v>0</v>
      </c>
      <c r="B75">
        <v>3256137</v>
      </c>
      <c r="C75" t="s">
        <v>19</v>
      </c>
      <c r="D75">
        <v>684313</v>
      </c>
      <c r="E75" t="s">
        <v>20</v>
      </c>
      <c r="F75">
        <v>500000</v>
      </c>
      <c r="G75" t="s">
        <v>21</v>
      </c>
      <c r="H75">
        <v>65</v>
      </c>
      <c r="I75" t="s">
        <v>22</v>
      </c>
      <c r="J75">
        <v>0</v>
      </c>
      <c r="K75" t="s">
        <v>23</v>
      </c>
      <c r="L75">
        <v>-3500</v>
      </c>
      <c r="N75" s="14">
        <v>100023</v>
      </c>
      <c r="O75">
        <v>11</v>
      </c>
      <c r="P75">
        <v>100023</v>
      </c>
      <c r="Q75">
        <v>12</v>
      </c>
      <c r="R75">
        <v>100023</v>
      </c>
      <c r="S75">
        <v>13</v>
      </c>
      <c r="T75">
        <v>100022</v>
      </c>
      <c r="U75">
        <v>14</v>
      </c>
      <c r="V75">
        <v>100023</v>
      </c>
      <c r="W75">
        <v>15</v>
      </c>
      <c r="X75">
        <v>100023</v>
      </c>
      <c r="Y75">
        <v>16</v>
      </c>
      <c r="Z75">
        <v>100022</v>
      </c>
      <c r="AA75">
        <v>17</v>
      </c>
      <c r="AB75">
        <v>100024</v>
      </c>
      <c r="AC75">
        <v>19</v>
      </c>
      <c r="AD75">
        <v>100023</v>
      </c>
      <c r="AE75">
        <v>20</v>
      </c>
      <c r="AF75">
        <v>200075</v>
      </c>
      <c r="AG75">
        <v>18</v>
      </c>
      <c r="AH75" t="e">
        <f>VLOOKUP(AF75,关卡难度线!B:H,11,0)</f>
        <v>#N/A</v>
      </c>
    </row>
    <row r="76" spans="1:34">
      <c r="A76" s="17" t="s">
        <v>0</v>
      </c>
      <c r="B76">
        <v>3490297</v>
      </c>
      <c r="C76" t="s">
        <v>19</v>
      </c>
      <c r="D76">
        <v>727578</v>
      </c>
      <c r="E76" t="s">
        <v>20</v>
      </c>
      <c r="F76">
        <v>500000</v>
      </c>
      <c r="G76" t="s">
        <v>21</v>
      </c>
      <c r="H76">
        <v>65</v>
      </c>
      <c r="I76" t="s">
        <v>22</v>
      </c>
      <c r="J76">
        <v>0</v>
      </c>
      <c r="K76" t="s">
        <v>23</v>
      </c>
      <c r="L76">
        <v>-3500</v>
      </c>
      <c r="N76" s="14">
        <v>100024</v>
      </c>
      <c r="O76">
        <v>11</v>
      </c>
      <c r="P76">
        <v>100022</v>
      </c>
      <c r="Q76">
        <v>12</v>
      </c>
      <c r="R76">
        <v>100023</v>
      </c>
      <c r="S76">
        <v>13</v>
      </c>
      <c r="T76">
        <v>100023</v>
      </c>
      <c r="U76">
        <v>14</v>
      </c>
      <c r="V76">
        <v>100023</v>
      </c>
      <c r="W76">
        <v>15</v>
      </c>
      <c r="X76">
        <v>100024</v>
      </c>
      <c r="Y76">
        <v>16</v>
      </c>
      <c r="Z76">
        <v>100022</v>
      </c>
      <c r="AA76">
        <v>17</v>
      </c>
      <c r="AB76">
        <v>100023</v>
      </c>
      <c r="AC76">
        <v>19</v>
      </c>
      <c r="AD76">
        <v>100022</v>
      </c>
      <c r="AE76">
        <v>20</v>
      </c>
      <c r="AF76">
        <v>200076</v>
      </c>
      <c r="AG76">
        <v>18</v>
      </c>
      <c r="AH76" t="e">
        <f>VLOOKUP(AF76,关卡难度线!B:H,11,0)</f>
        <v>#N/A</v>
      </c>
    </row>
    <row r="77" spans="1:34">
      <c r="A77" s="17" t="s">
        <v>0</v>
      </c>
      <c r="B77">
        <v>3407987</v>
      </c>
      <c r="C77" t="s">
        <v>19</v>
      </c>
      <c r="D77">
        <v>704700</v>
      </c>
      <c r="E77" t="s">
        <v>20</v>
      </c>
      <c r="F77">
        <v>500000</v>
      </c>
      <c r="G77" t="s">
        <v>21</v>
      </c>
      <c r="H77">
        <v>65</v>
      </c>
      <c r="I77" t="s">
        <v>22</v>
      </c>
      <c r="J77">
        <v>0</v>
      </c>
      <c r="K77" t="s">
        <v>23</v>
      </c>
      <c r="L77">
        <v>-3500</v>
      </c>
      <c r="N77" s="14">
        <v>100024</v>
      </c>
      <c r="O77">
        <v>11</v>
      </c>
      <c r="P77">
        <v>100024</v>
      </c>
      <c r="Q77">
        <v>12</v>
      </c>
      <c r="R77">
        <v>100024</v>
      </c>
      <c r="S77">
        <v>13</v>
      </c>
      <c r="T77">
        <v>100022</v>
      </c>
      <c r="U77">
        <v>14</v>
      </c>
      <c r="V77">
        <v>100022</v>
      </c>
      <c r="W77">
        <v>15</v>
      </c>
      <c r="X77">
        <v>100024</v>
      </c>
      <c r="Y77">
        <v>16</v>
      </c>
      <c r="Z77">
        <v>100024</v>
      </c>
      <c r="AA77">
        <v>17</v>
      </c>
      <c r="AB77">
        <v>100022</v>
      </c>
      <c r="AC77">
        <v>19</v>
      </c>
      <c r="AD77">
        <v>100024</v>
      </c>
      <c r="AE77">
        <v>20</v>
      </c>
      <c r="AF77">
        <v>200077</v>
      </c>
      <c r="AG77">
        <v>18</v>
      </c>
      <c r="AH77" t="e">
        <f>VLOOKUP(AF77,关卡难度线!B:H,11,0)</f>
        <v>#N/A</v>
      </c>
    </row>
    <row r="78" spans="1:34">
      <c r="A78" s="17" t="s">
        <v>0</v>
      </c>
      <c r="B78">
        <v>3485155</v>
      </c>
      <c r="C78" t="s">
        <v>19</v>
      </c>
      <c r="D78">
        <v>714893</v>
      </c>
      <c r="E78" t="s">
        <v>20</v>
      </c>
      <c r="F78">
        <v>500000</v>
      </c>
      <c r="G78" t="s">
        <v>21</v>
      </c>
      <c r="H78">
        <v>65</v>
      </c>
      <c r="I78" t="s">
        <v>22</v>
      </c>
      <c r="J78">
        <v>0</v>
      </c>
      <c r="K78" t="s">
        <v>23</v>
      </c>
      <c r="L78">
        <v>-3500</v>
      </c>
      <c r="N78" s="14">
        <v>100022</v>
      </c>
      <c r="O78">
        <v>11</v>
      </c>
      <c r="P78">
        <v>100023</v>
      </c>
      <c r="Q78">
        <v>12</v>
      </c>
      <c r="R78">
        <v>100022</v>
      </c>
      <c r="S78">
        <v>13</v>
      </c>
      <c r="T78">
        <v>100023</v>
      </c>
      <c r="U78">
        <v>14</v>
      </c>
      <c r="V78">
        <v>100024</v>
      </c>
      <c r="W78">
        <v>15</v>
      </c>
      <c r="X78">
        <v>100022</v>
      </c>
      <c r="Y78">
        <v>16</v>
      </c>
      <c r="Z78">
        <v>100024</v>
      </c>
      <c r="AA78">
        <v>17</v>
      </c>
      <c r="AB78">
        <v>100023</v>
      </c>
      <c r="AC78">
        <v>19</v>
      </c>
      <c r="AD78">
        <v>100022</v>
      </c>
      <c r="AE78">
        <v>20</v>
      </c>
      <c r="AF78">
        <v>200078</v>
      </c>
      <c r="AG78">
        <v>18</v>
      </c>
      <c r="AH78" t="e">
        <f>VLOOKUP(AF78,关卡难度线!B:H,11,0)</f>
        <v>#N/A</v>
      </c>
    </row>
    <row r="79" spans="1:34">
      <c r="A79" s="17" t="s">
        <v>0</v>
      </c>
      <c r="B79">
        <v>3563153</v>
      </c>
      <c r="C79" t="s">
        <v>19</v>
      </c>
      <c r="D79">
        <v>725086</v>
      </c>
      <c r="E79" t="s">
        <v>20</v>
      </c>
      <c r="F79">
        <v>500000</v>
      </c>
      <c r="G79" t="s">
        <v>21</v>
      </c>
      <c r="H79">
        <v>65</v>
      </c>
      <c r="I79" t="s">
        <v>22</v>
      </c>
      <c r="J79">
        <v>0</v>
      </c>
      <c r="K79" t="s">
        <v>23</v>
      </c>
      <c r="L79">
        <v>-3500</v>
      </c>
      <c r="N79" s="14">
        <v>100023</v>
      </c>
      <c r="O79">
        <v>11</v>
      </c>
      <c r="P79">
        <v>100023</v>
      </c>
      <c r="Q79">
        <v>12</v>
      </c>
      <c r="R79">
        <v>100022</v>
      </c>
      <c r="S79">
        <v>13</v>
      </c>
      <c r="T79">
        <v>100024</v>
      </c>
      <c r="U79">
        <v>14</v>
      </c>
      <c r="V79">
        <v>100022</v>
      </c>
      <c r="W79">
        <v>15</v>
      </c>
      <c r="X79">
        <v>100024</v>
      </c>
      <c r="Y79">
        <v>16</v>
      </c>
      <c r="Z79">
        <v>100022</v>
      </c>
      <c r="AA79">
        <v>17</v>
      </c>
      <c r="AB79">
        <v>100023</v>
      </c>
      <c r="AC79">
        <v>19</v>
      </c>
      <c r="AD79">
        <v>100024</v>
      </c>
      <c r="AE79">
        <v>20</v>
      </c>
      <c r="AF79">
        <v>200079</v>
      </c>
      <c r="AG79">
        <v>18</v>
      </c>
      <c r="AH79" t="e">
        <f>VLOOKUP(AF79,关卡难度线!B:H,11,0)</f>
        <v>#N/A</v>
      </c>
    </row>
    <row r="80" spans="1:34">
      <c r="A80" s="17" t="s">
        <v>0</v>
      </c>
      <c r="B80">
        <v>3641984</v>
      </c>
      <c r="C80" t="s">
        <v>19</v>
      </c>
      <c r="D80">
        <v>735279</v>
      </c>
      <c r="E80" t="s">
        <v>20</v>
      </c>
      <c r="F80">
        <v>500000</v>
      </c>
      <c r="G80" t="s">
        <v>21</v>
      </c>
      <c r="H80">
        <v>65</v>
      </c>
      <c r="I80" t="s">
        <v>22</v>
      </c>
      <c r="J80">
        <v>0</v>
      </c>
      <c r="K80" t="s">
        <v>23</v>
      </c>
      <c r="L80">
        <v>-3500</v>
      </c>
      <c r="N80" s="14">
        <v>100023</v>
      </c>
      <c r="O80">
        <v>11</v>
      </c>
      <c r="P80">
        <v>100024</v>
      </c>
      <c r="Q80">
        <v>12</v>
      </c>
      <c r="R80">
        <v>100024</v>
      </c>
      <c r="S80">
        <v>13</v>
      </c>
      <c r="T80">
        <v>100023</v>
      </c>
      <c r="U80">
        <v>14</v>
      </c>
      <c r="V80">
        <v>100023</v>
      </c>
      <c r="W80">
        <v>15</v>
      </c>
      <c r="X80">
        <v>100022</v>
      </c>
      <c r="Y80">
        <v>16</v>
      </c>
      <c r="Z80">
        <v>100024</v>
      </c>
      <c r="AA80">
        <v>17</v>
      </c>
      <c r="AB80">
        <v>100023</v>
      </c>
      <c r="AC80">
        <v>19</v>
      </c>
      <c r="AD80">
        <v>100023</v>
      </c>
      <c r="AE80">
        <v>20</v>
      </c>
      <c r="AF80">
        <v>200080</v>
      </c>
      <c r="AG80">
        <v>18</v>
      </c>
      <c r="AH80" t="e">
        <f>VLOOKUP(AF80,关卡难度线!B:H,11,0)</f>
        <v>#N/A</v>
      </c>
    </row>
    <row r="81" spans="1:34">
      <c r="A81" s="17" t="s">
        <v>0</v>
      </c>
      <c r="B81">
        <v>3721648</v>
      </c>
      <c r="C81" t="s">
        <v>19</v>
      </c>
      <c r="D81">
        <v>745473</v>
      </c>
      <c r="E81" t="s">
        <v>20</v>
      </c>
      <c r="F81">
        <v>500000</v>
      </c>
      <c r="G81" t="s">
        <v>21</v>
      </c>
      <c r="H81">
        <v>65</v>
      </c>
      <c r="I81" t="s">
        <v>22</v>
      </c>
      <c r="J81">
        <v>0</v>
      </c>
      <c r="K81" t="s">
        <v>23</v>
      </c>
      <c r="L81">
        <v>-3500</v>
      </c>
      <c r="N81" s="14">
        <v>100025</v>
      </c>
      <c r="O81">
        <v>11</v>
      </c>
      <c r="P81">
        <v>100027</v>
      </c>
      <c r="Q81">
        <v>12</v>
      </c>
      <c r="R81">
        <v>100026</v>
      </c>
      <c r="S81">
        <v>13</v>
      </c>
      <c r="T81">
        <v>100027</v>
      </c>
      <c r="U81">
        <v>14</v>
      </c>
      <c r="V81">
        <v>100025</v>
      </c>
      <c r="W81">
        <v>15</v>
      </c>
      <c r="X81">
        <v>100027</v>
      </c>
      <c r="Y81">
        <v>16</v>
      </c>
      <c r="Z81">
        <v>100026</v>
      </c>
      <c r="AA81">
        <v>17</v>
      </c>
      <c r="AB81">
        <v>100027</v>
      </c>
      <c r="AC81">
        <v>19</v>
      </c>
      <c r="AD81">
        <v>100026</v>
      </c>
      <c r="AE81">
        <v>20</v>
      </c>
      <c r="AF81">
        <v>200081</v>
      </c>
      <c r="AG81">
        <v>18</v>
      </c>
      <c r="AH81" t="e">
        <f>VLOOKUP(AF81,关卡难度线!B:H,11,0)</f>
        <v>#N/A</v>
      </c>
    </row>
    <row r="82" spans="1:34">
      <c r="A82" s="17" t="s">
        <v>0</v>
      </c>
      <c r="B82">
        <v>3802147</v>
      </c>
      <c r="C82" t="s">
        <v>19</v>
      </c>
      <c r="D82">
        <v>755666</v>
      </c>
      <c r="E82" t="s">
        <v>20</v>
      </c>
      <c r="F82">
        <v>500000</v>
      </c>
      <c r="G82" t="s">
        <v>21</v>
      </c>
      <c r="H82">
        <v>65</v>
      </c>
      <c r="I82" t="s">
        <v>22</v>
      </c>
      <c r="J82">
        <v>0</v>
      </c>
      <c r="K82" t="s">
        <v>23</v>
      </c>
      <c r="L82">
        <v>-3500</v>
      </c>
      <c r="N82" s="14">
        <v>100025</v>
      </c>
      <c r="O82">
        <v>11</v>
      </c>
      <c r="P82">
        <v>100027</v>
      </c>
      <c r="Q82">
        <v>12</v>
      </c>
      <c r="R82">
        <v>100027</v>
      </c>
      <c r="S82">
        <v>13</v>
      </c>
      <c r="T82">
        <v>100026</v>
      </c>
      <c r="U82">
        <v>14</v>
      </c>
      <c r="V82">
        <v>100025</v>
      </c>
      <c r="W82">
        <v>15</v>
      </c>
      <c r="X82">
        <v>100025</v>
      </c>
      <c r="Y82">
        <v>16</v>
      </c>
      <c r="Z82">
        <v>100025</v>
      </c>
      <c r="AA82">
        <v>17</v>
      </c>
      <c r="AB82">
        <v>100027</v>
      </c>
      <c r="AC82">
        <v>19</v>
      </c>
      <c r="AD82">
        <v>100027</v>
      </c>
      <c r="AE82">
        <v>20</v>
      </c>
      <c r="AF82">
        <v>200082</v>
      </c>
      <c r="AG82">
        <v>18</v>
      </c>
      <c r="AH82" t="e">
        <f>VLOOKUP(AF82,关卡难度线!B:H,11,0)</f>
        <v>#N/A</v>
      </c>
    </row>
    <row r="83" spans="1:34">
      <c r="A83" s="17" t="s">
        <v>0</v>
      </c>
      <c r="B83">
        <v>3892390</v>
      </c>
      <c r="C83" t="s">
        <v>19</v>
      </c>
      <c r="D83">
        <v>767616</v>
      </c>
      <c r="E83" t="s">
        <v>20</v>
      </c>
      <c r="F83">
        <v>500000</v>
      </c>
      <c r="G83" t="s">
        <v>21</v>
      </c>
      <c r="H83">
        <v>65</v>
      </c>
      <c r="I83" t="s">
        <v>22</v>
      </c>
      <c r="J83">
        <v>0</v>
      </c>
      <c r="K83" t="s">
        <v>23</v>
      </c>
      <c r="L83">
        <v>-3500</v>
      </c>
      <c r="N83" s="14">
        <v>100025</v>
      </c>
      <c r="O83">
        <v>11</v>
      </c>
      <c r="P83">
        <v>100025</v>
      </c>
      <c r="Q83">
        <v>12</v>
      </c>
      <c r="R83">
        <v>100026</v>
      </c>
      <c r="S83">
        <v>13</v>
      </c>
      <c r="T83">
        <v>100025</v>
      </c>
      <c r="U83">
        <v>14</v>
      </c>
      <c r="V83">
        <v>100027</v>
      </c>
      <c r="W83">
        <v>15</v>
      </c>
      <c r="X83">
        <v>100025</v>
      </c>
      <c r="Y83">
        <v>16</v>
      </c>
      <c r="Z83">
        <v>100025</v>
      </c>
      <c r="AA83">
        <v>17</v>
      </c>
      <c r="AB83">
        <v>100026</v>
      </c>
      <c r="AC83">
        <v>19</v>
      </c>
      <c r="AD83">
        <v>100027</v>
      </c>
      <c r="AE83">
        <v>20</v>
      </c>
      <c r="AF83">
        <v>200083</v>
      </c>
      <c r="AG83">
        <v>18</v>
      </c>
      <c r="AH83" t="e">
        <f>VLOOKUP(AF83,关卡难度线!B:H,11,0)</f>
        <v>#N/A</v>
      </c>
    </row>
    <row r="84" spans="1:34">
      <c r="A84" s="17" t="s">
        <v>0</v>
      </c>
      <c r="B84">
        <v>3988597</v>
      </c>
      <c r="C84" t="s">
        <v>19</v>
      </c>
      <c r="D84">
        <v>918284</v>
      </c>
      <c r="E84" t="s">
        <v>20</v>
      </c>
      <c r="F84">
        <v>500000</v>
      </c>
      <c r="G84" t="s">
        <v>21</v>
      </c>
      <c r="H84">
        <v>70</v>
      </c>
      <c r="I84" t="s">
        <v>22</v>
      </c>
      <c r="J84">
        <v>0</v>
      </c>
      <c r="K84" t="s">
        <v>23</v>
      </c>
      <c r="L84">
        <v>-3500</v>
      </c>
      <c r="N84" s="14">
        <v>100027</v>
      </c>
      <c r="O84">
        <v>11</v>
      </c>
      <c r="P84">
        <v>100026</v>
      </c>
      <c r="Q84">
        <v>12</v>
      </c>
      <c r="R84">
        <v>100025</v>
      </c>
      <c r="S84">
        <v>13</v>
      </c>
      <c r="T84">
        <v>100025</v>
      </c>
      <c r="U84">
        <v>14</v>
      </c>
      <c r="V84">
        <v>100027</v>
      </c>
      <c r="W84">
        <v>15</v>
      </c>
      <c r="X84">
        <v>100026</v>
      </c>
      <c r="Y84">
        <v>16</v>
      </c>
      <c r="Z84">
        <v>100026</v>
      </c>
      <c r="AA84">
        <v>17</v>
      </c>
      <c r="AB84">
        <v>100026</v>
      </c>
      <c r="AC84">
        <v>19</v>
      </c>
      <c r="AD84">
        <v>100027</v>
      </c>
      <c r="AE84">
        <v>20</v>
      </c>
      <c r="AF84">
        <v>200084</v>
      </c>
      <c r="AG84">
        <v>18</v>
      </c>
      <c r="AH84" t="e">
        <f>VLOOKUP(AF84,关卡难度线!B:H,11,0)</f>
        <v>#N/A</v>
      </c>
    </row>
    <row r="85" spans="1:34">
      <c r="A85" s="17" t="s">
        <v>0</v>
      </c>
      <c r="B85">
        <v>4086305</v>
      </c>
      <c r="C85" t="s">
        <v>19</v>
      </c>
      <c r="D85">
        <v>933593</v>
      </c>
      <c r="E85" t="s">
        <v>20</v>
      </c>
      <c r="F85">
        <v>500000</v>
      </c>
      <c r="G85" t="s">
        <v>21</v>
      </c>
      <c r="H85">
        <v>70</v>
      </c>
      <c r="I85" t="s">
        <v>22</v>
      </c>
      <c r="J85">
        <v>0</v>
      </c>
      <c r="K85" t="s">
        <v>23</v>
      </c>
      <c r="L85">
        <v>-3500</v>
      </c>
      <c r="N85" s="14">
        <v>100026</v>
      </c>
      <c r="O85">
        <v>11</v>
      </c>
      <c r="P85">
        <v>100025</v>
      </c>
      <c r="Q85">
        <v>12</v>
      </c>
      <c r="R85">
        <v>100025</v>
      </c>
      <c r="S85">
        <v>13</v>
      </c>
      <c r="T85">
        <v>100026</v>
      </c>
      <c r="U85">
        <v>14</v>
      </c>
      <c r="V85">
        <v>100027</v>
      </c>
      <c r="W85">
        <v>15</v>
      </c>
      <c r="X85">
        <v>100027</v>
      </c>
      <c r="Y85">
        <v>16</v>
      </c>
      <c r="Z85">
        <v>100027</v>
      </c>
      <c r="AA85">
        <v>17</v>
      </c>
      <c r="AB85">
        <v>100026</v>
      </c>
      <c r="AC85">
        <v>19</v>
      </c>
      <c r="AD85">
        <v>100026</v>
      </c>
      <c r="AE85">
        <v>20</v>
      </c>
      <c r="AF85">
        <v>200085</v>
      </c>
      <c r="AG85">
        <v>18</v>
      </c>
      <c r="AH85" t="e">
        <f>VLOOKUP(AF85,关卡难度线!B:H,11,0)</f>
        <v>#N/A</v>
      </c>
    </row>
    <row r="86" spans="1:34">
      <c r="A86" s="17" t="s">
        <v>0</v>
      </c>
      <c r="B86">
        <v>4185075</v>
      </c>
      <c r="C86" t="s">
        <v>19</v>
      </c>
      <c r="D86">
        <v>948902</v>
      </c>
      <c r="E86" t="s">
        <v>20</v>
      </c>
      <c r="F86">
        <v>500000</v>
      </c>
      <c r="G86" t="s">
        <v>21</v>
      </c>
      <c r="H86">
        <v>70</v>
      </c>
      <c r="I86" t="s">
        <v>22</v>
      </c>
      <c r="J86">
        <v>0</v>
      </c>
      <c r="K86" t="s">
        <v>23</v>
      </c>
      <c r="L86">
        <v>-3500</v>
      </c>
      <c r="N86" s="14">
        <v>100027</v>
      </c>
      <c r="O86">
        <v>11</v>
      </c>
      <c r="P86">
        <v>100026</v>
      </c>
      <c r="Q86">
        <v>12</v>
      </c>
      <c r="R86">
        <v>100026</v>
      </c>
      <c r="S86">
        <v>13</v>
      </c>
      <c r="T86">
        <v>100025</v>
      </c>
      <c r="U86">
        <v>14</v>
      </c>
      <c r="V86">
        <v>100025</v>
      </c>
      <c r="W86">
        <v>15</v>
      </c>
      <c r="X86">
        <v>100025</v>
      </c>
      <c r="Y86">
        <v>16</v>
      </c>
      <c r="Z86">
        <v>100026</v>
      </c>
      <c r="AA86">
        <v>17</v>
      </c>
      <c r="AB86">
        <v>100026</v>
      </c>
      <c r="AC86">
        <v>19</v>
      </c>
      <c r="AD86">
        <v>100025</v>
      </c>
      <c r="AE86">
        <v>20</v>
      </c>
      <c r="AF86">
        <v>200086</v>
      </c>
      <c r="AG86">
        <v>18</v>
      </c>
      <c r="AH86" t="e">
        <f>VLOOKUP(AF86,关卡难度线!B:H,11,0)</f>
        <v>#N/A</v>
      </c>
    </row>
    <row r="87" spans="1:34">
      <c r="A87" s="17" t="s">
        <v>0</v>
      </c>
      <c r="B87">
        <v>4284912</v>
      </c>
      <c r="C87" t="s">
        <v>19</v>
      </c>
      <c r="D87">
        <v>964211</v>
      </c>
      <c r="E87" t="s">
        <v>20</v>
      </c>
      <c r="F87">
        <v>500000</v>
      </c>
      <c r="G87" t="s">
        <v>21</v>
      </c>
      <c r="H87">
        <v>70</v>
      </c>
      <c r="I87" t="s">
        <v>22</v>
      </c>
      <c r="J87">
        <v>0</v>
      </c>
      <c r="K87" t="s">
        <v>23</v>
      </c>
      <c r="L87">
        <v>-3500</v>
      </c>
      <c r="N87" s="14">
        <v>100027</v>
      </c>
      <c r="O87">
        <v>11</v>
      </c>
      <c r="P87">
        <v>100025</v>
      </c>
      <c r="Q87">
        <v>12</v>
      </c>
      <c r="R87">
        <v>100026</v>
      </c>
      <c r="S87">
        <v>13</v>
      </c>
      <c r="T87">
        <v>100027</v>
      </c>
      <c r="U87">
        <v>14</v>
      </c>
      <c r="V87">
        <v>100025</v>
      </c>
      <c r="W87">
        <v>15</v>
      </c>
      <c r="X87">
        <v>100027</v>
      </c>
      <c r="Y87">
        <v>16</v>
      </c>
      <c r="Z87">
        <v>100025</v>
      </c>
      <c r="AA87">
        <v>17</v>
      </c>
      <c r="AB87">
        <v>100026</v>
      </c>
      <c r="AC87">
        <v>19</v>
      </c>
      <c r="AD87">
        <v>100026</v>
      </c>
      <c r="AE87">
        <v>20</v>
      </c>
      <c r="AF87">
        <v>200087</v>
      </c>
      <c r="AG87">
        <v>18</v>
      </c>
      <c r="AH87" t="e">
        <f>VLOOKUP(AF87,关卡难度线!B:H,11,0)</f>
        <v>#N/A</v>
      </c>
    </row>
    <row r="88" spans="1:34">
      <c r="A88" s="17" t="s">
        <v>0</v>
      </c>
      <c r="B88">
        <v>4385816</v>
      </c>
      <c r="C88" t="s">
        <v>19</v>
      </c>
      <c r="D88">
        <v>979520</v>
      </c>
      <c r="E88" t="s">
        <v>20</v>
      </c>
      <c r="F88">
        <v>500000</v>
      </c>
      <c r="G88" t="s">
        <v>21</v>
      </c>
      <c r="H88">
        <v>70</v>
      </c>
      <c r="I88" t="s">
        <v>22</v>
      </c>
      <c r="J88">
        <v>0</v>
      </c>
      <c r="K88" t="s">
        <v>23</v>
      </c>
      <c r="L88">
        <v>-3500</v>
      </c>
      <c r="N88" s="14">
        <v>100026</v>
      </c>
      <c r="O88">
        <v>11</v>
      </c>
      <c r="P88">
        <v>100026</v>
      </c>
      <c r="Q88">
        <v>12</v>
      </c>
      <c r="R88">
        <v>100025</v>
      </c>
      <c r="S88">
        <v>13</v>
      </c>
      <c r="T88">
        <v>100027</v>
      </c>
      <c r="U88">
        <v>14</v>
      </c>
      <c r="V88">
        <v>100027</v>
      </c>
      <c r="W88">
        <v>15</v>
      </c>
      <c r="X88">
        <v>100025</v>
      </c>
      <c r="Y88">
        <v>16</v>
      </c>
      <c r="Z88">
        <v>100025</v>
      </c>
      <c r="AA88">
        <v>17</v>
      </c>
      <c r="AB88">
        <v>100027</v>
      </c>
      <c r="AC88">
        <v>19</v>
      </c>
      <c r="AD88">
        <v>100025</v>
      </c>
      <c r="AE88">
        <v>20</v>
      </c>
      <c r="AF88">
        <v>200088</v>
      </c>
      <c r="AG88">
        <v>18</v>
      </c>
      <c r="AH88" t="e">
        <f>VLOOKUP(AF88,关卡难度线!B:H,11,0)</f>
        <v>#N/A</v>
      </c>
    </row>
    <row r="89" spans="1:34">
      <c r="A89" s="17" t="s">
        <v>0</v>
      </c>
      <c r="B89">
        <v>4701493</v>
      </c>
      <c r="C89" t="s">
        <v>19</v>
      </c>
      <c r="D89">
        <v>1042202</v>
      </c>
      <c r="E89" t="s">
        <v>20</v>
      </c>
      <c r="F89">
        <v>500000</v>
      </c>
      <c r="G89" t="s">
        <v>21</v>
      </c>
      <c r="H89">
        <v>70</v>
      </c>
      <c r="I89" t="s">
        <v>22</v>
      </c>
      <c r="J89">
        <v>0</v>
      </c>
      <c r="K89" t="s">
        <v>23</v>
      </c>
      <c r="L89">
        <v>-3500</v>
      </c>
      <c r="N89" s="14">
        <v>100027</v>
      </c>
      <c r="O89">
        <v>11</v>
      </c>
      <c r="P89">
        <v>100026</v>
      </c>
      <c r="Q89">
        <v>12</v>
      </c>
      <c r="R89">
        <v>100025</v>
      </c>
      <c r="S89">
        <v>13</v>
      </c>
      <c r="T89">
        <v>100026</v>
      </c>
      <c r="U89">
        <v>14</v>
      </c>
      <c r="V89">
        <v>100025</v>
      </c>
      <c r="W89">
        <v>15</v>
      </c>
      <c r="X89">
        <v>100026</v>
      </c>
      <c r="Y89">
        <v>16</v>
      </c>
      <c r="Z89">
        <v>100027</v>
      </c>
      <c r="AA89">
        <v>17</v>
      </c>
      <c r="AB89">
        <v>100027</v>
      </c>
      <c r="AC89">
        <v>19</v>
      </c>
      <c r="AD89">
        <v>100025</v>
      </c>
      <c r="AE89">
        <v>20</v>
      </c>
      <c r="AF89">
        <v>200089</v>
      </c>
      <c r="AG89">
        <v>18</v>
      </c>
      <c r="AH89" t="e">
        <f>VLOOKUP(AF89,关卡难度线!B:H,11,0)</f>
        <v>#N/A</v>
      </c>
    </row>
    <row r="90" spans="1:34">
      <c r="A90" s="17" t="s">
        <v>0</v>
      </c>
      <c r="B90">
        <v>4590832</v>
      </c>
      <c r="C90" t="s">
        <v>19</v>
      </c>
      <c r="D90">
        <v>1010138</v>
      </c>
      <c r="E90" t="s">
        <v>20</v>
      </c>
      <c r="F90">
        <v>500000</v>
      </c>
      <c r="G90" t="s">
        <v>21</v>
      </c>
      <c r="H90">
        <v>70</v>
      </c>
      <c r="I90" t="s">
        <v>22</v>
      </c>
      <c r="J90">
        <v>0</v>
      </c>
      <c r="K90" t="s">
        <v>23</v>
      </c>
      <c r="L90">
        <v>-3500</v>
      </c>
      <c r="N90" s="14">
        <v>100026</v>
      </c>
      <c r="O90">
        <v>11</v>
      </c>
      <c r="P90">
        <v>100027</v>
      </c>
      <c r="Q90">
        <v>12</v>
      </c>
      <c r="R90">
        <v>100026</v>
      </c>
      <c r="S90">
        <v>13</v>
      </c>
      <c r="T90">
        <v>100026</v>
      </c>
      <c r="U90">
        <v>14</v>
      </c>
      <c r="V90">
        <v>100026</v>
      </c>
      <c r="W90">
        <v>15</v>
      </c>
      <c r="X90">
        <v>100027</v>
      </c>
      <c r="Y90">
        <v>16</v>
      </c>
      <c r="Z90">
        <v>100025</v>
      </c>
      <c r="AA90">
        <v>17</v>
      </c>
      <c r="AB90">
        <v>100027</v>
      </c>
      <c r="AC90">
        <v>19</v>
      </c>
      <c r="AD90">
        <v>100025</v>
      </c>
      <c r="AE90">
        <v>20</v>
      </c>
      <c r="AF90">
        <v>200090</v>
      </c>
      <c r="AG90">
        <v>18</v>
      </c>
      <c r="AH90" t="e">
        <f>VLOOKUP(AF90,关卡难度线!B:H,11,0)</f>
        <v>#N/A</v>
      </c>
    </row>
    <row r="91" spans="1:34">
      <c r="A91" s="17" t="s">
        <v>0</v>
      </c>
      <c r="B91">
        <v>4694949</v>
      </c>
      <c r="C91" t="s">
        <v>19</v>
      </c>
      <c r="D91">
        <v>1025447</v>
      </c>
      <c r="E91" t="s">
        <v>20</v>
      </c>
      <c r="F91">
        <v>500000</v>
      </c>
      <c r="G91" t="s">
        <v>21</v>
      </c>
      <c r="H91">
        <v>70</v>
      </c>
      <c r="I91" t="s">
        <v>22</v>
      </c>
      <c r="J91">
        <v>0</v>
      </c>
      <c r="K91" t="s">
        <v>23</v>
      </c>
      <c r="L91">
        <v>-3500</v>
      </c>
      <c r="N91" s="14">
        <v>100029</v>
      </c>
      <c r="O91">
        <v>11</v>
      </c>
      <c r="P91">
        <v>100030</v>
      </c>
      <c r="Q91">
        <v>12</v>
      </c>
      <c r="R91">
        <v>100030</v>
      </c>
      <c r="S91">
        <v>13</v>
      </c>
      <c r="T91">
        <v>100028</v>
      </c>
      <c r="U91">
        <v>14</v>
      </c>
      <c r="V91">
        <v>100030</v>
      </c>
      <c r="W91">
        <v>15</v>
      </c>
      <c r="X91">
        <v>100029</v>
      </c>
      <c r="Y91">
        <v>16</v>
      </c>
      <c r="Z91">
        <v>100028</v>
      </c>
      <c r="AA91">
        <v>17</v>
      </c>
      <c r="AB91">
        <v>100030</v>
      </c>
      <c r="AC91">
        <v>19</v>
      </c>
      <c r="AD91">
        <v>100029</v>
      </c>
      <c r="AE91">
        <v>20</v>
      </c>
      <c r="AF91">
        <v>200091</v>
      </c>
      <c r="AG91">
        <v>18</v>
      </c>
      <c r="AH91" t="e">
        <f>VLOOKUP(AF91,关卡难度线!B:H,11,0)</f>
        <v>#N/A</v>
      </c>
    </row>
    <row r="92" spans="1:34">
      <c r="A92" s="17" t="s">
        <v>0</v>
      </c>
      <c r="B92">
        <v>4800141</v>
      </c>
      <c r="C92" t="s">
        <v>19</v>
      </c>
      <c r="D92">
        <v>1040756</v>
      </c>
      <c r="E92" t="s">
        <v>20</v>
      </c>
      <c r="F92">
        <v>500000</v>
      </c>
      <c r="G92" t="s">
        <v>21</v>
      </c>
      <c r="H92">
        <v>70</v>
      </c>
      <c r="I92" t="s">
        <v>22</v>
      </c>
      <c r="J92">
        <v>0</v>
      </c>
      <c r="K92" t="s">
        <v>23</v>
      </c>
      <c r="L92">
        <v>-3500</v>
      </c>
      <c r="N92" s="14">
        <v>100028</v>
      </c>
      <c r="O92">
        <v>11</v>
      </c>
      <c r="P92">
        <v>100029</v>
      </c>
      <c r="Q92">
        <v>12</v>
      </c>
      <c r="R92">
        <v>100030</v>
      </c>
      <c r="S92">
        <v>13</v>
      </c>
      <c r="T92">
        <v>100028</v>
      </c>
      <c r="U92">
        <v>14</v>
      </c>
      <c r="V92">
        <v>100030</v>
      </c>
      <c r="W92">
        <v>15</v>
      </c>
      <c r="X92">
        <v>100029</v>
      </c>
      <c r="Y92">
        <v>16</v>
      </c>
      <c r="Z92">
        <v>100029</v>
      </c>
      <c r="AA92">
        <v>17</v>
      </c>
      <c r="AB92">
        <v>100029</v>
      </c>
      <c r="AC92">
        <v>19</v>
      </c>
      <c r="AD92">
        <v>100029</v>
      </c>
      <c r="AE92">
        <v>20</v>
      </c>
      <c r="AF92">
        <v>200092</v>
      </c>
      <c r="AG92">
        <v>18</v>
      </c>
      <c r="AH92" t="e">
        <f>VLOOKUP(AF92,关卡难度线!B:H,11,0)</f>
        <v>#N/A</v>
      </c>
    </row>
    <row r="93" spans="1:34">
      <c r="A93" s="17" t="s">
        <v>0</v>
      </c>
      <c r="B93">
        <v>4906409</v>
      </c>
      <c r="C93" t="s">
        <v>19</v>
      </c>
      <c r="D93">
        <v>1056065</v>
      </c>
      <c r="E93" t="s">
        <v>20</v>
      </c>
      <c r="F93">
        <v>500000</v>
      </c>
      <c r="G93" t="s">
        <v>21</v>
      </c>
      <c r="H93">
        <v>70</v>
      </c>
      <c r="I93" t="s">
        <v>22</v>
      </c>
      <c r="J93">
        <v>0</v>
      </c>
      <c r="K93" t="s">
        <v>23</v>
      </c>
      <c r="L93">
        <v>-3500</v>
      </c>
      <c r="N93" s="14">
        <v>100029</v>
      </c>
      <c r="O93">
        <v>11</v>
      </c>
      <c r="P93">
        <v>100028</v>
      </c>
      <c r="Q93">
        <v>12</v>
      </c>
      <c r="R93">
        <v>100030</v>
      </c>
      <c r="S93">
        <v>13</v>
      </c>
      <c r="T93">
        <v>100029</v>
      </c>
      <c r="U93">
        <v>14</v>
      </c>
      <c r="V93">
        <v>100030</v>
      </c>
      <c r="W93">
        <v>15</v>
      </c>
      <c r="X93">
        <v>100029</v>
      </c>
      <c r="Y93">
        <v>16</v>
      </c>
      <c r="Z93">
        <v>100028</v>
      </c>
      <c r="AA93">
        <v>17</v>
      </c>
      <c r="AB93">
        <v>100028</v>
      </c>
      <c r="AC93">
        <v>19</v>
      </c>
      <c r="AD93">
        <v>100030</v>
      </c>
      <c r="AE93">
        <v>20</v>
      </c>
      <c r="AF93">
        <v>200093</v>
      </c>
      <c r="AG93">
        <v>18</v>
      </c>
      <c r="AH93" t="e">
        <f>VLOOKUP(AF93,关卡难度线!B:H,11,0)</f>
        <v>#N/A</v>
      </c>
    </row>
    <row r="94" spans="1:34">
      <c r="A94" s="17" t="s">
        <v>0</v>
      </c>
      <c r="B94">
        <v>5013755</v>
      </c>
      <c r="C94" t="s">
        <v>19</v>
      </c>
      <c r="D94">
        <v>1071374</v>
      </c>
      <c r="E94" t="s">
        <v>20</v>
      </c>
      <c r="F94">
        <v>500000</v>
      </c>
      <c r="G94" t="s">
        <v>21</v>
      </c>
      <c r="H94">
        <v>70</v>
      </c>
      <c r="I94" t="s">
        <v>22</v>
      </c>
      <c r="J94">
        <v>0</v>
      </c>
      <c r="K94" t="s">
        <v>23</v>
      </c>
      <c r="L94">
        <v>-3500</v>
      </c>
      <c r="N94" s="14">
        <v>100030</v>
      </c>
      <c r="O94">
        <v>11</v>
      </c>
      <c r="P94">
        <v>100029</v>
      </c>
      <c r="Q94">
        <v>12</v>
      </c>
      <c r="R94">
        <v>100030</v>
      </c>
      <c r="S94">
        <v>13</v>
      </c>
      <c r="T94">
        <v>100029</v>
      </c>
      <c r="U94">
        <v>14</v>
      </c>
      <c r="V94">
        <v>100030</v>
      </c>
      <c r="W94">
        <v>15</v>
      </c>
      <c r="X94">
        <v>100028</v>
      </c>
      <c r="Y94">
        <v>16</v>
      </c>
      <c r="Z94">
        <v>100028</v>
      </c>
      <c r="AA94">
        <v>17</v>
      </c>
      <c r="AB94">
        <v>100028</v>
      </c>
      <c r="AC94">
        <v>19</v>
      </c>
      <c r="AD94">
        <v>100030</v>
      </c>
      <c r="AE94">
        <v>20</v>
      </c>
      <c r="AF94">
        <v>200094</v>
      </c>
      <c r="AG94">
        <v>18</v>
      </c>
      <c r="AH94" t="e">
        <f>VLOOKUP(AF94,关卡难度线!B:H,11,0)</f>
        <v>#N/A</v>
      </c>
    </row>
    <row r="95" spans="1:34">
      <c r="A95" s="17" t="s">
        <v>0</v>
      </c>
      <c r="B95">
        <v>5122182</v>
      </c>
      <c r="C95" t="s">
        <v>19</v>
      </c>
      <c r="D95">
        <v>1086683</v>
      </c>
      <c r="E95" t="s">
        <v>20</v>
      </c>
      <c r="F95">
        <v>500000</v>
      </c>
      <c r="G95" t="s">
        <v>21</v>
      </c>
      <c r="H95">
        <v>70</v>
      </c>
      <c r="I95" t="s">
        <v>22</v>
      </c>
      <c r="J95">
        <v>0</v>
      </c>
      <c r="K95" t="s">
        <v>23</v>
      </c>
      <c r="L95">
        <v>-3500</v>
      </c>
      <c r="N95" s="14">
        <v>100030</v>
      </c>
      <c r="O95">
        <v>11</v>
      </c>
      <c r="P95">
        <v>100029</v>
      </c>
      <c r="Q95">
        <v>12</v>
      </c>
      <c r="R95">
        <v>100029</v>
      </c>
      <c r="S95">
        <v>13</v>
      </c>
      <c r="T95">
        <v>100030</v>
      </c>
      <c r="U95">
        <v>14</v>
      </c>
      <c r="V95">
        <v>100030</v>
      </c>
      <c r="W95">
        <v>15</v>
      </c>
      <c r="X95">
        <v>100028</v>
      </c>
      <c r="Y95">
        <v>16</v>
      </c>
      <c r="Z95">
        <v>100030</v>
      </c>
      <c r="AA95">
        <v>17</v>
      </c>
      <c r="AB95">
        <v>100028</v>
      </c>
      <c r="AC95">
        <v>19</v>
      </c>
      <c r="AD95">
        <v>100029</v>
      </c>
      <c r="AE95">
        <v>20</v>
      </c>
      <c r="AF95">
        <v>200095</v>
      </c>
      <c r="AG95">
        <v>18</v>
      </c>
      <c r="AH95" t="e">
        <f>VLOOKUP(AF95,关卡难度线!B:H,11,0)</f>
        <v>#N/A</v>
      </c>
    </row>
    <row r="96" spans="1:34">
      <c r="A96" s="17" t="s">
        <v>0</v>
      </c>
      <c r="B96">
        <v>5231693</v>
      </c>
      <c r="C96" t="s">
        <v>19</v>
      </c>
      <c r="D96">
        <v>1101992</v>
      </c>
      <c r="E96" t="s">
        <v>20</v>
      </c>
      <c r="F96">
        <v>500000</v>
      </c>
      <c r="G96" t="s">
        <v>21</v>
      </c>
      <c r="H96">
        <v>70</v>
      </c>
      <c r="I96" t="s">
        <v>22</v>
      </c>
      <c r="J96">
        <v>0</v>
      </c>
      <c r="K96" t="s">
        <v>23</v>
      </c>
      <c r="L96">
        <v>-3500</v>
      </c>
      <c r="N96" s="14">
        <v>100028</v>
      </c>
      <c r="O96">
        <v>11</v>
      </c>
      <c r="P96">
        <v>100029</v>
      </c>
      <c r="Q96">
        <v>12</v>
      </c>
      <c r="R96">
        <v>100030</v>
      </c>
      <c r="S96">
        <v>13</v>
      </c>
      <c r="T96">
        <v>100028</v>
      </c>
      <c r="U96">
        <v>14</v>
      </c>
      <c r="V96">
        <v>100028</v>
      </c>
      <c r="W96">
        <v>15</v>
      </c>
      <c r="X96">
        <v>100030</v>
      </c>
      <c r="Y96">
        <v>16</v>
      </c>
      <c r="Z96">
        <v>100029</v>
      </c>
      <c r="AA96">
        <v>17</v>
      </c>
      <c r="AB96">
        <v>100028</v>
      </c>
      <c r="AC96">
        <v>19</v>
      </c>
      <c r="AD96">
        <v>100030</v>
      </c>
      <c r="AE96">
        <v>20</v>
      </c>
      <c r="AF96">
        <v>200096</v>
      </c>
      <c r="AG96">
        <v>18</v>
      </c>
      <c r="AH96" t="e">
        <f>VLOOKUP(AF96,关卡难度线!B:H,11,0)</f>
        <v>#N/A</v>
      </c>
    </row>
    <row r="97" spans="1:34">
      <c r="A97" s="17" t="s">
        <v>0</v>
      </c>
      <c r="B97">
        <v>5596681</v>
      </c>
      <c r="C97" t="s">
        <v>19</v>
      </c>
      <c r="D97">
        <v>1170506</v>
      </c>
      <c r="E97" t="s">
        <v>20</v>
      </c>
      <c r="F97">
        <v>500000</v>
      </c>
      <c r="G97" t="s">
        <v>21</v>
      </c>
      <c r="H97">
        <v>70</v>
      </c>
      <c r="I97" t="s">
        <v>22</v>
      </c>
      <c r="J97">
        <v>0</v>
      </c>
      <c r="K97" t="s">
        <v>23</v>
      </c>
      <c r="L97">
        <v>-3500</v>
      </c>
      <c r="N97" s="14">
        <v>100029</v>
      </c>
      <c r="O97">
        <v>11</v>
      </c>
      <c r="P97">
        <v>100028</v>
      </c>
      <c r="Q97">
        <v>12</v>
      </c>
      <c r="R97">
        <v>100030</v>
      </c>
      <c r="S97">
        <v>13</v>
      </c>
      <c r="T97">
        <v>100028</v>
      </c>
      <c r="U97">
        <v>14</v>
      </c>
      <c r="V97">
        <v>100030</v>
      </c>
      <c r="W97">
        <v>15</v>
      </c>
      <c r="X97">
        <v>100028</v>
      </c>
      <c r="Y97">
        <v>16</v>
      </c>
      <c r="Z97">
        <v>100028</v>
      </c>
      <c r="AA97">
        <v>17</v>
      </c>
      <c r="AB97">
        <v>100029</v>
      </c>
      <c r="AC97">
        <v>19</v>
      </c>
      <c r="AD97">
        <v>100029</v>
      </c>
      <c r="AE97">
        <v>20</v>
      </c>
      <c r="AF97">
        <v>200097</v>
      </c>
      <c r="AG97">
        <v>18</v>
      </c>
      <c r="AH97" t="e">
        <f>VLOOKUP(AF97,关卡难度线!B:H,11,0)</f>
        <v>#N/A</v>
      </c>
    </row>
    <row r="98" spans="1:34">
      <c r="A98" s="17" t="s">
        <v>0</v>
      </c>
      <c r="B98">
        <v>5455074</v>
      </c>
      <c r="C98" t="s">
        <v>19</v>
      </c>
      <c r="D98">
        <v>1132840</v>
      </c>
      <c r="E98" t="s">
        <v>20</v>
      </c>
      <c r="F98">
        <v>500000</v>
      </c>
      <c r="G98" t="s">
        <v>21</v>
      </c>
      <c r="H98">
        <v>75</v>
      </c>
      <c r="I98" t="s">
        <v>22</v>
      </c>
      <c r="J98">
        <v>0</v>
      </c>
      <c r="K98" t="s">
        <v>23</v>
      </c>
      <c r="L98">
        <v>-3500</v>
      </c>
      <c r="N98" s="14">
        <v>100029</v>
      </c>
      <c r="O98">
        <v>11</v>
      </c>
      <c r="P98">
        <v>100030</v>
      </c>
      <c r="Q98">
        <v>12</v>
      </c>
      <c r="R98">
        <v>100028</v>
      </c>
      <c r="S98">
        <v>13</v>
      </c>
      <c r="T98">
        <v>100030</v>
      </c>
      <c r="U98">
        <v>14</v>
      </c>
      <c r="V98">
        <v>100030</v>
      </c>
      <c r="W98">
        <v>15</v>
      </c>
      <c r="X98">
        <v>100029</v>
      </c>
      <c r="Y98">
        <v>16</v>
      </c>
      <c r="Z98">
        <v>100028</v>
      </c>
      <c r="AA98">
        <v>17</v>
      </c>
      <c r="AB98">
        <v>100029</v>
      </c>
      <c r="AC98">
        <v>19</v>
      </c>
      <c r="AD98">
        <v>100030</v>
      </c>
      <c r="AE98">
        <v>20</v>
      </c>
      <c r="AF98">
        <v>200098</v>
      </c>
      <c r="AG98">
        <v>18</v>
      </c>
      <c r="AH98" t="e">
        <f>VLOOKUP(AF98,关卡难度线!B:H,11,0)</f>
        <v>#N/A</v>
      </c>
    </row>
    <row r="99" spans="1:34">
      <c r="A99" s="17" t="s">
        <v>0</v>
      </c>
      <c r="B99">
        <v>5569089</v>
      </c>
      <c r="C99" t="s">
        <v>19</v>
      </c>
      <c r="D99">
        <v>1148404</v>
      </c>
      <c r="E99" t="s">
        <v>20</v>
      </c>
      <c r="F99">
        <v>500000</v>
      </c>
      <c r="G99" t="s">
        <v>21</v>
      </c>
      <c r="H99">
        <v>75</v>
      </c>
      <c r="I99" t="s">
        <v>22</v>
      </c>
      <c r="J99">
        <v>0</v>
      </c>
      <c r="K99" t="s">
        <v>23</v>
      </c>
      <c r="L99">
        <v>-3500</v>
      </c>
      <c r="N99" s="14">
        <v>100028</v>
      </c>
      <c r="O99">
        <v>11</v>
      </c>
      <c r="P99">
        <v>100028</v>
      </c>
      <c r="Q99">
        <v>12</v>
      </c>
      <c r="R99">
        <v>100028</v>
      </c>
      <c r="S99">
        <v>13</v>
      </c>
      <c r="T99">
        <v>100030</v>
      </c>
      <c r="U99">
        <v>14</v>
      </c>
      <c r="V99">
        <v>100030</v>
      </c>
      <c r="W99">
        <v>15</v>
      </c>
      <c r="X99">
        <v>100030</v>
      </c>
      <c r="Y99">
        <v>16</v>
      </c>
      <c r="Z99">
        <v>100030</v>
      </c>
      <c r="AA99">
        <v>17</v>
      </c>
      <c r="AB99">
        <v>100029</v>
      </c>
      <c r="AC99">
        <v>19</v>
      </c>
      <c r="AD99">
        <v>100030</v>
      </c>
      <c r="AE99">
        <v>20</v>
      </c>
      <c r="AF99">
        <v>200099</v>
      </c>
      <c r="AG99">
        <v>18</v>
      </c>
      <c r="AH99" t="e">
        <f>VLOOKUP(AF99,关卡难度线!B:H,11,0)</f>
        <v>#N/A</v>
      </c>
    </row>
    <row r="100" spans="1:34">
      <c r="A100" s="17" t="s">
        <v>0</v>
      </c>
      <c r="B100">
        <v>5684209</v>
      </c>
      <c r="C100" t="s">
        <v>19</v>
      </c>
      <c r="D100">
        <v>1163968</v>
      </c>
      <c r="E100" t="s">
        <v>20</v>
      </c>
      <c r="F100">
        <v>500000</v>
      </c>
      <c r="G100" t="s">
        <v>21</v>
      </c>
      <c r="H100">
        <v>75</v>
      </c>
      <c r="I100" t="s">
        <v>22</v>
      </c>
      <c r="J100">
        <v>0</v>
      </c>
      <c r="K100" t="s">
        <v>23</v>
      </c>
      <c r="L100">
        <v>-3500</v>
      </c>
      <c r="N100" s="14">
        <v>100029</v>
      </c>
      <c r="O100">
        <v>11</v>
      </c>
      <c r="P100">
        <v>100028</v>
      </c>
      <c r="Q100">
        <v>12</v>
      </c>
      <c r="R100">
        <v>100029</v>
      </c>
      <c r="S100">
        <v>13</v>
      </c>
      <c r="T100">
        <v>100029</v>
      </c>
      <c r="U100">
        <v>14</v>
      </c>
      <c r="V100">
        <v>100028</v>
      </c>
      <c r="W100">
        <v>15</v>
      </c>
      <c r="X100">
        <v>100029</v>
      </c>
      <c r="Y100">
        <v>16</v>
      </c>
      <c r="Z100">
        <v>100029</v>
      </c>
      <c r="AA100">
        <v>17</v>
      </c>
      <c r="AB100">
        <v>100028</v>
      </c>
      <c r="AC100">
        <v>19</v>
      </c>
      <c r="AD100">
        <v>100029</v>
      </c>
      <c r="AE100">
        <v>20</v>
      </c>
      <c r="AF100">
        <v>200100</v>
      </c>
      <c r="AG100">
        <v>18</v>
      </c>
      <c r="AH100" t="e">
        <f>VLOOKUP(AF100,关卡难度线!B:H,11,0)</f>
        <v>#N/A</v>
      </c>
    </row>
    <row r="101" spans="1:34">
      <c r="A101" s="17" t="s">
        <v>0</v>
      </c>
      <c r="B101">
        <v>5800442</v>
      </c>
      <c r="C101" t="s">
        <v>19</v>
      </c>
      <c r="D101">
        <v>1179532</v>
      </c>
      <c r="E101" t="s">
        <v>20</v>
      </c>
      <c r="F101">
        <v>500000</v>
      </c>
      <c r="G101" t="s">
        <v>21</v>
      </c>
      <c r="H101">
        <v>75</v>
      </c>
      <c r="I101" t="s">
        <v>22</v>
      </c>
      <c r="J101">
        <v>0</v>
      </c>
      <c r="K101" t="s">
        <v>23</v>
      </c>
      <c r="L101">
        <v>-3500</v>
      </c>
      <c r="N101" s="14">
        <v>100033</v>
      </c>
      <c r="O101">
        <v>11</v>
      </c>
      <c r="P101">
        <v>100032</v>
      </c>
      <c r="Q101">
        <v>12</v>
      </c>
      <c r="R101">
        <v>100031</v>
      </c>
      <c r="S101">
        <v>13</v>
      </c>
      <c r="T101">
        <v>100031</v>
      </c>
      <c r="U101">
        <v>14</v>
      </c>
      <c r="V101">
        <v>100031</v>
      </c>
      <c r="W101">
        <v>15</v>
      </c>
      <c r="X101">
        <v>100032</v>
      </c>
      <c r="Y101">
        <v>16</v>
      </c>
      <c r="Z101">
        <v>100033</v>
      </c>
      <c r="AA101">
        <v>17</v>
      </c>
      <c r="AB101">
        <v>100033</v>
      </c>
      <c r="AC101">
        <v>19</v>
      </c>
      <c r="AD101">
        <v>100033</v>
      </c>
      <c r="AE101">
        <v>20</v>
      </c>
      <c r="AF101">
        <v>200101</v>
      </c>
      <c r="AG101">
        <v>18</v>
      </c>
      <c r="AH101" t="e">
        <f>VLOOKUP(AF101,关卡难度线!B:H,11,0)</f>
        <v>#N/A</v>
      </c>
    </row>
    <row r="102" spans="1:34">
      <c r="A102" s="17" t="s">
        <v>0</v>
      </c>
      <c r="B102">
        <v>5917784</v>
      </c>
      <c r="C102" t="s">
        <v>19</v>
      </c>
      <c r="D102">
        <v>1195097</v>
      </c>
      <c r="E102" t="s">
        <v>20</v>
      </c>
      <c r="F102">
        <v>500000</v>
      </c>
      <c r="G102" t="s">
        <v>21</v>
      </c>
      <c r="H102">
        <v>75</v>
      </c>
      <c r="I102" t="s">
        <v>22</v>
      </c>
      <c r="J102">
        <v>0</v>
      </c>
      <c r="K102" t="s">
        <v>23</v>
      </c>
      <c r="L102">
        <v>-3500</v>
      </c>
      <c r="N102" s="14">
        <v>100031</v>
      </c>
      <c r="O102">
        <v>11</v>
      </c>
      <c r="P102">
        <v>100032</v>
      </c>
      <c r="Q102">
        <v>12</v>
      </c>
      <c r="R102">
        <v>100032</v>
      </c>
      <c r="S102">
        <v>13</v>
      </c>
      <c r="T102">
        <v>100031</v>
      </c>
      <c r="U102">
        <v>14</v>
      </c>
      <c r="V102">
        <v>100032</v>
      </c>
      <c r="W102">
        <v>15</v>
      </c>
      <c r="X102">
        <v>100031</v>
      </c>
      <c r="Y102">
        <v>16</v>
      </c>
      <c r="Z102">
        <v>100032</v>
      </c>
      <c r="AA102">
        <v>17</v>
      </c>
      <c r="AB102">
        <v>100033</v>
      </c>
      <c r="AC102">
        <v>19</v>
      </c>
      <c r="AD102">
        <v>100032</v>
      </c>
      <c r="AE102">
        <v>20</v>
      </c>
      <c r="AF102">
        <v>200102</v>
      </c>
      <c r="AG102">
        <v>18</v>
      </c>
      <c r="AH102" t="e">
        <f>VLOOKUP(AF102,关卡难度线!B:H,11,0)</f>
        <v>#N/A</v>
      </c>
    </row>
    <row r="103" spans="1:34">
      <c r="A103" s="17" t="s">
        <v>0</v>
      </c>
      <c r="B103">
        <v>6036241</v>
      </c>
      <c r="C103" t="s">
        <v>19</v>
      </c>
      <c r="D103">
        <v>1210661</v>
      </c>
      <c r="E103" t="s">
        <v>20</v>
      </c>
      <c r="F103">
        <v>500000</v>
      </c>
      <c r="G103" t="s">
        <v>21</v>
      </c>
      <c r="H103">
        <v>75</v>
      </c>
      <c r="I103" t="s">
        <v>22</v>
      </c>
      <c r="J103">
        <v>0</v>
      </c>
      <c r="K103" t="s">
        <v>23</v>
      </c>
      <c r="L103">
        <v>-3500</v>
      </c>
      <c r="N103" s="14">
        <v>100032</v>
      </c>
      <c r="O103">
        <v>11</v>
      </c>
      <c r="P103">
        <v>100032</v>
      </c>
      <c r="Q103">
        <v>12</v>
      </c>
      <c r="R103">
        <v>100031</v>
      </c>
      <c r="S103">
        <v>13</v>
      </c>
      <c r="T103">
        <v>100031</v>
      </c>
      <c r="U103">
        <v>14</v>
      </c>
      <c r="V103">
        <v>100031</v>
      </c>
      <c r="W103">
        <v>15</v>
      </c>
      <c r="X103">
        <v>100031</v>
      </c>
      <c r="Y103">
        <v>16</v>
      </c>
      <c r="Z103">
        <v>100032</v>
      </c>
      <c r="AA103">
        <v>17</v>
      </c>
      <c r="AB103">
        <v>100032</v>
      </c>
      <c r="AC103">
        <v>19</v>
      </c>
      <c r="AD103">
        <v>100032</v>
      </c>
      <c r="AE103">
        <v>20</v>
      </c>
      <c r="AF103">
        <v>200103</v>
      </c>
      <c r="AG103">
        <v>18</v>
      </c>
      <c r="AH103" t="e">
        <f>VLOOKUP(AF103,关卡难度线!B:H,11,0)</f>
        <v>#N/A</v>
      </c>
    </row>
    <row r="104" spans="1:34">
      <c r="A104" s="17" t="s">
        <v>0</v>
      </c>
      <c r="B104">
        <v>6155812</v>
      </c>
      <c r="C104" t="s">
        <v>19</v>
      </c>
      <c r="D104">
        <v>1226225</v>
      </c>
      <c r="E104" t="s">
        <v>20</v>
      </c>
      <c r="F104">
        <v>500000</v>
      </c>
      <c r="G104" t="s">
        <v>21</v>
      </c>
      <c r="H104">
        <v>75</v>
      </c>
      <c r="I104" t="s">
        <v>22</v>
      </c>
      <c r="J104">
        <v>0</v>
      </c>
      <c r="K104" t="s">
        <v>23</v>
      </c>
      <c r="L104">
        <v>-3500</v>
      </c>
      <c r="N104" s="14">
        <v>100031</v>
      </c>
      <c r="O104">
        <v>11</v>
      </c>
      <c r="P104">
        <v>100032</v>
      </c>
      <c r="Q104">
        <v>12</v>
      </c>
      <c r="R104">
        <v>100031</v>
      </c>
      <c r="S104">
        <v>13</v>
      </c>
      <c r="T104">
        <v>100032</v>
      </c>
      <c r="U104">
        <v>14</v>
      </c>
      <c r="V104">
        <v>100032</v>
      </c>
      <c r="W104">
        <v>15</v>
      </c>
      <c r="X104">
        <v>100033</v>
      </c>
      <c r="Y104">
        <v>16</v>
      </c>
      <c r="Z104">
        <v>100032</v>
      </c>
      <c r="AA104">
        <v>17</v>
      </c>
      <c r="AB104">
        <v>100032</v>
      </c>
      <c r="AC104">
        <v>19</v>
      </c>
      <c r="AD104">
        <v>100031</v>
      </c>
      <c r="AE104">
        <v>20</v>
      </c>
      <c r="AF104">
        <v>200104</v>
      </c>
      <c r="AG104">
        <v>18</v>
      </c>
      <c r="AH104" t="e">
        <f>VLOOKUP(AF104,关卡难度线!B:H,11,0)</f>
        <v>#N/A</v>
      </c>
    </row>
    <row r="105" spans="1:34">
      <c r="A105" s="17" t="s">
        <v>0</v>
      </c>
      <c r="B105">
        <v>6575383</v>
      </c>
      <c r="C105" t="s">
        <v>19</v>
      </c>
      <c r="D105">
        <v>1300922</v>
      </c>
      <c r="E105" t="s">
        <v>20</v>
      </c>
      <c r="F105">
        <v>500000</v>
      </c>
      <c r="G105" t="s">
        <v>21</v>
      </c>
      <c r="H105">
        <v>75</v>
      </c>
      <c r="I105" t="s">
        <v>22</v>
      </c>
      <c r="J105">
        <v>0</v>
      </c>
      <c r="K105" t="s">
        <v>23</v>
      </c>
      <c r="L105">
        <v>-3500</v>
      </c>
      <c r="N105" s="14">
        <v>100033</v>
      </c>
      <c r="O105">
        <v>11</v>
      </c>
      <c r="P105">
        <v>100033</v>
      </c>
      <c r="Q105">
        <v>12</v>
      </c>
      <c r="R105">
        <v>100032</v>
      </c>
      <c r="S105">
        <v>13</v>
      </c>
      <c r="T105">
        <v>100033</v>
      </c>
      <c r="U105">
        <v>14</v>
      </c>
      <c r="V105">
        <v>100033</v>
      </c>
      <c r="W105">
        <v>15</v>
      </c>
      <c r="X105">
        <v>100032</v>
      </c>
      <c r="Y105">
        <v>16</v>
      </c>
      <c r="Z105">
        <v>100031</v>
      </c>
      <c r="AA105">
        <v>17</v>
      </c>
      <c r="AB105">
        <v>100031</v>
      </c>
      <c r="AC105">
        <v>19</v>
      </c>
      <c r="AD105">
        <v>100031</v>
      </c>
      <c r="AE105">
        <v>20</v>
      </c>
      <c r="AF105">
        <v>200105</v>
      </c>
      <c r="AG105">
        <v>18</v>
      </c>
      <c r="AH105" t="e">
        <f>VLOOKUP(AF105,关卡难度线!B:H,11,0)</f>
        <v>#N/A</v>
      </c>
    </row>
    <row r="106" spans="1:34">
      <c r="A106" s="17" t="s">
        <v>0</v>
      </c>
      <c r="B106">
        <v>6398310</v>
      </c>
      <c r="C106" t="s">
        <v>19</v>
      </c>
      <c r="D106">
        <v>1257353</v>
      </c>
      <c r="E106" t="s">
        <v>20</v>
      </c>
      <c r="F106">
        <v>500000</v>
      </c>
      <c r="G106" t="s">
        <v>21</v>
      </c>
      <c r="H106">
        <v>75</v>
      </c>
      <c r="I106" t="s">
        <v>22</v>
      </c>
      <c r="J106">
        <v>0</v>
      </c>
      <c r="K106" t="s">
        <v>23</v>
      </c>
      <c r="L106">
        <v>-3500</v>
      </c>
      <c r="N106" s="14">
        <v>100032</v>
      </c>
      <c r="O106">
        <v>11</v>
      </c>
      <c r="P106">
        <v>100031</v>
      </c>
      <c r="Q106">
        <v>12</v>
      </c>
      <c r="R106">
        <v>100031</v>
      </c>
      <c r="S106">
        <v>13</v>
      </c>
      <c r="T106">
        <v>100033</v>
      </c>
      <c r="U106">
        <v>14</v>
      </c>
      <c r="V106">
        <v>100033</v>
      </c>
      <c r="W106">
        <v>15</v>
      </c>
      <c r="X106">
        <v>100033</v>
      </c>
      <c r="Y106">
        <v>16</v>
      </c>
      <c r="Z106">
        <v>100031</v>
      </c>
      <c r="AA106">
        <v>17</v>
      </c>
      <c r="AB106">
        <v>100032</v>
      </c>
      <c r="AC106">
        <v>19</v>
      </c>
      <c r="AD106">
        <v>100031</v>
      </c>
      <c r="AE106">
        <v>20</v>
      </c>
      <c r="AF106">
        <v>200106</v>
      </c>
      <c r="AG106">
        <v>18</v>
      </c>
      <c r="AH106" t="e">
        <f>VLOOKUP(AF106,关卡难度线!B:H,11,0)</f>
        <v>#N/A</v>
      </c>
    </row>
    <row r="107" spans="1:34">
      <c r="A107" s="17" t="s">
        <v>0</v>
      </c>
      <c r="B107">
        <v>6521239</v>
      </c>
      <c r="C107" t="s">
        <v>19</v>
      </c>
      <c r="D107">
        <v>1272917</v>
      </c>
      <c r="E107" t="s">
        <v>20</v>
      </c>
      <c r="F107">
        <v>500000</v>
      </c>
      <c r="G107" t="s">
        <v>21</v>
      </c>
      <c r="H107">
        <v>75</v>
      </c>
      <c r="I107" t="s">
        <v>22</v>
      </c>
      <c r="J107">
        <v>0</v>
      </c>
      <c r="K107" t="s">
        <v>23</v>
      </c>
      <c r="L107">
        <v>-3500</v>
      </c>
      <c r="N107" s="14">
        <v>100031</v>
      </c>
      <c r="O107">
        <v>11</v>
      </c>
      <c r="P107">
        <v>100031</v>
      </c>
      <c r="Q107">
        <v>12</v>
      </c>
      <c r="R107">
        <v>100033</v>
      </c>
      <c r="S107">
        <v>13</v>
      </c>
      <c r="T107">
        <v>100032</v>
      </c>
      <c r="U107">
        <v>14</v>
      </c>
      <c r="V107">
        <v>100033</v>
      </c>
      <c r="W107">
        <v>15</v>
      </c>
      <c r="X107">
        <v>100032</v>
      </c>
      <c r="Y107">
        <v>16</v>
      </c>
      <c r="Z107">
        <v>100032</v>
      </c>
      <c r="AA107">
        <v>17</v>
      </c>
      <c r="AB107">
        <v>100033</v>
      </c>
      <c r="AC107">
        <v>19</v>
      </c>
      <c r="AD107">
        <v>100032</v>
      </c>
      <c r="AE107">
        <v>20</v>
      </c>
      <c r="AF107">
        <v>200107</v>
      </c>
      <c r="AG107">
        <v>18</v>
      </c>
      <c r="AH107" t="e">
        <f>VLOOKUP(AF107,关卡难度线!B:H,11,0)</f>
        <v>#N/A</v>
      </c>
    </row>
    <row r="108" spans="1:34">
      <c r="A108" s="17" t="s">
        <v>0</v>
      </c>
      <c r="B108">
        <v>6645293</v>
      </c>
      <c r="C108" t="s">
        <v>19</v>
      </c>
      <c r="D108">
        <v>1288481</v>
      </c>
      <c r="E108" t="s">
        <v>20</v>
      </c>
      <c r="F108">
        <v>500000</v>
      </c>
      <c r="G108" t="s">
        <v>21</v>
      </c>
      <c r="H108">
        <v>75</v>
      </c>
      <c r="I108" t="s">
        <v>22</v>
      </c>
      <c r="J108">
        <v>0</v>
      </c>
      <c r="K108" t="s">
        <v>23</v>
      </c>
      <c r="L108">
        <v>-3500</v>
      </c>
      <c r="N108" s="14">
        <v>100031</v>
      </c>
      <c r="O108">
        <v>11</v>
      </c>
      <c r="P108">
        <v>100033</v>
      </c>
      <c r="Q108">
        <v>12</v>
      </c>
      <c r="R108">
        <v>100031</v>
      </c>
      <c r="S108">
        <v>13</v>
      </c>
      <c r="T108">
        <v>100033</v>
      </c>
      <c r="U108">
        <v>14</v>
      </c>
      <c r="V108">
        <v>100031</v>
      </c>
      <c r="W108">
        <v>15</v>
      </c>
      <c r="X108">
        <v>100032</v>
      </c>
      <c r="Y108">
        <v>16</v>
      </c>
      <c r="Z108">
        <v>100033</v>
      </c>
      <c r="AA108">
        <v>17</v>
      </c>
      <c r="AB108">
        <v>100033</v>
      </c>
      <c r="AC108">
        <v>19</v>
      </c>
      <c r="AD108">
        <v>100033</v>
      </c>
      <c r="AE108">
        <v>20</v>
      </c>
      <c r="AF108">
        <v>200108</v>
      </c>
      <c r="AG108">
        <v>18</v>
      </c>
      <c r="AH108" t="e">
        <f>VLOOKUP(AF108,关卡难度线!B:H,11,0)</f>
        <v>#N/A</v>
      </c>
    </row>
    <row r="109" spans="1:34">
      <c r="A109" s="17" t="s">
        <v>0</v>
      </c>
      <c r="B109">
        <v>6770471</v>
      </c>
      <c r="C109" t="s">
        <v>19</v>
      </c>
      <c r="D109">
        <v>1304046</v>
      </c>
      <c r="E109" t="s">
        <v>20</v>
      </c>
      <c r="F109">
        <v>500000</v>
      </c>
      <c r="G109" t="s">
        <v>21</v>
      </c>
      <c r="H109">
        <v>75</v>
      </c>
      <c r="I109" t="s">
        <v>22</v>
      </c>
      <c r="J109">
        <v>0</v>
      </c>
      <c r="K109" t="s">
        <v>23</v>
      </c>
      <c r="L109">
        <v>-3500</v>
      </c>
      <c r="N109" s="14">
        <v>100031</v>
      </c>
      <c r="O109">
        <v>11</v>
      </c>
      <c r="P109">
        <v>100032</v>
      </c>
      <c r="Q109">
        <v>12</v>
      </c>
      <c r="R109">
        <v>100031</v>
      </c>
      <c r="S109">
        <v>13</v>
      </c>
      <c r="T109">
        <v>100032</v>
      </c>
      <c r="U109">
        <v>14</v>
      </c>
      <c r="V109">
        <v>100033</v>
      </c>
      <c r="W109">
        <v>15</v>
      </c>
      <c r="X109">
        <v>100032</v>
      </c>
      <c r="Y109">
        <v>16</v>
      </c>
      <c r="Z109">
        <v>100033</v>
      </c>
      <c r="AA109">
        <v>17</v>
      </c>
      <c r="AB109">
        <v>100031</v>
      </c>
      <c r="AC109">
        <v>19</v>
      </c>
      <c r="AD109">
        <v>100031</v>
      </c>
      <c r="AE109">
        <v>20</v>
      </c>
      <c r="AF109">
        <v>200109</v>
      </c>
      <c r="AG109">
        <v>18</v>
      </c>
      <c r="AH109" t="e">
        <f>VLOOKUP(AF109,关卡难度线!B:H,11,0)</f>
        <v>#N/A</v>
      </c>
    </row>
    <row r="110" spans="1:34">
      <c r="A110" s="17" t="s">
        <v>0</v>
      </c>
      <c r="B110">
        <v>6896775</v>
      </c>
      <c r="C110" t="s">
        <v>19</v>
      </c>
      <c r="D110">
        <v>1319610</v>
      </c>
      <c r="E110" t="s">
        <v>20</v>
      </c>
      <c r="F110">
        <v>500000</v>
      </c>
      <c r="G110" t="s">
        <v>21</v>
      </c>
      <c r="H110">
        <v>75</v>
      </c>
      <c r="I110" t="s">
        <v>22</v>
      </c>
      <c r="J110">
        <v>0</v>
      </c>
      <c r="K110" t="s">
        <v>23</v>
      </c>
      <c r="L110">
        <v>-3500</v>
      </c>
      <c r="N110" s="14">
        <v>100031</v>
      </c>
      <c r="O110">
        <v>11</v>
      </c>
      <c r="P110">
        <v>100031</v>
      </c>
      <c r="Q110">
        <v>12</v>
      </c>
      <c r="R110">
        <v>100033</v>
      </c>
      <c r="S110">
        <v>13</v>
      </c>
      <c r="T110">
        <v>100031</v>
      </c>
      <c r="U110">
        <v>14</v>
      </c>
      <c r="V110">
        <v>100033</v>
      </c>
      <c r="W110">
        <v>15</v>
      </c>
      <c r="X110">
        <v>100033</v>
      </c>
      <c r="Y110">
        <v>16</v>
      </c>
      <c r="Z110">
        <v>100032</v>
      </c>
      <c r="AA110">
        <v>17</v>
      </c>
      <c r="AB110">
        <v>100032</v>
      </c>
      <c r="AC110">
        <v>19</v>
      </c>
      <c r="AD110">
        <v>100033</v>
      </c>
      <c r="AE110">
        <v>20</v>
      </c>
      <c r="AF110">
        <v>200110</v>
      </c>
      <c r="AG110">
        <v>18</v>
      </c>
      <c r="AH110" t="e">
        <f>VLOOKUP(AF110,关卡难度线!B:H,11,0)</f>
        <v>#N/A</v>
      </c>
    </row>
    <row r="111" spans="1:34">
      <c r="A111" s="17" t="s">
        <v>0</v>
      </c>
      <c r="B111">
        <v>7031459</v>
      </c>
      <c r="C111" t="s">
        <v>19</v>
      </c>
      <c r="D111">
        <v>1336552</v>
      </c>
      <c r="E111" t="s">
        <v>20</v>
      </c>
      <c r="F111">
        <v>500000</v>
      </c>
      <c r="G111" t="s">
        <v>21</v>
      </c>
      <c r="H111">
        <v>75</v>
      </c>
      <c r="I111" t="s">
        <v>22</v>
      </c>
      <c r="J111">
        <v>0</v>
      </c>
      <c r="K111" t="s">
        <v>23</v>
      </c>
      <c r="L111">
        <v>-3500</v>
      </c>
      <c r="N111" s="14">
        <v>100036</v>
      </c>
      <c r="O111">
        <v>11</v>
      </c>
      <c r="P111">
        <v>100035</v>
      </c>
      <c r="Q111">
        <v>12</v>
      </c>
      <c r="R111">
        <v>100036</v>
      </c>
      <c r="S111">
        <v>13</v>
      </c>
      <c r="T111">
        <v>100036</v>
      </c>
      <c r="U111">
        <v>14</v>
      </c>
      <c r="V111">
        <v>100035</v>
      </c>
      <c r="W111">
        <v>15</v>
      </c>
      <c r="X111">
        <v>100035</v>
      </c>
      <c r="Y111">
        <v>16</v>
      </c>
      <c r="Z111">
        <v>100036</v>
      </c>
      <c r="AA111">
        <v>17</v>
      </c>
      <c r="AB111">
        <v>100036</v>
      </c>
      <c r="AC111">
        <v>19</v>
      </c>
      <c r="AD111">
        <v>100035</v>
      </c>
      <c r="AE111">
        <v>20</v>
      </c>
      <c r="AF111">
        <v>200111</v>
      </c>
      <c r="AG111">
        <v>18</v>
      </c>
      <c r="AH111" t="e">
        <f>VLOOKUP(AF111,关卡难度线!B:H,11,0)</f>
        <v>#N/A</v>
      </c>
    </row>
    <row r="112" spans="1:34">
      <c r="A112" s="17" t="s">
        <v>0</v>
      </c>
      <c r="B112">
        <v>7181228</v>
      </c>
      <c r="C112" t="s">
        <v>19</v>
      </c>
      <c r="D112">
        <v>1355943</v>
      </c>
      <c r="E112" t="s">
        <v>20</v>
      </c>
      <c r="F112">
        <v>500000</v>
      </c>
      <c r="G112" t="s">
        <v>21</v>
      </c>
      <c r="H112">
        <v>75</v>
      </c>
      <c r="I112" t="s">
        <v>22</v>
      </c>
      <c r="J112">
        <v>0</v>
      </c>
      <c r="K112" t="s">
        <v>23</v>
      </c>
      <c r="L112">
        <v>-3500</v>
      </c>
      <c r="N112" s="14">
        <v>100035</v>
      </c>
      <c r="O112">
        <v>11</v>
      </c>
      <c r="P112">
        <v>100035</v>
      </c>
      <c r="Q112">
        <v>12</v>
      </c>
      <c r="R112">
        <v>100035</v>
      </c>
      <c r="S112">
        <v>13</v>
      </c>
      <c r="T112">
        <v>100035</v>
      </c>
      <c r="U112">
        <v>14</v>
      </c>
      <c r="V112">
        <v>100034</v>
      </c>
      <c r="W112">
        <v>15</v>
      </c>
      <c r="X112">
        <v>100036</v>
      </c>
      <c r="Y112">
        <v>16</v>
      </c>
      <c r="Z112">
        <v>100036</v>
      </c>
      <c r="AA112">
        <v>17</v>
      </c>
      <c r="AB112">
        <v>100034</v>
      </c>
      <c r="AC112">
        <v>19</v>
      </c>
      <c r="AD112">
        <v>100036</v>
      </c>
      <c r="AE112">
        <v>20</v>
      </c>
      <c r="AF112">
        <v>200112</v>
      </c>
      <c r="AG112">
        <v>18</v>
      </c>
      <c r="AH112" t="e">
        <f>VLOOKUP(AF112,关卡难度线!B:H,11,0)</f>
        <v>#N/A</v>
      </c>
    </row>
    <row r="113" spans="1:34">
      <c r="A113" s="17" t="s">
        <v>0</v>
      </c>
      <c r="B113">
        <v>7332885</v>
      </c>
      <c r="C113" t="s">
        <v>19</v>
      </c>
      <c r="D113">
        <v>1375590</v>
      </c>
      <c r="E113" t="s">
        <v>20</v>
      </c>
      <c r="F113">
        <v>500000</v>
      </c>
      <c r="G113" t="s">
        <v>21</v>
      </c>
      <c r="H113">
        <v>80</v>
      </c>
      <c r="I113" t="s">
        <v>22</v>
      </c>
      <c r="J113">
        <v>0</v>
      </c>
      <c r="K113" t="s">
        <v>23</v>
      </c>
      <c r="L113">
        <v>-3500</v>
      </c>
      <c r="N113" s="14">
        <v>100035</v>
      </c>
      <c r="O113">
        <v>11</v>
      </c>
      <c r="P113">
        <v>100036</v>
      </c>
      <c r="Q113">
        <v>12</v>
      </c>
      <c r="R113">
        <v>100035</v>
      </c>
      <c r="S113">
        <v>13</v>
      </c>
      <c r="T113">
        <v>100034</v>
      </c>
      <c r="U113">
        <v>14</v>
      </c>
      <c r="V113">
        <v>100036</v>
      </c>
      <c r="W113">
        <v>15</v>
      </c>
      <c r="X113">
        <v>100035</v>
      </c>
      <c r="Y113">
        <v>16</v>
      </c>
      <c r="Z113">
        <v>100036</v>
      </c>
      <c r="AA113">
        <v>17</v>
      </c>
      <c r="AB113">
        <v>100035</v>
      </c>
      <c r="AC113">
        <v>19</v>
      </c>
      <c r="AD113">
        <v>100034</v>
      </c>
      <c r="AE113">
        <v>20</v>
      </c>
      <c r="AF113">
        <v>200113</v>
      </c>
      <c r="AG113">
        <v>18</v>
      </c>
      <c r="AH113" t="e">
        <f>VLOOKUP(AF113,关卡难度线!B:H,11,0)</f>
        <v>#N/A</v>
      </c>
    </row>
    <row r="114" spans="1:34">
      <c r="A114" s="17" t="s">
        <v>0</v>
      </c>
      <c r="B114">
        <v>7485959</v>
      </c>
      <c r="C114" t="s">
        <v>19</v>
      </c>
      <c r="D114">
        <v>1395236</v>
      </c>
      <c r="E114" t="s">
        <v>20</v>
      </c>
      <c r="F114">
        <v>500000</v>
      </c>
      <c r="G114" t="s">
        <v>21</v>
      </c>
      <c r="H114">
        <v>80</v>
      </c>
      <c r="I114" t="s">
        <v>22</v>
      </c>
      <c r="J114">
        <v>0</v>
      </c>
      <c r="K114" t="s">
        <v>23</v>
      </c>
      <c r="L114">
        <v>-3500</v>
      </c>
      <c r="N114" s="14">
        <v>100036</v>
      </c>
      <c r="O114">
        <v>11</v>
      </c>
      <c r="P114">
        <v>100034</v>
      </c>
      <c r="Q114">
        <v>12</v>
      </c>
      <c r="R114">
        <v>100034</v>
      </c>
      <c r="S114">
        <v>13</v>
      </c>
      <c r="T114">
        <v>100035</v>
      </c>
      <c r="U114">
        <v>14</v>
      </c>
      <c r="V114">
        <v>100034</v>
      </c>
      <c r="W114">
        <v>15</v>
      </c>
      <c r="X114">
        <v>100035</v>
      </c>
      <c r="Y114">
        <v>16</v>
      </c>
      <c r="Z114">
        <v>100035</v>
      </c>
      <c r="AA114">
        <v>17</v>
      </c>
      <c r="AB114">
        <v>100036</v>
      </c>
      <c r="AC114">
        <v>19</v>
      </c>
      <c r="AD114">
        <v>100034</v>
      </c>
      <c r="AE114">
        <v>20</v>
      </c>
      <c r="AF114">
        <v>200114</v>
      </c>
      <c r="AG114">
        <v>18</v>
      </c>
      <c r="AH114" t="e">
        <f>VLOOKUP(AF114,关卡难度线!B:H,11,0)</f>
        <v>#N/A</v>
      </c>
    </row>
    <row r="115" spans="1:34">
      <c r="A115" s="17" t="s">
        <v>0</v>
      </c>
      <c r="B115">
        <v>7640454</v>
      </c>
      <c r="C115" t="s">
        <v>19</v>
      </c>
      <c r="D115">
        <v>1414883</v>
      </c>
      <c r="E115" t="s">
        <v>20</v>
      </c>
      <c r="F115">
        <v>500000</v>
      </c>
      <c r="G115" t="s">
        <v>21</v>
      </c>
      <c r="H115">
        <v>80</v>
      </c>
      <c r="I115" t="s">
        <v>22</v>
      </c>
      <c r="J115">
        <v>0</v>
      </c>
      <c r="K115" t="s">
        <v>23</v>
      </c>
      <c r="L115">
        <v>-3500</v>
      </c>
      <c r="N115" s="14">
        <v>100034</v>
      </c>
      <c r="O115">
        <v>11</v>
      </c>
      <c r="P115">
        <v>100035</v>
      </c>
      <c r="Q115">
        <v>12</v>
      </c>
      <c r="R115">
        <v>100036</v>
      </c>
      <c r="S115">
        <v>13</v>
      </c>
      <c r="T115">
        <v>100034</v>
      </c>
      <c r="U115">
        <v>14</v>
      </c>
      <c r="V115">
        <v>100034</v>
      </c>
      <c r="W115">
        <v>15</v>
      </c>
      <c r="X115">
        <v>100034</v>
      </c>
      <c r="Y115">
        <v>16</v>
      </c>
      <c r="Z115">
        <v>100035</v>
      </c>
      <c r="AA115">
        <v>17</v>
      </c>
      <c r="AB115">
        <v>100034</v>
      </c>
      <c r="AC115">
        <v>19</v>
      </c>
      <c r="AD115">
        <v>100034</v>
      </c>
      <c r="AE115">
        <v>20</v>
      </c>
      <c r="AF115">
        <v>200115</v>
      </c>
      <c r="AG115">
        <v>18</v>
      </c>
      <c r="AH115" t="e">
        <f>VLOOKUP(AF115,关卡难度线!B:H,11,0)</f>
        <v>#N/A</v>
      </c>
    </row>
    <row r="116" spans="1:34">
      <c r="A116" s="17" t="s">
        <v>0</v>
      </c>
      <c r="B116">
        <v>7796372</v>
      </c>
      <c r="C116" t="s">
        <v>19</v>
      </c>
      <c r="D116">
        <v>1434529</v>
      </c>
      <c r="E116" t="s">
        <v>20</v>
      </c>
      <c r="F116">
        <v>500000</v>
      </c>
      <c r="G116" t="s">
        <v>21</v>
      </c>
      <c r="H116">
        <v>80</v>
      </c>
      <c r="I116" t="s">
        <v>22</v>
      </c>
      <c r="J116">
        <v>0</v>
      </c>
      <c r="K116" t="s">
        <v>23</v>
      </c>
      <c r="L116">
        <v>-3500</v>
      </c>
      <c r="N116" s="14">
        <v>100034</v>
      </c>
      <c r="O116">
        <v>11</v>
      </c>
      <c r="P116">
        <v>100036</v>
      </c>
      <c r="Q116">
        <v>12</v>
      </c>
      <c r="R116">
        <v>100035</v>
      </c>
      <c r="S116">
        <v>13</v>
      </c>
      <c r="T116">
        <v>100035</v>
      </c>
      <c r="U116">
        <v>14</v>
      </c>
      <c r="V116">
        <v>100034</v>
      </c>
      <c r="W116">
        <v>15</v>
      </c>
      <c r="X116">
        <v>100034</v>
      </c>
      <c r="Y116">
        <v>16</v>
      </c>
      <c r="Z116">
        <v>100034</v>
      </c>
      <c r="AA116">
        <v>17</v>
      </c>
      <c r="AB116">
        <v>100034</v>
      </c>
      <c r="AC116">
        <v>19</v>
      </c>
      <c r="AD116">
        <v>100036</v>
      </c>
      <c r="AE116">
        <v>20</v>
      </c>
      <c r="AF116">
        <v>200116</v>
      </c>
      <c r="AG116">
        <v>18</v>
      </c>
      <c r="AH116" t="e">
        <f>VLOOKUP(AF116,关卡难度线!B:H,11,0)</f>
        <v>#N/A</v>
      </c>
    </row>
    <row r="117" spans="1:34">
      <c r="A117" s="17" t="s">
        <v>0</v>
      </c>
      <c r="B117">
        <v>7953715</v>
      </c>
      <c r="C117" t="s">
        <v>19</v>
      </c>
      <c r="D117">
        <v>1454176</v>
      </c>
      <c r="E117" t="s">
        <v>20</v>
      </c>
      <c r="F117">
        <v>500000</v>
      </c>
      <c r="G117" t="s">
        <v>21</v>
      </c>
      <c r="H117">
        <v>80</v>
      </c>
      <c r="I117" t="s">
        <v>22</v>
      </c>
      <c r="J117">
        <v>0</v>
      </c>
      <c r="K117" t="s">
        <v>23</v>
      </c>
      <c r="L117">
        <v>-3500</v>
      </c>
      <c r="N117" s="14">
        <v>100036</v>
      </c>
      <c r="O117">
        <v>11</v>
      </c>
      <c r="P117">
        <v>100035</v>
      </c>
      <c r="Q117">
        <v>12</v>
      </c>
      <c r="R117">
        <v>100034</v>
      </c>
      <c r="S117">
        <v>13</v>
      </c>
      <c r="T117">
        <v>100035</v>
      </c>
      <c r="U117">
        <v>14</v>
      </c>
      <c r="V117">
        <v>100034</v>
      </c>
      <c r="W117">
        <v>15</v>
      </c>
      <c r="X117">
        <v>100035</v>
      </c>
      <c r="Y117">
        <v>16</v>
      </c>
      <c r="Z117">
        <v>100034</v>
      </c>
      <c r="AA117">
        <v>17</v>
      </c>
      <c r="AB117">
        <v>100035</v>
      </c>
      <c r="AC117">
        <v>19</v>
      </c>
      <c r="AD117">
        <v>100034</v>
      </c>
      <c r="AE117">
        <v>20</v>
      </c>
      <c r="AF117">
        <v>200117</v>
      </c>
      <c r="AG117">
        <v>18</v>
      </c>
      <c r="AH117" t="e">
        <f>VLOOKUP(AF117,关卡难度线!B:H,11,0)</f>
        <v>#N/A</v>
      </c>
    </row>
    <row r="118" spans="1:34">
      <c r="A118" s="17" t="s">
        <v>0</v>
      </c>
      <c r="B118">
        <v>8112487</v>
      </c>
      <c r="C118" t="s">
        <v>19</v>
      </c>
      <c r="D118">
        <v>1473822</v>
      </c>
      <c r="E118" t="s">
        <v>20</v>
      </c>
      <c r="F118">
        <v>500000</v>
      </c>
      <c r="G118" t="s">
        <v>21</v>
      </c>
      <c r="H118">
        <v>80</v>
      </c>
      <c r="I118" t="s">
        <v>22</v>
      </c>
      <c r="J118">
        <v>0</v>
      </c>
      <c r="K118" t="s">
        <v>23</v>
      </c>
      <c r="L118">
        <v>-3500</v>
      </c>
      <c r="N118" s="14">
        <v>100035</v>
      </c>
      <c r="O118">
        <v>11</v>
      </c>
      <c r="P118">
        <v>100035</v>
      </c>
      <c r="Q118">
        <v>12</v>
      </c>
      <c r="R118">
        <v>100036</v>
      </c>
      <c r="S118">
        <v>13</v>
      </c>
      <c r="T118">
        <v>100034</v>
      </c>
      <c r="U118">
        <v>14</v>
      </c>
      <c r="V118">
        <v>100036</v>
      </c>
      <c r="W118">
        <v>15</v>
      </c>
      <c r="X118">
        <v>100035</v>
      </c>
      <c r="Y118">
        <v>16</v>
      </c>
      <c r="Z118">
        <v>100036</v>
      </c>
      <c r="AA118">
        <v>17</v>
      </c>
      <c r="AB118">
        <v>100036</v>
      </c>
      <c r="AC118">
        <v>19</v>
      </c>
      <c r="AD118">
        <v>100036</v>
      </c>
      <c r="AE118">
        <v>20</v>
      </c>
      <c r="AF118">
        <v>200118</v>
      </c>
      <c r="AG118">
        <v>18</v>
      </c>
      <c r="AH118" t="e">
        <f>VLOOKUP(AF118,关卡难度线!B:H,11,0)</f>
        <v>#N/A</v>
      </c>
    </row>
    <row r="119" spans="1:34">
      <c r="A119" s="17" t="s">
        <v>0</v>
      </c>
      <c r="B119">
        <v>8272689</v>
      </c>
      <c r="C119" t="s">
        <v>19</v>
      </c>
      <c r="D119">
        <v>1493469</v>
      </c>
      <c r="E119" t="s">
        <v>20</v>
      </c>
      <c r="F119">
        <v>500000</v>
      </c>
      <c r="G119" t="s">
        <v>21</v>
      </c>
      <c r="H119">
        <v>80</v>
      </c>
      <c r="I119" t="s">
        <v>22</v>
      </c>
      <c r="J119">
        <v>0</v>
      </c>
      <c r="K119" t="s">
        <v>23</v>
      </c>
      <c r="L119">
        <v>-3500</v>
      </c>
      <c r="N119" s="14">
        <v>100035</v>
      </c>
      <c r="O119">
        <v>11</v>
      </c>
      <c r="P119">
        <v>100034</v>
      </c>
      <c r="Q119">
        <v>12</v>
      </c>
      <c r="R119">
        <v>100034</v>
      </c>
      <c r="S119">
        <v>13</v>
      </c>
      <c r="T119">
        <v>100035</v>
      </c>
      <c r="U119">
        <v>14</v>
      </c>
      <c r="V119">
        <v>100035</v>
      </c>
      <c r="W119">
        <v>15</v>
      </c>
      <c r="X119">
        <v>100035</v>
      </c>
      <c r="Y119">
        <v>16</v>
      </c>
      <c r="Z119">
        <v>100034</v>
      </c>
      <c r="AA119">
        <v>17</v>
      </c>
      <c r="AB119">
        <v>100036</v>
      </c>
      <c r="AC119">
        <v>19</v>
      </c>
      <c r="AD119">
        <v>100036</v>
      </c>
      <c r="AE119">
        <v>20</v>
      </c>
      <c r="AF119">
        <v>200119</v>
      </c>
      <c r="AG119">
        <v>18</v>
      </c>
      <c r="AH119" t="e">
        <f>VLOOKUP(AF119,关卡难度线!B:H,11,0)</f>
        <v>#N/A</v>
      </c>
    </row>
    <row r="120" spans="1:34">
      <c r="A120" s="17" t="s">
        <v>0</v>
      </c>
      <c r="B120">
        <v>8835959</v>
      </c>
      <c r="C120" t="s">
        <v>19</v>
      </c>
      <c r="D120">
        <v>1585169</v>
      </c>
      <c r="E120" t="s">
        <v>20</v>
      </c>
      <c r="F120">
        <v>500000</v>
      </c>
      <c r="G120" t="s">
        <v>21</v>
      </c>
      <c r="H120">
        <v>80</v>
      </c>
      <c r="I120" t="s">
        <v>22</v>
      </c>
      <c r="J120">
        <v>0</v>
      </c>
      <c r="K120" t="s">
        <v>23</v>
      </c>
      <c r="L120">
        <v>-3500</v>
      </c>
      <c r="N120" s="14">
        <v>100034</v>
      </c>
      <c r="O120">
        <v>11</v>
      </c>
      <c r="P120">
        <v>100035</v>
      </c>
      <c r="Q120">
        <v>12</v>
      </c>
      <c r="R120">
        <v>100034</v>
      </c>
      <c r="S120">
        <v>13</v>
      </c>
      <c r="T120">
        <v>100034</v>
      </c>
      <c r="U120">
        <v>14</v>
      </c>
      <c r="V120">
        <v>100035</v>
      </c>
      <c r="W120">
        <v>15</v>
      </c>
      <c r="X120">
        <v>100035</v>
      </c>
      <c r="Y120">
        <v>16</v>
      </c>
      <c r="Z120">
        <v>100035</v>
      </c>
      <c r="AA120">
        <v>17</v>
      </c>
      <c r="AB120">
        <v>100036</v>
      </c>
      <c r="AC120">
        <v>19</v>
      </c>
      <c r="AD120">
        <v>100035</v>
      </c>
      <c r="AE120">
        <v>20</v>
      </c>
      <c r="AF120">
        <v>200120</v>
      </c>
      <c r="AG120">
        <v>18</v>
      </c>
      <c r="AH120" t="e">
        <f>VLOOKUP(AF120,关卡难度线!B:H,11,0)</f>
        <v>#N/A</v>
      </c>
    </row>
    <row r="121" spans="1:34">
      <c r="A121" s="17" t="s">
        <v>0</v>
      </c>
      <c r="B121">
        <v>8597395</v>
      </c>
      <c r="C121" t="s">
        <v>19</v>
      </c>
      <c r="D121">
        <v>1532762</v>
      </c>
      <c r="E121" t="s">
        <v>20</v>
      </c>
      <c r="F121">
        <v>500000</v>
      </c>
      <c r="G121" t="s">
        <v>21</v>
      </c>
      <c r="H121">
        <v>80</v>
      </c>
      <c r="I121" t="s">
        <v>22</v>
      </c>
      <c r="J121">
        <v>0</v>
      </c>
      <c r="K121" t="s">
        <v>23</v>
      </c>
      <c r="L121">
        <v>-3500</v>
      </c>
      <c r="N121" s="14">
        <v>100039</v>
      </c>
      <c r="O121">
        <v>11</v>
      </c>
      <c r="P121">
        <v>100038</v>
      </c>
      <c r="Q121">
        <v>12</v>
      </c>
      <c r="R121">
        <v>100038</v>
      </c>
      <c r="S121">
        <v>13</v>
      </c>
      <c r="T121">
        <v>100037</v>
      </c>
      <c r="U121">
        <v>14</v>
      </c>
      <c r="V121">
        <v>100038</v>
      </c>
      <c r="W121">
        <v>15</v>
      </c>
      <c r="X121">
        <v>100038</v>
      </c>
      <c r="Y121">
        <v>16</v>
      </c>
      <c r="Z121">
        <v>100037</v>
      </c>
      <c r="AA121">
        <v>17</v>
      </c>
      <c r="AB121">
        <v>100038</v>
      </c>
      <c r="AC121">
        <v>19</v>
      </c>
      <c r="AD121">
        <v>100039</v>
      </c>
      <c r="AE121">
        <v>20</v>
      </c>
      <c r="AF121">
        <v>200121</v>
      </c>
      <c r="AG121">
        <v>18</v>
      </c>
      <c r="AH121" t="e">
        <f>VLOOKUP(AF121,关卡难度线!B:H,11,0)</f>
        <v>#N/A</v>
      </c>
    </row>
    <row r="122" spans="1:34">
      <c r="A122" s="17" t="s">
        <v>0</v>
      </c>
      <c r="B122">
        <v>8761903</v>
      </c>
      <c r="C122" t="s">
        <v>19</v>
      </c>
      <c r="D122">
        <v>1552409</v>
      </c>
      <c r="E122" t="s">
        <v>20</v>
      </c>
      <c r="F122">
        <v>500000</v>
      </c>
      <c r="G122" t="s">
        <v>21</v>
      </c>
      <c r="H122">
        <v>80</v>
      </c>
      <c r="I122" t="s">
        <v>22</v>
      </c>
      <c r="J122">
        <v>0</v>
      </c>
      <c r="K122" t="s">
        <v>23</v>
      </c>
      <c r="L122">
        <v>-3500</v>
      </c>
      <c r="N122" s="14">
        <v>100037</v>
      </c>
      <c r="O122">
        <v>11</v>
      </c>
      <c r="P122">
        <v>100038</v>
      </c>
      <c r="Q122">
        <v>12</v>
      </c>
      <c r="R122">
        <v>100037</v>
      </c>
      <c r="S122">
        <v>13</v>
      </c>
      <c r="T122">
        <v>100039</v>
      </c>
      <c r="U122">
        <v>14</v>
      </c>
      <c r="V122">
        <v>100037</v>
      </c>
      <c r="W122">
        <v>15</v>
      </c>
      <c r="X122">
        <v>100037</v>
      </c>
      <c r="Y122">
        <v>16</v>
      </c>
      <c r="Z122">
        <v>100039</v>
      </c>
      <c r="AA122">
        <v>17</v>
      </c>
      <c r="AB122">
        <v>100039</v>
      </c>
      <c r="AC122">
        <v>19</v>
      </c>
      <c r="AD122">
        <v>100039</v>
      </c>
      <c r="AE122">
        <v>20</v>
      </c>
      <c r="AF122">
        <v>200122</v>
      </c>
      <c r="AG122">
        <v>18</v>
      </c>
      <c r="AH122" t="e">
        <f>VLOOKUP(AF122,关卡难度线!B:H,11,0)</f>
        <v>#N/A</v>
      </c>
    </row>
    <row r="123" spans="1:34">
      <c r="A123" s="17" t="s">
        <v>0</v>
      </c>
      <c r="B123">
        <v>8927852</v>
      </c>
      <c r="C123" t="s">
        <v>19</v>
      </c>
      <c r="D123">
        <v>1572055</v>
      </c>
      <c r="E123" t="s">
        <v>20</v>
      </c>
      <c r="F123">
        <v>500000</v>
      </c>
      <c r="G123" t="s">
        <v>21</v>
      </c>
      <c r="H123">
        <v>80</v>
      </c>
      <c r="I123" t="s">
        <v>22</v>
      </c>
      <c r="J123">
        <v>0</v>
      </c>
      <c r="K123" t="s">
        <v>23</v>
      </c>
      <c r="L123">
        <v>-3500</v>
      </c>
      <c r="N123" s="14">
        <v>100037</v>
      </c>
      <c r="O123">
        <v>11</v>
      </c>
      <c r="P123">
        <v>100038</v>
      </c>
      <c r="Q123">
        <v>12</v>
      </c>
      <c r="R123">
        <v>100038</v>
      </c>
      <c r="S123">
        <v>13</v>
      </c>
      <c r="T123">
        <v>100039</v>
      </c>
      <c r="U123">
        <v>14</v>
      </c>
      <c r="V123">
        <v>100037</v>
      </c>
      <c r="W123">
        <v>15</v>
      </c>
      <c r="X123">
        <v>100038</v>
      </c>
      <c r="Y123">
        <v>16</v>
      </c>
      <c r="Z123">
        <v>100037</v>
      </c>
      <c r="AA123">
        <v>17</v>
      </c>
      <c r="AB123">
        <v>100037</v>
      </c>
      <c r="AC123">
        <v>19</v>
      </c>
      <c r="AD123">
        <v>100038</v>
      </c>
      <c r="AE123">
        <v>20</v>
      </c>
      <c r="AF123">
        <v>200123</v>
      </c>
      <c r="AG123">
        <v>18</v>
      </c>
      <c r="AH123" t="e">
        <f>VLOOKUP(AF123,关卡难度线!B:H,11,0)</f>
        <v>#N/A</v>
      </c>
    </row>
    <row r="124" spans="1:34">
      <c r="A124" s="17" t="s">
        <v>0</v>
      </c>
      <c r="B124">
        <v>9095243</v>
      </c>
      <c r="C124" t="s">
        <v>19</v>
      </c>
      <c r="D124">
        <v>1591702</v>
      </c>
      <c r="E124" t="s">
        <v>20</v>
      </c>
      <c r="F124">
        <v>500000</v>
      </c>
      <c r="G124" t="s">
        <v>21</v>
      </c>
      <c r="H124">
        <v>80</v>
      </c>
      <c r="I124" t="s">
        <v>22</v>
      </c>
      <c r="J124">
        <v>0</v>
      </c>
      <c r="K124" t="s">
        <v>23</v>
      </c>
      <c r="L124">
        <v>-3500</v>
      </c>
      <c r="N124" s="14">
        <v>100037</v>
      </c>
      <c r="O124">
        <v>11</v>
      </c>
      <c r="P124">
        <v>100039</v>
      </c>
      <c r="Q124">
        <v>12</v>
      </c>
      <c r="R124">
        <v>100038</v>
      </c>
      <c r="S124">
        <v>13</v>
      </c>
      <c r="T124">
        <v>100038</v>
      </c>
      <c r="U124">
        <v>14</v>
      </c>
      <c r="V124">
        <v>100038</v>
      </c>
      <c r="W124">
        <v>15</v>
      </c>
      <c r="X124">
        <v>100037</v>
      </c>
      <c r="Y124">
        <v>16</v>
      </c>
      <c r="Z124">
        <v>100037</v>
      </c>
      <c r="AA124">
        <v>17</v>
      </c>
      <c r="AB124">
        <v>100037</v>
      </c>
      <c r="AC124">
        <v>19</v>
      </c>
      <c r="AD124">
        <v>100037</v>
      </c>
      <c r="AE124">
        <v>20</v>
      </c>
      <c r="AF124">
        <v>200124</v>
      </c>
      <c r="AG124">
        <v>18</v>
      </c>
      <c r="AH124" t="e">
        <f>VLOOKUP(AF124,关卡难度线!B:H,11,0)</f>
        <v>#N/A</v>
      </c>
    </row>
    <row r="125" spans="1:34">
      <c r="A125" s="17" t="s">
        <v>0</v>
      </c>
      <c r="B125">
        <v>9264080</v>
      </c>
      <c r="C125" t="s">
        <v>19</v>
      </c>
      <c r="D125">
        <v>1611348</v>
      </c>
      <c r="E125" t="s">
        <v>20</v>
      </c>
      <c r="F125">
        <v>500000</v>
      </c>
      <c r="G125" t="s">
        <v>21</v>
      </c>
      <c r="H125">
        <v>80</v>
      </c>
      <c r="I125" t="s">
        <v>22</v>
      </c>
      <c r="J125">
        <v>0</v>
      </c>
      <c r="K125" t="s">
        <v>23</v>
      </c>
      <c r="L125">
        <v>-3500</v>
      </c>
      <c r="N125" s="14">
        <v>100039</v>
      </c>
      <c r="O125">
        <v>11</v>
      </c>
      <c r="P125">
        <v>100039</v>
      </c>
      <c r="Q125">
        <v>12</v>
      </c>
      <c r="R125">
        <v>100038</v>
      </c>
      <c r="S125">
        <v>13</v>
      </c>
      <c r="T125">
        <v>100038</v>
      </c>
      <c r="U125">
        <v>14</v>
      </c>
      <c r="V125">
        <v>100037</v>
      </c>
      <c r="W125">
        <v>15</v>
      </c>
      <c r="X125">
        <v>100037</v>
      </c>
      <c r="Y125">
        <v>16</v>
      </c>
      <c r="Z125">
        <v>100037</v>
      </c>
      <c r="AA125">
        <v>17</v>
      </c>
      <c r="AB125">
        <v>100037</v>
      </c>
      <c r="AC125">
        <v>19</v>
      </c>
      <c r="AD125">
        <v>100037</v>
      </c>
      <c r="AE125">
        <v>20</v>
      </c>
      <c r="AF125">
        <v>200125</v>
      </c>
      <c r="AG125">
        <v>18</v>
      </c>
      <c r="AH125" t="e">
        <f>VLOOKUP(AF125,关卡难度线!B:H,11,0)</f>
        <v>#N/A</v>
      </c>
    </row>
    <row r="126" spans="1:34">
      <c r="A126" s="17" t="s">
        <v>0</v>
      </c>
      <c r="B126">
        <v>9876663</v>
      </c>
      <c r="C126" t="s">
        <v>19</v>
      </c>
      <c r="D126">
        <v>1707458</v>
      </c>
      <c r="E126" t="s">
        <v>20</v>
      </c>
      <c r="F126">
        <v>500000</v>
      </c>
      <c r="G126" t="s">
        <v>21</v>
      </c>
      <c r="H126">
        <v>80</v>
      </c>
      <c r="I126" t="s">
        <v>22</v>
      </c>
      <c r="J126">
        <v>0</v>
      </c>
      <c r="K126" t="s">
        <v>23</v>
      </c>
      <c r="L126">
        <v>-3500</v>
      </c>
      <c r="N126" s="14">
        <v>100038</v>
      </c>
      <c r="O126">
        <v>11</v>
      </c>
      <c r="P126">
        <v>100039</v>
      </c>
      <c r="Q126">
        <v>12</v>
      </c>
      <c r="R126">
        <v>100038</v>
      </c>
      <c r="S126">
        <v>13</v>
      </c>
      <c r="T126">
        <v>100039</v>
      </c>
      <c r="U126">
        <v>14</v>
      </c>
      <c r="V126">
        <v>100037</v>
      </c>
      <c r="W126">
        <v>15</v>
      </c>
      <c r="X126">
        <v>100038</v>
      </c>
      <c r="Y126">
        <v>16</v>
      </c>
      <c r="Z126">
        <v>100038</v>
      </c>
      <c r="AA126">
        <v>17</v>
      </c>
      <c r="AB126">
        <v>100037</v>
      </c>
      <c r="AC126">
        <v>19</v>
      </c>
      <c r="AD126">
        <v>100039</v>
      </c>
      <c r="AE126">
        <v>20</v>
      </c>
      <c r="AF126">
        <v>200126</v>
      </c>
      <c r="AG126">
        <v>18</v>
      </c>
      <c r="AH126" t="e">
        <f>VLOOKUP(AF126,关卡难度线!B:H,11,0)</f>
        <v>#N/A</v>
      </c>
    </row>
    <row r="127" spans="1:34">
      <c r="A127" s="17" t="s">
        <v>0</v>
      </c>
      <c r="B127">
        <v>9601349</v>
      </c>
      <c r="C127" t="s">
        <v>19</v>
      </c>
      <c r="D127">
        <v>1649825</v>
      </c>
      <c r="E127" t="s">
        <v>20</v>
      </c>
      <c r="F127">
        <v>500000</v>
      </c>
      <c r="G127" t="s">
        <v>21</v>
      </c>
      <c r="H127">
        <v>80</v>
      </c>
      <c r="I127" t="s">
        <v>22</v>
      </c>
      <c r="J127">
        <v>0</v>
      </c>
      <c r="K127" t="s">
        <v>23</v>
      </c>
      <c r="L127">
        <v>-3500</v>
      </c>
      <c r="N127" s="14">
        <v>100038</v>
      </c>
      <c r="O127">
        <v>11</v>
      </c>
      <c r="P127">
        <v>100039</v>
      </c>
      <c r="Q127">
        <v>12</v>
      </c>
      <c r="R127">
        <v>100037</v>
      </c>
      <c r="S127">
        <v>13</v>
      </c>
      <c r="T127">
        <v>100038</v>
      </c>
      <c r="U127">
        <v>14</v>
      </c>
      <c r="V127">
        <v>100039</v>
      </c>
      <c r="W127">
        <v>15</v>
      </c>
      <c r="X127">
        <v>100038</v>
      </c>
      <c r="Y127">
        <v>16</v>
      </c>
      <c r="Z127">
        <v>100038</v>
      </c>
      <c r="AA127">
        <v>17</v>
      </c>
      <c r="AB127">
        <v>100038</v>
      </c>
      <c r="AC127">
        <v>19</v>
      </c>
      <c r="AD127">
        <v>100038</v>
      </c>
      <c r="AE127">
        <v>20</v>
      </c>
      <c r="AF127">
        <v>200127</v>
      </c>
      <c r="AG127">
        <v>18</v>
      </c>
      <c r="AH127" t="e">
        <f>VLOOKUP(AF127,关卡难度线!B:H,11,0)</f>
        <v>#N/A</v>
      </c>
    </row>
    <row r="128" spans="1:34">
      <c r="A128" s="17" t="s">
        <v>0</v>
      </c>
      <c r="B128">
        <v>9777494</v>
      </c>
      <c r="C128" t="s">
        <v>19</v>
      </c>
      <c r="D128">
        <v>1669982</v>
      </c>
      <c r="E128" t="s">
        <v>20</v>
      </c>
      <c r="F128">
        <v>500000</v>
      </c>
      <c r="G128" t="s">
        <v>21</v>
      </c>
      <c r="H128">
        <v>80</v>
      </c>
      <c r="I128" t="s">
        <v>22</v>
      </c>
      <c r="J128">
        <v>0</v>
      </c>
      <c r="K128" t="s">
        <v>23</v>
      </c>
      <c r="L128">
        <v>-3500</v>
      </c>
      <c r="N128" s="14">
        <v>100037</v>
      </c>
      <c r="O128">
        <v>11</v>
      </c>
      <c r="P128">
        <v>100038</v>
      </c>
      <c r="Q128">
        <v>12</v>
      </c>
      <c r="R128">
        <v>100037</v>
      </c>
      <c r="S128">
        <v>13</v>
      </c>
      <c r="T128">
        <v>100037</v>
      </c>
      <c r="U128">
        <v>14</v>
      </c>
      <c r="V128">
        <v>100038</v>
      </c>
      <c r="W128">
        <v>15</v>
      </c>
      <c r="X128">
        <v>100039</v>
      </c>
      <c r="Y128">
        <v>16</v>
      </c>
      <c r="Z128">
        <v>100039</v>
      </c>
      <c r="AA128">
        <v>17</v>
      </c>
      <c r="AB128">
        <v>100037</v>
      </c>
      <c r="AC128">
        <v>19</v>
      </c>
      <c r="AD128">
        <v>100037</v>
      </c>
      <c r="AE128">
        <v>20</v>
      </c>
      <c r="AF128">
        <v>200128</v>
      </c>
      <c r="AG128">
        <v>18</v>
      </c>
      <c r="AH128" t="e">
        <f>VLOOKUP(AF128,关卡难度线!B:H,11,0)</f>
        <v>#N/A</v>
      </c>
    </row>
    <row r="129" spans="1:34">
      <c r="A129" s="17" t="s">
        <v>0</v>
      </c>
      <c r="B129">
        <v>9955131</v>
      </c>
      <c r="C129" t="s">
        <v>19</v>
      </c>
      <c r="D129">
        <v>1690139</v>
      </c>
      <c r="E129" t="s">
        <v>20</v>
      </c>
      <c r="F129">
        <v>500000</v>
      </c>
      <c r="G129" t="s">
        <v>21</v>
      </c>
      <c r="H129">
        <v>85</v>
      </c>
      <c r="I129" t="s">
        <v>22</v>
      </c>
      <c r="J129">
        <v>0</v>
      </c>
      <c r="K129" t="s">
        <v>23</v>
      </c>
      <c r="L129">
        <v>-3500</v>
      </c>
      <c r="N129" s="14">
        <v>100038</v>
      </c>
      <c r="O129">
        <v>11</v>
      </c>
      <c r="P129">
        <v>100039</v>
      </c>
      <c r="Q129">
        <v>12</v>
      </c>
      <c r="R129">
        <v>100038</v>
      </c>
      <c r="S129">
        <v>13</v>
      </c>
      <c r="T129">
        <v>100039</v>
      </c>
      <c r="U129">
        <v>14</v>
      </c>
      <c r="V129">
        <v>100039</v>
      </c>
      <c r="W129">
        <v>15</v>
      </c>
      <c r="X129">
        <v>100039</v>
      </c>
      <c r="Y129">
        <v>16</v>
      </c>
      <c r="Z129">
        <v>100037</v>
      </c>
      <c r="AA129">
        <v>17</v>
      </c>
      <c r="AB129">
        <v>100039</v>
      </c>
      <c r="AC129">
        <v>19</v>
      </c>
      <c r="AD129">
        <v>100037</v>
      </c>
      <c r="AE129">
        <v>20</v>
      </c>
      <c r="AF129">
        <v>200129</v>
      </c>
      <c r="AG129">
        <v>18</v>
      </c>
      <c r="AH129" t="e">
        <f>VLOOKUP(AF129,关卡难度线!B:H,11,0)</f>
        <v>#N/A</v>
      </c>
    </row>
    <row r="130" spans="1:34">
      <c r="A130" s="17" t="s">
        <v>0</v>
      </c>
      <c r="B130">
        <v>10134263</v>
      </c>
      <c r="C130" t="s">
        <v>19</v>
      </c>
      <c r="D130">
        <v>1710295</v>
      </c>
      <c r="E130" t="s">
        <v>20</v>
      </c>
      <c r="F130">
        <v>500000</v>
      </c>
      <c r="G130" t="s">
        <v>21</v>
      </c>
      <c r="H130">
        <v>85</v>
      </c>
      <c r="I130" t="s">
        <v>22</v>
      </c>
      <c r="J130">
        <v>0</v>
      </c>
      <c r="K130" t="s">
        <v>23</v>
      </c>
      <c r="L130">
        <v>-3500</v>
      </c>
      <c r="N130" s="14">
        <v>100039</v>
      </c>
      <c r="O130">
        <v>11</v>
      </c>
      <c r="P130">
        <v>100039</v>
      </c>
      <c r="Q130">
        <v>12</v>
      </c>
      <c r="R130">
        <v>100037</v>
      </c>
      <c r="S130">
        <v>13</v>
      </c>
      <c r="T130">
        <v>100037</v>
      </c>
      <c r="U130">
        <v>14</v>
      </c>
      <c r="V130">
        <v>100037</v>
      </c>
      <c r="W130">
        <v>15</v>
      </c>
      <c r="X130">
        <v>100037</v>
      </c>
      <c r="Y130">
        <v>16</v>
      </c>
      <c r="Z130">
        <v>100037</v>
      </c>
      <c r="AA130">
        <v>17</v>
      </c>
      <c r="AB130">
        <v>100037</v>
      </c>
      <c r="AC130">
        <v>19</v>
      </c>
      <c r="AD130">
        <v>100037</v>
      </c>
      <c r="AE130">
        <v>20</v>
      </c>
      <c r="AF130">
        <v>200130</v>
      </c>
      <c r="AG130">
        <v>18</v>
      </c>
      <c r="AH130" t="e">
        <f>VLOOKUP(AF130,关卡难度线!B:H,11,0)</f>
        <v>#N/A</v>
      </c>
    </row>
    <row r="131" spans="1:34">
      <c r="A131" s="17" t="s">
        <v>0</v>
      </c>
      <c r="B131">
        <v>10314889</v>
      </c>
      <c r="C131" t="s">
        <v>19</v>
      </c>
      <c r="D131">
        <v>1730452</v>
      </c>
      <c r="E131" t="s">
        <v>20</v>
      </c>
      <c r="F131">
        <v>500000</v>
      </c>
      <c r="G131" t="s">
        <v>21</v>
      </c>
      <c r="H131">
        <v>85</v>
      </c>
      <c r="I131" t="s">
        <v>22</v>
      </c>
      <c r="J131">
        <v>0</v>
      </c>
      <c r="K131" t="s">
        <v>23</v>
      </c>
      <c r="L131">
        <v>-3500</v>
      </c>
      <c r="N131" s="14">
        <v>100039</v>
      </c>
      <c r="O131">
        <v>11</v>
      </c>
      <c r="P131">
        <v>100038</v>
      </c>
      <c r="Q131">
        <v>12</v>
      </c>
      <c r="R131">
        <v>100038</v>
      </c>
      <c r="S131">
        <v>13</v>
      </c>
      <c r="T131">
        <v>100037</v>
      </c>
      <c r="U131">
        <v>14</v>
      </c>
      <c r="V131">
        <v>100038</v>
      </c>
      <c r="W131">
        <v>15</v>
      </c>
      <c r="X131">
        <v>100038</v>
      </c>
      <c r="Y131">
        <v>16</v>
      </c>
      <c r="Z131">
        <v>100037</v>
      </c>
      <c r="AA131">
        <v>17</v>
      </c>
      <c r="AB131">
        <v>100038</v>
      </c>
      <c r="AC131">
        <v>19</v>
      </c>
      <c r="AD131">
        <v>100039</v>
      </c>
      <c r="AE131">
        <v>20</v>
      </c>
      <c r="AF131">
        <v>200121</v>
      </c>
      <c r="AG131">
        <v>18</v>
      </c>
      <c r="AH131" t="e">
        <f>VLOOKUP(AF131,关卡难度线!B:H,11,0)</f>
        <v>#N/A</v>
      </c>
    </row>
    <row r="132" spans="1:34">
      <c r="A132" s="17" t="s">
        <v>0</v>
      </c>
      <c r="B132">
        <v>10497016</v>
      </c>
      <c r="C132" t="s">
        <v>19</v>
      </c>
      <c r="D132">
        <v>1750609</v>
      </c>
      <c r="E132" t="s">
        <v>20</v>
      </c>
      <c r="F132">
        <v>500000</v>
      </c>
      <c r="G132" t="s">
        <v>21</v>
      </c>
      <c r="H132">
        <v>85</v>
      </c>
      <c r="I132" t="s">
        <v>22</v>
      </c>
      <c r="J132">
        <v>0</v>
      </c>
      <c r="K132" t="s">
        <v>23</v>
      </c>
      <c r="L132">
        <v>-3500</v>
      </c>
      <c r="N132" s="14">
        <v>100037</v>
      </c>
      <c r="O132">
        <v>11</v>
      </c>
      <c r="P132">
        <v>100038</v>
      </c>
      <c r="Q132">
        <v>12</v>
      </c>
      <c r="R132">
        <v>100037</v>
      </c>
      <c r="S132">
        <v>13</v>
      </c>
      <c r="T132">
        <v>100039</v>
      </c>
      <c r="U132">
        <v>14</v>
      </c>
      <c r="V132">
        <v>100037</v>
      </c>
      <c r="W132">
        <v>15</v>
      </c>
      <c r="X132">
        <v>100037</v>
      </c>
      <c r="Y132">
        <v>16</v>
      </c>
      <c r="Z132">
        <v>100039</v>
      </c>
      <c r="AA132">
        <v>17</v>
      </c>
      <c r="AB132">
        <v>100039</v>
      </c>
      <c r="AC132">
        <v>19</v>
      </c>
      <c r="AD132">
        <v>100039</v>
      </c>
      <c r="AE132">
        <v>20</v>
      </c>
      <c r="AF132">
        <v>200122</v>
      </c>
      <c r="AG132">
        <v>18</v>
      </c>
      <c r="AH132" t="e">
        <f>VLOOKUP(AF132,关卡难度线!B:H,11,0)</f>
        <v>#N/A</v>
      </c>
    </row>
    <row r="133" spans="1:34">
      <c r="A133" s="17" t="s">
        <v>0</v>
      </c>
      <c r="B133">
        <v>10680643</v>
      </c>
      <c r="C133" t="s">
        <v>19</v>
      </c>
      <c r="D133">
        <v>1770766</v>
      </c>
      <c r="E133" t="s">
        <v>20</v>
      </c>
      <c r="F133">
        <v>500000</v>
      </c>
      <c r="G133" t="s">
        <v>21</v>
      </c>
      <c r="H133">
        <v>85</v>
      </c>
      <c r="I133" t="s">
        <v>22</v>
      </c>
      <c r="J133">
        <v>0</v>
      </c>
      <c r="K133" t="s">
        <v>23</v>
      </c>
      <c r="L133">
        <v>-3500</v>
      </c>
      <c r="N133" s="14">
        <v>100037</v>
      </c>
      <c r="O133">
        <v>11</v>
      </c>
      <c r="P133">
        <v>100038</v>
      </c>
      <c r="Q133">
        <v>12</v>
      </c>
      <c r="R133">
        <v>100038</v>
      </c>
      <c r="S133">
        <v>13</v>
      </c>
      <c r="T133">
        <v>100039</v>
      </c>
      <c r="U133">
        <v>14</v>
      </c>
      <c r="V133">
        <v>100037</v>
      </c>
      <c r="W133">
        <v>15</v>
      </c>
      <c r="X133">
        <v>100038</v>
      </c>
      <c r="Y133">
        <v>16</v>
      </c>
      <c r="Z133">
        <v>100037</v>
      </c>
      <c r="AA133">
        <v>17</v>
      </c>
      <c r="AB133">
        <v>100037</v>
      </c>
      <c r="AC133">
        <v>19</v>
      </c>
      <c r="AD133">
        <v>100038</v>
      </c>
      <c r="AE133">
        <v>20</v>
      </c>
      <c r="AF133">
        <v>200123</v>
      </c>
      <c r="AG133">
        <v>18</v>
      </c>
      <c r="AH133" t="e">
        <f>VLOOKUP(AF133,关卡难度线!B:H,11,0)</f>
        <v>#N/A</v>
      </c>
    </row>
    <row r="134" spans="1:34">
      <c r="A134" s="17" t="s">
        <v>0</v>
      </c>
      <c r="B134">
        <v>10865774</v>
      </c>
      <c r="C134" t="s">
        <v>19</v>
      </c>
      <c r="D134">
        <v>1790923</v>
      </c>
      <c r="E134" t="s">
        <v>20</v>
      </c>
      <c r="F134">
        <v>500000</v>
      </c>
      <c r="G134" t="s">
        <v>21</v>
      </c>
      <c r="H134">
        <v>85</v>
      </c>
      <c r="I134" t="s">
        <v>22</v>
      </c>
      <c r="J134">
        <v>0</v>
      </c>
      <c r="K134" t="s">
        <v>23</v>
      </c>
      <c r="L134">
        <v>-3500</v>
      </c>
      <c r="N134" s="14">
        <v>100037</v>
      </c>
      <c r="O134">
        <v>11</v>
      </c>
      <c r="P134">
        <v>100039</v>
      </c>
      <c r="Q134">
        <v>12</v>
      </c>
      <c r="R134">
        <v>100038</v>
      </c>
      <c r="S134">
        <v>13</v>
      </c>
      <c r="T134">
        <v>100038</v>
      </c>
      <c r="U134">
        <v>14</v>
      </c>
      <c r="V134">
        <v>100038</v>
      </c>
      <c r="W134">
        <v>15</v>
      </c>
      <c r="X134">
        <v>100037</v>
      </c>
      <c r="Y134">
        <v>16</v>
      </c>
      <c r="Z134">
        <v>100037</v>
      </c>
      <c r="AA134">
        <v>17</v>
      </c>
      <c r="AB134">
        <v>100037</v>
      </c>
      <c r="AC134">
        <v>19</v>
      </c>
      <c r="AD134">
        <v>100037</v>
      </c>
      <c r="AE134">
        <v>20</v>
      </c>
      <c r="AF134">
        <v>200124</v>
      </c>
      <c r="AG134">
        <v>18</v>
      </c>
      <c r="AH134" t="e">
        <f>VLOOKUP(AF134,关卡难度线!B:H,11,0)</f>
        <v>#N/A</v>
      </c>
    </row>
    <row r="135" spans="1:34">
      <c r="A135" s="17" t="s">
        <v>0</v>
      </c>
      <c r="B135">
        <v>11052413</v>
      </c>
      <c r="C135" t="s">
        <v>19</v>
      </c>
      <c r="D135">
        <v>1811080</v>
      </c>
      <c r="E135" t="s">
        <v>20</v>
      </c>
      <c r="F135">
        <v>500000</v>
      </c>
      <c r="G135" t="s">
        <v>21</v>
      </c>
      <c r="H135">
        <v>85</v>
      </c>
      <c r="I135" t="s">
        <v>22</v>
      </c>
      <c r="J135">
        <v>0</v>
      </c>
      <c r="K135" t="s">
        <v>23</v>
      </c>
      <c r="L135">
        <v>-3500</v>
      </c>
      <c r="N135" s="14">
        <v>100039</v>
      </c>
      <c r="O135">
        <v>11</v>
      </c>
      <c r="P135">
        <v>100039</v>
      </c>
      <c r="Q135">
        <v>12</v>
      </c>
      <c r="R135">
        <v>100038</v>
      </c>
      <c r="S135">
        <v>13</v>
      </c>
      <c r="T135">
        <v>100038</v>
      </c>
      <c r="U135">
        <v>14</v>
      </c>
      <c r="V135">
        <v>100037</v>
      </c>
      <c r="W135">
        <v>15</v>
      </c>
      <c r="X135">
        <v>100037</v>
      </c>
      <c r="Y135">
        <v>16</v>
      </c>
      <c r="Z135">
        <v>100037</v>
      </c>
      <c r="AA135">
        <v>17</v>
      </c>
      <c r="AB135">
        <v>100037</v>
      </c>
      <c r="AC135">
        <v>19</v>
      </c>
      <c r="AD135">
        <v>100037</v>
      </c>
      <c r="AE135">
        <v>20</v>
      </c>
      <c r="AF135">
        <v>200125</v>
      </c>
      <c r="AG135">
        <v>18</v>
      </c>
      <c r="AH135" t="e">
        <f>VLOOKUP(AF135,关卡难度线!B:H,11,0)</f>
        <v>#N/A</v>
      </c>
    </row>
    <row r="136" spans="1:34">
      <c r="A136" s="17" t="s">
        <v>0</v>
      </c>
      <c r="B136">
        <v>11775823</v>
      </c>
      <c r="C136" t="s">
        <v>19</v>
      </c>
      <c r="D136">
        <v>1918438</v>
      </c>
      <c r="E136" t="s">
        <v>20</v>
      </c>
      <c r="F136">
        <v>500000</v>
      </c>
      <c r="G136" t="s">
        <v>21</v>
      </c>
      <c r="H136">
        <v>85</v>
      </c>
      <c r="I136" t="s">
        <v>22</v>
      </c>
      <c r="J136">
        <v>0</v>
      </c>
      <c r="K136" t="s">
        <v>23</v>
      </c>
      <c r="L136">
        <v>-3500</v>
      </c>
      <c r="N136" s="14">
        <v>100038</v>
      </c>
      <c r="O136">
        <v>11</v>
      </c>
      <c r="P136">
        <v>100039</v>
      </c>
      <c r="Q136">
        <v>12</v>
      </c>
      <c r="R136">
        <v>100038</v>
      </c>
      <c r="S136">
        <v>13</v>
      </c>
      <c r="T136">
        <v>100039</v>
      </c>
      <c r="U136">
        <v>14</v>
      </c>
      <c r="V136">
        <v>100037</v>
      </c>
      <c r="W136">
        <v>15</v>
      </c>
      <c r="X136">
        <v>100038</v>
      </c>
      <c r="Y136">
        <v>16</v>
      </c>
      <c r="Z136">
        <v>100038</v>
      </c>
      <c r="AA136">
        <v>17</v>
      </c>
      <c r="AB136">
        <v>100037</v>
      </c>
      <c r="AC136">
        <v>19</v>
      </c>
      <c r="AD136">
        <v>100039</v>
      </c>
      <c r="AE136">
        <v>20</v>
      </c>
      <c r="AF136">
        <v>200126</v>
      </c>
      <c r="AG136">
        <v>18</v>
      </c>
      <c r="AH136" t="e">
        <f>VLOOKUP(AF136,关卡难度线!B:H,11,0)</f>
        <v>#N/A</v>
      </c>
    </row>
    <row r="137" spans="1:34">
      <c r="A137" s="17" t="s">
        <v>0</v>
      </c>
      <c r="B137">
        <v>11430215</v>
      </c>
      <c r="C137" t="s">
        <v>19</v>
      </c>
      <c r="D137">
        <v>1851393</v>
      </c>
      <c r="E137" t="s">
        <v>20</v>
      </c>
      <c r="F137">
        <v>500000</v>
      </c>
      <c r="G137" t="s">
        <v>21</v>
      </c>
      <c r="H137">
        <v>85</v>
      </c>
      <c r="I137" t="s">
        <v>22</v>
      </c>
      <c r="J137">
        <v>0</v>
      </c>
      <c r="K137" t="s">
        <v>23</v>
      </c>
      <c r="L137">
        <v>-3500</v>
      </c>
      <c r="N137" s="14">
        <v>100038</v>
      </c>
      <c r="O137">
        <v>11</v>
      </c>
      <c r="P137">
        <v>100039</v>
      </c>
      <c r="Q137">
        <v>12</v>
      </c>
      <c r="R137">
        <v>100037</v>
      </c>
      <c r="S137">
        <v>13</v>
      </c>
      <c r="T137">
        <v>100038</v>
      </c>
      <c r="U137">
        <v>14</v>
      </c>
      <c r="V137">
        <v>100039</v>
      </c>
      <c r="W137">
        <v>15</v>
      </c>
      <c r="X137">
        <v>100038</v>
      </c>
      <c r="Y137">
        <v>16</v>
      </c>
      <c r="Z137">
        <v>100038</v>
      </c>
      <c r="AA137">
        <v>17</v>
      </c>
      <c r="AB137">
        <v>100038</v>
      </c>
      <c r="AC137">
        <v>19</v>
      </c>
      <c r="AD137">
        <v>100038</v>
      </c>
      <c r="AE137">
        <v>20</v>
      </c>
      <c r="AF137">
        <v>200127</v>
      </c>
      <c r="AG137">
        <v>18</v>
      </c>
      <c r="AH137" t="e">
        <f>VLOOKUP(AF137,关卡难度线!B:H,11,0)</f>
        <v>#N/A</v>
      </c>
    </row>
    <row r="138" spans="1:34">
      <c r="A138" s="17" t="s">
        <v>0</v>
      </c>
      <c r="B138">
        <v>11621387</v>
      </c>
      <c r="C138" t="s">
        <v>19</v>
      </c>
      <c r="D138">
        <v>1871550</v>
      </c>
      <c r="E138" t="s">
        <v>20</v>
      </c>
      <c r="F138">
        <v>500000</v>
      </c>
      <c r="G138" t="s">
        <v>21</v>
      </c>
      <c r="H138">
        <v>85</v>
      </c>
      <c r="I138" t="s">
        <v>22</v>
      </c>
      <c r="J138">
        <v>0</v>
      </c>
      <c r="K138" t="s">
        <v>23</v>
      </c>
      <c r="L138">
        <v>-3500</v>
      </c>
      <c r="N138" s="14">
        <v>100037</v>
      </c>
      <c r="O138">
        <v>11</v>
      </c>
      <c r="P138">
        <v>100038</v>
      </c>
      <c r="Q138">
        <v>12</v>
      </c>
      <c r="R138">
        <v>100037</v>
      </c>
      <c r="S138">
        <v>13</v>
      </c>
      <c r="T138">
        <v>100037</v>
      </c>
      <c r="U138">
        <v>14</v>
      </c>
      <c r="V138">
        <v>100038</v>
      </c>
      <c r="W138">
        <v>15</v>
      </c>
      <c r="X138">
        <v>100039</v>
      </c>
      <c r="Y138">
        <v>16</v>
      </c>
      <c r="Z138">
        <v>100039</v>
      </c>
      <c r="AA138">
        <v>17</v>
      </c>
      <c r="AB138">
        <v>100037</v>
      </c>
      <c r="AC138">
        <v>19</v>
      </c>
      <c r="AD138">
        <v>100037</v>
      </c>
      <c r="AE138">
        <v>20</v>
      </c>
      <c r="AF138">
        <v>200128</v>
      </c>
      <c r="AG138">
        <v>18</v>
      </c>
      <c r="AH138" t="e">
        <f>VLOOKUP(AF138,关卡难度线!B:H,11,0)</f>
        <v>#N/A</v>
      </c>
    </row>
    <row r="139" spans="1:34">
      <c r="A139" s="17" t="s">
        <v>0</v>
      </c>
      <c r="B139">
        <v>11814074</v>
      </c>
      <c r="C139" t="s">
        <v>19</v>
      </c>
      <c r="D139">
        <v>1891707</v>
      </c>
      <c r="E139" t="s">
        <v>20</v>
      </c>
      <c r="F139">
        <v>500000</v>
      </c>
      <c r="G139" t="s">
        <v>21</v>
      </c>
      <c r="H139">
        <v>85</v>
      </c>
      <c r="I139" t="s">
        <v>22</v>
      </c>
      <c r="J139">
        <v>0</v>
      </c>
      <c r="K139" t="s">
        <v>23</v>
      </c>
      <c r="L139">
        <v>-3500</v>
      </c>
      <c r="N139" s="14">
        <v>100038</v>
      </c>
      <c r="O139">
        <v>11</v>
      </c>
      <c r="P139">
        <v>100039</v>
      </c>
      <c r="Q139">
        <v>12</v>
      </c>
      <c r="R139">
        <v>100038</v>
      </c>
      <c r="S139">
        <v>13</v>
      </c>
      <c r="T139">
        <v>100039</v>
      </c>
      <c r="U139">
        <v>14</v>
      </c>
      <c r="V139">
        <v>100039</v>
      </c>
      <c r="W139">
        <v>15</v>
      </c>
      <c r="X139">
        <v>100039</v>
      </c>
      <c r="Y139">
        <v>16</v>
      </c>
      <c r="Z139">
        <v>100037</v>
      </c>
      <c r="AA139">
        <v>17</v>
      </c>
      <c r="AB139">
        <v>100039</v>
      </c>
      <c r="AC139">
        <v>19</v>
      </c>
      <c r="AD139">
        <v>100037</v>
      </c>
      <c r="AE139">
        <v>20</v>
      </c>
      <c r="AF139">
        <v>200129</v>
      </c>
      <c r="AG139">
        <v>18</v>
      </c>
      <c r="AH139" t="e">
        <f>VLOOKUP(AF139,关卡难度线!B:H,11,0)</f>
        <v>#N/A</v>
      </c>
    </row>
    <row r="140" spans="1:34">
      <c r="A140" s="17" t="s">
        <v>0</v>
      </c>
      <c r="B140">
        <v>12008281</v>
      </c>
      <c r="C140" t="s">
        <v>19</v>
      </c>
      <c r="D140">
        <v>1911864</v>
      </c>
      <c r="E140" t="s">
        <v>20</v>
      </c>
      <c r="F140">
        <v>500000</v>
      </c>
      <c r="G140" t="s">
        <v>21</v>
      </c>
      <c r="H140">
        <v>85</v>
      </c>
      <c r="I140" t="s">
        <v>22</v>
      </c>
      <c r="J140">
        <v>0</v>
      </c>
      <c r="K140" t="s">
        <v>23</v>
      </c>
      <c r="L140">
        <v>-3500</v>
      </c>
      <c r="N140" s="14">
        <v>100039</v>
      </c>
      <c r="O140">
        <v>11</v>
      </c>
      <c r="P140">
        <v>100039</v>
      </c>
      <c r="Q140">
        <v>12</v>
      </c>
      <c r="R140">
        <v>100037</v>
      </c>
      <c r="S140">
        <v>13</v>
      </c>
      <c r="T140">
        <v>100037</v>
      </c>
      <c r="U140">
        <v>14</v>
      </c>
      <c r="V140">
        <v>100037</v>
      </c>
      <c r="W140">
        <v>15</v>
      </c>
      <c r="X140">
        <v>100037</v>
      </c>
      <c r="Y140">
        <v>16</v>
      </c>
      <c r="Z140">
        <v>100037</v>
      </c>
      <c r="AA140">
        <v>17</v>
      </c>
      <c r="AB140">
        <v>100037</v>
      </c>
      <c r="AC140">
        <v>19</v>
      </c>
      <c r="AD140">
        <v>100037</v>
      </c>
      <c r="AE140">
        <v>20</v>
      </c>
      <c r="AF140">
        <v>200130</v>
      </c>
      <c r="AG140">
        <v>18</v>
      </c>
      <c r="AH140" t="e">
        <f>VLOOKUP(AF140,关卡难度线!B:H,11,0)</f>
        <v>#N/A</v>
      </c>
    </row>
    <row r="141" spans="1:34">
      <c r="A141" s="17" t="s">
        <v>0</v>
      </c>
      <c r="B141">
        <v>12196757</v>
      </c>
      <c r="C141" t="s">
        <v>19</v>
      </c>
      <c r="D141">
        <v>1930873</v>
      </c>
      <c r="E141" t="s">
        <v>20</v>
      </c>
      <c r="F141">
        <v>500000</v>
      </c>
      <c r="G141" t="s">
        <v>21</v>
      </c>
      <c r="H141">
        <v>85</v>
      </c>
      <c r="I141" t="s">
        <v>22</v>
      </c>
      <c r="J141">
        <v>0</v>
      </c>
      <c r="K141" t="s">
        <v>23</v>
      </c>
      <c r="L141">
        <v>-3500</v>
      </c>
      <c r="N141" s="14">
        <v>100042</v>
      </c>
      <c r="O141">
        <v>11</v>
      </c>
      <c r="P141">
        <v>100040</v>
      </c>
      <c r="Q141">
        <v>12</v>
      </c>
      <c r="R141">
        <v>100041</v>
      </c>
      <c r="S141">
        <v>13</v>
      </c>
      <c r="T141">
        <v>100040</v>
      </c>
      <c r="U141">
        <v>14</v>
      </c>
      <c r="V141">
        <v>100042</v>
      </c>
      <c r="W141">
        <v>15</v>
      </c>
      <c r="X141">
        <v>100040</v>
      </c>
      <c r="Y141">
        <v>16</v>
      </c>
      <c r="Z141">
        <v>100041</v>
      </c>
      <c r="AA141">
        <v>17</v>
      </c>
      <c r="AB141">
        <v>100040</v>
      </c>
      <c r="AC141">
        <v>19</v>
      </c>
      <c r="AD141">
        <v>100041</v>
      </c>
      <c r="AE141">
        <v>20</v>
      </c>
      <c r="AF141">
        <v>200131</v>
      </c>
      <c r="AG141">
        <v>18</v>
      </c>
      <c r="AH141" t="e">
        <f>VLOOKUP(AF141,关卡难度线!B:H,11,0)</f>
        <v>#N/A</v>
      </c>
    </row>
    <row r="142" spans="1:34">
      <c r="A142" s="17" t="s">
        <v>0</v>
      </c>
      <c r="B142">
        <v>13010815</v>
      </c>
      <c r="C142" t="s">
        <v>19</v>
      </c>
      <c r="D142">
        <v>2048132</v>
      </c>
      <c r="E142" t="s">
        <v>20</v>
      </c>
      <c r="F142">
        <v>500000</v>
      </c>
      <c r="G142" t="s">
        <v>21</v>
      </c>
      <c r="H142">
        <v>85</v>
      </c>
      <c r="I142" t="s">
        <v>22</v>
      </c>
      <c r="J142">
        <v>0</v>
      </c>
      <c r="K142" t="s">
        <v>23</v>
      </c>
      <c r="L142">
        <v>-3500</v>
      </c>
      <c r="N142" s="14">
        <v>100041</v>
      </c>
      <c r="O142">
        <v>11</v>
      </c>
      <c r="P142">
        <v>100042</v>
      </c>
      <c r="Q142">
        <v>12</v>
      </c>
      <c r="R142">
        <v>100042</v>
      </c>
      <c r="S142">
        <v>13</v>
      </c>
      <c r="T142">
        <v>100042</v>
      </c>
      <c r="U142">
        <v>14</v>
      </c>
      <c r="V142">
        <v>100042</v>
      </c>
      <c r="W142">
        <v>15</v>
      </c>
      <c r="X142">
        <v>100041</v>
      </c>
      <c r="Y142">
        <v>16</v>
      </c>
      <c r="Z142">
        <v>100040</v>
      </c>
      <c r="AA142">
        <v>17</v>
      </c>
      <c r="AB142">
        <v>100042</v>
      </c>
      <c r="AC142">
        <v>19</v>
      </c>
      <c r="AD142">
        <v>100041</v>
      </c>
      <c r="AE142">
        <v>20</v>
      </c>
      <c r="AF142">
        <v>200132</v>
      </c>
      <c r="AG142">
        <v>18</v>
      </c>
      <c r="AH142" t="e">
        <f>VLOOKUP(AF142,关卡难度线!B:H,11,0)</f>
        <v>#N/A</v>
      </c>
    </row>
    <row r="143" spans="1:34">
      <c r="A143" s="17" t="s">
        <v>0</v>
      </c>
      <c r="B143">
        <v>12647636</v>
      </c>
      <c r="C143" t="s">
        <v>19</v>
      </c>
      <c r="D143">
        <v>1979785</v>
      </c>
      <c r="E143" t="s">
        <v>20</v>
      </c>
      <c r="F143">
        <v>500000</v>
      </c>
      <c r="G143" t="s">
        <v>21</v>
      </c>
      <c r="H143">
        <v>85</v>
      </c>
      <c r="I143" t="s">
        <v>22</v>
      </c>
      <c r="J143">
        <v>0</v>
      </c>
      <c r="K143" t="s">
        <v>23</v>
      </c>
      <c r="L143">
        <v>-3500</v>
      </c>
      <c r="N143" s="14">
        <v>100042</v>
      </c>
      <c r="O143">
        <v>11</v>
      </c>
      <c r="P143">
        <v>100040</v>
      </c>
      <c r="Q143">
        <v>12</v>
      </c>
      <c r="R143">
        <v>100042</v>
      </c>
      <c r="S143">
        <v>13</v>
      </c>
      <c r="T143">
        <v>100041</v>
      </c>
      <c r="U143">
        <v>14</v>
      </c>
      <c r="V143">
        <v>100040</v>
      </c>
      <c r="W143">
        <v>15</v>
      </c>
      <c r="X143">
        <v>100041</v>
      </c>
      <c r="Y143">
        <v>16</v>
      </c>
      <c r="Z143">
        <v>100040</v>
      </c>
      <c r="AA143">
        <v>17</v>
      </c>
      <c r="AB143">
        <v>100042</v>
      </c>
      <c r="AC143">
        <v>19</v>
      </c>
      <c r="AD143">
        <v>100042</v>
      </c>
      <c r="AE143">
        <v>20</v>
      </c>
      <c r="AF143">
        <v>200133</v>
      </c>
      <c r="AG143">
        <v>18</v>
      </c>
      <c r="AH143" t="e">
        <f>VLOOKUP(AF143,关卡难度线!B:H,11,0)</f>
        <v>#N/A</v>
      </c>
    </row>
    <row r="144" spans="1:34">
      <c r="A144" s="17" t="s">
        <v>0</v>
      </c>
      <c r="B144">
        <v>12877716</v>
      </c>
      <c r="C144" t="s">
        <v>19</v>
      </c>
      <c r="D144">
        <v>2004534</v>
      </c>
      <c r="E144" t="s">
        <v>20</v>
      </c>
      <c r="F144">
        <v>500000</v>
      </c>
      <c r="G144" t="s">
        <v>21</v>
      </c>
      <c r="H144">
        <v>85</v>
      </c>
      <c r="I144" t="s">
        <v>22</v>
      </c>
      <c r="J144">
        <v>0</v>
      </c>
      <c r="K144" t="s">
        <v>23</v>
      </c>
      <c r="L144">
        <v>-3500</v>
      </c>
      <c r="N144" s="14">
        <v>100041</v>
      </c>
      <c r="O144">
        <v>11</v>
      </c>
      <c r="P144">
        <v>100040</v>
      </c>
      <c r="Q144">
        <v>12</v>
      </c>
      <c r="R144">
        <v>100041</v>
      </c>
      <c r="S144">
        <v>13</v>
      </c>
      <c r="T144">
        <v>100041</v>
      </c>
      <c r="U144">
        <v>14</v>
      </c>
      <c r="V144">
        <v>100040</v>
      </c>
      <c r="W144">
        <v>15</v>
      </c>
      <c r="X144">
        <v>100042</v>
      </c>
      <c r="Y144">
        <v>16</v>
      </c>
      <c r="Z144">
        <v>100041</v>
      </c>
      <c r="AA144">
        <v>17</v>
      </c>
      <c r="AB144">
        <v>100041</v>
      </c>
      <c r="AC144">
        <v>19</v>
      </c>
      <c r="AD144">
        <v>100042</v>
      </c>
      <c r="AE144">
        <v>20</v>
      </c>
      <c r="AF144">
        <v>200134</v>
      </c>
      <c r="AG144">
        <v>18</v>
      </c>
      <c r="AH144" t="e">
        <f>VLOOKUP(AF144,关卡难度线!B:H,11,0)</f>
        <v>#N/A</v>
      </c>
    </row>
    <row r="145" spans="1:34">
      <c r="A145" s="17" t="s">
        <v>0</v>
      </c>
      <c r="B145">
        <v>13109658</v>
      </c>
      <c r="C145" t="s">
        <v>19</v>
      </c>
      <c r="D145">
        <v>2029284</v>
      </c>
      <c r="E145" t="s">
        <v>20</v>
      </c>
      <c r="F145">
        <v>500000</v>
      </c>
      <c r="G145" t="s">
        <v>21</v>
      </c>
      <c r="H145">
        <v>85</v>
      </c>
      <c r="I145" t="s">
        <v>22</v>
      </c>
      <c r="J145">
        <v>0</v>
      </c>
      <c r="K145" t="s">
        <v>23</v>
      </c>
      <c r="L145">
        <v>-3500</v>
      </c>
      <c r="N145" s="14">
        <v>100041</v>
      </c>
      <c r="O145">
        <v>11</v>
      </c>
      <c r="P145">
        <v>100042</v>
      </c>
      <c r="Q145">
        <v>12</v>
      </c>
      <c r="R145">
        <v>100042</v>
      </c>
      <c r="S145">
        <v>13</v>
      </c>
      <c r="T145">
        <v>100042</v>
      </c>
      <c r="U145">
        <v>14</v>
      </c>
      <c r="V145">
        <v>100041</v>
      </c>
      <c r="W145">
        <v>15</v>
      </c>
      <c r="X145">
        <v>100042</v>
      </c>
      <c r="Y145">
        <v>16</v>
      </c>
      <c r="Z145">
        <v>100040</v>
      </c>
      <c r="AA145">
        <v>17</v>
      </c>
      <c r="AB145">
        <v>100041</v>
      </c>
      <c r="AC145">
        <v>19</v>
      </c>
      <c r="AD145">
        <v>100041</v>
      </c>
      <c r="AE145">
        <v>20</v>
      </c>
      <c r="AF145">
        <v>200135</v>
      </c>
      <c r="AG145">
        <v>18</v>
      </c>
      <c r="AH145" t="e">
        <f>VLOOKUP(AF145,关卡难度线!B:H,11,0)</f>
        <v>#N/A</v>
      </c>
    </row>
    <row r="146" spans="1:34">
      <c r="A146" s="17" t="s">
        <v>0</v>
      </c>
      <c r="B146">
        <v>13343465</v>
      </c>
      <c r="C146" t="s">
        <v>19</v>
      </c>
      <c r="D146">
        <v>2054034</v>
      </c>
      <c r="E146" t="s">
        <v>20</v>
      </c>
      <c r="F146">
        <v>500000</v>
      </c>
      <c r="G146" t="s">
        <v>21</v>
      </c>
      <c r="H146">
        <v>90</v>
      </c>
      <c r="I146" t="s">
        <v>22</v>
      </c>
      <c r="J146">
        <v>0</v>
      </c>
      <c r="K146" t="s">
        <v>23</v>
      </c>
      <c r="L146">
        <v>-3500</v>
      </c>
      <c r="N146" s="14">
        <v>100040</v>
      </c>
      <c r="O146">
        <v>11</v>
      </c>
      <c r="P146">
        <v>100041</v>
      </c>
      <c r="Q146">
        <v>12</v>
      </c>
      <c r="R146">
        <v>100042</v>
      </c>
      <c r="S146">
        <v>13</v>
      </c>
      <c r="T146">
        <v>100040</v>
      </c>
      <c r="U146">
        <v>14</v>
      </c>
      <c r="V146">
        <v>100042</v>
      </c>
      <c r="W146">
        <v>15</v>
      </c>
      <c r="X146">
        <v>100041</v>
      </c>
      <c r="Y146">
        <v>16</v>
      </c>
      <c r="Z146">
        <v>100040</v>
      </c>
      <c r="AA146">
        <v>17</v>
      </c>
      <c r="AB146">
        <v>100042</v>
      </c>
      <c r="AC146">
        <v>19</v>
      </c>
      <c r="AD146">
        <v>100042</v>
      </c>
      <c r="AE146">
        <v>20</v>
      </c>
      <c r="AF146">
        <v>200136</v>
      </c>
      <c r="AG146">
        <v>18</v>
      </c>
      <c r="AH146" t="e">
        <f>VLOOKUP(AF146,关卡难度线!B:H,11,0)</f>
        <v>#N/A</v>
      </c>
    </row>
    <row r="147" spans="1:34">
      <c r="A147" s="17" t="s">
        <v>0</v>
      </c>
      <c r="B147">
        <v>13579141</v>
      </c>
      <c r="C147" t="s">
        <v>19</v>
      </c>
      <c r="D147">
        <v>2078783</v>
      </c>
      <c r="E147" t="s">
        <v>20</v>
      </c>
      <c r="F147">
        <v>500000</v>
      </c>
      <c r="G147" t="s">
        <v>21</v>
      </c>
      <c r="H147">
        <v>90</v>
      </c>
      <c r="I147" t="s">
        <v>22</v>
      </c>
      <c r="J147">
        <v>0</v>
      </c>
      <c r="K147" t="s">
        <v>23</v>
      </c>
      <c r="L147">
        <v>-3500</v>
      </c>
      <c r="N147" s="14">
        <v>100042</v>
      </c>
      <c r="O147">
        <v>11</v>
      </c>
      <c r="P147">
        <v>100040</v>
      </c>
      <c r="Q147">
        <v>12</v>
      </c>
      <c r="R147">
        <v>100041</v>
      </c>
      <c r="S147">
        <v>13</v>
      </c>
      <c r="T147">
        <v>100040</v>
      </c>
      <c r="U147">
        <v>14</v>
      </c>
      <c r="V147">
        <v>100041</v>
      </c>
      <c r="W147">
        <v>15</v>
      </c>
      <c r="X147">
        <v>100042</v>
      </c>
      <c r="Y147">
        <v>16</v>
      </c>
      <c r="Z147">
        <v>100040</v>
      </c>
      <c r="AA147">
        <v>17</v>
      </c>
      <c r="AB147">
        <v>100042</v>
      </c>
      <c r="AC147">
        <v>19</v>
      </c>
      <c r="AD147">
        <v>100042</v>
      </c>
      <c r="AE147">
        <v>20</v>
      </c>
      <c r="AF147">
        <v>200137</v>
      </c>
      <c r="AG147">
        <v>18</v>
      </c>
      <c r="AH147" t="e">
        <f>VLOOKUP(AF147,关卡难度线!B:H,11,0)</f>
        <v>#N/A</v>
      </c>
    </row>
    <row r="148" spans="1:34">
      <c r="A148" s="17" t="s">
        <v>0</v>
      </c>
      <c r="B148">
        <v>13816686</v>
      </c>
      <c r="C148" t="s">
        <v>19</v>
      </c>
      <c r="D148">
        <v>2103533</v>
      </c>
      <c r="E148" t="s">
        <v>20</v>
      </c>
      <c r="F148">
        <v>500000</v>
      </c>
      <c r="G148" t="s">
        <v>21</v>
      </c>
      <c r="H148">
        <v>90</v>
      </c>
      <c r="I148" t="s">
        <v>22</v>
      </c>
      <c r="J148">
        <v>0</v>
      </c>
      <c r="K148" t="s">
        <v>23</v>
      </c>
      <c r="L148">
        <v>-3500</v>
      </c>
      <c r="N148" s="14">
        <v>100042</v>
      </c>
      <c r="O148">
        <v>11</v>
      </c>
      <c r="P148">
        <v>100042</v>
      </c>
      <c r="Q148">
        <v>12</v>
      </c>
      <c r="R148">
        <v>100042</v>
      </c>
      <c r="S148">
        <v>13</v>
      </c>
      <c r="T148">
        <v>100041</v>
      </c>
      <c r="U148">
        <v>14</v>
      </c>
      <c r="V148">
        <v>100040</v>
      </c>
      <c r="W148">
        <v>15</v>
      </c>
      <c r="X148">
        <v>100041</v>
      </c>
      <c r="Y148">
        <v>16</v>
      </c>
      <c r="Z148">
        <v>100042</v>
      </c>
      <c r="AA148">
        <v>17</v>
      </c>
      <c r="AB148">
        <v>100042</v>
      </c>
      <c r="AC148">
        <v>19</v>
      </c>
      <c r="AD148">
        <v>100040</v>
      </c>
      <c r="AE148">
        <v>20</v>
      </c>
      <c r="AF148">
        <v>200138</v>
      </c>
      <c r="AG148">
        <v>18</v>
      </c>
      <c r="AH148" t="e">
        <f>VLOOKUP(AF148,关卡难度线!B:H,11,0)</f>
        <v>#N/A</v>
      </c>
    </row>
    <row r="149" spans="1:34">
      <c r="A149" s="17" t="s">
        <v>0</v>
      </c>
      <c r="B149">
        <v>14056107</v>
      </c>
      <c r="C149" t="s">
        <v>19</v>
      </c>
      <c r="D149">
        <v>2128282</v>
      </c>
      <c r="E149" t="s">
        <v>20</v>
      </c>
      <c r="F149">
        <v>500000</v>
      </c>
      <c r="G149" t="s">
        <v>21</v>
      </c>
      <c r="H149">
        <v>90</v>
      </c>
      <c r="I149" t="s">
        <v>22</v>
      </c>
      <c r="J149">
        <v>0</v>
      </c>
      <c r="K149" t="s">
        <v>23</v>
      </c>
      <c r="L149">
        <v>-3500</v>
      </c>
      <c r="N149" s="14">
        <v>100040</v>
      </c>
      <c r="O149">
        <v>11</v>
      </c>
      <c r="P149">
        <v>100042</v>
      </c>
      <c r="Q149">
        <v>12</v>
      </c>
      <c r="R149">
        <v>100040</v>
      </c>
      <c r="S149">
        <v>13</v>
      </c>
      <c r="T149">
        <v>100041</v>
      </c>
      <c r="U149">
        <v>14</v>
      </c>
      <c r="V149">
        <v>100040</v>
      </c>
      <c r="W149">
        <v>15</v>
      </c>
      <c r="X149">
        <v>100042</v>
      </c>
      <c r="Y149">
        <v>16</v>
      </c>
      <c r="Z149">
        <v>100041</v>
      </c>
      <c r="AA149">
        <v>17</v>
      </c>
      <c r="AB149">
        <v>100042</v>
      </c>
      <c r="AC149">
        <v>19</v>
      </c>
      <c r="AD149">
        <v>100041</v>
      </c>
      <c r="AE149">
        <v>20</v>
      </c>
      <c r="AF149">
        <v>200139</v>
      </c>
      <c r="AG149">
        <v>18</v>
      </c>
      <c r="AH149" t="e">
        <f>VLOOKUP(AF149,关卡难度线!B:H,11,0)</f>
        <v>#N/A</v>
      </c>
    </row>
    <row r="150" spans="1:34">
      <c r="A150" s="17" t="s">
        <v>0</v>
      </c>
      <c r="B150">
        <v>14297406</v>
      </c>
      <c r="C150" t="s">
        <v>19</v>
      </c>
      <c r="D150">
        <v>2153032</v>
      </c>
      <c r="E150" t="s">
        <v>20</v>
      </c>
      <c r="F150">
        <v>500000</v>
      </c>
      <c r="G150" t="s">
        <v>21</v>
      </c>
      <c r="H150">
        <v>90</v>
      </c>
      <c r="I150" t="s">
        <v>22</v>
      </c>
      <c r="J150">
        <v>0</v>
      </c>
      <c r="K150" t="s">
        <v>23</v>
      </c>
      <c r="L150">
        <v>-3500</v>
      </c>
      <c r="N150" s="14">
        <v>100042</v>
      </c>
      <c r="O150">
        <v>11</v>
      </c>
      <c r="P150">
        <v>100041</v>
      </c>
      <c r="Q150">
        <v>12</v>
      </c>
      <c r="R150">
        <v>100041</v>
      </c>
      <c r="S150">
        <v>13</v>
      </c>
      <c r="T150">
        <v>100041</v>
      </c>
      <c r="U150">
        <v>14</v>
      </c>
      <c r="V150">
        <v>100042</v>
      </c>
      <c r="W150">
        <v>15</v>
      </c>
      <c r="X150">
        <v>100040</v>
      </c>
      <c r="Y150">
        <v>16</v>
      </c>
      <c r="Z150">
        <v>100042</v>
      </c>
      <c r="AA150">
        <v>17</v>
      </c>
      <c r="AB150">
        <v>100041</v>
      </c>
      <c r="AC150">
        <v>19</v>
      </c>
      <c r="AD150">
        <v>100041</v>
      </c>
      <c r="AE150">
        <v>20</v>
      </c>
      <c r="AF150">
        <v>200140</v>
      </c>
      <c r="AG150">
        <v>18</v>
      </c>
      <c r="AH150" t="e">
        <f>VLOOKUP(AF150,关卡难度线!B:H,11,0)</f>
        <v>#N/A</v>
      </c>
    </row>
    <row r="151" spans="1:34">
      <c r="A151" s="17" t="s">
        <v>0</v>
      </c>
      <c r="B151">
        <v>14540586</v>
      </c>
      <c r="C151" t="s">
        <v>19</v>
      </c>
      <c r="D151">
        <v>2177781</v>
      </c>
      <c r="E151" t="s">
        <v>20</v>
      </c>
      <c r="F151">
        <v>500000</v>
      </c>
      <c r="G151" t="s">
        <v>21</v>
      </c>
      <c r="H151">
        <v>90</v>
      </c>
      <c r="I151" t="s">
        <v>22</v>
      </c>
      <c r="J151">
        <v>0</v>
      </c>
      <c r="K151" t="s">
        <v>23</v>
      </c>
      <c r="L151">
        <v>-3500</v>
      </c>
      <c r="N151" s="14">
        <v>100042</v>
      </c>
      <c r="O151">
        <v>11</v>
      </c>
      <c r="P151">
        <v>100040</v>
      </c>
      <c r="Q151">
        <v>12</v>
      </c>
      <c r="R151">
        <v>100041</v>
      </c>
      <c r="S151">
        <v>13</v>
      </c>
      <c r="T151">
        <v>100040</v>
      </c>
      <c r="U151">
        <v>14</v>
      </c>
      <c r="V151">
        <v>100042</v>
      </c>
      <c r="W151">
        <v>15</v>
      </c>
      <c r="X151">
        <v>100040</v>
      </c>
      <c r="Y151">
        <v>16</v>
      </c>
      <c r="Z151">
        <v>100041</v>
      </c>
      <c r="AA151">
        <v>17</v>
      </c>
      <c r="AB151">
        <v>100040</v>
      </c>
      <c r="AC151">
        <v>19</v>
      </c>
      <c r="AD151">
        <v>100041</v>
      </c>
      <c r="AE151">
        <v>20</v>
      </c>
      <c r="AF151">
        <v>200131</v>
      </c>
      <c r="AG151">
        <v>18</v>
      </c>
      <c r="AH151" t="e">
        <f>VLOOKUP(AF151,关卡难度线!B:H,11,0)</f>
        <v>#N/A</v>
      </c>
    </row>
    <row r="152" spans="1:34">
      <c r="A152" s="17" t="s">
        <v>0</v>
      </c>
      <c r="B152">
        <v>14785649</v>
      </c>
      <c r="C152" t="s">
        <v>19</v>
      </c>
      <c r="D152">
        <v>2202531</v>
      </c>
      <c r="E152" t="s">
        <v>20</v>
      </c>
      <c r="F152">
        <v>500000</v>
      </c>
      <c r="G152" t="s">
        <v>21</v>
      </c>
      <c r="H152">
        <v>90</v>
      </c>
      <c r="I152" t="s">
        <v>22</v>
      </c>
      <c r="J152">
        <v>0</v>
      </c>
      <c r="K152" t="s">
        <v>23</v>
      </c>
      <c r="L152">
        <v>-3500</v>
      </c>
      <c r="N152" s="14">
        <v>100041</v>
      </c>
      <c r="O152">
        <v>11</v>
      </c>
      <c r="P152">
        <v>100042</v>
      </c>
      <c r="Q152">
        <v>12</v>
      </c>
      <c r="R152">
        <v>100042</v>
      </c>
      <c r="S152">
        <v>13</v>
      </c>
      <c r="T152">
        <v>100042</v>
      </c>
      <c r="U152">
        <v>14</v>
      </c>
      <c r="V152">
        <v>100042</v>
      </c>
      <c r="W152">
        <v>15</v>
      </c>
      <c r="X152">
        <v>100041</v>
      </c>
      <c r="Y152">
        <v>16</v>
      </c>
      <c r="Z152">
        <v>100040</v>
      </c>
      <c r="AA152">
        <v>17</v>
      </c>
      <c r="AB152">
        <v>100042</v>
      </c>
      <c r="AC152">
        <v>19</v>
      </c>
      <c r="AD152">
        <v>100041</v>
      </c>
      <c r="AE152">
        <v>20</v>
      </c>
      <c r="AF152">
        <v>200132</v>
      </c>
      <c r="AG152">
        <v>18</v>
      </c>
      <c r="AH152" t="e">
        <f>VLOOKUP(AF152,关卡难度线!B:H,11,0)</f>
        <v>#N/A</v>
      </c>
    </row>
    <row r="153" spans="1:34">
      <c r="A153" s="17" t="s">
        <v>0</v>
      </c>
      <c r="B153">
        <v>15748438</v>
      </c>
      <c r="C153" t="s">
        <v>19</v>
      </c>
      <c r="D153">
        <v>2333341</v>
      </c>
      <c r="E153" t="s">
        <v>20</v>
      </c>
      <c r="F153">
        <v>500000</v>
      </c>
      <c r="G153" t="s">
        <v>21</v>
      </c>
      <c r="H153">
        <v>90</v>
      </c>
      <c r="I153" t="s">
        <v>22</v>
      </c>
      <c r="J153">
        <v>0</v>
      </c>
      <c r="K153" t="s">
        <v>23</v>
      </c>
      <c r="L153">
        <v>-3500</v>
      </c>
      <c r="N153" s="14">
        <v>100042</v>
      </c>
      <c r="O153">
        <v>11</v>
      </c>
      <c r="P153">
        <v>100040</v>
      </c>
      <c r="Q153">
        <v>12</v>
      </c>
      <c r="R153">
        <v>100042</v>
      </c>
      <c r="S153">
        <v>13</v>
      </c>
      <c r="T153">
        <v>100041</v>
      </c>
      <c r="U153">
        <v>14</v>
      </c>
      <c r="V153">
        <v>100040</v>
      </c>
      <c r="W153">
        <v>15</v>
      </c>
      <c r="X153">
        <v>100041</v>
      </c>
      <c r="Y153">
        <v>16</v>
      </c>
      <c r="Z153">
        <v>100040</v>
      </c>
      <c r="AA153">
        <v>17</v>
      </c>
      <c r="AB153">
        <v>100042</v>
      </c>
      <c r="AC153">
        <v>19</v>
      </c>
      <c r="AD153">
        <v>100042</v>
      </c>
      <c r="AE153">
        <v>20</v>
      </c>
      <c r="AF153">
        <v>200133</v>
      </c>
      <c r="AG153">
        <v>18</v>
      </c>
      <c r="AH153" t="e">
        <f>VLOOKUP(AF153,关卡难度线!B:H,11,0)</f>
        <v>#N/A</v>
      </c>
    </row>
    <row r="154" spans="1:34">
      <c r="A154" s="17" t="s">
        <v>0</v>
      </c>
      <c r="B154">
        <v>15281440</v>
      </c>
      <c r="C154" t="s">
        <v>19</v>
      </c>
      <c r="D154">
        <v>2252030</v>
      </c>
      <c r="E154" t="s">
        <v>20</v>
      </c>
      <c r="F154">
        <v>500000</v>
      </c>
      <c r="G154" t="s">
        <v>21</v>
      </c>
      <c r="H154">
        <v>90</v>
      </c>
      <c r="I154" t="s">
        <v>22</v>
      </c>
      <c r="J154">
        <v>0</v>
      </c>
      <c r="K154" t="s">
        <v>23</v>
      </c>
      <c r="L154">
        <v>-3500</v>
      </c>
      <c r="N154" s="14">
        <v>100041</v>
      </c>
      <c r="O154">
        <v>11</v>
      </c>
      <c r="P154">
        <v>100040</v>
      </c>
      <c r="Q154">
        <v>12</v>
      </c>
      <c r="R154">
        <v>100041</v>
      </c>
      <c r="S154">
        <v>13</v>
      </c>
      <c r="T154">
        <v>100041</v>
      </c>
      <c r="U154">
        <v>14</v>
      </c>
      <c r="V154">
        <v>100040</v>
      </c>
      <c r="W154">
        <v>15</v>
      </c>
      <c r="X154">
        <v>100042</v>
      </c>
      <c r="Y154">
        <v>16</v>
      </c>
      <c r="Z154">
        <v>100041</v>
      </c>
      <c r="AA154">
        <v>17</v>
      </c>
      <c r="AB154">
        <v>100041</v>
      </c>
      <c r="AC154">
        <v>19</v>
      </c>
      <c r="AD154">
        <v>100042</v>
      </c>
      <c r="AE154">
        <v>20</v>
      </c>
      <c r="AF154">
        <v>200134</v>
      </c>
      <c r="AG154">
        <v>18</v>
      </c>
      <c r="AH154" t="e">
        <f>VLOOKUP(AF154,关卡难度线!B:H,11,0)</f>
        <v>#N/A</v>
      </c>
    </row>
    <row r="155" spans="1:34">
      <c r="A155" s="17" t="s">
        <v>0</v>
      </c>
      <c r="B155">
        <v>15532174</v>
      </c>
      <c r="C155" t="s">
        <v>19</v>
      </c>
      <c r="D155">
        <v>2276779</v>
      </c>
      <c r="E155" t="s">
        <v>20</v>
      </c>
      <c r="F155">
        <v>500000</v>
      </c>
      <c r="G155" t="s">
        <v>21</v>
      </c>
      <c r="H155">
        <v>90</v>
      </c>
      <c r="I155" t="s">
        <v>22</v>
      </c>
      <c r="J155">
        <v>0</v>
      </c>
      <c r="K155" t="s">
        <v>23</v>
      </c>
      <c r="L155">
        <v>-3500</v>
      </c>
      <c r="N155" s="14">
        <v>100041</v>
      </c>
      <c r="O155">
        <v>11</v>
      </c>
      <c r="P155">
        <v>100042</v>
      </c>
      <c r="Q155">
        <v>12</v>
      </c>
      <c r="R155">
        <v>100042</v>
      </c>
      <c r="S155">
        <v>13</v>
      </c>
      <c r="T155">
        <v>100042</v>
      </c>
      <c r="U155">
        <v>14</v>
      </c>
      <c r="V155">
        <v>100041</v>
      </c>
      <c r="W155">
        <v>15</v>
      </c>
      <c r="X155">
        <v>100042</v>
      </c>
      <c r="Y155">
        <v>16</v>
      </c>
      <c r="Z155">
        <v>100040</v>
      </c>
      <c r="AA155">
        <v>17</v>
      </c>
      <c r="AB155">
        <v>100041</v>
      </c>
      <c r="AC155">
        <v>19</v>
      </c>
      <c r="AD155">
        <v>100041</v>
      </c>
      <c r="AE155">
        <v>20</v>
      </c>
      <c r="AF155">
        <v>200135</v>
      </c>
      <c r="AG155">
        <v>18</v>
      </c>
      <c r="AH155" t="e">
        <f>VLOOKUP(AF155,关卡难度线!B:H,11,0)</f>
        <v>#N/A</v>
      </c>
    </row>
    <row r="156" spans="1:34">
      <c r="A156" s="17" t="s">
        <v>0</v>
      </c>
      <c r="B156">
        <v>15784803</v>
      </c>
      <c r="C156" t="s">
        <v>19</v>
      </c>
      <c r="D156">
        <v>2301529</v>
      </c>
      <c r="E156" t="s">
        <v>20</v>
      </c>
      <c r="F156">
        <v>500000</v>
      </c>
      <c r="G156" t="s">
        <v>21</v>
      </c>
      <c r="H156">
        <v>90</v>
      </c>
      <c r="I156" t="s">
        <v>22</v>
      </c>
      <c r="J156">
        <v>0</v>
      </c>
      <c r="K156" t="s">
        <v>23</v>
      </c>
      <c r="L156">
        <v>-3500</v>
      </c>
      <c r="N156" s="14">
        <v>100040</v>
      </c>
      <c r="O156">
        <v>11</v>
      </c>
      <c r="P156">
        <v>100041</v>
      </c>
      <c r="Q156">
        <v>12</v>
      </c>
      <c r="R156">
        <v>100042</v>
      </c>
      <c r="S156">
        <v>13</v>
      </c>
      <c r="T156">
        <v>100040</v>
      </c>
      <c r="U156">
        <v>14</v>
      </c>
      <c r="V156">
        <v>100042</v>
      </c>
      <c r="W156">
        <v>15</v>
      </c>
      <c r="X156">
        <v>100041</v>
      </c>
      <c r="Y156">
        <v>16</v>
      </c>
      <c r="Z156">
        <v>100040</v>
      </c>
      <c r="AA156">
        <v>17</v>
      </c>
      <c r="AB156">
        <v>100042</v>
      </c>
      <c r="AC156">
        <v>19</v>
      </c>
      <c r="AD156">
        <v>100042</v>
      </c>
      <c r="AE156">
        <v>20</v>
      </c>
      <c r="AF156">
        <v>200136</v>
      </c>
      <c r="AG156">
        <v>18</v>
      </c>
      <c r="AH156" t="e">
        <f>VLOOKUP(AF156,关卡难度线!B:H,11,0)</f>
        <v>#N/A</v>
      </c>
    </row>
    <row r="157" spans="1:34">
      <c r="A157" s="17" t="s">
        <v>0</v>
      </c>
      <c r="B157">
        <v>16051998</v>
      </c>
      <c r="C157" t="s">
        <v>19</v>
      </c>
      <c r="D157">
        <v>2328116</v>
      </c>
      <c r="E157" t="s">
        <v>20</v>
      </c>
      <c r="F157">
        <v>500000</v>
      </c>
      <c r="G157" t="s">
        <v>21</v>
      </c>
      <c r="H157">
        <v>90</v>
      </c>
      <c r="I157" t="s">
        <v>22</v>
      </c>
      <c r="J157">
        <v>0</v>
      </c>
      <c r="K157" t="s">
        <v>23</v>
      </c>
      <c r="L157">
        <v>-3500</v>
      </c>
      <c r="N157" s="14">
        <v>100042</v>
      </c>
      <c r="O157">
        <v>11</v>
      </c>
      <c r="P157">
        <v>100040</v>
      </c>
      <c r="Q157">
        <v>12</v>
      </c>
      <c r="R157">
        <v>100041</v>
      </c>
      <c r="S157">
        <v>13</v>
      </c>
      <c r="T157">
        <v>100040</v>
      </c>
      <c r="U157">
        <v>14</v>
      </c>
      <c r="V157">
        <v>100041</v>
      </c>
      <c r="W157">
        <v>15</v>
      </c>
      <c r="X157">
        <v>100042</v>
      </c>
      <c r="Y157">
        <v>16</v>
      </c>
      <c r="Z157">
        <v>100040</v>
      </c>
      <c r="AA157">
        <v>17</v>
      </c>
      <c r="AB157">
        <v>100042</v>
      </c>
      <c r="AC157">
        <v>19</v>
      </c>
      <c r="AD157">
        <v>100042</v>
      </c>
      <c r="AE157">
        <v>20</v>
      </c>
      <c r="AF157">
        <v>200137</v>
      </c>
      <c r="AG157">
        <v>18</v>
      </c>
      <c r="AH157" t="e">
        <f>VLOOKUP(AF157,关卡难度线!B:H,11,0)</f>
        <v>#N/A</v>
      </c>
    </row>
    <row r="158" spans="1:34">
      <c r="A158" s="17" t="s">
        <v>0</v>
      </c>
      <c r="B158">
        <v>16311502</v>
      </c>
      <c r="C158" t="s">
        <v>19</v>
      </c>
      <c r="D158">
        <v>2353299</v>
      </c>
      <c r="E158" t="s">
        <v>20</v>
      </c>
      <c r="F158">
        <v>500000</v>
      </c>
      <c r="G158" t="s">
        <v>21</v>
      </c>
      <c r="H158">
        <v>90</v>
      </c>
      <c r="I158" t="s">
        <v>22</v>
      </c>
      <c r="J158">
        <v>0</v>
      </c>
      <c r="K158" t="s">
        <v>23</v>
      </c>
      <c r="L158">
        <v>-3500</v>
      </c>
      <c r="N158" s="14">
        <v>100042</v>
      </c>
      <c r="O158">
        <v>11</v>
      </c>
      <c r="P158">
        <v>100042</v>
      </c>
      <c r="Q158">
        <v>12</v>
      </c>
      <c r="R158">
        <v>100042</v>
      </c>
      <c r="S158">
        <v>13</v>
      </c>
      <c r="T158">
        <v>100041</v>
      </c>
      <c r="U158">
        <v>14</v>
      </c>
      <c r="V158">
        <v>100040</v>
      </c>
      <c r="W158">
        <v>15</v>
      </c>
      <c r="X158">
        <v>100041</v>
      </c>
      <c r="Y158">
        <v>16</v>
      </c>
      <c r="Z158">
        <v>100042</v>
      </c>
      <c r="AA158">
        <v>17</v>
      </c>
      <c r="AB158">
        <v>100042</v>
      </c>
      <c r="AC158">
        <v>19</v>
      </c>
      <c r="AD158">
        <v>100040</v>
      </c>
      <c r="AE158">
        <v>20</v>
      </c>
      <c r="AF158">
        <v>200138</v>
      </c>
      <c r="AG158">
        <v>18</v>
      </c>
      <c r="AH158" t="e">
        <f>VLOOKUP(AF158,关卡难度线!B:H,11,0)</f>
        <v>#N/A</v>
      </c>
    </row>
    <row r="159" spans="1:34">
      <c r="A159" s="17" t="s">
        <v>0</v>
      </c>
      <c r="B159">
        <v>16571701</v>
      </c>
      <c r="C159" t="s">
        <v>19</v>
      </c>
      <c r="D159">
        <v>2378304</v>
      </c>
      <c r="E159" t="s">
        <v>20</v>
      </c>
      <c r="F159">
        <v>500000</v>
      </c>
      <c r="G159" t="s">
        <v>21</v>
      </c>
      <c r="H159">
        <v>90</v>
      </c>
      <c r="I159" t="s">
        <v>22</v>
      </c>
      <c r="J159">
        <v>0</v>
      </c>
      <c r="K159" t="s">
        <v>23</v>
      </c>
      <c r="L159">
        <v>-3500</v>
      </c>
      <c r="N159" s="14">
        <v>100040</v>
      </c>
      <c r="O159">
        <v>11</v>
      </c>
      <c r="P159">
        <v>100042</v>
      </c>
      <c r="Q159">
        <v>12</v>
      </c>
      <c r="R159">
        <v>100040</v>
      </c>
      <c r="S159">
        <v>13</v>
      </c>
      <c r="T159">
        <v>100041</v>
      </c>
      <c r="U159">
        <v>14</v>
      </c>
      <c r="V159">
        <v>100040</v>
      </c>
      <c r="W159">
        <v>15</v>
      </c>
      <c r="X159">
        <v>100042</v>
      </c>
      <c r="Y159">
        <v>16</v>
      </c>
      <c r="Z159">
        <v>100041</v>
      </c>
      <c r="AA159">
        <v>17</v>
      </c>
      <c r="AB159">
        <v>100042</v>
      </c>
      <c r="AC159">
        <v>19</v>
      </c>
      <c r="AD159">
        <v>100041</v>
      </c>
      <c r="AE159">
        <v>20</v>
      </c>
      <c r="AF159">
        <v>200139</v>
      </c>
      <c r="AG159">
        <v>18</v>
      </c>
      <c r="AH159" t="e">
        <f>VLOOKUP(AF159,关卡难度线!B:H,11,0)</f>
        <v>#N/A</v>
      </c>
    </row>
    <row r="160" spans="1:34">
      <c r="A160" s="17" t="s">
        <v>0</v>
      </c>
      <c r="B160">
        <v>16833824</v>
      </c>
      <c r="C160" t="s">
        <v>19</v>
      </c>
      <c r="D160">
        <v>2403308</v>
      </c>
      <c r="E160" t="s">
        <v>20</v>
      </c>
      <c r="F160">
        <v>500000</v>
      </c>
      <c r="G160" t="s">
        <v>21</v>
      </c>
      <c r="H160">
        <v>90</v>
      </c>
      <c r="I160" t="s">
        <v>22</v>
      </c>
      <c r="J160">
        <v>0</v>
      </c>
      <c r="K160" t="s">
        <v>23</v>
      </c>
      <c r="L160">
        <v>-3500</v>
      </c>
      <c r="N160" s="14">
        <v>100042</v>
      </c>
      <c r="O160">
        <v>11</v>
      </c>
      <c r="P160">
        <v>100041</v>
      </c>
      <c r="Q160">
        <v>12</v>
      </c>
      <c r="R160">
        <v>100041</v>
      </c>
      <c r="S160">
        <v>13</v>
      </c>
      <c r="T160">
        <v>100041</v>
      </c>
      <c r="U160">
        <v>14</v>
      </c>
      <c r="V160">
        <v>100042</v>
      </c>
      <c r="W160">
        <v>15</v>
      </c>
      <c r="X160">
        <v>100040</v>
      </c>
      <c r="Y160">
        <v>16</v>
      </c>
      <c r="Z160">
        <v>100042</v>
      </c>
      <c r="AA160">
        <v>17</v>
      </c>
      <c r="AB160">
        <v>100041</v>
      </c>
      <c r="AC160">
        <v>19</v>
      </c>
      <c r="AD160">
        <v>100041</v>
      </c>
      <c r="AE160">
        <v>20</v>
      </c>
      <c r="AF160">
        <v>200140</v>
      </c>
      <c r="AG160">
        <v>18</v>
      </c>
      <c r="AH160" t="e">
        <f>VLOOKUP(AF160,关卡难度线!B:H,11,0)</f>
        <v>#N/A</v>
      </c>
    </row>
    <row r="161" spans="1:34">
      <c r="A161" s="17" t="s">
        <v>0</v>
      </c>
      <c r="B161">
        <v>17912066</v>
      </c>
      <c r="C161" t="s">
        <v>19</v>
      </c>
      <c r="D161">
        <v>2543947</v>
      </c>
      <c r="E161" t="s">
        <v>20</v>
      </c>
      <c r="F161">
        <v>500000</v>
      </c>
      <c r="G161" t="s">
        <v>21</v>
      </c>
      <c r="H161">
        <v>90</v>
      </c>
      <c r="I161" t="s">
        <v>22</v>
      </c>
      <c r="J161">
        <v>0</v>
      </c>
      <c r="K161" t="s">
        <v>23</v>
      </c>
      <c r="L161">
        <v>-3500</v>
      </c>
      <c r="N161" s="14">
        <v>100043</v>
      </c>
      <c r="O161">
        <v>11</v>
      </c>
      <c r="P161">
        <v>100044</v>
      </c>
      <c r="Q161">
        <v>12</v>
      </c>
      <c r="R161">
        <v>100044</v>
      </c>
      <c r="S161">
        <v>13</v>
      </c>
      <c r="T161">
        <v>100044</v>
      </c>
      <c r="U161">
        <v>14</v>
      </c>
      <c r="V161">
        <v>100045</v>
      </c>
      <c r="W161">
        <v>15</v>
      </c>
      <c r="X161">
        <v>100044</v>
      </c>
      <c r="Y161">
        <v>16</v>
      </c>
      <c r="Z161">
        <v>100043</v>
      </c>
      <c r="AA161">
        <v>17</v>
      </c>
      <c r="AB161">
        <v>100044</v>
      </c>
      <c r="AC161">
        <v>19</v>
      </c>
      <c r="AD161">
        <v>100045</v>
      </c>
      <c r="AE161">
        <v>20</v>
      </c>
      <c r="AF161">
        <v>200141</v>
      </c>
      <c r="AG161">
        <v>18</v>
      </c>
      <c r="AH161" t="e">
        <f>VLOOKUP(AF161,关卡难度线!B:H,11,0)</f>
        <v>#N/A</v>
      </c>
    </row>
    <row r="162" spans="1:34">
      <c r="A162" s="17" t="s">
        <v>0</v>
      </c>
      <c r="B162">
        <v>17363869</v>
      </c>
      <c r="C162" t="s">
        <v>19</v>
      </c>
      <c r="D162">
        <v>2453318</v>
      </c>
      <c r="E162" t="s">
        <v>20</v>
      </c>
      <c r="F162">
        <v>500000</v>
      </c>
      <c r="G162" t="s">
        <v>21</v>
      </c>
      <c r="H162">
        <v>90</v>
      </c>
      <c r="I162" t="s">
        <v>22</v>
      </c>
      <c r="J162">
        <v>0</v>
      </c>
      <c r="K162" t="s">
        <v>23</v>
      </c>
      <c r="L162">
        <v>-3500</v>
      </c>
      <c r="N162" s="14">
        <v>100043</v>
      </c>
      <c r="O162">
        <v>11</v>
      </c>
      <c r="P162">
        <v>100043</v>
      </c>
      <c r="Q162">
        <v>12</v>
      </c>
      <c r="R162">
        <v>100045</v>
      </c>
      <c r="S162">
        <v>13</v>
      </c>
      <c r="T162">
        <v>100043</v>
      </c>
      <c r="U162">
        <v>14</v>
      </c>
      <c r="V162">
        <v>100044</v>
      </c>
      <c r="W162">
        <v>15</v>
      </c>
      <c r="X162">
        <v>100044</v>
      </c>
      <c r="Y162">
        <v>16</v>
      </c>
      <c r="Z162">
        <v>100045</v>
      </c>
      <c r="AA162">
        <v>17</v>
      </c>
      <c r="AB162">
        <v>100044</v>
      </c>
      <c r="AC162">
        <v>19</v>
      </c>
      <c r="AD162">
        <v>100044</v>
      </c>
      <c r="AE162">
        <v>20</v>
      </c>
      <c r="AF162">
        <v>200142</v>
      </c>
      <c r="AG162">
        <v>18</v>
      </c>
      <c r="AH162" t="e">
        <f>VLOOKUP(AF162,关卡难度线!B:H,11,0)</f>
        <v>#N/A</v>
      </c>
    </row>
    <row r="163" spans="1:34">
      <c r="A163" s="17" t="s">
        <v>0</v>
      </c>
      <c r="B163">
        <v>17631796</v>
      </c>
      <c r="C163" t="s">
        <v>19</v>
      </c>
      <c r="D163">
        <v>2478322</v>
      </c>
      <c r="E163" t="s">
        <v>20</v>
      </c>
      <c r="F163">
        <v>500000</v>
      </c>
      <c r="G163" t="s">
        <v>21</v>
      </c>
      <c r="H163">
        <v>90</v>
      </c>
      <c r="I163" t="s">
        <v>22</v>
      </c>
      <c r="J163">
        <v>0</v>
      </c>
      <c r="K163" t="s">
        <v>23</v>
      </c>
      <c r="L163">
        <v>-3500</v>
      </c>
      <c r="N163" s="14">
        <v>100043</v>
      </c>
      <c r="O163">
        <v>11</v>
      </c>
      <c r="P163">
        <v>100045</v>
      </c>
      <c r="Q163">
        <v>12</v>
      </c>
      <c r="R163">
        <v>100045</v>
      </c>
      <c r="S163">
        <v>13</v>
      </c>
      <c r="T163">
        <v>100045</v>
      </c>
      <c r="U163">
        <v>14</v>
      </c>
      <c r="V163">
        <v>100043</v>
      </c>
      <c r="W163">
        <v>15</v>
      </c>
      <c r="X163">
        <v>100043</v>
      </c>
      <c r="Y163">
        <v>16</v>
      </c>
      <c r="Z163">
        <v>100043</v>
      </c>
      <c r="AA163">
        <v>17</v>
      </c>
      <c r="AB163">
        <v>100044</v>
      </c>
      <c r="AC163">
        <v>19</v>
      </c>
      <c r="AD163">
        <v>100044</v>
      </c>
      <c r="AE163">
        <v>20</v>
      </c>
      <c r="AF163">
        <v>200143</v>
      </c>
      <c r="AG163">
        <v>18</v>
      </c>
      <c r="AH163" t="e">
        <f>VLOOKUP(AF163,关卡难度线!B:H,11,0)</f>
        <v>#N/A</v>
      </c>
    </row>
    <row r="164" spans="1:34">
      <c r="A164" s="17" t="s">
        <v>0</v>
      </c>
      <c r="B164">
        <v>17901661</v>
      </c>
      <c r="C164" t="s">
        <v>19</v>
      </c>
      <c r="D164">
        <v>2503327</v>
      </c>
      <c r="E164" t="s">
        <v>20</v>
      </c>
      <c r="F164">
        <v>500000</v>
      </c>
      <c r="G164" t="s">
        <v>21</v>
      </c>
      <c r="H164">
        <v>95</v>
      </c>
      <c r="I164" t="s">
        <v>22</v>
      </c>
      <c r="J164">
        <v>0</v>
      </c>
      <c r="K164" t="s">
        <v>23</v>
      </c>
      <c r="L164">
        <v>-3500</v>
      </c>
      <c r="N164" s="14">
        <v>100043</v>
      </c>
      <c r="O164">
        <v>11</v>
      </c>
      <c r="P164">
        <v>100043</v>
      </c>
      <c r="Q164">
        <v>12</v>
      </c>
      <c r="R164">
        <v>100044</v>
      </c>
      <c r="S164">
        <v>13</v>
      </c>
      <c r="T164">
        <v>100043</v>
      </c>
      <c r="U164">
        <v>14</v>
      </c>
      <c r="V164">
        <v>100043</v>
      </c>
      <c r="W164">
        <v>15</v>
      </c>
      <c r="X164">
        <v>100043</v>
      </c>
      <c r="Y164">
        <v>16</v>
      </c>
      <c r="Z164">
        <v>100043</v>
      </c>
      <c r="AA164">
        <v>17</v>
      </c>
      <c r="AB164">
        <v>100043</v>
      </c>
      <c r="AC164">
        <v>19</v>
      </c>
      <c r="AD164">
        <v>100043</v>
      </c>
      <c r="AE164">
        <v>20</v>
      </c>
      <c r="AF164">
        <v>200144</v>
      </c>
      <c r="AG164">
        <v>18</v>
      </c>
      <c r="AH164" t="e">
        <f>VLOOKUP(AF164,关卡难度线!B:H,11,0)</f>
        <v>#N/A</v>
      </c>
    </row>
    <row r="165" spans="1:34">
      <c r="A165" s="17" t="s">
        <v>0</v>
      </c>
      <c r="B165">
        <v>18173470</v>
      </c>
      <c r="C165" t="s">
        <v>19</v>
      </c>
      <c r="D165">
        <v>2528332</v>
      </c>
      <c r="E165" t="s">
        <v>20</v>
      </c>
      <c r="F165">
        <v>500000</v>
      </c>
      <c r="G165" t="s">
        <v>21</v>
      </c>
      <c r="H165">
        <v>95</v>
      </c>
      <c r="I165" t="s">
        <v>22</v>
      </c>
      <c r="J165">
        <v>0</v>
      </c>
      <c r="K165" t="s">
        <v>23</v>
      </c>
      <c r="L165">
        <v>-3500</v>
      </c>
      <c r="N165" s="14">
        <v>100043</v>
      </c>
      <c r="O165">
        <v>11</v>
      </c>
      <c r="P165">
        <v>100043</v>
      </c>
      <c r="Q165">
        <v>12</v>
      </c>
      <c r="R165">
        <v>100043</v>
      </c>
      <c r="S165">
        <v>13</v>
      </c>
      <c r="T165">
        <v>100045</v>
      </c>
      <c r="U165">
        <v>14</v>
      </c>
      <c r="V165">
        <v>100045</v>
      </c>
      <c r="W165">
        <v>15</v>
      </c>
      <c r="X165">
        <v>100043</v>
      </c>
      <c r="Y165">
        <v>16</v>
      </c>
      <c r="Z165">
        <v>100045</v>
      </c>
      <c r="AA165">
        <v>17</v>
      </c>
      <c r="AB165">
        <v>100043</v>
      </c>
      <c r="AC165">
        <v>19</v>
      </c>
      <c r="AD165">
        <v>100045</v>
      </c>
      <c r="AE165">
        <v>20</v>
      </c>
      <c r="AF165">
        <v>200145</v>
      </c>
      <c r="AG165">
        <v>18</v>
      </c>
      <c r="AH165" t="e">
        <f>VLOOKUP(AF165,关卡难度线!B:H,11,0)</f>
        <v>#N/A</v>
      </c>
    </row>
    <row r="166" spans="1:34">
      <c r="A166" s="17" t="s">
        <v>0</v>
      </c>
      <c r="B166">
        <v>18447226</v>
      </c>
      <c r="C166" t="s">
        <v>19</v>
      </c>
      <c r="D166">
        <v>2553337</v>
      </c>
      <c r="E166" t="s">
        <v>20</v>
      </c>
      <c r="F166">
        <v>500000</v>
      </c>
      <c r="G166" t="s">
        <v>21</v>
      </c>
      <c r="H166">
        <v>95</v>
      </c>
      <c r="I166" t="s">
        <v>22</v>
      </c>
      <c r="J166">
        <v>0</v>
      </c>
      <c r="K166" t="s">
        <v>23</v>
      </c>
      <c r="L166">
        <v>-3500</v>
      </c>
      <c r="N166" s="14">
        <v>100043</v>
      </c>
      <c r="O166">
        <v>11</v>
      </c>
      <c r="P166">
        <v>100044</v>
      </c>
      <c r="Q166">
        <v>12</v>
      </c>
      <c r="R166">
        <v>100043</v>
      </c>
      <c r="S166">
        <v>13</v>
      </c>
      <c r="T166">
        <v>100043</v>
      </c>
      <c r="U166">
        <v>14</v>
      </c>
      <c r="V166">
        <v>100045</v>
      </c>
      <c r="W166">
        <v>15</v>
      </c>
      <c r="X166">
        <v>100044</v>
      </c>
      <c r="Y166">
        <v>16</v>
      </c>
      <c r="Z166">
        <v>100043</v>
      </c>
      <c r="AA166">
        <v>17</v>
      </c>
      <c r="AB166">
        <v>100044</v>
      </c>
      <c r="AC166">
        <v>19</v>
      </c>
      <c r="AD166">
        <v>100045</v>
      </c>
      <c r="AE166">
        <v>20</v>
      </c>
      <c r="AF166">
        <v>200146</v>
      </c>
      <c r="AG166">
        <v>18</v>
      </c>
      <c r="AH166" t="e">
        <f>VLOOKUP(AF166,关卡难度线!B:H,11,0)</f>
        <v>#N/A</v>
      </c>
    </row>
    <row r="167" spans="1:34">
      <c r="A167" s="17" t="s">
        <v>0</v>
      </c>
      <c r="B167">
        <v>18722929</v>
      </c>
      <c r="C167" t="s">
        <v>19</v>
      </c>
      <c r="D167">
        <v>2578341</v>
      </c>
      <c r="E167" t="s">
        <v>20</v>
      </c>
      <c r="F167">
        <v>500000</v>
      </c>
      <c r="G167" t="s">
        <v>21</v>
      </c>
      <c r="H167">
        <v>95</v>
      </c>
      <c r="I167" t="s">
        <v>22</v>
      </c>
      <c r="J167">
        <v>0</v>
      </c>
      <c r="K167" t="s">
        <v>23</v>
      </c>
      <c r="L167">
        <v>-3500</v>
      </c>
      <c r="N167" s="14">
        <v>100043</v>
      </c>
      <c r="O167">
        <v>11</v>
      </c>
      <c r="P167">
        <v>100045</v>
      </c>
      <c r="Q167">
        <v>12</v>
      </c>
      <c r="R167">
        <v>100043</v>
      </c>
      <c r="S167">
        <v>13</v>
      </c>
      <c r="T167">
        <v>100045</v>
      </c>
      <c r="U167">
        <v>14</v>
      </c>
      <c r="V167">
        <v>100045</v>
      </c>
      <c r="W167">
        <v>15</v>
      </c>
      <c r="X167">
        <v>100045</v>
      </c>
      <c r="Y167">
        <v>16</v>
      </c>
      <c r="Z167">
        <v>100043</v>
      </c>
      <c r="AA167">
        <v>17</v>
      </c>
      <c r="AB167">
        <v>100044</v>
      </c>
      <c r="AC167">
        <v>19</v>
      </c>
      <c r="AD167">
        <v>100043</v>
      </c>
      <c r="AE167">
        <v>20</v>
      </c>
      <c r="AF167">
        <v>200147</v>
      </c>
      <c r="AG167">
        <v>18</v>
      </c>
      <c r="AH167" t="e">
        <f>VLOOKUP(AF167,关卡难度线!B:H,11,0)</f>
        <v>#N/A</v>
      </c>
    </row>
    <row r="168" spans="1:34">
      <c r="A168" s="17" t="s">
        <v>0</v>
      </c>
      <c r="B168">
        <v>19000586</v>
      </c>
      <c r="C168" t="s">
        <v>19</v>
      </c>
      <c r="D168">
        <v>2603346</v>
      </c>
      <c r="E168" t="s">
        <v>20</v>
      </c>
      <c r="F168">
        <v>500000</v>
      </c>
      <c r="G168" t="s">
        <v>21</v>
      </c>
      <c r="H168">
        <v>95</v>
      </c>
      <c r="I168" t="s">
        <v>22</v>
      </c>
      <c r="J168">
        <v>0</v>
      </c>
      <c r="K168" t="s">
        <v>23</v>
      </c>
      <c r="L168">
        <v>-3500</v>
      </c>
      <c r="N168" s="14">
        <v>100044</v>
      </c>
      <c r="O168">
        <v>11</v>
      </c>
      <c r="P168">
        <v>100043</v>
      </c>
      <c r="Q168">
        <v>12</v>
      </c>
      <c r="R168">
        <v>100045</v>
      </c>
      <c r="S168">
        <v>13</v>
      </c>
      <c r="T168">
        <v>100044</v>
      </c>
      <c r="U168">
        <v>14</v>
      </c>
      <c r="V168">
        <v>100043</v>
      </c>
      <c r="W168">
        <v>15</v>
      </c>
      <c r="X168">
        <v>100044</v>
      </c>
      <c r="Y168">
        <v>16</v>
      </c>
      <c r="Z168">
        <v>100043</v>
      </c>
      <c r="AA168">
        <v>17</v>
      </c>
      <c r="AB168">
        <v>100045</v>
      </c>
      <c r="AC168">
        <v>19</v>
      </c>
      <c r="AD168">
        <v>100044</v>
      </c>
      <c r="AE168">
        <v>20</v>
      </c>
      <c r="AF168">
        <v>200148</v>
      </c>
      <c r="AG168">
        <v>18</v>
      </c>
      <c r="AH168" t="e">
        <f>VLOOKUP(AF168,关卡难度线!B:H,11,0)</f>
        <v>#N/A</v>
      </c>
    </row>
    <row r="169" spans="1:34">
      <c r="A169" s="17" t="s">
        <v>0</v>
      </c>
      <c r="B169">
        <v>19280198</v>
      </c>
      <c r="C169" t="s">
        <v>19</v>
      </c>
      <c r="D169">
        <v>2628351</v>
      </c>
      <c r="E169" t="s">
        <v>20</v>
      </c>
      <c r="F169">
        <v>500000</v>
      </c>
      <c r="G169" t="s">
        <v>21</v>
      </c>
      <c r="H169">
        <v>95</v>
      </c>
      <c r="I169" t="s">
        <v>22</v>
      </c>
      <c r="J169">
        <v>0</v>
      </c>
      <c r="K169" t="s">
        <v>23</v>
      </c>
      <c r="L169">
        <v>-3500</v>
      </c>
      <c r="N169" s="14">
        <v>100044</v>
      </c>
      <c r="O169">
        <v>11</v>
      </c>
      <c r="P169">
        <v>100044</v>
      </c>
      <c r="Q169">
        <v>12</v>
      </c>
      <c r="R169">
        <v>100043</v>
      </c>
      <c r="S169">
        <v>13</v>
      </c>
      <c r="T169">
        <v>100044</v>
      </c>
      <c r="U169">
        <v>14</v>
      </c>
      <c r="V169">
        <v>100044</v>
      </c>
      <c r="W169">
        <v>15</v>
      </c>
      <c r="X169">
        <v>100044</v>
      </c>
      <c r="Y169">
        <v>16</v>
      </c>
      <c r="Z169">
        <v>100045</v>
      </c>
      <c r="AA169">
        <v>17</v>
      </c>
      <c r="AB169">
        <v>100043</v>
      </c>
      <c r="AC169">
        <v>19</v>
      </c>
      <c r="AD169">
        <v>100045</v>
      </c>
      <c r="AE169">
        <v>20</v>
      </c>
      <c r="AF169">
        <v>200149</v>
      </c>
      <c r="AG169">
        <v>18</v>
      </c>
      <c r="AH169" t="e">
        <f>VLOOKUP(AF169,关卡难度线!B:H,11,0)</f>
        <v>#N/A</v>
      </c>
    </row>
    <row r="170" spans="1:34">
      <c r="A170" s="17" t="s">
        <v>0</v>
      </c>
      <c r="B170">
        <v>19561769</v>
      </c>
      <c r="C170" t="s">
        <v>19</v>
      </c>
      <c r="D170">
        <v>2653355</v>
      </c>
      <c r="E170" t="s">
        <v>20</v>
      </c>
      <c r="F170">
        <v>500000</v>
      </c>
      <c r="G170" t="s">
        <v>21</v>
      </c>
      <c r="H170">
        <v>95</v>
      </c>
      <c r="I170" t="s">
        <v>22</v>
      </c>
      <c r="J170">
        <v>0</v>
      </c>
      <c r="K170" t="s">
        <v>23</v>
      </c>
      <c r="L170">
        <v>-3500</v>
      </c>
      <c r="N170" s="14">
        <v>100045</v>
      </c>
      <c r="O170">
        <v>11</v>
      </c>
      <c r="P170">
        <v>100043</v>
      </c>
      <c r="Q170">
        <v>12</v>
      </c>
      <c r="R170">
        <v>100044</v>
      </c>
      <c r="S170">
        <v>13</v>
      </c>
      <c r="T170">
        <v>100045</v>
      </c>
      <c r="U170">
        <v>14</v>
      </c>
      <c r="V170">
        <v>100044</v>
      </c>
      <c r="W170">
        <v>15</v>
      </c>
      <c r="X170">
        <v>100044</v>
      </c>
      <c r="Y170">
        <v>16</v>
      </c>
      <c r="Z170">
        <v>100045</v>
      </c>
      <c r="AA170">
        <v>17</v>
      </c>
      <c r="AB170">
        <v>100043</v>
      </c>
      <c r="AC170">
        <v>19</v>
      </c>
      <c r="AD170">
        <v>100045</v>
      </c>
      <c r="AE170">
        <v>20</v>
      </c>
      <c r="AF170">
        <v>200150</v>
      </c>
      <c r="AG170">
        <v>18</v>
      </c>
      <c r="AH170" t="e">
        <f>VLOOKUP(AF170,关卡难度线!B:H,11,0)</f>
        <v>#N/A</v>
      </c>
    </row>
    <row r="171" spans="1:34">
      <c r="A171" s="17" t="s">
        <v>0</v>
      </c>
      <c r="B171">
        <v>20790318</v>
      </c>
      <c r="C171" t="s">
        <v>19</v>
      </c>
      <c r="D171">
        <v>2805901</v>
      </c>
      <c r="E171" t="s">
        <v>20</v>
      </c>
      <c r="F171">
        <v>500000</v>
      </c>
      <c r="G171" t="s">
        <v>21</v>
      </c>
      <c r="H171">
        <v>95</v>
      </c>
      <c r="I171" t="s">
        <v>22</v>
      </c>
      <c r="J171">
        <v>0</v>
      </c>
      <c r="K171" t="s">
        <v>23</v>
      </c>
      <c r="L171">
        <v>-3500</v>
      </c>
      <c r="N171" s="14">
        <v>100043</v>
      </c>
      <c r="O171">
        <v>11</v>
      </c>
      <c r="P171">
        <v>100044</v>
      </c>
      <c r="Q171">
        <v>12</v>
      </c>
      <c r="R171">
        <v>100044</v>
      </c>
      <c r="S171">
        <v>13</v>
      </c>
      <c r="T171">
        <v>100044</v>
      </c>
      <c r="U171">
        <v>14</v>
      </c>
      <c r="V171">
        <v>100045</v>
      </c>
      <c r="W171">
        <v>15</v>
      </c>
      <c r="X171">
        <v>100044</v>
      </c>
      <c r="Y171">
        <v>16</v>
      </c>
      <c r="Z171">
        <v>100043</v>
      </c>
      <c r="AA171">
        <v>17</v>
      </c>
      <c r="AB171">
        <v>100044</v>
      </c>
      <c r="AC171">
        <v>19</v>
      </c>
      <c r="AD171">
        <v>100045</v>
      </c>
      <c r="AE171">
        <v>20</v>
      </c>
      <c r="AF171">
        <v>200141</v>
      </c>
      <c r="AG171">
        <v>18</v>
      </c>
      <c r="AH171" t="e">
        <f>VLOOKUP(AF171,关卡难度线!B:H,11,0)</f>
        <v>#N/A</v>
      </c>
    </row>
    <row r="172" spans="1:34">
      <c r="A172" s="17" t="s">
        <v>0</v>
      </c>
      <c r="B172">
        <v>20130801</v>
      </c>
      <c r="C172" t="s">
        <v>19</v>
      </c>
      <c r="D172">
        <v>2703365</v>
      </c>
      <c r="E172" t="s">
        <v>20</v>
      </c>
      <c r="F172">
        <v>500000</v>
      </c>
      <c r="G172" t="s">
        <v>21</v>
      </c>
      <c r="H172">
        <v>95</v>
      </c>
      <c r="I172" t="s">
        <v>22</v>
      </c>
      <c r="J172">
        <v>0</v>
      </c>
      <c r="K172" t="s">
        <v>23</v>
      </c>
      <c r="L172">
        <v>-3500</v>
      </c>
      <c r="N172" s="14">
        <v>100043</v>
      </c>
      <c r="O172">
        <v>11</v>
      </c>
      <c r="P172">
        <v>100043</v>
      </c>
      <c r="Q172">
        <v>12</v>
      </c>
      <c r="R172">
        <v>100045</v>
      </c>
      <c r="S172">
        <v>13</v>
      </c>
      <c r="T172">
        <v>100043</v>
      </c>
      <c r="U172">
        <v>14</v>
      </c>
      <c r="V172">
        <v>100044</v>
      </c>
      <c r="W172">
        <v>15</v>
      </c>
      <c r="X172">
        <v>100044</v>
      </c>
      <c r="Y172">
        <v>16</v>
      </c>
      <c r="Z172">
        <v>100045</v>
      </c>
      <c r="AA172">
        <v>17</v>
      </c>
      <c r="AB172">
        <v>100044</v>
      </c>
      <c r="AC172">
        <v>19</v>
      </c>
      <c r="AD172">
        <v>100044</v>
      </c>
      <c r="AE172">
        <v>20</v>
      </c>
      <c r="AF172">
        <v>200142</v>
      </c>
      <c r="AG172">
        <v>18</v>
      </c>
      <c r="AH172" t="e">
        <f>VLOOKUP(AF172,关卡难度线!B:H,11,0)</f>
        <v>#N/A</v>
      </c>
    </row>
    <row r="173" spans="1:34">
      <c r="A173" s="17" t="s">
        <v>0</v>
      </c>
      <c r="B173">
        <v>20438890</v>
      </c>
      <c r="C173" t="s">
        <v>19</v>
      </c>
      <c r="D173">
        <v>2731125</v>
      </c>
      <c r="E173" t="s">
        <v>20</v>
      </c>
      <c r="F173">
        <v>500000</v>
      </c>
      <c r="G173" t="s">
        <v>21</v>
      </c>
      <c r="H173">
        <v>95</v>
      </c>
      <c r="I173" t="s">
        <v>22</v>
      </c>
      <c r="J173">
        <v>0</v>
      </c>
      <c r="K173" t="s">
        <v>23</v>
      </c>
      <c r="L173">
        <v>-3500</v>
      </c>
      <c r="N173" s="14">
        <v>100043</v>
      </c>
      <c r="O173">
        <v>11</v>
      </c>
      <c r="P173">
        <v>100045</v>
      </c>
      <c r="Q173">
        <v>12</v>
      </c>
      <c r="R173">
        <v>100045</v>
      </c>
      <c r="S173">
        <v>13</v>
      </c>
      <c r="T173">
        <v>100045</v>
      </c>
      <c r="U173">
        <v>14</v>
      </c>
      <c r="V173">
        <v>100043</v>
      </c>
      <c r="W173">
        <v>15</v>
      </c>
      <c r="X173">
        <v>100043</v>
      </c>
      <c r="Y173">
        <v>16</v>
      </c>
      <c r="Z173">
        <v>100043</v>
      </c>
      <c r="AA173">
        <v>17</v>
      </c>
      <c r="AB173">
        <v>100044</v>
      </c>
      <c r="AC173">
        <v>19</v>
      </c>
      <c r="AD173">
        <v>100044</v>
      </c>
      <c r="AE173">
        <v>20</v>
      </c>
      <c r="AF173">
        <v>200143</v>
      </c>
      <c r="AG173">
        <v>18</v>
      </c>
      <c r="AH173" t="e">
        <f>VLOOKUP(AF173,关卡难度线!B:H,11,0)</f>
        <v>#N/A</v>
      </c>
    </row>
    <row r="174" spans="1:34">
      <c r="A174" s="17" t="s">
        <v>0</v>
      </c>
      <c r="B174">
        <v>20772180</v>
      </c>
      <c r="C174" t="s">
        <v>19</v>
      </c>
      <c r="D174">
        <v>2761947</v>
      </c>
      <c r="E174" t="s">
        <v>20</v>
      </c>
      <c r="F174">
        <v>500000</v>
      </c>
      <c r="G174" t="s">
        <v>21</v>
      </c>
      <c r="H174">
        <v>95</v>
      </c>
      <c r="I174" t="s">
        <v>22</v>
      </c>
      <c r="J174">
        <v>0</v>
      </c>
      <c r="K174" t="s">
        <v>23</v>
      </c>
      <c r="L174">
        <v>-3500</v>
      </c>
      <c r="N174" s="14">
        <v>100043</v>
      </c>
      <c r="O174">
        <v>11</v>
      </c>
      <c r="P174">
        <v>100043</v>
      </c>
      <c r="Q174">
        <v>12</v>
      </c>
      <c r="R174">
        <v>100044</v>
      </c>
      <c r="S174">
        <v>13</v>
      </c>
      <c r="T174">
        <v>100043</v>
      </c>
      <c r="U174">
        <v>14</v>
      </c>
      <c r="V174">
        <v>100043</v>
      </c>
      <c r="W174">
        <v>15</v>
      </c>
      <c r="X174">
        <v>100043</v>
      </c>
      <c r="Y174">
        <v>16</v>
      </c>
      <c r="Z174">
        <v>100043</v>
      </c>
      <c r="AA174">
        <v>17</v>
      </c>
      <c r="AB174">
        <v>100043</v>
      </c>
      <c r="AC174">
        <v>19</v>
      </c>
      <c r="AD174">
        <v>100043</v>
      </c>
      <c r="AE174">
        <v>20</v>
      </c>
      <c r="AF174">
        <v>200144</v>
      </c>
      <c r="AG174">
        <v>18</v>
      </c>
      <c r="AH174" t="e">
        <f>VLOOKUP(AF174,关卡难度线!B:H,11,0)</f>
        <v>#N/A</v>
      </c>
    </row>
    <row r="175" spans="1:34">
      <c r="A175" s="17" t="s">
        <v>0</v>
      </c>
      <c r="B175">
        <v>21110194</v>
      </c>
      <c r="C175" t="s">
        <v>19</v>
      </c>
      <c r="D175">
        <v>2793076</v>
      </c>
      <c r="E175" t="s">
        <v>20</v>
      </c>
      <c r="F175">
        <v>500000</v>
      </c>
      <c r="G175" t="s">
        <v>21</v>
      </c>
      <c r="H175">
        <v>95</v>
      </c>
      <c r="I175" t="s">
        <v>22</v>
      </c>
      <c r="J175">
        <v>0</v>
      </c>
      <c r="K175" t="s">
        <v>23</v>
      </c>
      <c r="L175">
        <v>-3500</v>
      </c>
      <c r="N175" s="14">
        <v>100043</v>
      </c>
      <c r="O175">
        <v>11</v>
      </c>
      <c r="P175">
        <v>100043</v>
      </c>
      <c r="Q175">
        <v>12</v>
      </c>
      <c r="R175">
        <v>100043</v>
      </c>
      <c r="S175">
        <v>13</v>
      </c>
      <c r="T175">
        <v>100045</v>
      </c>
      <c r="U175">
        <v>14</v>
      </c>
      <c r="V175">
        <v>100045</v>
      </c>
      <c r="W175">
        <v>15</v>
      </c>
      <c r="X175">
        <v>100043</v>
      </c>
      <c r="Y175">
        <v>16</v>
      </c>
      <c r="Z175">
        <v>100045</v>
      </c>
      <c r="AA175">
        <v>17</v>
      </c>
      <c r="AB175">
        <v>100043</v>
      </c>
      <c r="AC175">
        <v>19</v>
      </c>
      <c r="AD175">
        <v>100045</v>
      </c>
      <c r="AE175">
        <v>20</v>
      </c>
      <c r="AF175">
        <v>200145</v>
      </c>
      <c r="AG175">
        <v>18</v>
      </c>
      <c r="AH175" t="e">
        <f>VLOOKUP(AF175,关卡难度线!B:H,11,0)</f>
        <v>#N/A</v>
      </c>
    </row>
    <row r="176" spans="1:34">
      <c r="A176" s="17" t="s">
        <v>0</v>
      </c>
      <c r="B176">
        <v>21450643</v>
      </c>
      <c r="C176" t="s">
        <v>19</v>
      </c>
      <c r="D176">
        <v>2824204</v>
      </c>
      <c r="E176" t="s">
        <v>20</v>
      </c>
      <c r="F176">
        <v>500000</v>
      </c>
      <c r="G176" t="s">
        <v>21</v>
      </c>
      <c r="H176">
        <v>95</v>
      </c>
      <c r="I176" t="s">
        <v>22</v>
      </c>
      <c r="J176">
        <v>0</v>
      </c>
      <c r="K176" t="s">
        <v>23</v>
      </c>
      <c r="L176">
        <v>-3500</v>
      </c>
      <c r="N176" s="14">
        <v>100043</v>
      </c>
      <c r="O176">
        <v>11</v>
      </c>
      <c r="P176">
        <v>100044</v>
      </c>
      <c r="Q176">
        <v>12</v>
      </c>
      <c r="R176">
        <v>100043</v>
      </c>
      <c r="S176">
        <v>13</v>
      </c>
      <c r="T176">
        <v>100043</v>
      </c>
      <c r="U176">
        <v>14</v>
      </c>
      <c r="V176">
        <v>100045</v>
      </c>
      <c r="W176">
        <v>15</v>
      </c>
      <c r="X176">
        <v>100044</v>
      </c>
      <c r="Y176">
        <v>16</v>
      </c>
      <c r="Z176">
        <v>100043</v>
      </c>
      <c r="AA176">
        <v>17</v>
      </c>
      <c r="AB176">
        <v>100044</v>
      </c>
      <c r="AC176">
        <v>19</v>
      </c>
      <c r="AD176">
        <v>100045</v>
      </c>
      <c r="AE176">
        <v>20</v>
      </c>
      <c r="AF176">
        <v>200146</v>
      </c>
      <c r="AG176">
        <v>18</v>
      </c>
      <c r="AH176" t="e">
        <f>VLOOKUP(AF176,关卡难度线!B:H,11,0)</f>
        <v>#N/A</v>
      </c>
    </row>
    <row r="177" spans="1:34">
      <c r="A177" s="17" t="s">
        <v>0</v>
      </c>
      <c r="B177">
        <v>21793526</v>
      </c>
      <c r="C177" t="s">
        <v>19</v>
      </c>
      <c r="D177">
        <v>2855332</v>
      </c>
      <c r="E177" t="s">
        <v>20</v>
      </c>
      <c r="F177">
        <v>500000</v>
      </c>
      <c r="G177" t="s">
        <v>21</v>
      </c>
      <c r="H177">
        <v>95</v>
      </c>
      <c r="I177" t="s">
        <v>22</v>
      </c>
      <c r="J177">
        <v>0</v>
      </c>
      <c r="K177" t="s">
        <v>23</v>
      </c>
      <c r="L177">
        <v>-3500</v>
      </c>
      <c r="N177" s="14">
        <v>100043</v>
      </c>
      <c r="O177">
        <v>11</v>
      </c>
      <c r="P177">
        <v>100045</v>
      </c>
      <c r="Q177">
        <v>12</v>
      </c>
      <c r="R177">
        <v>100043</v>
      </c>
      <c r="S177">
        <v>13</v>
      </c>
      <c r="T177">
        <v>100045</v>
      </c>
      <c r="U177">
        <v>14</v>
      </c>
      <c r="V177">
        <v>100045</v>
      </c>
      <c r="W177">
        <v>15</v>
      </c>
      <c r="X177">
        <v>100045</v>
      </c>
      <c r="Y177">
        <v>16</v>
      </c>
      <c r="Z177">
        <v>100043</v>
      </c>
      <c r="AA177">
        <v>17</v>
      </c>
      <c r="AB177">
        <v>100044</v>
      </c>
      <c r="AC177">
        <v>19</v>
      </c>
      <c r="AD177">
        <v>100043</v>
      </c>
      <c r="AE177">
        <v>20</v>
      </c>
      <c r="AF177">
        <v>200147</v>
      </c>
      <c r="AG177">
        <v>18</v>
      </c>
      <c r="AH177" t="e">
        <f>VLOOKUP(AF177,关卡难度线!B:H,11,0)</f>
        <v>#N/A</v>
      </c>
    </row>
    <row r="178" spans="1:34">
      <c r="A178" s="17" t="s">
        <v>0</v>
      </c>
      <c r="B178">
        <v>22138855</v>
      </c>
      <c r="C178" t="s">
        <v>19</v>
      </c>
      <c r="D178">
        <v>2886460</v>
      </c>
      <c r="E178" t="s">
        <v>20</v>
      </c>
      <c r="F178">
        <v>500000</v>
      </c>
      <c r="G178" t="s">
        <v>21</v>
      </c>
      <c r="H178">
        <v>95</v>
      </c>
      <c r="I178" t="s">
        <v>22</v>
      </c>
      <c r="J178">
        <v>0</v>
      </c>
      <c r="K178" t="s">
        <v>23</v>
      </c>
      <c r="L178">
        <v>-3500</v>
      </c>
      <c r="N178" s="14">
        <v>100044</v>
      </c>
      <c r="O178">
        <v>11</v>
      </c>
      <c r="P178">
        <v>100043</v>
      </c>
      <c r="Q178">
        <v>12</v>
      </c>
      <c r="R178">
        <v>100045</v>
      </c>
      <c r="S178">
        <v>13</v>
      </c>
      <c r="T178">
        <v>100044</v>
      </c>
      <c r="U178">
        <v>14</v>
      </c>
      <c r="V178">
        <v>100043</v>
      </c>
      <c r="W178">
        <v>15</v>
      </c>
      <c r="X178">
        <v>100044</v>
      </c>
      <c r="Y178">
        <v>16</v>
      </c>
      <c r="Z178">
        <v>100043</v>
      </c>
      <c r="AA178">
        <v>17</v>
      </c>
      <c r="AB178">
        <v>100045</v>
      </c>
      <c r="AC178">
        <v>19</v>
      </c>
      <c r="AD178">
        <v>100044</v>
      </c>
      <c r="AE178">
        <v>20</v>
      </c>
      <c r="AF178">
        <v>200148</v>
      </c>
      <c r="AG178">
        <v>18</v>
      </c>
      <c r="AH178" t="e">
        <f>VLOOKUP(AF178,关卡难度线!B:H,11,0)</f>
        <v>#N/A</v>
      </c>
    </row>
    <row r="179" spans="1:34">
      <c r="A179" s="17" t="s">
        <v>0</v>
      </c>
      <c r="B179">
        <v>23557418</v>
      </c>
      <c r="C179" t="s">
        <v>19</v>
      </c>
      <c r="D179">
        <v>3056522</v>
      </c>
      <c r="E179" t="s">
        <v>20</v>
      </c>
      <c r="F179">
        <v>500000</v>
      </c>
      <c r="G179" t="s">
        <v>21</v>
      </c>
      <c r="H179">
        <v>95</v>
      </c>
      <c r="I179" t="s">
        <v>22</v>
      </c>
      <c r="J179">
        <v>0</v>
      </c>
      <c r="K179" t="s">
        <v>23</v>
      </c>
      <c r="L179">
        <v>-3500</v>
      </c>
      <c r="N179" s="14">
        <v>100044</v>
      </c>
      <c r="O179">
        <v>11</v>
      </c>
      <c r="P179">
        <v>100044</v>
      </c>
      <c r="Q179">
        <v>12</v>
      </c>
      <c r="R179">
        <v>100043</v>
      </c>
      <c r="S179">
        <v>13</v>
      </c>
      <c r="T179">
        <v>100044</v>
      </c>
      <c r="U179">
        <v>14</v>
      </c>
      <c r="V179">
        <v>100044</v>
      </c>
      <c r="W179">
        <v>15</v>
      </c>
      <c r="X179">
        <v>100044</v>
      </c>
      <c r="Y179">
        <v>16</v>
      </c>
      <c r="Z179">
        <v>100045</v>
      </c>
      <c r="AA179">
        <v>17</v>
      </c>
      <c r="AB179">
        <v>100043</v>
      </c>
      <c r="AC179">
        <v>19</v>
      </c>
      <c r="AD179">
        <v>100045</v>
      </c>
      <c r="AE179">
        <v>20</v>
      </c>
      <c r="AF179">
        <v>200149</v>
      </c>
      <c r="AG179">
        <v>18</v>
      </c>
      <c r="AH179" t="e">
        <f>VLOOKUP(AF179,关卡难度线!B:H,11,0)</f>
        <v>#N/A</v>
      </c>
    </row>
    <row r="180" spans="1:34">
      <c r="A180" s="17" t="s">
        <v>0</v>
      </c>
      <c r="B180">
        <v>22836850</v>
      </c>
      <c r="C180" t="s">
        <v>19</v>
      </c>
      <c r="D180">
        <v>2948717</v>
      </c>
      <c r="E180" t="s">
        <v>20</v>
      </c>
      <c r="F180">
        <v>500000</v>
      </c>
      <c r="G180" t="s">
        <v>21</v>
      </c>
      <c r="H180">
        <v>95</v>
      </c>
      <c r="I180" t="s">
        <v>22</v>
      </c>
      <c r="J180">
        <v>0</v>
      </c>
      <c r="K180" t="s">
        <v>23</v>
      </c>
      <c r="L180">
        <v>-3500</v>
      </c>
      <c r="N180" s="14">
        <v>100045</v>
      </c>
      <c r="O180">
        <v>11</v>
      </c>
      <c r="P180">
        <v>100043</v>
      </c>
      <c r="Q180">
        <v>12</v>
      </c>
      <c r="R180">
        <v>100044</v>
      </c>
      <c r="S180">
        <v>13</v>
      </c>
      <c r="T180">
        <v>100045</v>
      </c>
      <c r="U180">
        <v>14</v>
      </c>
      <c r="V180">
        <v>100044</v>
      </c>
      <c r="W180">
        <v>15</v>
      </c>
      <c r="X180">
        <v>100044</v>
      </c>
      <c r="Y180">
        <v>16</v>
      </c>
      <c r="Z180">
        <v>100045</v>
      </c>
      <c r="AA180">
        <v>17</v>
      </c>
      <c r="AB180">
        <v>100043</v>
      </c>
      <c r="AC180">
        <v>19</v>
      </c>
      <c r="AD180">
        <v>100045</v>
      </c>
      <c r="AE180">
        <v>20</v>
      </c>
      <c r="AF180">
        <v>200150</v>
      </c>
      <c r="AG180">
        <v>18</v>
      </c>
      <c r="AH180" t="e">
        <f>VLOOKUP(AF180,关卡难度线!B:H,11,0)</f>
        <v>#N/A</v>
      </c>
    </row>
    <row r="181" spans="1:34">
      <c r="A181" s="17" t="s">
        <v>0</v>
      </c>
      <c r="B181">
        <v>23189526</v>
      </c>
      <c r="C181" t="s">
        <v>19</v>
      </c>
      <c r="D181">
        <v>2979845</v>
      </c>
      <c r="E181" t="s">
        <v>20</v>
      </c>
      <c r="F181">
        <v>500000</v>
      </c>
      <c r="G181" t="s">
        <v>21</v>
      </c>
      <c r="H181">
        <v>95</v>
      </c>
      <c r="I181" t="s">
        <v>22</v>
      </c>
      <c r="J181">
        <v>0</v>
      </c>
      <c r="K181" t="s">
        <v>23</v>
      </c>
      <c r="L181">
        <v>-3500</v>
      </c>
      <c r="N181" s="14">
        <v>100047</v>
      </c>
      <c r="O181">
        <v>11</v>
      </c>
      <c r="P181">
        <v>100048</v>
      </c>
      <c r="Q181">
        <v>12</v>
      </c>
      <c r="R181">
        <v>100047</v>
      </c>
      <c r="S181">
        <v>13</v>
      </c>
      <c r="T181">
        <v>100046</v>
      </c>
      <c r="U181">
        <v>14</v>
      </c>
      <c r="V181">
        <v>100048</v>
      </c>
      <c r="W181">
        <v>15</v>
      </c>
      <c r="X181">
        <v>100046</v>
      </c>
      <c r="Y181">
        <v>16</v>
      </c>
      <c r="Z181">
        <v>100046</v>
      </c>
      <c r="AA181">
        <v>17</v>
      </c>
      <c r="AB181">
        <v>100046</v>
      </c>
      <c r="AC181">
        <v>19</v>
      </c>
      <c r="AD181">
        <v>100048</v>
      </c>
      <c r="AE181">
        <v>20</v>
      </c>
      <c r="AF181">
        <v>200151</v>
      </c>
      <c r="AG181">
        <v>18</v>
      </c>
      <c r="AH181" t="e">
        <f>VLOOKUP(AF181,关卡难度线!B:H,11,0)</f>
        <v>#N/A</v>
      </c>
    </row>
    <row r="182" spans="1:34">
      <c r="A182" s="17" t="s">
        <v>0</v>
      </c>
      <c r="B182">
        <v>23544659</v>
      </c>
      <c r="C182" t="s">
        <v>19</v>
      </c>
      <c r="D182">
        <v>3010974</v>
      </c>
      <c r="E182" t="s">
        <v>20</v>
      </c>
      <c r="F182">
        <v>500000</v>
      </c>
      <c r="G182" t="s">
        <v>21</v>
      </c>
      <c r="H182">
        <v>95</v>
      </c>
      <c r="I182" t="s">
        <v>22</v>
      </c>
      <c r="J182">
        <v>0</v>
      </c>
      <c r="K182" t="s">
        <v>23</v>
      </c>
      <c r="L182">
        <v>-3500</v>
      </c>
      <c r="N182" s="14">
        <v>100046</v>
      </c>
      <c r="O182">
        <v>11</v>
      </c>
      <c r="P182">
        <v>100046</v>
      </c>
      <c r="Q182">
        <v>12</v>
      </c>
      <c r="R182">
        <v>100047</v>
      </c>
      <c r="S182">
        <v>13</v>
      </c>
      <c r="T182">
        <v>100048</v>
      </c>
      <c r="U182">
        <v>14</v>
      </c>
      <c r="V182">
        <v>100047</v>
      </c>
      <c r="W182">
        <v>15</v>
      </c>
      <c r="X182">
        <v>100048</v>
      </c>
      <c r="Y182">
        <v>16</v>
      </c>
      <c r="Z182">
        <v>100048</v>
      </c>
      <c r="AA182">
        <v>17</v>
      </c>
      <c r="AB182">
        <v>100046</v>
      </c>
      <c r="AC182">
        <v>19</v>
      </c>
      <c r="AD182">
        <v>100046</v>
      </c>
      <c r="AE182">
        <v>20</v>
      </c>
      <c r="AF182">
        <v>200152</v>
      </c>
      <c r="AG182">
        <v>18</v>
      </c>
      <c r="AH182" t="e">
        <f>VLOOKUP(AF182,关卡难度线!B:H,11,0)</f>
        <v>#N/A</v>
      </c>
    </row>
    <row r="183" spans="1:34">
      <c r="A183" s="17" t="s">
        <v>0</v>
      </c>
      <c r="B183">
        <v>23902254</v>
      </c>
      <c r="C183" t="s">
        <v>19</v>
      </c>
      <c r="D183">
        <v>3042102</v>
      </c>
      <c r="E183" t="s">
        <v>20</v>
      </c>
      <c r="F183">
        <v>500000</v>
      </c>
      <c r="G183" t="s">
        <v>21</v>
      </c>
      <c r="H183">
        <v>100</v>
      </c>
      <c r="I183" t="s">
        <v>22</v>
      </c>
      <c r="J183">
        <v>0</v>
      </c>
      <c r="K183" t="s">
        <v>23</v>
      </c>
      <c r="L183">
        <v>-3500</v>
      </c>
      <c r="N183" s="14">
        <v>100047</v>
      </c>
      <c r="O183">
        <v>11</v>
      </c>
      <c r="P183">
        <v>100046</v>
      </c>
      <c r="Q183">
        <v>12</v>
      </c>
      <c r="R183">
        <v>100046</v>
      </c>
      <c r="S183">
        <v>13</v>
      </c>
      <c r="T183">
        <v>100048</v>
      </c>
      <c r="U183">
        <v>14</v>
      </c>
      <c r="V183">
        <v>100048</v>
      </c>
      <c r="W183">
        <v>15</v>
      </c>
      <c r="X183">
        <v>100047</v>
      </c>
      <c r="Y183">
        <v>16</v>
      </c>
      <c r="Z183">
        <v>100048</v>
      </c>
      <c r="AA183">
        <v>17</v>
      </c>
      <c r="AB183">
        <v>100046</v>
      </c>
      <c r="AC183">
        <v>19</v>
      </c>
      <c r="AD183">
        <v>100047</v>
      </c>
      <c r="AE183">
        <v>20</v>
      </c>
      <c r="AF183">
        <v>200153</v>
      </c>
      <c r="AG183">
        <v>18</v>
      </c>
      <c r="AH183" t="e">
        <f>VLOOKUP(AF183,关卡难度线!B:H,11,0)</f>
        <v>#N/A</v>
      </c>
    </row>
    <row r="184" spans="1:34">
      <c r="A184" s="17" t="s">
        <v>0</v>
      </c>
      <c r="B184">
        <v>24262314</v>
      </c>
      <c r="C184" t="s">
        <v>19</v>
      </c>
      <c r="D184">
        <v>3073230</v>
      </c>
      <c r="E184" t="s">
        <v>20</v>
      </c>
      <c r="F184">
        <v>500000</v>
      </c>
      <c r="G184" t="s">
        <v>21</v>
      </c>
      <c r="H184">
        <v>100</v>
      </c>
      <c r="I184" t="s">
        <v>22</v>
      </c>
      <c r="J184">
        <v>0</v>
      </c>
      <c r="K184" t="s">
        <v>23</v>
      </c>
      <c r="L184">
        <v>-3500</v>
      </c>
      <c r="N184" s="14">
        <v>100046</v>
      </c>
      <c r="O184">
        <v>11</v>
      </c>
      <c r="P184">
        <v>100047</v>
      </c>
      <c r="Q184">
        <v>12</v>
      </c>
      <c r="R184">
        <v>100046</v>
      </c>
      <c r="S184">
        <v>13</v>
      </c>
      <c r="T184">
        <v>100047</v>
      </c>
      <c r="U184">
        <v>14</v>
      </c>
      <c r="V184">
        <v>100046</v>
      </c>
      <c r="W184">
        <v>15</v>
      </c>
      <c r="X184">
        <v>100046</v>
      </c>
      <c r="Y184">
        <v>16</v>
      </c>
      <c r="Z184">
        <v>100048</v>
      </c>
      <c r="AA184">
        <v>17</v>
      </c>
      <c r="AB184">
        <v>100046</v>
      </c>
      <c r="AC184">
        <v>19</v>
      </c>
      <c r="AD184">
        <v>100047</v>
      </c>
      <c r="AE184">
        <v>20</v>
      </c>
      <c r="AF184">
        <v>200154</v>
      </c>
      <c r="AG184">
        <v>18</v>
      </c>
      <c r="AH184" t="e">
        <f>VLOOKUP(AF184,关卡难度线!B:H,11,0)</f>
        <v>#N/A</v>
      </c>
    </row>
    <row r="185" spans="1:34">
      <c r="A185" s="17" t="s">
        <v>0</v>
      </c>
      <c r="B185">
        <v>24624843</v>
      </c>
      <c r="C185" t="s">
        <v>19</v>
      </c>
      <c r="D185">
        <v>3104359</v>
      </c>
      <c r="E185" t="s">
        <v>20</v>
      </c>
      <c r="F185">
        <v>500000</v>
      </c>
      <c r="G185" t="s">
        <v>21</v>
      </c>
      <c r="H185">
        <v>100</v>
      </c>
      <c r="I185" t="s">
        <v>22</v>
      </c>
      <c r="J185">
        <v>0</v>
      </c>
      <c r="K185" t="s">
        <v>23</v>
      </c>
      <c r="L185">
        <v>-3500</v>
      </c>
      <c r="N185" s="14">
        <v>100047</v>
      </c>
      <c r="O185">
        <v>11</v>
      </c>
      <c r="P185">
        <v>100047</v>
      </c>
      <c r="Q185">
        <v>12</v>
      </c>
      <c r="R185">
        <v>100048</v>
      </c>
      <c r="S185">
        <v>13</v>
      </c>
      <c r="T185">
        <v>100047</v>
      </c>
      <c r="U185">
        <v>14</v>
      </c>
      <c r="V185">
        <v>100046</v>
      </c>
      <c r="W185">
        <v>15</v>
      </c>
      <c r="X185">
        <v>100048</v>
      </c>
      <c r="Y185">
        <v>16</v>
      </c>
      <c r="Z185">
        <v>100046</v>
      </c>
      <c r="AA185">
        <v>17</v>
      </c>
      <c r="AB185">
        <v>100047</v>
      </c>
      <c r="AC185">
        <v>19</v>
      </c>
      <c r="AD185">
        <v>100046</v>
      </c>
      <c r="AE185">
        <v>20</v>
      </c>
      <c r="AF185">
        <v>200155</v>
      </c>
      <c r="AG185">
        <v>18</v>
      </c>
      <c r="AH185" t="e">
        <f>VLOOKUP(AF185,关卡难度线!B:H,11,0)</f>
        <v>#N/A</v>
      </c>
    </row>
    <row r="186" spans="1:34">
      <c r="A186" s="17" t="s">
        <v>0</v>
      </c>
      <c r="B186">
        <v>24989845</v>
      </c>
      <c r="C186" t="s">
        <v>19</v>
      </c>
      <c r="D186">
        <v>3135487</v>
      </c>
      <c r="E186" t="s">
        <v>20</v>
      </c>
      <c r="F186">
        <v>500000</v>
      </c>
      <c r="G186" t="s">
        <v>21</v>
      </c>
      <c r="H186">
        <v>100</v>
      </c>
      <c r="I186" t="s">
        <v>22</v>
      </c>
      <c r="J186">
        <v>0</v>
      </c>
      <c r="K186" t="s">
        <v>23</v>
      </c>
      <c r="L186">
        <v>-3500</v>
      </c>
      <c r="N186" s="14">
        <v>100048</v>
      </c>
      <c r="O186">
        <v>11</v>
      </c>
      <c r="P186">
        <v>100047</v>
      </c>
      <c r="Q186">
        <v>12</v>
      </c>
      <c r="R186">
        <v>100046</v>
      </c>
      <c r="S186">
        <v>13</v>
      </c>
      <c r="T186">
        <v>100047</v>
      </c>
      <c r="U186">
        <v>14</v>
      </c>
      <c r="V186">
        <v>100048</v>
      </c>
      <c r="W186">
        <v>15</v>
      </c>
      <c r="X186">
        <v>100047</v>
      </c>
      <c r="Y186">
        <v>16</v>
      </c>
      <c r="Z186">
        <v>100047</v>
      </c>
      <c r="AA186">
        <v>17</v>
      </c>
      <c r="AB186">
        <v>100048</v>
      </c>
      <c r="AC186">
        <v>19</v>
      </c>
      <c r="AD186">
        <v>100047</v>
      </c>
      <c r="AE186">
        <v>20</v>
      </c>
      <c r="AF186">
        <v>200156</v>
      </c>
      <c r="AG186">
        <v>18</v>
      </c>
      <c r="AH186" t="e">
        <f>VLOOKUP(AF186,关卡难度线!B:H,11,0)</f>
        <v>#N/A</v>
      </c>
    </row>
    <row r="187" spans="1:34">
      <c r="A187" s="17" t="s">
        <v>0</v>
      </c>
      <c r="B187">
        <v>25357325</v>
      </c>
      <c r="C187" t="s">
        <v>19</v>
      </c>
      <c r="D187">
        <v>3166615</v>
      </c>
      <c r="E187" t="s">
        <v>20</v>
      </c>
      <c r="F187">
        <v>500000</v>
      </c>
      <c r="G187" t="s">
        <v>21</v>
      </c>
      <c r="H187">
        <v>100</v>
      </c>
      <c r="I187" t="s">
        <v>22</v>
      </c>
      <c r="J187">
        <v>0</v>
      </c>
      <c r="K187" t="s">
        <v>23</v>
      </c>
      <c r="L187">
        <v>-3500</v>
      </c>
      <c r="N187" s="14">
        <v>100047</v>
      </c>
      <c r="O187">
        <v>11</v>
      </c>
      <c r="P187">
        <v>100048</v>
      </c>
      <c r="Q187">
        <v>12</v>
      </c>
      <c r="R187">
        <v>100048</v>
      </c>
      <c r="S187">
        <v>13</v>
      </c>
      <c r="T187">
        <v>100048</v>
      </c>
      <c r="U187">
        <v>14</v>
      </c>
      <c r="V187">
        <v>100048</v>
      </c>
      <c r="W187">
        <v>15</v>
      </c>
      <c r="X187">
        <v>100047</v>
      </c>
      <c r="Y187">
        <v>16</v>
      </c>
      <c r="Z187">
        <v>100046</v>
      </c>
      <c r="AA187">
        <v>17</v>
      </c>
      <c r="AB187">
        <v>100046</v>
      </c>
      <c r="AC187">
        <v>19</v>
      </c>
      <c r="AD187">
        <v>100046</v>
      </c>
      <c r="AE187">
        <v>20</v>
      </c>
      <c r="AF187">
        <v>200157</v>
      </c>
      <c r="AG187">
        <v>18</v>
      </c>
      <c r="AH187" t="e">
        <f>VLOOKUP(AF187,关卡难度线!B:H,11,0)</f>
        <v>#N/A</v>
      </c>
    </row>
    <row r="188" spans="1:34">
      <c r="A188" s="17" t="s">
        <v>0</v>
      </c>
      <c r="B188">
        <v>25727285</v>
      </c>
      <c r="C188" t="s">
        <v>19</v>
      </c>
      <c r="D188">
        <v>3197743</v>
      </c>
      <c r="E188" t="s">
        <v>20</v>
      </c>
      <c r="F188">
        <v>500000</v>
      </c>
      <c r="G188" t="s">
        <v>21</v>
      </c>
      <c r="H188">
        <v>100</v>
      </c>
      <c r="I188" t="s">
        <v>22</v>
      </c>
      <c r="J188">
        <v>0</v>
      </c>
      <c r="K188" t="s">
        <v>23</v>
      </c>
      <c r="L188">
        <v>-3500</v>
      </c>
      <c r="N188" s="14">
        <v>100048</v>
      </c>
      <c r="O188">
        <v>11</v>
      </c>
      <c r="P188">
        <v>100048</v>
      </c>
      <c r="Q188">
        <v>12</v>
      </c>
      <c r="R188">
        <v>100046</v>
      </c>
      <c r="S188">
        <v>13</v>
      </c>
      <c r="T188">
        <v>100046</v>
      </c>
      <c r="U188">
        <v>14</v>
      </c>
      <c r="V188">
        <v>100046</v>
      </c>
      <c r="W188">
        <v>15</v>
      </c>
      <c r="X188">
        <v>100046</v>
      </c>
      <c r="Y188">
        <v>16</v>
      </c>
      <c r="Z188">
        <v>100048</v>
      </c>
      <c r="AA188">
        <v>17</v>
      </c>
      <c r="AB188">
        <v>100047</v>
      </c>
      <c r="AC188">
        <v>19</v>
      </c>
      <c r="AD188">
        <v>100047</v>
      </c>
      <c r="AE188">
        <v>20</v>
      </c>
      <c r="AF188">
        <v>200158</v>
      </c>
      <c r="AG188">
        <v>18</v>
      </c>
      <c r="AH188" t="e">
        <f>VLOOKUP(AF188,关卡难度线!B:H,11,0)</f>
        <v>#N/A</v>
      </c>
    </row>
    <row r="189" spans="1:34">
      <c r="A189" s="17" t="s">
        <v>0</v>
      </c>
      <c r="B189">
        <v>26099731</v>
      </c>
      <c r="C189" t="s">
        <v>19</v>
      </c>
      <c r="D189">
        <v>3228872</v>
      </c>
      <c r="E189" t="s">
        <v>20</v>
      </c>
      <c r="F189">
        <v>500000</v>
      </c>
      <c r="G189" t="s">
        <v>21</v>
      </c>
      <c r="H189">
        <v>100</v>
      </c>
      <c r="I189" t="s">
        <v>22</v>
      </c>
      <c r="J189">
        <v>0</v>
      </c>
      <c r="K189" t="s">
        <v>23</v>
      </c>
      <c r="L189">
        <v>-3500</v>
      </c>
      <c r="N189" s="14">
        <v>100046</v>
      </c>
      <c r="O189">
        <v>11</v>
      </c>
      <c r="P189">
        <v>100048</v>
      </c>
      <c r="Q189">
        <v>12</v>
      </c>
      <c r="R189">
        <v>100048</v>
      </c>
      <c r="S189">
        <v>13</v>
      </c>
      <c r="T189">
        <v>100048</v>
      </c>
      <c r="U189">
        <v>14</v>
      </c>
      <c r="V189">
        <v>100047</v>
      </c>
      <c r="W189">
        <v>15</v>
      </c>
      <c r="X189">
        <v>100046</v>
      </c>
      <c r="Y189">
        <v>16</v>
      </c>
      <c r="Z189">
        <v>100048</v>
      </c>
      <c r="AA189">
        <v>17</v>
      </c>
      <c r="AB189">
        <v>100047</v>
      </c>
      <c r="AC189">
        <v>19</v>
      </c>
      <c r="AD189">
        <v>100046</v>
      </c>
      <c r="AE189">
        <v>20</v>
      </c>
      <c r="AF189">
        <v>200159</v>
      </c>
      <c r="AG189">
        <v>18</v>
      </c>
      <c r="AH189" t="e">
        <f>VLOOKUP(AF189,关卡难度线!B:H,11,0)</f>
        <v>#N/A</v>
      </c>
    </row>
    <row r="190" spans="1:34">
      <c r="A190" s="17" t="s">
        <v>0</v>
      </c>
      <c r="B190">
        <v>27747085</v>
      </c>
      <c r="C190" t="s">
        <v>19</v>
      </c>
      <c r="D190">
        <v>3416682</v>
      </c>
      <c r="E190" t="s">
        <v>20</v>
      </c>
      <c r="F190">
        <v>500000</v>
      </c>
      <c r="G190" t="s">
        <v>21</v>
      </c>
      <c r="H190">
        <v>100</v>
      </c>
      <c r="I190" t="s">
        <v>22</v>
      </c>
      <c r="J190">
        <v>0</v>
      </c>
      <c r="K190" t="s">
        <v>23</v>
      </c>
      <c r="L190">
        <v>-3500</v>
      </c>
      <c r="N190" s="14">
        <v>100047</v>
      </c>
      <c r="O190">
        <v>11</v>
      </c>
      <c r="P190">
        <v>100046</v>
      </c>
      <c r="Q190">
        <v>12</v>
      </c>
      <c r="R190">
        <v>100048</v>
      </c>
      <c r="S190">
        <v>13</v>
      </c>
      <c r="T190">
        <v>100047</v>
      </c>
      <c r="U190">
        <v>14</v>
      </c>
      <c r="V190">
        <v>100046</v>
      </c>
      <c r="W190">
        <v>15</v>
      </c>
      <c r="X190">
        <v>100047</v>
      </c>
      <c r="Y190">
        <v>16</v>
      </c>
      <c r="Z190">
        <v>100048</v>
      </c>
      <c r="AA190">
        <v>17</v>
      </c>
      <c r="AB190">
        <v>100048</v>
      </c>
      <c r="AC190">
        <v>19</v>
      </c>
      <c r="AD190">
        <v>100048</v>
      </c>
      <c r="AE190">
        <v>20</v>
      </c>
      <c r="AF190">
        <v>200160</v>
      </c>
      <c r="AG190">
        <v>18</v>
      </c>
      <c r="AH190" t="e">
        <f>VLOOKUP(AF190,关卡难度线!B:H,11,0)</f>
        <v>#N/A</v>
      </c>
    </row>
    <row r="191" spans="1:34">
      <c r="A191" s="17" t="s">
        <v>0</v>
      </c>
      <c r="B191">
        <v>26868330</v>
      </c>
      <c r="C191" t="s">
        <v>19</v>
      </c>
      <c r="D191">
        <v>3293118</v>
      </c>
      <c r="E191" t="s">
        <v>20</v>
      </c>
      <c r="F191">
        <v>500000</v>
      </c>
      <c r="G191" t="s">
        <v>21</v>
      </c>
      <c r="H191">
        <v>100</v>
      </c>
      <c r="I191" t="s">
        <v>22</v>
      </c>
      <c r="J191">
        <v>0</v>
      </c>
      <c r="K191" t="s">
        <v>23</v>
      </c>
      <c r="L191">
        <v>-3500</v>
      </c>
      <c r="N191" s="14">
        <v>100047</v>
      </c>
      <c r="O191">
        <v>11</v>
      </c>
      <c r="P191">
        <v>100048</v>
      </c>
      <c r="Q191">
        <v>12</v>
      </c>
      <c r="R191">
        <v>100047</v>
      </c>
      <c r="S191">
        <v>13</v>
      </c>
      <c r="T191">
        <v>100046</v>
      </c>
      <c r="U191">
        <v>14</v>
      </c>
      <c r="V191">
        <v>100048</v>
      </c>
      <c r="W191">
        <v>15</v>
      </c>
      <c r="X191">
        <v>100046</v>
      </c>
      <c r="Y191">
        <v>16</v>
      </c>
      <c r="Z191">
        <v>100046</v>
      </c>
      <c r="AA191">
        <v>17</v>
      </c>
      <c r="AB191">
        <v>100046</v>
      </c>
      <c r="AC191">
        <v>19</v>
      </c>
      <c r="AD191">
        <v>100048</v>
      </c>
      <c r="AE191">
        <v>20</v>
      </c>
      <c r="AF191">
        <v>200151</v>
      </c>
      <c r="AG191">
        <v>18</v>
      </c>
      <c r="AH191" t="e">
        <f>VLOOKUP(AF191,关卡难度线!B:H,11,0)</f>
        <v>#N/A</v>
      </c>
    </row>
    <row r="192" spans="1:34">
      <c r="A192" s="17" t="s">
        <v>0</v>
      </c>
      <c r="B192">
        <v>27252510</v>
      </c>
      <c r="C192" t="s">
        <v>19</v>
      </c>
      <c r="D192">
        <v>3324757</v>
      </c>
      <c r="E192" t="s">
        <v>20</v>
      </c>
      <c r="F192">
        <v>500000</v>
      </c>
      <c r="G192" t="s">
        <v>21</v>
      </c>
      <c r="H192">
        <v>100</v>
      </c>
      <c r="I192" t="s">
        <v>22</v>
      </c>
      <c r="J192">
        <v>0</v>
      </c>
      <c r="K192" t="s">
        <v>23</v>
      </c>
      <c r="L192">
        <v>-3500</v>
      </c>
      <c r="N192" s="14">
        <v>100046</v>
      </c>
      <c r="O192">
        <v>11</v>
      </c>
      <c r="P192">
        <v>100046</v>
      </c>
      <c r="Q192">
        <v>12</v>
      </c>
      <c r="R192">
        <v>100047</v>
      </c>
      <c r="S192">
        <v>13</v>
      </c>
      <c r="T192">
        <v>100048</v>
      </c>
      <c r="U192">
        <v>14</v>
      </c>
      <c r="V192">
        <v>100047</v>
      </c>
      <c r="W192">
        <v>15</v>
      </c>
      <c r="X192">
        <v>100048</v>
      </c>
      <c r="Y192">
        <v>16</v>
      </c>
      <c r="Z192">
        <v>100048</v>
      </c>
      <c r="AA192">
        <v>17</v>
      </c>
      <c r="AB192">
        <v>100046</v>
      </c>
      <c r="AC192">
        <v>19</v>
      </c>
      <c r="AD192">
        <v>100046</v>
      </c>
      <c r="AE192">
        <v>20</v>
      </c>
      <c r="AF192">
        <v>200152</v>
      </c>
      <c r="AG192">
        <v>18</v>
      </c>
      <c r="AH192" t="e">
        <f>VLOOKUP(AF192,关卡难度线!B:H,11,0)</f>
        <v>#N/A</v>
      </c>
    </row>
    <row r="193" spans="1:34">
      <c r="A193" s="17" t="s">
        <v>0</v>
      </c>
      <c r="B193">
        <v>27639230</v>
      </c>
      <c r="C193" t="s">
        <v>19</v>
      </c>
      <c r="D193">
        <v>3356396</v>
      </c>
      <c r="E193" t="s">
        <v>20</v>
      </c>
      <c r="F193">
        <v>500000</v>
      </c>
      <c r="G193" t="s">
        <v>21</v>
      </c>
      <c r="H193">
        <v>100</v>
      </c>
      <c r="I193" t="s">
        <v>22</v>
      </c>
      <c r="J193">
        <v>0</v>
      </c>
      <c r="K193" t="s">
        <v>23</v>
      </c>
      <c r="L193">
        <v>-3500</v>
      </c>
      <c r="N193" s="14">
        <v>100047</v>
      </c>
      <c r="O193">
        <v>11</v>
      </c>
      <c r="P193">
        <v>100046</v>
      </c>
      <c r="Q193">
        <v>12</v>
      </c>
      <c r="R193">
        <v>100046</v>
      </c>
      <c r="S193">
        <v>13</v>
      </c>
      <c r="T193">
        <v>100048</v>
      </c>
      <c r="U193">
        <v>14</v>
      </c>
      <c r="V193">
        <v>100048</v>
      </c>
      <c r="W193">
        <v>15</v>
      </c>
      <c r="X193">
        <v>100047</v>
      </c>
      <c r="Y193">
        <v>16</v>
      </c>
      <c r="Z193">
        <v>100048</v>
      </c>
      <c r="AA193">
        <v>17</v>
      </c>
      <c r="AB193">
        <v>100046</v>
      </c>
      <c r="AC193">
        <v>19</v>
      </c>
      <c r="AD193">
        <v>100047</v>
      </c>
      <c r="AE193">
        <v>20</v>
      </c>
      <c r="AF193">
        <v>200153</v>
      </c>
      <c r="AG193">
        <v>18</v>
      </c>
      <c r="AH193" t="e">
        <f>VLOOKUP(AF193,关卡难度线!B:H,11,0)</f>
        <v>#N/A</v>
      </c>
    </row>
    <row r="194" spans="1:34">
      <c r="A194" s="17" t="s">
        <v>0</v>
      </c>
      <c r="B194">
        <v>28028493</v>
      </c>
      <c r="C194" t="s">
        <v>19</v>
      </c>
      <c r="D194">
        <v>3388034</v>
      </c>
      <c r="E194" t="s">
        <v>20</v>
      </c>
      <c r="F194">
        <v>500000</v>
      </c>
      <c r="G194" t="s">
        <v>21</v>
      </c>
      <c r="H194">
        <v>100</v>
      </c>
      <c r="I194" t="s">
        <v>22</v>
      </c>
      <c r="J194">
        <v>0</v>
      </c>
      <c r="K194" t="s">
        <v>23</v>
      </c>
      <c r="L194">
        <v>-3500</v>
      </c>
      <c r="N194" s="14">
        <v>100046</v>
      </c>
      <c r="O194">
        <v>11</v>
      </c>
      <c r="P194">
        <v>100047</v>
      </c>
      <c r="Q194">
        <v>12</v>
      </c>
      <c r="R194">
        <v>100046</v>
      </c>
      <c r="S194">
        <v>13</v>
      </c>
      <c r="T194">
        <v>100047</v>
      </c>
      <c r="U194">
        <v>14</v>
      </c>
      <c r="V194">
        <v>100046</v>
      </c>
      <c r="W194">
        <v>15</v>
      </c>
      <c r="X194">
        <v>100046</v>
      </c>
      <c r="Y194">
        <v>16</v>
      </c>
      <c r="Z194">
        <v>100048</v>
      </c>
      <c r="AA194">
        <v>17</v>
      </c>
      <c r="AB194">
        <v>100046</v>
      </c>
      <c r="AC194">
        <v>19</v>
      </c>
      <c r="AD194">
        <v>100047</v>
      </c>
      <c r="AE194">
        <v>20</v>
      </c>
      <c r="AF194">
        <v>200154</v>
      </c>
      <c r="AG194">
        <v>18</v>
      </c>
      <c r="AH194" t="e">
        <f>VLOOKUP(AF194,关卡难度线!B:H,11,0)</f>
        <v>#N/A</v>
      </c>
    </row>
    <row r="195" spans="1:34">
      <c r="A195" s="17" t="s">
        <v>0</v>
      </c>
      <c r="B195">
        <v>28420304</v>
      </c>
      <c r="C195" t="s">
        <v>19</v>
      </c>
      <c r="D195">
        <v>3419673</v>
      </c>
      <c r="E195" t="s">
        <v>20</v>
      </c>
      <c r="F195">
        <v>500000</v>
      </c>
      <c r="G195" t="s">
        <v>21</v>
      </c>
      <c r="H195">
        <v>100</v>
      </c>
      <c r="I195" t="s">
        <v>22</v>
      </c>
      <c r="J195">
        <v>0</v>
      </c>
      <c r="K195" t="s">
        <v>23</v>
      </c>
      <c r="L195">
        <v>-3500</v>
      </c>
      <c r="N195" s="14">
        <v>100047</v>
      </c>
      <c r="O195">
        <v>11</v>
      </c>
      <c r="P195">
        <v>100047</v>
      </c>
      <c r="Q195">
        <v>12</v>
      </c>
      <c r="R195">
        <v>100048</v>
      </c>
      <c r="S195">
        <v>13</v>
      </c>
      <c r="T195">
        <v>100047</v>
      </c>
      <c r="U195">
        <v>14</v>
      </c>
      <c r="V195">
        <v>100046</v>
      </c>
      <c r="W195">
        <v>15</v>
      </c>
      <c r="X195">
        <v>100048</v>
      </c>
      <c r="Y195">
        <v>16</v>
      </c>
      <c r="Z195">
        <v>100046</v>
      </c>
      <c r="AA195">
        <v>17</v>
      </c>
      <c r="AB195">
        <v>100047</v>
      </c>
      <c r="AC195">
        <v>19</v>
      </c>
      <c r="AD195">
        <v>100046</v>
      </c>
      <c r="AE195">
        <v>20</v>
      </c>
      <c r="AF195">
        <v>200155</v>
      </c>
      <c r="AG195">
        <v>18</v>
      </c>
      <c r="AH195" t="e">
        <f>VLOOKUP(AF195,关卡难度线!B:H,11,0)</f>
        <v>#N/A</v>
      </c>
    </row>
    <row r="196" spans="1:34">
      <c r="A196" s="17" t="s">
        <v>0</v>
      </c>
      <c r="B196">
        <v>28814666</v>
      </c>
      <c r="C196" t="s">
        <v>19</v>
      </c>
      <c r="D196">
        <v>3451311</v>
      </c>
      <c r="E196" t="s">
        <v>20</v>
      </c>
      <c r="F196">
        <v>500000</v>
      </c>
      <c r="G196" t="s">
        <v>21</v>
      </c>
      <c r="H196">
        <v>100</v>
      </c>
      <c r="I196" t="s">
        <v>22</v>
      </c>
      <c r="J196">
        <v>0</v>
      </c>
      <c r="K196" t="s">
        <v>23</v>
      </c>
      <c r="L196">
        <v>-3500</v>
      </c>
      <c r="N196" s="14">
        <v>100048</v>
      </c>
      <c r="O196">
        <v>11</v>
      </c>
      <c r="P196">
        <v>100047</v>
      </c>
      <c r="Q196">
        <v>12</v>
      </c>
      <c r="R196">
        <v>100046</v>
      </c>
      <c r="S196">
        <v>13</v>
      </c>
      <c r="T196">
        <v>100047</v>
      </c>
      <c r="U196">
        <v>14</v>
      </c>
      <c r="V196">
        <v>100048</v>
      </c>
      <c r="W196">
        <v>15</v>
      </c>
      <c r="X196">
        <v>100047</v>
      </c>
      <c r="Y196">
        <v>16</v>
      </c>
      <c r="Z196">
        <v>100047</v>
      </c>
      <c r="AA196">
        <v>17</v>
      </c>
      <c r="AB196">
        <v>100048</v>
      </c>
      <c r="AC196">
        <v>19</v>
      </c>
      <c r="AD196">
        <v>100047</v>
      </c>
      <c r="AE196">
        <v>20</v>
      </c>
      <c r="AF196">
        <v>200156</v>
      </c>
      <c r="AG196">
        <v>18</v>
      </c>
      <c r="AH196" t="e">
        <f>VLOOKUP(AF196,关卡难度线!B:H,11,0)</f>
        <v>#N/A</v>
      </c>
    </row>
    <row r="197" spans="1:34">
      <c r="A197" s="17" t="s">
        <v>0</v>
      </c>
      <c r="B197">
        <v>29211583</v>
      </c>
      <c r="C197" t="s">
        <v>19</v>
      </c>
      <c r="D197">
        <v>3482950</v>
      </c>
      <c r="E197" t="s">
        <v>20</v>
      </c>
      <c r="F197">
        <v>500000</v>
      </c>
      <c r="G197" t="s">
        <v>21</v>
      </c>
      <c r="H197">
        <v>100</v>
      </c>
      <c r="I197" t="s">
        <v>22</v>
      </c>
      <c r="J197">
        <v>0</v>
      </c>
      <c r="K197" t="s">
        <v>23</v>
      </c>
      <c r="L197">
        <v>-3500</v>
      </c>
      <c r="N197" s="14">
        <v>100047</v>
      </c>
      <c r="O197">
        <v>11</v>
      </c>
      <c r="P197">
        <v>100048</v>
      </c>
      <c r="Q197">
        <v>12</v>
      </c>
      <c r="R197">
        <v>100048</v>
      </c>
      <c r="S197">
        <v>13</v>
      </c>
      <c r="T197">
        <v>100048</v>
      </c>
      <c r="U197">
        <v>14</v>
      </c>
      <c r="V197">
        <v>100048</v>
      </c>
      <c r="W197">
        <v>15</v>
      </c>
      <c r="X197">
        <v>100047</v>
      </c>
      <c r="Y197">
        <v>16</v>
      </c>
      <c r="Z197">
        <v>100046</v>
      </c>
      <c r="AA197">
        <v>17</v>
      </c>
      <c r="AB197">
        <v>100046</v>
      </c>
      <c r="AC197">
        <v>19</v>
      </c>
      <c r="AD197">
        <v>100046</v>
      </c>
      <c r="AE197">
        <v>20</v>
      </c>
      <c r="AF197">
        <v>200157</v>
      </c>
      <c r="AG197">
        <v>18</v>
      </c>
      <c r="AH197" t="e">
        <f>VLOOKUP(AF197,关卡难度线!B:H,11,0)</f>
        <v>#N/A</v>
      </c>
    </row>
    <row r="198" spans="1:34">
      <c r="A198" s="17" t="s">
        <v>0</v>
      </c>
      <c r="B198">
        <v>31021110</v>
      </c>
      <c r="C198" t="s">
        <v>19</v>
      </c>
      <c r="D198">
        <v>3681950</v>
      </c>
      <c r="E198" t="s">
        <v>20</v>
      </c>
      <c r="F198">
        <v>500000</v>
      </c>
      <c r="G198" t="s">
        <v>21</v>
      </c>
      <c r="H198">
        <v>100</v>
      </c>
      <c r="I198" t="s">
        <v>22</v>
      </c>
      <c r="J198">
        <v>0</v>
      </c>
      <c r="K198" t="s">
        <v>23</v>
      </c>
      <c r="L198">
        <v>-3500</v>
      </c>
      <c r="N198" s="14">
        <v>100048</v>
      </c>
      <c r="O198">
        <v>11</v>
      </c>
      <c r="P198">
        <v>100048</v>
      </c>
      <c r="Q198">
        <v>12</v>
      </c>
      <c r="R198">
        <v>100046</v>
      </c>
      <c r="S198">
        <v>13</v>
      </c>
      <c r="T198">
        <v>100046</v>
      </c>
      <c r="U198">
        <v>14</v>
      </c>
      <c r="V198">
        <v>100046</v>
      </c>
      <c r="W198">
        <v>15</v>
      </c>
      <c r="X198">
        <v>100046</v>
      </c>
      <c r="Y198">
        <v>16</v>
      </c>
      <c r="Z198">
        <v>100048</v>
      </c>
      <c r="AA198">
        <v>17</v>
      </c>
      <c r="AB198">
        <v>100047</v>
      </c>
      <c r="AC198">
        <v>19</v>
      </c>
      <c r="AD198">
        <v>100047</v>
      </c>
      <c r="AE198">
        <v>20</v>
      </c>
      <c r="AF198">
        <v>200158</v>
      </c>
      <c r="AG198">
        <v>18</v>
      </c>
      <c r="AH198" t="e">
        <f>VLOOKUP(AF198,关卡难度线!B:H,11,0)</f>
        <v>#N/A</v>
      </c>
    </row>
    <row r="199" spans="1:34">
      <c r="A199" s="17" t="s">
        <v>0</v>
      </c>
      <c r="B199">
        <v>30013097</v>
      </c>
      <c r="C199" t="s">
        <v>19</v>
      </c>
      <c r="D199">
        <v>3546227</v>
      </c>
      <c r="E199" t="s">
        <v>20</v>
      </c>
      <c r="F199">
        <v>500000</v>
      </c>
      <c r="G199" t="s">
        <v>21</v>
      </c>
      <c r="H199">
        <v>100</v>
      </c>
      <c r="I199" t="s">
        <v>22</v>
      </c>
      <c r="J199">
        <v>0</v>
      </c>
      <c r="K199" t="s">
        <v>23</v>
      </c>
      <c r="L199">
        <v>-3500</v>
      </c>
      <c r="N199" s="14">
        <v>100046</v>
      </c>
      <c r="O199">
        <v>11</v>
      </c>
      <c r="P199">
        <v>100048</v>
      </c>
      <c r="Q199">
        <v>12</v>
      </c>
      <c r="R199">
        <v>100048</v>
      </c>
      <c r="S199">
        <v>13</v>
      </c>
      <c r="T199">
        <v>100048</v>
      </c>
      <c r="U199">
        <v>14</v>
      </c>
      <c r="V199">
        <v>100047</v>
      </c>
      <c r="W199">
        <v>15</v>
      </c>
      <c r="X199">
        <v>100046</v>
      </c>
      <c r="Y199">
        <v>16</v>
      </c>
      <c r="Z199">
        <v>100048</v>
      </c>
      <c r="AA199">
        <v>17</v>
      </c>
      <c r="AB199">
        <v>100047</v>
      </c>
      <c r="AC199">
        <v>19</v>
      </c>
      <c r="AD199">
        <v>100046</v>
      </c>
      <c r="AE199">
        <v>20</v>
      </c>
      <c r="AF199">
        <v>200159</v>
      </c>
      <c r="AG199">
        <v>18</v>
      </c>
      <c r="AH199" t="e">
        <f>VLOOKUP(AF199,关卡难度线!B:H,11,0)</f>
        <v>#N/A</v>
      </c>
    </row>
    <row r="200" spans="1:34">
      <c r="A200" s="17" t="s">
        <v>0</v>
      </c>
      <c r="B200">
        <v>30417704</v>
      </c>
      <c r="C200" t="s">
        <v>19</v>
      </c>
      <c r="D200">
        <v>3577866</v>
      </c>
      <c r="E200" t="s">
        <v>20</v>
      </c>
      <c r="F200">
        <v>500000</v>
      </c>
      <c r="G200" t="s">
        <v>21</v>
      </c>
      <c r="H200">
        <v>100</v>
      </c>
      <c r="I200" t="s">
        <v>22</v>
      </c>
      <c r="J200">
        <v>0</v>
      </c>
      <c r="K200" t="s">
        <v>23</v>
      </c>
      <c r="L200">
        <v>-3500</v>
      </c>
      <c r="N200" s="14">
        <v>100047</v>
      </c>
      <c r="O200">
        <v>11</v>
      </c>
      <c r="P200">
        <v>100046</v>
      </c>
      <c r="Q200">
        <v>12</v>
      </c>
      <c r="R200">
        <v>100048</v>
      </c>
      <c r="S200">
        <v>13</v>
      </c>
      <c r="T200">
        <v>100047</v>
      </c>
      <c r="U200">
        <v>14</v>
      </c>
      <c r="V200">
        <v>100046</v>
      </c>
      <c r="W200">
        <v>15</v>
      </c>
      <c r="X200">
        <v>100047</v>
      </c>
      <c r="Y200">
        <v>16</v>
      </c>
      <c r="Z200">
        <v>100048</v>
      </c>
      <c r="AA200">
        <v>17</v>
      </c>
      <c r="AB200">
        <v>100048</v>
      </c>
      <c r="AC200">
        <v>19</v>
      </c>
      <c r="AD200">
        <v>100048</v>
      </c>
      <c r="AE200">
        <v>20</v>
      </c>
      <c r="AF200">
        <v>200160</v>
      </c>
      <c r="AG200">
        <v>18</v>
      </c>
      <c r="AH200" t="e">
        <f>VLOOKUP(AF200,关卡难度线!B:H,11,0)</f>
        <v>#N/A</v>
      </c>
    </row>
    <row r="201" spans="1:34">
      <c r="A201" s="17" t="s">
        <v>0</v>
      </c>
      <c r="B201">
        <v>30824881</v>
      </c>
      <c r="C201" t="s">
        <v>19</v>
      </c>
      <c r="D201">
        <v>3609504</v>
      </c>
      <c r="E201" t="s">
        <v>20</v>
      </c>
      <c r="F201">
        <v>500000</v>
      </c>
      <c r="G201" t="s">
        <v>21</v>
      </c>
      <c r="H201">
        <v>100</v>
      </c>
      <c r="I201" t="s">
        <v>22</v>
      </c>
      <c r="J201">
        <v>0</v>
      </c>
      <c r="K201" t="s">
        <v>23</v>
      </c>
      <c r="L201">
        <v>-3500</v>
      </c>
      <c r="N201" s="14">
        <v>100049</v>
      </c>
      <c r="O201">
        <v>11</v>
      </c>
      <c r="P201">
        <v>100050</v>
      </c>
      <c r="Q201">
        <v>12</v>
      </c>
      <c r="R201">
        <v>100050</v>
      </c>
      <c r="S201">
        <v>13</v>
      </c>
      <c r="T201">
        <v>100051</v>
      </c>
      <c r="U201">
        <v>14</v>
      </c>
      <c r="V201">
        <v>100050</v>
      </c>
      <c r="W201">
        <v>15</v>
      </c>
      <c r="X201">
        <v>100051</v>
      </c>
      <c r="Y201">
        <v>16</v>
      </c>
      <c r="Z201">
        <v>100049</v>
      </c>
      <c r="AA201">
        <v>17</v>
      </c>
      <c r="AB201">
        <v>100049</v>
      </c>
      <c r="AC201">
        <v>19</v>
      </c>
      <c r="AD201">
        <v>100051</v>
      </c>
      <c r="AE201">
        <v>20</v>
      </c>
      <c r="AF201">
        <v>200161</v>
      </c>
      <c r="AG201">
        <v>18</v>
      </c>
      <c r="AH201" t="e">
        <f>VLOOKUP(AF201,关卡难度线!B:H,11,0)</f>
        <v>#N/A</v>
      </c>
    </row>
    <row r="202" spans="1:34">
      <c r="A202" s="17" t="s">
        <v>0</v>
      </c>
      <c r="B202">
        <v>31234633</v>
      </c>
      <c r="C202" t="s">
        <v>19</v>
      </c>
      <c r="D202">
        <v>3641143</v>
      </c>
      <c r="E202" t="s">
        <v>20</v>
      </c>
      <c r="F202">
        <v>500000</v>
      </c>
      <c r="G202" t="s">
        <v>21</v>
      </c>
      <c r="H202">
        <v>100</v>
      </c>
      <c r="I202" t="s">
        <v>22</v>
      </c>
      <c r="J202">
        <v>0</v>
      </c>
      <c r="K202" t="s">
        <v>23</v>
      </c>
      <c r="L202">
        <v>-3500</v>
      </c>
      <c r="N202" s="14">
        <v>100049</v>
      </c>
      <c r="O202">
        <v>11</v>
      </c>
      <c r="P202">
        <v>100050</v>
      </c>
      <c r="Q202">
        <v>12</v>
      </c>
      <c r="R202">
        <v>100050</v>
      </c>
      <c r="S202">
        <v>13</v>
      </c>
      <c r="T202">
        <v>100051</v>
      </c>
      <c r="U202">
        <v>14</v>
      </c>
      <c r="V202">
        <v>100049</v>
      </c>
      <c r="W202">
        <v>15</v>
      </c>
      <c r="X202">
        <v>100049</v>
      </c>
      <c r="Y202">
        <v>16</v>
      </c>
      <c r="Z202">
        <v>100049</v>
      </c>
      <c r="AA202">
        <v>17</v>
      </c>
      <c r="AB202">
        <v>100051</v>
      </c>
      <c r="AC202">
        <v>19</v>
      </c>
      <c r="AD202">
        <v>100051</v>
      </c>
      <c r="AE202">
        <v>20</v>
      </c>
      <c r="AF202">
        <v>200162</v>
      </c>
      <c r="AG202">
        <v>18</v>
      </c>
      <c r="AH202" t="e">
        <f>VLOOKUP(AF202,关卡难度线!B:H,11,0)</f>
        <v>#N/A</v>
      </c>
    </row>
    <row r="203" spans="1:34">
      <c r="A203" s="17" t="s">
        <v>0</v>
      </c>
      <c r="B203">
        <v>31646964</v>
      </c>
      <c r="C203" t="s">
        <v>19</v>
      </c>
      <c r="D203">
        <v>3672782</v>
      </c>
      <c r="E203" t="s">
        <v>20</v>
      </c>
      <c r="F203">
        <v>500000</v>
      </c>
      <c r="G203" t="s">
        <v>21</v>
      </c>
      <c r="H203">
        <v>105</v>
      </c>
      <c r="I203" t="s">
        <v>22</v>
      </c>
      <c r="J203">
        <v>0</v>
      </c>
      <c r="K203" t="s">
        <v>23</v>
      </c>
      <c r="L203">
        <v>-3500</v>
      </c>
      <c r="N203" s="14">
        <v>100049</v>
      </c>
      <c r="O203">
        <v>11</v>
      </c>
      <c r="P203">
        <v>100049</v>
      </c>
      <c r="Q203">
        <v>12</v>
      </c>
      <c r="R203">
        <v>100049</v>
      </c>
      <c r="S203">
        <v>13</v>
      </c>
      <c r="T203">
        <v>100049</v>
      </c>
      <c r="U203">
        <v>14</v>
      </c>
      <c r="V203">
        <v>100049</v>
      </c>
      <c r="W203">
        <v>15</v>
      </c>
      <c r="X203">
        <v>100051</v>
      </c>
      <c r="Y203">
        <v>16</v>
      </c>
      <c r="Z203">
        <v>100050</v>
      </c>
      <c r="AA203">
        <v>17</v>
      </c>
      <c r="AB203">
        <v>100049</v>
      </c>
      <c r="AC203">
        <v>19</v>
      </c>
      <c r="AD203">
        <v>100049</v>
      </c>
      <c r="AE203">
        <v>20</v>
      </c>
      <c r="AF203">
        <v>200163</v>
      </c>
      <c r="AG203">
        <v>18</v>
      </c>
      <c r="AH203" t="e">
        <f>VLOOKUP(AF203,关卡难度线!B:H,11,0)</f>
        <v>#N/A</v>
      </c>
    </row>
    <row r="204" spans="1:34">
      <c r="A204" s="17" t="s">
        <v>0</v>
      </c>
      <c r="B204">
        <v>32061878</v>
      </c>
      <c r="C204" t="s">
        <v>19</v>
      </c>
      <c r="D204">
        <v>3704420</v>
      </c>
      <c r="E204" t="s">
        <v>20</v>
      </c>
      <c r="F204">
        <v>500000</v>
      </c>
      <c r="G204" t="s">
        <v>21</v>
      </c>
      <c r="H204">
        <v>105</v>
      </c>
      <c r="I204" t="s">
        <v>22</v>
      </c>
      <c r="J204">
        <v>0</v>
      </c>
      <c r="K204" t="s">
        <v>23</v>
      </c>
      <c r="L204">
        <v>-3500</v>
      </c>
      <c r="N204" s="14">
        <v>100051</v>
      </c>
      <c r="O204">
        <v>11</v>
      </c>
      <c r="P204">
        <v>100051</v>
      </c>
      <c r="Q204">
        <v>12</v>
      </c>
      <c r="R204">
        <v>100050</v>
      </c>
      <c r="S204">
        <v>13</v>
      </c>
      <c r="T204">
        <v>100050</v>
      </c>
      <c r="U204">
        <v>14</v>
      </c>
      <c r="V204">
        <v>100049</v>
      </c>
      <c r="W204">
        <v>15</v>
      </c>
      <c r="X204">
        <v>100051</v>
      </c>
      <c r="Y204">
        <v>16</v>
      </c>
      <c r="Z204">
        <v>100051</v>
      </c>
      <c r="AA204">
        <v>17</v>
      </c>
      <c r="AB204">
        <v>100050</v>
      </c>
      <c r="AC204">
        <v>19</v>
      </c>
      <c r="AD204">
        <v>100049</v>
      </c>
      <c r="AE204">
        <v>20</v>
      </c>
      <c r="AF204">
        <v>200164</v>
      </c>
      <c r="AG204">
        <v>18</v>
      </c>
      <c r="AH204" t="e">
        <f>VLOOKUP(AF204,关卡难度线!B:H,11,0)</f>
        <v>#N/A</v>
      </c>
    </row>
    <row r="205" spans="1:34">
      <c r="A205" s="17" t="s">
        <v>0</v>
      </c>
      <c r="B205">
        <v>32479379</v>
      </c>
      <c r="C205" t="s">
        <v>19</v>
      </c>
      <c r="D205">
        <v>3736059</v>
      </c>
      <c r="E205" t="s">
        <v>20</v>
      </c>
      <c r="F205">
        <v>500000</v>
      </c>
      <c r="G205" t="s">
        <v>21</v>
      </c>
      <c r="H205">
        <v>105</v>
      </c>
      <c r="I205" t="s">
        <v>22</v>
      </c>
      <c r="J205">
        <v>0</v>
      </c>
      <c r="K205" t="s">
        <v>23</v>
      </c>
      <c r="L205">
        <v>-3500</v>
      </c>
      <c r="N205" s="14">
        <v>100051</v>
      </c>
      <c r="O205">
        <v>11</v>
      </c>
      <c r="P205">
        <v>100051</v>
      </c>
      <c r="Q205">
        <v>12</v>
      </c>
      <c r="R205">
        <v>100049</v>
      </c>
      <c r="S205">
        <v>13</v>
      </c>
      <c r="T205">
        <v>100051</v>
      </c>
      <c r="U205">
        <v>14</v>
      </c>
      <c r="V205">
        <v>100051</v>
      </c>
      <c r="W205">
        <v>15</v>
      </c>
      <c r="X205">
        <v>100051</v>
      </c>
      <c r="Y205">
        <v>16</v>
      </c>
      <c r="Z205">
        <v>100051</v>
      </c>
      <c r="AA205">
        <v>17</v>
      </c>
      <c r="AB205">
        <v>100050</v>
      </c>
      <c r="AC205">
        <v>19</v>
      </c>
      <c r="AD205">
        <v>100050</v>
      </c>
      <c r="AE205">
        <v>20</v>
      </c>
      <c r="AF205">
        <v>200165</v>
      </c>
      <c r="AG205">
        <v>18</v>
      </c>
      <c r="AH205" t="e">
        <f>VLOOKUP(AF205,关卡难度线!B:H,11,0)</f>
        <v>#N/A</v>
      </c>
    </row>
    <row r="206" spans="1:34">
      <c r="A206" s="17" t="s">
        <v>0</v>
      </c>
      <c r="B206">
        <v>32899471</v>
      </c>
      <c r="C206" t="s">
        <v>19</v>
      </c>
      <c r="D206">
        <v>3767697</v>
      </c>
      <c r="E206" t="s">
        <v>20</v>
      </c>
      <c r="F206">
        <v>500000</v>
      </c>
      <c r="G206" t="s">
        <v>21</v>
      </c>
      <c r="H206">
        <v>105</v>
      </c>
      <c r="I206" t="s">
        <v>22</v>
      </c>
      <c r="J206">
        <v>0</v>
      </c>
      <c r="K206" t="s">
        <v>23</v>
      </c>
      <c r="L206">
        <v>-3500</v>
      </c>
      <c r="N206" s="14">
        <v>100049</v>
      </c>
      <c r="O206">
        <v>11</v>
      </c>
      <c r="P206">
        <v>100050</v>
      </c>
      <c r="Q206">
        <v>12</v>
      </c>
      <c r="R206">
        <v>100049</v>
      </c>
      <c r="S206">
        <v>13</v>
      </c>
      <c r="T206">
        <v>100050</v>
      </c>
      <c r="U206">
        <v>14</v>
      </c>
      <c r="V206">
        <v>100050</v>
      </c>
      <c r="W206">
        <v>15</v>
      </c>
      <c r="X206">
        <v>100049</v>
      </c>
      <c r="Y206">
        <v>16</v>
      </c>
      <c r="Z206">
        <v>100051</v>
      </c>
      <c r="AA206">
        <v>17</v>
      </c>
      <c r="AB206">
        <v>100050</v>
      </c>
      <c r="AC206">
        <v>19</v>
      </c>
      <c r="AD206">
        <v>100050</v>
      </c>
      <c r="AE206">
        <v>20</v>
      </c>
      <c r="AF206">
        <v>200166</v>
      </c>
      <c r="AG206">
        <v>18</v>
      </c>
      <c r="AH206" t="e">
        <f>VLOOKUP(AF206,关卡难度线!B:H,11,0)</f>
        <v>#N/A</v>
      </c>
    </row>
    <row r="207" spans="1:34">
      <c r="A207" s="17" t="s">
        <v>0</v>
      </c>
      <c r="B207">
        <v>33306044</v>
      </c>
      <c r="C207" t="s">
        <v>19</v>
      </c>
      <c r="D207">
        <v>3797499</v>
      </c>
      <c r="E207" t="s">
        <v>20</v>
      </c>
      <c r="F207">
        <v>500000</v>
      </c>
      <c r="G207" t="s">
        <v>21</v>
      </c>
      <c r="H207">
        <v>105</v>
      </c>
      <c r="I207" t="s">
        <v>22</v>
      </c>
      <c r="J207">
        <v>0</v>
      </c>
      <c r="K207" t="s">
        <v>23</v>
      </c>
      <c r="L207">
        <v>-3500</v>
      </c>
      <c r="N207" s="14">
        <v>100050</v>
      </c>
      <c r="O207">
        <v>11</v>
      </c>
      <c r="P207">
        <v>100051</v>
      </c>
      <c r="Q207">
        <v>12</v>
      </c>
      <c r="R207">
        <v>100050</v>
      </c>
      <c r="S207">
        <v>13</v>
      </c>
      <c r="T207">
        <v>100050</v>
      </c>
      <c r="U207">
        <v>14</v>
      </c>
      <c r="V207">
        <v>100051</v>
      </c>
      <c r="W207">
        <v>15</v>
      </c>
      <c r="X207">
        <v>100051</v>
      </c>
      <c r="Y207">
        <v>16</v>
      </c>
      <c r="Z207">
        <v>100051</v>
      </c>
      <c r="AA207">
        <v>17</v>
      </c>
      <c r="AB207">
        <v>100050</v>
      </c>
      <c r="AC207">
        <v>19</v>
      </c>
      <c r="AD207">
        <v>100050</v>
      </c>
      <c r="AE207">
        <v>20</v>
      </c>
      <c r="AF207">
        <v>200167</v>
      </c>
      <c r="AG207">
        <v>18</v>
      </c>
      <c r="AH207" t="e">
        <f>VLOOKUP(AF207,关卡难度线!B:H,11,0)</f>
        <v>#N/A</v>
      </c>
    </row>
    <row r="208" spans="1:34">
      <c r="A208" s="17" t="s">
        <v>0</v>
      </c>
      <c r="B208">
        <v>33773965</v>
      </c>
      <c r="C208" t="s">
        <v>19</v>
      </c>
      <c r="D208">
        <v>3833985</v>
      </c>
      <c r="E208" t="s">
        <v>20</v>
      </c>
      <c r="F208">
        <v>500000</v>
      </c>
      <c r="G208" t="s">
        <v>21</v>
      </c>
      <c r="H208">
        <v>105</v>
      </c>
      <c r="I208" t="s">
        <v>22</v>
      </c>
      <c r="J208">
        <v>0</v>
      </c>
      <c r="K208" t="s">
        <v>23</v>
      </c>
      <c r="L208">
        <v>-3500</v>
      </c>
      <c r="N208" s="14">
        <v>100050</v>
      </c>
      <c r="O208">
        <v>11</v>
      </c>
      <c r="P208">
        <v>100050</v>
      </c>
      <c r="Q208">
        <v>12</v>
      </c>
      <c r="R208">
        <v>100049</v>
      </c>
      <c r="S208">
        <v>13</v>
      </c>
      <c r="T208">
        <v>100050</v>
      </c>
      <c r="U208">
        <v>14</v>
      </c>
      <c r="V208">
        <v>100049</v>
      </c>
      <c r="W208">
        <v>15</v>
      </c>
      <c r="X208">
        <v>100049</v>
      </c>
      <c r="Y208">
        <v>16</v>
      </c>
      <c r="Z208">
        <v>100051</v>
      </c>
      <c r="AA208">
        <v>17</v>
      </c>
      <c r="AB208">
        <v>100050</v>
      </c>
      <c r="AC208">
        <v>19</v>
      </c>
      <c r="AD208">
        <v>100049</v>
      </c>
      <c r="AE208">
        <v>20</v>
      </c>
      <c r="AF208">
        <v>200168</v>
      </c>
      <c r="AG208">
        <v>18</v>
      </c>
      <c r="AH208" t="e">
        <f>VLOOKUP(AF208,关卡难度线!B:H,11,0)</f>
        <v>#N/A</v>
      </c>
    </row>
    <row r="209" spans="1:34">
      <c r="A209" s="17" t="s">
        <v>0</v>
      </c>
      <c r="B209">
        <v>34251633</v>
      </c>
      <c r="C209" t="s">
        <v>19</v>
      </c>
      <c r="D209">
        <v>3871237</v>
      </c>
      <c r="E209" t="s">
        <v>20</v>
      </c>
      <c r="F209">
        <v>500000</v>
      </c>
      <c r="G209" t="s">
        <v>21</v>
      </c>
      <c r="H209">
        <v>105</v>
      </c>
      <c r="I209" t="s">
        <v>22</v>
      </c>
      <c r="J209">
        <v>0</v>
      </c>
      <c r="K209" t="s">
        <v>23</v>
      </c>
      <c r="L209">
        <v>-3500</v>
      </c>
      <c r="N209" s="14">
        <v>100050</v>
      </c>
      <c r="O209">
        <v>11</v>
      </c>
      <c r="P209">
        <v>100050</v>
      </c>
      <c r="Q209">
        <v>12</v>
      </c>
      <c r="R209">
        <v>100051</v>
      </c>
      <c r="S209">
        <v>13</v>
      </c>
      <c r="T209">
        <v>100050</v>
      </c>
      <c r="U209">
        <v>14</v>
      </c>
      <c r="V209">
        <v>100049</v>
      </c>
      <c r="W209">
        <v>15</v>
      </c>
      <c r="X209">
        <v>100051</v>
      </c>
      <c r="Y209">
        <v>16</v>
      </c>
      <c r="Z209">
        <v>100049</v>
      </c>
      <c r="AA209">
        <v>17</v>
      </c>
      <c r="AB209">
        <v>100050</v>
      </c>
      <c r="AC209">
        <v>19</v>
      </c>
      <c r="AD209">
        <v>100051</v>
      </c>
      <c r="AE209">
        <v>20</v>
      </c>
      <c r="AF209">
        <v>200169</v>
      </c>
      <c r="AG209">
        <v>18</v>
      </c>
      <c r="AH209" t="e">
        <f>VLOOKUP(AF209,关卡难度线!B:H,11,0)</f>
        <v>#N/A</v>
      </c>
    </row>
    <row r="210" spans="1:34">
      <c r="A210" s="17" t="s">
        <v>0</v>
      </c>
      <c r="B210">
        <v>36386263</v>
      </c>
      <c r="C210" t="s">
        <v>19</v>
      </c>
      <c r="D210">
        <v>4094608</v>
      </c>
      <c r="E210" t="s">
        <v>20</v>
      </c>
      <c r="F210">
        <v>500000</v>
      </c>
      <c r="G210" t="s">
        <v>21</v>
      </c>
      <c r="H210">
        <v>105</v>
      </c>
      <c r="I210" t="s">
        <v>22</v>
      </c>
      <c r="J210">
        <v>0</v>
      </c>
      <c r="K210" t="s">
        <v>23</v>
      </c>
      <c r="L210">
        <v>-3500</v>
      </c>
      <c r="N210" s="14">
        <v>100051</v>
      </c>
      <c r="O210">
        <v>11</v>
      </c>
      <c r="P210">
        <v>100051</v>
      </c>
      <c r="Q210">
        <v>12</v>
      </c>
      <c r="R210">
        <v>100051</v>
      </c>
      <c r="S210">
        <v>13</v>
      </c>
      <c r="T210">
        <v>100049</v>
      </c>
      <c r="U210">
        <v>14</v>
      </c>
      <c r="V210">
        <v>100050</v>
      </c>
      <c r="W210">
        <v>15</v>
      </c>
      <c r="X210">
        <v>100051</v>
      </c>
      <c r="Y210">
        <v>16</v>
      </c>
      <c r="Z210">
        <v>100051</v>
      </c>
      <c r="AA210">
        <v>17</v>
      </c>
      <c r="AB210">
        <v>100050</v>
      </c>
      <c r="AC210">
        <v>19</v>
      </c>
      <c r="AD210">
        <v>100051</v>
      </c>
      <c r="AE210">
        <v>20</v>
      </c>
      <c r="AF210">
        <v>200170</v>
      </c>
      <c r="AG210">
        <v>18</v>
      </c>
      <c r="AH210" t="e">
        <f>VLOOKUP(AF210,关卡难度线!B:H,11,0)</f>
        <v>#N/A</v>
      </c>
    </row>
    <row r="211" spans="1:34">
      <c r="A211" s="17" t="s">
        <v>0</v>
      </c>
      <c r="B211">
        <v>35216098</v>
      </c>
      <c r="C211" t="s">
        <v>19</v>
      </c>
      <c r="D211">
        <v>3945741</v>
      </c>
      <c r="E211" t="s">
        <v>20</v>
      </c>
      <c r="F211">
        <v>500000</v>
      </c>
      <c r="G211" t="s">
        <v>21</v>
      </c>
      <c r="H211">
        <v>105</v>
      </c>
      <c r="I211" t="s">
        <v>22</v>
      </c>
      <c r="J211">
        <v>0</v>
      </c>
      <c r="K211" t="s">
        <v>23</v>
      </c>
      <c r="L211">
        <v>-3500</v>
      </c>
      <c r="N211" s="14">
        <v>100049</v>
      </c>
      <c r="O211">
        <v>11</v>
      </c>
      <c r="P211">
        <v>100050</v>
      </c>
      <c r="Q211">
        <v>12</v>
      </c>
      <c r="R211">
        <v>100050</v>
      </c>
      <c r="S211">
        <v>13</v>
      </c>
      <c r="T211">
        <v>100051</v>
      </c>
      <c r="U211">
        <v>14</v>
      </c>
      <c r="V211">
        <v>100050</v>
      </c>
      <c r="W211">
        <v>15</v>
      </c>
      <c r="X211">
        <v>100051</v>
      </c>
      <c r="Y211">
        <v>16</v>
      </c>
      <c r="Z211">
        <v>100049</v>
      </c>
      <c r="AA211">
        <v>17</v>
      </c>
      <c r="AB211">
        <v>100049</v>
      </c>
      <c r="AC211">
        <v>19</v>
      </c>
      <c r="AD211">
        <v>100051</v>
      </c>
      <c r="AE211">
        <v>20</v>
      </c>
      <c r="AF211">
        <v>200161</v>
      </c>
      <c r="AG211">
        <v>18</v>
      </c>
      <c r="AH211" t="e">
        <f>VLOOKUP(AF211,关卡难度线!B:H,11,0)</f>
        <v>#N/A</v>
      </c>
    </row>
    <row r="212" spans="1:34">
      <c r="A212" s="17" t="s">
        <v>0</v>
      </c>
      <c r="B212">
        <v>35702903</v>
      </c>
      <c r="C212" t="s">
        <v>19</v>
      </c>
      <c r="D212">
        <v>3982993</v>
      </c>
      <c r="E212" t="s">
        <v>20</v>
      </c>
      <c r="F212">
        <v>500000</v>
      </c>
      <c r="G212" t="s">
        <v>21</v>
      </c>
      <c r="H212">
        <v>105</v>
      </c>
      <c r="I212" t="s">
        <v>22</v>
      </c>
      <c r="J212">
        <v>0</v>
      </c>
      <c r="K212" t="s">
        <v>23</v>
      </c>
      <c r="L212">
        <v>-3500</v>
      </c>
      <c r="N212" s="14">
        <v>100049</v>
      </c>
      <c r="O212">
        <v>11</v>
      </c>
      <c r="P212">
        <v>100050</v>
      </c>
      <c r="Q212">
        <v>12</v>
      </c>
      <c r="R212">
        <v>100050</v>
      </c>
      <c r="S212">
        <v>13</v>
      </c>
      <c r="T212">
        <v>100051</v>
      </c>
      <c r="U212">
        <v>14</v>
      </c>
      <c r="V212">
        <v>100049</v>
      </c>
      <c r="W212">
        <v>15</v>
      </c>
      <c r="X212">
        <v>100049</v>
      </c>
      <c r="Y212">
        <v>16</v>
      </c>
      <c r="Z212">
        <v>100049</v>
      </c>
      <c r="AA212">
        <v>17</v>
      </c>
      <c r="AB212">
        <v>100051</v>
      </c>
      <c r="AC212">
        <v>19</v>
      </c>
      <c r="AD212">
        <v>100051</v>
      </c>
      <c r="AE212">
        <v>20</v>
      </c>
      <c r="AF212">
        <v>200162</v>
      </c>
      <c r="AG212">
        <v>18</v>
      </c>
      <c r="AH212" t="e">
        <f>VLOOKUP(AF212,关卡难度线!B:H,11,0)</f>
        <v>#N/A</v>
      </c>
    </row>
    <row r="213" spans="1:34">
      <c r="A213" s="17" t="s">
        <v>0</v>
      </c>
      <c r="B213">
        <v>36192764</v>
      </c>
      <c r="C213" t="s">
        <v>19</v>
      </c>
      <c r="D213">
        <v>4020245</v>
      </c>
      <c r="E213" t="s">
        <v>20</v>
      </c>
      <c r="F213">
        <v>500000</v>
      </c>
      <c r="G213" t="s">
        <v>21</v>
      </c>
      <c r="H213">
        <v>105</v>
      </c>
      <c r="I213" t="s">
        <v>22</v>
      </c>
      <c r="J213">
        <v>0</v>
      </c>
      <c r="K213" t="s">
        <v>23</v>
      </c>
      <c r="L213">
        <v>-3500</v>
      </c>
      <c r="N213" s="14">
        <v>100049</v>
      </c>
      <c r="O213">
        <v>11</v>
      </c>
      <c r="P213">
        <v>100049</v>
      </c>
      <c r="Q213">
        <v>12</v>
      </c>
      <c r="R213">
        <v>100049</v>
      </c>
      <c r="S213">
        <v>13</v>
      </c>
      <c r="T213">
        <v>100049</v>
      </c>
      <c r="U213">
        <v>14</v>
      </c>
      <c r="V213">
        <v>100049</v>
      </c>
      <c r="W213">
        <v>15</v>
      </c>
      <c r="X213">
        <v>100051</v>
      </c>
      <c r="Y213">
        <v>16</v>
      </c>
      <c r="Z213">
        <v>100050</v>
      </c>
      <c r="AA213">
        <v>17</v>
      </c>
      <c r="AB213">
        <v>100049</v>
      </c>
      <c r="AC213">
        <v>19</v>
      </c>
      <c r="AD213">
        <v>100049</v>
      </c>
      <c r="AE213">
        <v>20</v>
      </c>
      <c r="AF213">
        <v>200163</v>
      </c>
      <c r="AG213">
        <v>18</v>
      </c>
      <c r="AH213" t="e">
        <f>VLOOKUP(AF213,关卡难度线!B:H,11,0)</f>
        <v>#N/A</v>
      </c>
    </row>
    <row r="214" spans="1:34">
      <c r="A214" s="17" t="s">
        <v>0</v>
      </c>
      <c r="B214">
        <v>36685683</v>
      </c>
      <c r="C214" t="s">
        <v>19</v>
      </c>
      <c r="D214">
        <v>4057497</v>
      </c>
      <c r="E214" t="s">
        <v>20</v>
      </c>
      <c r="F214">
        <v>500000</v>
      </c>
      <c r="G214" t="s">
        <v>21</v>
      </c>
      <c r="H214">
        <v>105</v>
      </c>
      <c r="I214" t="s">
        <v>22</v>
      </c>
      <c r="J214">
        <v>0</v>
      </c>
      <c r="K214" t="s">
        <v>23</v>
      </c>
      <c r="L214">
        <v>-3500</v>
      </c>
      <c r="N214" s="14">
        <v>100051</v>
      </c>
      <c r="O214">
        <v>11</v>
      </c>
      <c r="P214">
        <v>100051</v>
      </c>
      <c r="Q214">
        <v>12</v>
      </c>
      <c r="R214">
        <v>100050</v>
      </c>
      <c r="S214">
        <v>13</v>
      </c>
      <c r="T214">
        <v>100050</v>
      </c>
      <c r="U214">
        <v>14</v>
      </c>
      <c r="V214">
        <v>100049</v>
      </c>
      <c r="W214">
        <v>15</v>
      </c>
      <c r="X214">
        <v>100051</v>
      </c>
      <c r="Y214">
        <v>16</v>
      </c>
      <c r="Z214">
        <v>100051</v>
      </c>
      <c r="AA214">
        <v>17</v>
      </c>
      <c r="AB214">
        <v>100050</v>
      </c>
      <c r="AC214">
        <v>19</v>
      </c>
      <c r="AD214">
        <v>100049</v>
      </c>
      <c r="AE214">
        <v>20</v>
      </c>
      <c r="AF214">
        <v>200164</v>
      </c>
      <c r="AG214">
        <v>18</v>
      </c>
      <c r="AH214" t="e">
        <f>VLOOKUP(AF214,关卡难度线!B:H,11,0)</f>
        <v>#N/A</v>
      </c>
    </row>
    <row r="215" spans="1:34">
      <c r="A215" s="17" t="s">
        <v>0</v>
      </c>
      <c r="B215">
        <v>37181670</v>
      </c>
      <c r="C215" t="s">
        <v>19</v>
      </c>
      <c r="D215">
        <v>4094749</v>
      </c>
      <c r="E215" t="s">
        <v>20</v>
      </c>
      <c r="F215">
        <v>500000</v>
      </c>
      <c r="G215" t="s">
        <v>21</v>
      </c>
      <c r="H215">
        <v>105</v>
      </c>
      <c r="I215" t="s">
        <v>22</v>
      </c>
      <c r="J215">
        <v>0</v>
      </c>
      <c r="K215" t="s">
        <v>23</v>
      </c>
      <c r="L215">
        <v>-3500</v>
      </c>
      <c r="N215" s="14">
        <v>100051</v>
      </c>
      <c r="O215">
        <v>11</v>
      </c>
      <c r="P215">
        <v>100051</v>
      </c>
      <c r="Q215">
        <v>12</v>
      </c>
      <c r="R215">
        <v>100049</v>
      </c>
      <c r="S215">
        <v>13</v>
      </c>
      <c r="T215">
        <v>100051</v>
      </c>
      <c r="U215">
        <v>14</v>
      </c>
      <c r="V215">
        <v>100051</v>
      </c>
      <c r="W215">
        <v>15</v>
      </c>
      <c r="X215">
        <v>100051</v>
      </c>
      <c r="Y215">
        <v>16</v>
      </c>
      <c r="Z215">
        <v>100051</v>
      </c>
      <c r="AA215">
        <v>17</v>
      </c>
      <c r="AB215">
        <v>100050</v>
      </c>
      <c r="AC215">
        <v>19</v>
      </c>
      <c r="AD215">
        <v>100050</v>
      </c>
      <c r="AE215">
        <v>20</v>
      </c>
      <c r="AF215">
        <v>200165</v>
      </c>
      <c r="AG215">
        <v>18</v>
      </c>
      <c r="AH215" t="e">
        <f>VLOOKUP(AF215,关卡难度线!B:H,11,0)</f>
        <v>#N/A</v>
      </c>
    </row>
    <row r="216" spans="1:34">
      <c r="A216" s="17" t="s">
        <v>0</v>
      </c>
      <c r="B216">
        <v>37680722</v>
      </c>
      <c r="C216" t="s">
        <v>19</v>
      </c>
      <c r="D216">
        <v>4132001</v>
      </c>
      <c r="E216" t="s">
        <v>20</v>
      </c>
      <c r="F216">
        <v>500000</v>
      </c>
      <c r="G216" t="s">
        <v>21</v>
      </c>
      <c r="H216">
        <v>105</v>
      </c>
      <c r="I216" t="s">
        <v>22</v>
      </c>
      <c r="J216">
        <v>0</v>
      </c>
      <c r="K216" t="s">
        <v>23</v>
      </c>
      <c r="L216">
        <v>-3500</v>
      </c>
      <c r="N216" s="14">
        <v>100049</v>
      </c>
      <c r="O216">
        <v>11</v>
      </c>
      <c r="P216">
        <v>100050</v>
      </c>
      <c r="Q216">
        <v>12</v>
      </c>
      <c r="R216">
        <v>100049</v>
      </c>
      <c r="S216">
        <v>13</v>
      </c>
      <c r="T216">
        <v>100050</v>
      </c>
      <c r="U216">
        <v>14</v>
      </c>
      <c r="V216">
        <v>100050</v>
      </c>
      <c r="W216">
        <v>15</v>
      </c>
      <c r="X216">
        <v>100049</v>
      </c>
      <c r="Y216">
        <v>16</v>
      </c>
      <c r="Z216">
        <v>100051</v>
      </c>
      <c r="AA216">
        <v>17</v>
      </c>
      <c r="AB216">
        <v>100050</v>
      </c>
      <c r="AC216">
        <v>19</v>
      </c>
      <c r="AD216">
        <v>100050</v>
      </c>
      <c r="AE216">
        <v>20</v>
      </c>
      <c r="AF216">
        <v>200166</v>
      </c>
      <c r="AG216">
        <v>18</v>
      </c>
      <c r="AH216" t="e">
        <f>VLOOKUP(AF216,关卡难度线!B:H,11,0)</f>
        <v>#N/A</v>
      </c>
    </row>
    <row r="217" spans="1:34">
      <c r="A217" s="17" t="s">
        <v>0</v>
      </c>
      <c r="B217">
        <v>38182848</v>
      </c>
      <c r="C217" t="s">
        <v>19</v>
      </c>
      <c r="D217">
        <v>4169253</v>
      </c>
      <c r="E217" t="s">
        <v>20</v>
      </c>
      <c r="F217">
        <v>500000</v>
      </c>
      <c r="G217" t="s">
        <v>21</v>
      </c>
      <c r="H217">
        <v>105</v>
      </c>
      <c r="I217" t="s">
        <v>22</v>
      </c>
      <c r="J217">
        <v>0</v>
      </c>
      <c r="K217" t="s">
        <v>23</v>
      </c>
      <c r="L217">
        <v>-3500</v>
      </c>
      <c r="N217" s="14">
        <v>100050</v>
      </c>
      <c r="O217">
        <v>11</v>
      </c>
      <c r="P217">
        <v>100051</v>
      </c>
      <c r="Q217">
        <v>12</v>
      </c>
      <c r="R217">
        <v>100050</v>
      </c>
      <c r="S217">
        <v>13</v>
      </c>
      <c r="T217">
        <v>100050</v>
      </c>
      <c r="U217">
        <v>14</v>
      </c>
      <c r="V217">
        <v>100051</v>
      </c>
      <c r="W217">
        <v>15</v>
      </c>
      <c r="X217">
        <v>100051</v>
      </c>
      <c r="Y217">
        <v>16</v>
      </c>
      <c r="Z217">
        <v>100051</v>
      </c>
      <c r="AA217">
        <v>17</v>
      </c>
      <c r="AB217">
        <v>100050</v>
      </c>
      <c r="AC217">
        <v>19</v>
      </c>
      <c r="AD217">
        <v>100050</v>
      </c>
      <c r="AE217">
        <v>20</v>
      </c>
      <c r="AF217">
        <v>200167</v>
      </c>
      <c r="AG217">
        <v>18</v>
      </c>
      <c r="AH217" t="e">
        <f>VLOOKUP(AF217,关卡难度线!B:H,11,0)</f>
        <v>#N/A</v>
      </c>
    </row>
    <row r="218" spans="1:34">
      <c r="A218" s="17" t="s">
        <v>0</v>
      </c>
      <c r="B218">
        <v>40530342</v>
      </c>
      <c r="C218" t="s">
        <v>19</v>
      </c>
      <c r="D218">
        <v>4411946</v>
      </c>
      <c r="E218" t="s">
        <v>20</v>
      </c>
      <c r="F218">
        <v>500000</v>
      </c>
      <c r="G218" t="s">
        <v>21</v>
      </c>
      <c r="H218">
        <v>105</v>
      </c>
      <c r="I218" t="s">
        <v>22</v>
      </c>
      <c r="J218">
        <v>0</v>
      </c>
      <c r="K218" t="s">
        <v>23</v>
      </c>
      <c r="L218">
        <v>-3500</v>
      </c>
      <c r="N218" s="14">
        <v>100050</v>
      </c>
      <c r="O218">
        <v>11</v>
      </c>
      <c r="P218">
        <v>100050</v>
      </c>
      <c r="Q218">
        <v>12</v>
      </c>
      <c r="R218">
        <v>100049</v>
      </c>
      <c r="S218">
        <v>13</v>
      </c>
      <c r="T218">
        <v>100050</v>
      </c>
      <c r="U218">
        <v>14</v>
      </c>
      <c r="V218">
        <v>100049</v>
      </c>
      <c r="W218">
        <v>15</v>
      </c>
      <c r="X218">
        <v>100049</v>
      </c>
      <c r="Y218">
        <v>16</v>
      </c>
      <c r="Z218">
        <v>100051</v>
      </c>
      <c r="AA218">
        <v>17</v>
      </c>
      <c r="AB218">
        <v>100050</v>
      </c>
      <c r="AC218">
        <v>19</v>
      </c>
      <c r="AD218">
        <v>100049</v>
      </c>
      <c r="AE218">
        <v>20</v>
      </c>
      <c r="AF218">
        <v>200168</v>
      </c>
      <c r="AG218">
        <v>18</v>
      </c>
      <c r="AH218" t="e">
        <f>VLOOKUP(AF218,关卡难度线!B:H,11,0)</f>
        <v>#N/A</v>
      </c>
    </row>
    <row r="219" spans="1:34">
      <c r="A219" s="17" t="s">
        <v>0</v>
      </c>
      <c r="B219">
        <v>39196343</v>
      </c>
      <c r="C219" t="s">
        <v>19</v>
      </c>
      <c r="D219">
        <v>4254779</v>
      </c>
      <c r="E219" t="s">
        <v>20</v>
      </c>
      <c r="F219">
        <v>500000</v>
      </c>
      <c r="G219" t="s">
        <v>21</v>
      </c>
      <c r="H219">
        <v>105</v>
      </c>
      <c r="I219" t="s">
        <v>22</v>
      </c>
      <c r="J219">
        <v>0</v>
      </c>
      <c r="K219" t="s">
        <v>23</v>
      </c>
      <c r="L219">
        <v>-3500</v>
      </c>
      <c r="N219" s="14">
        <v>100050</v>
      </c>
      <c r="O219">
        <v>11</v>
      </c>
      <c r="P219">
        <v>100050</v>
      </c>
      <c r="Q219">
        <v>12</v>
      </c>
      <c r="R219">
        <v>100051</v>
      </c>
      <c r="S219">
        <v>13</v>
      </c>
      <c r="T219">
        <v>100050</v>
      </c>
      <c r="U219">
        <v>14</v>
      </c>
      <c r="V219">
        <v>100049</v>
      </c>
      <c r="W219">
        <v>15</v>
      </c>
      <c r="X219">
        <v>100051</v>
      </c>
      <c r="Y219">
        <v>16</v>
      </c>
      <c r="Z219">
        <v>100049</v>
      </c>
      <c r="AA219">
        <v>17</v>
      </c>
      <c r="AB219">
        <v>100050</v>
      </c>
      <c r="AC219">
        <v>19</v>
      </c>
      <c r="AD219">
        <v>100051</v>
      </c>
      <c r="AE219">
        <v>20</v>
      </c>
      <c r="AF219">
        <v>200169</v>
      </c>
      <c r="AG219">
        <v>18</v>
      </c>
      <c r="AH219" t="e">
        <f>VLOOKUP(AF219,关卡难度线!B:H,11,0)</f>
        <v>#N/A</v>
      </c>
    </row>
    <row r="220" spans="1:34">
      <c r="A220" s="17" t="s">
        <v>0</v>
      </c>
      <c r="B220">
        <v>39707717</v>
      </c>
      <c r="C220" t="s">
        <v>19</v>
      </c>
      <c r="D220">
        <v>4298154</v>
      </c>
      <c r="E220" t="s">
        <v>20</v>
      </c>
      <c r="F220">
        <v>500000</v>
      </c>
      <c r="G220" t="s">
        <v>21</v>
      </c>
      <c r="H220">
        <v>105</v>
      </c>
      <c r="I220" t="s">
        <v>22</v>
      </c>
      <c r="J220">
        <v>0</v>
      </c>
      <c r="K220" t="s">
        <v>23</v>
      </c>
      <c r="L220">
        <v>-3500</v>
      </c>
      <c r="N220" s="14">
        <v>100051</v>
      </c>
      <c r="O220">
        <v>11</v>
      </c>
      <c r="P220">
        <v>100051</v>
      </c>
      <c r="Q220">
        <v>12</v>
      </c>
      <c r="R220">
        <v>100051</v>
      </c>
      <c r="S220">
        <v>13</v>
      </c>
      <c r="T220">
        <v>100049</v>
      </c>
      <c r="U220">
        <v>14</v>
      </c>
      <c r="V220">
        <v>100050</v>
      </c>
      <c r="W220">
        <v>15</v>
      </c>
      <c r="X220">
        <v>100051</v>
      </c>
      <c r="Y220">
        <v>16</v>
      </c>
      <c r="Z220">
        <v>100051</v>
      </c>
      <c r="AA220">
        <v>17</v>
      </c>
      <c r="AB220">
        <v>100050</v>
      </c>
      <c r="AC220">
        <v>19</v>
      </c>
      <c r="AD220">
        <v>100051</v>
      </c>
      <c r="AE220">
        <v>20</v>
      </c>
      <c r="AF220">
        <v>200170</v>
      </c>
      <c r="AG220">
        <v>18</v>
      </c>
      <c r="AH220" t="e">
        <f>VLOOKUP(AF220,关卡难度线!B:H,11,0)</f>
        <v>#N/A</v>
      </c>
    </row>
    <row r="221" spans="1:34">
      <c r="A221" s="17" t="s">
        <v>0</v>
      </c>
      <c r="B221">
        <v>40222186</v>
      </c>
      <c r="C221" t="s">
        <v>19</v>
      </c>
      <c r="D221">
        <v>4341530</v>
      </c>
      <c r="E221" t="s">
        <v>20</v>
      </c>
      <c r="F221">
        <v>500000</v>
      </c>
      <c r="G221" t="s">
        <v>21</v>
      </c>
      <c r="H221">
        <v>105</v>
      </c>
      <c r="I221" t="s">
        <v>22</v>
      </c>
      <c r="J221">
        <v>0</v>
      </c>
      <c r="K221" t="s">
        <v>23</v>
      </c>
      <c r="L221">
        <v>-3500</v>
      </c>
      <c r="N221" s="14">
        <v>100054</v>
      </c>
      <c r="O221">
        <v>11</v>
      </c>
      <c r="P221">
        <v>100052</v>
      </c>
      <c r="Q221">
        <v>12</v>
      </c>
      <c r="R221">
        <v>100054</v>
      </c>
      <c r="S221">
        <v>13</v>
      </c>
      <c r="T221">
        <v>100053</v>
      </c>
      <c r="U221">
        <v>14</v>
      </c>
      <c r="V221">
        <v>100052</v>
      </c>
      <c r="W221">
        <v>15</v>
      </c>
      <c r="X221">
        <v>100053</v>
      </c>
      <c r="Y221">
        <v>16</v>
      </c>
      <c r="Z221">
        <v>100054</v>
      </c>
      <c r="AA221">
        <v>17</v>
      </c>
      <c r="AB221">
        <v>100052</v>
      </c>
      <c r="AC221">
        <v>19</v>
      </c>
      <c r="AD221">
        <v>100053</v>
      </c>
      <c r="AE221">
        <v>20</v>
      </c>
      <c r="AF221">
        <v>200171</v>
      </c>
      <c r="AG221">
        <v>18</v>
      </c>
      <c r="AH221" t="e">
        <f>VLOOKUP(AF221,关卡难度线!B:H,11,0)</f>
        <v>#N/A</v>
      </c>
    </row>
    <row r="222" spans="1:34">
      <c r="A222" s="17" t="s">
        <v>0</v>
      </c>
      <c r="B222">
        <v>40739750</v>
      </c>
      <c r="C222" t="s">
        <v>19</v>
      </c>
      <c r="D222">
        <v>4384905</v>
      </c>
      <c r="E222" t="s">
        <v>20</v>
      </c>
      <c r="F222">
        <v>500000</v>
      </c>
      <c r="G222" t="s">
        <v>21</v>
      </c>
      <c r="H222">
        <v>105</v>
      </c>
      <c r="I222" t="s">
        <v>22</v>
      </c>
      <c r="J222">
        <v>0</v>
      </c>
      <c r="K222" t="s">
        <v>23</v>
      </c>
      <c r="L222">
        <v>-3500</v>
      </c>
      <c r="N222" s="14">
        <v>100052</v>
      </c>
      <c r="O222">
        <v>11</v>
      </c>
      <c r="P222">
        <v>100054</v>
      </c>
      <c r="Q222">
        <v>12</v>
      </c>
      <c r="R222">
        <v>100053</v>
      </c>
      <c r="S222">
        <v>13</v>
      </c>
      <c r="T222">
        <v>100053</v>
      </c>
      <c r="U222">
        <v>14</v>
      </c>
      <c r="V222">
        <v>100052</v>
      </c>
      <c r="W222">
        <v>15</v>
      </c>
      <c r="X222">
        <v>100053</v>
      </c>
      <c r="Y222">
        <v>16</v>
      </c>
      <c r="Z222">
        <v>100052</v>
      </c>
      <c r="AA222">
        <v>17</v>
      </c>
      <c r="AB222">
        <v>100052</v>
      </c>
      <c r="AC222">
        <v>19</v>
      </c>
      <c r="AD222">
        <v>100052</v>
      </c>
      <c r="AE222">
        <v>20</v>
      </c>
      <c r="AF222">
        <v>200172</v>
      </c>
      <c r="AG222">
        <v>18</v>
      </c>
      <c r="AH222" t="e">
        <f>VLOOKUP(AF222,关卡难度线!B:H,11,0)</f>
        <v>#N/A</v>
      </c>
    </row>
    <row r="223" spans="1:34">
      <c r="A223" s="17" t="s">
        <v>0</v>
      </c>
      <c r="B223">
        <v>41260417</v>
      </c>
      <c r="C223" t="s">
        <v>19</v>
      </c>
      <c r="D223">
        <v>4428281</v>
      </c>
      <c r="E223" t="s">
        <v>20</v>
      </c>
      <c r="F223">
        <v>500000</v>
      </c>
      <c r="G223" t="s">
        <v>21</v>
      </c>
      <c r="H223">
        <v>105</v>
      </c>
      <c r="I223" t="s">
        <v>22</v>
      </c>
      <c r="J223">
        <v>0</v>
      </c>
      <c r="K223" t="s">
        <v>23</v>
      </c>
      <c r="L223">
        <v>-3500</v>
      </c>
      <c r="N223" s="14">
        <v>100053</v>
      </c>
      <c r="O223">
        <v>11</v>
      </c>
      <c r="P223">
        <v>100054</v>
      </c>
      <c r="Q223">
        <v>12</v>
      </c>
      <c r="R223">
        <v>100053</v>
      </c>
      <c r="S223">
        <v>13</v>
      </c>
      <c r="T223">
        <v>100054</v>
      </c>
      <c r="U223">
        <v>14</v>
      </c>
      <c r="V223">
        <v>100054</v>
      </c>
      <c r="W223">
        <v>15</v>
      </c>
      <c r="X223">
        <v>100053</v>
      </c>
      <c r="Y223">
        <v>16</v>
      </c>
      <c r="Z223">
        <v>100053</v>
      </c>
      <c r="AA223">
        <v>17</v>
      </c>
      <c r="AB223">
        <v>100053</v>
      </c>
      <c r="AC223">
        <v>19</v>
      </c>
      <c r="AD223">
        <v>100054</v>
      </c>
      <c r="AE223">
        <v>20</v>
      </c>
      <c r="AF223">
        <v>200173</v>
      </c>
      <c r="AG223">
        <v>18</v>
      </c>
      <c r="AH223" t="e">
        <f>VLOOKUP(AF223,关卡难度线!B:H,11,0)</f>
        <v>#N/A</v>
      </c>
    </row>
    <row r="224" spans="1:34">
      <c r="A224" s="17" t="s">
        <v>0</v>
      </c>
      <c r="B224">
        <v>41784189</v>
      </c>
      <c r="C224" t="s">
        <v>19</v>
      </c>
      <c r="D224">
        <v>4471656</v>
      </c>
      <c r="E224" t="s">
        <v>20</v>
      </c>
      <c r="F224">
        <v>500000</v>
      </c>
      <c r="G224" t="s">
        <v>21</v>
      </c>
      <c r="H224">
        <v>105</v>
      </c>
      <c r="I224" t="s">
        <v>22</v>
      </c>
      <c r="J224">
        <v>0</v>
      </c>
      <c r="K224" t="s">
        <v>23</v>
      </c>
      <c r="L224">
        <v>-3500</v>
      </c>
      <c r="N224" s="14">
        <v>100052</v>
      </c>
      <c r="O224">
        <v>11</v>
      </c>
      <c r="P224">
        <v>100054</v>
      </c>
      <c r="Q224">
        <v>12</v>
      </c>
      <c r="R224">
        <v>100053</v>
      </c>
      <c r="S224">
        <v>13</v>
      </c>
      <c r="T224">
        <v>100053</v>
      </c>
      <c r="U224">
        <v>14</v>
      </c>
      <c r="V224">
        <v>100053</v>
      </c>
      <c r="W224">
        <v>15</v>
      </c>
      <c r="X224">
        <v>100052</v>
      </c>
      <c r="Y224">
        <v>16</v>
      </c>
      <c r="Z224">
        <v>100052</v>
      </c>
      <c r="AA224">
        <v>17</v>
      </c>
      <c r="AB224">
        <v>100053</v>
      </c>
      <c r="AC224">
        <v>19</v>
      </c>
      <c r="AD224">
        <v>100053</v>
      </c>
      <c r="AE224">
        <v>20</v>
      </c>
      <c r="AF224">
        <v>200174</v>
      </c>
      <c r="AG224">
        <v>18</v>
      </c>
      <c r="AH224" t="e">
        <f>VLOOKUP(AF224,关卡难度线!B:H,11,0)</f>
        <v>#N/A</v>
      </c>
    </row>
    <row r="225" spans="1:34">
      <c r="A225" s="17" t="s">
        <v>0</v>
      </c>
      <c r="B225">
        <v>42311073</v>
      </c>
      <c r="C225" t="s">
        <v>19</v>
      </c>
      <c r="D225">
        <v>4516308</v>
      </c>
      <c r="E225" t="s">
        <v>20</v>
      </c>
      <c r="F225">
        <v>500000</v>
      </c>
      <c r="G225" t="s">
        <v>21</v>
      </c>
      <c r="H225">
        <v>105</v>
      </c>
      <c r="I225" t="s">
        <v>22</v>
      </c>
      <c r="J225">
        <v>0</v>
      </c>
      <c r="K225" t="s">
        <v>23</v>
      </c>
      <c r="L225">
        <v>-3500</v>
      </c>
      <c r="N225" s="14">
        <v>100054</v>
      </c>
      <c r="O225">
        <v>11</v>
      </c>
      <c r="P225">
        <v>100054</v>
      </c>
      <c r="Q225">
        <v>12</v>
      </c>
      <c r="R225">
        <v>100053</v>
      </c>
      <c r="S225">
        <v>13</v>
      </c>
      <c r="T225">
        <v>100054</v>
      </c>
      <c r="U225">
        <v>14</v>
      </c>
      <c r="V225">
        <v>100052</v>
      </c>
      <c r="W225">
        <v>15</v>
      </c>
      <c r="X225">
        <v>100052</v>
      </c>
      <c r="Y225">
        <v>16</v>
      </c>
      <c r="Z225">
        <v>100052</v>
      </c>
      <c r="AA225">
        <v>17</v>
      </c>
      <c r="AB225">
        <v>100054</v>
      </c>
      <c r="AC225">
        <v>19</v>
      </c>
      <c r="AD225">
        <v>100054</v>
      </c>
      <c r="AE225">
        <v>20</v>
      </c>
      <c r="AF225">
        <v>200175</v>
      </c>
      <c r="AG225">
        <v>18</v>
      </c>
      <c r="AH225" t="e">
        <f>VLOOKUP(AF225,关卡难度线!B:H,11,0)</f>
        <v>#N/A</v>
      </c>
    </row>
    <row r="226" spans="1:34">
      <c r="A226" s="17" t="s">
        <v>0</v>
      </c>
      <c r="B226">
        <v>44881125</v>
      </c>
      <c r="C226" t="s">
        <v>19</v>
      </c>
      <c r="D226">
        <v>4783493</v>
      </c>
      <c r="E226" t="s">
        <v>20</v>
      </c>
      <c r="F226">
        <v>500000</v>
      </c>
      <c r="G226" t="s">
        <v>21</v>
      </c>
      <c r="H226">
        <v>105</v>
      </c>
      <c r="I226" t="s">
        <v>22</v>
      </c>
      <c r="J226">
        <v>0</v>
      </c>
      <c r="K226" t="s">
        <v>23</v>
      </c>
      <c r="L226">
        <v>-3500</v>
      </c>
      <c r="N226" s="14">
        <v>100052</v>
      </c>
      <c r="O226">
        <v>11</v>
      </c>
      <c r="P226">
        <v>100052</v>
      </c>
      <c r="Q226">
        <v>12</v>
      </c>
      <c r="R226">
        <v>100054</v>
      </c>
      <c r="S226">
        <v>13</v>
      </c>
      <c r="T226">
        <v>100054</v>
      </c>
      <c r="U226">
        <v>14</v>
      </c>
      <c r="V226">
        <v>100054</v>
      </c>
      <c r="W226">
        <v>15</v>
      </c>
      <c r="X226">
        <v>100052</v>
      </c>
      <c r="Y226">
        <v>16</v>
      </c>
      <c r="Z226">
        <v>100054</v>
      </c>
      <c r="AA226">
        <v>17</v>
      </c>
      <c r="AB226">
        <v>100054</v>
      </c>
      <c r="AC226">
        <v>19</v>
      </c>
      <c r="AD226">
        <v>100054</v>
      </c>
      <c r="AE226">
        <v>20</v>
      </c>
      <c r="AF226">
        <v>200176</v>
      </c>
      <c r="AG226">
        <v>18</v>
      </c>
      <c r="AH226" t="e">
        <f>VLOOKUP(AF226,关卡难度线!B:H,11,0)</f>
        <v>#N/A</v>
      </c>
    </row>
    <row r="227" spans="1:34">
      <c r="A227" s="17" t="s">
        <v>0</v>
      </c>
      <c r="B227">
        <v>43374129</v>
      </c>
      <c r="C227" t="s">
        <v>19</v>
      </c>
      <c r="D227">
        <v>4615816</v>
      </c>
      <c r="E227" t="s">
        <v>20</v>
      </c>
      <c r="F227">
        <v>500000</v>
      </c>
      <c r="G227" t="s">
        <v>21</v>
      </c>
      <c r="H227">
        <v>105</v>
      </c>
      <c r="I227" t="s">
        <v>22</v>
      </c>
      <c r="J227">
        <v>0</v>
      </c>
      <c r="K227" t="s">
        <v>23</v>
      </c>
      <c r="L227">
        <v>-3500</v>
      </c>
      <c r="N227" s="14">
        <v>100054</v>
      </c>
      <c r="O227">
        <v>11</v>
      </c>
      <c r="P227">
        <v>100054</v>
      </c>
      <c r="Q227">
        <v>12</v>
      </c>
      <c r="R227">
        <v>100053</v>
      </c>
      <c r="S227">
        <v>13</v>
      </c>
      <c r="T227">
        <v>100052</v>
      </c>
      <c r="U227">
        <v>14</v>
      </c>
      <c r="V227">
        <v>100052</v>
      </c>
      <c r="W227">
        <v>15</v>
      </c>
      <c r="X227">
        <v>100053</v>
      </c>
      <c r="Y227">
        <v>16</v>
      </c>
      <c r="Z227">
        <v>100053</v>
      </c>
      <c r="AA227">
        <v>17</v>
      </c>
      <c r="AB227">
        <v>100054</v>
      </c>
      <c r="AC227">
        <v>19</v>
      </c>
      <c r="AD227">
        <v>100054</v>
      </c>
      <c r="AE227">
        <v>20</v>
      </c>
      <c r="AF227">
        <v>200177</v>
      </c>
      <c r="AG227">
        <v>18</v>
      </c>
      <c r="AH227" t="e">
        <f>VLOOKUP(AF227,关卡难度线!B:H,11,0)</f>
        <v>#N/A</v>
      </c>
    </row>
    <row r="228" spans="1:34">
      <c r="A228" s="17" t="s">
        <v>0</v>
      </c>
      <c r="B228">
        <v>43910301</v>
      </c>
      <c r="C228" t="s">
        <v>19</v>
      </c>
      <c r="D228">
        <v>4665570</v>
      </c>
      <c r="E228" t="s">
        <v>20</v>
      </c>
      <c r="F228">
        <v>500000</v>
      </c>
      <c r="G228" t="s">
        <v>21</v>
      </c>
      <c r="H228">
        <v>110</v>
      </c>
      <c r="I228" t="s">
        <v>22</v>
      </c>
      <c r="J228">
        <v>0</v>
      </c>
      <c r="K228" t="s">
        <v>23</v>
      </c>
      <c r="L228">
        <v>-3500</v>
      </c>
      <c r="N228" s="14">
        <v>100052</v>
      </c>
      <c r="O228">
        <v>11</v>
      </c>
      <c r="P228">
        <v>100054</v>
      </c>
      <c r="Q228">
        <v>12</v>
      </c>
      <c r="R228">
        <v>100054</v>
      </c>
      <c r="S228">
        <v>13</v>
      </c>
      <c r="T228">
        <v>100054</v>
      </c>
      <c r="U228">
        <v>14</v>
      </c>
      <c r="V228">
        <v>100054</v>
      </c>
      <c r="W228">
        <v>15</v>
      </c>
      <c r="X228">
        <v>100054</v>
      </c>
      <c r="Y228">
        <v>16</v>
      </c>
      <c r="Z228">
        <v>100053</v>
      </c>
      <c r="AA228">
        <v>17</v>
      </c>
      <c r="AB228">
        <v>100052</v>
      </c>
      <c r="AC228">
        <v>19</v>
      </c>
      <c r="AD228">
        <v>100053</v>
      </c>
      <c r="AE228">
        <v>20</v>
      </c>
      <c r="AF228">
        <v>200178</v>
      </c>
      <c r="AG228">
        <v>18</v>
      </c>
      <c r="AH228" t="e">
        <f>VLOOKUP(AF228,关卡难度线!B:H,11,0)</f>
        <v>#N/A</v>
      </c>
    </row>
    <row r="229" spans="1:34">
      <c r="A229" s="17" t="s">
        <v>0</v>
      </c>
      <c r="B229">
        <v>44449583</v>
      </c>
      <c r="C229" t="s">
        <v>19</v>
      </c>
      <c r="D229">
        <v>4715325</v>
      </c>
      <c r="E229" t="s">
        <v>20</v>
      </c>
      <c r="F229">
        <v>500000</v>
      </c>
      <c r="G229" t="s">
        <v>21</v>
      </c>
      <c r="H229">
        <v>110</v>
      </c>
      <c r="I229" t="s">
        <v>22</v>
      </c>
      <c r="J229">
        <v>0</v>
      </c>
      <c r="K229" t="s">
        <v>23</v>
      </c>
      <c r="L229">
        <v>-3500</v>
      </c>
      <c r="N229" s="14">
        <v>100052</v>
      </c>
      <c r="O229">
        <v>11</v>
      </c>
      <c r="P229">
        <v>100053</v>
      </c>
      <c r="Q229">
        <v>12</v>
      </c>
      <c r="R229">
        <v>100054</v>
      </c>
      <c r="S229">
        <v>13</v>
      </c>
      <c r="T229">
        <v>100054</v>
      </c>
      <c r="U229">
        <v>14</v>
      </c>
      <c r="V229">
        <v>100054</v>
      </c>
      <c r="W229">
        <v>15</v>
      </c>
      <c r="X229">
        <v>100052</v>
      </c>
      <c r="Y229">
        <v>16</v>
      </c>
      <c r="Z229">
        <v>100054</v>
      </c>
      <c r="AA229">
        <v>17</v>
      </c>
      <c r="AB229">
        <v>100053</v>
      </c>
      <c r="AC229">
        <v>19</v>
      </c>
      <c r="AD229">
        <v>100052</v>
      </c>
      <c r="AE229">
        <v>20</v>
      </c>
      <c r="AF229">
        <v>200179</v>
      </c>
      <c r="AG229">
        <v>18</v>
      </c>
      <c r="AH229" t="e">
        <f>VLOOKUP(AF229,关卡难度线!B:H,11,0)</f>
        <v>#N/A</v>
      </c>
    </row>
    <row r="230" spans="1:34">
      <c r="A230" s="17" t="s">
        <v>0</v>
      </c>
      <c r="B230">
        <v>44991978</v>
      </c>
      <c r="C230" t="s">
        <v>19</v>
      </c>
      <c r="D230">
        <v>4765079</v>
      </c>
      <c r="E230" t="s">
        <v>20</v>
      </c>
      <c r="F230">
        <v>500000</v>
      </c>
      <c r="G230" t="s">
        <v>21</v>
      </c>
      <c r="H230">
        <v>110</v>
      </c>
      <c r="I230" t="s">
        <v>22</v>
      </c>
      <c r="J230">
        <v>0</v>
      </c>
      <c r="K230" t="s">
        <v>23</v>
      </c>
      <c r="L230">
        <v>-3500</v>
      </c>
      <c r="N230" s="14">
        <v>100052</v>
      </c>
      <c r="O230">
        <v>11</v>
      </c>
      <c r="P230">
        <v>100054</v>
      </c>
      <c r="Q230">
        <v>12</v>
      </c>
      <c r="R230">
        <v>100053</v>
      </c>
      <c r="S230">
        <v>13</v>
      </c>
      <c r="T230">
        <v>100054</v>
      </c>
      <c r="U230">
        <v>14</v>
      </c>
      <c r="V230">
        <v>100054</v>
      </c>
      <c r="W230">
        <v>15</v>
      </c>
      <c r="X230">
        <v>100052</v>
      </c>
      <c r="Y230">
        <v>16</v>
      </c>
      <c r="Z230">
        <v>100053</v>
      </c>
      <c r="AA230">
        <v>17</v>
      </c>
      <c r="AB230">
        <v>100054</v>
      </c>
      <c r="AC230">
        <v>19</v>
      </c>
      <c r="AD230">
        <v>100054</v>
      </c>
      <c r="AE230">
        <v>20</v>
      </c>
      <c r="AF230">
        <v>200180</v>
      </c>
      <c r="AG230">
        <v>18</v>
      </c>
      <c r="AH230" t="e">
        <f>VLOOKUP(AF230,关卡难度线!B:H,11,0)</f>
        <v>#N/A</v>
      </c>
    </row>
    <row r="231" spans="1:34">
      <c r="A231" s="17" t="s">
        <v>0</v>
      </c>
      <c r="B231">
        <v>45537469</v>
      </c>
      <c r="C231" t="s">
        <v>19</v>
      </c>
      <c r="D231">
        <v>4814833</v>
      </c>
      <c r="E231" t="s">
        <v>20</v>
      </c>
      <c r="F231">
        <v>500000</v>
      </c>
      <c r="G231" t="s">
        <v>21</v>
      </c>
      <c r="H231">
        <v>110</v>
      </c>
      <c r="I231" t="s">
        <v>22</v>
      </c>
      <c r="J231">
        <v>0</v>
      </c>
      <c r="K231" t="s">
        <v>23</v>
      </c>
      <c r="L231">
        <v>-3500</v>
      </c>
      <c r="N231" s="14">
        <v>100054</v>
      </c>
      <c r="O231">
        <v>11</v>
      </c>
      <c r="P231">
        <v>100052</v>
      </c>
      <c r="Q231">
        <v>12</v>
      </c>
      <c r="R231">
        <v>100054</v>
      </c>
      <c r="S231">
        <v>13</v>
      </c>
      <c r="T231">
        <v>100053</v>
      </c>
      <c r="U231">
        <v>14</v>
      </c>
      <c r="V231">
        <v>100052</v>
      </c>
      <c r="W231">
        <v>15</v>
      </c>
      <c r="X231">
        <v>100053</v>
      </c>
      <c r="Y231">
        <v>16</v>
      </c>
      <c r="Z231">
        <v>100054</v>
      </c>
      <c r="AA231">
        <v>17</v>
      </c>
      <c r="AB231">
        <v>100052</v>
      </c>
      <c r="AC231">
        <v>19</v>
      </c>
      <c r="AD231">
        <v>100053</v>
      </c>
      <c r="AE231">
        <v>20</v>
      </c>
      <c r="AF231">
        <v>200171</v>
      </c>
      <c r="AG231">
        <v>18</v>
      </c>
      <c r="AH231" t="e">
        <f>VLOOKUP(AF231,关卡难度线!B:H,11,0)</f>
        <v>#N/A</v>
      </c>
    </row>
    <row r="232" spans="1:34">
      <c r="A232" s="17" t="s">
        <v>0</v>
      </c>
      <c r="B232">
        <v>46086075</v>
      </c>
      <c r="C232" t="s">
        <v>19</v>
      </c>
      <c r="D232">
        <v>4864587</v>
      </c>
      <c r="E232" t="s">
        <v>20</v>
      </c>
      <c r="F232">
        <v>500000</v>
      </c>
      <c r="G232" t="s">
        <v>21</v>
      </c>
      <c r="H232">
        <v>110</v>
      </c>
      <c r="I232" t="s">
        <v>22</v>
      </c>
      <c r="J232">
        <v>0</v>
      </c>
      <c r="K232" t="s">
        <v>23</v>
      </c>
      <c r="L232">
        <v>-3500</v>
      </c>
      <c r="N232" s="14">
        <v>100052</v>
      </c>
      <c r="O232">
        <v>11</v>
      </c>
      <c r="P232">
        <v>100054</v>
      </c>
      <c r="Q232">
        <v>12</v>
      </c>
      <c r="R232">
        <v>100053</v>
      </c>
      <c r="S232">
        <v>13</v>
      </c>
      <c r="T232">
        <v>100053</v>
      </c>
      <c r="U232">
        <v>14</v>
      </c>
      <c r="V232">
        <v>100052</v>
      </c>
      <c r="W232">
        <v>15</v>
      </c>
      <c r="X232">
        <v>100053</v>
      </c>
      <c r="Y232">
        <v>16</v>
      </c>
      <c r="Z232">
        <v>100052</v>
      </c>
      <c r="AA232">
        <v>17</v>
      </c>
      <c r="AB232">
        <v>100052</v>
      </c>
      <c r="AC232">
        <v>19</v>
      </c>
      <c r="AD232">
        <v>100052</v>
      </c>
      <c r="AE232">
        <v>20</v>
      </c>
      <c r="AF232">
        <v>200172</v>
      </c>
      <c r="AG232">
        <v>18</v>
      </c>
      <c r="AH232" t="e">
        <f>VLOOKUP(AF232,关卡难度线!B:H,11,0)</f>
        <v>#N/A</v>
      </c>
    </row>
    <row r="233" spans="1:34">
      <c r="A233" s="17" t="s">
        <v>0</v>
      </c>
      <c r="B233">
        <v>46637758</v>
      </c>
      <c r="C233" t="s">
        <v>19</v>
      </c>
      <c r="D233">
        <v>4914342</v>
      </c>
      <c r="E233" t="s">
        <v>20</v>
      </c>
      <c r="F233">
        <v>500000</v>
      </c>
      <c r="G233" t="s">
        <v>21</v>
      </c>
      <c r="H233">
        <v>110</v>
      </c>
      <c r="I233" t="s">
        <v>22</v>
      </c>
      <c r="J233">
        <v>0</v>
      </c>
      <c r="K233" t="s">
        <v>23</v>
      </c>
      <c r="L233">
        <v>-3500</v>
      </c>
      <c r="N233" s="14">
        <v>100053</v>
      </c>
      <c r="O233">
        <v>11</v>
      </c>
      <c r="P233">
        <v>100054</v>
      </c>
      <c r="Q233">
        <v>12</v>
      </c>
      <c r="R233">
        <v>100053</v>
      </c>
      <c r="S233">
        <v>13</v>
      </c>
      <c r="T233">
        <v>100054</v>
      </c>
      <c r="U233">
        <v>14</v>
      </c>
      <c r="V233">
        <v>100054</v>
      </c>
      <c r="W233">
        <v>15</v>
      </c>
      <c r="X233">
        <v>100053</v>
      </c>
      <c r="Y233">
        <v>16</v>
      </c>
      <c r="Z233">
        <v>100053</v>
      </c>
      <c r="AA233">
        <v>17</v>
      </c>
      <c r="AB233">
        <v>100053</v>
      </c>
      <c r="AC233">
        <v>19</v>
      </c>
      <c r="AD233">
        <v>100054</v>
      </c>
      <c r="AE233">
        <v>20</v>
      </c>
      <c r="AF233">
        <v>200173</v>
      </c>
      <c r="AG233">
        <v>18</v>
      </c>
      <c r="AH233" t="e">
        <f>VLOOKUP(AF233,关卡难度线!B:H,11,0)</f>
        <v>#N/A</v>
      </c>
    </row>
    <row r="234" spans="1:34">
      <c r="A234" s="17" t="s">
        <v>0</v>
      </c>
      <c r="B234">
        <v>47192572</v>
      </c>
      <c r="C234" t="s">
        <v>19</v>
      </c>
      <c r="D234">
        <v>4964096</v>
      </c>
      <c r="E234" t="s">
        <v>20</v>
      </c>
      <c r="F234">
        <v>500000</v>
      </c>
      <c r="G234" t="s">
        <v>21</v>
      </c>
      <c r="H234">
        <v>110</v>
      </c>
      <c r="I234" t="s">
        <v>22</v>
      </c>
      <c r="J234">
        <v>0</v>
      </c>
      <c r="K234" t="s">
        <v>23</v>
      </c>
      <c r="L234">
        <v>-3500</v>
      </c>
      <c r="N234" s="14">
        <v>100052</v>
      </c>
      <c r="O234">
        <v>11</v>
      </c>
      <c r="P234">
        <v>100054</v>
      </c>
      <c r="Q234">
        <v>12</v>
      </c>
      <c r="R234">
        <v>100053</v>
      </c>
      <c r="S234">
        <v>13</v>
      </c>
      <c r="T234">
        <v>100053</v>
      </c>
      <c r="U234">
        <v>14</v>
      </c>
      <c r="V234">
        <v>100053</v>
      </c>
      <c r="W234">
        <v>15</v>
      </c>
      <c r="X234">
        <v>100052</v>
      </c>
      <c r="Y234">
        <v>16</v>
      </c>
      <c r="Z234">
        <v>100052</v>
      </c>
      <c r="AA234">
        <v>17</v>
      </c>
      <c r="AB234">
        <v>100053</v>
      </c>
      <c r="AC234">
        <v>19</v>
      </c>
      <c r="AD234">
        <v>100053</v>
      </c>
      <c r="AE234">
        <v>20</v>
      </c>
      <c r="AF234">
        <v>200174</v>
      </c>
      <c r="AG234">
        <v>18</v>
      </c>
      <c r="AH234" t="e">
        <f>VLOOKUP(AF234,关卡难度线!B:H,11,0)</f>
        <v>#N/A</v>
      </c>
    </row>
    <row r="235" spans="1:34">
      <c r="A235" s="17" t="s">
        <v>0</v>
      </c>
      <c r="B235">
        <v>50024429</v>
      </c>
      <c r="C235" t="s">
        <v>19</v>
      </c>
      <c r="D235">
        <v>5252605</v>
      </c>
      <c r="E235" t="s">
        <v>20</v>
      </c>
      <c r="F235">
        <v>500000</v>
      </c>
      <c r="G235" t="s">
        <v>21</v>
      </c>
      <c r="H235">
        <v>110</v>
      </c>
      <c r="I235" t="s">
        <v>22</v>
      </c>
      <c r="J235">
        <v>0</v>
      </c>
      <c r="K235" t="s">
        <v>23</v>
      </c>
      <c r="L235">
        <v>-3500</v>
      </c>
      <c r="N235" s="14">
        <v>100054</v>
      </c>
      <c r="O235">
        <v>11</v>
      </c>
      <c r="P235">
        <v>100054</v>
      </c>
      <c r="Q235">
        <v>12</v>
      </c>
      <c r="R235">
        <v>100053</v>
      </c>
      <c r="S235">
        <v>13</v>
      </c>
      <c r="T235">
        <v>100054</v>
      </c>
      <c r="U235">
        <v>14</v>
      </c>
      <c r="V235">
        <v>100052</v>
      </c>
      <c r="W235">
        <v>15</v>
      </c>
      <c r="X235">
        <v>100052</v>
      </c>
      <c r="Y235">
        <v>16</v>
      </c>
      <c r="Z235">
        <v>100052</v>
      </c>
      <c r="AA235">
        <v>17</v>
      </c>
      <c r="AB235">
        <v>100054</v>
      </c>
      <c r="AC235">
        <v>19</v>
      </c>
      <c r="AD235">
        <v>100054</v>
      </c>
      <c r="AE235">
        <v>20</v>
      </c>
      <c r="AF235">
        <v>200175</v>
      </c>
      <c r="AG235">
        <v>18</v>
      </c>
      <c r="AH235" t="e">
        <f>VLOOKUP(AF235,关卡难度线!B:H,11,0)</f>
        <v>#N/A</v>
      </c>
    </row>
    <row r="236" spans="1:34">
      <c r="A236" s="17" t="s">
        <v>0</v>
      </c>
      <c r="B236">
        <v>48311770</v>
      </c>
      <c r="C236" t="s">
        <v>19</v>
      </c>
      <c r="D236">
        <v>5064242</v>
      </c>
      <c r="E236" t="s">
        <v>20</v>
      </c>
      <c r="F236">
        <v>500000</v>
      </c>
      <c r="G236" t="s">
        <v>21</v>
      </c>
      <c r="H236">
        <v>110</v>
      </c>
      <c r="I236" t="s">
        <v>22</v>
      </c>
      <c r="J236">
        <v>0</v>
      </c>
      <c r="K236" t="s">
        <v>23</v>
      </c>
      <c r="L236">
        <v>-3500</v>
      </c>
      <c r="N236" s="14">
        <v>100052</v>
      </c>
      <c r="O236">
        <v>11</v>
      </c>
      <c r="P236">
        <v>100052</v>
      </c>
      <c r="Q236">
        <v>12</v>
      </c>
      <c r="R236">
        <v>100054</v>
      </c>
      <c r="S236">
        <v>13</v>
      </c>
      <c r="T236">
        <v>100054</v>
      </c>
      <c r="U236">
        <v>14</v>
      </c>
      <c r="V236">
        <v>100054</v>
      </c>
      <c r="W236">
        <v>15</v>
      </c>
      <c r="X236">
        <v>100052</v>
      </c>
      <c r="Y236">
        <v>16</v>
      </c>
      <c r="Z236">
        <v>100054</v>
      </c>
      <c r="AA236">
        <v>17</v>
      </c>
      <c r="AB236">
        <v>100054</v>
      </c>
      <c r="AC236">
        <v>19</v>
      </c>
      <c r="AD236">
        <v>100054</v>
      </c>
      <c r="AE236">
        <v>20</v>
      </c>
      <c r="AF236">
        <v>200176</v>
      </c>
      <c r="AG236">
        <v>18</v>
      </c>
      <c r="AH236" t="e">
        <f>VLOOKUP(AF236,关卡难度线!B:H,11,0)</f>
        <v>#N/A</v>
      </c>
    </row>
    <row r="237" spans="1:34">
      <c r="A237" s="17" t="s">
        <v>0</v>
      </c>
      <c r="B237">
        <v>48876051</v>
      </c>
      <c r="C237" t="s">
        <v>19</v>
      </c>
      <c r="D237">
        <v>5120375</v>
      </c>
      <c r="E237" t="s">
        <v>20</v>
      </c>
      <c r="F237">
        <v>500000</v>
      </c>
      <c r="G237" t="s">
        <v>21</v>
      </c>
      <c r="H237">
        <v>110</v>
      </c>
      <c r="I237" t="s">
        <v>22</v>
      </c>
      <c r="J237">
        <v>0</v>
      </c>
      <c r="K237" t="s">
        <v>23</v>
      </c>
      <c r="L237">
        <v>-3500</v>
      </c>
      <c r="N237" s="14">
        <v>100054</v>
      </c>
      <c r="O237">
        <v>11</v>
      </c>
      <c r="P237">
        <v>100054</v>
      </c>
      <c r="Q237">
        <v>12</v>
      </c>
      <c r="R237">
        <v>100053</v>
      </c>
      <c r="S237">
        <v>13</v>
      </c>
      <c r="T237">
        <v>100052</v>
      </c>
      <c r="U237">
        <v>14</v>
      </c>
      <c r="V237">
        <v>100052</v>
      </c>
      <c r="W237">
        <v>15</v>
      </c>
      <c r="X237">
        <v>100053</v>
      </c>
      <c r="Y237">
        <v>16</v>
      </c>
      <c r="Z237">
        <v>100053</v>
      </c>
      <c r="AA237">
        <v>17</v>
      </c>
      <c r="AB237">
        <v>100054</v>
      </c>
      <c r="AC237">
        <v>19</v>
      </c>
      <c r="AD237">
        <v>100054</v>
      </c>
      <c r="AE237">
        <v>20</v>
      </c>
      <c r="AF237">
        <v>200177</v>
      </c>
      <c r="AG237">
        <v>18</v>
      </c>
      <c r="AH237" t="e">
        <f>VLOOKUP(AF237,关卡难度线!B:H,11,0)</f>
        <v>#N/A</v>
      </c>
    </row>
    <row r="238" spans="1:34">
      <c r="A238" s="17" t="s">
        <v>0</v>
      </c>
      <c r="B238">
        <v>49443511</v>
      </c>
      <c r="C238" t="s">
        <v>19</v>
      </c>
      <c r="D238">
        <v>5176508</v>
      </c>
      <c r="E238" t="s">
        <v>20</v>
      </c>
      <c r="F238">
        <v>500000</v>
      </c>
      <c r="G238" t="s">
        <v>21</v>
      </c>
      <c r="H238">
        <v>110</v>
      </c>
      <c r="I238" t="s">
        <v>22</v>
      </c>
      <c r="J238">
        <v>0</v>
      </c>
      <c r="K238" t="s">
        <v>23</v>
      </c>
      <c r="L238">
        <v>-3500</v>
      </c>
      <c r="N238" s="14">
        <v>100052</v>
      </c>
      <c r="O238">
        <v>11</v>
      </c>
      <c r="P238">
        <v>100054</v>
      </c>
      <c r="Q238">
        <v>12</v>
      </c>
      <c r="R238">
        <v>100054</v>
      </c>
      <c r="S238">
        <v>13</v>
      </c>
      <c r="T238">
        <v>100054</v>
      </c>
      <c r="U238">
        <v>14</v>
      </c>
      <c r="V238">
        <v>100054</v>
      </c>
      <c r="W238">
        <v>15</v>
      </c>
      <c r="X238">
        <v>100054</v>
      </c>
      <c r="Y238">
        <v>16</v>
      </c>
      <c r="Z238">
        <v>100053</v>
      </c>
      <c r="AA238">
        <v>17</v>
      </c>
      <c r="AB238">
        <v>100052</v>
      </c>
      <c r="AC238">
        <v>19</v>
      </c>
      <c r="AD238">
        <v>100053</v>
      </c>
      <c r="AE238">
        <v>20</v>
      </c>
      <c r="AF238">
        <v>200178</v>
      </c>
      <c r="AG238">
        <v>18</v>
      </c>
      <c r="AH238" t="e">
        <f>VLOOKUP(AF238,关卡难度线!B:H,11,0)</f>
        <v>#N/A</v>
      </c>
    </row>
    <row r="239" spans="1:34">
      <c r="A239" s="17" t="s">
        <v>0</v>
      </c>
      <c r="B239">
        <v>50014099</v>
      </c>
      <c r="C239" t="s">
        <v>19</v>
      </c>
      <c r="D239">
        <v>5232641</v>
      </c>
      <c r="E239" t="s">
        <v>20</v>
      </c>
      <c r="F239">
        <v>500000</v>
      </c>
      <c r="G239" t="s">
        <v>21</v>
      </c>
      <c r="H239">
        <v>110</v>
      </c>
      <c r="I239" t="s">
        <v>22</v>
      </c>
      <c r="J239">
        <v>0</v>
      </c>
      <c r="K239" t="s">
        <v>23</v>
      </c>
      <c r="L239">
        <v>-3500</v>
      </c>
      <c r="N239" s="14">
        <v>100052</v>
      </c>
      <c r="O239">
        <v>11</v>
      </c>
      <c r="P239">
        <v>100053</v>
      </c>
      <c r="Q239">
        <v>12</v>
      </c>
      <c r="R239">
        <v>100054</v>
      </c>
      <c r="S239">
        <v>13</v>
      </c>
      <c r="T239">
        <v>100054</v>
      </c>
      <c r="U239">
        <v>14</v>
      </c>
      <c r="V239">
        <v>100054</v>
      </c>
      <c r="W239">
        <v>15</v>
      </c>
      <c r="X239">
        <v>100052</v>
      </c>
      <c r="Y239">
        <v>16</v>
      </c>
      <c r="Z239">
        <v>100054</v>
      </c>
      <c r="AA239">
        <v>17</v>
      </c>
      <c r="AB239">
        <v>100053</v>
      </c>
      <c r="AC239">
        <v>19</v>
      </c>
      <c r="AD239">
        <v>100052</v>
      </c>
      <c r="AE239">
        <v>20</v>
      </c>
      <c r="AF239">
        <v>200179</v>
      </c>
      <c r="AG239">
        <v>18</v>
      </c>
      <c r="AH239" t="e">
        <f>VLOOKUP(AF239,关卡难度线!B:H,11,0)</f>
        <v>#N/A</v>
      </c>
    </row>
    <row r="240" spans="1:34">
      <c r="A240" s="17" t="s">
        <v>0</v>
      </c>
      <c r="B240">
        <v>50587812</v>
      </c>
      <c r="C240" t="s">
        <v>19</v>
      </c>
      <c r="D240">
        <v>5288774</v>
      </c>
      <c r="E240" t="s">
        <v>20</v>
      </c>
      <c r="F240">
        <v>500000</v>
      </c>
      <c r="G240" t="s">
        <v>21</v>
      </c>
      <c r="H240">
        <v>110</v>
      </c>
      <c r="I240" t="s">
        <v>22</v>
      </c>
      <c r="J240">
        <v>0</v>
      </c>
      <c r="K240" t="s">
        <v>23</v>
      </c>
      <c r="L240">
        <v>-3500</v>
      </c>
      <c r="N240" s="14">
        <v>100052</v>
      </c>
      <c r="O240">
        <v>11</v>
      </c>
      <c r="P240">
        <v>100054</v>
      </c>
      <c r="Q240">
        <v>12</v>
      </c>
      <c r="R240">
        <v>100053</v>
      </c>
      <c r="S240">
        <v>13</v>
      </c>
      <c r="T240">
        <v>100054</v>
      </c>
      <c r="U240">
        <v>14</v>
      </c>
      <c r="V240">
        <v>100054</v>
      </c>
      <c r="W240">
        <v>15</v>
      </c>
      <c r="X240">
        <v>100052</v>
      </c>
      <c r="Y240">
        <v>16</v>
      </c>
      <c r="Z240">
        <v>100053</v>
      </c>
      <c r="AA240">
        <v>17</v>
      </c>
      <c r="AB240">
        <v>100054</v>
      </c>
      <c r="AC240">
        <v>19</v>
      </c>
      <c r="AD240">
        <v>100054</v>
      </c>
      <c r="AE240">
        <v>20</v>
      </c>
      <c r="AF240">
        <v>200180</v>
      </c>
      <c r="AG240">
        <v>18</v>
      </c>
      <c r="AH240" t="e">
        <f>VLOOKUP(AF240,关卡难度线!B:H,11,0)</f>
        <v>#N/A</v>
      </c>
    </row>
    <row r="241" spans="1:34">
      <c r="A241" s="17" t="s">
        <v>0</v>
      </c>
      <c r="B241">
        <v>51164603</v>
      </c>
      <c r="C241" t="s">
        <v>19</v>
      </c>
      <c r="D241">
        <v>5344907</v>
      </c>
      <c r="E241" t="s">
        <v>20</v>
      </c>
      <c r="F241">
        <v>500000</v>
      </c>
      <c r="G241" t="s">
        <v>21</v>
      </c>
      <c r="H241">
        <v>110</v>
      </c>
      <c r="I241" t="s">
        <v>22</v>
      </c>
      <c r="J241">
        <v>0</v>
      </c>
      <c r="K241" t="s">
        <v>23</v>
      </c>
      <c r="L241">
        <v>-3500</v>
      </c>
      <c r="N241" s="14">
        <v>100055</v>
      </c>
      <c r="O241">
        <v>11</v>
      </c>
      <c r="P241">
        <v>100055</v>
      </c>
      <c r="Q241">
        <v>12</v>
      </c>
      <c r="R241">
        <v>100056</v>
      </c>
      <c r="S241">
        <v>13</v>
      </c>
      <c r="T241">
        <v>100056</v>
      </c>
      <c r="U241">
        <v>14</v>
      </c>
      <c r="V241">
        <v>100055</v>
      </c>
      <c r="W241">
        <v>15</v>
      </c>
      <c r="X241">
        <v>100057</v>
      </c>
      <c r="Y241">
        <v>16</v>
      </c>
      <c r="Z241">
        <v>100055</v>
      </c>
      <c r="AA241">
        <v>17</v>
      </c>
      <c r="AB241">
        <v>100056</v>
      </c>
      <c r="AC241">
        <v>19</v>
      </c>
      <c r="AD241">
        <v>100056</v>
      </c>
      <c r="AE241">
        <v>20</v>
      </c>
      <c r="AF241">
        <v>200181</v>
      </c>
      <c r="AG241">
        <v>18</v>
      </c>
      <c r="AH241" t="e">
        <f>VLOOKUP(AF241,关卡难度线!B:H,11,0)</f>
        <v>#N/A</v>
      </c>
    </row>
    <row r="242" spans="1:34">
      <c r="A242" s="17" t="s">
        <v>0</v>
      </c>
      <c r="B242">
        <v>51744556</v>
      </c>
      <c r="C242" t="s">
        <v>19</v>
      </c>
      <c r="D242">
        <v>5401040</v>
      </c>
      <c r="E242" t="s">
        <v>20</v>
      </c>
      <c r="F242">
        <v>500000</v>
      </c>
      <c r="G242" t="s">
        <v>21</v>
      </c>
      <c r="H242">
        <v>110</v>
      </c>
      <c r="I242" t="s">
        <v>22</v>
      </c>
      <c r="J242">
        <v>0</v>
      </c>
      <c r="K242" t="s">
        <v>23</v>
      </c>
      <c r="L242">
        <v>-3500</v>
      </c>
      <c r="N242" s="14">
        <v>100055</v>
      </c>
      <c r="O242">
        <v>11</v>
      </c>
      <c r="P242">
        <v>100057</v>
      </c>
      <c r="Q242">
        <v>12</v>
      </c>
      <c r="R242">
        <v>100055</v>
      </c>
      <c r="S242">
        <v>13</v>
      </c>
      <c r="T242">
        <v>100056</v>
      </c>
      <c r="U242">
        <v>14</v>
      </c>
      <c r="V242">
        <v>100057</v>
      </c>
      <c r="W242">
        <v>15</v>
      </c>
      <c r="X242">
        <v>100056</v>
      </c>
      <c r="Y242">
        <v>16</v>
      </c>
      <c r="Z242">
        <v>100056</v>
      </c>
      <c r="AA242">
        <v>17</v>
      </c>
      <c r="AB242">
        <v>100055</v>
      </c>
      <c r="AC242">
        <v>19</v>
      </c>
      <c r="AD242">
        <v>100056</v>
      </c>
      <c r="AE242">
        <v>20</v>
      </c>
      <c r="AF242">
        <v>200182</v>
      </c>
      <c r="AG242">
        <v>18</v>
      </c>
      <c r="AH242" t="e">
        <f>VLOOKUP(AF242,关卡难度线!B:H,11,0)</f>
        <v>#N/A</v>
      </c>
    </row>
    <row r="243" spans="1:34">
      <c r="A243" s="17" t="s">
        <v>0</v>
      </c>
      <c r="B243">
        <v>54819480</v>
      </c>
      <c r="C243" t="s">
        <v>19</v>
      </c>
      <c r="D243">
        <v>5717039</v>
      </c>
      <c r="E243" t="s">
        <v>20</v>
      </c>
      <c r="F243">
        <v>500000</v>
      </c>
      <c r="G243" t="s">
        <v>21</v>
      </c>
      <c r="H243">
        <v>110</v>
      </c>
      <c r="I243" t="s">
        <v>22</v>
      </c>
      <c r="J243">
        <v>0</v>
      </c>
      <c r="K243" t="s">
        <v>23</v>
      </c>
      <c r="L243">
        <v>-3500</v>
      </c>
      <c r="N243" s="14">
        <v>100055</v>
      </c>
      <c r="O243">
        <v>11</v>
      </c>
      <c r="P243">
        <v>100055</v>
      </c>
      <c r="Q243">
        <v>12</v>
      </c>
      <c r="R243">
        <v>100055</v>
      </c>
      <c r="S243">
        <v>13</v>
      </c>
      <c r="T243">
        <v>100057</v>
      </c>
      <c r="U243">
        <v>14</v>
      </c>
      <c r="V243">
        <v>100057</v>
      </c>
      <c r="W243">
        <v>15</v>
      </c>
      <c r="X243">
        <v>100057</v>
      </c>
      <c r="Y243">
        <v>16</v>
      </c>
      <c r="Z243">
        <v>100055</v>
      </c>
      <c r="AA243">
        <v>17</v>
      </c>
      <c r="AB243">
        <v>100055</v>
      </c>
      <c r="AC243">
        <v>19</v>
      </c>
      <c r="AD243">
        <v>100057</v>
      </c>
      <c r="AE243">
        <v>20</v>
      </c>
      <c r="AF243">
        <v>200183</v>
      </c>
      <c r="AG243">
        <v>18</v>
      </c>
      <c r="AH243" t="e">
        <f>VLOOKUP(AF243,关卡难度线!B:H,11,0)</f>
        <v>#N/A</v>
      </c>
    </row>
    <row r="244" spans="1:34">
      <c r="A244" s="17" t="s">
        <v>0</v>
      </c>
      <c r="B244">
        <v>52913937</v>
      </c>
      <c r="C244" t="s">
        <v>19</v>
      </c>
      <c r="D244">
        <v>5513306</v>
      </c>
      <c r="E244" t="s">
        <v>20</v>
      </c>
      <c r="F244">
        <v>500000</v>
      </c>
      <c r="G244" t="s">
        <v>21</v>
      </c>
      <c r="H244">
        <v>110</v>
      </c>
      <c r="I244" t="s">
        <v>22</v>
      </c>
      <c r="J244">
        <v>0</v>
      </c>
      <c r="K244" t="s">
        <v>23</v>
      </c>
      <c r="L244">
        <v>-3500</v>
      </c>
      <c r="N244" s="14">
        <v>100056</v>
      </c>
      <c r="O244">
        <v>11</v>
      </c>
      <c r="P244">
        <v>100055</v>
      </c>
      <c r="Q244">
        <v>12</v>
      </c>
      <c r="R244">
        <v>100055</v>
      </c>
      <c r="S244">
        <v>13</v>
      </c>
      <c r="T244">
        <v>100055</v>
      </c>
      <c r="U244">
        <v>14</v>
      </c>
      <c r="V244">
        <v>100056</v>
      </c>
      <c r="W244">
        <v>15</v>
      </c>
      <c r="X244">
        <v>100056</v>
      </c>
      <c r="Y244">
        <v>16</v>
      </c>
      <c r="Z244">
        <v>100055</v>
      </c>
      <c r="AA244">
        <v>17</v>
      </c>
      <c r="AB244">
        <v>100057</v>
      </c>
      <c r="AC244">
        <v>19</v>
      </c>
      <c r="AD244">
        <v>100055</v>
      </c>
      <c r="AE244">
        <v>20</v>
      </c>
      <c r="AF244">
        <v>200184</v>
      </c>
      <c r="AG244">
        <v>18</v>
      </c>
      <c r="AH244" t="e">
        <f>VLOOKUP(AF244,关卡难度线!B:H,11,0)</f>
        <v>#N/A</v>
      </c>
    </row>
    <row r="245" spans="1:34">
      <c r="A245" s="17" t="s">
        <v>0</v>
      </c>
      <c r="B245">
        <v>53503339</v>
      </c>
      <c r="C245" t="s">
        <v>19</v>
      </c>
      <c r="D245">
        <v>5572629</v>
      </c>
      <c r="E245" t="s">
        <v>20</v>
      </c>
      <c r="F245">
        <v>500000</v>
      </c>
      <c r="G245" t="s">
        <v>21</v>
      </c>
      <c r="H245">
        <v>110</v>
      </c>
      <c r="I245" t="s">
        <v>22</v>
      </c>
      <c r="J245">
        <v>0</v>
      </c>
      <c r="K245" t="s">
        <v>23</v>
      </c>
      <c r="L245">
        <v>-3500</v>
      </c>
      <c r="N245" s="14">
        <v>100056</v>
      </c>
      <c r="O245">
        <v>11</v>
      </c>
      <c r="P245">
        <v>100056</v>
      </c>
      <c r="Q245">
        <v>12</v>
      </c>
      <c r="R245">
        <v>100057</v>
      </c>
      <c r="S245">
        <v>13</v>
      </c>
      <c r="T245">
        <v>100055</v>
      </c>
      <c r="U245">
        <v>14</v>
      </c>
      <c r="V245">
        <v>100057</v>
      </c>
      <c r="W245">
        <v>15</v>
      </c>
      <c r="X245">
        <v>100055</v>
      </c>
      <c r="Y245">
        <v>16</v>
      </c>
      <c r="Z245">
        <v>100055</v>
      </c>
      <c r="AA245">
        <v>17</v>
      </c>
      <c r="AB245">
        <v>100057</v>
      </c>
      <c r="AC245">
        <v>19</v>
      </c>
      <c r="AD245">
        <v>100057</v>
      </c>
      <c r="AE245">
        <v>20</v>
      </c>
      <c r="AF245">
        <v>200185</v>
      </c>
      <c r="AG245">
        <v>18</v>
      </c>
      <c r="AH245" t="e">
        <f>VLOOKUP(AF245,关卡难度线!B:H,11,0)</f>
        <v>#N/A</v>
      </c>
    </row>
    <row r="246" spans="1:34">
      <c r="A246" s="17" t="s">
        <v>0</v>
      </c>
      <c r="B246">
        <v>54095910</v>
      </c>
      <c r="C246" t="s">
        <v>19</v>
      </c>
      <c r="D246">
        <v>5635140</v>
      </c>
      <c r="E246" t="s">
        <v>20</v>
      </c>
      <c r="F246">
        <v>500000</v>
      </c>
      <c r="G246" t="s">
        <v>21</v>
      </c>
      <c r="H246">
        <v>110</v>
      </c>
      <c r="I246" t="s">
        <v>22</v>
      </c>
      <c r="J246">
        <v>0</v>
      </c>
      <c r="K246" t="s">
        <v>23</v>
      </c>
      <c r="L246">
        <v>-3500</v>
      </c>
      <c r="N246" s="14">
        <v>100056</v>
      </c>
      <c r="O246">
        <v>11</v>
      </c>
      <c r="P246">
        <v>100056</v>
      </c>
      <c r="Q246">
        <v>12</v>
      </c>
      <c r="R246">
        <v>100055</v>
      </c>
      <c r="S246">
        <v>13</v>
      </c>
      <c r="T246">
        <v>100056</v>
      </c>
      <c r="U246">
        <v>14</v>
      </c>
      <c r="V246">
        <v>100057</v>
      </c>
      <c r="W246">
        <v>15</v>
      </c>
      <c r="X246">
        <v>100056</v>
      </c>
      <c r="Y246">
        <v>16</v>
      </c>
      <c r="Z246">
        <v>100057</v>
      </c>
      <c r="AA246">
        <v>17</v>
      </c>
      <c r="AB246">
        <v>100057</v>
      </c>
      <c r="AC246">
        <v>19</v>
      </c>
      <c r="AD246">
        <v>100055</v>
      </c>
      <c r="AE246">
        <v>20</v>
      </c>
      <c r="AF246">
        <v>200186</v>
      </c>
      <c r="AG246">
        <v>18</v>
      </c>
      <c r="AH246" t="e">
        <f>VLOOKUP(AF246,关卡难度线!B:H,11,0)</f>
        <v>#N/A</v>
      </c>
    </row>
    <row r="247" spans="1:34">
      <c r="A247" s="17" t="s">
        <v>0</v>
      </c>
      <c r="B247">
        <v>54691628</v>
      </c>
      <c r="C247" t="s">
        <v>19</v>
      </c>
      <c r="D247">
        <v>5697652</v>
      </c>
      <c r="E247" t="s">
        <v>20</v>
      </c>
      <c r="F247">
        <v>500000</v>
      </c>
      <c r="G247" t="s">
        <v>21</v>
      </c>
      <c r="H247">
        <v>110</v>
      </c>
      <c r="I247" t="s">
        <v>22</v>
      </c>
      <c r="J247">
        <v>0</v>
      </c>
      <c r="K247" t="s">
        <v>23</v>
      </c>
      <c r="L247">
        <v>-3500</v>
      </c>
      <c r="N247" s="14">
        <v>100056</v>
      </c>
      <c r="O247">
        <v>11</v>
      </c>
      <c r="P247">
        <v>100056</v>
      </c>
      <c r="Q247">
        <v>12</v>
      </c>
      <c r="R247">
        <v>100055</v>
      </c>
      <c r="S247">
        <v>13</v>
      </c>
      <c r="T247">
        <v>100055</v>
      </c>
      <c r="U247">
        <v>14</v>
      </c>
      <c r="V247">
        <v>100056</v>
      </c>
      <c r="W247">
        <v>15</v>
      </c>
      <c r="X247">
        <v>100057</v>
      </c>
      <c r="Y247">
        <v>16</v>
      </c>
      <c r="Z247">
        <v>100056</v>
      </c>
      <c r="AA247">
        <v>17</v>
      </c>
      <c r="AB247">
        <v>100056</v>
      </c>
      <c r="AC247">
        <v>19</v>
      </c>
      <c r="AD247">
        <v>100055</v>
      </c>
      <c r="AE247">
        <v>20</v>
      </c>
      <c r="AF247">
        <v>200187</v>
      </c>
      <c r="AG247">
        <v>18</v>
      </c>
      <c r="AH247" t="e">
        <f>VLOOKUP(AF247,关卡难度线!B:H,11,0)</f>
        <v>#N/A</v>
      </c>
    </row>
    <row r="248" spans="1:34">
      <c r="A248" s="17" t="s">
        <v>0</v>
      </c>
      <c r="B248">
        <v>55290470</v>
      </c>
      <c r="C248" t="s">
        <v>19</v>
      </c>
      <c r="D248">
        <v>5760164</v>
      </c>
      <c r="E248" t="s">
        <v>20</v>
      </c>
      <c r="F248">
        <v>500000</v>
      </c>
      <c r="G248" t="s">
        <v>21</v>
      </c>
      <c r="H248">
        <v>110</v>
      </c>
      <c r="I248" t="s">
        <v>22</v>
      </c>
      <c r="J248">
        <v>0</v>
      </c>
      <c r="K248" t="s">
        <v>23</v>
      </c>
      <c r="L248">
        <v>-3500</v>
      </c>
      <c r="N248" s="14">
        <v>100055</v>
      </c>
      <c r="O248">
        <v>11</v>
      </c>
      <c r="P248">
        <v>100056</v>
      </c>
      <c r="Q248">
        <v>12</v>
      </c>
      <c r="R248">
        <v>100057</v>
      </c>
      <c r="S248">
        <v>13</v>
      </c>
      <c r="T248">
        <v>100055</v>
      </c>
      <c r="U248">
        <v>14</v>
      </c>
      <c r="V248">
        <v>100056</v>
      </c>
      <c r="W248">
        <v>15</v>
      </c>
      <c r="X248">
        <v>100056</v>
      </c>
      <c r="Y248">
        <v>16</v>
      </c>
      <c r="Z248">
        <v>100057</v>
      </c>
      <c r="AA248">
        <v>17</v>
      </c>
      <c r="AB248">
        <v>100056</v>
      </c>
      <c r="AC248">
        <v>19</v>
      </c>
      <c r="AD248">
        <v>100055</v>
      </c>
      <c r="AE248">
        <v>20</v>
      </c>
      <c r="AF248">
        <v>200188</v>
      </c>
      <c r="AG248">
        <v>18</v>
      </c>
      <c r="AH248" t="e">
        <f>VLOOKUP(AF248,关卡难度线!B:H,11,0)</f>
        <v>#N/A</v>
      </c>
    </row>
    <row r="249" spans="1:34">
      <c r="A249" s="17" t="s">
        <v>0</v>
      </c>
      <c r="B249">
        <v>55892509</v>
      </c>
      <c r="C249" t="s">
        <v>19</v>
      </c>
      <c r="D249">
        <v>5822676</v>
      </c>
      <c r="E249" t="s">
        <v>20</v>
      </c>
      <c r="F249">
        <v>500000</v>
      </c>
      <c r="G249" t="s">
        <v>21</v>
      </c>
      <c r="H249">
        <v>110</v>
      </c>
      <c r="I249" t="s">
        <v>22</v>
      </c>
      <c r="J249">
        <v>0</v>
      </c>
      <c r="K249" t="s">
        <v>23</v>
      </c>
      <c r="L249">
        <v>-3500</v>
      </c>
      <c r="N249" s="14">
        <v>100057</v>
      </c>
      <c r="O249">
        <v>11</v>
      </c>
      <c r="P249">
        <v>100056</v>
      </c>
      <c r="Q249">
        <v>12</v>
      </c>
      <c r="R249">
        <v>100055</v>
      </c>
      <c r="S249">
        <v>13</v>
      </c>
      <c r="T249">
        <v>100056</v>
      </c>
      <c r="U249">
        <v>14</v>
      </c>
      <c r="V249">
        <v>100057</v>
      </c>
      <c r="W249">
        <v>15</v>
      </c>
      <c r="X249">
        <v>100056</v>
      </c>
      <c r="Y249">
        <v>16</v>
      </c>
      <c r="Z249">
        <v>100055</v>
      </c>
      <c r="AA249">
        <v>17</v>
      </c>
      <c r="AB249">
        <v>100057</v>
      </c>
      <c r="AC249">
        <v>19</v>
      </c>
      <c r="AD249">
        <v>100057</v>
      </c>
      <c r="AE249">
        <v>20</v>
      </c>
      <c r="AF249">
        <v>200189</v>
      </c>
      <c r="AG249">
        <v>18</v>
      </c>
      <c r="AH249" t="e">
        <f>VLOOKUP(AF249,关卡难度线!B:H,11,0)</f>
        <v>#N/A</v>
      </c>
    </row>
    <row r="250" spans="1:34">
      <c r="A250" s="17" t="s">
        <v>0</v>
      </c>
      <c r="B250">
        <v>56497773</v>
      </c>
      <c r="C250" t="s">
        <v>19</v>
      </c>
      <c r="D250">
        <v>5885187</v>
      </c>
      <c r="E250" t="s">
        <v>20</v>
      </c>
      <c r="F250">
        <v>500000</v>
      </c>
      <c r="G250" t="s">
        <v>21</v>
      </c>
      <c r="H250">
        <v>110</v>
      </c>
      <c r="I250" t="s">
        <v>22</v>
      </c>
      <c r="J250">
        <v>0</v>
      </c>
      <c r="K250" t="s">
        <v>23</v>
      </c>
      <c r="L250">
        <v>-3500</v>
      </c>
      <c r="N250" s="14">
        <v>100056</v>
      </c>
      <c r="O250">
        <v>11</v>
      </c>
      <c r="P250">
        <v>100056</v>
      </c>
      <c r="Q250">
        <v>12</v>
      </c>
      <c r="R250">
        <v>100056</v>
      </c>
      <c r="S250">
        <v>13</v>
      </c>
      <c r="T250">
        <v>100057</v>
      </c>
      <c r="U250">
        <v>14</v>
      </c>
      <c r="V250">
        <v>100057</v>
      </c>
      <c r="W250">
        <v>15</v>
      </c>
      <c r="X250">
        <v>100057</v>
      </c>
      <c r="Y250">
        <v>16</v>
      </c>
      <c r="Z250">
        <v>100055</v>
      </c>
      <c r="AA250">
        <v>17</v>
      </c>
      <c r="AB250">
        <v>100056</v>
      </c>
      <c r="AC250">
        <v>19</v>
      </c>
      <c r="AD250">
        <v>100055</v>
      </c>
      <c r="AE250">
        <v>20</v>
      </c>
      <c r="AF250">
        <v>200190</v>
      </c>
      <c r="AG250">
        <v>18</v>
      </c>
      <c r="AH250" t="e">
        <f>VLOOKUP(AF250,关卡难度线!B:H,11,0)</f>
        <v>#N/A</v>
      </c>
    </row>
    <row r="251" spans="1:34">
      <c r="A251" s="17" t="s">
        <v>0</v>
      </c>
      <c r="B251">
        <v>59825504</v>
      </c>
      <c r="C251" t="s">
        <v>19</v>
      </c>
      <c r="D251">
        <v>6230923</v>
      </c>
      <c r="E251" t="s">
        <v>20</v>
      </c>
      <c r="F251">
        <v>500000</v>
      </c>
      <c r="G251" t="s">
        <v>21</v>
      </c>
      <c r="H251">
        <v>110</v>
      </c>
      <c r="I251" t="s">
        <v>22</v>
      </c>
      <c r="J251">
        <v>0</v>
      </c>
      <c r="K251" t="s">
        <v>23</v>
      </c>
      <c r="L251">
        <v>-3500</v>
      </c>
      <c r="N251" s="14">
        <v>100055</v>
      </c>
      <c r="O251">
        <v>11</v>
      </c>
      <c r="P251">
        <v>100055</v>
      </c>
      <c r="Q251">
        <v>12</v>
      </c>
      <c r="R251">
        <v>100056</v>
      </c>
      <c r="S251">
        <v>13</v>
      </c>
      <c r="T251">
        <v>100056</v>
      </c>
      <c r="U251">
        <v>14</v>
      </c>
      <c r="V251">
        <v>100055</v>
      </c>
      <c r="W251">
        <v>15</v>
      </c>
      <c r="X251">
        <v>100057</v>
      </c>
      <c r="Y251">
        <v>16</v>
      </c>
      <c r="Z251">
        <v>100055</v>
      </c>
      <c r="AA251">
        <v>17</v>
      </c>
      <c r="AB251">
        <v>100056</v>
      </c>
      <c r="AC251">
        <v>19</v>
      </c>
      <c r="AD251">
        <v>100056</v>
      </c>
      <c r="AE251">
        <v>20</v>
      </c>
      <c r="AF251">
        <v>200181</v>
      </c>
      <c r="AG251">
        <v>18</v>
      </c>
      <c r="AH251" t="e">
        <f>VLOOKUP(AF251,关卡难度线!B:H,11,0)</f>
        <v>#N/A</v>
      </c>
    </row>
    <row r="252" spans="1:34">
      <c r="A252" s="17" t="s">
        <v>0</v>
      </c>
      <c r="B252">
        <v>57717714</v>
      </c>
      <c r="C252" t="s">
        <v>19</v>
      </c>
      <c r="D252">
        <v>6010211</v>
      </c>
      <c r="E252" t="s">
        <v>20</v>
      </c>
      <c r="F252">
        <v>500000</v>
      </c>
      <c r="G252" t="s">
        <v>21</v>
      </c>
      <c r="H252">
        <v>110</v>
      </c>
      <c r="I252" t="s">
        <v>22</v>
      </c>
      <c r="J252">
        <v>0</v>
      </c>
      <c r="K252" t="s">
        <v>23</v>
      </c>
      <c r="L252">
        <v>-3500</v>
      </c>
      <c r="N252" s="14">
        <v>100055</v>
      </c>
      <c r="O252">
        <v>11</v>
      </c>
      <c r="P252">
        <v>100057</v>
      </c>
      <c r="Q252">
        <v>12</v>
      </c>
      <c r="R252">
        <v>100055</v>
      </c>
      <c r="S252">
        <v>13</v>
      </c>
      <c r="T252">
        <v>100056</v>
      </c>
      <c r="U252">
        <v>14</v>
      </c>
      <c r="V252">
        <v>100057</v>
      </c>
      <c r="W252">
        <v>15</v>
      </c>
      <c r="X252">
        <v>100056</v>
      </c>
      <c r="Y252">
        <v>16</v>
      </c>
      <c r="Z252">
        <v>100056</v>
      </c>
      <c r="AA252">
        <v>17</v>
      </c>
      <c r="AB252">
        <v>100055</v>
      </c>
      <c r="AC252">
        <v>19</v>
      </c>
      <c r="AD252">
        <v>100056</v>
      </c>
      <c r="AE252">
        <v>20</v>
      </c>
      <c r="AF252">
        <v>200182</v>
      </c>
      <c r="AG252">
        <v>18</v>
      </c>
      <c r="AH252" t="e">
        <f>VLOOKUP(AF252,关卡难度线!B:H,11,0)</f>
        <v>#N/A</v>
      </c>
    </row>
    <row r="253" spans="1:34">
      <c r="A253" s="17" t="s">
        <v>0</v>
      </c>
      <c r="B253">
        <v>58332465</v>
      </c>
      <c r="C253" t="s">
        <v>19</v>
      </c>
      <c r="D253">
        <v>6072723</v>
      </c>
      <c r="E253" t="s">
        <v>20</v>
      </c>
      <c r="F253">
        <v>500000</v>
      </c>
      <c r="G253" t="s">
        <v>21</v>
      </c>
      <c r="H253">
        <v>110</v>
      </c>
      <c r="I253" t="s">
        <v>22</v>
      </c>
      <c r="J253">
        <v>0</v>
      </c>
      <c r="K253" t="s">
        <v>23</v>
      </c>
      <c r="L253">
        <v>-3500</v>
      </c>
      <c r="N253" s="14">
        <v>100055</v>
      </c>
      <c r="O253">
        <v>11</v>
      </c>
      <c r="P253">
        <v>100055</v>
      </c>
      <c r="Q253">
        <v>12</v>
      </c>
      <c r="R253">
        <v>100055</v>
      </c>
      <c r="S253">
        <v>13</v>
      </c>
      <c r="T253">
        <v>100057</v>
      </c>
      <c r="U253">
        <v>14</v>
      </c>
      <c r="V253">
        <v>100057</v>
      </c>
      <c r="W253">
        <v>15</v>
      </c>
      <c r="X253">
        <v>100057</v>
      </c>
      <c r="Y253">
        <v>16</v>
      </c>
      <c r="Z253">
        <v>100055</v>
      </c>
      <c r="AA253">
        <v>17</v>
      </c>
      <c r="AB253">
        <v>100055</v>
      </c>
      <c r="AC253">
        <v>19</v>
      </c>
      <c r="AD253">
        <v>100057</v>
      </c>
      <c r="AE253">
        <v>20</v>
      </c>
      <c r="AF253">
        <v>200183</v>
      </c>
      <c r="AG253">
        <v>18</v>
      </c>
      <c r="AH253" t="e">
        <f>VLOOKUP(AF253,关卡难度线!B:H,11,0)</f>
        <v>#N/A</v>
      </c>
    </row>
    <row r="254" spans="1:34">
      <c r="A254" s="17" t="s">
        <v>0</v>
      </c>
      <c r="B254">
        <v>58950392</v>
      </c>
      <c r="C254" t="s">
        <v>19</v>
      </c>
      <c r="D254">
        <v>6135234</v>
      </c>
      <c r="E254" t="s">
        <v>20</v>
      </c>
      <c r="F254">
        <v>500000</v>
      </c>
      <c r="G254" t="s">
        <v>21</v>
      </c>
      <c r="H254">
        <v>110</v>
      </c>
      <c r="I254" t="s">
        <v>22</v>
      </c>
      <c r="J254">
        <v>0</v>
      </c>
      <c r="K254" t="s">
        <v>23</v>
      </c>
      <c r="L254">
        <v>-3500</v>
      </c>
      <c r="N254" s="14">
        <v>100056</v>
      </c>
      <c r="O254">
        <v>11</v>
      </c>
      <c r="P254">
        <v>100055</v>
      </c>
      <c r="Q254">
        <v>12</v>
      </c>
      <c r="R254">
        <v>100055</v>
      </c>
      <c r="S254">
        <v>13</v>
      </c>
      <c r="T254">
        <v>100055</v>
      </c>
      <c r="U254">
        <v>14</v>
      </c>
      <c r="V254">
        <v>100056</v>
      </c>
      <c r="W254">
        <v>15</v>
      </c>
      <c r="X254">
        <v>100056</v>
      </c>
      <c r="Y254">
        <v>16</v>
      </c>
      <c r="Z254">
        <v>100055</v>
      </c>
      <c r="AA254">
        <v>17</v>
      </c>
      <c r="AB254">
        <v>100057</v>
      </c>
      <c r="AC254">
        <v>19</v>
      </c>
      <c r="AD254">
        <v>100055</v>
      </c>
      <c r="AE254">
        <v>20</v>
      </c>
      <c r="AF254">
        <v>200184</v>
      </c>
      <c r="AG254">
        <v>18</v>
      </c>
      <c r="AH254" t="e">
        <f>VLOOKUP(AF254,关卡难度线!B:H,11,0)</f>
        <v>#N/A</v>
      </c>
    </row>
    <row r="255" spans="1:34">
      <c r="A255" s="17" t="s">
        <v>0</v>
      </c>
      <c r="B255">
        <v>59571520</v>
      </c>
      <c r="C255" t="s">
        <v>19</v>
      </c>
      <c r="D255">
        <v>6197746</v>
      </c>
      <c r="E255" t="s">
        <v>20</v>
      </c>
      <c r="F255">
        <v>500000</v>
      </c>
      <c r="G255" t="s">
        <v>21</v>
      </c>
      <c r="H255">
        <v>110</v>
      </c>
      <c r="I255" t="s">
        <v>22</v>
      </c>
      <c r="J255">
        <v>0</v>
      </c>
      <c r="K255" t="s">
        <v>23</v>
      </c>
      <c r="L255">
        <v>-3500</v>
      </c>
      <c r="N255" s="14">
        <v>100056</v>
      </c>
      <c r="O255">
        <v>11</v>
      </c>
      <c r="P255">
        <v>100056</v>
      </c>
      <c r="Q255">
        <v>12</v>
      </c>
      <c r="R255">
        <v>100057</v>
      </c>
      <c r="S255">
        <v>13</v>
      </c>
      <c r="T255">
        <v>100055</v>
      </c>
      <c r="U255">
        <v>14</v>
      </c>
      <c r="V255">
        <v>100057</v>
      </c>
      <c r="W255">
        <v>15</v>
      </c>
      <c r="X255">
        <v>100055</v>
      </c>
      <c r="Y255">
        <v>16</v>
      </c>
      <c r="Z255">
        <v>100055</v>
      </c>
      <c r="AA255">
        <v>17</v>
      </c>
      <c r="AB255">
        <v>100057</v>
      </c>
      <c r="AC255">
        <v>19</v>
      </c>
      <c r="AD255">
        <v>100057</v>
      </c>
      <c r="AE255">
        <v>20</v>
      </c>
      <c r="AF255">
        <v>200185</v>
      </c>
      <c r="AG255">
        <v>18</v>
      </c>
      <c r="AH255" t="e">
        <f>VLOOKUP(AF255,关卡难度线!B:H,11,0)</f>
        <v>#N/A</v>
      </c>
    </row>
    <row r="256" spans="1:34">
      <c r="A256" s="17" t="s">
        <v>0</v>
      </c>
      <c r="B256">
        <v>60195826</v>
      </c>
      <c r="C256" t="s">
        <v>19</v>
      </c>
      <c r="D256">
        <v>6260258</v>
      </c>
      <c r="E256" t="s">
        <v>20</v>
      </c>
      <c r="F256">
        <v>500000</v>
      </c>
      <c r="G256" t="s">
        <v>21</v>
      </c>
      <c r="H256">
        <v>110</v>
      </c>
      <c r="I256" t="s">
        <v>22</v>
      </c>
      <c r="J256">
        <v>0</v>
      </c>
      <c r="K256" t="s">
        <v>23</v>
      </c>
      <c r="L256">
        <v>-3500</v>
      </c>
      <c r="N256" s="14">
        <v>100056</v>
      </c>
      <c r="O256">
        <v>11</v>
      </c>
      <c r="P256">
        <v>100056</v>
      </c>
      <c r="Q256">
        <v>12</v>
      </c>
      <c r="R256">
        <v>100055</v>
      </c>
      <c r="S256">
        <v>13</v>
      </c>
      <c r="T256">
        <v>100056</v>
      </c>
      <c r="U256">
        <v>14</v>
      </c>
      <c r="V256">
        <v>100057</v>
      </c>
      <c r="W256">
        <v>15</v>
      </c>
      <c r="X256">
        <v>100056</v>
      </c>
      <c r="Y256">
        <v>16</v>
      </c>
      <c r="Z256">
        <v>100057</v>
      </c>
      <c r="AA256">
        <v>17</v>
      </c>
      <c r="AB256">
        <v>100057</v>
      </c>
      <c r="AC256">
        <v>19</v>
      </c>
      <c r="AD256">
        <v>100055</v>
      </c>
      <c r="AE256">
        <v>20</v>
      </c>
      <c r="AF256">
        <v>200186</v>
      </c>
      <c r="AG256">
        <v>18</v>
      </c>
      <c r="AH256" t="e">
        <f>VLOOKUP(AF256,关卡难度线!B:H,11,0)</f>
        <v>#N/A</v>
      </c>
    </row>
    <row r="257" spans="1:34">
      <c r="A257" s="17" t="s">
        <v>0</v>
      </c>
      <c r="B257">
        <v>60823287</v>
      </c>
      <c r="C257" t="s">
        <v>19</v>
      </c>
      <c r="D257">
        <v>6322770</v>
      </c>
      <c r="E257" t="s">
        <v>20</v>
      </c>
      <c r="F257">
        <v>500000</v>
      </c>
      <c r="G257" t="s">
        <v>21</v>
      </c>
      <c r="H257">
        <v>110</v>
      </c>
      <c r="I257" t="s">
        <v>22</v>
      </c>
      <c r="J257">
        <v>0</v>
      </c>
      <c r="K257" t="s">
        <v>23</v>
      </c>
      <c r="L257">
        <v>-3500</v>
      </c>
      <c r="N257" s="14">
        <v>100056</v>
      </c>
      <c r="O257">
        <v>11</v>
      </c>
      <c r="P257">
        <v>100056</v>
      </c>
      <c r="Q257">
        <v>12</v>
      </c>
      <c r="R257">
        <v>100055</v>
      </c>
      <c r="S257">
        <v>13</v>
      </c>
      <c r="T257">
        <v>100055</v>
      </c>
      <c r="U257">
        <v>14</v>
      </c>
      <c r="V257">
        <v>100056</v>
      </c>
      <c r="W257">
        <v>15</v>
      </c>
      <c r="X257">
        <v>100057</v>
      </c>
      <c r="Y257">
        <v>16</v>
      </c>
      <c r="Z257">
        <v>100056</v>
      </c>
      <c r="AA257">
        <v>17</v>
      </c>
      <c r="AB257">
        <v>100056</v>
      </c>
      <c r="AC257">
        <v>19</v>
      </c>
      <c r="AD257">
        <v>100055</v>
      </c>
      <c r="AE257">
        <v>20</v>
      </c>
      <c r="AF257">
        <v>200187</v>
      </c>
      <c r="AG257">
        <v>18</v>
      </c>
      <c r="AH257" t="e">
        <f>VLOOKUP(AF257,关卡难度线!B:H,11,0)</f>
        <v>#N/A</v>
      </c>
    </row>
    <row r="258" spans="1:34">
      <c r="A258" s="17" t="s">
        <v>0</v>
      </c>
      <c r="B258">
        <v>61454059</v>
      </c>
      <c r="C258" t="s">
        <v>19</v>
      </c>
      <c r="D258">
        <v>6385281</v>
      </c>
      <c r="E258" t="s">
        <v>20</v>
      </c>
      <c r="F258">
        <v>500000</v>
      </c>
      <c r="G258" t="s">
        <v>21</v>
      </c>
      <c r="H258">
        <v>115</v>
      </c>
      <c r="I258" t="s">
        <v>22</v>
      </c>
      <c r="J258">
        <v>0</v>
      </c>
      <c r="K258" t="s">
        <v>23</v>
      </c>
      <c r="L258">
        <v>-3500</v>
      </c>
      <c r="N258" s="14">
        <v>100055</v>
      </c>
      <c r="O258">
        <v>11</v>
      </c>
      <c r="P258">
        <v>100056</v>
      </c>
      <c r="Q258">
        <v>12</v>
      </c>
      <c r="R258">
        <v>100057</v>
      </c>
      <c r="S258">
        <v>13</v>
      </c>
      <c r="T258">
        <v>100055</v>
      </c>
      <c r="U258">
        <v>14</v>
      </c>
      <c r="V258">
        <v>100056</v>
      </c>
      <c r="W258">
        <v>15</v>
      </c>
      <c r="X258">
        <v>100056</v>
      </c>
      <c r="Y258">
        <v>16</v>
      </c>
      <c r="Z258">
        <v>100057</v>
      </c>
      <c r="AA258">
        <v>17</v>
      </c>
      <c r="AB258">
        <v>100056</v>
      </c>
      <c r="AC258">
        <v>19</v>
      </c>
      <c r="AD258">
        <v>100055</v>
      </c>
      <c r="AE258">
        <v>20</v>
      </c>
      <c r="AF258">
        <v>200188</v>
      </c>
      <c r="AG258">
        <v>18</v>
      </c>
      <c r="AH258" t="e">
        <f>VLOOKUP(AF258,关卡难度线!B:H,11,0)</f>
        <v>#N/A</v>
      </c>
    </row>
    <row r="259" spans="1:34">
      <c r="A259" s="17" t="s">
        <v>0</v>
      </c>
      <c r="B259">
        <v>62088108</v>
      </c>
      <c r="C259" t="s">
        <v>19</v>
      </c>
      <c r="D259">
        <v>6447793</v>
      </c>
      <c r="E259" t="s">
        <v>20</v>
      </c>
      <c r="F259">
        <v>500000</v>
      </c>
      <c r="G259" t="s">
        <v>21</v>
      </c>
      <c r="H259">
        <v>115</v>
      </c>
      <c r="I259" t="s">
        <v>22</v>
      </c>
      <c r="J259">
        <v>0</v>
      </c>
      <c r="K259" t="s">
        <v>23</v>
      </c>
      <c r="L259">
        <v>-3500</v>
      </c>
      <c r="N259" s="14">
        <v>100057</v>
      </c>
      <c r="O259">
        <v>11</v>
      </c>
      <c r="P259">
        <v>100056</v>
      </c>
      <c r="Q259">
        <v>12</v>
      </c>
      <c r="R259">
        <v>100055</v>
      </c>
      <c r="S259">
        <v>13</v>
      </c>
      <c r="T259">
        <v>100056</v>
      </c>
      <c r="U259">
        <v>14</v>
      </c>
      <c r="V259">
        <v>100057</v>
      </c>
      <c r="W259">
        <v>15</v>
      </c>
      <c r="X259">
        <v>100056</v>
      </c>
      <c r="Y259">
        <v>16</v>
      </c>
      <c r="Z259">
        <v>100055</v>
      </c>
      <c r="AA259">
        <v>17</v>
      </c>
      <c r="AB259">
        <v>100057</v>
      </c>
      <c r="AC259">
        <v>19</v>
      </c>
      <c r="AD259">
        <v>100057</v>
      </c>
      <c r="AE259">
        <v>20</v>
      </c>
      <c r="AF259">
        <v>200189</v>
      </c>
      <c r="AG259">
        <v>18</v>
      </c>
      <c r="AH259" t="e">
        <f>VLOOKUP(AF259,关卡难度线!B:H,11,0)</f>
        <v>#N/A</v>
      </c>
    </row>
    <row r="260" spans="1:34">
      <c r="A260" s="17" t="s">
        <v>0</v>
      </c>
      <c r="B260">
        <v>62725491</v>
      </c>
      <c r="C260" t="s">
        <v>19</v>
      </c>
      <c r="D260">
        <v>6510305</v>
      </c>
      <c r="E260" t="s">
        <v>20</v>
      </c>
      <c r="F260">
        <v>500000</v>
      </c>
      <c r="G260" t="s">
        <v>21</v>
      </c>
      <c r="H260">
        <v>115</v>
      </c>
      <c r="I260" t="s">
        <v>22</v>
      </c>
      <c r="J260">
        <v>0</v>
      </c>
      <c r="K260" t="s">
        <v>23</v>
      </c>
      <c r="L260">
        <v>-3500</v>
      </c>
      <c r="N260" s="14">
        <v>100056</v>
      </c>
      <c r="O260">
        <v>11</v>
      </c>
      <c r="P260">
        <v>100056</v>
      </c>
      <c r="Q260">
        <v>12</v>
      </c>
      <c r="R260">
        <v>100056</v>
      </c>
      <c r="S260">
        <v>13</v>
      </c>
      <c r="T260">
        <v>100057</v>
      </c>
      <c r="U260">
        <v>14</v>
      </c>
      <c r="V260">
        <v>100057</v>
      </c>
      <c r="W260">
        <v>15</v>
      </c>
      <c r="X260">
        <v>100057</v>
      </c>
      <c r="Y260">
        <v>16</v>
      </c>
      <c r="Z260">
        <v>100055</v>
      </c>
      <c r="AA260">
        <v>17</v>
      </c>
      <c r="AB260">
        <v>100056</v>
      </c>
      <c r="AC260">
        <v>19</v>
      </c>
      <c r="AD260">
        <v>100055</v>
      </c>
      <c r="AE260">
        <v>20</v>
      </c>
      <c r="AF260">
        <v>200190</v>
      </c>
      <c r="AG260">
        <v>18</v>
      </c>
      <c r="AH260" t="e">
        <f>VLOOKUP(AF260,关卡难度线!B:H,11,0)</f>
        <v>#N/A</v>
      </c>
    </row>
    <row r="261" spans="1:34">
      <c r="A261" s="17" t="s">
        <v>0</v>
      </c>
      <c r="B261">
        <v>63366147</v>
      </c>
      <c r="C261" t="s">
        <v>19</v>
      </c>
      <c r="D261">
        <v>6572817</v>
      </c>
      <c r="E261" t="s">
        <v>20</v>
      </c>
      <c r="F261">
        <v>500000</v>
      </c>
      <c r="G261" t="s">
        <v>21</v>
      </c>
      <c r="H261">
        <v>115</v>
      </c>
      <c r="I261" t="s">
        <v>22</v>
      </c>
      <c r="J261">
        <v>0</v>
      </c>
      <c r="K261" t="s">
        <v>23</v>
      </c>
      <c r="L261">
        <v>-3500</v>
      </c>
      <c r="N261" s="14">
        <v>100059</v>
      </c>
      <c r="O261">
        <v>11</v>
      </c>
      <c r="P261">
        <v>100058</v>
      </c>
      <c r="Q261">
        <v>12</v>
      </c>
      <c r="R261">
        <v>100059</v>
      </c>
      <c r="S261">
        <v>13</v>
      </c>
      <c r="T261">
        <v>100059</v>
      </c>
      <c r="U261">
        <v>14</v>
      </c>
      <c r="V261">
        <v>100060</v>
      </c>
      <c r="W261">
        <v>15</v>
      </c>
      <c r="X261">
        <v>100058</v>
      </c>
      <c r="Y261">
        <v>16</v>
      </c>
      <c r="Z261">
        <v>100060</v>
      </c>
      <c r="AA261">
        <v>17</v>
      </c>
      <c r="AB261">
        <v>100059</v>
      </c>
      <c r="AC261">
        <v>19</v>
      </c>
      <c r="AD261">
        <v>100059</v>
      </c>
      <c r="AE261">
        <v>20</v>
      </c>
      <c r="AF261">
        <v>200191</v>
      </c>
      <c r="AG261">
        <v>18</v>
      </c>
      <c r="AH261" t="e">
        <f>VLOOKUP(AF261,关卡难度线!B:H,11,0)</f>
        <v>#N/A</v>
      </c>
    </row>
    <row r="262" spans="1:34">
      <c r="A262" s="17" t="s">
        <v>0</v>
      </c>
      <c r="B262">
        <v>64009962</v>
      </c>
      <c r="C262" t="s">
        <v>19</v>
      </c>
      <c r="D262">
        <v>6641069</v>
      </c>
      <c r="E262" t="s">
        <v>20</v>
      </c>
      <c r="F262">
        <v>500000</v>
      </c>
      <c r="G262" t="s">
        <v>21</v>
      </c>
      <c r="H262">
        <v>115</v>
      </c>
      <c r="I262" t="s">
        <v>22</v>
      </c>
      <c r="J262">
        <v>0</v>
      </c>
      <c r="K262" t="s">
        <v>23</v>
      </c>
      <c r="L262">
        <v>-3500</v>
      </c>
      <c r="N262" s="14">
        <v>100058</v>
      </c>
      <c r="O262">
        <v>11</v>
      </c>
      <c r="P262">
        <v>100060</v>
      </c>
      <c r="Q262">
        <v>12</v>
      </c>
      <c r="R262">
        <v>100058</v>
      </c>
      <c r="S262">
        <v>13</v>
      </c>
      <c r="T262">
        <v>100059</v>
      </c>
      <c r="U262">
        <v>14</v>
      </c>
      <c r="V262">
        <v>100060</v>
      </c>
      <c r="W262">
        <v>15</v>
      </c>
      <c r="X262">
        <v>100059</v>
      </c>
      <c r="Y262">
        <v>16</v>
      </c>
      <c r="Z262">
        <v>100060</v>
      </c>
      <c r="AA262">
        <v>17</v>
      </c>
      <c r="AB262">
        <v>100060</v>
      </c>
      <c r="AC262">
        <v>19</v>
      </c>
      <c r="AD262">
        <v>100060</v>
      </c>
      <c r="AE262">
        <v>20</v>
      </c>
      <c r="AF262">
        <v>200192</v>
      </c>
      <c r="AG262">
        <v>18</v>
      </c>
      <c r="AH262" t="e">
        <f>VLOOKUP(AF262,关卡难度线!B:H,11,0)</f>
        <v>#N/A</v>
      </c>
    </row>
    <row r="263" spans="1:34">
      <c r="A263" s="17" t="s">
        <v>0</v>
      </c>
      <c r="B263">
        <v>64656995</v>
      </c>
      <c r="C263" t="s">
        <v>19</v>
      </c>
      <c r="D263">
        <v>6709960</v>
      </c>
      <c r="E263" t="s">
        <v>20</v>
      </c>
      <c r="F263">
        <v>500000</v>
      </c>
      <c r="G263" t="s">
        <v>21</v>
      </c>
      <c r="H263">
        <v>115</v>
      </c>
      <c r="I263" t="s">
        <v>22</v>
      </c>
      <c r="J263">
        <v>0</v>
      </c>
      <c r="K263" t="s">
        <v>23</v>
      </c>
      <c r="L263">
        <v>-3500</v>
      </c>
      <c r="N263" s="14">
        <v>100059</v>
      </c>
      <c r="O263">
        <v>11</v>
      </c>
      <c r="P263">
        <v>100060</v>
      </c>
      <c r="Q263">
        <v>12</v>
      </c>
      <c r="R263">
        <v>100058</v>
      </c>
      <c r="S263">
        <v>13</v>
      </c>
      <c r="T263">
        <v>100059</v>
      </c>
      <c r="U263">
        <v>14</v>
      </c>
      <c r="V263">
        <v>100058</v>
      </c>
      <c r="W263">
        <v>15</v>
      </c>
      <c r="X263">
        <v>100058</v>
      </c>
      <c r="Y263">
        <v>16</v>
      </c>
      <c r="Z263">
        <v>100059</v>
      </c>
      <c r="AA263">
        <v>17</v>
      </c>
      <c r="AB263">
        <v>100060</v>
      </c>
      <c r="AC263">
        <v>19</v>
      </c>
      <c r="AD263">
        <v>100060</v>
      </c>
      <c r="AE263">
        <v>20</v>
      </c>
      <c r="AF263">
        <v>200193</v>
      </c>
      <c r="AG263">
        <v>18</v>
      </c>
      <c r="AH263" t="e">
        <f>VLOOKUP(AF263,关卡难度线!B:H,11,0)</f>
        <v>#N/A</v>
      </c>
    </row>
    <row r="264" spans="1:34">
      <c r="A264" s="17" t="s">
        <v>0</v>
      </c>
      <c r="B264">
        <v>65307249</v>
      </c>
      <c r="C264" t="s">
        <v>19</v>
      </c>
      <c r="D264">
        <v>6778850</v>
      </c>
      <c r="E264" t="s">
        <v>20</v>
      </c>
      <c r="F264">
        <v>500000</v>
      </c>
      <c r="G264" t="s">
        <v>21</v>
      </c>
      <c r="H264">
        <v>115</v>
      </c>
      <c r="I264" t="s">
        <v>22</v>
      </c>
      <c r="J264">
        <v>0</v>
      </c>
      <c r="K264" t="s">
        <v>23</v>
      </c>
      <c r="L264">
        <v>-3500</v>
      </c>
      <c r="N264" s="14">
        <v>100058</v>
      </c>
      <c r="O264">
        <v>11</v>
      </c>
      <c r="P264">
        <v>100058</v>
      </c>
      <c r="Q264">
        <v>12</v>
      </c>
      <c r="R264">
        <v>100060</v>
      </c>
      <c r="S264">
        <v>13</v>
      </c>
      <c r="T264">
        <v>100058</v>
      </c>
      <c r="U264">
        <v>14</v>
      </c>
      <c r="V264">
        <v>100058</v>
      </c>
      <c r="W264">
        <v>15</v>
      </c>
      <c r="X264">
        <v>100059</v>
      </c>
      <c r="Y264">
        <v>16</v>
      </c>
      <c r="Z264">
        <v>100060</v>
      </c>
      <c r="AA264">
        <v>17</v>
      </c>
      <c r="AB264">
        <v>100060</v>
      </c>
      <c r="AC264">
        <v>19</v>
      </c>
      <c r="AD264">
        <v>100058</v>
      </c>
      <c r="AE264">
        <v>20</v>
      </c>
      <c r="AF264">
        <v>200194</v>
      </c>
      <c r="AG264">
        <v>18</v>
      </c>
      <c r="AH264" t="e">
        <f>VLOOKUP(AF264,关卡难度线!B:H,11,0)</f>
        <v>#N/A</v>
      </c>
    </row>
    <row r="265" spans="1:34">
      <c r="A265" s="17" t="s">
        <v>0</v>
      </c>
      <c r="B265">
        <v>69101707</v>
      </c>
      <c r="C265" t="s">
        <v>19</v>
      </c>
      <c r="D265">
        <v>7173824</v>
      </c>
      <c r="E265" t="s">
        <v>20</v>
      </c>
      <c r="F265">
        <v>500000</v>
      </c>
      <c r="G265" t="s">
        <v>21</v>
      </c>
      <c r="H265">
        <v>115</v>
      </c>
      <c r="I265" t="s">
        <v>22</v>
      </c>
      <c r="J265">
        <v>0</v>
      </c>
      <c r="K265" t="s">
        <v>23</v>
      </c>
      <c r="L265">
        <v>-3500</v>
      </c>
      <c r="N265" s="14">
        <v>100059</v>
      </c>
      <c r="O265">
        <v>11</v>
      </c>
      <c r="P265">
        <v>100058</v>
      </c>
      <c r="Q265">
        <v>12</v>
      </c>
      <c r="R265">
        <v>100058</v>
      </c>
      <c r="S265">
        <v>13</v>
      </c>
      <c r="T265">
        <v>100058</v>
      </c>
      <c r="U265">
        <v>14</v>
      </c>
      <c r="V265">
        <v>100058</v>
      </c>
      <c r="W265">
        <v>15</v>
      </c>
      <c r="X265">
        <v>100058</v>
      </c>
      <c r="Y265">
        <v>16</v>
      </c>
      <c r="Z265">
        <v>100060</v>
      </c>
      <c r="AA265">
        <v>17</v>
      </c>
      <c r="AB265">
        <v>100058</v>
      </c>
      <c r="AC265">
        <v>19</v>
      </c>
      <c r="AD265">
        <v>100058</v>
      </c>
      <c r="AE265">
        <v>20</v>
      </c>
      <c r="AF265">
        <v>200195</v>
      </c>
      <c r="AG265">
        <v>18</v>
      </c>
      <c r="AH265" t="e">
        <f>VLOOKUP(AF265,关卡难度线!B:H,11,0)</f>
        <v>#N/A</v>
      </c>
    </row>
    <row r="266" spans="1:34">
      <c r="A266" s="17" t="s">
        <v>0</v>
      </c>
      <c r="B266">
        <v>66617417</v>
      </c>
      <c r="C266" t="s">
        <v>19</v>
      </c>
      <c r="D266">
        <v>6916631</v>
      </c>
      <c r="E266" t="s">
        <v>20</v>
      </c>
      <c r="F266">
        <v>500000</v>
      </c>
      <c r="G266" t="s">
        <v>21</v>
      </c>
      <c r="H266">
        <v>115</v>
      </c>
      <c r="I266" t="s">
        <v>22</v>
      </c>
      <c r="J266">
        <v>0</v>
      </c>
      <c r="K266" t="s">
        <v>23</v>
      </c>
      <c r="L266">
        <v>-3500</v>
      </c>
      <c r="N266" s="14">
        <v>100059</v>
      </c>
      <c r="O266">
        <v>11</v>
      </c>
      <c r="P266">
        <v>100058</v>
      </c>
      <c r="Q266">
        <v>12</v>
      </c>
      <c r="R266">
        <v>100060</v>
      </c>
      <c r="S266">
        <v>13</v>
      </c>
      <c r="T266">
        <v>100058</v>
      </c>
      <c r="U266">
        <v>14</v>
      </c>
      <c r="V266">
        <v>100060</v>
      </c>
      <c r="W266">
        <v>15</v>
      </c>
      <c r="X266">
        <v>100060</v>
      </c>
      <c r="Y266">
        <v>16</v>
      </c>
      <c r="Z266">
        <v>100059</v>
      </c>
      <c r="AA266">
        <v>17</v>
      </c>
      <c r="AB266">
        <v>100059</v>
      </c>
      <c r="AC266">
        <v>19</v>
      </c>
      <c r="AD266">
        <v>100060</v>
      </c>
      <c r="AE266">
        <v>20</v>
      </c>
      <c r="AF266">
        <v>200196</v>
      </c>
      <c r="AG266">
        <v>18</v>
      </c>
      <c r="AH266" t="e">
        <f>VLOOKUP(AF266,关卡难度线!B:H,11,0)</f>
        <v>#N/A</v>
      </c>
    </row>
    <row r="267" spans="1:34">
      <c r="A267" s="17" t="s">
        <v>0</v>
      </c>
      <c r="B267">
        <v>67277405</v>
      </c>
      <c r="C267" t="s">
        <v>19</v>
      </c>
      <c r="D267">
        <v>6985522</v>
      </c>
      <c r="E267" t="s">
        <v>20</v>
      </c>
      <c r="F267">
        <v>500000</v>
      </c>
      <c r="G267" t="s">
        <v>21</v>
      </c>
      <c r="H267">
        <v>115</v>
      </c>
      <c r="I267" t="s">
        <v>22</v>
      </c>
      <c r="J267">
        <v>0</v>
      </c>
      <c r="K267" t="s">
        <v>23</v>
      </c>
      <c r="L267">
        <v>-3500</v>
      </c>
      <c r="N267" s="14">
        <v>100059</v>
      </c>
      <c r="O267">
        <v>11</v>
      </c>
      <c r="P267">
        <v>100060</v>
      </c>
      <c r="Q267">
        <v>12</v>
      </c>
      <c r="R267">
        <v>100058</v>
      </c>
      <c r="S267">
        <v>13</v>
      </c>
      <c r="T267">
        <v>100058</v>
      </c>
      <c r="U267">
        <v>14</v>
      </c>
      <c r="V267">
        <v>100058</v>
      </c>
      <c r="W267">
        <v>15</v>
      </c>
      <c r="X267">
        <v>100060</v>
      </c>
      <c r="Y267">
        <v>16</v>
      </c>
      <c r="Z267">
        <v>100059</v>
      </c>
      <c r="AA267">
        <v>17</v>
      </c>
      <c r="AB267">
        <v>100059</v>
      </c>
      <c r="AC267">
        <v>19</v>
      </c>
      <c r="AD267">
        <v>100058</v>
      </c>
      <c r="AE267">
        <v>20</v>
      </c>
      <c r="AF267">
        <v>200197</v>
      </c>
      <c r="AG267">
        <v>18</v>
      </c>
      <c r="AH267" t="e">
        <f>VLOOKUP(AF267,关卡难度线!B:H,11,0)</f>
        <v>#N/A</v>
      </c>
    </row>
    <row r="268" spans="1:34">
      <c r="A268" s="17" t="s">
        <v>0</v>
      </c>
      <c r="B268">
        <v>67940620</v>
      </c>
      <c r="C268" t="s">
        <v>19</v>
      </c>
      <c r="D268">
        <v>7054412</v>
      </c>
      <c r="E268" t="s">
        <v>20</v>
      </c>
      <c r="F268">
        <v>500000</v>
      </c>
      <c r="G268" t="s">
        <v>21</v>
      </c>
      <c r="H268">
        <v>115</v>
      </c>
      <c r="I268" t="s">
        <v>22</v>
      </c>
      <c r="J268">
        <v>0</v>
      </c>
      <c r="K268" t="s">
        <v>23</v>
      </c>
      <c r="L268">
        <v>-3500</v>
      </c>
      <c r="N268" s="14">
        <v>100058</v>
      </c>
      <c r="O268">
        <v>11</v>
      </c>
      <c r="P268">
        <v>100058</v>
      </c>
      <c r="Q268">
        <v>12</v>
      </c>
      <c r="R268">
        <v>100059</v>
      </c>
      <c r="S268">
        <v>13</v>
      </c>
      <c r="T268">
        <v>100060</v>
      </c>
      <c r="U268">
        <v>14</v>
      </c>
      <c r="V268">
        <v>100059</v>
      </c>
      <c r="W268">
        <v>15</v>
      </c>
      <c r="X268">
        <v>100060</v>
      </c>
      <c r="Y268">
        <v>16</v>
      </c>
      <c r="Z268">
        <v>100058</v>
      </c>
      <c r="AA268">
        <v>17</v>
      </c>
      <c r="AB268">
        <v>100060</v>
      </c>
      <c r="AC268">
        <v>19</v>
      </c>
      <c r="AD268">
        <v>100059</v>
      </c>
      <c r="AE268">
        <v>20</v>
      </c>
      <c r="AF268">
        <v>200198</v>
      </c>
      <c r="AG268">
        <v>18</v>
      </c>
      <c r="AH268" t="e">
        <f>VLOOKUP(AF268,关卡难度线!B:H,11,0)</f>
        <v>#N/A</v>
      </c>
    </row>
    <row r="269" spans="1:34">
      <c r="A269" s="17" t="s">
        <v>0</v>
      </c>
      <c r="B269">
        <v>68607088</v>
      </c>
      <c r="C269" t="s">
        <v>19</v>
      </c>
      <c r="D269">
        <v>7123303</v>
      </c>
      <c r="E269" t="s">
        <v>20</v>
      </c>
      <c r="F269">
        <v>500000</v>
      </c>
      <c r="G269" t="s">
        <v>21</v>
      </c>
      <c r="H269">
        <v>115</v>
      </c>
      <c r="I269" t="s">
        <v>22</v>
      </c>
      <c r="J269">
        <v>0</v>
      </c>
      <c r="K269" t="s">
        <v>23</v>
      </c>
      <c r="L269">
        <v>-3500</v>
      </c>
      <c r="N269" s="14">
        <v>100058</v>
      </c>
      <c r="O269">
        <v>11</v>
      </c>
      <c r="P269">
        <v>100059</v>
      </c>
      <c r="Q269">
        <v>12</v>
      </c>
      <c r="R269">
        <v>100060</v>
      </c>
      <c r="S269">
        <v>13</v>
      </c>
      <c r="T269">
        <v>100058</v>
      </c>
      <c r="U269">
        <v>14</v>
      </c>
      <c r="V269">
        <v>100060</v>
      </c>
      <c r="W269">
        <v>15</v>
      </c>
      <c r="X269">
        <v>100059</v>
      </c>
      <c r="Y269">
        <v>16</v>
      </c>
      <c r="Z269">
        <v>100058</v>
      </c>
      <c r="AA269">
        <v>17</v>
      </c>
      <c r="AB269">
        <v>100058</v>
      </c>
      <c r="AC269">
        <v>19</v>
      </c>
      <c r="AD269">
        <v>100059</v>
      </c>
      <c r="AE269">
        <v>20</v>
      </c>
      <c r="AF269">
        <v>200199</v>
      </c>
      <c r="AG269">
        <v>18</v>
      </c>
      <c r="AH269" t="e">
        <f>VLOOKUP(AF269,关卡难度线!B:H,11,0)</f>
        <v>#N/A</v>
      </c>
    </row>
    <row r="270" spans="1:34">
      <c r="A270" s="17" t="s">
        <v>0</v>
      </c>
      <c r="B270">
        <v>69276710</v>
      </c>
      <c r="C270" t="s">
        <v>19</v>
      </c>
      <c r="D270">
        <v>7192193</v>
      </c>
      <c r="E270" t="s">
        <v>20</v>
      </c>
      <c r="F270">
        <v>500000</v>
      </c>
      <c r="G270" t="s">
        <v>21</v>
      </c>
      <c r="H270">
        <v>115</v>
      </c>
      <c r="I270" t="s">
        <v>22</v>
      </c>
      <c r="J270">
        <v>0</v>
      </c>
      <c r="K270" t="s">
        <v>23</v>
      </c>
      <c r="L270">
        <v>-3500</v>
      </c>
      <c r="N270" s="14">
        <v>100059</v>
      </c>
      <c r="O270">
        <v>11</v>
      </c>
      <c r="P270">
        <v>100060</v>
      </c>
      <c r="Q270">
        <v>12</v>
      </c>
      <c r="R270">
        <v>100058</v>
      </c>
      <c r="S270">
        <v>13</v>
      </c>
      <c r="T270">
        <v>100058</v>
      </c>
      <c r="U270">
        <v>14</v>
      </c>
      <c r="V270">
        <v>100060</v>
      </c>
      <c r="W270">
        <v>15</v>
      </c>
      <c r="X270">
        <v>100059</v>
      </c>
      <c r="Y270">
        <v>16</v>
      </c>
      <c r="Z270">
        <v>100058</v>
      </c>
      <c r="AA270">
        <v>17</v>
      </c>
      <c r="AB270">
        <v>100059</v>
      </c>
      <c r="AC270">
        <v>19</v>
      </c>
      <c r="AD270">
        <v>100059</v>
      </c>
      <c r="AE270">
        <v>20</v>
      </c>
      <c r="AF270">
        <v>200200</v>
      </c>
      <c r="AG270">
        <v>18</v>
      </c>
      <c r="AH270" t="e">
        <f>VLOOKUP(AF270,关卡难度线!B:H,11,0)</f>
        <v>#N/A</v>
      </c>
    </row>
    <row r="271" spans="1:34">
      <c r="A271" s="17" t="s">
        <v>0</v>
      </c>
      <c r="B271">
        <v>69949611</v>
      </c>
      <c r="C271" t="s">
        <v>19</v>
      </c>
      <c r="D271">
        <v>7261084</v>
      </c>
      <c r="E271" t="s">
        <v>20</v>
      </c>
      <c r="F271">
        <v>500000</v>
      </c>
      <c r="G271" t="s">
        <v>21</v>
      </c>
      <c r="H271">
        <v>115</v>
      </c>
      <c r="I271" t="s">
        <v>22</v>
      </c>
      <c r="J271">
        <v>0</v>
      </c>
      <c r="K271" t="s">
        <v>23</v>
      </c>
      <c r="L271">
        <v>-3500</v>
      </c>
      <c r="N271" s="14">
        <v>100059</v>
      </c>
      <c r="O271">
        <v>11</v>
      </c>
      <c r="P271">
        <v>100058</v>
      </c>
      <c r="Q271">
        <v>12</v>
      </c>
      <c r="R271">
        <v>100059</v>
      </c>
      <c r="S271">
        <v>13</v>
      </c>
      <c r="T271">
        <v>100059</v>
      </c>
      <c r="U271">
        <v>14</v>
      </c>
      <c r="V271">
        <v>100060</v>
      </c>
      <c r="W271">
        <v>15</v>
      </c>
      <c r="X271">
        <v>100058</v>
      </c>
      <c r="Y271">
        <v>16</v>
      </c>
      <c r="Z271">
        <v>100060</v>
      </c>
      <c r="AA271">
        <v>17</v>
      </c>
      <c r="AB271">
        <v>100059</v>
      </c>
      <c r="AC271">
        <v>19</v>
      </c>
      <c r="AD271">
        <v>100059</v>
      </c>
      <c r="AE271">
        <v>20</v>
      </c>
      <c r="AF271">
        <v>200191</v>
      </c>
      <c r="AG271">
        <v>18</v>
      </c>
      <c r="AH271" t="e">
        <f>VLOOKUP(AF271,关卡难度线!B:H,11,0)</f>
        <v>#N/A</v>
      </c>
    </row>
    <row r="272" spans="1:34">
      <c r="A272" s="17" t="s">
        <v>0</v>
      </c>
      <c r="B272">
        <v>70625806</v>
      </c>
      <c r="C272" t="s">
        <v>19</v>
      </c>
      <c r="D272">
        <v>7329974</v>
      </c>
      <c r="E272" t="s">
        <v>20</v>
      </c>
      <c r="F272">
        <v>500000</v>
      </c>
      <c r="G272" t="s">
        <v>21</v>
      </c>
      <c r="H272">
        <v>115</v>
      </c>
      <c r="I272" t="s">
        <v>22</v>
      </c>
      <c r="J272">
        <v>0</v>
      </c>
      <c r="K272" t="s">
        <v>23</v>
      </c>
      <c r="L272">
        <v>-3500</v>
      </c>
      <c r="N272" s="14">
        <v>100058</v>
      </c>
      <c r="O272">
        <v>11</v>
      </c>
      <c r="P272">
        <v>100060</v>
      </c>
      <c r="Q272">
        <v>12</v>
      </c>
      <c r="R272">
        <v>100058</v>
      </c>
      <c r="S272">
        <v>13</v>
      </c>
      <c r="T272">
        <v>100059</v>
      </c>
      <c r="U272">
        <v>14</v>
      </c>
      <c r="V272">
        <v>100060</v>
      </c>
      <c r="W272">
        <v>15</v>
      </c>
      <c r="X272">
        <v>100059</v>
      </c>
      <c r="Y272">
        <v>16</v>
      </c>
      <c r="Z272">
        <v>100060</v>
      </c>
      <c r="AA272">
        <v>17</v>
      </c>
      <c r="AB272">
        <v>100060</v>
      </c>
      <c r="AC272">
        <v>19</v>
      </c>
      <c r="AD272">
        <v>100060</v>
      </c>
      <c r="AE272">
        <v>20</v>
      </c>
      <c r="AF272">
        <v>200192</v>
      </c>
      <c r="AG272">
        <v>18</v>
      </c>
      <c r="AH272" t="e">
        <f>VLOOKUP(AF272,关卡难度线!B:H,11,0)</f>
        <v>#N/A</v>
      </c>
    </row>
    <row r="273" spans="1:34">
      <c r="A273" s="17" t="s">
        <v>0</v>
      </c>
      <c r="B273">
        <v>74700713</v>
      </c>
      <c r="C273" t="s">
        <v>19</v>
      </c>
      <c r="D273">
        <v>7751192</v>
      </c>
      <c r="E273" t="s">
        <v>20</v>
      </c>
      <c r="F273">
        <v>500000</v>
      </c>
      <c r="G273" t="s">
        <v>21</v>
      </c>
      <c r="H273">
        <v>115</v>
      </c>
      <c r="I273" t="s">
        <v>22</v>
      </c>
      <c r="J273">
        <v>0</v>
      </c>
      <c r="K273" t="s">
        <v>23</v>
      </c>
      <c r="L273">
        <v>-3500</v>
      </c>
      <c r="N273" s="14">
        <v>100059</v>
      </c>
      <c r="O273">
        <v>11</v>
      </c>
      <c r="P273">
        <v>100060</v>
      </c>
      <c r="Q273">
        <v>12</v>
      </c>
      <c r="R273">
        <v>100058</v>
      </c>
      <c r="S273">
        <v>13</v>
      </c>
      <c r="T273">
        <v>100059</v>
      </c>
      <c r="U273">
        <v>14</v>
      </c>
      <c r="V273">
        <v>100058</v>
      </c>
      <c r="W273">
        <v>15</v>
      </c>
      <c r="X273">
        <v>100058</v>
      </c>
      <c r="Y273">
        <v>16</v>
      </c>
      <c r="Z273">
        <v>100059</v>
      </c>
      <c r="AA273">
        <v>17</v>
      </c>
      <c r="AB273">
        <v>100060</v>
      </c>
      <c r="AC273">
        <v>19</v>
      </c>
      <c r="AD273">
        <v>100060</v>
      </c>
      <c r="AE273">
        <v>20</v>
      </c>
      <c r="AF273">
        <v>200193</v>
      </c>
      <c r="AG273">
        <v>18</v>
      </c>
      <c r="AH273" t="e">
        <f>VLOOKUP(AF273,关卡难度线!B:H,11,0)</f>
        <v>#N/A</v>
      </c>
    </row>
    <row r="274" spans="1:34">
      <c r="A274" s="17" t="s">
        <v>0</v>
      </c>
      <c r="B274">
        <v>71987888</v>
      </c>
      <c r="C274" t="s">
        <v>19</v>
      </c>
      <c r="D274">
        <v>7467755</v>
      </c>
      <c r="E274" t="s">
        <v>20</v>
      </c>
      <c r="F274">
        <v>500000</v>
      </c>
      <c r="G274" t="s">
        <v>21</v>
      </c>
      <c r="H274">
        <v>115</v>
      </c>
      <c r="I274" t="s">
        <v>22</v>
      </c>
      <c r="J274">
        <v>0</v>
      </c>
      <c r="K274" t="s">
        <v>23</v>
      </c>
      <c r="L274">
        <v>-3500</v>
      </c>
      <c r="N274" s="14">
        <v>100058</v>
      </c>
      <c r="O274">
        <v>11</v>
      </c>
      <c r="P274">
        <v>100058</v>
      </c>
      <c r="Q274">
        <v>12</v>
      </c>
      <c r="R274">
        <v>100060</v>
      </c>
      <c r="S274">
        <v>13</v>
      </c>
      <c r="T274">
        <v>100058</v>
      </c>
      <c r="U274">
        <v>14</v>
      </c>
      <c r="V274">
        <v>100058</v>
      </c>
      <c r="W274">
        <v>15</v>
      </c>
      <c r="X274">
        <v>100059</v>
      </c>
      <c r="Y274">
        <v>16</v>
      </c>
      <c r="Z274">
        <v>100060</v>
      </c>
      <c r="AA274">
        <v>17</v>
      </c>
      <c r="AB274">
        <v>100060</v>
      </c>
      <c r="AC274">
        <v>19</v>
      </c>
      <c r="AD274">
        <v>100058</v>
      </c>
      <c r="AE274">
        <v>20</v>
      </c>
      <c r="AF274">
        <v>200194</v>
      </c>
      <c r="AG274">
        <v>18</v>
      </c>
      <c r="AH274" t="e">
        <f>VLOOKUP(AF274,关卡难度线!B:H,11,0)</f>
        <v>#N/A</v>
      </c>
    </row>
    <row r="275" spans="1:34">
      <c r="A275" s="17" t="s">
        <v>0</v>
      </c>
      <c r="B275">
        <v>72673908</v>
      </c>
      <c r="C275" t="s">
        <v>19</v>
      </c>
      <c r="D275">
        <v>7536646</v>
      </c>
      <c r="E275" t="s">
        <v>20</v>
      </c>
      <c r="F275">
        <v>500000</v>
      </c>
      <c r="G275" t="s">
        <v>21</v>
      </c>
      <c r="H275">
        <v>115</v>
      </c>
      <c r="I275" t="s">
        <v>22</v>
      </c>
      <c r="J275">
        <v>0</v>
      </c>
      <c r="K275" t="s">
        <v>23</v>
      </c>
      <c r="L275">
        <v>-3500</v>
      </c>
      <c r="N275" s="14">
        <v>100059</v>
      </c>
      <c r="O275">
        <v>11</v>
      </c>
      <c r="P275">
        <v>100058</v>
      </c>
      <c r="Q275">
        <v>12</v>
      </c>
      <c r="R275">
        <v>100058</v>
      </c>
      <c r="S275">
        <v>13</v>
      </c>
      <c r="T275">
        <v>100058</v>
      </c>
      <c r="U275">
        <v>14</v>
      </c>
      <c r="V275">
        <v>100058</v>
      </c>
      <c r="W275">
        <v>15</v>
      </c>
      <c r="X275">
        <v>100058</v>
      </c>
      <c r="Y275">
        <v>16</v>
      </c>
      <c r="Z275">
        <v>100060</v>
      </c>
      <c r="AA275">
        <v>17</v>
      </c>
      <c r="AB275">
        <v>100058</v>
      </c>
      <c r="AC275">
        <v>19</v>
      </c>
      <c r="AD275">
        <v>100058</v>
      </c>
      <c r="AE275">
        <v>20</v>
      </c>
      <c r="AF275">
        <v>200195</v>
      </c>
      <c r="AG275">
        <v>18</v>
      </c>
      <c r="AH275" t="e">
        <f>VLOOKUP(AF275,关卡难度线!B:H,11,0)</f>
        <v>#N/A</v>
      </c>
    </row>
    <row r="276" spans="1:34">
      <c r="A276" s="17" t="s">
        <v>0</v>
      </c>
      <c r="B276">
        <v>73363228</v>
      </c>
      <c r="C276" t="s">
        <v>19</v>
      </c>
      <c r="D276">
        <v>7605536</v>
      </c>
      <c r="E276" t="s">
        <v>20</v>
      </c>
      <c r="F276">
        <v>500000</v>
      </c>
      <c r="G276" t="s">
        <v>21</v>
      </c>
      <c r="H276">
        <v>115</v>
      </c>
      <c r="I276" t="s">
        <v>22</v>
      </c>
      <c r="J276">
        <v>0</v>
      </c>
      <c r="K276" t="s">
        <v>23</v>
      </c>
      <c r="L276">
        <v>-3500</v>
      </c>
      <c r="N276" s="14">
        <v>100059</v>
      </c>
      <c r="O276">
        <v>11</v>
      </c>
      <c r="P276">
        <v>100058</v>
      </c>
      <c r="Q276">
        <v>12</v>
      </c>
      <c r="R276">
        <v>100060</v>
      </c>
      <c r="S276">
        <v>13</v>
      </c>
      <c r="T276">
        <v>100058</v>
      </c>
      <c r="U276">
        <v>14</v>
      </c>
      <c r="V276">
        <v>100060</v>
      </c>
      <c r="W276">
        <v>15</v>
      </c>
      <c r="X276">
        <v>100060</v>
      </c>
      <c r="Y276">
        <v>16</v>
      </c>
      <c r="Z276">
        <v>100059</v>
      </c>
      <c r="AA276">
        <v>17</v>
      </c>
      <c r="AB276">
        <v>100059</v>
      </c>
      <c r="AC276">
        <v>19</v>
      </c>
      <c r="AD276">
        <v>100060</v>
      </c>
      <c r="AE276">
        <v>20</v>
      </c>
      <c r="AF276">
        <v>200196</v>
      </c>
      <c r="AG276">
        <v>18</v>
      </c>
      <c r="AH276" t="e">
        <f>VLOOKUP(AF276,关卡难度线!B:H,11,0)</f>
        <v>#N/A</v>
      </c>
    </row>
    <row r="277" spans="1:34">
      <c r="A277" s="17" t="s">
        <v>0</v>
      </c>
      <c r="B277">
        <v>74055841</v>
      </c>
      <c r="C277" t="s">
        <v>19</v>
      </c>
      <c r="D277">
        <v>7674427</v>
      </c>
      <c r="E277" t="s">
        <v>20</v>
      </c>
      <c r="F277">
        <v>500000</v>
      </c>
      <c r="G277" t="s">
        <v>21</v>
      </c>
      <c r="H277">
        <v>115</v>
      </c>
      <c r="I277" t="s">
        <v>22</v>
      </c>
      <c r="J277">
        <v>0</v>
      </c>
      <c r="K277" t="s">
        <v>23</v>
      </c>
      <c r="L277">
        <v>-3500</v>
      </c>
      <c r="N277" s="14">
        <v>100059</v>
      </c>
      <c r="O277">
        <v>11</v>
      </c>
      <c r="P277">
        <v>100060</v>
      </c>
      <c r="Q277">
        <v>12</v>
      </c>
      <c r="R277">
        <v>100058</v>
      </c>
      <c r="S277">
        <v>13</v>
      </c>
      <c r="T277">
        <v>100058</v>
      </c>
      <c r="U277">
        <v>14</v>
      </c>
      <c r="V277">
        <v>100058</v>
      </c>
      <c r="W277">
        <v>15</v>
      </c>
      <c r="X277">
        <v>100060</v>
      </c>
      <c r="Y277">
        <v>16</v>
      </c>
      <c r="Z277">
        <v>100059</v>
      </c>
      <c r="AA277">
        <v>17</v>
      </c>
      <c r="AB277">
        <v>100059</v>
      </c>
      <c r="AC277">
        <v>19</v>
      </c>
      <c r="AD277">
        <v>100058</v>
      </c>
      <c r="AE277">
        <v>20</v>
      </c>
      <c r="AF277">
        <v>200197</v>
      </c>
      <c r="AG277">
        <v>18</v>
      </c>
      <c r="AH277" t="e">
        <f>VLOOKUP(AF277,关卡难度线!B:H,11,0)</f>
        <v>#N/A</v>
      </c>
    </row>
    <row r="278" spans="1:34">
      <c r="A278" s="17" t="s">
        <v>0</v>
      </c>
      <c r="B278">
        <v>74751795</v>
      </c>
      <c r="C278" t="s">
        <v>19</v>
      </c>
      <c r="D278">
        <v>7743317</v>
      </c>
      <c r="E278" t="s">
        <v>20</v>
      </c>
      <c r="F278">
        <v>500000</v>
      </c>
      <c r="G278" t="s">
        <v>21</v>
      </c>
      <c r="H278">
        <v>115</v>
      </c>
      <c r="I278" t="s">
        <v>22</v>
      </c>
      <c r="J278">
        <v>0</v>
      </c>
      <c r="K278" t="s">
        <v>23</v>
      </c>
      <c r="L278">
        <v>-3500</v>
      </c>
      <c r="N278" s="14">
        <v>100058</v>
      </c>
      <c r="O278">
        <v>11</v>
      </c>
      <c r="P278">
        <v>100058</v>
      </c>
      <c r="Q278">
        <v>12</v>
      </c>
      <c r="R278">
        <v>100059</v>
      </c>
      <c r="S278">
        <v>13</v>
      </c>
      <c r="T278">
        <v>100060</v>
      </c>
      <c r="U278">
        <v>14</v>
      </c>
      <c r="V278">
        <v>100059</v>
      </c>
      <c r="W278">
        <v>15</v>
      </c>
      <c r="X278">
        <v>100060</v>
      </c>
      <c r="Y278">
        <v>16</v>
      </c>
      <c r="Z278">
        <v>100058</v>
      </c>
      <c r="AA278">
        <v>17</v>
      </c>
      <c r="AB278">
        <v>100060</v>
      </c>
      <c r="AC278">
        <v>19</v>
      </c>
      <c r="AD278">
        <v>100059</v>
      </c>
      <c r="AE278">
        <v>20</v>
      </c>
      <c r="AF278">
        <v>200198</v>
      </c>
      <c r="AG278">
        <v>18</v>
      </c>
      <c r="AH278" t="e">
        <f>VLOOKUP(AF278,关卡难度线!B:H,11,0)</f>
        <v>#N/A</v>
      </c>
    </row>
    <row r="279" spans="1:34">
      <c r="A279" s="17" t="s">
        <v>0</v>
      </c>
      <c r="B279">
        <v>75451043</v>
      </c>
      <c r="C279" t="s">
        <v>19</v>
      </c>
      <c r="D279">
        <v>7812208</v>
      </c>
      <c r="E279" t="s">
        <v>20</v>
      </c>
      <c r="F279">
        <v>500000</v>
      </c>
      <c r="G279" t="s">
        <v>21</v>
      </c>
      <c r="H279">
        <v>115</v>
      </c>
      <c r="I279" t="s">
        <v>22</v>
      </c>
      <c r="J279">
        <v>0</v>
      </c>
      <c r="K279" t="s">
        <v>23</v>
      </c>
      <c r="L279">
        <v>-3500</v>
      </c>
      <c r="N279" s="14">
        <v>100058</v>
      </c>
      <c r="O279">
        <v>11</v>
      </c>
      <c r="P279">
        <v>100059</v>
      </c>
      <c r="Q279">
        <v>12</v>
      </c>
      <c r="R279">
        <v>100060</v>
      </c>
      <c r="S279">
        <v>13</v>
      </c>
      <c r="T279">
        <v>100058</v>
      </c>
      <c r="U279">
        <v>14</v>
      </c>
      <c r="V279">
        <v>100060</v>
      </c>
      <c r="W279">
        <v>15</v>
      </c>
      <c r="X279">
        <v>100059</v>
      </c>
      <c r="Y279">
        <v>16</v>
      </c>
      <c r="Z279">
        <v>100058</v>
      </c>
      <c r="AA279">
        <v>17</v>
      </c>
      <c r="AB279">
        <v>100058</v>
      </c>
      <c r="AC279">
        <v>19</v>
      </c>
      <c r="AD279">
        <v>100059</v>
      </c>
      <c r="AE279">
        <v>20</v>
      </c>
      <c r="AF279">
        <v>200199</v>
      </c>
      <c r="AG279">
        <v>18</v>
      </c>
      <c r="AH279" t="e">
        <f>VLOOKUP(AF279,关卡难度线!B:H,11,0)</f>
        <v>#N/A</v>
      </c>
    </row>
    <row r="280" spans="1:34">
      <c r="A280" s="17" t="s">
        <v>0</v>
      </c>
      <c r="B280">
        <v>76153553</v>
      </c>
      <c r="C280" t="s">
        <v>19</v>
      </c>
      <c r="D280">
        <v>7881098</v>
      </c>
      <c r="E280" t="s">
        <v>20</v>
      </c>
      <c r="F280">
        <v>500000</v>
      </c>
      <c r="G280" t="s">
        <v>21</v>
      </c>
      <c r="H280">
        <v>115</v>
      </c>
      <c r="I280" t="s">
        <v>22</v>
      </c>
      <c r="J280">
        <v>0</v>
      </c>
      <c r="K280" t="s">
        <v>23</v>
      </c>
      <c r="L280">
        <v>-3500</v>
      </c>
      <c r="N280" s="14">
        <v>100059</v>
      </c>
      <c r="O280">
        <v>11</v>
      </c>
      <c r="P280">
        <v>100060</v>
      </c>
      <c r="Q280">
        <v>12</v>
      </c>
      <c r="R280">
        <v>100058</v>
      </c>
      <c r="S280">
        <v>13</v>
      </c>
      <c r="T280">
        <v>100058</v>
      </c>
      <c r="U280">
        <v>14</v>
      </c>
      <c r="V280">
        <v>100060</v>
      </c>
      <c r="W280">
        <v>15</v>
      </c>
      <c r="X280">
        <v>100059</v>
      </c>
      <c r="Y280">
        <v>16</v>
      </c>
      <c r="Z280">
        <v>100058</v>
      </c>
      <c r="AA280">
        <v>17</v>
      </c>
      <c r="AB280">
        <v>100059</v>
      </c>
      <c r="AC280">
        <v>19</v>
      </c>
      <c r="AD280">
        <v>100059</v>
      </c>
      <c r="AE280">
        <v>20</v>
      </c>
      <c r="AF280">
        <v>200200</v>
      </c>
      <c r="AG280">
        <v>18</v>
      </c>
      <c r="AH280" t="e">
        <f>VLOOKUP(AF280,关卡难度线!B:H,11,0)</f>
        <v>#N/A</v>
      </c>
    </row>
    <row r="281" spans="1:34">
      <c r="A281" s="17" t="s">
        <v>0</v>
      </c>
      <c r="B281">
        <v>80519285</v>
      </c>
      <c r="C281" t="s">
        <v>19</v>
      </c>
      <c r="D281">
        <v>8328560</v>
      </c>
      <c r="E281" t="s">
        <v>20</v>
      </c>
      <c r="F281">
        <v>500000</v>
      </c>
      <c r="G281" t="s">
        <v>21</v>
      </c>
      <c r="H281">
        <v>115</v>
      </c>
      <c r="I281" t="s">
        <v>22</v>
      </c>
      <c r="J281">
        <v>0</v>
      </c>
      <c r="K281" t="s">
        <v>23</v>
      </c>
      <c r="L281">
        <v>-3500</v>
      </c>
      <c r="N281" s="14">
        <v>100061</v>
      </c>
      <c r="O281">
        <v>11</v>
      </c>
      <c r="P281">
        <v>100062</v>
      </c>
      <c r="Q281">
        <v>12</v>
      </c>
      <c r="R281">
        <v>100062</v>
      </c>
      <c r="S281">
        <v>13</v>
      </c>
      <c r="T281">
        <v>100062</v>
      </c>
      <c r="U281">
        <v>14</v>
      </c>
      <c r="V281">
        <v>100063</v>
      </c>
      <c r="W281">
        <v>15</v>
      </c>
      <c r="X281">
        <v>100061</v>
      </c>
      <c r="Y281">
        <v>16</v>
      </c>
      <c r="Z281">
        <v>100061</v>
      </c>
      <c r="AA281">
        <v>17</v>
      </c>
      <c r="AB281">
        <v>100061</v>
      </c>
      <c r="AC281">
        <v>19</v>
      </c>
      <c r="AD281">
        <v>100061</v>
      </c>
      <c r="AE281">
        <v>20</v>
      </c>
      <c r="AF281">
        <v>200201</v>
      </c>
      <c r="AG281">
        <v>18</v>
      </c>
      <c r="AH281" t="e">
        <f>VLOOKUP(AF281,关卡难度线!B:H,11,0)</f>
        <v>#N/A</v>
      </c>
    </row>
    <row r="282" spans="1:34">
      <c r="A282" s="17" t="s">
        <v>0</v>
      </c>
      <c r="B282">
        <v>77568384</v>
      </c>
      <c r="C282" t="s">
        <v>19</v>
      </c>
      <c r="D282">
        <v>8019517</v>
      </c>
      <c r="E282" t="s">
        <v>20</v>
      </c>
      <c r="F282">
        <v>500000</v>
      </c>
      <c r="G282" t="s">
        <v>21</v>
      </c>
      <c r="H282">
        <v>115</v>
      </c>
      <c r="I282" t="s">
        <v>22</v>
      </c>
      <c r="J282">
        <v>0</v>
      </c>
      <c r="K282" t="s">
        <v>23</v>
      </c>
      <c r="L282">
        <v>-3500</v>
      </c>
      <c r="N282" s="14">
        <v>100061</v>
      </c>
      <c r="O282">
        <v>11</v>
      </c>
      <c r="P282">
        <v>100062</v>
      </c>
      <c r="Q282">
        <v>12</v>
      </c>
      <c r="R282">
        <v>100061</v>
      </c>
      <c r="S282">
        <v>13</v>
      </c>
      <c r="T282">
        <v>100061</v>
      </c>
      <c r="U282">
        <v>14</v>
      </c>
      <c r="V282">
        <v>100062</v>
      </c>
      <c r="W282">
        <v>15</v>
      </c>
      <c r="X282">
        <v>100062</v>
      </c>
      <c r="Y282">
        <v>16</v>
      </c>
      <c r="Z282">
        <v>100062</v>
      </c>
      <c r="AA282">
        <v>17</v>
      </c>
      <c r="AB282">
        <v>100062</v>
      </c>
      <c r="AC282">
        <v>19</v>
      </c>
      <c r="AD282">
        <v>100061</v>
      </c>
      <c r="AE282">
        <v>20</v>
      </c>
      <c r="AF282">
        <v>200202</v>
      </c>
      <c r="AG282">
        <v>18</v>
      </c>
      <c r="AH282" t="e">
        <f>VLOOKUP(AF282,关卡难度线!B:H,11,0)</f>
        <v>#N/A</v>
      </c>
    </row>
    <row r="283" spans="1:34">
      <c r="A283" s="17" t="s">
        <v>0</v>
      </c>
      <c r="B283">
        <v>78280827</v>
      </c>
      <c r="C283" t="s">
        <v>19</v>
      </c>
      <c r="D283">
        <v>8094786</v>
      </c>
      <c r="E283" t="s">
        <v>20</v>
      </c>
      <c r="F283">
        <v>500000</v>
      </c>
      <c r="G283" t="s">
        <v>21</v>
      </c>
      <c r="H283">
        <v>115</v>
      </c>
      <c r="I283" t="s">
        <v>22</v>
      </c>
      <c r="J283">
        <v>0</v>
      </c>
      <c r="K283" t="s">
        <v>23</v>
      </c>
      <c r="L283">
        <v>-3500</v>
      </c>
      <c r="N283" s="14">
        <v>100062</v>
      </c>
      <c r="O283">
        <v>11</v>
      </c>
      <c r="P283">
        <v>100061</v>
      </c>
      <c r="Q283">
        <v>12</v>
      </c>
      <c r="R283">
        <v>100062</v>
      </c>
      <c r="S283">
        <v>13</v>
      </c>
      <c r="T283">
        <v>100061</v>
      </c>
      <c r="U283">
        <v>14</v>
      </c>
      <c r="V283">
        <v>100062</v>
      </c>
      <c r="W283">
        <v>15</v>
      </c>
      <c r="X283">
        <v>100062</v>
      </c>
      <c r="Y283">
        <v>16</v>
      </c>
      <c r="Z283">
        <v>100061</v>
      </c>
      <c r="AA283">
        <v>17</v>
      </c>
      <c r="AB283">
        <v>100061</v>
      </c>
      <c r="AC283">
        <v>19</v>
      </c>
      <c r="AD283">
        <v>100063</v>
      </c>
      <c r="AE283">
        <v>20</v>
      </c>
      <c r="AF283">
        <v>200203</v>
      </c>
      <c r="AG283">
        <v>18</v>
      </c>
      <c r="AH283" t="e">
        <f>VLOOKUP(AF283,关卡难度线!B:H,11,0)</f>
        <v>#N/A</v>
      </c>
    </row>
    <row r="284" spans="1:34">
      <c r="A284" s="17" t="s">
        <v>0</v>
      </c>
      <c r="B284">
        <v>78996648</v>
      </c>
      <c r="C284" t="s">
        <v>19</v>
      </c>
      <c r="D284">
        <v>8170056</v>
      </c>
      <c r="E284" t="s">
        <v>20</v>
      </c>
      <c r="F284">
        <v>500000</v>
      </c>
      <c r="G284" t="s">
        <v>21</v>
      </c>
      <c r="H284">
        <v>115</v>
      </c>
      <c r="I284" t="s">
        <v>22</v>
      </c>
      <c r="J284">
        <v>0</v>
      </c>
      <c r="K284" t="s">
        <v>23</v>
      </c>
      <c r="L284">
        <v>-3500</v>
      </c>
      <c r="N284" s="14">
        <v>100061</v>
      </c>
      <c r="O284">
        <v>11</v>
      </c>
      <c r="P284">
        <v>100062</v>
      </c>
      <c r="Q284">
        <v>12</v>
      </c>
      <c r="R284">
        <v>100061</v>
      </c>
      <c r="S284">
        <v>13</v>
      </c>
      <c r="T284">
        <v>100062</v>
      </c>
      <c r="U284">
        <v>14</v>
      </c>
      <c r="V284">
        <v>100062</v>
      </c>
      <c r="W284">
        <v>15</v>
      </c>
      <c r="X284">
        <v>100063</v>
      </c>
      <c r="Y284">
        <v>16</v>
      </c>
      <c r="Z284">
        <v>100063</v>
      </c>
      <c r="AA284">
        <v>17</v>
      </c>
      <c r="AB284">
        <v>100063</v>
      </c>
      <c r="AC284">
        <v>19</v>
      </c>
      <c r="AD284">
        <v>100063</v>
      </c>
      <c r="AE284">
        <v>20</v>
      </c>
      <c r="AF284">
        <v>200204</v>
      </c>
      <c r="AG284">
        <v>18</v>
      </c>
      <c r="AH284" t="e">
        <f>VLOOKUP(AF284,关卡难度线!B:H,11,0)</f>
        <v>#N/A</v>
      </c>
    </row>
    <row r="285" spans="1:34">
      <c r="A285" s="17" t="s">
        <v>0</v>
      </c>
      <c r="B285">
        <v>79715707</v>
      </c>
      <c r="C285" t="s">
        <v>19</v>
      </c>
      <c r="D285">
        <v>8245325</v>
      </c>
      <c r="E285" t="s">
        <v>20</v>
      </c>
      <c r="F285">
        <v>500000</v>
      </c>
      <c r="G285" t="s">
        <v>21</v>
      </c>
      <c r="H285">
        <v>115</v>
      </c>
      <c r="I285" t="s">
        <v>22</v>
      </c>
      <c r="J285">
        <v>0</v>
      </c>
      <c r="K285" t="s">
        <v>23</v>
      </c>
      <c r="L285">
        <v>-3500</v>
      </c>
      <c r="N285" s="14">
        <v>100063</v>
      </c>
      <c r="O285">
        <v>11</v>
      </c>
      <c r="P285">
        <v>100062</v>
      </c>
      <c r="Q285">
        <v>12</v>
      </c>
      <c r="R285">
        <v>100062</v>
      </c>
      <c r="S285">
        <v>13</v>
      </c>
      <c r="T285">
        <v>100062</v>
      </c>
      <c r="U285">
        <v>14</v>
      </c>
      <c r="V285">
        <v>100063</v>
      </c>
      <c r="W285">
        <v>15</v>
      </c>
      <c r="X285">
        <v>100063</v>
      </c>
      <c r="Y285">
        <v>16</v>
      </c>
      <c r="Z285">
        <v>100063</v>
      </c>
      <c r="AA285">
        <v>17</v>
      </c>
      <c r="AB285">
        <v>100062</v>
      </c>
      <c r="AC285">
        <v>19</v>
      </c>
      <c r="AD285">
        <v>100061</v>
      </c>
      <c r="AE285">
        <v>20</v>
      </c>
      <c r="AF285">
        <v>200205</v>
      </c>
      <c r="AG285">
        <v>18</v>
      </c>
      <c r="AH285" t="e">
        <f>VLOOKUP(AF285,关卡难度线!B:H,11,0)</f>
        <v>#N/A</v>
      </c>
    </row>
    <row r="286" spans="1:34">
      <c r="A286" s="17" t="s">
        <v>0</v>
      </c>
      <c r="B286">
        <v>80438095</v>
      </c>
      <c r="C286" t="s">
        <v>19</v>
      </c>
      <c r="D286">
        <v>8320594</v>
      </c>
      <c r="E286" t="s">
        <v>20</v>
      </c>
      <c r="F286">
        <v>500000</v>
      </c>
      <c r="G286" t="s">
        <v>21</v>
      </c>
      <c r="H286">
        <v>115</v>
      </c>
      <c r="I286" t="s">
        <v>22</v>
      </c>
      <c r="J286">
        <v>0</v>
      </c>
      <c r="K286" t="s">
        <v>23</v>
      </c>
      <c r="L286">
        <v>-3500</v>
      </c>
      <c r="N286" s="14">
        <v>100062</v>
      </c>
      <c r="O286">
        <v>11</v>
      </c>
      <c r="P286">
        <v>100061</v>
      </c>
      <c r="Q286">
        <v>12</v>
      </c>
      <c r="R286">
        <v>100063</v>
      </c>
      <c r="S286">
        <v>13</v>
      </c>
      <c r="T286">
        <v>100062</v>
      </c>
      <c r="U286">
        <v>14</v>
      </c>
      <c r="V286">
        <v>100062</v>
      </c>
      <c r="W286">
        <v>15</v>
      </c>
      <c r="X286">
        <v>100062</v>
      </c>
      <c r="Y286">
        <v>16</v>
      </c>
      <c r="Z286">
        <v>100063</v>
      </c>
      <c r="AA286">
        <v>17</v>
      </c>
      <c r="AB286">
        <v>100063</v>
      </c>
      <c r="AC286">
        <v>19</v>
      </c>
      <c r="AD286">
        <v>100063</v>
      </c>
      <c r="AE286">
        <v>20</v>
      </c>
      <c r="AF286">
        <v>200206</v>
      </c>
      <c r="AG286">
        <v>18</v>
      </c>
      <c r="AH286" t="e">
        <f>VLOOKUP(AF286,关卡难度线!B:H,11,0)</f>
        <v>#N/A</v>
      </c>
    </row>
    <row r="287" spans="1:34">
      <c r="A287" s="17" t="s">
        <v>0</v>
      </c>
      <c r="B287">
        <v>81163738</v>
      </c>
      <c r="C287" t="s">
        <v>19</v>
      </c>
      <c r="D287">
        <v>8395863</v>
      </c>
      <c r="E287" t="s">
        <v>20</v>
      </c>
      <c r="F287">
        <v>500000</v>
      </c>
      <c r="G287" t="s">
        <v>21</v>
      </c>
      <c r="H287">
        <v>115</v>
      </c>
      <c r="I287" t="s">
        <v>22</v>
      </c>
      <c r="J287">
        <v>0</v>
      </c>
      <c r="K287" t="s">
        <v>23</v>
      </c>
      <c r="L287">
        <v>-3500</v>
      </c>
      <c r="N287" s="14">
        <v>100061</v>
      </c>
      <c r="O287">
        <v>11</v>
      </c>
      <c r="P287">
        <v>100062</v>
      </c>
      <c r="Q287">
        <v>12</v>
      </c>
      <c r="R287">
        <v>100061</v>
      </c>
      <c r="S287">
        <v>13</v>
      </c>
      <c r="T287">
        <v>100063</v>
      </c>
      <c r="U287">
        <v>14</v>
      </c>
      <c r="V287">
        <v>100062</v>
      </c>
      <c r="W287">
        <v>15</v>
      </c>
      <c r="X287">
        <v>100063</v>
      </c>
      <c r="Y287">
        <v>16</v>
      </c>
      <c r="Z287">
        <v>100062</v>
      </c>
      <c r="AA287">
        <v>17</v>
      </c>
      <c r="AB287">
        <v>100063</v>
      </c>
      <c r="AC287">
        <v>19</v>
      </c>
      <c r="AD287">
        <v>100061</v>
      </c>
      <c r="AE287">
        <v>20</v>
      </c>
      <c r="AF287">
        <v>200207</v>
      </c>
      <c r="AG287">
        <v>18</v>
      </c>
      <c r="AH287" t="e">
        <f>VLOOKUP(AF287,关卡难度线!B:H,11,0)</f>
        <v>#N/A</v>
      </c>
    </row>
    <row r="288" spans="1:34">
      <c r="A288" s="17" t="s">
        <v>0</v>
      </c>
      <c r="B288">
        <v>81892658</v>
      </c>
      <c r="C288" t="s">
        <v>19</v>
      </c>
      <c r="D288">
        <v>8471133</v>
      </c>
      <c r="E288" t="s">
        <v>20</v>
      </c>
      <c r="F288">
        <v>500000</v>
      </c>
      <c r="G288" t="s">
        <v>21</v>
      </c>
      <c r="H288">
        <v>115</v>
      </c>
      <c r="I288" t="s">
        <v>22</v>
      </c>
      <c r="J288">
        <v>0</v>
      </c>
      <c r="K288" t="s">
        <v>23</v>
      </c>
      <c r="L288">
        <v>-3500</v>
      </c>
      <c r="N288" s="14">
        <v>100062</v>
      </c>
      <c r="O288">
        <v>11</v>
      </c>
      <c r="P288">
        <v>100062</v>
      </c>
      <c r="Q288">
        <v>12</v>
      </c>
      <c r="R288">
        <v>100063</v>
      </c>
      <c r="S288">
        <v>13</v>
      </c>
      <c r="T288">
        <v>100062</v>
      </c>
      <c r="U288">
        <v>14</v>
      </c>
      <c r="V288">
        <v>100063</v>
      </c>
      <c r="W288">
        <v>15</v>
      </c>
      <c r="X288">
        <v>100063</v>
      </c>
      <c r="Y288">
        <v>16</v>
      </c>
      <c r="Z288">
        <v>100063</v>
      </c>
      <c r="AA288">
        <v>17</v>
      </c>
      <c r="AB288">
        <v>100061</v>
      </c>
      <c r="AC288">
        <v>19</v>
      </c>
      <c r="AD288">
        <v>100061</v>
      </c>
      <c r="AE288">
        <v>20</v>
      </c>
      <c r="AF288">
        <v>200208</v>
      </c>
      <c r="AG288">
        <v>18</v>
      </c>
      <c r="AH288" t="e">
        <f>VLOOKUP(AF288,关卡难度线!B:H,11,0)</f>
        <v>#N/A</v>
      </c>
    </row>
    <row r="289" spans="1:34">
      <c r="A289" s="17" t="s">
        <v>0</v>
      </c>
      <c r="B289">
        <v>86559423</v>
      </c>
      <c r="C289" t="s">
        <v>19</v>
      </c>
      <c r="D289">
        <v>8953373</v>
      </c>
      <c r="E289" t="s">
        <v>20</v>
      </c>
      <c r="F289">
        <v>500000</v>
      </c>
      <c r="G289" t="s">
        <v>21</v>
      </c>
      <c r="H289">
        <v>115</v>
      </c>
      <c r="I289" t="s">
        <v>22</v>
      </c>
      <c r="J289">
        <v>0</v>
      </c>
      <c r="K289" t="s">
        <v>23</v>
      </c>
      <c r="L289">
        <v>-3500</v>
      </c>
      <c r="N289" s="14">
        <v>100063</v>
      </c>
      <c r="O289">
        <v>11</v>
      </c>
      <c r="P289">
        <v>100063</v>
      </c>
      <c r="Q289">
        <v>12</v>
      </c>
      <c r="R289">
        <v>100062</v>
      </c>
      <c r="S289">
        <v>13</v>
      </c>
      <c r="T289">
        <v>100063</v>
      </c>
      <c r="U289">
        <v>14</v>
      </c>
      <c r="V289">
        <v>100063</v>
      </c>
      <c r="W289">
        <v>15</v>
      </c>
      <c r="X289">
        <v>100063</v>
      </c>
      <c r="Y289">
        <v>16</v>
      </c>
      <c r="Z289">
        <v>100061</v>
      </c>
      <c r="AA289">
        <v>17</v>
      </c>
      <c r="AB289">
        <v>100061</v>
      </c>
      <c r="AC289">
        <v>19</v>
      </c>
      <c r="AD289">
        <v>100063</v>
      </c>
      <c r="AE289">
        <v>20</v>
      </c>
      <c r="AF289">
        <v>200209</v>
      </c>
      <c r="AG289">
        <v>18</v>
      </c>
      <c r="AH289" t="e">
        <f>VLOOKUP(AF289,关卡难度线!B:H,11,0)</f>
        <v>#N/A</v>
      </c>
    </row>
    <row r="290" spans="1:34">
      <c r="A290" s="17" t="s">
        <v>0</v>
      </c>
      <c r="B290">
        <v>83360592</v>
      </c>
      <c r="C290" t="s">
        <v>19</v>
      </c>
      <c r="D290">
        <v>8621671</v>
      </c>
      <c r="E290" t="s">
        <v>20</v>
      </c>
      <c r="F290">
        <v>500000</v>
      </c>
      <c r="G290" t="s">
        <v>21</v>
      </c>
      <c r="H290">
        <v>115</v>
      </c>
      <c r="I290" t="s">
        <v>22</v>
      </c>
      <c r="J290">
        <v>0</v>
      </c>
      <c r="K290" t="s">
        <v>23</v>
      </c>
      <c r="L290">
        <v>-3500</v>
      </c>
      <c r="N290" s="14">
        <v>100063</v>
      </c>
      <c r="O290">
        <v>11</v>
      </c>
      <c r="P290">
        <v>100061</v>
      </c>
      <c r="Q290">
        <v>12</v>
      </c>
      <c r="R290">
        <v>100061</v>
      </c>
      <c r="S290">
        <v>13</v>
      </c>
      <c r="T290">
        <v>100061</v>
      </c>
      <c r="U290">
        <v>14</v>
      </c>
      <c r="V290">
        <v>100061</v>
      </c>
      <c r="W290">
        <v>15</v>
      </c>
      <c r="X290">
        <v>100061</v>
      </c>
      <c r="Y290">
        <v>16</v>
      </c>
      <c r="Z290">
        <v>100061</v>
      </c>
      <c r="AA290">
        <v>17</v>
      </c>
      <c r="AB290">
        <v>100062</v>
      </c>
      <c r="AC290">
        <v>19</v>
      </c>
      <c r="AD290">
        <v>100063</v>
      </c>
      <c r="AE290">
        <v>20</v>
      </c>
      <c r="AF290">
        <v>200210</v>
      </c>
      <c r="AG290">
        <v>18</v>
      </c>
      <c r="AH290" t="e">
        <f>VLOOKUP(AF290,关卡难度线!B:H,11,0)</f>
        <v>#N/A</v>
      </c>
    </row>
    <row r="291" spans="1:34">
      <c r="A291" s="17" t="s">
        <v>0</v>
      </c>
      <c r="B291">
        <v>84099702</v>
      </c>
      <c r="C291" t="s">
        <v>19</v>
      </c>
      <c r="D291">
        <v>8696940</v>
      </c>
      <c r="E291" t="s">
        <v>20</v>
      </c>
      <c r="F291">
        <v>500000</v>
      </c>
      <c r="G291" t="s">
        <v>21</v>
      </c>
      <c r="H291">
        <v>115</v>
      </c>
      <c r="I291" t="s">
        <v>22</v>
      </c>
      <c r="J291">
        <v>0</v>
      </c>
      <c r="K291" t="s">
        <v>23</v>
      </c>
      <c r="L291">
        <v>-3500</v>
      </c>
      <c r="N291" s="14">
        <v>100061</v>
      </c>
      <c r="O291">
        <v>11</v>
      </c>
      <c r="P291">
        <v>100062</v>
      </c>
      <c r="Q291">
        <v>12</v>
      </c>
      <c r="R291">
        <v>100062</v>
      </c>
      <c r="S291">
        <v>13</v>
      </c>
      <c r="T291">
        <v>100062</v>
      </c>
      <c r="U291">
        <v>14</v>
      </c>
      <c r="V291">
        <v>100063</v>
      </c>
      <c r="W291">
        <v>15</v>
      </c>
      <c r="X291">
        <v>100061</v>
      </c>
      <c r="Y291">
        <v>16</v>
      </c>
      <c r="Z291">
        <v>100061</v>
      </c>
      <c r="AA291">
        <v>17</v>
      </c>
      <c r="AB291">
        <v>100061</v>
      </c>
      <c r="AC291">
        <v>19</v>
      </c>
      <c r="AD291">
        <v>100061</v>
      </c>
      <c r="AE291">
        <v>20</v>
      </c>
      <c r="AF291">
        <v>200201</v>
      </c>
      <c r="AG291">
        <v>18</v>
      </c>
      <c r="AH291" t="e">
        <f>VLOOKUP(AF291,关卡难度线!B:H,11,0)</f>
        <v>#N/A</v>
      </c>
    </row>
    <row r="292" spans="1:34">
      <c r="A292" s="17" t="s">
        <v>0</v>
      </c>
      <c r="B292">
        <v>84842174</v>
      </c>
      <c r="C292" t="s">
        <v>19</v>
      </c>
      <c r="D292">
        <v>8772210</v>
      </c>
      <c r="E292" t="s">
        <v>20</v>
      </c>
      <c r="F292">
        <v>500000</v>
      </c>
      <c r="G292" t="s">
        <v>21</v>
      </c>
      <c r="H292">
        <v>115</v>
      </c>
      <c r="I292" t="s">
        <v>22</v>
      </c>
      <c r="J292">
        <v>0</v>
      </c>
      <c r="K292" t="s">
        <v>23</v>
      </c>
      <c r="L292">
        <v>-3500</v>
      </c>
      <c r="N292" s="14">
        <v>100061</v>
      </c>
      <c r="O292">
        <v>11</v>
      </c>
      <c r="P292">
        <v>100062</v>
      </c>
      <c r="Q292">
        <v>12</v>
      </c>
      <c r="R292">
        <v>100061</v>
      </c>
      <c r="S292">
        <v>13</v>
      </c>
      <c r="T292">
        <v>100061</v>
      </c>
      <c r="U292">
        <v>14</v>
      </c>
      <c r="V292">
        <v>100062</v>
      </c>
      <c r="W292">
        <v>15</v>
      </c>
      <c r="X292">
        <v>100062</v>
      </c>
      <c r="Y292">
        <v>16</v>
      </c>
      <c r="Z292">
        <v>100062</v>
      </c>
      <c r="AA292">
        <v>17</v>
      </c>
      <c r="AB292">
        <v>100062</v>
      </c>
      <c r="AC292">
        <v>19</v>
      </c>
      <c r="AD292">
        <v>100061</v>
      </c>
      <c r="AE292">
        <v>20</v>
      </c>
      <c r="AF292">
        <v>200202</v>
      </c>
      <c r="AG292">
        <v>18</v>
      </c>
      <c r="AH292" t="e">
        <f>VLOOKUP(AF292,关卡难度线!B:H,11,0)</f>
        <v>#N/A</v>
      </c>
    </row>
    <row r="293" spans="1:34">
      <c r="A293" s="17" t="s">
        <v>0</v>
      </c>
      <c r="B293">
        <v>85587955</v>
      </c>
      <c r="C293" t="s">
        <v>19</v>
      </c>
      <c r="D293">
        <v>8847479</v>
      </c>
      <c r="E293" t="s">
        <v>20</v>
      </c>
      <c r="F293">
        <v>500000</v>
      </c>
      <c r="G293" t="s">
        <v>21</v>
      </c>
      <c r="H293">
        <v>120</v>
      </c>
      <c r="I293" t="s">
        <v>22</v>
      </c>
      <c r="J293">
        <v>0</v>
      </c>
      <c r="K293" t="s">
        <v>23</v>
      </c>
      <c r="L293">
        <v>-3500</v>
      </c>
      <c r="N293" s="14">
        <v>100062</v>
      </c>
      <c r="O293">
        <v>11</v>
      </c>
      <c r="P293">
        <v>100061</v>
      </c>
      <c r="Q293">
        <v>12</v>
      </c>
      <c r="R293">
        <v>100062</v>
      </c>
      <c r="S293">
        <v>13</v>
      </c>
      <c r="T293">
        <v>100061</v>
      </c>
      <c r="U293">
        <v>14</v>
      </c>
      <c r="V293">
        <v>100062</v>
      </c>
      <c r="W293">
        <v>15</v>
      </c>
      <c r="X293">
        <v>100062</v>
      </c>
      <c r="Y293">
        <v>16</v>
      </c>
      <c r="Z293">
        <v>100061</v>
      </c>
      <c r="AA293">
        <v>17</v>
      </c>
      <c r="AB293">
        <v>100061</v>
      </c>
      <c r="AC293">
        <v>19</v>
      </c>
      <c r="AD293">
        <v>100063</v>
      </c>
      <c r="AE293">
        <v>20</v>
      </c>
      <c r="AF293">
        <v>200203</v>
      </c>
      <c r="AG293">
        <v>18</v>
      </c>
      <c r="AH293" t="e">
        <f>VLOOKUP(AF293,关卡难度线!B:H,11,0)</f>
        <v>#N/A</v>
      </c>
    </row>
    <row r="294" spans="1:34">
      <c r="A294" s="17" t="s">
        <v>0</v>
      </c>
      <c r="B294">
        <v>86337102</v>
      </c>
      <c r="C294" t="s">
        <v>19</v>
      </c>
      <c r="D294">
        <v>8922748</v>
      </c>
      <c r="E294" t="s">
        <v>20</v>
      </c>
      <c r="F294">
        <v>500000</v>
      </c>
      <c r="G294" t="s">
        <v>21</v>
      </c>
      <c r="H294">
        <v>120</v>
      </c>
      <c r="I294" t="s">
        <v>22</v>
      </c>
      <c r="J294">
        <v>0</v>
      </c>
      <c r="K294" t="s">
        <v>23</v>
      </c>
      <c r="L294">
        <v>-3500</v>
      </c>
      <c r="N294" s="14">
        <v>100061</v>
      </c>
      <c r="O294">
        <v>11</v>
      </c>
      <c r="P294">
        <v>100062</v>
      </c>
      <c r="Q294">
        <v>12</v>
      </c>
      <c r="R294">
        <v>100061</v>
      </c>
      <c r="S294">
        <v>13</v>
      </c>
      <c r="T294">
        <v>100062</v>
      </c>
      <c r="U294">
        <v>14</v>
      </c>
      <c r="V294">
        <v>100062</v>
      </c>
      <c r="W294">
        <v>15</v>
      </c>
      <c r="X294">
        <v>100063</v>
      </c>
      <c r="Y294">
        <v>16</v>
      </c>
      <c r="Z294">
        <v>100063</v>
      </c>
      <c r="AA294">
        <v>17</v>
      </c>
      <c r="AB294">
        <v>100063</v>
      </c>
      <c r="AC294">
        <v>19</v>
      </c>
      <c r="AD294">
        <v>100063</v>
      </c>
      <c r="AE294">
        <v>20</v>
      </c>
      <c r="AF294">
        <v>200204</v>
      </c>
      <c r="AG294">
        <v>18</v>
      </c>
      <c r="AH294" t="e">
        <f>VLOOKUP(AF294,关卡难度线!B:H,11,0)</f>
        <v>#N/A</v>
      </c>
    </row>
    <row r="295" spans="1:34">
      <c r="A295" s="17" t="s">
        <v>0</v>
      </c>
      <c r="B295">
        <v>87089602</v>
      </c>
      <c r="C295" t="s">
        <v>19</v>
      </c>
      <c r="D295">
        <v>8998017</v>
      </c>
      <c r="E295" t="s">
        <v>20</v>
      </c>
      <c r="F295">
        <v>500000</v>
      </c>
      <c r="G295" t="s">
        <v>21</v>
      </c>
      <c r="H295">
        <v>120</v>
      </c>
      <c r="I295" t="s">
        <v>22</v>
      </c>
      <c r="J295">
        <v>0</v>
      </c>
      <c r="K295" t="s">
        <v>23</v>
      </c>
      <c r="L295">
        <v>-3500</v>
      </c>
      <c r="N295" s="14">
        <v>100063</v>
      </c>
      <c r="O295">
        <v>11</v>
      </c>
      <c r="P295">
        <v>100062</v>
      </c>
      <c r="Q295">
        <v>12</v>
      </c>
      <c r="R295">
        <v>100062</v>
      </c>
      <c r="S295">
        <v>13</v>
      </c>
      <c r="T295">
        <v>100062</v>
      </c>
      <c r="U295">
        <v>14</v>
      </c>
      <c r="V295">
        <v>100063</v>
      </c>
      <c r="W295">
        <v>15</v>
      </c>
      <c r="X295">
        <v>100063</v>
      </c>
      <c r="Y295">
        <v>16</v>
      </c>
      <c r="Z295">
        <v>100063</v>
      </c>
      <c r="AA295">
        <v>17</v>
      </c>
      <c r="AB295">
        <v>100062</v>
      </c>
      <c r="AC295">
        <v>19</v>
      </c>
      <c r="AD295">
        <v>100061</v>
      </c>
      <c r="AE295">
        <v>20</v>
      </c>
      <c r="AF295">
        <v>200205</v>
      </c>
      <c r="AG295">
        <v>18</v>
      </c>
      <c r="AH295" t="e">
        <f>VLOOKUP(AF295,关卡难度线!B:H,11,0)</f>
        <v>#N/A</v>
      </c>
    </row>
    <row r="296" spans="1:34">
      <c r="A296" s="17" t="s">
        <v>0</v>
      </c>
      <c r="B296">
        <v>92028496</v>
      </c>
      <c r="C296" t="s">
        <v>19</v>
      </c>
      <c r="D296">
        <v>9505348</v>
      </c>
      <c r="E296" t="s">
        <v>20</v>
      </c>
      <c r="F296">
        <v>500000</v>
      </c>
      <c r="G296" t="s">
        <v>21</v>
      </c>
      <c r="H296">
        <v>120</v>
      </c>
      <c r="I296" t="s">
        <v>22</v>
      </c>
      <c r="J296">
        <v>0</v>
      </c>
      <c r="K296" t="s">
        <v>23</v>
      </c>
      <c r="L296">
        <v>-3500</v>
      </c>
      <c r="N296" s="14">
        <v>100062</v>
      </c>
      <c r="O296">
        <v>11</v>
      </c>
      <c r="P296">
        <v>100061</v>
      </c>
      <c r="Q296">
        <v>12</v>
      </c>
      <c r="R296">
        <v>100063</v>
      </c>
      <c r="S296">
        <v>13</v>
      </c>
      <c r="T296">
        <v>100062</v>
      </c>
      <c r="U296">
        <v>14</v>
      </c>
      <c r="V296">
        <v>100062</v>
      </c>
      <c r="W296">
        <v>15</v>
      </c>
      <c r="X296">
        <v>100062</v>
      </c>
      <c r="Y296">
        <v>16</v>
      </c>
      <c r="Z296">
        <v>100063</v>
      </c>
      <c r="AA296">
        <v>17</v>
      </c>
      <c r="AB296">
        <v>100063</v>
      </c>
      <c r="AC296">
        <v>19</v>
      </c>
      <c r="AD296">
        <v>100063</v>
      </c>
      <c r="AE296">
        <v>20</v>
      </c>
      <c r="AF296">
        <v>200206</v>
      </c>
      <c r="AG296">
        <v>18</v>
      </c>
      <c r="AH296" t="e">
        <f>VLOOKUP(AF296,关卡难度线!B:H,11,0)</f>
        <v>#N/A</v>
      </c>
    </row>
    <row r="297" spans="1:34">
      <c r="A297" s="17" t="s">
        <v>0</v>
      </c>
      <c r="B297">
        <v>88604416</v>
      </c>
      <c r="C297" t="s">
        <v>19</v>
      </c>
      <c r="D297">
        <v>9148556</v>
      </c>
      <c r="E297" t="s">
        <v>20</v>
      </c>
      <c r="F297">
        <v>500000</v>
      </c>
      <c r="G297" t="s">
        <v>21</v>
      </c>
      <c r="H297">
        <v>120</v>
      </c>
      <c r="I297" t="s">
        <v>22</v>
      </c>
      <c r="J297">
        <v>0</v>
      </c>
      <c r="K297" t="s">
        <v>23</v>
      </c>
      <c r="L297">
        <v>-3500</v>
      </c>
      <c r="N297" s="14">
        <v>100061</v>
      </c>
      <c r="O297">
        <v>11</v>
      </c>
      <c r="P297">
        <v>100062</v>
      </c>
      <c r="Q297">
        <v>12</v>
      </c>
      <c r="R297">
        <v>100061</v>
      </c>
      <c r="S297">
        <v>13</v>
      </c>
      <c r="T297">
        <v>100063</v>
      </c>
      <c r="U297">
        <v>14</v>
      </c>
      <c r="V297">
        <v>100062</v>
      </c>
      <c r="W297">
        <v>15</v>
      </c>
      <c r="X297">
        <v>100063</v>
      </c>
      <c r="Y297">
        <v>16</v>
      </c>
      <c r="Z297">
        <v>100062</v>
      </c>
      <c r="AA297">
        <v>17</v>
      </c>
      <c r="AB297">
        <v>100063</v>
      </c>
      <c r="AC297">
        <v>19</v>
      </c>
      <c r="AD297">
        <v>100061</v>
      </c>
      <c r="AE297">
        <v>20</v>
      </c>
      <c r="AF297">
        <v>200207</v>
      </c>
      <c r="AG297">
        <v>18</v>
      </c>
      <c r="AH297" t="e">
        <f>VLOOKUP(AF297,关卡难度线!B:H,11,0)</f>
        <v>#N/A</v>
      </c>
    </row>
    <row r="298" spans="1:34">
      <c r="A298" s="17" t="s">
        <v>0</v>
      </c>
      <c r="B298">
        <v>89366725</v>
      </c>
      <c r="C298" t="s">
        <v>19</v>
      </c>
      <c r="D298">
        <v>9230204</v>
      </c>
      <c r="E298" t="s">
        <v>20</v>
      </c>
      <c r="F298">
        <v>500000</v>
      </c>
      <c r="G298" t="s">
        <v>21</v>
      </c>
      <c r="H298">
        <v>120</v>
      </c>
      <c r="I298" t="s">
        <v>22</v>
      </c>
      <c r="J298">
        <v>0</v>
      </c>
      <c r="K298" t="s">
        <v>23</v>
      </c>
      <c r="L298">
        <v>-3500</v>
      </c>
      <c r="N298" s="14">
        <v>100062</v>
      </c>
      <c r="O298">
        <v>11</v>
      </c>
      <c r="P298">
        <v>100062</v>
      </c>
      <c r="Q298">
        <v>12</v>
      </c>
      <c r="R298">
        <v>100063</v>
      </c>
      <c r="S298">
        <v>13</v>
      </c>
      <c r="T298">
        <v>100062</v>
      </c>
      <c r="U298">
        <v>14</v>
      </c>
      <c r="V298">
        <v>100063</v>
      </c>
      <c r="W298">
        <v>15</v>
      </c>
      <c r="X298">
        <v>100063</v>
      </c>
      <c r="Y298">
        <v>16</v>
      </c>
      <c r="Z298">
        <v>100063</v>
      </c>
      <c r="AA298">
        <v>17</v>
      </c>
      <c r="AB298">
        <v>100061</v>
      </c>
      <c r="AC298">
        <v>19</v>
      </c>
      <c r="AD298">
        <v>100061</v>
      </c>
      <c r="AE298">
        <v>20</v>
      </c>
      <c r="AF298">
        <v>200208</v>
      </c>
      <c r="AG298">
        <v>18</v>
      </c>
      <c r="AH298" t="e">
        <f>VLOOKUP(AF298,关卡难度线!B:H,11,0)</f>
        <v>#N/A</v>
      </c>
    </row>
    <row r="299" spans="1:34">
      <c r="A299" s="17" t="s">
        <v>0</v>
      </c>
      <c r="B299">
        <v>90132339</v>
      </c>
      <c r="C299" t="s">
        <v>19</v>
      </c>
      <c r="D299">
        <v>9311852</v>
      </c>
      <c r="E299" t="s">
        <v>20</v>
      </c>
      <c r="F299">
        <v>500000</v>
      </c>
      <c r="G299" t="s">
        <v>21</v>
      </c>
      <c r="H299">
        <v>120</v>
      </c>
      <c r="I299" t="s">
        <v>22</v>
      </c>
      <c r="J299">
        <v>0</v>
      </c>
      <c r="K299" t="s">
        <v>23</v>
      </c>
      <c r="L299">
        <v>-3500</v>
      </c>
      <c r="N299" s="14">
        <v>100063</v>
      </c>
      <c r="O299">
        <v>11</v>
      </c>
      <c r="P299">
        <v>100063</v>
      </c>
      <c r="Q299">
        <v>12</v>
      </c>
      <c r="R299">
        <v>100062</v>
      </c>
      <c r="S299">
        <v>13</v>
      </c>
      <c r="T299">
        <v>100063</v>
      </c>
      <c r="U299">
        <v>14</v>
      </c>
      <c r="V299">
        <v>100063</v>
      </c>
      <c r="W299">
        <v>15</v>
      </c>
      <c r="X299">
        <v>100063</v>
      </c>
      <c r="Y299">
        <v>16</v>
      </c>
      <c r="Z299">
        <v>100061</v>
      </c>
      <c r="AA299">
        <v>17</v>
      </c>
      <c r="AB299">
        <v>100061</v>
      </c>
      <c r="AC299">
        <v>19</v>
      </c>
      <c r="AD299">
        <v>100063</v>
      </c>
      <c r="AE299">
        <v>20</v>
      </c>
      <c r="AF299">
        <v>200209</v>
      </c>
      <c r="AG299">
        <v>18</v>
      </c>
      <c r="AH299" t="e">
        <f>VLOOKUP(AF299,关卡难度线!B:H,11,0)</f>
        <v>#N/A</v>
      </c>
    </row>
    <row r="300" spans="1:34">
      <c r="A300" s="17" t="s">
        <v>0</v>
      </c>
      <c r="B300">
        <v>95230060</v>
      </c>
      <c r="C300" t="s">
        <v>19</v>
      </c>
      <c r="D300">
        <v>9840809</v>
      </c>
      <c r="E300" t="s">
        <v>20</v>
      </c>
      <c r="F300">
        <v>500000</v>
      </c>
      <c r="G300" t="s">
        <v>21</v>
      </c>
      <c r="H300">
        <v>120</v>
      </c>
      <c r="I300" t="s">
        <v>22</v>
      </c>
      <c r="J300">
        <v>0</v>
      </c>
      <c r="K300" t="s">
        <v>23</v>
      </c>
      <c r="L300">
        <v>-3500</v>
      </c>
      <c r="N300" s="14">
        <v>100063</v>
      </c>
      <c r="O300">
        <v>11</v>
      </c>
      <c r="P300">
        <v>100061</v>
      </c>
      <c r="Q300">
        <v>12</v>
      </c>
      <c r="R300">
        <v>100061</v>
      </c>
      <c r="S300">
        <v>13</v>
      </c>
      <c r="T300">
        <v>100061</v>
      </c>
      <c r="U300">
        <v>14</v>
      </c>
      <c r="V300">
        <v>100061</v>
      </c>
      <c r="W300">
        <v>15</v>
      </c>
      <c r="X300">
        <v>100061</v>
      </c>
      <c r="Y300">
        <v>16</v>
      </c>
      <c r="Z300">
        <v>100061</v>
      </c>
      <c r="AA300">
        <v>17</v>
      </c>
      <c r="AB300">
        <v>100062</v>
      </c>
      <c r="AC300">
        <v>19</v>
      </c>
      <c r="AD300">
        <v>100063</v>
      </c>
      <c r="AE300">
        <v>20</v>
      </c>
      <c r="AF300">
        <v>200210</v>
      </c>
      <c r="AG300">
        <v>18</v>
      </c>
      <c r="AH300" t="e">
        <f>VLOOKUP(AF300,关卡难度线!B:H,11,0)</f>
        <v>#N/A</v>
      </c>
    </row>
    <row r="301" spans="1:34">
      <c r="A301" s="17" t="s">
        <v>0</v>
      </c>
      <c r="B301">
        <v>91673901</v>
      </c>
      <c r="C301" t="s">
        <v>19</v>
      </c>
      <c r="D301">
        <v>9475148</v>
      </c>
      <c r="E301" t="s">
        <v>20</v>
      </c>
      <c r="F301">
        <v>500000</v>
      </c>
      <c r="G301" t="s">
        <v>21</v>
      </c>
      <c r="H301">
        <v>120</v>
      </c>
      <c r="I301" t="s">
        <v>22</v>
      </c>
      <c r="J301">
        <v>0</v>
      </c>
      <c r="K301" t="s">
        <v>23</v>
      </c>
      <c r="L301">
        <v>-3500</v>
      </c>
      <c r="N301" s="14">
        <v>100064</v>
      </c>
      <c r="O301">
        <v>11</v>
      </c>
      <c r="P301">
        <v>100066</v>
      </c>
      <c r="Q301">
        <v>12</v>
      </c>
      <c r="R301">
        <v>100065</v>
      </c>
      <c r="S301">
        <v>13</v>
      </c>
      <c r="T301">
        <v>100065</v>
      </c>
      <c r="U301">
        <v>14</v>
      </c>
      <c r="V301">
        <v>100064</v>
      </c>
      <c r="W301">
        <v>15</v>
      </c>
      <c r="X301">
        <v>100066</v>
      </c>
      <c r="Y301">
        <v>16</v>
      </c>
      <c r="Z301">
        <v>100065</v>
      </c>
      <c r="AA301">
        <v>17</v>
      </c>
      <c r="AB301">
        <v>100066</v>
      </c>
      <c r="AC301">
        <v>19</v>
      </c>
      <c r="AD301">
        <v>100066</v>
      </c>
      <c r="AE301">
        <v>20</v>
      </c>
      <c r="AF301">
        <v>200211</v>
      </c>
      <c r="AG301">
        <v>18</v>
      </c>
      <c r="AH301" t="e">
        <f>VLOOKUP(AF301,关卡难度线!B:H,11,0)</f>
        <v>#N/A</v>
      </c>
    </row>
    <row r="302" spans="1:34">
      <c r="A302" s="17" t="s">
        <v>0</v>
      </c>
      <c r="B302">
        <v>92449746</v>
      </c>
      <c r="C302" t="s">
        <v>19</v>
      </c>
      <c r="D302">
        <v>9556796</v>
      </c>
      <c r="E302" t="s">
        <v>20</v>
      </c>
      <c r="F302">
        <v>500000</v>
      </c>
      <c r="G302" t="s">
        <v>21</v>
      </c>
      <c r="H302">
        <v>120</v>
      </c>
      <c r="I302" t="s">
        <v>22</v>
      </c>
      <c r="J302">
        <v>0</v>
      </c>
      <c r="K302" t="s">
        <v>23</v>
      </c>
      <c r="L302">
        <v>-3500</v>
      </c>
      <c r="N302" s="14">
        <v>100064</v>
      </c>
      <c r="O302">
        <v>11</v>
      </c>
      <c r="P302">
        <v>100065</v>
      </c>
      <c r="Q302">
        <v>12</v>
      </c>
      <c r="R302">
        <v>100066</v>
      </c>
      <c r="S302">
        <v>13</v>
      </c>
      <c r="T302">
        <v>100064</v>
      </c>
      <c r="U302">
        <v>14</v>
      </c>
      <c r="V302">
        <v>100064</v>
      </c>
      <c r="W302">
        <v>15</v>
      </c>
      <c r="X302">
        <v>100065</v>
      </c>
      <c r="Y302">
        <v>16</v>
      </c>
      <c r="Z302">
        <v>100066</v>
      </c>
      <c r="AA302">
        <v>17</v>
      </c>
      <c r="AB302">
        <v>100065</v>
      </c>
      <c r="AC302">
        <v>19</v>
      </c>
      <c r="AD302">
        <v>100064</v>
      </c>
      <c r="AE302">
        <v>20</v>
      </c>
      <c r="AF302">
        <v>200212</v>
      </c>
      <c r="AG302">
        <v>18</v>
      </c>
      <c r="AH302" t="e">
        <f>VLOOKUP(AF302,关卡难度线!B:H,11,0)</f>
        <v>#N/A</v>
      </c>
    </row>
    <row r="303" spans="1:34">
      <c r="A303" s="17" t="s">
        <v>0</v>
      </c>
      <c r="B303">
        <v>93228894</v>
      </c>
      <c r="C303" t="s">
        <v>19</v>
      </c>
      <c r="D303">
        <v>9638444</v>
      </c>
      <c r="E303" t="s">
        <v>20</v>
      </c>
      <c r="F303">
        <v>500000</v>
      </c>
      <c r="G303" t="s">
        <v>21</v>
      </c>
      <c r="H303">
        <v>120</v>
      </c>
      <c r="I303" t="s">
        <v>22</v>
      </c>
      <c r="J303">
        <v>0</v>
      </c>
      <c r="K303" t="s">
        <v>23</v>
      </c>
      <c r="L303">
        <v>-3500</v>
      </c>
      <c r="N303" s="14">
        <v>100064</v>
      </c>
      <c r="O303">
        <v>11</v>
      </c>
      <c r="P303">
        <v>100066</v>
      </c>
      <c r="Q303">
        <v>12</v>
      </c>
      <c r="R303">
        <v>100065</v>
      </c>
      <c r="S303">
        <v>13</v>
      </c>
      <c r="T303">
        <v>100064</v>
      </c>
      <c r="U303">
        <v>14</v>
      </c>
      <c r="V303">
        <v>100065</v>
      </c>
      <c r="W303">
        <v>15</v>
      </c>
      <c r="X303">
        <v>100065</v>
      </c>
      <c r="Y303">
        <v>16</v>
      </c>
      <c r="Z303">
        <v>100064</v>
      </c>
      <c r="AA303">
        <v>17</v>
      </c>
      <c r="AB303">
        <v>100064</v>
      </c>
      <c r="AC303">
        <v>19</v>
      </c>
      <c r="AD303">
        <v>100064</v>
      </c>
      <c r="AE303">
        <v>20</v>
      </c>
      <c r="AF303">
        <v>200213</v>
      </c>
      <c r="AG303">
        <v>18</v>
      </c>
      <c r="AH303" t="e">
        <f>VLOOKUP(AF303,关卡难度线!B:H,11,0)</f>
        <v>#N/A</v>
      </c>
    </row>
    <row r="304" spans="1:34">
      <c r="A304" s="17" t="s">
        <v>0</v>
      </c>
      <c r="B304">
        <v>98488141</v>
      </c>
      <c r="C304" t="s">
        <v>19</v>
      </c>
      <c r="D304">
        <v>10182953</v>
      </c>
      <c r="E304" t="s">
        <v>20</v>
      </c>
      <c r="F304">
        <v>500000</v>
      </c>
      <c r="G304" t="s">
        <v>21</v>
      </c>
      <c r="H304">
        <v>120</v>
      </c>
      <c r="I304" t="s">
        <v>22</v>
      </c>
      <c r="J304">
        <v>0</v>
      </c>
      <c r="K304" t="s">
        <v>23</v>
      </c>
      <c r="L304">
        <v>-3500</v>
      </c>
      <c r="N304" s="14">
        <v>100065</v>
      </c>
      <c r="O304">
        <v>11</v>
      </c>
      <c r="P304">
        <v>100065</v>
      </c>
      <c r="Q304">
        <v>12</v>
      </c>
      <c r="R304">
        <v>100065</v>
      </c>
      <c r="S304">
        <v>13</v>
      </c>
      <c r="T304">
        <v>100066</v>
      </c>
      <c r="U304">
        <v>14</v>
      </c>
      <c r="V304">
        <v>100064</v>
      </c>
      <c r="W304">
        <v>15</v>
      </c>
      <c r="X304">
        <v>100065</v>
      </c>
      <c r="Y304">
        <v>16</v>
      </c>
      <c r="Z304">
        <v>100064</v>
      </c>
      <c r="AA304">
        <v>17</v>
      </c>
      <c r="AB304">
        <v>100065</v>
      </c>
      <c r="AC304">
        <v>19</v>
      </c>
      <c r="AD304">
        <v>100065</v>
      </c>
      <c r="AE304">
        <v>20</v>
      </c>
      <c r="AF304">
        <v>200214</v>
      </c>
      <c r="AG304">
        <v>18</v>
      </c>
      <c r="AH304" t="e">
        <f>VLOOKUP(AF304,关卡难度线!B:H,11,0)</f>
        <v>#N/A</v>
      </c>
    </row>
    <row r="305" spans="1:34">
      <c r="A305" s="17" t="s">
        <v>0</v>
      </c>
      <c r="B305">
        <v>94797296</v>
      </c>
      <c r="C305" t="s">
        <v>19</v>
      </c>
      <c r="D305">
        <v>9801740</v>
      </c>
      <c r="E305" t="s">
        <v>20</v>
      </c>
      <c r="F305">
        <v>500000</v>
      </c>
      <c r="G305" t="s">
        <v>21</v>
      </c>
      <c r="H305">
        <v>120</v>
      </c>
      <c r="I305" t="s">
        <v>22</v>
      </c>
      <c r="J305">
        <v>0</v>
      </c>
      <c r="K305" t="s">
        <v>23</v>
      </c>
      <c r="L305">
        <v>-3500</v>
      </c>
      <c r="N305" s="14">
        <v>100065</v>
      </c>
      <c r="O305">
        <v>11</v>
      </c>
      <c r="P305">
        <v>100064</v>
      </c>
      <c r="Q305">
        <v>12</v>
      </c>
      <c r="R305">
        <v>100065</v>
      </c>
      <c r="S305">
        <v>13</v>
      </c>
      <c r="T305">
        <v>100066</v>
      </c>
      <c r="U305">
        <v>14</v>
      </c>
      <c r="V305">
        <v>100066</v>
      </c>
      <c r="W305">
        <v>15</v>
      </c>
      <c r="X305">
        <v>100065</v>
      </c>
      <c r="Y305">
        <v>16</v>
      </c>
      <c r="Z305">
        <v>100065</v>
      </c>
      <c r="AA305">
        <v>17</v>
      </c>
      <c r="AB305">
        <v>100064</v>
      </c>
      <c r="AC305">
        <v>19</v>
      </c>
      <c r="AD305">
        <v>100066</v>
      </c>
      <c r="AE305">
        <v>20</v>
      </c>
      <c r="AF305">
        <v>200215</v>
      </c>
      <c r="AG305">
        <v>18</v>
      </c>
      <c r="AH305" t="e">
        <f>VLOOKUP(AF305,关卡难度线!B:H,11,0)</f>
        <v>#N/A</v>
      </c>
    </row>
    <row r="306" spans="1:34">
      <c r="A306" s="17" t="s">
        <v>0</v>
      </c>
      <c r="B306">
        <v>95586587</v>
      </c>
      <c r="C306" t="s">
        <v>19</v>
      </c>
      <c r="D306">
        <v>9883388</v>
      </c>
      <c r="E306" t="s">
        <v>20</v>
      </c>
      <c r="F306">
        <v>500000</v>
      </c>
      <c r="G306" t="s">
        <v>21</v>
      </c>
      <c r="H306">
        <v>120</v>
      </c>
      <c r="I306" t="s">
        <v>22</v>
      </c>
      <c r="J306">
        <v>0</v>
      </c>
      <c r="K306" t="s">
        <v>23</v>
      </c>
      <c r="L306">
        <v>-3500</v>
      </c>
      <c r="N306" s="14">
        <v>100064</v>
      </c>
      <c r="O306">
        <v>11</v>
      </c>
      <c r="P306">
        <v>100066</v>
      </c>
      <c r="Q306">
        <v>12</v>
      </c>
      <c r="R306">
        <v>100066</v>
      </c>
      <c r="S306">
        <v>13</v>
      </c>
      <c r="T306">
        <v>100064</v>
      </c>
      <c r="U306">
        <v>14</v>
      </c>
      <c r="V306">
        <v>100066</v>
      </c>
      <c r="W306">
        <v>15</v>
      </c>
      <c r="X306">
        <v>100064</v>
      </c>
      <c r="Y306">
        <v>16</v>
      </c>
      <c r="Z306">
        <v>100066</v>
      </c>
      <c r="AA306">
        <v>17</v>
      </c>
      <c r="AB306">
        <v>100065</v>
      </c>
      <c r="AC306">
        <v>19</v>
      </c>
      <c r="AD306">
        <v>100065</v>
      </c>
      <c r="AE306">
        <v>20</v>
      </c>
      <c r="AF306">
        <v>200216</v>
      </c>
      <c r="AG306">
        <v>18</v>
      </c>
      <c r="AH306" t="e">
        <f>VLOOKUP(AF306,关卡难度线!B:H,11,0)</f>
        <v>#N/A</v>
      </c>
    </row>
    <row r="307" spans="1:34">
      <c r="A307" s="17" t="s">
        <v>0</v>
      </c>
      <c r="B307">
        <v>96379357</v>
      </c>
      <c r="C307" t="s">
        <v>19</v>
      </c>
      <c r="D307">
        <v>9965036</v>
      </c>
      <c r="E307" t="s">
        <v>20</v>
      </c>
      <c r="F307">
        <v>500000</v>
      </c>
      <c r="G307" t="s">
        <v>21</v>
      </c>
      <c r="H307">
        <v>120</v>
      </c>
      <c r="I307" t="s">
        <v>22</v>
      </c>
      <c r="J307">
        <v>0</v>
      </c>
      <c r="K307" t="s">
        <v>23</v>
      </c>
      <c r="L307">
        <v>-3500</v>
      </c>
      <c r="N307" s="14">
        <v>100065</v>
      </c>
      <c r="O307">
        <v>11</v>
      </c>
      <c r="P307">
        <v>100064</v>
      </c>
      <c r="Q307">
        <v>12</v>
      </c>
      <c r="R307">
        <v>100065</v>
      </c>
      <c r="S307">
        <v>13</v>
      </c>
      <c r="T307">
        <v>100066</v>
      </c>
      <c r="U307">
        <v>14</v>
      </c>
      <c r="V307">
        <v>100066</v>
      </c>
      <c r="W307">
        <v>15</v>
      </c>
      <c r="X307">
        <v>100064</v>
      </c>
      <c r="Y307">
        <v>16</v>
      </c>
      <c r="Z307">
        <v>100066</v>
      </c>
      <c r="AA307">
        <v>17</v>
      </c>
      <c r="AB307">
        <v>100064</v>
      </c>
      <c r="AC307">
        <v>19</v>
      </c>
      <c r="AD307">
        <v>100066</v>
      </c>
      <c r="AE307">
        <v>20</v>
      </c>
      <c r="AF307">
        <v>200217</v>
      </c>
      <c r="AG307">
        <v>18</v>
      </c>
      <c r="AH307" t="e">
        <f>VLOOKUP(AF307,关卡难度线!B:H,11,0)</f>
        <v>#N/A</v>
      </c>
    </row>
    <row r="308" spans="1:34">
      <c r="A308" s="17" t="s">
        <v>0</v>
      </c>
      <c r="B308">
        <v>101803083</v>
      </c>
      <c r="C308" t="s">
        <v>19</v>
      </c>
      <c r="D308">
        <v>10525097</v>
      </c>
      <c r="E308" t="s">
        <v>20</v>
      </c>
      <c r="F308">
        <v>500000</v>
      </c>
      <c r="G308" t="s">
        <v>21</v>
      </c>
      <c r="H308">
        <v>120</v>
      </c>
      <c r="I308" t="s">
        <v>22</v>
      </c>
      <c r="J308">
        <v>0</v>
      </c>
      <c r="K308" t="s">
        <v>23</v>
      </c>
      <c r="L308">
        <v>-3500</v>
      </c>
      <c r="N308" s="14">
        <v>100065</v>
      </c>
      <c r="O308">
        <v>11</v>
      </c>
      <c r="P308">
        <v>100065</v>
      </c>
      <c r="Q308">
        <v>12</v>
      </c>
      <c r="R308">
        <v>100065</v>
      </c>
      <c r="S308">
        <v>13</v>
      </c>
      <c r="T308">
        <v>100064</v>
      </c>
      <c r="U308">
        <v>14</v>
      </c>
      <c r="V308">
        <v>100064</v>
      </c>
      <c r="W308">
        <v>15</v>
      </c>
      <c r="X308">
        <v>100064</v>
      </c>
      <c r="Y308">
        <v>16</v>
      </c>
      <c r="Z308">
        <v>100066</v>
      </c>
      <c r="AA308">
        <v>17</v>
      </c>
      <c r="AB308">
        <v>100065</v>
      </c>
      <c r="AC308">
        <v>19</v>
      </c>
      <c r="AD308">
        <v>100065</v>
      </c>
      <c r="AE308">
        <v>20</v>
      </c>
      <c r="AF308">
        <v>200218</v>
      </c>
      <c r="AG308">
        <v>18</v>
      </c>
      <c r="AH308" t="e">
        <f>VLOOKUP(AF308,关卡难度线!B:H,11,0)</f>
        <v>#N/A</v>
      </c>
    </row>
    <row r="309" spans="1:34">
      <c r="A309" s="17" t="s">
        <v>0</v>
      </c>
      <c r="B309">
        <v>97975451</v>
      </c>
      <c r="C309" t="s">
        <v>19</v>
      </c>
      <c r="D309">
        <v>10128332</v>
      </c>
      <c r="E309" t="s">
        <v>20</v>
      </c>
      <c r="F309">
        <v>500000</v>
      </c>
      <c r="G309" t="s">
        <v>21</v>
      </c>
      <c r="H309">
        <v>120</v>
      </c>
      <c r="I309" t="s">
        <v>22</v>
      </c>
      <c r="J309">
        <v>0</v>
      </c>
      <c r="K309" t="s">
        <v>23</v>
      </c>
      <c r="L309">
        <v>-3500</v>
      </c>
      <c r="N309" s="14">
        <v>100066</v>
      </c>
      <c r="O309">
        <v>11</v>
      </c>
      <c r="P309">
        <v>100064</v>
      </c>
      <c r="Q309">
        <v>12</v>
      </c>
      <c r="R309">
        <v>100066</v>
      </c>
      <c r="S309">
        <v>13</v>
      </c>
      <c r="T309">
        <v>100065</v>
      </c>
      <c r="U309">
        <v>14</v>
      </c>
      <c r="V309">
        <v>100065</v>
      </c>
      <c r="W309">
        <v>15</v>
      </c>
      <c r="X309">
        <v>100064</v>
      </c>
      <c r="Y309">
        <v>16</v>
      </c>
      <c r="Z309">
        <v>100065</v>
      </c>
      <c r="AA309">
        <v>17</v>
      </c>
      <c r="AB309">
        <v>100065</v>
      </c>
      <c r="AC309">
        <v>19</v>
      </c>
      <c r="AD309">
        <v>100065</v>
      </c>
      <c r="AE309">
        <v>20</v>
      </c>
      <c r="AF309">
        <v>200219</v>
      </c>
      <c r="AG309">
        <v>18</v>
      </c>
      <c r="AH309" t="e">
        <f>VLOOKUP(AF309,关卡难度线!B:H,11,0)</f>
        <v>#N/A</v>
      </c>
    </row>
    <row r="310" spans="1:34">
      <c r="A310" s="17" t="s">
        <v>0</v>
      </c>
      <c r="B310">
        <v>98778756</v>
      </c>
      <c r="C310" t="s">
        <v>19</v>
      </c>
      <c r="D310">
        <v>10209980</v>
      </c>
      <c r="E310" t="s">
        <v>20</v>
      </c>
      <c r="F310">
        <v>500000</v>
      </c>
      <c r="G310" t="s">
        <v>21</v>
      </c>
      <c r="H310">
        <v>120</v>
      </c>
      <c r="I310" t="s">
        <v>22</v>
      </c>
      <c r="J310">
        <v>0</v>
      </c>
      <c r="K310" t="s">
        <v>23</v>
      </c>
      <c r="L310">
        <v>-3500</v>
      </c>
      <c r="N310" s="14">
        <v>100065</v>
      </c>
      <c r="O310">
        <v>11</v>
      </c>
      <c r="P310">
        <v>100064</v>
      </c>
      <c r="Q310">
        <v>12</v>
      </c>
      <c r="R310">
        <v>100066</v>
      </c>
      <c r="S310">
        <v>13</v>
      </c>
      <c r="T310">
        <v>100064</v>
      </c>
      <c r="U310">
        <v>14</v>
      </c>
      <c r="V310">
        <v>100064</v>
      </c>
      <c r="W310">
        <v>15</v>
      </c>
      <c r="X310">
        <v>100065</v>
      </c>
      <c r="Y310">
        <v>16</v>
      </c>
      <c r="Z310">
        <v>100064</v>
      </c>
      <c r="AA310">
        <v>17</v>
      </c>
      <c r="AB310">
        <v>100065</v>
      </c>
      <c r="AC310">
        <v>19</v>
      </c>
      <c r="AD310">
        <v>100065</v>
      </c>
      <c r="AE310">
        <v>20</v>
      </c>
      <c r="AF310">
        <v>200220</v>
      </c>
      <c r="AG310">
        <v>18</v>
      </c>
      <c r="AH310" t="e">
        <f>VLOOKUP(AF310,关卡难度线!B:H,11,0)</f>
        <v>#N/A</v>
      </c>
    </row>
    <row r="311" spans="1:34">
      <c r="A311" s="17" t="s">
        <v>0</v>
      </c>
      <c r="B311">
        <v>99585534</v>
      </c>
      <c r="C311" t="s">
        <v>19</v>
      </c>
      <c r="D311">
        <v>10291628</v>
      </c>
      <c r="E311" t="s">
        <v>20</v>
      </c>
      <c r="F311">
        <v>500000</v>
      </c>
      <c r="G311" t="s">
        <v>21</v>
      </c>
      <c r="H311">
        <v>120</v>
      </c>
      <c r="I311" t="s">
        <v>22</v>
      </c>
      <c r="J311">
        <v>0</v>
      </c>
      <c r="K311" t="s">
        <v>23</v>
      </c>
      <c r="L311">
        <v>-3500</v>
      </c>
      <c r="N311" s="14">
        <v>100064</v>
      </c>
      <c r="O311">
        <v>11</v>
      </c>
      <c r="P311">
        <v>100066</v>
      </c>
      <c r="Q311">
        <v>12</v>
      </c>
      <c r="R311">
        <v>100065</v>
      </c>
      <c r="S311">
        <v>13</v>
      </c>
      <c r="T311">
        <v>100065</v>
      </c>
      <c r="U311">
        <v>14</v>
      </c>
      <c r="V311">
        <v>100064</v>
      </c>
      <c r="W311">
        <v>15</v>
      </c>
      <c r="X311">
        <v>100066</v>
      </c>
      <c r="Y311">
        <v>16</v>
      </c>
      <c r="Z311">
        <v>100065</v>
      </c>
      <c r="AA311">
        <v>17</v>
      </c>
      <c r="AB311">
        <v>100066</v>
      </c>
      <c r="AC311">
        <v>19</v>
      </c>
      <c r="AD311">
        <v>100066</v>
      </c>
      <c r="AE311">
        <v>20</v>
      </c>
      <c r="AF311">
        <v>200211</v>
      </c>
      <c r="AG311">
        <v>18</v>
      </c>
      <c r="AH311" t="e">
        <f>VLOOKUP(AF311,关卡难度线!B:H,11,0)</f>
        <v>#N/A</v>
      </c>
    </row>
    <row r="312" spans="1:34">
      <c r="A312" s="17" t="s">
        <v>0</v>
      </c>
      <c r="B312">
        <v>105176447</v>
      </c>
      <c r="C312" t="s">
        <v>19</v>
      </c>
      <c r="D312">
        <v>10868043</v>
      </c>
      <c r="E312" t="s">
        <v>20</v>
      </c>
      <c r="F312">
        <v>500000</v>
      </c>
      <c r="G312" t="s">
        <v>21</v>
      </c>
      <c r="H312">
        <v>120</v>
      </c>
      <c r="I312" t="s">
        <v>22</v>
      </c>
      <c r="J312">
        <v>0</v>
      </c>
      <c r="K312" t="s">
        <v>23</v>
      </c>
      <c r="L312">
        <v>-3500</v>
      </c>
      <c r="N312" s="14">
        <v>100064</v>
      </c>
      <c r="O312">
        <v>11</v>
      </c>
      <c r="P312">
        <v>100065</v>
      </c>
      <c r="Q312">
        <v>12</v>
      </c>
      <c r="R312">
        <v>100066</v>
      </c>
      <c r="S312">
        <v>13</v>
      </c>
      <c r="T312">
        <v>100064</v>
      </c>
      <c r="U312">
        <v>14</v>
      </c>
      <c r="V312">
        <v>100064</v>
      </c>
      <c r="W312">
        <v>15</v>
      </c>
      <c r="X312">
        <v>100065</v>
      </c>
      <c r="Y312">
        <v>16</v>
      </c>
      <c r="Z312">
        <v>100066</v>
      </c>
      <c r="AA312">
        <v>17</v>
      </c>
      <c r="AB312">
        <v>100065</v>
      </c>
      <c r="AC312">
        <v>19</v>
      </c>
      <c r="AD312">
        <v>100064</v>
      </c>
      <c r="AE312">
        <v>20</v>
      </c>
      <c r="AF312">
        <v>200212</v>
      </c>
      <c r="AG312">
        <v>18</v>
      </c>
      <c r="AH312" t="e">
        <f>VLOOKUP(AF312,关卡难度线!B:H,11,0)</f>
        <v>#N/A</v>
      </c>
    </row>
    <row r="313" spans="1:34">
      <c r="A313" s="17" t="s">
        <v>0</v>
      </c>
      <c r="B313">
        <v>101209262</v>
      </c>
      <c r="C313" t="s">
        <v>19</v>
      </c>
      <c r="D313">
        <v>10463344</v>
      </c>
      <c r="E313" t="s">
        <v>20</v>
      </c>
      <c r="F313">
        <v>500000</v>
      </c>
      <c r="G313" t="s">
        <v>21</v>
      </c>
      <c r="H313">
        <v>120</v>
      </c>
      <c r="I313" t="s">
        <v>22</v>
      </c>
      <c r="J313">
        <v>0</v>
      </c>
      <c r="K313" t="s">
        <v>23</v>
      </c>
      <c r="L313">
        <v>-3500</v>
      </c>
      <c r="N313" s="14">
        <v>100064</v>
      </c>
      <c r="O313">
        <v>11</v>
      </c>
      <c r="P313">
        <v>100066</v>
      </c>
      <c r="Q313">
        <v>12</v>
      </c>
      <c r="R313">
        <v>100065</v>
      </c>
      <c r="S313">
        <v>13</v>
      </c>
      <c r="T313">
        <v>100064</v>
      </c>
      <c r="U313">
        <v>14</v>
      </c>
      <c r="V313">
        <v>100065</v>
      </c>
      <c r="W313">
        <v>15</v>
      </c>
      <c r="X313">
        <v>100065</v>
      </c>
      <c r="Y313">
        <v>16</v>
      </c>
      <c r="Z313">
        <v>100064</v>
      </c>
      <c r="AA313">
        <v>17</v>
      </c>
      <c r="AB313">
        <v>100064</v>
      </c>
      <c r="AC313">
        <v>19</v>
      </c>
      <c r="AD313">
        <v>100064</v>
      </c>
      <c r="AE313">
        <v>20</v>
      </c>
      <c r="AF313">
        <v>200213</v>
      </c>
      <c r="AG313">
        <v>18</v>
      </c>
      <c r="AH313" t="e">
        <f>VLOOKUP(AF313,关卡难度线!B:H,11,0)</f>
        <v>#N/A</v>
      </c>
    </row>
    <row r="314" spans="1:34">
      <c r="A314" s="17" t="s">
        <v>0</v>
      </c>
      <c r="B314">
        <v>102026218</v>
      </c>
      <c r="C314" t="s">
        <v>19</v>
      </c>
      <c r="D314">
        <v>10552646</v>
      </c>
      <c r="E314" t="s">
        <v>20</v>
      </c>
      <c r="F314">
        <v>500000</v>
      </c>
      <c r="G314" t="s">
        <v>21</v>
      </c>
      <c r="H314">
        <v>120</v>
      </c>
      <c r="I314" t="s">
        <v>22</v>
      </c>
      <c r="J314">
        <v>0</v>
      </c>
      <c r="K314" t="s">
        <v>23</v>
      </c>
      <c r="L314">
        <v>-3500</v>
      </c>
      <c r="N314" s="14">
        <v>100065</v>
      </c>
      <c r="O314">
        <v>11</v>
      </c>
      <c r="P314">
        <v>100065</v>
      </c>
      <c r="Q314">
        <v>12</v>
      </c>
      <c r="R314">
        <v>100065</v>
      </c>
      <c r="S314">
        <v>13</v>
      </c>
      <c r="T314">
        <v>100066</v>
      </c>
      <c r="U314">
        <v>14</v>
      </c>
      <c r="V314">
        <v>100064</v>
      </c>
      <c r="W314">
        <v>15</v>
      </c>
      <c r="X314">
        <v>100065</v>
      </c>
      <c r="Y314">
        <v>16</v>
      </c>
      <c r="Z314">
        <v>100064</v>
      </c>
      <c r="AA314">
        <v>17</v>
      </c>
      <c r="AB314">
        <v>100065</v>
      </c>
      <c r="AC314">
        <v>19</v>
      </c>
      <c r="AD314">
        <v>100065</v>
      </c>
      <c r="AE314">
        <v>20</v>
      </c>
      <c r="AF314">
        <v>200214</v>
      </c>
      <c r="AG314">
        <v>18</v>
      </c>
      <c r="AH314" t="e">
        <f>VLOOKUP(AF314,关卡难度线!B:H,11,0)</f>
        <v>#N/A</v>
      </c>
    </row>
    <row r="315" spans="1:34">
      <c r="A315" s="17" t="s">
        <v>0</v>
      </c>
      <c r="B315">
        <v>102846513</v>
      </c>
      <c r="C315" t="s">
        <v>19</v>
      </c>
      <c r="D315">
        <v>10641949</v>
      </c>
      <c r="E315" t="s">
        <v>20</v>
      </c>
      <c r="F315">
        <v>500000</v>
      </c>
      <c r="G315" t="s">
        <v>21</v>
      </c>
      <c r="H315">
        <v>120</v>
      </c>
      <c r="I315" t="s">
        <v>22</v>
      </c>
      <c r="J315">
        <v>0</v>
      </c>
      <c r="K315" t="s">
        <v>23</v>
      </c>
      <c r="L315">
        <v>-3500</v>
      </c>
      <c r="N315" s="14">
        <v>100065</v>
      </c>
      <c r="O315">
        <v>11</v>
      </c>
      <c r="P315">
        <v>100064</v>
      </c>
      <c r="Q315">
        <v>12</v>
      </c>
      <c r="R315">
        <v>100065</v>
      </c>
      <c r="S315">
        <v>13</v>
      </c>
      <c r="T315">
        <v>100066</v>
      </c>
      <c r="U315">
        <v>14</v>
      </c>
      <c r="V315">
        <v>100066</v>
      </c>
      <c r="W315">
        <v>15</v>
      </c>
      <c r="X315">
        <v>100065</v>
      </c>
      <c r="Y315">
        <v>16</v>
      </c>
      <c r="Z315">
        <v>100065</v>
      </c>
      <c r="AA315">
        <v>17</v>
      </c>
      <c r="AB315">
        <v>100064</v>
      </c>
      <c r="AC315">
        <v>19</v>
      </c>
      <c r="AD315">
        <v>100066</v>
      </c>
      <c r="AE315">
        <v>20</v>
      </c>
      <c r="AF315">
        <v>200215</v>
      </c>
      <c r="AG315">
        <v>18</v>
      </c>
      <c r="AH315" t="e">
        <f>VLOOKUP(AF315,关卡难度线!B:H,11,0)</f>
        <v>#N/A</v>
      </c>
    </row>
    <row r="316" spans="1:34">
      <c r="A316" s="17" t="s">
        <v>0</v>
      </c>
      <c r="B316">
        <v>108606885</v>
      </c>
      <c r="C316" t="s">
        <v>19</v>
      </c>
      <c r="D316">
        <v>11242263</v>
      </c>
      <c r="E316" t="s">
        <v>20</v>
      </c>
      <c r="F316">
        <v>500000</v>
      </c>
      <c r="G316" t="s">
        <v>21</v>
      </c>
      <c r="H316">
        <v>120</v>
      </c>
      <c r="I316" t="s">
        <v>22</v>
      </c>
      <c r="J316">
        <v>0</v>
      </c>
      <c r="K316" t="s">
        <v>23</v>
      </c>
      <c r="L316">
        <v>-3500</v>
      </c>
      <c r="N316" s="14">
        <v>100064</v>
      </c>
      <c r="O316">
        <v>11</v>
      </c>
      <c r="P316">
        <v>100066</v>
      </c>
      <c r="Q316">
        <v>12</v>
      </c>
      <c r="R316">
        <v>100066</v>
      </c>
      <c r="S316">
        <v>13</v>
      </c>
      <c r="T316">
        <v>100064</v>
      </c>
      <c r="U316">
        <v>14</v>
      </c>
      <c r="V316">
        <v>100066</v>
      </c>
      <c r="W316">
        <v>15</v>
      </c>
      <c r="X316">
        <v>100064</v>
      </c>
      <c r="Y316">
        <v>16</v>
      </c>
      <c r="Z316">
        <v>100066</v>
      </c>
      <c r="AA316">
        <v>17</v>
      </c>
      <c r="AB316">
        <v>100065</v>
      </c>
      <c r="AC316">
        <v>19</v>
      </c>
      <c r="AD316">
        <v>100065</v>
      </c>
      <c r="AE316">
        <v>20</v>
      </c>
      <c r="AF316">
        <v>200216</v>
      </c>
      <c r="AG316">
        <v>18</v>
      </c>
      <c r="AH316" t="e">
        <f>VLOOKUP(AF316,关卡难度线!B:H,11,0)</f>
        <v>#N/A</v>
      </c>
    </row>
    <row r="317" spans="1:34">
      <c r="A317" s="17" t="s">
        <v>0</v>
      </c>
      <c r="B317">
        <v>104497309</v>
      </c>
      <c r="C317" t="s">
        <v>19</v>
      </c>
      <c r="D317">
        <v>10820554</v>
      </c>
      <c r="E317" t="s">
        <v>20</v>
      </c>
      <c r="F317">
        <v>500000</v>
      </c>
      <c r="G317" t="s">
        <v>21</v>
      </c>
      <c r="H317">
        <v>120</v>
      </c>
      <c r="I317" t="s">
        <v>22</v>
      </c>
      <c r="J317">
        <v>0</v>
      </c>
      <c r="K317" t="s">
        <v>23</v>
      </c>
      <c r="L317">
        <v>-3500</v>
      </c>
      <c r="N317" s="14">
        <v>100065</v>
      </c>
      <c r="O317">
        <v>11</v>
      </c>
      <c r="P317">
        <v>100064</v>
      </c>
      <c r="Q317">
        <v>12</v>
      </c>
      <c r="R317">
        <v>100065</v>
      </c>
      <c r="S317">
        <v>13</v>
      </c>
      <c r="T317">
        <v>100066</v>
      </c>
      <c r="U317">
        <v>14</v>
      </c>
      <c r="V317">
        <v>100066</v>
      </c>
      <c r="W317">
        <v>15</v>
      </c>
      <c r="X317">
        <v>100064</v>
      </c>
      <c r="Y317">
        <v>16</v>
      </c>
      <c r="Z317">
        <v>100066</v>
      </c>
      <c r="AA317">
        <v>17</v>
      </c>
      <c r="AB317">
        <v>100064</v>
      </c>
      <c r="AC317">
        <v>19</v>
      </c>
      <c r="AD317">
        <v>100066</v>
      </c>
      <c r="AE317">
        <v>20</v>
      </c>
      <c r="AF317">
        <v>200217</v>
      </c>
      <c r="AG317">
        <v>18</v>
      </c>
      <c r="AH317" t="e">
        <f>VLOOKUP(AF317,关卡难度线!B:H,11,0)</f>
        <v>#N/A</v>
      </c>
    </row>
    <row r="318" spans="1:34">
      <c r="A318" s="17" t="s">
        <v>0</v>
      </c>
      <c r="B318">
        <v>105327907</v>
      </c>
      <c r="C318" t="s">
        <v>19</v>
      </c>
      <c r="D318">
        <v>10909856</v>
      </c>
      <c r="E318" t="s">
        <v>20</v>
      </c>
      <c r="F318">
        <v>500000</v>
      </c>
      <c r="G318" t="s">
        <v>21</v>
      </c>
      <c r="H318">
        <v>120</v>
      </c>
      <c r="I318" t="s">
        <v>22</v>
      </c>
      <c r="J318">
        <v>0</v>
      </c>
      <c r="K318" t="s">
        <v>23</v>
      </c>
      <c r="L318">
        <v>-3500</v>
      </c>
      <c r="N318" s="14">
        <v>100065</v>
      </c>
      <c r="O318">
        <v>11</v>
      </c>
      <c r="P318">
        <v>100065</v>
      </c>
      <c r="Q318">
        <v>12</v>
      </c>
      <c r="R318">
        <v>100065</v>
      </c>
      <c r="S318">
        <v>13</v>
      </c>
      <c r="T318">
        <v>100064</v>
      </c>
      <c r="U318">
        <v>14</v>
      </c>
      <c r="V318">
        <v>100064</v>
      </c>
      <c r="W318">
        <v>15</v>
      </c>
      <c r="X318">
        <v>100064</v>
      </c>
      <c r="Y318">
        <v>16</v>
      </c>
      <c r="Z318">
        <v>100066</v>
      </c>
      <c r="AA318">
        <v>17</v>
      </c>
      <c r="AB318">
        <v>100065</v>
      </c>
      <c r="AC318">
        <v>19</v>
      </c>
      <c r="AD318">
        <v>100065</v>
      </c>
      <c r="AE318">
        <v>20</v>
      </c>
      <c r="AF318">
        <v>200218</v>
      </c>
      <c r="AG318">
        <v>18</v>
      </c>
      <c r="AH318" t="e">
        <f>VLOOKUP(AF318,关卡难度线!B:H,11,0)</f>
        <v>#N/A</v>
      </c>
    </row>
    <row r="319" spans="1:34">
      <c r="A319" s="17" t="s">
        <v>0</v>
      </c>
      <c r="B319">
        <v>106161987</v>
      </c>
      <c r="C319" t="s">
        <v>19</v>
      </c>
      <c r="D319">
        <v>10999159</v>
      </c>
      <c r="E319" t="s">
        <v>20</v>
      </c>
      <c r="F319">
        <v>500000</v>
      </c>
      <c r="G319" t="s">
        <v>21</v>
      </c>
      <c r="H319">
        <v>120</v>
      </c>
      <c r="I319" t="s">
        <v>22</v>
      </c>
      <c r="J319">
        <v>0</v>
      </c>
      <c r="K319" t="s">
        <v>23</v>
      </c>
      <c r="L319">
        <v>-3500</v>
      </c>
      <c r="N319" s="14">
        <v>100066</v>
      </c>
      <c r="O319">
        <v>11</v>
      </c>
      <c r="P319">
        <v>100064</v>
      </c>
      <c r="Q319">
        <v>12</v>
      </c>
      <c r="R319">
        <v>100066</v>
      </c>
      <c r="S319">
        <v>13</v>
      </c>
      <c r="T319">
        <v>100065</v>
      </c>
      <c r="U319">
        <v>14</v>
      </c>
      <c r="V319">
        <v>100065</v>
      </c>
      <c r="W319">
        <v>15</v>
      </c>
      <c r="X319">
        <v>100064</v>
      </c>
      <c r="Y319">
        <v>16</v>
      </c>
      <c r="Z319">
        <v>100065</v>
      </c>
      <c r="AA319">
        <v>17</v>
      </c>
      <c r="AB319">
        <v>100065</v>
      </c>
      <c r="AC319">
        <v>19</v>
      </c>
      <c r="AD319">
        <v>100065</v>
      </c>
      <c r="AE319">
        <v>20</v>
      </c>
      <c r="AF319">
        <v>200219</v>
      </c>
      <c r="AG319">
        <v>18</v>
      </c>
      <c r="AH319" t="e">
        <f>VLOOKUP(AF319,关卡难度线!B:H,11,0)</f>
        <v>#N/A</v>
      </c>
    </row>
    <row r="320" spans="1:34">
      <c r="A320" s="17" t="s">
        <v>0</v>
      </c>
      <c r="B320">
        <v>112094745</v>
      </c>
      <c r="C320" t="s">
        <v>19</v>
      </c>
      <c r="D320">
        <v>11616483</v>
      </c>
      <c r="E320" t="s">
        <v>20</v>
      </c>
      <c r="F320">
        <v>500000</v>
      </c>
      <c r="G320" t="s">
        <v>21</v>
      </c>
      <c r="H320">
        <v>120</v>
      </c>
      <c r="I320" t="s">
        <v>22</v>
      </c>
      <c r="J320">
        <v>0</v>
      </c>
      <c r="K320" t="s">
        <v>23</v>
      </c>
      <c r="L320">
        <v>-3500</v>
      </c>
      <c r="N320" s="14">
        <v>100065</v>
      </c>
      <c r="O320">
        <v>11</v>
      </c>
      <c r="P320">
        <v>100064</v>
      </c>
      <c r="Q320">
        <v>12</v>
      </c>
      <c r="R320">
        <v>100066</v>
      </c>
      <c r="S320">
        <v>13</v>
      </c>
      <c r="T320">
        <v>100064</v>
      </c>
      <c r="U320">
        <v>14</v>
      </c>
      <c r="V320">
        <v>100064</v>
      </c>
      <c r="W320">
        <v>15</v>
      </c>
      <c r="X320">
        <v>100065</v>
      </c>
      <c r="Y320">
        <v>16</v>
      </c>
      <c r="Z320">
        <v>100064</v>
      </c>
      <c r="AA320">
        <v>17</v>
      </c>
      <c r="AB320">
        <v>100065</v>
      </c>
      <c r="AC320">
        <v>19</v>
      </c>
      <c r="AD320">
        <v>100065</v>
      </c>
      <c r="AE320">
        <v>20</v>
      </c>
      <c r="AF320">
        <v>200220</v>
      </c>
      <c r="AG320">
        <v>18</v>
      </c>
      <c r="AH320" t="e">
        <f>VLOOKUP(AF320,关卡难度线!B:H,11,0)</f>
        <v>#N/A</v>
      </c>
    </row>
    <row r="321" spans="1:34">
      <c r="A321" s="17" t="s">
        <v>0</v>
      </c>
      <c r="B321">
        <v>107840474</v>
      </c>
      <c r="C321" t="s">
        <v>19</v>
      </c>
      <c r="D321">
        <v>11177764</v>
      </c>
      <c r="E321" t="s">
        <v>20</v>
      </c>
      <c r="F321">
        <v>500000</v>
      </c>
      <c r="G321" t="s">
        <v>21</v>
      </c>
      <c r="H321">
        <v>120</v>
      </c>
      <c r="I321" t="s">
        <v>22</v>
      </c>
      <c r="J321">
        <v>0</v>
      </c>
      <c r="K321" t="s">
        <v>23</v>
      </c>
      <c r="L321">
        <v>-3500</v>
      </c>
      <c r="N321" s="14">
        <v>100068</v>
      </c>
      <c r="O321">
        <v>11</v>
      </c>
      <c r="P321">
        <v>100069</v>
      </c>
      <c r="Q321">
        <v>12</v>
      </c>
      <c r="R321">
        <v>100068</v>
      </c>
      <c r="S321">
        <v>13</v>
      </c>
      <c r="T321">
        <v>100067</v>
      </c>
      <c r="U321">
        <v>14</v>
      </c>
      <c r="V321">
        <v>100068</v>
      </c>
      <c r="W321">
        <v>15</v>
      </c>
      <c r="X321">
        <v>100067</v>
      </c>
      <c r="Y321">
        <v>16</v>
      </c>
      <c r="Z321">
        <v>100067</v>
      </c>
      <c r="AA321">
        <v>17</v>
      </c>
      <c r="AB321">
        <v>100068</v>
      </c>
      <c r="AC321">
        <v>19</v>
      </c>
      <c r="AD321">
        <v>100069</v>
      </c>
      <c r="AE321">
        <v>20</v>
      </c>
      <c r="AF321">
        <v>200221</v>
      </c>
      <c r="AG321">
        <v>18</v>
      </c>
      <c r="AH321" t="e">
        <f>VLOOKUP(AF321,关卡难度线!B:H,11,0)</f>
        <v>#N/A</v>
      </c>
    </row>
    <row r="322" spans="1:34">
      <c r="A322" s="17" t="s">
        <v>0</v>
      </c>
      <c r="B322">
        <v>108684862</v>
      </c>
      <c r="C322" t="s">
        <v>19</v>
      </c>
      <c r="D322">
        <v>11267066</v>
      </c>
      <c r="E322" t="s">
        <v>20</v>
      </c>
      <c r="F322">
        <v>500000</v>
      </c>
      <c r="G322" t="s">
        <v>21</v>
      </c>
      <c r="H322">
        <v>120</v>
      </c>
      <c r="I322" t="s">
        <v>22</v>
      </c>
      <c r="J322">
        <v>0</v>
      </c>
      <c r="K322" t="s">
        <v>23</v>
      </c>
      <c r="L322">
        <v>-3500</v>
      </c>
      <c r="N322" s="14">
        <v>100068</v>
      </c>
      <c r="O322">
        <v>11</v>
      </c>
      <c r="P322">
        <v>100067</v>
      </c>
      <c r="Q322">
        <v>12</v>
      </c>
      <c r="R322">
        <v>100067</v>
      </c>
      <c r="S322">
        <v>13</v>
      </c>
      <c r="T322">
        <v>100069</v>
      </c>
      <c r="U322">
        <v>14</v>
      </c>
      <c r="V322">
        <v>100068</v>
      </c>
      <c r="W322">
        <v>15</v>
      </c>
      <c r="X322">
        <v>100067</v>
      </c>
      <c r="Y322">
        <v>16</v>
      </c>
      <c r="Z322">
        <v>100068</v>
      </c>
      <c r="AA322">
        <v>17</v>
      </c>
      <c r="AB322">
        <v>100068</v>
      </c>
      <c r="AC322">
        <v>19</v>
      </c>
      <c r="AD322">
        <v>100067</v>
      </c>
      <c r="AE322">
        <v>20</v>
      </c>
      <c r="AF322">
        <v>200222</v>
      </c>
      <c r="AG322">
        <v>18</v>
      </c>
      <c r="AH322" t="e">
        <f>VLOOKUP(AF322,关卡难度线!B:H,11,0)</f>
        <v>#N/A</v>
      </c>
    </row>
    <row r="323" spans="1:34">
      <c r="A323" s="17" t="s">
        <v>0</v>
      </c>
      <c r="B323">
        <v>109532642</v>
      </c>
      <c r="C323" t="s">
        <v>19</v>
      </c>
      <c r="D323">
        <v>11356369</v>
      </c>
      <c r="E323" t="s">
        <v>20</v>
      </c>
      <c r="F323">
        <v>500000</v>
      </c>
      <c r="G323" t="s">
        <v>21</v>
      </c>
      <c r="H323">
        <v>120</v>
      </c>
      <c r="I323" t="s">
        <v>22</v>
      </c>
      <c r="J323">
        <v>0</v>
      </c>
      <c r="K323" t="s">
        <v>23</v>
      </c>
      <c r="L323">
        <v>-3500</v>
      </c>
      <c r="N323" s="14">
        <v>100068</v>
      </c>
      <c r="O323">
        <v>11</v>
      </c>
      <c r="P323">
        <v>100067</v>
      </c>
      <c r="Q323">
        <v>12</v>
      </c>
      <c r="R323">
        <v>100069</v>
      </c>
      <c r="S323">
        <v>13</v>
      </c>
      <c r="T323">
        <v>100067</v>
      </c>
      <c r="U323">
        <v>14</v>
      </c>
      <c r="V323">
        <v>100067</v>
      </c>
      <c r="W323">
        <v>15</v>
      </c>
      <c r="X323">
        <v>100069</v>
      </c>
      <c r="Y323">
        <v>16</v>
      </c>
      <c r="Z323">
        <v>100068</v>
      </c>
      <c r="AA323">
        <v>17</v>
      </c>
      <c r="AB323">
        <v>100069</v>
      </c>
      <c r="AC323">
        <v>19</v>
      </c>
      <c r="AD323">
        <v>100067</v>
      </c>
      <c r="AE323">
        <v>20</v>
      </c>
      <c r="AF323">
        <v>200223</v>
      </c>
      <c r="AG323">
        <v>18</v>
      </c>
      <c r="AH323" t="e">
        <f>VLOOKUP(AF323,关卡难度线!B:H,11,0)</f>
        <v>#N/A</v>
      </c>
    </row>
    <row r="324" spans="1:34">
      <c r="A324" s="17" t="s">
        <v>0</v>
      </c>
      <c r="B324">
        <v>115640187</v>
      </c>
      <c r="C324" t="s">
        <v>19</v>
      </c>
      <c r="D324">
        <v>11990703</v>
      </c>
      <c r="E324" t="s">
        <v>20</v>
      </c>
      <c r="F324">
        <v>500000</v>
      </c>
      <c r="G324" t="s">
        <v>21</v>
      </c>
      <c r="H324">
        <v>120</v>
      </c>
      <c r="I324" t="s">
        <v>22</v>
      </c>
      <c r="J324">
        <v>0</v>
      </c>
      <c r="K324" t="s">
        <v>23</v>
      </c>
      <c r="L324">
        <v>-3500</v>
      </c>
      <c r="N324" s="14">
        <v>100069</v>
      </c>
      <c r="O324">
        <v>11</v>
      </c>
      <c r="P324">
        <v>100069</v>
      </c>
      <c r="Q324">
        <v>12</v>
      </c>
      <c r="R324">
        <v>100068</v>
      </c>
      <c r="S324">
        <v>13</v>
      </c>
      <c r="T324">
        <v>100067</v>
      </c>
      <c r="U324">
        <v>14</v>
      </c>
      <c r="V324">
        <v>100069</v>
      </c>
      <c r="W324">
        <v>15</v>
      </c>
      <c r="X324">
        <v>100069</v>
      </c>
      <c r="Y324">
        <v>16</v>
      </c>
      <c r="Z324">
        <v>100069</v>
      </c>
      <c r="AA324">
        <v>17</v>
      </c>
      <c r="AB324">
        <v>100067</v>
      </c>
      <c r="AC324">
        <v>19</v>
      </c>
      <c r="AD324">
        <v>100069</v>
      </c>
      <c r="AE324">
        <v>20</v>
      </c>
      <c r="AF324">
        <v>200224</v>
      </c>
      <c r="AG324">
        <v>18</v>
      </c>
      <c r="AH324" t="e">
        <f>VLOOKUP(AF324,关卡难度线!B:H,11,0)</f>
        <v>#N/A</v>
      </c>
    </row>
    <row r="325" spans="1:34">
      <c r="A325" s="17" t="s">
        <v>0</v>
      </c>
      <c r="B325">
        <v>111238456</v>
      </c>
      <c r="C325" t="s">
        <v>19</v>
      </c>
      <c r="D325">
        <v>11534974</v>
      </c>
      <c r="E325" t="s">
        <v>20</v>
      </c>
      <c r="F325">
        <v>500000</v>
      </c>
      <c r="G325" t="s">
        <v>21</v>
      </c>
      <c r="H325">
        <v>120</v>
      </c>
      <c r="I325" t="s">
        <v>22</v>
      </c>
      <c r="J325">
        <v>0</v>
      </c>
      <c r="K325" t="s">
        <v>23</v>
      </c>
      <c r="L325">
        <v>-3500</v>
      </c>
      <c r="N325" s="14">
        <v>100069</v>
      </c>
      <c r="O325">
        <v>11</v>
      </c>
      <c r="P325">
        <v>100068</v>
      </c>
      <c r="Q325">
        <v>12</v>
      </c>
      <c r="R325">
        <v>100068</v>
      </c>
      <c r="S325">
        <v>13</v>
      </c>
      <c r="T325">
        <v>100067</v>
      </c>
      <c r="U325">
        <v>14</v>
      </c>
      <c r="V325">
        <v>100068</v>
      </c>
      <c r="W325">
        <v>15</v>
      </c>
      <c r="X325">
        <v>100068</v>
      </c>
      <c r="Y325">
        <v>16</v>
      </c>
      <c r="Z325">
        <v>100067</v>
      </c>
      <c r="AA325">
        <v>17</v>
      </c>
      <c r="AB325">
        <v>100067</v>
      </c>
      <c r="AC325">
        <v>19</v>
      </c>
      <c r="AD325">
        <v>100067</v>
      </c>
      <c r="AE325">
        <v>20</v>
      </c>
      <c r="AF325">
        <v>200225</v>
      </c>
      <c r="AG325">
        <v>18</v>
      </c>
      <c r="AH325" t="e">
        <f>VLOOKUP(AF325,关卡难度线!B:H,11,0)</f>
        <v>#N/A</v>
      </c>
    </row>
    <row r="326" spans="1:34">
      <c r="A326" s="17" t="s">
        <v>0</v>
      </c>
      <c r="B326">
        <v>112096595</v>
      </c>
      <c r="C326" t="s">
        <v>19</v>
      </c>
      <c r="D326">
        <v>11624276</v>
      </c>
      <c r="E326" t="s">
        <v>20</v>
      </c>
      <c r="F326">
        <v>500000</v>
      </c>
      <c r="G326" t="s">
        <v>21</v>
      </c>
      <c r="H326">
        <v>120</v>
      </c>
      <c r="I326" t="s">
        <v>22</v>
      </c>
      <c r="J326">
        <v>0</v>
      </c>
      <c r="K326" t="s">
        <v>23</v>
      </c>
      <c r="L326">
        <v>-3500</v>
      </c>
      <c r="N326" s="14">
        <v>100068</v>
      </c>
      <c r="O326">
        <v>11</v>
      </c>
      <c r="P326">
        <v>100067</v>
      </c>
      <c r="Q326">
        <v>12</v>
      </c>
      <c r="R326">
        <v>100068</v>
      </c>
      <c r="S326">
        <v>13</v>
      </c>
      <c r="T326">
        <v>100068</v>
      </c>
      <c r="U326">
        <v>14</v>
      </c>
      <c r="V326">
        <v>100068</v>
      </c>
      <c r="W326">
        <v>15</v>
      </c>
      <c r="X326">
        <v>100068</v>
      </c>
      <c r="Y326">
        <v>16</v>
      </c>
      <c r="Z326">
        <v>100067</v>
      </c>
      <c r="AA326">
        <v>17</v>
      </c>
      <c r="AB326">
        <v>100068</v>
      </c>
      <c r="AC326">
        <v>19</v>
      </c>
      <c r="AD326">
        <v>100068</v>
      </c>
      <c r="AE326">
        <v>20</v>
      </c>
      <c r="AF326">
        <v>200226</v>
      </c>
      <c r="AG326">
        <v>18</v>
      </c>
      <c r="AH326" t="e">
        <f>VLOOKUP(AF326,关卡难度线!B:H,11,0)</f>
        <v>#N/A</v>
      </c>
    </row>
    <row r="327" spans="1:34">
      <c r="A327" s="17" t="s">
        <v>0</v>
      </c>
      <c r="B327">
        <v>118337133</v>
      </c>
      <c r="C327" t="s">
        <v>19</v>
      </c>
      <c r="D327">
        <v>12271368</v>
      </c>
      <c r="E327" t="s">
        <v>20</v>
      </c>
      <c r="F327">
        <v>500000</v>
      </c>
      <c r="G327" t="s">
        <v>21</v>
      </c>
      <c r="H327">
        <v>120</v>
      </c>
      <c r="I327" t="s">
        <v>22</v>
      </c>
      <c r="J327">
        <v>0</v>
      </c>
      <c r="K327" t="s">
        <v>23</v>
      </c>
      <c r="L327">
        <v>-3500</v>
      </c>
      <c r="N327" s="14">
        <v>100068</v>
      </c>
      <c r="O327">
        <v>11</v>
      </c>
      <c r="P327">
        <v>100069</v>
      </c>
      <c r="Q327">
        <v>12</v>
      </c>
      <c r="R327">
        <v>100069</v>
      </c>
      <c r="S327">
        <v>13</v>
      </c>
      <c r="T327">
        <v>100068</v>
      </c>
      <c r="U327">
        <v>14</v>
      </c>
      <c r="V327">
        <v>100068</v>
      </c>
      <c r="W327">
        <v>15</v>
      </c>
      <c r="X327">
        <v>100069</v>
      </c>
      <c r="Y327">
        <v>16</v>
      </c>
      <c r="Z327">
        <v>100069</v>
      </c>
      <c r="AA327">
        <v>17</v>
      </c>
      <c r="AB327">
        <v>100067</v>
      </c>
      <c r="AC327">
        <v>19</v>
      </c>
      <c r="AD327">
        <v>100069</v>
      </c>
      <c r="AE327">
        <v>20</v>
      </c>
      <c r="AF327">
        <v>200227</v>
      </c>
      <c r="AG327">
        <v>18</v>
      </c>
      <c r="AH327" t="e">
        <f>VLOOKUP(AF327,关卡难度线!B:H,11,0)</f>
        <v>#N/A</v>
      </c>
    </row>
    <row r="328" spans="1:34">
      <c r="A328" s="17" t="s">
        <v>0</v>
      </c>
      <c r="B328">
        <v>113823159</v>
      </c>
      <c r="C328" t="s">
        <v>19</v>
      </c>
      <c r="D328">
        <v>11802881</v>
      </c>
      <c r="E328" t="s">
        <v>20</v>
      </c>
      <c r="F328">
        <v>500000</v>
      </c>
      <c r="G328" t="s">
        <v>21</v>
      </c>
      <c r="H328">
        <v>120</v>
      </c>
      <c r="I328" t="s">
        <v>22</v>
      </c>
      <c r="J328">
        <v>0</v>
      </c>
      <c r="K328" t="s">
        <v>23</v>
      </c>
      <c r="L328">
        <v>-3500</v>
      </c>
      <c r="N328" s="14">
        <v>100069</v>
      </c>
      <c r="O328">
        <v>11</v>
      </c>
      <c r="P328">
        <v>100068</v>
      </c>
      <c r="Q328">
        <v>12</v>
      </c>
      <c r="R328">
        <v>100069</v>
      </c>
      <c r="S328">
        <v>13</v>
      </c>
      <c r="T328">
        <v>100069</v>
      </c>
      <c r="U328">
        <v>14</v>
      </c>
      <c r="V328">
        <v>100067</v>
      </c>
      <c r="W328">
        <v>15</v>
      </c>
      <c r="X328">
        <v>100069</v>
      </c>
      <c r="Y328">
        <v>16</v>
      </c>
      <c r="Z328">
        <v>100069</v>
      </c>
      <c r="AA328">
        <v>17</v>
      </c>
      <c r="AB328">
        <v>100069</v>
      </c>
      <c r="AC328">
        <v>19</v>
      </c>
      <c r="AD328">
        <v>100068</v>
      </c>
      <c r="AE328">
        <v>20</v>
      </c>
      <c r="AF328">
        <v>200228</v>
      </c>
      <c r="AG328">
        <v>18</v>
      </c>
      <c r="AH328" t="e">
        <f>VLOOKUP(AF328,关卡难度线!B:H,11,0)</f>
        <v>#N/A</v>
      </c>
    </row>
    <row r="329" spans="1:34">
      <c r="A329" s="17" t="s">
        <v>0</v>
      </c>
      <c r="B329">
        <v>114691651</v>
      </c>
      <c r="C329" t="s">
        <v>19</v>
      </c>
      <c r="D329">
        <v>11892184</v>
      </c>
      <c r="E329" t="s">
        <v>20</v>
      </c>
      <c r="F329">
        <v>500000</v>
      </c>
      <c r="G329" t="s">
        <v>21</v>
      </c>
      <c r="H329">
        <v>120</v>
      </c>
      <c r="I329" t="s">
        <v>22</v>
      </c>
      <c r="J329">
        <v>0</v>
      </c>
      <c r="K329" t="s">
        <v>23</v>
      </c>
      <c r="L329">
        <v>-3500</v>
      </c>
      <c r="N329" s="14">
        <v>100067</v>
      </c>
      <c r="O329">
        <v>11</v>
      </c>
      <c r="P329">
        <v>100067</v>
      </c>
      <c r="Q329">
        <v>12</v>
      </c>
      <c r="R329">
        <v>100069</v>
      </c>
      <c r="S329">
        <v>13</v>
      </c>
      <c r="T329">
        <v>100069</v>
      </c>
      <c r="U329">
        <v>14</v>
      </c>
      <c r="V329">
        <v>100067</v>
      </c>
      <c r="W329">
        <v>15</v>
      </c>
      <c r="X329">
        <v>100069</v>
      </c>
      <c r="Y329">
        <v>16</v>
      </c>
      <c r="Z329">
        <v>100069</v>
      </c>
      <c r="AA329">
        <v>17</v>
      </c>
      <c r="AB329">
        <v>100069</v>
      </c>
      <c r="AC329">
        <v>19</v>
      </c>
      <c r="AD329">
        <v>100068</v>
      </c>
      <c r="AE329">
        <v>20</v>
      </c>
      <c r="AF329">
        <v>200229</v>
      </c>
      <c r="AG329">
        <v>18</v>
      </c>
      <c r="AH329" t="e">
        <f>VLOOKUP(AF329,关卡难度线!B:H,11,0)</f>
        <v>#N/A</v>
      </c>
    </row>
    <row r="330" spans="1:34">
      <c r="A330" s="17" t="s">
        <v>0</v>
      </c>
      <c r="B330">
        <v>115563676</v>
      </c>
      <c r="C330" t="s">
        <v>19</v>
      </c>
      <c r="D330">
        <v>11981486</v>
      </c>
      <c r="E330" t="s">
        <v>20</v>
      </c>
      <c r="F330">
        <v>500000</v>
      </c>
      <c r="G330" t="s">
        <v>21</v>
      </c>
      <c r="H330">
        <v>120</v>
      </c>
      <c r="I330" t="s">
        <v>22</v>
      </c>
      <c r="J330">
        <v>0</v>
      </c>
      <c r="K330" t="s">
        <v>23</v>
      </c>
      <c r="L330">
        <v>-3500</v>
      </c>
      <c r="N330" s="14">
        <v>100068</v>
      </c>
      <c r="O330">
        <v>11</v>
      </c>
      <c r="P330">
        <v>100067</v>
      </c>
      <c r="Q330">
        <v>12</v>
      </c>
      <c r="R330">
        <v>100068</v>
      </c>
      <c r="S330">
        <v>13</v>
      </c>
      <c r="T330">
        <v>100069</v>
      </c>
      <c r="U330">
        <v>14</v>
      </c>
      <c r="V330">
        <v>100068</v>
      </c>
      <c r="W330">
        <v>15</v>
      </c>
      <c r="X330">
        <v>100067</v>
      </c>
      <c r="Y330">
        <v>16</v>
      </c>
      <c r="Z330">
        <v>100068</v>
      </c>
      <c r="AA330">
        <v>17</v>
      </c>
      <c r="AB330">
        <v>100067</v>
      </c>
      <c r="AC330">
        <v>19</v>
      </c>
      <c r="AD330">
        <v>100068</v>
      </c>
      <c r="AE330">
        <v>20</v>
      </c>
      <c r="AF330">
        <v>200230</v>
      </c>
      <c r="AG330">
        <v>18</v>
      </c>
      <c r="AH330" t="e">
        <f>VLOOKUP(AF330,关卡难度线!B:H,11,0)</f>
        <v>#N/A</v>
      </c>
    </row>
    <row r="331" spans="1:34">
      <c r="N331" s="14">
        <v>100068</v>
      </c>
      <c r="O331">
        <v>11</v>
      </c>
      <c r="P331">
        <v>100069</v>
      </c>
      <c r="Q331">
        <v>12</v>
      </c>
      <c r="R331">
        <v>100068</v>
      </c>
      <c r="S331">
        <v>13</v>
      </c>
      <c r="T331">
        <v>100067</v>
      </c>
      <c r="U331">
        <v>14</v>
      </c>
      <c r="V331">
        <v>100068</v>
      </c>
      <c r="W331">
        <v>15</v>
      </c>
      <c r="X331">
        <v>100067</v>
      </c>
      <c r="Y331">
        <v>16</v>
      </c>
      <c r="Z331">
        <v>100067</v>
      </c>
      <c r="AA331">
        <v>17</v>
      </c>
      <c r="AB331">
        <v>100068</v>
      </c>
      <c r="AC331">
        <v>19</v>
      </c>
      <c r="AD331">
        <v>100069</v>
      </c>
      <c r="AE331">
        <v>20</v>
      </c>
      <c r="AF331">
        <v>200221</v>
      </c>
      <c r="AG331">
        <v>18</v>
      </c>
      <c r="AH331" t="e">
        <f>VLOOKUP(AF331,关卡难度线!B:H,11,0)</f>
        <v>#N/A</v>
      </c>
    </row>
    <row r="332" spans="1:34">
      <c r="N332" s="14">
        <v>100068</v>
      </c>
      <c r="O332">
        <v>11</v>
      </c>
      <c r="P332">
        <v>100067</v>
      </c>
      <c r="Q332">
        <v>12</v>
      </c>
      <c r="R332">
        <v>100067</v>
      </c>
      <c r="S332">
        <v>13</v>
      </c>
      <c r="T332">
        <v>100069</v>
      </c>
      <c r="U332">
        <v>14</v>
      </c>
      <c r="V332">
        <v>100068</v>
      </c>
      <c r="W332">
        <v>15</v>
      </c>
      <c r="X332">
        <v>100067</v>
      </c>
      <c r="Y332">
        <v>16</v>
      </c>
      <c r="Z332">
        <v>100068</v>
      </c>
      <c r="AA332">
        <v>17</v>
      </c>
      <c r="AB332">
        <v>100068</v>
      </c>
      <c r="AC332">
        <v>19</v>
      </c>
      <c r="AD332">
        <v>100067</v>
      </c>
      <c r="AE332">
        <v>20</v>
      </c>
      <c r="AF332">
        <v>200222</v>
      </c>
      <c r="AG332">
        <v>18</v>
      </c>
      <c r="AH332" t="e">
        <f>VLOOKUP(AF332,关卡难度线!B:H,11,0)</f>
        <v>#N/A</v>
      </c>
    </row>
    <row r="333" spans="1:34">
      <c r="N333" s="14">
        <v>100068</v>
      </c>
      <c r="O333">
        <v>11</v>
      </c>
      <c r="P333">
        <v>100067</v>
      </c>
      <c r="Q333">
        <v>12</v>
      </c>
      <c r="R333">
        <v>100069</v>
      </c>
      <c r="S333">
        <v>13</v>
      </c>
      <c r="T333">
        <v>100067</v>
      </c>
      <c r="U333">
        <v>14</v>
      </c>
      <c r="V333">
        <v>100067</v>
      </c>
      <c r="W333">
        <v>15</v>
      </c>
      <c r="X333">
        <v>100069</v>
      </c>
      <c r="Y333">
        <v>16</v>
      </c>
      <c r="Z333">
        <v>100068</v>
      </c>
      <c r="AA333">
        <v>17</v>
      </c>
      <c r="AB333">
        <v>100069</v>
      </c>
      <c r="AC333">
        <v>19</v>
      </c>
      <c r="AD333">
        <v>100067</v>
      </c>
      <c r="AE333">
        <v>20</v>
      </c>
      <c r="AF333">
        <v>200223</v>
      </c>
      <c r="AG333">
        <v>18</v>
      </c>
      <c r="AH333" t="e">
        <f>VLOOKUP(AF333,关卡难度线!B:H,11,0)</f>
        <v>#N/A</v>
      </c>
    </row>
    <row r="334" spans="1:34">
      <c r="N334" s="14">
        <v>100069</v>
      </c>
      <c r="O334">
        <v>11</v>
      </c>
      <c r="P334">
        <v>100069</v>
      </c>
      <c r="Q334">
        <v>12</v>
      </c>
      <c r="R334">
        <v>100068</v>
      </c>
      <c r="S334">
        <v>13</v>
      </c>
      <c r="T334">
        <v>100067</v>
      </c>
      <c r="U334">
        <v>14</v>
      </c>
      <c r="V334">
        <v>100069</v>
      </c>
      <c r="W334">
        <v>15</v>
      </c>
      <c r="X334">
        <v>100069</v>
      </c>
      <c r="Y334">
        <v>16</v>
      </c>
      <c r="Z334">
        <v>100069</v>
      </c>
      <c r="AA334">
        <v>17</v>
      </c>
      <c r="AB334">
        <v>100067</v>
      </c>
      <c r="AC334">
        <v>19</v>
      </c>
      <c r="AD334">
        <v>100069</v>
      </c>
      <c r="AE334">
        <v>20</v>
      </c>
      <c r="AF334">
        <v>200224</v>
      </c>
      <c r="AG334">
        <v>18</v>
      </c>
      <c r="AH334" t="e">
        <f>VLOOKUP(AF334,关卡难度线!B:H,11,0)</f>
        <v>#N/A</v>
      </c>
    </row>
    <row r="335" spans="1:34">
      <c r="N335" s="14">
        <v>100069</v>
      </c>
      <c r="O335">
        <v>11</v>
      </c>
      <c r="P335">
        <v>100068</v>
      </c>
      <c r="Q335">
        <v>12</v>
      </c>
      <c r="R335">
        <v>100068</v>
      </c>
      <c r="S335">
        <v>13</v>
      </c>
      <c r="T335">
        <v>100067</v>
      </c>
      <c r="U335">
        <v>14</v>
      </c>
      <c r="V335">
        <v>100068</v>
      </c>
      <c r="W335">
        <v>15</v>
      </c>
      <c r="X335">
        <v>100068</v>
      </c>
      <c r="Y335">
        <v>16</v>
      </c>
      <c r="Z335">
        <v>100067</v>
      </c>
      <c r="AA335">
        <v>17</v>
      </c>
      <c r="AB335">
        <v>100067</v>
      </c>
      <c r="AC335">
        <v>19</v>
      </c>
      <c r="AD335">
        <v>100067</v>
      </c>
      <c r="AE335">
        <v>20</v>
      </c>
      <c r="AF335">
        <v>200225</v>
      </c>
      <c r="AG335">
        <v>18</v>
      </c>
      <c r="AH335" t="e">
        <f>VLOOKUP(AF335,关卡难度线!B:H,11,0)</f>
        <v>#N/A</v>
      </c>
    </row>
    <row r="336" spans="1:34">
      <c r="N336" s="14">
        <v>100068</v>
      </c>
      <c r="O336">
        <v>11</v>
      </c>
      <c r="P336">
        <v>100067</v>
      </c>
      <c r="Q336">
        <v>12</v>
      </c>
      <c r="R336">
        <v>100068</v>
      </c>
      <c r="S336">
        <v>13</v>
      </c>
      <c r="T336">
        <v>100068</v>
      </c>
      <c r="U336">
        <v>14</v>
      </c>
      <c r="V336">
        <v>100068</v>
      </c>
      <c r="W336">
        <v>15</v>
      </c>
      <c r="X336">
        <v>100068</v>
      </c>
      <c r="Y336">
        <v>16</v>
      </c>
      <c r="Z336">
        <v>100067</v>
      </c>
      <c r="AA336">
        <v>17</v>
      </c>
      <c r="AB336">
        <v>100068</v>
      </c>
      <c r="AC336">
        <v>19</v>
      </c>
      <c r="AD336">
        <v>100068</v>
      </c>
      <c r="AE336">
        <v>20</v>
      </c>
      <c r="AF336">
        <v>200226</v>
      </c>
      <c r="AG336">
        <v>18</v>
      </c>
      <c r="AH336" t="e">
        <f>VLOOKUP(AF336,关卡难度线!B:H,11,0)</f>
        <v>#N/A</v>
      </c>
    </row>
    <row r="337" spans="14:34">
      <c r="N337" s="14">
        <v>100068</v>
      </c>
      <c r="O337">
        <v>11</v>
      </c>
      <c r="P337">
        <v>100069</v>
      </c>
      <c r="Q337">
        <v>12</v>
      </c>
      <c r="R337">
        <v>100069</v>
      </c>
      <c r="S337">
        <v>13</v>
      </c>
      <c r="T337">
        <v>100068</v>
      </c>
      <c r="U337">
        <v>14</v>
      </c>
      <c r="V337">
        <v>100068</v>
      </c>
      <c r="W337">
        <v>15</v>
      </c>
      <c r="X337">
        <v>100069</v>
      </c>
      <c r="Y337">
        <v>16</v>
      </c>
      <c r="Z337">
        <v>100069</v>
      </c>
      <c r="AA337">
        <v>17</v>
      </c>
      <c r="AB337">
        <v>100067</v>
      </c>
      <c r="AC337">
        <v>19</v>
      </c>
      <c r="AD337">
        <v>100069</v>
      </c>
      <c r="AE337">
        <v>20</v>
      </c>
      <c r="AF337">
        <v>200227</v>
      </c>
      <c r="AG337">
        <v>18</v>
      </c>
      <c r="AH337" t="e">
        <f>VLOOKUP(AF337,关卡难度线!B:H,11,0)</f>
        <v>#N/A</v>
      </c>
    </row>
    <row r="338" spans="14:34">
      <c r="N338" s="14">
        <v>100069</v>
      </c>
      <c r="O338">
        <v>11</v>
      </c>
      <c r="P338">
        <v>100068</v>
      </c>
      <c r="Q338">
        <v>12</v>
      </c>
      <c r="R338">
        <v>100069</v>
      </c>
      <c r="S338">
        <v>13</v>
      </c>
      <c r="T338">
        <v>100069</v>
      </c>
      <c r="U338">
        <v>14</v>
      </c>
      <c r="V338">
        <v>100067</v>
      </c>
      <c r="W338">
        <v>15</v>
      </c>
      <c r="X338">
        <v>100069</v>
      </c>
      <c r="Y338">
        <v>16</v>
      </c>
      <c r="Z338">
        <v>100069</v>
      </c>
      <c r="AA338">
        <v>17</v>
      </c>
      <c r="AB338">
        <v>100069</v>
      </c>
      <c r="AC338">
        <v>19</v>
      </c>
      <c r="AD338">
        <v>100068</v>
      </c>
      <c r="AE338">
        <v>20</v>
      </c>
      <c r="AF338">
        <v>200228</v>
      </c>
      <c r="AG338">
        <v>18</v>
      </c>
      <c r="AH338" t="e">
        <f>VLOOKUP(AF338,关卡难度线!B:H,11,0)</f>
        <v>#N/A</v>
      </c>
    </row>
    <row r="339" spans="14:34">
      <c r="N339" s="14">
        <v>100067</v>
      </c>
      <c r="O339">
        <v>11</v>
      </c>
      <c r="P339">
        <v>100067</v>
      </c>
      <c r="Q339">
        <v>12</v>
      </c>
      <c r="R339">
        <v>100069</v>
      </c>
      <c r="S339">
        <v>13</v>
      </c>
      <c r="T339">
        <v>100069</v>
      </c>
      <c r="U339">
        <v>14</v>
      </c>
      <c r="V339">
        <v>100067</v>
      </c>
      <c r="W339">
        <v>15</v>
      </c>
      <c r="X339">
        <v>100069</v>
      </c>
      <c r="Y339">
        <v>16</v>
      </c>
      <c r="Z339">
        <v>100069</v>
      </c>
      <c r="AA339">
        <v>17</v>
      </c>
      <c r="AB339">
        <v>100069</v>
      </c>
      <c r="AC339">
        <v>19</v>
      </c>
      <c r="AD339">
        <v>100068</v>
      </c>
      <c r="AE339">
        <v>20</v>
      </c>
      <c r="AF339">
        <v>200229</v>
      </c>
      <c r="AG339">
        <v>18</v>
      </c>
      <c r="AH339" t="e">
        <f>VLOOKUP(AF339,关卡难度线!B:H,11,0)</f>
        <v>#N/A</v>
      </c>
    </row>
    <row r="340" spans="14:34">
      <c r="N340" s="14">
        <v>100068</v>
      </c>
      <c r="O340">
        <v>11</v>
      </c>
      <c r="P340">
        <v>100067</v>
      </c>
      <c r="Q340">
        <v>12</v>
      </c>
      <c r="R340">
        <v>100068</v>
      </c>
      <c r="S340">
        <v>13</v>
      </c>
      <c r="T340">
        <v>100069</v>
      </c>
      <c r="U340">
        <v>14</v>
      </c>
      <c r="V340">
        <v>100068</v>
      </c>
      <c r="W340">
        <v>15</v>
      </c>
      <c r="X340">
        <v>100067</v>
      </c>
      <c r="Y340">
        <v>16</v>
      </c>
      <c r="Z340">
        <v>100068</v>
      </c>
      <c r="AA340">
        <v>17</v>
      </c>
      <c r="AB340">
        <v>100067</v>
      </c>
      <c r="AC340">
        <v>19</v>
      </c>
      <c r="AD340">
        <v>100068</v>
      </c>
      <c r="AE340">
        <v>20</v>
      </c>
      <c r="AF340">
        <v>200230</v>
      </c>
      <c r="AG340">
        <v>18</v>
      </c>
      <c r="AH340" t="e">
        <f>VLOOKUP(AF340,关卡难度线!B:H,11,0)</f>
        <v>#N/A</v>
      </c>
    </row>
    <row r="341" spans="14:34">
      <c r="N341" s="14">
        <v>100072</v>
      </c>
      <c r="O341">
        <v>11</v>
      </c>
      <c r="P341">
        <v>100070</v>
      </c>
      <c r="Q341">
        <v>12</v>
      </c>
      <c r="R341">
        <v>100072</v>
      </c>
      <c r="S341">
        <v>13</v>
      </c>
      <c r="T341">
        <v>100071</v>
      </c>
      <c r="U341">
        <v>14</v>
      </c>
      <c r="V341">
        <v>100071</v>
      </c>
      <c r="W341">
        <v>15</v>
      </c>
      <c r="X341">
        <v>100070</v>
      </c>
      <c r="Y341">
        <v>16</v>
      </c>
      <c r="Z341">
        <v>100072</v>
      </c>
      <c r="AA341">
        <v>17</v>
      </c>
      <c r="AB341">
        <v>100070</v>
      </c>
      <c r="AC341">
        <v>19</v>
      </c>
      <c r="AD341">
        <v>100070</v>
      </c>
      <c r="AE341">
        <v>20</v>
      </c>
      <c r="AF341">
        <v>200231</v>
      </c>
      <c r="AG341">
        <v>18</v>
      </c>
      <c r="AH341" t="e">
        <f>VLOOKUP(AF341,关卡难度线!B:H,11,0)</f>
        <v>#N/A</v>
      </c>
    </row>
    <row r="342" spans="14:34">
      <c r="N342" s="14">
        <v>100071</v>
      </c>
      <c r="O342">
        <v>11</v>
      </c>
      <c r="P342">
        <v>100070</v>
      </c>
      <c r="Q342">
        <v>12</v>
      </c>
      <c r="R342">
        <v>100072</v>
      </c>
      <c r="S342">
        <v>13</v>
      </c>
      <c r="T342">
        <v>100070</v>
      </c>
      <c r="U342">
        <v>14</v>
      </c>
      <c r="V342">
        <v>100071</v>
      </c>
      <c r="W342">
        <v>15</v>
      </c>
      <c r="X342">
        <v>100070</v>
      </c>
      <c r="Y342">
        <v>16</v>
      </c>
      <c r="Z342">
        <v>100072</v>
      </c>
      <c r="AA342">
        <v>17</v>
      </c>
      <c r="AB342">
        <v>100071</v>
      </c>
      <c r="AC342">
        <v>19</v>
      </c>
      <c r="AD342">
        <v>100070</v>
      </c>
      <c r="AE342">
        <v>20</v>
      </c>
      <c r="AF342">
        <v>200232</v>
      </c>
      <c r="AG342">
        <v>18</v>
      </c>
      <c r="AH342" t="e">
        <f>VLOOKUP(AF342,关卡难度线!B:H,11,0)</f>
        <v>#N/A</v>
      </c>
    </row>
    <row r="343" spans="14:34">
      <c r="N343" s="14">
        <v>100070</v>
      </c>
      <c r="O343">
        <v>11</v>
      </c>
      <c r="P343">
        <v>100070</v>
      </c>
      <c r="Q343">
        <v>12</v>
      </c>
      <c r="R343">
        <v>100070</v>
      </c>
      <c r="S343">
        <v>13</v>
      </c>
      <c r="T343">
        <v>100070</v>
      </c>
      <c r="U343">
        <v>14</v>
      </c>
      <c r="V343">
        <v>100070</v>
      </c>
      <c r="W343">
        <v>15</v>
      </c>
      <c r="X343">
        <v>100070</v>
      </c>
      <c r="Y343">
        <v>16</v>
      </c>
      <c r="Z343">
        <v>100072</v>
      </c>
      <c r="AA343">
        <v>17</v>
      </c>
      <c r="AB343">
        <v>100071</v>
      </c>
      <c r="AC343">
        <v>19</v>
      </c>
      <c r="AD343">
        <v>100070</v>
      </c>
      <c r="AE343">
        <v>20</v>
      </c>
      <c r="AF343">
        <v>200233</v>
      </c>
      <c r="AG343">
        <v>18</v>
      </c>
      <c r="AH343" t="e">
        <f>VLOOKUP(AF343,关卡难度线!B:H,11,0)</f>
        <v>#N/A</v>
      </c>
    </row>
    <row r="344" spans="14:34">
      <c r="N344" s="14">
        <v>100071</v>
      </c>
      <c r="O344">
        <v>11</v>
      </c>
      <c r="P344">
        <v>100070</v>
      </c>
      <c r="Q344">
        <v>12</v>
      </c>
      <c r="R344">
        <v>100070</v>
      </c>
      <c r="S344">
        <v>13</v>
      </c>
      <c r="T344">
        <v>100072</v>
      </c>
      <c r="U344">
        <v>14</v>
      </c>
      <c r="V344">
        <v>100072</v>
      </c>
      <c r="W344">
        <v>15</v>
      </c>
      <c r="X344">
        <v>100072</v>
      </c>
      <c r="Y344">
        <v>16</v>
      </c>
      <c r="Z344">
        <v>100071</v>
      </c>
      <c r="AA344">
        <v>17</v>
      </c>
      <c r="AB344">
        <v>100070</v>
      </c>
      <c r="AC344">
        <v>19</v>
      </c>
      <c r="AD344">
        <v>100070</v>
      </c>
      <c r="AE344">
        <v>20</v>
      </c>
      <c r="AF344">
        <v>200234</v>
      </c>
      <c r="AG344">
        <v>18</v>
      </c>
      <c r="AH344" t="e">
        <f>VLOOKUP(AF344,关卡难度线!B:H,11,0)</f>
        <v>#N/A</v>
      </c>
    </row>
    <row r="345" spans="14:34">
      <c r="N345" s="14">
        <v>100071</v>
      </c>
      <c r="O345">
        <v>11</v>
      </c>
      <c r="P345">
        <v>100071</v>
      </c>
      <c r="Q345">
        <v>12</v>
      </c>
      <c r="R345">
        <v>100071</v>
      </c>
      <c r="S345">
        <v>13</v>
      </c>
      <c r="T345">
        <v>100071</v>
      </c>
      <c r="U345">
        <v>14</v>
      </c>
      <c r="V345">
        <v>100072</v>
      </c>
      <c r="W345">
        <v>15</v>
      </c>
      <c r="X345">
        <v>100072</v>
      </c>
      <c r="Y345">
        <v>16</v>
      </c>
      <c r="Z345">
        <v>100071</v>
      </c>
      <c r="AA345">
        <v>17</v>
      </c>
      <c r="AB345">
        <v>100072</v>
      </c>
      <c r="AC345">
        <v>19</v>
      </c>
      <c r="AD345">
        <v>100071</v>
      </c>
      <c r="AE345">
        <v>20</v>
      </c>
      <c r="AF345">
        <v>200235</v>
      </c>
      <c r="AG345">
        <v>18</v>
      </c>
      <c r="AH345" t="e">
        <f>VLOOKUP(AF345,关卡难度线!B:H,11,0)</f>
        <v>#N/A</v>
      </c>
    </row>
    <row r="346" spans="14:34">
      <c r="N346" s="14">
        <v>100071</v>
      </c>
      <c r="O346">
        <v>11</v>
      </c>
      <c r="P346">
        <v>100072</v>
      </c>
      <c r="Q346">
        <v>12</v>
      </c>
      <c r="R346">
        <v>100072</v>
      </c>
      <c r="S346">
        <v>13</v>
      </c>
      <c r="T346">
        <v>100070</v>
      </c>
      <c r="U346">
        <v>14</v>
      </c>
      <c r="V346">
        <v>100072</v>
      </c>
      <c r="W346">
        <v>15</v>
      </c>
      <c r="X346">
        <v>100070</v>
      </c>
      <c r="Y346">
        <v>16</v>
      </c>
      <c r="Z346">
        <v>100070</v>
      </c>
      <c r="AA346">
        <v>17</v>
      </c>
      <c r="AB346">
        <v>100071</v>
      </c>
      <c r="AC346">
        <v>19</v>
      </c>
      <c r="AD346">
        <v>100071</v>
      </c>
      <c r="AE346">
        <v>20</v>
      </c>
      <c r="AF346">
        <v>200236</v>
      </c>
      <c r="AG346">
        <v>18</v>
      </c>
      <c r="AH346" t="e">
        <f>VLOOKUP(AF346,关卡难度线!B:H,11,0)</f>
        <v>#N/A</v>
      </c>
    </row>
    <row r="347" spans="14:34">
      <c r="N347" s="14">
        <v>100072</v>
      </c>
      <c r="O347">
        <v>11</v>
      </c>
      <c r="P347">
        <v>100071</v>
      </c>
      <c r="Q347">
        <v>12</v>
      </c>
      <c r="R347">
        <v>100070</v>
      </c>
      <c r="S347">
        <v>13</v>
      </c>
      <c r="T347">
        <v>100072</v>
      </c>
      <c r="U347">
        <v>14</v>
      </c>
      <c r="V347">
        <v>100070</v>
      </c>
      <c r="W347">
        <v>15</v>
      </c>
      <c r="X347">
        <v>100072</v>
      </c>
      <c r="Y347">
        <v>16</v>
      </c>
      <c r="Z347">
        <v>100072</v>
      </c>
      <c r="AA347">
        <v>17</v>
      </c>
      <c r="AB347">
        <v>100070</v>
      </c>
      <c r="AC347">
        <v>19</v>
      </c>
      <c r="AD347">
        <v>100070</v>
      </c>
      <c r="AE347">
        <v>20</v>
      </c>
      <c r="AF347">
        <v>200237</v>
      </c>
      <c r="AG347">
        <v>18</v>
      </c>
      <c r="AH347" t="e">
        <f>VLOOKUP(AF347,关卡难度线!B:H,11,0)</f>
        <v>#N/A</v>
      </c>
    </row>
    <row r="348" spans="14:34">
      <c r="N348" s="14">
        <v>100070</v>
      </c>
      <c r="O348">
        <v>11</v>
      </c>
      <c r="P348">
        <v>100071</v>
      </c>
      <c r="Q348">
        <v>12</v>
      </c>
      <c r="R348">
        <v>100072</v>
      </c>
      <c r="S348">
        <v>13</v>
      </c>
      <c r="T348">
        <v>100071</v>
      </c>
      <c r="U348">
        <v>14</v>
      </c>
      <c r="V348">
        <v>100072</v>
      </c>
      <c r="W348">
        <v>15</v>
      </c>
      <c r="X348">
        <v>100072</v>
      </c>
      <c r="Y348">
        <v>16</v>
      </c>
      <c r="Z348">
        <v>100072</v>
      </c>
      <c r="AA348">
        <v>17</v>
      </c>
      <c r="AB348">
        <v>100070</v>
      </c>
      <c r="AC348">
        <v>19</v>
      </c>
      <c r="AD348">
        <v>100071</v>
      </c>
      <c r="AE348">
        <v>20</v>
      </c>
      <c r="AF348">
        <v>200238</v>
      </c>
      <c r="AG348">
        <v>18</v>
      </c>
      <c r="AH348" t="e">
        <f>VLOOKUP(AF348,关卡难度线!B:H,11,0)</f>
        <v>#N/A</v>
      </c>
    </row>
    <row r="349" spans="14:34">
      <c r="N349" s="14">
        <v>100071</v>
      </c>
      <c r="O349">
        <v>11</v>
      </c>
      <c r="P349">
        <v>100070</v>
      </c>
      <c r="Q349">
        <v>12</v>
      </c>
      <c r="R349">
        <v>100072</v>
      </c>
      <c r="S349">
        <v>13</v>
      </c>
      <c r="T349">
        <v>100071</v>
      </c>
      <c r="U349">
        <v>14</v>
      </c>
      <c r="V349">
        <v>100070</v>
      </c>
      <c r="W349">
        <v>15</v>
      </c>
      <c r="X349">
        <v>100070</v>
      </c>
      <c r="Y349">
        <v>16</v>
      </c>
      <c r="Z349">
        <v>100072</v>
      </c>
      <c r="AA349">
        <v>17</v>
      </c>
      <c r="AB349">
        <v>100072</v>
      </c>
      <c r="AC349">
        <v>19</v>
      </c>
      <c r="AD349">
        <v>100071</v>
      </c>
      <c r="AE349">
        <v>20</v>
      </c>
      <c r="AF349">
        <v>200239</v>
      </c>
      <c r="AG349">
        <v>18</v>
      </c>
      <c r="AH349" t="e">
        <f>VLOOKUP(AF349,关卡难度线!B:H,11,0)</f>
        <v>#N/A</v>
      </c>
    </row>
    <row r="350" spans="14:34">
      <c r="N350" s="14">
        <v>100071</v>
      </c>
      <c r="O350">
        <v>11</v>
      </c>
      <c r="P350">
        <v>100072</v>
      </c>
      <c r="Q350">
        <v>12</v>
      </c>
      <c r="R350">
        <v>100072</v>
      </c>
      <c r="S350">
        <v>13</v>
      </c>
      <c r="T350">
        <v>100071</v>
      </c>
      <c r="U350">
        <v>14</v>
      </c>
      <c r="V350">
        <v>100070</v>
      </c>
      <c r="W350">
        <v>15</v>
      </c>
      <c r="X350">
        <v>100072</v>
      </c>
      <c r="Y350">
        <v>16</v>
      </c>
      <c r="Z350">
        <v>100070</v>
      </c>
      <c r="AA350">
        <v>17</v>
      </c>
      <c r="AB350">
        <v>100071</v>
      </c>
      <c r="AC350">
        <v>19</v>
      </c>
      <c r="AD350">
        <v>100071</v>
      </c>
      <c r="AE350">
        <v>20</v>
      </c>
      <c r="AF350">
        <v>200240</v>
      </c>
      <c r="AG350">
        <v>18</v>
      </c>
      <c r="AH350" t="e">
        <f>VLOOKUP(AF350,关卡难度线!B:H,11,0)</f>
        <v>#N/A</v>
      </c>
    </row>
    <row r="351" spans="14:34">
      <c r="N351" s="14">
        <v>100072</v>
      </c>
      <c r="O351">
        <v>11</v>
      </c>
      <c r="P351">
        <v>100070</v>
      </c>
      <c r="Q351">
        <v>12</v>
      </c>
      <c r="R351">
        <v>100072</v>
      </c>
      <c r="S351">
        <v>13</v>
      </c>
      <c r="T351">
        <v>100071</v>
      </c>
      <c r="U351">
        <v>14</v>
      </c>
      <c r="V351">
        <v>100071</v>
      </c>
      <c r="W351">
        <v>15</v>
      </c>
      <c r="X351">
        <v>100070</v>
      </c>
      <c r="Y351">
        <v>16</v>
      </c>
      <c r="Z351">
        <v>100072</v>
      </c>
      <c r="AA351">
        <v>17</v>
      </c>
      <c r="AB351">
        <v>100070</v>
      </c>
      <c r="AC351">
        <v>19</v>
      </c>
      <c r="AD351">
        <v>100070</v>
      </c>
      <c r="AE351">
        <v>20</v>
      </c>
      <c r="AF351">
        <v>200231</v>
      </c>
      <c r="AG351">
        <v>18</v>
      </c>
      <c r="AH351" t="e">
        <f>VLOOKUP(AF351,关卡难度线!B:H,11,0)</f>
        <v>#N/A</v>
      </c>
    </row>
    <row r="352" spans="14:34">
      <c r="N352" s="14">
        <v>100071</v>
      </c>
      <c r="O352">
        <v>11</v>
      </c>
      <c r="P352">
        <v>100070</v>
      </c>
      <c r="Q352">
        <v>12</v>
      </c>
      <c r="R352">
        <v>100072</v>
      </c>
      <c r="S352">
        <v>13</v>
      </c>
      <c r="T352">
        <v>100070</v>
      </c>
      <c r="U352">
        <v>14</v>
      </c>
      <c r="V352">
        <v>100071</v>
      </c>
      <c r="W352">
        <v>15</v>
      </c>
      <c r="X352">
        <v>100070</v>
      </c>
      <c r="Y352">
        <v>16</v>
      </c>
      <c r="Z352">
        <v>100072</v>
      </c>
      <c r="AA352">
        <v>17</v>
      </c>
      <c r="AB352">
        <v>100071</v>
      </c>
      <c r="AC352">
        <v>19</v>
      </c>
      <c r="AD352">
        <v>100070</v>
      </c>
      <c r="AE352">
        <v>20</v>
      </c>
      <c r="AF352">
        <v>200232</v>
      </c>
      <c r="AG352">
        <v>18</v>
      </c>
      <c r="AH352" t="e">
        <f>VLOOKUP(AF352,关卡难度线!B:H,11,0)</f>
        <v>#N/A</v>
      </c>
    </row>
    <row r="353" spans="14:34">
      <c r="N353" s="14">
        <v>100070</v>
      </c>
      <c r="O353">
        <v>11</v>
      </c>
      <c r="P353">
        <v>100070</v>
      </c>
      <c r="Q353">
        <v>12</v>
      </c>
      <c r="R353">
        <v>100070</v>
      </c>
      <c r="S353">
        <v>13</v>
      </c>
      <c r="T353">
        <v>100070</v>
      </c>
      <c r="U353">
        <v>14</v>
      </c>
      <c r="V353">
        <v>100070</v>
      </c>
      <c r="W353">
        <v>15</v>
      </c>
      <c r="X353">
        <v>100070</v>
      </c>
      <c r="Y353">
        <v>16</v>
      </c>
      <c r="Z353">
        <v>100072</v>
      </c>
      <c r="AA353">
        <v>17</v>
      </c>
      <c r="AB353">
        <v>100071</v>
      </c>
      <c r="AC353">
        <v>19</v>
      </c>
      <c r="AD353">
        <v>100070</v>
      </c>
      <c r="AE353">
        <v>20</v>
      </c>
      <c r="AF353">
        <v>200233</v>
      </c>
      <c r="AG353">
        <v>18</v>
      </c>
      <c r="AH353" t="e">
        <f>VLOOKUP(AF353,关卡难度线!B:H,11,0)</f>
        <v>#N/A</v>
      </c>
    </row>
    <row r="354" spans="14:34">
      <c r="N354" s="14">
        <v>100071</v>
      </c>
      <c r="O354">
        <v>11</v>
      </c>
      <c r="P354">
        <v>100070</v>
      </c>
      <c r="Q354">
        <v>12</v>
      </c>
      <c r="R354">
        <v>100070</v>
      </c>
      <c r="S354">
        <v>13</v>
      </c>
      <c r="T354">
        <v>100072</v>
      </c>
      <c r="U354">
        <v>14</v>
      </c>
      <c r="V354">
        <v>100072</v>
      </c>
      <c r="W354">
        <v>15</v>
      </c>
      <c r="X354">
        <v>100072</v>
      </c>
      <c r="Y354">
        <v>16</v>
      </c>
      <c r="Z354">
        <v>100071</v>
      </c>
      <c r="AA354">
        <v>17</v>
      </c>
      <c r="AB354">
        <v>100070</v>
      </c>
      <c r="AC354">
        <v>19</v>
      </c>
      <c r="AD354">
        <v>100070</v>
      </c>
      <c r="AE354">
        <v>20</v>
      </c>
      <c r="AF354">
        <v>200234</v>
      </c>
      <c r="AG354">
        <v>18</v>
      </c>
      <c r="AH354" t="e">
        <f>VLOOKUP(AF354,关卡难度线!B:H,11,0)</f>
        <v>#N/A</v>
      </c>
    </row>
    <row r="355" spans="14:34">
      <c r="N355" s="14">
        <v>100071</v>
      </c>
      <c r="O355">
        <v>11</v>
      </c>
      <c r="P355">
        <v>100071</v>
      </c>
      <c r="Q355">
        <v>12</v>
      </c>
      <c r="R355">
        <v>100071</v>
      </c>
      <c r="S355">
        <v>13</v>
      </c>
      <c r="T355">
        <v>100071</v>
      </c>
      <c r="U355">
        <v>14</v>
      </c>
      <c r="V355">
        <v>100072</v>
      </c>
      <c r="W355">
        <v>15</v>
      </c>
      <c r="X355">
        <v>100072</v>
      </c>
      <c r="Y355">
        <v>16</v>
      </c>
      <c r="Z355">
        <v>100071</v>
      </c>
      <c r="AA355">
        <v>17</v>
      </c>
      <c r="AB355">
        <v>100072</v>
      </c>
      <c r="AC355">
        <v>19</v>
      </c>
      <c r="AD355">
        <v>100071</v>
      </c>
      <c r="AE355">
        <v>20</v>
      </c>
      <c r="AF355">
        <v>200235</v>
      </c>
      <c r="AG355">
        <v>18</v>
      </c>
      <c r="AH355" t="e">
        <f>VLOOKUP(AF355,关卡难度线!B:H,11,0)</f>
        <v>#N/A</v>
      </c>
    </row>
    <row r="356" spans="14:34">
      <c r="N356" s="14">
        <v>100071</v>
      </c>
      <c r="O356">
        <v>11</v>
      </c>
      <c r="P356">
        <v>100072</v>
      </c>
      <c r="Q356">
        <v>12</v>
      </c>
      <c r="R356">
        <v>100072</v>
      </c>
      <c r="S356">
        <v>13</v>
      </c>
      <c r="T356">
        <v>100070</v>
      </c>
      <c r="U356">
        <v>14</v>
      </c>
      <c r="V356">
        <v>100072</v>
      </c>
      <c r="W356">
        <v>15</v>
      </c>
      <c r="X356">
        <v>100070</v>
      </c>
      <c r="Y356">
        <v>16</v>
      </c>
      <c r="Z356">
        <v>100070</v>
      </c>
      <c r="AA356">
        <v>17</v>
      </c>
      <c r="AB356">
        <v>100071</v>
      </c>
      <c r="AC356">
        <v>19</v>
      </c>
      <c r="AD356">
        <v>100071</v>
      </c>
      <c r="AE356">
        <v>20</v>
      </c>
      <c r="AF356">
        <v>200236</v>
      </c>
      <c r="AG356">
        <v>18</v>
      </c>
      <c r="AH356" t="e">
        <f>VLOOKUP(AF356,关卡难度线!B:H,11,0)</f>
        <v>#N/A</v>
      </c>
    </row>
    <row r="357" spans="14:34">
      <c r="N357" s="14">
        <v>100072</v>
      </c>
      <c r="O357">
        <v>11</v>
      </c>
      <c r="P357">
        <v>100071</v>
      </c>
      <c r="Q357">
        <v>12</v>
      </c>
      <c r="R357">
        <v>100070</v>
      </c>
      <c r="S357">
        <v>13</v>
      </c>
      <c r="T357">
        <v>100072</v>
      </c>
      <c r="U357">
        <v>14</v>
      </c>
      <c r="V357">
        <v>100070</v>
      </c>
      <c r="W357">
        <v>15</v>
      </c>
      <c r="X357">
        <v>100072</v>
      </c>
      <c r="Y357">
        <v>16</v>
      </c>
      <c r="Z357">
        <v>100072</v>
      </c>
      <c r="AA357">
        <v>17</v>
      </c>
      <c r="AB357">
        <v>100070</v>
      </c>
      <c r="AC357">
        <v>19</v>
      </c>
      <c r="AD357">
        <v>100070</v>
      </c>
      <c r="AE357">
        <v>20</v>
      </c>
      <c r="AF357">
        <v>200237</v>
      </c>
      <c r="AG357">
        <v>18</v>
      </c>
      <c r="AH357" t="e">
        <f>VLOOKUP(AF357,关卡难度线!B:H,11,0)</f>
        <v>#N/A</v>
      </c>
    </row>
    <row r="358" spans="14:34">
      <c r="N358" s="14">
        <v>100070</v>
      </c>
      <c r="O358">
        <v>11</v>
      </c>
      <c r="P358">
        <v>100071</v>
      </c>
      <c r="Q358">
        <v>12</v>
      </c>
      <c r="R358">
        <v>100072</v>
      </c>
      <c r="S358">
        <v>13</v>
      </c>
      <c r="T358">
        <v>100071</v>
      </c>
      <c r="U358">
        <v>14</v>
      </c>
      <c r="V358">
        <v>100072</v>
      </c>
      <c r="W358">
        <v>15</v>
      </c>
      <c r="X358">
        <v>100072</v>
      </c>
      <c r="Y358">
        <v>16</v>
      </c>
      <c r="Z358">
        <v>100072</v>
      </c>
      <c r="AA358">
        <v>17</v>
      </c>
      <c r="AB358">
        <v>100070</v>
      </c>
      <c r="AC358">
        <v>19</v>
      </c>
      <c r="AD358">
        <v>100071</v>
      </c>
      <c r="AE358">
        <v>20</v>
      </c>
      <c r="AF358">
        <v>200238</v>
      </c>
      <c r="AG358">
        <v>18</v>
      </c>
      <c r="AH358" t="e">
        <f>VLOOKUP(AF358,关卡难度线!B:H,11,0)</f>
        <v>#N/A</v>
      </c>
    </row>
    <row r="359" spans="14:34">
      <c r="N359" s="14">
        <v>100071</v>
      </c>
      <c r="O359">
        <v>11</v>
      </c>
      <c r="P359">
        <v>100070</v>
      </c>
      <c r="Q359">
        <v>12</v>
      </c>
      <c r="R359">
        <v>100072</v>
      </c>
      <c r="S359">
        <v>13</v>
      </c>
      <c r="T359">
        <v>100071</v>
      </c>
      <c r="U359">
        <v>14</v>
      </c>
      <c r="V359">
        <v>100070</v>
      </c>
      <c r="W359">
        <v>15</v>
      </c>
      <c r="X359">
        <v>100070</v>
      </c>
      <c r="Y359">
        <v>16</v>
      </c>
      <c r="Z359">
        <v>100072</v>
      </c>
      <c r="AA359">
        <v>17</v>
      </c>
      <c r="AB359">
        <v>100072</v>
      </c>
      <c r="AC359">
        <v>19</v>
      </c>
      <c r="AD359">
        <v>100071</v>
      </c>
      <c r="AE359">
        <v>20</v>
      </c>
      <c r="AF359">
        <v>200239</v>
      </c>
      <c r="AG359">
        <v>18</v>
      </c>
      <c r="AH359" t="e">
        <f>VLOOKUP(AF359,关卡难度线!B:H,11,0)</f>
        <v>#N/A</v>
      </c>
    </row>
    <row r="360" spans="14:34">
      <c r="N360" s="14">
        <v>100071</v>
      </c>
      <c r="O360">
        <v>11</v>
      </c>
      <c r="P360">
        <v>100072</v>
      </c>
      <c r="Q360">
        <v>12</v>
      </c>
      <c r="R360">
        <v>100072</v>
      </c>
      <c r="S360">
        <v>13</v>
      </c>
      <c r="T360">
        <v>100071</v>
      </c>
      <c r="U360">
        <v>14</v>
      </c>
      <c r="V360">
        <v>100070</v>
      </c>
      <c r="W360">
        <v>15</v>
      </c>
      <c r="X360">
        <v>100072</v>
      </c>
      <c r="Y360">
        <v>16</v>
      </c>
      <c r="Z360">
        <v>100070</v>
      </c>
      <c r="AA360">
        <v>17</v>
      </c>
      <c r="AB360">
        <v>100071</v>
      </c>
      <c r="AC360">
        <v>19</v>
      </c>
      <c r="AD360">
        <v>100071</v>
      </c>
      <c r="AE360">
        <v>20</v>
      </c>
      <c r="AF360">
        <v>200240</v>
      </c>
      <c r="AG360">
        <v>18</v>
      </c>
      <c r="AH360" t="e">
        <f>VLOOKUP(AF360,关卡难度线!B:H,11,0)</f>
        <v>#N/A</v>
      </c>
    </row>
    <row r="361" spans="14:34">
      <c r="N361" s="14">
        <v>100074</v>
      </c>
      <c r="O361">
        <v>11</v>
      </c>
      <c r="P361">
        <v>100074</v>
      </c>
      <c r="Q361">
        <v>12</v>
      </c>
      <c r="R361">
        <v>100073</v>
      </c>
      <c r="S361">
        <v>13</v>
      </c>
      <c r="T361">
        <v>100074</v>
      </c>
      <c r="U361">
        <v>14</v>
      </c>
      <c r="V361">
        <v>100075</v>
      </c>
      <c r="W361">
        <v>15</v>
      </c>
      <c r="X361">
        <v>100074</v>
      </c>
      <c r="Y361">
        <v>16</v>
      </c>
      <c r="Z361">
        <v>100075</v>
      </c>
      <c r="AA361">
        <v>17</v>
      </c>
      <c r="AB361">
        <v>100075</v>
      </c>
      <c r="AC361">
        <v>19</v>
      </c>
      <c r="AD361">
        <v>100074</v>
      </c>
      <c r="AE361">
        <v>20</v>
      </c>
      <c r="AF361">
        <v>200241</v>
      </c>
      <c r="AG361">
        <v>18</v>
      </c>
      <c r="AH361" t="e">
        <f>VLOOKUP(AF361,关卡难度线!B:H,11,0)</f>
        <v>#N/A</v>
      </c>
    </row>
    <row r="362" spans="14:34">
      <c r="N362" s="14">
        <v>100074</v>
      </c>
      <c r="O362">
        <v>11</v>
      </c>
      <c r="P362">
        <v>100074</v>
      </c>
      <c r="Q362">
        <v>12</v>
      </c>
      <c r="R362">
        <v>100075</v>
      </c>
      <c r="S362">
        <v>13</v>
      </c>
      <c r="T362">
        <v>100075</v>
      </c>
      <c r="U362">
        <v>14</v>
      </c>
      <c r="V362">
        <v>100074</v>
      </c>
      <c r="W362">
        <v>15</v>
      </c>
      <c r="X362">
        <v>100074</v>
      </c>
      <c r="Y362">
        <v>16</v>
      </c>
      <c r="Z362">
        <v>100075</v>
      </c>
      <c r="AA362">
        <v>17</v>
      </c>
      <c r="AB362">
        <v>100073</v>
      </c>
      <c r="AC362">
        <v>19</v>
      </c>
      <c r="AD362">
        <v>100074</v>
      </c>
      <c r="AE362">
        <v>20</v>
      </c>
      <c r="AF362">
        <v>200242</v>
      </c>
      <c r="AG362">
        <v>18</v>
      </c>
      <c r="AH362" t="e">
        <f>VLOOKUP(AF362,关卡难度线!B:H,11,0)</f>
        <v>#N/A</v>
      </c>
    </row>
    <row r="363" spans="14:34">
      <c r="N363" s="14">
        <v>100074</v>
      </c>
      <c r="O363">
        <v>11</v>
      </c>
      <c r="P363">
        <v>100075</v>
      </c>
      <c r="Q363">
        <v>12</v>
      </c>
      <c r="R363">
        <v>100074</v>
      </c>
      <c r="S363">
        <v>13</v>
      </c>
      <c r="T363">
        <v>100074</v>
      </c>
      <c r="U363">
        <v>14</v>
      </c>
      <c r="V363">
        <v>100073</v>
      </c>
      <c r="W363">
        <v>15</v>
      </c>
      <c r="X363">
        <v>100074</v>
      </c>
      <c r="Y363">
        <v>16</v>
      </c>
      <c r="Z363">
        <v>100073</v>
      </c>
      <c r="AA363">
        <v>17</v>
      </c>
      <c r="AB363">
        <v>100074</v>
      </c>
      <c r="AC363">
        <v>19</v>
      </c>
      <c r="AD363">
        <v>100074</v>
      </c>
      <c r="AE363">
        <v>20</v>
      </c>
      <c r="AF363">
        <v>200243</v>
      </c>
      <c r="AG363">
        <v>18</v>
      </c>
      <c r="AH363" t="e">
        <f>VLOOKUP(AF363,关卡难度线!B:H,11,0)</f>
        <v>#N/A</v>
      </c>
    </row>
    <row r="364" spans="14:34">
      <c r="N364" s="14">
        <v>100074</v>
      </c>
      <c r="O364">
        <v>11</v>
      </c>
      <c r="P364">
        <v>100075</v>
      </c>
      <c r="Q364">
        <v>12</v>
      </c>
      <c r="R364">
        <v>100073</v>
      </c>
      <c r="S364">
        <v>13</v>
      </c>
      <c r="T364">
        <v>100074</v>
      </c>
      <c r="U364">
        <v>14</v>
      </c>
      <c r="V364">
        <v>100075</v>
      </c>
      <c r="W364">
        <v>15</v>
      </c>
      <c r="X364">
        <v>100073</v>
      </c>
      <c r="Y364">
        <v>16</v>
      </c>
      <c r="Z364">
        <v>100075</v>
      </c>
      <c r="AA364">
        <v>17</v>
      </c>
      <c r="AB364">
        <v>100074</v>
      </c>
      <c r="AC364">
        <v>19</v>
      </c>
      <c r="AD364">
        <v>100073</v>
      </c>
      <c r="AE364">
        <v>20</v>
      </c>
      <c r="AF364">
        <v>200244</v>
      </c>
      <c r="AG364">
        <v>18</v>
      </c>
      <c r="AH364" t="e">
        <f>VLOOKUP(AF364,关卡难度线!B:H,11,0)</f>
        <v>#N/A</v>
      </c>
    </row>
    <row r="365" spans="14:34">
      <c r="N365" s="14">
        <v>100075</v>
      </c>
      <c r="O365">
        <v>11</v>
      </c>
      <c r="P365">
        <v>100073</v>
      </c>
      <c r="Q365">
        <v>12</v>
      </c>
      <c r="R365">
        <v>100075</v>
      </c>
      <c r="S365">
        <v>13</v>
      </c>
      <c r="T365">
        <v>100075</v>
      </c>
      <c r="U365">
        <v>14</v>
      </c>
      <c r="V365">
        <v>100074</v>
      </c>
      <c r="W365">
        <v>15</v>
      </c>
      <c r="X365">
        <v>100074</v>
      </c>
      <c r="Y365">
        <v>16</v>
      </c>
      <c r="Z365">
        <v>100075</v>
      </c>
      <c r="AA365">
        <v>17</v>
      </c>
      <c r="AB365">
        <v>100073</v>
      </c>
      <c r="AC365">
        <v>19</v>
      </c>
      <c r="AD365">
        <v>100075</v>
      </c>
      <c r="AE365">
        <v>20</v>
      </c>
      <c r="AF365">
        <v>200245</v>
      </c>
      <c r="AG365">
        <v>18</v>
      </c>
      <c r="AH365" t="e">
        <f>VLOOKUP(AF365,关卡难度线!B:H,11,0)</f>
        <v>#N/A</v>
      </c>
    </row>
    <row r="366" spans="14:34">
      <c r="N366" s="14">
        <v>100074</v>
      </c>
      <c r="O366">
        <v>11</v>
      </c>
      <c r="P366">
        <v>100075</v>
      </c>
      <c r="Q366">
        <v>12</v>
      </c>
      <c r="R366">
        <v>100073</v>
      </c>
      <c r="S366">
        <v>13</v>
      </c>
      <c r="T366">
        <v>100075</v>
      </c>
      <c r="U366">
        <v>14</v>
      </c>
      <c r="V366">
        <v>100074</v>
      </c>
      <c r="W366">
        <v>15</v>
      </c>
      <c r="X366">
        <v>100073</v>
      </c>
      <c r="Y366">
        <v>16</v>
      </c>
      <c r="Z366">
        <v>100073</v>
      </c>
      <c r="AA366">
        <v>17</v>
      </c>
      <c r="AB366">
        <v>100075</v>
      </c>
      <c r="AC366">
        <v>19</v>
      </c>
      <c r="AD366">
        <v>100073</v>
      </c>
      <c r="AE366">
        <v>20</v>
      </c>
      <c r="AF366">
        <v>200246</v>
      </c>
      <c r="AG366">
        <v>18</v>
      </c>
      <c r="AH366" t="e">
        <f>VLOOKUP(AF366,关卡难度线!B:H,11,0)</f>
        <v>#N/A</v>
      </c>
    </row>
    <row r="367" spans="14:34">
      <c r="N367" s="14">
        <v>100073</v>
      </c>
      <c r="O367">
        <v>11</v>
      </c>
      <c r="P367">
        <v>100073</v>
      </c>
      <c r="Q367">
        <v>12</v>
      </c>
      <c r="R367">
        <v>100074</v>
      </c>
      <c r="S367">
        <v>13</v>
      </c>
      <c r="T367">
        <v>100075</v>
      </c>
      <c r="U367">
        <v>14</v>
      </c>
      <c r="V367">
        <v>100074</v>
      </c>
      <c r="W367">
        <v>15</v>
      </c>
      <c r="X367">
        <v>100074</v>
      </c>
      <c r="Y367">
        <v>16</v>
      </c>
      <c r="Z367">
        <v>100073</v>
      </c>
      <c r="AA367">
        <v>17</v>
      </c>
      <c r="AB367">
        <v>100074</v>
      </c>
      <c r="AC367">
        <v>19</v>
      </c>
      <c r="AD367">
        <v>100073</v>
      </c>
      <c r="AE367">
        <v>20</v>
      </c>
      <c r="AF367">
        <v>200247</v>
      </c>
      <c r="AG367">
        <v>18</v>
      </c>
      <c r="AH367" t="e">
        <f>VLOOKUP(AF367,关卡难度线!B:H,11,0)</f>
        <v>#N/A</v>
      </c>
    </row>
    <row r="368" spans="14:34">
      <c r="N368" s="14">
        <v>100075</v>
      </c>
      <c r="O368">
        <v>11</v>
      </c>
      <c r="P368">
        <v>100073</v>
      </c>
      <c r="Q368">
        <v>12</v>
      </c>
      <c r="R368">
        <v>100074</v>
      </c>
      <c r="S368">
        <v>13</v>
      </c>
      <c r="T368">
        <v>100075</v>
      </c>
      <c r="U368">
        <v>14</v>
      </c>
      <c r="V368">
        <v>100073</v>
      </c>
      <c r="W368">
        <v>15</v>
      </c>
      <c r="X368">
        <v>100075</v>
      </c>
      <c r="Y368">
        <v>16</v>
      </c>
      <c r="Z368">
        <v>100074</v>
      </c>
      <c r="AA368">
        <v>17</v>
      </c>
      <c r="AB368">
        <v>100074</v>
      </c>
      <c r="AC368">
        <v>19</v>
      </c>
      <c r="AD368">
        <v>100075</v>
      </c>
      <c r="AE368">
        <v>20</v>
      </c>
      <c r="AF368">
        <v>200248</v>
      </c>
      <c r="AG368">
        <v>18</v>
      </c>
      <c r="AH368" t="e">
        <f>VLOOKUP(AF368,关卡难度线!B:H,11,0)</f>
        <v>#N/A</v>
      </c>
    </row>
    <row r="369" spans="14:34">
      <c r="N369" s="14">
        <v>100075</v>
      </c>
      <c r="O369">
        <v>11</v>
      </c>
      <c r="P369">
        <v>100073</v>
      </c>
      <c r="Q369">
        <v>12</v>
      </c>
      <c r="R369">
        <v>100073</v>
      </c>
      <c r="S369">
        <v>13</v>
      </c>
      <c r="T369">
        <v>100075</v>
      </c>
      <c r="U369">
        <v>14</v>
      </c>
      <c r="V369">
        <v>100075</v>
      </c>
      <c r="W369">
        <v>15</v>
      </c>
      <c r="X369">
        <v>100073</v>
      </c>
      <c r="Y369">
        <v>16</v>
      </c>
      <c r="Z369">
        <v>100074</v>
      </c>
      <c r="AA369">
        <v>17</v>
      </c>
      <c r="AB369">
        <v>100073</v>
      </c>
      <c r="AC369">
        <v>19</v>
      </c>
      <c r="AD369">
        <v>100074</v>
      </c>
      <c r="AE369">
        <v>20</v>
      </c>
      <c r="AF369">
        <v>200249</v>
      </c>
      <c r="AG369">
        <v>18</v>
      </c>
      <c r="AH369" t="e">
        <f>VLOOKUP(AF369,关卡难度线!B:H,11,0)</f>
        <v>#N/A</v>
      </c>
    </row>
    <row r="370" spans="14:34">
      <c r="N370" s="14">
        <v>100073</v>
      </c>
      <c r="O370">
        <v>11</v>
      </c>
      <c r="P370">
        <v>100074</v>
      </c>
      <c r="Q370">
        <v>12</v>
      </c>
      <c r="R370">
        <v>100073</v>
      </c>
      <c r="S370">
        <v>13</v>
      </c>
      <c r="T370">
        <v>100075</v>
      </c>
      <c r="U370">
        <v>14</v>
      </c>
      <c r="V370">
        <v>100074</v>
      </c>
      <c r="W370">
        <v>15</v>
      </c>
      <c r="X370">
        <v>100073</v>
      </c>
      <c r="Y370">
        <v>16</v>
      </c>
      <c r="Z370">
        <v>100073</v>
      </c>
      <c r="AA370">
        <v>17</v>
      </c>
      <c r="AB370">
        <v>100074</v>
      </c>
      <c r="AC370">
        <v>19</v>
      </c>
      <c r="AD370">
        <v>100075</v>
      </c>
      <c r="AE370">
        <v>20</v>
      </c>
      <c r="AF370">
        <v>200250</v>
      </c>
      <c r="AG370">
        <v>18</v>
      </c>
      <c r="AH370" t="e">
        <f>VLOOKUP(AF370,关卡难度线!B:H,11,0)</f>
        <v>#N/A</v>
      </c>
    </row>
    <row r="371" spans="14:34">
      <c r="N371" s="14">
        <v>100074</v>
      </c>
      <c r="O371">
        <v>11</v>
      </c>
      <c r="P371">
        <v>100074</v>
      </c>
      <c r="Q371">
        <v>12</v>
      </c>
      <c r="R371">
        <v>100073</v>
      </c>
      <c r="S371">
        <v>13</v>
      </c>
      <c r="T371">
        <v>100074</v>
      </c>
      <c r="U371">
        <v>14</v>
      </c>
      <c r="V371">
        <v>100075</v>
      </c>
      <c r="W371">
        <v>15</v>
      </c>
      <c r="X371">
        <v>100074</v>
      </c>
      <c r="Y371">
        <v>16</v>
      </c>
      <c r="Z371">
        <v>100075</v>
      </c>
      <c r="AA371">
        <v>17</v>
      </c>
      <c r="AB371">
        <v>100075</v>
      </c>
      <c r="AC371">
        <v>19</v>
      </c>
      <c r="AD371">
        <v>100074</v>
      </c>
      <c r="AE371">
        <v>20</v>
      </c>
      <c r="AF371">
        <v>200241</v>
      </c>
      <c r="AG371">
        <v>18</v>
      </c>
      <c r="AH371" t="e">
        <f>VLOOKUP(AF371,关卡难度线!B:H,11,0)</f>
        <v>#N/A</v>
      </c>
    </row>
    <row r="372" spans="14:34">
      <c r="N372" s="14">
        <v>100074</v>
      </c>
      <c r="O372">
        <v>11</v>
      </c>
      <c r="P372">
        <v>100074</v>
      </c>
      <c r="Q372">
        <v>12</v>
      </c>
      <c r="R372">
        <v>100075</v>
      </c>
      <c r="S372">
        <v>13</v>
      </c>
      <c r="T372">
        <v>100075</v>
      </c>
      <c r="U372">
        <v>14</v>
      </c>
      <c r="V372">
        <v>100074</v>
      </c>
      <c r="W372">
        <v>15</v>
      </c>
      <c r="X372">
        <v>100074</v>
      </c>
      <c r="Y372">
        <v>16</v>
      </c>
      <c r="Z372">
        <v>100075</v>
      </c>
      <c r="AA372">
        <v>17</v>
      </c>
      <c r="AB372">
        <v>100073</v>
      </c>
      <c r="AC372">
        <v>19</v>
      </c>
      <c r="AD372">
        <v>100074</v>
      </c>
      <c r="AE372">
        <v>20</v>
      </c>
      <c r="AF372">
        <v>200242</v>
      </c>
      <c r="AG372">
        <v>18</v>
      </c>
      <c r="AH372" t="e">
        <f>VLOOKUP(AF372,关卡难度线!B:H,11,0)</f>
        <v>#N/A</v>
      </c>
    </row>
    <row r="373" spans="14:34">
      <c r="N373" s="14">
        <v>100074</v>
      </c>
      <c r="O373">
        <v>11</v>
      </c>
      <c r="P373">
        <v>100075</v>
      </c>
      <c r="Q373">
        <v>12</v>
      </c>
      <c r="R373">
        <v>100074</v>
      </c>
      <c r="S373">
        <v>13</v>
      </c>
      <c r="T373">
        <v>100074</v>
      </c>
      <c r="U373">
        <v>14</v>
      </c>
      <c r="V373">
        <v>100073</v>
      </c>
      <c r="W373">
        <v>15</v>
      </c>
      <c r="X373">
        <v>100074</v>
      </c>
      <c r="Y373">
        <v>16</v>
      </c>
      <c r="Z373">
        <v>100073</v>
      </c>
      <c r="AA373">
        <v>17</v>
      </c>
      <c r="AB373">
        <v>100074</v>
      </c>
      <c r="AC373">
        <v>19</v>
      </c>
      <c r="AD373">
        <v>100074</v>
      </c>
      <c r="AE373">
        <v>20</v>
      </c>
      <c r="AF373">
        <v>200243</v>
      </c>
      <c r="AG373">
        <v>18</v>
      </c>
      <c r="AH373" t="e">
        <f>VLOOKUP(AF373,关卡难度线!B:H,11,0)</f>
        <v>#N/A</v>
      </c>
    </row>
    <row r="374" spans="14:34">
      <c r="N374" s="14">
        <v>100074</v>
      </c>
      <c r="O374">
        <v>11</v>
      </c>
      <c r="P374">
        <v>100075</v>
      </c>
      <c r="Q374">
        <v>12</v>
      </c>
      <c r="R374">
        <v>100073</v>
      </c>
      <c r="S374">
        <v>13</v>
      </c>
      <c r="T374">
        <v>100074</v>
      </c>
      <c r="U374">
        <v>14</v>
      </c>
      <c r="V374">
        <v>100075</v>
      </c>
      <c r="W374">
        <v>15</v>
      </c>
      <c r="X374">
        <v>100073</v>
      </c>
      <c r="Y374">
        <v>16</v>
      </c>
      <c r="Z374">
        <v>100075</v>
      </c>
      <c r="AA374">
        <v>17</v>
      </c>
      <c r="AB374">
        <v>100074</v>
      </c>
      <c r="AC374">
        <v>19</v>
      </c>
      <c r="AD374">
        <v>100073</v>
      </c>
      <c r="AE374">
        <v>20</v>
      </c>
      <c r="AF374">
        <v>200244</v>
      </c>
      <c r="AG374">
        <v>18</v>
      </c>
      <c r="AH374" t="e">
        <f>VLOOKUP(AF374,关卡难度线!B:H,11,0)</f>
        <v>#N/A</v>
      </c>
    </row>
    <row r="375" spans="14:34">
      <c r="N375" s="14">
        <v>100075</v>
      </c>
      <c r="O375">
        <v>11</v>
      </c>
      <c r="P375">
        <v>100073</v>
      </c>
      <c r="Q375">
        <v>12</v>
      </c>
      <c r="R375">
        <v>100075</v>
      </c>
      <c r="S375">
        <v>13</v>
      </c>
      <c r="T375">
        <v>100075</v>
      </c>
      <c r="U375">
        <v>14</v>
      </c>
      <c r="V375">
        <v>100074</v>
      </c>
      <c r="W375">
        <v>15</v>
      </c>
      <c r="X375">
        <v>100074</v>
      </c>
      <c r="Y375">
        <v>16</v>
      </c>
      <c r="Z375">
        <v>100075</v>
      </c>
      <c r="AA375">
        <v>17</v>
      </c>
      <c r="AB375">
        <v>100073</v>
      </c>
      <c r="AC375">
        <v>19</v>
      </c>
      <c r="AD375">
        <v>100075</v>
      </c>
      <c r="AE375">
        <v>20</v>
      </c>
      <c r="AF375">
        <v>200245</v>
      </c>
      <c r="AG375">
        <v>18</v>
      </c>
      <c r="AH375" t="e">
        <f>VLOOKUP(AF375,关卡难度线!B:H,11,0)</f>
        <v>#N/A</v>
      </c>
    </row>
    <row r="376" spans="14:34">
      <c r="N376" s="14">
        <v>100074</v>
      </c>
      <c r="O376">
        <v>11</v>
      </c>
      <c r="P376">
        <v>100075</v>
      </c>
      <c r="Q376">
        <v>12</v>
      </c>
      <c r="R376">
        <v>100073</v>
      </c>
      <c r="S376">
        <v>13</v>
      </c>
      <c r="T376">
        <v>100075</v>
      </c>
      <c r="U376">
        <v>14</v>
      </c>
      <c r="V376">
        <v>100074</v>
      </c>
      <c r="W376">
        <v>15</v>
      </c>
      <c r="X376">
        <v>100073</v>
      </c>
      <c r="Y376">
        <v>16</v>
      </c>
      <c r="Z376">
        <v>100073</v>
      </c>
      <c r="AA376">
        <v>17</v>
      </c>
      <c r="AB376">
        <v>100075</v>
      </c>
      <c r="AC376">
        <v>19</v>
      </c>
      <c r="AD376">
        <v>100073</v>
      </c>
      <c r="AE376">
        <v>20</v>
      </c>
      <c r="AF376">
        <v>200246</v>
      </c>
      <c r="AG376">
        <v>18</v>
      </c>
      <c r="AH376" t="e">
        <f>VLOOKUP(AF376,关卡难度线!B:H,11,0)</f>
        <v>#N/A</v>
      </c>
    </row>
    <row r="377" spans="14:34">
      <c r="N377" s="14">
        <v>100073</v>
      </c>
      <c r="O377">
        <v>11</v>
      </c>
      <c r="P377">
        <v>100073</v>
      </c>
      <c r="Q377">
        <v>12</v>
      </c>
      <c r="R377">
        <v>100074</v>
      </c>
      <c r="S377">
        <v>13</v>
      </c>
      <c r="T377">
        <v>100075</v>
      </c>
      <c r="U377">
        <v>14</v>
      </c>
      <c r="V377">
        <v>100074</v>
      </c>
      <c r="W377">
        <v>15</v>
      </c>
      <c r="X377">
        <v>100074</v>
      </c>
      <c r="Y377">
        <v>16</v>
      </c>
      <c r="Z377">
        <v>100073</v>
      </c>
      <c r="AA377">
        <v>17</v>
      </c>
      <c r="AB377">
        <v>100074</v>
      </c>
      <c r="AC377">
        <v>19</v>
      </c>
      <c r="AD377">
        <v>100073</v>
      </c>
      <c r="AE377">
        <v>20</v>
      </c>
      <c r="AF377">
        <v>200247</v>
      </c>
      <c r="AG377">
        <v>18</v>
      </c>
      <c r="AH377" t="e">
        <f>VLOOKUP(AF377,关卡难度线!B:H,11,0)</f>
        <v>#N/A</v>
      </c>
    </row>
    <row r="378" spans="14:34">
      <c r="N378" s="14">
        <v>100075</v>
      </c>
      <c r="O378">
        <v>11</v>
      </c>
      <c r="P378">
        <v>100073</v>
      </c>
      <c r="Q378">
        <v>12</v>
      </c>
      <c r="R378">
        <v>100074</v>
      </c>
      <c r="S378">
        <v>13</v>
      </c>
      <c r="T378">
        <v>100075</v>
      </c>
      <c r="U378">
        <v>14</v>
      </c>
      <c r="V378">
        <v>100073</v>
      </c>
      <c r="W378">
        <v>15</v>
      </c>
      <c r="X378">
        <v>100075</v>
      </c>
      <c r="Y378">
        <v>16</v>
      </c>
      <c r="Z378">
        <v>100074</v>
      </c>
      <c r="AA378">
        <v>17</v>
      </c>
      <c r="AB378">
        <v>100074</v>
      </c>
      <c r="AC378">
        <v>19</v>
      </c>
      <c r="AD378">
        <v>100075</v>
      </c>
      <c r="AE378">
        <v>20</v>
      </c>
      <c r="AF378">
        <v>200248</v>
      </c>
      <c r="AG378">
        <v>18</v>
      </c>
      <c r="AH378" t="e">
        <f>VLOOKUP(AF378,关卡难度线!B:H,11,0)</f>
        <v>#N/A</v>
      </c>
    </row>
    <row r="379" spans="14:34">
      <c r="N379" s="14">
        <v>100075</v>
      </c>
      <c r="O379">
        <v>11</v>
      </c>
      <c r="P379">
        <v>100073</v>
      </c>
      <c r="Q379">
        <v>12</v>
      </c>
      <c r="R379">
        <v>100073</v>
      </c>
      <c r="S379">
        <v>13</v>
      </c>
      <c r="T379">
        <v>100075</v>
      </c>
      <c r="U379">
        <v>14</v>
      </c>
      <c r="V379">
        <v>100075</v>
      </c>
      <c r="W379">
        <v>15</v>
      </c>
      <c r="X379">
        <v>100073</v>
      </c>
      <c r="Y379">
        <v>16</v>
      </c>
      <c r="Z379">
        <v>100074</v>
      </c>
      <c r="AA379">
        <v>17</v>
      </c>
      <c r="AB379">
        <v>100073</v>
      </c>
      <c r="AC379">
        <v>19</v>
      </c>
      <c r="AD379">
        <v>100074</v>
      </c>
      <c r="AE379">
        <v>20</v>
      </c>
      <c r="AF379">
        <v>200249</v>
      </c>
      <c r="AG379">
        <v>18</v>
      </c>
      <c r="AH379" t="e">
        <f>VLOOKUP(AF379,关卡难度线!B:H,11,0)</f>
        <v>#N/A</v>
      </c>
    </row>
    <row r="380" spans="14:34">
      <c r="N380" s="14">
        <v>100073</v>
      </c>
      <c r="O380">
        <v>11</v>
      </c>
      <c r="P380">
        <v>100074</v>
      </c>
      <c r="Q380">
        <v>12</v>
      </c>
      <c r="R380">
        <v>100073</v>
      </c>
      <c r="S380">
        <v>13</v>
      </c>
      <c r="T380">
        <v>100075</v>
      </c>
      <c r="U380">
        <v>14</v>
      </c>
      <c r="V380">
        <v>100074</v>
      </c>
      <c r="W380">
        <v>15</v>
      </c>
      <c r="X380">
        <v>100073</v>
      </c>
      <c r="Y380">
        <v>16</v>
      </c>
      <c r="Z380">
        <v>100073</v>
      </c>
      <c r="AA380">
        <v>17</v>
      </c>
      <c r="AB380">
        <v>100074</v>
      </c>
      <c r="AC380">
        <v>19</v>
      </c>
      <c r="AD380">
        <v>100075</v>
      </c>
      <c r="AE380">
        <v>20</v>
      </c>
      <c r="AF380">
        <v>200250</v>
      </c>
      <c r="AG380">
        <v>18</v>
      </c>
      <c r="AH380" t="e">
        <f>VLOOKUP(AF380,关卡难度线!B:H,11,0)</f>
        <v>#N/A</v>
      </c>
    </row>
    <row r="381" spans="14:34">
      <c r="N381" s="14">
        <v>100078</v>
      </c>
      <c r="O381">
        <v>11</v>
      </c>
      <c r="P381">
        <v>100077</v>
      </c>
      <c r="Q381">
        <v>12</v>
      </c>
      <c r="R381">
        <v>100078</v>
      </c>
      <c r="S381">
        <v>13</v>
      </c>
      <c r="T381">
        <v>100076</v>
      </c>
      <c r="U381">
        <v>14</v>
      </c>
      <c r="V381">
        <v>100076</v>
      </c>
      <c r="W381">
        <v>15</v>
      </c>
      <c r="X381">
        <v>100077</v>
      </c>
      <c r="Y381">
        <v>16</v>
      </c>
      <c r="Z381">
        <v>100078</v>
      </c>
      <c r="AA381">
        <v>17</v>
      </c>
      <c r="AB381">
        <v>100078</v>
      </c>
      <c r="AC381">
        <v>19</v>
      </c>
      <c r="AD381">
        <v>100076</v>
      </c>
      <c r="AE381">
        <v>20</v>
      </c>
      <c r="AF381">
        <v>200251</v>
      </c>
      <c r="AG381">
        <v>18</v>
      </c>
      <c r="AH381" t="e">
        <f>VLOOKUP(AF381,关卡难度线!B:H,11,0)</f>
        <v>#N/A</v>
      </c>
    </row>
    <row r="382" spans="14:34">
      <c r="N382" s="14">
        <v>100077</v>
      </c>
      <c r="O382">
        <v>11</v>
      </c>
      <c r="P382">
        <v>100078</v>
      </c>
      <c r="Q382">
        <v>12</v>
      </c>
      <c r="R382">
        <v>100078</v>
      </c>
      <c r="S382">
        <v>13</v>
      </c>
      <c r="T382">
        <v>100078</v>
      </c>
      <c r="U382">
        <v>14</v>
      </c>
      <c r="V382">
        <v>100076</v>
      </c>
      <c r="W382">
        <v>15</v>
      </c>
      <c r="X382">
        <v>100078</v>
      </c>
      <c r="Y382">
        <v>16</v>
      </c>
      <c r="Z382">
        <v>100077</v>
      </c>
      <c r="AA382">
        <v>17</v>
      </c>
      <c r="AB382">
        <v>100077</v>
      </c>
      <c r="AC382">
        <v>19</v>
      </c>
      <c r="AD382">
        <v>100078</v>
      </c>
      <c r="AE382">
        <v>20</v>
      </c>
      <c r="AF382">
        <v>200252</v>
      </c>
      <c r="AG382">
        <v>18</v>
      </c>
      <c r="AH382" t="e">
        <f>VLOOKUP(AF382,关卡难度线!B:H,11,0)</f>
        <v>#N/A</v>
      </c>
    </row>
    <row r="383" spans="14:34">
      <c r="N383" s="14">
        <v>100076</v>
      </c>
      <c r="O383">
        <v>11</v>
      </c>
      <c r="P383">
        <v>100077</v>
      </c>
      <c r="Q383">
        <v>12</v>
      </c>
      <c r="R383">
        <v>100078</v>
      </c>
      <c r="S383">
        <v>13</v>
      </c>
      <c r="T383">
        <v>100077</v>
      </c>
      <c r="U383">
        <v>14</v>
      </c>
      <c r="V383">
        <v>100078</v>
      </c>
      <c r="W383">
        <v>15</v>
      </c>
      <c r="X383">
        <v>100076</v>
      </c>
      <c r="Y383">
        <v>16</v>
      </c>
      <c r="Z383">
        <v>100078</v>
      </c>
      <c r="AA383">
        <v>17</v>
      </c>
      <c r="AB383">
        <v>100078</v>
      </c>
      <c r="AC383">
        <v>19</v>
      </c>
      <c r="AD383">
        <v>100078</v>
      </c>
      <c r="AE383">
        <v>20</v>
      </c>
      <c r="AF383">
        <v>200253</v>
      </c>
      <c r="AG383">
        <v>18</v>
      </c>
      <c r="AH383" t="e">
        <f>VLOOKUP(AF383,关卡难度线!B:H,11,0)</f>
        <v>#N/A</v>
      </c>
    </row>
    <row r="384" spans="14:34">
      <c r="N384" s="14">
        <v>100077</v>
      </c>
      <c r="O384">
        <v>11</v>
      </c>
      <c r="P384">
        <v>100077</v>
      </c>
      <c r="Q384">
        <v>12</v>
      </c>
      <c r="R384">
        <v>100077</v>
      </c>
      <c r="S384">
        <v>13</v>
      </c>
      <c r="T384">
        <v>100077</v>
      </c>
      <c r="U384">
        <v>14</v>
      </c>
      <c r="V384">
        <v>100076</v>
      </c>
      <c r="W384">
        <v>15</v>
      </c>
      <c r="X384">
        <v>100077</v>
      </c>
      <c r="Y384">
        <v>16</v>
      </c>
      <c r="Z384">
        <v>100078</v>
      </c>
      <c r="AA384">
        <v>17</v>
      </c>
      <c r="AB384">
        <v>100077</v>
      </c>
      <c r="AC384">
        <v>19</v>
      </c>
      <c r="AD384">
        <v>100078</v>
      </c>
      <c r="AE384">
        <v>20</v>
      </c>
      <c r="AF384">
        <v>200254</v>
      </c>
      <c r="AG384">
        <v>18</v>
      </c>
      <c r="AH384" t="e">
        <f>VLOOKUP(AF384,关卡难度线!B:H,11,0)</f>
        <v>#N/A</v>
      </c>
    </row>
    <row r="385" spans="14:34">
      <c r="N385" s="14">
        <v>100078</v>
      </c>
      <c r="O385">
        <v>11</v>
      </c>
      <c r="P385">
        <v>100076</v>
      </c>
      <c r="Q385">
        <v>12</v>
      </c>
      <c r="R385">
        <v>100076</v>
      </c>
      <c r="S385">
        <v>13</v>
      </c>
      <c r="T385">
        <v>100078</v>
      </c>
      <c r="U385">
        <v>14</v>
      </c>
      <c r="V385">
        <v>100078</v>
      </c>
      <c r="W385">
        <v>15</v>
      </c>
      <c r="X385">
        <v>100076</v>
      </c>
      <c r="Y385">
        <v>16</v>
      </c>
      <c r="Z385">
        <v>100076</v>
      </c>
      <c r="AA385">
        <v>17</v>
      </c>
      <c r="AB385">
        <v>100076</v>
      </c>
      <c r="AC385">
        <v>19</v>
      </c>
      <c r="AD385">
        <v>100076</v>
      </c>
      <c r="AE385">
        <v>20</v>
      </c>
      <c r="AF385">
        <v>200255</v>
      </c>
      <c r="AG385">
        <v>18</v>
      </c>
      <c r="AH385" t="e">
        <f>VLOOKUP(AF385,关卡难度线!B:H,11,0)</f>
        <v>#N/A</v>
      </c>
    </row>
    <row r="386" spans="14:34">
      <c r="N386" s="14">
        <v>100078</v>
      </c>
      <c r="O386">
        <v>11</v>
      </c>
      <c r="P386">
        <v>100077</v>
      </c>
      <c r="Q386">
        <v>12</v>
      </c>
      <c r="R386">
        <v>100077</v>
      </c>
      <c r="S386">
        <v>13</v>
      </c>
      <c r="T386">
        <v>100077</v>
      </c>
      <c r="U386">
        <v>14</v>
      </c>
      <c r="V386">
        <v>100077</v>
      </c>
      <c r="W386">
        <v>15</v>
      </c>
      <c r="X386">
        <v>100078</v>
      </c>
      <c r="Y386">
        <v>16</v>
      </c>
      <c r="Z386">
        <v>100076</v>
      </c>
      <c r="AA386">
        <v>17</v>
      </c>
      <c r="AB386">
        <v>100077</v>
      </c>
      <c r="AC386">
        <v>19</v>
      </c>
      <c r="AD386">
        <v>100078</v>
      </c>
      <c r="AE386">
        <v>20</v>
      </c>
      <c r="AF386">
        <v>200256</v>
      </c>
      <c r="AG386">
        <v>18</v>
      </c>
      <c r="AH386" t="e">
        <f>VLOOKUP(AF386,关卡难度线!B:H,11,0)</f>
        <v>#N/A</v>
      </c>
    </row>
    <row r="387" spans="14:34">
      <c r="N387" s="14">
        <v>100077</v>
      </c>
      <c r="O387">
        <v>11</v>
      </c>
      <c r="P387">
        <v>100078</v>
      </c>
      <c r="Q387">
        <v>12</v>
      </c>
      <c r="R387">
        <v>100078</v>
      </c>
      <c r="S387">
        <v>13</v>
      </c>
      <c r="T387">
        <v>100076</v>
      </c>
      <c r="U387">
        <v>14</v>
      </c>
      <c r="V387">
        <v>100076</v>
      </c>
      <c r="W387">
        <v>15</v>
      </c>
      <c r="X387">
        <v>100077</v>
      </c>
      <c r="Y387">
        <v>16</v>
      </c>
      <c r="Z387">
        <v>100078</v>
      </c>
      <c r="AA387">
        <v>17</v>
      </c>
      <c r="AB387">
        <v>100076</v>
      </c>
      <c r="AC387">
        <v>19</v>
      </c>
      <c r="AD387">
        <v>100076</v>
      </c>
      <c r="AE387">
        <v>20</v>
      </c>
      <c r="AF387">
        <v>200257</v>
      </c>
      <c r="AG387">
        <v>18</v>
      </c>
      <c r="AH387" t="e">
        <f>VLOOKUP(AF387,关卡难度线!B:H,11,0)</f>
        <v>#N/A</v>
      </c>
    </row>
    <row r="388" spans="14:34">
      <c r="N388" s="14">
        <v>100076</v>
      </c>
      <c r="O388">
        <v>11</v>
      </c>
      <c r="P388">
        <v>100078</v>
      </c>
      <c r="Q388">
        <v>12</v>
      </c>
      <c r="R388">
        <v>100076</v>
      </c>
      <c r="S388">
        <v>13</v>
      </c>
      <c r="T388">
        <v>100076</v>
      </c>
      <c r="U388">
        <v>14</v>
      </c>
      <c r="V388">
        <v>100076</v>
      </c>
      <c r="W388">
        <v>15</v>
      </c>
      <c r="X388">
        <v>100077</v>
      </c>
      <c r="Y388">
        <v>16</v>
      </c>
      <c r="Z388">
        <v>100078</v>
      </c>
      <c r="AA388">
        <v>17</v>
      </c>
      <c r="AB388">
        <v>100078</v>
      </c>
      <c r="AC388">
        <v>19</v>
      </c>
      <c r="AD388">
        <v>100078</v>
      </c>
      <c r="AE388">
        <v>20</v>
      </c>
      <c r="AF388">
        <v>200258</v>
      </c>
      <c r="AG388">
        <v>18</v>
      </c>
      <c r="AH388" t="e">
        <f>VLOOKUP(AF388,关卡难度线!B:H,11,0)</f>
        <v>#N/A</v>
      </c>
    </row>
    <row r="389" spans="14:34">
      <c r="N389" s="14">
        <v>100077</v>
      </c>
      <c r="O389">
        <v>11</v>
      </c>
      <c r="P389">
        <v>100076</v>
      </c>
      <c r="Q389">
        <v>12</v>
      </c>
      <c r="R389">
        <v>100078</v>
      </c>
      <c r="S389">
        <v>13</v>
      </c>
      <c r="T389">
        <v>100077</v>
      </c>
      <c r="U389">
        <v>14</v>
      </c>
      <c r="V389">
        <v>100076</v>
      </c>
      <c r="W389">
        <v>15</v>
      </c>
      <c r="X389">
        <v>100077</v>
      </c>
      <c r="Y389">
        <v>16</v>
      </c>
      <c r="Z389">
        <v>100078</v>
      </c>
      <c r="AA389">
        <v>17</v>
      </c>
      <c r="AB389">
        <v>100077</v>
      </c>
      <c r="AC389">
        <v>19</v>
      </c>
      <c r="AD389">
        <v>100078</v>
      </c>
      <c r="AE389">
        <v>20</v>
      </c>
      <c r="AF389">
        <v>200259</v>
      </c>
      <c r="AG389">
        <v>18</v>
      </c>
      <c r="AH389" t="e">
        <f>VLOOKUP(AF389,关卡难度线!B:H,11,0)</f>
        <v>#N/A</v>
      </c>
    </row>
    <row r="390" spans="14:34">
      <c r="N390" s="14">
        <v>100076</v>
      </c>
      <c r="O390">
        <v>11</v>
      </c>
      <c r="P390">
        <v>100078</v>
      </c>
      <c r="Q390">
        <v>12</v>
      </c>
      <c r="R390">
        <v>100076</v>
      </c>
      <c r="S390">
        <v>13</v>
      </c>
      <c r="T390">
        <v>100077</v>
      </c>
      <c r="U390">
        <v>14</v>
      </c>
      <c r="V390">
        <v>100078</v>
      </c>
      <c r="W390">
        <v>15</v>
      </c>
      <c r="X390">
        <v>100077</v>
      </c>
      <c r="Y390">
        <v>16</v>
      </c>
      <c r="Z390">
        <v>100078</v>
      </c>
      <c r="AA390">
        <v>17</v>
      </c>
      <c r="AB390">
        <v>100076</v>
      </c>
      <c r="AC390">
        <v>19</v>
      </c>
      <c r="AD390">
        <v>100076</v>
      </c>
      <c r="AE390">
        <v>20</v>
      </c>
      <c r="AF390">
        <v>200260</v>
      </c>
      <c r="AG390">
        <v>18</v>
      </c>
      <c r="AH390" t="e">
        <f>VLOOKUP(AF390,关卡难度线!B:H,11,0)</f>
        <v>#N/A</v>
      </c>
    </row>
    <row r="391" spans="14:34">
      <c r="N391" s="14">
        <v>100078</v>
      </c>
      <c r="O391">
        <v>11</v>
      </c>
      <c r="P391">
        <v>100077</v>
      </c>
      <c r="Q391">
        <v>12</v>
      </c>
      <c r="R391">
        <v>100078</v>
      </c>
      <c r="S391">
        <v>13</v>
      </c>
      <c r="T391">
        <v>100076</v>
      </c>
      <c r="U391">
        <v>14</v>
      </c>
      <c r="V391">
        <v>100076</v>
      </c>
      <c r="W391">
        <v>15</v>
      </c>
      <c r="X391">
        <v>100077</v>
      </c>
      <c r="Y391">
        <v>16</v>
      </c>
      <c r="Z391">
        <v>100078</v>
      </c>
      <c r="AA391">
        <v>17</v>
      </c>
      <c r="AB391">
        <v>100078</v>
      </c>
      <c r="AC391">
        <v>19</v>
      </c>
      <c r="AD391">
        <v>100076</v>
      </c>
      <c r="AE391">
        <v>20</v>
      </c>
      <c r="AF391">
        <v>200251</v>
      </c>
      <c r="AG391">
        <v>18</v>
      </c>
      <c r="AH391" t="e">
        <f>VLOOKUP(AF391,关卡难度线!B:H,11,0)</f>
        <v>#N/A</v>
      </c>
    </row>
    <row r="392" spans="14:34">
      <c r="N392" s="14">
        <v>100077</v>
      </c>
      <c r="O392">
        <v>11</v>
      </c>
      <c r="P392">
        <v>100078</v>
      </c>
      <c r="Q392">
        <v>12</v>
      </c>
      <c r="R392">
        <v>100078</v>
      </c>
      <c r="S392">
        <v>13</v>
      </c>
      <c r="T392">
        <v>100078</v>
      </c>
      <c r="U392">
        <v>14</v>
      </c>
      <c r="V392">
        <v>100076</v>
      </c>
      <c r="W392">
        <v>15</v>
      </c>
      <c r="X392">
        <v>100078</v>
      </c>
      <c r="Y392">
        <v>16</v>
      </c>
      <c r="Z392">
        <v>100077</v>
      </c>
      <c r="AA392">
        <v>17</v>
      </c>
      <c r="AB392">
        <v>100077</v>
      </c>
      <c r="AC392">
        <v>19</v>
      </c>
      <c r="AD392">
        <v>100078</v>
      </c>
      <c r="AE392">
        <v>20</v>
      </c>
      <c r="AF392">
        <v>200252</v>
      </c>
      <c r="AG392">
        <v>18</v>
      </c>
      <c r="AH392" t="e">
        <f>VLOOKUP(AF392,关卡难度线!B:H,11,0)</f>
        <v>#N/A</v>
      </c>
    </row>
    <row r="393" spans="14:34">
      <c r="N393" s="14">
        <v>100076</v>
      </c>
      <c r="O393">
        <v>11</v>
      </c>
      <c r="P393">
        <v>100077</v>
      </c>
      <c r="Q393">
        <v>12</v>
      </c>
      <c r="R393">
        <v>100078</v>
      </c>
      <c r="S393">
        <v>13</v>
      </c>
      <c r="T393">
        <v>100077</v>
      </c>
      <c r="U393">
        <v>14</v>
      </c>
      <c r="V393">
        <v>100078</v>
      </c>
      <c r="W393">
        <v>15</v>
      </c>
      <c r="X393">
        <v>100076</v>
      </c>
      <c r="Y393">
        <v>16</v>
      </c>
      <c r="Z393">
        <v>100078</v>
      </c>
      <c r="AA393">
        <v>17</v>
      </c>
      <c r="AB393">
        <v>100078</v>
      </c>
      <c r="AC393">
        <v>19</v>
      </c>
      <c r="AD393">
        <v>100078</v>
      </c>
      <c r="AE393">
        <v>20</v>
      </c>
      <c r="AF393">
        <v>200253</v>
      </c>
      <c r="AG393">
        <v>18</v>
      </c>
      <c r="AH393" t="e">
        <f>VLOOKUP(AF393,关卡难度线!B:H,11,0)</f>
        <v>#N/A</v>
      </c>
    </row>
    <row r="394" spans="14:34">
      <c r="N394" s="14">
        <v>100077</v>
      </c>
      <c r="O394">
        <v>11</v>
      </c>
      <c r="P394">
        <v>100077</v>
      </c>
      <c r="Q394">
        <v>12</v>
      </c>
      <c r="R394">
        <v>100077</v>
      </c>
      <c r="S394">
        <v>13</v>
      </c>
      <c r="T394">
        <v>100077</v>
      </c>
      <c r="U394">
        <v>14</v>
      </c>
      <c r="V394">
        <v>100076</v>
      </c>
      <c r="W394">
        <v>15</v>
      </c>
      <c r="X394">
        <v>100077</v>
      </c>
      <c r="Y394">
        <v>16</v>
      </c>
      <c r="Z394">
        <v>100078</v>
      </c>
      <c r="AA394">
        <v>17</v>
      </c>
      <c r="AB394">
        <v>100077</v>
      </c>
      <c r="AC394">
        <v>19</v>
      </c>
      <c r="AD394">
        <v>100078</v>
      </c>
      <c r="AE394">
        <v>20</v>
      </c>
      <c r="AF394">
        <v>200254</v>
      </c>
      <c r="AG394">
        <v>18</v>
      </c>
      <c r="AH394" t="e">
        <f>VLOOKUP(AF394,关卡难度线!B:H,11,0)</f>
        <v>#N/A</v>
      </c>
    </row>
    <row r="395" spans="14:34">
      <c r="N395" s="14">
        <v>100078</v>
      </c>
      <c r="O395">
        <v>11</v>
      </c>
      <c r="P395">
        <v>100076</v>
      </c>
      <c r="Q395">
        <v>12</v>
      </c>
      <c r="R395">
        <v>100076</v>
      </c>
      <c r="S395">
        <v>13</v>
      </c>
      <c r="T395">
        <v>100078</v>
      </c>
      <c r="U395">
        <v>14</v>
      </c>
      <c r="V395">
        <v>100078</v>
      </c>
      <c r="W395">
        <v>15</v>
      </c>
      <c r="X395">
        <v>100076</v>
      </c>
      <c r="Y395">
        <v>16</v>
      </c>
      <c r="Z395">
        <v>100076</v>
      </c>
      <c r="AA395">
        <v>17</v>
      </c>
      <c r="AB395">
        <v>100076</v>
      </c>
      <c r="AC395">
        <v>19</v>
      </c>
      <c r="AD395">
        <v>100076</v>
      </c>
      <c r="AE395">
        <v>20</v>
      </c>
      <c r="AF395">
        <v>200255</v>
      </c>
      <c r="AG395">
        <v>18</v>
      </c>
      <c r="AH395" t="e">
        <f>VLOOKUP(AF395,关卡难度线!B:H,11,0)</f>
        <v>#N/A</v>
      </c>
    </row>
    <row r="396" spans="14:34">
      <c r="N396" s="14">
        <v>100078</v>
      </c>
      <c r="O396">
        <v>11</v>
      </c>
      <c r="P396">
        <v>100077</v>
      </c>
      <c r="Q396">
        <v>12</v>
      </c>
      <c r="R396">
        <v>100077</v>
      </c>
      <c r="S396">
        <v>13</v>
      </c>
      <c r="T396">
        <v>100077</v>
      </c>
      <c r="U396">
        <v>14</v>
      </c>
      <c r="V396">
        <v>100077</v>
      </c>
      <c r="W396">
        <v>15</v>
      </c>
      <c r="X396">
        <v>100078</v>
      </c>
      <c r="Y396">
        <v>16</v>
      </c>
      <c r="Z396">
        <v>100076</v>
      </c>
      <c r="AA396">
        <v>17</v>
      </c>
      <c r="AB396">
        <v>100077</v>
      </c>
      <c r="AC396">
        <v>19</v>
      </c>
      <c r="AD396">
        <v>100078</v>
      </c>
      <c r="AE396">
        <v>20</v>
      </c>
      <c r="AF396">
        <v>200256</v>
      </c>
      <c r="AG396">
        <v>18</v>
      </c>
      <c r="AH396" t="e">
        <f>VLOOKUP(AF396,关卡难度线!B:H,11,0)</f>
        <v>#N/A</v>
      </c>
    </row>
    <row r="397" spans="14:34">
      <c r="N397" s="14">
        <v>100077</v>
      </c>
      <c r="O397">
        <v>11</v>
      </c>
      <c r="P397">
        <v>100078</v>
      </c>
      <c r="Q397">
        <v>12</v>
      </c>
      <c r="R397">
        <v>100078</v>
      </c>
      <c r="S397">
        <v>13</v>
      </c>
      <c r="T397">
        <v>100076</v>
      </c>
      <c r="U397">
        <v>14</v>
      </c>
      <c r="V397">
        <v>100076</v>
      </c>
      <c r="W397">
        <v>15</v>
      </c>
      <c r="X397">
        <v>100077</v>
      </c>
      <c r="Y397">
        <v>16</v>
      </c>
      <c r="Z397">
        <v>100078</v>
      </c>
      <c r="AA397">
        <v>17</v>
      </c>
      <c r="AB397">
        <v>100076</v>
      </c>
      <c r="AC397">
        <v>19</v>
      </c>
      <c r="AD397">
        <v>100076</v>
      </c>
      <c r="AE397">
        <v>20</v>
      </c>
      <c r="AF397">
        <v>200257</v>
      </c>
      <c r="AG397">
        <v>18</v>
      </c>
      <c r="AH397" t="e">
        <f>VLOOKUP(AF397,关卡难度线!B:H,11,0)</f>
        <v>#N/A</v>
      </c>
    </row>
    <row r="398" spans="14:34">
      <c r="N398" s="14">
        <v>100076</v>
      </c>
      <c r="O398">
        <v>11</v>
      </c>
      <c r="P398">
        <v>100078</v>
      </c>
      <c r="Q398">
        <v>12</v>
      </c>
      <c r="R398">
        <v>100076</v>
      </c>
      <c r="S398">
        <v>13</v>
      </c>
      <c r="T398">
        <v>100076</v>
      </c>
      <c r="U398">
        <v>14</v>
      </c>
      <c r="V398">
        <v>100076</v>
      </c>
      <c r="W398">
        <v>15</v>
      </c>
      <c r="X398">
        <v>100077</v>
      </c>
      <c r="Y398">
        <v>16</v>
      </c>
      <c r="Z398">
        <v>100078</v>
      </c>
      <c r="AA398">
        <v>17</v>
      </c>
      <c r="AB398">
        <v>100078</v>
      </c>
      <c r="AC398">
        <v>19</v>
      </c>
      <c r="AD398">
        <v>100078</v>
      </c>
      <c r="AE398">
        <v>20</v>
      </c>
      <c r="AF398">
        <v>200258</v>
      </c>
      <c r="AG398">
        <v>18</v>
      </c>
      <c r="AH398" t="e">
        <f>VLOOKUP(AF398,关卡难度线!B:H,11,0)</f>
        <v>#N/A</v>
      </c>
    </row>
    <row r="399" spans="14:34">
      <c r="N399" s="14">
        <v>100077</v>
      </c>
      <c r="O399">
        <v>11</v>
      </c>
      <c r="P399">
        <v>100076</v>
      </c>
      <c r="Q399">
        <v>12</v>
      </c>
      <c r="R399">
        <v>100078</v>
      </c>
      <c r="S399">
        <v>13</v>
      </c>
      <c r="T399">
        <v>100077</v>
      </c>
      <c r="U399">
        <v>14</v>
      </c>
      <c r="V399">
        <v>100076</v>
      </c>
      <c r="W399">
        <v>15</v>
      </c>
      <c r="X399">
        <v>100077</v>
      </c>
      <c r="Y399">
        <v>16</v>
      </c>
      <c r="Z399">
        <v>100078</v>
      </c>
      <c r="AA399">
        <v>17</v>
      </c>
      <c r="AB399">
        <v>100077</v>
      </c>
      <c r="AC399">
        <v>19</v>
      </c>
      <c r="AD399">
        <v>100078</v>
      </c>
      <c r="AE399">
        <v>20</v>
      </c>
      <c r="AF399">
        <v>200259</v>
      </c>
      <c r="AG399">
        <v>18</v>
      </c>
      <c r="AH399" t="e">
        <f>VLOOKUP(AF399,关卡难度线!B:H,11,0)</f>
        <v>#N/A</v>
      </c>
    </row>
    <row r="400" spans="14:34">
      <c r="N400" s="14">
        <v>100076</v>
      </c>
      <c r="O400">
        <v>11</v>
      </c>
      <c r="P400">
        <v>100078</v>
      </c>
      <c r="Q400">
        <v>12</v>
      </c>
      <c r="R400">
        <v>100076</v>
      </c>
      <c r="S400">
        <v>13</v>
      </c>
      <c r="T400">
        <v>100077</v>
      </c>
      <c r="U400">
        <v>14</v>
      </c>
      <c r="V400">
        <v>100078</v>
      </c>
      <c r="W400">
        <v>15</v>
      </c>
      <c r="X400">
        <v>100077</v>
      </c>
      <c r="Y400">
        <v>16</v>
      </c>
      <c r="Z400">
        <v>100078</v>
      </c>
      <c r="AA400">
        <v>17</v>
      </c>
      <c r="AB400">
        <v>100076</v>
      </c>
      <c r="AC400">
        <v>19</v>
      </c>
      <c r="AD400">
        <v>100076</v>
      </c>
      <c r="AE400">
        <v>20</v>
      </c>
      <c r="AF400">
        <v>200260</v>
      </c>
      <c r="AG400">
        <v>18</v>
      </c>
      <c r="AH400" t="e">
        <f>VLOOKUP(AF400,关卡难度线!B:H,11,0)</f>
        <v>#N/A</v>
      </c>
    </row>
    <row r="401" spans="14:34">
      <c r="N401" s="14">
        <v>100081</v>
      </c>
      <c r="O401">
        <v>11</v>
      </c>
      <c r="P401">
        <v>100081</v>
      </c>
      <c r="Q401">
        <v>12</v>
      </c>
      <c r="R401">
        <v>100081</v>
      </c>
      <c r="S401">
        <v>13</v>
      </c>
      <c r="T401">
        <v>100081</v>
      </c>
      <c r="U401">
        <v>14</v>
      </c>
      <c r="V401">
        <v>100081</v>
      </c>
      <c r="W401">
        <v>15</v>
      </c>
      <c r="X401">
        <v>100081</v>
      </c>
      <c r="Y401">
        <v>16</v>
      </c>
      <c r="Z401">
        <v>100081</v>
      </c>
      <c r="AA401">
        <v>17</v>
      </c>
      <c r="AB401">
        <v>100079</v>
      </c>
      <c r="AC401">
        <v>19</v>
      </c>
      <c r="AD401">
        <v>100080</v>
      </c>
      <c r="AE401">
        <v>20</v>
      </c>
      <c r="AF401">
        <v>200261</v>
      </c>
      <c r="AG401">
        <v>18</v>
      </c>
      <c r="AH401" t="e">
        <f>VLOOKUP(AF401,关卡难度线!B:H,11,0)</f>
        <v>#N/A</v>
      </c>
    </row>
    <row r="402" spans="14:34">
      <c r="N402" s="14">
        <v>100080</v>
      </c>
      <c r="O402">
        <v>11</v>
      </c>
      <c r="P402">
        <v>100079</v>
      </c>
      <c r="Q402">
        <v>12</v>
      </c>
      <c r="R402">
        <v>100080</v>
      </c>
      <c r="S402">
        <v>13</v>
      </c>
      <c r="T402">
        <v>100079</v>
      </c>
      <c r="U402">
        <v>14</v>
      </c>
      <c r="V402">
        <v>100081</v>
      </c>
      <c r="W402">
        <v>15</v>
      </c>
      <c r="X402">
        <v>100079</v>
      </c>
      <c r="Y402">
        <v>16</v>
      </c>
      <c r="Z402">
        <v>100080</v>
      </c>
      <c r="AA402">
        <v>17</v>
      </c>
      <c r="AB402">
        <v>100081</v>
      </c>
      <c r="AC402">
        <v>19</v>
      </c>
      <c r="AD402">
        <v>100081</v>
      </c>
      <c r="AE402">
        <v>20</v>
      </c>
      <c r="AF402">
        <v>200262</v>
      </c>
      <c r="AG402">
        <v>18</v>
      </c>
      <c r="AH402" t="e">
        <f>VLOOKUP(AF402,关卡难度线!B:H,11,0)</f>
        <v>#N/A</v>
      </c>
    </row>
    <row r="403" spans="14:34">
      <c r="N403" s="14">
        <v>100080</v>
      </c>
      <c r="O403">
        <v>11</v>
      </c>
      <c r="P403">
        <v>100081</v>
      </c>
      <c r="Q403">
        <v>12</v>
      </c>
      <c r="R403">
        <v>100080</v>
      </c>
      <c r="S403">
        <v>13</v>
      </c>
      <c r="T403">
        <v>100080</v>
      </c>
      <c r="U403">
        <v>14</v>
      </c>
      <c r="V403">
        <v>100081</v>
      </c>
      <c r="W403">
        <v>15</v>
      </c>
      <c r="X403">
        <v>100080</v>
      </c>
      <c r="Y403">
        <v>16</v>
      </c>
      <c r="Z403">
        <v>100080</v>
      </c>
      <c r="AA403">
        <v>17</v>
      </c>
      <c r="AB403">
        <v>100079</v>
      </c>
      <c r="AC403">
        <v>19</v>
      </c>
      <c r="AD403">
        <v>100081</v>
      </c>
      <c r="AE403">
        <v>20</v>
      </c>
      <c r="AF403">
        <v>200263</v>
      </c>
      <c r="AG403">
        <v>18</v>
      </c>
      <c r="AH403" t="e">
        <f>VLOOKUP(AF403,关卡难度线!B:H,11,0)</f>
        <v>#N/A</v>
      </c>
    </row>
    <row r="404" spans="14:34">
      <c r="N404" s="14">
        <v>100081</v>
      </c>
      <c r="O404">
        <v>11</v>
      </c>
      <c r="P404">
        <v>100079</v>
      </c>
      <c r="Q404">
        <v>12</v>
      </c>
      <c r="R404">
        <v>100081</v>
      </c>
      <c r="S404">
        <v>13</v>
      </c>
      <c r="T404">
        <v>100081</v>
      </c>
      <c r="U404">
        <v>14</v>
      </c>
      <c r="V404">
        <v>100080</v>
      </c>
      <c r="W404">
        <v>15</v>
      </c>
      <c r="X404">
        <v>100080</v>
      </c>
      <c r="Y404">
        <v>16</v>
      </c>
      <c r="Z404">
        <v>100080</v>
      </c>
      <c r="AA404">
        <v>17</v>
      </c>
      <c r="AB404">
        <v>100080</v>
      </c>
      <c r="AC404">
        <v>19</v>
      </c>
      <c r="AD404">
        <v>100081</v>
      </c>
      <c r="AE404">
        <v>20</v>
      </c>
      <c r="AF404">
        <v>200264</v>
      </c>
      <c r="AG404">
        <v>18</v>
      </c>
      <c r="AH404" t="e">
        <f>VLOOKUP(AF404,关卡难度线!B:H,11,0)</f>
        <v>#N/A</v>
      </c>
    </row>
    <row r="405" spans="14:34">
      <c r="N405" s="14">
        <v>100079</v>
      </c>
      <c r="O405">
        <v>11</v>
      </c>
      <c r="P405">
        <v>100080</v>
      </c>
      <c r="Q405">
        <v>12</v>
      </c>
      <c r="R405">
        <v>100081</v>
      </c>
      <c r="S405">
        <v>13</v>
      </c>
      <c r="T405">
        <v>100080</v>
      </c>
      <c r="U405">
        <v>14</v>
      </c>
      <c r="V405">
        <v>100081</v>
      </c>
      <c r="W405">
        <v>15</v>
      </c>
      <c r="X405">
        <v>100080</v>
      </c>
      <c r="Y405">
        <v>16</v>
      </c>
      <c r="Z405">
        <v>100080</v>
      </c>
      <c r="AA405">
        <v>17</v>
      </c>
      <c r="AB405">
        <v>100081</v>
      </c>
      <c r="AC405">
        <v>19</v>
      </c>
      <c r="AD405">
        <v>100080</v>
      </c>
      <c r="AE405">
        <v>20</v>
      </c>
      <c r="AF405">
        <v>200265</v>
      </c>
      <c r="AG405">
        <v>18</v>
      </c>
      <c r="AH405" t="e">
        <f>VLOOKUP(AF405,关卡难度线!B:H,11,0)</f>
        <v>#N/A</v>
      </c>
    </row>
    <row r="406" spans="14:34">
      <c r="N406" s="14">
        <v>100081</v>
      </c>
      <c r="O406">
        <v>11</v>
      </c>
      <c r="P406">
        <v>100080</v>
      </c>
      <c r="Q406">
        <v>12</v>
      </c>
      <c r="R406">
        <v>100081</v>
      </c>
      <c r="S406">
        <v>13</v>
      </c>
      <c r="T406">
        <v>100080</v>
      </c>
      <c r="U406">
        <v>14</v>
      </c>
      <c r="V406">
        <v>100081</v>
      </c>
      <c r="W406">
        <v>15</v>
      </c>
      <c r="X406">
        <v>100079</v>
      </c>
      <c r="Y406">
        <v>16</v>
      </c>
      <c r="Z406">
        <v>100081</v>
      </c>
      <c r="AA406">
        <v>17</v>
      </c>
      <c r="AB406">
        <v>100081</v>
      </c>
      <c r="AC406">
        <v>19</v>
      </c>
      <c r="AD406">
        <v>100080</v>
      </c>
      <c r="AE406">
        <v>20</v>
      </c>
      <c r="AF406">
        <v>200266</v>
      </c>
      <c r="AG406">
        <v>18</v>
      </c>
      <c r="AH406" t="e">
        <f>VLOOKUP(AF406,关卡难度线!B:H,11,0)</f>
        <v>#N/A</v>
      </c>
    </row>
    <row r="407" spans="14:34">
      <c r="N407" s="14">
        <v>100080</v>
      </c>
      <c r="O407">
        <v>11</v>
      </c>
      <c r="P407">
        <v>100081</v>
      </c>
      <c r="Q407">
        <v>12</v>
      </c>
      <c r="R407">
        <v>100080</v>
      </c>
      <c r="S407">
        <v>13</v>
      </c>
      <c r="T407">
        <v>100081</v>
      </c>
      <c r="U407">
        <v>14</v>
      </c>
      <c r="V407">
        <v>100081</v>
      </c>
      <c r="W407">
        <v>15</v>
      </c>
      <c r="X407">
        <v>100079</v>
      </c>
      <c r="Y407">
        <v>16</v>
      </c>
      <c r="Z407">
        <v>100080</v>
      </c>
      <c r="AA407">
        <v>17</v>
      </c>
      <c r="AB407">
        <v>100079</v>
      </c>
      <c r="AC407">
        <v>19</v>
      </c>
      <c r="AD407">
        <v>100080</v>
      </c>
      <c r="AE407">
        <v>20</v>
      </c>
      <c r="AF407">
        <v>200267</v>
      </c>
      <c r="AG407">
        <v>18</v>
      </c>
      <c r="AH407" t="e">
        <f>VLOOKUP(AF407,关卡难度线!B:H,11,0)</f>
        <v>#N/A</v>
      </c>
    </row>
    <row r="408" spans="14:34">
      <c r="N408" s="14">
        <v>100080</v>
      </c>
      <c r="O408">
        <v>11</v>
      </c>
      <c r="P408">
        <v>100079</v>
      </c>
      <c r="Q408">
        <v>12</v>
      </c>
      <c r="R408">
        <v>100080</v>
      </c>
      <c r="S408">
        <v>13</v>
      </c>
      <c r="T408">
        <v>100080</v>
      </c>
      <c r="U408">
        <v>14</v>
      </c>
      <c r="V408">
        <v>100081</v>
      </c>
      <c r="W408">
        <v>15</v>
      </c>
      <c r="X408">
        <v>100081</v>
      </c>
      <c r="Y408">
        <v>16</v>
      </c>
      <c r="Z408">
        <v>100081</v>
      </c>
      <c r="AA408">
        <v>17</v>
      </c>
      <c r="AB408">
        <v>100081</v>
      </c>
      <c r="AC408">
        <v>19</v>
      </c>
      <c r="AD408">
        <v>100079</v>
      </c>
      <c r="AE408">
        <v>20</v>
      </c>
      <c r="AF408">
        <v>200268</v>
      </c>
      <c r="AG408">
        <v>18</v>
      </c>
      <c r="AH408" t="e">
        <f>VLOOKUP(AF408,关卡难度线!B:H,11,0)</f>
        <v>#N/A</v>
      </c>
    </row>
    <row r="409" spans="14:34">
      <c r="N409" s="14">
        <v>100080</v>
      </c>
      <c r="O409">
        <v>11</v>
      </c>
      <c r="P409">
        <v>100081</v>
      </c>
      <c r="Q409">
        <v>12</v>
      </c>
      <c r="R409">
        <v>100079</v>
      </c>
      <c r="S409">
        <v>13</v>
      </c>
      <c r="T409">
        <v>100081</v>
      </c>
      <c r="U409">
        <v>14</v>
      </c>
      <c r="V409">
        <v>100079</v>
      </c>
      <c r="W409">
        <v>15</v>
      </c>
      <c r="X409">
        <v>100079</v>
      </c>
      <c r="Y409">
        <v>16</v>
      </c>
      <c r="Z409">
        <v>100081</v>
      </c>
      <c r="AA409">
        <v>17</v>
      </c>
      <c r="AB409">
        <v>100079</v>
      </c>
      <c r="AC409">
        <v>19</v>
      </c>
      <c r="AD409">
        <v>100079</v>
      </c>
      <c r="AE409">
        <v>20</v>
      </c>
      <c r="AF409">
        <v>200269</v>
      </c>
      <c r="AG409">
        <v>18</v>
      </c>
      <c r="AH409" t="e">
        <f>VLOOKUP(AF409,关卡难度线!B:H,11,0)</f>
        <v>#N/A</v>
      </c>
    </row>
    <row r="410" spans="14:34">
      <c r="N410" s="14">
        <v>100080</v>
      </c>
      <c r="O410">
        <v>11</v>
      </c>
      <c r="P410">
        <v>100079</v>
      </c>
      <c r="Q410">
        <v>12</v>
      </c>
      <c r="R410">
        <v>100080</v>
      </c>
      <c r="S410">
        <v>13</v>
      </c>
      <c r="T410">
        <v>100081</v>
      </c>
      <c r="U410">
        <v>14</v>
      </c>
      <c r="V410">
        <v>100080</v>
      </c>
      <c r="W410">
        <v>15</v>
      </c>
      <c r="X410">
        <v>100081</v>
      </c>
      <c r="Y410">
        <v>16</v>
      </c>
      <c r="Z410">
        <v>100081</v>
      </c>
      <c r="AA410">
        <v>17</v>
      </c>
      <c r="AB410">
        <v>100080</v>
      </c>
      <c r="AC410">
        <v>19</v>
      </c>
      <c r="AD410">
        <v>100080</v>
      </c>
      <c r="AE410">
        <v>20</v>
      </c>
      <c r="AF410">
        <v>200270</v>
      </c>
      <c r="AG410">
        <v>18</v>
      </c>
      <c r="AH410" t="e">
        <f>VLOOKUP(AF410,关卡难度线!B:H,11,0)</f>
        <v>#N/A</v>
      </c>
    </row>
    <row r="411" spans="14:34">
      <c r="N411" s="14">
        <v>100081</v>
      </c>
      <c r="O411">
        <v>11</v>
      </c>
      <c r="P411">
        <v>100081</v>
      </c>
      <c r="Q411">
        <v>12</v>
      </c>
      <c r="R411">
        <v>100081</v>
      </c>
      <c r="S411">
        <v>13</v>
      </c>
      <c r="T411">
        <v>100081</v>
      </c>
      <c r="U411">
        <v>14</v>
      </c>
      <c r="V411">
        <v>100081</v>
      </c>
      <c r="W411">
        <v>15</v>
      </c>
      <c r="X411">
        <v>100081</v>
      </c>
      <c r="Y411">
        <v>16</v>
      </c>
      <c r="Z411">
        <v>100081</v>
      </c>
      <c r="AA411">
        <v>17</v>
      </c>
      <c r="AB411">
        <v>100079</v>
      </c>
      <c r="AC411">
        <v>19</v>
      </c>
      <c r="AD411">
        <v>100080</v>
      </c>
      <c r="AE411">
        <v>20</v>
      </c>
      <c r="AF411">
        <v>200261</v>
      </c>
      <c r="AG411">
        <v>18</v>
      </c>
      <c r="AH411" t="e">
        <f>VLOOKUP(AF411,关卡难度线!B:H,11,0)</f>
        <v>#N/A</v>
      </c>
    </row>
    <row r="412" spans="14:34">
      <c r="N412" s="14">
        <v>100080</v>
      </c>
      <c r="O412">
        <v>11</v>
      </c>
      <c r="P412">
        <v>100079</v>
      </c>
      <c r="Q412">
        <v>12</v>
      </c>
      <c r="R412">
        <v>100080</v>
      </c>
      <c r="S412">
        <v>13</v>
      </c>
      <c r="T412">
        <v>100079</v>
      </c>
      <c r="U412">
        <v>14</v>
      </c>
      <c r="V412">
        <v>100081</v>
      </c>
      <c r="W412">
        <v>15</v>
      </c>
      <c r="X412">
        <v>100079</v>
      </c>
      <c r="Y412">
        <v>16</v>
      </c>
      <c r="Z412">
        <v>100080</v>
      </c>
      <c r="AA412">
        <v>17</v>
      </c>
      <c r="AB412">
        <v>100081</v>
      </c>
      <c r="AC412">
        <v>19</v>
      </c>
      <c r="AD412">
        <v>100081</v>
      </c>
      <c r="AE412">
        <v>20</v>
      </c>
      <c r="AF412">
        <v>200262</v>
      </c>
      <c r="AG412">
        <v>18</v>
      </c>
      <c r="AH412" t="e">
        <f>VLOOKUP(AF412,关卡难度线!B:H,11,0)</f>
        <v>#N/A</v>
      </c>
    </row>
    <row r="413" spans="14:34">
      <c r="N413" s="14">
        <v>100080</v>
      </c>
      <c r="O413">
        <v>11</v>
      </c>
      <c r="P413">
        <v>100081</v>
      </c>
      <c r="Q413">
        <v>12</v>
      </c>
      <c r="R413">
        <v>100080</v>
      </c>
      <c r="S413">
        <v>13</v>
      </c>
      <c r="T413">
        <v>100080</v>
      </c>
      <c r="U413">
        <v>14</v>
      </c>
      <c r="V413">
        <v>100081</v>
      </c>
      <c r="W413">
        <v>15</v>
      </c>
      <c r="X413">
        <v>100080</v>
      </c>
      <c r="Y413">
        <v>16</v>
      </c>
      <c r="Z413">
        <v>100080</v>
      </c>
      <c r="AA413">
        <v>17</v>
      </c>
      <c r="AB413">
        <v>100079</v>
      </c>
      <c r="AC413">
        <v>19</v>
      </c>
      <c r="AD413">
        <v>100081</v>
      </c>
      <c r="AE413">
        <v>20</v>
      </c>
      <c r="AF413">
        <v>200263</v>
      </c>
      <c r="AG413">
        <v>18</v>
      </c>
      <c r="AH413" t="e">
        <f>VLOOKUP(AF413,关卡难度线!B:H,11,0)</f>
        <v>#N/A</v>
      </c>
    </row>
    <row r="414" spans="14:34">
      <c r="N414" s="14">
        <v>100081</v>
      </c>
      <c r="O414">
        <v>11</v>
      </c>
      <c r="P414">
        <v>100079</v>
      </c>
      <c r="Q414">
        <v>12</v>
      </c>
      <c r="R414">
        <v>100081</v>
      </c>
      <c r="S414">
        <v>13</v>
      </c>
      <c r="T414">
        <v>100081</v>
      </c>
      <c r="U414">
        <v>14</v>
      </c>
      <c r="V414">
        <v>100080</v>
      </c>
      <c r="W414">
        <v>15</v>
      </c>
      <c r="X414">
        <v>100080</v>
      </c>
      <c r="Y414">
        <v>16</v>
      </c>
      <c r="Z414">
        <v>100080</v>
      </c>
      <c r="AA414">
        <v>17</v>
      </c>
      <c r="AB414">
        <v>100080</v>
      </c>
      <c r="AC414">
        <v>19</v>
      </c>
      <c r="AD414">
        <v>100081</v>
      </c>
      <c r="AE414">
        <v>20</v>
      </c>
      <c r="AF414">
        <v>200264</v>
      </c>
      <c r="AG414">
        <v>18</v>
      </c>
      <c r="AH414" t="e">
        <f>VLOOKUP(AF414,关卡难度线!B:H,11,0)</f>
        <v>#N/A</v>
      </c>
    </row>
    <row r="415" spans="14:34">
      <c r="N415" s="14">
        <v>100079</v>
      </c>
      <c r="O415">
        <v>11</v>
      </c>
      <c r="P415">
        <v>100080</v>
      </c>
      <c r="Q415">
        <v>12</v>
      </c>
      <c r="R415">
        <v>100081</v>
      </c>
      <c r="S415">
        <v>13</v>
      </c>
      <c r="T415">
        <v>100080</v>
      </c>
      <c r="U415">
        <v>14</v>
      </c>
      <c r="V415">
        <v>100081</v>
      </c>
      <c r="W415">
        <v>15</v>
      </c>
      <c r="X415">
        <v>100080</v>
      </c>
      <c r="Y415">
        <v>16</v>
      </c>
      <c r="Z415">
        <v>100080</v>
      </c>
      <c r="AA415">
        <v>17</v>
      </c>
      <c r="AB415">
        <v>100081</v>
      </c>
      <c r="AC415">
        <v>19</v>
      </c>
      <c r="AD415">
        <v>100080</v>
      </c>
      <c r="AE415">
        <v>20</v>
      </c>
      <c r="AF415">
        <v>200265</v>
      </c>
      <c r="AG415">
        <v>18</v>
      </c>
      <c r="AH415" t="e">
        <f>VLOOKUP(AF415,关卡难度线!B:H,11,0)</f>
        <v>#N/A</v>
      </c>
    </row>
    <row r="416" spans="14:34">
      <c r="N416" s="14">
        <v>100081</v>
      </c>
      <c r="O416">
        <v>11</v>
      </c>
      <c r="P416">
        <v>100080</v>
      </c>
      <c r="Q416">
        <v>12</v>
      </c>
      <c r="R416">
        <v>100081</v>
      </c>
      <c r="S416">
        <v>13</v>
      </c>
      <c r="T416">
        <v>100080</v>
      </c>
      <c r="U416">
        <v>14</v>
      </c>
      <c r="V416">
        <v>100081</v>
      </c>
      <c r="W416">
        <v>15</v>
      </c>
      <c r="X416">
        <v>100079</v>
      </c>
      <c r="Y416">
        <v>16</v>
      </c>
      <c r="Z416">
        <v>100081</v>
      </c>
      <c r="AA416">
        <v>17</v>
      </c>
      <c r="AB416">
        <v>100081</v>
      </c>
      <c r="AC416">
        <v>19</v>
      </c>
      <c r="AD416">
        <v>100080</v>
      </c>
      <c r="AE416">
        <v>20</v>
      </c>
      <c r="AF416">
        <v>200266</v>
      </c>
      <c r="AG416">
        <v>18</v>
      </c>
      <c r="AH416" t="e">
        <f>VLOOKUP(AF416,关卡难度线!B:H,11,0)</f>
        <v>#N/A</v>
      </c>
    </row>
    <row r="417" spans="14:34">
      <c r="N417" s="14">
        <v>100080</v>
      </c>
      <c r="O417">
        <v>11</v>
      </c>
      <c r="P417">
        <v>100081</v>
      </c>
      <c r="Q417">
        <v>12</v>
      </c>
      <c r="R417">
        <v>100080</v>
      </c>
      <c r="S417">
        <v>13</v>
      </c>
      <c r="T417">
        <v>100081</v>
      </c>
      <c r="U417">
        <v>14</v>
      </c>
      <c r="V417">
        <v>100081</v>
      </c>
      <c r="W417">
        <v>15</v>
      </c>
      <c r="X417">
        <v>100079</v>
      </c>
      <c r="Y417">
        <v>16</v>
      </c>
      <c r="Z417">
        <v>100080</v>
      </c>
      <c r="AA417">
        <v>17</v>
      </c>
      <c r="AB417">
        <v>100079</v>
      </c>
      <c r="AC417">
        <v>19</v>
      </c>
      <c r="AD417">
        <v>100080</v>
      </c>
      <c r="AE417">
        <v>20</v>
      </c>
      <c r="AF417">
        <v>200267</v>
      </c>
      <c r="AG417">
        <v>18</v>
      </c>
      <c r="AH417" t="e">
        <f>VLOOKUP(AF417,关卡难度线!B:H,11,0)</f>
        <v>#N/A</v>
      </c>
    </row>
    <row r="418" spans="14:34">
      <c r="N418" s="14">
        <v>100080</v>
      </c>
      <c r="O418">
        <v>11</v>
      </c>
      <c r="P418">
        <v>100079</v>
      </c>
      <c r="Q418">
        <v>12</v>
      </c>
      <c r="R418">
        <v>100080</v>
      </c>
      <c r="S418">
        <v>13</v>
      </c>
      <c r="T418">
        <v>100080</v>
      </c>
      <c r="U418">
        <v>14</v>
      </c>
      <c r="V418">
        <v>100081</v>
      </c>
      <c r="W418">
        <v>15</v>
      </c>
      <c r="X418">
        <v>100081</v>
      </c>
      <c r="Y418">
        <v>16</v>
      </c>
      <c r="Z418">
        <v>100081</v>
      </c>
      <c r="AA418">
        <v>17</v>
      </c>
      <c r="AB418">
        <v>100081</v>
      </c>
      <c r="AC418">
        <v>19</v>
      </c>
      <c r="AD418">
        <v>100079</v>
      </c>
      <c r="AE418">
        <v>20</v>
      </c>
      <c r="AF418">
        <v>200268</v>
      </c>
      <c r="AG418">
        <v>18</v>
      </c>
      <c r="AH418" t="e">
        <f>VLOOKUP(AF418,关卡难度线!B:H,11,0)</f>
        <v>#N/A</v>
      </c>
    </row>
    <row r="419" spans="14:34">
      <c r="N419" s="14">
        <v>100080</v>
      </c>
      <c r="O419">
        <v>11</v>
      </c>
      <c r="P419">
        <v>100081</v>
      </c>
      <c r="Q419">
        <v>12</v>
      </c>
      <c r="R419">
        <v>100079</v>
      </c>
      <c r="S419">
        <v>13</v>
      </c>
      <c r="T419">
        <v>100081</v>
      </c>
      <c r="U419">
        <v>14</v>
      </c>
      <c r="V419">
        <v>100079</v>
      </c>
      <c r="W419">
        <v>15</v>
      </c>
      <c r="X419">
        <v>100079</v>
      </c>
      <c r="Y419">
        <v>16</v>
      </c>
      <c r="Z419">
        <v>100081</v>
      </c>
      <c r="AA419">
        <v>17</v>
      </c>
      <c r="AB419">
        <v>100079</v>
      </c>
      <c r="AC419">
        <v>19</v>
      </c>
      <c r="AD419">
        <v>100079</v>
      </c>
      <c r="AE419">
        <v>20</v>
      </c>
      <c r="AF419">
        <v>200269</v>
      </c>
      <c r="AG419">
        <v>18</v>
      </c>
      <c r="AH419" t="e">
        <f>VLOOKUP(AF419,关卡难度线!B:H,11,0)</f>
        <v>#N/A</v>
      </c>
    </row>
    <row r="420" spans="14:34">
      <c r="N420" s="14">
        <v>100080</v>
      </c>
      <c r="O420">
        <v>11</v>
      </c>
      <c r="P420">
        <v>100079</v>
      </c>
      <c r="Q420">
        <v>12</v>
      </c>
      <c r="R420">
        <v>100080</v>
      </c>
      <c r="S420">
        <v>13</v>
      </c>
      <c r="T420">
        <v>100081</v>
      </c>
      <c r="U420">
        <v>14</v>
      </c>
      <c r="V420">
        <v>100080</v>
      </c>
      <c r="W420">
        <v>15</v>
      </c>
      <c r="X420">
        <v>100081</v>
      </c>
      <c r="Y420">
        <v>16</v>
      </c>
      <c r="Z420">
        <v>100081</v>
      </c>
      <c r="AA420">
        <v>17</v>
      </c>
      <c r="AB420">
        <v>100080</v>
      </c>
      <c r="AC420">
        <v>19</v>
      </c>
      <c r="AD420">
        <v>100080</v>
      </c>
      <c r="AE420">
        <v>20</v>
      </c>
      <c r="AF420">
        <v>200270</v>
      </c>
      <c r="AG420">
        <v>18</v>
      </c>
      <c r="AH420" t="e">
        <f>VLOOKUP(AF420,关卡难度线!B:H,11,0)</f>
        <v>#N/A</v>
      </c>
    </row>
    <row r="421" spans="14:34">
      <c r="N421" s="14">
        <v>100083</v>
      </c>
      <c r="O421">
        <v>11</v>
      </c>
      <c r="P421">
        <v>100083</v>
      </c>
      <c r="Q421">
        <v>12</v>
      </c>
      <c r="R421">
        <v>100084</v>
      </c>
      <c r="S421">
        <v>13</v>
      </c>
      <c r="T421">
        <v>100084</v>
      </c>
      <c r="U421">
        <v>14</v>
      </c>
      <c r="V421">
        <v>100083</v>
      </c>
      <c r="W421">
        <v>15</v>
      </c>
      <c r="X421">
        <v>100082</v>
      </c>
      <c r="Y421">
        <v>16</v>
      </c>
      <c r="Z421">
        <v>100083</v>
      </c>
      <c r="AA421">
        <v>17</v>
      </c>
      <c r="AB421">
        <v>100083</v>
      </c>
      <c r="AC421">
        <v>19</v>
      </c>
      <c r="AD421">
        <v>100082</v>
      </c>
      <c r="AE421">
        <v>20</v>
      </c>
      <c r="AF421">
        <v>200271</v>
      </c>
      <c r="AG421">
        <v>18</v>
      </c>
      <c r="AH421" t="e">
        <f>VLOOKUP(AF421,关卡难度线!B:H,11,0)</f>
        <v>#N/A</v>
      </c>
    </row>
    <row r="422" spans="14:34">
      <c r="N422" s="14">
        <v>100084</v>
      </c>
      <c r="O422">
        <v>11</v>
      </c>
      <c r="P422">
        <v>100084</v>
      </c>
      <c r="Q422">
        <v>12</v>
      </c>
      <c r="R422">
        <v>100084</v>
      </c>
      <c r="S422">
        <v>13</v>
      </c>
      <c r="T422">
        <v>100082</v>
      </c>
      <c r="U422">
        <v>14</v>
      </c>
      <c r="V422">
        <v>100082</v>
      </c>
      <c r="W422">
        <v>15</v>
      </c>
      <c r="X422">
        <v>100082</v>
      </c>
      <c r="Y422">
        <v>16</v>
      </c>
      <c r="Z422">
        <v>100083</v>
      </c>
      <c r="AA422">
        <v>17</v>
      </c>
      <c r="AB422">
        <v>100083</v>
      </c>
      <c r="AC422">
        <v>19</v>
      </c>
      <c r="AD422">
        <v>100083</v>
      </c>
      <c r="AE422">
        <v>20</v>
      </c>
      <c r="AF422">
        <v>200272</v>
      </c>
      <c r="AG422">
        <v>18</v>
      </c>
      <c r="AH422" t="e">
        <f>VLOOKUP(AF422,关卡难度线!B:H,11,0)</f>
        <v>#N/A</v>
      </c>
    </row>
    <row r="423" spans="14:34">
      <c r="N423" s="14">
        <v>100083</v>
      </c>
      <c r="O423">
        <v>11</v>
      </c>
      <c r="P423">
        <v>100083</v>
      </c>
      <c r="Q423">
        <v>12</v>
      </c>
      <c r="R423">
        <v>100084</v>
      </c>
      <c r="S423">
        <v>13</v>
      </c>
      <c r="T423">
        <v>100084</v>
      </c>
      <c r="U423">
        <v>14</v>
      </c>
      <c r="V423">
        <v>100084</v>
      </c>
      <c r="W423">
        <v>15</v>
      </c>
      <c r="X423">
        <v>100083</v>
      </c>
      <c r="Y423">
        <v>16</v>
      </c>
      <c r="Z423">
        <v>100082</v>
      </c>
      <c r="AA423">
        <v>17</v>
      </c>
      <c r="AB423">
        <v>100083</v>
      </c>
      <c r="AC423">
        <v>19</v>
      </c>
      <c r="AD423">
        <v>100082</v>
      </c>
      <c r="AE423">
        <v>20</v>
      </c>
      <c r="AF423">
        <v>200273</v>
      </c>
      <c r="AG423">
        <v>18</v>
      </c>
      <c r="AH423" t="e">
        <f>VLOOKUP(AF423,关卡难度线!B:H,11,0)</f>
        <v>#N/A</v>
      </c>
    </row>
    <row r="424" spans="14:34">
      <c r="N424" s="14">
        <v>100082</v>
      </c>
      <c r="O424">
        <v>11</v>
      </c>
      <c r="P424">
        <v>100082</v>
      </c>
      <c r="Q424">
        <v>12</v>
      </c>
      <c r="R424">
        <v>100084</v>
      </c>
      <c r="S424">
        <v>13</v>
      </c>
      <c r="T424">
        <v>100084</v>
      </c>
      <c r="U424">
        <v>14</v>
      </c>
      <c r="V424">
        <v>100084</v>
      </c>
      <c r="W424">
        <v>15</v>
      </c>
      <c r="X424">
        <v>100082</v>
      </c>
      <c r="Y424">
        <v>16</v>
      </c>
      <c r="Z424">
        <v>100084</v>
      </c>
      <c r="AA424">
        <v>17</v>
      </c>
      <c r="AB424">
        <v>100084</v>
      </c>
      <c r="AC424">
        <v>19</v>
      </c>
      <c r="AD424">
        <v>100083</v>
      </c>
      <c r="AE424">
        <v>20</v>
      </c>
      <c r="AF424">
        <v>200274</v>
      </c>
      <c r="AG424">
        <v>18</v>
      </c>
      <c r="AH424" t="e">
        <f>VLOOKUP(AF424,关卡难度线!B:H,11,0)</f>
        <v>#N/A</v>
      </c>
    </row>
    <row r="425" spans="14:34">
      <c r="N425" s="14">
        <v>100084</v>
      </c>
      <c r="O425">
        <v>11</v>
      </c>
      <c r="P425">
        <v>100083</v>
      </c>
      <c r="Q425">
        <v>12</v>
      </c>
      <c r="R425">
        <v>100084</v>
      </c>
      <c r="S425">
        <v>13</v>
      </c>
      <c r="T425">
        <v>100083</v>
      </c>
      <c r="U425">
        <v>14</v>
      </c>
      <c r="V425">
        <v>100082</v>
      </c>
      <c r="W425">
        <v>15</v>
      </c>
      <c r="X425">
        <v>100083</v>
      </c>
      <c r="Y425">
        <v>16</v>
      </c>
      <c r="Z425">
        <v>100083</v>
      </c>
      <c r="AA425">
        <v>17</v>
      </c>
      <c r="AB425">
        <v>100083</v>
      </c>
      <c r="AC425">
        <v>19</v>
      </c>
      <c r="AD425">
        <v>100082</v>
      </c>
      <c r="AE425">
        <v>20</v>
      </c>
      <c r="AF425">
        <v>200275</v>
      </c>
      <c r="AG425">
        <v>18</v>
      </c>
      <c r="AH425" t="e">
        <f>VLOOKUP(AF425,关卡难度线!B:H,11,0)</f>
        <v>#N/A</v>
      </c>
    </row>
    <row r="426" spans="14:34">
      <c r="N426" s="14">
        <v>100082</v>
      </c>
      <c r="O426">
        <v>11</v>
      </c>
      <c r="P426">
        <v>100083</v>
      </c>
      <c r="Q426">
        <v>12</v>
      </c>
      <c r="R426">
        <v>100082</v>
      </c>
      <c r="S426">
        <v>13</v>
      </c>
      <c r="T426">
        <v>100084</v>
      </c>
      <c r="U426">
        <v>14</v>
      </c>
      <c r="V426">
        <v>100083</v>
      </c>
      <c r="W426">
        <v>15</v>
      </c>
      <c r="X426">
        <v>100082</v>
      </c>
      <c r="Y426">
        <v>16</v>
      </c>
      <c r="Z426">
        <v>100083</v>
      </c>
      <c r="AA426">
        <v>17</v>
      </c>
      <c r="AB426">
        <v>100084</v>
      </c>
      <c r="AC426">
        <v>19</v>
      </c>
      <c r="AD426">
        <v>100083</v>
      </c>
      <c r="AE426">
        <v>20</v>
      </c>
      <c r="AF426">
        <v>200276</v>
      </c>
      <c r="AG426">
        <v>18</v>
      </c>
      <c r="AH426" t="e">
        <f>VLOOKUP(AF426,关卡难度线!B:H,11,0)</f>
        <v>#N/A</v>
      </c>
    </row>
    <row r="427" spans="14:34">
      <c r="N427" s="14">
        <v>100082</v>
      </c>
      <c r="O427">
        <v>11</v>
      </c>
      <c r="P427">
        <v>100084</v>
      </c>
      <c r="Q427">
        <v>12</v>
      </c>
      <c r="R427">
        <v>100083</v>
      </c>
      <c r="S427">
        <v>13</v>
      </c>
      <c r="T427">
        <v>100083</v>
      </c>
      <c r="U427">
        <v>14</v>
      </c>
      <c r="V427">
        <v>100082</v>
      </c>
      <c r="W427">
        <v>15</v>
      </c>
      <c r="X427">
        <v>100082</v>
      </c>
      <c r="Y427">
        <v>16</v>
      </c>
      <c r="Z427">
        <v>100083</v>
      </c>
      <c r="AA427">
        <v>17</v>
      </c>
      <c r="AB427">
        <v>100082</v>
      </c>
      <c r="AC427">
        <v>19</v>
      </c>
      <c r="AD427">
        <v>100084</v>
      </c>
      <c r="AE427">
        <v>20</v>
      </c>
      <c r="AF427">
        <v>200277</v>
      </c>
      <c r="AG427">
        <v>18</v>
      </c>
      <c r="AH427" t="e">
        <f>VLOOKUP(AF427,关卡难度线!B:H,11,0)</f>
        <v>#N/A</v>
      </c>
    </row>
    <row r="428" spans="14:34">
      <c r="N428" s="14">
        <v>100083</v>
      </c>
      <c r="O428">
        <v>11</v>
      </c>
      <c r="P428">
        <v>100082</v>
      </c>
      <c r="Q428">
        <v>12</v>
      </c>
      <c r="R428">
        <v>100082</v>
      </c>
      <c r="S428">
        <v>13</v>
      </c>
      <c r="T428">
        <v>100083</v>
      </c>
      <c r="U428">
        <v>14</v>
      </c>
      <c r="V428">
        <v>100083</v>
      </c>
      <c r="W428">
        <v>15</v>
      </c>
      <c r="X428">
        <v>100084</v>
      </c>
      <c r="Y428">
        <v>16</v>
      </c>
      <c r="Z428">
        <v>100083</v>
      </c>
      <c r="AA428">
        <v>17</v>
      </c>
      <c r="AB428">
        <v>100084</v>
      </c>
      <c r="AC428">
        <v>19</v>
      </c>
      <c r="AD428">
        <v>100084</v>
      </c>
      <c r="AE428">
        <v>20</v>
      </c>
      <c r="AF428">
        <v>200278</v>
      </c>
      <c r="AG428">
        <v>18</v>
      </c>
      <c r="AH428" t="e">
        <f>VLOOKUP(AF428,关卡难度线!B:H,11,0)</f>
        <v>#N/A</v>
      </c>
    </row>
    <row r="429" spans="14:34">
      <c r="N429" s="14">
        <v>100084</v>
      </c>
      <c r="O429">
        <v>11</v>
      </c>
      <c r="P429">
        <v>100083</v>
      </c>
      <c r="Q429">
        <v>12</v>
      </c>
      <c r="R429">
        <v>100084</v>
      </c>
      <c r="S429">
        <v>13</v>
      </c>
      <c r="T429">
        <v>100084</v>
      </c>
      <c r="U429">
        <v>14</v>
      </c>
      <c r="V429">
        <v>100084</v>
      </c>
      <c r="W429">
        <v>15</v>
      </c>
      <c r="X429">
        <v>100083</v>
      </c>
      <c r="Y429">
        <v>16</v>
      </c>
      <c r="Z429">
        <v>100084</v>
      </c>
      <c r="AA429">
        <v>17</v>
      </c>
      <c r="AB429">
        <v>100084</v>
      </c>
      <c r="AC429">
        <v>19</v>
      </c>
      <c r="AD429">
        <v>100083</v>
      </c>
      <c r="AE429">
        <v>20</v>
      </c>
      <c r="AF429">
        <v>200279</v>
      </c>
      <c r="AG429">
        <v>18</v>
      </c>
      <c r="AH429" t="e">
        <f>VLOOKUP(AF429,关卡难度线!B:H,11,0)</f>
        <v>#N/A</v>
      </c>
    </row>
    <row r="430" spans="14:34">
      <c r="N430" s="14">
        <v>100083</v>
      </c>
      <c r="O430">
        <v>11</v>
      </c>
      <c r="P430">
        <v>100084</v>
      </c>
      <c r="Q430">
        <v>12</v>
      </c>
      <c r="R430">
        <v>100082</v>
      </c>
      <c r="S430">
        <v>13</v>
      </c>
      <c r="T430">
        <v>100082</v>
      </c>
      <c r="U430">
        <v>14</v>
      </c>
      <c r="V430">
        <v>100084</v>
      </c>
      <c r="W430">
        <v>15</v>
      </c>
      <c r="X430">
        <v>100084</v>
      </c>
      <c r="Y430">
        <v>16</v>
      </c>
      <c r="Z430">
        <v>100083</v>
      </c>
      <c r="AA430">
        <v>17</v>
      </c>
      <c r="AB430">
        <v>100084</v>
      </c>
      <c r="AC430">
        <v>19</v>
      </c>
      <c r="AD430">
        <v>100083</v>
      </c>
      <c r="AE430">
        <v>20</v>
      </c>
      <c r="AF430">
        <v>200280</v>
      </c>
      <c r="AG430">
        <v>18</v>
      </c>
      <c r="AH430" t="e">
        <f>VLOOKUP(AF430,关卡难度线!B:H,11,0)</f>
        <v>#N/A</v>
      </c>
    </row>
    <row r="431" spans="14:34">
      <c r="N431" s="14">
        <v>100083</v>
      </c>
      <c r="O431">
        <v>11</v>
      </c>
      <c r="P431">
        <v>100083</v>
      </c>
      <c r="Q431">
        <v>12</v>
      </c>
      <c r="R431">
        <v>100084</v>
      </c>
      <c r="S431">
        <v>13</v>
      </c>
      <c r="T431">
        <v>100084</v>
      </c>
      <c r="U431">
        <v>14</v>
      </c>
      <c r="V431">
        <v>100083</v>
      </c>
      <c r="W431">
        <v>15</v>
      </c>
      <c r="X431">
        <v>100082</v>
      </c>
      <c r="Y431">
        <v>16</v>
      </c>
      <c r="Z431">
        <v>100083</v>
      </c>
      <c r="AA431">
        <v>17</v>
      </c>
      <c r="AB431">
        <v>100083</v>
      </c>
      <c r="AC431">
        <v>19</v>
      </c>
      <c r="AD431">
        <v>100082</v>
      </c>
      <c r="AE431">
        <v>20</v>
      </c>
      <c r="AF431">
        <v>200271</v>
      </c>
      <c r="AG431">
        <v>18</v>
      </c>
      <c r="AH431" t="e">
        <f>VLOOKUP(AF431,关卡难度线!B:H,11,0)</f>
        <v>#N/A</v>
      </c>
    </row>
    <row r="432" spans="14:34">
      <c r="N432" s="14">
        <v>100084</v>
      </c>
      <c r="O432">
        <v>11</v>
      </c>
      <c r="P432">
        <v>100084</v>
      </c>
      <c r="Q432">
        <v>12</v>
      </c>
      <c r="R432">
        <v>100084</v>
      </c>
      <c r="S432">
        <v>13</v>
      </c>
      <c r="T432">
        <v>100082</v>
      </c>
      <c r="U432">
        <v>14</v>
      </c>
      <c r="V432">
        <v>100082</v>
      </c>
      <c r="W432">
        <v>15</v>
      </c>
      <c r="X432">
        <v>100082</v>
      </c>
      <c r="Y432">
        <v>16</v>
      </c>
      <c r="Z432">
        <v>100083</v>
      </c>
      <c r="AA432">
        <v>17</v>
      </c>
      <c r="AB432">
        <v>100083</v>
      </c>
      <c r="AC432">
        <v>19</v>
      </c>
      <c r="AD432">
        <v>100083</v>
      </c>
      <c r="AE432">
        <v>20</v>
      </c>
      <c r="AF432">
        <v>200272</v>
      </c>
      <c r="AG432">
        <v>18</v>
      </c>
      <c r="AH432" t="e">
        <f>VLOOKUP(AF432,关卡难度线!B:H,11,0)</f>
        <v>#N/A</v>
      </c>
    </row>
    <row r="433" spans="14:34">
      <c r="N433" s="14">
        <v>100083</v>
      </c>
      <c r="O433">
        <v>11</v>
      </c>
      <c r="P433">
        <v>100083</v>
      </c>
      <c r="Q433">
        <v>12</v>
      </c>
      <c r="R433">
        <v>100084</v>
      </c>
      <c r="S433">
        <v>13</v>
      </c>
      <c r="T433">
        <v>100084</v>
      </c>
      <c r="U433">
        <v>14</v>
      </c>
      <c r="V433">
        <v>100084</v>
      </c>
      <c r="W433">
        <v>15</v>
      </c>
      <c r="X433">
        <v>100083</v>
      </c>
      <c r="Y433">
        <v>16</v>
      </c>
      <c r="Z433">
        <v>100082</v>
      </c>
      <c r="AA433">
        <v>17</v>
      </c>
      <c r="AB433">
        <v>100083</v>
      </c>
      <c r="AC433">
        <v>19</v>
      </c>
      <c r="AD433">
        <v>100082</v>
      </c>
      <c r="AE433">
        <v>20</v>
      </c>
      <c r="AF433">
        <v>200273</v>
      </c>
      <c r="AG433">
        <v>18</v>
      </c>
      <c r="AH433" t="e">
        <f>VLOOKUP(AF433,关卡难度线!B:H,11,0)</f>
        <v>#N/A</v>
      </c>
    </row>
    <row r="434" spans="14:34">
      <c r="N434" s="14">
        <v>100082</v>
      </c>
      <c r="O434">
        <v>11</v>
      </c>
      <c r="P434">
        <v>100082</v>
      </c>
      <c r="Q434">
        <v>12</v>
      </c>
      <c r="R434">
        <v>100084</v>
      </c>
      <c r="S434">
        <v>13</v>
      </c>
      <c r="T434">
        <v>100084</v>
      </c>
      <c r="U434">
        <v>14</v>
      </c>
      <c r="V434">
        <v>100084</v>
      </c>
      <c r="W434">
        <v>15</v>
      </c>
      <c r="X434">
        <v>100082</v>
      </c>
      <c r="Y434">
        <v>16</v>
      </c>
      <c r="Z434">
        <v>100084</v>
      </c>
      <c r="AA434">
        <v>17</v>
      </c>
      <c r="AB434">
        <v>100084</v>
      </c>
      <c r="AC434">
        <v>19</v>
      </c>
      <c r="AD434">
        <v>100083</v>
      </c>
      <c r="AE434">
        <v>20</v>
      </c>
      <c r="AF434">
        <v>200274</v>
      </c>
      <c r="AG434">
        <v>18</v>
      </c>
      <c r="AH434" t="e">
        <f>VLOOKUP(AF434,关卡难度线!B:H,11,0)</f>
        <v>#N/A</v>
      </c>
    </row>
    <row r="435" spans="14:34">
      <c r="N435" s="14">
        <v>100084</v>
      </c>
      <c r="O435">
        <v>11</v>
      </c>
      <c r="P435">
        <v>100083</v>
      </c>
      <c r="Q435">
        <v>12</v>
      </c>
      <c r="R435">
        <v>100084</v>
      </c>
      <c r="S435">
        <v>13</v>
      </c>
      <c r="T435">
        <v>100083</v>
      </c>
      <c r="U435">
        <v>14</v>
      </c>
      <c r="V435">
        <v>100082</v>
      </c>
      <c r="W435">
        <v>15</v>
      </c>
      <c r="X435">
        <v>100083</v>
      </c>
      <c r="Y435">
        <v>16</v>
      </c>
      <c r="Z435">
        <v>100083</v>
      </c>
      <c r="AA435">
        <v>17</v>
      </c>
      <c r="AB435">
        <v>100083</v>
      </c>
      <c r="AC435">
        <v>19</v>
      </c>
      <c r="AD435">
        <v>100082</v>
      </c>
      <c r="AE435">
        <v>20</v>
      </c>
      <c r="AF435">
        <v>200275</v>
      </c>
      <c r="AG435">
        <v>18</v>
      </c>
      <c r="AH435" t="e">
        <f>VLOOKUP(AF435,关卡难度线!B:H,11,0)</f>
        <v>#N/A</v>
      </c>
    </row>
    <row r="436" spans="14:34">
      <c r="N436" s="14">
        <v>100082</v>
      </c>
      <c r="O436">
        <v>11</v>
      </c>
      <c r="P436">
        <v>100083</v>
      </c>
      <c r="Q436">
        <v>12</v>
      </c>
      <c r="R436">
        <v>100082</v>
      </c>
      <c r="S436">
        <v>13</v>
      </c>
      <c r="T436">
        <v>100084</v>
      </c>
      <c r="U436">
        <v>14</v>
      </c>
      <c r="V436">
        <v>100083</v>
      </c>
      <c r="W436">
        <v>15</v>
      </c>
      <c r="X436">
        <v>100082</v>
      </c>
      <c r="Y436">
        <v>16</v>
      </c>
      <c r="Z436">
        <v>100083</v>
      </c>
      <c r="AA436">
        <v>17</v>
      </c>
      <c r="AB436">
        <v>100084</v>
      </c>
      <c r="AC436">
        <v>19</v>
      </c>
      <c r="AD436">
        <v>100083</v>
      </c>
      <c r="AE436">
        <v>20</v>
      </c>
      <c r="AF436">
        <v>200276</v>
      </c>
      <c r="AG436">
        <v>18</v>
      </c>
      <c r="AH436" t="e">
        <f>VLOOKUP(AF436,关卡难度线!B:H,11,0)</f>
        <v>#N/A</v>
      </c>
    </row>
    <row r="437" spans="14:34">
      <c r="N437" s="14">
        <v>100082</v>
      </c>
      <c r="O437">
        <v>11</v>
      </c>
      <c r="P437">
        <v>100084</v>
      </c>
      <c r="Q437">
        <v>12</v>
      </c>
      <c r="R437">
        <v>100083</v>
      </c>
      <c r="S437">
        <v>13</v>
      </c>
      <c r="T437">
        <v>100083</v>
      </c>
      <c r="U437">
        <v>14</v>
      </c>
      <c r="V437">
        <v>100082</v>
      </c>
      <c r="W437">
        <v>15</v>
      </c>
      <c r="X437">
        <v>100082</v>
      </c>
      <c r="Y437">
        <v>16</v>
      </c>
      <c r="Z437">
        <v>100083</v>
      </c>
      <c r="AA437">
        <v>17</v>
      </c>
      <c r="AB437">
        <v>100082</v>
      </c>
      <c r="AC437">
        <v>19</v>
      </c>
      <c r="AD437">
        <v>100084</v>
      </c>
      <c r="AE437">
        <v>20</v>
      </c>
      <c r="AF437">
        <v>200277</v>
      </c>
      <c r="AG437">
        <v>18</v>
      </c>
      <c r="AH437" t="e">
        <f>VLOOKUP(AF437,关卡难度线!B:H,11,0)</f>
        <v>#N/A</v>
      </c>
    </row>
    <row r="438" spans="14:34">
      <c r="N438" s="14">
        <v>100083</v>
      </c>
      <c r="O438">
        <v>11</v>
      </c>
      <c r="P438">
        <v>100082</v>
      </c>
      <c r="Q438">
        <v>12</v>
      </c>
      <c r="R438">
        <v>100082</v>
      </c>
      <c r="S438">
        <v>13</v>
      </c>
      <c r="T438">
        <v>100083</v>
      </c>
      <c r="U438">
        <v>14</v>
      </c>
      <c r="V438">
        <v>100083</v>
      </c>
      <c r="W438">
        <v>15</v>
      </c>
      <c r="X438">
        <v>100084</v>
      </c>
      <c r="Y438">
        <v>16</v>
      </c>
      <c r="Z438">
        <v>100083</v>
      </c>
      <c r="AA438">
        <v>17</v>
      </c>
      <c r="AB438">
        <v>100084</v>
      </c>
      <c r="AC438">
        <v>19</v>
      </c>
      <c r="AD438">
        <v>100084</v>
      </c>
      <c r="AE438">
        <v>20</v>
      </c>
      <c r="AF438">
        <v>200278</v>
      </c>
      <c r="AG438">
        <v>18</v>
      </c>
      <c r="AH438" t="e">
        <f>VLOOKUP(AF438,关卡难度线!B:H,11,0)</f>
        <v>#N/A</v>
      </c>
    </row>
    <row r="439" spans="14:34">
      <c r="N439" s="14">
        <v>100084</v>
      </c>
      <c r="O439">
        <v>11</v>
      </c>
      <c r="P439">
        <v>100083</v>
      </c>
      <c r="Q439">
        <v>12</v>
      </c>
      <c r="R439">
        <v>100084</v>
      </c>
      <c r="S439">
        <v>13</v>
      </c>
      <c r="T439">
        <v>100084</v>
      </c>
      <c r="U439">
        <v>14</v>
      </c>
      <c r="V439">
        <v>100084</v>
      </c>
      <c r="W439">
        <v>15</v>
      </c>
      <c r="X439">
        <v>100083</v>
      </c>
      <c r="Y439">
        <v>16</v>
      </c>
      <c r="Z439">
        <v>100084</v>
      </c>
      <c r="AA439">
        <v>17</v>
      </c>
      <c r="AB439">
        <v>100084</v>
      </c>
      <c r="AC439">
        <v>19</v>
      </c>
      <c r="AD439">
        <v>100083</v>
      </c>
      <c r="AE439">
        <v>20</v>
      </c>
      <c r="AF439">
        <v>200279</v>
      </c>
      <c r="AG439">
        <v>18</v>
      </c>
      <c r="AH439" t="e">
        <f>VLOOKUP(AF439,关卡难度线!B:H,11,0)</f>
        <v>#N/A</v>
      </c>
    </row>
    <row r="440" spans="14:34">
      <c r="N440" s="14">
        <v>100083</v>
      </c>
      <c r="O440">
        <v>11</v>
      </c>
      <c r="P440">
        <v>100084</v>
      </c>
      <c r="Q440">
        <v>12</v>
      </c>
      <c r="R440">
        <v>100082</v>
      </c>
      <c r="S440">
        <v>13</v>
      </c>
      <c r="T440">
        <v>100082</v>
      </c>
      <c r="U440">
        <v>14</v>
      </c>
      <c r="V440">
        <v>100084</v>
      </c>
      <c r="W440">
        <v>15</v>
      </c>
      <c r="X440">
        <v>100084</v>
      </c>
      <c r="Y440">
        <v>16</v>
      </c>
      <c r="Z440">
        <v>100083</v>
      </c>
      <c r="AA440">
        <v>17</v>
      </c>
      <c r="AB440">
        <v>100084</v>
      </c>
      <c r="AC440">
        <v>19</v>
      </c>
      <c r="AD440">
        <v>100083</v>
      </c>
      <c r="AE440">
        <v>20</v>
      </c>
      <c r="AF440">
        <v>200280</v>
      </c>
      <c r="AG440">
        <v>18</v>
      </c>
      <c r="AH440" t="e">
        <f>VLOOKUP(AF440,关卡难度线!B:H,11,0)</f>
        <v>#N/A</v>
      </c>
    </row>
    <row r="441" spans="14:34">
      <c r="N441" s="14">
        <v>100086</v>
      </c>
      <c r="O441">
        <v>11</v>
      </c>
      <c r="P441">
        <v>100085</v>
      </c>
      <c r="Q441">
        <v>12</v>
      </c>
      <c r="R441">
        <v>100086</v>
      </c>
      <c r="S441">
        <v>13</v>
      </c>
      <c r="T441">
        <v>100086</v>
      </c>
      <c r="U441">
        <v>14</v>
      </c>
      <c r="V441">
        <v>100085</v>
      </c>
      <c r="W441">
        <v>15</v>
      </c>
      <c r="X441">
        <v>100087</v>
      </c>
      <c r="Y441">
        <v>16</v>
      </c>
      <c r="Z441">
        <v>100085</v>
      </c>
      <c r="AA441">
        <v>17</v>
      </c>
      <c r="AB441">
        <v>100086</v>
      </c>
      <c r="AC441">
        <v>19</v>
      </c>
      <c r="AD441">
        <v>100085</v>
      </c>
      <c r="AE441">
        <v>20</v>
      </c>
      <c r="AF441">
        <v>200281</v>
      </c>
      <c r="AG441">
        <v>18</v>
      </c>
      <c r="AH441" t="e">
        <f>VLOOKUP(AF441,关卡难度线!B:H,11,0)</f>
        <v>#N/A</v>
      </c>
    </row>
    <row r="442" spans="14:34">
      <c r="N442" s="14">
        <v>100087</v>
      </c>
      <c r="O442">
        <v>11</v>
      </c>
      <c r="P442">
        <v>100086</v>
      </c>
      <c r="Q442">
        <v>12</v>
      </c>
      <c r="R442">
        <v>100085</v>
      </c>
      <c r="S442">
        <v>13</v>
      </c>
      <c r="T442">
        <v>100085</v>
      </c>
      <c r="U442">
        <v>14</v>
      </c>
      <c r="V442">
        <v>100086</v>
      </c>
      <c r="W442">
        <v>15</v>
      </c>
      <c r="X442">
        <v>100085</v>
      </c>
      <c r="Y442">
        <v>16</v>
      </c>
      <c r="Z442">
        <v>100085</v>
      </c>
      <c r="AA442">
        <v>17</v>
      </c>
      <c r="AB442">
        <v>100085</v>
      </c>
      <c r="AC442">
        <v>19</v>
      </c>
      <c r="AD442">
        <v>100086</v>
      </c>
      <c r="AE442">
        <v>20</v>
      </c>
      <c r="AF442">
        <v>200282</v>
      </c>
      <c r="AG442">
        <v>18</v>
      </c>
      <c r="AH442" t="e">
        <f>VLOOKUP(AF442,关卡难度线!B:H,11,0)</f>
        <v>#N/A</v>
      </c>
    </row>
    <row r="443" spans="14:34">
      <c r="N443" s="14">
        <v>100085</v>
      </c>
      <c r="O443">
        <v>11</v>
      </c>
      <c r="P443">
        <v>100085</v>
      </c>
      <c r="Q443">
        <v>12</v>
      </c>
      <c r="R443">
        <v>100086</v>
      </c>
      <c r="S443">
        <v>13</v>
      </c>
      <c r="T443">
        <v>100087</v>
      </c>
      <c r="U443">
        <v>14</v>
      </c>
      <c r="V443">
        <v>100086</v>
      </c>
      <c r="W443">
        <v>15</v>
      </c>
      <c r="X443">
        <v>100087</v>
      </c>
      <c r="Y443">
        <v>16</v>
      </c>
      <c r="Z443">
        <v>100087</v>
      </c>
      <c r="AA443">
        <v>17</v>
      </c>
      <c r="AB443">
        <v>100086</v>
      </c>
      <c r="AC443">
        <v>19</v>
      </c>
      <c r="AD443">
        <v>100087</v>
      </c>
      <c r="AE443">
        <v>20</v>
      </c>
      <c r="AF443">
        <v>200283</v>
      </c>
      <c r="AG443">
        <v>18</v>
      </c>
      <c r="AH443" t="e">
        <f>VLOOKUP(AF443,关卡难度线!B:H,11,0)</f>
        <v>#N/A</v>
      </c>
    </row>
    <row r="444" spans="14:34">
      <c r="N444" s="14">
        <v>100086</v>
      </c>
      <c r="O444">
        <v>11</v>
      </c>
      <c r="P444">
        <v>100087</v>
      </c>
      <c r="Q444">
        <v>12</v>
      </c>
      <c r="R444">
        <v>100087</v>
      </c>
      <c r="S444">
        <v>13</v>
      </c>
      <c r="T444">
        <v>100086</v>
      </c>
      <c r="U444">
        <v>14</v>
      </c>
      <c r="V444">
        <v>100085</v>
      </c>
      <c r="W444">
        <v>15</v>
      </c>
      <c r="X444">
        <v>100087</v>
      </c>
      <c r="Y444">
        <v>16</v>
      </c>
      <c r="Z444">
        <v>100085</v>
      </c>
      <c r="AA444">
        <v>17</v>
      </c>
      <c r="AB444">
        <v>100087</v>
      </c>
      <c r="AC444">
        <v>19</v>
      </c>
      <c r="AD444">
        <v>100085</v>
      </c>
      <c r="AE444">
        <v>20</v>
      </c>
      <c r="AF444">
        <v>200284</v>
      </c>
      <c r="AG444">
        <v>18</v>
      </c>
      <c r="AH444" t="e">
        <f>VLOOKUP(AF444,关卡难度线!B:H,11,0)</f>
        <v>#N/A</v>
      </c>
    </row>
    <row r="445" spans="14:34">
      <c r="N445" s="14">
        <v>100085</v>
      </c>
      <c r="O445">
        <v>11</v>
      </c>
      <c r="P445">
        <v>100085</v>
      </c>
      <c r="Q445">
        <v>12</v>
      </c>
      <c r="R445">
        <v>100087</v>
      </c>
      <c r="S445">
        <v>13</v>
      </c>
      <c r="T445">
        <v>100085</v>
      </c>
      <c r="U445">
        <v>14</v>
      </c>
      <c r="V445">
        <v>100087</v>
      </c>
      <c r="W445">
        <v>15</v>
      </c>
      <c r="X445">
        <v>100086</v>
      </c>
      <c r="Y445">
        <v>16</v>
      </c>
      <c r="Z445">
        <v>100087</v>
      </c>
      <c r="AA445">
        <v>17</v>
      </c>
      <c r="AB445">
        <v>100087</v>
      </c>
      <c r="AC445">
        <v>19</v>
      </c>
      <c r="AD445">
        <v>100087</v>
      </c>
      <c r="AE445">
        <v>20</v>
      </c>
      <c r="AF445">
        <v>200285</v>
      </c>
      <c r="AG445">
        <v>18</v>
      </c>
      <c r="AH445" t="e">
        <f>VLOOKUP(AF445,关卡难度线!B:H,11,0)</f>
        <v>#N/A</v>
      </c>
    </row>
    <row r="446" spans="14:34">
      <c r="N446" s="14">
        <v>100085</v>
      </c>
      <c r="O446">
        <v>11</v>
      </c>
      <c r="P446">
        <v>100086</v>
      </c>
      <c r="Q446">
        <v>12</v>
      </c>
      <c r="R446">
        <v>100087</v>
      </c>
      <c r="S446">
        <v>13</v>
      </c>
      <c r="T446">
        <v>100086</v>
      </c>
      <c r="U446">
        <v>14</v>
      </c>
      <c r="V446">
        <v>100087</v>
      </c>
      <c r="W446">
        <v>15</v>
      </c>
      <c r="X446">
        <v>100086</v>
      </c>
      <c r="Y446">
        <v>16</v>
      </c>
      <c r="Z446">
        <v>100086</v>
      </c>
      <c r="AA446">
        <v>17</v>
      </c>
      <c r="AB446">
        <v>100087</v>
      </c>
      <c r="AC446">
        <v>19</v>
      </c>
      <c r="AD446">
        <v>100087</v>
      </c>
      <c r="AE446">
        <v>20</v>
      </c>
      <c r="AF446">
        <v>200286</v>
      </c>
      <c r="AG446">
        <v>18</v>
      </c>
      <c r="AH446" t="e">
        <f>VLOOKUP(AF446,关卡难度线!B:H,11,0)</f>
        <v>#N/A</v>
      </c>
    </row>
    <row r="447" spans="14:34">
      <c r="N447" s="14">
        <v>100086</v>
      </c>
      <c r="O447">
        <v>11</v>
      </c>
      <c r="P447">
        <v>100085</v>
      </c>
      <c r="Q447">
        <v>12</v>
      </c>
      <c r="R447">
        <v>100085</v>
      </c>
      <c r="S447">
        <v>13</v>
      </c>
      <c r="T447">
        <v>100087</v>
      </c>
      <c r="U447">
        <v>14</v>
      </c>
      <c r="V447">
        <v>100085</v>
      </c>
      <c r="W447">
        <v>15</v>
      </c>
      <c r="X447">
        <v>100087</v>
      </c>
      <c r="Y447">
        <v>16</v>
      </c>
      <c r="Z447">
        <v>100086</v>
      </c>
      <c r="AA447">
        <v>17</v>
      </c>
      <c r="AB447">
        <v>100086</v>
      </c>
      <c r="AC447">
        <v>19</v>
      </c>
      <c r="AD447">
        <v>100086</v>
      </c>
      <c r="AE447">
        <v>20</v>
      </c>
      <c r="AF447">
        <v>200287</v>
      </c>
      <c r="AG447">
        <v>18</v>
      </c>
      <c r="AH447" t="e">
        <f>VLOOKUP(AF447,关卡难度线!B:H,11,0)</f>
        <v>#N/A</v>
      </c>
    </row>
    <row r="448" spans="14:34">
      <c r="N448" s="14">
        <v>100087</v>
      </c>
      <c r="O448">
        <v>11</v>
      </c>
      <c r="P448">
        <v>100087</v>
      </c>
      <c r="Q448">
        <v>12</v>
      </c>
      <c r="R448">
        <v>100087</v>
      </c>
      <c r="S448">
        <v>13</v>
      </c>
      <c r="T448">
        <v>100086</v>
      </c>
      <c r="U448">
        <v>14</v>
      </c>
      <c r="V448">
        <v>100086</v>
      </c>
      <c r="W448">
        <v>15</v>
      </c>
      <c r="X448">
        <v>100085</v>
      </c>
      <c r="Y448">
        <v>16</v>
      </c>
      <c r="Z448">
        <v>100085</v>
      </c>
      <c r="AA448">
        <v>17</v>
      </c>
      <c r="AB448">
        <v>100087</v>
      </c>
      <c r="AC448">
        <v>19</v>
      </c>
      <c r="AD448">
        <v>100087</v>
      </c>
      <c r="AE448">
        <v>20</v>
      </c>
      <c r="AF448">
        <v>200288</v>
      </c>
      <c r="AG448">
        <v>18</v>
      </c>
      <c r="AH448" t="e">
        <f>VLOOKUP(AF448,关卡难度线!B:H,11,0)</f>
        <v>#N/A</v>
      </c>
    </row>
    <row r="449" spans="14:34">
      <c r="N449" s="14">
        <v>100086</v>
      </c>
      <c r="O449">
        <v>11</v>
      </c>
      <c r="P449">
        <v>100085</v>
      </c>
      <c r="Q449">
        <v>12</v>
      </c>
      <c r="R449">
        <v>100087</v>
      </c>
      <c r="S449">
        <v>13</v>
      </c>
      <c r="T449">
        <v>100087</v>
      </c>
      <c r="U449">
        <v>14</v>
      </c>
      <c r="V449">
        <v>100085</v>
      </c>
      <c r="W449">
        <v>15</v>
      </c>
      <c r="X449">
        <v>100086</v>
      </c>
      <c r="Y449">
        <v>16</v>
      </c>
      <c r="Z449">
        <v>100086</v>
      </c>
      <c r="AA449">
        <v>17</v>
      </c>
      <c r="AB449">
        <v>100085</v>
      </c>
      <c r="AC449">
        <v>19</v>
      </c>
      <c r="AD449">
        <v>100085</v>
      </c>
      <c r="AE449">
        <v>20</v>
      </c>
      <c r="AF449">
        <v>200289</v>
      </c>
      <c r="AG449">
        <v>18</v>
      </c>
      <c r="AH449" t="e">
        <f>VLOOKUP(AF449,关卡难度线!B:H,11,0)</f>
        <v>#N/A</v>
      </c>
    </row>
    <row r="450" spans="14:34">
      <c r="N450" s="14">
        <v>100085</v>
      </c>
      <c r="O450">
        <v>11</v>
      </c>
      <c r="P450">
        <v>100087</v>
      </c>
      <c r="Q450">
        <v>12</v>
      </c>
      <c r="R450">
        <v>100085</v>
      </c>
      <c r="S450">
        <v>13</v>
      </c>
      <c r="T450">
        <v>100085</v>
      </c>
      <c r="U450">
        <v>14</v>
      </c>
      <c r="V450">
        <v>100085</v>
      </c>
      <c r="W450">
        <v>15</v>
      </c>
      <c r="X450">
        <v>100085</v>
      </c>
      <c r="Y450">
        <v>16</v>
      </c>
      <c r="Z450">
        <v>100087</v>
      </c>
      <c r="AA450">
        <v>17</v>
      </c>
      <c r="AB450">
        <v>100087</v>
      </c>
      <c r="AC450">
        <v>19</v>
      </c>
      <c r="AD450">
        <v>100085</v>
      </c>
      <c r="AE450">
        <v>20</v>
      </c>
      <c r="AF450">
        <v>200290</v>
      </c>
      <c r="AG450">
        <v>18</v>
      </c>
      <c r="AH450" t="e">
        <f>VLOOKUP(AF450,关卡难度线!B:H,11,0)</f>
        <v>#N/A</v>
      </c>
    </row>
    <row r="451" spans="14:34">
      <c r="N451" s="14">
        <v>100086</v>
      </c>
      <c r="O451">
        <v>11</v>
      </c>
      <c r="P451">
        <v>100085</v>
      </c>
      <c r="Q451">
        <v>12</v>
      </c>
      <c r="R451">
        <v>100086</v>
      </c>
      <c r="S451">
        <v>13</v>
      </c>
      <c r="T451">
        <v>100086</v>
      </c>
      <c r="U451">
        <v>14</v>
      </c>
      <c r="V451">
        <v>100085</v>
      </c>
      <c r="W451">
        <v>15</v>
      </c>
      <c r="X451">
        <v>100087</v>
      </c>
      <c r="Y451">
        <v>16</v>
      </c>
      <c r="Z451">
        <v>100085</v>
      </c>
      <c r="AA451">
        <v>17</v>
      </c>
      <c r="AB451">
        <v>100086</v>
      </c>
      <c r="AC451">
        <v>19</v>
      </c>
      <c r="AD451">
        <v>100085</v>
      </c>
      <c r="AE451">
        <v>20</v>
      </c>
      <c r="AF451">
        <v>200281</v>
      </c>
      <c r="AG451">
        <v>18</v>
      </c>
      <c r="AH451" t="e">
        <f>VLOOKUP(AF451,关卡难度线!B:H,11,0)</f>
        <v>#N/A</v>
      </c>
    </row>
    <row r="452" spans="14:34">
      <c r="N452" s="14">
        <v>100087</v>
      </c>
      <c r="O452">
        <v>11</v>
      </c>
      <c r="P452">
        <v>100086</v>
      </c>
      <c r="Q452">
        <v>12</v>
      </c>
      <c r="R452">
        <v>100085</v>
      </c>
      <c r="S452">
        <v>13</v>
      </c>
      <c r="T452">
        <v>100085</v>
      </c>
      <c r="U452">
        <v>14</v>
      </c>
      <c r="V452">
        <v>100086</v>
      </c>
      <c r="W452">
        <v>15</v>
      </c>
      <c r="X452">
        <v>100085</v>
      </c>
      <c r="Y452">
        <v>16</v>
      </c>
      <c r="Z452">
        <v>100085</v>
      </c>
      <c r="AA452">
        <v>17</v>
      </c>
      <c r="AB452">
        <v>100085</v>
      </c>
      <c r="AC452">
        <v>19</v>
      </c>
      <c r="AD452">
        <v>100086</v>
      </c>
      <c r="AE452">
        <v>20</v>
      </c>
      <c r="AF452">
        <v>200282</v>
      </c>
      <c r="AG452">
        <v>18</v>
      </c>
      <c r="AH452" t="e">
        <f>VLOOKUP(AF452,关卡难度线!B:H,11,0)</f>
        <v>#N/A</v>
      </c>
    </row>
    <row r="453" spans="14:34">
      <c r="N453" s="14">
        <v>100085</v>
      </c>
      <c r="O453">
        <v>11</v>
      </c>
      <c r="P453">
        <v>100085</v>
      </c>
      <c r="Q453">
        <v>12</v>
      </c>
      <c r="R453">
        <v>100086</v>
      </c>
      <c r="S453">
        <v>13</v>
      </c>
      <c r="T453">
        <v>100087</v>
      </c>
      <c r="U453">
        <v>14</v>
      </c>
      <c r="V453">
        <v>100086</v>
      </c>
      <c r="W453">
        <v>15</v>
      </c>
      <c r="X453">
        <v>100087</v>
      </c>
      <c r="Y453">
        <v>16</v>
      </c>
      <c r="Z453">
        <v>100087</v>
      </c>
      <c r="AA453">
        <v>17</v>
      </c>
      <c r="AB453">
        <v>100086</v>
      </c>
      <c r="AC453">
        <v>19</v>
      </c>
      <c r="AD453">
        <v>100087</v>
      </c>
      <c r="AE453">
        <v>20</v>
      </c>
      <c r="AF453">
        <v>200283</v>
      </c>
      <c r="AG453">
        <v>18</v>
      </c>
      <c r="AH453" t="e">
        <f>VLOOKUP(AF453,关卡难度线!B:H,11,0)</f>
        <v>#N/A</v>
      </c>
    </row>
    <row r="454" spans="14:34">
      <c r="N454" s="14">
        <v>100086</v>
      </c>
      <c r="O454">
        <v>11</v>
      </c>
      <c r="P454">
        <v>100087</v>
      </c>
      <c r="Q454">
        <v>12</v>
      </c>
      <c r="R454">
        <v>100087</v>
      </c>
      <c r="S454">
        <v>13</v>
      </c>
      <c r="T454">
        <v>100086</v>
      </c>
      <c r="U454">
        <v>14</v>
      </c>
      <c r="V454">
        <v>100085</v>
      </c>
      <c r="W454">
        <v>15</v>
      </c>
      <c r="X454">
        <v>100087</v>
      </c>
      <c r="Y454">
        <v>16</v>
      </c>
      <c r="Z454">
        <v>100085</v>
      </c>
      <c r="AA454">
        <v>17</v>
      </c>
      <c r="AB454">
        <v>100087</v>
      </c>
      <c r="AC454">
        <v>19</v>
      </c>
      <c r="AD454">
        <v>100085</v>
      </c>
      <c r="AE454">
        <v>20</v>
      </c>
      <c r="AF454">
        <v>200284</v>
      </c>
      <c r="AG454">
        <v>18</v>
      </c>
      <c r="AH454" t="e">
        <f>VLOOKUP(AF454,关卡难度线!B:H,11,0)</f>
        <v>#N/A</v>
      </c>
    </row>
    <row r="455" spans="14:34">
      <c r="N455" s="14">
        <v>100085</v>
      </c>
      <c r="O455">
        <v>11</v>
      </c>
      <c r="P455">
        <v>100085</v>
      </c>
      <c r="Q455">
        <v>12</v>
      </c>
      <c r="R455">
        <v>100087</v>
      </c>
      <c r="S455">
        <v>13</v>
      </c>
      <c r="T455">
        <v>100085</v>
      </c>
      <c r="U455">
        <v>14</v>
      </c>
      <c r="V455">
        <v>100087</v>
      </c>
      <c r="W455">
        <v>15</v>
      </c>
      <c r="X455">
        <v>100086</v>
      </c>
      <c r="Y455">
        <v>16</v>
      </c>
      <c r="Z455">
        <v>100087</v>
      </c>
      <c r="AA455">
        <v>17</v>
      </c>
      <c r="AB455">
        <v>100087</v>
      </c>
      <c r="AC455">
        <v>19</v>
      </c>
      <c r="AD455">
        <v>100087</v>
      </c>
      <c r="AE455">
        <v>20</v>
      </c>
      <c r="AF455">
        <v>200285</v>
      </c>
      <c r="AG455">
        <v>18</v>
      </c>
      <c r="AH455" t="e">
        <f>VLOOKUP(AF455,关卡难度线!B:H,11,0)</f>
        <v>#N/A</v>
      </c>
    </row>
    <row r="456" spans="14:34">
      <c r="N456" s="14">
        <v>100085</v>
      </c>
      <c r="O456">
        <v>11</v>
      </c>
      <c r="P456">
        <v>100086</v>
      </c>
      <c r="Q456">
        <v>12</v>
      </c>
      <c r="R456">
        <v>100087</v>
      </c>
      <c r="S456">
        <v>13</v>
      </c>
      <c r="T456">
        <v>100086</v>
      </c>
      <c r="U456">
        <v>14</v>
      </c>
      <c r="V456">
        <v>100087</v>
      </c>
      <c r="W456">
        <v>15</v>
      </c>
      <c r="X456">
        <v>100086</v>
      </c>
      <c r="Y456">
        <v>16</v>
      </c>
      <c r="Z456">
        <v>100086</v>
      </c>
      <c r="AA456">
        <v>17</v>
      </c>
      <c r="AB456">
        <v>100087</v>
      </c>
      <c r="AC456">
        <v>19</v>
      </c>
      <c r="AD456">
        <v>100087</v>
      </c>
      <c r="AE456">
        <v>20</v>
      </c>
      <c r="AF456">
        <v>200286</v>
      </c>
      <c r="AG456">
        <v>18</v>
      </c>
      <c r="AH456" t="e">
        <f>VLOOKUP(AF456,关卡难度线!B:H,11,0)</f>
        <v>#N/A</v>
      </c>
    </row>
    <row r="457" spans="14:34">
      <c r="N457" s="14">
        <v>100086</v>
      </c>
      <c r="O457">
        <v>11</v>
      </c>
      <c r="P457">
        <v>100085</v>
      </c>
      <c r="Q457">
        <v>12</v>
      </c>
      <c r="R457">
        <v>100085</v>
      </c>
      <c r="S457">
        <v>13</v>
      </c>
      <c r="T457">
        <v>100087</v>
      </c>
      <c r="U457">
        <v>14</v>
      </c>
      <c r="V457">
        <v>100085</v>
      </c>
      <c r="W457">
        <v>15</v>
      </c>
      <c r="X457">
        <v>100087</v>
      </c>
      <c r="Y457">
        <v>16</v>
      </c>
      <c r="Z457">
        <v>100086</v>
      </c>
      <c r="AA457">
        <v>17</v>
      </c>
      <c r="AB457">
        <v>100086</v>
      </c>
      <c r="AC457">
        <v>19</v>
      </c>
      <c r="AD457">
        <v>100086</v>
      </c>
      <c r="AE457">
        <v>20</v>
      </c>
      <c r="AF457">
        <v>200287</v>
      </c>
      <c r="AG457">
        <v>18</v>
      </c>
      <c r="AH457" t="e">
        <f>VLOOKUP(AF457,关卡难度线!B:H,11,0)</f>
        <v>#N/A</v>
      </c>
    </row>
    <row r="458" spans="14:34">
      <c r="N458" s="14">
        <v>100087</v>
      </c>
      <c r="O458">
        <v>11</v>
      </c>
      <c r="P458">
        <v>100087</v>
      </c>
      <c r="Q458">
        <v>12</v>
      </c>
      <c r="R458">
        <v>100087</v>
      </c>
      <c r="S458">
        <v>13</v>
      </c>
      <c r="T458">
        <v>100086</v>
      </c>
      <c r="U458">
        <v>14</v>
      </c>
      <c r="V458">
        <v>100086</v>
      </c>
      <c r="W458">
        <v>15</v>
      </c>
      <c r="X458">
        <v>100085</v>
      </c>
      <c r="Y458">
        <v>16</v>
      </c>
      <c r="Z458">
        <v>100085</v>
      </c>
      <c r="AA458">
        <v>17</v>
      </c>
      <c r="AB458">
        <v>100087</v>
      </c>
      <c r="AC458">
        <v>19</v>
      </c>
      <c r="AD458">
        <v>100087</v>
      </c>
      <c r="AE458">
        <v>20</v>
      </c>
      <c r="AF458">
        <v>200288</v>
      </c>
      <c r="AG458">
        <v>18</v>
      </c>
      <c r="AH458" t="e">
        <f>VLOOKUP(AF458,关卡难度线!B:H,11,0)</f>
        <v>#N/A</v>
      </c>
    </row>
    <row r="459" spans="14:34">
      <c r="N459" s="14">
        <v>100086</v>
      </c>
      <c r="O459">
        <v>11</v>
      </c>
      <c r="P459">
        <v>100085</v>
      </c>
      <c r="Q459">
        <v>12</v>
      </c>
      <c r="R459">
        <v>100087</v>
      </c>
      <c r="S459">
        <v>13</v>
      </c>
      <c r="T459">
        <v>100087</v>
      </c>
      <c r="U459">
        <v>14</v>
      </c>
      <c r="V459">
        <v>100085</v>
      </c>
      <c r="W459">
        <v>15</v>
      </c>
      <c r="X459">
        <v>100086</v>
      </c>
      <c r="Y459">
        <v>16</v>
      </c>
      <c r="Z459">
        <v>100086</v>
      </c>
      <c r="AA459">
        <v>17</v>
      </c>
      <c r="AB459">
        <v>100085</v>
      </c>
      <c r="AC459">
        <v>19</v>
      </c>
      <c r="AD459">
        <v>100085</v>
      </c>
      <c r="AE459">
        <v>20</v>
      </c>
      <c r="AF459">
        <v>200289</v>
      </c>
      <c r="AG459">
        <v>18</v>
      </c>
      <c r="AH459" t="e">
        <f>VLOOKUP(AF459,关卡难度线!B:H,11,0)</f>
        <v>#N/A</v>
      </c>
    </row>
    <row r="460" spans="14:34">
      <c r="N460" s="14">
        <v>100085</v>
      </c>
      <c r="O460">
        <v>11</v>
      </c>
      <c r="P460">
        <v>100087</v>
      </c>
      <c r="Q460">
        <v>12</v>
      </c>
      <c r="R460">
        <v>100085</v>
      </c>
      <c r="S460">
        <v>13</v>
      </c>
      <c r="T460">
        <v>100085</v>
      </c>
      <c r="U460">
        <v>14</v>
      </c>
      <c r="V460">
        <v>100085</v>
      </c>
      <c r="W460">
        <v>15</v>
      </c>
      <c r="X460">
        <v>100085</v>
      </c>
      <c r="Y460">
        <v>16</v>
      </c>
      <c r="Z460">
        <v>100087</v>
      </c>
      <c r="AA460">
        <v>17</v>
      </c>
      <c r="AB460">
        <v>100087</v>
      </c>
      <c r="AC460">
        <v>19</v>
      </c>
      <c r="AD460">
        <v>100085</v>
      </c>
      <c r="AE460">
        <v>20</v>
      </c>
      <c r="AF460">
        <v>200290</v>
      </c>
      <c r="AG460">
        <v>18</v>
      </c>
      <c r="AH460" t="e">
        <f>VLOOKUP(AF460,关卡难度线!B:H,11,0)</f>
        <v>#N/A</v>
      </c>
    </row>
    <row r="461" spans="14:34">
      <c r="N461" s="14">
        <v>100088</v>
      </c>
      <c r="O461">
        <v>11</v>
      </c>
      <c r="P461">
        <v>100090</v>
      </c>
      <c r="Q461">
        <v>12</v>
      </c>
      <c r="R461">
        <v>100088</v>
      </c>
      <c r="S461">
        <v>13</v>
      </c>
      <c r="T461">
        <v>100090</v>
      </c>
      <c r="U461">
        <v>14</v>
      </c>
      <c r="V461">
        <v>100090</v>
      </c>
      <c r="W461">
        <v>15</v>
      </c>
      <c r="X461">
        <v>100090</v>
      </c>
      <c r="Y461">
        <v>16</v>
      </c>
      <c r="Z461">
        <v>100088</v>
      </c>
      <c r="AA461">
        <v>17</v>
      </c>
      <c r="AB461">
        <v>100089</v>
      </c>
      <c r="AC461">
        <v>19</v>
      </c>
      <c r="AD461">
        <v>100089</v>
      </c>
      <c r="AE461">
        <v>20</v>
      </c>
      <c r="AF461">
        <v>200291</v>
      </c>
      <c r="AG461">
        <v>18</v>
      </c>
      <c r="AH461" t="e">
        <f>VLOOKUP(AF461,关卡难度线!B:H,11,0)</f>
        <v>#N/A</v>
      </c>
    </row>
    <row r="462" spans="14:34">
      <c r="N462" s="14">
        <v>100090</v>
      </c>
      <c r="O462">
        <v>11</v>
      </c>
      <c r="P462">
        <v>100090</v>
      </c>
      <c r="Q462">
        <v>12</v>
      </c>
      <c r="R462">
        <v>100088</v>
      </c>
      <c r="S462">
        <v>13</v>
      </c>
      <c r="T462">
        <v>100088</v>
      </c>
      <c r="U462">
        <v>14</v>
      </c>
      <c r="V462">
        <v>100089</v>
      </c>
      <c r="W462">
        <v>15</v>
      </c>
      <c r="X462">
        <v>100088</v>
      </c>
      <c r="Y462">
        <v>16</v>
      </c>
      <c r="Z462">
        <v>100090</v>
      </c>
      <c r="AA462">
        <v>17</v>
      </c>
      <c r="AB462">
        <v>100088</v>
      </c>
      <c r="AC462">
        <v>19</v>
      </c>
      <c r="AD462">
        <v>100090</v>
      </c>
      <c r="AE462">
        <v>20</v>
      </c>
      <c r="AF462">
        <v>200292</v>
      </c>
      <c r="AG462">
        <v>18</v>
      </c>
      <c r="AH462" t="e">
        <f>VLOOKUP(AF462,关卡难度线!B:H,11,0)</f>
        <v>#N/A</v>
      </c>
    </row>
    <row r="463" spans="14:34">
      <c r="N463" s="14">
        <v>100088</v>
      </c>
      <c r="O463">
        <v>11</v>
      </c>
      <c r="P463">
        <v>100090</v>
      </c>
      <c r="Q463">
        <v>12</v>
      </c>
      <c r="R463">
        <v>100089</v>
      </c>
      <c r="S463">
        <v>13</v>
      </c>
      <c r="T463">
        <v>100088</v>
      </c>
      <c r="U463">
        <v>14</v>
      </c>
      <c r="V463">
        <v>100090</v>
      </c>
      <c r="W463">
        <v>15</v>
      </c>
      <c r="X463">
        <v>100089</v>
      </c>
      <c r="Y463">
        <v>16</v>
      </c>
      <c r="Z463">
        <v>100090</v>
      </c>
      <c r="AA463">
        <v>17</v>
      </c>
      <c r="AB463">
        <v>100090</v>
      </c>
      <c r="AC463">
        <v>19</v>
      </c>
      <c r="AD463">
        <v>100089</v>
      </c>
      <c r="AE463">
        <v>20</v>
      </c>
      <c r="AF463">
        <v>200293</v>
      </c>
      <c r="AG463">
        <v>18</v>
      </c>
      <c r="AH463" t="e">
        <f>VLOOKUP(AF463,关卡难度线!B:H,11,0)</f>
        <v>#N/A</v>
      </c>
    </row>
    <row r="464" spans="14:34">
      <c r="N464" s="14">
        <v>100088</v>
      </c>
      <c r="O464">
        <v>11</v>
      </c>
      <c r="P464">
        <v>100088</v>
      </c>
      <c r="Q464">
        <v>12</v>
      </c>
      <c r="R464">
        <v>100089</v>
      </c>
      <c r="S464">
        <v>13</v>
      </c>
      <c r="T464">
        <v>100088</v>
      </c>
      <c r="U464">
        <v>14</v>
      </c>
      <c r="V464">
        <v>100088</v>
      </c>
      <c r="W464">
        <v>15</v>
      </c>
      <c r="X464">
        <v>100088</v>
      </c>
      <c r="Y464">
        <v>16</v>
      </c>
      <c r="Z464">
        <v>100088</v>
      </c>
      <c r="AA464">
        <v>17</v>
      </c>
      <c r="AB464">
        <v>100090</v>
      </c>
      <c r="AC464">
        <v>19</v>
      </c>
      <c r="AD464">
        <v>100089</v>
      </c>
      <c r="AE464">
        <v>20</v>
      </c>
      <c r="AF464">
        <v>200294</v>
      </c>
      <c r="AG464">
        <v>18</v>
      </c>
      <c r="AH464" t="e">
        <f>VLOOKUP(AF464,关卡难度线!B:H,11,0)</f>
        <v>#N/A</v>
      </c>
    </row>
    <row r="465" spans="14:34">
      <c r="N465" s="14">
        <v>100088</v>
      </c>
      <c r="O465">
        <v>11</v>
      </c>
      <c r="P465">
        <v>100088</v>
      </c>
      <c r="Q465">
        <v>12</v>
      </c>
      <c r="R465">
        <v>100090</v>
      </c>
      <c r="S465">
        <v>13</v>
      </c>
      <c r="T465">
        <v>100090</v>
      </c>
      <c r="U465">
        <v>14</v>
      </c>
      <c r="V465">
        <v>100090</v>
      </c>
      <c r="W465">
        <v>15</v>
      </c>
      <c r="X465">
        <v>100089</v>
      </c>
      <c r="Y465">
        <v>16</v>
      </c>
      <c r="Z465">
        <v>100090</v>
      </c>
      <c r="AA465">
        <v>17</v>
      </c>
      <c r="AB465">
        <v>100088</v>
      </c>
      <c r="AC465">
        <v>19</v>
      </c>
      <c r="AD465">
        <v>100090</v>
      </c>
      <c r="AE465">
        <v>20</v>
      </c>
      <c r="AF465">
        <v>200295</v>
      </c>
      <c r="AG465">
        <v>18</v>
      </c>
      <c r="AH465" t="e">
        <f>VLOOKUP(AF465,关卡难度线!B:H,11,0)</f>
        <v>#N/A</v>
      </c>
    </row>
    <row r="466" spans="14:34">
      <c r="N466" s="14">
        <v>100089</v>
      </c>
      <c r="O466">
        <v>11</v>
      </c>
      <c r="P466">
        <v>100088</v>
      </c>
      <c r="Q466">
        <v>12</v>
      </c>
      <c r="R466">
        <v>100088</v>
      </c>
      <c r="S466">
        <v>13</v>
      </c>
      <c r="T466">
        <v>100090</v>
      </c>
      <c r="U466">
        <v>14</v>
      </c>
      <c r="V466">
        <v>100088</v>
      </c>
      <c r="W466">
        <v>15</v>
      </c>
      <c r="X466">
        <v>100089</v>
      </c>
      <c r="Y466">
        <v>16</v>
      </c>
      <c r="Z466">
        <v>100088</v>
      </c>
      <c r="AA466">
        <v>17</v>
      </c>
      <c r="AB466">
        <v>100089</v>
      </c>
      <c r="AC466">
        <v>19</v>
      </c>
      <c r="AD466">
        <v>100088</v>
      </c>
      <c r="AE466">
        <v>20</v>
      </c>
      <c r="AF466">
        <v>200296</v>
      </c>
      <c r="AG466">
        <v>18</v>
      </c>
      <c r="AH466" t="e">
        <f>VLOOKUP(AF466,关卡难度线!B:H,11,0)</f>
        <v>#N/A</v>
      </c>
    </row>
    <row r="467" spans="14:34">
      <c r="N467" s="14">
        <v>100090</v>
      </c>
      <c r="O467">
        <v>11</v>
      </c>
      <c r="P467">
        <v>100090</v>
      </c>
      <c r="Q467">
        <v>12</v>
      </c>
      <c r="R467">
        <v>100089</v>
      </c>
      <c r="S467">
        <v>13</v>
      </c>
      <c r="T467">
        <v>100088</v>
      </c>
      <c r="U467">
        <v>14</v>
      </c>
      <c r="V467">
        <v>100090</v>
      </c>
      <c r="W467">
        <v>15</v>
      </c>
      <c r="X467">
        <v>100088</v>
      </c>
      <c r="Y467">
        <v>16</v>
      </c>
      <c r="Z467">
        <v>100088</v>
      </c>
      <c r="AA467">
        <v>17</v>
      </c>
      <c r="AB467">
        <v>100089</v>
      </c>
      <c r="AC467">
        <v>19</v>
      </c>
      <c r="AD467">
        <v>100088</v>
      </c>
      <c r="AE467">
        <v>20</v>
      </c>
      <c r="AF467">
        <v>200297</v>
      </c>
      <c r="AG467">
        <v>18</v>
      </c>
      <c r="AH467" t="e">
        <f>VLOOKUP(AF467,关卡难度线!B:H,11,0)</f>
        <v>#N/A</v>
      </c>
    </row>
    <row r="468" spans="14:34">
      <c r="N468" s="14">
        <v>100088</v>
      </c>
      <c r="O468">
        <v>11</v>
      </c>
      <c r="P468">
        <v>100090</v>
      </c>
      <c r="Q468">
        <v>12</v>
      </c>
      <c r="R468">
        <v>100089</v>
      </c>
      <c r="S468">
        <v>13</v>
      </c>
      <c r="T468">
        <v>100089</v>
      </c>
      <c r="U468">
        <v>14</v>
      </c>
      <c r="V468">
        <v>100090</v>
      </c>
      <c r="W468">
        <v>15</v>
      </c>
      <c r="X468">
        <v>100088</v>
      </c>
      <c r="Y468">
        <v>16</v>
      </c>
      <c r="Z468">
        <v>100090</v>
      </c>
      <c r="AA468">
        <v>17</v>
      </c>
      <c r="AB468">
        <v>100090</v>
      </c>
      <c r="AC468">
        <v>19</v>
      </c>
      <c r="AD468">
        <v>100090</v>
      </c>
      <c r="AE468">
        <v>20</v>
      </c>
      <c r="AF468">
        <v>200298</v>
      </c>
      <c r="AG468">
        <v>18</v>
      </c>
      <c r="AH468" t="e">
        <f>VLOOKUP(AF468,关卡难度线!B:H,11,0)</f>
        <v>#N/A</v>
      </c>
    </row>
    <row r="469" spans="14:34">
      <c r="N469" s="14">
        <v>100090</v>
      </c>
      <c r="O469">
        <v>11</v>
      </c>
      <c r="P469">
        <v>100090</v>
      </c>
      <c r="Q469">
        <v>12</v>
      </c>
      <c r="R469">
        <v>100090</v>
      </c>
      <c r="S469">
        <v>13</v>
      </c>
      <c r="T469">
        <v>100088</v>
      </c>
      <c r="U469">
        <v>14</v>
      </c>
      <c r="V469">
        <v>100090</v>
      </c>
      <c r="W469">
        <v>15</v>
      </c>
      <c r="X469">
        <v>100088</v>
      </c>
      <c r="Y469">
        <v>16</v>
      </c>
      <c r="Z469">
        <v>100088</v>
      </c>
      <c r="AA469">
        <v>17</v>
      </c>
      <c r="AB469">
        <v>100090</v>
      </c>
      <c r="AC469">
        <v>19</v>
      </c>
      <c r="AD469">
        <v>100090</v>
      </c>
      <c r="AE469">
        <v>20</v>
      </c>
      <c r="AF469">
        <v>200299</v>
      </c>
      <c r="AG469">
        <v>18</v>
      </c>
      <c r="AH469" t="e">
        <f>VLOOKUP(AF469,关卡难度线!B:H,11,0)</f>
        <v>#N/A</v>
      </c>
    </row>
    <row r="470" spans="14:34">
      <c r="N470" s="14">
        <v>100088</v>
      </c>
      <c r="O470">
        <v>11</v>
      </c>
      <c r="P470">
        <v>100089</v>
      </c>
      <c r="Q470">
        <v>12</v>
      </c>
      <c r="R470">
        <v>100090</v>
      </c>
      <c r="S470">
        <v>13</v>
      </c>
      <c r="T470">
        <v>100090</v>
      </c>
      <c r="U470">
        <v>14</v>
      </c>
      <c r="V470">
        <v>100088</v>
      </c>
      <c r="W470">
        <v>15</v>
      </c>
      <c r="X470">
        <v>100089</v>
      </c>
      <c r="Y470">
        <v>16</v>
      </c>
      <c r="Z470">
        <v>100090</v>
      </c>
      <c r="AA470">
        <v>17</v>
      </c>
      <c r="AB470">
        <v>100090</v>
      </c>
      <c r="AC470">
        <v>19</v>
      </c>
      <c r="AD470">
        <v>100090</v>
      </c>
      <c r="AE470">
        <v>20</v>
      </c>
      <c r="AF470">
        <v>200300</v>
      </c>
      <c r="AG470">
        <v>18</v>
      </c>
      <c r="AH470" t="e">
        <f>VLOOKUP(AF470,关卡难度线!B:H,11,0)</f>
        <v>#N/A</v>
      </c>
    </row>
    <row r="471" spans="14:34">
      <c r="N471" s="14">
        <v>100088</v>
      </c>
      <c r="O471">
        <v>11</v>
      </c>
      <c r="P471">
        <v>100090</v>
      </c>
      <c r="Q471">
        <v>12</v>
      </c>
      <c r="R471">
        <v>100088</v>
      </c>
      <c r="S471">
        <v>13</v>
      </c>
      <c r="T471">
        <v>100090</v>
      </c>
      <c r="U471">
        <v>14</v>
      </c>
      <c r="V471">
        <v>100090</v>
      </c>
      <c r="W471">
        <v>15</v>
      </c>
      <c r="X471">
        <v>100090</v>
      </c>
      <c r="Y471">
        <v>16</v>
      </c>
      <c r="Z471">
        <v>100088</v>
      </c>
      <c r="AA471">
        <v>17</v>
      </c>
      <c r="AB471">
        <v>100089</v>
      </c>
      <c r="AC471">
        <v>19</v>
      </c>
      <c r="AD471">
        <v>100089</v>
      </c>
      <c r="AE471">
        <v>20</v>
      </c>
      <c r="AF471">
        <v>200291</v>
      </c>
      <c r="AG471">
        <v>18</v>
      </c>
      <c r="AH471" t="e">
        <f>VLOOKUP(AF471,关卡难度线!B:H,11,0)</f>
        <v>#N/A</v>
      </c>
    </row>
    <row r="472" spans="14:34">
      <c r="N472" s="14">
        <v>100090</v>
      </c>
      <c r="O472">
        <v>11</v>
      </c>
      <c r="P472">
        <v>100090</v>
      </c>
      <c r="Q472">
        <v>12</v>
      </c>
      <c r="R472">
        <v>100088</v>
      </c>
      <c r="S472">
        <v>13</v>
      </c>
      <c r="T472">
        <v>100088</v>
      </c>
      <c r="U472">
        <v>14</v>
      </c>
      <c r="V472">
        <v>100089</v>
      </c>
      <c r="W472">
        <v>15</v>
      </c>
      <c r="X472">
        <v>100088</v>
      </c>
      <c r="Y472">
        <v>16</v>
      </c>
      <c r="Z472">
        <v>100090</v>
      </c>
      <c r="AA472">
        <v>17</v>
      </c>
      <c r="AB472">
        <v>100088</v>
      </c>
      <c r="AC472">
        <v>19</v>
      </c>
      <c r="AD472">
        <v>100090</v>
      </c>
      <c r="AE472">
        <v>20</v>
      </c>
      <c r="AF472">
        <v>200292</v>
      </c>
      <c r="AG472">
        <v>18</v>
      </c>
      <c r="AH472" t="e">
        <f>VLOOKUP(AF472,关卡难度线!B:H,11,0)</f>
        <v>#N/A</v>
      </c>
    </row>
    <row r="473" spans="14:34">
      <c r="N473" s="14">
        <v>100088</v>
      </c>
      <c r="O473">
        <v>11</v>
      </c>
      <c r="P473">
        <v>100090</v>
      </c>
      <c r="Q473">
        <v>12</v>
      </c>
      <c r="R473">
        <v>100089</v>
      </c>
      <c r="S473">
        <v>13</v>
      </c>
      <c r="T473">
        <v>100088</v>
      </c>
      <c r="U473">
        <v>14</v>
      </c>
      <c r="V473">
        <v>100090</v>
      </c>
      <c r="W473">
        <v>15</v>
      </c>
      <c r="X473">
        <v>100089</v>
      </c>
      <c r="Y473">
        <v>16</v>
      </c>
      <c r="Z473">
        <v>100090</v>
      </c>
      <c r="AA473">
        <v>17</v>
      </c>
      <c r="AB473">
        <v>100090</v>
      </c>
      <c r="AC473">
        <v>19</v>
      </c>
      <c r="AD473">
        <v>100089</v>
      </c>
      <c r="AE473">
        <v>20</v>
      </c>
      <c r="AF473">
        <v>200293</v>
      </c>
      <c r="AG473">
        <v>18</v>
      </c>
      <c r="AH473" t="e">
        <f>VLOOKUP(AF473,关卡难度线!B:H,11,0)</f>
        <v>#N/A</v>
      </c>
    </row>
    <row r="474" spans="14:34">
      <c r="N474" s="14">
        <v>100088</v>
      </c>
      <c r="O474">
        <v>11</v>
      </c>
      <c r="P474">
        <v>100088</v>
      </c>
      <c r="Q474">
        <v>12</v>
      </c>
      <c r="R474">
        <v>100089</v>
      </c>
      <c r="S474">
        <v>13</v>
      </c>
      <c r="T474">
        <v>100088</v>
      </c>
      <c r="U474">
        <v>14</v>
      </c>
      <c r="V474">
        <v>100088</v>
      </c>
      <c r="W474">
        <v>15</v>
      </c>
      <c r="X474">
        <v>100088</v>
      </c>
      <c r="Y474">
        <v>16</v>
      </c>
      <c r="Z474">
        <v>100088</v>
      </c>
      <c r="AA474">
        <v>17</v>
      </c>
      <c r="AB474">
        <v>100090</v>
      </c>
      <c r="AC474">
        <v>19</v>
      </c>
      <c r="AD474">
        <v>100089</v>
      </c>
      <c r="AE474">
        <v>20</v>
      </c>
      <c r="AF474">
        <v>200294</v>
      </c>
      <c r="AG474">
        <v>18</v>
      </c>
      <c r="AH474" t="e">
        <f>VLOOKUP(AF474,关卡难度线!B:H,11,0)</f>
        <v>#N/A</v>
      </c>
    </row>
    <row r="475" spans="14:34">
      <c r="N475" s="14">
        <v>100088</v>
      </c>
      <c r="O475">
        <v>11</v>
      </c>
      <c r="P475">
        <v>100088</v>
      </c>
      <c r="Q475">
        <v>12</v>
      </c>
      <c r="R475">
        <v>100090</v>
      </c>
      <c r="S475">
        <v>13</v>
      </c>
      <c r="T475">
        <v>100090</v>
      </c>
      <c r="U475">
        <v>14</v>
      </c>
      <c r="V475">
        <v>100090</v>
      </c>
      <c r="W475">
        <v>15</v>
      </c>
      <c r="X475">
        <v>100089</v>
      </c>
      <c r="Y475">
        <v>16</v>
      </c>
      <c r="Z475">
        <v>100090</v>
      </c>
      <c r="AA475">
        <v>17</v>
      </c>
      <c r="AB475">
        <v>100088</v>
      </c>
      <c r="AC475">
        <v>19</v>
      </c>
      <c r="AD475">
        <v>100090</v>
      </c>
      <c r="AE475">
        <v>20</v>
      </c>
      <c r="AF475">
        <v>200295</v>
      </c>
      <c r="AG475">
        <v>18</v>
      </c>
      <c r="AH475" t="e">
        <f>VLOOKUP(AF475,关卡难度线!B:H,11,0)</f>
        <v>#N/A</v>
      </c>
    </row>
    <row r="476" spans="14:34">
      <c r="N476" s="14">
        <v>100089</v>
      </c>
      <c r="O476">
        <v>11</v>
      </c>
      <c r="P476">
        <v>100088</v>
      </c>
      <c r="Q476">
        <v>12</v>
      </c>
      <c r="R476">
        <v>100088</v>
      </c>
      <c r="S476">
        <v>13</v>
      </c>
      <c r="T476">
        <v>100090</v>
      </c>
      <c r="U476">
        <v>14</v>
      </c>
      <c r="V476">
        <v>100088</v>
      </c>
      <c r="W476">
        <v>15</v>
      </c>
      <c r="X476">
        <v>100089</v>
      </c>
      <c r="Y476">
        <v>16</v>
      </c>
      <c r="Z476">
        <v>100088</v>
      </c>
      <c r="AA476">
        <v>17</v>
      </c>
      <c r="AB476">
        <v>100089</v>
      </c>
      <c r="AC476">
        <v>19</v>
      </c>
      <c r="AD476">
        <v>100088</v>
      </c>
      <c r="AE476">
        <v>20</v>
      </c>
      <c r="AF476">
        <v>200296</v>
      </c>
      <c r="AG476">
        <v>18</v>
      </c>
      <c r="AH476" t="e">
        <f>VLOOKUP(AF476,关卡难度线!B:H,11,0)</f>
        <v>#N/A</v>
      </c>
    </row>
    <row r="477" spans="14:34">
      <c r="N477" s="14">
        <v>100090</v>
      </c>
      <c r="O477">
        <v>11</v>
      </c>
      <c r="P477">
        <v>100090</v>
      </c>
      <c r="Q477">
        <v>12</v>
      </c>
      <c r="R477">
        <v>100089</v>
      </c>
      <c r="S477">
        <v>13</v>
      </c>
      <c r="T477">
        <v>100088</v>
      </c>
      <c r="U477">
        <v>14</v>
      </c>
      <c r="V477">
        <v>100090</v>
      </c>
      <c r="W477">
        <v>15</v>
      </c>
      <c r="X477">
        <v>100088</v>
      </c>
      <c r="Y477">
        <v>16</v>
      </c>
      <c r="Z477">
        <v>100088</v>
      </c>
      <c r="AA477">
        <v>17</v>
      </c>
      <c r="AB477">
        <v>100089</v>
      </c>
      <c r="AC477">
        <v>19</v>
      </c>
      <c r="AD477">
        <v>100088</v>
      </c>
      <c r="AE477">
        <v>20</v>
      </c>
      <c r="AF477">
        <v>200297</v>
      </c>
      <c r="AG477">
        <v>18</v>
      </c>
      <c r="AH477" t="e">
        <f>VLOOKUP(AF477,关卡难度线!B:H,11,0)</f>
        <v>#N/A</v>
      </c>
    </row>
    <row r="478" spans="14:34">
      <c r="N478" s="14">
        <v>100088</v>
      </c>
      <c r="O478">
        <v>11</v>
      </c>
      <c r="P478">
        <v>100090</v>
      </c>
      <c r="Q478">
        <v>12</v>
      </c>
      <c r="R478">
        <v>100089</v>
      </c>
      <c r="S478">
        <v>13</v>
      </c>
      <c r="T478">
        <v>100089</v>
      </c>
      <c r="U478">
        <v>14</v>
      </c>
      <c r="V478">
        <v>100090</v>
      </c>
      <c r="W478">
        <v>15</v>
      </c>
      <c r="X478">
        <v>100088</v>
      </c>
      <c r="Y478">
        <v>16</v>
      </c>
      <c r="Z478">
        <v>100090</v>
      </c>
      <c r="AA478">
        <v>17</v>
      </c>
      <c r="AB478">
        <v>100090</v>
      </c>
      <c r="AC478">
        <v>19</v>
      </c>
      <c r="AD478">
        <v>100090</v>
      </c>
      <c r="AE478">
        <v>20</v>
      </c>
      <c r="AF478">
        <v>200298</v>
      </c>
      <c r="AG478">
        <v>18</v>
      </c>
      <c r="AH478" t="e">
        <f>VLOOKUP(AF478,关卡难度线!B:H,11,0)</f>
        <v>#N/A</v>
      </c>
    </row>
    <row r="479" spans="14:34">
      <c r="N479" s="14">
        <v>100090</v>
      </c>
      <c r="O479">
        <v>11</v>
      </c>
      <c r="P479">
        <v>100090</v>
      </c>
      <c r="Q479">
        <v>12</v>
      </c>
      <c r="R479">
        <v>100090</v>
      </c>
      <c r="S479">
        <v>13</v>
      </c>
      <c r="T479">
        <v>100088</v>
      </c>
      <c r="U479">
        <v>14</v>
      </c>
      <c r="V479">
        <v>100090</v>
      </c>
      <c r="W479">
        <v>15</v>
      </c>
      <c r="X479">
        <v>100088</v>
      </c>
      <c r="Y479">
        <v>16</v>
      </c>
      <c r="Z479">
        <v>100088</v>
      </c>
      <c r="AA479">
        <v>17</v>
      </c>
      <c r="AB479">
        <v>100090</v>
      </c>
      <c r="AC479">
        <v>19</v>
      </c>
      <c r="AD479">
        <v>100090</v>
      </c>
      <c r="AE479">
        <v>20</v>
      </c>
      <c r="AF479">
        <v>200299</v>
      </c>
      <c r="AG479">
        <v>18</v>
      </c>
      <c r="AH479" t="e">
        <f>VLOOKUP(AF479,关卡难度线!B:H,11,0)</f>
        <v>#N/A</v>
      </c>
    </row>
    <row r="480" spans="14:34">
      <c r="N480" s="14">
        <v>100088</v>
      </c>
      <c r="O480">
        <v>11</v>
      </c>
      <c r="P480">
        <v>100089</v>
      </c>
      <c r="Q480">
        <v>12</v>
      </c>
      <c r="R480">
        <v>100090</v>
      </c>
      <c r="S480">
        <v>13</v>
      </c>
      <c r="T480">
        <v>100090</v>
      </c>
      <c r="U480">
        <v>14</v>
      </c>
      <c r="V480">
        <v>100088</v>
      </c>
      <c r="W480">
        <v>15</v>
      </c>
      <c r="X480">
        <v>100089</v>
      </c>
      <c r="Y480">
        <v>16</v>
      </c>
      <c r="Z480">
        <v>100090</v>
      </c>
      <c r="AA480">
        <v>17</v>
      </c>
      <c r="AB480">
        <v>100090</v>
      </c>
      <c r="AC480">
        <v>19</v>
      </c>
      <c r="AD480">
        <v>100090</v>
      </c>
      <c r="AE480">
        <v>20</v>
      </c>
      <c r="AF480">
        <v>200300</v>
      </c>
      <c r="AG480">
        <v>18</v>
      </c>
      <c r="AH480" t="e">
        <f>VLOOKUP(AF480,关卡难度线!B:H,11,0)</f>
        <v>#N/A</v>
      </c>
    </row>
    <row r="481" spans="14:34">
      <c r="N481" s="14">
        <v>100092</v>
      </c>
      <c r="O481">
        <v>11</v>
      </c>
      <c r="P481">
        <v>100092</v>
      </c>
      <c r="Q481">
        <v>12</v>
      </c>
      <c r="R481">
        <v>100091</v>
      </c>
      <c r="S481">
        <v>13</v>
      </c>
      <c r="T481">
        <v>100092</v>
      </c>
      <c r="U481">
        <v>14</v>
      </c>
      <c r="V481">
        <v>100092</v>
      </c>
      <c r="W481">
        <v>15</v>
      </c>
      <c r="X481">
        <v>100091</v>
      </c>
      <c r="Y481">
        <v>16</v>
      </c>
      <c r="Z481">
        <v>100091</v>
      </c>
      <c r="AA481">
        <v>17</v>
      </c>
      <c r="AB481">
        <v>100092</v>
      </c>
      <c r="AC481">
        <v>19</v>
      </c>
      <c r="AD481">
        <v>100092</v>
      </c>
      <c r="AE481">
        <v>20</v>
      </c>
      <c r="AF481">
        <v>200301</v>
      </c>
      <c r="AG481">
        <v>18</v>
      </c>
      <c r="AH481" t="e">
        <f>VLOOKUP(AF481,关卡难度线!B:H,11,0)</f>
        <v>#N/A</v>
      </c>
    </row>
    <row r="482" spans="14:34">
      <c r="N482" s="14">
        <v>100093</v>
      </c>
      <c r="O482">
        <v>11</v>
      </c>
      <c r="P482">
        <v>100091</v>
      </c>
      <c r="Q482">
        <v>12</v>
      </c>
      <c r="R482">
        <v>100092</v>
      </c>
      <c r="S482">
        <v>13</v>
      </c>
      <c r="T482">
        <v>100092</v>
      </c>
      <c r="U482">
        <v>14</v>
      </c>
      <c r="V482">
        <v>100091</v>
      </c>
      <c r="W482">
        <v>15</v>
      </c>
      <c r="X482">
        <v>100091</v>
      </c>
      <c r="Y482">
        <v>16</v>
      </c>
      <c r="Z482">
        <v>100093</v>
      </c>
      <c r="AA482">
        <v>17</v>
      </c>
      <c r="AB482">
        <v>100091</v>
      </c>
      <c r="AC482">
        <v>19</v>
      </c>
      <c r="AD482">
        <v>100093</v>
      </c>
      <c r="AE482">
        <v>20</v>
      </c>
      <c r="AF482">
        <v>200302</v>
      </c>
      <c r="AG482">
        <v>18</v>
      </c>
      <c r="AH482" t="e">
        <f>VLOOKUP(AF482,关卡难度线!B:H,11,0)</f>
        <v>#N/A</v>
      </c>
    </row>
    <row r="483" spans="14:34">
      <c r="N483" s="14">
        <v>100093</v>
      </c>
      <c r="O483">
        <v>11</v>
      </c>
      <c r="P483">
        <v>100091</v>
      </c>
      <c r="Q483">
        <v>12</v>
      </c>
      <c r="R483">
        <v>100093</v>
      </c>
      <c r="S483">
        <v>13</v>
      </c>
      <c r="T483">
        <v>100093</v>
      </c>
      <c r="U483">
        <v>14</v>
      </c>
      <c r="V483">
        <v>100091</v>
      </c>
      <c r="W483">
        <v>15</v>
      </c>
      <c r="X483">
        <v>100092</v>
      </c>
      <c r="Y483">
        <v>16</v>
      </c>
      <c r="Z483">
        <v>100091</v>
      </c>
      <c r="AA483">
        <v>17</v>
      </c>
      <c r="AB483">
        <v>100093</v>
      </c>
      <c r="AC483">
        <v>19</v>
      </c>
      <c r="AD483">
        <v>100091</v>
      </c>
      <c r="AE483">
        <v>20</v>
      </c>
      <c r="AF483">
        <v>200303</v>
      </c>
      <c r="AG483">
        <v>18</v>
      </c>
      <c r="AH483" t="e">
        <f>VLOOKUP(AF483,关卡难度线!B:H,11,0)</f>
        <v>#N/A</v>
      </c>
    </row>
    <row r="484" spans="14:34">
      <c r="N484" s="14">
        <v>100093</v>
      </c>
      <c r="O484">
        <v>11</v>
      </c>
      <c r="P484">
        <v>100093</v>
      </c>
      <c r="Q484">
        <v>12</v>
      </c>
      <c r="R484">
        <v>100091</v>
      </c>
      <c r="S484">
        <v>13</v>
      </c>
      <c r="T484">
        <v>100093</v>
      </c>
      <c r="U484">
        <v>14</v>
      </c>
      <c r="V484">
        <v>100093</v>
      </c>
      <c r="W484">
        <v>15</v>
      </c>
      <c r="X484">
        <v>100093</v>
      </c>
      <c r="Y484">
        <v>16</v>
      </c>
      <c r="Z484">
        <v>100093</v>
      </c>
      <c r="AA484">
        <v>17</v>
      </c>
      <c r="AB484">
        <v>100091</v>
      </c>
      <c r="AC484">
        <v>19</v>
      </c>
      <c r="AD484">
        <v>100092</v>
      </c>
      <c r="AE484">
        <v>20</v>
      </c>
      <c r="AF484">
        <v>200304</v>
      </c>
      <c r="AG484">
        <v>18</v>
      </c>
      <c r="AH484" t="e">
        <f>VLOOKUP(AF484,关卡难度线!B:H,11,0)</f>
        <v>#N/A</v>
      </c>
    </row>
    <row r="485" spans="14:34">
      <c r="N485" s="14">
        <v>100092</v>
      </c>
      <c r="O485">
        <v>11</v>
      </c>
      <c r="P485">
        <v>100091</v>
      </c>
      <c r="Q485">
        <v>12</v>
      </c>
      <c r="R485">
        <v>100091</v>
      </c>
      <c r="S485">
        <v>13</v>
      </c>
      <c r="T485">
        <v>100093</v>
      </c>
      <c r="U485">
        <v>14</v>
      </c>
      <c r="V485">
        <v>100091</v>
      </c>
      <c r="W485">
        <v>15</v>
      </c>
      <c r="X485">
        <v>100091</v>
      </c>
      <c r="Y485">
        <v>16</v>
      </c>
      <c r="Z485">
        <v>100092</v>
      </c>
      <c r="AA485">
        <v>17</v>
      </c>
      <c r="AB485">
        <v>100091</v>
      </c>
      <c r="AC485">
        <v>19</v>
      </c>
      <c r="AD485">
        <v>100093</v>
      </c>
      <c r="AE485">
        <v>20</v>
      </c>
      <c r="AF485">
        <v>200305</v>
      </c>
      <c r="AG485">
        <v>18</v>
      </c>
      <c r="AH485" t="e">
        <f>VLOOKUP(AF485,关卡难度线!B:H,11,0)</f>
        <v>#N/A</v>
      </c>
    </row>
    <row r="486" spans="14:34">
      <c r="N486" s="14">
        <v>100092</v>
      </c>
      <c r="O486">
        <v>11</v>
      </c>
      <c r="P486">
        <v>100092</v>
      </c>
      <c r="Q486">
        <v>12</v>
      </c>
      <c r="R486">
        <v>100091</v>
      </c>
      <c r="S486">
        <v>13</v>
      </c>
      <c r="T486">
        <v>100091</v>
      </c>
      <c r="U486">
        <v>14</v>
      </c>
      <c r="V486">
        <v>100091</v>
      </c>
      <c r="W486">
        <v>15</v>
      </c>
      <c r="X486">
        <v>100091</v>
      </c>
      <c r="Y486">
        <v>16</v>
      </c>
      <c r="Z486">
        <v>100093</v>
      </c>
      <c r="AA486">
        <v>17</v>
      </c>
      <c r="AB486">
        <v>100093</v>
      </c>
      <c r="AC486">
        <v>19</v>
      </c>
      <c r="AD486">
        <v>100093</v>
      </c>
      <c r="AE486">
        <v>20</v>
      </c>
      <c r="AF486">
        <v>200306</v>
      </c>
      <c r="AG486">
        <v>18</v>
      </c>
      <c r="AH486" t="e">
        <f>VLOOKUP(AF486,关卡难度线!B:H,11,0)</f>
        <v>#N/A</v>
      </c>
    </row>
    <row r="487" spans="14:34">
      <c r="N487" s="14">
        <v>100091</v>
      </c>
      <c r="O487">
        <v>11</v>
      </c>
      <c r="P487">
        <v>100093</v>
      </c>
      <c r="Q487">
        <v>12</v>
      </c>
      <c r="R487">
        <v>100093</v>
      </c>
      <c r="S487">
        <v>13</v>
      </c>
      <c r="T487">
        <v>100091</v>
      </c>
      <c r="U487">
        <v>14</v>
      </c>
      <c r="V487">
        <v>100093</v>
      </c>
      <c r="W487">
        <v>15</v>
      </c>
      <c r="X487">
        <v>100093</v>
      </c>
      <c r="Y487">
        <v>16</v>
      </c>
      <c r="Z487">
        <v>100092</v>
      </c>
      <c r="AA487">
        <v>17</v>
      </c>
      <c r="AB487">
        <v>100091</v>
      </c>
      <c r="AC487">
        <v>19</v>
      </c>
      <c r="AD487">
        <v>100092</v>
      </c>
      <c r="AE487">
        <v>20</v>
      </c>
      <c r="AF487">
        <v>200307</v>
      </c>
      <c r="AG487">
        <v>18</v>
      </c>
      <c r="AH487" t="e">
        <f>VLOOKUP(AF487,关卡难度线!B:H,11,0)</f>
        <v>#N/A</v>
      </c>
    </row>
    <row r="488" spans="14:34">
      <c r="N488" s="14">
        <v>100092</v>
      </c>
      <c r="O488">
        <v>11</v>
      </c>
      <c r="P488">
        <v>100091</v>
      </c>
      <c r="Q488">
        <v>12</v>
      </c>
      <c r="R488">
        <v>100091</v>
      </c>
      <c r="S488">
        <v>13</v>
      </c>
      <c r="T488">
        <v>100093</v>
      </c>
      <c r="U488">
        <v>14</v>
      </c>
      <c r="V488">
        <v>100091</v>
      </c>
      <c r="W488">
        <v>15</v>
      </c>
      <c r="X488">
        <v>100093</v>
      </c>
      <c r="Y488">
        <v>16</v>
      </c>
      <c r="Z488">
        <v>100091</v>
      </c>
      <c r="AA488">
        <v>17</v>
      </c>
      <c r="AB488">
        <v>100093</v>
      </c>
      <c r="AC488">
        <v>19</v>
      </c>
      <c r="AD488">
        <v>100092</v>
      </c>
      <c r="AE488">
        <v>20</v>
      </c>
      <c r="AF488">
        <v>200308</v>
      </c>
      <c r="AG488">
        <v>18</v>
      </c>
      <c r="AH488" t="e">
        <f>VLOOKUP(AF488,关卡难度线!B:H,11,0)</f>
        <v>#N/A</v>
      </c>
    </row>
    <row r="489" spans="14:34">
      <c r="N489" s="14">
        <v>100091</v>
      </c>
      <c r="O489">
        <v>11</v>
      </c>
      <c r="P489">
        <v>100093</v>
      </c>
      <c r="Q489">
        <v>12</v>
      </c>
      <c r="R489">
        <v>100092</v>
      </c>
      <c r="S489">
        <v>13</v>
      </c>
      <c r="T489">
        <v>100091</v>
      </c>
      <c r="U489">
        <v>14</v>
      </c>
      <c r="V489">
        <v>100093</v>
      </c>
      <c r="W489">
        <v>15</v>
      </c>
      <c r="X489">
        <v>100092</v>
      </c>
      <c r="Y489">
        <v>16</v>
      </c>
      <c r="Z489">
        <v>100093</v>
      </c>
      <c r="AA489">
        <v>17</v>
      </c>
      <c r="AB489">
        <v>100091</v>
      </c>
      <c r="AC489">
        <v>19</v>
      </c>
      <c r="AD489">
        <v>100091</v>
      </c>
      <c r="AE489">
        <v>20</v>
      </c>
      <c r="AF489">
        <v>200309</v>
      </c>
      <c r="AG489">
        <v>18</v>
      </c>
      <c r="AH489" t="e">
        <f>VLOOKUP(AF489,关卡难度线!B:H,11,0)</f>
        <v>#N/A</v>
      </c>
    </row>
    <row r="490" spans="14:34">
      <c r="N490" s="14">
        <v>100093</v>
      </c>
      <c r="O490">
        <v>11</v>
      </c>
      <c r="P490">
        <v>100092</v>
      </c>
      <c r="Q490">
        <v>12</v>
      </c>
      <c r="R490">
        <v>100092</v>
      </c>
      <c r="S490">
        <v>13</v>
      </c>
      <c r="T490">
        <v>100092</v>
      </c>
      <c r="U490">
        <v>14</v>
      </c>
      <c r="V490">
        <v>100093</v>
      </c>
      <c r="W490">
        <v>15</v>
      </c>
      <c r="X490">
        <v>100091</v>
      </c>
      <c r="Y490">
        <v>16</v>
      </c>
      <c r="Z490">
        <v>100091</v>
      </c>
      <c r="AA490">
        <v>17</v>
      </c>
      <c r="AB490">
        <v>100093</v>
      </c>
      <c r="AC490">
        <v>19</v>
      </c>
      <c r="AD490">
        <v>100091</v>
      </c>
      <c r="AE490">
        <v>20</v>
      </c>
      <c r="AF490">
        <v>200310</v>
      </c>
      <c r="AG490">
        <v>18</v>
      </c>
      <c r="AH490" t="e">
        <f>VLOOKUP(AF490,关卡难度线!B:H,11,0)</f>
        <v>#N/A</v>
      </c>
    </row>
    <row r="491" spans="14:34">
      <c r="N491" s="14">
        <v>100092</v>
      </c>
      <c r="O491">
        <v>11</v>
      </c>
      <c r="P491">
        <v>100092</v>
      </c>
      <c r="Q491">
        <v>12</v>
      </c>
      <c r="R491">
        <v>100091</v>
      </c>
      <c r="S491">
        <v>13</v>
      </c>
      <c r="T491">
        <v>100092</v>
      </c>
      <c r="U491">
        <v>14</v>
      </c>
      <c r="V491">
        <v>100092</v>
      </c>
      <c r="W491">
        <v>15</v>
      </c>
      <c r="X491">
        <v>100091</v>
      </c>
      <c r="Y491">
        <v>16</v>
      </c>
      <c r="Z491">
        <v>100091</v>
      </c>
      <c r="AA491">
        <v>17</v>
      </c>
      <c r="AB491">
        <v>100092</v>
      </c>
      <c r="AC491">
        <v>19</v>
      </c>
      <c r="AD491">
        <v>100092</v>
      </c>
      <c r="AE491">
        <v>20</v>
      </c>
      <c r="AF491">
        <v>200301</v>
      </c>
      <c r="AG491">
        <v>18</v>
      </c>
      <c r="AH491" t="e">
        <f>VLOOKUP(AF491,关卡难度线!B:H,11,0)</f>
        <v>#N/A</v>
      </c>
    </row>
    <row r="492" spans="14:34">
      <c r="N492" s="14">
        <v>100093</v>
      </c>
      <c r="O492">
        <v>11</v>
      </c>
      <c r="P492">
        <v>100091</v>
      </c>
      <c r="Q492">
        <v>12</v>
      </c>
      <c r="R492">
        <v>100092</v>
      </c>
      <c r="S492">
        <v>13</v>
      </c>
      <c r="T492">
        <v>100092</v>
      </c>
      <c r="U492">
        <v>14</v>
      </c>
      <c r="V492">
        <v>100091</v>
      </c>
      <c r="W492">
        <v>15</v>
      </c>
      <c r="X492">
        <v>100091</v>
      </c>
      <c r="Y492">
        <v>16</v>
      </c>
      <c r="Z492">
        <v>100093</v>
      </c>
      <c r="AA492">
        <v>17</v>
      </c>
      <c r="AB492">
        <v>100091</v>
      </c>
      <c r="AC492">
        <v>19</v>
      </c>
      <c r="AD492">
        <v>100093</v>
      </c>
      <c r="AE492">
        <v>20</v>
      </c>
      <c r="AF492">
        <v>200302</v>
      </c>
      <c r="AG492">
        <v>18</v>
      </c>
      <c r="AH492" t="e">
        <f>VLOOKUP(AF492,关卡难度线!B:H,11,0)</f>
        <v>#N/A</v>
      </c>
    </row>
    <row r="493" spans="14:34">
      <c r="N493" s="14">
        <v>100093</v>
      </c>
      <c r="O493">
        <v>11</v>
      </c>
      <c r="P493">
        <v>100091</v>
      </c>
      <c r="Q493">
        <v>12</v>
      </c>
      <c r="R493">
        <v>100093</v>
      </c>
      <c r="S493">
        <v>13</v>
      </c>
      <c r="T493">
        <v>100093</v>
      </c>
      <c r="U493">
        <v>14</v>
      </c>
      <c r="V493">
        <v>100091</v>
      </c>
      <c r="W493">
        <v>15</v>
      </c>
      <c r="X493">
        <v>100092</v>
      </c>
      <c r="Y493">
        <v>16</v>
      </c>
      <c r="Z493">
        <v>100091</v>
      </c>
      <c r="AA493">
        <v>17</v>
      </c>
      <c r="AB493">
        <v>100093</v>
      </c>
      <c r="AC493">
        <v>19</v>
      </c>
      <c r="AD493">
        <v>100091</v>
      </c>
      <c r="AE493">
        <v>20</v>
      </c>
      <c r="AF493">
        <v>200303</v>
      </c>
      <c r="AG493">
        <v>18</v>
      </c>
      <c r="AH493" t="e">
        <f>VLOOKUP(AF493,关卡难度线!B:H,11,0)</f>
        <v>#N/A</v>
      </c>
    </row>
    <row r="494" spans="14:34">
      <c r="N494" s="14">
        <v>100093</v>
      </c>
      <c r="O494">
        <v>11</v>
      </c>
      <c r="P494">
        <v>100093</v>
      </c>
      <c r="Q494">
        <v>12</v>
      </c>
      <c r="R494">
        <v>100091</v>
      </c>
      <c r="S494">
        <v>13</v>
      </c>
      <c r="T494">
        <v>100093</v>
      </c>
      <c r="U494">
        <v>14</v>
      </c>
      <c r="V494">
        <v>100093</v>
      </c>
      <c r="W494">
        <v>15</v>
      </c>
      <c r="X494">
        <v>100093</v>
      </c>
      <c r="Y494">
        <v>16</v>
      </c>
      <c r="Z494">
        <v>100093</v>
      </c>
      <c r="AA494">
        <v>17</v>
      </c>
      <c r="AB494">
        <v>100091</v>
      </c>
      <c r="AC494">
        <v>19</v>
      </c>
      <c r="AD494">
        <v>100092</v>
      </c>
      <c r="AE494">
        <v>20</v>
      </c>
      <c r="AF494">
        <v>200304</v>
      </c>
      <c r="AG494">
        <v>18</v>
      </c>
      <c r="AH494" t="e">
        <f>VLOOKUP(AF494,关卡难度线!B:H,11,0)</f>
        <v>#N/A</v>
      </c>
    </row>
    <row r="495" spans="14:34">
      <c r="N495" s="14">
        <v>100092</v>
      </c>
      <c r="O495">
        <v>11</v>
      </c>
      <c r="P495">
        <v>100091</v>
      </c>
      <c r="Q495">
        <v>12</v>
      </c>
      <c r="R495">
        <v>100091</v>
      </c>
      <c r="S495">
        <v>13</v>
      </c>
      <c r="T495">
        <v>100093</v>
      </c>
      <c r="U495">
        <v>14</v>
      </c>
      <c r="V495">
        <v>100091</v>
      </c>
      <c r="W495">
        <v>15</v>
      </c>
      <c r="X495">
        <v>100091</v>
      </c>
      <c r="Y495">
        <v>16</v>
      </c>
      <c r="Z495">
        <v>100092</v>
      </c>
      <c r="AA495">
        <v>17</v>
      </c>
      <c r="AB495">
        <v>100091</v>
      </c>
      <c r="AC495">
        <v>19</v>
      </c>
      <c r="AD495">
        <v>100093</v>
      </c>
      <c r="AE495">
        <v>20</v>
      </c>
      <c r="AF495">
        <v>200305</v>
      </c>
      <c r="AG495">
        <v>18</v>
      </c>
      <c r="AH495" t="e">
        <f>VLOOKUP(AF495,关卡难度线!B:H,11,0)</f>
        <v>#N/A</v>
      </c>
    </row>
    <row r="496" spans="14:34">
      <c r="N496" s="14">
        <v>100092</v>
      </c>
      <c r="O496">
        <v>11</v>
      </c>
      <c r="P496">
        <v>100092</v>
      </c>
      <c r="Q496">
        <v>12</v>
      </c>
      <c r="R496">
        <v>100091</v>
      </c>
      <c r="S496">
        <v>13</v>
      </c>
      <c r="T496">
        <v>100091</v>
      </c>
      <c r="U496">
        <v>14</v>
      </c>
      <c r="V496">
        <v>100091</v>
      </c>
      <c r="W496">
        <v>15</v>
      </c>
      <c r="X496">
        <v>100091</v>
      </c>
      <c r="Y496">
        <v>16</v>
      </c>
      <c r="Z496">
        <v>100093</v>
      </c>
      <c r="AA496">
        <v>17</v>
      </c>
      <c r="AB496">
        <v>100093</v>
      </c>
      <c r="AC496">
        <v>19</v>
      </c>
      <c r="AD496">
        <v>100093</v>
      </c>
      <c r="AE496">
        <v>20</v>
      </c>
      <c r="AF496">
        <v>200306</v>
      </c>
      <c r="AG496">
        <v>18</v>
      </c>
      <c r="AH496" t="e">
        <f>VLOOKUP(AF496,关卡难度线!B:H,11,0)</f>
        <v>#N/A</v>
      </c>
    </row>
    <row r="497" spans="14:34">
      <c r="N497" s="14">
        <v>100091</v>
      </c>
      <c r="O497">
        <v>11</v>
      </c>
      <c r="P497">
        <v>100093</v>
      </c>
      <c r="Q497">
        <v>12</v>
      </c>
      <c r="R497">
        <v>100093</v>
      </c>
      <c r="S497">
        <v>13</v>
      </c>
      <c r="T497">
        <v>100091</v>
      </c>
      <c r="U497">
        <v>14</v>
      </c>
      <c r="V497">
        <v>100093</v>
      </c>
      <c r="W497">
        <v>15</v>
      </c>
      <c r="X497">
        <v>100093</v>
      </c>
      <c r="Y497">
        <v>16</v>
      </c>
      <c r="Z497">
        <v>100092</v>
      </c>
      <c r="AA497">
        <v>17</v>
      </c>
      <c r="AB497">
        <v>100091</v>
      </c>
      <c r="AC497">
        <v>19</v>
      </c>
      <c r="AD497">
        <v>100092</v>
      </c>
      <c r="AE497">
        <v>20</v>
      </c>
      <c r="AF497">
        <v>200307</v>
      </c>
      <c r="AG497">
        <v>18</v>
      </c>
      <c r="AH497" t="e">
        <f>VLOOKUP(AF497,关卡难度线!B:H,11,0)</f>
        <v>#N/A</v>
      </c>
    </row>
    <row r="498" spans="14:34">
      <c r="N498" s="14">
        <v>100092</v>
      </c>
      <c r="O498">
        <v>11</v>
      </c>
      <c r="P498">
        <v>100091</v>
      </c>
      <c r="Q498">
        <v>12</v>
      </c>
      <c r="R498">
        <v>100091</v>
      </c>
      <c r="S498">
        <v>13</v>
      </c>
      <c r="T498">
        <v>100093</v>
      </c>
      <c r="U498">
        <v>14</v>
      </c>
      <c r="V498">
        <v>100091</v>
      </c>
      <c r="W498">
        <v>15</v>
      </c>
      <c r="X498">
        <v>100093</v>
      </c>
      <c r="Y498">
        <v>16</v>
      </c>
      <c r="Z498">
        <v>100091</v>
      </c>
      <c r="AA498">
        <v>17</v>
      </c>
      <c r="AB498">
        <v>100093</v>
      </c>
      <c r="AC498">
        <v>19</v>
      </c>
      <c r="AD498">
        <v>100092</v>
      </c>
      <c r="AE498">
        <v>20</v>
      </c>
      <c r="AF498">
        <v>200308</v>
      </c>
      <c r="AG498">
        <v>18</v>
      </c>
      <c r="AH498" t="e">
        <f>VLOOKUP(AF498,关卡难度线!B:H,11,0)</f>
        <v>#N/A</v>
      </c>
    </row>
    <row r="499" spans="14:34">
      <c r="N499" s="14">
        <v>100091</v>
      </c>
      <c r="O499">
        <v>11</v>
      </c>
      <c r="P499">
        <v>100093</v>
      </c>
      <c r="Q499">
        <v>12</v>
      </c>
      <c r="R499">
        <v>100092</v>
      </c>
      <c r="S499">
        <v>13</v>
      </c>
      <c r="T499">
        <v>100091</v>
      </c>
      <c r="U499">
        <v>14</v>
      </c>
      <c r="V499">
        <v>100093</v>
      </c>
      <c r="W499">
        <v>15</v>
      </c>
      <c r="X499">
        <v>100092</v>
      </c>
      <c r="Y499">
        <v>16</v>
      </c>
      <c r="Z499">
        <v>100093</v>
      </c>
      <c r="AA499">
        <v>17</v>
      </c>
      <c r="AB499">
        <v>100091</v>
      </c>
      <c r="AC499">
        <v>19</v>
      </c>
      <c r="AD499">
        <v>100091</v>
      </c>
      <c r="AE499">
        <v>20</v>
      </c>
      <c r="AF499">
        <v>200309</v>
      </c>
      <c r="AG499">
        <v>18</v>
      </c>
      <c r="AH499" t="e">
        <f>VLOOKUP(AF499,关卡难度线!B:H,11,0)</f>
        <v>#N/A</v>
      </c>
    </row>
    <row r="500" spans="14:34">
      <c r="N500" s="14">
        <v>100093</v>
      </c>
      <c r="O500">
        <v>11</v>
      </c>
      <c r="P500">
        <v>100092</v>
      </c>
      <c r="Q500">
        <v>12</v>
      </c>
      <c r="R500">
        <v>100092</v>
      </c>
      <c r="S500">
        <v>13</v>
      </c>
      <c r="T500">
        <v>100092</v>
      </c>
      <c r="U500">
        <v>14</v>
      </c>
      <c r="V500">
        <v>100093</v>
      </c>
      <c r="W500">
        <v>15</v>
      </c>
      <c r="X500">
        <v>100091</v>
      </c>
      <c r="Y500">
        <v>16</v>
      </c>
      <c r="Z500">
        <v>100091</v>
      </c>
      <c r="AA500">
        <v>17</v>
      </c>
      <c r="AB500">
        <v>100093</v>
      </c>
      <c r="AC500">
        <v>19</v>
      </c>
      <c r="AD500">
        <v>100091</v>
      </c>
      <c r="AE500">
        <v>20</v>
      </c>
      <c r="AF500">
        <v>200310</v>
      </c>
      <c r="AG500">
        <v>18</v>
      </c>
      <c r="AH500" t="e">
        <f>VLOOKUP(AF500,关卡难度线!B:H,11,0)</f>
        <v>#N/A</v>
      </c>
    </row>
    <row r="501" spans="14:34">
      <c r="N501" s="14">
        <v>100096</v>
      </c>
      <c r="O501">
        <v>11</v>
      </c>
      <c r="P501">
        <v>100094</v>
      </c>
      <c r="Q501">
        <v>12</v>
      </c>
      <c r="R501">
        <v>100094</v>
      </c>
      <c r="S501">
        <v>13</v>
      </c>
      <c r="T501">
        <v>100094</v>
      </c>
      <c r="U501">
        <v>14</v>
      </c>
      <c r="V501">
        <v>100095</v>
      </c>
      <c r="W501">
        <v>15</v>
      </c>
      <c r="X501">
        <v>100095</v>
      </c>
      <c r="Y501">
        <v>16</v>
      </c>
      <c r="Z501">
        <v>100095</v>
      </c>
      <c r="AA501">
        <v>17</v>
      </c>
      <c r="AB501">
        <v>100094</v>
      </c>
      <c r="AC501">
        <v>19</v>
      </c>
      <c r="AD501">
        <v>100095</v>
      </c>
      <c r="AE501">
        <v>20</v>
      </c>
      <c r="AF501">
        <v>200311</v>
      </c>
      <c r="AG501">
        <v>18</v>
      </c>
      <c r="AH501" t="e">
        <f>VLOOKUP(AF501,关卡难度线!B:H,11,0)</f>
        <v>#N/A</v>
      </c>
    </row>
    <row r="502" spans="14:34">
      <c r="N502" s="14">
        <v>100096</v>
      </c>
      <c r="O502">
        <v>11</v>
      </c>
      <c r="P502">
        <v>100096</v>
      </c>
      <c r="Q502">
        <v>12</v>
      </c>
      <c r="R502">
        <v>100094</v>
      </c>
      <c r="S502">
        <v>13</v>
      </c>
      <c r="T502">
        <v>100095</v>
      </c>
      <c r="U502">
        <v>14</v>
      </c>
      <c r="V502">
        <v>100094</v>
      </c>
      <c r="W502">
        <v>15</v>
      </c>
      <c r="X502">
        <v>100096</v>
      </c>
      <c r="Y502">
        <v>16</v>
      </c>
      <c r="Z502">
        <v>100095</v>
      </c>
      <c r="AA502">
        <v>17</v>
      </c>
      <c r="AB502">
        <v>100094</v>
      </c>
      <c r="AC502">
        <v>19</v>
      </c>
      <c r="AD502">
        <v>100095</v>
      </c>
      <c r="AE502">
        <v>20</v>
      </c>
      <c r="AF502">
        <v>200312</v>
      </c>
      <c r="AG502">
        <v>18</v>
      </c>
      <c r="AH502" t="e">
        <f>VLOOKUP(AF502,关卡难度线!B:H,11,0)</f>
        <v>#N/A</v>
      </c>
    </row>
    <row r="503" spans="14:34">
      <c r="N503" s="14">
        <v>100095</v>
      </c>
      <c r="O503">
        <v>11</v>
      </c>
      <c r="P503">
        <v>100096</v>
      </c>
      <c r="Q503">
        <v>12</v>
      </c>
      <c r="R503">
        <v>100095</v>
      </c>
      <c r="S503">
        <v>13</v>
      </c>
      <c r="T503">
        <v>100096</v>
      </c>
      <c r="U503">
        <v>14</v>
      </c>
      <c r="V503">
        <v>100095</v>
      </c>
      <c r="W503">
        <v>15</v>
      </c>
      <c r="X503">
        <v>100095</v>
      </c>
      <c r="Y503">
        <v>16</v>
      </c>
      <c r="Z503">
        <v>100096</v>
      </c>
      <c r="AA503">
        <v>17</v>
      </c>
      <c r="AB503">
        <v>100096</v>
      </c>
      <c r="AC503">
        <v>19</v>
      </c>
      <c r="AD503">
        <v>100095</v>
      </c>
      <c r="AE503">
        <v>20</v>
      </c>
      <c r="AF503">
        <v>200313</v>
      </c>
      <c r="AG503">
        <v>18</v>
      </c>
      <c r="AH503" t="e">
        <f>VLOOKUP(AF503,关卡难度线!B:H,11,0)</f>
        <v>#N/A</v>
      </c>
    </row>
    <row r="504" spans="14:34">
      <c r="N504" s="14">
        <v>100095</v>
      </c>
      <c r="O504">
        <v>11</v>
      </c>
      <c r="P504">
        <v>100096</v>
      </c>
      <c r="Q504">
        <v>12</v>
      </c>
      <c r="R504">
        <v>100094</v>
      </c>
      <c r="S504">
        <v>13</v>
      </c>
      <c r="T504">
        <v>100094</v>
      </c>
      <c r="U504">
        <v>14</v>
      </c>
      <c r="V504">
        <v>100094</v>
      </c>
      <c r="W504">
        <v>15</v>
      </c>
      <c r="X504">
        <v>100095</v>
      </c>
      <c r="Y504">
        <v>16</v>
      </c>
      <c r="Z504">
        <v>100095</v>
      </c>
      <c r="AA504">
        <v>17</v>
      </c>
      <c r="AB504">
        <v>100095</v>
      </c>
      <c r="AC504">
        <v>19</v>
      </c>
      <c r="AD504">
        <v>100095</v>
      </c>
      <c r="AE504">
        <v>20</v>
      </c>
      <c r="AF504">
        <v>200314</v>
      </c>
      <c r="AG504">
        <v>18</v>
      </c>
      <c r="AH504" t="e">
        <f>VLOOKUP(AF504,关卡难度线!B:H,11,0)</f>
        <v>#N/A</v>
      </c>
    </row>
    <row r="505" spans="14:34">
      <c r="N505" s="14">
        <v>100096</v>
      </c>
      <c r="O505">
        <v>11</v>
      </c>
      <c r="P505">
        <v>100096</v>
      </c>
      <c r="Q505">
        <v>12</v>
      </c>
      <c r="R505">
        <v>100094</v>
      </c>
      <c r="S505">
        <v>13</v>
      </c>
      <c r="T505">
        <v>100096</v>
      </c>
      <c r="U505">
        <v>14</v>
      </c>
      <c r="V505">
        <v>100095</v>
      </c>
      <c r="W505">
        <v>15</v>
      </c>
      <c r="X505">
        <v>100095</v>
      </c>
      <c r="Y505">
        <v>16</v>
      </c>
      <c r="Z505">
        <v>100095</v>
      </c>
      <c r="AA505">
        <v>17</v>
      </c>
      <c r="AB505">
        <v>100095</v>
      </c>
      <c r="AC505">
        <v>19</v>
      </c>
      <c r="AD505">
        <v>100095</v>
      </c>
      <c r="AE505">
        <v>20</v>
      </c>
      <c r="AF505">
        <v>200315</v>
      </c>
      <c r="AG505">
        <v>18</v>
      </c>
      <c r="AH505" t="e">
        <f>VLOOKUP(AF505,关卡难度线!B:H,11,0)</f>
        <v>#N/A</v>
      </c>
    </row>
    <row r="506" spans="14:34">
      <c r="N506" s="14">
        <v>100096</v>
      </c>
      <c r="O506">
        <v>11</v>
      </c>
      <c r="P506">
        <v>100096</v>
      </c>
      <c r="Q506">
        <v>12</v>
      </c>
      <c r="R506">
        <v>100096</v>
      </c>
      <c r="S506">
        <v>13</v>
      </c>
      <c r="T506">
        <v>100095</v>
      </c>
      <c r="U506">
        <v>14</v>
      </c>
      <c r="V506">
        <v>100096</v>
      </c>
      <c r="W506">
        <v>15</v>
      </c>
      <c r="X506">
        <v>100096</v>
      </c>
      <c r="Y506">
        <v>16</v>
      </c>
      <c r="Z506">
        <v>100094</v>
      </c>
      <c r="AA506">
        <v>17</v>
      </c>
      <c r="AB506">
        <v>100095</v>
      </c>
      <c r="AC506">
        <v>19</v>
      </c>
      <c r="AD506">
        <v>100096</v>
      </c>
      <c r="AE506">
        <v>20</v>
      </c>
      <c r="AF506">
        <v>200316</v>
      </c>
      <c r="AG506">
        <v>18</v>
      </c>
      <c r="AH506" t="e">
        <f>VLOOKUP(AF506,关卡难度线!B:H,11,0)</f>
        <v>#N/A</v>
      </c>
    </row>
    <row r="507" spans="14:34">
      <c r="N507" s="14">
        <v>100096</v>
      </c>
      <c r="O507">
        <v>11</v>
      </c>
      <c r="P507">
        <v>100095</v>
      </c>
      <c r="Q507">
        <v>12</v>
      </c>
      <c r="R507">
        <v>100096</v>
      </c>
      <c r="S507">
        <v>13</v>
      </c>
      <c r="T507">
        <v>100096</v>
      </c>
      <c r="U507">
        <v>14</v>
      </c>
      <c r="V507">
        <v>100094</v>
      </c>
      <c r="W507">
        <v>15</v>
      </c>
      <c r="X507">
        <v>100095</v>
      </c>
      <c r="Y507">
        <v>16</v>
      </c>
      <c r="Z507">
        <v>100095</v>
      </c>
      <c r="AA507">
        <v>17</v>
      </c>
      <c r="AB507">
        <v>100095</v>
      </c>
      <c r="AC507">
        <v>19</v>
      </c>
      <c r="AD507">
        <v>100094</v>
      </c>
      <c r="AE507">
        <v>20</v>
      </c>
      <c r="AF507">
        <v>200317</v>
      </c>
      <c r="AG507">
        <v>18</v>
      </c>
      <c r="AH507" t="e">
        <f>VLOOKUP(AF507,关卡难度线!B:H,11,0)</f>
        <v>#N/A</v>
      </c>
    </row>
    <row r="508" spans="14:34">
      <c r="N508" s="14">
        <v>100095</v>
      </c>
      <c r="O508">
        <v>11</v>
      </c>
      <c r="P508">
        <v>100094</v>
      </c>
      <c r="Q508">
        <v>12</v>
      </c>
      <c r="R508">
        <v>100094</v>
      </c>
      <c r="S508">
        <v>13</v>
      </c>
      <c r="T508">
        <v>100096</v>
      </c>
      <c r="U508">
        <v>14</v>
      </c>
      <c r="V508">
        <v>100096</v>
      </c>
      <c r="W508">
        <v>15</v>
      </c>
      <c r="X508">
        <v>100096</v>
      </c>
      <c r="Y508">
        <v>16</v>
      </c>
      <c r="Z508">
        <v>100095</v>
      </c>
      <c r="AA508">
        <v>17</v>
      </c>
      <c r="AB508">
        <v>100095</v>
      </c>
      <c r="AC508">
        <v>19</v>
      </c>
      <c r="AD508">
        <v>100094</v>
      </c>
      <c r="AE508">
        <v>20</v>
      </c>
      <c r="AF508">
        <v>200318</v>
      </c>
      <c r="AG508">
        <v>18</v>
      </c>
      <c r="AH508" t="e">
        <f>VLOOKUP(AF508,关卡难度线!B:H,11,0)</f>
        <v>#N/A</v>
      </c>
    </row>
    <row r="509" spans="14:34">
      <c r="N509" s="14">
        <v>100094</v>
      </c>
      <c r="O509">
        <v>11</v>
      </c>
      <c r="P509">
        <v>100095</v>
      </c>
      <c r="Q509">
        <v>12</v>
      </c>
      <c r="R509">
        <v>100095</v>
      </c>
      <c r="S509">
        <v>13</v>
      </c>
      <c r="T509">
        <v>100094</v>
      </c>
      <c r="U509">
        <v>14</v>
      </c>
      <c r="V509">
        <v>100096</v>
      </c>
      <c r="W509">
        <v>15</v>
      </c>
      <c r="X509">
        <v>100096</v>
      </c>
      <c r="Y509">
        <v>16</v>
      </c>
      <c r="Z509">
        <v>100095</v>
      </c>
      <c r="AA509">
        <v>17</v>
      </c>
      <c r="AB509">
        <v>100094</v>
      </c>
      <c r="AC509">
        <v>19</v>
      </c>
      <c r="AD509">
        <v>100096</v>
      </c>
      <c r="AE509">
        <v>20</v>
      </c>
      <c r="AF509">
        <v>200319</v>
      </c>
      <c r="AG509">
        <v>18</v>
      </c>
      <c r="AH509" t="e">
        <f>VLOOKUP(AF509,关卡难度线!B:H,11,0)</f>
        <v>#N/A</v>
      </c>
    </row>
    <row r="510" spans="14:34">
      <c r="N510" s="14">
        <v>100095</v>
      </c>
      <c r="O510">
        <v>11</v>
      </c>
      <c r="P510">
        <v>100096</v>
      </c>
      <c r="Q510">
        <v>12</v>
      </c>
      <c r="R510">
        <v>100095</v>
      </c>
      <c r="S510">
        <v>13</v>
      </c>
      <c r="T510">
        <v>100096</v>
      </c>
      <c r="U510">
        <v>14</v>
      </c>
      <c r="V510">
        <v>100095</v>
      </c>
      <c r="W510">
        <v>15</v>
      </c>
      <c r="X510">
        <v>100094</v>
      </c>
      <c r="Y510">
        <v>16</v>
      </c>
      <c r="Z510">
        <v>100095</v>
      </c>
      <c r="AA510">
        <v>17</v>
      </c>
      <c r="AB510">
        <v>100096</v>
      </c>
      <c r="AC510">
        <v>19</v>
      </c>
      <c r="AD510">
        <v>100094</v>
      </c>
      <c r="AE510">
        <v>20</v>
      </c>
      <c r="AF510">
        <v>200320</v>
      </c>
      <c r="AG510">
        <v>18</v>
      </c>
      <c r="AH510" t="e">
        <f>VLOOKUP(AF510,关卡难度线!B:H,11,0)</f>
        <v>#N/A</v>
      </c>
    </row>
    <row r="511" spans="14:34">
      <c r="N511" s="14">
        <v>100096</v>
      </c>
      <c r="O511">
        <v>11</v>
      </c>
      <c r="P511">
        <v>100094</v>
      </c>
      <c r="Q511">
        <v>12</v>
      </c>
      <c r="R511">
        <v>100094</v>
      </c>
      <c r="S511">
        <v>13</v>
      </c>
      <c r="T511">
        <v>100094</v>
      </c>
      <c r="U511">
        <v>14</v>
      </c>
      <c r="V511">
        <v>100095</v>
      </c>
      <c r="W511">
        <v>15</v>
      </c>
      <c r="X511">
        <v>100095</v>
      </c>
      <c r="Y511">
        <v>16</v>
      </c>
      <c r="Z511">
        <v>100095</v>
      </c>
      <c r="AA511">
        <v>17</v>
      </c>
      <c r="AB511">
        <v>100094</v>
      </c>
      <c r="AC511">
        <v>19</v>
      </c>
      <c r="AD511">
        <v>100095</v>
      </c>
      <c r="AE511">
        <v>20</v>
      </c>
      <c r="AF511">
        <v>200311</v>
      </c>
      <c r="AG511">
        <v>18</v>
      </c>
      <c r="AH511" t="e">
        <f>VLOOKUP(AF511,关卡难度线!B:H,11,0)</f>
        <v>#N/A</v>
      </c>
    </row>
    <row r="512" spans="14:34">
      <c r="N512" s="14">
        <v>100096</v>
      </c>
      <c r="O512">
        <v>11</v>
      </c>
      <c r="P512">
        <v>100096</v>
      </c>
      <c r="Q512">
        <v>12</v>
      </c>
      <c r="R512">
        <v>100094</v>
      </c>
      <c r="S512">
        <v>13</v>
      </c>
      <c r="T512">
        <v>100095</v>
      </c>
      <c r="U512">
        <v>14</v>
      </c>
      <c r="V512">
        <v>100094</v>
      </c>
      <c r="W512">
        <v>15</v>
      </c>
      <c r="X512">
        <v>100096</v>
      </c>
      <c r="Y512">
        <v>16</v>
      </c>
      <c r="Z512">
        <v>100095</v>
      </c>
      <c r="AA512">
        <v>17</v>
      </c>
      <c r="AB512">
        <v>100094</v>
      </c>
      <c r="AC512">
        <v>19</v>
      </c>
      <c r="AD512">
        <v>100095</v>
      </c>
      <c r="AE512">
        <v>20</v>
      </c>
      <c r="AF512">
        <v>200312</v>
      </c>
      <c r="AG512">
        <v>18</v>
      </c>
      <c r="AH512" t="e">
        <f>VLOOKUP(AF512,关卡难度线!B:H,11,0)</f>
        <v>#N/A</v>
      </c>
    </row>
    <row r="513" spans="14:34">
      <c r="N513" s="14">
        <v>100095</v>
      </c>
      <c r="O513">
        <v>11</v>
      </c>
      <c r="P513">
        <v>100096</v>
      </c>
      <c r="Q513">
        <v>12</v>
      </c>
      <c r="R513">
        <v>100095</v>
      </c>
      <c r="S513">
        <v>13</v>
      </c>
      <c r="T513">
        <v>100096</v>
      </c>
      <c r="U513">
        <v>14</v>
      </c>
      <c r="V513">
        <v>100095</v>
      </c>
      <c r="W513">
        <v>15</v>
      </c>
      <c r="X513">
        <v>100095</v>
      </c>
      <c r="Y513">
        <v>16</v>
      </c>
      <c r="Z513">
        <v>100096</v>
      </c>
      <c r="AA513">
        <v>17</v>
      </c>
      <c r="AB513">
        <v>100096</v>
      </c>
      <c r="AC513">
        <v>19</v>
      </c>
      <c r="AD513">
        <v>100095</v>
      </c>
      <c r="AE513">
        <v>20</v>
      </c>
      <c r="AF513">
        <v>200313</v>
      </c>
      <c r="AG513">
        <v>18</v>
      </c>
      <c r="AH513" t="e">
        <f>VLOOKUP(AF513,关卡难度线!B:H,11,0)</f>
        <v>#N/A</v>
      </c>
    </row>
    <row r="514" spans="14:34">
      <c r="N514" s="14">
        <v>100095</v>
      </c>
      <c r="O514">
        <v>11</v>
      </c>
      <c r="P514">
        <v>100096</v>
      </c>
      <c r="Q514">
        <v>12</v>
      </c>
      <c r="R514">
        <v>100094</v>
      </c>
      <c r="S514">
        <v>13</v>
      </c>
      <c r="T514">
        <v>100094</v>
      </c>
      <c r="U514">
        <v>14</v>
      </c>
      <c r="V514">
        <v>100094</v>
      </c>
      <c r="W514">
        <v>15</v>
      </c>
      <c r="X514">
        <v>100095</v>
      </c>
      <c r="Y514">
        <v>16</v>
      </c>
      <c r="Z514">
        <v>100095</v>
      </c>
      <c r="AA514">
        <v>17</v>
      </c>
      <c r="AB514">
        <v>100095</v>
      </c>
      <c r="AC514">
        <v>19</v>
      </c>
      <c r="AD514">
        <v>100095</v>
      </c>
      <c r="AE514">
        <v>20</v>
      </c>
      <c r="AF514">
        <v>200314</v>
      </c>
      <c r="AG514">
        <v>18</v>
      </c>
      <c r="AH514" t="e">
        <f>VLOOKUP(AF514,关卡难度线!B:H,11,0)</f>
        <v>#N/A</v>
      </c>
    </row>
    <row r="515" spans="14:34">
      <c r="N515" s="14">
        <v>100096</v>
      </c>
      <c r="O515">
        <v>11</v>
      </c>
      <c r="P515">
        <v>100096</v>
      </c>
      <c r="Q515">
        <v>12</v>
      </c>
      <c r="R515">
        <v>100094</v>
      </c>
      <c r="S515">
        <v>13</v>
      </c>
      <c r="T515">
        <v>100096</v>
      </c>
      <c r="U515">
        <v>14</v>
      </c>
      <c r="V515">
        <v>100095</v>
      </c>
      <c r="W515">
        <v>15</v>
      </c>
      <c r="X515">
        <v>100095</v>
      </c>
      <c r="Y515">
        <v>16</v>
      </c>
      <c r="Z515">
        <v>100095</v>
      </c>
      <c r="AA515">
        <v>17</v>
      </c>
      <c r="AB515">
        <v>100095</v>
      </c>
      <c r="AC515">
        <v>19</v>
      </c>
      <c r="AD515">
        <v>100095</v>
      </c>
      <c r="AE515">
        <v>20</v>
      </c>
      <c r="AF515">
        <v>200315</v>
      </c>
      <c r="AG515">
        <v>18</v>
      </c>
      <c r="AH515" t="e">
        <f>VLOOKUP(AF515,关卡难度线!B:H,11,0)</f>
        <v>#N/A</v>
      </c>
    </row>
    <row r="516" spans="14:34">
      <c r="N516" s="14">
        <v>100096</v>
      </c>
      <c r="O516">
        <v>11</v>
      </c>
      <c r="P516">
        <v>100096</v>
      </c>
      <c r="Q516">
        <v>12</v>
      </c>
      <c r="R516">
        <v>100096</v>
      </c>
      <c r="S516">
        <v>13</v>
      </c>
      <c r="T516">
        <v>100095</v>
      </c>
      <c r="U516">
        <v>14</v>
      </c>
      <c r="V516">
        <v>100096</v>
      </c>
      <c r="W516">
        <v>15</v>
      </c>
      <c r="X516">
        <v>100096</v>
      </c>
      <c r="Y516">
        <v>16</v>
      </c>
      <c r="Z516">
        <v>100094</v>
      </c>
      <c r="AA516">
        <v>17</v>
      </c>
      <c r="AB516">
        <v>100095</v>
      </c>
      <c r="AC516">
        <v>19</v>
      </c>
      <c r="AD516">
        <v>100096</v>
      </c>
      <c r="AE516">
        <v>20</v>
      </c>
      <c r="AF516">
        <v>200316</v>
      </c>
      <c r="AG516">
        <v>18</v>
      </c>
      <c r="AH516" t="e">
        <f>VLOOKUP(AF516,关卡难度线!B:H,11,0)</f>
        <v>#N/A</v>
      </c>
    </row>
    <row r="517" spans="14:34">
      <c r="N517" s="14">
        <v>100096</v>
      </c>
      <c r="O517">
        <v>11</v>
      </c>
      <c r="P517">
        <v>100095</v>
      </c>
      <c r="Q517">
        <v>12</v>
      </c>
      <c r="R517">
        <v>100096</v>
      </c>
      <c r="S517">
        <v>13</v>
      </c>
      <c r="T517">
        <v>100096</v>
      </c>
      <c r="U517">
        <v>14</v>
      </c>
      <c r="V517">
        <v>100094</v>
      </c>
      <c r="W517">
        <v>15</v>
      </c>
      <c r="X517">
        <v>100095</v>
      </c>
      <c r="Y517">
        <v>16</v>
      </c>
      <c r="Z517">
        <v>100095</v>
      </c>
      <c r="AA517">
        <v>17</v>
      </c>
      <c r="AB517">
        <v>100095</v>
      </c>
      <c r="AC517">
        <v>19</v>
      </c>
      <c r="AD517">
        <v>100094</v>
      </c>
      <c r="AE517">
        <v>20</v>
      </c>
      <c r="AF517">
        <v>200317</v>
      </c>
      <c r="AG517">
        <v>18</v>
      </c>
      <c r="AH517" t="e">
        <f>VLOOKUP(AF517,关卡难度线!B:H,11,0)</f>
        <v>#N/A</v>
      </c>
    </row>
    <row r="518" spans="14:34">
      <c r="N518" s="14">
        <v>100095</v>
      </c>
      <c r="O518">
        <v>11</v>
      </c>
      <c r="P518">
        <v>100094</v>
      </c>
      <c r="Q518">
        <v>12</v>
      </c>
      <c r="R518">
        <v>100094</v>
      </c>
      <c r="S518">
        <v>13</v>
      </c>
      <c r="T518">
        <v>100096</v>
      </c>
      <c r="U518">
        <v>14</v>
      </c>
      <c r="V518">
        <v>100096</v>
      </c>
      <c r="W518">
        <v>15</v>
      </c>
      <c r="X518">
        <v>100096</v>
      </c>
      <c r="Y518">
        <v>16</v>
      </c>
      <c r="Z518">
        <v>100095</v>
      </c>
      <c r="AA518">
        <v>17</v>
      </c>
      <c r="AB518">
        <v>100095</v>
      </c>
      <c r="AC518">
        <v>19</v>
      </c>
      <c r="AD518">
        <v>100094</v>
      </c>
      <c r="AE518">
        <v>20</v>
      </c>
      <c r="AF518">
        <v>200318</v>
      </c>
      <c r="AG518">
        <v>18</v>
      </c>
      <c r="AH518" t="e">
        <f>VLOOKUP(AF518,关卡难度线!B:H,11,0)</f>
        <v>#N/A</v>
      </c>
    </row>
    <row r="519" spans="14:34">
      <c r="N519" s="14">
        <v>100094</v>
      </c>
      <c r="O519">
        <v>11</v>
      </c>
      <c r="P519">
        <v>100095</v>
      </c>
      <c r="Q519">
        <v>12</v>
      </c>
      <c r="R519">
        <v>100095</v>
      </c>
      <c r="S519">
        <v>13</v>
      </c>
      <c r="T519">
        <v>100094</v>
      </c>
      <c r="U519">
        <v>14</v>
      </c>
      <c r="V519">
        <v>100096</v>
      </c>
      <c r="W519">
        <v>15</v>
      </c>
      <c r="X519">
        <v>100096</v>
      </c>
      <c r="Y519">
        <v>16</v>
      </c>
      <c r="Z519">
        <v>100095</v>
      </c>
      <c r="AA519">
        <v>17</v>
      </c>
      <c r="AB519">
        <v>100094</v>
      </c>
      <c r="AC519">
        <v>19</v>
      </c>
      <c r="AD519">
        <v>100096</v>
      </c>
      <c r="AE519">
        <v>20</v>
      </c>
      <c r="AF519">
        <v>200319</v>
      </c>
      <c r="AG519">
        <v>18</v>
      </c>
      <c r="AH519" t="e">
        <f>VLOOKUP(AF519,关卡难度线!B:H,11,0)</f>
        <v>#N/A</v>
      </c>
    </row>
    <row r="520" spans="14:34">
      <c r="N520" s="14">
        <v>100095</v>
      </c>
      <c r="O520">
        <v>11</v>
      </c>
      <c r="P520">
        <v>100096</v>
      </c>
      <c r="Q520">
        <v>12</v>
      </c>
      <c r="R520">
        <v>100095</v>
      </c>
      <c r="S520">
        <v>13</v>
      </c>
      <c r="T520">
        <v>100096</v>
      </c>
      <c r="U520">
        <v>14</v>
      </c>
      <c r="V520">
        <v>100095</v>
      </c>
      <c r="W520">
        <v>15</v>
      </c>
      <c r="X520">
        <v>100094</v>
      </c>
      <c r="Y520">
        <v>16</v>
      </c>
      <c r="Z520">
        <v>100095</v>
      </c>
      <c r="AA520">
        <v>17</v>
      </c>
      <c r="AB520">
        <v>100096</v>
      </c>
      <c r="AC520">
        <v>19</v>
      </c>
      <c r="AD520">
        <v>100094</v>
      </c>
      <c r="AE520">
        <v>20</v>
      </c>
      <c r="AF520">
        <v>200320</v>
      </c>
      <c r="AG520">
        <v>18</v>
      </c>
      <c r="AH520" t="e">
        <f>VLOOKUP(AF520,关卡难度线!B:H,11,0)</f>
        <v>#N/A</v>
      </c>
    </row>
    <row r="521" spans="14:34">
      <c r="N521" s="14">
        <v>100099</v>
      </c>
      <c r="O521">
        <v>11</v>
      </c>
      <c r="P521">
        <v>100097</v>
      </c>
      <c r="Q521">
        <v>12</v>
      </c>
      <c r="R521">
        <v>100099</v>
      </c>
      <c r="S521">
        <v>13</v>
      </c>
      <c r="T521">
        <v>100099</v>
      </c>
      <c r="U521">
        <v>14</v>
      </c>
      <c r="V521">
        <v>100097</v>
      </c>
      <c r="W521">
        <v>15</v>
      </c>
      <c r="X521">
        <v>100099</v>
      </c>
      <c r="Y521">
        <v>16</v>
      </c>
      <c r="Z521">
        <v>100097</v>
      </c>
      <c r="AA521">
        <v>17</v>
      </c>
      <c r="AB521">
        <v>100097</v>
      </c>
      <c r="AC521">
        <v>19</v>
      </c>
      <c r="AD521">
        <v>100097</v>
      </c>
      <c r="AE521">
        <v>20</v>
      </c>
      <c r="AF521">
        <v>200321</v>
      </c>
      <c r="AG521">
        <v>18</v>
      </c>
      <c r="AH521" t="e">
        <f>VLOOKUP(AF521,关卡难度线!B:H,11,0)</f>
        <v>#N/A</v>
      </c>
    </row>
    <row r="522" spans="14:34">
      <c r="N522" s="14">
        <v>100099</v>
      </c>
      <c r="O522">
        <v>11</v>
      </c>
      <c r="P522">
        <v>100097</v>
      </c>
      <c r="Q522">
        <v>12</v>
      </c>
      <c r="R522">
        <v>100097</v>
      </c>
      <c r="S522">
        <v>13</v>
      </c>
      <c r="T522">
        <v>100099</v>
      </c>
      <c r="U522">
        <v>14</v>
      </c>
      <c r="V522">
        <v>100098</v>
      </c>
      <c r="W522">
        <v>15</v>
      </c>
      <c r="X522">
        <v>100099</v>
      </c>
      <c r="Y522">
        <v>16</v>
      </c>
      <c r="Z522">
        <v>100097</v>
      </c>
      <c r="AA522">
        <v>17</v>
      </c>
      <c r="AB522">
        <v>100098</v>
      </c>
      <c r="AC522">
        <v>19</v>
      </c>
      <c r="AD522">
        <v>100097</v>
      </c>
      <c r="AE522">
        <v>20</v>
      </c>
      <c r="AF522">
        <v>200322</v>
      </c>
      <c r="AG522">
        <v>18</v>
      </c>
      <c r="AH522" t="e">
        <f>VLOOKUP(AF522,关卡难度线!B:H,11,0)</f>
        <v>#N/A</v>
      </c>
    </row>
    <row r="523" spans="14:34">
      <c r="N523" s="14">
        <v>100099</v>
      </c>
      <c r="O523">
        <v>11</v>
      </c>
      <c r="P523">
        <v>100098</v>
      </c>
      <c r="Q523">
        <v>12</v>
      </c>
      <c r="R523">
        <v>100097</v>
      </c>
      <c r="S523">
        <v>13</v>
      </c>
      <c r="T523">
        <v>100099</v>
      </c>
      <c r="U523">
        <v>14</v>
      </c>
      <c r="V523">
        <v>100099</v>
      </c>
      <c r="W523">
        <v>15</v>
      </c>
      <c r="X523">
        <v>100097</v>
      </c>
      <c r="Y523">
        <v>16</v>
      </c>
      <c r="Z523">
        <v>100098</v>
      </c>
      <c r="AA523">
        <v>17</v>
      </c>
      <c r="AB523">
        <v>100097</v>
      </c>
      <c r="AC523">
        <v>19</v>
      </c>
      <c r="AD523">
        <v>100098</v>
      </c>
      <c r="AE523">
        <v>20</v>
      </c>
      <c r="AF523">
        <v>200323</v>
      </c>
      <c r="AG523">
        <v>18</v>
      </c>
      <c r="AH523" t="e">
        <f>VLOOKUP(AF523,关卡难度线!B:H,11,0)</f>
        <v>#N/A</v>
      </c>
    </row>
    <row r="524" spans="14:34">
      <c r="N524" s="14">
        <v>100099</v>
      </c>
      <c r="O524">
        <v>11</v>
      </c>
      <c r="P524">
        <v>100097</v>
      </c>
      <c r="Q524">
        <v>12</v>
      </c>
      <c r="R524">
        <v>100097</v>
      </c>
      <c r="S524">
        <v>13</v>
      </c>
      <c r="T524">
        <v>100099</v>
      </c>
      <c r="U524">
        <v>14</v>
      </c>
      <c r="V524">
        <v>100098</v>
      </c>
      <c r="W524">
        <v>15</v>
      </c>
      <c r="X524">
        <v>100097</v>
      </c>
      <c r="Y524">
        <v>16</v>
      </c>
      <c r="Z524">
        <v>100099</v>
      </c>
      <c r="AA524">
        <v>17</v>
      </c>
      <c r="AB524">
        <v>100097</v>
      </c>
      <c r="AC524">
        <v>19</v>
      </c>
      <c r="AD524">
        <v>100098</v>
      </c>
      <c r="AE524">
        <v>20</v>
      </c>
      <c r="AF524">
        <v>200324</v>
      </c>
      <c r="AG524">
        <v>18</v>
      </c>
      <c r="AH524" t="e">
        <f>VLOOKUP(AF524,关卡难度线!B:H,11,0)</f>
        <v>#N/A</v>
      </c>
    </row>
    <row r="525" spans="14:34">
      <c r="N525" s="14">
        <v>100099</v>
      </c>
      <c r="O525">
        <v>11</v>
      </c>
      <c r="P525">
        <v>100097</v>
      </c>
      <c r="Q525">
        <v>12</v>
      </c>
      <c r="R525">
        <v>100099</v>
      </c>
      <c r="S525">
        <v>13</v>
      </c>
      <c r="T525">
        <v>100097</v>
      </c>
      <c r="U525">
        <v>14</v>
      </c>
      <c r="V525">
        <v>100098</v>
      </c>
      <c r="W525">
        <v>15</v>
      </c>
      <c r="X525">
        <v>100099</v>
      </c>
      <c r="Y525">
        <v>16</v>
      </c>
      <c r="Z525">
        <v>100098</v>
      </c>
      <c r="AA525">
        <v>17</v>
      </c>
      <c r="AB525">
        <v>100097</v>
      </c>
      <c r="AC525">
        <v>19</v>
      </c>
      <c r="AD525">
        <v>100099</v>
      </c>
      <c r="AE525">
        <v>20</v>
      </c>
      <c r="AF525">
        <v>200325</v>
      </c>
      <c r="AG525">
        <v>18</v>
      </c>
      <c r="AH525" t="e">
        <f>VLOOKUP(AF525,关卡难度线!B:H,11,0)</f>
        <v>#N/A</v>
      </c>
    </row>
    <row r="526" spans="14:34">
      <c r="N526" s="14">
        <v>100098</v>
      </c>
      <c r="O526">
        <v>11</v>
      </c>
      <c r="P526">
        <v>100098</v>
      </c>
      <c r="Q526">
        <v>12</v>
      </c>
      <c r="R526">
        <v>100097</v>
      </c>
      <c r="S526">
        <v>13</v>
      </c>
      <c r="T526">
        <v>100098</v>
      </c>
      <c r="U526">
        <v>14</v>
      </c>
      <c r="V526">
        <v>100098</v>
      </c>
      <c r="W526">
        <v>15</v>
      </c>
      <c r="X526">
        <v>100097</v>
      </c>
      <c r="Y526">
        <v>16</v>
      </c>
      <c r="Z526">
        <v>100099</v>
      </c>
      <c r="AA526">
        <v>17</v>
      </c>
      <c r="AB526">
        <v>100099</v>
      </c>
      <c r="AC526">
        <v>19</v>
      </c>
      <c r="AD526">
        <v>100099</v>
      </c>
      <c r="AE526">
        <v>20</v>
      </c>
      <c r="AF526">
        <v>200326</v>
      </c>
      <c r="AG526">
        <v>18</v>
      </c>
      <c r="AH526" t="e">
        <f>VLOOKUP(AF526,关卡难度线!B:H,11,0)</f>
        <v>#N/A</v>
      </c>
    </row>
    <row r="527" spans="14:34">
      <c r="N527" s="14">
        <v>100098</v>
      </c>
      <c r="O527">
        <v>11</v>
      </c>
      <c r="P527">
        <v>100098</v>
      </c>
      <c r="Q527">
        <v>12</v>
      </c>
      <c r="R527">
        <v>100099</v>
      </c>
      <c r="S527">
        <v>13</v>
      </c>
      <c r="T527">
        <v>100097</v>
      </c>
      <c r="U527">
        <v>14</v>
      </c>
      <c r="V527">
        <v>100099</v>
      </c>
      <c r="W527">
        <v>15</v>
      </c>
      <c r="X527">
        <v>100098</v>
      </c>
      <c r="Y527">
        <v>16</v>
      </c>
      <c r="Z527">
        <v>100097</v>
      </c>
      <c r="AA527">
        <v>17</v>
      </c>
      <c r="AB527">
        <v>100099</v>
      </c>
      <c r="AC527">
        <v>19</v>
      </c>
      <c r="AD527">
        <v>100099</v>
      </c>
      <c r="AE527">
        <v>20</v>
      </c>
      <c r="AF527">
        <v>200327</v>
      </c>
      <c r="AG527">
        <v>18</v>
      </c>
      <c r="AH527" t="e">
        <f>VLOOKUP(AF527,关卡难度线!B:H,11,0)</f>
        <v>#N/A</v>
      </c>
    </row>
    <row r="528" spans="14:34">
      <c r="N528" s="14">
        <v>100097</v>
      </c>
      <c r="O528">
        <v>11</v>
      </c>
      <c r="P528">
        <v>100099</v>
      </c>
      <c r="Q528">
        <v>12</v>
      </c>
      <c r="R528">
        <v>100097</v>
      </c>
      <c r="S528">
        <v>13</v>
      </c>
      <c r="T528">
        <v>100097</v>
      </c>
      <c r="U528">
        <v>14</v>
      </c>
      <c r="V528">
        <v>100099</v>
      </c>
      <c r="W528">
        <v>15</v>
      </c>
      <c r="X528">
        <v>100098</v>
      </c>
      <c r="Y528">
        <v>16</v>
      </c>
      <c r="Z528">
        <v>100098</v>
      </c>
      <c r="AA528">
        <v>17</v>
      </c>
      <c r="AB528">
        <v>100097</v>
      </c>
      <c r="AC528">
        <v>19</v>
      </c>
      <c r="AD528">
        <v>100098</v>
      </c>
      <c r="AE528">
        <v>20</v>
      </c>
      <c r="AF528">
        <v>200328</v>
      </c>
      <c r="AG528">
        <v>18</v>
      </c>
      <c r="AH528" t="e">
        <f>VLOOKUP(AF528,关卡难度线!B:H,11,0)</f>
        <v>#N/A</v>
      </c>
    </row>
    <row r="529" spans="14:34">
      <c r="N529" s="14">
        <v>100097</v>
      </c>
      <c r="O529">
        <v>11</v>
      </c>
      <c r="P529">
        <v>100098</v>
      </c>
      <c r="Q529">
        <v>12</v>
      </c>
      <c r="R529">
        <v>100099</v>
      </c>
      <c r="S529">
        <v>13</v>
      </c>
      <c r="T529">
        <v>100098</v>
      </c>
      <c r="U529">
        <v>14</v>
      </c>
      <c r="V529">
        <v>100098</v>
      </c>
      <c r="W529">
        <v>15</v>
      </c>
      <c r="X529">
        <v>100097</v>
      </c>
      <c r="Y529">
        <v>16</v>
      </c>
      <c r="Z529">
        <v>100099</v>
      </c>
      <c r="AA529">
        <v>17</v>
      </c>
      <c r="AB529">
        <v>100097</v>
      </c>
      <c r="AC529">
        <v>19</v>
      </c>
      <c r="AD529">
        <v>100098</v>
      </c>
      <c r="AE529">
        <v>20</v>
      </c>
      <c r="AF529">
        <v>200329</v>
      </c>
      <c r="AG529">
        <v>18</v>
      </c>
      <c r="AH529" t="e">
        <f>VLOOKUP(AF529,关卡难度线!B:H,11,0)</f>
        <v>#N/A</v>
      </c>
    </row>
    <row r="530" spans="14:34">
      <c r="N530" s="14">
        <v>100099</v>
      </c>
      <c r="O530">
        <v>11</v>
      </c>
      <c r="P530">
        <v>100098</v>
      </c>
      <c r="Q530">
        <v>12</v>
      </c>
      <c r="R530">
        <v>100097</v>
      </c>
      <c r="S530">
        <v>13</v>
      </c>
      <c r="T530">
        <v>100099</v>
      </c>
      <c r="U530">
        <v>14</v>
      </c>
      <c r="V530">
        <v>100097</v>
      </c>
      <c r="W530">
        <v>15</v>
      </c>
      <c r="X530">
        <v>100097</v>
      </c>
      <c r="Y530">
        <v>16</v>
      </c>
      <c r="Z530">
        <v>100098</v>
      </c>
      <c r="AA530">
        <v>17</v>
      </c>
      <c r="AB530">
        <v>100099</v>
      </c>
      <c r="AC530">
        <v>19</v>
      </c>
      <c r="AD530">
        <v>100097</v>
      </c>
      <c r="AE530">
        <v>20</v>
      </c>
      <c r="AF530">
        <v>200330</v>
      </c>
      <c r="AG530">
        <v>18</v>
      </c>
      <c r="AH530" t="e">
        <f>VLOOKUP(AF530,关卡难度线!B:H,11,0)</f>
        <v>#N/A</v>
      </c>
    </row>
    <row r="531" spans="14:34">
      <c r="N531" s="14">
        <v>100099</v>
      </c>
      <c r="O531">
        <v>11</v>
      </c>
      <c r="P531">
        <v>100097</v>
      </c>
      <c r="Q531">
        <v>12</v>
      </c>
      <c r="R531">
        <v>100099</v>
      </c>
      <c r="S531">
        <v>13</v>
      </c>
      <c r="T531">
        <v>100099</v>
      </c>
      <c r="U531">
        <v>14</v>
      </c>
      <c r="V531">
        <v>100097</v>
      </c>
      <c r="W531">
        <v>15</v>
      </c>
      <c r="X531">
        <v>100099</v>
      </c>
      <c r="Y531">
        <v>16</v>
      </c>
      <c r="Z531">
        <v>100097</v>
      </c>
      <c r="AA531">
        <v>17</v>
      </c>
      <c r="AB531">
        <v>100097</v>
      </c>
      <c r="AC531">
        <v>19</v>
      </c>
      <c r="AD531">
        <v>100097</v>
      </c>
      <c r="AE531">
        <v>20</v>
      </c>
      <c r="AF531">
        <v>200321</v>
      </c>
      <c r="AG531">
        <v>18</v>
      </c>
      <c r="AH531" t="e">
        <f>VLOOKUP(AF531,关卡难度线!B:H,11,0)</f>
        <v>#N/A</v>
      </c>
    </row>
    <row r="532" spans="14:34">
      <c r="N532" s="14">
        <v>100099</v>
      </c>
      <c r="O532">
        <v>11</v>
      </c>
      <c r="P532">
        <v>100097</v>
      </c>
      <c r="Q532">
        <v>12</v>
      </c>
      <c r="R532">
        <v>100097</v>
      </c>
      <c r="S532">
        <v>13</v>
      </c>
      <c r="T532">
        <v>100099</v>
      </c>
      <c r="U532">
        <v>14</v>
      </c>
      <c r="V532">
        <v>100098</v>
      </c>
      <c r="W532">
        <v>15</v>
      </c>
      <c r="X532">
        <v>100099</v>
      </c>
      <c r="Y532">
        <v>16</v>
      </c>
      <c r="Z532">
        <v>100097</v>
      </c>
      <c r="AA532">
        <v>17</v>
      </c>
      <c r="AB532">
        <v>100098</v>
      </c>
      <c r="AC532">
        <v>19</v>
      </c>
      <c r="AD532">
        <v>100097</v>
      </c>
      <c r="AE532">
        <v>20</v>
      </c>
      <c r="AF532">
        <v>200322</v>
      </c>
      <c r="AG532">
        <v>18</v>
      </c>
      <c r="AH532" t="e">
        <f>VLOOKUP(AF532,关卡难度线!B:H,11,0)</f>
        <v>#N/A</v>
      </c>
    </row>
    <row r="533" spans="14:34">
      <c r="N533" s="14">
        <v>100099</v>
      </c>
      <c r="O533">
        <v>11</v>
      </c>
      <c r="P533">
        <v>100098</v>
      </c>
      <c r="Q533">
        <v>12</v>
      </c>
      <c r="R533">
        <v>100097</v>
      </c>
      <c r="S533">
        <v>13</v>
      </c>
      <c r="T533">
        <v>100099</v>
      </c>
      <c r="U533">
        <v>14</v>
      </c>
      <c r="V533">
        <v>100099</v>
      </c>
      <c r="W533">
        <v>15</v>
      </c>
      <c r="X533">
        <v>100097</v>
      </c>
      <c r="Y533">
        <v>16</v>
      </c>
      <c r="Z533">
        <v>100098</v>
      </c>
      <c r="AA533">
        <v>17</v>
      </c>
      <c r="AB533">
        <v>100097</v>
      </c>
      <c r="AC533">
        <v>19</v>
      </c>
      <c r="AD533">
        <v>100098</v>
      </c>
      <c r="AE533">
        <v>20</v>
      </c>
      <c r="AF533">
        <v>200323</v>
      </c>
      <c r="AG533">
        <v>18</v>
      </c>
      <c r="AH533" t="e">
        <f>VLOOKUP(AF533,关卡难度线!B:H,11,0)</f>
        <v>#N/A</v>
      </c>
    </row>
    <row r="534" spans="14:34">
      <c r="N534" s="14">
        <v>100099</v>
      </c>
      <c r="O534">
        <v>11</v>
      </c>
      <c r="P534">
        <v>100097</v>
      </c>
      <c r="Q534">
        <v>12</v>
      </c>
      <c r="R534">
        <v>100097</v>
      </c>
      <c r="S534">
        <v>13</v>
      </c>
      <c r="T534">
        <v>100099</v>
      </c>
      <c r="U534">
        <v>14</v>
      </c>
      <c r="V534">
        <v>100098</v>
      </c>
      <c r="W534">
        <v>15</v>
      </c>
      <c r="X534">
        <v>100097</v>
      </c>
      <c r="Y534">
        <v>16</v>
      </c>
      <c r="Z534">
        <v>100099</v>
      </c>
      <c r="AA534">
        <v>17</v>
      </c>
      <c r="AB534">
        <v>100097</v>
      </c>
      <c r="AC534">
        <v>19</v>
      </c>
      <c r="AD534">
        <v>100098</v>
      </c>
      <c r="AE534">
        <v>20</v>
      </c>
      <c r="AF534">
        <v>200324</v>
      </c>
      <c r="AG534">
        <v>18</v>
      </c>
      <c r="AH534" t="e">
        <f>VLOOKUP(AF534,关卡难度线!B:H,11,0)</f>
        <v>#N/A</v>
      </c>
    </row>
    <row r="535" spans="14:34">
      <c r="N535" s="14">
        <v>100099</v>
      </c>
      <c r="O535">
        <v>11</v>
      </c>
      <c r="P535">
        <v>100097</v>
      </c>
      <c r="Q535">
        <v>12</v>
      </c>
      <c r="R535">
        <v>100099</v>
      </c>
      <c r="S535">
        <v>13</v>
      </c>
      <c r="T535">
        <v>100097</v>
      </c>
      <c r="U535">
        <v>14</v>
      </c>
      <c r="V535">
        <v>100098</v>
      </c>
      <c r="W535">
        <v>15</v>
      </c>
      <c r="X535">
        <v>100099</v>
      </c>
      <c r="Y535">
        <v>16</v>
      </c>
      <c r="Z535">
        <v>100098</v>
      </c>
      <c r="AA535">
        <v>17</v>
      </c>
      <c r="AB535">
        <v>100097</v>
      </c>
      <c r="AC535">
        <v>19</v>
      </c>
      <c r="AD535">
        <v>100099</v>
      </c>
      <c r="AE535">
        <v>20</v>
      </c>
      <c r="AF535">
        <v>200325</v>
      </c>
      <c r="AG535">
        <v>18</v>
      </c>
      <c r="AH535" t="e">
        <f>VLOOKUP(AF535,关卡难度线!B:H,11,0)</f>
        <v>#N/A</v>
      </c>
    </row>
    <row r="536" spans="14:34">
      <c r="N536" s="14">
        <v>100098</v>
      </c>
      <c r="O536">
        <v>11</v>
      </c>
      <c r="P536">
        <v>100098</v>
      </c>
      <c r="Q536">
        <v>12</v>
      </c>
      <c r="R536">
        <v>100097</v>
      </c>
      <c r="S536">
        <v>13</v>
      </c>
      <c r="T536">
        <v>100098</v>
      </c>
      <c r="U536">
        <v>14</v>
      </c>
      <c r="V536">
        <v>100098</v>
      </c>
      <c r="W536">
        <v>15</v>
      </c>
      <c r="X536">
        <v>100097</v>
      </c>
      <c r="Y536">
        <v>16</v>
      </c>
      <c r="Z536">
        <v>100099</v>
      </c>
      <c r="AA536">
        <v>17</v>
      </c>
      <c r="AB536">
        <v>100099</v>
      </c>
      <c r="AC536">
        <v>19</v>
      </c>
      <c r="AD536">
        <v>100099</v>
      </c>
      <c r="AE536">
        <v>20</v>
      </c>
      <c r="AF536">
        <v>200326</v>
      </c>
      <c r="AG536">
        <v>18</v>
      </c>
      <c r="AH536" t="e">
        <f>VLOOKUP(AF536,关卡难度线!B:H,11,0)</f>
        <v>#N/A</v>
      </c>
    </row>
    <row r="537" spans="14:34">
      <c r="N537" s="14">
        <v>100098</v>
      </c>
      <c r="O537">
        <v>11</v>
      </c>
      <c r="P537">
        <v>100098</v>
      </c>
      <c r="Q537">
        <v>12</v>
      </c>
      <c r="R537">
        <v>100099</v>
      </c>
      <c r="S537">
        <v>13</v>
      </c>
      <c r="T537">
        <v>100097</v>
      </c>
      <c r="U537">
        <v>14</v>
      </c>
      <c r="V537">
        <v>100099</v>
      </c>
      <c r="W537">
        <v>15</v>
      </c>
      <c r="X537">
        <v>100098</v>
      </c>
      <c r="Y537">
        <v>16</v>
      </c>
      <c r="Z537">
        <v>100097</v>
      </c>
      <c r="AA537">
        <v>17</v>
      </c>
      <c r="AB537">
        <v>100099</v>
      </c>
      <c r="AC537">
        <v>19</v>
      </c>
      <c r="AD537">
        <v>100099</v>
      </c>
      <c r="AE537">
        <v>20</v>
      </c>
      <c r="AF537">
        <v>200327</v>
      </c>
      <c r="AG537">
        <v>18</v>
      </c>
      <c r="AH537" t="e">
        <f>VLOOKUP(AF537,关卡难度线!B:H,11,0)</f>
        <v>#N/A</v>
      </c>
    </row>
    <row r="538" spans="14:34">
      <c r="N538" s="14">
        <v>100097</v>
      </c>
      <c r="O538">
        <v>11</v>
      </c>
      <c r="P538">
        <v>100099</v>
      </c>
      <c r="Q538">
        <v>12</v>
      </c>
      <c r="R538">
        <v>100097</v>
      </c>
      <c r="S538">
        <v>13</v>
      </c>
      <c r="T538">
        <v>100097</v>
      </c>
      <c r="U538">
        <v>14</v>
      </c>
      <c r="V538">
        <v>100099</v>
      </c>
      <c r="W538">
        <v>15</v>
      </c>
      <c r="X538">
        <v>100098</v>
      </c>
      <c r="Y538">
        <v>16</v>
      </c>
      <c r="Z538">
        <v>100098</v>
      </c>
      <c r="AA538">
        <v>17</v>
      </c>
      <c r="AB538">
        <v>100097</v>
      </c>
      <c r="AC538">
        <v>19</v>
      </c>
      <c r="AD538">
        <v>100098</v>
      </c>
      <c r="AE538">
        <v>20</v>
      </c>
      <c r="AF538">
        <v>200328</v>
      </c>
      <c r="AG538">
        <v>18</v>
      </c>
      <c r="AH538" t="e">
        <f>VLOOKUP(AF538,关卡难度线!B:H,11,0)</f>
        <v>#N/A</v>
      </c>
    </row>
    <row r="539" spans="14:34">
      <c r="N539" s="14">
        <v>100097</v>
      </c>
      <c r="O539">
        <v>11</v>
      </c>
      <c r="P539">
        <v>100098</v>
      </c>
      <c r="Q539">
        <v>12</v>
      </c>
      <c r="R539">
        <v>100099</v>
      </c>
      <c r="S539">
        <v>13</v>
      </c>
      <c r="T539">
        <v>100098</v>
      </c>
      <c r="U539">
        <v>14</v>
      </c>
      <c r="V539">
        <v>100098</v>
      </c>
      <c r="W539">
        <v>15</v>
      </c>
      <c r="X539">
        <v>100097</v>
      </c>
      <c r="Y539">
        <v>16</v>
      </c>
      <c r="Z539">
        <v>100099</v>
      </c>
      <c r="AA539">
        <v>17</v>
      </c>
      <c r="AB539">
        <v>100097</v>
      </c>
      <c r="AC539">
        <v>19</v>
      </c>
      <c r="AD539">
        <v>100098</v>
      </c>
      <c r="AE539">
        <v>20</v>
      </c>
      <c r="AF539">
        <v>200329</v>
      </c>
      <c r="AG539">
        <v>18</v>
      </c>
      <c r="AH539" t="e">
        <f>VLOOKUP(AF539,关卡难度线!B:H,11,0)</f>
        <v>#N/A</v>
      </c>
    </row>
    <row r="540" spans="14:34">
      <c r="N540" s="14">
        <v>100099</v>
      </c>
      <c r="O540">
        <v>11</v>
      </c>
      <c r="P540">
        <v>100098</v>
      </c>
      <c r="Q540">
        <v>12</v>
      </c>
      <c r="R540">
        <v>100097</v>
      </c>
      <c r="S540">
        <v>13</v>
      </c>
      <c r="T540">
        <v>100099</v>
      </c>
      <c r="U540">
        <v>14</v>
      </c>
      <c r="V540">
        <v>100097</v>
      </c>
      <c r="W540">
        <v>15</v>
      </c>
      <c r="X540">
        <v>100097</v>
      </c>
      <c r="Y540">
        <v>16</v>
      </c>
      <c r="Z540">
        <v>100098</v>
      </c>
      <c r="AA540">
        <v>17</v>
      </c>
      <c r="AB540">
        <v>100099</v>
      </c>
      <c r="AC540">
        <v>19</v>
      </c>
      <c r="AD540">
        <v>100097</v>
      </c>
      <c r="AE540">
        <v>20</v>
      </c>
      <c r="AF540">
        <v>200330</v>
      </c>
      <c r="AG540">
        <v>18</v>
      </c>
      <c r="AH540" t="e">
        <f>VLOOKUP(AF540,关卡难度线!B:H,11,0)</f>
        <v>#N/A</v>
      </c>
    </row>
    <row r="541" spans="14:34">
      <c r="N541" s="14">
        <v>100100</v>
      </c>
      <c r="O541">
        <v>11</v>
      </c>
      <c r="P541">
        <v>100101</v>
      </c>
      <c r="Q541">
        <v>12</v>
      </c>
      <c r="R541">
        <v>100101</v>
      </c>
      <c r="S541">
        <v>13</v>
      </c>
      <c r="T541">
        <v>100100</v>
      </c>
      <c r="U541">
        <v>14</v>
      </c>
      <c r="V541">
        <v>100100</v>
      </c>
      <c r="W541">
        <v>15</v>
      </c>
      <c r="X541">
        <v>100100</v>
      </c>
      <c r="Y541">
        <v>16</v>
      </c>
      <c r="Z541">
        <v>100100</v>
      </c>
      <c r="AA541">
        <v>17</v>
      </c>
      <c r="AB541">
        <v>100102</v>
      </c>
      <c r="AC541">
        <v>19</v>
      </c>
      <c r="AD541">
        <v>100101</v>
      </c>
      <c r="AE541">
        <v>20</v>
      </c>
      <c r="AF541">
        <v>200331</v>
      </c>
      <c r="AG541">
        <v>18</v>
      </c>
      <c r="AH541" t="e">
        <f>VLOOKUP(AF541,关卡难度线!B:H,11,0)</f>
        <v>#N/A</v>
      </c>
    </row>
    <row r="542" spans="14:34">
      <c r="N542" s="14">
        <v>100100</v>
      </c>
      <c r="O542">
        <v>11</v>
      </c>
      <c r="P542">
        <v>100102</v>
      </c>
      <c r="Q542">
        <v>12</v>
      </c>
      <c r="R542">
        <v>100102</v>
      </c>
      <c r="S542">
        <v>13</v>
      </c>
      <c r="T542">
        <v>100101</v>
      </c>
      <c r="U542">
        <v>14</v>
      </c>
      <c r="V542">
        <v>100101</v>
      </c>
      <c r="W542">
        <v>15</v>
      </c>
      <c r="X542">
        <v>100102</v>
      </c>
      <c r="Y542">
        <v>16</v>
      </c>
      <c r="Z542">
        <v>100102</v>
      </c>
      <c r="AA542">
        <v>17</v>
      </c>
      <c r="AB542">
        <v>100101</v>
      </c>
      <c r="AC542">
        <v>19</v>
      </c>
      <c r="AD542">
        <v>100100</v>
      </c>
      <c r="AE542">
        <v>20</v>
      </c>
      <c r="AF542">
        <v>200332</v>
      </c>
      <c r="AG542">
        <v>18</v>
      </c>
      <c r="AH542" t="e">
        <f>VLOOKUP(AF542,关卡难度线!B:H,11,0)</f>
        <v>#N/A</v>
      </c>
    </row>
    <row r="543" spans="14:34">
      <c r="N543" s="14">
        <v>100102</v>
      </c>
      <c r="O543">
        <v>11</v>
      </c>
      <c r="P543">
        <v>100101</v>
      </c>
      <c r="Q543">
        <v>12</v>
      </c>
      <c r="R543">
        <v>100101</v>
      </c>
      <c r="S543">
        <v>13</v>
      </c>
      <c r="T543">
        <v>100101</v>
      </c>
      <c r="U543">
        <v>14</v>
      </c>
      <c r="V543">
        <v>100100</v>
      </c>
      <c r="W543">
        <v>15</v>
      </c>
      <c r="X543">
        <v>100100</v>
      </c>
      <c r="Y543">
        <v>16</v>
      </c>
      <c r="Z543">
        <v>100100</v>
      </c>
      <c r="AA543">
        <v>17</v>
      </c>
      <c r="AB543">
        <v>100100</v>
      </c>
      <c r="AC543">
        <v>19</v>
      </c>
      <c r="AD543">
        <v>100101</v>
      </c>
      <c r="AE543">
        <v>20</v>
      </c>
      <c r="AF543">
        <v>200333</v>
      </c>
      <c r="AG543">
        <v>18</v>
      </c>
      <c r="AH543" t="e">
        <f>VLOOKUP(AF543,关卡难度线!B:H,11,0)</f>
        <v>#N/A</v>
      </c>
    </row>
    <row r="544" spans="14:34">
      <c r="N544" s="14">
        <v>100101</v>
      </c>
      <c r="O544">
        <v>11</v>
      </c>
      <c r="P544">
        <v>100102</v>
      </c>
      <c r="Q544">
        <v>12</v>
      </c>
      <c r="R544">
        <v>100101</v>
      </c>
      <c r="S544">
        <v>13</v>
      </c>
      <c r="T544">
        <v>100100</v>
      </c>
      <c r="U544">
        <v>14</v>
      </c>
      <c r="V544">
        <v>100101</v>
      </c>
      <c r="W544">
        <v>15</v>
      </c>
      <c r="X544">
        <v>100100</v>
      </c>
      <c r="Y544">
        <v>16</v>
      </c>
      <c r="Z544">
        <v>100100</v>
      </c>
      <c r="AA544">
        <v>17</v>
      </c>
      <c r="AB544">
        <v>100102</v>
      </c>
      <c r="AC544">
        <v>19</v>
      </c>
      <c r="AD544">
        <v>100101</v>
      </c>
      <c r="AE544">
        <v>20</v>
      </c>
      <c r="AF544">
        <v>200334</v>
      </c>
      <c r="AG544">
        <v>18</v>
      </c>
      <c r="AH544" t="e">
        <f>VLOOKUP(AF544,关卡难度线!B:H,11,0)</f>
        <v>#N/A</v>
      </c>
    </row>
    <row r="545" spans="14:34">
      <c r="N545" s="14">
        <v>100101</v>
      </c>
      <c r="O545">
        <v>11</v>
      </c>
      <c r="P545">
        <v>100102</v>
      </c>
      <c r="Q545">
        <v>12</v>
      </c>
      <c r="R545">
        <v>100102</v>
      </c>
      <c r="S545">
        <v>13</v>
      </c>
      <c r="T545">
        <v>100100</v>
      </c>
      <c r="U545">
        <v>14</v>
      </c>
      <c r="V545">
        <v>100101</v>
      </c>
      <c r="W545">
        <v>15</v>
      </c>
      <c r="X545">
        <v>100102</v>
      </c>
      <c r="Y545">
        <v>16</v>
      </c>
      <c r="Z545">
        <v>100100</v>
      </c>
      <c r="AA545">
        <v>17</v>
      </c>
      <c r="AB545">
        <v>100102</v>
      </c>
      <c r="AC545">
        <v>19</v>
      </c>
      <c r="AD545">
        <v>100101</v>
      </c>
      <c r="AE545">
        <v>20</v>
      </c>
      <c r="AF545">
        <v>200335</v>
      </c>
      <c r="AG545">
        <v>18</v>
      </c>
      <c r="AH545" t="e">
        <f>VLOOKUP(AF545,关卡难度线!B:H,11,0)</f>
        <v>#N/A</v>
      </c>
    </row>
    <row r="546" spans="14:34">
      <c r="N546" s="14">
        <v>100102</v>
      </c>
      <c r="O546">
        <v>11</v>
      </c>
      <c r="P546">
        <v>100100</v>
      </c>
      <c r="Q546">
        <v>12</v>
      </c>
      <c r="R546">
        <v>100101</v>
      </c>
      <c r="S546">
        <v>13</v>
      </c>
      <c r="T546">
        <v>100102</v>
      </c>
      <c r="U546">
        <v>14</v>
      </c>
      <c r="V546">
        <v>100100</v>
      </c>
      <c r="W546">
        <v>15</v>
      </c>
      <c r="X546">
        <v>100101</v>
      </c>
      <c r="Y546">
        <v>16</v>
      </c>
      <c r="Z546">
        <v>100100</v>
      </c>
      <c r="AA546">
        <v>17</v>
      </c>
      <c r="AB546">
        <v>100100</v>
      </c>
      <c r="AC546">
        <v>19</v>
      </c>
      <c r="AD546">
        <v>100101</v>
      </c>
      <c r="AE546">
        <v>20</v>
      </c>
      <c r="AF546">
        <v>200336</v>
      </c>
      <c r="AG546">
        <v>18</v>
      </c>
      <c r="AH546" t="e">
        <f>VLOOKUP(AF546,关卡难度线!B:H,11,0)</f>
        <v>#N/A</v>
      </c>
    </row>
    <row r="547" spans="14:34">
      <c r="N547" s="14">
        <v>100102</v>
      </c>
      <c r="O547">
        <v>11</v>
      </c>
      <c r="P547">
        <v>100101</v>
      </c>
      <c r="Q547">
        <v>12</v>
      </c>
      <c r="R547">
        <v>100101</v>
      </c>
      <c r="S547">
        <v>13</v>
      </c>
      <c r="T547">
        <v>100101</v>
      </c>
      <c r="U547">
        <v>14</v>
      </c>
      <c r="V547">
        <v>100101</v>
      </c>
      <c r="W547">
        <v>15</v>
      </c>
      <c r="X547">
        <v>100102</v>
      </c>
      <c r="Y547">
        <v>16</v>
      </c>
      <c r="Z547">
        <v>100101</v>
      </c>
      <c r="AA547">
        <v>17</v>
      </c>
      <c r="AB547">
        <v>100102</v>
      </c>
      <c r="AC547">
        <v>19</v>
      </c>
      <c r="AD547">
        <v>100101</v>
      </c>
      <c r="AE547">
        <v>20</v>
      </c>
      <c r="AF547">
        <v>200337</v>
      </c>
      <c r="AG547">
        <v>18</v>
      </c>
      <c r="AH547" t="e">
        <f>VLOOKUP(AF547,关卡难度线!B:H,11,0)</f>
        <v>#N/A</v>
      </c>
    </row>
    <row r="548" spans="14:34">
      <c r="N548" s="14">
        <v>100102</v>
      </c>
      <c r="O548">
        <v>11</v>
      </c>
      <c r="P548">
        <v>100101</v>
      </c>
      <c r="Q548">
        <v>12</v>
      </c>
      <c r="R548">
        <v>100101</v>
      </c>
      <c r="S548">
        <v>13</v>
      </c>
      <c r="T548">
        <v>100101</v>
      </c>
      <c r="U548">
        <v>14</v>
      </c>
      <c r="V548">
        <v>100102</v>
      </c>
      <c r="W548">
        <v>15</v>
      </c>
      <c r="X548">
        <v>100100</v>
      </c>
      <c r="Y548">
        <v>16</v>
      </c>
      <c r="Z548">
        <v>100101</v>
      </c>
      <c r="AA548">
        <v>17</v>
      </c>
      <c r="AB548">
        <v>100102</v>
      </c>
      <c r="AC548">
        <v>19</v>
      </c>
      <c r="AD548">
        <v>100102</v>
      </c>
      <c r="AE548">
        <v>20</v>
      </c>
      <c r="AF548">
        <v>200338</v>
      </c>
      <c r="AG548">
        <v>18</v>
      </c>
      <c r="AH548" t="e">
        <f>VLOOKUP(AF548,关卡难度线!B:H,11,0)</f>
        <v>#N/A</v>
      </c>
    </row>
    <row r="549" spans="14:34">
      <c r="N549" s="14">
        <v>100102</v>
      </c>
      <c r="O549">
        <v>11</v>
      </c>
      <c r="P549">
        <v>100102</v>
      </c>
      <c r="Q549">
        <v>12</v>
      </c>
      <c r="R549">
        <v>100100</v>
      </c>
      <c r="S549">
        <v>13</v>
      </c>
      <c r="T549">
        <v>100100</v>
      </c>
      <c r="U549">
        <v>14</v>
      </c>
      <c r="V549">
        <v>100101</v>
      </c>
      <c r="W549">
        <v>15</v>
      </c>
      <c r="X549">
        <v>100102</v>
      </c>
      <c r="Y549">
        <v>16</v>
      </c>
      <c r="Z549">
        <v>100102</v>
      </c>
      <c r="AA549">
        <v>17</v>
      </c>
      <c r="AB549">
        <v>100102</v>
      </c>
      <c r="AC549">
        <v>19</v>
      </c>
      <c r="AD549">
        <v>100102</v>
      </c>
      <c r="AE549">
        <v>20</v>
      </c>
      <c r="AF549">
        <v>200339</v>
      </c>
      <c r="AG549">
        <v>18</v>
      </c>
      <c r="AH549" t="e">
        <f>VLOOKUP(AF549,关卡难度线!B:H,11,0)</f>
        <v>#N/A</v>
      </c>
    </row>
    <row r="550" spans="14:34">
      <c r="N550" s="14">
        <v>100102</v>
      </c>
      <c r="O550">
        <v>11</v>
      </c>
      <c r="P550">
        <v>100102</v>
      </c>
      <c r="Q550">
        <v>12</v>
      </c>
      <c r="R550">
        <v>100102</v>
      </c>
      <c r="S550">
        <v>13</v>
      </c>
      <c r="T550">
        <v>100100</v>
      </c>
      <c r="U550">
        <v>14</v>
      </c>
      <c r="V550">
        <v>100102</v>
      </c>
      <c r="W550">
        <v>15</v>
      </c>
      <c r="X550">
        <v>100102</v>
      </c>
      <c r="Y550">
        <v>16</v>
      </c>
      <c r="Z550">
        <v>100101</v>
      </c>
      <c r="AA550">
        <v>17</v>
      </c>
      <c r="AB550">
        <v>100101</v>
      </c>
      <c r="AC550">
        <v>19</v>
      </c>
      <c r="AD550">
        <v>100101</v>
      </c>
      <c r="AE550">
        <v>20</v>
      </c>
      <c r="AF550">
        <v>200340</v>
      </c>
      <c r="AG550">
        <v>18</v>
      </c>
      <c r="AH550" t="e">
        <f>VLOOKUP(AF550,关卡难度线!B:H,11,0)</f>
        <v>#N/A</v>
      </c>
    </row>
    <row r="551" spans="14:34">
      <c r="N551" s="14">
        <v>100100</v>
      </c>
      <c r="O551">
        <v>11</v>
      </c>
      <c r="P551">
        <v>100101</v>
      </c>
      <c r="Q551">
        <v>12</v>
      </c>
      <c r="R551">
        <v>100101</v>
      </c>
      <c r="S551">
        <v>13</v>
      </c>
      <c r="T551">
        <v>100100</v>
      </c>
      <c r="U551">
        <v>14</v>
      </c>
      <c r="V551">
        <v>100100</v>
      </c>
      <c r="W551">
        <v>15</v>
      </c>
      <c r="X551">
        <v>100100</v>
      </c>
      <c r="Y551">
        <v>16</v>
      </c>
      <c r="Z551">
        <v>100100</v>
      </c>
      <c r="AA551">
        <v>17</v>
      </c>
      <c r="AB551">
        <v>100102</v>
      </c>
      <c r="AC551">
        <v>19</v>
      </c>
      <c r="AD551">
        <v>100101</v>
      </c>
      <c r="AE551">
        <v>20</v>
      </c>
      <c r="AF551">
        <v>200331</v>
      </c>
      <c r="AG551">
        <v>18</v>
      </c>
      <c r="AH551" t="e">
        <f>VLOOKUP(AF551,关卡难度线!B:H,11,0)</f>
        <v>#N/A</v>
      </c>
    </row>
    <row r="552" spans="14:34">
      <c r="N552" s="14">
        <v>100100</v>
      </c>
      <c r="O552">
        <v>11</v>
      </c>
      <c r="P552">
        <v>100102</v>
      </c>
      <c r="Q552">
        <v>12</v>
      </c>
      <c r="R552">
        <v>100102</v>
      </c>
      <c r="S552">
        <v>13</v>
      </c>
      <c r="T552">
        <v>100101</v>
      </c>
      <c r="U552">
        <v>14</v>
      </c>
      <c r="V552">
        <v>100101</v>
      </c>
      <c r="W552">
        <v>15</v>
      </c>
      <c r="X552">
        <v>100102</v>
      </c>
      <c r="Y552">
        <v>16</v>
      </c>
      <c r="Z552">
        <v>100102</v>
      </c>
      <c r="AA552">
        <v>17</v>
      </c>
      <c r="AB552">
        <v>100101</v>
      </c>
      <c r="AC552">
        <v>19</v>
      </c>
      <c r="AD552">
        <v>100100</v>
      </c>
      <c r="AE552">
        <v>20</v>
      </c>
      <c r="AF552">
        <v>200332</v>
      </c>
      <c r="AG552">
        <v>18</v>
      </c>
      <c r="AH552" t="e">
        <f>VLOOKUP(AF552,关卡难度线!B:H,11,0)</f>
        <v>#N/A</v>
      </c>
    </row>
    <row r="553" spans="14:34">
      <c r="N553" s="14">
        <v>100102</v>
      </c>
      <c r="O553">
        <v>11</v>
      </c>
      <c r="P553">
        <v>100101</v>
      </c>
      <c r="Q553">
        <v>12</v>
      </c>
      <c r="R553">
        <v>100101</v>
      </c>
      <c r="S553">
        <v>13</v>
      </c>
      <c r="T553">
        <v>100101</v>
      </c>
      <c r="U553">
        <v>14</v>
      </c>
      <c r="V553">
        <v>100100</v>
      </c>
      <c r="W553">
        <v>15</v>
      </c>
      <c r="X553">
        <v>100100</v>
      </c>
      <c r="Y553">
        <v>16</v>
      </c>
      <c r="Z553">
        <v>100100</v>
      </c>
      <c r="AA553">
        <v>17</v>
      </c>
      <c r="AB553">
        <v>100100</v>
      </c>
      <c r="AC553">
        <v>19</v>
      </c>
      <c r="AD553">
        <v>100101</v>
      </c>
      <c r="AE553">
        <v>20</v>
      </c>
      <c r="AF553">
        <v>200333</v>
      </c>
      <c r="AG553">
        <v>18</v>
      </c>
      <c r="AH553" t="e">
        <f>VLOOKUP(AF553,关卡难度线!B:H,11,0)</f>
        <v>#N/A</v>
      </c>
    </row>
    <row r="554" spans="14:34">
      <c r="N554" s="14">
        <v>100101</v>
      </c>
      <c r="O554">
        <v>11</v>
      </c>
      <c r="P554">
        <v>100102</v>
      </c>
      <c r="Q554">
        <v>12</v>
      </c>
      <c r="R554">
        <v>100101</v>
      </c>
      <c r="S554">
        <v>13</v>
      </c>
      <c r="T554">
        <v>100100</v>
      </c>
      <c r="U554">
        <v>14</v>
      </c>
      <c r="V554">
        <v>100101</v>
      </c>
      <c r="W554">
        <v>15</v>
      </c>
      <c r="X554">
        <v>100100</v>
      </c>
      <c r="Y554">
        <v>16</v>
      </c>
      <c r="Z554">
        <v>100100</v>
      </c>
      <c r="AA554">
        <v>17</v>
      </c>
      <c r="AB554">
        <v>100102</v>
      </c>
      <c r="AC554">
        <v>19</v>
      </c>
      <c r="AD554">
        <v>100101</v>
      </c>
      <c r="AE554">
        <v>20</v>
      </c>
      <c r="AF554">
        <v>200334</v>
      </c>
      <c r="AG554">
        <v>18</v>
      </c>
      <c r="AH554" t="e">
        <f>VLOOKUP(AF554,关卡难度线!B:H,11,0)</f>
        <v>#N/A</v>
      </c>
    </row>
    <row r="555" spans="14:34">
      <c r="N555" s="14">
        <v>100101</v>
      </c>
      <c r="O555">
        <v>11</v>
      </c>
      <c r="P555">
        <v>100102</v>
      </c>
      <c r="Q555">
        <v>12</v>
      </c>
      <c r="R555">
        <v>100102</v>
      </c>
      <c r="S555">
        <v>13</v>
      </c>
      <c r="T555">
        <v>100100</v>
      </c>
      <c r="U555">
        <v>14</v>
      </c>
      <c r="V555">
        <v>100101</v>
      </c>
      <c r="W555">
        <v>15</v>
      </c>
      <c r="X555">
        <v>100102</v>
      </c>
      <c r="Y555">
        <v>16</v>
      </c>
      <c r="Z555">
        <v>100100</v>
      </c>
      <c r="AA555">
        <v>17</v>
      </c>
      <c r="AB555">
        <v>100102</v>
      </c>
      <c r="AC555">
        <v>19</v>
      </c>
      <c r="AD555">
        <v>100101</v>
      </c>
      <c r="AE555">
        <v>20</v>
      </c>
      <c r="AF555">
        <v>200335</v>
      </c>
      <c r="AG555">
        <v>18</v>
      </c>
      <c r="AH555" t="e">
        <f>VLOOKUP(AF555,关卡难度线!B:H,11,0)</f>
        <v>#N/A</v>
      </c>
    </row>
    <row r="556" spans="14:34">
      <c r="N556" s="14">
        <v>100102</v>
      </c>
      <c r="O556">
        <v>11</v>
      </c>
      <c r="P556">
        <v>100100</v>
      </c>
      <c r="Q556">
        <v>12</v>
      </c>
      <c r="R556">
        <v>100101</v>
      </c>
      <c r="S556">
        <v>13</v>
      </c>
      <c r="T556">
        <v>100102</v>
      </c>
      <c r="U556">
        <v>14</v>
      </c>
      <c r="V556">
        <v>100100</v>
      </c>
      <c r="W556">
        <v>15</v>
      </c>
      <c r="X556">
        <v>100101</v>
      </c>
      <c r="Y556">
        <v>16</v>
      </c>
      <c r="Z556">
        <v>100100</v>
      </c>
      <c r="AA556">
        <v>17</v>
      </c>
      <c r="AB556">
        <v>100100</v>
      </c>
      <c r="AC556">
        <v>19</v>
      </c>
      <c r="AD556">
        <v>100101</v>
      </c>
      <c r="AE556">
        <v>20</v>
      </c>
      <c r="AF556">
        <v>200336</v>
      </c>
      <c r="AG556">
        <v>18</v>
      </c>
      <c r="AH556" t="e">
        <f>VLOOKUP(AF556,关卡难度线!B:H,11,0)</f>
        <v>#N/A</v>
      </c>
    </row>
    <row r="557" spans="14:34">
      <c r="N557" s="14">
        <v>100102</v>
      </c>
      <c r="O557">
        <v>11</v>
      </c>
      <c r="P557">
        <v>100101</v>
      </c>
      <c r="Q557">
        <v>12</v>
      </c>
      <c r="R557">
        <v>100101</v>
      </c>
      <c r="S557">
        <v>13</v>
      </c>
      <c r="T557">
        <v>100101</v>
      </c>
      <c r="U557">
        <v>14</v>
      </c>
      <c r="V557">
        <v>100101</v>
      </c>
      <c r="W557">
        <v>15</v>
      </c>
      <c r="X557">
        <v>100102</v>
      </c>
      <c r="Y557">
        <v>16</v>
      </c>
      <c r="Z557">
        <v>100101</v>
      </c>
      <c r="AA557">
        <v>17</v>
      </c>
      <c r="AB557">
        <v>100102</v>
      </c>
      <c r="AC557">
        <v>19</v>
      </c>
      <c r="AD557">
        <v>100101</v>
      </c>
      <c r="AE557">
        <v>20</v>
      </c>
      <c r="AF557">
        <v>200337</v>
      </c>
      <c r="AG557">
        <v>18</v>
      </c>
      <c r="AH557" t="e">
        <f>VLOOKUP(AF557,关卡难度线!B:H,11,0)</f>
        <v>#N/A</v>
      </c>
    </row>
    <row r="558" spans="14:34">
      <c r="N558" s="14">
        <v>100102</v>
      </c>
      <c r="O558">
        <v>11</v>
      </c>
      <c r="P558">
        <v>100101</v>
      </c>
      <c r="Q558">
        <v>12</v>
      </c>
      <c r="R558">
        <v>100101</v>
      </c>
      <c r="S558">
        <v>13</v>
      </c>
      <c r="T558">
        <v>100101</v>
      </c>
      <c r="U558">
        <v>14</v>
      </c>
      <c r="V558">
        <v>100102</v>
      </c>
      <c r="W558">
        <v>15</v>
      </c>
      <c r="X558">
        <v>100100</v>
      </c>
      <c r="Y558">
        <v>16</v>
      </c>
      <c r="Z558">
        <v>100101</v>
      </c>
      <c r="AA558">
        <v>17</v>
      </c>
      <c r="AB558">
        <v>100102</v>
      </c>
      <c r="AC558">
        <v>19</v>
      </c>
      <c r="AD558">
        <v>100102</v>
      </c>
      <c r="AE558">
        <v>20</v>
      </c>
      <c r="AF558">
        <v>200338</v>
      </c>
      <c r="AG558">
        <v>18</v>
      </c>
      <c r="AH558" t="e">
        <f>VLOOKUP(AF558,关卡难度线!B:H,11,0)</f>
        <v>#N/A</v>
      </c>
    </row>
    <row r="559" spans="14:34">
      <c r="N559" s="14">
        <v>100102</v>
      </c>
      <c r="O559">
        <v>11</v>
      </c>
      <c r="P559">
        <v>100102</v>
      </c>
      <c r="Q559">
        <v>12</v>
      </c>
      <c r="R559">
        <v>100100</v>
      </c>
      <c r="S559">
        <v>13</v>
      </c>
      <c r="T559">
        <v>100100</v>
      </c>
      <c r="U559">
        <v>14</v>
      </c>
      <c r="V559">
        <v>100101</v>
      </c>
      <c r="W559">
        <v>15</v>
      </c>
      <c r="X559">
        <v>100102</v>
      </c>
      <c r="Y559">
        <v>16</v>
      </c>
      <c r="Z559">
        <v>100102</v>
      </c>
      <c r="AA559">
        <v>17</v>
      </c>
      <c r="AB559">
        <v>100102</v>
      </c>
      <c r="AC559">
        <v>19</v>
      </c>
      <c r="AD559">
        <v>100102</v>
      </c>
      <c r="AE559">
        <v>20</v>
      </c>
      <c r="AF559">
        <v>200339</v>
      </c>
      <c r="AG559">
        <v>18</v>
      </c>
      <c r="AH559" t="e">
        <f>VLOOKUP(AF559,关卡难度线!B:H,11,0)</f>
        <v>#N/A</v>
      </c>
    </row>
    <row r="560" spans="14:34">
      <c r="N560" s="14">
        <v>100102</v>
      </c>
      <c r="O560">
        <v>11</v>
      </c>
      <c r="P560">
        <v>100102</v>
      </c>
      <c r="Q560">
        <v>12</v>
      </c>
      <c r="R560">
        <v>100102</v>
      </c>
      <c r="S560">
        <v>13</v>
      </c>
      <c r="T560">
        <v>100100</v>
      </c>
      <c r="U560">
        <v>14</v>
      </c>
      <c r="V560">
        <v>100102</v>
      </c>
      <c r="W560">
        <v>15</v>
      </c>
      <c r="X560">
        <v>100102</v>
      </c>
      <c r="Y560">
        <v>16</v>
      </c>
      <c r="Z560">
        <v>100101</v>
      </c>
      <c r="AA560">
        <v>17</v>
      </c>
      <c r="AB560">
        <v>100101</v>
      </c>
      <c r="AC560">
        <v>19</v>
      </c>
      <c r="AD560">
        <v>100101</v>
      </c>
      <c r="AE560">
        <v>20</v>
      </c>
      <c r="AF560">
        <v>200340</v>
      </c>
      <c r="AG560">
        <v>18</v>
      </c>
      <c r="AH560" t="e">
        <f>VLOOKUP(AF560,关卡难度线!B:H,11,0)</f>
        <v>#N/A</v>
      </c>
    </row>
    <row r="561" spans="14:34">
      <c r="N561" s="14">
        <v>100104</v>
      </c>
      <c r="O561">
        <v>11</v>
      </c>
      <c r="P561">
        <v>100103</v>
      </c>
      <c r="Q561">
        <v>12</v>
      </c>
      <c r="R561">
        <v>100105</v>
      </c>
      <c r="S561">
        <v>13</v>
      </c>
      <c r="T561">
        <v>100104</v>
      </c>
      <c r="U561">
        <v>14</v>
      </c>
      <c r="V561">
        <v>100103</v>
      </c>
      <c r="W561">
        <v>15</v>
      </c>
      <c r="X561">
        <v>100103</v>
      </c>
      <c r="Y561">
        <v>16</v>
      </c>
      <c r="Z561">
        <v>100105</v>
      </c>
      <c r="AA561">
        <v>17</v>
      </c>
      <c r="AB561">
        <v>100104</v>
      </c>
      <c r="AC561">
        <v>19</v>
      </c>
      <c r="AD561">
        <v>100105</v>
      </c>
      <c r="AE561">
        <v>20</v>
      </c>
      <c r="AF561">
        <v>200341</v>
      </c>
      <c r="AG561">
        <v>18</v>
      </c>
      <c r="AH561" t="e">
        <f>VLOOKUP(AF561,关卡难度线!B:H,11,0)</f>
        <v>#N/A</v>
      </c>
    </row>
    <row r="562" spans="14:34">
      <c r="N562" s="14">
        <v>100105</v>
      </c>
      <c r="O562">
        <v>11</v>
      </c>
      <c r="P562">
        <v>100105</v>
      </c>
      <c r="Q562">
        <v>12</v>
      </c>
      <c r="R562">
        <v>100105</v>
      </c>
      <c r="S562">
        <v>13</v>
      </c>
      <c r="T562">
        <v>100105</v>
      </c>
      <c r="U562">
        <v>14</v>
      </c>
      <c r="V562">
        <v>100105</v>
      </c>
      <c r="W562">
        <v>15</v>
      </c>
      <c r="X562">
        <v>100103</v>
      </c>
      <c r="Y562">
        <v>16</v>
      </c>
      <c r="Z562">
        <v>100105</v>
      </c>
      <c r="AA562">
        <v>17</v>
      </c>
      <c r="AB562">
        <v>100105</v>
      </c>
      <c r="AC562">
        <v>19</v>
      </c>
      <c r="AD562">
        <v>100104</v>
      </c>
      <c r="AE562">
        <v>20</v>
      </c>
      <c r="AF562">
        <v>200342</v>
      </c>
      <c r="AG562">
        <v>18</v>
      </c>
      <c r="AH562" t="e">
        <f>VLOOKUP(AF562,关卡难度线!B:H,11,0)</f>
        <v>#N/A</v>
      </c>
    </row>
    <row r="563" spans="14:34">
      <c r="N563" s="14">
        <v>100105</v>
      </c>
      <c r="O563">
        <v>11</v>
      </c>
      <c r="P563">
        <v>100104</v>
      </c>
      <c r="Q563">
        <v>12</v>
      </c>
      <c r="R563">
        <v>100105</v>
      </c>
      <c r="S563">
        <v>13</v>
      </c>
      <c r="T563">
        <v>100104</v>
      </c>
      <c r="U563">
        <v>14</v>
      </c>
      <c r="V563">
        <v>100103</v>
      </c>
      <c r="W563">
        <v>15</v>
      </c>
      <c r="X563">
        <v>100105</v>
      </c>
      <c r="Y563">
        <v>16</v>
      </c>
      <c r="Z563">
        <v>100105</v>
      </c>
      <c r="AA563">
        <v>17</v>
      </c>
      <c r="AB563">
        <v>100105</v>
      </c>
      <c r="AC563">
        <v>19</v>
      </c>
      <c r="AD563">
        <v>100103</v>
      </c>
      <c r="AE563">
        <v>20</v>
      </c>
      <c r="AF563">
        <v>200343</v>
      </c>
      <c r="AG563">
        <v>18</v>
      </c>
      <c r="AH563" t="e">
        <f>VLOOKUP(AF563,关卡难度线!B:H,11,0)</f>
        <v>#N/A</v>
      </c>
    </row>
    <row r="564" spans="14:34">
      <c r="N564" s="14">
        <v>100104</v>
      </c>
      <c r="O564">
        <v>11</v>
      </c>
      <c r="P564">
        <v>100104</v>
      </c>
      <c r="Q564">
        <v>12</v>
      </c>
      <c r="R564">
        <v>100105</v>
      </c>
      <c r="S564">
        <v>13</v>
      </c>
      <c r="T564">
        <v>100103</v>
      </c>
      <c r="U564">
        <v>14</v>
      </c>
      <c r="V564">
        <v>100104</v>
      </c>
      <c r="W564">
        <v>15</v>
      </c>
      <c r="X564">
        <v>100104</v>
      </c>
      <c r="Y564">
        <v>16</v>
      </c>
      <c r="Z564">
        <v>100103</v>
      </c>
      <c r="AA564">
        <v>17</v>
      </c>
      <c r="AB564">
        <v>100105</v>
      </c>
      <c r="AC564">
        <v>19</v>
      </c>
      <c r="AD564">
        <v>100105</v>
      </c>
      <c r="AE564">
        <v>20</v>
      </c>
      <c r="AF564">
        <v>200344</v>
      </c>
      <c r="AG564">
        <v>18</v>
      </c>
      <c r="AH564" t="e">
        <f>VLOOKUP(AF564,关卡难度线!B:H,11,0)</f>
        <v>#N/A</v>
      </c>
    </row>
    <row r="565" spans="14:34">
      <c r="N565" s="14">
        <v>100103</v>
      </c>
      <c r="O565">
        <v>11</v>
      </c>
      <c r="P565">
        <v>100105</v>
      </c>
      <c r="Q565">
        <v>12</v>
      </c>
      <c r="R565">
        <v>100103</v>
      </c>
      <c r="S565">
        <v>13</v>
      </c>
      <c r="T565">
        <v>100103</v>
      </c>
      <c r="U565">
        <v>14</v>
      </c>
      <c r="V565">
        <v>100104</v>
      </c>
      <c r="W565">
        <v>15</v>
      </c>
      <c r="X565">
        <v>100105</v>
      </c>
      <c r="Y565">
        <v>16</v>
      </c>
      <c r="Z565">
        <v>100105</v>
      </c>
      <c r="AA565">
        <v>17</v>
      </c>
      <c r="AB565">
        <v>100105</v>
      </c>
      <c r="AC565">
        <v>19</v>
      </c>
      <c r="AD565">
        <v>100105</v>
      </c>
      <c r="AE565">
        <v>20</v>
      </c>
      <c r="AF565">
        <v>200345</v>
      </c>
      <c r="AG565">
        <v>18</v>
      </c>
      <c r="AH565" t="e">
        <f>VLOOKUP(AF565,关卡难度线!B:H,11,0)</f>
        <v>#N/A</v>
      </c>
    </row>
    <row r="566" spans="14:34">
      <c r="N566" s="14">
        <v>100103</v>
      </c>
      <c r="O566">
        <v>11</v>
      </c>
      <c r="P566">
        <v>100105</v>
      </c>
      <c r="Q566">
        <v>12</v>
      </c>
      <c r="R566">
        <v>100104</v>
      </c>
      <c r="S566">
        <v>13</v>
      </c>
      <c r="T566">
        <v>100103</v>
      </c>
      <c r="U566">
        <v>14</v>
      </c>
      <c r="V566">
        <v>100104</v>
      </c>
      <c r="W566">
        <v>15</v>
      </c>
      <c r="X566">
        <v>100105</v>
      </c>
      <c r="Y566">
        <v>16</v>
      </c>
      <c r="Z566">
        <v>100104</v>
      </c>
      <c r="AA566">
        <v>17</v>
      </c>
      <c r="AB566">
        <v>100103</v>
      </c>
      <c r="AC566">
        <v>19</v>
      </c>
      <c r="AD566">
        <v>100104</v>
      </c>
      <c r="AE566">
        <v>20</v>
      </c>
      <c r="AF566">
        <v>200346</v>
      </c>
      <c r="AG566">
        <v>18</v>
      </c>
      <c r="AH566" t="e">
        <f>VLOOKUP(AF566,关卡难度线!B:H,11,0)</f>
        <v>#N/A</v>
      </c>
    </row>
    <row r="567" spans="14:34">
      <c r="N567" s="14">
        <v>100103</v>
      </c>
      <c r="O567">
        <v>11</v>
      </c>
      <c r="P567">
        <v>100103</v>
      </c>
      <c r="Q567">
        <v>12</v>
      </c>
      <c r="R567">
        <v>100103</v>
      </c>
      <c r="S567">
        <v>13</v>
      </c>
      <c r="T567">
        <v>100105</v>
      </c>
      <c r="U567">
        <v>14</v>
      </c>
      <c r="V567">
        <v>100103</v>
      </c>
      <c r="W567">
        <v>15</v>
      </c>
      <c r="X567">
        <v>100104</v>
      </c>
      <c r="Y567">
        <v>16</v>
      </c>
      <c r="Z567">
        <v>100103</v>
      </c>
      <c r="AA567">
        <v>17</v>
      </c>
      <c r="AB567">
        <v>100103</v>
      </c>
      <c r="AC567">
        <v>19</v>
      </c>
      <c r="AD567">
        <v>100103</v>
      </c>
      <c r="AE567">
        <v>20</v>
      </c>
      <c r="AF567">
        <v>200347</v>
      </c>
      <c r="AG567">
        <v>18</v>
      </c>
      <c r="AH567" t="e">
        <f>VLOOKUP(AF567,关卡难度线!B:H,11,0)</f>
        <v>#N/A</v>
      </c>
    </row>
    <row r="568" spans="14:34">
      <c r="N568" s="14">
        <v>100105</v>
      </c>
      <c r="O568">
        <v>11</v>
      </c>
      <c r="P568">
        <v>100105</v>
      </c>
      <c r="Q568">
        <v>12</v>
      </c>
      <c r="R568">
        <v>100104</v>
      </c>
      <c r="S568">
        <v>13</v>
      </c>
      <c r="T568">
        <v>100104</v>
      </c>
      <c r="U568">
        <v>14</v>
      </c>
      <c r="V568">
        <v>100104</v>
      </c>
      <c r="W568">
        <v>15</v>
      </c>
      <c r="X568">
        <v>100103</v>
      </c>
      <c r="Y568">
        <v>16</v>
      </c>
      <c r="Z568">
        <v>100105</v>
      </c>
      <c r="AA568">
        <v>17</v>
      </c>
      <c r="AB568">
        <v>100104</v>
      </c>
      <c r="AC568">
        <v>19</v>
      </c>
      <c r="AD568">
        <v>100104</v>
      </c>
      <c r="AE568">
        <v>20</v>
      </c>
      <c r="AF568">
        <v>200348</v>
      </c>
      <c r="AG568">
        <v>18</v>
      </c>
      <c r="AH568" t="e">
        <f>VLOOKUP(AF568,关卡难度线!B:H,11,0)</f>
        <v>#N/A</v>
      </c>
    </row>
    <row r="569" spans="14:34">
      <c r="N569" s="14">
        <v>100104</v>
      </c>
      <c r="O569">
        <v>11</v>
      </c>
      <c r="P569">
        <v>100105</v>
      </c>
      <c r="Q569">
        <v>12</v>
      </c>
      <c r="R569">
        <v>100103</v>
      </c>
      <c r="S569">
        <v>13</v>
      </c>
      <c r="T569">
        <v>100103</v>
      </c>
      <c r="U569">
        <v>14</v>
      </c>
      <c r="V569">
        <v>100105</v>
      </c>
      <c r="W569">
        <v>15</v>
      </c>
      <c r="X569">
        <v>100103</v>
      </c>
      <c r="Y569">
        <v>16</v>
      </c>
      <c r="Z569">
        <v>100103</v>
      </c>
      <c r="AA569">
        <v>17</v>
      </c>
      <c r="AB569">
        <v>100103</v>
      </c>
      <c r="AC569">
        <v>19</v>
      </c>
      <c r="AD569">
        <v>100103</v>
      </c>
      <c r="AE569">
        <v>20</v>
      </c>
      <c r="AF569">
        <v>200349</v>
      </c>
      <c r="AG569">
        <v>18</v>
      </c>
      <c r="AH569" t="e">
        <f>VLOOKUP(AF569,关卡难度线!B:H,11,0)</f>
        <v>#N/A</v>
      </c>
    </row>
    <row r="570" spans="14:34">
      <c r="N570" s="14">
        <v>100105</v>
      </c>
      <c r="O570">
        <v>11</v>
      </c>
      <c r="P570">
        <v>100104</v>
      </c>
      <c r="Q570">
        <v>12</v>
      </c>
      <c r="R570">
        <v>100103</v>
      </c>
      <c r="S570">
        <v>13</v>
      </c>
      <c r="T570">
        <v>100105</v>
      </c>
      <c r="U570">
        <v>14</v>
      </c>
      <c r="V570">
        <v>100104</v>
      </c>
      <c r="W570">
        <v>15</v>
      </c>
      <c r="X570">
        <v>100105</v>
      </c>
      <c r="Y570">
        <v>16</v>
      </c>
      <c r="Z570">
        <v>100103</v>
      </c>
      <c r="AA570">
        <v>17</v>
      </c>
      <c r="AB570">
        <v>100105</v>
      </c>
      <c r="AC570">
        <v>19</v>
      </c>
      <c r="AD570">
        <v>100104</v>
      </c>
      <c r="AE570">
        <v>20</v>
      </c>
      <c r="AF570">
        <v>200350</v>
      </c>
      <c r="AG570">
        <v>18</v>
      </c>
      <c r="AH570" t="e">
        <f>VLOOKUP(AF570,关卡难度线!B:H,11,0)</f>
        <v>#N/A</v>
      </c>
    </row>
    <row r="571" spans="14:34">
      <c r="N571" s="14">
        <v>100104</v>
      </c>
      <c r="O571">
        <v>11</v>
      </c>
      <c r="P571">
        <v>100103</v>
      </c>
      <c r="Q571">
        <v>12</v>
      </c>
      <c r="R571">
        <v>100105</v>
      </c>
      <c r="S571">
        <v>13</v>
      </c>
      <c r="T571">
        <v>100104</v>
      </c>
      <c r="U571">
        <v>14</v>
      </c>
      <c r="V571">
        <v>100103</v>
      </c>
      <c r="W571">
        <v>15</v>
      </c>
      <c r="X571">
        <v>100103</v>
      </c>
      <c r="Y571">
        <v>16</v>
      </c>
      <c r="Z571">
        <v>100105</v>
      </c>
      <c r="AA571">
        <v>17</v>
      </c>
      <c r="AB571">
        <v>100104</v>
      </c>
      <c r="AC571">
        <v>19</v>
      </c>
      <c r="AD571">
        <v>100105</v>
      </c>
      <c r="AE571">
        <v>20</v>
      </c>
      <c r="AF571">
        <v>200341</v>
      </c>
      <c r="AG571">
        <v>18</v>
      </c>
      <c r="AH571" t="e">
        <f>VLOOKUP(AF571,关卡难度线!B:H,11,0)</f>
        <v>#N/A</v>
      </c>
    </row>
    <row r="572" spans="14:34">
      <c r="N572" s="14">
        <v>100105</v>
      </c>
      <c r="O572">
        <v>11</v>
      </c>
      <c r="P572">
        <v>100105</v>
      </c>
      <c r="Q572">
        <v>12</v>
      </c>
      <c r="R572">
        <v>100105</v>
      </c>
      <c r="S572">
        <v>13</v>
      </c>
      <c r="T572">
        <v>100105</v>
      </c>
      <c r="U572">
        <v>14</v>
      </c>
      <c r="V572">
        <v>100105</v>
      </c>
      <c r="W572">
        <v>15</v>
      </c>
      <c r="X572">
        <v>100103</v>
      </c>
      <c r="Y572">
        <v>16</v>
      </c>
      <c r="Z572">
        <v>100105</v>
      </c>
      <c r="AA572">
        <v>17</v>
      </c>
      <c r="AB572">
        <v>100105</v>
      </c>
      <c r="AC572">
        <v>19</v>
      </c>
      <c r="AD572">
        <v>100104</v>
      </c>
      <c r="AE572">
        <v>20</v>
      </c>
      <c r="AF572">
        <v>200342</v>
      </c>
      <c r="AG572">
        <v>18</v>
      </c>
      <c r="AH572" t="e">
        <f>VLOOKUP(AF572,关卡难度线!B:H,11,0)</f>
        <v>#N/A</v>
      </c>
    </row>
    <row r="573" spans="14:34">
      <c r="N573" s="14">
        <v>100105</v>
      </c>
      <c r="O573">
        <v>11</v>
      </c>
      <c r="P573">
        <v>100104</v>
      </c>
      <c r="Q573">
        <v>12</v>
      </c>
      <c r="R573">
        <v>100105</v>
      </c>
      <c r="S573">
        <v>13</v>
      </c>
      <c r="T573">
        <v>100104</v>
      </c>
      <c r="U573">
        <v>14</v>
      </c>
      <c r="V573">
        <v>100103</v>
      </c>
      <c r="W573">
        <v>15</v>
      </c>
      <c r="X573">
        <v>100105</v>
      </c>
      <c r="Y573">
        <v>16</v>
      </c>
      <c r="Z573">
        <v>100105</v>
      </c>
      <c r="AA573">
        <v>17</v>
      </c>
      <c r="AB573">
        <v>100105</v>
      </c>
      <c r="AC573">
        <v>19</v>
      </c>
      <c r="AD573">
        <v>100103</v>
      </c>
      <c r="AE573">
        <v>20</v>
      </c>
      <c r="AF573">
        <v>200343</v>
      </c>
      <c r="AG573">
        <v>18</v>
      </c>
      <c r="AH573" t="e">
        <f>VLOOKUP(AF573,关卡难度线!B:H,11,0)</f>
        <v>#N/A</v>
      </c>
    </row>
    <row r="574" spans="14:34">
      <c r="N574" s="14">
        <v>100104</v>
      </c>
      <c r="O574">
        <v>11</v>
      </c>
      <c r="P574">
        <v>100104</v>
      </c>
      <c r="Q574">
        <v>12</v>
      </c>
      <c r="R574">
        <v>100105</v>
      </c>
      <c r="S574">
        <v>13</v>
      </c>
      <c r="T574">
        <v>100103</v>
      </c>
      <c r="U574">
        <v>14</v>
      </c>
      <c r="V574">
        <v>100104</v>
      </c>
      <c r="W574">
        <v>15</v>
      </c>
      <c r="X574">
        <v>100104</v>
      </c>
      <c r="Y574">
        <v>16</v>
      </c>
      <c r="Z574">
        <v>100103</v>
      </c>
      <c r="AA574">
        <v>17</v>
      </c>
      <c r="AB574">
        <v>100105</v>
      </c>
      <c r="AC574">
        <v>19</v>
      </c>
      <c r="AD574">
        <v>100105</v>
      </c>
      <c r="AE574">
        <v>20</v>
      </c>
      <c r="AF574">
        <v>200344</v>
      </c>
      <c r="AG574">
        <v>18</v>
      </c>
      <c r="AH574" t="e">
        <f>VLOOKUP(AF574,关卡难度线!B:H,11,0)</f>
        <v>#N/A</v>
      </c>
    </row>
    <row r="575" spans="14:34">
      <c r="N575" s="14">
        <v>100103</v>
      </c>
      <c r="O575">
        <v>11</v>
      </c>
      <c r="P575">
        <v>100105</v>
      </c>
      <c r="Q575">
        <v>12</v>
      </c>
      <c r="R575">
        <v>100103</v>
      </c>
      <c r="S575">
        <v>13</v>
      </c>
      <c r="T575">
        <v>100103</v>
      </c>
      <c r="U575">
        <v>14</v>
      </c>
      <c r="V575">
        <v>100104</v>
      </c>
      <c r="W575">
        <v>15</v>
      </c>
      <c r="X575">
        <v>100105</v>
      </c>
      <c r="Y575">
        <v>16</v>
      </c>
      <c r="Z575">
        <v>100105</v>
      </c>
      <c r="AA575">
        <v>17</v>
      </c>
      <c r="AB575">
        <v>100105</v>
      </c>
      <c r="AC575">
        <v>19</v>
      </c>
      <c r="AD575">
        <v>100105</v>
      </c>
      <c r="AE575">
        <v>20</v>
      </c>
      <c r="AF575">
        <v>200345</v>
      </c>
      <c r="AG575">
        <v>18</v>
      </c>
      <c r="AH575" t="e">
        <f>VLOOKUP(AF575,关卡难度线!B:H,11,0)</f>
        <v>#N/A</v>
      </c>
    </row>
    <row r="576" spans="14:34">
      <c r="N576" s="14">
        <v>100103</v>
      </c>
      <c r="O576">
        <v>11</v>
      </c>
      <c r="P576">
        <v>100105</v>
      </c>
      <c r="Q576">
        <v>12</v>
      </c>
      <c r="R576">
        <v>100104</v>
      </c>
      <c r="S576">
        <v>13</v>
      </c>
      <c r="T576">
        <v>100103</v>
      </c>
      <c r="U576">
        <v>14</v>
      </c>
      <c r="V576">
        <v>100104</v>
      </c>
      <c r="W576">
        <v>15</v>
      </c>
      <c r="X576">
        <v>100105</v>
      </c>
      <c r="Y576">
        <v>16</v>
      </c>
      <c r="Z576">
        <v>100104</v>
      </c>
      <c r="AA576">
        <v>17</v>
      </c>
      <c r="AB576">
        <v>100103</v>
      </c>
      <c r="AC576">
        <v>19</v>
      </c>
      <c r="AD576">
        <v>100104</v>
      </c>
      <c r="AE576">
        <v>20</v>
      </c>
      <c r="AF576">
        <v>200346</v>
      </c>
      <c r="AG576">
        <v>18</v>
      </c>
      <c r="AH576" t="e">
        <f>VLOOKUP(AF576,关卡难度线!B:H,11,0)</f>
        <v>#N/A</v>
      </c>
    </row>
    <row r="577" spans="14:34">
      <c r="N577" s="14">
        <v>100103</v>
      </c>
      <c r="O577">
        <v>11</v>
      </c>
      <c r="P577">
        <v>100103</v>
      </c>
      <c r="Q577">
        <v>12</v>
      </c>
      <c r="R577">
        <v>100103</v>
      </c>
      <c r="S577">
        <v>13</v>
      </c>
      <c r="T577">
        <v>100105</v>
      </c>
      <c r="U577">
        <v>14</v>
      </c>
      <c r="V577">
        <v>100103</v>
      </c>
      <c r="W577">
        <v>15</v>
      </c>
      <c r="X577">
        <v>100104</v>
      </c>
      <c r="Y577">
        <v>16</v>
      </c>
      <c r="Z577">
        <v>100103</v>
      </c>
      <c r="AA577">
        <v>17</v>
      </c>
      <c r="AB577">
        <v>100103</v>
      </c>
      <c r="AC577">
        <v>19</v>
      </c>
      <c r="AD577">
        <v>100103</v>
      </c>
      <c r="AE577">
        <v>20</v>
      </c>
      <c r="AF577">
        <v>200347</v>
      </c>
      <c r="AG577">
        <v>18</v>
      </c>
      <c r="AH577" t="e">
        <f>VLOOKUP(AF577,关卡难度线!B:H,11,0)</f>
        <v>#N/A</v>
      </c>
    </row>
    <row r="578" spans="14:34">
      <c r="N578" s="14">
        <v>100105</v>
      </c>
      <c r="O578">
        <v>11</v>
      </c>
      <c r="P578">
        <v>100105</v>
      </c>
      <c r="Q578">
        <v>12</v>
      </c>
      <c r="R578">
        <v>100104</v>
      </c>
      <c r="S578">
        <v>13</v>
      </c>
      <c r="T578">
        <v>100104</v>
      </c>
      <c r="U578">
        <v>14</v>
      </c>
      <c r="V578">
        <v>100104</v>
      </c>
      <c r="W578">
        <v>15</v>
      </c>
      <c r="X578">
        <v>100103</v>
      </c>
      <c r="Y578">
        <v>16</v>
      </c>
      <c r="Z578">
        <v>100105</v>
      </c>
      <c r="AA578">
        <v>17</v>
      </c>
      <c r="AB578">
        <v>100104</v>
      </c>
      <c r="AC578">
        <v>19</v>
      </c>
      <c r="AD578">
        <v>100104</v>
      </c>
      <c r="AE578">
        <v>20</v>
      </c>
      <c r="AF578">
        <v>200348</v>
      </c>
      <c r="AG578">
        <v>18</v>
      </c>
      <c r="AH578" t="e">
        <f>VLOOKUP(AF578,关卡难度线!B:H,11,0)</f>
        <v>#N/A</v>
      </c>
    </row>
    <row r="579" spans="14:34">
      <c r="N579" s="14">
        <v>100104</v>
      </c>
      <c r="O579">
        <v>11</v>
      </c>
      <c r="P579">
        <v>100105</v>
      </c>
      <c r="Q579">
        <v>12</v>
      </c>
      <c r="R579">
        <v>100103</v>
      </c>
      <c r="S579">
        <v>13</v>
      </c>
      <c r="T579">
        <v>100103</v>
      </c>
      <c r="U579">
        <v>14</v>
      </c>
      <c r="V579">
        <v>100105</v>
      </c>
      <c r="W579">
        <v>15</v>
      </c>
      <c r="X579">
        <v>100103</v>
      </c>
      <c r="Y579">
        <v>16</v>
      </c>
      <c r="Z579">
        <v>100103</v>
      </c>
      <c r="AA579">
        <v>17</v>
      </c>
      <c r="AB579">
        <v>100103</v>
      </c>
      <c r="AC579">
        <v>19</v>
      </c>
      <c r="AD579">
        <v>100103</v>
      </c>
      <c r="AE579">
        <v>20</v>
      </c>
      <c r="AF579">
        <v>200349</v>
      </c>
      <c r="AG579">
        <v>18</v>
      </c>
      <c r="AH579" t="e">
        <f>VLOOKUP(AF579,关卡难度线!B:H,11,0)</f>
        <v>#N/A</v>
      </c>
    </row>
    <row r="580" spans="14:34">
      <c r="N580" s="14">
        <v>100105</v>
      </c>
      <c r="O580">
        <v>11</v>
      </c>
      <c r="P580">
        <v>100104</v>
      </c>
      <c r="Q580">
        <v>12</v>
      </c>
      <c r="R580">
        <v>100103</v>
      </c>
      <c r="S580">
        <v>13</v>
      </c>
      <c r="T580">
        <v>100105</v>
      </c>
      <c r="U580">
        <v>14</v>
      </c>
      <c r="V580">
        <v>100104</v>
      </c>
      <c r="W580">
        <v>15</v>
      </c>
      <c r="X580">
        <v>100105</v>
      </c>
      <c r="Y580">
        <v>16</v>
      </c>
      <c r="Z580">
        <v>100103</v>
      </c>
      <c r="AA580">
        <v>17</v>
      </c>
      <c r="AB580">
        <v>100105</v>
      </c>
      <c r="AC580">
        <v>19</v>
      </c>
      <c r="AD580">
        <v>100104</v>
      </c>
      <c r="AE580">
        <v>20</v>
      </c>
      <c r="AF580">
        <v>200350</v>
      </c>
      <c r="AG580">
        <v>18</v>
      </c>
      <c r="AH580" t="e">
        <f>VLOOKUP(AF580,关卡难度线!B:H,11,0)</f>
        <v>#N/A</v>
      </c>
    </row>
    <row r="581" spans="14:34">
      <c r="N581" s="14">
        <v>100107</v>
      </c>
      <c r="O581">
        <v>11</v>
      </c>
      <c r="P581">
        <v>100108</v>
      </c>
      <c r="Q581">
        <v>12</v>
      </c>
      <c r="R581">
        <v>100106</v>
      </c>
      <c r="S581">
        <v>13</v>
      </c>
      <c r="T581">
        <v>100108</v>
      </c>
      <c r="U581">
        <v>14</v>
      </c>
      <c r="V581">
        <v>100106</v>
      </c>
      <c r="W581">
        <v>15</v>
      </c>
      <c r="X581">
        <v>100107</v>
      </c>
      <c r="Y581">
        <v>16</v>
      </c>
      <c r="Z581">
        <v>100107</v>
      </c>
      <c r="AA581">
        <v>17</v>
      </c>
      <c r="AB581">
        <v>100108</v>
      </c>
      <c r="AC581">
        <v>19</v>
      </c>
      <c r="AD581">
        <v>100106</v>
      </c>
      <c r="AE581">
        <v>20</v>
      </c>
      <c r="AF581">
        <v>200351</v>
      </c>
      <c r="AG581">
        <v>18</v>
      </c>
      <c r="AH581" t="e">
        <f>VLOOKUP(AF581,关卡难度线!B:H,11,0)</f>
        <v>#N/A</v>
      </c>
    </row>
    <row r="582" spans="14:34">
      <c r="N582" s="14">
        <v>100106</v>
      </c>
      <c r="O582">
        <v>11</v>
      </c>
      <c r="P582">
        <v>100108</v>
      </c>
      <c r="Q582">
        <v>12</v>
      </c>
      <c r="R582">
        <v>100106</v>
      </c>
      <c r="S582">
        <v>13</v>
      </c>
      <c r="T582">
        <v>100106</v>
      </c>
      <c r="U582">
        <v>14</v>
      </c>
      <c r="V582">
        <v>100106</v>
      </c>
      <c r="W582">
        <v>15</v>
      </c>
      <c r="X582">
        <v>100107</v>
      </c>
      <c r="Y582">
        <v>16</v>
      </c>
      <c r="Z582">
        <v>100107</v>
      </c>
      <c r="AA582">
        <v>17</v>
      </c>
      <c r="AB582">
        <v>100108</v>
      </c>
      <c r="AC582">
        <v>19</v>
      </c>
      <c r="AD582">
        <v>100108</v>
      </c>
      <c r="AE582">
        <v>20</v>
      </c>
      <c r="AF582">
        <v>200352</v>
      </c>
      <c r="AG582">
        <v>18</v>
      </c>
      <c r="AH582" t="e">
        <f>VLOOKUP(AF582,关卡难度线!B:H,11,0)</f>
        <v>#N/A</v>
      </c>
    </row>
    <row r="583" spans="14:34">
      <c r="N583" s="14">
        <v>100108</v>
      </c>
      <c r="O583">
        <v>11</v>
      </c>
      <c r="P583">
        <v>100106</v>
      </c>
      <c r="Q583">
        <v>12</v>
      </c>
      <c r="R583">
        <v>100107</v>
      </c>
      <c r="S583">
        <v>13</v>
      </c>
      <c r="T583">
        <v>100107</v>
      </c>
      <c r="U583">
        <v>14</v>
      </c>
      <c r="V583">
        <v>100107</v>
      </c>
      <c r="W583">
        <v>15</v>
      </c>
      <c r="X583">
        <v>100108</v>
      </c>
      <c r="Y583">
        <v>16</v>
      </c>
      <c r="Z583">
        <v>100108</v>
      </c>
      <c r="AA583">
        <v>17</v>
      </c>
      <c r="AB583">
        <v>100107</v>
      </c>
      <c r="AC583">
        <v>19</v>
      </c>
      <c r="AD583">
        <v>100106</v>
      </c>
      <c r="AE583">
        <v>20</v>
      </c>
      <c r="AF583">
        <v>200353</v>
      </c>
      <c r="AG583">
        <v>18</v>
      </c>
      <c r="AH583" t="e">
        <f>VLOOKUP(AF583,关卡难度线!B:H,11,0)</f>
        <v>#N/A</v>
      </c>
    </row>
    <row r="584" spans="14:34">
      <c r="N584" s="14">
        <v>100108</v>
      </c>
      <c r="O584">
        <v>11</v>
      </c>
      <c r="P584">
        <v>100108</v>
      </c>
      <c r="Q584">
        <v>12</v>
      </c>
      <c r="R584">
        <v>100108</v>
      </c>
      <c r="S584">
        <v>13</v>
      </c>
      <c r="T584">
        <v>100107</v>
      </c>
      <c r="U584">
        <v>14</v>
      </c>
      <c r="V584">
        <v>100108</v>
      </c>
      <c r="W584">
        <v>15</v>
      </c>
      <c r="X584">
        <v>100107</v>
      </c>
      <c r="Y584">
        <v>16</v>
      </c>
      <c r="Z584">
        <v>100108</v>
      </c>
      <c r="AA584">
        <v>17</v>
      </c>
      <c r="AB584">
        <v>100108</v>
      </c>
      <c r="AC584">
        <v>19</v>
      </c>
      <c r="AD584">
        <v>100107</v>
      </c>
      <c r="AE584">
        <v>20</v>
      </c>
      <c r="AF584">
        <v>200354</v>
      </c>
      <c r="AG584">
        <v>18</v>
      </c>
      <c r="AH584" t="e">
        <f>VLOOKUP(AF584,关卡难度线!B:H,11,0)</f>
        <v>#N/A</v>
      </c>
    </row>
    <row r="585" spans="14:34">
      <c r="N585" s="14">
        <v>100107</v>
      </c>
      <c r="O585">
        <v>11</v>
      </c>
      <c r="P585">
        <v>100108</v>
      </c>
      <c r="Q585">
        <v>12</v>
      </c>
      <c r="R585">
        <v>100108</v>
      </c>
      <c r="S585">
        <v>13</v>
      </c>
      <c r="T585">
        <v>100106</v>
      </c>
      <c r="U585">
        <v>14</v>
      </c>
      <c r="V585">
        <v>100106</v>
      </c>
      <c r="W585">
        <v>15</v>
      </c>
      <c r="X585">
        <v>100106</v>
      </c>
      <c r="Y585">
        <v>16</v>
      </c>
      <c r="Z585">
        <v>100108</v>
      </c>
      <c r="AA585">
        <v>17</v>
      </c>
      <c r="AB585">
        <v>100108</v>
      </c>
      <c r="AC585">
        <v>19</v>
      </c>
      <c r="AD585">
        <v>100107</v>
      </c>
      <c r="AE585">
        <v>20</v>
      </c>
      <c r="AF585">
        <v>200355</v>
      </c>
      <c r="AG585">
        <v>18</v>
      </c>
      <c r="AH585" t="e">
        <f>VLOOKUP(AF585,关卡难度线!B:H,11,0)</f>
        <v>#N/A</v>
      </c>
    </row>
    <row r="586" spans="14:34">
      <c r="N586" s="14">
        <v>100106</v>
      </c>
      <c r="O586">
        <v>11</v>
      </c>
      <c r="P586">
        <v>100106</v>
      </c>
      <c r="Q586">
        <v>12</v>
      </c>
      <c r="R586">
        <v>100107</v>
      </c>
      <c r="S586">
        <v>13</v>
      </c>
      <c r="T586">
        <v>100106</v>
      </c>
      <c r="U586">
        <v>14</v>
      </c>
      <c r="V586">
        <v>100108</v>
      </c>
      <c r="W586">
        <v>15</v>
      </c>
      <c r="X586">
        <v>100107</v>
      </c>
      <c r="Y586">
        <v>16</v>
      </c>
      <c r="Z586">
        <v>100106</v>
      </c>
      <c r="AA586">
        <v>17</v>
      </c>
      <c r="AB586">
        <v>100106</v>
      </c>
      <c r="AC586">
        <v>19</v>
      </c>
      <c r="AD586">
        <v>100108</v>
      </c>
      <c r="AE586">
        <v>20</v>
      </c>
      <c r="AF586">
        <v>200356</v>
      </c>
      <c r="AG586">
        <v>18</v>
      </c>
      <c r="AH586" t="e">
        <f>VLOOKUP(AF586,关卡难度线!B:H,11,0)</f>
        <v>#N/A</v>
      </c>
    </row>
    <row r="587" spans="14:34">
      <c r="N587" s="14">
        <v>100106</v>
      </c>
      <c r="O587">
        <v>11</v>
      </c>
      <c r="P587">
        <v>100107</v>
      </c>
      <c r="Q587">
        <v>12</v>
      </c>
      <c r="R587">
        <v>100107</v>
      </c>
      <c r="S587">
        <v>13</v>
      </c>
      <c r="T587">
        <v>100106</v>
      </c>
      <c r="U587">
        <v>14</v>
      </c>
      <c r="V587">
        <v>100107</v>
      </c>
      <c r="W587">
        <v>15</v>
      </c>
      <c r="X587">
        <v>100107</v>
      </c>
      <c r="Y587">
        <v>16</v>
      </c>
      <c r="Z587">
        <v>100107</v>
      </c>
      <c r="AA587">
        <v>17</v>
      </c>
      <c r="AB587">
        <v>100107</v>
      </c>
      <c r="AC587">
        <v>19</v>
      </c>
      <c r="AD587">
        <v>100107</v>
      </c>
      <c r="AE587">
        <v>20</v>
      </c>
      <c r="AF587">
        <v>200357</v>
      </c>
      <c r="AG587">
        <v>18</v>
      </c>
      <c r="AH587" t="e">
        <f>VLOOKUP(AF587,关卡难度线!B:H,11,0)</f>
        <v>#N/A</v>
      </c>
    </row>
    <row r="588" spans="14:34">
      <c r="N588" s="14">
        <v>100106</v>
      </c>
      <c r="O588">
        <v>11</v>
      </c>
      <c r="P588">
        <v>100108</v>
      </c>
      <c r="Q588">
        <v>12</v>
      </c>
      <c r="R588">
        <v>100107</v>
      </c>
      <c r="S588">
        <v>13</v>
      </c>
      <c r="T588">
        <v>100108</v>
      </c>
      <c r="U588">
        <v>14</v>
      </c>
      <c r="V588">
        <v>100106</v>
      </c>
      <c r="W588">
        <v>15</v>
      </c>
      <c r="X588">
        <v>100107</v>
      </c>
      <c r="Y588">
        <v>16</v>
      </c>
      <c r="Z588">
        <v>100108</v>
      </c>
      <c r="AA588">
        <v>17</v>
      </c>
      <c r="AB588">
        <v>100106</v>
      </c>
      <c r="AC588">
        <v>19</v>
      </c>
      <c r="AD588">
        <v>100106</v>
      </c>
      <c r="AE588">
        <v>20</v>
      </c>
      <c r="AF588">
        <v>200358</v>
      </c>
      <c r="AG588">
        <v>18</v>
      </c>
      <c r="AH588" t="e">
        <f>VLOOKUP(AF588,关卡难度线!B:H,11,0)</f>
        <v>#N/A</v>
      </c>
    </row>
    <row r="589" spans="14:34">
      <c r="N589" s="14">
        <v>100106</v>
      </c>
      <c r="O589">
        <v>11</v>
      </c>
      <c r="P589">
        <v>100108</v>
      </c>
      <c r="Q589">
        <v>12</v>
      </c>
      <c r="R589">
        <v>100107</v>
      </c>
      <c r="S589">
        <v>13</v>
      </c>
      <c r="T589">
        <v>100106</v>
      </c>
      <c r="U589">
        <v>14</v>
      </c>
      <c r="V589">
        <v>100106</v>
      </c>
      <c r="W589">
        <v>15</v>
      </c>
      <c r="X589">
        <v>100106</v>
      </c>
      <c r="Y589">
        <v>16</v>
      </c>
      <c r="Z589">
        <v>100106</v>
      </c>
      <c r="AA589">
        <v>17</v>
      </c>
      <c r="AB589">
        <v>100107</v>
      </c>
      <c r="AC589">
        <v>19</v>
      </c>
      <c r="AD589">
        <v>100107</v>
      </c>
      <c r="AE589">
        <v>20</v>
      </c>
      <c r="AF589">
        <v>200359</v>
      </c>
      <c r="AG589">
        <v>18</v>
      </c>
      <c r="AH589" t="e">
        <f>VLOOKUP(AF589,关卡难度线!B:H,11,0)</f>
        <v>#N/A</v>
      </c>
    </row>
    <row r="590" spans="14:34">
      <c r="N590" s="14">
        <v>100107</v>
      </c>
      <c r="O590">
        <v>11</v>
      </c>
      <c r="P590">
        <v>100108</v>
      </c>
      <c r="Q590">
        <v>12</v>
      </c>
      <c r="R590">
        <v>100107</v>
      </c>
      <c r="S590">
        <v>13</v>
      </c>
      <c r="T590">
        <v>100106</v>
      </c>
      <c r="U590">
        <v>14</v>
      </c>
      <c r="V590">
        <v>100108</v>
      </c>
      <c r="W590">
        <v>15</v>
      </c>
      <c r="X590">
        <v>100106</v>
      </c>
      <c r="Y590">
        <v>16</v>
      </c>
      <c r="Z590">
        <v>100108</v>
      </c>
      <c r="AA590">
        <v>17</v>
      </c>
      <c r="AB590">
        <v>100106</v>
      </c>
      <c r="AC590">
        <v>19</v>
      </c>
      <c r="AD590">
        <v>100108</v>
      </c>
      <c r="AE590">
        <v>20</v>
      </c>
      <c r="AF590">
        <v>200360</v>
      </c>
      <c r="AG590">
        <v>18</v>
      </c>
      <c r="AH590" t="e">
        <f>VLOOKUP(AF590,关卡难度线!B:H,11,0)</f>
        <v>#N/A</v>
      </c>
    </row>
    <row r="591" spans="14:34">
      <c r="N591" s="14">
        <v>100107</v>
      </c>
      <c r="O591">
        <v>11</v>
      </c>
      <c r="P591">
        <v>100108</v>
      </c>
      <c r="Q591">
        <v>12</v>
      </c>
      <c r="R591">
        <v>100106</v>
      </c>
      <c r="S591">
        <v>13</v>
      </c>
      <c r="T591">
        <v>100108</v>
      </c>
      <c r="U591">
        <v>14</v>
      </c>
      <c r="V591">
        <v>100106</v>
      </c>
      <c r="W591">
        <v>15</v>
      </c>
      <c r="X591">
        <v>100107</v>
      </c>
      <c r="Y591">
        <v>16</v>
      </c>
      <c r="Z591">
        <v>100107</v>
      </c>
      <c r="AA591">
        <v>17</v>
      </c>
      <c r="AB591">
        <v>100108</v>
      </c>
      <c r="AC591">
        <v>19</v>
      </c>
      <c r="AD591">
        <v>100106</v>
      </c>
      <c r="AE591">
        <v>20</v>
      </c>
      <c r="AF591">
        <v>200351</v>
      </c>
      <c r="AG591">
        <v>18</v>
      </c>
      <c r="AH591" t="e">
        <f>VLOOKUP(AF591,关卡难度线!B:H,11,0)</f>
        <v>#N/A</v>
      </c>
    </row>
    <row r="592" spans="14:34">
      <c r="N592" s="14">
        <v>100106</v>
      </c>
      <c r="O592">
        <v>11</v>
      </c>
      <c r="P592">
        <v>100108</v>
      </c>
      <c r="Q592">
        <v>12</v>
      </c>
      <c r="R592">
        <v>100106</v>
      </c>
      <c r="S592">
        <v>13</v>
      </c>
      <c r="T592">
        <v>100106</v>
      </c>
      <c r="U592">
        <v>14</v>
      </c>
      <c r="V592">
        <v>100106</v>
      </c>
      <c r="W592">
        <v>15</v>
      </c>
      <c r="X592">
        <v>100107</v>
      </c>
      <c r="Y592">
        <v>16</v>
      </c>
      <c r="Z592">
        <v>100107</v>
      </c>
      <c r="AA592">
        <v>17</v>
      </c>
      <c r="AB592">
        <v>100108</v>
      </c>
      <c r="AC592">
        <v>19</v>
      </c>
      <c r="AD592">
        <v>100108</v>
      </c>
      <c r="AE592">
        <v>20</v>
      </c>
      <c r="AF592">
        <v>200352</v>
      </c>
      <c r="AG592">
        <v>18</v>
      </c>
      <c r="AH592" t="e">
        <f>VLOOKUP(AF592,关卡难度线!B:H,11,0)</f>
        <v>#N/A</v>
      </c>
    </row>
    <row r="593" spans="14:34">
      <c r="N593" s="14">
        <v>100108</v>
      </c>
      <c r="O593">
        <v>11</v>
      </c>
      <c r="P593">
        <v>100106</v>
      </c>
      <c r="Q593">
        <v>12</v>
      </c>
      <c r="R593">
        <v>100107</v>
      </c>
      <c r="S593">
        <v>13</v>
      </c>
      <c r="T593">
        <v>100107</v>
      </c>
      <c r="U593">
        <v>14</v>
      </c>
      <c r="V593">
        <v>100107</v>
      </c>
      <c r="W593">
        <v>15</v>
      </c>
      <c r="X593">
        <v>100108</v>
      </c>
      <c r="Y593">
        <v>16</v>
      </c>
      <c r="Z593">
        <v>100108</v>
      </c>
      <c r="AA593">
        <v>17</v>
      </c>
      <c r="AB593">
        <v>100107</v>
      </c>
      <c r="AC593">
        <v>19</v>
      </c>
      <c r="AD593">
        <v>100106</v>
      </c>
      <c r="AE593">
        <v>20</v>
      </c>
      <c r="AF593">
        <v>200353</v>
      </c>
      <c r="AG593">
        <v>18</v>
      </c>
      <c r="AH593" t="e">
        <f>VLOOKUP(AF593,关卡难度线!B:H,11,0)</f>
        <v>#N/A</v>
      </c>
    </row>
    <row r="594" spans="14:34">
      <c r="N594" s="14">
        <v>100108</v>
      </c>
      <c r="O594">
        <v>11</v>
      </c>
      <c r="P594">
        <v>100108</v>
      </c>
      <c r="Q594">
        <v>12</v>
      </c>
      <c r="R594">
        <v>100108</v>
      </c>
      <c r="S594">
        <v>13</v>
      </c>
      <c r="T594">
        <v>100107</v>
      </c>
      <c r="U594">
        <v>14</v>
      </c>
      <c r="V594">
        <v>100108</v>
      </c>
      <c r="W594">
        <v>15</v>
      </c>
      <c r="X594">
        <v>100107</v>
      </c>
      <c r="Y594">
        <v>16</v>
      </c>
      <c r="Z594">
        <v>100108</v>
      </c>
      <c r="AA594">
        <v>17</v>
      </c>
      <c r="AB594">
        <v>100108</v>
      </c>
      <c r="AC594">
        <v>19</v>
      </c>
      <c r="AD594">
        <v>100107</v>
      </c>
      <c r="AE594">
        <v>20</v>
      </c>
      <c r="AF594">
        <v>200354</v>
      </c>
      <c r="AG594">
        <v>18</v>
      </c>
      <c r="AH594" t="e">
        <f>VLOOKUP(AF594,关卡难度线!B:H,11,0)</f>
        <v>#N/A</v>
      </c>
    </row>
    <row r="595" spans="14:34">
      <c r="N595" s="14">
        <v>100107</v>
      </c>
      <c r="O595">
        <v>11</v>
      </c>
      <c r="P595">
        <v>100108</v>
      </c>
      <c r="Q595">
        <v>12</v>
      </c>
      <c r="R595">
        <v>100108</v>
      </c>
      <c r="S595">
        <v>13</v>
      </c>
      <c r="T595">
        <v>100106</v>
      </c>
      <c r="U595">
        <v>14</v>
      </c>
      <c r="V595">
        <v>100106</v>
      </c>
      <c r="W595">
        <v>15</v>
      </c>
      <c r="X595">
        <v>100106</v>
      </c>
      <c r="Y595">
        <v>16</v>
      </c>
      <c r="Z595">
        <v>100108</v>
      </c>
      <c r="AA595">
        <v>17</v>
      </c>
      <c r="AB595">
        <v>100108</v>
      </c>
      <c r="AC595">
        <v>19</v>
      </c>
      <c r="AD595">
        <v>100107</v>
      </c>
      <c r="AE595">
        <v>20</v>
      </c>
      <c r="AF595">
        <v>200355</v>
      </c>
      <c r="AG595">
        <v>18</v>
      </c>
      <c r="AH595" t="e">
        <f>VLOOKUP(AF595,关卡难度线!B:H,11,0)</f>
        <v>#N/A</v>
      </c>
    </row>
    <row r="596" spans="14:34">
      <c r="N596" s="14">
        <v>100106</v>
      </c>
      <c r="O596">
        <v>11</v>
      </c>
      <c r="P596">
        <v>100106</v>
      </c>
      <c r="Q596">
        <v>12</v>
      </c>
      <c r="R596">
        <v>100107</v>
      </c>
      <c r="S596">
        <v>13</v>
      </c>
      <c r="T596">
        <v>100106</v>
      </c>
      <c r="U596">
        <v>14</v>
      </c>
      <c r="V596">
        <v>100108</v>
      </c>
      <c r="W596">
        <v>15</v>
      </c>
      <c r="X596">
        <v>100107</v>
      </c>
      <c r="Y596">
        <v>16</v>
      </c>
      <c r="Z596">
        <v>100106</v>
      </c>
      <c r="AA596">
        <v>17</v>
      </c>
      <c r="AB596">
        <v>100106</v>
      </c>
      <c r="AC596">
        <v>19</v>
      </c>
      <c r="AD596">
        <v>100108</v>
      </c>
      <c r="AE596">
        <v>20</v>
      </c>
      <c r="AF596">
        <v>200356</v>
      </c>
      <c r="AG596">
        <v>18</v>
      </c>
      <c r="AH596" t="e">
        <f>VLOOKUP(AF596,关卡难度线!B:H,11,0)</f>
        <v>#N/A</v>
      </c>
    </row>
    <row r="597" spans="14:34">
      <c r="N597" s="14">
        <v>100106</v>
      </c>
      <c r="O597">
        <v>11</v>
      </c>
      <c r="P597">
        <v>100107</v>
      </c>
      <c r="Q597">
        <v>12</v>
      </c>
      <c r="R597">
        <v>100107</v>
      </c>
      <c r="S597">
        <v>13</v>
      </c>
      <c r="T597">
        <v>100106</v>
      </c>
      <c r="U597">
        <v>14</v>
      </c>
      <c r="V597">
        <v>100107</v>
      </c>
      <c r="W597">
        <v>15</v>
      </c>
      <c r="X597">
        <v>100107</v>
      </c>
      <c r="Y597">
        <v>16</v>
      </c>
      <c r="Z597">
        <v>100107</v>
      </c>
      <c r="AA597">
        <v>17</v>
      </c>
      <c r="AB597">
        <v>100107</v>
      </c>
      <c r="AC597">
        <v>19</v>
      </c>
      <c r="AD597">
        <v>100107</v>
      </c>
      <c r="AE597">
        <v>20</v>
      </c>
      <c r="AF597">
        <v>200357</v>
      </c>
      <c r="AG597">
        <v>18</v>
      </c>
      <c r="AH597" t="e">
        <f>VLOOKUP(AF597,关卡难度线!B:H,11,0)</f>
        <v>#N/A</v>
      </c>
    </row>
    <row r="598" spans="14:34">
      <c r="N598" s="14">
        <v>100106</v>
      </c>
      <c r="O598">
        <v>11</v>
      </c>
      <c r="P598">
        <v>100108</v>
      </c>
      <c r="Q598">
        <v>12</v>
      </c>
      <c r="R598">
        <v>100107</v>
      </c>
      <c r="S598">
        <v>13</v>
      </c>
      <c r="T598">
        <v>100108</v>
      </c>
      <c r="U598">
        <v>14</v>
      </c>
      <c r="V598">
        <v>100106</v>
      </c>
      <c r="W598">
        <v>15</v>
      </c>
      <c r="X598">
        <v>100107</v>
      </c>
      <c r="Y598">
        <v>16</v>
      </c>
      <c r="Z598">
        <v>100108</v>
      </c>
      <c r="AA598">
        <v>17</v>
      </c>
      <c r="AB598">
        <v>100106</v>
      </c>
      <c r="AC598">
        <v>19</v>
      </c>
      <c r="AD598">
        <v>100106</v>
      </c>
      <c r="AE598">
        <v>20</v>
      </c>
      <c r="AF598">
        <v>200358</v>
      </c>
      <c r="AG598">
        <v>18</v>
      </c>
      <c r="AH598" t="e">
        <f>VLOOKUP(AF598,关卡难度线!B:H,11,0)</f>
        <v>#N/A</v>
      </c>
    </row>
    <row r="599" spans="14:34">
      <c r="N599" s="14">
        <v>100106</v>
      </c>
      <c r="O599">
        <v>11</v>
      </c>
      <c r="P599">
        <v>100108</v>
      </c>
      <c r="Q599">
        <v>12</v>
      </c>
      <c r="R599">
        <v>100107</v>
      </c>
      <c r="S599">
        <v>13</v>
      </c>
      <c r="T599">
        <v>100106</v>
      </c>
      <c r="U599">
        <v>14</v>
      </c>
      <c r="V599">
        <v>100106</v>
      </c>
      <c r="W599">
        <v>15</v>
      </c>
      <c r="X599">
        <v>100106</v>
      </c>
      <c r="Y599">
        <v>16</v>
      </c>
      <c r="Z599">
        <v>100106</v>
      </c>
      <c r="AA599">
        <v>17</v>
      </c>
      <c r="AB599">
        <v>100107</v>
      </c>
      <c r="AC599">
        <v>19</v>
      </c>
      <c r="AD599">
        <v>100107</v>
      </c>
      <c r="AE599">
        <v>20</v>
      </c>
      <c r="AF599">
        <v>200359</v>
      </c>
      <c r="AG599">
        <v>18</v>
      </c>
      <c r="AH599" t="e">
        <f>VLOOKUP(AF599,关卡难度线!B:H,11,0)</f>
        <v>#N/A</v>
      </c>
    </row>
    <row r="600" spans="14:34">
      <c r="N600" s="14">
        <v>100107</v>
      </c>
      <c r="O600">
        <v>11</v>
      </c>
      <c r="P600">
        <v>100108</v>
      </c>
      <c r="Q600">
        <v>12</v>
      </c>
      <c r="R600">
        <v>100107</v>
      </c>
      <c r="S600">
        <v>13</v>
      </c>
      <c r="T600">
        <v>100106</v>
      </c>
      <c r="U600">
        <v>14</v>
      </c>
      <c r="V600">
        <v>100108</v>
      </c>
      <c r="W600">
        <v>15</v>
      </c>
      <c r="X600">
        <v>100106</v>
      </c>
      <c r="Y600">
        <v>16</v>
      </c>
      <c r="Z600">
        <v>100108</v>
      </c>
      <c r="AA600">
        <v>17</v>
      </c>
      <c r="AB600">
        <v>100106</v>
      </c>
      <c r="AC600">
        <v>19</v>
      </c>
      <c r="AD600">
        <v>100108</v>
      </c>
      <c r="AE600">
        <v>20</v>
      </c>
      <c r="AF600">
        <v>200360</v>
      </c>
      <c r="AG600">
        <v>18</v>
      </c>
      <c r="AH600" t="e">
        <f>VLOOKUP(AF600,关卡难度线!B:H,11,0)</f>
        <v>#N/A</v>
      </c>
    </row>
    <row r="601" spans="14:34">
      <c r="N601" s="14">
        <v>100110</v>
      </c>
      <c r="O601">
        <v>11</v>
      </c>
      <c r="P601">
        <v>100111</v>
      </c>
      <c r="Q601">
        <v>12</v>
      </c>
      <c r="R601">
        <v>100109</v>
      </c>
      <c r="S601">
        <v>13</v>
      </c>
      <c r="T601">
        <v>100110</v>
      </c>
      <c r="U601">
        <v>14</v>
      </c>
      <c r="V601">
        <v>100111</v>
      </c>
      <c r="W601">
        <v>15</v>
      </c>
      <c r="X601">
        <v>100109</v>
      </c>
      <c r="Y601">
        <v>16</v>
      </c>
      <c r="Z601">
        <v>100111</v>
      </c>
      <c r="AA601">
        <v>17</v>
      </c>
      <c r="AB601">
        <v>100109</v>
      </c>
      <c r="AC601">
        <v>19</v>
      </c>
      <c r="AD601">
        <v>100110</v>
      </c>
      <c r="AE601">
        <v>20</v>
      </c>
      <c r="AF601">
        <v>200361</v>
      </c>
      <c r="AG601">
        <v>18</v>
      </c>
      <c r="AH601" t="e">
        <f>VLOOKUP(AF601,关卡难度线!B:H,11,0)</f>
        <v>#N/A</v>
      </c>
    </row>
    <row r="602" spans="14:34">
      <c r="N602" s="14">
        <v>100109</v>
      </c>
      <c r="O602">
        <v>11</v>
      </c>
      <c r="P602">
        <v>100109</v>
      </c>
      <c r="Q602">
        <v>12</v>
      </c>
      <c r="R602">
        <v>100109</v>
      </c>
      <c r="S602">
        <v>13</v>
      </c>
      <c r="T602">
        <v>100110</v>
      </c>
      <c r="U602">
        <v>14</v>
      </c>
      <c r="V602">
        <v>100110</v>
      </c>
      <c r="W602">
        <v>15</v>
      </c>
      <c r="X602">
        <v>100109</v>
      </c>
      <c r="Y602">
        <v>16</v>
      </c>
      <c r="Z602">
        <v>100109</v>
      </c>
      <c r="AA602">
        <v>17</v>
      </c>
      <c r="AB602">
        <v>100111</v>
      </c>
      <c r="AC602">
        <v>19</v>
      </c>
      <c r="AD602">
        <v>100111</v>
      </c>
      <c r="AE602">
        <v>20</v>
      </c>
      <c r="AF602">
        <v>200362</v>
      </c>
      <c r="AG602">
        <v>18</v>
      </c>
      <c r="AH602" t="e">
        <f>VLOOKUP(AF602,关卡难度线!B:H,11,0)</f>
        <v>#N/A</v>
      </c>
    </row>
    <row r="603" spans="14:34">
      <c r="N603" s="14">
        <v>100111</v>
      </c>
      <c r="O603">
        <v>11</v>
      </c>
      <c r="P603">
        <v>100110</v>
      </c>
      <c r="Q603">
        <v>12</v>
      </c>
      <c r="R603">
        <v>100109</v>
      </c>
      <c r="S603">
        <v>13</v>
      </c>
      <c r="T603">
        <v>100110</v>
      </c>
      <c r="U603">
        <v>14</v>
      </c>
      <c r="V603">
        <v>100111</v>
      </c>
      <c r="W603">
        <v>15</v>
      </c>
      <c r="X603">
        <v>100111</v>
      </c>
      <c r="Y603">
        <v>16</v>
      </c>
      <c r="Z603">
        <v>100110</v>
      </c>
      <c r="AA603">
        <v>17</v>
      </c>
      <c r="AB603">
        <v>100110</v>
      </c>
      <c r="AC603">
        <v>19</v>
      </c>
      <c r="AD603">
        <v>100109</v>
      </c>
      <c r="AE603">
        <v>20</v>
      </c>
      <c r="AF603">
        <v>200363</v>
      </c>
      <c r="AG603">
        <v>18</v>
      </c>
      <c r="AH603" t="e">
        <f>VLOOKUP(AF603,关卡难度线!B:H,11,0)</f>
        <v>#N/A</v>
      </c>
    </row>
    <row r="604" spans="14:34">
      <c r="N604" s="14">
        <v>100111</v>
      </c>
      <c r="O604">
        <v>11</v>
      </c>
      <c r="P604">
        <v>100109</v>
      </c>
      <c r="Q604">
        <v>12</v>
      </c>
      <c r="R604">
        <v>100110</v>
      </c>
      <c r="S604">
        <v>13</v>
      </c>
      <c r="T604">
        <v>100111</v>
      </c>
      <c r="U604">
        <v>14</v>
      </c>
      <c r="V604">
        <v>100110</v>
      </c>
      <c r="W604">
        <v>15</v>
      </c>
      <c r="X604">
        <v>100110</v>
      </c>
      <c r="Y604">
        <v>16</v>
      </c>
      <c r="Z604">
        <v>100110</v>
      </c>
      <c r="AA604">
        <v>17</v>
      </c>
      <c r="AB604">
        <v>100110</v>
      </c>
      <c r="AC604">
        <v>19</v>
      </c>
      <c r="AD604">
        <v>100111</v>
      </c>
      <c r="AE604">
        <v>20</v>
      </c>
      <c r="AF604">
        <v>200364</v>
      </c>
      <c r="AG604">
        <v>18</v>
      </c>
      <c r="AH604" t="e">
        <f>VLOOKUP(AF604,关卡难度线!B:H,11,0)</f>
        <v>#N/A</v>
      </c>
    </row>
    <row r="605" spans="14:34">
      <c r="N605" s="14">
        <v>100111</v>
      </c>
      <c r="O605">
        <v>11</v>
      </c>
      <c r="P605">
        <v>100111</v>
      </c>
      <c r="Q605">
        <v>12</v>
      </c>
      <c r="R605">
        <v>100109</v>
      </c>
      <c r="S605">
        <v>13</v>
      </c>
      <c r="T605">
        <v>100109</v>
      </c>
      <c r="U605">
        <v>14</v>
      </c>
      <c r="V605">
        <v>100109</v>
      </c>
      <c r="W605">
        <v>15</v>
      </c>
      <c r="X605">
        <v>100109</v>
      </c>
      <c r="Y605">
        <v>16</v>
      </c>
      <c r="Z605">
        <v>100110</v>
      </c>
      <c r="AA605">
        <v>17</v>
      </c>
      <c r="AB605">
        <v>100111</v>
      </c>
      <c r="AC605">
        <v>19</v>
      </c>
      <c r="AD605">
        <v>100110</v>
      </c>
      <c r="AE605">
        <v>20</v>
      </c>
      <c r="AF605">
        <v>200365</v>
      </c>
      <c r="AG605">
        <v>18</v>
      </c>
      <c r="AH605" t="e">
        <f>VLOOKUP(AF605,关卡难度线!B:H,11,0)</f>
        <v>#N/A</v>
      </c>
    </row>
    <row r="606" spans="14:34">
      <c r="N606" s="14">
        <v>100111</v>
      </c>
      <c r="O606">
        <v>11</v>
      </c>
      <c r="P606">
        <v>100109</v>
      </c>
      <c r="Q606">
        <v>12</v>
      </c>
      <c r="R606">
        <v>100111</v>
      </c>
      <c r="S606">
        <v>13</v>
      </c>
      <c r="T606">
        <v>100110</v>
      </c>
      <c r="U606">
        <v>14</v>
      </c>
      <c r="V606">
        <v>100109</v>
      </c>
      <c r="W606">
        <v>15</v>
      </c>
      <c r="X606">
        <v>100109</v>
      </c>
      <c r="Y606">
        <v>16</v>
      </c>
      <c r="Z606">
        <v>100111</v>
      </c>
      <c r="AA606">
        <v>17</v>
      </c>
      <c r="AB606">
        <v>100109</v>
      </c>
      <c r="AC606">
        <v>19</v>
      </c>
      <c r="AD606">
        <v>100111</v>
      </c>
      <c r="AE606">
        <v>20</v>
      </c>
      <c r="AF606">
        <v>200366</v>
      </c>
      <c r="AG606">
        <v>18</v>
      </c>
      <c r="AH606" t="e">
        <f>VLOOKUP(AF606,关卡难度线!B:H,11,0)</f>
        <v>#N/A</v>
      </c>
    </row>
    <row r="607" spans="14:34">
      <c r="N607" s="14">
        <v>100110</v>
      </c>
      <c r="O607">
        <v>11</v>
      </c>
      <c r="P607">
        <v>100111</v>
      </c>
      <c r="Q607">
        <v>12</v>
      </c>
      <c r="R607">
        <v>100110</v>
      </c>
      <c r="S607">
        <v>13</v>
      </c>
      <c r="T607">
        <v>100111</v>
      </c>
      <c r="U607">
        <v>14</v>
      </c>
      <c r="V607">
        <v>100109</v>
      </c>
      <c r="W607">
        <v>15</v>
      </c>
      <c r="X607">
        <v>100110</v>
      </c>
      <c r="Y607">
        <v>16</v>
      </c>
      <c r="Z607">
        <v>100109</v>
      </c>
      <c r="AA607">
        <v>17</v>
      </c>
      <c r="AB607">
        <v>100111</v>
      </c>
      <c r="AC607">
        <v>19</v>
      </c>
      <c r="AD607">
        <v>100110</v>
      </c>
      <c r="AE607">
        <v>20</v>
      </c>
      <c r="AF607">
        <v>200367</v>
      </c>
      <c r="AG607">
        <v>18</v>
      </c>
      <c r="AH607" t="e">
        <f>VLOOKUP(AF607,关卡难度线!B:H,11,0)</f>
        <v>#N/A</v>
      </c>
    </row>
    <row r="608" spans="14:34">
      <c r="N608" s="14">
        <v>100109</v>
      </c>
      <c r="O608">
        <v>11</v>
      </c>
      <c r="P608">
        <v>100111</v>
      </c>
      <c r="Q608">
        <v>12</v>
      </c>
      <c r="R608">
        <v>100110</v>
      </c>
      <c r="S608">
        <v>13</v>
      </c>
      <c r="T608">
        <v>100111</v>
      </c>
      <c r="U608">
        <v>14</v>
      </c>
      <c r="V608">
        <v>100111</v>
      </c>
      <c r="W608">
        <v>15</v>
      </c>
      <c r="X608">
        <v>100109</v>
      </c>
      <c r="Y608">
        <v>16</v>
      </c>
      <c r="Z608">
        <v>100109</v>
      </c>
      <c r="AA608">
        <v>17</v>
      </c>
      <c r="AB608">
        <v>100109</v>
      </c>
      <c r="AC608">
        <v>19</v>
      </c>
      <c r="AD608">
        <v>100111</v>
      </c>
      <c r="AE608">
        <v>20</v>
      </c>
      <c r="AF608">
        <v>200368</v>
      </c>
      <c r="AG608">
        <v>18</v>
      </c>
      <c r="AH608" t="e">
        <f>VLOOKUP(AF608,关卡难度线!B:H,11,0)</f>
        <v>#N/A</v>
      </c>
    </row>
    <row r="609" spans="14:34">
      <c r="N609" s="14">
        <v>100110</v>
      </c>
      <c r="O609">
        <v>11</v>
      </c>
      <c r="P609">
        <v>100109</v>
      </c>
      <c r="Q609">
        <v>12</v>
      </c>
      <c r="R609">
        <v>100111</v>
      </c>
      <c r="S609">
        <v>13</v>
      </c>
      <c r="T609">
        <v>100109</v>
      </c>
      <c r="U609">
        <v>14</v>
      </c>
      <c r="V609">
        <v>100111</v>
      </c>
      <c r="W609">
        <v>15</v>
      </c>
      <c r="X609">
        <v>100111</v>
      </c>
      <c r="Y609">
        <v>16</v>
      </c>
      <c r="Z609">
        <v>100109</v>
      </c>
      <c r="AA609">
        <v>17</v>
      </c>
      <c r="AB609">
        <v>100109</v>
      </c>
      <c r="AC609">
        <v>19</v>
      </c>
      <c r="AD609">
        <v>100111</v>
      </c>
      <c r="AE609">
        <v>20</v>
      </c>
      <c r="AF609">
        <v>200369</v>
      </c>
      <c r="AG609">
        <v>18</v>
      </c>
      <c r="AH609" t="e">
        <f>VLOOKUP(AF609,关卡难度线!B:H,11,0)</f>
        <v>#N/A</v>
      </c>
    </row>
    <row r="610" spans="14:34">
      <c r="N610" s="14">
        <v>100109</v>
      </c>
      <c r="O610">
        <v>11</v>
      </c>
      <c r="P610">
        <v>100109</v>
      </c>
      <c r="Q610">
        <v>12</v>
      </c>
      <c r="R610">
        <v>100109</v>
      </c>
      <c r="S610">
        <v>13</v>
      </c>
      <c r="T610">
        <v>100110</v>
      </c>
      <c r="U610">
        <v>14</v>
      </c>
      <c r="V610">
        <v>100110</v>
      </c>
      <c r="W610">
        <v>15</v>
      </c>
      <c r="X610">
        <v>100111</v>
      </c>
      <c r="Y610">
        <v>16</v>
      </c>
      <c r="Z610">
        <v>100109</v>
      </c>
      <c r="AA610">
        <v>17</v>
      </c>
      <c r="AB610">
        <v>100109</v>
      </c>
      <c r="AC610">
        <v>19</v>
      </c>
      <c r="AD610">
        <v>100109</v>
      </c>
      <c r="AE610">
        <v>20</v>
      </c>
      <c r="AF610">
        <v>200370</v>
      </c>
      <c r="AG610">
        <v>18</v>
      </c>
      <c r="AH610" t="e">
        <f>VLOOKUP(AF610,关卡难度线!B:H,11,0)</f>
        <v>#N/A</v>
      </c>
    </row>
    <row r="611" spans="14:34">
      <c r="N611" s="14">
        <v>100110</v>
      </c>
      <c r="O611">
        <v>11</v>
      </c>
      <c r="P611">
        <v>100111</v>
      </c>
      <c r="Q611">
        <v>12</v>
      </c>
      <c r="R611">
        <v>100109</v>
      </c>
      <c r="S611">
        <v>13</v>
      </c>
      <c r="T611">
        <v>100110</v>
      </c>
      <c r="U611">
        <v>14</v>
      </c>
      <c r="V611">
        <v>100111</v>
      </c>
      <c r="W611">
        <v>15</v>
      </c>
      <c r="X611">
        <v>100109</v>
      </c>
      <c r="Y611">
        <v>16</v>
      </c>
      <c r="Z611">
        <v>100111</v>
      </c>
      <c r="AA611">
        <v>17</v>
      </c>
      <c r="AB611">
        <v>100109</v>
      </c>
      <c r="AC611">
        <v>19</v>
      </c>
      <c r="AD611">
        <v>100110</v>
      </c>
      <c r="AE611">
        <v>20</v>
      </c>
      <c r="AF611">
        <v>200361</v>
      </c>
      <c r="AG611">
        <v>18</v>
      </c>
      <c r="AH611" t="e">
        <f>VLOOKUP(AF611,关卡难度线!B:H,11,0)</f>
        <v>#N/A</v>
      </c>
    </row>
    <row r="612" spans="14:34">
      <c r="N612" s="14">
        <v>100109</v>
      </c>
      <c r="O612">
        <v>11</v>
      </c>
      <c r="P612">
        <v>100109</v>
      </c>
      <c r="Q612">
        <v>12</v>
      </c>
      <c r="R612">
        <v>100109</v>
      </c>
      <c r="S612">
        <v>13</v>
      </c>
      <c r="T612">
        <v>100110</v>
      </c>
      <c r="U612">
        <v>14</v>
      </c>
      <c r="V612">
        <v>100110</v>
      </c>
      <c r="W612">
        <v>15</v>
      </c>
      <c r="X612">
        <v>100109</v>
      </c>
      <c r="Y612">
        <v>16</v>
      </c>
      <c r="Z612">
        <v>100109</v>
      </c>
      <c r="AA612">
        <v>17</v>
      </c>
      <c r="AB612">
        <v>100111</v>
      </c>
      <c r="AC612">
        <v>19</v>
      </c>
      <c r="AD612">
        <v>100111</v>
      </c>
      <c r="AE612">
        <v>20</v>
      </c>
      <c r="AF612">
        <v>200362</v>
      </c>
      <c r="AG612">
        <v>18</v>
      </c>
      <c r="AH612" t="e">
        <f>VLOOKUP(AF612,关卡难度线!B:H,11,0)</f>
        <v>#N/A</v>
      </c>
    </row>
    <row r="613" spans="14:34">
      <c r="N613" s="14">
        <v>100111</v>
      </c>
      <c r="O613">
        <v>11</v>
      </c>
      <c r="P613">
        <v>100110</v>
      </c>
      <c r="Q613">
        <v>12</v>
      </c>
      <c r="R613">
        <v>100109</v>
      </c>
      <c r="S613">
        <v>13</v>
      </c>
      <c r="T613">
        <v>100110</v>
      </c>
      <c r="U613">
        <v>14</v>
      </c>
      <c r="V613">
        <v>100111</v>
      </c>
      <c r="W613">
        <v>15</v>
      </c>
      <c r="X613">
        <v>100111</v>
      </c>
      <c r="Y613">
        <v>16</v>
      </c>
      <c r="Z613">
        <v>100110</v>
      </c>
      <c r="AA613">
        <v>17</v>
      </c>
      <c r="AB613">
        <v>100110</v>
      </c>
      <c r="AC613">
        <v>19</v>
      </c>
      <c r="AD613">
        <v>100109</v>
      </c>
      <c r="AE613">
        <v>20</v>
      </c>
      <c r="AF613">
        <v>200363</v>
      </c>
      <c r="AG613">
        <v>18</v>
      </c>
      <c r="AH613" t="e">
        <f>VLOOKUP(AF613,关卡难度线!B:H,11,0)</f>
        <v>#N/A</v>
      </c>
    </row>
    <row r="614" spans="14:34">
      <c r="N614" s="14">
        <v>100111</v>
      </c>
      <c r="O614">
        <v>11</v>
      </c>
      <c r="P614">
        <v>100109</v>
      </c>
      <c r="Q614">
        <v>12</v>
      </c>
      <c r="R614">
        <v>100110</v>
      </c>
      <c r="S614">
        <v>13</v>
      </c>
      <c r="T614">
        <v>100111</v>
      </c>
      <c r="U614">
        <v>14</v>
      </c>
      <c r="V614">
        <v>100110</v>
      </c>
      <c r="W614">
        <v>15</v>
      </c>
      <c r="X614">
        <v>100110</v>
      </c>
      <c r="Y614">
        <v>16</v>
      </c>
      <c r="Z614">
        <v>100110</v>
      </c>
      <c r="AA614">
        <v>17</v>
      </c>
      <c r="AB614">
        <v>100110</v>
      </c>
      <c r="AC614">
        <v>19</v>
      </c>
      <c r="AD614">
        <v>100111</v>
      </c>
      <c r="AE614">
        <v>20</v>
      </c>
      <c r="AF614">
        <v>200364</v>
      </c>
      <c r="AG614">
        <v>18</v>
      </c>
      <c r="AH614" t="e">
        <f>VLOOKUP(AF614,关卡难度线!B:H,11,0)</f>
        <v>#N/A</v>
      </c>
    </row>
    <row r="615" spans="14:34">
      <c r="N615" s="14">
        <v>100111</v>
      </c>
      <c r="O615">
        <v>11</v>
      </c>
      <c r="P615">
        <v>100111</v>
      </c>
      <c r="Q615">
        <v>12</v>
      </c>
      <c r="R615">
        <v>100109</v>
      </c>
      <c r="S615">
        <v>13</v>
      </c>
      <c r="T615">
        <v>100109</v>
      </c>
      <c r="U615">
        <v>14</v>
      </c>
      <c r="V615">
        <v>100109</v>
      </c>
      <c r="W615">
        <v>15</v>
      </c>
      <c r="X615">
        <v>100109</v>
      </c>
      <c r="Y615">
        <v>16</v>
      </c>
      <c r="Z615">
        <v>100110</v>
      </c>
      <c r="AA615">
        <v>17</v>
      </c>
      <c r="AB615">
        <v>100111</v>
      </c>
      <c r="AC615">
        <v>19</v>
      </c>
      <c r="AD615">
        <v>100110</v>
      </c>
      <c r="AE615">
        <v>20</v>
      </c>
      <c r="AF615">
        <v>200365</v>
      </c>
      <c r="AG615">
        <v>18</v>
      </c>
      <c r="AH615" t="e">
        <f>VLOOKUP(AF615,关卡难度线!B:H,11,0)</f>
        <v>#N/A</v>
      </c>
    </row>
    <row r="616" spans="14:34">
      <c r="N616" s="14">
        <v>100111</v>
      </c>
      <c r="O616">
        <v>11</v>
      </c>
      <c r="P616">
        <v>100109</v>
      </c>
      <c r="Q616">
        <v>12</v>
      </c>
      <c r="R616">
        <v>100111</v>
      </c>
      <c r="S616">
        <v>13</v>
      </c>
      <c r="T616">
        <v>100110</v>
      </c>
      <c r="U616">
        <v>14</v>
      </c>
      <c r="V616">
        <v>100109</v>
      </c>
      <c r="W616">
        <v>15</v>
      </c>
      <c r="X616">
        <v>100109</v>
      </c>
      <c r="Y616">
        <v>16</v>
      </c>
      <c r="Z616">
        <v>100111</v>
      </c>
      <c r="AA616">
        <v>17</v>
      </c>
      <c r="AB616">
        <v>100109</v>
      </c>
      <c r="AC616">
        <v>19</v>
      </c>
      <c r="AD616">
        <v>100111</v>
      </c>
      <c r="AE616">
        <v>20</v>
      </c>
      <c r="AF616">
        <v>200366</v>
      </c>
      <c r="AG616">
        <v>18</v>
      </c>
      <c r="AH616" t="e">
        <f>VLOOKUP(AF616,关卡难度线!B:H,11,0)</f>
        <v>#N/A</v>
      </c>
    </row>
    <row r="617" spans="14:34">
      <c r="N617" s="14">
        <v>100110</v>
      </c>
      <c r="O617">
        <v>11</v>
      </c>
      <c r="P617">
        <v>100111</v>
      </c>
      <c r="Q617">
        <v>12</v>
      </c>
      <c r="R617">
        <v>100110</v>
      </c>
      <c r="S617">
        <v>13</v>
      </c>
      <c r="T617">
        <v>100111</v>
      </c>
      <c r="U617">
        <v>14</v>
      </c>
      <c r="V617">
        <v>100109</v>
      </c>
      <c r="W617">
        <v>15</v>
      </c>
      <c r="X617">
        <v>100110</v>
      </c>
      <c r="Y617">
        <v>16</v>
      </c>
      <c r="Z617">
        <v>100109</v>
      </c>
      <c r="AA617">
        <v>17</v>
      </c>
      <c r="AB617">
        <v>100111</v>
      </c>
      <c r="AC617">
        <v>19</v>
      </c>
      <c r="AD617">
        <v>100110</v>
      </c>
      <c r="AE617">
        <v>20</v>
      </c>
      <c r="AF617">
        <v>200367</v>
      </c>
      <c r="AG617">
        <v>18</v>
      </c>
      <c r="AH617" t="e">
        <f>VLOOKUP(AF617,关卡难度线!B:H,11,0)</f>
        <v>#N/A</v>
      </c>
    </row>
    <row r="618" spans="14:34">
      <c r="N618" s="14">
        <v>100109</v>
      </c>
      <c r="O618">
        <v>11</v>
      </c>
      <c r="P618">
        <v>100111</v>
      </c>
      <c r="Q618">
        <v>12</v>
      </c>
      <c r="R618">
        <v>100110</v>
      </c>
      <c r="S618">
        <v>13</v>
      </c>
      <c r="T618">
        <v>100111</v>
      </c>
      <c r="U618">
        <v>14</v>
      </c>
      <c r="V618">
        <v>100111</v>
      </c>
      <c r="W618">
        <v>15</v>
      </c>
      <c r="X618">
        <v>100109</v>
      </c>
      <c r="Y618">
        <v>16</v>
      </c>
      <c r="Z618">
        <v>100109</v>
      </c>
      <c r="AA618">
        <v>17</v>
      </c>
      <c r="AB618">
        <v>100109</v>
      </c>
      <c r="AC618">
        <v>19</v>
      </c>
      <c r="AD618">
        <v>100111</v>
      </c>
      <c r="AE618">
        <v>20</v>
      </c>
      <c r="AF618">
        <v>200368</v>
      </c>
      <c r="AG618">
        <v>18</v>
      </c>
      <c r="AH618" t="e">
        <f>VLOOKUP(AF618,关卡难度线!B:H,11,0)</f>
        <v>#N/A</v>
      </c>
    </row>
    <row r="619" spans="14:34">
      <c r="N619" s="14">
        <v>100110</v>
      </c>
      <c r="O619">
        <v>11</v>
      </c>
      <c r="P619">
        <v>100109</v>
      </c>
      <c r="Q619">
        <v>12</v>
      </c>
      <c r="R619">
        <v>100111</v>
      </c>
      <c r="S619">
        <v>13</v>
      </c>
      <c r="T619">
        <v>100109</v>
      </c>
      <c r="U619">
        <v>14</v>
      </c>
      <c r="V619">
        <v>100111</v>
      </c>
      <c r="W619">
        <v>15</v>
      </c>
      <c r="X619">
        <v>100111</v>
      </c>
      <c r="Y619">
        <v>16</v>
      </c>
      <c r="Z619">
        <v>100109</v>
      </c>
      <c r="AA619">
        <v>17</v>
      </c>
      <c r="AB619">
        <v>100109</v>
      </c>
      <c r="AC619">
        <v>19</v>
      </c>
      <c r="AD619">
        <v>100111</v>
      </c>
      <c r="AE619">
        <v>20</v>
      </c>
      <c r="AF619">
        <v>200369</v>
      </c>
      <c r="AG619">
        <v>18</v>
      </c>
      <c r="AH619" t="e">
        <f>VLOOKUP(AF619,关卡难度线!B:H,11,0)</f>
        <v>#N/A</v>
      </c>
    </row>
    <row r="620" spans="14:34">
      <c r="N620" s="14">
        <v>100109</v>
      </c>
      <c r="O620">
        <v>11</v>
      </c>
      <c r="P620">
        <v>100109</v>
      </c>
      <c r="Q620">
        <v>12</v>
      </c>
      <c r="R620">
        <v>100109</v>
      </c>
      <c r="S620">
        <v>13</v>
      </c>
      <c r="T620">
        <v>100110</v>
      </c>
      <c r="U620">
        <v>14</v>
      </c>
      <c r="V620">
        <v>100110</v>
      </c>
      <c r="W620">
        <v>15</v>
      </c>
      <c r="X620">
        <v>100111</v>
      </c>
      <c r="Y620">
        <v>16</v>
      </c>
      <c r="Z620">
        <v>100109</v>
      </c>
      <c r="AA620">
        <v>17</v>
      </c>
      <c r="AB620">
        <v>100109</v>
      </c>
      <c r="AC620">
        <v>19</v>
      </c>
      <c r="AD620">
        <v>100109</v>
      </c>
      <c r="AE620">
        <v>20</v>
      </c>
      <c r="AF620">
        <v>200370</v>
      </c>
      <c r="AG620">
        <v>18</v>
      </c>
      <c r="AH620" t="e">
        <f>VLOOKUP(AF620,关卡难度线!B:H,11,0)</f>
        <v>#N/A</v>
      </c>
    </row>
    <row r="621" spans="14:34">
      <c r="N621" s="14">
        <v>100112</v>
      </c>
      <c r="O621">
        <v>11</v>
      </c>
      <c r="P621">
        <v>100114</v>
      </c>
      <c r="Q621">
        <v>12</v>
      </c>
      <c r="R621">
        <v>100113</v>
      </c>
      <c r="S621">
        <v>13</v>
      </c>
      <c r="T621">
        <v>100113</v>
      </c>
      <c r="U621">
        <v>14</v>
      </c>
      <c r="V621">
        <v>100113</v>
      </c>
      <c r="W621">
        <v>15</v>
      </c>
      <c r="X621">
        <v>100114</v>
      </c>
      <c r="Y621">
        <v>16</v>
      </c>
      <c r="Z621">
        <v>100112</v>
      </c>
      <c r="AA621">
        <v>17</v>
      </c>
      <c r="AB621">
        <v>100114</v>
      </c>
      <c r="AC621">
        <v>19</v>
      </c>
      <c r="AD621">
        <v>100112</v>
      </c>
      <c r="AE621">
        <v>20</v>
      </c>
      <c r="AF621">
        <v>200371</v>
      </c>
      <c r="AG621">
        <v>18</v>
      </c>
      <c r="AH621" t="e">
        <f>VLOOKUP(AF621,关卡难度线!B:H,11,0)</f>
        <v>#N/A</v>
      </c>
    </row>
    <row r="622" spans="14:34">
      <c r="N622" s="14">
        <v>100113</v>
      </c>
      <c r="O622">
        <v>11</v>
      </c>
      <c r="P622">
        <v>100112</v>
      </c>
      <c r="Q622">
        <v>12</v>
      </c>
      <c r="R622">
        <v>100112</v>
      </c>
      <c r="S622">
        <v>13</v>
      </c>
      <c r="T622">
        <v>100113</v>
      </c>
      <c r="U622">
        <v>14</v>
      </c>
      <c r="V622">
        <v>100112</v>
      </c>
      <c r="W622">
        <v>15</v>
      </c>
      <c r="X622">
        <v>100112</v>
      </c>
      <c r="Y622">
        <v>16</v>
      </c>
      <c r="Z622">
        <v>100114</v>
      </c>
      <c r="AA622">
        <v>17</v>
      </c>
      <c r="AB622">
        <v>100114</v>
      </c>
      <c r="AC622">
        <v>19</v>
      </c>
      <c r="AD622">
        <v>100112</v>
      </c>
      <c r="AE622">
        <v>20</v>
      </c>
      <c r="AF622">
        <v>200372</v>
      </c>
      <c r="AG622">
        <v>18</v>
      </c>
      <c r="AH622" t="e">
        <f>VLOOKUP(AF622,关卡难度线!B:H,11,0)</f>
        <v>#N/A</v>
      </c>
    </row>
    <row r="623" spans="14:34">
      <c r="N623" s="14">
        <v>100113</v>
      </c>
      <c r="O623">
        <v>11</v>
      </c>
      <c r="P623">
        <v>100112</v>
      </c>
      <c r="Q623">
        <v>12</v>
      </c>
      <c r="R623">
        <v>100112</v>
      </c>
      <c r="S623">
        <v>13</v>
      </c>
      <c r="T623">
        <v>100113</v>
      </c>
      <c r="U623">
        <v>14</v>
      </c>
      <c r="V623">
        <v>100114</v>
      </c>
      <c r="W623">
        <v>15</v>
      </c>
      <c r="X623">
        <v>100114</v>
      </c>
      <c r="Y623">
        <v>16</v>
      </c>
      <c r="Z623">
        <v>100114</v>
      </c>
      <c r="AA623">
        <v>17</v>
      </c>
      <c r="AB623">
        <v>100112</v>
      </c>
      <c r="AC623">
        <v>19</v>
      </c>
      <c r="AD623">
        <v>100114</v>
      </c>
      <c r="AE623">
        <v>20</v>
      </c>
      <c r="AF623">
        <v>200373</v>
      </c>
      <c r="AG623">
        <v>18</v>
      </c>
      <c r="AH623" t="e">
        <f>VLOOKUP(AF623,关卡难度线!B:H,11,0)</f>
        <v>#N/A</v>
      </c>
    </row>
    <row r="624" spans="14:34">
      <c r="N624" s="14">
        <v>100113</v>
      </c>
      <c r="O624">
        <v>11</v>
      </c>
      <c r="P624">
        <v>100112</v>
      </c>
      <c r="Q624">
        <v>12</v>
      </c>
      <c r="R624">
        <v>100113</v>
      </c>
      <c r="S624">
        <v>13</v>
      </c>
      <c r="T624">
        <v>100114</v>
      </c>
      <c r="U624">
        <v>14</v>
      </c>
      <c r="V624">
        <v>100113</v>
      </c>
      <c r="W624">
        <v>15</v>
      </c>
      <c r="X624">
        <v>100112</v>
      </c>
      <c r="Y624">
        <v>16</v>
      </c>
      <c r="Z624">
        <v>100112</v>
      </c>
      <c r="AA624">
        <v>17</v>
      </c>
      <c r="AB624">
        <v>100113</v>
      </c>
      <c r="AC624">
        <v>19</v>
      </c>
      <c r="AD624">
        <v>100112</v>
      </c>
      <c r="AE624">
        <v>20</v>
      </c>
      <c r="AF624">
        <v>200374</v>
      </c>
      <c r="AG624">
        <v>18</v>
      </c>
      <c r="AH624" t="e">
        <f>VLOOKUP(AF624,关卡难度线!B:H,11,0)</f>
        <v>#N/A</v>
      </c>
    </row>
    <row r="625" spans="14:34">
      <c r="N625" s="14">
        <v>100113</v>
      </c>
      <c r="O625">
        <v>11</v>
      </c>
      <c r="P625">
        <v>100113</v>
      </c>
      <c r="Q625">
        <v>12</v>
      </c>
      <c r="R625">
        <v>100112</v>
      </c>
      <c r="S625">
        <v>13</v>
      </c>
      <c r="T625">
        <v>100114</v>
      </c>
      <c r="U625">
        <v>14</v>
      </c>
      <c r="V625">
        <v>100114</v>
      </c>
      <c r="W625">
        <v>15</v>
      </c>
      <c r="X625">
        <v>100112</v>
      </c>
      <c r="Y625">
        <v>16</v>
      </c>
      <c r="Z625">
        <v>100114</v>
      </c>
      <c r="AA625">
        <v>17</v>
      </c>
      <c r="AB625">
        <v>100112</v>
      </c>
      <c r="AC625">
        <v>19</v>
      </c>
      <c r="AD625">
        <v>100114</v>
      </c>
      <c r="AE625">
        <v>20</v>
      </c>
      <c r="AF625">
        <v>200375</v>
      </c>
      <c r="AG625">
        <v>18</v>
      </c>
      <c r="AH625" t="e">
        <f>VLOOKUP(AF625,关卡难度线!B:H,11,0)</f>
        <v>#N/A</v>
      </c>
    </row>
    <row r="626" spans="14:34">
      <c r="N626" s="14">
        <v>100112</v>
      </c>
      <c r="O626">
        <v>11</v>
      </c>
      <c r="P626">
        <v>100114</v>
      </c>
      <c r="Q626">
        <v>12</v>
      </c>
      <c r="R626">
        <v>100113</v>
      </c>
      <c r="S626">
        <v>13</v>
      </c>
      <c r="T626">
        <v>100112</v>
      </c>
      <c r="U626">
        <v>14</v>
      </c>
      <c r="V626">
        <v>100112</v>
      </c>
      <c r="W626">
        <v>15</v>
      </c>
      <c r="X626">
        <v>100114</v>
      </c>
      <c r="Y626">
        <v>16</v>
      </c>
      <c r="Z626">
        <v>100112</v>
      </c>
      <c r="AA626">
        <v>17</v>
      </c>
      <c r="AB626">
        <v>100114</v>
      </c>
      <c r="AC626">
        <v>19</v>
      </c>
      <c r="AD626">
        <v>100114</v>
      </c>
      <c r="AE626">
        <v>20</v>
      </c>
      <c r="AF626">
        <v>200376</v>
      </c>
      <c r="AG626">
        <v>18</v>
      </c>
      <c r="AH626" t="e">
        <f>VLOOKUP(AF626,关卡难度线!B:H,11,0)</f>
        <v>#N/A</v>
      </c>
    </row>
    <row r="627" spans="14:34">
      <c r="N627" s="14">
        <v>100114</v>
      </c>
      <c r="O627">
        <v>11</v>
      </c>
      <c r="P627">
        <v>100113</v>
      </c>
      <c r="Q627">
        <v>12</v>
      </c>
      <c r="R627">
        <v>100113</v>
      </c>
      <c r="S627">
        <v>13</v>
      </c>
      <c r="T627">
        <v>100112</v>
      </c>
      <c r="U627">
        <v>14</v>
      </c>
      <c r="V627">
        <v>100113</v>
      </c>
      <c r="W627">
        <v>15</v>
      </c>
      <c r="X627">
        <v>100112</v>
      </c>
      <c r="Y627">
        <v>16</v>
      </c>
      <c r="Z627">
        <v>100114</v>
      </c>
      <c r="AA627">
        <v>17</v>
      </c>
      <c r="AB627">
        <v>100113</v>
      </c>
      <c r="AC627">
        <v>19</v>
      </c>
      <c r="AD627">
        <v>100113</v>
      </c>
      <c r="AE627">
        <v>20</v>
      </c>
      <c r="AF627">
        <v>200377</v>
      </c>
      <c r="AG627">
        <v>18</v>
      </c>
      <c r="AH627" t="e">
        <f>VLOOKUP(AF627,关卡难度线!B:H,11,0)</f>
        <v>#N/A</v>
      </c>
    </row>
    <row r="628" spans="14:34">
      <c r="N628" s="14">
        <v>100113</v>
      </c>
      <c r="O628">
        <v>11</v>
      </c>
      <c r="P628">
        <v>100114</v>
      </c>
      <c r="Q628">
        <v>12</v>
      </c>
      <c r="R628">
        <v>100114</v>
      </c>
      <c r="S628">
        <v>13</v>
      </c>
      <c r="T628">
        <v>100113</v>
      </c>
      <c r="U628">
        <v>14</v>
      </c>
      <c r="V628">
        <v>100114</v>
      </c>
      <c r="W628">
        <v>15</v>
      </c>
      <c r="X628">
        <v>100112</v>
      </c>
      <c r="Y628">
        <v>16</v>
      </c>
      <c r="Z628">
        <v>100112</v>
      </c>
      <c r="AA628">
        <v>17</v>
      </c>
      <c r="AB628">
        <v>100112</v>
      </c>
      <c r="AC628">
        <v>19</v>
      </c>
      <c r="AD628">
        <v>100112</v>
      </c>
      <c r="AE628">
        <v>20</v>
      </c>
      <c r="AF628">
        <v>200378</v>
      </c>
      <c r="AG628">
        <v>18</v>
      </c>
      <c r="AH628" t="e">
        <f>VLOOKUP(AF628,关卡难度线!B:H,11,0)</f>
        <v>#N/A</v>
      </c>
    </row>
    <row r="629" spans="14:34">
      <c r="N629" s="14">
        <v>100113</v>
      </c>
      <c r="O629">
        <v>11</v>
      </c>
      <c r="P629">
        <v>100113</v>
      </c>
      <c r="Q629">
        <v>12</v>
      </c>
      <c r="R629">
        <v>100114</v>
      </c>
      <c r="S629">
        <v>13</v>
      </c>
      <c r="T629">
        <v>100112</v>
      </c>
      <c r="U629">
        <v>14</v>
      </c>
      <c r="V629">
        <v>100113</v>
      </c>
      <c r="W629">
        <v>15</v>
      </c>
      <c r="X629">
        <v>100114</v>
      </c>
      <c r="Y629">
        <v>16</v>
      </c>
      <c r="Z629">
        <v>100114</v>
      </c>
      <c r="AA629">
        <v>17</v>
      </c>
      <c r="AB629">
        <v>100114</v>
      </c>
      <c r="AC629">
        <v>19</v>
      </c>
      <c r="AD629">
        <v>100113</v>
      </c>
      <c r="AE629">
        <v>20</v>
      </c>
      <c r="AF629">
        <v>200379</v>
      </c>
      <c r="AG629">
        <v>18</v>
      </c>
      <c r="AH629" t="e">
        <f>VLOOKUP(AF629,关卡难度线!B:H,11,0)</f>
        <v>#N/A</v>
      </c>
    </row>
    <row r="630" spans="14:34">
      <c r="N630" s="14">
        <v>100112</v>
      </c>
      <c r="O630">
        <v>11</v>
      </c>
      <c r="P630">
        <v>100112</v>
      </c>
      <c r="Q630">
        <v>12</v>
      </c>
      <c r="R630">
        <v>100113</v>
      </c>
      <c r="S630">
        <v>13</v>
      </c>
      <c r="T630">
        <v>100113</v>
      </c>
      <c r="U630">
        <v>14</v>
      </c>
      <c r="V630">
        <v>100112</v>
      </c>
      <c r="W630">
        <v>15</v>
      </c>
      <c r="X630">
        <v>100112</v>
      </c>
      <c r="Y630">
        <v>16</v>
      </c>
      <c r="Z630">
        <v>100114</v>
      </c>
      <c r="AA630">
        <v>17</v>
      </c>
      <c r="AB630">
        <v>100114</v>
      </c>
      <c r="AC630">
        <v>19</v>
      </c>
      <c r="AD630">
        <v>100112</v>
      </c>
      <c r="AE630">
        <v>20</v>
      </c>
      <c r="AF630">
        <v>200380</v>
      </c>
      <c r="AG630">
        <v>18</v>
      </c>
      <c r="AH630" t="e">
        <f>VLOOKUP(AF630,关卡难度线!B:H,11,0)</f>
        <v>#N/A</v>
      </c>
    </row>
    <row r="631" spans="14:34">
      <c r="N631" s="14">
        <v>100112</v>
      </c>
      <c r="O631">
        <v>11</v>
      </c>
      <c r="P631">
        <v>100114</v>
      </c>
      <c r="Q631">
        <v>12</v>
      </c>
      <c r="R631">
        <v>100113</v>
      </c>
      <c r="S631">
        <v>13</v>
      </c>
      <c r="T631">
        <v>100113</v>
      </c>
      <c r="U631">
        <v>14</v>
      </c>
      <c r="V631">
        <v>100113</v>
      </c>
      <c r="W631">
        <v>15</v>
      </c>
      <c r="X631">
        <v>100114</v>
      </c>
      <c r="Y631">
        <v>16</v>
      </c>
      <c r="Z631">
        <v>100112</v>
      </c>
      <c r="AA631">
        <v>17</v>
      </c>
      <c r="AB631">
        <v>100114</v>
      </c>
      <c r="AC631">
        <v>19</v>
      </c>
      <c r="AD631">
        <v>100112</v>
      </c>
      <c r="AE631">
        <v>20</v>
      </c>
      <c r="AF631">
        <v>200371</v>
      </c>
      <c r="AG631">
        <v>18</v>
      </c>
      <c r="AH631" t="e">
        <f>VLOOKUP(AF631,关卡难度线!B:H,11,0)</f>
        <v>#N/A</v>
      </c>
    </row>
    <row r="632" spans="14:34">
      <c r="N632" s="14">
        <v>100113</v>
      </c>
      <c r="O632">
        <v>11</v>
      </c>
      <c r="P632">
        <v>100112</v>
      </c>
      <c r="Q632">
        <v>12</v>
      </c>
      <c r="R632">
        <v>100112</v>
      </c>
      <c r="S632">
        <v>13</v>
      </c>
      <c r="T632">
        <v>100113</v>
      </c>
      <c r="U632">
        <v>14</v>
      </c>
      <c r="V632">
        <v>100112</v>
      </c>
      <c r="W632">
        <v>15</v>
      </c>
      <c r="X632">
        <v>100112</v>
      </c>
      <c r="Y632">
        <v>16</v>
      </c>
      <c r="Z632">
        <v>100114</v>
      </c>
      <c r="AA632">
        <v>17</v>
      </c>
      <c r="AB632">
        <v>100114</v>
      </c>
      <c r="AC632">
        <v>19</v>
      </c>
      <c r="AD632">
        <v>100112</v>
      </c>
      <c r="AE632">
        <v>20</v>
      </c>
      <c r="AF632">
        <v>200372</v>
      </c>
      <c r="AG632">
        <v>18</v>
      </c>
      <c r="AH632" t="e">
        <f>VLOOKUP(AF632,关卡难度线!B:H,11,0)</f>
        <v>#N/A</v>
      </c>
    </row>
    <row r="633" spans="14:34">
      <c r="N633" s="14">
        <v>100113</v>
      </c>
      <c r="O633">
        <v>11</v>
      </c>
      <c r="P633">
        <v>100112</v>
      </c>
      <c r="Q633">
        <v>12</v>
      </c>
      <c r="R633">
        <v>100112</v>
      </c>
      <c r="S633">
        <v>13</v>
      </c>
      <c r="T633">
        <v>100113</v>
      </c>
      <c r="U633">
        <v>14</v>
      </c>
      <c r="V633">
        <v>100114</v>
      </c>
      <c r="W633">
        <v>15</v>
      </c>
      <c r="X633">
        <v>100114</v>
      </c>
      <c r="Y633">
        <v>16</v>
      </c>
      <c r="Z633">
        <v>100114</v>
      </c>
      <c r="AA633">
        <v>17</v>
      </c>
      <c r="AB633">
        <v>100112</v>
      </c>
      <c r="AC633">
        <v>19</v>
      </c>
      <c r="AD633">
        <v>100114</v>
      </c>
      <c r="AE633">
        <v>20</v>
      </c>
      <c r="AF633">
        <v>200373</v>
      </c>
      <c r="AG633">
        <v>18</v>
      </c>
      <c r="AH633" t="e">
        <f>VLOOKUP(AF633,关卡难度线!B:H,11,0)</f>
        <v>#N/A</v>
      </c>
    </row>
    <row r="634" spans="14:34">
      <c r="N634" s="14">
        <v>100113</v>
      </c>
      <c r="O634">
        <v>11</v>
      </c>
      <c r="P634">
        <v>100112</v>
      </c>
      <c r="Q634">
        <v>12</v>
      </c>
      <c r="R634">
        <v>100113</v>
      </c>
      <c r="S634">
        <v>13</v>
      </c>
      <c r="T634">
        <v>100114</v>
      </c>
      <c r="U634">
        <v>14</v>
      </c>
      <c r="V634">
        <v>100113</v>
      </c>
      <c r="W634">
        <v>15</v>
      </c>
      <c r="X634">
        <v>100112</v>
      </c>
      <c r="Y634">
        <v>16</v>
      </c>
      <c r="Z634">
        <v>100112</v>
      </c>
      <c r="AA634">
        <v>17</v>
      </c>
      <c r="AB634">
        <v>100113</v>
      </c>
      <c r="AC634">
        <v>19</v>
      </c>
      <c r="AD634">
        <v>100112</v>
      </c>
      <c r="AE634">
        <v>20</v>
      </c>
      <c r="AF634">
        <v>200374</v>
      </c>
      <c r="AG634">
        <v>18</v>
      </c>
      <c r="AH634" t="e">
        <f>VLOOKUP(AF634,关卡难度线!B:H,11,0)</f>
        <v>#N/A</v>
      </c>
    </row>
    <row r="635" spans="14:34">
      <c r="N635" s="14">
        <v>100113</v>
      </c>
      <c r="O635">
        <v>11</v>
      </c>
      <c r="P635">
        <v>100113</v>
      </c>
      <c r="Q635">
        <v>12</v>
      </c>
      <c r="R635">
        <v>100112</v>
      </c>
      <c r="S635">
        <v>13</v>
      </c>
      <c r="T635">
        <v>100114</v>
      </c>
      <c r="U635">
        <v>14</v>
      </c>
      <c r="V635">
        <v>100114</v>
      </c>
      <c r="W635">
        <v>15</v>
      </c>
      <c r="X635">
        <v>100112</v>
      </c>
      <c r="Y635">
        <v>16</v>
      </c>
      <c r="Z635">
        <v>100114</v>
      </c>
      <c r="AA635">
        <v>17</v>
      </c>
      <c r="AB635">
        <v>100112</v>
      </c>
      <c r="AC635">
        <v>19</v>
      </c>
      <c r="AD635">
        <v>100114</v>
      </c>
      <c r="AE635">
        <v>20</v>
      </c>
      <c r="AF635">
        <v>200375</v>
      </c>
      <c r="AG635">
        <v>18</v>
      </c>
      <c r="AH635" t="e">
        <f>VLOOKUP(AF635,关卡难度线!B:H,11,0)</f>
        <v>#N/A</v>
      </c>
    </row>
    <row r="636" spans="14:34">
      <c r="N636" s="14">
        <v>100112</v>
      </c>
      <c r="O636">
        <v>11</v>
      </c>
      <c r="P636">
        <v>100114</v>
      </c>
      <c r="Q636">
        <v>12</v>
      </c>
      <c r="R636">
        <v>100113</v>
      </c>
      <c r="S636">
        <v>13</v>
      </c>
      <c r="T636">
        <v>100112</v>
      </c>
      <c r="U636">
        <v>14</v>
      </c>
      <c r="V636">
        <v>100112</v>
      </c>
      <c r="W636">
        <v>15</v>
      </c>
      <c r="X636">
        <v>100114</v>
      </c>
      <c r="Y636">
        <v>16</v>
      </c>
      <c r="Z636">
        <v>100112</v>
      </c>
      <c r="AA636">
        <v>17</v>
      </c>
      <c r="AB636">
        <v>100114</v>
      </c>
      <c r="AC636">
        <v>19</v>
      </c>
      <c r="AD636">
        <v>100114</v>
      </c>
      <c r="AE636">
        <v>20</v>
      </c>
      <c r="AF636">
        <v>200376</v>
      </c>
      <c r="AG636">
        <v>18</v>
      </c>
      <c r="AH636" t="e">
        <f>VLOOKUP(AF636,关卡难度线!B:H,11,0)</f>
        <v>#N/A</v>
      </c>
    </row>
    <row r="637" spans="14:34">
      <c r="N637" s="14">
        <v>100114</v>
      </c>
      <c r="O637">
        <v>11</v>
      </c>
      <c r="P637">
        <v>100113</v>
      </c>
      <c r="Q637">
        <v>12</v>
      </c>
      <c r="R637">
        <v>100113</v>
      </c>
      <c r="S637">
        <v>13</v>
      </c>
      <c r="T637">
        <v>100112</v>
      </c>
      <c r="U637">
        <v>14</v>
      </c>
      <c r="V637">
        <v>100113</v>
      </c>
      <c r="W637">
        <v>15</v>
      </c>
      <c r="X637">
        <v>100112</v>
      </c>
      <c r="Y637">
        <v>16</v>
      </c>
      <c r="Z637">
        <v>100114</v>
      </c>
      <c r="AA637">
        <v>17</v>
      </c>
      <c r="AB637">
        <v>100113</v>
      </c>
      <c r="AC637">
        <v>19</v>
      </c>
      <c r="AD637">
        <v>100113</v>
      </c>
      <c r="AE637">
        <v>20</v>
      </c>
      <c r="AF637">
        <v>200377</v>
      </c>
      <c r="AG637">
        <v>18</v>
      </c>
      <c r="AH637" t="e">
        <f>VLOOKUP(AF637,关卡难度线!B:H,11,0)</f>
        <v>#N/A</v>
      </c>
    </row>
    <row r="638" spans="14:34">
      <c r="N638" s="14">
        <v>100113</v>
      </c>
      <c r="O638">
        <v>11</v>
      </c>
      <c r="P638">
        <v>100114</v>
      </c>
      <c r="Q638">
        <v>12</v>
      </c>
      <c r="R638">
        <v>100114</v>
      </c>
      <c r="S638">
        <v>13</v>
      </c>
      <c r="T638">
        <v>100113</v>
      </c>
      <c r="U638">
        <v>14</v>
      </c>
      <c r="V638">
        <v>100114</v>
      </c>
      <c r="W638">
        <v>15</v>
      </c>
      <c r="X638">
        <v>100112</v>
      </c>
      <c r="Y638">
        <v>16</v>
      </c>
      <c r="Z638">
        <v>100112</v>
      </c>
      <c r="AA638">
        <v>17</v>
      </c>
      <c r="AB638">
        <v>100112</v>
      </c>
      <c r="AC638">
        <v>19</v>
      </c>
      <c r="AD638">
        <v>100112</v>
      </c>
      <c r="AE638">
        <v>20</v>
      </c>
      <c r="AF638">
        <v>200378</v>
      </c>
      <c r="AG638">
        <v>18</v>
      </c>
      <c r="AH638" t="e">
        <f>VLOOKUP(AF638,关卡难度线!B:H,11,0)</f>
        <v>#N/A</v>
      </c>
    </row>
    <row r="639" spans="14:34">
      <c r="N639" s="14">
        <v>100113</v>
      </c>
      <c r="O639">
        <v>11</v>
      </c>
      <c r="P639">
        <v>100113</v>
      </c>
      <c r="Q639">
        <v>12</v>
      </c>
      <c r="R639">
        <v>100114</v>
      </c>
      <c r="S639">
        <v>13</v>
      </c>
      <c r="T639">
        <v>100112</v>
      </c>
      <c r="U639">
        <v>14</v>
      </c>
      <c r="V639">
        <v>100113</v>
      </c>
      <c r="W639">
        <v>15</v>
      </c>
      <c r="X639">
        <v>100114</v>
      </c>
      <c r="Y639">
        <v>16</v>
      </c>
      <c r="Z639">
        <v>100114</v>
      </c>
      <c r="AA639">
        <v>17</v>
      </c>
      <c r="AB639">
        <v>100114</v>
      </c>
      <c r="AC639">
        <v>19</v>
      </c>
      <c r="AD639">
        <v>100113</v>
      </c>
      <c r="AE639">
        <v>20</v>
      </c>
      <c r="AF639">
        <v>200379</v>
      </c>
      <c r="AG639">
        <v>18</v>
      </c>
      <c r="AH639" t="e">
        <f>VLOOKUP(AF639,关卡难度线!B:H,11,0)</f>
        <v>#N/A</v>
      </c>
    </row>
    <row r="640" spans="14:34">
      <c r="N640" s="14">
        <v>100112</v>
      </c>
      <c r="O640">
        <v>11</v>
      </c>
      <c r="P640">
        <v>100112</v>
      </c>
      <c r="Q640">
        <v>12</v>
      </c>
      <c r="R640">
        <v>100113</v>
      </c>
      <c r="S640">
        <v>13</v>
      </c>
      <c r="T640">
        <v>100113</v>
      </c>
      <c r="U640">
        <v>14</v>
      </c>
      <c r="V640">
        <v>100112</v>
      </c>
      <c r="W640">
        <v>15</v>
      </c>
      <c r="X640">
        <v>100112</v>
      </c>
      <c r="Y640">
        <v>16</v>
      </c>
      <c r="Z640">
        <v>100114</v>
      </c>
      <c r="AA640">
        <v>17</v>
      </c>
      <c r="AB640">
        <v>100114</v>
      </c>
      <c r="AC640">
        <v>19</v>
      </c>
      <c r="AD640">
        <v>100112</v>
      </c>
      <c r="AE640">
        <v>20</v>
      </c>
      <c r="AF640">
        <v>200380</v>
      </c>
      <c r="AG640">
        <v>18</v>
      </c>
      <c r="AH640" t="e">
        <f>VLOOKUP(AF640,关卡难度线!B:H,11,0)</f>
        <v>#N/A</v>
      </c>
    </row>
    <row r="641" spans="14:34">
      <c r="N641" s="14">
        <v>100115</v>
      </c>
      <c r="O641">
        <v>11</v>
      </c>
      <c r="P641">
        <v>100117</v>
      </c>
      <c r="Q641">
        <v>12</v>
      </c>
      <c r="R641">
        <v>100117</v>
      </c>
      <c r="S641">
        <v>13</v>
      </c>
      <c r="T641">
        <v>100115</v>
      </c>
      <c r="U641">
        <v>14</v>
      </c>
      <c r="V641">
        <v>100115</v>
      </c>
      <c r="W641">
        <v>15</v>
      </c>
      <c r="X641">
        <v>100117</v>
      </c>
      <c r="Y641">
        <v>16</v>
      </c>
      <c r="Z641">
        <v>100117</v>
      </c>
      <c r="AA641">
        <v>17</v>
      </c>
      <c r="AB641">
        <v>100115</v>
      </c>
      <c r="AC641">
        <v>19</v>
      </c>
      <c r="AD641">
        <v>100116</v>
      </c>
      <c r="AE641">
        <v>20</v>
      </c>
      <c r="AF641">
        <v>200381</v>
      </c>
      <c r="AG641">
        <v>18</v>
      </c>
      <c r="AH641" t="e">
        <f>VLOOKUP(AF641,关卡难度线!B:H,11,0)</f>
        <v>#N/A</v>
      </c>
    </row>
    <row r="642" spans="14:34">
      <c r="N642" s="14">
        <v>100115</v>
      </c>
      <c r="O642">
        <v>11</v>
      </c>
      <c r="P642">
        <v>100115</v>
      </c>
      <c r="Q642">
        <v>12</v>
      </c>
      <c r="R642">
        <v>100117</v>
      </c>
      <c r="S642">
        <v>13</v>
      </c>
      <c r="T642">
        <v>100116</v>
      </c>
      <c r="U642">
        <v>14</v>
      </c>
      <c r="V642">
        <v>100115</v>
      </c>
      <c r="W642">
        <v>15</v>
      </c>
      <c r="X642">
        <v>100117</v>
      </c>
      <c r="Y642">
        <v>16</v>
      </c>
      <c r="Z642">
        <v>100115</v>
      </c>
      <c r="AA642">
        <v>17</v>
      </c>
      <c r="AB642">
        <v>100117</v>
      </c>
      <c r="AC642">
        <v>19</v>
      </c>
      <c r="AD642">
        <v>100117</v>
      </c>
      <c r="AE642">
        <v>20</v>
      </c>
      <c r="AF642">
        <v>200382</v>
      </c>
      <c r="AG642">
        <v>18</v>
      </c>
      <c r="AH642" t="e">
        <f>VLOOKUP(AF642,关卡难度线!B:H,11,0)</f>
        <v>#N/A</v>
      </c>
    </row>
    <row r="643" spans="14:34">
      <c r="N643" s="14">
        <v>100117</v>
      </c>
      <c r="O643">
        <v>11</v>
      </c>
      <c r="P643">
        <v>100116</v>
      </c>
      <c r="Q643">
        <v>12</v>
      </c>
      <c r="R643">
        <v>100115</v>
      </c>
      <c r="S643">
        <v>13</v>
      </c>
      <c r="T643">
        <v>100117</v>
      </c>
      <c r="U643">
        <v>14</v>
      </c>
      <c r="V643">
        <v>100115</v>
      </c>
      <c r="W643">
        <v>15</v>
      </c>
      <c r="X643">
        <v>100115</v>
      </c>
      <c r="Y643">
        <v>16</v>
      </c>
      <c r="Z643">
        <v>100116</v>
      </c>
      <c r="AA643">
        <v>17</v>
      </c>
      <c r="AB643">
        <v>100115</v>
      </c>
      <c r="AC643">
        <v>19</v>
      </c>
      <c r="AD643">
        <v>100116</v>
      </c>
      <c r="AE643">
        <v>20</v>
      </c>
      <c r="AF643">
        <v>200383</v>
      </c>
      <c r="AG643">
        <v>18</v>
      </c>
      <c r="AH643" t="e">
        <f>VLOOKUP(AF643,关卡难度线!B:H,11,0)</f>
        <v>#N/A</v>
      </c>
    </row>
    <row r="644" spans="14:34">
      <c r="N644" s="14">
        <v>100117</v>
      </c>
      <c r="O644">
        <v>11</v>
      </c>
      <c r="P644">
        <v>100117</v>
      </c>
      <c r="Q644">
        <v>12</v>
      </c>
      <c r="R644">
        <v>100117</v>
      </c>
      <c r="S644">
        <v>13</v>
      </c>
      <c r="T644">
        <v>100116</v>
      </c>
      <c r="U644">
        <v>14</v>
      </c>
      <c r="V644">
        <v>100116</v>
      </c>
      <c r="W644">
        <v>15</v>
      </c>
      <c r="X644">
        <v>100116</v>
      </c>
      <c r="Y644">
        <v>16</v>
      </c>
      <c r="Z644">
        <v>100117</v>
      </c>
      <c r="AA644">
        <v>17</v>
      </c>
      <c r="AB644">
        <v>100116</v>
      </c>
      <c r="AC644">
        <v>19</v>
      </c>
      <c r="AD644">
        <v>100117</v>
      </c>
      <c r="AE644">
        <v>20</v>
      </c>
      <c r="AF644">
        <v>200384</v>
      </c>
      <c r="AG644">
        <v>18</v>
      </c>
      <c r="AH644" t="e">
        <f>VLOOKUP(AF644,关卡难度线!B:H,11,0)</f>
        <v>#N/A</v>
      </c>
    </row>
    <row r="645" spans="14:34">
      <c r="N645" s="14">
        <v>100117</v>
      </c>
      <c r="O645">
        <v>11</v>
      </c>
      <c r="P645">
        <v>100117</v>
      </c>
      <c r="Q645">
        <v>12</v>
      </c>
      <c r="R645">
        <v>100115</v>
      </c>
      <c r="S645">
        <v>13</v>
      </c>
      <c r="T645">
        <v>100116</v>
      </c>
      <c r="U645">
        <v>14</v>
      </c>
      <c r="V645">
        <v>100115</v>
      </c>
      <c r="W645">
        <v>15</v>
      </c>
      <c r="X645">
        <v>100115</v>
      </c>
      <c r="Y645">
        <v>16</v>
      </c>
      <c r="Z645">
        <v>100115</v>
      </c>
      <c r="AA645">
        <v>17</v>
      </c>
      <c r="AB645">
        <v>100116</v>
      </c>
      <c r="AC645">
        <v>19</v>
      </c>
      <c r="AD645">
        <v>100116</v>
      </c>
      <c r="AE645">
        <v>20</v>
      </c>
      <c r="AF645">
        <v>200385</v>
      </c>
      <c r="AG645">
        <v>18</v>
      </c>
      <c r="AH645" t="e">
        <f>VLOOKUP(AF645,关卡难度线!B:H,11,0)</f>
        <v>#N/A</v>
      </c>
    </row>
    <row r="646" spans="14:34">
      <c r="N646" s="14">
        <v>100116</v>
      </c>
      <c r="O646">
        <v>11</v>
      </c>
      <c r="P646">
        <v>100115</v>
      </c>
      <c r="Q646">
        <v>12</v>
      </c>
      <c r="R646">
        <v>100115</v>
      </c>
      <c r="S646">
        <v>13</v>
      </c>
      <c r="T646">
        <v>100115</v>
      </c>
      <c r="U646">
        <v>14</v>
      </c>
      <c r="V646">
        <v>100117</v>
      </c>
      <c r="W646">
        <v>15</v>
      </c>
      <c r="X646">
        <v>100116</v>
      </c>
      <c r="Y646">
        <v>16</v>
      </c>
      <c r="Z646">
        <v>100116</v>
      </c>
      <c r="AA646">
        <v>17</v>
      </c>
      <c r="AB646">
        <v>100115</v>
      </c>
      <c r="AC646">
        <v>19</v>
      </c>
      <c r="AD646">
        <v>100116</v>
      </c>
      <c r="AE646">
        <v>20</v>
      </c>
      <c r="AF646">
        <v>200386</v>
      </c>
      <c r="AG646">
        <v>18</v>
      </c>
      <c r="AH646" t="e">
        <f>VLOOKUP(AF646,关卡难度线!B:H,11,0)</f>
        <v>#N/A</v>
      </c>
    </row>
    <row r="647" spans="14:34">
      <c r="N647" s="14">
        <v>100117</v>
      </c>
      <c r="O647">
        <v>11</v>
      </c>
      <c r="P647">
        <v>100117</v>
      </c>
      <c r="Q647">
        <v>12</v>
      </c>
      <c r="R647">
        <v>100117</v>
      </c>
      <c r="S647">
        <v>13</v>
      </c>
      <c r="T647">
        <v>100117</v>
      </c>
      <c r="U647">
        <v>14</v>
      </c>
      <c r="V647">
        <v>100115</v>
      </c>
      <c r="W647">
        <v>15</v>
      </c>
      <c r="X647">
        <v>100117</v>
      </c>
      <c r="Y647">
        <v>16</v>
      </c>
      <c r="Z647">
        <v>100117</v>
      </c>
      <c r="AA647">
        <v>17</v>
      </c>
      <c r="AB647">
        <v>100117</v>
      </c>
      <c r="AC647">
        <v>19</v>
      </c>
      <c r="AD647">
        <v>100117</v>
      </c>
      <c r="AE647">
        <v>20</v>
      </c>
      <c r="AF647">
        <v>200387</v>
      </c>
      <c r="AG647">
        <v>18</v>
      </c>
      <c r="AH647" t="e">
        <f>VLOOKUP(AF647,关卡难度线!B:H,11,0)</f>
        <v>#N/A</v>
      </c>
    </row>
    <row r="648" spans="14:34">
      <c r="N648" s="14">
        <v>100115</v>
      </c>
      <c r="O648">
        <v>11</v>
      </c>
      <c r="P648">
        <v>100117</v>
      </c>
      <c r="Q648">
        <v>12</v>
      </c>
      <c r="R648">
        <v>100115</v>
      </c>
      <c r="S648">
        <v>13</v>
      </c>
      <c r="T648">
        <v>100117</v>
      </c>
      <c r="U648">
        <v>14</v>
      </c>
      <c r="V648">
        <v>100117</v>
      </c>
      <c r="W648">
        <v>15</v>
      </c>
      <c r="X648">
        <v>100117</v>
      </c>
      <c r="Y648">
        <v>16</v>
      </c>
      <c r="Z648">
        <v>100116</v>
      </c>
      <c r="AA648">
        <v>17</v>
      </c>
      <c r="AB648">
        <v>100116</v>
      </c>
      <c r="AC648">
        <v>19</v>
      </c>
      <c r="AD648">
        <v>100117</v>
      </c>
      <c r="AE648">
        <v>20</v>
      </c>
      <c r="AF648">
        <v>200388</v>
      </c>
      <c r="AG648">
        <v>18</v>
      </c>
      <c r="AH648" t="e">
        <f>VLOOKUP(AF648,关卡难度线!B:H,11,0)</f>
        <v>#N/A</v>
      </c>
    </row>
    <row r="649" spans="14:34">
      <c r="N649" s="14">
        <v>100115</v>
      </c>
      <c r="O649">
        <v>11</v>
      </c>
      <c r="P649">
        <v>100115</v>
      </c>
      <c r="Q649">
        <v>12</v>
      </c>
      <c r="R649">
        <v>100115</v>
      </c>
      <c r="S649">
        <v>13</v>
      </c>
      <c r="T649">
        <v>100116</v>
      </c>
      <c r="U649">
        <v>14</v>
      </c>
      <c r="V649">
        <v>100116</v>
      </c>
      <c r="W649">
        <v>15</v>
      </c>
      <c r="X649">
        <v>100117</v>
      </c>
      <c r="Y649">
        <v>16</v>
      </c>
      <c r="Z649">
        <v>100115</v>
      </c>
      <c r="AA649">
        <v>17</v>
      </c>
      <c r="AB649">
        <v>100117</v>
      </c>
      <c r="AC649">
        <v>19</v>
      </c>
      <c r="AD649">
        <v>100115</v>
      </c>
      <c r="AE649">
        <v>20</v>
      </c>
      <c r="AF649">
        <v>200389</v>
      </c>
      <c r="AG649">
        <v>18</v>
      </c>
      <c r="AH649" t="e">
        <f>VLOOKUP(AF649,关卡难度线!B:H,11,0)</f>
        <v>#N/A</v>
      </c>
    </row>
    <row r="650" spans="14:34">
      <c r="N650" s="14">
        <v>100116</v>
      </c>
      <c r="O650">
        <v>11</v>
      </c>
      <c r="P650">
        <v>100115</v>
      </c>
      <c r="Q650">
        <v>12</v>
      </c>
      <c r="R650">
        <v>100115</v>
      </c>
      <c r="S650">
        <v>13</v>
      </c>
      <c r="T650">
        <v>100115</v>
      </c>
      <c r="U650">
        <v>14</v>
      </c>
      <c r="V650">
        <v>100115</v>
      </c>
      <c r="W650">
        <v>15</v>
      </c>
      <c r="X650">
        <v>100115</v>
      </c>
      <c r="Y650">
        <v>16</v>
      </c>
      <c r="Z650">
        <v>100116</v>
      </c>
      <c r="AA650">
        <v>17</v>
      </c>
      <c r="AB650">
        <v>100117</v>
      </c>
      <c r="AC650">
        <v>19</v>
      </c>
      <c r="AD650">
        <v>100117</v>
      </c>
      <c r="AE650">
        <v>20</v>
      </c>
      <c r="AF650">
        <v>200390</v>
      </c>
      <c r="AG650">
        <v>18</v>
      </c>
      <c r="AH650" t="e">
        <f>VLOOKUP(AF650,关卡难度线!B:H,11,0)</f>
        <v>#N/A</v>
      </c>
    </row>
    <row r="651" spans="14:34">
      <c r="N651" s="14">
        <v>100115</v>
      </c>
      <c r="O651">
        <v>11</v>
      </c>
      <c r="P651">
        <v>100117</v>
      </c>
      <c r="Q651">
        <v>12</v>
      </c>
      <c r="R651">
        <v>100117</v>
      </c>
      <c r="S651">
        <v>13</v>
      </c>
      <c r="T651">
        <v>100115</v>
      </c>
      <c r="U651">
        <v>14</v>
      </c>
      <c r="V651">
        <v>100115</v>
      </c>
      <c r="W651">
        <v>15</v>
      </c>
      <c r="X651">
        <v>100117</v>
      </c>
      <c r="Y651">
        <v>16</v>
      </c>
      <c r="Z651">
        <v>100117</v>
      </c>
      <c r="AA651">
        <v>17</v>
      </c>
      <c r="AB651">
        <v>100115</v>
      </c>
      <c r="AC651">
        <v>19</v>
      </c>
      <c r="AD651">
        <v>100116</v>
      </c>
      <c r="AE651">
        <v>20</v>
      </c>
      <c r="AF651">
        <v>200381</v>
      </c>
      <c r="AG651">
        <v>18</v>
      </c>
      <c r="AH651" t="e">
        <f>VLOOKUP(AF651,关卡难度线!B:H,11,0)</f>
        <v>#N/A</v>
      </c>
    </row>
    <row r="652" spans="14:34">
      <c r="N652" s="14">
        <v>100115</v>
      </c>
      <c r="O652">
        <v>11</v>
      </c>
      <c r="P652">
        <v>100115</v>
      </c>
      <c r="Q652">
        <v>12</v>
      </c>
      <c r="R652">
        <v>100117</v>
      </c>
      <c r="S652">
        <v>13</v>
      </c>
      <c r="T652">
        <v>100116</v>
      </c>
      <c r="U652">
        <v>14</v>
      </c>
      <c r="V652">
        <v>100115</v>
      </c>
      <c r="W652">
        <v>15</v>
      </c>
      <c r="X652">
        <v>100117</v>
      </c>
      <c r="Y652">
        <v>16</v>
      </c>
      <c r="Z652">
        <v>100115</v>
      </c>
      <c r="AA652">
        <v>17</v>
      </c>
      <c r="AB652">
        <v>100117</v>
      </c>
      <c r="AC652">
        <v>19</v>
      </c>
      <c r="AD652">
        <v>100117</v>
      </c>
      <c r="AE652">
        <v>20</v>
      </c>
      <c r="AF652">
        <v>200382</v>
      </c>
      <c r="AG652">
        <v>18</v>
      </c>
      <c r="AH652" t="e">
        <f>VLOOKUP(AF652,关卡难度线!B:H,11,0)</f>
        <v>#N/A</v>
      </c>
    </row>
    <row r="653" spans="14:34">
      <c r="N653" s="14">
        <v>100117</v>
      </c>
      <c r="O653">
        <v>11</v>
      </c>
      <c r="P653">
        <v>100116</v>
      </c>
      <c r="Q653">
        <v>12</v>
      </c>
      <c r="R653">
        <v>100115</v>
      </c>
      <c r="S653">
        <v>13</v>
      </c>
      <c r="T653">
        <v>100117</v>
      </c>
      <c r="U653">
        <v>14</v>
      </c>
      <c r="V653">
        <v>100115</v>
      </c>
      <c r="W653">
        <v>15</v>
      </c>
      <c r="X653">
        <v>100115</v>
      </c>
      <c r="Y653">
        <v>16</v>
      </c>
      <c r="Z653">
        <v>100116</v>
      </c>
      <c r="AA653">
        <v>17</v>
      </c>
      <c r="AB653">
        <v>100115</v>
      </c>
      <c r="AC653">
        <v>19</v>
      </c>
      <c r="AD653">
        <v>100116</v>
      </c>
      <c r="AE653">
        <v>20</v>
      </c>
      <c r="AF653">
        <v>200383</v>
      </c>
      <c r="AG653">
        <v>18</v>
      </c>
      <c r="AH653" t="e">
        <f>VLOOKUP(AF653,关卡难度线!B:H,11,0)</f>
        <v>#N/A</v>
      </c>
    </row>
    <row r="654" spans="14:34">
      <c r="N654" s="14">
        <v>100117</v>
      </c>
      <c r="O654">
        <v>11</v>
      </c>
      <c r="P654">
        <v>100117</v>
      </c>
      <c r="Q654">
        <v>12</v>
      </c>
      <c r="R654">
        <v>100117</v>
      </c>
      <c r="S654">
        <v>13</v>
      </c>
      <c r="T654">
        <v>100116</v>
      </c>
      <c r="U654">
        <v>14</v>
      </c>
      <c r="V654">
        <v>100116</v>
      </c>
      <c r="W654">
        <v>15</v>
      </c>
      <c r="X654">
        <v>100116</v>
      </c>
      <c r="Y654">
        <v>16</v>
      </c>
      <c r="Z654">
        <v>100117</v>
      </c>
      <c r="AA654">
        <v>17</v>
      </c>
      <c r="AB654">
        <v>100116</v>
      </c>
      <c r="AC654">
        <v>19</v>
      </c>
      <c r="AD654">
        <v>100117</v>
      </c>
      <c r="AE654">
        <v>20</v>
      </c>
      <c r="AF654">
        <v>200384</v>
      </c>
      <c r="AG654">
        <v>18</v>
      </c>
      <c r="AH654" t="e">
        <f>VLOOKUP(AF654,关卡难度线!B:H,11,0)</f>
        <v>#N/A</v>
      </c>
    </row>
    <row r="655" spans="14:34">
      <c r="N655" s="14">
        <v>100117</v>
      </c>
      <c r="O655">
        <v>11</v>
      </c>
      <c r="P655">
        <v>100117</v>
      </c>
      <c r="Q655">
        <v>12</v>
      </c>
      <c r="R655">
        <v>100115</v>
      </c>
      <c r="S655">
        <v>13</v>
      </c>
      <c r="T655">
        <v>100116</v>
      </c>
      <c r="U655">
        <v>14</v>
      </c>
      <c r="V655">
        <v>100115</v>
      </c>
      <c r="W655">
        <v>15</v>
      </c>
      <c r="X655">
        <v>100115</v>
      </c>
      <c r="Y655">
        <v>16</v>
      </c>
      <c r="Z655">
        <v>100115</v>
      </c>
      <c r="AA655">
        <v>17</v>
      </c>
      <c r="AB655">
        <v>100116</v>
      </c>
      <c r="AC655">
        <v>19</v>
      </c>
      <c r="AD655">
        <v>100116</v>
      </c>
      <c r="AE655">
        <v>20</v>
      </c>
      <c r="AF655">
        <v>200385</v>
      </c>
      <c r="AG655">
        <v>18</v>
      </c>
      <c r="AH655" t="e">
        <f>VLOOKUP(AF655,关卡难度线!B:H,11,0)</f>
        <v>#N/A</v>
      </c>
    </row>
    <row r="656" spans="14:34">
      <c r="N656" s="14">
        <v>100116</v>
      </c>
      <c r="O656">
        <v>11</v>
      </c>
      <c r="P656">
        <v>100115</v>
      </c>
      <c r="Q656">
        <v>12</v>
      </c>
      <c r="R656">
        <v>100115</v>
      </c>
      <c r="S656">
        <v>13</v>
      </c>
      <c r="T656">
        <v>100115</v>
      </c>
      <c r="U656">
        <v>14</v>
      </c>
      <c r="V656">
        <v>100117</v>
      </c>
      <c r="W656">
        <v>15</v>
      </c>
      <c r="X656">
        <v>100116</v>
      </c>
      <c r="Y656">
        <v>16</v>
      </c>
      <c r="Z656">
        <v>100116</v>
      </c>
      <c r="AA656">
        <v>17</v>
      </c>
      <c r="AB656">
        <v>100115</v>
      </c>
      <c r="AC656">
        <v>19</v>
      </c>
      <c r="AD656">
        <v>100116</v>
      </c>
      <c r="AE656">
        <v>20</v>
      </c>
      <c r="AF656">
        <v>200386</v>
      </c>
      <c r="AG656">
        <v>18</v>
      </c>
      <c r="AH656" t="e">
        <f>VLOOKUP(AF656,关卡难度线!B:H,11,0)</f>
        <v>#N/A</v>
      </c>
    </row>
    <row r="657" spans="14:34">
      <c r="N657" s="14">
        <v>100117</v>
      </c>
      <c r="O657">
        <v>11</v>
      </c>
      <c r="P657">
        <v>100117</v>
      </c>
      <c r="Q657">
        <v>12</v>
      </c>
      <c r="R657">
        <v>100117</v>
      </c>
      <c r="S657">
        <v>13</v>
      </c>
      <c r="T657">
        <v>100117</v>
      </c>
      <c r="U657">
        <v>14</v>
      </c>
      <c r="V657">
        <v>100115</v>
      </c>
      <c r="W657">
        <v>15</v>
      </c>
      <c r="X657">
        <v>100117</v>
      </c>
      <c r="Y657">
        <v>16</v>
      </c>
      <c r="Z657">
        <v>100117</v>
      </c>
      <c r="AA657">
        <v>17</v>
      </c>
      <c r="AB657">
        <v>100117</v>
      </c>
      <c r="AC657">
        <v>19</v>
      </c>
      <c r="AD657">
        <v>100117</v>
      </c>
      <c r="AE657">
        <v>20</v>
      </c>
      <c r="AF657">
        <v>200387</v>
      </c>
      <c r="AG657">
        <v>18</v>
      </c>
      <c r="AH657" t="e">
        <f>VLOOKUP(AF657,关卡难度线!B:H,11,0)</f>
        <v>#N/A</v>
      </c>
    </row>
    <row r="658" spans="14:34">
      <c r="N658" s="14">
        <v>100115</v>
      </c>
      <c r="O658">
        <v>11</v>
      </c>
      <c r="P658">
        <v>100117</v>
      </c>
      <c r="Q658">
        <v>12</v>
      </c>
      <c r="R658">
        <v>100115</v>
      </c>
      <c r="S658">
        <v>13</v>
      </c>
      <c r="T658">
        <v>100117</v>
      </c>
      <c r="U658">
        <v>14</v>
      </c>
      <c r="V658">
        <v>100117</v>
      </c>
      <c r="W658">
        <v>15</v>
      </c>
      <c r="X658">
        <v>100117</v>
      </c>
      <c r="Y658">
        <v>16</v>
      </c>
      <c r="Z658">
        <v>100116</v>
      </c>
      <c r="AA658">
        <v>17</v>
      </c>
      <c r="AB658">
        <v>100116</v>
      </c>
      <c r="AC658">
        <v>19</v>
      </c>
      <c r="AD658">
        <v>100117</v>
      </c>
      <c r="AE658">
        <v>20</v>
      </c>
      <c r="AF658">
        <v>200388</v>
      </c>
      <c r="AG658">
        <v>18</v>
      </c>
      <c r="AH658" t="e">
        <f>VLOOKUP(AF658,关卡难度线!B:H,11,0)</f>
        <v>#N/A</v>
      </c>
    </row>
    <row r="659" spans="14:34">
      <c r="N659" s="14">
        <v>100115</v>
      </c>
      <c r="O659">
        <v>11</v>
      </c>
      <c r="P659">
        <v>100115</v>
      </c>
      <c r="Q659">
        <v>12</v>
      </c>
      <c r="R659">
        <v>100115</v>
      </c>
      <c r="S659">
        <v>13</v>
      </c>
      <c r="T659">
        <v>100116</v>
      </c>
      <c r="U659">
        <v>14</v>
      </c>
      <c r="V659">
        <v>100116</v>
      </c>
      <c r="W659">
        <v>15</v>
      </c>
      <c r="X659">
        <v>100117</v>
      </c>
      <c r="Y659">
        <v>16</v>
      </c>
      <c r="Z659">
        <v>100115</v>
      </c>
      <c r="AA659">
        <v>17</v>
      </c>
      <c r="AB659">
        <v>100117</v>
      </c>
      <c r="AC659">
        <v>19</v>
      </c>
      <c r="AD659">
        <v>100115</v>
      </c>
      <c r="AE659">
        <v>20</v>
      </c>
      <c r="AF659">
        <v>200389</v>
      </c>
      <c r="AG659">
        <v>18</v>
      </c>
      <c r="AH659" t="e">
        <f>VLOOKUP(AF659,关卡难度线!B:H,11,0)</f>
        <v>#N/A</v>
      </c>
    </row>
    <row r="660" spans="14:34">
      <c r="N660" s="14">
        <v>100116</v>
      </c>
      <c r="O660">
        <v>11</v>
      </c>
      <c r="P660">
        <v>100115</v>
      </c>
      <c r="Q660">
        <v>12</v>
      </c>
      <c r="R660">
        <v>100115</v>
      </c>
      <c r="S660">
        <v>13</v>
      </c>
      <c r="T660">
        <v>100115</v>
      </c>
      <c r="U660">
        <v>14</v>
      </c>
      <c r="V660">
        <v>100115</v>
      </c>
      <c r="W660">
        <v>15</v>
      </c>
      <c r="X660">
        <v>100115</v>
      </c>
      <c r="Y660">
        <v>16</v>
      </c>
      <c r="Z660">
        <v>100116</v>
      </c>
      <c r="AA660">
        <v>17</v>
      </c>
      <c r="AB660">
        <v>100117</v>
      </c>
      <c r="AC660">
        <v>19</v>
      </c>
      <c r="AD660">
        <v>100117</v>
      </c>
      <c r="AE660">
        <v>20</v>
      </c>
      <c r="AF660">
        <v>200390</v>
      </c>
      <c r="AG660">
        <v>18</v>
      </c>
      <c r="AH660" t="e">
        <f>VLOOKUP(AF660,关卡难度线!B:H,11,0)</f>
        <v>#N/A</v>
      </c>
    </row>
    <row r="661" spans="14:34">
      <c r="N661" s="14">
        <v>100118</v>
      </c>
      <c r="O661">
        <v>11</v>
      </c>
      <c r="P661">
        <v>100118</v>
      </c>
      <c r="Q661">
        <v>12</v>
      </c>
      <c r="R661">
        <v>100118</v>
      </c>
      <c r="S661">
        <v>13</v>
      </c>
      <c r="T661">
        <v>100118</v>
      </c>
      <c r="U661">
        <v>14</v>
      </c>
      <c r="V661">
        <v>100119</v>
      </c>
      <c r="W661">
        <v>15</v>
      </c>
      <c r="X661">
        <v>100120</v>
      </c>
      <c r="Y661">
        <v>16</v>
      </c>
      <c r="Z661">
        <v>100118</v>
      </c>
      <c r="AA661">
        <v>17</v>
      </c>
      <c r="AB661">
        <v>100118</v>
      </c>
      <c r="AC661">
        <v>19</v>
      </c>
      <c r="AD661">
        <v>100118</v>
      </c>
      <c r="AE661">
        <v>20</v>
      </c>
      <c r="AF661">
        <v>200391</v>
      </c>
      <c r="AG661">
        <v>18</v>
      </c>
      <c r="AH661" t="e">
        <f>VLOOKUP(AF661,关卡难度线!B:H,11,0)</f>
        <v>#N/A</v>
      </c>
    </row>
    <row r="662" spans="14:34">
      <c r="N662" s="14">
        <v>100119</v>
      </c>
      <c r="O662">
        <v>11</v>
      </c>
      <c r="P662">
        <v>100120</v>
      </c>
      <c r="Q662">
        <v>12</v>
      </c>
      <c r="R662">
        <v>100119</v>
      </c>
      <c r="S662">
        <v>13</v>
      </c>
      <c r="T662">
        <v>100120</v>
      </c>
      <c r="U662">
        <v>14</v>
      </c>
      <c r="V662">
        <v>100118</v>
      </c>
      <c r="W662">
        <v>15</v>
      </c>
      <c r="X662">
        <v>100119</v>
      </c>
      <c r="Y662">
        <v>16</v>
      </c>
      <c r="Z662">
        <v>100118</v>
      </c>
      <c r="AA662">
        <v>17</v>
      </c>
      <c r="AB662">
        <v>100118</v>
      </c>
      <c r="AC662">
        <v>19</v>
      </c>
      <c r="AD662">
        <v>100119</v>
      </c>
      <c r="AE662">
        <v>20</v>
      </c>
      <c r="AF662">
        <v>200392</v>
      </c>
      <c r="AG662">
        <v>18</v>
      </c>
      <c r="AH662" t="e">
        <f>VLOOKUP(AF662,关卡难度线!B:H,11,0)</f>
        <v>#N/A</v>
      </c>
    </row>
    <row r="663" spans="14:34">
      <c r="N663" s="14">
        <v>100120</v>
      </c>
      <c r="O663">
        <v>11</v>
      </c>
      <c r="P663">
        <v>100118</v>
      </c>
      <c r="Q663">
        <v>12</v>
      </c>
      <c r="R663">
        <v>100119</v>
      </c>
      <c r="S663">
        <v>13</v>
      </c>
      <c r="T663">
        <v>100120</v>
      </c>
      <c r="U663">
        <v>14</v>
      </c>
      <c r="V663">
        <v>100120</v>
      </c>
      <c r="W663">
        <v>15</v>
      </c>
      <c r="X663">
        <v>100118</v>
      </c>
      <c r="Y663">
        <v>16</v>
      </c>
      <c r="Z663">
        <v>100120</v>
      </c>
      <c r="AA663">
        <v>17</v>
      </c>
      <c r="AB663">
        <v>100118</v>
      </c>
      <c r="AC663">
        <v>19</v>
      </c>
      <c r="AD663">
        <v>100119</v>
      </c>
      <c r="AE663">
        <v>20</v>
      </c>
      <c r="AF663">
        <v>200393</v>
      </c>
      <c r="AG663">
        <v>18</v>
      </c>
      <c r="AH663" t="e">
        <f>VLOOKUP(AF663,关卡难度线!B:H,11,0)</f>
        <v>#N/A</v>
      </c>
    </row>
    <row r="664" spans="14:34">
      <c r="N664" s="14">
        <v>100120</v>
      </c>
      <c r="O664">
        <v>11</v>
      </c>
      <c r="P664">
        <v>100120</v>
      </c>
      <c r="Q664">
        <v>12</v>
      </c>
      <c r="R664">
        <v>100119</v>
      </c>
      <c r="S664">
        <v>13</v>
      </c>
      <c r="T664">
        <v>100118</v>
      </c>
      <c r="U664">
        <v>14</v>
      </c>
      <c r="V664">
        <v>100119</v>
      </c>
      <c r="W664">
        <v>15</v>
      </c>
      <c r="X664">
        <v>100119</v>
      </c>
      <c r="Y664">
        <v>16</v>
      </c>
      <c r="Z664">
        <v>100120</v>
      </c>
      <c r="AA664">
        <v>17</v>
      </c>
      <c r="AB664">
        <v>100118</v>
      </c>
      <c r="AC664">
        <v>19</v>
      </c>
      <c r="AD664">
        <v>100119</v>
      </c>
      <c r="AE664">
        <v>20</v>
      </c>
      <c r="AF664">
        <v>200394</v>
      </c>
      <c r="AG664">
        <v>18</v>
      </c>
      <c r="AH664" t="e">
        <f>VLOOKUP(AF664,关卡难度线!B:H,11,0)</f>
        <v>#N/A</v>
      </c>
    </row>
    <row r="665" spans="14:34">
      <c r="N665" s="14">
        <v>100118</v>
      </c>
      <c r="O665">
        <v>11</v>
      </c>
      <c r="P665">
        <v>100119</v>
      </c>
      <c r="Q665">
        <v>12</v>
      </c>
      <c r="R665">
        <v>100119</v>
      </c>
      <c r="S665">
        <v>13</v>
      </c>
      <c r="T665">
        <v>100118</v>
      </c>
      <c r="U665">
        <v>14</v>
      </c>
      <c r="V665">
        <v>100120</v>
      </c>
      <c r="W665">
        <v>15</v>
      </c>
      <c r="X665">
        <v>100119</v>
      </c>
      <c r="Y665">
        <v>16</v>
      </c>
      <c r="Z665">
        <v>100120</v>
      </c>
      <c r="AA665">
        <v>17</v>
      </c>
      <c r="AB665">
        <v>100119</v>
      </c>
      <c r="AC665">
        <v>19</v>
      </c>
      <c r="AD665">
        <v>100120</v>
      </c>
      <c r="AE665">
        <v>20</v>
      </c>
      <c r="AF665">
        <v>200395</v>
      </c>
      <c r="AG665">
        <v>18</v>
      </c>
      <c r="AH665" t="e">
        <f>VLOOKUP(AF665,关卡难度线!B:H,11,0)</f>
        <v>#N/A</v>
      </c>
    </row>
    <row r="666" spans="14:34">
      <c r="N666" s="14">
        <v>100119</v>
      </c>
      <c r="O666">
        <v>11</v>
      </c>
      <c r="P666">
        <v>100118</v>
      </c>
      <c r="Q666">
        <v>12</v>
      </c>
      <c r="R666">
        <v>100118</v>
      </c>
      <c r="S666">
        <v>13</v>
      </c>
      <c r="T666">
        <v>100120</v>
      </c>
      <c r="U666">
        <v>14</v>
      </c>
      <c r="V666">
        <v>100119</v>
      </c>
      <c r="W666">
        <v>15</v>
      </c>
      <c r="X666">
        <v>100118</v>
      </c>
      <c r="Y666">
        <v>16</v>
      </c>
      <c r="Z666">
        <v>100118</v>
      </c>
      <c r="AA666">
        <v>17</v>
      </c>
      <c r="AB666">
        <v>100120</v>
      </c>
      <c r="AC666">
        <v>19</v>
      </c>
      <c r="AD666">
        <v>100118</v>
      </c>
      <c r="AE666">
        <v>20</v>
      </c>
      <c r="AF666">
        <v>200396</v>
      </c>
      <c r="AG666">
        <v>18</v>
      </c>
      <c r="AH666" t="e">
        <f>VLOOKUP(AF666,关卡难度线!B:H,11,0)</f>
        <v>#N/A</v>
      </c>
    </row>
    <row r="667" spans="14:34">
      <c r="N667" s="14">
        <v>100119</v>
      </c>
      <c r="O667">
        <v>11</v>
      </c>
      <c r="P667">
        <v>100118</v>
      </c>
      <c r="Q667">
        <v>12</v>
      </c>
      <c r="R667">
        <v>100119</v>
      </c>
      <c r="S667">
        <v>13</v>
      </c>
      <c r="T667">
        <v>100120</v>
      </c>
      <c r="U667">
        <v>14</v>
      </c>
      <c r="V667">
        <v>100120</v>
      </c>
      <c r="W667">
        <v>15</v>
      </c>
      <c r="X667">
        <v>100119</v>
      </c>
      <c r="Y667">
        <v>16</v>
      </c>
      <c r="Z667">
        <v>100119</v>
      </c>
      <c r="AA667">
        <v>17</v>
      </c>
      <c r="AB667">
        <v>100120</v>
      </c>
      <c r="AC667">
        <v>19</v>
      </c>
      <c r="AD667">
        <v>100120</v>
      </c>
      <c r="AE667">
        <v>20</v>
      </c>
      <c r="AF667">
        <v>200397</v>
      </c>
      <c r="AG667">
        <v>18</v>
      </c>
      <c r="AH667" t="e">
        <f>VLOOKUP(AF667,关卡难度线!B:H,11,0)</f>
        <v>#N/A</v>
      </c>
    </row>
    <row r="668" spans="14:34">
      <c r="N668" s="14">
        <v>100120</v>
      </c>
      <c r="O668">
        <v>11</v>
      </c>
      <c r="P668">
        <v>100119</v>
      </c>
      <c r="Q668">
        <v>12</v>
      </c>
      <c r="R668">
        <v>100118</v>
      </c>
      <c r="S668">
        <v>13</v>
      </c>
      <c r="T668">
        <v>100118</v>
      </c>
      <c r="U668">
        <v>14</v>
      </c>
      <c r="V668">
        <v>100119</v>
      </c>
      <c r="W668">
        <v>15</v>
      </c>
      <c r="X668">
        <v>100120</v>
      </c>
      <c r="Y668">
        <v>16</v>
      </c>
      <c r="Z668">
        <v>100120</v>
      </c>
      <c r="AA668">
        <v>17</v>
      </c>
      <c r="AB668">
        <v>100118</v>
      </c>
      <c r="AC668">
        <v>19</v>
      </c>
      <c r="AD668">
        <v>100118</v>
      </c>
      <c r="AE668">
        <v>20</v>
      </c>
      <c r="AF668">
        <v>200398</v>
      </c>
      <c r="AG668">
        <v>18</v>
      </c>
      <c r="AH668" t="e">
        <f>VLOOKUP(AF668,关卡难度线!B:H,11,0)</f>
        <v>#N/A</v>
      </c>
    </row>
    <row r="669" spans="14:34">
      <c r="N669" s="14">
        <v>100118</v>
      </c>
      <c r="O669">
        <v>11</v>
      </c>
      <c r="P669">
        <v>100120</v>
      </c>
      <c r="Q669">
        <v>12</v>
      </c>
      <c r="R669">
        <v>100119</v>
      </c>
      <c r="S669">
        <v>13</v>
      </c>
      <c r="T669">
        <v>100118</v>
      </c>
      <c r="U669">
        <v>14</v>
      </c>
      <c r="V669">
        <v>100120</v>
      </c>
      <c r="W669">
        <v>15</v>
      </c>
      <c r="X669">
        <v>100118</v>
      </c>
      <c r="Y669">
        <v>16</v>
      </c>
      <c r="Z669">
        <v>100118</v>
      </c>
      <c r="AA669">
        <v>17</v>
      </c>
      <c r="AB669">
        <v>100120</v>
      </c>
      <c r="AC669">
        <v>19</v>
      </c>
      <c r="AD669">
        <v>100119</v>
      </c>
      <c r="AE669">
        <v>20</v>
      </c>
      <c r="AF669">
        <v>200399</v>
      </c>
      <c r="AG669">
        <v>18</v>
      </c>
      <c r="AH669" t="e">
        <f>VLOOKUP(AF669,关卡难度线!B:H,11,0)</f>
        <v>#N/A</v>
      </c>
    </row>
    <row r="670" spans="14:34">
      <c r="N670" s="14">
        <v>100120</v>
      </c>
      <c r="O670">
        <v>11</v>
      </c>
      <c r="P670">
        <v>100119</v>
      </c>
      <c r="Q670">
        <v>12</v>
      </c>
      <c r="R670">
        <v>100119</v>
      </c>
      <c r="S670">
        <v>13</v>
      </c>
      <c r="T670">
        <v>100120</v>
      </c>
      <c r="U670">
        <v>14</v>
      </c>
      <c r="V670">
        <v>100118</v>
      </c>
      <c r="W670">
        <v>15</v>
      </c>
      <c r="X670">
        <v>100120</v>
      </c>
      <c r="Y670">
        <v>16</v>
      </c>
      <c r="Z670">
        <v>100118</v>
      </c>
      <c r="AA670">
        <v>17</v>
      </c>
      <c r="AB670">
        <v>100120</v>
      </c>
      <c r="AC670">
        <v>19</v>
      </c>
      <c r="AD670">
        <v>100119</v>
      </c>
      <c r="AE670">
        <v>20</v>
      </c>
      <c r="AF670">
        <v>200400</v>
      </c>
      <c r="AG670">
        <v>18</v>
      </c>
      <c r="AH670" t="e">
        <f>VLOOKUP(AF670,关卡难度线!B:H,11,0)</f>
        <v>#N/A</v>
      </c>
    </row>
    <row r="671" spans="14:34">
      <c r="N671" s="14">
        <v>100118</v>
      </c>
      <c r="O671">
        <v>11</v>
      </c>
      <c r="P671">
        <v>100118</v>
      </c>
      <c r="Q671">
        <v>12</v>
      </c>
      <c r="R671">
        <v>100118</v>
      </c>
      <c r="S671">
        <v>13</v>
      </c>
      <c r="T671">
        <v>100118</v>
      </c>
      <c r="U671">
        <v>14</v>
      </c>
      <c r="V671">
        <v>100119</v>
      </c>
      <c r="W671">
        <v>15</v>
      </c>
      <c r="X671">
        <v>100120</v>
      </c>
      <c r="Y671">
        <v>16</v>
      </c>
      <c r="Z671">
        <v>100118</v>
      </c>
      <c r="AA671">
        <v>17</v>
      </c>
      <c r="AB671">
        <v>100118</v>
      </c>
      <c r="AC671">
        <v>19</v>
      </c>
      <c r="AD671">
        <v>100118</v>
      </c>
      <c r="AE671">
        <v>20</v>
      </c>
      <c r="AF671">
        <v>200391</v>
      </c>
      <c r="AG671">
        <v>18</v>
      </c>
      <c r="AH671" t="e">
        <f>VLOOKUP(AF671,关卡难度线!B:H,11,0)</f>
        <v>#N/A</v>
      </c>
    </row>
    <row r="672" spans="14:34">
      <c r="N672" s="14">
        <v>100119</v>
      </c>
      <c r="O672">
        <v>11</v>
      </c>
      <c r="P672">
        <v>100120</v>
      </c>
      <c r="Q672">
        <v>12</v>
      </c>
      <c r="R672">
        <v>100119</v>
      </c>
      <c r="S672">
        <v>13</v>
      </c>
      <c r="T672">
        <v>100120</v>
      </c>
      <c r="U672">
        <v>14</v>
      </c>
      <c r="V672">
        <v>100118</v>
      </c>
      <c r="W672">
        <v>15</v>
      </c>
      <c r="X672">
        <v>100119</v>
      </c>
      <c r="Y672">
        <v>16</v>
      </c>
      <c r="Z672">
        <v>100118</v>
      </c>
      <c r="AA672">
        <v>17</v>
      </c>
      <c r="AB672">
        <v>100118</v>
      </c>
      <c r="AC672">
        <v>19</v>
      </c>
      <c r="AD672">
        <v>100119</v>
      </c>
      <c r="AE672">
        <v>20</v>
      </c>
      <c r="AF672">
        <v>200392</v>
      </c>
      <c r="AG672">
        <v>18</v>
      </c>
      <c r="AH672" t="e">
        <f>VLOOKUP(AF672,关卡难度线!B:H,11,0)</f>
        <v>#N/A</v>
      </c>
    </row>
    <row r="673" spans="14:34">
      <c r="N673" s="14">
        <v>100120</v>
      </c>
      <c r="O673">
        <v>11</v>
      </c>
      <c r="P673">
        <v>100118</v>
      </c>
      <c r="Q673">
        <v>12</v>
      </c>
      <c r="R673">
        <v>100119</v>
      </c>
      <c r="S673">
        <v>13</v>
      </c>
      <c r="T673">
        <v>100120</v>
      </c>
      <c r="U673">
        <v>14</v>
      </c>
      <c r="V673">
        <v>100120</v>
      </c>
      <c r="W673">
        <v>15</v>
      </c>
      <c r="X673">
        <v>100118</v>
      </c>
      <c r="Y673">
        <v>16</v>
      </c>
      <c r="Z673">
        <v>100120</v>
      </c>
      <c r="AA673">
        <v>17</v>
      </c>
      <c r="AB673">
        <v>100118</v>
      </c>
      <c r="AC673">
        <v>19</v>
      </c>
      <c r="AD673">
        <v>100119</v>
      </c>
      <c r="AE673">
        <v>20</v>
      </c>
      <c r="AF673">
        <v>200393</v>
      </c>
      <c r="AG673">
        <v>18</v>
      </c>
      <c r="AH673" t="e">
        <f>VLOOKUP(AF673,关卡难度线!B:H,11,0)</f>
        <v>#N/A</v>
      </c>
    </row>
    <row r="674" spans="14:34">
      <c r="N674" s="14">
        <v>100120</v>
      </c>
      <c r="O674">
        <v>11</v>
      </c>
      <c r="P674">
        <v>100120</v>
      </c>
      <c r="Q674">
        <v>12</v>
      </c>
      <c r="R674">
        <v>100119</v>
      </c>
      <c r="S674">
        <v>13</v>
      </c>
      <c r="T674">
        <v>100118</v>
      </c>
      <c r="U674">
        <v>14</v>
      </c>
      <c r="V674">
        <v>100119</v>
      </c>
      <c r="W674">
        <v>15</v>
      </c>
      <c r="X674">
        <v>100119</v>
      </c>
      <c r="Y674">
        <v>16</v>
      </c>
      <c r="Z674">
        <v>100120</v>
      </c>
      <c r="AA674">
        <v>17</v>
      </c>
      <c r="AB674">
        <v>100118</v>
      </c>
      <c r="AC674">
        <v>19</v>
      </c>
      <c r="AD674">
        <v>100119</v>
      </c>
      <c r="AE674">
        <v>20</v>
      </c>
      <c r="AF674">
        <v>200394</v>
      </c>
      <c r="AG674">
        <v>18</v>
      </c>
      <c r="AH674" t="e">
        <f>VLOOKUP(AF674,关卡难度线!B:H,11,0)</f>
        <v>#N/A</v>
      </c>
    </row>
    <row r="675" spans="14:34">
      <c r="N675" s="14">
        <v>100118</v>
      </c>
      <c r="O675">
        <v>11</v>
      </c>
      <c r="P675">
        <v>100119</v>
      </c>
      <c r="Q675">
        <v>12</v>
      </c>
      <c r="R675">
        <v>100119</v>
      </c>
      <c r="S675">
        <v>13</v>
      </c>
      <c r="T675">
        <v>100118</v>
      </c>
      <c r="U675">
        <v>14</v>
      </c>
      <c r="V675">
        <v>100120</v>
      </c>
      <c r="W675">
        <v>15</v>
      </c>
      <c r="X675">
        <v>100119</v>
      </c>
      <c r="Y675">
        <v>16</v>
      </c>
      <c r="Z675">
        <v>100120</v>
      </c>
      <c r="AA675">
        <v>17</v>
      </c>
      <c r="AB675">
        <v>100119</v>
      </c>
      <c r="AC675">
        <v>19</v>
      </c>
      <c r="AD675">
        <v>100120</v>
      </c>
      <c r="AE675">
        <v>20</v>
      </c>
      <c r="AF675">
        <v>200395</v>
      </c>
      <c r="AG675">
        <v>18</v>
      </c>
      <c r="AH675" t="e">
        <f>VLOOKUP(AF675,关卡难度线!B:H,11,0)</f>
        <v>#N/A</v>
      </c>
    </row>
    <row r="676" spans="14:34">
      <c r="N676" s="14">
        <v>100119</v>
      </c>
      <c r="O676">
        <v>11</v>
      </c>
      <c r="P676">
        <v>100118</v>
      </c>
      <c r="Q676">
        <v>12</v>
      </c>
      <c r="R676">
        <v>100118</v>
      </c>
      <c r="S676">
        <v>13</v>
      </c>
      <c r="T676">
        <v>100120</v>
      </c>
      <c r="U676">
        <v>14</v>
      </c>
      <c r="V676">
        <v>100119</v>
      </c>
      <c r="W676">
        <v>15</v>
      </c>
      <c r="X676">
        <v>100118</v>
      </c>
      <c r="Y676">
        <v>16</v>
      </c>
      <c r="Z676">
        <v>100118</v>
      </c>
      <c r="AA676">
        <v>17</v>
      </c>
      <c r="AB676">
        <v>100120</v>
      </c>
      <c r="AC676">
        <v>19</v>
      </c>
      <c r="AD676">
        <v>100118</v>
      </c>
      <c r="AE676">
        <v>20</v>
      </c>
      <c r="AF676">
        <v>200396</v>
      </c>
      <c r="AG676">
        <v>18</v>
      </c>
      <c r="AH676" t="e">
        <f>VLOOKUP(AF676,关卡难度线!B:H,11,0)</f>
        <v>#N/A</v>
      </c>
    </row>
    <row r="677" spans="14:34">
      <c r="N677" s="14">
        <v>100119</v>
      </c>
      <c r="O677">
        <v>11</v>
      </c>
      <c r="P677">
        <v>100118</v>
      </c>
      <c r="Q677">
        <v>12</v>
      </c>
      <c r="R677">
        <v>100119</v>
      </c>
      <c r="S677">
        <v>13</v>
      </c>
      <c r="T677">
        <v>100120</v>
      </c>
      <c r="U677">
        <v>14</v>
      </c>
      <c r="V677">
        <v>100120</v>
      </c>
      <c r="W677">
        <v>15</v>
      </c>
      <c r="X677">
        <v>100119</v>
      </c>
      <c r="Y677">
        <v>16</v>
      </c>
      <c r="Z677">
        <v>100119</v>
      </c>
      <c r="AA677">
        <v>17</v>
      </c>
      <c r="AB677">
        <v>100120</v>
      </c>
      <c r="AC677">
        <v>19</v>
      </c>
      <c r="AD677">
        <v>100120</v>
      </c>
      <c r="AE677">
        <v>20</v>
      </c>
      <c r="AF677">
        <v>200397</v>
      </c>
      <c r="AG677">
        <v>18</v>
      </c>
      <c r="AH677" t="e">
        <f>VLOOKUP(AF677,关卡难度线!B:H,11,0)</f>
        <v>#N/A</v>
      </c>
    </row>
    <row r="678" spans="14:34">
      <c r="N678" s="14">
        <v>100120</v>
      </c>
      <c r="O678">
        <v>11</v>
      </c>
      <c r="P678">
        <v>100119</v>
      </c>
      <c r="Q678">
        <v>12</v>
      </c>
      <c r="R678">
        <v>100118</v>
      </c>
      <c r="S678">
        <v>13</v>
      </c>
      <c r="T678">
        <v>100118</v>
      </c>
      <c r="U678">
        <v>14</v>
      </c>
      <c r="V678">
        <v>100119</v>
      </c>
      <c r="W678">
        <v>15</v>
      </c>
      <c r="X678">
        <v>100120</v>
      </c>
      <c r="Y678">
        <v>16</v>
      </c>
      <c r="Z678">
        <v>100120</v>
      </c>
      <c r="AA678">
        <v>17</v>
      </c>
      <c r="AB678">
        <v>100118</v>
      </c>
      <c r="AC678">
        <v>19</v>
      </c>
      <c r="AD678">
        <v>100118</v>
      </c>
      <c r="AE678">
        <v>20</v>
      </c>
      <c r="AF678">
        <v>200398</v>
      </c>
      <c r="AG678">
        <v>18</v>
      </c>
      <c r="AH678" t="e">
        <f>VLOOKUP(AF678,关卡难度线!B:H,11,0)</f>
        <v>#N/A</v>
      </c>
    </row>
    <row r="679" spans="14:34">
      <c r="N679" s="14">
        <v>100118</v>
      </c>
      <c r="O679">
        <v>11</v>
      </c>
      <c r="P679">
        <v>100120</v>
      </c>
      <c r="Q679">
        <v>12</v>
      </c>
      <c r="R679">
        <v>100119</v>
      </c>
      <c r="S679">
        <v>13</v>
      </c>
      <c r="T679">
        <v>100118</v>
      </c>
      <c r="U679">
        <v>14</v>
      </c>
      <c r="V679">
        <v>100120</v>
      </c>
      <c r="W679">
        <v>15</v>
      </c>
      <c r="X679">
        <v>100118</v>
      </c>
      <c r="Y679">
        <v>16</v>
      </c>
      <c r="Z679">
        <v>100118</v>
      </c>
      <c r="AA679">
        <v>17</v>
      </c>
      <c r="AB679">
        <v>100120</v>
      </c>
      <c r="AC679">
        <v>19</v>
      </c>
      <c r="AD679">
        <v>100119</v>
      </c>
      <c r="AE679">
        <v>20</v>
      </c>
      <c r="AF679">
        <v>200399</v>
      </c>
      <c r="AG679">
        <v>18</v>
      </c>
      <c r="AH679" t="e">
        <f>VLOOKUP(AF679,关卡难度线!B:H,11,0)</f>
        <v>#N/A</v>
      </c>
    </row>
    <row r="680" spans="14:34">
      <c r="N680" s="14">
        <v>100120</v>
      </c>
      <c r="O680">
        <v>11</v>
      </c>
      <c r="P680">
        <v>100119</v>
      </c>
      <c r="Q680">
        <v>12</v>
      </c>
      <c r="R680">
        <v>100119</v>
      </c>
      <c r="S680">
        <v>13</v>
      </c>
      <c r="T680">
        <v>100120</v>
      </c>
      <c r="U680">
        <v>14</v>
      </c>
      <c r="V680">
        <v>100118</v>
      </c>
      <c r="W680">
        <v>15</v>
      </c>
      <c r="X680">
        <v>100120</v>
      </c>
      <c r="Y680">
        <v>16</v>
      </c>
      <c r="Z680">
        <v>100118</v>
      </c>
      <c r="AA680">
        <v>17</v>
      </c>
      <c r="AB680">
        <v>100120</v>
      </c>
      <c r="AC680">
        <v>19</v>
      </c>
      <c r="AD680">
        <v>100119</v>
      </c>
      <c r="AE680">
        <v>20</v>
      </c>
      <c r="AF680">
        <v>200400</v>
      </c>
      <c r="AG680">
        <v>18</v>
      </c>
      <c r="AH680" t="e">
        <f>VLOOKUP(AF680,关卡难度线!B:H,11,0)</f>
        <v>#N/A</v>
      </c>
    </row>
    <row r="681" spans="14:34">
      <c r="N681" s="14">
        <v>100122</v>
      </c>
      <c r="O681">
        <v>11</v>
      </c>
      <c r="P681">
        <v>100123</v>
      </c>
      <c r="Q681">
        <v>12</v>
      </c>
      <c r="R681">
        <v>100123</v>
      </c>
      <c r="S681">
        <v>13</v>
      </c>
      <c r="T681">
        <v>100123</v>
      </c>
      <c r="U681">
        <v>14</v>
      </c>
      <c r="V681">
        <v>100122</v>
      </c>
      <c r="W681">
        <v>15</v>
      </c>
      <c r="X681">
        <v>100122</v>
      </c>
      <c r="Y681">
        <v>16</v>
      </c>
      <c r="Z681">
        <v>100121</v>
      </c>
      <c r="AA681">
        <v>17</v>
      </c>
      <c r="AB681">
        <v>100123</v>
      </c>
      <c r="AC681">
        <v>19</v>
      </c>
      <c r="AD681">
        <v>100123</v>
      </c>
      <c r="AE681">
        <v>20</v>
      </c>
      <c r="AF681">
        <v>200401</v>
      </c>
      <c r="AG681">
        <v>18</v>
      </c>
      <c r="AH681" t="e">
        <f>VLOOKUP(AF681,关卡难度线!B:H,11,0)</f>
        <v>#N/A</v>
      </c>
    </row>
    <row r="682" spans="14:34">
      <c r="N682" s="14">
        <v>100123</v>
      </c>
      <c r="O682">
        <v>11</v>
      </c>
      <c r="P682">
        <v>100122</v>
      </c>
      <c r="Q682">
        <v>12</v>
      </c>
      <c r="R682">
        <v>100123</v>
      </c>
      <c r="S682">
        <v>13</v>
      </c>
      <c r="T682">
        <v>100121</v>
      </c>
      <c r="U682">
        <v>14</v>
      </c>
      <c r="V682">
        <v>100122</v>
      </c>
      <c r="W682">
        <v>15</v>
      </c>
      <c r="X682">
        <v>100123</v>
      </c>
      <c r="Y682">
        <v>16</v>
      </c>
      <c r="Z682">
        <v>100121</v>
      </c>
      <c r="AA682">
        <v>17</v>
      </c>
      <c r="AB682">
        <v>100122</v>
      </c>
      <c r="AC682">
        <v>19</v>
      </c>
      <c r="AD682">
        <v>100121</v>
      </c>
      <c r="AE682">
        <v>20</v>
      </c>
      <c r="AF682">
        <v>200402</v>
      </c>
      <c r="AG682">
        <v>18</v>
      </c>
      <c r="AH682" t="e">
        <f>VLOOKUP(AF682,关卡难度线!B:H,11,0)</f>
        <v>#N/A</v>
      </c>
    </row>
    <row r="683" spans="14:34">
      <c r="N683" s="14">
        <v>100122</v>
      </c>
      <c r="O683">
        <v>11</v>
      </c>
      <c r="P683">
        <v>100122</v>
      </c>
      <c r="Q683">
        <v>12</v>
      </c>
      <c r="R683">
        <v>100123</v>
      </c>
      <c r="S683">
        <v>13</v>
      </c>
      <c r="T683">
        <v>100121</v>
      </c>
      <c r="U683">
        <v>14</v>
      </c>
      <c r="V683">
        <v>100122</v>
      </c>
      <c r="W683">
        <v>15</v>
      </c>
      <c r="X683">
        <v>100122</v>
      </c>
      <c r="Y683">
        <v>16</v>
      </c>
      <c r="Z683">
        <v>100123</v>
      </c>
      <c r="AA683">
        <v>17</v>
      </c>
      <c r="AB683">
        <v>100121</v>
      </c>
      <c r="AC683">
        <v>19</v>
      </c>
      <c r="AD683">
        <v>100122</v>
      </c>
      <c r="AE683">
        <v>20</v>
      </c>
      <c r="AF683">
        <v>200403</v>
      </c>
      <c r="AG683">
        <v>18</v>
      </c>
      <c r="AH683" t="e">
        <f>VLOOKUP(AF683,关卡难度线!B:H,11,0)</f>
        <v>#N/A</v>
      </c>
    </row>
    <row r="684" spans="14:34">
      <c r="N684" s="14">
        <v>100123</v>
      </c>
      <c r="O684">
        <v>11</v>
      </c>
      <c r="P684">
        <v>100123</v>
      </c>
      <c r="Q684">
        <v>12</v>
      </c>
      <c r="R684">
        <v>100123</v>
      </c>
      <c r="S684">
        <v>13</v>
      </c>
      <c r="T684">
        <v>100121</v>
      </c>
      <c r="U684">
        <v>14</v>
      </c>
      <c r="V684">
        <v>100122</v>
      </c>
      <c r="W684">
        <v>15</v>
      </c>
      <c r="X684">
        <v>100123</v>
      </c>
      <c r="Y684">
        <v>16</v>
      </c>
      <c r="Z684">
        <v>100121</v>
      </c>
      <c r="AA684">
        <v>17</v>
      </c>
      <c r="AB684">
        <v>100122</v>
      </c>
      <c r="AC684">
        <v>19</v>
      </c>
      <c r="AD684">
        <v>100121</v>
      </c>
      <c r="AE684">
        <v>20</v>
      </c>
      <c r="AF684">
        <v>200404</v>
      </c>
      <c r="AG684">
        <v>18</v>
      </c>
      <c r="AH684" t="e">
        <f>VLOOKUP(AF684,关卡难度线!B:H,11,0)</f>
        <v>#N/A</v>
      </c>
    </row>
    <row r="685" spans="14:34">
      <c r="N685" s="14">
        <v>100122</v>
      </c>
      <c r="O685">
        <v>11</v>
      </c>
      <c r="P685">
        <v>100122</v>
      </c>
      <c r="Q685">
        <v>12</v>
      </c>
      <c r="R685">
        <v>100121</v>
      </c>
      <c r="S685">
        <v>13</v>
      </c>
      <c r="T685">
        <v>100121</v>
      </c>
      <c r="U685">
        <v>14</v>
      </c>
      <c r="V685">
        <v>100121</v>
      </c>
      <c r="W685">
        <v>15</v>
      </c>
      <c r="X685">
        <v>100123</v>
      </c>
      <c r="Y685">
        <v>16</v>
      </c>
      <c r="Z685">
        <v>100122</v>
      </c>
      <c r="AA685">
        <v>17</v>
      </c>
      <c r="AB685">
        <v>100121</v>
      </c>
      <c r="AC685">
        <v>19</v>
      </c>
      <c r="AD685">
        <v>100122</v>
      </c>
      <c r="AE685">
        <v>20</v>
      </c>
      <c r="AF685">
        <v>200405</v>
      </c>
      <c r="AG685">
        <v>18</v>
      </c>
      <c r="AH685" t="e">
        <f>VLOOKUP(AF685,关卡难度线!B:H,11,0)</f>
        <v>#N/A</v>
      </c>
    </row>
    <row r="686" spans="14:34">
      <c r="N686" s="14">
        <v>100122</v>
      </c>
      <c r="O686">
        <v>11</v>
      </c>
      <c r="P686">
        <v>100122</v>
      </c>
      <c r="Q686">
        <v>12</v>
      </c>
      <c r="R686">
        <v>100123</v>
      </c>
      <c r="S686">
        <v>13</v>
      </c>
      <c r="T686">
        <v>100123</v>
      </c>
      <c r="U686">
        <v>14</v>
      </c>
      <c r="V686">
        <v>100121</v>
      </c>
      <c r="W686">
        <v>15</v>
      </c>
      <c r="X686">
        <v>100123</v>
      </c>
      <c r="Y686">
        <v>16</v>
      </c>
      <c r="Z686">
        <v>100121</v>
      </c>
      <c r="AA686">
        <v>17</v>
      </c>
      <c r="AB686">
        <v>100123</v>
      </c>
      <c r="AC686">
        <v>19</v>
      </c>
      <c r="AD686">
        <v>100123</v>
      </c>
      <c r="AE686">
        <v>20</v>
      </c>
      <c r="AF686">
        <v>200406</v>
      </c>
      <c r="AG686">
        <v>18</v>
      </c>
      <c r="AH686" t="e">
        <f>VLOOKUP(AF686,关卡难度线!B:H,11,0)</f>
        <v>#N/A</v>
      </c>
    </row>
    <row r="687" spans="14:34">
      <c r="N687" s="14">
        <v>100122</v>
      </c>
      <c r="O687">
        <v>11</v>
      </c>
      <c r="P687">
        <v>100123</v>
      </c>
      <c r="Q687">
        <v>12</v>
      </c>
      <c r="R687">
        <v>100122</v>
      </c>
      <c r="S687">
        <v>13</v>
      </c>
      <c r="T687">
        <v>100121</v>
      </c>
      <c r="U687">
        <v>14</v>
      </c>
      <c r="V687">
        <v>100121</v>
      </c>
      <c r="W687">
        <v>15</v>
      </c>
      <c r="X687">
        <v>100123</v>
      </c>
      <c r="Y687">
        <v>16</v>
      </c>
      <c r="Z687">
        <v>100121</v>
      </c>
      <c r="AA687">
        <v>17</v>
      </c>
      <c r="AB687">
        <v>100123</v>
      </c>
      <c r="AC687">
        <v>19</v>
      </c>
      <c r="AD687">
        <v>100121</v>
      </c>
      <c r="AE687">
        <v>20</v>
      </c>
      <c r="AF687">
        <v>200407</v>
      </c>
      <c r="AG687">
        <v>18</v>
      </c>
      <c r="AH687" t="e">
        <f>VLOOKUP(AF687,关卡难度线!B:H,11,0)</f>
        <v>#N/A</v>
      </c>
    </row>
    <row r="688" spans="14:34">
      <c r="N688" s="14">
        <v>100123</v>
      </c>
      <c r="O688">
        <v>11</v>
      </c>
      <c r="P688">
        <v>100122</v>
      </c>
      <c r="Q688">
        <v>12</v>
      </c>
      <c r="R688">
        <v>100123</v>
      </c>
      <c r="S688">
        <v>13</v>
      </c>
      <c r="T688">
        <v>100122</v>
      </c>
      <c r="U688">
        <v>14</v>
      </c>
      <c r="V688">
        <v>100123</v>
      </c>
      <c r="W688">
        <v>15</v>
      </c>
      <c r="X688">
        <v>100122</v>
      </c>
      <c r="Y688">
        <v>16</v>
      </c>
      <c r="Z688">
        <v>100121</v>
      </c>
      <c r="AA688">
        <v>17</v>
      </c>
      <c r="AB688">
        <v>100123</v>
      </c>
      <c r="AC688">
        <v>19</v>
      </c>
      <c r="AD688">
        <v>100121</v>
      </c>
      <c r="AE688">
        <v>20</v>
      </c>
      <c r="AF688">
        <v>200408</v>
      </c>
      <c r="AG688">
        <v>18</v>
      </c>
      <c r="AH688" t="e">
        <f>VLOOKUP(AF688,关卡难度线!B:H,11,0)</f>
        <v>#N/A</v>
      </c>
    </row>
    <row r="689" spans="14:34">
      <c r="N689" s="14">
        <v>100122</v>
      </c>
      <c r="O689">
        <v>11</v>
      </c>
      <c r="P689">
        <v>100123</v>
      </c>
      <c r="Q689">
        <v>12</v>
      </c>
      <c r="R689">
        <v>100121</v>
      </c>
      <c r="S689">
        <v>13</v>
      </c>
      <c r="T689">
        <v>100121</v>
      </c>
      <c r="U689">
        <v>14</v>
      </c>
      <c r="V689">
        <v>100123</v>
      </c>
      <c r="W689">
        <v>15</v>
      </c>
      <c r="X689">
        <v>100122</v>
      </c>
      <c r="Y689">
        <v>16</v>
      </c>
      <c r="Z689">
        <v>100123</v>
      </c>
      <c r="AA689">
        <v>17</v>
      </c>
      <c r="AB689">
        <v>100121</v>
      </c>
      <c r="AC689">
        <v>19</v>
      </c>
      <c r="AD689">
        <v>100123</v>
      </c>
      <c r="AE689">
        <v>20</v>
      </c>
      <c r="AF689">
        <v>200409</v>
      </c>
      <c r="AG689">
        <v>18</v>
      </c>
      <c r="AH689" t="e">
        <f>VLOOKUP(AF689,关卡难度线!B:H,11,0)</f>
        <v>#N/A</v>
      </c>
    </row>
    <row r="690" spans="14:34">
      <c r="N690" s="14">
        <v>100123</v>
      </c>
      <c r="O690">
        <v>11</v>
      </c>
      <c r="P690">
        <v>100121</v>
      </c>
      <c r="Q690">
        <v>12</v>
      </c>
      <c r="R690">
        <v>100122</v>
      </c>
      <c r="S690">
        <v>13</v>
      </c>
      <c r="T690">
        <v>100121</v>
      </c>
      <c r="U690">
        <v>14</v>
      </c>
      <c r="V690">
        <v>100121</v>
      </c>
      <c r="W690">
        <v>15</v>
      </c>
      <c r="X690">
        <v>100122</v>
      </c>
      <c r="Y690">
        <v>16</v>
      </c>
      <c r="Z690">
        <v>100122</v>
      </c>
      <c r="AA690">
        <v>17</v>
      </c>
      <c r="AB690">
        <v>100121</v>
      </c>
      <c r="AC690">
        <v>19</v>
      </c>
      <c r="AD690">
        <v>100123</v>
      </c>
      <c r="AE690">
        <v>20</v>
      </c>
      <c r="AF690">
        <v>200410</v>
      </c>
      <c r="AG690">
        <v>18</v>
      </c>
      <c r="AH690" t="e">
        <f>VLOOKUP(AF690,关卡难度线!B:H,11,0)</f>
        <v>#N/A</v>
      </c>
    </row>
    <row r="691" spans="14:34">
      <c r="N691" s="14">
        <v>100122</v>
      </c>
      <c r="O691">
        <v>11</v>
      </c>
      <c r="P691">
        <v>100123</v>
      </c>
      <c r="Q691">
        <v>12</v>
      </c>
      <c r="R691">
        <v>100123</v>
      </c>
      <c r="S691">
        <v>13</v>
      </c>
      <c r="T691">
        <v>100123</v>
      </c>
      <c r="U691">
        <v>14</v>
      </c>
      <c r="V691">
        <v>100122</v>
      </c>
      <c r="W691">
        <v>15</v>
      </c>
      <c r="X691">
        <v>100122</v>
      </c>
      <c r="Y691">
        <v>16</v>
      </c>
      <c r="Z691">
        <v>100121</v>
      </c>
      <c r="AA691">
        <v>17</v>
      </c>
      <c r="AB691">
        <v>100123</v>
      </c>
      <c r="AC691">
        <v>19</v>
      </c>
      <c r="AD691">
        <v>100123</v>
      </c>
      <c r="AE691">
        <v>20</v>
      </c>
      <c r="AF691">
        <v>200401</v>
      </c>
      <c r="AG691">
        <v>18</v>
      </c>
      <c r="AH691" t="e">
        <f>VLOOKUP(AF691,关卡难度线!B:H,11,0)</f>
        <v>#N/A</v>
      </c>
    </row>
    <row r="692" spans="14:34">
      <c r="N692" s="14">
        <v>100123</v>
      </c>
      <c r="O692">
        <v>11</v>
      </c>
      <c r="P692">
        <v>100122</v>
      </c>
      <c r="Q692">
        <v>12</v>
      </c>
      <c r="R692">
        <v>100123</v>
      </c>
      <c r="S692">
        <v>13</v>
      </c>
      <c r="T692">
        <v>100121</v>
      </c>
      <c r="U692">
        <v>14</v>
      </c>
      <c r="V692">
        <v>100122</v>
      </c>
      <c r="W692">
        <v>15</v>
      </c>
      <c r="X692">
        <v>100123</v>
      </c>
      <c r="Y692">
        <v>16</v>
      </c>
      <c r="Z692">
        <v>100121</v>
      </c>
      <c r="AA692">
        <v>17</v>
      </c>
      <c r="AB692">
        <v>100122</v>
      </c>
      <c r="AC692">
        <v>19</v>
      </c>
      <c r="AD692">
        <v>100121</v>
      </c>
      <c r="AE692">
        <v>20</v>
      </c>
      <c r="AF692">
        <v>200402</v>
      </c>
      <c r="AG692">
        <v>18</v>
      </c>
      <c r="AH692" t="e">
        <f>VLOOKUP(AF692,关卡难度线!B:H,11,0)</f>
        <v>#N/A</v>
      </c>
    </row>
    <row r="693" spans="14:34">
      <c r="N693" s="14">
        <v>100122</v>
      </c>
      <c r="O693">
        <v>11</v>
      </c>
      <c r="P693">
        <v>100122</v>
      </c>
      <c r="Q693">
        <v>12</v>
      </c>
      <c r="R693">
        <v>100123</v>
      </c>
      <c r="S693">
        <v>13</v>
      </c>
      <c r="T693">
        <v>100121</v>
      </c>
      <c r="U693">
        <v>14</v>
      </c>
      <c r="V693">
        <v>100122</v>
      </c>
      <c r="W693">
        <v>15</v>
      </c>
      <c r="X693">
        <v>100122</v>
      </c>
      <c r="Y693">
        <v>16</v>
      </c>
      <c r="Z693">
        <v>100123</v>
      </c>
      <c r="AA693">
        <v>17</v>
      </c>
      <c r="AB693">
        <v>100121</v>
      </c>
      <c r="AC693">
        <v>19</v>
      </c>
      <c r="AD693">
        <v>100122</v>
      </c>
      <c r="AE693">
        <v>20</v>
      </c>
      <c r="AF693">
        <v>200403</v>
      </c>
      <c r="AG693">
        <v>18</v>
      </c>
      <c r="AH693" t="e">
        <f>VLOOKUP(AF693,关卡难度线!B:H,11,0)</f>
        <v>#N/A</v>
      </c>
    </row>
    <row r="694" spans="14:34">
      <c r="N694" s="14">
        <v>100123</v>
      </c>
      <c r="O694">
        <v>11</v>
      </c>
      <c r="P694">
        <v>100123</v>
      </c>
      <c r="Q694">
        <v>12</v>
      </c>
      <c r="R694">
        <v>100123</v>
      </c>
      <c r="S694">
        <v>13</v>
      </c>
      <c r="T694">
        <v>100121</v>
      </c>
      <c r="U694">
        <v>14</v>
      </c>
      <c r="V694">
        <v>100122</v>
      </c>
      <c r="W694">
        <v>15</v>
      </c>
      <c r="X694">
        <v>100123</v>
      </c>
      <c r="Y694">
        <v>16</v>
      </c>
      <c r="Z694">
        <v>100121</v>
      </c>
      <c r="AA694">
        <v>17</v>
      </c>
      <c r="AB694">
        <v>100122</v>
      </c>
      <c r="AC694">
        <v>19</v>
      </c>
      <c r="AD694">
        <v>100121</v>
      </c>
      <c r="AE694">
        <v>20</v>
      </c>
      <c r="AF694">
        <v>200404</v>
      </c>
      <c r="AG694">
        <v>18</v>
      </c>
      <c r="AH694" t="e">
        <f>VLOOKUP(AF694,关卡难度线!B:H,11,0)</f>
        <v>#N/A</v>
      </c>
    </row>
    <row r="695" spans="14:34">
      <c r="N695" s="14">
        <v>100122</v>
      </c>
      <c r="O695">
        <v>11</v>
      </c>
      <c r="P695">
        <v>100122</v>
      </c>
      <c r="Q695">
        <v>12</v>
      </c>
      <c r="R695">
        <v>100121</v>
      </c>
      <c r="S695">
        <v>13</v>
      </c>
      <c r="T695">
        <v>100121</v>
      </c>
      <c r="U695">
        <v>14</v>
      </c>
      <c r="V695">
        <v>100121</v>
      </c>
      <c r="W695">
        <v>15</v>
      </c>
      <c r="X695">
        <v>100123</v>
      </c>
      <c r="Y695">
        <v>16</v>
      </c>
      <c r="Z695">
        <v>100122</v>
      </c>
      <c r="AA695">
        <v>17</v>
      </c>
      <c r="AB695">
        <v>100121</v>
      </c>
      <c r="AC695">
        <v>19</v>
      </c>
      <c r="AD695">
        <v>100122</v>
      </c>
      <c r="AE695">
        <v>20</v>
      </c>
      <c r="AF695">
        <v>200405</v>
      </c>
      <c r="AG695">
        <v>18</v>
      </c>
      <c r="AH695" t="e">
        <f>VLOOKUP(AF695,关卡难度线!B:H,11,0)</f>
        <v>#N/A</v>
      </c>
    </row>
    <row r="696" spans="14:34">
      <c r="N696" s="14">
        <v>100122</v>
      </c>
      <c r="O696">
        <v>11</v>
      </c>
      <c r="P696">
        <v>100122</v>
      </c>
      <c r="Q696">
        <v>12</v>
      </c>
      <c r="R696">
        <v>100123</v>
      </c>
      <c r="S696">
        <v>13</v>
      </c>
      <c r="T696">
        <v>100123</v>
      </c>
      <c r="U696">
        <v>14</v>
      </c>
      <c r="V696">
        <v>100121</v>
      </c>
      <c r="W696">
        <v>15</v>
      </c>
      <c r="X696">
        <v>100123</v>
      </c>
      <c r="Y696">
        <v>16</v>
      </c>
      <c r="Z696">
        <v>100121</v>
      </c>
      <c r="AA696">
        <v>17</v>
      </c>
      <c r="AB696">
        <v>100123</v>
      </c>
      <c r="AC696">
        <v>19</v>
      </c>
      <c r="AD696">
        <v>100123</v>
      </c>
      <c r="AE696">
        <v>20</v>
      </c>
      <c r="AF696">
        <v>200406</v>
      </c>
      <c r="AG696">
        <v>18</v>
      </c>
      <c r="AH696" t="e">
        <f>VLOOKUP(AF696,关卡难度线!B:H,11,0)</f>
        <v>#N/A</v>
      </c>
    </row>
    <row r="697" spans="14:34">
      <c r="N697" s="14">
        <v>100122</v>
      </c>
      <c r="O697">
        <v>11</v>
      </c>
      <c r="P697">
        <v>100123</v>
      </c>
      <c r="Q697">
        <v>12</v>
      </c>
      <c r="R697">
        <v>100122</v>
      </c>
      <c r="S697">
        <v>13</v>
      </c>
      <c r="T697">
        <v>100121</v>
      </c>
      <c r="U697">
        <v>14</v>
      </c>
      <c r="V697">
        <v>100121</v>
      </c>
      <c r="W697">
        <v>15</v>
      </c>
      <c r="X697">
        <v>100123</v>
      </c>
      <c r="Y697">
        <v>16</v>
      </c>
      <c r="Z697">
        <v>100121</v>
      </c>
      <c r="AA697">
        <v>17</v>
      </c>
      <c r="AB697">
        <v>100123</v>
      </c>
      <c r="AC697">
        <v>19</v>
      </c>
      <c r="AD697">
        <v>100121</v>
      </c>
      <c r="AE697">
        <v>20</v>
      </c>
      <c r="AF697">
        <v>200407</v>
      </c>
      <c r="AG697">
        <v>18</v>
      </c>
      <c r="AH697" t="e">
        <f>VLOOKUP(AF697,关卡难度线!B:H,11,0)</f>
        <v>#N/A</v>
      </c>
    </row>
    <row r="698" spans="14:34">
      <c r="N698" s="14">
        <v>100123</v>
      </c>
      <c r="O698">
        <v>11</v>
      </c>
      <c r="P698">
        <v>100122</v>
      </c>
      <c r="Q698">
        <v>12</v>
      </c>
      <c r="R698">
        <v>100123</v>
      </c>
      <c r="S698">
        <v>13</v>
      </c>
      <c r="T698">
        <v>100122</v>
      </c>
      <c r="U698">
        <v>14</v>
      </c>
      <c r="V698">
        <v>100123</v>
      </c>
      <c r="W698">
        <v>15</v>
      </c>
      <c r="X698">
        <v>100122</v>
      </c>
      <c r="Y698">
        <v>16</v>
      </c>
      <c r="Z698">
        <v>100121</v>
      </c>
      <c r="AA698">
        <v>17</v>
      </c>
      <c r="AB698">
        <v>100123</v>
      </c>
      <c r="AC698">
        <v>19</v>
      </c>
      <c r="AD698">
        <v>100121</v>
      </c>
      <c r="AE698">
        <v>20</v>
      </c>
      <c r="AF698">
        <v>200408</v>
      </c>
      <c r="AG698">
        <v>18</v>
      </c>
      <c r="AH698" t="e">
        <f>VLOOKUP(AF698,关卡难度线!B:H,11,0)</f>
        <v>#N/A</v>
      </c>
    </row>
    <row r="699" spans="14:34">
      <c r="N699" s="14">
        <v>100122</v>
      </c>
      <c r="O699">
        <v>11</v>
      </c>
      <c r="P699">
        <v>100123</v>
      </c>
      <c r="Q699">
        <v>12</v>
      </c>
      <c r="R699">
        <v>100121</v>
      </c>
      <c r="S699">
        <v>13</v>
      </c>
      <c r="T699">
        <v>100121</v>
      </c>
      <c r="U699">
        <v>14</v>
      </c>
      <c r="V699">
        <v>100123</v>
      </c>
      <c r="W699">
        <v>15</v>
      </c>
      <c r="X699">
        <v>100122</v>
      </c>
      <c r="Y699">
        <v>16</v>
      </c>
      <c r="Z699">
        <v>100123</v>
      </c>
      <c r="AA699">
        <v>17</v>
      </c>
      <c r="AB699">
        <v>100121</v>
      </c>
      <c r="AC699">
        <v>19</v>
      </c>
      <c r="AD699">
        <v>100123</v>
      </c>
      <c r="AE699">
        <v>20</v>
      </c>
      <c r="AF699">
        <v>200409</v>
      </c>
      <c r="AG699">
        <v>18</v>
      </c>
      <c r="AH699" t="e">
        <f>VLOOKUP(AF699,关卡难度线!B:H,11,0)</f>
        <v>#N/A</v>
      </c>
    </row>
    <row r="700" spans="14:34">
      <c r="N700" s="14">
        <v>100123</v>
      </c>
      <c r="O700">
        <v>11</v>
      </c>
      <c r="P700">
        <v>100121</v>
      </c>
      <c r="Q700">
        <v>12</v>
      </c>
      <c r="R700">
        <v>100122</v>
      </c>
      <c r="S700">
        <v>13</v>
      </c>
      <c r="T700">
        <v>100121</v>
      </c>
      <c r="U700">
        <v>14</v>
      </c>
      <c r="V700">
        <v>100121</v>
      </c>
      <c r="W700">
        <v>15</v>
      </c>
      <c r="X700">
        <v>100122</v>
      </c>
      <c r="Y700">
        <v>16</v>
      </c>
      <c r="Z700">
        <v>100122</v>
      </c>
      <c r="AA700">
        <v>17</v>
      </c>
      <c r="AB700">
        <v>100121</v>
      </c>
      <c r="AC700">
        <v>19</v>
      </c>
      <c r="AD700">
        <v>100123</v>
      </c>
      <c r="AE700">
        <v>20</v>
      </c>
      <c r="AF700">
        <v>200410</v>
      </c>
      <c r="AG700">
        <v>18</v>
      </c>
      <c r="AH700" t="e">
        <f>VLOOKUP(AF700,关卡难度线!B:H,11,0)</f>
        <v>#N/A</v>
      </c>
    </row>
    <row r="701" spans="14:34">
      <c r="N701" s="14">
        <v>100125</v>
      </c>
      <c r="O701">
        <v>11</v>
      </c>
      <c r="P701">
        <v>100125</v>
      </c>
      <c r="Q701">
        <v>12</v>
      </c>
      <c r="R701">
        <v>100126</v>
      </c>
      <c r="S701">
        <v>13</v>
      </c>
      <c r="T701">
        <v>100125</v>
      </c>
      <c r="U701">
        <v>14</v>
      </c>
      <c r="V701">
        <v>100125</v>
      </c>
      <c r="W701">
        <v>15</v>
      </c>
      <c r="X701">
        <v>100125</v>
      </c>
      <c r="Y701">
        <v>16</v>
      </c>
      <c r="Z701">
        <v>100124</v>
      </c>
      <c r="AA701">
        <v>17</v>
      </c>
      <c r="AB701">
        <v>100126</v>
      </c>
      <c r="AC701">
        <v>19</v>
      </c>
      <c r="AD701">
        <v>100126</v>
      </c>
      <c r="AE701">
        <v>20</v>
      </c>
      <c r="AF701">
        <v>200411</v>
      </c>
      <c r="AG701">
        <v>18</v>
      </c>
      <c r="AH701" t="e">
        <f>VLOOKUP(AF701,关卡难度线!B:H,11,0)</f>
        <v>#N/A</v>
      </c>
    </row>
    <row r="702" spans="14:34">
      <c r="N702" s="14">
        <v>100125</v>
      </c>
      <c r="O702">
        <v>11</v>
      </c>
      <c r="P702">
        <v>100126</v>
      </c>
      <c r="Q702">
        <v>12</v>
      </c>
      <c r="R702">
        <v>100126</v>
      </c>
      <c r="S702">
        <v>13</v>
      </c>
      <c r="T702">
        <v>100125</v>
      </c>
      <c r="U702">
        <v>14</v>
      </c>
      <c r="V702">
        <v>100126</v>
      </c>
      <c r="W702">
        <v>15</v>
      </c>
      <c r="X702">
        <v>100124</v>
      </c>
      <c r="Y702">
        <v>16</v>
      </c>
      <c r="Z702">
        <v>100125</v>
      </c>
      <c r="AA702">
        <v>17</v>
      </c>
      <c r="AB702">
        <v>100126</v>
      </c>
      <c r="AC702">
        <v>19</v>
      </c>
      <c r="AD702">
        <v>100125</v>
      </c>
      <c r="AE702">
        <v>20</v>
      </c>
      <c r="AF702">
        <v>200412</v>
      </c>
      <c r="AG702">
        <v>18</v>
      </c>
      <c r="AH702" t="e">
        <f>VLOOKUP(AF702,关卡难度线!B:H,11,0)</f>
        <v>#N/A</v>
      </c>
    </row>
    <row r="703" spans="14:34">
      <c r="N703" s="14">
        <v>100126</v>
      </c>
      <c r="O703">
        <v>11</v>
      </c>
      <c r="P703">
        <v>100124</v>
      </c>
      <c r="Q703">
        <v>12</v>
      </c>
      <c r="R703">
        <v>100125</v>
      </c>
      <c r="S703">
        <v>13</v>
      </c>
      <c r="T703">
        <v>100126</v>
      </c>
      <c r="U703">
        <v>14</v>
      </c>
      <c r="V703">
        <v>100125</v>
      </c>
      <c r="W703">
        <v>15</v>
      </c>
      <c r="X703">
        <v>100125</v>
      </c>
      <c r="Y703">
        <v>16</v>
      </c>
      <c r="Z703">
        <v>100124</v>
      </c>
      <c r="AA703">
        <v>17</v>
      </c>
      <c r="AB703">
        <v>100126</v>
      </c>
      <c r="AC703">
        <v>19</v>
      </c>
      <c r="AD703">
        <v>100124</v>
      </c>
      <c r="AE703">
        <v>20</v>
      </c>
      <c r="AF703">
        <v>200413</v>
      </c>
      <c r="AG703">
        <v>18</v>
      </c>
      <c r="AH703" t="e">
        <f>VLOOKUP(AF703,关卡难度线!B:H,11,0)</f>
        <v>#N/A</v>
      </c>
    </row>
    <row r="704" spans="14:34">
      <c r="N704" s="14">
        <v>100126</v>
      </c>
      <c r="O704">
        <v>11</v>
      </c>
      <c r="P704">
        <v>100126</v>
      </c>
      <c r="Q704">
        <v>12</v>
      </c>
      <c r="R704">
        <v>100126</v>
      </c>
      <c r="S704">
        <v>13</v>
      </c>
      <c r="T704">
        <v>100125</v>
      </c>
      <c r="U704">
        <v>14</v>
      </c>
      <c r="V704">
        <v>100124</v>
      </c>
      <c r="W704">
        <v>15</v>
      </c>
      <c r="X704">
        <v>100126</v>
      </c>
      <c r="Y704">
        <v>16</v>
      </c>
      <c r="Z704">
        <v>100125</v>
      </c>
      <c r="AA704">
        <v>17</v>
      </c>
      <c r="AB704">
        <v>100124</v>
      </c>
      <c r="AC704">
        <v>19</v>
      </c>
      <c r="AD704">
        <v>100124</v>
      </c>
      <c r="AE704">
        <v>20</v>
      </c>
      <c r="AF704">
        <v>200414</v>
      </c>
      <c r="AG704">
        <v>18</v>
      </c>
      <c r="AH704" t="e">
        <f>VLOOKUP(AF704,关卡难度线!B:H,11,0)</f>
        <v>#N/A</v>
      </c>
    </row>
    <row r="705" spans="14:34">
      <c r="N705" s="14">
        <v>100126</v>
      </c>
      <c r="O705">
        <v>11</v>
      </c>
      <c r="P705">
        <v>100125</v>
      </c>
      <c r="Q705">
        <v>12</v>
      </c>
      <c r="R705">
        <v>100125</v>
      </c>
      <c r="S705">
        <v>13</v>
      </c>
      <c r="T705">
        <v>100124</v>
      </c>
      <c r="U705">
        <v>14</v>
      </c>
      <c r="V705">
        <v>100124</v>
      </c>
      <c r="W705">
        <v>15</v>
      </c>
      <c r="X705">
        <v>100124</v>
      </c>
      <c r="Y705">
        <v>16</v>
      </c>
      <c r="Z705">
        <v>100126</v>
      </c>
      <c r="AA705">
        <v>17</v>
      </c>
      <c r="AB705">
        <v>100124</v>
      </c>
      <c r="AC705">
        <v>19</v>
      </c>
      <c r="AD705">
        <v>100125</v>
      </c>
      <c r="AE705">
        <v>20</v>
      </c>
      <c r="AF705">
        <v>200415</v>
      </c>
      <c r="AG705">
        <v>18</v>
      </c>
      <c r="AH705" t="e">
        <f>VLOOKUP(AF705,关卡难度线!B:H,11,0)</f>
        <v>#N/A</v>
      </c>
    </row>
    <row r="706" spans="14:34">
      <c r="N706" s="14">
        <v>100125</v>
      </c>
      <c r="O706">
        <v>11</v>
      </c>
      <c r="P706">
        <v>100126</v>
      </c>
      <c r="Q706">
        <v>12</v>
      </c>
      <c r="R706">
        <v>100124</v>
      </c>
      <c r="S706">
        <v>13</v>
      </c>
      <c r="T706">
        <v>100126</v>
      </c>
      <c r="U706">
        <v>14</v>
      </c>
      <c r="V706">
        <v>100125</v>
      </c>
      <c r="W706">
        <v>15</v>
      </c>
      <c r="X706">
        <v>100124</v>
      </c>
      <c r="Y706">
        <v>16</v>
      </c>
      <c r="Z706">
        <v>100126</v>
      </c>
      <c r="AA706">
        <v>17</v>
      </c>
      <c r="AB706">
        <v>100126</v>
      </c>
      <c r="AC706">
        <v>19</v>
      </c>
      <c r="AD706">
        <v>100126</v>
      </c>
      <c r="AE706">
        <v>20</v>
      </c>
      <c r="AF706">
        <v>200416</v>
      </c>
      <c r="AG706">
        <v>18</v>
      </c>
      <c r="AH706" t="e">
        <f>VLOOKUP(AF706,关卡难度线!B:H,11,0)</f>
        <v>#N/A</v>
      </c>
    </row>
    <row r="707" spans="14:34">
      <c r="N707" s="14">
        <v>100124</v>
      </c>
      <c r="O707">
        <v>11</v>
      </c>
      <c r="P707">
        <v>100125</v>
      </c>
      <c r="Q707">
        <v>12</v>
      </c>
      <c r="R707">
        <v>100124</v>
      </c>
      <c r="S707">
        <v>13</v>
      </c>
      <c r="T707">
        <v>100125</v>
      </c>
      <c r="U707">
        <v>14</v>
      </c>
      <c r="V707">
        <v>100125</v>
      </c>
      <c r="W707">
        <v>15</v>
      </c>
      <c r="X707">
        <v>100124</v>
      </c>
      <c r="Y707">
        <v>16</v>
      </c>
      <c r="Z707">
        <v>100125</v>
      </c>
      <c r="AA707">
        <v>17</v>
      </c>
      <c r="AB707">
        <v>100126</v>
      </c>
      <c r="AC707">
        <v>19</v>
      </c>
      <c r="AD707">
        <v>100125</v>
      </c>
      <c r="AE707">
        <v>20</v>
      </c>
      <c r="AF707">
        <v>200417</v>
      </c>
      <c r="AG707">
        <v>18</v>
      </c>
      <c r="AH707" t="e">
        <f>VLOOKUP(AF707,关卡难度线!B:H,11,0)</f>
        <v>#N/A</v>
      </c>
    </row>
    <row r="708" spans="14:34">
      <c r="N708" s="14">
        <v>100126</v>
      </c>
      <c r="O708">
        <v>11</v>
      </c>
      <c r="P708">
        <v>100125</v>
      </c>
      <c r="Q708">
        <v>12</v>
      </c>
      <c r="R708">
        <v>100124</v>
      </c>
      <c r="S708">
        <v>13</v>
      </c>
      <c r="T708">
        <v>100124</v>
      </c>
      <c r="U708">
        <v>14</v>
      </c>
      <c r="V708">
        <v>100126</v>
      </c>
      <c r="W708">
        <v>15</v>
      </c>
      <c r="X708">
        <v>100124</v>
      </c>
      <c r="Y708">
        <v>16</v>
      </c>
      <c r="Z708">
        <v>100126</v>
      </c>
      <c r="AA708">
        <v>17</v>
      </c>
      <c r="AB708">
        <v>100125</v>
      </c>
      <c r="AC708">
        <v>19</v>
      </c>
      <c r="AD708">
        <v>100125</v>
      </c>
      <c r="AE708">
        <v>20</v>
      </c>
      <c r="AF708">
        <v>200418</v>
      </c>
      <c r="AG708">
        <v>18</v>
      </c>
      <c r="AH708" t="e">
        <f>VLOOKUP(AF708,关卡难度线!B:H,11,0)</f>
        <v>#N/A</v>
      </c>
    </row>
    <row r="709" spans="14:34">
      <c r="N709" s="14">
        <v>100126</v>
      </c>
      <c r="O709">
        <v>11</v>
      </c>
      <c r="P709">
        <v>100124</v>
      </c>
      <c r="Q709">
        <v>12</v>
      </c>
      <c r="R709">
        <v>100126</v>
      </c>
      <c r="S709">
        <v>13</v>
      </c>
      <c r="T709">
        <v>100124</v>
      </c>
      <c r="U709">
        <v>14</v>
      </c>
      <c r="V709">
        <v>100124</v>
      </c>
      <c r="W709">
        <v>15</v>
      </c>
      <c r="X709">
        <v>100125</v>
      </c>
      <c r="Y709">
        <v>16</v>
      </c>
      <c r="Z709">
        <v>100125</v>
      </c>
      <c r="AA709">
        <v>17</v>
      </c>
      <c r="AB709">
        <v>100124</v>
      </c>
      <c r="AC709">
        <v>19</v>
      </c>
      <c r="AD709">
        <v>100126</v>
      </c>
      <c r="AE709">
        <v>20</v>
      </c>
      <c r="AF709">
        <v>200419</v>
      </c>
      <c r="AG709">
        <v>18</v>
      </c>
      <c r="AH709" t="e">
        <f>VLOOKUP(AF709,关卡难度线!B:H,11,0)</f>
        <v>#N/A</v>
      </c>
    </row>
    <row r="710" spans="14:34">
      <c r="N710" s="14">
        <v>100126</v>
      </c>
      <c r="O710">
        <v>11</v>
      </c>
      <c r="P710">
        <v>100126</v>
      </c>
      <c r="Q710">
        <v>12</v>
      </c>
      <c r="R710">
        <v>100124</v>
      </c>
      <c r="S710">
        <v>13</v>
      </c>
      <c r="T710">
        <v>100126</v>
      </c>
      <c r="U710">
        <v>14</v>
      </c>
      <c r="V710">
        <v>100124</v>
      </c>
      <c r="W710">
        <v>15</v>
      </c>
      <c r="X710">
        <v>100125</v>
      </c>
      <c r="Y710">
        <v>16</v>
      </c>
      <c r="Z710">
        <v>100124</v>
      </c>
      <c r="AA710">
        <v>17</v>
      </c>
      <c r="AB710">
        <v>100126</v>
      </c>
      <c r="AC710">
        <v>19</v>
      </c>
      <c r="AD710">
        <v>100126</v>
      </c>
      <c r="AE710">
        <v>20</v>
      </c>
      <c r="AF710">
        <v>200420</v>
      </c>
      <c r="AG710">
        <v>18</v>
      </c>
      <c r="AH710" t="e">
        <f>VLOOKUP(AF710,关卡难度线!B:H,11,0)</f>
        <v>#N/A</v>
      </c>
    </row>
    <row r="711" spans="14:34">
      <c r="N711" s="14">
        <v>100125</v>
      </c>
      <c r="O711">
        <v>11</v>
      </c>
      <c r="P711">
        <v>100125</v>
      </c>
      <c r="Q711">
        <v>12</v>
      </c>
      <c r="R711">
        <v>100126</v>
      </c>
      <c r="S711">
        <v>13</v>
      </c>
      <c r="T711">
        <v>100125</v>
      </c>
      <c r="U711">
        <v>14</v>
      </c>
      <c r="V711">
        <v>100125</v>
      </c>
      <c r="W711">
        <v>15</v>
      </c>
      <c r="X711">
        <v>100125</v>
      </c>
      <c r="Y711">
        <v>16</v>
      </c>
      <c r="Z711">
        <v>100124</v>
      </c>
      <c r="AA711">
        <v>17</v>
      </c>
      <c r="AB711">
        <v>100126</v>
      </c>
      <c r="AC711">
        <v>19</v>
      </c>
      <c r="AD711">
        <v>100126</v>
      </c>
      <c r="AE711">
        <v>20</v>
      </c>
      <c r="AF711">
        <v>200411</v>
      </c>
      <c r="AG711">
        <v>18</v>
      </c>
      <c r="AH711" t="e">
        <f>VLOOKUP(AF711,关卡难度线!B:H,11,0)</f>
        <v>#N/A</v>
      </c>
    </row>
    <row r="712" spans="14:34">
      <c r="N712" s="14">
        <v>100125</v>
      </c>
      <c r="O712">
        <v>11</v>
      </c>
      <c r="P712">
        <v>100126</v>
      </c>
      <c r="Q712">
        <v>12</v>
      </c>
      <c r="R712">
        <v>100126</v>
      </c>
      <c r="S712">
        <v>13</v>
      </c>
      <c r="T712">
        <v>100125</v>
      </c>
      <c r="U712">
        <v>14</v>
      </c>
      <c r="V712">
        <v>100126</v>
      </c>
      <c r="W712">
        <v>15</v>
      </c>
      <c r="X712">
        <v>100124</v>
      </c>
      <c r="Y712">
        <v>16</v>
      </c>
      <c r="Z712">
        <v>100125</v>
      </c>
      <c r="AA712">
        <v>17</v>
      </c>
      <c r="AB712">
        <v>100126</v>
      </c>
      <c r="AC712">
        <v>19</v>
      </c>
      <c r="AD712">
        <v>100125</v>
      </c>
      <c r="AE712">
        <v>20</v>
      </c>
      <c r="AF712">
        <v>200412</v>
      </c>
      <c r="AG712">
        <v>18</v>
      </c>
      <c r="AH712" t="e">
        <f>VLOOKUP(AF712,关卡难度线!B:H,11,0)</f>
        <v>#N/A</v>
      </c>
    </row>
    <row r="713" spans="14:34">
      <c r="N713" s="14">
        <v>100126</v>
      </c>
      <c r="O713">
        <v>11</v>
      </c>
      <c r="P713">
        <v>100124</v>
      </c>
      <c r="Q713">
        <v>12</v>
      </c>
      <c r="R713">
        <v>100125</v>
      </c>
      <c r="S713">
        <v>13</v>
      </c>
      <c r="T713">
        <v>100126</v>
      </c>
      <c r="U713">
        <v>14</v>
      </c>
      <c r="V713">
        <v>100125</v>
      </c>
      <c r="W713">
        <v>15</v>
      </c>
      <c r="X713">
        <v>100125</v>
      </c>
      <c r="Y713">
        <v>16</v>
      </c>
      <c r="Z713">
        <v>100124</v>
      </c>
      <c r="AA713">
        <v>17</v>
      </c>
      <c r="AB713">
        <v>100126</v>
      </c>
      <c r="AC713">
        <v>19</v>
      </c>
      <c r="AD713">
        <v>100124</v>
      </c>
      <c r="AE713">
        <v>20</v>
      </c>
      <c r="AF713">
        <v>200413</v>
      </c>
      <c r="AG713">
        <v>18</v>
      </c>
      <c r="AH713" t="e">
        <f>VLOOKUP(AF713,关卡难度线!B:H,11,0)</f>
        <v>#N/A</v>
      </c>
    </row>
    <row r="714" spans="14:34">
      <c r="N714" s="14">
        <v>100126</v>
      </c>
      <c r="O714">
        <v>11</v>
      </c>
      <c r="P714">
        <v>100126</v>
      </c>
      <c r="Q714">
        <v>12</v>
      </c>
      <c r="R714">
        <v>100126</v>
      </c>
      <c r="S714">
        <v>13</v>
      </c>
      <c r="T714">
        <v>100125</v>
      </c>
      <c r="U714">
        <v>14</v>
      </c>
      <c r="V714">
        <v>100124</v>
      </c>
      <c r="W714">
        <v>15</v>
      </c>
      <c r="X714">
        <v>100126</v>
      </c>
      <c r="Y714">
        <v>16</v>
      </c>
      <c r="Z714">
        <v>100125</v>
      </c>
      <c r="AA714">
        <v>17</v>
      </c>
      <c r="AB714">
        <v>100124</v>
      </c>
      <c r="AC714">
        <v>19</v>
      </c>
      <c r="AD714">
        <v>100124</v>
      </c>
      <c r="AE714">
        <v>20</v>
      </c>
      <c r="AF714">
        <v>200414</v>
      </c>
      <c r="AG714">
        <v>18</v>
      </c>
      <c r="AH714" t="e">
        <f>VLOOKUP(AF714,关卡难度线!B:H,11,0)</f>
        <v>#N/A</v>
      </c>
    </row>
    <row r="715" spans="14:34">
      <c r="N715" s="14">
        <v>100126</v>
      </c>
      <c r="O715">
        <v>11</v>
      </c>
      <c r="P715">
        <v>100125</v>
      </c>
      <c r="Q715">
        <v>12</v>
      </c>
      <c r="R715">
        <v>100125</v>
      </c>
      <c r="S715">
        <v>13</v>
      </c>
      <c r="T715">
        <v>100124</v>
      </c>
      <c r="U715">
        <v>14</v>
      </c>
      <c r="V715">
        <v>100124</v>
      </c>
      <c r="W715">
        <v>15</v>
      </c>
      <c r="X715">
        <v>100124</v>
      </c>
      <c r="Y715">
        <v>16</v>
      </c>
      <c r="Z715">
        <v>100126</v>
      </c>
      <c r="AA715">
        <v>17</v>
      </c>
      <c r="AB715">
        <v>100124</v>
      </c>
      <c r="AC715">
        <v>19</v>
      </c>
      <c r="AD715">
        <v>100125</v>
      </c>
      <c r="AE715">
        <v>20</v>
      </c>
      <c r="AF715">
        <v>200415</v>
      </c>
      <c r="AG715">
        <v>18</v>
      </c>
      <c r="AH715" t="e">
        <f>VLOOKUP(AF715,关卡难度线!B:H,11,0)</f>
        <v>#N/A</v>
      </c>
    </row>
    <row r="716" spans="14:34">
      <c r="N716" s="14">
        <v>100125</v>
      </c>
      <c r="O716">
        <v>11</v>
      </c>
      <c r="P716">
        <v>100126</v>
      </c>
      <c r="Q716">
        <v>12</v>
      </c>
      <c r="R716">
        <v>100124</v>
      </c>
      <c r="S716">
        <v>13</v>
      </c>
      <c r="T716">
        <v>100126</v>
      </c>
      <c r="U716">
        <v>14</v>
      </c>
      <c r="V716">
        <v>100125</v>
      </c>
      <c r="W716">
        <v>15</v>
      </c>
      <c r="X716">
        <v>100124</v>
      </c>
      <c r="Y716">
        <v>16</v>
      </c>
      <c r="Z716">
        <v>100126</v>
      </c>
      <c r="AA716">
        <v>17</v>
      </c>
      <c r="AB716">
        <v>100126</v>
      </c>
      <c r="AC716">
        <v>19</v>
      </c>
      <c r="AD716">
        <v>100126</v>
      </c>
      <c r="AE716">
        <v>20</v>
      </c>
      <c r="AF716">
        <v>200416</v>
      </c>
      <c r="AG716">
        <v>18</v>
      </c>
      <c r="AH716" t="e">
        <f>VLOOKUP(AF716,关卡难度线!B:H,11,0)</f>
        <v>#N/A</v>
      </c>
    </row>
    <row r="717" spans="14:34">
      <c r="N717" s="14">
        <v>100124</v>
      </c>
      <c r="O717">
        <v>11</v>
      </c>
      <c r="P717">
        <v>100125</v>
      </c>
      <c r="Q717">
        <v>12</v>
      </c>
      <c r="R717">
        <v>100124</v>
      </c>
      <c r="S717">
        <v>13</v>
      </c>
      <c r="T717">
        <v>100125</v>
      </c>
      <c r="U717">
        <v>14</v>
      </c>
      <c r="V717">
        <v>100125</v>
      </c>
      <c r="W717">
        <v>15</v>
      </c>
      <c r="X717">
        <v>100124</v>
      </c>
      <c r="Y717">
        <v>16</v>
      </c>
      <c r="Z717">
        <v>100125</v>
      </c>
      <c r="AA717">
        <v>17</v>
      </c>
      <c r="AB717">
        <v>100126</v>
      </c>
      <c r="AC717">
        <v>19</v>
      </c>
      <c r="AD717">
        <v>100125</v>
      </c>
      <c r="AE717">
        <v>20</v>
      </c>
      <c r="AF717">
        <v>200417</v>
      </c>
      <c r="AG717">
        <v>18</v>
      </c>
      <c r="AH717" t="e">
        <f>VLOOKUP(AF717,关卡难度线!B:H,11,0)</f>
        <v>#N/A</v>
      </c>
    </row>
    <row r="718" spans="14:34">
      <c r="N718" s="14">
        <v>100126</v>
      </c>
      <c r="O718">
        <v>11</v>
      </c>
      <c r="P718">
        <v>100125</v>
      </c>
      <c r="Q718">
        <v>12</v>
      </c>
      <c r="R718">
        <v>100124</v>
      </c>
      <c r="S718">
        <v>13</v>
      </c>
      <c r="T718">
        <v>100124</v>
      </c>
      <c r="U718">
        <v>14</v>
      </c>
      <c r="V718">
        <v>100126</v>
      </c>
      <c r="W718">
        <v>15</v>
      </c>
      <c r="X718">
        <v>100124</v>
      </c>
      <c r="Y718">
        <v>16</v>
      </c>
      <c r="Z718">
        <v>100126</v>
      </c>
      <c r="AA718">
        <v>17</v>
      </c>
      <c r="AB718">
        <v>100125</v>
      </c>
      <c r="AC718">
        <v>19</v>
      </c>
      <c r="AD718">
        <v>100125</v>
      </c>
      <c r="AE718">
        <v>20</v>
      </c>
      <c r="AF718">
        <v>200418</v>
      </c>
      <c r="AG718">
        <v>18</v>
      </c>
      <c r="AH718" t="e">
        <f>VLOOKUP(AF718,关卡难度线!B:H,11,0)</f>
        <v>#N/A</v>
      </c>
    </row>
    <row r="719" spans="14:34">
      <c r="N719" s="14">
        <v>100126</v>
      </c>
      <c r="O719">
        <v>11</v>
      </c>
      <c r="P719">
        <v>100124</v>
      </c>
      <c r="Q719">
        <v>12</v>
      </c>
      <c r="R719">
        <v>100126</v>
      </c>
      <c r="S719">
        <v>13</v>
      </c>
      <c r="T719">
        <v>100124</v>
      </c>
      <c r="U719">
        <v>14</v>
      </c>
      <c r="V719">
        <v>100124</v>
      </c>
      <c r="W719">
        <v>15</v>
      </c>
      <c r="X719">
        <v>100125</v>
      </c>
      <c r="Y719">
        <v>16</v>
      </c>
      <c r="Z719">
        <v>100125</v>
      </c>
      <c r="AA719">
        <v>17</v>
      </c>
      <c r="AB719">
        <v>100124</v>
      </c>
      <c r="AC719">
        <v>19</v>
      </c>
      <c r="AD719">
        <v>100126</v>
      </c>
      <c r="AE719">
        <v>20</v>
      </c>
      <c r="AF719">
        <v>200419</v>
      </c>
      <c r="AG719">
        <v>18</v>
      </c>
      <c r="AH719" t="e">
        <f>VLOOKUP(AF719,关卡难度线!B:H,11,0)</f>
        <v>#N/A</v>
      </c>
    </row>
    <row r="720" spans="14:34">
      <c r="N720" s="14">
        <v>100126</v>
      </c>
      <c r="O720">
        <v>11</v>
      </c>
      <c r="P720">
        <v>100126</v>
      </c>
      <c r="Q720">
        <v>12</v>
      </c>
      <c r="R720">
        <v>100124</v>
      </c>
      <c r="S720">
        <v>13</v>
      </c>
      <c r="T720">
        <v>100126</v>
      </c>
      <c r="U720">
        <v>14</v>
      </c>
      <c r="V720">
        <v>100124</v>
      </c>
      <c r="W720">
        <v>15</v>
      </c>
      <c r="X720">
        <v>100125</v>
      </c>
      <c r="Y720">
        <v>16</v>
      </c>
      <c r="Z720">
        <v>100124</v>
      </c>
      <c r="AA720">
        <v>17</v>
      </c>
      <c r="AB720">
        <v>100126</v>
      </c>
      <c r="AC720">
        <v>19</v>
      </c>
      <c r="AD720">
        <v>100126</v>
      </c>
      <c r="AE720">
        <v>20</v>
      </c>
      <c r="AF720">
        <v>200420</v>
      </c>
      <c r="AG720">
        <v>18</v>
      </c>
      <c r="AH720" t="e">
        <f>VLOOKUP(AF720,关卡难度线!B:H,11,0)</f>
        <v>#N/A</v>
      </c>
    </row>
    <row r="721" spans="14:34">
      <c r="N721" s="14">
        <v>100127</v>
      </c>
      <c r="O721">
        <v>11</v>
      </c>
      <c r="P721">
        <v>100128</v>
      </c>
      <c r="Q721">
        <v>12</v>
      </c>
      <c r="R721">
        <v>100127</v>
      </c>
      <c r="S721">
        <v>13</v>
      </c>
      <c r="T721">
        <v>100127</v>
      </c>
      <c r="U721">
        <v>14</v>
      </c>
      <c r="V721">
        <v>100127</v>
      </c>
      <c r="W721">
        <v>15</v>
      </c>
      <c r="X721">
        <v>100127</v>
      </c>
      <c r="Y721">
        <v>16</v>
      </c>
      <c r="Z721">
        <v>100128</v>
      </c>
      <c r="AA721">
        <v>17</v>
      </c>
      <c r="AB721">
        <v>100128</v>
      </c>
      <c r="AC721">
        <v>19</v>
      </c>
      <c r="AD721">
        <v>100129</v>
      </c>
      <c r="AE721">
        <v>20</v>
      </c>
      <c r="AF721">
        <v>200421</v>
      </c>
      <c r="AG721">
        <v>18</v>
      </c>
      <c r="AH721" t="e">
        <f>VLOOKUP(AF721,关卡难度线!B:H,11,0)</f>
        <v>#N/A</v>
      </c>
    </row>
    <row r="722" spans="14:34">
      <c r="N722" s="14">
        <v>100129</v>
      </c>
      <c r="O722">
        <v>11</v>
      </c>
      <c r="P722">
        <v>100128</v>
      </c>
      <c r="Q722">
        <v>12</v>
      </c>
      <c r="R722">
        <v>100129</v>
      </c>
      <c r="S722">
        <v>13</v>
      </c>
      <c r="T722">
        <v>100129</v>
      </c>
      <c r="U722">
        <v>14</v>
      </c>
      <c r="V722">
        <v>100129</v>
      </c>
      <c r="W722">
        <v>15</v>
      </c>
      <c r="X722">
        <v>100129</v>
      </c>
      <c r="Y722">
        <v>16</v>
      </c>
      <c r="Z722">
        <v>100129</v>
      </c>
      <c r="AA722">
        <v>17</v>
      </c>
      <c r="AB722">
        <v>100127</v>
      </c>
      <c r="AC722">
        <v>19</v>
      </c>
      <c r="AD722">
        <v>100127</v>
      </c>
      <c r="AE722">
        <v>20</v>
      </c>
      <c r="AF722">
        <v>200422</v>
      </c>
      <c r="AG722">
        <v>18</v>
      </c>
      <c r="AH722" t="e">
        <f>VLOOKUP(AF722,关卡难度线!B:H,11,0)</f>
        <v>#N/A</v>
      </c>
    </row>
    <row r="723" spans="14:34">
      <c r="N723" s="14">
        <v>100127</v>
      </c>
      <c r="O723">
        <v>11</v>
      </c>
      <c r="P723">
        <v>100129</v>
      </c>
      <c r="Q723">
        <v>12</v>
      </c>
      <c r="R723">
        <v>100128</v>
      </c>
      <c r="S723">
        <v>13</v>
      </c>
      <c r="T723">
        <v>100129</v>
      </c>
      <c r="U723">
        <v>14</v>
      </c>
      <c r="V723">
        <v>100129</v>
      </c>
      <c r="W723">
        <v>15</v>
      </c>
      <c r="X723">
        <v>100127</v>
      </c>
      <c r="Y723">
        <v>16</v>
      </c>
      <c r="Z723">
        <v>100127</v>
      </c>
      <c r="AA723">
        <v>17</v>
      </c>
      <c r="AB723">
        <v>100127</v>
      </c>
      <c r="AC723">
        <v>19</v>
      </c>
      <c r="AD723">
        <v>100129</v>
      </c>
      <c r="AE723">
        <v>20</v>
      </c>
      <c r="AF723">
        <v>200423</v>
      </c>
      <c r="AG723">
        <v>18</v>
      </c>
      <c r="AH723" t="e">
        <f>VLOOKUP(AF723,关卡难度线!B:H,11,0)</f>
        <v>#N/A</v>
      </c>
    </row>
    <row r="724" spans="14:34">
      <c r="N724" s="14">
        <v>100129</v>
      </c>
      <c r="O724">
        <v>11</v>
      </c>
      <c r="P724">
        <v>100128</v>
      </c>
      <c r="Q724">
        <v>12</v>
      </c>
      <c r="R724">
        <v>100127</v>
      </c>
      <c r="S724">
        <v>13</v>
      </c>
      <c r="T724">
        <v>100129</v>
      </c>
      <c r="U724">
        <v>14</v>
      </c>
      <c r="V724">
        <v>100127</v>
      </c>
      <c r="W724">
        <v>15</v>
      </c>
      <c r="X724">
        <v>100129</v>
      </c>
      <c r="Y724">
        <v>16</v>
      </c>
      <c r="Z724">
        <v>100129</v>
      </c>
      <c r="AA724">
        <v>17</v>
      </c>
      <c r="AB724">
        <v>100127</v>
      </c>
      <c r="AC724">
        <v>19</v>
      </c>
      <c r="AD724">
        <v>100128</v>
      </c>
      <c r="AE724">
        <v>20</v>
      </c>
      <c r="AF724">
        <v>200424</v>
      </c>
      <c r="AG724">
        <v>18</v>
      </c>
      <c r="AH724" t="e">
        <f>VLOOKUP(AF724,关卡难度线!B:H,11,0)</f>
        <v>#N/A</v>
      </c>
    </row>
    <row r="725" spans="14:34">
      <c r="N725" s="14">
        <v>100129</v>
      </c>
      <c r="O725">
        <v>11</v>
      </c>
      <c r="P725">
        <v>100129</v>
      </c>
      <c r="Q725">
        <v>12</v>
      </c>
      <c r="R725">
        <v>100128</v>
      </c>
      <c r="S725">
        <v>13</v>
      </c>
      <c r="T725">
        <v>100127</v>
      </c>
      <c r="U725">
        <v>14</v>
      </c>
      <c r="V725">
        <v>100127</v>
      </c>
      <c r="W725">
        <v>15</v>
      </c>
      <c r="X725">
        <v>100127</v>
      </c>
      <c r="Y725">
        <v>16</v>
      </c>
      <c r="Z725">
        <v>100129</v>
      </c>
      <c r="AA725">
        <v>17</v>
      </c>
      <c r="AB725">
        <v>100128</v>
      </c>
      <c r="AC725">
        <v>19</v>
      </c>
      <c r="AD725">
        <v>100129</v>
      </c>
      <c r="AE725">
        <v>20</v>
      </c>
      <c r="AF725">
        <v>200425</v>
      </c>
      <c r="AG725">
        <v>18</v>
      </c>
      <c r="AH725" t="e">
        <f>VLOOKUP(AF725,关卡难度线!B:H,11,0)</f>
        <v>#N/A</v>
      </c>
    </row>
    <row r="726" spans="14:34">
      <c r="N726" s="14">
        <v>100128</v>
      </c>
      <c r="O726">
        <v>11</v>
      </c>
      <c r="P726">
        <v>100127</v>
      </c>
      <c r="Q726">
        <v>12</v>
      </c>
      <c r="R726">
        <v>100127</v>
      </c>
      <c r="S726">
        <v>13</v>
      </c>
      <c r="T726">
        <v>100128</v>
      </c>
      <c r="U726">
        <v>14</v>
      </c>
      <c r="V726">
        <v>100127</v>
      </c>
      <c r="W726">
        <v>15</v>
      </c>
      <c r="X726">
        <v>100128</v>
      </c>
      <c r="Y726">
        <v>16</v>
      </c>
      <c r="Z726">
        <v>100127</v>
      </c>
      <c r="AA726">
        <v>17</v>
      </c>
      <c r="AB726">
        <v>100127</v>
      </c>
      <c r="AC726">
        <v>19</v>
      </c>
      <c r="AD726">
        <v>100127</v>
      </c>
      <c r="AE726">
        <v>20</v>
      </c>
      <c r="AF726">
        <v>200426</v>
      </c>
      <c r="AG726">
        <v>18</v>
      </c>
      <c r="AH726" t="e">
        <f>VLOOKUP(AF726,关卡难度线!B:H,11,0)</f>
        <v>#N/A</v>
      </c>
    </row>
    <row r="727" spans="14:34">
      <c r="N727" s="14">
        <v>100128</v>
      </c>
      <c r="O727">
        <v>11</v>
      </c>
      <c r="P727">
        <v>100127</v>
      </c>
      <c r="Q727">
        <v>12</v>
      </c>
      <c r="R727">
        <v>100128</v>
      </c>
      <c r="S727">
        <v>13</v>
      </c>
      <c r="T727">
        <v>100129</v>
      </c>
      <c r="U727">
        <v>14</v>
      </c>
      <c r="V727">
        <v>100127</v>
      </c>
      <c r="W727">
        <v>15</v>
      </c>
      <c r="X727">
        <v>100128</v>
      </c>
      <c r="Y727">
        <v>16</v>
      </c>
      <c r="Z727">
        <v>100128</v>
      </c>
      <c r="AA727">
        <v>17</v>
      </c>
      <c r="AB727">
        <v>100128</v>
      </c>
      <c r="AC727">
        <v>19</v>
      </c>
      <c r="AD727">
        <v>100127</v>
      </c>
      <c r="AE727">
        <v>20</v>
      </c>
      <c r="AF727">
        <v>200427</v>
      </c>
      <c r="AG727">
        <v>18</v>
      </c>
      <c r="AH727" t="e">
        <f>VLOOKUP(AF727,关卡难度线!B:H,11,0)</f>
        <v>#N/A</v>
      </c>
    </row>
    <row r="728" spans="14:34">
      <c r="N728" s="14">
        <v>100127</v>
      </c>
      <c r="O728">
        <v>11</v>
      </c>
      <c r="P728">
        <v>100129</v>
      </c>
      <c r="Q728">
        <v>12</v>
      </c>
      <c r="R728">
        <v>100127</v>
      </c>
      <c r="S728">
        <v>13</v>
      </c>
      <c r="T728">
        <v>100129</v>
      </c>
      <c r="U728">
        <v>14</v>
      </c>
      <c r="V728">
        <v>100128</v>
      </c>
      <c r="W728">
        <v>15</v>
      </c>
      <c r="X728">
        <v>100128</v>
      </c>
      <c r="Y728">
        <v>16</v>
      </c>
      <c r="Z728">
        <v>100128</v>
      </c>
      <c r="AA728">
        <v>17</v>
      </c>
      <c r="AB728">
        <v>100129</v>
      </c>
      <c r="AC728">
        <v>19</v>
      </c>
      <c r="AD728">
        <v>100127</v>
      </c>
      <c r="AE728">
        <v>20</v>
      </c>
      <c r="AF728">
        <v>200428</v>
      </c>
      <c r="AG728">
        <v>18</v>
      </c>
      <c r="AH728" t="e">
        <f>VLOOKUP(AF728,关卡难度线!B:H,11,0)</f>
        <v>#N/A</v>
      </c>
    </row>
    <row r="729" spans="14:34">
      <c r="N729" s="14">
        <v>100127</v>
      </c>
      <c r="O729">
        <v>11</v>
      </c>
      <c r="P729">
        <v>100129</v>
      </c>
      <c r="Q729">
        <v>12</v>
      </c>
      <c r="R729">
        <v>100127</v>
      </c>
      <c r="S729">
        <v>13</v>
      </c>
      <c r="T729">
        <v>100128</v>
      </c>
      <c r="U729">
        <v>14</v>
      </c>
      <c r="V729">
        <v>100129</v>
      </c>
      <c r="W729">
        <v>15</v>
      </c>
      <c r="X729">
        <v>100129</v>
      </c>
      <c r="Y729">
        <v>16</v>
      </c>
      <c r="Z729">
        <v>100129</v>
      </c>
      <c r="AA729">
        <v>17</v>
      </c>
      <c r="AB729">
        <v>100127</v>
      </c>
      <c r="AC729">
        <v>19</v>
      </c>
      <c r="AD729">
        <v>100129</v>
      </c>
      <c r="AE729">
        <v>20</v>
      </c>
      <c r="AF729">
        <v>200429</v>
      </c>
      <c r="AG729">
        <v>18</v>
      </c>
      <c r="AH729" t="e">
        <f>VLOOKUP(AF729,关卡难度线!B:H,11,0)</f>
        <v>#N/A</v>
      </c>
    </row>
    <row r="730" spans="14:34">
      <c r="N730" s="14">
        <v>100128</v>
      </c>
      <c r="O730">
        <v>11</v>
      </c>
      <c r="P730">
        <v>100127</v>
      </c>
      <c r="Q730">
        <v>12</v>
      </c>
      <c r="R730">
        <v>100128</v>
      </c>
      <c r="S730">
        <v>13</v>
      </c>
      <c r="T730">
        <v>100129</v>
      </c>
      <c r="U730">
        <v>14</v>
      </c>
      <c r="V730">
        <v>100128</v>
      </c>
      <c r="W730">
        <v>15</v>
      </c>
      <c r="X730">
        <v>100129</v>
      </c>
      <c r="Y730">
        <v>16</v>
      </c>
      <c r="Z730">
        <v>100128</v>
      </c>
      <c r="AA730">
        <v>17</v>
      </c>
      <c r="AB730">
        <v>100127</v>
      </c>
      <c r="AC730">
        <v>19</v>
      </c>
      <c r="AD730">
        <v>100128</v>
      </c>
      <c r="AE730">
        <v>20</v>
      </c>
      <c r="AF730">
        <v>200430</v>
      </c>
      <c r="AG730">
        <v>18</v>
      </c>
      <c r="AH730" t="e">
        <f>VLOOKUP(AF730,关卡难度线!B:H,11,0)</f>
        <v>#N/A</v>
      </c>
    </row>
    <row r="731" spans="14:34">
      <c r="N731" s="14">
        <v>100127</v>
      </c>
      <c r="O731">
        <v>11</v>
      </c>
      <c r="P731">
        <v>100128</v>
      </c>
      <c r="Q731">
        <v>12</v>
      </c>
      <c r="R731">
        <v>100127</v>
      </c>
      <c r="S731">
        <v>13</v>
      </c>
      <c r="T731">
        <v>100127</v>
      </c>
      <c r="U731">
        <v>14</v>
      </c>
      <c r="V731">
        <v>100127</v>
      </c>
      <c r="W731">
        <v>15</v>
      </c>
      <c r="X731">
        <v>100127</v>
      </c>
      <c r="Y731">
        <v>16</v>
      </c>
      <c r="Z731">
        <v>100128</v>
      </c>
      <c r="AA731">
        <v>17</v>
      </c>
      <c r="AB731">
        <v>100128</v>
      </c>
      <c r="AC731">
        <v>19</v>
      </c>
      <c r="AD731">
        <v>100129</v>
      </c>
      <c r="AE731">
        <v>20</v>
      </c>
      <c r="AF731">
        <v>200421</v>
      </c>
      <c r="AG731">
        <v>18</v>
      </c>
      <c r="AH731" t="e">
        <f>VLOOKUP(AF731,关卡难度线!B:H,11,0)</f>
        <v>#N/A</v>
      </c>
    </row>
    <row r="732" spans="14:34">
      <c r="N732" s="14">
        <v>100129</v>
      </c>
      <c r="O732">
        <v>11</v>
      </c>
      <c r="P732">
        <v>100128</v>
      </c>
      <c r="Q732">
        <v>12</v>
      </c>
      <c r="R732">
        <v>100129</v>
      </c>
      <c r="S732">
        <v>13</v>
      </c>
      <c r="T732">
        <v>100129</v>
      </c>
      <c r="U732">
        <v>14</v>
      </c>
      <c r="V732">
        <v>100129</v>
      </c>
      <c r="W732">
        <v>15</v>
      </c>
      <c r="X732">
        <v>100129</v>
      </c>
      <c r="Y732">
        <v>16</v>
      </c>
      <c r="Z732">
        <v>100129</v>
      </c>
      <c r="AA732">
        <v>17</v>
      </c>
      <c r="AB732">
        <v>100127</v>
      </c>
      <c r="AC732">
        <v>19</v>
      </c>
      <c r="AD732">
        <v>100127</v>
      </c>
      <c r="AE732">
        <v>20</v>
      </c>
      <c r="AF732">
        <v>200422</v>
      </c>
      <c r="AG732">
        <v>18</v>
      </c>
      <c r="AH732" t="e">
        <f>VLOOKUP(AF732,关卡难度线!B:H,11,0)</f>
        <v>#N/A</v>
      </c>
    </row>
    <row r="733" spans="14:34">
      <c r="N733" s="14">
        <v>100127</v>
      </c>
      <c r="O733">
        <v>11</v>
      </c>
      <c r="P733">
        <v>100129</v>
      </c>
      <c r="Q733">
        <v>12</v>
      </c>
      <c r="R733">
        <v>100128</v>
      </c>
      <c r="S733">
        <v>13</v>
      </c>
      <c r="T733">
        <v>100129</v>
      </c>
      <c r="U733">
        <v>14</v>
      </c>
      <c r="V733">
        <v>100129</v>
      </c>
      <c r="W733">
        <v>15</v>
      </c>
      <c r="X733">
        <v>100127</v>
      </c>
      <c r="Y733">
        <v>16</v>
      </c>
      <c r="Z733">
        <v>100127</v>
      </c>
      <c r="AA733">
        <v>17</v>
      </c>
      <c r="AB733">
        <v>100127</v>
      </c>
      <c r="AC733">
        <v>19</v>
      </c>
      <c r="AD733">
        <v>100129</v>
      </c>
      <c r="AE733">
        <v>20</v>
      </c>
      <c r="AF733">
        <v>200423</v>
      </c>
      <c r="AG733">
        <v>18</v>
      </c>
      <c r="AH733" t="e">
        <f>VLOOKUP(AF733,关卡难度线!B:H,11,0)</f>
        <v>#N/A</v>
      </c>
    </row>
    <row r="734" spans="14:34">
      <c r="N734" s="14">
        <v>100129</v>
      </c>
      <c r="O734">
        <v>11</v>
      </c>
      <c r="P734">
        <v>100128</v>
      </c>
      <c r="Q734">
        <v>12</v>
      </c>
      <c r="R734">
        <v>100127</v>
      </c>
      <c r="S734">
        <v>13</v>
      </c>
      <c r="T734">
        <v>100129</v>
      </c>
      <c r="U734">
        <v>14</v>
      </c>
      <c r="V734">
        <v>100127</v>
      </c>
      <c r="W734">
        <v>15</v>
      </c>
      <c r="X734">
        <v>100129</v>
      </c>
      <c r="Y734">
        <v>16</v>
      </c>
      <c r="Z734">
        <v>100129</v>
      </c>
      <c r="AA734">
        <v>17</v>
      </c>
      <c r="AB734">
        <v>100127</v>
      </c>
      <c r="AC734">
        <v>19</v>
      </c>
      <c r="AD734">
        <v>100128</v>
      </c>
      <c r="AE734">
        <v>20</v>
      </c>
      <c r="AF734">
        <v>200424</v>
      </c>
      <c r="AG734">
        <v>18</v>
      </c>
      <c r="AH734" t="e">
        <f>VLOOKUP(AF734,关卡难度线!B:H,11,0)</f>
        <v>#N/A</v>
      </c>
    </row>
    <row r="735" spans="14:34">
      <c r="N735" s="14">
        <v>100129</v>
      </c>
      <c r="O735">
        <v>11</v>
      </c>
      <c r="P735">
        <v>100129</v>
      </c>
      <c r="Q735">
        <v>12</v>
      </c>
      <c r="R735">
        <v>100128</v>
      </c>
      <c r="S735">
        <v>13</v>
      </c>
      <c r="T735">
        <v>100127</v>
      </c>
      <c r="U735">
        <v>14</v>
      </c>
      <c r="V735">
        <v>100127</v>
      </c>
      <c r="W735">
        <v>15</v>
      </c>
      <c r="X735">
        <v>100127</v>
      </c>
      <c r="Y735">
        <v>16</v>
      </c>
      <c r="Z735">
        <v>100129</v>
      </c>
      <c r="AA735">
        <v>17</v>
      </c>
      <c r="AB735">
        <v>100128</v>
      </c>
      <c r="AC735">
        <v>19</v>
      </c>
      <c r="AD735">
        <v>100129</v>
      </c>
      <c r="AE735">
        <v>20</v>
      </c>
      <c r="AF735">
        <v>200425</v>
      </c>
      <c r="AG735">
        <v>18</v>
      </c>
      <c r="AH735" t="e">
        <f>VLOOKUP(AF735,关卡难度线!B:H,11,0)</f>
        <v>#N/A</v>
      </c>
    </row>
    <row r="736" spans="14:34">
      <c r="N736" s="14">
        <v>100128</v>
      </c>
      <c r="O736">
        <v>11</v>
      </c>
      <c r="P736">
        <v>100127</v>
      </c>
      <c r="Q736">
        <v>12</v>
      </c>
      <c r="R736">
        <v>100127</v>
      </c>
      <c r="S736">
        <v>13</v>
      </c>
      <c r="T736">
        <v>100128</v>
      </c>
      <c r="U736">
        <v>14</v>
      </c>
      <c r="V736">
        <v>100127</v>
      </c>
      <c r="W736">
        <v>15</v>
      </c>
      <c r="X736">
        <v>100128</v>
      </c>
      <c r="Y736">
        <v>16</v>
      </c>
      <c r="Z736">
        <v>100127</v>
      </c>
      <c r="AA736">
        <v>17</v>
      </c>
      <c r="AB736">
        <v>100127</v>
      </c>
      <c r="AC736">
        <v>19</v>
      </c>
      <c r="AD736">
        <v>100127</v>
      </c>
      <c r="AE736">
        <v>20</v>
      </c>
      <c r="AF736">
        <v>200426</v>
      </c>
      <c r="AG736">
        <v>18</v>
      </c>
      <c r="AH736" t="e">
        <f>VLOOKUP(AF736,关卡难度线!B:H,11,0)</f>
        <v>#N/A</v>
      </c>
    </row>
    <row r="737" spans="14:34">
      <c r="N737" s="14">
        <v>100128</v>
      </c>
      <c r="O737">
        <v>11</v>
      </c>
      <c r="P737">
        <v>100127</v>
      </c>
      <c r="Q737">
        <v>12</v>
      </c>
      <c r="R737">
        <v>100128</v>
      </c>
      <c r="S737">
        <v>13</v>
      </c>
      <c r="T737">
        <v>100129</v>
      </c>
      <c r="U737">
        <v>14</v>
      </c>
      <c r="V737">
        <v>100127</v>
      </c>
      <c r="W737">
        <v>15</v>
      </c>
      <c r="X737">
        <v>100128</v>
      </c>
      <c r="Y737">
        <v>16</v>
      </c>
      <c r="Z737">
        <v>100128</v>
      </c>
      <c r="AA737">
        <v>17</v>
      </c>
      <c r="AB737">
        <v>100128</v>
      </c>
      <c r="AC737">
        <v>19</v>
      </c>
      <c r="AD737">
        <v>100127</v>
      </c>
      <c r="AE737">
        <v>20</v>
      </c>
      <c r="AF737">
        <v>200427</v>
      </c>
      <c r="AG737">
        <v>18</v>
      </c>
      <c r="AH737" t="e">
        <f>VLOOKUP(AF737,关卡难度线!B:H,11,0)</f>
        <v>#N/A</v>
      </c>
    </row>
    <row r="738" spans="14:34">
      <c r="N738" s="14">
        <v>100127</v>
      </c>
      <c r="O738">
        <v>11</v>
      </c>
      <c r="P738">
        <v>100129</v>
      </c>
      <c r="Q738">
        <v>12</v>
      </c>
      <c r="R738">
        <v>100127</v>
      </c>
      <c r="S738">
        <v>13</v>
      </c>
      <c r="T738">
        <v>100129</v>
      </c>
      <c r="U738">
        <v>14</v>
      </c>
      <c r="V738">
        <v>100128</v>
      </c>
      <c r="W738">
        <v>15</v>
      </c>
      <c r="X738">
        <v>100128</v>
      </c>
      <c r="Y738">
        <v>16</v>
      </c>
      <c r="Z738">
        <v>100128</v>
      </c>
      <c r="AA738">
        <v>17</v>
      </c>
      <c r="AB738">
        <v>100129</v>
      </c>
      <c r="AC738">
        <v>19</v>
      </c>
      <c r="AD738">
        <v>100127</v>
      </c>
      <c r="AE738">
        <v>20</v>
      </c>
      <c r="AF738">
        <v>200428</v>
      </c>
      <c r="AG738">
        <v>18</v>
      </c>
      <c r="AH738" t="e">
        <f>VLOOKUP(AF738,关卡难度线!B:H,11,0)</f>
        <v>#N/A</v>
      </c>
    </row>
    <row r="739" spans="14:34">
      <c r="N739" s="14">
        <v>100127</v>
      </c>
      <c r="O739">
        <v>11</v>
      </c>
      <c r="P739">
        <v>100129</v>
      </c>
      <c r="Q739">
        <v>12</v>
      </c>
      <c r="R739">
        <v>100127</v>
      </c>
      <c r="S739">
        <v>13</v>
      </c>
      <c r="T739">
        <v>100128</v>
      </c>
      <c r="U739">
        <v>14</v>
      </c>
      <c r="V739">
        <v>100129</v>
      </c>
      <c r="W739">
        <v>15</v>
      </c>
      <c r="X739">
        <v>100129</v>
      </c>
      <c r="Y739">
        <v>16</v>
      </c>
      <c r="Z739">
        <v>100129</v>
      </c>
      <c r="AA739">
        <v>17</v>
      </c>
      <c r="AB739">
        <v>100127</v>
      </c>
      <c r="AC739">
        <v>19</v>
      </c>
      <c r="AD739">
        <v>100129</v>
      </c>
      <c r="AE739">
        <v>20</v>
      </c>
      <c r="AF739">
        <v>200429</v>
      </c>
      <c r="AG739">
        <v>18</v>
      </c>
      <c r="AH739" t="e">
        <f>VLOOKUP(AF739,关卡难度线!B:H,11,0)</f>
        <v>#N/A</v>
      </c>
    </row>
    <row r="740" spans="14:34">
      <c r="N740" s="14">
        <v>100128</v>
      </c>
      <c r="O740">
        <v>11</v>
      </c>
      <c r="P740">
        <v>100127</v>
      </c>
      <c r="Q740">
        <v>12</v>
      </c>
      <c r="R740">
        <v>100128</v>
      </c>
      <c r="S740">
        <v>13</v>
      </c>
      <c r="T740">
        <v>100129</v>
      </c>
      <c r="U740">
        <v>14</v>
      </c>
      <c r="V740">
        <v>100128</v>
      </c>
      <c r="W740">
        <v>15</v>
      </c>
      <c r="X740">
        <v>100129</v>
      </c>
      <c r="Y740">
        <v>16</v>
      </c>
      <c r="Z740">
        <v>100128</v>
      </c>
      <c r="AA740">
        <v>17</v>
      </c>
      <c r="AB740">
        <v>100127</v>
      </c>
      <c r="AC740">
        <v>19</v>
      </c>
      <c r="AD740">
        <v>100128</v>
      </c>
      <c r="AE740">
        <v>20</v>
      </c>
      <c r="AF740">
        <v>200430</v>
      </c>
      <c r="AG740">
        <v>18</v>
      </c>
      <c r="AH740" t="e">
        <f>VLOOKUP(AF740,关卡难度线!B:H,11,0)</f>
        <v>#N/A</v>
      </c>
    </row>
    <row r="741" spans="14:34">
      <c r="N741" s="14">
        <v>100131</v>
      </c>
      <c r="O741">
        <v>11</v>
      </c>
      <c r="P741">
        <v>100131</v>
      </c>
      <c r="Q741">
        <v>12</v>
      </c>
      <c r="R741">
        <v>100131</v>
      </c>
      <c r="S741">
        <v>13</v>
      </c>
      <c r="T741">
        <v>100131</v>
      </c>
      <c r="U741">
        <v>14</v>
      </c>
      <c r="V741">
        <v>100132</v>
      </c>
      <c r="W741">
        <v>15</v>
      </c>
      <c r="X741">
        <v>100131</v>
      </c>
      <c r="Y741">
        <v>16</v>
      </c>
      <c r="Z741">
        <v>100130</v>
      </c>
      <c r="AA741">
        <v>17</v>
      </c>
      <c r="AB741">
        <v>100132</v>
      </c>
      <c r="AC741">
        <v>19</v>
      </c>
      <c r="AD741">
        <v>100131</v>
      </c>
      <c r="AE741">
        <v>20</v>
      </c>
      <c r="AF741">
        <v>200431</v>
      </c>
      <c r="AG741">
        <v>18</v>
      </c>
      <c r="AH741" t="e">
        <f>VLOOKUP(AF741,关卡难度线!B:H,11,0)</f>
        <v>#N/A</v>
      </c>
    </row>
    <row r="742" spans="14:34">
      <c r="N742" s="14">
        <v>100131</v>
      </c>
      <c r="O742">
        <v>11</v>
      </c>
      <c r="P742">
        <v>100130</v>
      </c>
      <c r="Q742">
        <v>12</v>
      </c>
      <c r="R742">
        <v>100132</v>
      </c>
      <c r="S742">
        <v>13</v>
      </c>
      <c r="T742">
        <v>100131</v>
      </c>
      <c r="U742">
        <v>14</v>
      </c>
      <c r="V742">
        <v>100131</v>
      </c>
      <c r="W742">
        <v>15</v>
      </c>
      <c r="X742">
        <v>100131</v>
      </c>
      <c r="Y742">
        <v>16</v>
      </c>
      <c r="Z742">
        <v>100131</v>
      </c>
      <c r="AA742">
        <v>17</v>
      </c>
      <c r="AB742">
        <v>100132</v>
      </c>
      <c r="AC742">
        <v>19</v>
      </c>
      <c r="AD742">
        <v>100130</v>
      </c>
      <c r="AE742">
        <v>20</v>
      </c>
      <c r="AF742">
        <v>200432</v>
      </c>
      <c r="AG742">
        <v>18</v>
      </c>
      <c r="AH742" t="e">
        <f>VLOOKUP(AF742,关卡难度线!B:H,11,0)</f>
        <v>#N/A</v>
      </c>
    </row>
    <row r="743" spans="14:34">
      <c r="N743" s="14">
        <v>100132</v>
      </c>
      <c r="O743">
        <v>11</v>
      </c>
      <c r="P743">
        <v>100132</v>
      </c>
      <c r="Q743">
        <v>12</v>
      </c>
      <c r="R743">
        <v>100131</v>
      </c>
      <c r="S743">
        <v>13</v>
      </c>
      <c r="T743">
        <v>100131</v>
      </c>
      <c r="U743">
        <v>14</v>
      </c>
      <c r="V743">
        <v>100130</v>
      </c>
      <c r="W743">
        <v>15</v>
      </c>
      <c r="X743">
        <v>100131</v>
      </c>
      <c r="Y743">
        <v>16</v>
      </c>
      <c r="Z743">
        <v>100131</v>
      </c>
      <c r="AA743">
        <v>17</v>
      </c>
      <c r="AB743">
        <v>100130</v>
      </c>
      <c r="AC743">
        <v>19</v>
      </c>
      <c r="AD743">
        <v>100131</v>
      </c>
      <c r="AE743">
        <v>20</v>
      </c>
      <c r="AF743">
        <v>200433</v>
      </c>
      <c r="AG743">
        <v>18</v>
      </c>
      <c r="AH743" t="e">
        <f>VLOOKUP(AF743,关卡难度线!B:H,11,0)</f>
        <v>#N/A</v>
      </c>
    </row>
    <row r="744" spans="14:34">
      <c r="N744" s="14">
        <v>100131</v>
      </c>
      <c r="O744">
        <v>11</v>
      </c>
      <c r="P744">
        <v>100130</v>
      </c>
      <c r="Q744">
        <v>12</v>
      </c>
      <c r="R744">
        <v>100130</v>
      </c>
      <c r="S744">
        <v>13</v>
      </c>
      <c r="T744">
        <v>100130</v>
      </c>
      <c r="U744">
        <v>14</v>
      </c>
      <c r="V744">
        <v>100131</v>
      </c>
      <c r="W744">
        <v>15</v>
      </c>
      <c r="X744">
        <v>100132</v>
      </c>
      <c r="Y744">
        <v>16</v>
      </c>
      <c r="Z744">
        <v>100132</v>
      </c>
      <c r="AA744">
        <v>17</v>
      </c>
      <c r="AB744">
        <v>100132</v>
      </c>
      <c r="AC744">
        <v>19</v>
      </c>
      <c r="AD744">
        <v>100130</v>
      </c>
      <c r="AE744">
        <v>20</v>
      </c>
      <c r="AF744">
        <v>200434</v>
      </c>
      <c r="AG744">
        <v>18</v>
      </c>
      <c r="AH744" t="e">
        <f>VLOOKUP(AF744,关卡难度线!B:H,11,0)</f>
        <v>#N/A</v>
      </c>
    </row>
    <row r="745" spans="14:34">
      <c r="N745" s="14">
        <v>100131</v>
      </c>
      <c r="O745">
        <v>11</v>
      </c>
      <c r="P745">
        <v>100130</v>
      </c>
      <c r="Q745">
        <v>12</v>
      </c>
      <c r="R745">
        <v>100131</v>
      </c>
      <c r="S745">
        <v>13</v>
      </c>
      <c r="T745">
        <v>100131</v>
      </c>
      <c r="U745">
        <v>14</v>
      </c>
      <c r="V745">
        <v>100131</v>
      </c>
      <c r="W745">
        <v>15</v>
      </c>
      <c r="X745">
        <v>100132</v>
      </c>
      <c r="Y745">
        <v>16</v>
      </c>
      <c r="Z745">
        <v>100130</v>
      </c>
      <c r="AA745">
        <v>17</v>
      </c>
      <c r="AB745">
        <v>100132</v>
      </c>
      <c r="AC745">
        <v>19</v>
      </c>
      <c r="AD745">
        <v>100132</v>
      </c>
      <c r="AE745">
        <v>20</v>
      </c>
      <c r="AF745">
        <v>200435</v>
      </c>
      <c r="AG745">
        <v>18</v>
      </c>
      <c r="AH745" t="e">
        <f>VLOOKUP(AF745,关卡难度线!B:H,11,0)</f>
        <v>#N/A</v>
      </c>
    </row>
    <row r="746" spans="14:34">
      <c r="N746" s="14">
        <v>100130</v>
      </c>
      <c r="O746">
        <v>11</v>
      </c>
      <c r="P746">
        <v>100130</v>
      </c>
      <c r="Q746">
        <v>12</v>
      </c>
      <c r="R746">
        <v>100132</v>
      </c>
      <c r="S746">
        <v>13</v>
      </c>
      <c r="T746">
        <v>100130</v>
      </c>
      <c r="U746">
        <v>14</v>
      </c>
      <c r="V746">
        <v>100130</v>
      </c>
      <c r="W746">
        <v>15</v>
      </c>
      <c r="X746">
        <v>100132</v>
      </c>
      <c r="Y746">
        <v>16</v>
      </c>
      <c r="Z746">
        <v>100132</v>
      </c>
      <c r="AA746">
        <v>17</v>
      </c>
      <c r="AB746">
        <v>100131</v>
      </c>
      <c r="AC746">
        <v>19</v>
      </c>
      <c r="AD746">
        <v>100132</v>
      </c>
      <c r="AE746">
        <v>20</v>
      </c>
      <c r="AF746">
        <v>200436</v>
      </c>
      <c r="AG746">
        <v>18</v>
      </c>
      <c r="AH746" t="e">
        <f>VLOOKUP(AF746,关卡难度线!B:H,11,0)</f>
        <v>#N/A</v>
      </c>
    </row>
    <row r="747" spans="14:34">
      <c r="N747" s="14">
        <v>100130</v>
      </c>
      <c r="O747">
        <v>11</v>
      </c>
      <c r="P747">
        <v>100131</v>
      </c>
      <c r="Q747">
        <v>12</v>
      </c>
      <c r="R747">
        <v>100131</v>
      </c>
      <c r="S747">
        <v>13</v>
      </c>
      <c r="T747">
        <v>100132</v>
      </c>
      <c r="U747">
        <v>14</v>
      </c>
      <c r="V747">
        <v>100130</v>
      </c>
      <c r="W747">
        <v>15</v>
      </c>
      <c r="X747">
        <v>100132</v>
      </c>
      <c r="Y747">
        <v>16</v>
      </c>
      <c r="Z747">
        <v>100132</v>
      </c>
      <c r="AA747">
        <v>17</v>
      </c>
      <c r="AB747">
        <v>100132</v>
      </c>
      <c r="AC747">
        <v>19</v>
      </c>
      <c r="AD747">
        <v>100131</v>
      </c>
      <c r="AE747">
        <v>20</v>
      </c>
      <c r="AF747">
        <v>200437</v>
      </c>
      <c r="AG747">
        <v>18</v>
      </c>
      <c r="AH747" t="e">
        <f>VLOOKUP(AF747,关卡难度线!B:H,11,0)</f>
        <v>#N/A</v>
      </c>
    </row>
    <row r="748" spans="14:34">
      <c r="N748" s="14">
        <v>100130</v>
      </c>
      <c r="O748">
        <v>11</v>
      </c>
      <c r="P748">
        <v>100131</v>
      </c>
      <c r="Q748">
        <v>12</v>
      </c>
      <c r="R748">
        <v>100130</v>
      </c>
      <c r="S748">
        <v>13</v>
      </c>
      <c r="T748">
        <v>100130</v>
      </c>
      <c r="U748">
        <v>14</v>
      </c>
      <c r="V748">
        <v>100132</v>
      </c>
      <c r="W748">
        <v>15</v>
      </c>
      <c r="X748">
        <v>100130</v>
      </c>
      <c r="Y748">
        <v>16</v>
      </c>
      <c r="Z748">
        <v>100130</v>
      </c>
      <c r="AA748">
        <v>17</v>
      </c>
      <c r="AB748">
        <v>100130</v>
      </c>
      <c r="AC748">
        <v>19</v>
      </c>
      <c r="AD748">
        <v>100132</v>
      </c>
      <c r="AE748">
        <v>20</v>
      </c>
      <c r="AF748">
        <v>200438</v>
      </c>
      <c r="AG748">
        <v>18</v>
      </c>
      <c r="AH748" t="e">
        <f>VLOOKUP(AF748,关卡难度线!B:H,11,0)</f>
        <v>#N/A</v>
      </c>
    </row>
    <row r="749" spans="14:34">
      <c r="N749" s="14">
        <v>100132</v>
      </c>
      <c r="O749">
        <v>11</v>
      </c>
      <c r="P749">
        <v>100130</v>
      </c>
      <c r="Q749">
        <v>12</v>
      </c>
      <c r="R749">
        <v>100131</v>
      </c>
      <c r="S749">
        <v>13</v>
      </c>
      <c r="T749">
        <v>100130</v>
      </c>
      <c r="U749">
        <v>14</v>
      </c>
      <c r="V749">
        <v>100131</v>
      </c>
      <c r="W749">
        <v>15</v>
      </c>
      <c r="X749">
        <v>100131</v>
      </c>
      <c r="Y749">
        <v>16</v>
      </c>
      <c r="Z749">
        <v>100130</v>
      </c>
      <c r="AA749">
        <v>17</v>
      </c>
      <c r="AB749">
        <v>100131</v>
      </c>
      <c r="AC749">
        <v>19</v>
      </c>
      <c r="AD749">
        <v>100132</v>
      </c>
      <c r="AE749">
        <v>20</v>
      </c>
      <c r="AF749">
        <v>200439</v>
      </c>
      <c r="AG749">
        <v>18</v>
      </c>
      <c r="AH749" t="e">
        <f>VLOOKUP(AF749,关卡难度线!B:H,11,0)</f>
        <v>#N/A</v>
      </c>
    </row>
    <row r="750" spans="14:34">
      <c r="N750" s="14">
        <v>100130</v>
      </c>
      <c r="O750">
        <v>11</v>
      </c>
      <c r="P750">
        <v>100132</v>
      </c>
      <c r="Q750">
        <v>12</v>
      </c>
      <c r="R750">
        <v>100131</v>
      </c>
      <c r="S750">
        <v>13</v>
      </c>
      <c r="T750">
        <v>100130</v>
      </c>
      <c r="U750">
        <v>14</v>
      </c>
      <c r="V750">
        <v>100132</v>
      </c>
      <c r="W750">
        <v>15</v>
      </c>
      <c r="X750">
        <v>100131</v>
      </c>
      <c r="Y750">
        <v>16</v>
      </c>
      <c r="Z750">
        <v>100132</v>
      </c>
      <c r="AA750">
        <v>17</v>
      </c>
      <c r="AB750">
        <v>100130</v>
      </c>
      <c r="AC750">
        <v>19</v>
      </c>
      <c r="AD750">
        <v>100131</v>
      </c>
      <c r="AE750">
        <v>20</v>
      </c>
      <c r="AF750">
        <v>200440</v>
      </c>
      <c r="AG750">
        <v>18</v>
      </c>
      <c r="AH750" t="e">
        <f>VLOOKUP(AF750,关卡难度线!B:H,11,0)</f>
        <v>#N/A</v>
      </c>
    </row>
    <row r="751" spans="14:34">
      <c r="N751" s="14">
        <v>100131</v>
      </c>
      <c r="O751">
        <v>11</v>
      </c>
      <c r="P751">
        <v>100131</v>
      </c>
      <c r="Q751">
        <v>12</v>
      </c>
      <c r="R751">
        <v>100131</v>
      </c>
      <c r="S751">
        <v>13</v>
      </c>
      <c r="T751">
        <v>100131</v>
      </c>
      <c r="U751">
        <v>14</v>
      </c>
      <c r="V751">
        <v>100132</v>
      </c>
      <c r="W751">
        <v>15</v>
      </c>
      <c r="X751">
        <v>100131</v>
      </c>
      <c r="Y751">
        <v>16</v>
      </c>
      <c r="Z751">
        <v>100130</v>
      </c>
      <c r="AA751">
        <v>17</v>
      </c>
      <c r="AB751">
        <v>100132</v>
      </c>
      <c r="AC751">
        <v>19</v>
      </c>
      <c r="AD751">
        <v>100131</v>
      </c>
      <c r="AE751">
        <v>20</v>
      </c>
      <c r="AF751">
        <v>200431</v>
      </c>
      <c r="AG751">
        <v>18</v>
      </c>
      <c r="AH751" t="e">
        <f>VLOOKUP(AF751,关卡难度线!B:H,11,0)</f>
        <v>#N/A</v>
      </c>
    </row>
    <row r="752" spans="14:34">
      <c r="N752" s="14">
        <v>100131</v>
      </c>
      <c r="O752">
        <v>11</v>
      </c>
      <c r="P752">
        <v>100130</v>
      </c>
      <c r="Q752">
        <v>12</v>
      </c>
      <c r="R752">
        <v>100132</v>
      </c>
      <c r="S752">
        <v>13</v>
      </c>
      <c r="T752">
        <v>100131</v>
      </c>
      <c r="U752">
        <v>14</v>
      </c>
      <c r="V752">
        <v>100131</v>
      </c>
      <c r="W752">
        <v>15</v>
      </c>
      <c r="X752">
        <v>100131</v>
      </c>
      <c r="Y752">
        <v>16</v>
      </c>
      <c r="Z752">
        <v>100131</v>
      </c>
      <c r="AA752">
        <v>17</v>
      </c>
      <c r="AB752">
        <v>100132</v>
      </c>
      <c r="AC752">
        <v>19</v>
      </c>
      <c r="AD752">
        <v>100130</v>
      </c>
      <c r="AE752">
        <v>20</v>
      </c>
      <c r="AF752">
        <v>200432</v>
      </c>
      <c r="AG752">
        <v>18</v>
      </c>
      <c r="AH752" t="e">
        <f>VLOOKUP(AF752,关卡难度线!B:H,11,0)</f>
        <v>#N/A</v>
      </c>
    </row>
    <row r="753" spans="14:34">
      <c r="N753" s="14">
        <v>100132</v>
      </c>
      <c r="O753">
        <v>11</v>
      </c>
      <c r="P753">
        <v>100132</v>
      </c>
      <c r="Q753">
        <v>12</v>
      </c>
      <c r="R753">
        <v>100131</v>
      </c>
      <c r="S753">
        <v>13</v>
      </c>
      <c r="T753">
        <v>100131</v>
      </c>
      <c r="U753">
        <v>14</v>
      </c>
      <c r="V753">
        <v>100130</v>
      </c>
      <c r="W753">
        <v>15</v>
      </c>
      <c r="X753">
        <v>100131</v>
      </c>
      <c r="Y753">
        <v>16</v>
      </c>
      <c r="Z753">
        <v>100131</v>
      </c>
      <c r="AA753">
        <v>17</v>
      </c>
      <c r="AB753">
        <v>100130</v>
      </c>
      <c r="AC753">
        <v>19</v>
      </c>
      <c r="AD753">
        <v>100131</v>
      </c>
      <c r="AE753">
        <v>20</v>
      </c>
      <c r="AF753">
        <v>200433</v>
      </c>
      <c r="AG753">
        <v>18</v>
      </c>
      <c r="AH753" t="e">
        <f>VLOOKUP(AF753,关卡难度线!B:H,11,0)</f>
        <v>#N/A</v>
      </c>
    </row>
    <row r="754" spans="14:34">
      <c r="N754" s="14">
        <v>100131</v>
      </c>
      <c r="O754">
        <v>11</v>
      </c>
      <c r="P754">
        <v>100130</v>
      </c>
      <c r="Q754">
        <v>12</v>
      </c>
      <c r="R754">
        <v>100130</v>
      </c>
      <c r="S754">
        <v>13</v>
      </c>
      <c r="T754">
        <v>100130</v>
      </c>
      <c r="U754">
        <v>14</v>
      </c>
      <c r="V754">
        <v>100131</v>
      </c>
      <c r="W754">
        <v>15</v>
      </c>
      <c r="X754">
        <v>100132</v>
      </c>
      <c r="Y754">
        <v>16</v>
      </c>
      <c r="Z754">
        <v>100132</v>
      </c>
      <c r="AA754">
        <v>17</v>
      </c>
      <c r="AB754">
        <v>100132</v>
      </c>
      <c r="AC754">
        <v>19</v>
      </c>
      <c r="AD754">
        <v>100130</v>
      </c>
      <c r="AE754">
        <v>20</v>
      </c>
      <c r="AF754">
        <v>200434</v>
      </c>
      <c r="AG754">
        <v>18</v>
      </c>
      <c r="AH754" t="e">
        <f>VLOOKUP(AF754,关卡难度线!B:H,11,0)</f>
        <v>#N/A</v>
      </c>
    </row>
    <row r="755" spans="14:34">
      <c r="N755" s="14">
        <v>100131</v>
      </c>
      <c r="O755">
        <v>11</v>
      </c>
      <c r="P755">
        <v>100130</v>
      </c>
      <c r="Q755">
        <v>12</v>
      </c>
      <c r="R755">
        <v>100131</v>
      </c>
      <c r="S755">
        <v>13</v>
      </c>
      <c r="T755">
        <v>100131</v>
      </c>
      <c r="U755">
        <v>14</v>
      </c>
      <c r="V755">
        <v>100131</v>
      </c>
      <c r="W755">
        <v>15</v>
      </c>
      <c r="X755">
        <v>100132</v>
      </c>
      <c r="Y755">
        <v>16</v>
      </c>
      <c r="Z755">
        <v>100130</v>
      </c>
      <c r="AA755">
        <v>17</v>
      </c>
      <c r="AB755">
        <v>100132</v>
      </c>
      <c r="AC755">
        <v>19</v>
      </c>
      <c r="AD755">
        <v>100132</v>
      </c>
      <c r="AE755">
        <v>20</v>
      </c>
      <c r="AF755">
        <v>200435</v>
      </c>
      <c r="AG755">
        <v>18</v>
      </c>
      <c r="AH755" t="e">
        <f>VLOOKUP(AF755,关卡难度线!B:H,11,0)</f>
        <v>#N/A</v>
      </c>
    </row>
    <row r="756" spans="14:34">
      <c r="N756" s="14">
        <v>100130</v>
      </c>
      <c r="O756">
        <v>11</v>
      </c>
      <c r="P756">
        <v>100130</v>
      </c>
      <c r="Q756">
        <v>12</v>
      </c>
      <c r="R756">
        <v>100132</v>
      </c>
      <c r="S756">
        <v>13</v>
      </c>
      <c r="T756">
        <v>100130</v>
      </c>
      <c r="U756">
        <v>14</v>
      </c>
      <c r="V756">
        <v>100130</v>
      </c>
      <c r="W756">
        <v>15</v>
      </c>
      <c r="X756">
        <v>100132</v>
      </c>
      <c r="Y756">
        <v>16</v>
      </c>
      <c r="Z756">
        <v>100132</v>
      </c>
      <c r="AA756">
        <v>17</v>
      </c>
      <c r="AB756">
        <v>100131</v>
      </c>
      <c r="AC756">
        <v>19</v>
      </c>
      <c r="AD756">
        <v>100132</v>
      </c>
      <c r="AE756">
        <v>20</v>
      </c>
      <c r="AF756">
        <v>200436</v>
      </c>
      <c r="AG756">
        <v>18</v>
      </c>
      <c r="AH756" t="e">
        <f>VLOOKUP(AF756,关卡难度线!B:H,11,0)</f>
        <v>#N/A</v>
      </c>
    </row>
    <row r="757" spans="14:34">
      <c r="N757" s="14">
        <v>100130</v>
      </c>
      <c r="O757">
        <v>11</v>
      </c>
      <c r="P757">
        <v>100131</v>
      </c>
      <c r="Q757">
        <v>12</v>
      </c>
      <c r="R757">
        <v>100131</v>
      </c>
      <c r="S757">
        <v>13</v>
      </c>
      <c r="T757">
        <v>100132</v>
      </c>
      <c r="U757">
        <v>14</v>
      </c>
      <c r="V757">
        <v>100130</v>
      </c>
      <c r="W757">
        <v>15</v>
      </c>
      <c r="X757">
        <v>100132</v>
      </c>
      <c r="Y757">
        <v>16</v>
      </c>
      <c r="Z757">
        <v>100132</v>
      </c>
      <c r="AA757">
        <v>17</v>
      </c>
      <c r="AB757">
        <v>100132</v>
      </c>
      <c r="AC757">
        <v>19</v>
      </c>
      <c r="AD757">
        <v>100131</v>
      </c>
      <c r="AE757">
        <v>20</v>
      </c>
      <c r="AF757">
        <v>200437</v>
      </c>
      <c r="AG757">
        <v>18</v>
      </c>
      <c r="AH757" t="e">
        <f>VLOOKUP(AF757,关卡难度线!B:H,11,0)</f>
        <v>#N/A</v>
      </c>
    </row>
    <row r="758" spans="14:34">
      <c r="N758" s="14">
        <v>100130</v>
      </c>
      <c r="O758">
        <v>11</v>
      </c>
      <c r="P758">
        <v>100131</v>
      </c>
      <c r="Q758">
        <v>12</v>
      </c>
      <c r="R758">
        <v>100130</v>
      </c>
      <c r="S758">
        <v>13</v>
      </c>
      <c r="T758">
        <v>100130</v>
      </c>
      <c r="U758">
        <v>14</v>
      </c>
      <c r="V758">
        <v>100132</v>
      </c>
      <c r="W758">
        <v>15</v>
      </c>
      <c r="X758">
        <v>100130</v>
      </c>
      <c r="Y758">
        <v>16</v>
      </c>
      <c r="Z758">
        <v>100130</v>
      </c>
      <c r="AA758">
        <v>17</v>
      </c>
      <c r="AB758">
        <v>100130</v>
      </c>
      <c r="AC758">
        <v>19</v>
      </c>
      <c r="AD758">
        <v>100132</v>
      </c>
      <c r="AE758">
        <v>20</v>
      </c>
      <c r="AF758">
        <v>200438</v>
      </c>
      <c r="AG758">
        <v>18</v>
      </c>
      <c r="AH758" t="e">
        <f>VLOOKUP(AF758,关卡难度线!B:H,11,0)</f>
        <v>#N/A</v>
      </c>
    </row>
    <row r="759" spans="14:34">
      <c r="N759" s="14">
        <v>100132</v>
      </c>
      <c r="O759">
        <v>11</v>
      </c>
      <c r="P759">
        <v>100130</v>
      </c>
      <c r="Q759">
        <v>12</v>
      </c>
      <c r="R759">
        <v>100131</v>
      </c>
      <c r="S759">
        <v>13</v>
      </c>
      <c r="T759">
        <v>100130</v>
      </c>
      <c r="U759">
        <v>14</v>
      </c>
      <c r="V759">
        <v>100131</v>
      </c>
      <c r="W759">
        <v>15</v>
      </c>
      <c r="X759">
        <v>100131</v>
      </c>
      <c r="Y759">
        <v>16</v>
      </c>
      <c r="Z759">
        <v>100130</v>
      </c>
      <c r="AA759">
        <v>17</v>
      </c>
      <c r="AB759">
        <v>100131</v>
      </c>
      <c r="AC759">
        <v>19</v>
      </c>
      <c r="AD759">
        <v>100132</v>
      </c>
      <c r="AE759">
        <v>20</v>
      </c>
      <c r="AF759">
        <v>200439</v>
      </c>
      <c r="AG759">
        <v>18</v>
      </c>
      <c r="AH759" t="e">
        <f>VLOOKUP(AF759,关卡难度线!B:H,11,0)</f>
        <v>#N/A</v>
      </c>
    </row>
    <row r="760" spans="14:34">
      <c r="N760" s="14">
        <v>100130</v>
      </c>
      <c r="O760">
        <v>11</v>
      </c>
      <c r="P760">
        <v>100132</v>
      </c>
      <c r="Q760">
        <v>12</v>
      </c>
      <c r="R760">
        <v>100131</v>
      </c>
      <c r="S760">
        <v>13</v>
      </c>
      <c r="T760">
        <v>100130</v>
      </c>
      <c r="U760">
        <v>14</v>
      </c>
      <c r="V760">
        <v>100132</v>
      </c>
      <c r="W760">
        <v>15</v>
      </c>
      <c r="X760">
        <v>100131</v>
      </c>
      <c r="Y760">
        <v>16</v>
      </c>
      <c r="Z760">
        <v>100132</v>
      </c>
      <c r="AA760">
        <v>17</v>
      </c>
      <c r="AB760">
        <v>100130</v>
      </c>
      <c r="AC760">
        <v>19</v>
      </c>
      <c r="AD760">
        <v>100131</v>
      </c>
      <c r="AE760">
        <v>20</v>
      </c>
      <c r="AF760">
        <v>200440</v>
      </c>
      <c r="AG760">
        <v>18</v>
      </c>
      <c r="AH760" t="e">
        <f>VLOOKUP(AF760,关卡难度线!B:H,11,0)</f>
        <v>#N/A</v>
      </c>
    </row>
    <row r="761" spans="14:34">
      <c r="N761" s="14">
        <v>100134</v>
      </c>
      <c r="O761">
        <v>11</v>
      </c>
      <c r="P761">
        <v>100135</v>
      </c>
      <c r="Q761">
        <v>12</v>
      </c>
      <c r="R761">
        <v>100135</v>
      </c>
      <c r="S761">
        <v>13</v>
      </c>
      <c r="T761">
        <v>100134</v>
      </c>
      <c r="U761">
        <v>14</v>
      </c>
      <c r="V761">
        <v>100134</v>
      </c>
      <c r="W761">
        <v>15</v>
      </c>
      <c r="X761">
        <v>100135</v>
      </c>
      <c r="Y761">
        <v>16</v>
      </c>
      <c r="Z761">
        <v>100135</v>
      </c>
      <c r="AA761">
        <v>17</v>
      </c>
      <c r="AB761">
        <v>100133</v>
      </c>
      <c r="AC761">
        <v>19</v>
      </c>
      <c r="AD761">
        <v>100134</v>
      </c>
      <c r="AE761">
        <v>20</v>
      </c>
      <c r="AF761">
        <v>200441</v>
      </c>
      <c r="AG761">
        <v>18</v>
      </c>
      <c r="AH761" t="e">
        <f>VLOOKUP(AF761,关卡难度线!B:H,11,0)</f>
        <v>#N/A</v>
      </c>
    </row>
    <row r="762" spans="14:34">
      <c r="N762" s="14">
        <v>100133</v>
      </c>
      <c r="O762">
        <v>11</v>
      </c>
      <c r="P762">
        <v>100133</v>
      </c>
      <c r="Q762">
        <v>12</v>
      </c>
      <c r="R762">
        <v>100133</v>
      </c>
      <c r="S762">
        <v>13</v>
      </c>
      <c r="T762">
        <v>100133</v>
      </c>
      <c r="U762">
        <v>14</v>
      </c>
      <c r="V762">
        <v>100134</v>
      </c>
      <c r="W762">
        <v>15</v>
      </c>
      <c r="X762">
        <v>100135</v>
      </c>
      <c r="Y762">
        <v>16</v>
      </c>
      <c r="Z762">
        <v>100133</v>
      </c>
      <c r="AA762">
        <v>17</v>
      </c>
      <c r="AB762">
        <v>100135</v>
      </c>
      <c r="AC762">
        <v>19</v>
      </c>
      <c r="AD762">
        <v>100135</v>
      </c>
      <c r="AE762">
        <v>20</v>
      </c>
      <c r="AF762">
        <v>200442</v>
      </c>
      <c r="AG762">
        <v>18</v>
      </c>
      <c r="AH762" t="e">
        <f>VLOOKUP(AF762,关卡难度线!B:H,11,0)</f>
        <v>#N/A</v>
      </c>
    </row>
    <row r="763" spans="14:34">
      <c r="N763" s="14">
        <v>100135</v>
      </c>
      <c r="O763">
        <v>11</v>
      </c>
      <c r="P763">
        <v>100135</v>
      </c>
      <c r="Q763">
        <v>12</v>
      </c>
      <c r="R763">
        <v>100134</v>
      </c>
      <c r="S763">
        <v>13</v>
      </c>
      <c r="T763">
        <v>100134</v>
      </c>
      <c r="U763">
        <v>14</v>
      </c>
      <c r="V763">
        <v>100135</v>
      </c>
      <c r="W763">
        <v>15</v>
      </c>
      <c r="X763">
        <v>100133</v>
      </c>
      <c r="Y763">
        <v>16</v>
      </c>
      <c r="Z763">
        <v>100133</v>
      </c>
      <c r="AA763">
        <v>17</v>
      </c>
      <c r="AB763">
        <v>100134</v>
      </c>
      <c r="AC763">
        <v>19</v>
      </c>
      <c r="AD763">
        <v>100133</v>
      </c>
      <c r="AE763">
        <v>20</v>
      </c>
      <c r="AF763">
        <v>200443</v>
      </c>
      <c r="AG763">
        <v>18</v>
      </c>
      <c r="AH763" t="e">
        <f>VLOOKUP(AF763,关卡难度线!B:H,11,0)</f>
        <v>#N/A</v>
      </c>
    </row>
    <row r="764" spans="14:34">
      <c r="N764" s="14">
        <v>100135</v>
      </c>
      <c r="O764">
        <v>11</v>
      </c>
      <c r="P764">
        <v>100135</v>
      </c>
      <c r="Q764">
        <v>12</v>
      </c>
      <c r="R764">
        <v>100134</v>
      </c>
      <c r="S764">
        <v>13</v>
      </c>
      <c r="T764">
        <v>100133</v>
      </c>
      <c r="U764">
        <v>14</v>
      </c>
      <c r="V764">
        <v>100134</v>
      </c>
      <c r="W764">
        <v>15</v>
      </c>
      <c r="X764">
        <v>100135</v>
      </c>
      <c r="Y764">
        <v>16</v>
      </c>
      <c r="Z764">
        <v>100135</v>
      </c>
      <c r="AA764">
        <v>17</v>
      </c>
      <c r="AB764">
        <v>100133</v>
      </c>
      <c r="AC764">
        <v>19</v>
      </c>
      <c r="AD764">
        <v>100134</v>
      </c>
      <c r="AE764">
        <v>20</v>
      </c>
      <c r="AF764">
        <v>200444</v>
      </c>
      <c r="AG764">
        <v>18</v>
      </c>
      <c r="AH764" t="e">
        <f>VLOOKUP(AF764,关卡难度线!B:H,11,0)</f>
        <v>#N/A</v>
      </c>
    </row>
    <row r="765" spans="14:34">
      <c r="N765" s="14">
        <v>100135</v>
      </c>
      <c r="O765">
        <v>11</v>
      </c>
      <c r="P765">
        <v>100134</v>
      </c>
      <c r="Q765">
        <v>12</v>
      </c>
      <c r="R765">
        <v>100135</v>
      </c>
      <c r="S765">
        <v>13</v>
      </c>
      <c r="T765">
        <v>100134</v>
      </c>
      <c r="U765">
        <v>14</v>
      </c>
      <c r="V765">
        <v>100134</v>
      </c>
      <c r="W765">
        <v>15</v>
      </c>
      <c r="X765">
        <v>100134</v>
      </c>
      <c r="Y765">
        <v>16</v>
      </c>
      <c r="Z765">
        <v>100133</v>
      </c>
      <c r="AA765">
        <v>17</v>
      </c>
      <c r="AB765">
        <v>100135</v>
      </c>
      <c r="AC765">
        <v>19</v>
      </c>
      <c r="AD765">
        <v>100133</v>
      </c>
      <c r="AE765">
        <v>20</v>
      </c>
      <c r="AF765">
        <v>200445</v>
      </c>
      <c r="AG765">
        <v>18</v>
      </c>
      <c r="AH765" t="e">
        <f>VLOOKUP(AF765,关卡难度线!B:H,11,0)</f>
        <v>#N/A</v>
      </c>
    </row>
    <row r="766" spans="14:34">
      <c r="N766" s="14">
        <v>100134</v>
      </c>
      <c r="O766">
        <v>11</v>
      </c>
      <c r="P766">
        <v>100134</v>
      </c>
      <c r="Q766">
        <v>12</v>
      </c>
      <c r="R766">
        <v>100135</v>
      </c>
      <c r="S766">
        <v>13</v>
      </c>
      <c r="T766">
        <v>100134</v>
      </c>
      <c r="U766">
        <v>14</v>
      </c>
      <c r="V766">
        <v>100135</v>
      </c>
      <c r="W766">
        <v>15</v>
      </c>
      <c r="X766">
        <v>100133</v>
      </c>
      <c r="Y766">
        <v>16</v>
      </c>
      <c r="Z766">
        <v>100135</v>
      </c>
      <c r="AA766">
        <v>17</v>
      </c>
      <c r="AB766">
        <v>100134</v>
      </c>
      <c r="AC766">
        <v>19</v>
      </c>
      <c r="AD766">
        <v>100134</v>
      </c>
      <c r="AE766">
        <v>20</v>
      </c>
      <c r="AF766">
        <v>200446</v>
      </c>
      <c r="AG766">
        <v>18</v>
      </c>
      <c r="AH766" t="e">
        <f>VLOOKUP(AF766,关卡难度线!B:H,11,0)</f>
        <v>#N/A</v>
      </c>
    </row>
    <row r="767" spans="14:34">
      <c r="N767" s="14">
        <v>100135</v>
      </c>
      <c r="O767">
        <v>11</v>
      </c>
      <c r="P767">
        <v>100133</v>
      </c>
      <c r="Q767">
        <v>12</v>
      </c>
      <c r="R767">
        <v>100133</v>
      </c>
      <c r="S767">
        <v>13</v>
      </c>
      <c r="T767">
        <v>100134</v>
      </c>
      <c r="U767">
        <v>14</v>
      </c>
      <c r="V767">
        <v>100134</v>
      </c>
      <c r="W767">
        <v>15</v>
      </c>
      <c r="X767">
        <v>100135</v>
      </c>
      <c r="Y767">
        <v>16</v>
      </c>
      <c r="Z767">
        <v>100135</v>
      </c>
      <c r="AA767">
        <v>17</v>
      </c>
      <c r="AB767">
        <v>100134</v>
      </c>
      <c r="AC767">
        <v>19</v>
      </c>
      <c r="AD767">
        <v>100135</v>
      </c>
      <c r="AE767">
        <v>20</v>
      </c>
      <c r="AF767">
        <v>200447</v>
      </c>
      <c r="AG767">
        <v>18</v>
      </c>
      <c r="AH767" t="e">
        <f>VLOOKUP(AF767,关卡难度线!B:H,11,0)</f>
        <v>#N/A</v>
      </c>
    </row>
    <row r="768" spans="14:34">
      <c r="N768" s="14">
        <v>100134</v>
      </c>
      <c r="O768">
        <v>11</v>
      </c>
      <c r="P768">
        <v>100133</v>
      </c>
      <c r="Q768">
        <v>12</v>
      </c>
      <c r="R768">
        <v>100135</v>
      </c>
      <c r="S768">
        <v>13</v>
      </c>
      <c r="T768">
        <v>100135</v>
      </c>
      <c r="U768">
        <v>14</v>
      </c>
      <c r="V768">
        <v>100134</v>
      </c>
      <c r="W768">
        <v>15</v>
      </c>
      <c r="X768">
        <v>100135</v>
      </c>
      <c r="Y768">
        <v>16</v>
      </c>
      <c r="Z768">
        <v>100133</v>
      </c>
      <c r="AA768">
        <v>17</v>
      </c>
      <c r="AB768">
        <v>100135</v>
      </c>
      <c r="AC768">
        <v>19</v>
      </c>
      <c r="AD768">
        <v>100134</v>
      </c>
      <c r="AE768">
        <v>20</v>
      </c>
      <c r="AF768">
        <v>200448</v>
      </c>
      <c r="AG768">
        <v>18</v>
      </c>
      <c r="AH768" t="e">
        <f>VLOOKUP(AF768,关卡难度线!B:H,11,0)</f>
        <v>#N/A</v>
      </c>
    </row>
    <row r="769" spans="14:34">
      <c r="N769" s="14">
        <v>100134</v>
      </c>
      <c r="O769">
        <v>11</v>
      </c>
      <c r="P769">
        <v>100133</v>
      </c>
      <c r="Q769">
        <v>12</v>
      </c>
      <c r="R769">
        <v>100135</v>
      </c>
      <c r="S769">
        <v>13</v>
      </c>
      <c r="T769">
        <v>100133</v>
      </c>
      <c r="U769">
        <v>14</v>
      </c>
      <c r="V769">
        <v>100134</v>
      </c>
      <c r="W769">
        <v>15</v>
      </c>
      <c r="X769">
        <v>100135</v>
      </c>
      <c r="Y769">
        <v>16</v>
      </c>
      <c r="Z769">
        <v>100135</v>
      </c>
      <c r="AA769">
        <v>17</v>
      </c>
      <c r="AB769">
        <v>100134</v>
      </c>
      <c r="AC769">
        <v>19</v>
      </c>
      <c r="AD769">
        <v>100133</v>
      </c>
      <c r="AE769">
        <v>20</v>
      </c>
      <c r="AF769">
        <v>200449</v>
      </c>
      <c r="AG769">
        <v>18</v>
      </c>
      <c r="AH769" t="e">
        <f>VLOOKUP(AF769,关卡难度线!B:H,11,0)</f>
        <v>#N/A</v>
      </c>
    </row>
    <row r="770" spans="14:34">
      <c r="N770" s="14">
        <v>100135</v>
      </c>
      <c r="O770">
        <v>11</v>
      </c>
      <c r="P770">
        <v>100133</v>
      </c>
      <c r="Q770">
        <v>12</v>
      </c>
      <c r="R770">
        <v>100134</v>
      </c>
      <c r="S770">
        <v>13</v>
      </c>
      <c r="T770">
        <v>100134</v>
      </c>
      <c r="U770">
        <v>14</v>
      </c>
      <c r="V770">
        <v>100135</v>
      </c>
      <c r="W770">
        <v>15</v>
      </c>
      <c r="X770">
        <v>100133</v>
      </c>
      <c r="Y770">
        <v>16</v>
      </c>
      <c r="Z770">
        <v>100133</v>
      </c>
      <c r="AA770">
        <v>17</v>
      </c>
      <c r="AB770">
        <v>100135</v>
      </c>
      <c r="AC770">
        <v>19</v>
      </c>
      <c r="AD770">
        <v>100133</v>
      </c>
      <c r="AE770">
        <v>20</v>
      </c>
      <c r="AF770">
        <v>200450</v>
      </c>
      <c r="AG770">
        <v>18</v>
      </c>
      <c r="AH770" t="e">
        <f>VLOOKUP(AF770,关卡难度线!B:H,11,0)</f>
        <v>#N/A</v>
      </c>
    </row>
    <row r="771" spans="14:34">
      <c r="N771" s="14">
        <v>100134</v>
      </c>
      <c r="O771">
        <v>11</v>
      </c>
      <c r="P771">
        <v>100135</v>
      </c>
      <c r="Q771">
        <v>12</v>
      </c>
      <c r="R771">
        <v>100135</v>
      </c>
      <c r="S771">
        <v>13</v>
      </c>
      <c r="T771">
        <v>100134</v>
      </c>
      <c r="U771">
        <v>14</v>
      </c>
      <c r="V771">
        <v>100134</v>
      </c>
      <c r="W771">
        <v>15</v>
      </c>
      <c r="X771">
        <v>100135</v>
      </c>
      <c r="Y771">
        <v>16</v>
      </c>
      <c r="Z771">
        <v>100135</v>
      </c>
      <c r="AA771">
        <v>17</v>
      </c>
      <c r="AB771">
        <v>100133</v>
      </c>
      <c r="AC771">
        <v>19</v>
      </c>
      <c r="AD771">
        <v>100134</v>
      </c>
      <c r="AE771">
        <v>20</v>
      </c>
      <c r="AF771">
        <v>200441</v>
      </c>
      <c r="AG771">
        <v>18</v>
      </c>
      <c r="AH771" t="e">
        <f>VLOOKUP(AF771,关卡难度线!B:H,11,0)</f>
        <v>#N/A</v>
      </c>
    </row>
    <row r="772" spans="14:34">
      <c r="N772" s="14">
        <v>100133</v>
      </c>
      <c r="O772">
        <v>11</v>
      </c>
      <c r="P772">
        <v>100133</v>
      </c>
      <c r="Q772">
        <v>12</v>
      </c>
      <c r="R772">
        <v>100133</v>
      </c>
      <c r="S772">
        <v>13</v>
      </c>
      <c r="T772">
        <v>100133</v>
      </c>
      <c r="U772">
        <v>14</v>
      </c>
      <c r="V772">
        <v>100134</v>
      </c>
      <c r="W772">
        <v>15</v>
      </c>
      <c r="X772">
        <v>100135</v>
      </c>
      <c r="Y772">
        <v>16</v>
      </c>
      <c r="Z772">
        <v>100133</v>
      </c>
      <c r="AA772">
        <v>17</v>
      </c>
      <c r="AB772">
        <v>100135</v>
      </c>
      <c r="AC772">
        <v>19</v>
      </c>
      <c r="AD772">
        <v>100135</v>
      </c>
      <c r="AE772">
        <v>20</v>
      </c>
      <c r="AF772">
        <v>200442</v>
      </c>
      <c r="AG772">
        <v>18</v>
      </c>
      <c r="AH772" t="e">
        <f>VLOOKUP(AF772,关卡难度线!B:H,11,0)</f>
        <v>#N/A</v>
      </c>
    </row>
    <row r="773" spans="14:34">
      <c r="N773" s="14">
        <v>100135</v>
      </c>
      <c r="O773">
        <v>11</v>
      </c>
      <c r="P773">
        <v>100135</v>
      </c>
      <c r="Q773">
        <v>12</v>
      </c>
      <c r="R773">
        <v>100134</v>
      </c>
      <c r="S773">
        <v>13</v>
      </c>
      <c r="T773">
        <v>100134</v>
      </c>
      <c r="U773">
        <v>14</v>
      </c>
      <c r="V773">
        <v>100135</v>
      </c>
      <c r="W773">
        <v>15</v>
      </c>
      <c r="X773">
        <v>100133</v>
      </c>
      <c r="Y773">
        <v>16</v>
      </c>
      <c r="Z773">
        <v>100133</v>
      </c>
      <c r="AA773">
        <v>17</v>
      </c>
      <c r="AB773">
        <v>100134</v>
      </c>
      <c r="AC773">
        <v>19</v>
      </c>
      <c r="AD773">
        <v>100133</v>
      </c>
      <c r="AE773">
        <v>20</v>
      </c>
      <c r="AF773">
        <v>200443</v>
      </c>
      <c r="AG773">
        <v>18</v>
      </c>
      <c r="AH773" t="e">
        <f>VLOOKUP(AF773,关卡难度线!B:H,11,0)</f>
        <v>#N/A</v>
      </c>
    </row>
    <row r="774" spans="14:34">
      <c r="N774" s="14">
        <v>100135</v>
      </c>
      <c r="O774">
        <v>11</v>
      </c>
      <c r="P774">
        <v>100135</v>
      </c>
      <c r="Q774">
        <v>12</v>
      </c>
      <c r="R774">
        <v>100134</v>
      </c>
      <c r="S774">
        <v>13</v>
      </c>
      <c r="T774">
        <v>100133</v>
      </c>
      <c r="U774">
        <v>14</v>
      </c>
      <c r="V774">
        <v>100134</v>
      </c>
      <c r="W774">
        <v>15</v>
      </c>
      <c r="X774">
        <v>100135</v>
      </c>
      <c r="Y774">
        <v>16</v>
      </c>
      <c r="Z774">
        <v>100135</v>
      </c>
      <c r="AA774">
        <v>17</v>
      </c>
      <c r="AB774">
        <v>100133</v>
      </c>
      <c r="AC774">
        <v>19</v>
      </c>
      <c r="AD774">
        <v>100134</v>
      </c>
      <c r="AE774">
        <v>20</v>
      </c>
      <c r="AF774">
        <v>200444</v>
      </c>
      <c r="AG774">
        <v>18</v>
      </c>
      <c r="AH774" t="e">
        <f>VLOOKUP(AF774,关卡难度线!B:H,11,0)</f>
        <v>#N/A</v>
      </c>
    </row>
    <row r="775" spans="14:34">
      <c r="N775" s="14">
        <v>100135</v>
      </c>
      <c r="O775">
        <v>11</v>
      </c>
      <c r="P775">
        <v>100134</v>
      </c>
      <c r="Q775">
        <v>12</v>
      </c>
      <c r="R775">
        <v>100135</v>
      </c>
      <c r="S775">
        <v>13</v>
      </c>
      <c r="T775">
        <v>100134</v>
      </c>
      <c r="U775">
        <v>14</v>
      </c>
      <c r="V775">
        <v>100134</v>
      </c>
      <c r="W775">
        <v>15</v>
      </c>
      <c r="X775">
        <v>100134</v>
      </c>
      <c r="Y775">
        <v>16</v>
      </c>
      <c r="Z775">
        <v>100133</v>
      </c>
      <c r="AA775">
        <v>17</v>
      </c>
      <c r="AB775">
        <v>100135</v>
      </c>
      <c r="AC775">
        <v>19</v>
      </c>
      <c r="AD775">
        <v>100133</v>
      </c>
      <c r="AE775">
        <v>20</v>
      </c>
      <c r="AF775">
        <v>200445</v>
      </c>
      <c r="AG775">
        <v>18</v>
      </c>
      <c r="AH775" t="e">
        <f>VLOOKUP(AF775,关卡难度线!B:H,11,0)</f>
        <v>#N/A</v>
      </c>
    </row>
    <row r="776" spans="14:34">
      <c r="N776" s="14">
        <v>100134</v>
      </c>
      <c r="O776">
        <v>11</v>
      </c>
      <c r="P776">
        <v>100134</v>
      </c>
      <c r="Q776">
        <v>12</v>
      </c>
      <c r="R776">
        <v>100135</v>
      </c>
      <c r="S776">
        <v>13</v>
      </c>
      <c r="T776">
        <v>100134</v>
      </c>
      <c r="U776">
        <v>14</v>
      </c>
      <c r="V776">
        <v>100135</v>
      </c>
      <c r="W776">
        <v>15</v>
      </c>
      <c r="X776">
        <v>100133</v>
      </c>
      <c r="Y776">
        <v>16</v>
      </c>
      <c r="Z776">
        <v>100135</v>
      </c>
      <c r="AA776">
        <v>17</v>
      </c>
      <c r="AB776">
        <v>100134</v>
      </c>
      <c r="AC776">
        <v>19</v>
      </c>
      <c r="AD776">
        <v>100134</v>
      </c>
      <c r="AE776">
        <v>20</v>
      </c>
      <c r="AF776">
        <v>200446</v>
      </c>
      <c r="AG776">
        <v>18</v>
      </c>
      <c r="AH776" t="e">
        <f>VLOOKUP(AF776,关卡难度线!B:H,11,0)</f>
        <v>#N/A</v>
      </c>
    </row>
    <row r="777" spans="14:34">
      <c r="N777" s="14">
        <v>100135</v>
      </c>
      <c r="O777">
        <v>11</v>
      </c>
      <c r="P777">
        <v>100133</v>
      </c>
      <c r="Q777">
        <v>12</v>
      </c>
      <c r="R777">
        <v>100133</v>
      </c>
      <c r="S777">
        <v>13</v>
      </c>
      <c r="T777">
        <v>100134</v>
      </c>
      <c r="U777">
        <v>14</v>
      </c>
      <c r="V777">
        <v>100134</v>
      </c>
      <c r="W777">
        <v>15</v>
      </c>
      <c r="X777">
        <v>100135</v>
      </c>
      <c r="Y777">
        <v>16</v>
      </c>
      <c r="Z777">
        <v>100135</v>
      </c>
      <c r="AA777">
        <v>17</v>
      </c>
      <c r="AB777">
        <v>100134</v>
      </c>
      <c r="AC777">
        <v>19</v>
      </c>
      <c r="AD777">
        <v>100135</v>
      </c>
      <c r="AE777">
        <v>20</v>
      </c>
      <c r="AF777">
        <v>200447</v>
      </c>
      <c r="AG777">
        <v>18</v>
      </c>
      <c r="AH777" t="e">
        <f>VLOOKUP(AF777,关卡难度线!B:H,11,0)</f>
        <v>#N/A</v>
      </c>
    </row>
    <row r="778" spans="14:34">
      <c r="N778" s="14">
        <v>100134</v>
      </c>
      <c r="O778">
        <v>11</v>
      </c>
      <c r="P778">
        <v>100133</v>
      </c>
      <c r="Q778">
        <v>12</v>
      </c>
      <c r="R778">
        <v>100135</v>
      </c>
      <c r="S778">
        <v>13</v>
      </c>
      <c r="T778">
        <v>100135</v>
      </c>
      <c r="U778">
        <v>14</v>
      </c>
      <c r="V778">
        <v>100134</v>
      </c>
      <c r="W778">
        <v>15</v>
      </c>
      <c r="X778">
        <v>100135</v>
      </c>
      <c r="Y778">
        <v>16</v>
      </c>
      <c r="Z778">
        <v>100133</v>
      </c>
      <c r="AA778">
        <v>17</v>
      </c>
      <c r="AB778">
        <v>100135</v>
      </c>
      <c r="AC778">
        <v>19</v>
      </c>
      <c r="AD778">
        <v>100134</v>
      </c>
      <c r="AE778">
        <v>20</v>
      </c>
      <c r="AF778">
        <v>200448</v>
      </c>
      <c r="AG778">
        <v>18</v>
      </c>
      <c r="AH778" t="e">
        <f>VLOOKUP(AF778,关卡难度线!B:H,11,0)</f>
        <v>#N/A</v>
      </c>
    </row>
    <row r="779" spans="14:34">
      <c r="N779" s="14">
        <v>100134</v>
      </c>
      <c r="O779">
        <v>11</v>
      </c>
      <c r="P779">
        <v>100133</v>
      </c>
      <c r="Q779">
        <v>12</v>
      </c>
      <c r="R779">
        <v>100135</v>
      </c>
      <c r="S779">
        <v>13</v>
      </c>
      <c r="T779">
        <v>100133</v>
      </c>
      <c r="U779">
        <v>14</v>
      </c>
      <c r="V779">
        <v>100134</v>
      </c>
      <c r="W779">
        <v>15</v>
      </c>
      <c r="X779">
        <v>100135</v>
      </c>
      <c r="Y779">
        <v>16</v>
      </c>
      <c r="Z779">
        <v>100135</v>
      </c>
      <c r="AA779">
        <v>17</v>
      </c>
      <c r="AB779">
        <v>100134</v>
      </c>
      <c r="AC779">
        <v>19</v>
      </c>
      <c r="AD779">
        <v>100133</v>
      </c>
      <c r="AE779">
        <v>20</v>
      </c>
      <c r="AF779">
        <v>200449</v>
      </c>
      <c r="AG779">
        <v>18</v>
      </c>
      <c r="AH779" t="e">
        <f>VLOOKUP(AF779,关卡难度线!B:H,11,0)</f>
        <v>#N/A</v>
      </c>
    </row>
    <row r="780" spans="14:34">
      <c r="N780" s="14">
        <v>100135</v>
      </c>
      <c r="O780">
        <v>11</v>
      </c>
      <c r="P780">
        <v>100133</v>
      </c>
      <c r="Q780">
        <v>12</v>
      </c>
      <c r="R780">
        <v>100134</v>
      </c>
      <c r="S780">
        <v>13</v>
      </c>
      <c r="T780">
        <v>100134</v>
      </c>
      <c r="U780">
        <v>14</v>
      </c>
      <c r="V780">
        <v>100135</v>
      </c>
      <c r="W780">
        <v>15</v>
      </c>
      <c r="X780">
        <v>100133</v>
      </c>
      <c r="Y780">
        <v>16</v>
      </c>
      <c r="Z780">
        <v>100133</v>
      </c>
      <c r="AA780">
        <v>17</v>
      </c>
      <c r="AB780">
        <v>100135</v>
      </c>
      <c r="AC780">
        <v>19</v>
      </c>
      <c r="AD780">
        <v>100133</v>
      </c>
      <c r="AE780">
        <v>20</v>
      </c>
      <c r="AF780">
        <v>200450</v>
      </c>
      <c r="AG780">
        <v>18</v>
      </c>
      <c r="AH780" t="e">
        <f>VLOOKUP(AF780,关卡难度线!B:H,11,0)</f>
        <v>#N/A</v>
      </c>
    </row>
    <row r="781" spans="14:34">
      <c r="N781" s="14">
        <v>100138</v>
      </c>
      <c r="O781">
        <v>11</v>
      </c>
      <c r="P781">
        <v>100138</v>
      </c>
      <c r="Q781">
        <v>12</v>
      </c>
      <c r="R781">
        <v>100136</v>
      </c>
      <c r="S781">
        <v>13</v>
      </c>
      <c r="T781">
        <v>100136</v>
      </c>
      <c r="U781">
        <v>14</v>
      </c>
      <c r="V781">
        <v>100137</v>
      </c>
      <c r="W781">
        <v>15</v>
      </c>
      <c r="X781">
        <v>100136</v>
      </c>
      <c r="Y781">
        <v>16</v>
      </c>
      <c r="Z781">
        <v>100136</v>
      </c>
      <c r="AA781">
        <v>17</v>
      </c>
      <c r="AB781">
        <v>100138</v>
      </c>
      <c r="AC781">
        <v>19</v>
      </c>
      <c r="AD781">
        <v>100138</v>
      </c>
      <c r="AE781">
        <v>20</v>
      </c>
      <c r="AF781">
        <v>200451</v>
      </c>
      <c r="AG781">
        <v>18</v>
      </c>
      <c r="AH781" t="e">
        <f>VLOOKUP(AF781,关卡难度线!B:H,11,0)</f>
        <v>#N/A</v>
      </c>
    </row>
    <row r="782" spans="14:34">
      <c r="N782" s="14">
        <v>100137</v>
      </c>
      <c r="O782">
        <v>11</v>
      </c>
      <c r="P782">
        <v>100136</v>
      </c>
      <c r="Q782">
        <v>12</v>
      </c>
      <c r="R782">
        <v>100138</v>
      </c>
      <c r="S782">
        <v>13</v>
      </c>
      <c r="T782">
        <v>100137</v>
      </c>
      <c r="U782">
        <v>14</v>
      </c>
      <c r="V782">
        <v>100136</v>
      </c>
      <c r="W782">
        <v>15</v>
      </c>
      <c r="X782">
        <v>100138</v>
      </c>
      <c r="Y782">
        <v>16</v>
      </c>
      <c r="Z782">
        <v>100138</v>
      </c>
      <c r="AA782">
        <v>17</v>
      </c>
      <c r="AB782">
        <v>100136</v>
      </c>
      <c r="AC782">
        <v>19</v>
      </c>
      <c r="AD782">
        <v>100137</v>
      </c>
      <c r="AE782">
        <v>20</v>
      </c>
      <c r="AF782">
        <v>200452</v>
      </c>
      <c r="AG782">
        <v>18</v>
      </c>
      <c r="AH782" t="e">
        <f>VLOOKUP(AF782,关卡难度线!B:H,11,0)</f>
        <v>#N/A</v>
      </c>
    </row>
    <row r="783" spans="14:34">
      <c r="N783" s="14">
        <v>100137</v>
      </c>
      <c r="O783">
        <v>11</v>
      </c>
      <c r="P783">
        <v>100137</v>
      </c>
      <c r="Q783">
        <v>12</v>
      </c>
      <c r="R783">
        <v>100137</v>
      </c>
      <c r="S783">
        <v>13</v>
      </c>
      <c r="T783">
        <v>100137</v>
      </c>
      <c r="U783">
        <v>14</v>
      </c>
      <c r="V783">
        <v>100137</v>
      </c>
      <c r="W783">
        <v>15</v>
      </c>
      <c r="X783">
        <v>100136</v>
      </c>
      <c r="Y783">
        <v>16</v>
      </c>
      <c r="Z783">
        <v>100138</v>
      </c>
      <c r="AA783">
        <v>17</v>
      </c>
      <c r="AB783">
        <v>100138</v>
      </c>
      <c r="AC783">
        <v>19</v>
      </c>
      <c r="AD783">
        <v>100138</v>
      </c>
      <c r="AE783">
        <v>20</v>
      </c>
      <c r="AF783">
        <v>200453</v>
      </c>
      <c r="AG783">
        <v>18</v>
      </c>
      <c r="AH783" t="e">
        <f>VLOOKUP(AF783,关卡难度线!B:H,11,0)</f>
        <v>#N/A</v>
      </c>
    </row>
    <row r="784" spans="14:34">
      <c r="N784" s="14">
        <v>100136</v>
      </c>
      <c r="O784">
        <v>11</v>
      </c>
      <c r="P784">
        <v>100136</v>
      </c>
      <c r="Q784">
        <v>12</v>
      </c>
      <c r="R784">
        <v>100137</v>
      </c>
      <c r="S784">
        <v>13</v>
      </c>
      <c r="T784">
        <v>100138</v>
      </c>
      <c r="U784">
        <v>14</v>
      </c>
      <c r="V784">
        <v>100137</v>
      </c>
      <c r="W784">
        <v>15</v>
      </c>
      <c r="X784">
        <v>100136</v>
      </c>
      <c r="Y784">
        <v>16</v>
      </c>
      <c r="Z784">
        <v>100138</v>
      </c>
      <c r="AA784">
        <v>17</v>
      </c>
      <c r="AB784">
        <v>100136</v>
      </c>
      <c r="AC784">
        <v>19</v>
      </c>
      <c r="AD784">
        <v>100136</v>
      </c>
      <c r="AE784">
        <v>20</v>
      </c>
      <c r="AF784">
        <v>200454</v>
      </c>
      <c r="AG784">
        <v>18</v>
      </c>
      <c r="AH784" t="e">
        <f>VLOOKUP(AF784,关卡难度线!B:H,11,0)</f>
        <v>#N/A</v>
      </c>
    </row>
    <row r="785" spans="14:34">
      <c r="N785" s="14">
        <v>100138</v>
      </c>
      <c r="O785">
        <v>11</v>
      </c>
      <c r="P785">
        <v>100138</v>
      </c>
      <c r="Q785">
        <v>12</v>
      </c>
      <c r="R785">
        <v>100138</v>
      </c>
      <c r="S785">
        <v>13</v>
      </c>
      <c r="T785">
        <v>100138</v>
      </c>
      <c r="U785">
        <v>14</v>
      </c>
      <c r="V785">
        <v>100137</v>
      </c>
      <c r="W785">
        <v>15</v>
      </c>
      <c r="X785">
        <v>100137</v>
      </c>
      <c r="Y785">
        <v>16</v>
      </c>
      <c r="Z785">
        <v>100138</v>
      </c>
      <c r="AA785">
        <v>17</v>
      </c>
      <c r="AB785">
        <v>100137</v>
      </c>
      <c r="AC785">
        <v>19</v>
      </c>
      <c r="AD785">
        <v>100137</v>
      </c>
      <c r="AE785">
        <v>20</v>
      </c>
      <c r="AF785">
        <v>200455</v>
      </c>
      <c r="AG785">
        <v>18</v>
      </c>
      <c r="AH785" t="e">
        <f>VLOOKUP(AF785,关卡难度线!B:H,11,0)</f>
        <v>#N/A</v>
      </c>
    </row>
    <row r="786" spans="14:34">
      <c r="N786" s="14">
        <v>100138</v>
      </c>
      <c r="O786">
        <v>11</v>
      </c>
      <c r="P786">
        <v>100138</v>
      </c>
      <c r="Q786">
        <v>12</v>
      </c>
      <c r="R786">
        <v>100137</v>
      </c>
      <c r="S786">
        <v>13</v>
      </c>
      <c r="T786">
        <v>100137</v>
      </c>
      <c r="U786">
        <v>14</v>
      </c>
      <c r="V786">
        <v>100138</v>
      </c>
      <c r="W786">
        <v>15</v>
      </c>
      <c r="X786">
        <v>100138</v>
      </c>
      <c r="Y786">
        <v>16</v>
      </c>
      <c r="Z786">
        <v>100138</v>
      </c>
      <c r="AA786">
        <v>17</v>
      </c>
      <c r="AB786">
        <v>100137</v>
      </c>
      <c r="AC786">
        <v>19</v>
      </c>
      <c r="AD786">
        <v>100136</v>
      </c>
      <c r="AE786">
        <v>20</v>
      </c>
      <c r="AF786">
        <v>200456</v>
      </c>
      <c r="AG786">
        <v>18</v>
      </c>
      <c r="AH786" t="e">
        <f>VLOOKUP(AF786,关卡难度线!B:H,11,0)</f>
        <v>#N/A</v>
      </c>
    </row>
    <row r="787" spans="14:34">
      <c r="N787" s="14">
        <v>100137</v>
      </c>
      <c r="O787">
        <v>11</v>
      </c>
      <c r="P787">
        <v>100136</v>
      </c>
      <c r="Q787">
        <v>12</v>
      </c>
      <c r="R787">
        <v>100138</v>
      </c>
      <c r="S787">
        <v>13</v>
      </c>
      <c r="T787">
        <v>100138</v>
      </c>
      <c r="U787">
        <v>14</v>
      </c>
      <c r="V787">
        <v>100138</v>
      </c>
      <c r="W787">
        <v>15</v>
      </c>
      <c r="X787">
        <v>100137</v>
      </c>
      <c r="Y787">
        <v>16</v>
      </c>
      <c r="Z787">
        <v>100136</v>
      </c>
      <c r="AA787">
        <v>17</v>
      </c>
      <c r="AB787">
        <v>100137</v>
      </c>
      <c r="AC787">
        <v>19</v>
      </c>
      <c r="AD787">
        <v>100136</v>
      </c>
      <c r="AE787">
        <v>20</v>
      </c>
      <c r="AF787">
        <v>200457</v>
      </c>
      <c r="AG787">
        <v>18</v>
      </c>
      <c r="AH787" t="e">
        <f>VLOOKUP(AF787,关卡难度线!B:H,11,0)</f>
        <v>#N/A</v>
      </c>
    </row>
    <row r="788" spans="14:34">
      <c r="N788" s="14">
        <v>100137</v>
      </c>
      <c r="O788">
        <v>11</v>
      </c>
      <c r="P788">
        <v>100138</v>
      </c>
      <c r="Q788">
        <v>12</v>
      </c>
      <c r="R788">
        <v>100136</v>
      </c>
      <c r="S788">
        <v>13</v>
      </c>
      <c r="T788">
        <v>100137</v>
      </c>
      <c r="U788">
        <v>14</v>
      </c>
      <c r="V788">
        <v>100137</v>
      </c>
      <c r="W788">
        <v>15</v>
      </c>
      <c r="X788">
        <v>100138</v>
      </c>
      <c r="Y788">
        <v>16</v>
      </c>
      <c r="Z788">
        <v>100138</v>
      </c>
      <c r="AA788">
        <v>17</v>
      </c>
      <c r="AB788">
        <v>100138</v>
      </c>
      <c r="AC788">
        <v>19</v>
      </c>
      <c r="AD788">
        <v>100137</v>
      </c>
      <c r="AE788">
        <v>20</v>
      </c>
      <c r="AF788">
        <v>200458</v>
      </c>
      <c r="AG788">
        <v>18</v>
      </c>
      <c r="AH788" t="e">
        <f>VLOOKUP(AF788,关卡难度线!B:H,11,0)</f>
        <v>#N/A</v>
      </c>
    </row>
    <row r="789" spans="14:34">
      <c r="N789" s="14">
        <v>100136</v>
      </c>
      <c r="O789">
        <v>11</v>
      </c>
      <c r="P789">
        <v>100137</v>
      </c>
      <c r="Q789">
        <v>12</v>
      </c>
      <c r="R789">
        <v>100137</v>
      </c>
      <c r="S789">
        <v>13</v>
      </c>
      <c r="T789">
        <v>100138</v>
      </c>
      <c r="U789">
        <v>14</v>
      </c>
      <c r="V789">
        <v>100137</v>
      </c>
      <c r="W789">
        <v>15</v>
      </c>
      <c r="X789">
        <v>100136</v>
      </c>
      <c r="Y789">
        <v>16</v>
      </c>
      <c r="Z789">
        <v>100137</v>
      </c>
      <c r="AA789">
        <v>17</v>
      </c>
      <c r="AB789">
        <v>100138</v>
      </c>
      <c r="AC789">
        <v>19</v>
      </c>
      <c r="AD789">
        <v>100138</v>
      </c>
      <c r="AE789">
        <v>20</v>
      </c>
      <c r="AF789">
        <v>200459</v>
      </c>
      <c r="AG789">
        <v>18</v>
      </c>
      <c r="AH789" t="e">
        <f>VLOOKUP(AF789,关卡难度线!B:H,11,0)</f>
        <v>#N/A</v>
      </c>
    </row>
    <row r="790" spans="14:34">
      <c r="N790" s="14">
        <v>100138</v>
      </c>
      <c r="O790">
        <v>11</v>
      </c>
      <c r="P790">
        <v>100138</v>
      </c>
      <c r="Q790">
        <v>12</v>
      </c>
      <c r="R790">
        <v>100136</v>
      </c>
      <c r="S790">
        <v>13</v>
      </c>
      <c r="T790">
        <v>100137</v>
      </c>
      <c r="U790">
        <v>14</v>
      </c>
      <c r="V790">
        <v>100136</v>
      </c>
      <c r="W790">
        <v>15</v>
      </c>
      <c r="X790">
        <v>100138</v>
      </c>
      <c r="Y790">
        <v>16</v>
      </c>
      <c r="Z790">
        <v>100137</v>
      </c>
      <c r="AA790">
        <v>17</v>
      </c>
      <c r="AB790">
        <v>100138</v>
      </c>
      <c r="AC790">
        <v>19</v>
      </c>
      <c r="AD790">
        <v>100137</v>
      </c>
      <c r="AE790">
        <v>20</v>
      </c>
      <c r="AF790">
        <v>200460</v>
      </c>
      <c r="AG790">
        <v>18</v>
      </c>
      <c r="AH790" t="e">
        <f>VLOOKUP(AF790,关卡难度线!B:H,11,0)</f>
        <v>#N/A</v>
      </c>
    </row>
    <row r="791" spans="14:34">
      <c r="N791" s="14">
        <v>100138</v>
      </c>
      <c r="O791">
        <v>11</v>
      </c>
      <c r="P791">
        <v>100138</v>
      </c>
      <c r="Q791">
        <v>12</v>
      </c>
      <c r="R791">
        <v>100136</v>
      </c>
      <c r="S791">
        <v>13</v>
      </c>
      <c r="T791">
        <v>100136</v>
      </c>
      <c r="U791">
        <v>14</v>
      </c>
      <c r="V791">
        <v>100137</v>
      </c>
      <c r="W791">
        <v>15</v>
      </c>
      <c r="X791">
        <v>100136</v>
      </c>
      <c r="Y791">
        <v>16</v>
      </c>
      <c r="Z791">
        <v>100136</v>
      </c>
      <c r="AA791">
        <v>17</v>
      </c>
      <c r="AB791">
        <v>100138</v>
      </c>
      <c r="AC791">
        <v>19</v>
      </c>
      <c r="AD791">
        <v>100138</v>
      </c>
      <c r="AE791">
        <v>20</v>
      </c>
      <c r="AF791">
        <v>200451</v>
      </c>
      <c r="AG791">
        <v>18</v>
      </c>
      <c r="AH791" t="e">
        <f>VLOOKUP(AF791,关卡难度线!B:H,11,0)</f>
        <v>#N/A</v>
      </c>
    </row>
    <row r="792" spans="14:34">
      <c r="N792" s="14">
        <v>100137</v>
      </c>
      <c r="O792">
        <v>11</v>
      </c>
      <c r="P792">
        <v>100136</v>
      </c>
      <c r="Q792">
        <v>12</v>
      </c>
      <c r="R792">
        <v>100138</v>
      </c>
      <c r="S792">
        <v>13</v>
      </c>
      <c r="T792">
        <v>100137</v>
      </c>
      <c r="U792">
        <v>14</v>
      </c>
      <c r="V792">
        <v>100136</v>
      </c>
      <c r="W792">
        <v>15</v>
      </c>
      <c r="X792">
        <v>100138</v>
      </c>
      <c r="Y792">
        <v>16</v>
      </c>
      <c r="Z792">
        <v>100138</v>
      </c>
      <c r="AA792">
        <v>17</v>
      </c>
      <c r="AB792">
        <v>100136</v>
      </c>
      <c r="AC792">
        <v>19</v>
      </c>
      <c r="AD792">
        <v>100137</v>
      </c>
      <c r="AE792">
        <v>20</v>
      </c>
      <c r="AF792">
        <v>200452</v>
      </c>
      <c r="AG792">
        <v>18</v>
      </c>
      <c r="AH792" t="e">
        <f>VLOOKUP(AF792,关卡难度线!B:H,11,0)</f>
        <v>#N/A</v>
      </c>
    </row>
    <row r="793" spans="14:34">
      <c r="N793" s="14">
        <v>100137</v>
      </c>
      <c r="O793">
        <v>11</v>
      </c>
      <c r="P793">
        <v>100137</v>
      </c>
      <c r="Q793">
        <v>12</v>
      </c>
      <c r="R793">
        <v>100137</v>
      </c>
      <c r="S793">
        <v>13</v>
      </c>
      <c r="T793">
        <v>100137</v>
      </c>
      <c r="U793">
        <v>14</v>
      </c>
      <c r="V793">
        <v>100137</v>
      </c>
      <c r="W793">
        <v>15</v>
      </c>
      <c r="X793">
        <v>100136</v>
      </c>
      <c r="Y793">
        <v>16</v>
      </c>
      <c r="Z793">
        <v>100138</v>
      </c>
      <c r="AA793">
        <v>17</v>
      </c>
      <c r="AB793">
        <v>100138</v>
      </c>
      <c r="AC793">
        <v>19</v>
      </c>
      <c r="AD793">
        <v>100138</v>
      </c>
      <c r="AE793">
        <v>20</v>
      </c>
      <c r="AF793">
        <v>200453</v>
      </c>
      <c r="AG793">
        <v>18</v>
      </c>
      <c r="AH793" t="e">
        <f>VLOOKUP(AF793,关卡难度线!B:H,11,0)</f>
        <v>#N/A</v>
      </c>
    </row>
    <row r="794" spans="14:34">
      <c r="N794" s="14">
        <v>100136</v>
      </c>
      <c r="O794">
        <v>11</v>
      </c>
      <c r="P794">
        <v>100136</v>
      </c>
      <c r="Q794">
        <v>12</v>
      </c>
      <c r="R794">
        <v>100137</v>
      </c>
      <c r="S794">
        <v>13</v>
      </c>
      <c r="T794">
        <v>100138</v>
      </c>
      <c r="U794">
        <v>14</v>
      </c>
      <c r="V794">
        <v>100137</v>
      </c>
      <c r="W794">
        <v>15</v>
      </c>
      <c r="X794">
        <v>100136</v>
      </c>
      <c r="Y794">
        <v>16</v>
      </c>
      <c r="Z794">
        <v>100138</v>
      </c>
      <c r="AA794">
        <v>17</v>
      </c>
      <c r="AB794">
        <v>100136</v>
      </c>
      <c r="AC794">
        <v>19</v>
      </c>
      <c r="AD794">
        <v>100136</v>
      </c>
      <c r="AE794">
        <v>20</v>
      </c>
      <c r="AF794">
        <v>200454</v>
      </c>
      <c r="AG794">
        <v>18</v>
      </c>
      <c r="AH794" t="e">
        <f>VLOOKUP(AF794,关卡难度线!B:H,11,0)</f>
        <v>#N/A</v>
      </c>
    </row>
    <row r="795" spans="14:34">
      <c r="N795" s="14">
        <v>100138</v>
      </c>
      <c r="O795">
        <v>11</v>
      </c>
      <c r="P795">
        <v>100138</v>
      </c>
      <c r="Q795">
        <v>12</v>
      </c>
      <c r="R795">
        <v>100138</v>
      </c>
      <c r="S795">
        <v>13</v>
      </c>
      <c r="T795">
        <v>100138</v>
      </c>
      <c r="U795">
        <v>14</v>
      </c>
      <c r="V795">
        <v>100137</v>
      </c>
      <c r="W795">
        <v>15</v>
      </c>
      <c r="X795">
        <v>100137</v>
      </c>
      <c r="Y795">
        <v>16</v>
      </c>
      <c r="Z795">
        <v>100138</v>
      </c>
      <c r="AA795">
        <v>17</v>
      </c>
      <c r="AB795">
        <v>100137</v>
      </c>
      <c r="AC795">
        <v>19</v>
      </c>
      <c r="AD795">
        <v>100137</v>
      </c>
      <c r="AE795">
        <v>20</v>
      </c>
      <c r="AF795">
        <v>200455</v>
      </c>
      <c r="AG795">
        <v>18</v>
      </c>
      <c r="AH795" t="e">
        <f>VLOOKUP(AF795,关卡难度线!B:H,11,0)</f>
        <v>#N/A</v>
      </c>
    </row>
    <row r="796" spans="14:34">
      <c r="N796" s="14">
        <v>100138</v>
      </c>
      <c r="O796">
        <v>11</v>
      </c>
      <c r="P796">
        <v>100138</v>
      </c>
      <c r="Q796">
        <v>12</v>
      </c>
      <c r="R796">
        <v>100137</v>
      </c>
      <c r="S796">
        <v>13</v>
      </c>
      <c r="T796">
        <v>100137</v>
      </c>
      <c r="U796">
        <v>14</v>
      </c>
      <c r="V796">
        <v>100138</v>
      </c>
      <c r="W796">
        <v>15</v>
      </c>
      <c r="X796">
        <v>100138</v>
      </c>
      <c r="Y796">
        <v>16</v>
      </c>
      <c r="Z796">
        <v>100138</v>
      </c>
      <c r="AA796">
        <v>17</v>
      </c>
      <c r="AB796">
        <v>100137</v>
      </c>
      <c r="AC796">
        <v>19</v>
      </c>
      <c r="AD796">
        <v>100136</v>
      </c>
      <c r="AE796">
        <v>20</v>
      </c>
      <c r="AF796">
        <v>200456</v>
      </c>
      <c r="AG796">
        <v>18</v>
      </c>
      <c r="AH796" t="e">
        <f>VLOOKUP(AF796,关卡难度线!B:H,11,0)</f>
        <v>#N/A</v>
      </c>
    </row>
    <row r="797" spans="14:34">
      <c r="N797" s="14">
        <v>100137</v>
      </c>
      <c r="O797">
        <v>11</v>
      </c>
      <c r="P797">
        <v>100136</v>
      </c>
      <c r="Q797">
        <v>12</v>
      </c>
      <c r="R797">
        <v>100138</v>
      </c>
      <c r="S797">
        <v>13</v>
      </c>
      <c r="T797">
        <v>100138</v>
      </c>
      <c r="U797">
        <v>14</v>
      </c>
      <c r="V797">
        <v>100138</v>
      </c>
      <c r="W797">
        <v>15</v>
      </c>
      <c r="X797">
        <v>100137</v>
      </c>
      <c r="Y797">
        <v>16</v>
      </c>
      <c r="Z797">
        <v>100136</v>
      </c>
      <c r="AA797">
        <v>17</v>
      </c>
      <c r="AB797">
        <v>100137</v>
      </c>
      <c r="AC797">
        <v>19</v>
      </c>
      <c r="AD797">
        <v>100136</v>
      </c>
      <c r="AE797">
        <v>20</v>
      </c>
      <c r="AF797">
        <v>200457</v>
      </c>
      <c r="AG797">
        <v>18</v>
      </c>
      <c r="AH797" t="e">
        <f>VLOOKUP(AF797,关卡难度线!B:H,11,0)</f>
        <v>#N/A</v>
      </c>
    </row>
    <row r="798" spans="14:34">
      <c r="N798" s="14">
        <v>100137</v>
      </c>
      <c r="O798">
        <v>11</v>
      </c>
      <c r="P798">
        <v>100138</v>
      </c>
      <c r="Q798">
        <v>12</v>
      </c>
      <c r="R798">
        <v>100136</v>
      </c>
      <c r="S798">
        <v>13</v>
      </c>
      <c r="T798">
        <v>100137</v>
      </c>
      <c r="U798">
        <v>14</v>
      </c>
      <c r="V798">
        <v>100137</v>
      </c>
      <c r="W798">
        <v>15</v>
      </c>
      <c r="X798">
        <v>100138</v>
      </c>
      <c r="Y798">
        <v>16</v>
      </c>
      <c r="Z798">
        <v>100138</v>
      </c>
      <c r="AA798">
        <v>17</v>
      </c>
      <c r="AB798">
        <v>100138</v>
      </c>
      <c r="AC798">
        <v>19</v>
      </c>
      <c r="AD798">
        <v>100137</v>
      </c>
      <c r="AE798">
        <v>20</v>
      </c>
      <c r="AF798">
        <v>200458</v>
      </c>
      <c r="AG798">
        <v>18</v>
      </c>
      <c r="AH798" t="e">
        <f>VLOOKUP(AF798,关卡难度线!B:H,11,0)</f>
        <v>#N/A</v>
      </c>
    </row>
    <row r="799" spans="14:34">
      <c r="N799" s="14">
        <v>100136</v>
      </c>
      <c r="O799">
        <v>11</v>
      </c>
      <c r="P799">
        <v>100137</v>
      </c>
      <c r="Q799">
        <v>12</v>
      </c>
      <c r="R799">
        <v>100137</v>
      </c>
      <c r="S799">
        <v>13</v>
      </c>
      <c r="T799">
        <v>100138</v>
      </c>
      <c r="U799">
        <v>14</v>
      </c>
      <c r="V799">
        <v>100137</v>
      </c>
      <c r="W799">
        <v>15</v>
      </c>
      <c r="X799">
        <v>100136</v>
      </c>
      <c r="Y799">
        <v>16</v>
      </c>
      <c r="Z799">
        <v>100137</v>
      </c>
      <c r="AA799">
        <v>17</v>
      </c>
      <c r="AB799">
        <v>100138</v>
      </c>
      <c r="AC799">
        <v>19</v>
      </c>
      <c r="AD799">
        <v>100138</v>
      </c>
      <c r="AE799">
        <v>20</v>
      </c>
      <c r="AF799">
        <v>200459</v>
      </c>
      <c r="AG799">
        <v>18</v>
      </c>
      <c r="AH799" t="e">
        <f>VLOOKUP(AF799,关卡难度线!B:H,11,0)</f>
        <v>#N/A</v>
      </c>
    </row>
    <row r="800" spans="14:34">
      <c r="N800" s="14">
        <v>100138</v>
      </c>
      <c r="O800">
        <v>11</v>
      </c>
      <c r="P800">
        <v>100138</v>
      </c>
      <c r="Q800">
        <v>12</v>
      </c>
      <c r="R800">
        <v>100136</v>
      </c>
      <c r="S800">
        <v>13</v>
      </c>
      <c r="T800">
        <v>100137</v>
      </c>
      <c r="U800">
        <v>14</v>
      </c>
      <c r="V800">
        <v>100136</v>
      </c>
      <c r="W800">
        <v>15</v>
      </c>
      <c r="X800">
        <v>100138</v>
      </c>
      <c r="Y800">
        <v>16</v>
      </c>
      <c r="Z800">
        <v>100137</v>
      </c>
      <c r="AA800">
        <v>17</v>
      </c>
      <c r="AB800">
        <v>100138</v>
      </c>
      <c r="AC800">
        <v>19</v>
      </c>
      <c r="AD800">
        <v>100137</v>
      </c>
      <c r="AE800">
        <v>20</v>
      </c>
      <c r="AF800">
        <v>200460</v>
      </c>
      <c r="AG800">
        <v>18</v>
      </c>
      <c r="AH800" t="e">
        <f>VLOOKUP(AF800,关卡难度线!B:H,11,0)</f>
        <v>#N/A</v>
      </c>
    </row>
    <row r="801" spans="14:34">
      <c r="N801" s="14">
        <v>100140</v>
      </c>
      <c r="O801">
        <v>11</v>
      </c>
      <c r="P801">
        <v>100140</v>
      </c>
      <c r="Q801">
        <v>12</v>
      </c>
      <c r="R801">
        <v>100139</v>
      </c>
      <c r="S801">
        <v>13</v>
      </c>
      <c r="T801">
        <v>100140</v>
      </c>
      <c r="U801">
        <v>14</v>
      </c>
      <c r="V801">
        <v>100140</v>
      </c>
      <c r="W801">
        <v>15</v>
      </c>
      <c r="X801">
        <v>100140</v>
      </c>
      <c r="Y801">
        <v>16</v>
      </c>
      <c r="Z801">
        <v>100141</v>
      </c>
      <c r="AA801">
        <v>17</v>
      </c>
      <c r="AB801">
        <v>100141</v>
      </c>
      <c r="AC801">
        <v>19</v>
      </c>
      <c r="AD801">
        <v>100141</v>
      </c>
      <c r="AE801">
        <v>20</v>
      </c>
      <c r="AF801">
        <v>200461</v>
      </c>
      <c r="AG801">
        <v>18</v>
      </c>
      <c r="AH801" t="e">
        <f>VLOOKUP(AF801,关卡难度线!B:H,11,0)</f>
        <v>#N/A</v>
      </c>
    </row>
    <row r="802" spans="14:34">
      <c r="N802" s="14">
        <v>100140</v>
      </c>
      <c r="O802">
        <v>11</v>
      </c>
      <c r="P802">
        <v>100139</v>
      </c>
      <c r="Q802">
        <v>12</v>
      </c>
      <c r="R802">
        <v>100140</v>
      </c>
      <c r="S802">
        <v>13</v>
      </c>
      <c r="T802">
        <v>100140</v>
      </c>
      <c r="U802">
        <v>14</v>
      </c>
      <c r="V802">
        <v>100141</v>
      </c>
      <c r="W802">
        <v>15</v>
      </c>
      <c r="X802">
        <v>100139</v>
      </c>
      <c r="Y802">
        <v>16</v>
      </c>
      <c r="Z802">
        <v>100139</v>
      </c>
      <c r="AA802">
        <v>17</v>
      </c>
      <c r="AB802">
        <v>100141</v>
      </c>
      <c r="AC802">
        <v>19</v>
      </c>
      <c r="AD802">
        <v>100141</v>
      </c>
      <c r="AE802">
        <v>20</v>
      </c>
      <c r="AF802">
        <v>200462</v>
      </c>
      <c r="AG802">
        <v>18</v>
      </c>
      <c r="AH802" t="e">
        <f>VLOOKUP(AF802,关卡难度线!B:H,11,0)</f>
        <v>#N/A</v>
      </c>
    </row>
    <row r="803" spans="14:34">
      <c r="N803" s="14">
        <v>100140</v>
      </c>
      <c r="O803">
        <v>11</v>
      </c>
      <c r="P803">
        <v>100140</v>
      </c>
      <c r="Q803">
        <v>12</v>
      </c>
      <c r="R803">
        <v>100140</v>
      </c>
      <c r="S803">
        <v>13</v>
      </c>
      <c r="T803">
        <v>100139</v>
      </c>
      <c r="U803">
        <v>14</v>
      </c>
      <c r="V803">
        <v>100141</v>
      </c>
      <c r="W803">
        <v>15</v>
      </c>
      <c r="X803">
        <v>100140</v>
      </c>
      <c r="Y803">
        <v>16</v>
      </c>
      <c r="Z803">
        <v>100140</v>
      </c>
      <c r="AA803">
        <v>17</v>
      </c>
      <c r="AB803">
        <v>100139</v>
      </c>
      <c r="AC803">
        <v>19</v>
      </c>
      <c r="AD803">
        <v>100139</v>
      </c>
      <c r="AE803">
        <v>20</v>
      </c>
      <c r="AF803">
        <v>200463</v>
      </c>
      <c r="AG803">
        <v>18</v>
      </c>
      <c r="AH803" t="e">
        <f>VLOOKUP(AF803,关卡难度线!B:H,11,0)</f>
        <v>#N/A</v>
      </c>
    </row>
    <row r="804" spans="14:34">
      <c r="N804" s="14">
        <v>100139</v>
      </c>
      <c r="O804">
        <v>11</v>
      </c>
      <c r="P804">
        <v>100139</v>
      </c>
      <c r="Q804">
        <v>12</v>
      </c>
      <c r="R804">
        <v>100140</v>
      </c>
      <c r="S804">
        <v>13</v>
      </c>
      <c r="T804">
        <v>100141</v>
      </c>
      <c r="U804">
        <v>14</v>
      </c>
      <c r="V804">
        <v>100141</v>
      </c>
      <c r="W804">
        <v>15</v>
      </c>
      <c r="X804">
        <v>100141</v>
      </c>
      <c r="Y804">
        <v>16</v>
      </c>
      <c r="Z804">
        <v>100141</v>
      </c>
      <c r="AA804">
        <v>17</v>
      </c>
      <c r="AB804">
        <v>100141</v>
      </c>
      <c r="AC804">
        <v>19</v>
      </c>
      <c r="AD804">
        <v>100139</v>
      </c>
      <c r="AE804">
        <v>20</v>
      </c>
      <c r="AF804">
        <v>200464</v>
      </c>
      <c r="AG804">
        <v>18</v>
      </c>
      <c r="AH804" t="e">
        <f>VLOOKUP(AF804,关卡难度线!B:H,11,0)</f>
        <v>#N/A</v>
      </c>
    </row>
    <row r="805" spans="14:34">
      <c r="N805" s="14">
        <v>100139</v>
      </c>
      <c r="O805">
        <v>11</v>
      </c>
      <c r="P805">
        <v>100140</v>
      </c>
      <c r="Q805">
        <v>12</v>
      </c>
      <c r="R805">
        <v>100141</v>
      </c>
      <c r="S805">
        <v>13</v>
      </c>
      <c r="T805">
        <v>100139</v>
      </c>
      <c r="U805">
        <v>14</v>
      </c>
      <c r="V805">
        <v>100139</v>
      </c>
      <c r="W805">
        <v>15</v>
      </c>
      <c r="X805">
        <v>100140</v>
      </c>
      <c r="Y805">
        <v>16</v>
      </c>
      <c r="Z805">
        <v>100140</v>
      </c>
      <c r="AA805">
        <v>17</v>
      </c>
      <c r="AB805">
        <v>100139</v>
      </c>
      <c r="AC805">
        <v>19</v>
      </c>
      <c r="AD805">
        <v>100140</v>
      </c>
      <c r="AE805">
        <v>20</v>
      </c>
      <c r="AF805">
        <v>200465</v>
      </c>
      <c r="AG805">
        <v>18</v>
      </c>
      <c r="AH805" t="e">
        <f>VLOOKUP(AF805,关卡难度线!B:H,11,0)</f>
        <v>#N/A</v>
      </c>
    </row>
    <row r="806" spans="14:34">
      <c r="N806" s="14">
        <v>100139</v>
      </c>
      <c r="O806">
        <v>11</v>
      </c>
      <c r="P806">
        <v>100141</v>
      </c>
      <c r="Q806">
        <v>12</v>
      </c>
      <c r="R806">
        <v>100140</v>
      </c>
      <c r="S806">
        <v>13</v>
      </c>
      <c r="T806">
        <v>100140</v>
      </c>
      <c r="U806">
        <v>14</v>
      </c>
      <c r="V806">
        <v>100140</v>
      </c>
      <c r="W806">
        <v>15</v>
      </c>
      <c r="X806">
        <v>100139</v>
      </c>
      <c r="Y806">
        <v>16</v>
      </c>
      <c r="Z806">
        <v>100141</v>
      </c>
      <c r="AA806">
        <v>17</v>
      </c>
      <c r="AB806">
        <v>100140</v>
      </c>
      <c r="AC806">
        <v>19</v>
      </c>
      <c r="AD806">
        <v>100139</v>
      </c>
      <c r="AE806">
        <v>20</v>
      </c>
      <c r="AF806">
        <v>200466</v>
      </c>
      <c r="AG806">
        <v>18</v>
      </c>
      <c r="AH806" t="e">
        <f>VLOOKUP(AF806,关卡难度线!B:H,11,0)</f>
        <v>#N/A</v>
      </c>
    </row>
    <row r="807" spans="14:34">
      <c r="N807" s="14">
        <v>100139</v>
      </c>
      <c r="O807">
        <v>11</v>
      </c>
      <c r="P807">
        <v>100140</v>
      </c>
      <c r="Q807">
        <v>12</v>
      </c>
      <c r="R807">
        <v>100140</v>
      </c>
      <c r="S807">
        <v>13</v>
      </c>
      <c r="T807">
        <v>100141</v>
      </c>
      <c r="U807">
        <v>14</v>
      </c>
      <c r="V807">
        <v>100140</v>
      </c>
      <c r="W807">
        <v>15</v>
      </c>
      <c r="X807">
        <v>100140</v>
      </c>
      <c r="Y807">
        <v>16</v>
      </c>
      <c r="Z807">
        <v>100140</v>
      </c>
      <c r="AA807">
        <v>17</v>
      </c>
      <c r="AB807">
        <v>100141</v>
      </c>
      <c r="AC807">
        <v>19</v>
      </c>
      <c r="AD807">
        <v>100139</v>
      </c>
      <c r="AE807">
        <v>20</v>
      </c>
      <c r="AF807">
        <v>200467</v>
      </c>
      <c r="AG807">
        <v>18</v>
      </c>
      <c r="AH807" t="e">
        <f>VLOOKUP(AF807,关卡难度线!B:H,11,0)</f>
        <v>#N/A</v>
      </c>
    </row>
    <row r="808" spans="14:34">
      <c r="N808" s="14">
        <v>100141</v>
      </c>
      <c r="O808">
        <v>11</v>
      </c>
      <c r="P808">
        <v>100140</v>
      </c>
      <c r="Q808">
        <v>12</v>
      </c>
      <c r="R808">
        <v>100141</v>
      </c>
      <c r="S808">
        <v>13</v>
      </c>
      <c r="T808">
        <v>100139</v>
      </c>
      <c r="U808">
        <v>14</v>
      </c>
      <c r="V808">
        <v>100141</v>
      </c>
      <c r="W808">
        <v>15</v>
      </c>
      <c r="X808">
        <v>100139</v>
      </c>
      <c r="Y808">
        <v>16</v>
      </c>
      <c r="Z808">
        <v>100140</v>
      </c>
      <c r="AA808">
        <v>17</v>
      </c>
      <c r="AB808">
        <v>100140</v>
      </c>
      <c r="AC808">
        <v>19</v>
      </c>
      <c r="AD808">
        <v>100139</v>
      </c>
      <c r="AE808">
        <v>20</v>
      </c>
      <c r="AF808">
        <v>200468</v>
      </c>
      <c r="AG808">
        <v>18</v>
      </c>
      <c r="AH808" t="e">
        <f>VLOOKUP(AF808,关卡难度线!B:H,11,0)</f>
        <v>#N/A</v>
      </c>
    </row>
    <row r="809" spans="14:34">
      <c r="N809" s="14">
        <v>100139</v>
      </c>
      <c r="O809">
        <v>11</v>
      </c>
      <c r="P809">
        <v>100141</v>
      </c>
      <c r="Q809">
        <v>12</v>
      </c>
      <c r="R809">
        <v>100140</v>
      </c>
      <c r="S809">
        <v>13</v>
      </c>
      <c r="T809">
        <v>100141</v>
      </c>
      <c r="U809">
        <v>14</v>
      </c>
      <c r="V809">
        <v>100139</v>
      </c>
      <c r="W809">
        <v>15</v>
      </c>
      <c r="X809">
        <v>100140</v>
      </c>
      <c r="Y809">
        <v>16</v>
      </c>
      <c r="Z809">
        <v>100140</v>
      </c>
      <c r="AA809">
        <v>17</v>
      </c>
      <c r="AB809">
        <v>100139</v>
      </c>
      <c r="AC809">
        <v>19</v>
      </c>
      <c r="AD809">
        <v>100139</v>
      </c>
      <c r="AE809">
        <v>20</v>
      </c>
      <c r="AF809">
        <v>200469</v>
      </c>
      <c r="AG809">
        <v>18</v>
      </c>
      <c r="AH809" t="e">
        <f>VLOOKUP(AF809,关卡难度线!B:H,11,0)</f>
        <v>#N/A</v>
      </c>
    </row>
    <row r="810" spans="14:34">
      <c r="N810" s="14">
        <v>100140</v>
      </c>
      <c r="O810">
        <v>11</v>
      </c>
      <c r="P810">
        <v>100139</v>
      </c>
      <c r="Q810">
        <v>12</v>
      </c>
      <c r="R810">
        <v>100139</v>
      </c>
      <c r="S810">
        <v>13</v>
      </c>
      <c r="T810">
        <v>100141</v>
      </c>
      <c r="U810">
        <v>14</v>
      </c>
      <c r="V810">
        <v>100141</v>
      </c>
      <c r="W810">
        <v>15</v>
      </c>
      <c r="X810">
        <v>100141</v>
      </c>
      <c r="Y810">
        <v>16</v>
      </c>
      <c r="Z810">
        <v>100139</v>
      </c>
      <c r="AA810">
        <v>17</v>
      </c>
      <c r="AB810">
        <v>100140</v>
      </c>
      <c r="AC810">
        <v>19</v>
      </c>
      <c r="AD810">
        <v>100139</v>
      </c>
      <c r="AE810">
        <v>20</v>
      </c>
      <c r="AF810">
        <v>200470</v>
      </c>
      <c r="AG810">
        <v>18</v>
      </c>
      <c r="AH810" t="e">
        <f>VLOOKUP(AF810,关卡难度线!B:H,11,0)</f>
        <v>#N/A</v>
      </c>
    </row>
    <row r="811" spans="14:34">
      <c r="N811" s="14">
        <v>100140</v>
      </c>
      <c r="O811">
        <v>11</v>
      </c>
      <c r="P811">
        <v>100140</v>
      </c>
      <c r="Q811">
        <v>12</v>
      </c>
      <c r="R811">
        <v>100139</v>
      </c>
      <c r="S811">
        <v>13</v>
      </c>
      <c r="T811">
        <v>100140</v>
      </c>
      <c r="U811">
        <v>14</v>
      </c>
      <c r="V811">
        <v>100140</v>
      </c>
      <c r="W811">
        <v>15</v>
      </c>
      <c r="X811">
        <v>100140</v>
      </c>
      <c r="Y811">
        <v>16</v>
      </c>
      <c r="Z811">
        <v>100141</v>
      </c>
      <c r="AA811">
        <v>17</v>
      </c>
      <c r="AB811">
        <v>100141</v>
      </c>
      <c r="AC811">
        <v>19</v>
      </c>
      <c r="AD811">
        <v>100141</v>
      </c>
      <c r="AE811">
        <v>20</v>
      </c>
      <c r="AF811">
        <v>200461</v>
      </c>
      <c r="AG811">
        <v>18</v>
      </c>
      <c r="AH811" t="e">
        <f>VLOOKUP(AF811,关卡难度线!B:H,11,0)</f>
        <v>#N/A</v>
      </c>
    </row>
    <row r="812" spans="14:34">
      <c r="N812" s="14">
        <v>100140</v>
      </c>
      <c r="O812">
        <v>11</v>
      </c>
      <c r="P812">
        <v>100139</v>
      </c>
      <c r="Q812">
        <v>12</v>
      </c>
      <c r="R812">
        <v>100140</v>
      </c>
      <c r="S812">
        <v>13</v>
      </c>
      <c r="T812">
        <v>100140</v>
      </c>
      <c r="U812">
        <v>14</v>
      </c>
      <c r="V812">
        <v>100141</v>
      </c>
      <c r="W812">
        <v>15</v>
      </c>
      <c r="X812">
        <v>100139</v>
      </c>
      <c r="Y812">
        <v>16</v>
      </c>
      <c r="Z812">
        <v>100139</v>
      </c>
      <c r="AA812">
        <v>17</v>
      </c>
      <c r="AB812">
        <v>100141</v>
      </c>
      <c r="AC812">
        <v>19</v>
      </c>
      <c r="AD812">
        <v>100141</v>
      </c>
      <c r="AE812">
        <v>20</v>
      </c>
      <c r="AF812">
        <v>200462</v>
      </c>
      <c r="AG812">
        <v>18</v>
      </c>
      <c r="AH812" t="e">
        <f>VLOOKUP(AF812,关卡难度线!B:H,11,0)</f>
        <v>#N/A</v>
      </c>
    </row>
    <row r="813" spans="14:34">
      <c r="N813" s="14">
        <v>100140</v>
      </c>
      <c r="O813">
        <v>11</v>
      </c>
      <c r="P813">
        <v>100140</v>
      </c>
      <c r="Q813">
        <v>12</v>
      </c>
      <c r="R813">
        <v>100140</v>
      </c>
      <c r="S813">
        <v>13</v>
      </c>
      <c r="T813">
        <v>100139</v>
      </c>
      <c r="U813">
        <v>14</v>
      </c>
      <c r="V813">
        <v>100141</v>
      </c>
      <c r="W813">
        <v>15</v>
      </c>
      <c r="X813">
        <v>100140</v>
      </c>
      <c r="Y813">
        <v>16</v>
      </c>
      <c r="Z813">
        <v>100140</v>
      </c>
      <c r="AA813">
        <v>17</v>
      </c>
      <c r="AB813">
        <v>100139</v>
      </c>
      <c r="AC813">
        <v>19</v>
      </c>
      <c r="AD813">
        <v>100139</v>
      </c>
      <c r="AE813">
        <v>20</v>
      </c>
      <c r="AF813">
        <v>200463</v>
      </c>
      <c r="AG813">
        <v>18</v>
      </c>
      <c r="AH813" t="e">
        <f>VLOOKUP(AF813,关卡难度线!B:H,11,0)</f>
        <v>#N/A</v>
      </c>
    </row>
    <row r="814" spans="14:34">
      <c r="N814" s="14">
        <v>100139</v>
      </c>
      <c r="O814">
        <v>11</v>
      </c>
      <c r="P814">
        <v>100139</v>
      </c>
      <c r="Q814">
        <v>12</v>
      </c>
      <c r="R814">
        <v>100140</v>
      </c>
      <c r="S814">
        <v>13</v>
      </c>
      <c r="T814">
        <v>100141</v>
      </c>
      <c r="U814">
        <v>14</v>
      </c>
      <c r="V814">
        <v>100141</v>
      </c>
      <c r="W814">
        <v>15</v>
      </c>
      <c r="X814">
        <v>100141</v>
      </c>
      <c r="Y814">
        <v>16</v>
      </c>
      <c r="Z814">
        <v>100141</v>
      </c>
      <c r="AA814">
        <v>17</v>
      </c>
      <c r="AB814">
        <v>100141</v>
      </c>
      <c r="AC814">
        <v>19</v>
      </c>
      <c r="AD814">
        <v>100139</v>
      </c>
      <c r="AE814">
        <v>20</v>
      </c>
      <c r="AF814">
        <v>200464</v>
      </c>
      <c r="AG814">
        <v>18</v>
      </c>
      <c r="AH814" t="e">
        <f>VLOOKUP(AF814,关卡难度线!B:H,11,0)</f>
        <v>#N/A</v>
      </c>
    </row>
    <row r="815" spans="14:34">
      <c r="N815" s="14">
        <v>100139</v>
      </c>
      <c r="O815">
        <v>11</v>
      </c>
      <c r="P815">
        <v>100140</v>
      </c>
      <c r="Q815">
        <v>12</v>
      </c>
      <c r="R815">
        <v>100141</v>
      </c>
      <c r="S815">
        <v>13</v>
      </c>
      <c r="T815">
        <v>100139</v>
      </c>
      <c r="U815">
        <v>14</v>
      </c>
      <c r="V815">
        <v>100139</v>
      </c>
      <c r="W815">
        <v>15</v>
      </c>
      <c r="X815">
        <v>100140</v>
      </c>
      <c r="Y815">
        <v>16</v>
      </c>
      <c r="Z815">
        <v>100140</v>
      </c>
      <c r="AA815">
        <v>17</v>
      </c>
      <c r="AB815">
        <v>100139</v>
      </c>
      <c r="AC815">
        <v>19</v>
      </c>
      <c r="AD815">
        <v>100140</v>
      </c>
      <c r="AE815">
        <v>20</v>
      </c>
      <c r="AF815">
        <v>200465</v>
      </c>
      <c r="AG815">
        <v>18</v>
      </c>
      <c r="AH815" t="e">
        <f>VLOOKUP(AF815,关卡难度线!B:H,11,0)</f>
        <v>#N/A</v>
      </c>
    </row>
    <row r="816" spans="14:34">
      <c r="N816" s="14">
        <v>100139</v>
      </c>
      <c r="O816">
        <v>11</v>
      </c>
      <c r="P816">
        <v>100141</v>
      </c>
      <c r="Q816">
        <v>12</v>
      </c>
      <c r="R816">
        <v>100140</v>
      </c>
      <c r="S816">
        <v>13</v>
      </c>
      <c r="T816">
        <v>100140</v>
      </c>
      <c r="U816">
        <v>14</v>
      </c>
      <c r="V816">
        <v>100140</v>
      </c>
      <c r="W816">
        <v>15</v>
      </c>
      <c r="X816">
        <v>100139</v>
      </c>
      <c r="Y816">
        <v>16</v>
      </c>
      <c r="Z816">
        <v>100141</v>
      </c>
      <c r="AA816">
        <v>17</v>
      </c>
      <c r="AB816">
        <v>100140</v>
      </c>
      <c r="AC816">
        <v>19</v>
      </c>
      <c r="AD816">
        <v>100139</v>
      </c>
      <c r="AE816">
        <v>20</v>
      </c>
      <c r="AF816">
        <v>200466</v>
      </c>
      <c r="AG816">
        <v>18</v>
      </c>
      <c r="AH816" t="e">
        <f>VLOOKUP(AF816,关卡难度线!B:H,11,0)</f>
        <v>#N/A</v>
      </c>
    </row>
    <row r="817" spans="14:34">
      <c r="N817" s="14">
        <v>100139</v>
      </c>
      <c r="O817">
        <v>11</v>
      </c>
      <c r="P817">
        <v>100140</v>
      </c>
      <c r="Q817">
        <v>12</v>
      </c>
      <c r="R817">
        <v>100140</v>
      </c>
      <c r="S817">
        <v>13</v>
      </c>
      <c r="T817">
        <v>100141</v>
      </c>
      <c r="U817">
        <v>14</v>
      </c>
      <c r="V817">
        <v>100140</v>
      </c>
      <c r="W817">
        <v>15</v>
      </c>
      <c r="X817">
        <v>100140</v>
      </c>
      <c r="Y817">
        <v>16</v>
      </c>
      <c r="Z817">
        <v>100140</v>
      </c>
      <c r="AA817">
        <v>17</v>
      </c>
      <c r="AB817">
        <v>100141</v>
      </c>
      <c r="AC817">
        <v>19</v>
      </c>
      <c r="AD817">
        <v>100139</v>
      </c>
      <c r="AE817">
        <v>20</v>
      </c>
      <c r="AF817">
        <v>200467</v>
      </c>
      <c r="AG817">
        <v>18</v>
      </c>
      <c r="AH817" t="e">
        <f>VLOOKUP(AF817,关卡难度线!B:H,11,0)</f>
        <v>#N/A</v>
      </c>
    </row>
    <row r="818" spans="14:34">
      <c r="N818" s="14">
        <v>100141</v>
      </c>
      <c r="O818">
        <v>11</v>
      </c>
      <c r="P818">
        <v>100140</v>
      </c>
      <c r="Q818">
        <v>12</v>
      </c>
      <c r="R818">
        <v>100141</v>
      </c>
      <c r="S818">
        <v>13</v>
      </c>
      <c r="T818">
        <v>100139</v>
      </c>
      <c r="U818">
        <v>14</v>
      </c>
      <c r="V818">
        <v>100141</v>
      </c>
      <c r="W818">
        <v>15</v>
      </c>
      <c r="X818">
        <v>100139</v>
      </c>
      <c r="Y818">
        <v>16</v>
      </c>
      <c r="Z818">
        <v>100140</v>
      </c>
      <c r="AA818">
        <v>17</v>
      </c>
      <c r="AB818">
        <v>100140</v>
      </c>
      <c r="AC818">
        <v>19</v>
      </c>
      <c r="AD818">
        <v>100139</v>
      </c>
      <c r="AE818">
        <v>20</v>
      </c>
      <c r="AF818">
        <v>200468</v>
      </c>
      <c r="AG818">
        <v>18</v>
      </c>
      <c r="AH818" t="e">
        <f>VLOOKUP(AF818,关卡难度线!B:H,11,0)</f>
        <v>#N/A</v>
      </c>
    </row>
    <row r="819" spans="14:34">
      <c r="N819" s="14">
        <v>100139</v>
      </c>
      <c r="O819">
        <v>11</v>
      </c>
      <c r="P819">
        <v>100141</v>
      </c>
      <c r="Q819">
        <v>12</v>
      </c>
      <c r="R819">
        <v>100140</v>
      </c>
      <c r="S819">
        <v>13</v>
      </c>
      <c r="T819">
        <v>100141</v>
      </c>
      <c r="U819">
        <v>14</v>
      </c>
      <c r="V819">
        <v>100139</v>
      </c>
      <c r="W819">
        <v>15</v>
      </c>
      <c r="X819">
        <v>100140</v>
      </c>
      <c r="Y819">
        <v>16</v>
      </c>
      <c r="Z819">
        <v>100140</v>
      </c>
      <c r="AA819">
        <v>17</v>
      </c>
      <c r="AB819">
        <v>100139</v>
      </c>
      <c r="AC819">
        <v>19</v>
      </c>
      <c r="AD819">
        <v>100139</v>
      </c>
      <c r="AE819">
        <v>20</v>
      </c>
      <c r="AF819">
        <v>200469</v>
      </c>
      <c r="AG819">
        <v>18</v>
      </c>
      <c r="AH819" t="e">
        <f>VLOOKUP(AF819,关卡难度线!B:H,11,0)</f>
        <v>#N/A</v>
      </c>
    </row>
    <row r="820" spans="14:34">
      <c r="N820" s="14">
        <v>100140</v>
      </c>
      <c r="O820">
        <v>11</v>
      </c>
      <c r="P820">
        <v>100139</v>
      </c>
      <c r="Q820">
        <v>12</v>
      </c>
      <c r="R820">
        <v>100139</v>
      </c>
      <c r="S820">
        <v>13</v>
      </c>
      <c r="T820">
        <v>100141</v>
      </c>
      <c r="U820">
        <v>14</v>
      </c>
      <c r="V820">
        <v>100141</v>
      </c>
      <c r="W820">
        <v>15</v>
      </c>
      <c r="X820">
        <v>100141</v>
      </c>
      <c r="Y820">
        <v>16</v>
      </c>
      <c r="Z820">
        <v>100139</v>
      </c>
      <c r="AA820">
        <v>17</v>
      </c>
      <c r="AB820">
        <v>100140</v>
      </c>
      <c r="AC820">
        <v>19</v>
      </c>
      <c r="AD820">
        <v>100139</v>
      </c>
      <c r="AE820">
        <v>20</v>
      </c>
      <c r="AF820">
        <v>200470</v>
      </c>
      <c r="AG820">
        <v>18</v>
      </c>
      <c r="AH820" t="e">
        <f>VLOOKUP(AF820,关卡难度线!B:H,11,0)</f>
        <v>#N/A</v>
      </c>
    </row>
    <row r="821" spans="14:34">
      <c r="N821" s="14">
        <v>100144</v>
      </c>
      <c r="O821">
        <v>11</v>
      </c>
      <c r="P821">
        <v>100143</v>
      </c>
      <c r="Q821">
        <v>12</v>
      </c>
      <c r="R821">
        <v>100142</v>
      </c>
      <c r="S821">
        <v>13</v>
      </c>
      <c r="T821">
        <v>100144</v>
      </c>
      <c r="U821">
        <v>14</v>
      </c>
      <c r="V821">
        <v>100144</v>
      </c>
      <c r="W821">
        <v>15</v>
      </c>
      <c r="X821">
        <v>100142</v>
      </c>
      <c r="Y821">
        <v>16</v>
      </c>
      <c r="Z821">
        <v>100143</v>
      </c>
      <c r="AA821">
        <v>17</v>
      </c>
      <c r="AB821">
        <v>100143</v>
      </c>
      <c r="AC821">
        <v>19</v>
      </c>
      <c r="AD821">
        <v>100143</v>
      </c>
      <c r="AE821">
        <v>20</v>
      </c>
      <c r="AF821">
        <v>200471</v>
      </c>
      <c r="AG821">
        <v>18</v>
      </c>
      <c r="AH821" t="e">
        <f>VLOOKUP(AF821,关卡难度线!B:H,11,0)</f>
        <v>#N/A</v>
      </c>
    </row>
    <row r="822" spans="14:34">
      <c r="N822" s="14">
        <v>100143</v>
      </c>
      <c r="O822">
        <v>11</v>
      </c>
      <c r="P822">
        <v>100143</v>
      </c>
      <c r="Q822">
        <v>12</v>
      </c>
      <c r="R822">
        <v>100144</v>
      </c>
      <c r="S822">
        <v>13</v>
      </c>
      <c r="T822">
        <v>100144</v>
      </c>
      <c r="U822">
        <v>14</v>
      </c>
      <c r="V822">
        <v>100144</v>
      </c>
      <c r="W822">
        <v>15</v>
      </c>
      <c r="X822">
        <v>100143</v>
      </c>
      <c r="Y822">
        <v>16</v>
      </c>
      <c r="Z822">
        <v>100143</v>
      </c>
      <c r="AA822">
        <v>17</v>
      </c>
      <c r="AB822">
        <v>100143</v>
      </c>
      <c r="AC822">
        <v>19</v>
      </c>
      <c r="AD822">
        <v>100143</v>
      </c>
      <c r="AE822">
        <v>20</v>
      </c>
      <c r="AF822">
        <v>200472</v>
      </c>
      <c r="AG822">
        <v>18</v>
      </c>
      <c r="AH822" t="e">
        <f>VLOOKUP(AF822,关卡难度线!B:H,11,0)</f>
        <v>#N/A</v>
      </c>
    </row>
    <row r="823" spans="14:34">
      <c r="N823" s="14">
        <v>100142</v>
      </c>
      <c r="O823">
        <v>11</v>
      </c>
      <c r="P823">
        <v>100143</v>
      </c>
      <c r="Q823">
        <v>12</v>
      </c>
      <c r="R823">
        <v>100142</v>
      </c>
      <c r="S823">
        <v>13</v>
      </c>
      <c r="T823">
        <v>100144</v>
      </c>
      <c r="U823">
        <v>14</v>
      </c>
      <c r="V823">
        <v>100143</v>
      </c>
      <c r="W823">
        <v>15</v>
      </c>
      <c r="X823">
        <v>100142</v>
      </c>
      <c r="Y823">
        <v>16</v>
      </c>
      <c r="Z823">
        <v>100142</v>
      </c>
      <c r="AA823">
        <v>17</v>
      </c>
      <c r="AB823">
        <v>100143</v>
      </c>
      <c r="AC823">
        <v>19</v>
      </c>
      <c r="AD823">
        <v>100143</v>
      </c>
      <c r="AE823">
        <v>20</v>
      </c>
      <c r="AF823">
        <v>200473</v>
      </c>
      <c r="AG823">
        <v>18</v>
      </c>
      <c r="AH823" t="e">
        <f>VLOOKUP(AF823,关卡难度线!B:H,11,0)</f>
        <v>#N/A</v>
      </c>
    </row>
    <row r="824" spans="14:34">
      <c r="N824" s="14">
        <v>100143</v>
      </c>
      <c r="O824">
        <v>11</v>
      </c>
      <c r="P824">
        <v>100144</v>
      </c>
      <c r="Q824">
        <v>12</v>
      </c>
      <c r="R824">
        <v>100143</v>
      </c>
      <c r="S824">
        <v>13</v>
      </c>
      <c r="T824">
        <v>100144</v>
      </c>
      <c r="U824">
        <v>14</v>
      </c>
      <c r="V824">
        <v>100144</v>
      </c>
      <c r="W824">
        <v>15</v>
      </c>
      <c r="X824">
        <v>100143</v>
      </c>
      <c r="Y824">
        <v>16</v>
      </c>
      <c r="Z824">
        <v>100144</v>
      </c>
      <c r="AA824">
        <v>17</v>
      </c>
      <c r="AB824">
        <v>100144</v>
      </c>
      <c r="AC824">
        <v>19</v>
      </c>
      <c r="AD824">
        <v>100142</v>
      </c>
      <c r="AE824">
        <v>20</v>
      </c>
      <c r="AF824">
        <v>200474</v>
      </c>
      <c r="AG824">
        <v>18</v>
      </c>
      <c r="AH824" t="e">
        <f>VLOOKUP(AF824,关卡难度线!B:H,11,0)</f>
        <v>#N/A</v>
      </c>
    </row>
    <row r="825" spans="14:34">
      <c r="N825" s="14">
        <v>100143</v>
      </c>
      <c r="O825">
        <v>11</v>
      </c>
      <c r="P825">
        <v>100143</v>
      </c>
      <c r="Q825">
        <v>12</v>
      </c>
      <c r="R825">
        <v>100142</v>
      </c>
      <c r="S825">
        <v>13</v>
      </c>
      <c r="T825">
        <v>100143</v>
      </c>
      <c r="U825">
        <v>14</v>
      </c>
      <c r="V825">
        <v>100144</v>
      </c>
      <c r="W825">
        <v>15</v>
      </c>
      <c r="X825">
        <v>100143</v>
      </c>
      <c r="Y825">
        <v>16</v>
      </c>
      <c r="Z825">
        <v>100144</v>
      </c>
      <c r="AA825">
        <v>17</v>
      </c>
      <c r="AB825">
        <v>100143</v>
      </c>
      <c r="AC825">
        <v>19</v>
      </c>
      <c r="AD825">
        <v>100144</v>
      </c>
      <c r="AE825">
        <v>20</v>
      </c>
      <c r="AF825">
        <v>200475</v>
      </c>
      <c r="AG825">
        <v>18</v>
      </c>
      <c r="AH825" t="e">
        <f>VLOOKUP(AF825,关卡难度线!B:H,11,0)</f>
        <v>#N/A</v>
      </c>
    </row>
    <row r="826" spans="14:34">
      <c r="N826" s="14">
        <v>100143</v>
      </c>
      <c r="O826">
        <v>11</v>
      </c>
      <c r="P826">
        <v>100143</v>
      </c>
      <c r="Q826">
        <v>12</v>
      </c>
      <c r="R826">
        <v>100142</v>
      </c>
      <c r="S826">
        <v>13</v>
      </c>
      <c r="T826">
        <v>100143</v>
      </c>
      <c r="U826">
        <v>14</v>
      </c>
      <c r="V826">
        <v>100142</v>
      </c>
      <c r="W826">
        <v>15</v>
      </c>
      <c r="X826">
        <v>100144</v>
      </c>
      <c r="Y826">
        <v>16</v>
      </c>
      <c r="Z826">
        <v>100142</v>
      </c>
      <c r="AA826">
        <v>17</v>
      </c>
      <c r="AB826">
        <v>100143</v>
      </c>
      <c r="AC826">
        <v>19</v>
      </c>
      <c r="AD826">
        <v>100143</v>
      </c>
      <c r="AE826">
        <v>20</v>
      </c>
      <c r="AF826">
        <v>200476</v>
      </c>
      <c r="AG826">
        <v>18</v>
      </c>
      <c r="AH826" t="e">
        <f>VLOOKUP(AF826,关卡难度线!B:H,11,0)</f>
        <v>#N/A</v>
      </c>
    </row>
    <row r="827" spans="14:34">
      <c r="N827" s="14">
        <v>100142</v>
      </c>
      <c r="O827">
        <v>11</v>
      </c>
      <c r="P827">
        <v>100142</v>
      </c>
      <c r="Q827">
        <v>12</v>
      </c>
      <c r="R827">
        <v>100143</v>
      </c>
      <c r="S827">
        <v>13</v>
      </c>
      <c r="T827">
        <v>100144</v>
      </c>
      <c r="U827">
        <v>14</v>
      </c>
      <c r="V827">
        <v>100143</v>
      </c>
      <c r="W827">
        <v>15</v>
      </c>
      <c r="X827">
        <v>100143</v>
      </c>
      <c r="Y827">
        <v>16</v>
      </c>
      <c r="Z827">
        <v>100142</v>
      </c>
      <c r="AA827">
        <v>17</v>
      </c>
      <c r="AB827">
        <v>100143</v>
      </c>
      <c r="AC827">
        <v>19</v>
      </c>
      <c r="AD827">
        <v>100144</v>
      </c>
      <c r="AE827">
        <v>20</v>
      </c>
      <c r="AF827">
        <v>200477</v>
      </c>
      <c r="AG827">
        <v>18</v>
      </c>
      <c r="AH827" t="e">
        <f>VLOOKUP(AF827,关卡难度线!B:H,11,0)</f>
        <v>#N/A</v>
      </c>
    </row>
    <row r="828" spans="14:34">
      <c r="N828" s="14">
        <v>100142</v>
      </c>
      <c r="O828">
        <v>11</v>
      </c>
      <c r="P828">
        <v>100142</v>
      </c>
      <c r="Q828">
        <v>12</v>
      </c>
      <c r="R828">
        <v>100143</v>
      </c>
      <c r="S828">
        <v>13</v>
      </c>
      <c r="T828">
        <v>100143</v>
      </c>
      <c r="U828">
        <v>14</v>
      </c>
      <c r="V828">
        <v>100144</v>
      </c>
      <c r="W828">
        <v>15</v>
      </c>
      <c r="X828">
        <v>100143</v>
      </c>
      <c r="Y828">
        <v>16</v>
      </c>
      <c r="Z828">
        <v>100143</v>
      </c>
      <c r="AA828">
        <v>17</v>
      </c>
      <c r="AB828">
        <v>100144</v>
      </c>
      <c r="AC828">
        <v>19</v>
      </c>
      <c r="AD828">
        <v>100143</v>
      </c>
      <c r="AE828">
        <v>20</v>
      </c>
      <c r="AF828">
        <v>200478</v>
      </c>
      <c r="AG828">
        <v>18</v>
      </c>
      <c r="AH828" t="e">
        <f>VLOOKUP(AF828,关卡难度线!B:H,11,0)</f>
        <v>#N/A</v>
      </c>
    </row>
    <row r="829" spans="14:34">
      <c r="N829" s="14">
        <v>100143</v>
      </c>
      <c r="O829">
        <v>11</v>
      </c>
      <c r="P829">
        <v>100144</v>
      </c>
      <c r="Q829">
        <v>12</v>
      </c>
      <c r="R829">
        <v>100143</v>
      </c>
      <c r="S829">
        <v>13</v>
      </c>
      <c r="T829">
        <v>100142</v>
      </c>
      <c r="U829">
        <v>14</v>
      </c>
      <c r="V829">
        <v>100143</v>
      </c>
      <c r="W829">
        <v>15</v>
      </c>
      <c r="X829">
        <v>100142</v>
      </c>
      <c r="Y829">
        <v>16</v>
      </c>
      <c r="Z829">
        <v>100144</v>
      </c>
      <c r="AA829">
        <v>17</v>
      </c>
      <c r="AB829">
        <v>100143</v>
      </c>
      <c r="AC829">
        <v>19</v>
      </c>
      <c r="AD829">
        <v>100142</v>
      </c>
      <c r="AE829">
        <v>20</v>
      </c>
      <c r="AF829">
        <v>200479</v>
      </c>
      <c r="AG829">
        <v>18</v>
      </c>
      <c r="AH829" t="e">
        <f>VLOOKUP(AF829,关卡难度线!B:H,11,0)</f>
        <v>#N/A</v>
      </c>
    </row>
    <row r="830" spans="14:34">
      <c r="N830" s="14">
        <v>100143</v>
      </c>
      <c r="O830">
        <v>11</v>
      </c>
      <c r="P830">
        <v>100142</v>
      </c>
      <c r="Q830">
        <v>12</v>
      </c>
      <c r="R830">
        <v>100143</v>
      </c>
      <c r="S830">
        <v>13</v>
      </c>
      <c r="T830">
        <v>100142</v>
      </c>
      <c r="U830">
        <v>14</v>
      </c>
      <c r="V830">
        <v>100142</v>
      </c>
      <c r="W830">
        <v>15</v>
      </c>
      <c r="X830">
        <v>100144</v>
      </c>
      <c r="Y830">
        <v>16</v>
      </c>
      <c r="Z830">
        <v>100142</v>
      </c>
      <c r="AA830">
        <v>17</v>
      </c>
      <c r="AB830">
        <v>100144</v>
      </c>
      <c r="AC830">
        <v>19</v>
      </c>
      <c r="AD830">
        <v>100143</v>
      </c>
      <c r="AE830">
        <v>20</v>
      </c>
      <c r="AF830">
        <v>200480</v>
      </c>
      <c r="AG830">
        <v>18</v>
      </c>
      <c r="AH830" t="e">
        <f>VLOOKUP(AF830,关卡难度线!B:H,11,0)</f>
        <v>#N/A</v>
      </c>
    </row>
    <row r="831" spans="14:34">
      <c r="N831" s="14">
        <v>100144</v>
      </c>
      <c r="O831">
        <v>11</v>
      </c>
      <c r="P831">
        <v>100143</v>
      </c>
      <c r="Q831">
        <v>12</v>
      </c>
      <c r="R831">
        <v>100142</v>
      </c>
      <c r="S831">
        <v>13</v>
      </c>
      <c r="T831">
        <v>100144</v>
      </c>
      <c r="U831">
        <v>14</v>
      </c>
      <c r="V831">
        <v>100144</v>
      </c>
      <c r="W831">
        <v>15</v>
      </c>
      <c r="X831">
        <v>100142</v>
      </c>
      <c r="Y831">
        <v>16</v>
      </c>
      <c r="Z831">
        <v>100143</v>
      </c>
      <c r="AA831">
        <v>17</v>
      </c>
      <c r="AB831">
        <v>100143</v>
      </c>
      <c r="AC831">
        <v>19</v>
      </c>
      <c r="AD831">
        <v>100143</v>
      </c>
      <c r="AE831">
        <v>20</v>
      </c>
      <c r="AF831">
        <v>200471</v>
      </c>
      <c r="AG831">
        <v>18</v>
      </c>
      <c r="AH831" t="e">
        <f>VLOOKUP(AF831,关卡难度线!B:H,11,0)</f>
        <v>#N/A</v>
      </c>
    </row>
    <row r="832" spans="14:34">
      <c r="N832" s="14">
        <v>100143</v>
      </c>
      <c r="O832">
        <v>11</v>
      </c>
      <c r="P832">
        <v>100143</v>
      </c>
      <c r="Q832">
        <v>12</v>
      </c>
      <c r="R832">
        <v>100144</v>
      </c>
      <c r="S832">
        <v>13</v>
      </c>
      <c r="T832">
        <v>100144</v>
      </c>
      <c r="U832">
        <v>14</v>
      </c>
      <c r="V832">
        <v>100144</v>
      </c>
      <c r="W832">
        <v>15</v>
      </c>
      <c r="X832">
        <v>100143</v>
      </c>
      <c r="Y832">
        <v>16</v>
      </c>
      <c r="Z832">
        <v>100143</v>
      </c>
      <c r="AA832">
        <v>17</v>
      </c>
      <c r="AB832">
        <v>100143</v>
      </c>
      <c r="AC832">
        <v>19</v>
      </c>
      <c r="AD832">
        <v>100143</v>
      </c>
      <c r="AE832">
        <v>20</v>
      </c>
      <c r="AF832">
        <v>200472</v>
      </c>
      <c r="AG832">
        <v>18</v>
      </c>
      <c r="AH832" t="e">
        <f>VLOOKUP(AF832,关卡难度线!B:H,11,0)</f>
        <v>#N/A</v>
      </c>
    </row>
    <row r="833" spans="14:34">
      <c r="N833" s="14">
        <v>100142</v>
      </c>
      <c r="O833">
        <v>11</v>
      </c>
      <c r="P833">
        <v>100143</v>
      </c>
      <c r="Q833">
        <v>12</v>
      </c>
      <c r="R833">
        <v>100142</v>
      </c>
      <c r="S833">
        <v>13</v>
      </c>
      <c r="T833">
        <v>100144</v>
      </c>
      <c r="U833">
        <v>14</v>
      </c>
      <c r="V833">
        <v>100143</v>
      </c>
      <c r="W833">
        <v>15</v>
      </c>
      <c r="X833">
        <v>100142</v>
      </c>
      <c r="Y833">
        <v>16</v>
      </c>
      <c r="Z833">
        <v>100142</v>
      </c>
      <c r="AA833">
        <v>17</v>
      </c>
      <c r="AB833">
        <v>100143</v>
      </c>
      <c r="AC833">
        <v>19</v>
      </c>
      <c r="AD833">
        <v>100143</v>
      </c>
      <c r="AE833">
        <v>20</v>
      </c>
      <c r="AF833">
        <v>200473</v>
      </c>
      <c r="AG833">
        <v>18</v>
      </c>
      <c r="AH833" t="e">
        <f>VLOOKUP(AF833,关卡难度线!B:H,11,0)</f>
        <v>#N/A</v>
      </c>
    </row>
    <row r="834" spans="14:34">
      <c r="N834" s="14">
        <v>100143</v>
      </c>
      <c r="O834">
        <v>11</v>
      </c>
      <c r="P834">
        <v>100144</v>
      </c>
      <c r="Q834">
        <v>12</v>
      </c>
      <c r="R834">
        <v>100143</v>
      </c>
      <c r="S834">
        <v>13</v>
      </c>
      <c r="T834">
        <v>100144</v>
      </c>
      <c r="U834">
        <v>14</v>
      </c>
      <c r="V834">
        <v>100144</v>
      </c>
      <c r="W834">
        <v>15</v>
      </c>
      <c r="X834">
        <v>100143</v>
      </c>
      <c r="Y834">
        <v>16</v>
      </c>
      <c r="Z834">
        <v>100144</v>
      </c>
      <c r="AA834">
        <v>17</v>
      </c>
      <c r="AB834">
        <v>100144</v>
      </c>
      <c r="AC834">
        <v>19</v>
      </c>
      <c r="AD834">
        <v>100142</v>
      </c>
      <c r="AE834">
        <v>20</v>
      </c>
      <c r="AF834">
        <v>200474</v>
      </c>
      <c r="AG834">
        <v>18</v>
      </c>
      <c r="AH834" t="e">
        <f>VLOOKUP(AF834,关卡难度线!B:H,11,0)</f>
        <v>#N/A</v>
      </c>
    </row>
    <row r="835" spans="14:34">
      <c r="N835" s="14">
        <v>100143</v>
      </c>
      <c r="O835">
        <v>11</v>
      </c>
      <c r="P835">
        <v>100143</v>
      </c>
      <c r="Q835">
        <v>12</v>
      </c>
      <c r="R835">
        <v>100142</v>
      </c>
      <c r="S835">
        <v>13</v>
      </c>
      <c r="T835">
        <v>100143</v>
      </c>
      <c r="U835">
        <v>14</v>
      </c>
      <c r="V835">
        <v>100144</v>
      </c>
      <c r="W835">
        <v>15</v>
      </c>
      <c r="X835">
        <v>100143</v>
      </c>
      <c r="Y835">
        <v>16</v>
      </c>
      <c r="Z835">
        <v>100144</v>
      </c>
      <c r="AA835">
        <v>17</v>
      </c>
      <c r="AB835">
        <v>100143</v>
      </c>
      <c r="AC835">
        <v>19</v>
      </c>
      <c r="AD835">
        <v>100144</v>
      </c>
      <c r="AE835">
        <v>20</v>
      </c>
      <c r="AF835">
        <v>200475</v>
      </c>
      <c r="AG835">
        <v>18</v>
      </c>
      <c r="AH835" t="e">
        <f>VLOOKUP(AF835,关卡难度线!B:H,11,0)</f>
        <v>#N/A</v>
      </c>
    </row>
    <row r="836" spans="14:34">
      <c r="N836" s="14">
        <v>100143</v>
      </c>
      <c r="O836">
        <v>11</v>
      </c>
      <c r="P836">
        <v>100143</v>
      </c>
      <c r="Q836">
        <v>12</v>
      </c>
      <c r="R836">
        <v>100142</v>
      </c>
      <c r="S836">
        <v>13</v>
      </c>
      <c r="T836">
        <v>100143</v>
      </c>
      <c r="U836">
        <v>14</v>
      </c>
      <c r="V836">
        <v>100142</v>
      </c>
      <c r="W836">
        <v>15</v>
      </c>
      <c r="X836">
        <v>100144</v>
      </c>
      <c r="Y836">
        <v>16</v>
      </c>
      <c r="Z836">
        <v>100142</v>
      </c>
      <c r="AA836">
        <v>17</v>
      </c>
      <c r="AB836">
        <v>100143</v>
      </c>
      <c r="AC836">
        <v>19</v>
      </c>
      <c r="AD836">
        <v>100143</v>
      </c>
      <c r="AE836">
        <v>20</v>
      </c>
      <c r="AF836">
        <v>200476</v>
      </c>
      <c r="AG836">
        <v>18</v>
      </c>
      <c r="AH836" t="e">
        <f>VLOOKUP(AF836,关卡难度线!B:H,11,0)</f>
        <v>#N/A</v>
      </c>
    </row>
    <row r="837" spans="14:34">
      <c r="N837" s="14">
        <v>100142</v>
      </c>
      <c r="O837">
        <v>11</v>
      </c>
      <c r="P837">
        <v>100142</v>
      </c>
      <c r="Q837">
        <v>12</v>
      </c>
      <c r="R837">
        <v>100143</v>
      </c>
      <c r="S837">
        <v>13</v>
      </c>
      <c r="T837">
        <v>100144</v>
      </c>
      <c r="U837">
        <v>14</v>
      </c>
      <c r="V837">
        <v>100143</v>
      </c>
      <c r="W837">
        <v>15</v>
      </c>
      <c r="X837">
        <v>100143</v>
      </c>
      <c r="Y837">
        <v>16</v>
      </c>
      <c r="Z837">
        <v>100142</v>
      </c>
      <c r="AA837">
        <v>17</v>
      </c>
      <c r="AB837">
        <v>100143</v>
      </c>
      <c r="AC837">
        <v>19</v>
      </c>
      <c r="AD837">
        <v>100144</v>
      </c>
      <c r="AE837">
        <v>20</v>
      </c>
      <c r="AF837">
        <v>200477</v>
      </c>
      <c r="AG837">
        <v>18</v>
      </c>
      <c r="AH837" t="e">
        <f>VLOOKUP(AF837,关卡难度线!B:H,11,0)</f>
        <v>#N/A</v>
      </c>
    </row>
    <row r="838" spans="14:34">
      <c r="N838" s="14">
        <v>100142</v>
      </c>
      <c r="O838">
        <v>11</v>
      </c>
      <c r="P838">
        <v>100142</v>
      </c>
      <c r="Q838">
        <v>12</v>
      </c>
      <c r="R838">
        <v>100143</v>
      </c>
      <c r="S838">
        <v>13</v>
      </c>
      <c r="T838">
        <v>100143</v>
      </c>
      <c r="U838">
        <v>14</v>
      </c>
      <c r="V838">
        <v>100144</v>
      </c>
      <c r="W838">
        <v>15</v>
      </c>
      <c r="X838">
        <v>100143</v>
      </c>
      <c r="Y838">
        <v>16</v>
      </c>
      <c r="Z838">
        <v>100143</v>
      </c>
      <c r="AA838">
        <v>17</v>
      </c>
      <c r="AB838">
        <v>100144</v>
      </c>
      <c r="AC838">
        <v>19</v>
      </c>
      <c r="AD838">
        <v>100143</v>
      </c>
      <c r="AE838">
        <v>20</v>
      </c>
      <c r="AF838">
        <v>200478</v>
      </c>
      <c r="AG838">
        <v>18</v>
      </c>
      <c r="AH838" t="e">
        <f>VLOOKUP(AF838,关卡难度线!B:H,11,0)</f>
        <v>#N/A</v>
      </c>
    </row>
    <row r="839" spans="14:34">
      <c r="N839" s="14">
        <v>100143</v>
      </c>
      <c r="O839">
        <v>11</v>
      </c>
      <c r="P839">
        <v>100144</v>
      </c>
      <c r="Q839">
        <v>12</v>
      </c>
      <c r="R839">
        <v>100143</v>
      </c>
      <c r="S839">
        <v>13</v>
      </c>
      <c r="T839">
        <v>100142</v>
      </c>
      <c r="U839">
        <v>14</v>
      </c>
      <c r="V839">
        <v>100143</v>
      </c>
      <c r="W839">
        <v>15</v>
      </c>
      <c r="X839">
        <v>100142</v>
      </c>
      <c r="Y839">
        <v>16</v>
      </c>
      <c r="Z839">
        <v>100144</v>
      </c>
      <c r="AA839">
        <v>17</v>
      </c>
      <c r="AB839">
        <v>100143</v>
      </c>
      <c r="AC839">
        <v>19</v>
      </c>
      <c r="AD839">
        <v>100142</v>
      </c>
      <c r="AE839">
        <v>20</v>
      </c>
      <c r="AF839">
        <v>200479</v>
      </c>
      <c r="AG839">
        <v>18</v>
      </c>
      <c r="AH839" t="e">
        <f>VLOOKUP(AF839,关卡难度线!B:H,11,0)</f>
        <v>#N/A</v>
      </c>
    </row>
    <row r="840" spans="14:34">
      <c r="N840" s="14">
        <v>100143</v>
      </c>
      <c r="O840">
        <v>11</v>
      </c>
      <c r="P840">
        <v>100142</v>
      </c>
      <c r="Q840">
        <v>12</v>
      </c>
      <c r="R840">
        <v>100143</v>
      </c>
      <c r="S840">
        <v>13</v>
      </c>
      <c r="T840">
        <v>100142</v>
      </c>
      <c r="U840">
        <v>14</v>
      </c>
      <c r="V840">
        <v>100142</v>
      </c>
      <c r="W840">
        <v>15</v>
      </c>
      <c r="X840">
        <v>100144</v>
      </c>
      <c r="Y840">
        <v>16</v>
      </c>
      <c r="Z840">
        <v>100142</v>
      </c>
      <c r="AA840">
        <v>17</v>
      </c>
      <c r="AB840">
        <v>100144</v>
      </c>
      <c r="AC840">
        <v>19</v>
      </c>
      <c r="AD840">
        <v>100143</v>
      </c>
      <c r="AE840">
        <v>20</v>
      </c>
      <c r="AF840">
        <v>200480</v>
      </c>
      <c r="AG840">
        <v>18</v>
      </c>
      <c r="AH840" t="e">
        <f>VLOOKUP(AF840,关卡难度线!B:H,11,0)</f>
        <v>#N/A</v>
      </c>
    </row>
    <row r="841" spans="14:34">
      <c r="N841" s="14">
        <v>100146</v>
      </c>
      <c r="O841">
        <v>11</v>
      </c>
      <c r="P841">
        <v>100146</v>
      </c>
      <c r="Q841">
        <v>12</v>
      </c>
      <c r="R841">
        <v>100146</v>
      </c>
      <c r="S841">
        <v>13</v>
      </c>
      <c r="T841">
        <v>100145</v>
      </c>
      <c r="U841">
        <v>14</v>
      </c>
      <c r="V841">
        <v>100145</v>
      </c>
      <c r="W841">
        <v>15</v>
      </c>
      <c r="X841">
        <v>100145</v>
      </c>
      <c r="Y841">
        <v>16</v>
      </c>
      <c r="Z841">
        <v>100147</v>
      </c>
      <c r="AA841">
        <v>17</v>
      </c>
      <c r="AB841">
        <v>100146</v>
      </c>
      <c r="AC841">
        <v>19</v>
      </c>
      <c r="AD841">
        <v>100146</v>
      </c>
      <c r="AE841">
        <v>20</v>
      </c>
      <c r="AF841">
        <v>200481</v>
      </c>
      <c r="AG841">
        <v>18</v>
      </c>
      <c r="AH841" t="e">
        <f>VLOOKUP(AF841,关卡难度线!B:H,11,0)</f>
        <v>#N/A</v>
      </c>
    </row>
    <row r="842" spans="14:34">
      <c r="N842" s="14">
        <v>100147</v>
      </c>
      <c r="O842">
        <v>11</v>
      </c>
      <c r="P842">
        <v>100147</v>
      </c>
      <c r="Q842">
        <v>12</v>
      </c>
      <c r="R842">
        <v>100145</v>
      </c>
      <c r="S842">
        <v>13</v>
      </c>
      <c r="T842">
        <v>100145</v>
      </c>
      <c r="U842">
        <v>14</v>
      </c>
      <c r="V842">
        <v>100147</v>
      </c>
      <c r="W842">
        <v>15</v>
      </c>
      <c r="X842">
        <v>100145</v>
      </c>
      <c r="Y842">
        <v>16</v>
      </c>
      <c r="Z842">
        <v>100147</v>
      </c>
      <c r="AA842">
        <v>17</v>
      </c>
      <c r="AB842">
        <v>100145</v>
      </c>
      <c r="AC842">
        <v>19</v>
      </c>
      <c r="AD842">
        <v>100145</v>
      </c>
      <c r="AE842">
        <v>20</v>
      </c>
      <c r="AF842">
        <v>200482</v>
      </c>
      <c r="AG842">
        <v>18</v>
      </c>
      <c r="AH842" t="e">
        <f>VLOOKUP(AF842,关卡难度线!B:H,11,0)</f>
        <v>#N/A</v>
      </c>
    </row>
    <row r="843" spans="14:34">
      <c r="N843" s="14">
        <v>100145</v>
      </c>
      <c r="O843">
        <v>11</v>
      </c>
      <c r="P843">
        <v>100146</v>
      </c>
      <c r="Q843">
        <v>12</v>
      </c>
      <c r="R843">
        <v>100146</v>
      </c>
      <c r="S843">
        <v>13</v>
      </c>
      <c r="T843">
        <v>100146</v>
      </c>
      <c r="U843">
        <v>14</v>
      </c>
      <c r="V843">
        <v>100147</v>
      </c>
      <c r="W843">
        <v>15</v>
      </c>
      <c r="X843">
        <v>100147</v>
      </c>
      <c r="Y843">
        <v>16</v>
      </c>
      <c r="Z843">
        <v>100147</v>
      </c>
      <c r="AA843">
        <v>17</v>
      </c>
      <c r="AB843">
        <v>100145</v>
      </c>
      <c r="AC843">
        <v>19</v>
      </c>
      <c r="AD843">
        <v>100146</v>
      </c>
      <c r="AE843">
        <v>20</v>
      </c>
      <c r="AF843">
        <v>200483</v>
      </c>
      <c r="AG843">
        <v>18</v>
      </c>
      <c r="AH843" t="e">
        <f>VLOOKUP(AF843,关卡难度线!B:H,11,0)</f>
        <v>#N/A</v>
      </c>
    </row>
    <row r="844" spans="14:34">
      <c r="N844" s="14">
        <v>100147</v>
      </c>
      <c r="O844">
        <v>11</v>
      </c>
      <c r="P844">
        <v>100147</v>
      </c>
      <c r="Q844">
        <v>12</v>
      </c>
      <c r="R844">
        <v>100146</v>
      </c>
      <c r="S844">
        <v>13</v>
      </c>
      <c r="T844">
        <v>100147</v>
      </c>
      <c r="U844">
        <v>14</v>
      </c>
      <c r="V844">
        <v>100147</v>
      </c>
      <c r="W844">
        <v>15</v>
      </c>
      <c r="X844">
        <v>100145</v>
      </c>
      <c r="Y844">
        <v>16</v>
      </c>
      <c r="Z844">
        <v>100147</v>
      </c>
      <c r="AA844">
        <v>17</v>
      </c>
      <c r="AB844">
        <v>100146</v>
      </c>
      <c r="AC844">
        <v>19</v>
      </c>
      <c r="AD844">
        <v>100145</v>
      </c>
      <c r="AE844">
        <v>20</v>
      </c>
      <c r="AF844">
        <v>200484</v>
      </c>
      <c r="AG844">
        <v>18</v>
      </c>
      <c r="AH844" t="e">
        <f>VLOOKUP(AF844,关卡难度线!B:H,11,0)</f>
        <v>#N/A</v>
      </c>
    </row>
    <row r="845" spans="14:34">
      <c r="N845" s="14">
        <v>100147</v>
      </c>
      <c r="O845">
        <v>11</v>
      </c>
      <c r="P845">
        <v>100145</v>
      </c>
      <c r="Q845">
        <v>12</v>
      </c>
      <c r="R845">
        <v>100146</v>
      </c>
      <c r="S845">
        <v>13</v>
      </c>
      <c r="T845">
        <v>100147</v>
      </c>
      <c r="U845">
        <v>14</v>
      </c>
      <c r="V845">
        <v>100146</v>
      </c>
      <c r="W845">
        <v>15</v>
      </c>
      <c r="X845">
        <v>100147</v>
      </c>
      <c r="Y845">
        <v>16</v>
      </c>
      <c r="Z845">
        <v>100146</v>
      </c>
      <c r="AA845">
        <v>17</v>
      </c>
      <c r="AB845">
        <v>100146</v>
      </c>
      <c r="AC845">
        <v>19</v>
      </c>
      <c r="AD845">
        <v>100146</v>
      </c>
      <c r="AE845">
        <v>20</v>
      </c>
      <c r="AF845">
        <v>200485</v>
      </c>
      <c r="AG845">
        <v>18</v>
      </c>
      <c r="AH845" t="e">
        <f>VLOOKUP(AF845,关卡难度线!B:H,11,0)</f>
        <v>#N/A</v>
      </c>
    </row>
    <row r="846" spans="14:34">
      <c r="N846" s="14">
        <v>100147</v>
      </c>
      <c r="O846">
        <v>11</v>
      </c>
      <c r="P846">
        <v>100147</v>
      </c>
      <c r="Q846">
        <v>12</v>
      </c>
      <c r="R846">
        <v>100146</v>
      </c>
      <c r="S846">
        <v>13</v>
      </c>
      <c r="T846">
        <v>100145</v>
      </c>
      <c r="U846">
        <v>14</v>
      </c>
      <c r="V846">
        <v>100145</v>
      </c>
      <c r="W846">
        <v>15</v>
      </c>
      <c r="X846">
        <v>100146</v>
      </c>
      <c r="Y846">
        <v>16</v>
      </c>
      <c r="Z846">
        <v>100145</v>
      </c>
      <c r="AA846">
        <v>17</v>
      </c>
      <c r="AB846">
        <v>100145</v>
      </c>
      <c r="AC846">
        <v>19</v>
      </c>
      <c r="AD846">
        <v>100145</v>
      </c>
      <c r="AE846">
        <v>20</v>
      </c>
      <c r="AF846">
        <v>200486</v>
      </c>
      <c r="AG846">
        <v>18</v>
      </c>
      <c r="AH846" t="e">
        <f>VLOOKUP(AF846,关卡难度线!B:H,11,0)</f>
        <v>#N/A</v>
      </c>
    </row>
    <row r="847" spans="14:34">
      <c r="N847" s="14">
        <v>100145</v>
      </c>
      <c r="O847">
        <v>11</v>
      </c>
      <c r="P847">
        <v>100145</v>
      </c>
      <c r="Q847">
        <v>12</v>
      </c>
      <c r="R847">
        <v>100145</v>
      </c>
      <c r="S847">
        <v>13</v>
      </c>
      <c r="T847">
        <v>100145</v>
      </c>
      <c r="U847">
        <v>14</v>
      </c>
      <c r="V847">
        <v>100147</v>
      </c>
      <c r="W847">
        <v>15</v>
      </c>
      <c r="X847">
        <v>100145</v>
      </c>
      <c r="Y847">
        <v>16</v>
      </c>
      <c r="Z847">
        <v>100145</v>
      </c>
      <c r="AA847">
        <v>17</v>
      </c>
      <c r="AB847">
        <v>100145</v>
      </c>
      <c r="AC847">
        <v>19</v>
      </c>
      <c r="AD847">
        <v>100146</v>
      </c>
      <c r="AE847">
        <v>20</v>
      </c>
      <c r="AF847">
        <v>200487</v>
      </c>
      <c r="AG847">
        <v>18</v>
      </c>
      <c r="AH847" t="e">
        <f>VLOOKUP(AF847,关卡难度线!B:H,11,0)</f>
        <v>#N/A</v>
      </c>
    </row>
    <row r="848" spans="14:34">
      <c r="N848" s="14">
        <v>100147</v>
      </c>
      <c r="O848">
        <v>11</v>
      </c>
      <c r="P848">
        <v>100146</v>
      </c>
      <c r="Q848">
        <v>12</v>
      </c>
      <c r="R848">
        <v>100146</v>
      </c>
      <c r="S848">
        <v>13</v>
      </c>
      <c r="T848">
        <v>100146</v>
      </c>
      <c r="U848">
        <v>14</v>
      </c>
      <c r="V848">
        <v>100145</v>
      </c>
      <c r="W848">
        <v>15</v>
      </c>
      <c r="X848">
        <v>100147</v>
      </c>
      <c r="Y848">
        <v>16</v>
      </c>
      <c r="Z848">
        <v>100146</v>
      </c>
      <c r="AA848">
        <v>17</v>
      </c>
      <c r="AB848">
        <v>100145</v>
      </c>
      <c r="AC848">
        <v>19</v>
      </c>
      <c r="AD848">
        <v>100146</v>
      </c>
      <c r="AE848">
        <v>20</v>
      </c>
      <c r="AF848">
        <v>200488</v>
      </c>
      <c r="AG848">
        <v>18</v>
      </c>
      <c r="AH848" t="e">
        <f>VLOOKUP(AF848,关卡难度线!B:H,11,0)</f>
        <v>#N/A</v>
      </c>
    </row>
    <row r="849" spans="14:34">
      <c r="N849" s="14">
        <v>100147</v>
      </c>
      <c r="O849">
        <v>11</v>
      </c>
      <c r="P849">
        <v>100146</v>
      </c>
      <c r="Q849">
        <v>12</v>
      </c>
      <c r="R849">
        <v>100147</v>
      </c>
      <c r="S849">
        <v>13</v>
      </c>
      <c r="T849">
        <v>100147</v>
      </c>
      <c r="U849">
        <v>14</v>
      </c>
      <c r="V849">
        <v>100147</v>
      </c>
      <c r="W849">
        <v>15</v>
      </c>
      <c r="X849">
        <v>100147</v>
      </c>
      <c r="Y849">
        <v>16</v>
      </c>
      <c r="Z849">
        <v>100147</v>
      </c>
      <c r="AA849">
        <v>17</v>
      </c>
      <c r="AB849">
        <v>100145</v>
      </c>
      <c r="AC849">
        <v>19</v>
      </c>
      <c r="AD849">
        <v>100146</v>
      </c>
      <c r="AE849">
        <v>20</v>
      </c>
      <c r="AF849">
        <v>200489</v>
      </c>
      <c r="AG849">
        <v>18</v>
      </c>
      <c r="AH849" t="e">
        <f>VLOOKUP(AF849,关卡难度线!B:H,11,0)</f>
        <v>#N/A</v>
      </c>
    </row>
    <row r="850" spans="14:34">
      <c r="N850" s="14">
        <v>100145</v>
      </c>
      <c r="O850">
        <v>11</v>
      </c>
      <c r="P850">
        <v>100146</v>
      </c>
      <c r="Q850">
        <v>12</v>
      </c>
      <c r="R850">
        <v>100146</v>
      </c>
      <c r="S850">
        <v>13</v>
      </c>
      <c r="T850">
        <v>100145</v>
      </c>
      <c r="U850">
        <v>14</v>
      </c>
      <c r="V850">
        <v>100147</v>
      </c>
      <c r="W850">
        <v>15</v>
      </c>
      <c r="X850">
        <v>100145</v>
      </c>
      <c r="Y850">
        <v>16</v>
      </c>
      <c r="Z850">
        <v>100147</v>
      </c>
      <c r="AA850">
        <v>17</v>
      </c>
      <c r="AB850">
        <v>100146</v>
      </c>
      <c r="AC850">
        <v>19</v>
      </c>
      <c r="AD850">
        <v>100147</v>
      </c>
      <c r="AE850">
        <v>20</v>
      </c>
      <c r="AF850">
        <v>200490</v>
      </c>
      <c r="AG850">
        <v>18</v>
      </c>
      <c r="AH850" t="e">
        <f>VLOOKUP(AF850,关卡难度线!B:H,11,0)</f>
        <v>#N/A</v>
      </c>
    </row>
    <row r="851" spans="14:34">
      <c r="N851" s="14">
        <v>100146</v>
      </c>
      <c r="O851">
        <v>11</v>
      </c>
      <c r="P851">
        <v>100146</v>
      </c>
      <c r="Q851">
        <v>12</v>
      </c>
      <c r="R851">
        <v>100146</v>
      </c>
      <c r="S851">
        <v>13</v>
      </c>
      <c r="T851">
        <v>100145</v>
      </c>
      <c r="U851">
        <v>14</v>
      </c>
      <c r="V851">
        <v>100145</v>
      </c>
      <c r="W851">
        <v>15</v>
      </c>
      <c r="X851">
        <v>100145</v>
      </c>
      <c r="Y851">
        <v>16</v>
      </c>
      <c r="Z851">
        <v>100147</v>
      </c>
      <c r="AA851">
        <v>17</v>
      </c>
      <c r="AB851">
        <v>100146</v>
      </c>
      <c r="AC851">
        <v>19</v>
      </c>
      <c r="AD851">
        <v>100146</v>
      </c>
      <c r="AE851">
        <v>20</v>
      </c>
      <c r="AF851">
        <v>200481</v>
      </c>
      <c r="AG851">
        <v>18</v>
      </c>
      <c r="AH851" t="e">
        <f>VLOOKUP(AF851,关卡难度线!B:H,11,0)</f>
        <v>#N/A</v>
      </c>
    </row>
    <row r="852" spans="14:34">
      <c r="N852" s="14">
        <v>100147</v>
      </c>
      <c r="O852">
        <v>11</v>
      </c>
      <c r="P852">
        <v>100147</v>
      </c>
      <c r="Q852">
        <v>12</v>
      </c>
      <c r="R852">
        <v>100145</v>
      </c>
      <c r="S852">
        <v>13</v>
      </c>
      <c r="T852">
        <v>100145</v>
      </c>
      <c r="U852">
        <v>14</v>
      </c>
      <c r="V852">
        <v>100147</v>
      </c>
      <c r="W852">
        <v>15</v>
      </c>
      <c r="X852">
        <v>100145</v>
      </c>
      <c r="Y852">
        <v>16</v>
      </c>
      <c r="Z852">
        <v>100147</v>
      </c>
      <c r="AA852">
        <v>17</v>
      </c>
      <c r="AB852">
        <v>100145</v>
      </c>
      <c r="AC852">
        <v>19</v>
      </c>
      <c r="AD852">
        <v>100145</v>
      </c>
      <c r="AE852">
        <v>20</v>
      </c>
      <c r="AF852">
        <v>200482</v>
      </c>
      <c r="AG852">
        <v>18</v>
      </c>
      <c r="AH852" t="e">
        <f>VLOOKUP(AF852,关卡难度线!B:H,11,0)</f>
        <v>#N/A</v>
      </c>
    </row>
    <row r="853" spans="14:34">
      <c r="N853" s="14">
        <v>100145</v>
      </c>
      <c r="O853">
        <v>11</v>
      </c>
      <c r="P853">
        <v>100146</v>
      </c>
      <c r="Q853">
        <v>12</v>
      </c>
      <c r="R853">
        <v>100146</v>
      </c>
      <c r="S853">
        <v>13</v>
      </c>
      <c r="T853">
        <v>100146</v>
      </c>
      <c r="U853">
        <v>14</v>
      </c>
      <c r="V853">
        <v>100147</v>
      </c>
      <c r="W853">
        <v>15</v>
      </c>
      <c r="X853">
        <v>100147</v>
      </c>
      <c r="Y853">
        <v>16</v>
      </c>
      <c r="Z853">
        <v>100147</v>
      </c>
      <c r="AA853">
        <v>17</v>
      </c>
      <c r="AB853">
        <v>100145</v>
      </c>
      <c r="AC853">
        <v>19</v>
      </c>
      <c r="AD853">
        <v>100146</v>
      </c>
      <c r="AE853">
        <v>20</v>
      </c>
      <c r="AF853">
        <v>200483</v>
      </c>
      <c r="AG853">
        <v>18</v>
      </c>
      <c r="AH853" t="e">
        <f>VLOOKUP(AF853,关卡难度线!B:H,11,0)</f>
        <v>#N/A</v>
      </c>
    </row>
    <row r="854" spans="14:34">
      <c r="N854" s="14">
        <v>100147</v>
      </c>
      <c r="O854">
        <v>11</v>
      </c>
      <c r="P854">
        <v>100147</v>
      </c>
      <c r="Q854">
        <v>12</v>
      </c>
      <c r="R854">
        <v>100146</v>
      </c>
      <c r="S854">
        <v>13</v>
      </c>
      <c r="T854">
        <v>100147</v>
      </c>
      <c r="U854">
        <v>14</v>
      </c>
      <c r="V854">
        <v>100147</v>
      </c>
      <c r="W854">
        <v>15</v>
      </c>
      <c r="X854">
        <v>100145</v>
      </c>
      <c r="Y854">
        <v>16</v>
      </c>
      <c r="Z854">
        <v>100147</v>
      </c>
      <c r="AA854">
        <v>17</v>
      </c>
      <c r="AB854">
        <v>100146</v>
      </c>
      <c r="AC854">
        <v>19</v>
      </c>
      <c r="AD854">
        <v>100145</v>
      </c>
      <c r="AE854">
        <v>20</v>
      </c>
      <c r="AF854">
        <v>200484</v>
      </c>
      <c r="AG854">
        <v>18</v>
      </c>
      <c r="AH854" t="e">
        <f>VLOOKUP(AF854,关卡难度线!B:H,11,0)</f>
        <v>#N/A</v>
      </c>
    </row>
    <row r="855" spans="14:34">
      <c r="N855" s="14">
        <v>100147</v>
      </c>
      <c r="O855">
        <v>11</v>
      </c>
      <c r="P855">
        <v>100145</v>
      </c>
      <c r="Q855">
        <v>12</v>
      </c>
      <c r="R855">
        <v>100146</v>
      </c>
      <c r="S855">
        <v>13</v>
      </c>
      <c r="T855">
        <v>100147</v>
      </c>
      <c r="U855">
        <v>14</v>
      </c>
      <c r="V855">
        <v>100146</v>
      </c>
      <c r="W855">
        <v>15</v>
      </c>
      <c r="X855">
        <v>100147</v>
      </c>
      <c r="Y855">
        <v>16</v>
      </c>
      <c r="Z855">
        <v>100146</v>
      </c>
      <c r="AA855">
        <v>17</v>
      </c>
      <c r="AB855">
        <v>100146</v>
      </c>
      <c r="AC855">
        <v>19</v>
      </c>
      <c r="AD855">
        <v>100146</v>
      </c>
      <c r="AE855">
        <v>20</v>
      </c>
      <c r="AF855">
        <v>200485</v>
      </c>
      <c r="AG855">
        <v>18</v>
      </c>
      <c r="AH855" t="e">
        <f>VLOOKUP(AF855,关卡难度线!B:H,11,0)</f>
        <v>#N/A</v>
      </c>
    </row>
    <row r="856" spans="14:34">
      <c r="N856" s="14">
        <v>100147</v>
      </c>
      <c r="O856">
        <v>11</v>
      </c>
      <c r="P856">
        <v>100147</v>
      </c>
      <c r="Q856">
        <v>12</v>
      </c>
      <c r="R856">
        <v>100146</v>
      </c>
      <c r="S856">
        <v>13</v>
      </c>
      <c r="T856">
        <v>100145</v>
      </c>
      <c r="U856">
        <v>14</v>
      </c>
      <c r="V856">
        <v>100145</v>
      </c>
      <c r="W856">
        <v>15</v>
      </c>
      <c r="X856">
        <v>100146</v>
      </c>
      <c r="Y856">
        <v>16</v>
      </c>
      <c r="Z856">
        <v>100145</v>
      </c>
      <c r="AA856">
        <v>17</v>
      </c>
      <c r="AB856">
        <v>100145</v>
      </c>
      <c r="AC856">
        <v>19</v>
      </c>
      <c r="AD856">
        <v>100145</v>
      </c>
      <c r="AE856">
        <v>20</v>
      </c>
      <c r="AF856">
        <v>200486</v>
      </c>
      <c r="AG856">
        <v>18</v>
      </c>
      <c r="AH856" t="e">
        <f>VLOOKUP(AF856,关卡难度线!B:H,11,0)</f>
        <v>#N/A</v>
      </c>
    </row>
    <row r="857" spans="14:34">
      <c r="N857" s="14">
        <v>100145</v>
      </c>
      <c r="O857">
        <v>11</v>
      </c>
      <c r="P857">
        <v>100145</v>
      </c>
      <c r="Q857">
        <v>12</v>
      </c>
      <c r="R857">
        <v>100145</v>
      </c>
      <c r="S857">
        <v>13</v>
      </c>
      <c r="T857">
        <v>100145</v>
      </c>
      <c r="U857">
        <v>14</v>
      </c>
      <c r="V857">
        <v>100147</v>
      </c>
      <c r="W857">
        <v>15</v>
      </c>
      <c r="X857">
        <v>100145</v>
      </c>
      <c r="Y857">
        <v>16</v>
      </c>
      <c r="Z857">
        <v>100145</v>
      </c>
      <c r="AA857">
        <v>17</v>
      </c>
      <c r="AB857">
        <v>100145</v>
      </c>
      <c r="AC857">
        <v>19</v>
      </c>
      <c r="AD857">
        <v>100146</v>
      </c>
      <c r="AE857">
        <v>20</v>
      </c>
      <c r="AF857">
        <v>200487</v>
      </c>
      <c r="AG857">
        <v>18</v>
      </c>
      <c r="AH857" t="e">
        <f>VLOOKUP(AF857,关卡难度线!B:H,11,0)</f>
        <v>#N/A</v>
      </c>
    </row>
    <row r="858" spans="14:34">
      <c r="N858" s="14">
        <v>100147</v>
      </c>
      <c r="O858">
        <v>11</v>
      </c>
      <c r="P858">
        <v>100146</v>
      </c>
      <c r="Q858">
        <v>12</v>
      </c>
      <c r="R858">
        <v>100146</v>
      </c>
      <c r="S858">
        <v>13</v>
      </c>
      <c r="T858">
        <v>100146</v>
      </c>
      <c r="U858">
        <v>14</v>
      </c>
      <c r="V858">
        <v>100145</v>
      </c>
      <c r="W858">
        <v>15</v>
      </c>
      <c r="X858">
        <v>100147</v>
      </c>
      <c r="Y858">
        <v>16</v>
      </c>
      <c r="Z858">
        <v>100146</v>
      </c>
      <c r="AA858">
        <v>17</v>
      </c>
      <c r="AB858">
        <v>100145</v>
      </c>
      <c r="AC858">
        <v>19</v>
      </c>
      <c r="AD858">
        <v>100146</v>
      </c>
      <c r="AE858">
        <v>20</v>
      </c>
      <c r="AF858">
        <v>200488</v>
      </c>
      <c r="AG858">
        <v>18</v>
      </c>
      <c r="AH858" t="e">
        <f>VLOOKUP(AF858,关卡难度线!B:H,11,0)</f>
        <v>#N/A</v>
      </c>
    </row>
    <row r="859" spans="14:34">
      <c r="N859" s="14">
        <v>100147</v>
      </c>
      <c r="O859">
        <v>11</v>
      </c>
      <c r="P859">
        <v>100146</v>
      </c>
      <c r="Q859">
        <v>12</v>
      </c>
      <c r="R859">
        <v>100147</v>
      </c>
      <c r="S859">
        <v>13</v>
      </c>
      <c r="T859">
        <v>100147</v>
      </c>
      <c r="U859">
        <v>14</v>
      </c>
      <c r="V859">
        <v>100147</v>
      </c>
      <c r="W859">
        <v>15</v>
      </c>
      <c r="X859">
        <v>100147</v>
      </c>
      <c r="Y859">
        <v>16</v>
      </c>
      <c r="Z859">
        <v>100147</v>
      </c>
      <c r="AA859">
        <v>17</v>
      </c>
      <c r="AB859">
        <v>100145</v>
      </c>
      <c r="AC859">
        <v>19</v>
      </c>
      <c r="AD859">
        <v>100146</v>
      </c>
      <c r="AE859">
        <v>20</v>
      </c>
      <c r="AF859">
        <v>200489</v>
      </c>
      <c r="AG859">
        <v>18</v>
      </c>
      <c r="AH859" t="e">
        <f>VLOOKUP(AF859,关卡难度线!B:H,11,0)</f>
        <v>#N/A</v>
      </c>
    </row>
    <row r="860" spans="14:34">
      <c r="N860" s="14">
        <v>100145</v>
      </c>
      <c r="O860">
        <v>11</v>
      </c>
      <c r="P860">
        <v>100146</v>
      </c>
      <c r="Q860">
        <v>12</v>
      </c>
      <c r="R860">
        <v>100146</v>
      </c>
      <c r="S860">
        <v>13</v>
      </c>
      <c r="T860">
        <v>100145</v>
      </c>
      <c r="U860">
        <v>14</v>
      </c>
      <c r="V860">
        <v>100147</v>
      </c>
      <c r="W860">
        <v>15</v>
      </c>
      <c r="X860">
        <v>100145</v>
      </c>
      <c r="Y860">
        <v>16</v>
      </c>
      <c r="Z860">
        <v>100147</v>
      </c>
      <c r="AA860">
        <v>17</v>
      </c>
      <c r="AB860">
        <v>100146</v>
      </c>
      <c r="AC860">
        <v>19</v>
      </c>
      <c r="AD860">
        <v>100147</v>
      </c>
      <c r="AE860">
        <v>20</v>
      </c>
      <c r="AF860">
        <v>200490</v>
      </c>
      <c r="AG860">
        <v>18</v>
      </c>
      <c r="AH860" t="e">
        <f>VLOOKUP(AF860,关卡难度线!B:H,11,0)</f>
        <v>#N/A</v>
      </c>
    </row>
    <row r="861" spans="14:34">
      <c r="N861" s="14">
        <v>100148</v>
      </c>
      <c r="O861">
        <v>11</v>
      </c>
      <c r="P861">
        <v>100150</v>
      </c>
      <c r="Q861">
        <v>12</v>
      </c>
      <c r="R861">
        <v>100149</v>
      </c>
      <c r="S861">
        <v>13</v>
      </c>
      <c r="T861">
        <v>100149</v>
      </c>
      <c r="U861">
        <v>14</v>
      </c>
      <c r="V861">
        <v>100149</v>
      </c>
      <c r="W861">
        <v>15</v>
      </c>
      <c r="X861">
        <v>100148</v>
      </c>
      <c r="Y861">
        <v>16</v>
      </c>
      <c r="Z861">
        <v>100148</v>
      </c>
      <c r="AA861">
        <v>17</v>
      </c>
      <c r="AB861">
        <v>100150</v>
      </c>
      <c r="AC861">
        <v>19</v>
      </c>
      <c r="AD861">
        <v>100148</v>
      </c>
      <c r="AE861">
        <v>20</v>
      </c>
      <c r="AF861">
        <v>200491</v>
      </c>
      <c r="AG861">
        <v>18</v>
      </c>
      <c r="AH861" t="e">
        <f>VLOOKUP(AF861,关卡难度线!B:H,11,0)</f>
        <v>#N/A</v>
      </c>
    </row>
    <row r="862" spans="14:34">
      <c r="N862" s="14">
        <v>100149</v>
      </c>
      <c r="O862">
        <v>11</v>
      </c>
      <c r="P862">
        <v>100149</v>
      </c>
      <c r="Q862">
        <v>12</v>
      </c>
      <c r="R862">
        <v>100149</v>
      </c>
      <c r="S862">
        <v>13</v>
      </c>
      <c r="T862">
        <v>100150</v>
      </c>
      <c r="U862">
        <v>14</v>
      </c>
      <c r="V862">
        <v>100150</v>
      </c>
      <c r="W862">
        <v>15</v>
      </c>
      <c r="X862">
        <v>100150</v>
      </c>
      <c r="Y862">
        <v>16</v>
      </c>
      <c r="Z862">
        <v>100150</v>
      </c>
      <c r="AA862">
        <v>17</v>
      </c>
      <c r="AB862">
        <v>100148</v>
      </c>
      <c r="AC862">
        <v>19</v>
      </c>
      <c r="AD862">
        <v>100148</v>
      </c>
      <c r="AE862">
        <v>20</v>
      </c>
      <c r="AF862">
        <v>200492</v>
      </c>
      <c r="AG862">
        <v>18</v>
      </c>
      <c r="AH862" t="e">
        <f>VLOOKUP(AF862,关卡难度线!B:H,11,0)</f>
        <v>#N/A</v>
      </c>
    </row>
    <row r="863" spans="14:34">
      <c r="N863" s="14">
        <v>100148</v>
      </c>
      <c r="O863">
        <v>11</v>
      </c>
      <c r="P863">
        <v>100148</v>
      </c>
      <c r="Q863">
        <v>12</v>
      </c>
      <c r="R863">
        <v>100148</v>
      </c>
      <c r="S863">
        <v>13</v>
      </c>
      <c r="T863">
        <v>100149</v>
      </c>
      <c r="U863">
        <v>14</v>
      </c>
      <c r="V863">
        <v>100149</v>
      </c>
      <c r="W863">
        <v>15</v>
      </c>
      <c r="X863">
        <v>100149</v>
      </c>
      <c r="Y863">
        <v>16</v>
      </c>
      <c r="Z863">
        <v>100148</v>
      </c>
      <c r="AA863">
        <v>17</v>
      </c>
      <c r="AB863">
        <v>100150</v>
      </c>
      <c r="AC863">
        <v>19</v>
      </c>
      <c r="AD863">
        <v>100148</v>
      </c>
      <c r="AE863">
        <v>20</v>
      </c>
      <c r="AF863">
        <v>200493</v>
      </c>
      <c r="AG863">
        <v>18</v>
      </c>
      <c r="AH863" t="e">
        <f>VLOOKUP(AF863,关卡难度线!B:H,11,0)</f>
        <v>#N/A</v>
      </c>
    </row>
    <row r="864" spans="14:34">
      <c r="N864" s="14">
        <v>100149</v>
      </c>
      <c r="O864">
        <v>11</v>
      </c>
      <c r="P864">
        <v>100150</v>
      </c>
      <c r="Q864">
        <v>12</v>
      </c>
      <c r="R864">
        <v>100148</v>
      </c>
      <c r="S864">
        <v>13</v>
      </c>
      <c r="T864">
        <v>100148</v>
      </c>
      <c r="U864">
        <v>14</v>
      </c>
      <c r="V864">
        <v>100149</v>
      </c>
      <c r="W864">
        <v>15</v>
      </c>
      <c r="X864">
        <v>100149</v>
      </c>
      <c r="Y864">
        <v>16</v>
      </c>
      <c r="Z864">
        <v>100148</v>
      </c>
      <c r="AA864">
        <v>17</v>
      </c>
      <c r="AB864">
        <v>100149</v>
      </c>
      <c r="AC864">
        <v>19</v>
      </c>
      <c r="AD864">
        <v>100148</v>
      </c>
      <c r="AE864">
        <v>20</v>
      </c>
      <c r="AF864">
        <v>200494</v>
      </c>
      <c r="AG864">
        <v>18</v>
      </c>
      <c r="AH864" t="e">
        <f>VLOOKUP(AF864,关卡难度线!B:H,11,0)</f>
        <v>#N/A</v>
      </c>
    </row>
    <row r="865" spans="14:34">
      <c r="N865" s="14">
        <v>100148</v>
      </c>
      <c r="O865">
        <v>11</v>
      </c>
      <c r="P865">
        <v>100148</v>
      </c>
      <c r="Q865">
        <v>12</v>
      </c>
      <c r="R865">
        <v>100150</v>
      </c>
      <c r="S865">
        <v>13</v>
      </c>
      <c r="T865">
        <v>100149</v>
      </c>
      <c r="U865">
        <v>14</v>
      </c>
      <c r="V865">
        <v>100149</v>
      </c>
      <c r="W865">
        <v>15</v>
      </c>
      <c r="X865">
        <v>100148</v>
      </c>
      <c r="Y865">
        <v>16</v>
      </c>
      <c r="Z865">
        <v>100149</v>
      </c>
      <c r="AA865">
        <v>17</v>
      </c>
      <c r="AB865">
        <v>100149</v>
      </c>
      <c r="AC865">
        <v>19</v>
      </c>
      <c r="AD865">
        <v>100149</v>
      </c>
      <c r="AE865">
        <v>20</v>
      </c>
      <c r="AF865">
        <v>200495</v>
      </c>
      <c r="AG865">
        <v>18</v>
      </c>
      <c r="AH865" t="e">
        <f>VLOOKUP(AF865,关卡难度线!B:H,11,0)</f>
        <v>#N/A</v>
      </c>
    </row>
    <row r="866" spans="14:34">
      <c r="N866" s="14">
        <v>100150</v>
      </c>
      <c r="O866">
        <v>11</v>
      </c>
      <c r="P866">
        <v>100148</v>
      </c>
      <c r="Q866">
        <v>12</v>
      </c>
      <c r="R866">
        <v>100148</v>
      </c>
      <c r="S866">
        <v>13</v>
      </c>
      <c r="T866">
        <v>100150</v>
      </c>
      <c r="U866">
        <v>14</v>
      </c>
      <c r="V866">
        <v>100150</v>
      </c>
      <c r="W866">
        <v>15</v>
      </c>
      <c r="X866">
        <v>100148</v>
      </c>
      <c r="Y866">
        <v>16</v>
      </c>
      <c r="Z866">
        <v>100149</v>
      </c>
      <c r="AA866">
        <v>17</v>
      </c>
      <c r="AB866">
        <v>100150</v>
      </c>
      <c r="AC866">
        <v>19</v>
      </c>
      <c r="AD866">
        <v>100150</v>
      </c>
      <c r="AE866">
        <v>20</v>
      </c>
      <c r="AF866">
        <v>200496</v>
      </c>
      <c r="AG866">
        <v>18</v>
      </c>
      <c r="AH866" t="e">
        <f>VLOOKUP(AF866,关卡难度线!B:H,11,0)</f>
        <v>#N/A</v>
      </c>
    </row>
    <row r="867" spans="14:34">
      <c r="N867" s="14">
        <v>100148</v>
      </c>
      <c r="O867">
        <v>11</v>
      </c>
      <c r="P867">
        <v>100149</v>
      </c>
      <c r="Q867">
        <v>12</v>
      </c>
      <c r="R867">
        <v>100148</v>
      </c>
      <c r="S867">
        <v>13</v>
      </c>
      <c r="T867">
        <v>100150</v>
      </c>
      <c r="U867">
        <v>14</v>
      </c>
      <c r="V867">
        <v>100149</v>
      </c>
      <c r="W867">
        <v>15</v>
      </c>
      <c r="X867">
        <v>100150</v>
      </c>
      <c r="Y867">
        <v>16</v>
      </c>
      <c r="Z867">
        <v>100148</v>
      </c>
      <c r="AA867">
        <v>17</v>
      </c>
      <c r="AB867">
        <v>100149</v>
      </c>
      <c r="AC867">
        <v>19</v>
      </c>
      <c r="AD867">
        <v>100150</v>
      </c>
      <c r="AE867">
        <v>20</v>
      </c>
      <c r="AF867">
        <v>200497</v>
      </c>
      <c r="AG867">
        <v>18</v>
      </c>
      <c r="AH867" t="e">
        <f>VLOOKUP(AF867,关卡难度线!B:H,11,0)</f>
        <v>#N/A</v>
      </c>
    </row>
    <row r="868" spans="14:34">
      <c r="N868" s="14">
        <v>100150</v>
      </c>
      <c r="O868">
        <v>11</v>
      </c>
      <c r="P868">
        <v>100149</v>
      </c>
      <c r="Q868">
        <v>12</v>
      </c>
      <c r="R868">
        <v>100150</v>
      </c>
      <c r="S868">
        <v>13</v>
      </c>
      <c r="T868">
        <v>100150</v>
      </c>
      <c r="U868">
        <v>14</v>
      </c>
      <c r="V868">
        <v>100148</v>
      </c>
      <c r="W868">
        <v>15</v>
      </c>
      <c r="X868">
        <v>100148</v>
      </c>
      <c r="Y868">
        <v>16</v>
      </c>
      <c r="Z868">
        <v>100149</v>
      </c>
      <c r="AA868">
        <v>17</v>
      </c>
      <c r="AB868">
        <v>100148</v>
      </c>
      <c r="AC868">
        <v>19</v>
      </c>
      <c r="AD868">
        <v>100148</v>
      </c>
      <c r="AE868">
        <v>20</v>
      </c>
      <c r="AF868">
        <v>200498</v>
      </c>
      <c r="AG868">
        <v>18</v>
      </c>
      <c r="AH868" t="e">
        <f>VLOOKUP(AF868,关卡难度线!B:H,11,0)</f>
        <v>#N/A</v>
      </c>
    </row>
    <row r="869" spans="14:34">
      <c r="N869" s="14">
        <v>100148</v>
      </c>
      <c r="O869">
        <v>11</v>
      </c>
      <c r="P869">
        <v>100149</v>
      </c>
      <c r="Q869">
        <v>12</v>
      </c>
      <c r="R869">
        <v>100149</v>
      </c>
      <c r="S869">
        <v>13</v>
      </c>
      <c r="T869">
        <v>100148</v>
      </c>
      <c r="U869">
        <v>14</v>
      </c>
      <c r="V869">
        <v>100149</v>
      </c>
      <c r="W869">
        <v>15</v>
      </c>
      <c r="X869">
        <v>100148</v>
      </c>
      <c r="Y869">
        <v>16</v>
      </c>
      <c r="Z869">
        <v>100148</v>
      </c>
      <c r="AA869">
        <v>17</v>
      </c>
      <c r="AB869">
        <v>100150</v>
      </c>
      <c r="AC869">
        <v>19</v>
      </c>
      <c r="AD869">
        <v>100150</v>
      </c>
      <c r="AE869">
        <v>20</v>
      </c>
      <c r="AF869">
        <v>200499</v>
      </c>
      <c r="AG869">
        <v>18</v>
      </c>
      <c r="AH869" t="e">
        <f>VLOOKUP(AF869,关卡难度线!B:H,11,0)</f>
        <v>#N/A</v>
      </c>
    </row>
    <row r="870" spans="14:34">
      <c r="N870" s="14">
        <v>100149</v>
      </c>
      <c r="O870">
        <v>11</v>
      </c>
      <c r="P870">
        <v>100148</v>
      </c>
      <c r="Q870">
        <v>12</v>
      </c>
      <c r="R870">
        <v>100150</v>
      </c>
      <c r="S870">
        <v>13</v>
      </c>
      <c r="T870">
        <v>100149</v>
      </c>
      <c r="U870">
        <v>14</v>
      </c>
      <c r="V870">
        <v>100150</v>
      </c>
      <c r="W870">
        <v>15</v>
      </c>
      <c r="X870">
        <v>100150</v>
      </c>
      <c r="Y870">
        <v>16</v>
      </c>
      <c r="Z870">
        <v>100148</v>
      </c>
      <c r="AA870">
        <v>17</v>
      </c>
      <c r="AB870">
        <v>100150</v>
      </c>
      <c r="AC870">
        <v>19</v>
      </c>
      <c r="AD870">
        <v>100148</v>
      </c>
      <c r="AE870">
        <v>20</v>
      </c>
      <c r="AF870">
        <v>200500</v>
      </c>
      <c r="AG870">
        <v>18</v>
      </c>
      <c r="AH870" t="e">
        <f>VLOOKUP(AF870,关卡难度线!B:H,11,0)</f>
        <v>#N/A</v>
      </c>
    </row>
    <row r="871" spans="14:34">
      <c r="N871" s="14">
        <v>100148</v>
      </c>
      <c r="O871">
        <v>11</v>
      </c>
      <c r="P871">
        <v>100150</v>
      </c>
      <c r="Q871">
        <v>12</v>
      </c>
      <c r="R871">
        <v>100149</v>
      </c>
      <c r="S871">
        <v>13</v>
      </c>
      <c r="T871">
        <v>100149</v>
      </c>
      <c r="U871">
        <v>14</v>
      </c>
      <c r="V871">
        <v>100149</v>
      </c>
      <c r="W871">
        <v>15</v>
      </c>
      <c r="X871">
        <v>100148</v>
      </c>
      <c r="Y871">
        <v>16</v>
      </c>
      <c r="Z871">
        <v>100148</v>
      </c>
      <c r="AA871">
        <v>17</v>
      </c>
      <c r="AB871">
        <v>100150</v>
      </c>
      <c r="AC871">
        <v>19</v>
      </c>
      <c r="AD871">
        <v>100148</v>
      </c>
      <c r="AE871">
        <v>20</v>
      </c>
      <c r="AF871">
        <v>200491</v>
      </c>
      <c r="AG871">
        <v>18</v>
      </c>
      <c r="AH871" t="e">
        <f>VLOOKUP(AF871,关卡难度线!B:H,11,0)</f>
        <v>#N/A</v>
      </c>
    </row>
    <row r="872" spans="14:34">
      <c r="N872" s="14">
        <v>100149</v>
      </c>
      <c r="O872">
        <v>11</v>
      </c>
      <c r="P872">
        <v>100149</v>
      </c>
      <c r="Q872">
        <v>12</v>
      </c>
      <c r="R872">
        <v>100149</v>
      </c>
      <c r="S872">
        <v>13</v>
      </c>
      <c r="T872">
        <v>100150</v>
      </c>
      <c r="U872">
        <v>14</v>
      </c>
      <c r="V872">
        <v>100150</v>
      </c>
      <c r="W872">
        <v>15</v>
      </c>
      <c r="X872">
        <v>100150</v>
      </c>
      <c r="Y872">
        <v>16</v>
      </c>
      <c r="Z872">
        <v>100150</v>
      </c>
      <c r="AA872">
        <v>17</v>
      </c>
      <c r="AB872">
        <v>100148</v>
      </c>
      <c r="AC872">
        <v>19</v>
      </c>
      <c r="AD872">
        <v>100148</v>
      </c>
      <c r="AE872">
        <v>20</v>
      </c>
      <c r="AF872">
        <v>200492</v>
      </c>
      <c r="AG872">
        <v>18</v>
      </c>
      <c r="AH872" t="e">
        <f>VLOOKUP(AF872,关卡难度线!B:H,11,0)</f>
        <v>#N/A</v>
      </c>
    </row>
    <row r="873" spans="14:34">
      <c r="N873" s="14">
        <v>100148</v>
      </c>
      <c r="O873">
        <v>11</v>
      </c>
      <c r="P873">
        <v>100148</v>
      </c>
      <c r="Q873">
        <v>12</v>
      </c>
      <c r="R873">
        <v>100148</v>
      </c>
      <c r="S873">
        <v>13</v>
      </c>
      <c r="T873">
        <v>100149</v>
      </c>
      <c r="U873">
        <v>14</v>
      </c>
      <c r="V873">
        <v>100149</v>
      </c>
      <c r="W873">
        <v>15</v>
      </c>
      <c r="X873">
        <v>100149</v>
      </c>
      <c r="Y873">
        <v>16</v>
      </c>
      <c r="Z873">
        <v>100148</v>
      </c>
      <c r="AA873">
        <v>17</v>
      </c>
      <c r="AB873">
        <v>100150</v>
      </c>
      <c r="AC873">
        <v>19</v>
      </c>
      <c r="AD873">
        <v>100148</v>
      </c>
      <c r="AE873">
        <v>20</v>
      </c>
      <c r="AF873">
        <v>200493</v>
      </c>
      <c r="AG873">
        <v>18</v>
      </c>
      <c r="AH873" t="e">
        <f>VLOOKUP(AF873,关卡难度线!B:H,11,0)</f>
        <v>#N/A</v>
      </c>
    </row>
    <row r="874" spans="14:34">
      <c r="N874" s="14">
        <v>100149</v>
      </c>
      <c r="O874">
        <v>11</v>
      </c>
      <c r="P874">
        <v>100150</v>
      </c>
      <c r="Q874">
        <v>12</v>
      </c>
      <c r="R874">
        <v>100148</v>
      </c>
      <c r="S874">
        <v>13</v>
      </c>
      <c r="T874">
        <v>100148</v>
      </c>
      <c r="U874">
        <v>14</v>
      </c>
      <c r="V874">
        <v>100149</v>
      </c>
      <c r="W874">
        <v>15</v>
      </c>
      <c r="X874">
        <v>100149</v>
      </c>
      <c r="Y874">
        <v>16</v>
      </c>
      <c r="Z874">
        <v>100148</v>
      </c>
      <c r="AA874">
        <v>17</v>
      </c>
      <c r="AB874">
        <v>100149</v>
      </c>
      <c r="AC874">
        <v>19</v>
      </c>
      <c r="AD874">
        <v>100148</v>
      </c>
      <c r="AE874">
        <v>20</v>
      </c>
      <c r="AF874">
        <v>200494</v>
      </c>
      <c r="AG874">
        <v>18</v>
      </c>
      <c r="AH874" t="e">
        <f>VLOOKUP(AF874,关卡难度线!B:H,11,0)</f>
        <v>#N/A</v>
      </c>
    </row>
    <row r="875" spans="14:34">
      <c r="N875" s="14">
        <v>100148</v>
      </c>
      <c r="O875">
        <v>11</v>
      </c>
      <c r="P875">
        <v>100148</v>
      </c>
      <c r="Q875">
        <v>12</v>
      </c>
      <c r="R875">
        <v>100150</v>
      </c>
      <c r="S875">
        <v>13</v>
      </c>
      <c r="T875">
        <v>100149</v>
      </c>
      <c r="U875">
        <v>14</v>
      </c>
      <c r="V875">
        <v>100149</v>
      </c>
      <c r="W875">
        <v>15</v>
      </c>
      <c r="X875">
        <v>100148</v>
      </c>
      <c r="Y875">
        <v>16</v>
      </c>
      <c r="Z875">
        <v>100149</v>
      </c>
      <c r="AA875">
        <v>17</v>
      </c>
      <c r="AB875">
        <v>100149</v>
      </c>
      <c r="AC875">
        <v>19</v>
      </c>
      <c r="AD875">
        <v>100149</v>
      </c>
      <c r="AE875">
        <v>20</v>
      </c>
      <c r="AF875">
        <v>200495</v>
      </c>
      <c r="AG875">
        <v>18</v>
      </c>
      <c r="AH875" t="e">
        <f>VLOOKUP(AF875,关卡难度线!B:H,11,0)</f>
        <v>#N/A</v>
      </c>
    </row>
    <row r="876" spans="14:34">
      <c r="N876" s="14">
        <v>100150</v>
      </c>
      <c r="O876">
        <v>11</v>
      </c>
      <c r="P876">
        <v>100148</v>
      </c>
      <c r="Q876">
        <v>12</v>
      </c>
      <c r="R876">
        <v>100148</v>
      </c>
      <c r="S876">
        <v>13</v>
      </c>
      <c r="T876">
        <v>100150</v>
      </c>
      <c r="U876">
        <v>14</v>
      </c>
      <c r="V876">
        <v>100150</v>
      </c>
      <c r="W876">
        <v>15</v>
      </c>
      <c r="X876">
        <v>100148</v>
      </c>
      <c r="Y876">
        <v>16</v>
      </c>
      <c r="Z876">
        <v>100149</v>
      </c>
      <c r="AA876">
        <v>17</v>
      </c>
      <c r="AB876">
        <v>100150</v>
      </c>
      <c r="AC876">
        <v>19</v>
      </c>
      <c r="AD876">
        <v>100150</v>
      </c>
      <c r="AE876">
        <v>20</v>
      </c>
      <c r="AF876">
        <v>200496</v>
      </c>
      <c r="AG876">
        <v>18</v>
      </c>
      <c r="AH876" t="e">
        <f>VLOOKUP(AF876,关卡难度线!B:H,11,0)</f>
        <v>#N/A</v>
      </c>
    </row>
    <row r="877" spans="14:34">
      <c r="N877" s="14">
        <v>100148</v>
      </c>
      <c r="O877">
        <v>11</v>
      </c>
      <c r="P877">
        <v>100149</v>
      </c>
      <c r="Q877">
        <v>12</v>
      </c>
      <c r="R877">
        <v>100148</v>
      </c>
      <c r="S877">
        <v>13</v>
      </c>
      <c r="T877">
        <v>100150</v>
      </c>
      <c r="U877">
        <v>14</v>
      </c>
      <c r="V877">
        <v>100149</v>
      </c>
      <c r="W877">
        <v>15</v>
      </c>
      <c r="X877">
        <v>100150</v>
      </c>
      <c r="Y877">
        <v>16</v>
      </c>
      <c r="Z877">
        <v>100148</v>
      </c>
      <c r="AA877">
        <v>17</v>
      </c>
      <c r="AB877">
        <v>100149</v>
      </c>
      <c r="AC877">
        <v>19</v>
      </c>
      <c r="AD877">
        <v>100150</v>
      </c>
      <c r="AE877">
        <v>20</v>
      </c>
      <c r="AF877">
        <v>200497</v>
      </c>
      <c r="AG877">
        <v>18</v>
      </c>
      <c r="AH877" t="e">
        <f>VLOOKUP(AF877,关卡难度线!B:H,11,0)</f>
        <v>#N/A</v>
      </c>
    </row>
    <row r="878" spans="14:34">
      <c r="N878" s="14">
        <v>100150</v>
      </c>
      <c r="O878">
        <v>11</v>
      </c>
      <c r="P878">
        <v>100149</v>
      </c>
      <c r="Q878">
        <v>12</v>
      </c>
      <c r="R878">
        <v>100150</v>
      </c>
      <c r="S878">
        <v>13</v>
      </c>
      <c r="T878">
        <v>100150</v>
      </c>
      <c r="U878">
        <v>14</v>
      </c>
      <c r="V878">
        <v>100148</v>
      </c>
      <c r="W878">
        <v>15</v>
      </c>
      <c r="X878">
        <v>100148</v>
      </c>
      <c r="Y878">
        <v>16</v>
      </c>
      <c r="Z878">
        <v>100149</v>
      </c>
      <c r="AA878">
        <v>17</v>
      </c>
      <c r="AB878">
        <v>100148</v>
      </c>
      <c r="AC878">
        <v>19</v>
      </c>
      <c r="AD878">
        <v>100148</v>
      </c>
      <c r="AE878">
        <v>20</v>
      </c>
      <c r="AF878">
        <v>200498</v>
      </c>
      <c r="AG878">
        <v>18</v>
      </c>
      <c r="AH878" t="e">
        <f>VLOOKUP(AF878,关卡难度线!B:H,11,0)</f>
        <v>#N/A</v>
      </c>
    </row>
    <row r="879" spans="14:34">
      <c r="N879" s="14">
        <v>100148</v>
      </c>
      <c r="O879">
        <v>11</v>
      </c>
      <c r="P879">
        <v>100149</v>
      </c>
      <c r="Q879">
        <v>12</v>
      </c>
      <c r="R879">
        <v>100149</v>
      </c>
      <c r="S879">
        <v>13</v>
      </c>
      <c r="T879">
        <v>100148</v>
      </c>
      <c r="U879">
        <v>14</v>
      </c>
      <c r="V879">
        <v>100149</v>
      </c>
      <c r="W879">
        <v>15</v>
      </c>
      <c r="X879">
        <v>100148</v>
      </c>
      <c r="Y879">
        <v>16</v>
      </c>
      <c r="Z879">
        <v>100148</v>
      </c>
      <c r="AA879">
        <v>17</v>
      </c>
      <c r="AB879">
        <v>100150</v>
      </c>
      <c r="AC879">
        <v>19</v>
      </c>
      <c r="AD879">
        <v>100150</v>
      </c>
      <c r="AE879">
        <v>20</v>
      </c>
      <c r="AF879">
        <v>200499</v>
      </c>
      <c r="AG879">
        <v>18</v>
      </c>
      <c r="AH879" t="e">
        <f>VLOOKUP(AF879,关卡难度线!B:H,11,0)</f>
        <v>#N/A</v>
      </c>
    </row>
    <row r="880" spans="14:34">
      <c r="N880" s="14">
        <v>100149</v>
      </c>
      <c r="O880">
        <v>11</v>
      </c>
      <c r="P880">
        <v>100148</v>
      </c>
      <c r="Q880">
        <v>12</v>
      </c>
      <c r="R880">
        <v>100150</v>
      </c>
      <c r="S880">
        <v>13</v>
      </c>
      <c r="T880">
        <v>100149</v>
      </c>
      <c r="U880">
        <v>14</v>
      </c>
      <c r="V880">
        <v>100150</v>
      </c>
      <c r="W880">
        <v>15</v>
      </c>
      <c r="X880">
        <v>100150</v>
      </c>
      <c r="Y880">
        <v>16</v>
      </c>
      <c r="Z880">
        <v>100148</v>
      </c>
      <c r="AA880">
        <v>17</v>
      </c>
      <c r="AB880">
        <v>100150</v>
      </c>
      <c r="AC880">
        <v>19</v>
      </c>
      <c r="AD880">
        <v>100148</v>
      </c>
      <c r="AE880">
        <v>20</v>
      </c>
      <c r="AF880">
        <v>200500</v>
      </c>
      <c r="AG880">
        <v>18</v>
      </c>
      <c r="AH880" t="e">
        <f>VLOOKUP(AF880,关卡难度线!B:H,11,0)</f>
        <v>#N/A</v>
      </c>
    </row>
    <row r="881" spans="14:34">
      <c r="N881" s="14">
        <v>100151</v>
      </c>
      <c r="O881">
        <v>11</v>
      </c>
      <c r="P881">
        <v>100151</v>
      </c>
      <c r="Q881">
        <v>12</v>
      </c>
      <c r="R881">
        <v>100151</v>
      </c>
      <c r="S881">
        <v>13</v>
      </c>
      <c r="T881">
        <v>100152</v>
      </c>
      <c r="U881">
        <v>14</v>
      </c>
      <c r="V881">
        <v>100153</v>
      </c>
      <c r="W881">
        <v>15</v>
      </c>
      <c r="X881">
        <v>100153</v>
      </c>
      <c r="Y881">
        <v>16</v>
      </c>
      <c r="Z881">
        <v>100152</v>
      </c>
      <c r="AA881">
        <v>17</v>
      </c>
      <c r="AB881">
        <v>100153</v>
      </c>
      <c r="AC881">
        <v>19</v>
      </c>
      <c r="AD881">
        <v>100153</v>
      </c>
      <c r="AE881">
        <v>20</v>
      </c>
      <c r="AF881">
        <v>200501</v>
      </c>
      <c r="AG881">
        <v>18</v>
      </c>
      <c r="AH881" t="e">
        <f>VLOOKUP(AF881,关卡难度线!B:H,11,0)</f>
        <v>#N/A</v>
      </c>
    </row>
    <row r="882" spans="14:34">
      <c r="N882" s="14">
        <v>100152</v>
      </c>
      <c r="O882">
        <v>11</v>
      </c>
      <c r="P882">
        <v>100153</v>
      </c>
      <c r="Q882">
        <v>12</v>
      </c>
      <c r="R882">
        <v>100153</v>
      </c>
      <c r="S882">
        <v>13</v>
      </c>
      <c r="T882">
        <v>100151</v>
      </c>
      <c r="U882">
        <v>14</v>
      </c>
      <c r="V882">
        <v>100152</v>
      </c>
      <c r="W882">
        <v>15</v>
      </c>
      <c r="X882">
        <v>100152</v>
      </c>
      <c r="Y882">
        <v>16</v>
      </c>
      <c r="Z882">
        <v>100152</v>
      </c>
      <c r="AA882">
        <v>17</v>
      </c>
      <c r="AB882">
        <v>100152</v>
      </c>
      <c r="AC882">
        <v>19</v>
      </c>
      <c r="AD882">
        <v>100152</v>
      </c>
      <c r="AE882">
        <v>20</v>
      </c>
      <c r="AF882">
        <v>200502</v>
      </c>
      <c r="AG882">
        <v>18</v>
      </c>
      <c r="AH882" t="e">
        <f>VLOOKUP(AF882,关卡难度线!B:H,11,0)</f>
        <v>#N/A</v>
      </c>
    </row>
    <row r="883" spans="14:34">
      <c r="N883" s="14">
        <v>100153</v>
      </c>
      <c r="O883">
        <v>11</v>
      </c>
      <c r="P883">
        <v>100153</v>
      </c>
      <c r="Q883">
        <v>12</v>
      </c>
      <c r="R883">
        <v>100152</v>
      </c>
      <c r="S883">
        <v>13</v>
      </c>
      <c r="T883">
        <v>100152</v>
      </c>
      <c r="U883">
        <v>14</v>
      </c>
      <c r="V883">
        <v>100153</v>
      </c>
      <c r="W883">
        <v>15</v>
      </c>
      <c r="X883">
        <v>100152</v>
      </c>
      <c r="Y883">
        <v>16</v>
      </c>
      <c r="Z883">
        <v>100151</v>
      </c>
      <c r="AA883">
        <v>17</v>
      </c>
      <c r="AB883">
        <v>100153</v>
      </c>
      <c r="AC883">
        <v>19</v>
      </c>
      <c r="AD883">
        <v>100152</v>
      </c>
      <c r="AE883">
        <v>20</v>
      </c>
      <c r="AF883">
        <v>200503</v>
      </c>
      <c r="AG883">
        <v>18</v>
      </c>
      <c r="AH883" t="e">
        <f>VLOOKUP(AF883,关卡难度线!B:H,11,0)</f>
        <v>#N/A</v>
      </c>
    </row>
    <row r="884" spans="14:34">
      <c r="N884" s="14">
        <v>100152</v>
      </c>
      <c r="O884">
        <v>11</v>
      </c>
      <c r="P884">
        <v>100153</v>
      </c>
      <c r="Q884">
        <v>12</v>
      </c>
      <c r="R884">
        <v>100151</v>
      </c>
      <c r="S884">
        <v>13</v>
      </c>
      <c r="T884">
        <v>100152</v>
      </c>
      <c r="U884">
        <v>14</v>
      </c>
      <c r="V884">
        <v>100153</v>
      </c>
      <c r="W884">
        <v>15</v>
      </c>
      <c r="X884">
        <v>100152</v>
      </c>
      <c r="Y884">
        <v>16</v>
      </c>
      <c r="Z884">
        <v>100151</v>
      </c>
      <c r="AA884">
        <v>17</v>
      </c>
      <c r="AB884">
        <v>100153</v>
      </c>
      <c r="AC884">
        <v>19</v>
      </c>
      <c r="AD884">
        <v>100152</v>
      </c>
      <c r="AE884">
        <v>20</v>
      </c>
      <c r="AF884">
        <v>200504</v>
      </c>
      <c r="AG884">
        <v>18</v>
      </c>
      <c r="AH884" t="e">
        <f>VLOOKUP(AF884,关卡难度线!B:H,11,0)</f>
        <v>#N/A</v>
      </c>
    </row>
    <row r="885" spans="14:34">
      <c r="N885" s="14">
        <v>100151</v>
      </c>
      <c r="O885">
        <v>11</v>
      </c>
      <c r="P885">
        <v>100153</v>
      </c>
      <c r="Q885">
        <v>12</v>
      </c>
      <c r="R885">
        <v>100151</v>
      </c>
      <c r="S885">
        <v>13</v>
      </c>
      <c r="T885">
        <v>100152</v>
      </c>
      <c r="U885">
        <v>14</v>
      </c>
      <c r="V885">
        <v>100153</v>
      </c>
      <c r="W885">
        <v>15</v>
      </c>
      <c r="X885">
        <v>100151</v>
      </c>
      <c r="Y885">
        <v>16</v>
      </c>
      <c r="Z885">
        <v>100151</v>
      </c>
      <c r="AA885">
        <v>17</v>
      </c>
      <c r="AB885">
        <v>100151</v>
      </c>
      <c r="AC885">
        <v>19</v>
      </c>
      <c r="AD885">
        <v>100151</v>
      </c>
      <c r="AE885">
        <v>20</v>
      </c>
      <c r="AF885">
        <v>200505</v>
      </c>
      <c r="AG885">
        <v>18</v>
      </c>
      <c r="AH885" t="e">
        <f>VLOOKUP(AF885,关卡难度线!B:H,11,0)</f>
        <v>#N/A</v>
      </c>
    </row>
    <row r="886" spans="14:34">
      <c r="N886" s="14">
        <v>100152</v>
      </c>
      <c r="O886">
        <v>11</v>
      </c>
      <c r="P886">
        <v>100153</v>
      </c>
      <c r="Q886">
        <v>12</v>
      </c>
      <c r="R886">
        <v>100153</v>
      </c>
      <c r="S886">
        <v>13</v>
      </c>
      <c r="T886">
        <v>100152</v>
      </c>
      <c r="U886">
        <v>14</v>
      </c>
      <c r="V886">
        <v>100151</v>
      </c>
      <c r="W886">
        <v>15</v>
      </c>
      <c r="X886">
        <v>100151</v>
      </c>
      <c r="Y886">
        <v>16</v>
      </c>
      <c r="Z886">
        <v>100151</v>
      </c>
      <c r="AA886">
        <v>17</v>
      </c>
      <c r="AB886">
        <v>100151</v>
      </c>
      <c r="AC886">
        <v>19</v>
      </c>
      <c r="AD886">
        <v>100152</v>
      </c>
      <c r="AE886">
        <v>20</v>
      </c>
      <c r="AF886">
        <v>200506</v>
      </c>
      <c r="AG886">
        <v>18</v>
      </c>
      <c r="AH886" t="e">
        <f>VLOOKUP(AF886,关卡难度线!B:H,11,0)</f>
        <v>#N/A</v>
      </c>
    </row>
    <row r="887" spans="14:34">
      <c r="N887" s="14">
        <v>100153</v>
      </c>
      <c r="O887">
        <v>11</v>
      </c>
      <c r="P887">
        <v>100153</v>
      </c>
      <c r="Q887">
        <v>12</v>
      </c>
      <c r="R887">
        <v>100153</v>
      </c>
      <c r="S887">
        <v>13</v>
      </c>
      <c r="T887">
        <v>100152</v>
      </c>
      <c r="U887">
        <v>14</v>
      </c>
      <c r="V887">
        <v>100151</v>
      </c>
      <c r="W887">
        <v>15</v>
      </c>
      <c r="X887">
        <v>100152</v>
      </c>
      <c r="Y887">
        <v>16</v>
      </c>
      <c r="Z887">
        <v>100153</v>
      </c>
      <c r="AA887">
        <v>17</v>
      </c>
      <c r="AB887">
        <v>100153</v>
      </c>
      <c r="AC887">
        <v>19</v>
      </c>
      <c r="AD887">
        <v>100152</v>
      </c>
      <c r="AE887">
        <v>20</v>
      </c>
      <c r="AF887">
        <v>200507</v>
      </c>
      <c r="AG887">
        <v>18</v>
      </c>
      <c r="AH887" t="e">
        <f>VLOOKUP(AF887,关卡难度线!B:H,11,0)</f>
        <v>#N/A</v>
      </c>
    </row>
    <row r="888" spans="14:34">
      <c r="N888" s="14">
        <v>100153</v>
      </c>
      <c r="O888">
        <v>11</v>
      </c>
      <c r="P888">
        <v>100152</v>
      </c>
      <c r="Q888">
        <v>12</v>
      </c>
      <c r="R888">
        <v>100153</v>
      </c>
      <c r="S888">
        <v>13</v>
      </c>
      <c r="T888">
        <v>100151</v>
      </c>
      <c r="U888">
        <v>14</v>
      </c>
      <c r="V888">
        <v>100152</v>
      </c>
      <c r="W888">
        <v>15</v>
      </c>
      <c r="X888">
        <v>100153</v>
      </c>
      <c r="Y888">
        <v>16</v>
      </c>
      <c r="Z888">
        <v>100152</v>
      </c>
      <c r="AA888">
        <v>17</v>
      </c>
      <c r="AB888">
        <v>100151</v>
      </c>
      <c r="AC888">
        <v>19</v>
      </c>
      <c r="AD888">
        <v>100151</v>
      </c>
      <c r="AE888">
        <v>20</v>
      </c>
      <c r="AF888">
        <v>200508</v>
      </c>
      <c r="AG888">
        <v>18</v>
      </c>
      <c r="AH888" t="e">
        <f>VLOOKUP(AF888,关卡难度线!B:H,11,0)</f>
        <v>#N/A</v>
      </c>
    </row>
    <row r="889" spans="14:34">
      <c r="N889" s="14">
        <v>100151</v>
      </c>
      <c r="O889">
        <v>11</v>
      </c>
      <c r="P889">
        <v>100151</v>
      </c>
      <c r="Q889">
        <v>12</v>
      </c>
      <c r="R889">
        <v>100152</v>
      </c>
      <c r="S889">
        <v>13</v>
      </c>
      <c r="T889">
        <v>100153</v>
      </c>
      <c r="U889">
        <v>14</v>
      </c>
      <c r="V889">
        <v>100152</v>
      </c>
      <c r="W889">
        <v>15</v>
      </c>
      <c r="X889">
        <v>100152</v>
      </c>
      <c r="Y889">
        <v>16</v>
      </c>
      <c r="Z889">
        <v>100151</v>
      </c>
      <c r="AA889">
        <v>17</v>
      </c>
      <c r="AB889">
        <v>100153</v>
      </c>
      <c r="AC889">
        <v>19</v>
      </c>
      <c r="AD889">
        <v>100153</v>
      </c>
      <c r="AE889">
        <v>20</v>
      </c>
      <c r="AF889">
        <v>200509</v>
      </c>
      <c r="AG889">
        <v>18</v>
      </c>
      <c r="AH889" t="e">
        <f>VLOOKUP(AF889,关卡难度线!B:H,11,0)</f>
        <v>#N/A</v>
      </c>
    </row>
    <row r="890" spans="14:34">
      <c r="N890" s="14">
        <v>100152</v>
      </c>
      <c r="O890">
        <v>11</v>
      </c>
      <c r="P890">
        <v>100153</v>
      </c>
      <c r="Q890">
        <v>12</v>
      </c>
      <c r="R890">
        <v>100151</v>
      </c>
      <c r="S890">
        <v>13</v>
      </c>
      <c r="T890">
        <v>100151</v>
      </c>
      <c r="U890">
        <v>14</v>
      </c>
      <c r="V890">
        <v>100153</v>
      </c>
      <c r="W890">
        <v>15</v>
      </c>
      <c r="X890">
        <v>100151</v>
      </c>
      <c r="Y890">
        <v>16</v>
      </c>
      <c r="Z890">
        <v>100152</v>
      </c>
      <c r="AA890">
        <v>17</v>
      </c>
      <c r="AB890">
        <v>100151</v>
      </c>
      <c r="AC890">
        <v>19</v>
      </c>
      <c r="AD890">
        <v>100151</v>
      </c>
      <c r="AE890">
        <v>20</v>
      </c>
      <c r="AF890">
        <v>200510</v>
      </c>
      <c r="AG890">
        <v>18</v>
      </c>
      <c r="AH890" t="e">
        <f>VLOOKUP(AF890,关卡难度线!B:H,11,0)</f>
        <v>#N/A</v>
      </c>
    </row>
    <row r="891" spans="14:34">
      <c r="N891" s="14">
        <v>100151</v>
      </c>
      <c r="O891">
        <v>11</v>
      </c>
      <c r="P891">
        <v>100151</v>
      </c>
      <c r="Q891">
        <v>12</v>
      </c>
      <c r="R891">
        <v>100151</v>
      </c>
      <c r="S891">
        <v>13</v>
      </c>
      <c r="T891">
        <v>100152</v>
      </c>
      <c r="U891">
        <v>14</v>
      </c>
      <c r="V891">
        <v>100153</v>
      </c>
      <c r="W891">
        <v>15</v>
      </c>
      <c r="X891">
        <v>100153</v>
      </c>
      <c r="Y891">
        <v>16</v>
      </c>
      <c r="Z891">
        <v>100152</v>
      </c>
      <c r="AA891">
        <v>17</v>
      </c>
      <c r="AB891">
        <v>100153</v>
      </c>
      <c r="AC891">
        <v>19</v>
      </c>
      <c r="AD891">
        <v>100153</v>
      </c>
      <c r="AE891">
        <v>20</v>
      </c>
      <c r="AF891">
        <v>200501</v>
      </c>
      <c r="AG891">
        <v>18</v>
      </c>
      <c r="AH891" t="e">
        <f>VLOOKUP(AF891,关卡难度线!B:H,11,0)</f>
        <v>#N/A</v>
      </c>
    </row>
    <row r="892" spans="14:34">
      <c r="N892" s="14">
        <v>100152</v>
      </c>
      <c r="O892">
        <v>11</v>
      </c>
      <c r="P892">
        <v>100153</v>
      </c>
      <c r="Q892">
        <v>12</v>
      </c>
      <c r="R892">
        <v>100153</v>
      </c>
      <c r="S892">
        <v>13</v>
      </c>
      <c r="T892">
        <v>100151</v>
      </c>
      <c r="U892">
        <v>14</v>
      </c>
      <c r="V892">
        <v>100152</v>
      </c>
      <c r="W892">
        <v>15</v>
      </c>
      <c r="X892">
        <v>100152</v>
      </c>
      <c r="Y892">
        <v>16</v>
      </c>
      <c r="Z892">
        <v>100152</v>
      </c>
      <c r="AA892">
        <v>17</v>
      </c>
      <c r="AB892">
        <v>100152</v>
      </c>
      <c r="AC892">
        <v>19</v>
      </c>
      <c r="AD892">
        <v>100152</v>
      </c>
      <c r="AE892">
        <v>20</v>
      </c>
      <c r="AF892">
        <v>200502</v>
      </c>
      <c r="AG892">
        <v>18</v>
      </c>
      <c r="AH892" t="e">
        <f>VLOOKUP(AF892,关卡难度线!B:H,11,0)</f>
        <v>#N/A</v>
      </c>
    </row>
    <row r="893" spans="14:34">
      <c r="N893" s="14">
        <v>100153</v>
      </c>
      <c r="O893">
        <v>11</v>
      </c>
      <c r="P893">
        <v>100153</v>
      </c>
      <c r="Q893">
        <v>12</v>
      </c>
      <c r="R893">
        <v>100152</v>
      </c>
      <c r="S893">
        <v>13</v>
      </c>
      <c r="T893">
        <v>100152</v>
      </c>
      <c r="U893">
        <v>14</v>
      </c>
      <c r="V893">
        <v>100153</v>
      </c>
      <c r="W893">
        <v>15</v>
      </c>
      <c r="X893">
        <v>100152</v>
      </c>
      <c r="Y893">
        <v>16</v>
      </c>
      <c r="Z893">
        <v>100151</v>
      </c>
      <c r="AA893">
        <v>17</v>
      </c>
      <c r="AB893">
        <v>100153</v>
      </c>
      <c r="AC893">
        <v>19</v>
      </c>
      <c r="AD893">
        <v>100152</v>
      </c>
      <c r="AE893">
        <v>20</v>
      </c>
      <c r="AF893">
        <v>200503</v>
      </c>
      <c r="AG893">
        <v>18</v>
      </c>
      <c r="AH893" t="e">
        <f>VLOOKUP(AF893,关卡难度线!B:H,11,0)</f>
        <v>#N/A</v>
      </c>
    </row>
    <row r="894" spans="14:34">
      <c r="N894" s="14">
        <v>100152</v>
      </c>
      <c r="O894">
        <v>11</v>
      </c>
      <c r="P894">
        <v>100153</v>
      </c>
      <c r="Q894">
        <v>12</v>
      </c>
      <c r="R894">
        <v>100151</v>
      </c>
      <c r="S894">
        <v>13</v>
      </c>
      <c r="T894">
        <v>100152</v>
      </c>
      <c r="U894">
        <v>14</v>
      </c>
      <c r="V894">
        <v>100153</v>
      </c>
      <c r="W894">
        <v>15</v>
      </c>
      <c r="X894">
        <v>100152</v>
      </c>
      <c r="Y894">
        <v>16</v>
      </c>
      <c r="Z894">
        <v>100151</v>
      </c>
      <c r="AA894">
        <v>17</v>
      </c>
      <c r="AB894">
        <v>100153</v>
      </c>
      <c r="AC894">
        <v>19</v>
      </c>
      <c r="AD894">
        <v>100152</v>
      </c>
      <c r="AE894">
        <v>20</v>
      </c>
      <c r="AF894">
        <v>200504</v>
      </c>
      <c r="AG894">
        <v>18</v>
      </c>
      <c r="AH894" t="e">
        <f>VLOOKUP(AF894,关卡难度线!B:H,11,0)</f>
        <v>#N/A</v>
      </c>
    </row>
    <row r="895" spans="14:34">
      <c r="N895" s="14">
        <v>100151</v>
      </c>
      <c r="O895">
        <v>11</v>
      </c>
      <c r="P895">
        <v>100153</v>
      </c>
      <c r="Q895">
        <v>12</v>
      </c>
      <c r="R895">
        <v>100151</v>
      </c>
      <c r="S895">
        <v>13</v>
      </c>
      <c r="T895">
        <v>100152</v>
      </c>
      <c r="U895">
        <v>14</v>
      </c>
      <c r="V895">
        <v>100153</v>
      </c>
      <c r="W895">
        <v>15</v>
      </c>
      <c r="X895">
        <v>100151</v>
      </c>
      <c r="Y895">
        <v>16</v>
      </c>
      <c r="Z895">
        <v>100151</v>
      </c>
      <c r="AA895">
        <v>17</v>
      </c>
      <c r="AB895">
        <v>100151</v>
      </c>
      <c r="AC895">
        <v>19</v>
      </c>
      <c r="AD895">
        <v>100151</v>
      </c>
      <c r="AE895">
        <v>20</v>
      </c>
      <c r="AF895">
        <v>200505</v>
      </c>
      <c r="AG895">
        <v>18</v>
      </c>
      <c r="AH895" t="e">
        <f>VLOOKUP(AF895,关卡难度线!B:H,11,0)</f>
        <v>#N/A</v>
      </c>
    </row>
    <row r="896" spans="14:34">
      <c r="N896" s="14">
        <v>100152</v>
      </c>
      <c r="O896">
        <v>11</v>
      </c>
      <c r="P896">
        <v>100153</v>
      </c>
      <c r="Q896">
        <v>12</v>
      </c>
      <c r="R896">
        <v>100153</v>
      </c>
      <c r="S896">
        <v>13</v>
      </c>
      <c r="T896">
        <v>100152</v>
      </c>
      <c r="U896">
        <v>14</v>
      </c>
      <c r="V896">
        <v>100151</v>
      </c>
      <c r="W896">
        <v>15</v>
      </c>
      <c r="X896">
        <v>100151</v>
      </c>
      <c r="Y896">
        <v>16</v>
      </c>
      <c r="Z896">
        <v>100151</v>
      </c>
      <c r="AA896">
        <v>17</v>
      </c>
      <c r="AB896">
        <v>100151</v>
      </c>
      <c r="AC896">
        <v>19</v>
      </c>
      <c r="AD896">
        <v>100152</v>
      </c>
      <c r="AE896">
        <v>20</v>
      </c>
      <c r="AF896">
        <v>200506</v>
      </c>
      <c r="AG896">
        <v>18</v>
      </c>
      <c r="AH896" t="e">
        <f>VLOOKUP(AF896,关卡难度线!B:H,11,0)</f>
        <v>#N/A</v>
      </c>
    </row>
    <row r="897" spans="14:34">
      <c r="N897" s="14">
        <v>100153</v>
      </c>
      <c r="O897">
        <v>11</v>
      </c>
      <c r="P897">
        <v>100153</v>
      </c>
      <c r="Q897">
        <v>12</v>
      </c>
      <c r="R897">
        <v>100153</v>
      </c>
      <c r="S897">
        <v>13</v>
      </c>
      <c r="T897">
        <v>100152</v>
      </c>
      <c r="U897">
        <v>14</v>
      </c>
      <c r="V897">
        <v>100151</v>
      </c>
      <c r="W897">
        <v>15</v>
      </c>
      <c r="X897">
        <v>100152</v>
      </c>
      <c r="Y897">
        <v>16</v>
      </c>
      <c r="Z897">
        <v>100153</v>
      </c>
      <c r="AA897">
        <v>17</v>
      </c>
      <c r="AB897">
        <v>100153</v>
      </c>
      <c r="AC897">
        <v>19</v>
      </c>
      <c r="AD897">
        <v>100152</v>
      </c>
      <c r="AE897">
        <v>20</v>
      </c>
      <c r="AF897">
        <v>200507</v>
      </c>
      <c r="AG897">
        <v>18</v>
      </c>
      <c r="AH897" t="e">
        <f>VLOOKUP(AF897,关卡难度线!B:H,11,0)</f>
        <v>#N/A</v>
      </c>
    </row>
    <row r="898" spans="14:34">
      <c r="N898" s="14">
        <v>100153</v>
      </c>
      <c r="O898">
        <v>11</v>
      </c>
      <c r="P898">
        <v>100152</v>
      </c>
      <c r="Q898">
        <v>12</v>
      </c>
      <c r="R898">
        <v>100153</v>
      </c>
      <c r="S898">
        <v>13</v>
      </c>
      <c r="T898">
        <v>100151</v>
      </c>
      <c r="U898">
        <v>14</v>
      </c>
      <c r="V898">
        <v>100152</v>
      </c>
      <c r="W898">
        <v>15</v>
      </c>
      <c r="X898">
        <v>100153</v>
      </c>
      <c r="Y898">
        <v>16</v>
      </c>
      <c r="Z898">
        <v>100152</v>
      </c>
      <c r="AA898">
        <v>17</v>
      </c>
      <c r="AB898">
        <v>100151</v>
      </c>
      <c r="AC898">
        <v>19</v>
      </c>
      <c r="AD898">
        <v>100151</v>
      </c>
      <c r="AE898">
        <v>20</v>
      </c>
      <c r="AF898">
        <v>200508</v>
      </c>
      <c r="AG898">
        <v>18</v>
      </c>
      <c r="AH898" t="e">
        <f>VLOOKUP(AF898,关卡难度线!B:H,11,0)</f>
        <v>#N/A</v>
      </c>
    </row>
    <row r="899" spans="14:34">
      <c r="N899" s="14">
        <v>100151</v>
      </c>
      <c r="O899">
        <v>11</v>
      </c>
      <c r="P899">
        <v>100151</v>
      </c>
      <c r="Q899">
        <v>12</v>
      </c>
      <c r="R899">
        <v>100152</v>
      </c>
      <c r="S899">
        <v>13</v>
      </c>
      <c r="T899">
        <v>100153</v>
      </c>
      <c r="U899">
        <v>14</v>
      </c>
      <c r="V899">
        <v>100152</v>
      </c>
      <c r="W899">
        <v>15</v>
      </c>
      <c r="X899">
        <v>100152</v>
      </c>
      <c r="Y899">
        <v>16</v>
      </c>
      <c r="Z899">
        <v>100151</v>
      </c>
      <c r="AA899">
        <v>17</v>
      </c>
      <c r="AB899">
        <v>100153</v>
      </c>
      <c r="AC899">
        <v>19</v>
      </c>
      <c r="AD899">
        <v>100153</v>
      </c>
      <c r="AE899">
        <v>20</v>
      </c>
      <c r="AF899">
        <v>200509</v>
      </c>
      <c r="AG899">
        <v>18</v>
      </c>
      <c r="AH899" t="e">
        <f>VLOOKUP(AF899,关卡难度线!B:H,11,0)</f>
        <v>#N/A</v>
      </c>
    </row>
    <row r="900" spans="14:34">
      <c r="N900" s="14">
        <v>100152</v>
      </c>
      <c r="O900">
        <v>11</v>
      </c>
      <c r="P900">
        <v>100153</v>
      </c>
      <c r="Q900">
        <v>12</v>
      </c>
      <c r="R900">
        <v>100151</v>
      </c>
      <c r="S900">
        <v>13</v>
      </c>
      <c r="T900">
        <v>100151</v>
      </c>
      <c r="U900">
        <v>14</v>
      </c>
      <c r="V900">
        <v>100153</v>
      </c>
      <c r="W900">
        <v>15</v>
      </c>
      <c r="X900">
        <v>100151</v>
      </c>
      <c r="Y900">
        <v>16</v>
      </c>
      <c r="Z900">
        <v>100152</v>
      </c>
      <c r="AA900">
        <v>17</v>
      </c>
      <c r="AB900">
        <v>100151</v>
      </c>
      <c r="AC900">
        <v>19</v>
      </c>
      <c r="AD900">
        <v>100151</v>
      </c>
      <c r="AE900">
        <v>20</v>
      </c>
      <c r="AF900">
        <v>200510</v>
      </c>
      <c r="AG900">
        <v>18</v>
      </c>
      <c r="AH900" t="e">
        <f>VLOOKUP(AF900,关卡难度线!B:H,11,0)</f>
        <v>#N/A</v>
      </c>
    </row>
    <row r="901" spans="14:34">
      <c r="N901" s="14">
        <v>100155</v>
      </c>
      <c r="O901">
        <v>11</v>
      </c>
      <c r="P901">
        <v>100154</v>
      </c>
      <c r="Q901">
        <v>12</v>
      </c>
      <c r="R901">
        <v>100155</v>
      </c>
      <c r="S901">
        <v>13</v>
      </c>
      <c r="T901">
        <v>100154</v>
      </c>
      <c r="U901">
        <v>14</v>
      </c>
      <c r="V901">
        <v>100155</v>
      </c>
      <c r="W901">
        <v>15</v>
      </c>
      <c r="X901">
        <v>100156</v>
      </c>
      <c r="Y901">
        <v>16</v>
      </c>
      <c r="Z901">
        <v>100154</v>
      </c>
      <c r="AA901">
        <v>17</v>
      </c>
      <c r="AB901">
        <v>100154</v>
      </c>
      <c r="AC901">
        <v>19</v>
      </c>
      <c r="AD901">
        <v>100155</v>
      </c>
      <c r="AE901">
        <v>20</v>
      </c>
      <c r="AF901">
        <v>200511</v>
      </c>
      <c r="AG901">
        <v>18</v>
      </c>
      <c r="AH901" t="e">
        <f>VLOOKUP(AF901,关卡难度线!B:H,11,0)</f>
        <v>#N/A</v>
      </c>
    </row>
    <row r="902" spans="14:34">
      <c r="N902" s="14">
        <v>100155</v>
      </c>
      <c r="O902">
        <v>11</v>
      </c>
      <c r="P902">
        <v>100154</v>
      </c>
      <c r="Q902">
        <v>12</v>
      </c>
      <c r="R902">
        <v>100155</v>
      </c>
      <c r="S902">
        <v>13</v>
      </c>
      <c r="T902">
        <v>100156</v>
      </c>
      <c r="U902">
        <v>14</v>
      </c>
      <c r="V902">
        <v>100154</v>
      </c>
      <c r="W902">
        <v>15</v>
      </c>
      <c r="X902">
        <v>100156</v>
      </c>
      <c r="Y902">
        <v>16</v>
      </c>
      <c r="Z902">
        <v>100155</v>
      </c>
      <c r="AA902">
        <v>17</v>
      </c>
      <c r="AB902">
        <v>100154</v>
      </c>
      <c r="AC902">
        <v>19</v>
      </c>
      <c r="AD902">
        <v>100154</v>
      </c>
      <c r="AE902">
        <v>20</v>
      </c>
      <c r="AF902">
        <v>200512</v>
      </c>
      <c r="AG902">
        <v>18</v>
      </c>
      <c r="AH902" t="e">
        <f>VLOOKUP(AF902,关卡难度线!B:H,11,0)</f>
        <v>#N/A</v>
      </c>
    </row>
    <row r="903" spans="14:34">
      <c r="N903" s="14">
        <v>100154</v>
      </c>
      <c r="O903">
        <v>11</v>
      </c>
      <c r="P903">
        <v>100156</v>
      </c>
      <c r="Q903">
        <v>12</v>
      </c>
      <c r="R903">
        <v>100156</v>
      </c>
      <c r="S903">
        <v>13</v>
      </c>
      <c r="T903">
        <v>100154</v>
      </c>
      <c r="U903">
        <v>14</v>
      </c>
      <c r="V903">
        <v>100155</v>
      </c>
      <c r="W903">
        <v>15</v>
      </c>
      <c r="X903">
        <v>100155</v>
      </c>
      <c r="Y903">
        <v>16</v>
      </c>
      <c r="Z903">
        <v>100154</v>
      </c>
      <c r="AA903">
        <v>17</v>
      </c>
      <c r="AB903">
        <v>100154</v>
      </c>
      <c r="AC903">
        <v>19</v>
      </c>
      <c r="AD903">
        <v>100156</v>
      </c>
      <c r="AE903">
        <v>20</v>
      </c>
      <c r="AF903">
        <v>200513</v>
      </c>
      <c r="AG903">
        <v>18</v>
      </c>
      <c r="AH903" t="e">
        <f>VLOOKUP(AF903,关卡难度线!B:H,11,0)</f>
        <v>#N/A</v>
      </c>
    </row>
    <row r="904" spans="14:34">
      <c r="N904" s="14">
        <v>100156</v>
      </c>
      <c r="O904">
        <v>11</v>
      </c>
      <c r="P904">
        <v>100155</v>
      </c>
      <c r="Q904">
        <v>12</v>
      </c>
      <c r="R904">
        <v>100156</v>
      </c>
      <c r="S904">
        <v>13</v>
      </c>
      <c r="T904">
        <v>100154</v>
      </c>
      <c r="U904">
        <v>14</v>
      </c>
      <c r="V904">
        <v>100156</v>
      </c>
      <c r="W904">
        <v>15</v>
      </c>
      <c r="X904">
        <v>100155</v>
      </c>
      <c r="Y904">
        <v>16</v>
      </c>
      <c r="Z904">
        <v>100155</v>
      </c>
      <c r="AA904">
        <v>17</v>
      </c>
      <c r="AB904">
        <v>100155</v>
      </c>
      <c r="AC904">
        <v>19</v>
      </c>
      <c r="AD904">
        <v>100155</v>
      </c>
      <c r="AE904">
        <v>20</v>
      </c>
      <c r="AF904">
        <v>200514</v>
      </c>
      <c r="AG904">
        <v>18</v>
      </c>
      <c r="AH904" t="e">
        <f>VLOOKUP(AF904,关卡难度线!B:H,11,0)</f>
        <v>#N/A</v>
      </c>
    </row>
    <row r="905" spans="14:34">
      <c r="N905" s="14">
        <v>100154</v>
      </c>
      <c r="O905">
        <v>11</v>
      </c>
      <c r="P905">
        <v>100156</v>
      </c>
      <c r="Q905">
        <v>12</v>
      </c>
      <c r="R905">
        <v>100154</v>
      </c>
      <c r="S905">
        <v>13</v>
      </c>
      <c r="T905">
        <v>100156</v>
      </c>
      <c r="U905">
        <v>14</v>
      </c>
      <c r="V905">
        <v>100154</v>
      </c>
      <c r="W905">
        <v>15</v>
      </c>
      <c r="X905">
        <v>100154</v>
      </c>
      <c r="Y905">
        <v>16</v>
      </c>
      <c r="Z905">
        <v>100155</v>
      </c>
      <c r="AA905">
        <v>17</v>
      </c>
      <c r="AB905">
        <v>100156</v>
      </c>
      <c r="AC905">
        <v>19</v>
      </c>
      <c r="AD905">
        <v>100154</v>
      </c>
      <c r="AE905">
        <v>20</v>
      </c>
      <c r="AF905">
        <v>200515</v>
      </c>
      <c r="AG905">
        <v>18</v>
      </c>
      <c r="AH905" t="e">
        <f>VLOOKUP(AF905,关卡难度线!B:H,11,0)</f>
        <v>#N/A</v>
      </c>
    </row>
    <row r="906" spans="14:34">
      <c r="N906" s="14">
        <v>100154</v>
      </c>
      <c r="O906">
        <v>11</v>
      </c>
      <c r="P906">
        <v>100156</v>
      </c>
      <c r="Q906">
        <v>12</v>
      </c>
      <c r="R906">
        <v>100156</v>
      </c>
      <c r="S906">
        <v>13</v>
      </c>
      <c r="T906">
        <v>100156</v>
      </c>
      <c r="U906">
        <v>14</v>
      </c>
      <c r="V906">
        <v>100154</v>
      </c>
      <c r="W906">
        <v>15</v>
      </c>
      <c r="X906">
        <v>100154</v>
      </c>
      <c r="Y906">
        <v>16</v>
      </c>
      <c r="Z906">
        <v>100155</v>
      </c>
      <c r="AA906">
        <v>17</v>
      </c>
      <c r="AB906">
        <v>100156</v>
      </c>
      <c r="AC906">
        <v>19</v>
      </c>
      <c r="AD906">
        <v>100155</v>
      </c>
      <c r="AE906">
        <v>20</v>
      </c>
      <c r="AF906">
        <v>200516</v>
      </c>
      <c r="AG906">
        <v>18</v>
      </c>
      <c r="AH906" t="e">
        <f>VLOOKUP(AF906,关卡难度线!B:H,11,0)</f>
        <v>#N/A</v>
      </c>
    </row>
    <row r="907" spans="14:34">
      <c r="N907" s="14">
        <v>100154</v>
      </c>
      <c r="O907">
        <v>11</v>
      </c>
      <c r="P907">
        <v>100155</v>
      </c>
      <c r="Q907">
        <v>12</v>
      </c>
      <c r="R907">
        <v>100155</v>
      </c>
      <c r="S907">
        <v>13</v>
      </c>
      <c r="T907">
        <v>100155</v>
      </c>
      <c r="U907">
        <v>14</v>
      </c>
      <c r="V907">
        <v>100155</v>
      </c>
      <c r="W907">
        <v>15</v>
      </c>
      <c r="X907">
        <v>100155</v>
      </c>
      <c r="Y907">
        <v>16</v>
      </c>
      <c r="Z907">
        <v>100155</v>
      </c>
      <c r="AA907">
        <v>17</v>
      </c>
      <c r="AB907">
        <v>100154</v>
      </c>
      <c r="AC907">
        <v>19</v>
      </c>
      <c r="AD907">
        <v>100154</v>
      </c>
      <c r="AE907">
        <v>20</v>
      </c>
      <c r="AF907">
        <v>200517</v>
      </c>
      <c r="AG907">
        <v>18</v>
      </c>
      <c r="AH907" t="e">
        <f>VLOOKUP(AF907,关卡难度线!B:H,11,0)</f>
        <v>#N/A</v>
      </c>
    </row>
    <row r="908" spans="14:34">
      <c r="N908" s="14">
        <v>100156</v>
      </c>
      <c r="O908">
        <v>11</v>
      </c>
      <c r="P908">
        <v>100156</v>
      </c>
      <c r="Q908">
        <v>12</v>
      </c>
      <c r="R908">
        <v>100155</v>
      </c>
      <c r="S908">
        <v>13</v>
      </c>
      <c r="T908">
        <v>100155</v>
      </c>
      <c r="U908">
        <v>14</v>
      </c>
      <c r="V908">
        <v>100156</v>
      </c>
      <c r="W908">
        <v>15</v>
      </c>
      <c r="X908">
        <v>100156</v>
      </c>
      <c r="Y908">
        <v>16</v>
      </c>
      <c r="Z908">
        <v>100155</v>
      </c>
      <c r="AA908">
        <v>17</v>
      </c>
      <c r="AB908">
        <v>100156</v>
      </c>
      <c r="AC908">
        <v>19</v>
      </c>
      <c r="AD908">
        <v>100156</v>
      </c>
      <c r="AE908">
        <v>20</v>
      </c>
      <c r="AF908">
        <v>200518</v>
      </c>
      <c r="AG908">
        <v>18</v>
      </c>
      <c r="AH908" t="e">
        <f>VLOOKUP(AF908,关卡难度线!B:H,11,0)</f>
        <v>#N/A</v>
      </c>
    </row>
    <row r="909" spans="14:34">
      <c r="N909" s="14">
        <v>100155</v>
      </c>
      <c r="O909">
        <v>11</v>
      </c>
      <c r="P909">
        <v>100156</v>
      </c>
      <c r="Q909">
        <v>12</v>
      </c>
      <c r="R909">
        <v>100155</v>
      </c>
      <c r="S909">
        <v>13</v>
      </c>
      <c r="T909">
        <v>100154</v>
      </c>
      <c r="U909">
        <v>14</v>
      </c>
      <c r="V909">
        <v>100154</v>
      </c>
      <c r="W909">
        <v>15</v>
      </c>
      <c r="X909">
        <v>100156</v>
      </c>
      <c r="Y909">
        <v>16</v>
      </c>
      <c r="Z909">
        <v>100154</v>
      </c>
      <c r="AA909">
        <v>17</v>
      </c>
      <c r="AB909">
        <v>100156</v>
      </c>
      <c r="AC909">
        <v>19</v>
      </c>
      <c r="AD909">
        <v>100155</v>
      </c>
      <c r="AE909">
        <v>20</v>
      </c>
      <c r="AF909">
        <v>200519</v>
      </c>
      <c r="AG909">
        <v>18</v>
      </c>
      <c r="AH909" t="e">
        <f>VLOOKUP(AF909,关卡难度线!B:H,11,0)</f>
        <v>#N/A</v>
      </c>
    </row>
    <row r="910" spans="14:34">
      <c r="N910" s="14">
        <v>100156</v>
      </c>
      <c r="O910">
        <v>11</v>
      </c>
      <c r="P910">
        <v>100154</v>
      </c>
      <c r="Q910">
        <v>12</v>
      </c>
      <c r="R910">
        <v>100155</v>
      </c>
      <c r="S910">
        <v>13</v>
      </c>
      <c r="T910">
        <v>100155</v>
      </c>
      <c r="U910">
        <v>14</v>
      </c>
      <c r="V910">
        <v>100155</v>
      </c>
      <c r="W910">
        <v>15</v>
      </c>
      <c r="X910">
        <v>100156</v>
      </c>
      <c r="Y910">
        <v>16</v>
      </c>
      <c r="Z910">
        <v>100154</v>
      </c>
      <c r="AA910">
        <v>17</v>
      </c>
      <c r="AB910">
        <v>100154</v>
      </c>
      <c r="AC910">
        <v>19</v>
      </c>
      <c r="AD910">
        <v>100155</v>
      </c>
      <c r="AE910">
        <v>20</v>
      </c>
      <c r="AF910">
        <v>200520</v>
      </c>
      <c r="AG910">
        <v>18</v>
      </c>
      <c r="AH910" t="e">
        <f>VLOOKUP(AF910,关卡难度线!B:H,11,0)</f>
        <v>#N/A</v>
      </c>
    </row>
    <row r="911" spans="14:34">
      <c r="N911" s="14">
        <v>100155</v>
      </c>
      <c r="O911">
        <v>11</v>
      </c>
      <c r="P911">
        <v>100154</v>
      </c>
      <c r="Q911">
        <v>12</v>
      </c>
      <c r="R911">
        <v>100155</v>
      </c>
      <c r="S911">
        <v>13</v>
      </c>
      <c r="T911">
        <v>100154</v>
      </c>
      <c r="U911">
        <v>14</v>
      </c>
      <c r="V911">
        <v>100155</v>
      </c>
      <c r="W911">
        <v>15</v>
      </c>
      <c r="X911">
        <v>100156</v>
      </c>
      <c r="Y911">
        <v>16</v>
      </c>
      <c r="Z911">
        <v>100154</v>
      </c>
      <c r="AA911">
        <v>17</v>
      </c>
      <c r="AB911">
        <v>100154</v>
      </c>
      <c r="AC911">
        <v>19</v>
      </c>
      <c r="AD911">
        <v>100155</v>
      </c>
      <c r="AE911">
        <v>20</v>
      </c>
      <c r="AF911">
        <v>200511</v>
      </c>
      <c r="AG911">
        <v>18</v>
      </c>
      <c r="AH911" t="e">
        <f>VLOOKUP(AF911,关卡难度线!B:H,11,0)</f>
        <v>#N/A</v>
      </c>
    </row>
    <row r="912" spans="14:34">
      <c r="N912" s="14">
        <v>100155</v>
      </c>
      <c r="O912">
        <v>11</v>
      </c>
      <c r="P912">
        <v>100154</v>
      </c>
      <c r="Q912">
        <v>12</v>
      </c>
      <c r="R912">
        <v>100155</v>
      </c>
      <c r="S912">
        <v>13</v>
      </c>
      <c r="T912">
        <v>100156</v>
      </c>
      <c r="U912">
        <v>14</v>
      </c>
      <c r="V912">
        <v>100154</v>
      </c>
      <c r="W912">
        <v>15</v>
      </c>
      <c r="X912">
        <v>100156</v>
      </c>
      <c r="Y912">
        <v>16</v>
      </c>
      <c r="Z912">
        <v>100155</v>
      </c>
      <c r="AA912">
        <v>17</v>
      </c>
      <c r="AB912">
        <v>100154</v>
      </c>
      <c r="AC912">
        <v>19</v>
      </c>
      <c r="AD912">
        <v>100154</v>
      </c>
      <c r="AE912">
        <v>20</v>
      </c>
      <c r="AF912">
        <v>200512</v>
      </c>
      <c r="AG912">
        <v>18</v>
      </c>
      <c r="AH912" t="e">
        <f>VLOOKUP(AF912,关卡难度线!B:H,11,0)</f>
        <v>#N/A</v>
      </c>
    </row>
    <row r="913" spans="14:34">
      <c r="N913" s="14">
        <v>100154</v>
      </c>
      <c r="O913">
        <v>11</v>
      </c>
      <c r="P913">
        <v>100156</v>
      </c>
      <c r="Q913">
        <v>12</v>
      </c>
      <c r="R913">
        <v>100156</v>
      </c>
      <c r="S913">
        <v>13</v>
      </c>
      <c r="T913">
        <v>100154</v>
      </c>
      <c r="U913">
        <v>14</v>
      </c>
      <c r="V913">
        <v>100155</v>
      </c>
      <c r="W913">
        <v>15</v>
      </c>
      <c r="X913">
        <v>100155</v>
      </c>
      <c r="Y913">
        <v>16</v>
      </c>
      <c r="Z913">
        <v>100154</v>
      </c>
      <c r="AA913">
        <v>17</v>
      </c>
      <c r="AB913">
        <v>100154</v>
      </c>
      <c r="AC913">
        <v>19</v>
      </c>
      <c r="AD913">
        <v>100156</v>
      </c>
      <c r="AE913">
        <v>20</v>
      </c>
      <c r="AF913">
        <v>200513</v>
      </c>
      <c r="AG913">
        <v>18</v>
      </c>
      <c r="AH913" t="e">
        <f>VLOOKUP(AF913,关卡难度线!B:H,11,0)</f>
        <v>#N/A</v>
      </c>
    </row>
    <row r="914" spans="14:34">
      <c r="N914" s="14">
        <v>100156</v>
      </c>
      <c r="O914">
        <v>11</v>
      </c>
      <c r="P914">
        <v>100155</v>
      </c>
      <c r="Q914">
        <v>12</v>
      </c>
      <c r="R914">
        <v>100156</v>
      </c>
      <c r="S914">
        <v>13</v>
      </c>
      <c r="T914">
        <v>100154</v>
      </c>
      <c r="U914">
        <v>14</v>
      </c>
      <c r="V914">
        <v>100156</v>
      </c>
      <c r="W914">
        <v>15</v>
      </c>
      <c r="X914">
        <v>100155</v>
      </c>
      <c r="Y914">
        <v>16</v>
      </c>
      <c r="Z914">
        <v>100155</v>
      </c>
      <c r="AA914">
        <v>17</v>
      </c>
      <c r="AB914">
        <v>100155</v>
      </c>
      <c r="AC914">
        <v>19</v>
      </c>
      <c r="AD914">
        <v>100155</v>
      </c>
      <c r="AE914">
        <v>20</v>
      </c>
      <c r="AF914">
        <v>200514</v>
      </c>
      <c r="AG914">
        <v>18</v>
      </c>
      <c r="AH914" t="e">
        <f>VLOOKUP(AF914,关卡难度线!B:H,11,0)</f>
        <v>#N/A</v>
      </c>
    </row>
    <row r="915" spans="14:34">
      <c r="N915" s="14">
        <v>100154</v>
      </c>
      <c r="O915">
        <v>11</v>
      </c>
      <c r="P915">
        <v>100156</v>
      </c>
      <c r="Q915">
        <v>12</v>
      </c>
      <c r="R915">
        <v>100154</v>
      </c>
      <c r="S915">
        <v>13</v>
      </c>
      <c r="T915">
        <v>100156</v>
      </c>
      <c r="U915">
        <v>14</v>
      </c>
      <c r="V915">
        <v>100154</v>
      </c>
      <c r="W915">
        <v>15</v>
      </c>
      <c r="X915">
        <v>100154</v>
      </c>
      <c r="Y915">
        <v>16</v>
      </c>
      <c r="Z915">
        <v>100155</v>
      </c>
      <c r="AA915">
        <v>17</v>
      </c>
      <c r="AB915">
        <v>100156</v>
      </c>
      <c r="AC915">
        <v>19</v>
      </c>
      <c r="AD915">
        <v>100154</v>
      </c>
      <c r="AE915">
        <v>20</v>
      </c>
      <c r="AF915">
        <v>200515</v>
      </c>
      <c r="AG915">
        <v>18</v>
      </c>
      <c r="AH915" t="e">
        <f>VLOOKUP(AF915,关卡难度线!B:H,11,0)</f>
        <v>#N/A</v>
      </c>
    </row>
    <row r="916" spans="14:34">
      <c r="N916" s="14">
        <v>100154</v>
      </c>
      <c r="O916">
        <v>11</v>
      </c>
      <c r="P916">
        <v>100156</v>
      </c>
      <c r="Q916">
        <v>12</v>
      </c>
      <c r="R916">
        <v>100156</v>
      </c>
      <c r="S916">
        <v>13</v>
      </c>
      <c r="T916">
        <v>100156</v>
      </c>
      <c r="U916">
        <v>14</v>
      </c>
      <c r="V916">
        <v>100154</v>
      </c>
      <c r="W916">
        <v>15</v>
      </c>
      <c r="X916">
        <v>100154</v>
      </c>
      <c r="Y916">
        <v>16</v>
      </c>
      <c r="Z916">
        <v>100155</v>
      </c>
      <c r="AA916">
        <v>17</v>
      </c>
      <c r="AB916">
        <v>100156</v>
      </c>
      <c r="AC916">
        <v>19</v>
      </c>
      <c r="AD916">
        <v>100155</v>
      </c>
      <c r="AE916">
        <v>20</v>
      </c>
      <c r="AF916">
        <v>200516</v>
      </c>
      <c r="AG916">
        <v>18</v>
      </c>
      <c r="AH916" t="e">
        <f>VLOOKUP(AF916,关卡难度线!B:H,11,0)</f>
        <v>#N/A</v>
      </c>
    </row>
    <row r="917" spans="14:34">
      <c r="N917" s="14">
        <v>100154</v>
      </c>
      <c r="O917">
        <v>11</v>
      </c>
      <c r="P917">
        <v>100155</v>
      </c>
      <c r="Q917">
        <v>12</v>
      </c>
      <c r="R917">
        <v>100155</v>
      </c>
      <c r="S917">
        <v>13</v>
      </c>
      <c r="T917">
        <v>100155</v>
      </c>
      <c r="U917">
        <v>14</v>
      </c>
      <c r="V917">
        <v>100155</v>
      </c>
      <c r="W917">
        <v>15</v>
      </c>
      <c r="X917">
        <v>100155</v>
      </c>
      <c r="Y917">
        <v>16</v>
      </c>
      <c r="Z917">
        <v>100155</v>
      </c>
      <c r="AA917">
        <v>17</v>
      </c>
      <c r="AB917">
        <v>100154</v>
      </c>
      <c r="AC917">
        <v>19</v>
      </c>
      <c r="AD917">
        <v>100154</v>
      </c>
      <c r="AE917">
        <v>20</v>
      </c>
      <c r="AF917">
        <v>200517</v>
      </c>
      <c r="AG917">
        <v>18</v>
      </c>
      <c r="AH917" t="e">
        <f>VLOOKUP(AF917,关卡难度线!B:H,11,0)</f>
        <v>#N/A</v>
      </c>
    </row>
    <row r="918" spans="14:34">
      <c r="N918" s="14">
        <v>100156</v>
      </c>
      <c r="O918">
        <v>11</v>
      </c>
      <c r="P918">
        <v>100156</v>
      </c>
      <c r="Q918">
        <v>12</v>
      </c>
      <c r="R918">
        <v>100155</v>
      </c>
      <c r="S918">
        <v>13</v>
      </c>
      <c r="T918">
        <v>100155</v>
      </c>
      <c r="U918">
        <v>14</v>
      </c>
      <c r="V918">
        <v>100156</v>
      </c>
      <c r="W918">
        <v>15</v>
      </c>
      <c r="X918">
        <v>100156</v>
      </c>
      <c r="Y918">
        <v>16</v>
      </c>
      <c r="Z918">
        <v>100155</v>
      </c>
      <c r="AA918">
        <v>17</v>
      </c>
      <c r="AB918">
        <v>100156</v>
      </c>
      <c r="AC918">
        <v>19</v>
      </c>
      <c r="AD918">
        <v>100156</v>
      </c>
      <c r="AE918">
        <v>20</v>
      </c>
      <c r="AF918">
        <v>200518</v>
      </c>
      <c r="AG918">
        <v>18</v>
      </c>
      <c r="AH918" t="e">
        <f>VLOOKUP(AF918,关卡难度线!B:H,11,0)</f>
        <v>#N/A</v>
      </c>
    </row>
    <row r="919" spans="14:34">
      <c r="N919" s="14">
        <v>100155</v>
      </c>
      <c r="O919">
        <v>11</v>
      </c>
      <c r="P919">
        <v>100156</v>
      </c>
      <c r="Q919">
        <v>12</v>
      </c>
      <c r="R919">
        <v>100155</v>
      </c>
      <c r="S919">
        <v>13</v>
      </c>
      <c r="T919">
        <v>100154</v>
      </c>
      <c r="U919">
        <v>14</v>
      </c>
      <c r="V919">
        <v>100154</v>
      </c>
      <c r="W919">
        <v>15</v>
      </c>
      <c r="X919">
        <v>100156</v>
      </c>
      <c r="Y919">
        <v>16</v>
      </c>
      <c r="Z919">
        <v>100154</v>
      </c>
      <c r="AA919">
        <v>17</v>
      </c>
      <c r="AB919">
        <v>100156</v>
      </c>
      <c r="AC919">
        <v>19</v>
      </c>
      <c r="AD919">
        <v>100155</v>
      </c>
      <c r="AE919">
        <v>20</v>
      </c>
      <c r="AF919">
        <v>200519</v>
      </c>
      <c r="AG919">
        <v>18</v>
      </c>
      <c r="AH919" t="e">
        <f>VLOOKUP(AF919,关卡难度线!B:H,11,0)</f>
        <v>#N/A</v>
      </c>
    </row>
    <row r="920" spans="14:34">
      <c r="N920" s="14">
        <v>100156</v>
      </c>
      <c r="O920">
        <v>11</v>
      </c>
      <c r="P920">
        <v>100154</v>
      </c>
      <c r="Q920">
        <v>12</v>
      </c>
      <c r="R920">
        <v>100155</v>
      </c>
      <c r="S920">
        <v>13</v>
      </c>
      <c r="T920">
        <v>100155</v>
      </c>
      <c r="U920">
        <v>14</v>
      </c>
      <c r="V920">
        <v>100155</v>
      </c>
      <c r="W920">
        <v>15</v>
      </c>
      <c r="X920">
        <v>100156</v>
      </c>
      <c r="Y920">
        <v>16</v>
      </c>
      <c r="Z920">
        <v>100154</v>
      </c>
      <c r="AA920">
        <v>17</v>
      </c>
      <c r="AB920">
        <v>100154</v>
      </c>
      <c r="AC920">
        <v>19</v>
      </c>
      <c r="AD920">
        <v>100155</v>
      </c>
      <c r="AE920">
        <v>20</v>
      </c>
      <c r="AF920">
        <v>200520</v>
      </c>
      <c r="AG920">
        <v>18</v>
      </c>
      <c r="AH920" t="e">
        <f>VLOOKUP(AF920,关卡难度线!B:H,11,0)</f>
        <v>#N/A</v>
      </c>
    </row>
    <row r="921" spans="14:34">
      <c r="N921" s="14">
        <v>100159</v>
      </c>
      <c r="O921">
        <v>11</v>
      </c>
      <c r="P921">
        <v>100159</v>
      </c>
      <c r="Q921">
        <v>12</v>
      </c>
      <c r="R921">
        <v>100157</v>
      </c>
      <c r="S921">
        <v>13</v>
      </c>
      <c r="T921">
        <v>100157</v>
      </c>
      <c r="U921">
        <v>14</v>
      </c>
      <c r="V921">
        <v>100158</v>
      </c>
      <c r="W921">
        <v>15</v>
      </c>
      <c r="X921">
        <v>100159</v>
      </c>
      <c r="Y921">
        <v>16</v>
      </c>
      <c r="Z921">
        <v>100158</v>
      </c>
      <c r="AA921">
        <v>17</v>
      </c>
      <c r="AB921">
        <v>100157</v>
      </c>
      <c r="AC921">
        <v>19</v>
      </c>
      <c r="AD921">
        <v>100157</v>
      </c>
      <c r="AE921">
        <v>20</v>
      </c>
      <c r="AF921">
        <v>200521</v>
      </c>
      <c r="AG921">
        <v>18</v>
      </c>
      <c r="AH921" t="e">
        <f>VLOOKUP(AF921,关卡难度线!B:H,11,0)</f>
        <v>#N/A</v>
      </c>
    </row>
    <row r="922" spans="14:34">
      <c r="N922" s="14">
        <v>100157</v>
      </c>
      <c r="O922">
        <v>11</v>
      </c>
      <c r="P922">
        <v>100159</v>
      </c>
      <c r="Q922">
        <v>12</v>
      </c>
      <c r="R922">
        <v>100157</v>
      </c>
      <c r="S922">
        <v>13</v>
      </c>
      <c r="T922">
        <v>100158</v>
      </c>
      <c r="U922">
        <v>14</v>
      </c>
      <c r="V922">
        <v>100158</v>
      </c>
      <c r="W922">
        <v>15</v>
      </c>
      <c r="X922">
        <v>100157</v>
      </c>
      <c r="Y922">
        <v>16</v>
      </c>
      <c r="Z922">
        <v>100157</v>
      </c>
      <c r="AA922">
        <v>17</v>
      </c>
      <c r="AB922">
        <v>100157</v>
      </c>
      <c r="AC922">
        <v>19</v>
      </c>
      <c r="AD922">
        <v>100159</v>
      </c>
      <c r="AE922">
        <v>20</v>
      </c>
      <c r="AF922">
        <v>200522</v>
      </c>
      <c r="AG922">
        <v>18</v>
      </c>
      <c r="AH922" t="e">
        <f>VLOOKUP(AF922,关卡难度线!B:H,11,0)</f>
        <v>#N/A</v>
      </c>
    </row>
    <row r="923" spans="14:34">
      <c r="N923" s="14">
        <v>100157</v>
      </c>
      <c r="O923">
        <v>11</v>
      </c>
      <c r="P923">
        <v>100159</v>
      </c>
      <c r="Q923">
        <v>12</v>
      </c>
      <c r="R923">
        <v>100158</v>
      </c>
      <c r="S923">
        <v>13</v>
      </c>
      <c r="T923">
        <v>100157</v>
      </c>
      <c r="U923">
        <v>14</v>
      </c>
      <c r="V923">
        <v>100157</v>
      </c>
      <c r="W923">
        <v>15</v>
      </c>
      <c r="X923">
        <v>100157</v>
      </c>
      <c r="Y923">
        <v>16</v>
      </c>
      <c r="Z923">
        <v>100158</v>
      </c>
      <c r="AA923">
        <v>17</v>
      </c>
      <c r="AB923">
        <v>100157</v>
      </c>
      <c r="AC923">
        <v>19</v>
      </c>
      <c r="AD923">
        <v>100159</v>
      </c>
      <c r="AE923">
        <v>20</v>
      </c>
      <c r="AF923">
        <v>200523</v>
      </c>
      <c r="AG923">
        <v>18</v>
      </c>
      <c r="AH923" t="e">
        <f>VLOOKUP(AF923,关卡难度线!B:H,11,0)</f>
        <v>#N/A</v>
      </c>
    </row>
    <row r="924" spans="14:34">
      <c r="N924" s="14">
        <v>100157</v>
      </c>
      <c r="O924">
        <v>11</v>
      </c>
      <c r="P924">
        <v>100159</v>
      </c>
      <c r="Q924">
        <v>12</v>
      </c>
      <c r="R924">
        <v>100159</v>
      </c>
      <c r="S924">
        <v>13</v>
      </c>
      <c r="T924">
        <v>100159</v>
      </c>
      <c r="U924">
        <v>14</v>
      </c>
      <c r="V924">
        <v>100157</v>
      </c>
      <c r="W924">
        <v>15</v>
      </c>
      <c r="X924">
        <v>100158</v>
      </c>
      <c r="Y924">
        <v>16</v>
      </c>
      <c r="Z924">
        <v>100159</v>
      </c>
      <c r="AA924">
        <v>17</v>
      </c>
      <c r="AB924">
        <v>100157</v>
      </c>
      <c r="AC924">
        <v>19</v>
      </c>
      <c r="AD924">
        <v>100159</v>
      </c>
      <c r="AE924">
        <v>20</v>
      </c>
      <c r="AF924">
        <v>200524</v>
      </c>
      <c r="AG924">
        <v>18</v>
      </c>
      <c r="AH924" t="e">
        <f>VLOOKUP(AF924,关卡难度线!B:H,11,0)</f>
        <v>#N/A</v>
      </c>
    </row>
    <row r="925" spans="14:34">
      <c r="N925" s="14">
        <v>100157</v>
      </c>
      <c r="O925">
        <v>11</v>
      </c>
      <c r="P925">
        <v>100157</v>
      </c>
      <c r="Q925">
        <v>12</v>
      </c>
      <c r="R925">
        <v>100159</v>
      </c>
      <c r="S925">
        <v>13</v>
      </c>
      <c r="T925">
        <v>100158</v>
      </c>
      <c r="U925">
        <v>14</v>
      </c>
      <c r="V925">
        <v>100159</v>
      </c>
      <c r="W925">
        <v>15</v>
      </c>
      <c r="X925">
        <v>100159</v>
      </c>
      <c r="Y925">
        <v>16</v>
      </c>
      <c r="Z925">
        <v>100158</v>
      </c>
      <c r="AA925">
        <v>17</v>
      </c>
      <c r="AB925">
        <v>100158</v>
      </c>
      <c r="AC925">
        <v>19</v>
      </c>
      <c r="AD925">
        <v>100159</v>
      </c>
      <c r="AE925">
        <v>20</v>
      </c>
      <c r="AF925">
        <v>200525</v>
      </c>
      <c r="AG925">
        <v>18</v>
      </c>
      <c r="AH925" t="e">
        <f>VLOOKUP(AF925,关卡难度线!B:H,11,0)</f>
        <v>#N/A</v>
      </c>
    </row>
    <row r="926" spans="14:34">
      <c r="N926" s="14">
        <v>100158</v>
      </c>
      <c r="O926">
        <v>11</v>
      </c>
      <c r="P926">
        <v>100157</v>
      </c>
      <c r="Q926">
        <v>12</v>
      </c>
      <c r="R926">
        <v>100158</v>
      </c>
      <c r="S926">
        <v>13</v>
      </c>
      <c r="T926">
        <v>100158</v>
      </c>
      <c r="U926">
        <v>14</v>
      </c>
      <c r="V926">
        <v>100158</v>
      </c>
      <c r="W926">
        <v>15</v>
      </c>
      <c r="X926">
        <v>100157</v>
      </c>
      <c r="Y926">
        <v>16</v>
      </c>
      <c r="Z926">
        <v>100158</v>
      </c>
      <c r="AA926">
        <v>17</v>
      </c>
      <c r="AB926">
        <v>100158</v>
      </c>
      <c r="AC926">
        <v>19</v>
      </c>
      <c r="AD926">
        <v>100159</v>
      </c>
      <c r="AE926">
        <v>20</v>
      </c>
      <c r="AF926">
        <v>200526</v>
      </c>
      <c r="AG926">
        <v>18</v>
      </c>
      <c r="AH926" t="e">
        <f>VLOOKUP(AF926,关卡难度线!B:H,11,0)</f>
        <v>#N/A</v>
      </c>
    </row>
    <row r="927" spans="14:34">
      <c r="N927" s="14">
        <v>100158</v>
      </c>
      <c r="O927">
        <v>11</v>
      </c>
      <c r="P927">
        <v>100158</v>
      </c>
      <c r="Q927">
        <v>12</v>
      </c>
      <c r="R927">
        <v>100158</v>
      </c>
      <c r="S927">
        <v>13</v>
      </c>
      <c r="T927">
        <v>100157</v>
      </c>
      <c r="U927">
        <v>14</v>
      </c>
      <c r="V927">
        <v>100159</v>
      </c>
      <c r="W927">
        <v>15</v>
      </c>
      <c r="X927">
        <v>100158</v>
      </c>
      <c r="Y927">
        <v>16</v>
      </c>
      <c r="Z927">
        <v>100157</v>
      </c>
      <c r="AA927">
        <v>17</v>
      </c>
      <c r="AB927">
        <v>100158</v>
      </c>
      <c r="AC927">
        <v>19</v>
      </c>
      <c r="AD927">
        <v>100159</v>
      </c>
      <c r="AE927">
        <v>20</v>
      </c>
      <c r="AF927">
        <v>200527</v>
      </c>
      <c r="AG927">
        <v>18</v>
      </c>
      <c r="AH927" t="e">
        <f>VLOOKUP(AF927,关卡难度线!B:H,11,0)</f>
        <v>#N/A</v>
      </c>
    </row>
    <row r="928" spans="14:34">
      <c r="N928" s="14">
        <v>100158</v>
      </c>
      <c r="O928">
        <v>11</v>
      </c>
      <c r="P928">
        <v>100159</v>
      </c>
      <c r="Q928">
        <v>12</v>
      </c>
      <c r="R928">
        <v>100157</v>
      </c>
      <c r="S928">
        <v>13</v>
      </c>
      <c r="T928">
        <v>100159</v>
      </c>
      <c r="U928">
        <v>14</v>
      </c>
      <c r="V928">
        <v>100157</v>
      </c>
      <c r="W928">
        <v>15</v>
      </c>
      <c r="X928">
        <v>100158</v>
      </c>
      <c r="Y928">
        <v>16</v>
      </c>
      <c r="Z928">
        <v>100158</v>
      </c>
      <c r="AA928">
        <v>17</v>
      </c>
      <c r="AB928">
        <v>100157</v>
      </c>
      <c r="AC928">
        <v>19</v>
      </c>
      <c r="AD928">
        <v>100159</v>
      </c>
      <c r="AE928">
        <v>20</v>
      </c>
      <c r="AF928">
        <v>200528</v>
      </c>
      <c r="AG928">
        <v>18</v>
      </c>
      <c r="AH928" t="e">
        <f>VLOOKUP(AF928,关卡难度线!B:H,11,0)</f>
        <v>#N/A</v>
      </c>
    </row>
    <row r="929" spans="14:34">
      <c r="N929" s="14">
        <v>100158</v>
      </c>
      <c r="O929">
        <v>11</v>
      </c>
      <c r="P929">
        <v>100159</v>
      </c>
      <c r="Q929">
        <v>12</v>
      </c>
      <c r="R929">
        <v>100158</v>
      </c>
      <c r="S929">
        <v>13</v>
      </c>
      <c r="T929">
        <v>100158</v>
      </c>
      <c r="U929">
        <v>14</v>
      </c>
      <c r="V929">
        <v>100159</v>
      </c>
      <c r="W929">
        <v>15</v>
      </c>
      <c r="X929">
        <v>100159</v>
      </c>
      <c r="Y929">
        <v>16</v>
      </c>
      <c r="Z929">
        <v>100159</v>
      </c>
      <c r="AA929">
        <v>17</v>
      </c>
      <c r="AB929">
        <v>100157</v>
      </c>
      <c r="AC929">
        <v>19</v>
      </c>
      <c r="AD929">
        <v>100157</v>
      </c>
      <c r="AE929">
        <v>20</v>
      </c>
      <c r="AF929">
        <v>200529</v>
      </c>
      <c r="AG929">
        <v>18</v>
      </c>
      <c r="AH929" t="e">
        <f>VLOOKUP(AF929,关卡难度线!B:H,11,0)</f>
        <v>#N/A</v>
      </c>
    </row>
    <row r="930" spans="14:34">
      <c r="N930" s="14">
        <v>100158</v>
      </c>
      <c r="O930">
        <v>11</v>
      </c>
      <c r="P930">
        <v>100159</v>
      </c>
      <c r="Q930">
        <v>12</v>
      </c>
      <c r="R930">
        <v>100159</v>
      </c>
      <c r="S930">
        <v>13</v>
      </c>
      <c r="T930">
        <v>100159</v>
      </c>
      <c r="U930">
        <v>14</v>
      </c>
      <c r="V930">
        <v>100158</v>
      </c>
      <c r="W930">
        <v>15</v>
      </c>
      <c r="X930">
        <v>100158</v>
      </c>
      <c r="Y930">
        <v>16</v>
      </c>
      <c r="Z930">
        <v>100157</v>
      </c>
      <c r="AA930">
        <v>17</v>
      </c>
      <c r="AB930">
        <v>100157</v>
      </c>
      <c r="AC930">
        <v>19</v>
      </c>
      <c r="AD930">
        <v>100159</v>
      </c>
      <c r="AE930">
        <v>20</v>
      </c>
      <c r="AF930">
        <v>200530</v>
      </c>
      <c r="AG930">
        <v>18</v>
      </c>
      <c r="AH930" t="e">
        <f>VLOOKUP(AF930,关卡难度线!B:H,11,0)</f>
        <v>#N/A</v>
      </c>
    </row>
    <row r="931" spans="14:34">
      <c r="N931" s="14">
        <v>100159</v>
      </c>
      <c r="O931">
        <v>11</v>
      </c>
      <c r="P931">
        <v>100159</v>
      </c>
      <c r="Q931">
        <v>12</v>
      </c>
      <c r="R931">
        <v>100157</v>
      </c>
      <c r="S931">
        <v>13</v>
      </c>
      <c r="T931">
        <v>100157</v>
      </c>
      <c r="U931">
        <v>14</v>
      </c>
      <c r="V931">
        <v>100158</v>
      </c>
      <c r="W931">
        <v>15</v>
      </c>
      <c r="X931">
        <v>100159</v>
      </c>
      <c r="Y931">
        <v>16</v>
      </c>
      <c r="Z931">
        <v>100158</v>
      </c>
      <c r="AA931">
        <v>17</v>
      </c>
      <c r="AB931">
        <v>100157</v>
      </c>
      <c r="AC931">
        <v>19</v>
      </c>
      <c r="AD931">
        <v>100157</v>
      </c>
      <c r="AE931">
        <v>20</v>
      </c>
      <c r="AF931">
        <v>200521</v>
      </c>
      <c r="AG931">
        <v>18</v>
      </c>
      <c r="AH931" t="e">
        <f>VLOOKUP(AF931,关卡难度线!B:H,11,0)</f>
        <v>#N/A</v>
      </c>
    </row>
    <row r="932" spans="14:34">
      <c r="N932" s="14">
        <v>100157</v>
      </c>
      <c r="O932">
        <v>11</v>
      </c>
      <c r="P932">
        <v>100159</v>
      </c>
      <c r="Q932">
        <v>12</v>
      </c>
      <c r="R932">
        <v>100157</v>
      </c>
      <c r="S932">
        <v>13</v>
      </c>
      <c r="T932">
        <v>100158</v>
      </c>
      <c r="U932">
        <v>14</v>
      </c>
      <c r="V932">
        <v>100158</v>
      </c>
      <c r="W932">
        <v>15</v>
      </c>
      <c r="X932">
        <v>100157</v>
      </c>
      <c r="Y932">
        <v>16</v>
      </c>
      <c r="Z932">
        <v>100157</v>
      </c>
      <c r="AA932">
        <v>17</v>
      </c>
      <c r="AB932">
        <v>100157</v>
      </c>
      <c r="AC932">
        <v>19</v>
      </c>
      <c r="AD932">
        <v>100159</v>
      </c>
      <c r="AE932">
        <v>20</v>
      </c>
      <c r="AF932">
        <v>200522</v>
      </c>
      <c r="AG932">
        <v>18</v>
      </c>
      <c r="AH932" t="e">
        <f>VLOOKUP(AF932,关卡难度线!B:H,11,0)</f>
        <v>#N/A</v>
      </c>
    </row>
    <row r="933" spans="14:34">
      <c r="N933" s="14">
        <v>100157</v>
      </c>
      <c r="O933">
        <v>11</v>
      </c>
      <c r="P933">
        <v>100159</v>
      </c>
      <c r="Q933">
        <v>12</v>
      </c>
      <c r="R933">
        <v>100158</v>
      </c>
      <c r="S933">
        <v>13</v>
      </c>
      <c r="T933">
        <v>100157</v>
      </c>
      <c r="U933">
        <v>14</v>
      </c>
      <c r="V933">
        <v>100157</v>
      </c>
      <c r="W933">
        <v>15</v>
      </c>
      <c r="X933">
        <v>100157</v>
      </c>
      <c r="Y933">
        <v>16</v>
      </c>
      <c r="Z933">
        <v>100158</v>
      </c>
      <c r="AA933">
        <v>17</v>
      </c>
      <c r="AB933">
        <v>100157</v>
      </c>
      <c r="AC933">
        <v>19</v>
      </c>
      <c r="AD933">
        <v>100159</v>
      </c>
      <c r="AE933">
        <v>20</v>
      </c>
      <c r="AF933">
        <v>200523</v>
      </c>
      <c r="AG933">
        <v>18</v>
      </c>
      <c r="AH933" t="e">
        <f>VLOOKUP(AF933,关卡难度线!B:H,11,0)</f>
        <v>#N/A</v>
      </c>
    </row>
    <row r="934" spans="14:34">
      <c r="N934" s="14">
        <v>100157</v>
      </c>
      <c r="O934">
        <v>11</v>
      </c>
      <c r="P934">
        <v>100159</v>
      </c>
      <c r="Q934">
        <v>12</v>
      </c>
      <c r="R934">
        <v>100159</v>
      </c>
      <c r="S934">
        <v>13</v>
      </c>
      <c r="T934">
        <v>100159</v>
      </c>
      <c r="U934">
        <v>14</v>
      </c>
      <c r="V934">
        <v>100157</v>
      </c>
      <c r="W934">
        <v>15</v>
      </c>
      <c r="X934">
        <v>100158</v>
      </c>
      <c r="Y934">
        <v>16</v>
      </c>
      <c r="Z934">
        <v>100159</v>
      </c>
      <c r="AA934">
        <v>17</v>
      </c>
      <c r="AB934">
        <v>100157</v>
      </c>
      <c r="AC934">
        <v>19</v>
      </c>
      <c r="AD934">
        <v>100159</v>
      </c>
      <c r="AE934">
        <v>20</v>
      </c>
      <c r="AF934">
        <v>200524</v>
      </c>
      <c r="AG934">
        <v>18</v>
      </c>
      <c r="AH934" t="e">
        <f>VLOOKUP(AF934,关卡难度线!B:H,11,0)</f>
        <v>#N/A</v>
      </c>
    </row>
    <row r="935" spans="14:34">
      <c r="N935" s="14">
        <v>100157</v>
      </c>
      <c r="O935">
        <v>11</v>
      </c>
      <c r="P935">
        <v>100157</v>
      </c>
      <c r="Q935">
        <v>12</v>
      </c>
      <c r="R935">
        <v>100159</v>
      </c>
      <c r="S935">
        <v>13</v>
      </c>
      <c r="T935">
        <v>100158</v>
      </c>
      <c r="U935">
        <v>14</v>
      </c>
      <c r="V935">
        <v>100159</v>
      </c>
      <c r="W935">
        <v>15</v>
      </c>
      <c r="X935">
        <v>100159</v>
      </c>
      <c r="Y935">
        <v>16</v>
      </c>
      <c r="Z935">
        <v>100158</v>
      </c>
      <c r="AA935">
        <v>17</v>
      </c>
      <c r="AB935">
        <v>100158</v>
      </c>
      <c r="AC935">
        <v>19</v>
      </c>
      <c r="AD935">
        <v>100159</v>
      </c>
      <c r="AE935">
        <v>20</v>
      </c>
      <c r="AF935">
        <v>200525</v>
      </c>
      <c r="AG935">
        <v>18</v>
      </c>
      <c r="AH935" t="e">
        <f>VLOOKUP(AF935,关卡难度线!B:H,11,0)</f>
        <v>#N/A</v>
      </c>
    </row>
    <row r="936" spans="14:34">
      <c r="N936" s="14">
        <v>100158</v>
      </c>
      <c r="O936">
        <v>11</v>
      </c>
      <c r="P936">
        <v>100157</v>
      </c>
      <c r="Q936">
        <v>12</v>
      </c>
      <c r="R936">
        <v>100158</v>
      </c>
      <c r="S936">
        <v>13</v>
      </c>
      <c r="T936">
        <v>100158</v>
      </c>
      <c r="U936">
        <v>14</v>
      </c>
      <c r="V936">
        <v>100158</v>
      </c>
      <c r="W936">
        <v>15</v>
      </c>
      <c r="X936">
        <v>100157</v>
      </c>
      <c r="Y936">
        <v>16</v>
      </c>
      <c r="Z936">
        <v>100158</v>
      </c>
      <c r="AA936">
        <v>17</v>
      </c>
      <c r="AB936">
        <v>100158</v>
      </c>
      <c r="AC936">
        <v>19</v>
      </c>
      <c r="AD936">
        <v>100159</v>
      </c>
      <c r="AE936">
        <v>20</v>
      </c>
      <c r="AF936">
        <v>200526</v>
      </c>
      <c r="AG936">
        <v>18</v>
      </c>
      <c r="AH936" t="e">
        <f>VLOOKUP(AF936,关卡难度线!B:H,11,0)</f>
        <v>#N/A</v>
      </c>
    </row>
    <row r="937" spans="14:34">
      <c r="N937" s="14">
        <v>100158</v>
      </c>
      <c r="O937">
        <v>11</v>
      </c>
      <c r="P937">
        <v>100158</v>
      </c>
      <c r="Q937">
        <v>12</v>
      </c>
      <c r="R937">
        <v>100158</v>
      </c>
      <c r="S937">
        <v>13</v>
      </c>
      <c r="T937">
        <v>100157</v>
      </c>
      <c r="U937">
        <v>14</v>
      </c>
      <c r="V937">
        <v>100159</v>
      </c>
      <c r="W937">
        <v>15</v>
      </c>
      <c r="X937">
        <v>100158</v>
      </c>
      <c r="Y937">
        <v>16</v>
      </c>
      <c r="Z937">
        <v>100157</v>
      </c>
      <c r="AA937">
        <v>17</v>
      </c>
      <c r="AB937">
        <v>100158</v>
      </c>
      <c r="AC937">
        <v>19</v>
      </c>
      <c r="AD937">
        <v>100159</v>
      </c>
      <c r="AE937">
        <v>20</v>
      </c>
      <c r="AF937">
        <v>200527</v>
      </c>
      <c r="AG937">
        <v>18</v>
      </c>
      <c r="AH937" t="e">
        <f>VLOOKUP(AF937,关卡难度线!B:H,11,0)</f>
        <v>#N/A</v>
      </c>
    </row>
    <row r="938" spans="14:34">
      <c r="N938" s="14">
        <v>100158</v>
      </c>
      <c r="O938">
        <v>11</v>
      </c>
      <c r="P938">
        <v>100159</v>
      </c>
      <c r="Q938">
        <v>12</v>
      </c>
      <c r="R938">
        <v>100157</v>
      </c>
      <c r="S938">
        <v>13</v>
      </c>
      <c r="T938">
        <v>100159</v>
      </c>
      <c r="U938">
        <v>14</v>
      </c>
      <c r="V938">
        <v>100157</v>
      </c>
      <c r="W938">
        <v>15</v>
      </c>
      <c r="X938">
        <v>100158</v>
      </c>
      <c r="Y938">
        <v>16</v>
      </c>
      <c r="Z938">
        <v>100158</v>
      </c>
      <c r="AA938">
        <v>17</v>
      </c>
      <c r="AB938">
        <v>100157</v>
      </c>
      <c r="AC938">
        <v>19</v>
      </c>
      <c r="AD938">
        <v>100159</v>
      </c>
      <c r="AE938">
        <v>20</v>
      </c>
      <c r="AF938">
        <v>200528</v>
      </c>
      <c r="AG938">
        <v>18</v>
      </c>
      <c r="AH938" t="e">
        <f>VLOOKUP(AF938,关卡难度线!B:H,11,0)</f>
        <v>#N/A</v>
      </c>
    </row>
    <row r="939" spans="14:34">
      <c r="N939" s="14">
        <v>100158</v>
      </c>
      <c r="O939">
        <v>11</v>
      </c>
      <c r="P939">
        <v>100159</v>
      </c>
      <c r="Q939">
        <v>12</v>
      </c>
      <c r="R939">
        <v>100158</v>
      </c>
      <c r="S939">
        <v>13</v>
      </c>
      <c r="T939">
        <v>100158</v>
      </c>
      <c r="U939">
        <v>14</v>
      </c>
      <c r="V939">
        <v>100159</v>
      </c>
      <c r="W939">
        <v>15</v>
      </c>
      <c r="X939">
        <v>100159</v>
      </c>
      <c r="Y939">
        <v>16</v>
      </c>
      <c r="Z939">
        <v>100159</v>
      </c>
      <c r="AA939">
        <v>17</v>
      </c>
      <c r="AB939">
        <v>100157</v>
      </c>
      <c r="AC939">
        <v>19</v>
      </c>
      <c r="AD939">
        <v>100157</v>
      </c>
      <c r="AE939">
        <v>20</v>
      </c>
      <c r="AF939">
        <v>200529</v>
      </c>
      <c r="AG939">
        <v>18</v>
      </c>
      <c r="AH939" t="e">
        <f>VLOOKUP(AF939,关卡难度线!B:H,11,0)</f>
        <v>#N/A</v>
      </c>
    </row>
    <row r="940" spans="14:34">
      <c r="N940" s="14">
        <v>100158</v>
      </c>
      <c r="O940">
        <v>11</v>
      </c>
      <c r="P940">
        <v>100159</v>
      </c>
      <c r="Q940">
        <v>12</v>
      </c>
      <c r="R940">
        <v>100159</v>
      </c>
      <c r="S940">
        <v>13</v>
      </c>
      <c r="T940">
        <v>100159</v>
      </c>
      <c r="U940">
        <v>14</v>
      </c>
      <c r="V940">
        <v>100158</v>
      </c>
      <c r="W940">
        <v>15</v>
      </c>
      <c r="X940">
        <v>100158</v>
      </c>
      <c r="Y940">
        <v>16</v>
      </c>
      <c r="Z940">
        <v>100157</v>
      </c>
      <c r="AA940">
        <v>17</v>
      </c>
      <c r="AB940">
        <v>100157</v>
      </c>
      <c r="AC940">
        <v>19</v>
      </c>
      <c r="AD940">
        <v>100159</v>
      </c>
      <c r="AE940">
        <v>20</v>
      </c>
      <c r="AF940">
        <v>200530</v>
      </c>
      <c r="AG940">
        <v>18</v>
      </c>
      <c r="AH940" t="e">
        <f>VLOOKUP(AF940,关卡难度线!B:H,11,0)</f>
        <v>#N/A</v>
      </c>
    </row>
    <row r="941" spans="14:34">
      <c r="N941" s="14">
        <v>100162</v>
      </c>
      <c r="O941">
        <v>11</v>
      </c>
      <c r="P941">
        <v>100162</v>
      </c>
      <c r="Q941">
        <v>12</v>
      </c>
      <c r="R941">
        <v>100161</v>
      </c>
      <c r="S941">
        <v>13</v>
      </c>
      <c r="T941">
        <v>100161</v>
      </c>
      <c r="U941">
        <v>14</v>
      </c>
      <c r="V941">
        <v>100161</v>
      </c>
      <c r="W941">
        <v>15</v>
      </c>
      <c r="X941">
        <v>100161</v>
      </c>
      <c r="Y941">
        <v>16</v>
      </c>
      <c r="Z941">
        <v>100162</v>
      </c>
      <c r="AA941">
        <v>17</v>
      </c>
      <c r="AB941">
        <v>100160</v>
      </c>
      <c r="AC941">
        <v>19</v>
      </c>
      <c r="AD941">
        <v>100160</v>
      </c>
      <c r="AE941">
        <v>20</v>
      </c>
      <c r="AF941">
        <v>200531</v>
      </c>
      <c r="AG941">
        <v>18</v>
      </c>
      <c r="AH941" t="e">
        <f>VLOOKUP(AF941,关卡难度线!B:H,11,0)</f>
        <v>#N/A</v>
      </c>
    </row>
    <row r="942" spans="14:34">
      <c r="N942" s="14">
        <v>100162</v>
      </c>
      <c r="O942">
        <v>11</v>
      </c>
      <c r="P942">
        <v>100160</v>
      </c>
      <c r="Q942">
        <v>12</v>
      </c>
      <c r="R942">
        <v>100161</v>
      </c>
      <c r="S942">
        <v>13</v>
      </c>
      <c r="T942">
        <v>100162</v>
      </c>
      <c r="U942">
        <v>14</v>
      </c>
      <c r="V942">
        <v>100160</v>
      </c>
      <c r="W942">
        <v>15</v>
      </c>
      <c r="X942">
        <v>100160</v>
      </c>
      <c r="Y942">
        <v>16</v>
      </c>
      <c r="Z942">
        <v>100162</v>
      </c>
      <c r="AA942">
        <v>17</v>
      </c>
      <c r="AB942">
        <v>100160</v>
      </c>
      <c r="AC942">
        <v>19</v>
      </c>
      <c r="AD942">
        <v>100161</v>
      </c>
      <c r="AE942">
        <v>20</v>
      </c>
      <c r="AF942">
        <v>200532</v>
      </c>
      <c r="AG942">
        <v>18</v>
      </c>
      <c r="AH942" t="e">
        <f>VLOOKUP(AF942,关卡难度线!B:H,11,0)</f>
        <v>#N/A</v>
      </c>
    </row>
    <row r="943" spans="14:34">
      <c r="N943" s="14">
        <v>100160</v>
      </c>
      <c r="O943">
        <v>11</v>
      </c>
      <c r="P943">
        <v>100160</v>
      </c>
      <c r="Q943">
        <v>12</v>
      </c>
      <c r="R943">
        <v>100162</v>
      </c>
      <c r="S943">
        <v>13</v>
      </c>
      <c r="T943">
        <v>100160</v>
      </c>
      <c r="U943">
        <v>14</v>
      </c>
      <c r="V943">
        <v>100160</v>
      </c>
      <c r="W943">
        <v>15</v>
      </c>
      <c r="X943">
        <v>100161</v>
      </c>
      <c r="Y943">
        <v>16</v>
      </c>
      <c r="Z943">
        <v>100162</v>
      </c>
      <c r="AA943">
        <v>17</v>
      </c>
      <c r="AB943">
        <v>100162</v>
      </c>
      <c r="AC943">
        <v>19</v>
      </c>
      <c r="AD943">
        <v>100161</v>
      </c>
      <c r="AE943">
        <v>20</v>
      </c>
      <c r="AF943">
        <v>200533</v>
      </c>
      <c r="AG943">
        <v>18</v>
      </c>
      <c r="AH943" t="e">
        <f>VLOOKUP(AF943,关卡难度线!B:H,11,0)</f>
        <v>#N/A</v>
      </c>
    </row>
    <row r="944" spans="14:34">
      <c r="N944" s="14">
        <v>100162</v>
      </c>
      <c r="O944">
        <v>11</v>
      </c>
      <c r="P944">
        <v>100162</v>
      </c>
      <c r="Q944">
        <v>12</v>
      </c>
      <c r="R944">
        <v>100160</v>
      </c>
      <c r="S944">
        <v>13</v>
      </c>
      <c r="T944">
        <v>100160</v>
      </c>
      <c r="U944">
        <v>14</v>
      </c>
      <c r="V944">
        <v>100161</v>
      </c>
      <c r="W944">
        <v>15</v>
      </c>
      <c r="X944">
        <v>100161</v>
      </c>
      <c r="Y944">
        <v>16</v>
      </c>
      <c r="Z944">
        <v>100160</v>
      </c>
      <c r="AA944">
        <v>17</v>
      </c>
      <c r="AB944">
        <v>100160</v>
      </c>
      <c r="AC944">
        <v>19</v>
      </c>
      <c r="AD944">
        <v>100161</v>
      </c>
      <c r="AE944">
        <v>20</v>
      </c>
      <c r="AF944">
        <v>200534</v>
      </c>
      <c r="AG944">
        <v>18</v>
      </c>
      <c r="AH944" t="e">
        <f>VLOOKUP(AF944,关卡难度线!B:H,11,0)</f>
        <v>#N/A</v>
      </c>
    </row>
    <row r="945" spans="14:34">
      <c r="N945" s="14">
        <v>100160</v>
      </c>
      <c r="O945">
        <v>11</v>
      </c>
      <c r="P945">
        <v>100162</v>
      </c>
      <c r="Q945">
        <v>12</v>
      </c>
      <c r="R945">
        <v>100162</v>
      </c>
      <c r="S945">
        <v>13</v>
      </c>
      <c r="T945">
        <v>100160</v>
      </c>
      <c r="U945">
        <v>14</v>
      </c>
      <c r="V945">
        <v>100162</v>
      </c>
      <c r="W945">
        <v>15</v>
      </c>
      <c r="X945">
        <v>100160</v>
      </c>
      <c r="Y945">
        <v>16</v>
      </c>
      <c r="Z945">
        <v>100162</v>
      </c>
      <c r="AA945">
        <v>17</v>
      </c>
      <c r="AB945">
        <v>100160</v>
      </c>
      <c r="AC945">
        <v>19</v>
      </c>
      <c r="AD945">
        <v>100161</v>
      </c>
      <c r="AE945">
        <v>20</v>
      </c>
      <c r="AF945">
        <v>200535</v>
      </c>
      <c r="AG945">
        <v>18</v>
      </c>
      <c r="AH945" t="e">
        <f>VLOOKUP(AF945,关卡难度线!B:H,11,0)</f>
        <v>#N/A</v>
      </c>
    </row>
    <row r="946" spans="14:34">
      <c r="N946" s="14">
        <v>100162</v>
      </c>
      <c r="O946">
        <v>11</v>
      </c>
      <c r="P946">
        <v>100161</v>
      </c>
      <c r="Q946">
        <v>12</v>
      </c>
      <c r="R946">
        <v>100160</v>
      </c>
      <c r="S946">
        <v>13</v>
      </c>
      <c r="T946">
        <v>100162</v>
      </c>
      <c r="U946">
        <v>14</v>
      </c>
      <c r="V946">
        <v>100161</v>
      </c>
      <c r="W946">
        <v>15</v>
      </c>
      <c r="X946">
        <v>100162</v>
      </c>
      <c r="Y946">
        <v>16</v>
      </c>
      <c r="Z946">
        <v>100160</v>
      </c>
      <c r="AA946">
        <v>17</v>
      </c>
      <c r="AB946">
        <v>100162</v>
      </c>
      <c r="AC946">
        <v>19</v>
      </c>
      <c r="AD946">
        <v>100161</v>
      </c>
      <c r="AE946">
        <v>20</v>
      </c>
      <c r="AF946">
        <v>200536</v>
      </c>
      <c r="AG946">
        <v>18</v>
      </c>
      <c r="AH946" t="e">
        <f>VLOOKUP(AF946,关卡难度线!B:H,11,0)</f>
        <v>#N/A</v>
      </c>
    </row>
    <row r="947" spans="14:34">
      <c r="N947" s="14">
        <v>100161</v>
      </c>
      <c r="O947">
        <v>11</v>
      </c>
      <c r="P947">
        <v>100160</v>
      </c>
      <c r="Q947">
        <v>12</v>
      </c>
      <c r="R947">
        <v>100162</v>
      </c>
      <c r="S947">
        <v>13</v>
      </c>
      <c r="T947">
        <v>100160</v>
      </c>
      <c r="U947">
        <v>14</v>
      </c>
      <c r="V947">
        <v>100161</v>
      </c>
      <c r="W947">
        <v>15</v>
      </c>
      <c r="X947">
        <v>100160</v>
      </c>
      <c r="Y947">
        <v>16</v>
      </c>
      <c r="Z947">
        <v>100161</v>
      </c>
      <c r="AA947">
        <v>17</v>
      </c>
      <c r="AB947">
        <v>100162</v>
      </c>
      <c r="AC947">
        <v>19</v>
      </c>
      <c r="AD947">
        <v>100161</v>
      </c>
      <c r="AE947">
        <v>20</v>
      </c>
      <c r="AF947">
        <v>200537</v>
      </c>
      <c r="AG947">
        <v>18</v>
      </c>
      <c r="AH947" t="e">
        <f>VLOOKUP(AF947,关卡难度线!B:H,11,0)</f>
        <v>#N/A</v>
      </c>
    </row>
    <row r="948" spans="14:34">
      <c r="N948" s="14">
        <v>100162</v>
      </c>
      <c r="O948">
        <v>11</v>
      </c>
      <c r="P948">
        <v>100162</v>
      </c>
      <c r="Q948">
        <v>12</v>
      </c>
      <c r="R948">
        <v>100161</v>
      </c>
      <c r="S948">
        <v>13</v>
      </c>
      <c r="T948">
        <v>100160</v>
      </c>
      <c r="U948">
        <v>14</v>
      </c>
      <c r="V948">
        <v>100161</v>
      </c>
      <c r="W948">
        <v>15</v>
      </c>
      <c r="X948">
        <v>100160</v>
      </c>
      <c r="Y948">
        <v>16</v>
      </c>
      <c r="Z948">
        <v>100161</v>
      </c>
      <c r="AA948">
        <v>17</v>
      </c>
      <c r="AB948">
        <v>100162</v>
      </c>
      <c r="AC948">
        <v>19</v>
      </c>
      <c r="AD948">
        <v>100160</v>
      </c>
      <c r="AE948">
        <v>20</v>
      </c>
      <c r="AF948">
        <v>200538</v>
      </c>
      <c r="AG948">
        <v>18</v>
      </c>
      <c r="AH948" t="e">
        <f>VLOOKUP(AF948,关卡难度线!B:H,11,0)</f>
        <v>#N/A</v>
      </c>
    </row>
    <row r="949" spans="14:34">
      <c r="N949" s="14">
        <v>100162</v>
      </c>
      <c r="O949">
        <v>11</v>
      </c>
      <c r="P949">
        <v>100160</v>
      </c>
      <c r="Q949">
        <v>12</v>
      </c>
      <c r="R949">
        <v>100160</v>
      </c>
      <c r="S949">
        <v>13</v>
      </c>
      <c r="T949">
        <v>100160</v>
      </c>
      <c r="U949">
        <v>14</v>
      </c>
      <c r="V949">
        <v>100162</v>
      </c>
      <c r="W949">
        <v>15</v>
      </c>
      <c r="X949">
        <v>100162</v>
      </c>
      <c r="Y949">
        <v>16</v>
      </c>
      <c r="Z949">
        <v>100162</v>
      </c>
      <c r="AA949">
        <v>17</v>
      </c>
      <c r="AB949">
        <v>100162</v>
      </c>
      <c r="AC949">
        <v>19</v>
      </c>
      <c r="AD949">
        <v>100160</v>
      </c>
      <c r="AE949">
        <v>20</v>
      </c>
      <c r="AF949">
        <v>200539</v>
      </c>
      <c r="AG949">
        <v>18</v>
      </c>
      <c r="AH949" t="e">
        <f>VLOOKUP(AF949,关卡难度线!B:H,11,0)</f>
        <v>#N/A</v>
      </c>
    </row>
    <row r="950" spans="14:34">
      <c r="N950" s="14">
        <v>100161</v>
      </c>
      <c r="O950">
        <v>11</v>
      </c>
      <c r="P950">
        <v>100160</v>
      </c>
      <c r="Q950">
        <v>12</v>
      </c>
      <c r="R950">
        <v>100161</v>
      </c>
      <c r="S950">
        <v>13</v>
      </c>
      <c r="T950">
        <v>100162</v>
      </c>
      <c r="U950">
        <v>14</v>
      </c>
      <c r="V950">
        <v>100162</v>
      </c>
      <c r="W950">
        <v>15</v>
      </c>
      <c r="X950">
        <v>100161</v>
      </c>
      <c r="Y950">
        <v>16</v>
      </c>
      <c r="Z950">
        <v>100161</v>
      </c>
      <c r="AA950">
        <v>17</v>
      </c>
      <c r="AB950">
        <v>100160</v>
      </c>
      <c r="AC950">
        <v>19</v>
      </c>
      <c r="AD950">
        <v>100160</v>
      </c>
      <c r="AE950">
        <v>20</v>
      </c>
      <c r="AF950">
        <v>200540</v>
      </c>
      <c r="AG950">
        <v>18</v>
      </c>
      <c r="AH950" t="e">
        <f>VLOOKUP(AF950,关卡难度线!B:H,11,0)</f>
        <v>#N/A</v>
      </c>
    </row>
    <row r="951" spans="14:34">
      <c r="N951" s="14">
        <v>100162</v>
      </c>
      <c r="O951">
        <v>11</v>
      </c>
      <c r="P951">
        <v>100162</v>
      </c>
      <c r="Q951">
        <v>12</v>
      </c>
      <c r="R951">
        <v>100161</v>
      </c>
      <c r="S951">
        <v>13</v>
      </c>
      <c r="T951">
        <v>100161</v>
      </c>
      <c r="U951">
        <v>14</v>
      </c>
      <c r="V951">
        <v>100161</v>
      </c>
      <c r="W951">
        <v>15</v>
      </c>
      <c r="X951">
        <v>100161</v>
      </c>
      <c r="Y951">
        <v>16</v>
      </c>
      <c r="Z951">
        <v>100162</v>
      </c>
      <c r="AA951">
        <v>17</v>
      </c>
      <c r="AB951">
        <v>100160</v>
      </c>
      <c r="AC951">
        <v>19</v>
      </c>
      <c r="AD951">
        <v>100160</v>
      </c>
      <c r="AE951">
        <v>20</v>
      </c>
      <c r="AF951">
        <v>200531</v>
      </c>
      <c r="AG951">
        <v>18</v>
      </c>
      <c r="AH951" t="e">
        <f>VLOOKUP(AF951,关卡难度线!B:H,11,0)</f>
        <v>#N/A</v>
      </c>
    </row>
    <row r="952" spans="14:34">
      <c r="N952" s="14">
        <v>100162</v>
      </c>
      <c r="O952">
        <v>11</v>
      </c>
      <c r="P952">
        <v>100160</v>
      </c>
      <c r="Q952">
        <v>12</v>
      </c>
      <c r="R952">
        <v>100161</v>
      </c>
      <c r="S952">
        <v>13</v>
      </c>
      <c r="T952">
        <v>100162</v>
      </c>
      <c r="U952">
        <v>14</v>
      </c>
      <c r="V952">
        <v>100160</v>
      </c>
      <c r="W952">
        <v>15</v>
      </c>
      <c r="X952">
        <v>100160</v>
      </c>
      <c r="Y952">
        <v>16</v>
      </c>
      <c r="Z952">
        <v>100162</v>
      </c>
      <c r="AA952">
        <v>17</v>
      </c>
      <c r="AB952">
        <v>100160</v>
      </c>
      <c r="AC952">
        <v>19</v>
      </c>
      <c r="AD952">
        <v>100161</v>
      </c>
      <c r="AE952">
        <v>20</v>
      </c>
      <c r="AF952">
        <v>200532</v>
      </c>
      <c r="AG952">
        <v>18</v>
      </c>
      <c r="AH952" t="e">
        <f>VLOOKUP(AF952,关卡难度线!B:H,11,0)</f>
        <v>#N/A</v>
      </c>
    </row>
    <row r="953" spans="14:34">
      <c r="N953" s="14">
        <v>100160</v>
      </c>
      <c r="O953">
        <v>11</v>
      </c>
      <c r="P953">
        <v>100160</v>
      </c>
      <c r="Q953">
        <v>12</v>
      </c>
      <c r="R953">
        <v>100162</v>
      </c>
      <c r="S953">
        <v>13</v>
      </c>
      <c r="T953">
        <v>100160</v>
      </c>
      <c r="U953">
        <v>14</v>
      </c>
      <c r="V953">
        <v>100160</v>
      </c>
      <c r="W953">
        <v>15</v>
      </c>
      <c r="X953">
        <v>100161</v>
      </c>
      <c r="Y953">
        <v>16</v>
      </c>
      <c r="Z953">
        <v>100162</v>
      </c>
      <c r="AA953">
        <v>17</v>
      </c>
      <c r="AB953">
        <v>100162</v>
      </c>
      <c r="AC953">
        <v>19</v>
      </c>
      <c r="AD953">
        <v>100161</v>
      </c>
      <c r="AE953">
        <v>20</v>
      </c>
      <c r="AF953">
        <v>200533</v>
      </c>
      <c r="AG953">
        <v>18</v>
      </c>
      <c r="AH953" t="e">
        <f>VLOOKUP(AF953,关卡难度线!B:H,11,0)</f>
        <v>#N/A</v>
      </c>
    </row>
    <row r="954" spans="14:34">
      <c r="N954" s="14">
        <v>100162</v>
      </c>
      <c r="O954">
        <v>11</v>
      </c>
      <c r="P954">
        <v>100162</v>
      </c>
      <c r="Q954">
        <v>12</v>
      </c>
      <c r="R954">
        <v>100160</v>
      </c>
      <c r="S954">
        <v>13</v>
      </c>
      <c r="T954">
        <v>100160</v>
      </c>
      <c r="U954">
        <v>14</v>
      </c>
      <c r="V954">
        <v>100161</v>
      </c>
      <c r="W954">
        <v>15</v>
      </c>
      <c r="X954">
        <v>100161</v>
      </c>
      <c r="Y954">
        <v>16</v>
      </c>
      <c r="Z954">
        <v>100160</v>
      </c>
      <c r="AA954">
        <v>17</v>
      </c>
      <c r="AB954">
        <v>100160</v>
      </c>
      <c r="AC954">
        <v>19</v>
      </c>
      <c r="AD954">
        <v>100161</v>
      </c>
      <c r="AE954">
        <v>20</v>
      </c>
      <c r="AF954">
        <v>200534</v>
      </c>
      <c r="AG954">
        <v>18</v>
      </c>
      <c r="AH954" t="e">
        <f>VLOOKUP(AF954,关卡难度线!B:H,11,0)</f>
        <v>#N/A</v>
      </c>
    </row>
    <row r="955" spans="14:34">
      <c r="N955" s="14">
        <v>100160</v>
      </c>
      <c r="O955">
        <v>11</v>
      </c>
      <c r="P955">
        <v>100162</v>
      </c>
      <c r="Q955">
        <v>12</v>
      </c>
      <c r="R955">
        <v>100162</v>
      </c>
      <c r="S955">
        <v>13</v>
      </c>
      <c r="T955">
        <v>100160</v>
      </c>
      <c r="U955">
        <v>14</v>
      </c>
      <c r="V955">
        <v>100162</v>
      </c>
      <c r="W955">
        <v>15</v>
      </c>
      <c r="X955">
        <v>100160</v>
      </c>
      <c r="Y955">
        <v>16</v>
      </c>
      <c r="Z955">
        <v>100162</v>
      </c>
      <c r="AA955">
        <v>17</v>
      </c>
      <c r="AB955">
        <v>100160</v>
      </c>
      <c r="AC955">
        <v>19</v>
      </c>
      <c r="AD955">
        <v>100161</v>
      </c>
      <c r="AE955">
        <v>20</v>
      </c>
      <c r="AF955">
        <v>200535</v>
      </c>
      <c r="AG955">
        <v>18</v>
      </c>
      <c r="AH955" t="e">
        <f>VLOOKUP(AF955,关卡难度线!B:H,11,0)</f>
        <v>#N/A</v>
      </c>
    </row>
    <row r="956" spans="14:34">
      <c r="N956" s="14">
        <v>100162</v>
      </c>
      <c r="O956">
        <v>11</v>
      </c>
      <c r="P956">
        <v>100161</v>
      </c>
      <c r="Q956">
        <v>12</v>
      </c>
      <c r="R956">
        <v>100160</v>
      </c>
      <c r="S956">
        <v>13</v>
      </c>
      <c r="T956">
        <v>100162</v>
      </c>
      <c r="U956">
        <v>14</v>
      </c>
      <c r="V956">
        <v>100161</v>
      </c>
      <c r="W956">
        <v>15</v>
      </c>
      <c r="X956">
        <v>100162</v>
      </c>
      <c r="Y956">
        <v>16</v>
      </c>
      <c r="Z956">
        <v>100160</v>
      </c>
      <c r="AA956">
        <v>17</v>
      </c>
      <c r="AB956">
        <v>100162</v>
      </c>
      <c r="AC956">
        <v>19</v>
      </c>
      <c r="AD956">
        <v>100161</v>
      </c>
      <c r="AE956">
        <v>20</v>
      </c>
      <c r="AF956">
        <v>200536</v>
      </c>
      <c r="AG956">
        <v>18</v>
      </c>
      <c r="AH956" t="e">
        <f>VLOOKUP(AF956,关卡难度线!B:H,11,0)</f>
        <v>#N/A</v>
      </c>
    </row>
    <row r="957" spans="14:34">
      <c r="N957" s="14">
        <v>100161</v>
      </c>
      <c r="O957">
        <v>11</v>
      </c>
      <c r="P957">
        <v>100160</v>
      </c>
      <c r="Q957">
        <v>12</v>
      </c>
      <c r="R957">
        <v>100162</v>
      </c>
      <c r="S957">
        <v>13</v>
      </c>
      <c r="T957">
        <v>100160</v>
      </c>
      <c r="U957">
        <v>14</v>
      </c>
      <c r="V957">
        <v>100161</v>
      </c>
      <c r="W957">
        <v>15</v>
      </c>
      <c r="X957">
        <v>100160</v>
      </c>
      <c r="Y957">
        <v>16</v>
      </c>
      <c r="Z957">
        <v>100161</v>
      </c>
      <c r="AA957">
        <v>17</v>
      </c>
      <c r="AB957">
        <v>100162</v>
      </c>
      <c r="AC957">
        <v>19</v>
      </c>
      <c r="AD957">
        <v>100161</v>
      </c>
      <c r="AE957">
        <v>20</v>
      </c>
      <c r="AF957">
        <v>200537</v>
      </c>
      <c r="AG957">
        <v>18</v>
      </c>
      <c r="AH957" t="e">
        <f>VLOOKUP(AF957,关卡难度线!B:H,11,0)</f>
        <v>#N/A</v>
      </c>
    </row>
    <row r="958" spans="14:34">
      <c r="N958" s="14">
        <v>100162</v>
      </c>
      <c r="O958">
        <v>11</v>
      </c>
      <c r="P958">
        <v>100162</v>
      </c>
      <c r="Q958">
        <v>12</v>
      </c>
      <c r="R958">
        <v>100161</v>
      </c>
      <c r="S958">
        <v>13</v>
      </c>
      <c r="T958">
        <v>100160</v>
      </c>
      <c r="U958">
        <v>14</v>
      </c>
      <c r="V958">
        <v>100161</v>
      </c>
      <c r="W958">
        <v>15</v>
      </c>
      <c r="X958">
        <v>100160</v>
      </c>
      <c r="Y958">
        <v>16</v>
      </c>
      <c r="Z958">
        <v>100161</v>
      </c>
      <c r="AA958">
        <v>17</v>
      </c>
      <c r="AB958">
        <v>100162</v>
      </c>
      <c r="AC958">
        <v>19</v>
      </c>
      <c r="AD958">
        <v>100160</v>
      </c>
      <c r="AE958">
        <v>20</v>
      </c>
      <c r="AF958">
        <v>200538</v>
      </c>
      <c r="AG958">
        <v>18</v>
      </c>
      <c r="AH958" t="e">
        <f>VLOOKUP(AF958,关卡难度线!B:H,11,0)</f>
        <v>#N/A</v>
      </c>
    </row>
    <row r="959" spans="14:34">
      <c r="N959" s="14">
        <v>100162</v>
      </c>
      <c r="O959">
        <v>11</v>
      </c>
      <c r="P959">
        <v>100160</v>
      </c>
      <c r="Q959">
        <v>12</v>
      </c>
      <c r="R959">
        <v>100160</v>
      </c>
      <c r="S959">
        <v>13</v>
      </c>
      <c r="T959">
        <v>100160</v>
      </c>
      <c r="U959">
        <v>14</v>
      </c>
      <c r="V959">
        <v>100162</v>
      </c>
      <c r="W959">
        <v>15</v>
      </c>
      <c r="X959">
        <v>100162</v>
      </c>
      <c r="Y959">
        <v>16</v>
      </c>
      <c r="Z959">
        <v>100162</v>
      </c>
      <c r="AA959">
        <v>17</v>
      </c>
      <c r="AB959">
        <v>100162</v>
      </c>
      <c r="AC959">
        <v>19</v>
      </c>
      <c r="AD959">
        <v>100160</v>
      </c>
      <c r="AE959">
        <v>20</v>
      </c>
      <c r="AF959">
        <v>200539</v>
      </c>
      <c r="AG959">
        <v>18</v>
      </c>
      <c r="AH959" t="e">
        <f>VLOOKUP(AF959,关卡难度线!B:H,11,0)</f>
        <v>#N/A</v>
      </c>
    </row>
    <row r="960" spans="14:34">
      <c r="N960" s="14">
        <v>100161</v>
      </c>
      <c r="O960">
        <v>11</v>
      </c>
      <c r="P960">
        <v>100160</v>
      </c>
      <c r="Q960">
        <v>12</v>
      </c>
      <c r="R960">
        <v>100161</v>
      </c>
      <c r="S960">
        <v>13</v>
      </c>
      <c r="T960">
        <v>100162</v>
      </c>
      <c r="U960">
        <v>14</v>
      </c>
      <c r="V960">
        <v>100162</v>
      </c>
      <c r="W960">
        <v>15</v>
      </c>
      <c r="X960">
        <v>100161</v>
      </c>
      <c r="Y960">
        <v>16</v>
      </c>
      <c r="Z960">
        <v>100161</v>
      </c>
      <c r="AA960">
        <v>17</v>
      </c>
      <c r="AB960">
        <v>100160</v>
      </c>
      <c r="AC960">
        <v>19</v>
      </c>
      <c r="AD960">
        <v>100160</v>
      </c>
      <c r="AE960">
        <v>20</v>
      </c>
      <c r="AF960">
        <v>200540</v>
      </c>
      <c r="AG960">
        <v>18</v>
      </c>
      <c r="AH960" t="e">
        <f>VLOOKUP(AF960,关卡难度线!B:H,11,0)</f>
        <v>#N/A</v>
      </c>
    </row>
    <row r="961" spans="14:34">
      <c r="N961" s="14">
        <v>100165</v>
      </c>
      <c r="O961">
        <v>11</v>
      </c>
      <c r="P961">
        <v>100163</v>
      </c>
      <c r="Q961">
        <v>12</v>
      </c>
      <c r="R961">
        <v>100165</v>
      </c>
      <c r="S961">
        <v>13</v>
      </c>
      <c r="T961">
        <v>100164</v>
      </c>
      <c r="U961">
        <v>14</v>
      </c>
      <c r="V961">
        <v>100164</v>
      </c>
      <c r="W961">
        <v>15</v>
      </c>
      <c r="X961">
        <v>100164</v>
      </c>
      <c r="Y961">
        <v>16</v>
      </c>
      <c r="Z961">
        <v>100165</v>
      </c>
      <c r="AA961">
        <v>17</v>
      </c>
      <c r="AB961">
        <v>100165</v>
      </c>
      <c r="AC961">
        <v>19</v>
      </c>
      <c r="AD961">
        <v>100163</v>
      </c>
      <c r="AE961">
        <v>20</v>
      </c>
      <c r="AF961">
        <v>200541</v>
      </c>
      <c r="AG961">
        <v>18</v>
      </c>
      <c r="AH961" t="e">
        <f>VLOOKUP(AF961,关卡难度线!B:H,11,0)</f>
        <v>#N/A</v>
      </c>
    </row>
    <row r="962" spans="14:34">
      <c r="N962" s="14">
        <v>100165</v>
      </c>
      <c r="O962">
        <v>11</v>
      </c>
      <c r="P962">
        <v>100164</v>
      </c>
      <c r="Q962">
        <v>12</v>
      </c>
      <c r="R962">
        <v>100165</v>
      </c>
      <c r="S962">
        <v>13</v>
      </c>
      <c r="T962">
        <v>100163</v>
      </c>
      <c r="U962">
        <v>14</v>
      </c>
      <c r="V962">
        <v>100165</v>
      </c>
      <c r="W962">
        <v>15</v>
      </c>
      <c r="X962">
        <v>100163</v>
      </c>
      <c r="Y962">
        <v>16</v>
      </c>
      <c r="Z962">
        <v>100165</v>
      </c>
      <c r="AA962">
        <v>17</v>
      </c>
      <c r="AB962">
        <v>100164</v>
      </c>
      <c r="AC962">
        <v>19</v>
      </c>
      <c r="AD962">
        <v>100164</v>
      </c>
      <c r="AE962">
        <v>20</v>
      </c>
      <c r="AF962">
        <v>200542</v>
      </c>
      <c r="AG962">
        <v>18</v>
      </c>
      <c r="AH962" t="e">
        <f>VLOOKUP(AF962,关卡难度线!B:H,11,0)</f>
        <v>#N/A</v>
      </c>
    </row>
    <row r="963" spans="14:34">
      <c r="N963" s="14">
        <v>100164</v>
      </c>
      <c r="O963">
        <v>11</v>
      </c>
      <c r="P963">
        <v>100163</v>
      </c>
      <c r="Q963">
        <v>12</v>
      </c>
      <c r="R963">
        <v>100163</v>
      </c>
      <c r="S963">
        <v>13</v>
      </c>
      <c r="T963">
        <v>100163</v>
      </c>
      <c r="U963">
        <v>14</v>
      </c>
      <c r="V963">
        <v>100165</v>
      </c>
      <c r="W963">
        <v>15</v>
      </c>
      <c r="X963">
        <v>100163</v>
      </c>
      <c r="Y963">
        <v>16</v>
      </c>
      <c r="Z963">
        <v>100165</v>
      </c>
      <c r="AA963">
        <v>17</v>
      </c>
      <c r="AB963">
        <v>100165</v>
      </c>
      <c r="AC963">
        <v>19</v>
      </c>
      <c r="AD963">
        <v>100163</v>
      </c>
      <c r="AE963">
        <v>20</v>
      </c>
      <c r="AF963">
        <v>200543</v>
      </c>
      <c r="AG963">
        <v>18</v>
      </c>
      <c r="AH963" t="e">
        <f>VLOOKUP(AF963,关卡难度线!B:H,11,0)</f>
        <v>#N/A</v>
      </c>
    </row>
    <row r="964" spans="14:34">
      <c r="N964" s="14">
        <v>100163</v>
      </c>
      <c r="O964">
        <v>11</v>
      </c>
      <c r="P964">
        <v>100163</v>
      </c>
      <c r="Q964">
        <v>12</v>
      </c>
      <c r="R964">
        <v>100165</v>
      </c>
      <c r="S964">
        <v>13</v>
      </c>
      <c r="T964">
        <v>100165</v>
      </c>
      <c r="U964">
        <v>14</v>
      </c>
      <c r="V964">
        <v>100163</v>
      </c>
      <c r="W964">
        <v>15</v>
      </c>
      <c r="X964">
        <v>100164</v>
      </c>
      <c r="Y964">
        <v>16</v>
      </c>
      <c r="Z964">
        <v>100163</v>
      </c>
      <c r="AA964">
        <v>17</v>
      </c>
      <c r="AB964">
        <v>100163</v>
      </c>
      <c r="AC964">
        <v>19</v>
      </c>
      <c r="AD964">
        <v>100164</v>
      </c>
      <c r="AE964">
        <v>20</v>
      </c>
      <c r="AF964">
        <v>200544</v>
      </c>
      <c r="AG964">
        <v>18</v>
      </c>
      <c r="AH964" t="e">
        <f>VLOOKUP(AF964,关卡难度线!B:H,11,0)</f>
        <v>#N/A</v>
      </c>
    </row>
    <row r="965" spans="14:34">
      <c r="N965" s="14">
        <v>100163</v>
      </c>
      <c r="O965">
        <v>11</v>
      </c>
      <c r="P965">
        <v>100164</v>
      </c>
      <c r="Q965">
        <v>12</v>
      </c>
      <c r="R965">
        <v>100165</v>
      </c>
      <c r="S965">
        <v>13</v>
      </c>
      <c r="T965">
        <v>100163</v>
      </c>
      <c r="U965">
        <v>14</v>
      </c>
      <c r="V965">
        <v>100163</v>
      </c>
      <c r="W965">
        <v>15</v>
      </c>
      <c r="X965">
        <v>100163</v>
      </c>
      <c r="Y965">
        <v>16</v>
      </c>
      <c r="Z965">
        <v>100165</v>
      </c>
      <c r="AA965">
        <v>17</v>
      </c>
      <c r="AB965">
        <v>100164</v>
      </c>
      <c r="AC965">
        <v>19</v>
      </c>
      <c r="AD965">
        <v>100163</v>
      </c>
      <c r="AE965">
        <v>20</v>
      </c>
      <c r="AF965">
        <v>200545</v>
      </c>
      <c r="AG965">
        <v>18</v>
      </c>
      <c r="AH965" t="e">
        <f>VLOOKUP(AF965,关卡难度线!B:H,11,0)</f>
        <v>#N/A</v>
      </c>
    </row>
    <row r="966" spans="14:34">
      <c r="N966" s="14">
        <v>100165</v>
      </c>
      <c r="O966">
        <v>11</v>
      </c>
      <c r="P966">
        <v>100163</v>
      </c>
      <c r="Q966">
        <v>12</v>
      </c>
      <c r="R966">
        <v>100165</v>
      </c>
      <c r="S966">
        <v>13</v>
      </c>
      <c r="T966">
        <v>100164</v>
      </c>
      <c r="U966">
        <v>14</v>
      </c>
      <c r="V966">
        <v>100164</v>
      </c>
      <c r="W966">
        <v>15</v>
      </c>
      <c r="X966">
        <v>100165</v>
      </c>
      <c r="Y966">
        <v>16</v>
      </c>
      <c r="Z966">
        <v>100164</v>
      </c>
      <c r="AA966">
        <v>17</v>
      </c>
      <c r="AB966">
        <v>100164</v>
      </c>
      <c r="AC966">
        <v>19</v>
      </c>
      <c r="AD966">
        <v>100165</v>
      </c>
      <c r="AE966">
        <v>20</v>
      </c>
      <c r="AF966">
        <v>200546</v>
      </c>
      <c r="AG966">
        <v>18</v>
      </c>
      <c r="AH966" t="e">
        <f>VLOOKUP(AF966,关卡难度线!B:H,11,0)</f>
        <v>#N/A</v>
      </c>
    </row>
    <row r="967" spans="14:34">
      <c r="N967" s="14">
        <v>100164</v>
      </c>
      <c r="O967">
        <v>11</v>
      </c>
      <c r="P967">
        <v>100165</v>
      </c>
      <c r="Q967">
        <v>12</v>
      </c>
      <c r="R967">
        <v>100164</v>
      </c>
      <c r="S967">
        <v>13</v>
      </c>
      <c r="T967">
        <v>100163</v>
      </c>
      <c r="U967">
        <v>14</v>
      </c>
      <c r="V967">
        <v>100163</v>
      </c>
      <c r="W967">
        <v>15</v>
      </c>
      <c r="X967">
        <v>100163</v>
      </c>
      <c r="Y967">
        <v>16</v>
      </c>
      <c r="Z967">
        <v>100165</v>
      </c>
      <c r="AA967">
        <v>17</v>
      </c>
      <c r="AB967">
        <v>100164</v>
      </c>
      <c r="AC967">
        <v>19</v>
      </c>
      <c r="AD967">
        <v>100164</v>
      </c>
      <c r="AE967">
        <v>20</v>
      </c>
      <c r="AF967">
        <v>200547</v>
      </c>
      <c r="AG967">
        <v>18</v>
      </c>
      <c r="AH967" t="e">
        <f>VLOOKUP(AF967,关卡难度线!B:H,11,0)</f>
        <v>#N/A</v>
      </c>
    </row>
    <row r="968" spans="14:34">
      <c r="N968" s="14">
        <v>100165</v>
      </c>
      <c r="O968">
        <v>11</v>
      </c>
      <c r="P968">
        <v>100163</v>
      </c>
      <c r="Q968">
        <v>12</v>
      </c>
      <c r="R968">
        <v>100163</v>
      </c>
      <c r="S968">
        <v>13</v>
      </c>
      <c r="T968">
        <v>100165</v>
      </c>
      <c r="U968">
        <v>14</v>
      </c>
      <c r="V968">
        <v>100164</v>
      </c>
      <c r="W968">
        <v>15</v>
      </c>
      <c r="X968">
        <v>100163</v>
      </c>
      <c r="Y968">
        <v>16</v>
      </c>
      <c r="Z968">
        <v>100165</v>
      </c>
      <c r="AA968">
        <v>17</v>
      </c>
      <c r="AB968">
        <v>100165</v>
      </c>
      <c r="AC968">
        <v>19</v>
      </c>
      <c r="AD968">
        <v>100163</v>
      </c>
      <c r="AE968">
        <v>20</v>
      </c>
      <c r="AF968">
        <v>200548</v>
      </c>
      <c r="AG968">
        <v>18</v>
      </c>
      <c r="AH968" t="e">
        <f>VLOOKUP(AF968,关卡难度线!B:H,11,0)</f>
        <v>#N/A</v>
      </c>
    </row>
    <row r="969" spans="14:34">
      <c r="N969" s="14">
        <v>100163</v>
      </c>
      <c r="O969">
        <v>11</v>
      </c>
      <c r="P969">
        <v>100163</v>
      </c>
      <c r="Q969">
        <v>12</v>
      </c>
      <c r="R969">
        <v>100165</v>
      </c>
      <c r="S969">
        <v>13</v>
      </c>
      <c r="T969">
        <v>100165</v>
      </c>
      <c r="U969">
        <v>14</v>
      </c>
      <c r="V969">
        <v>100163</v>
      </c>
      <c r="W969">
        <v>15</v>
      </c>
      <c r="X969">
        <v>100165</v>
      </c>
      <c r="Y969">
        <v>16</v>
      </c>
      <c r="Z969">
        <v>100163</v>
      </c>
      <c r="AA969">
        <v>17</v>
      </c>
      <c r="AB969">
        <v>100164</v>
      </c>
      <c r="AC969">
        <v>19</v>
      </c>
      <c r="AD969">
        <v>100163</v>
      </c>
      <c r="AE969">
        <v>20</v>
      </c>
      <c r="AF969">
        <v>200549</v>
      </c>
      <c r="AG969">
        <v>18</v>
      </c>
      <c r="AH969" t="e">
        <f>VLOOKUP(AF969,关卡难度线!B:H,11,0)</f>
        <v>#N/A</v>
      </c>
    </row>
    <row r="970" spans="14:34">
      <c r="N970" s="14">
        <v>100165</v>
      </c>
      <c r="O970">
        <v>11</v>
      </c>
      <c r="P970">
        <v>100165</v>
      </c>
      <c r="Q970">
        <v>12</v>
      </c>
      <c r="R970">
        <v>100165</v>
      </c>
      <c r="S970">
        <v>13</v>
      </c>
      <c r="T970">
        <v>100163</v>
      </c>
      <c r="U970">
        <v>14</v>
      </c>
      <c r="V970">
        <v>100163</v>
      </c>
      <c r="W970">
        <v>15</v>
      </c>
      <c r="X970">
        <v>100163</v>
      </c>
      <c r="Y970">
        <v>16</v>
      </c>
      <c r="Z970">
        <v>100165</v>
      </c>
      <c r="AA970">
        <v>17</v>
      </c>
      <c r="AB970">
        <v>100164</v>
      </c>
      <c r="AC970">
        <v>19</v>
      </c>
      <c r="AD970">
        <v>100163</v>
      </c>
      <c r="AE970">
        <v>20</v>
      </c>
      <c r="AF970">
        <v>200550</v>
      </c>
      <c r="AG970">
        <v>18</v>
      </c>
      <c r="AH970" t="e">
        <f>VLOOKUP(AF970,关卡难度线!B:H,11,0)</f>
        <v>#N/A</v>
      </c>
    </row>
    <row r="971" spans="14:34">
      <c r="N971" s="14">
        <v>100165</v>
      </c>
      <c r="O971">
        <v>11</v>
      </c>
      <c r="P971">
        <v>100163</v>
      </c>
      <c r="Q971">
        <v>12</v>
      </c>
      <c r="R971">
        <v>100165</v>
      </c>
      <c r="S971">
        <v>13</v>
      </c>
      <c r="T971">
        <v>100164</v>
      </c>
      <c r="U971">
        <v>14</v>
      </c>
      <c r="V971">
        <v>100164</v>
      </c>
      <c r="W971">
        <v>15</v>
      </c>
      <c r="X971">
        <v>100164</v>
      </c>
      <c r="Y971">
        <v>16</v>
      </c>
      <c r="Z971">
        <v>100165</v>
      </c>
      <c r="AA971">
        <v>17</v>
      </c>
      <c r="AB971">
        <v>100165</v>
      </c>
      <c r="AC971">
        <v>19</v>
      </c>
      <c r="AD971">
        <v>100163</v>
      </c>
      <c r="AE971">
        <v>20</v>
      </c>
      <c r="AF971">
        <v>200541</v>
      </c>
      <c r="AG971">
        <v>18</v>
      </c>
      <c r="AH971" t="e">
        <f>VLOOKUP(AF971,关卡难度线!B:H,11,0)</f>
        <v>#N/A</v>
      </c>
    </row>
    <row r="972" spans="14:34">
      <c r="N972" s="14">
        <v>100165</v>
      </c>
      <c r="O972">
        <v>11</v>
      </c>
      <c r="P972">
        <v>100164</v>
      </c>
      <c r="Q972">
        <v>12</v>
      </c>
      <c r="R972">
        <v>100165</v>
      </c>
      <c r="S972">
        <v>13</v>
      </c>
      <c r="T972">
        <v>100163</v>
      </c>
      <c r="U972">
        <v>14</v>
      </c>
      <c r="V972">
        <v>100165</v>
      </c>
      <c r="W972">
        <v>15</v>
      </c>
      <c r="X972">
        <v>100163</v>
      </c>
      <c r="Y972">
        <v>16</v>
      </c>
      <c r="Z972">
        <v>100165</v>
      </c>
      <c r="AA972">
        <v>17</v>
      </c>
      <c r="AB972">
        <v>100164</v>
      </c>
      <c r="AC972">
        <v>19</v>
      </c>
      <c r="AD972">
        <v>100164</v>
      </c>
      <c r="AE972">
        <v>20</v>
      </c>
      <c r="AF972">
        <v>200542</v>
      </c>
      <c r="AG972">
        <v>18</v>
      </c>
      <c r="AH972" t="e">
        <f>VLOOKUP(AF972,关卡难度线!B:H,11,0)</f>
        <v>#N/A</v>
      </c>
    </row>
    <row r="973" spans="14:34">
      <c r="N973" s="14">
        <v>100164</v>
      </c>
      <c r="O973">
        <v>11</v>
      </c>
      <c r="P973">
        <v>100163</v>
      </c>
      <c r="Q973">
        <v>12</v>
      </c>
      <c r="R973">
        <v>100163</v>
      </c>
      <c r="S973">
        <v>13</v>
      </c>
      <c r="T973">
        <v>100163</v>
      </c>
      <c r="U973">
        <v>14</v>
      </c>
      <c r="V973">
        <v>100165</v>
      </c>
      <c r="W973">
        <v>15</v>
      </c>
      <c r="X973">
        <v>100163</v>
      </c>
      <c r="Y973">
        <v>16</v>
      </c>
      <c r="Z973">
        <v>100165</v>
      </c>
      <c r="AA973">
        <v>17</v>
      </c>
      <c r="AB973">
        <v>100165</v>
      </c>
      <c r="AC973">
        <v>19</v>
      </c>
      <c r="AD973">
        <v>100163</v>
      </c>
      <c r="AE973">
        <v>20</v>
      </c>
      <c r="AF973">
        <v>200543</v>
      </c>
      <c r="AG973">
        <v>18</v>
      </c>
      <c r="AH973" t="e">
        <f>VLOOKUP(AF973,关卡难度线!B:H,11,0)</f>
        <v>#N/A</v>
      </c>
    </row>
    <row r="974" spans="14:34">
      <c r="N974" s="14">
        <v>100163</v>
      </c>
      <c r="O974">
        <v>11</v>
      </c>
      <c r="P974">
        <v>100163</v>
      </c>
      <c r="Q974">
        <v>12</v>
      </c>
      <c r="R974">
        <v>100165</v>
      </c>
      <c r="S974">
        <v>13</v>
      </c>
      <c r="T974">
        <v>100165</v>
      </c>
      <c r="U974">
        <v>14</v>
      </c>
      <c r="V974">
        <v>100163</v>
      </c>
      <c r="W974">
        <v>15</v>
      </c>
      <c r="X974">
        <v>100164</v>
      </c>
      <c r="Y974">
        <v>16</v>
      </c>
      <c r="Z974">
        <v>100163</v>
      </c>
      <c r="AA974">
        <v>17</v>
      </c>
      <c r="AB974">
        <v>100163</v>
      </c>
      <c r="AC974">
        <v>19</v>
      </c>
      <c r="AD974">
        <v>100164</v>
      </c>
      <c r="AE974">
        <v>20</v>
      </c>
      <c r="AF974">
        <v>200544</v>
      </c>
      <c r="AG974">
        <v>18</v>
      </c>
      <c r="AH974" t="e">
        <f>VLOOKUP(AF974,关卡难度线!B:H,11,0)</f>
        <v>#N/A</v>
      </c>
    </row>
    <row r="975" spans="14:34">
      <c r="N975" s="14">
        <v>100163</v>
      </c>
      <c r="O975">
        <v>11</v>
      </c>
      <c r="P975">
        <v>100164</v>
      </c>
      <c r="Q975">
        <v>12</v>
      </c>
      <c r="R975">
        <v>100165</v>
      </c>
      <c r="S975">
        <v>13</v>
      </c>
      <c r="T975">
        <v>100163</v>
      </c>
      <c r="U975">
        <v>14</v>
      </c>
      <c r="V975">
        <v>100163</v>
      </c>
      <c r="W975">
        <v>15</v>
      </c>
      <c r="X975">
        <v>100163</v>
      </c>
      <c r="Y975">
        <v>16</v>
      </c>
      <c r="Z975">
        <v>100165</v>
      </c>
      <c r="AA975">
        <v>17</v>
      </c>
      <c r="AB975">
        <v>100164</v>
      </c>
      <c r="AC975">
        <v>19</v>
      </c>
      <c r="AD975">
        <v>100163</v>
      </c>
      <c r="AE975">
        <v>20</v>
      </c>
      <c r="AF975">
        <v>200545</v>
      </c>
      <c r="AG975">
        <v>18</v>
      </c>
      <c r="AH975" t="e">
        <f>VLOOKUP(AF975,关卡难度线!B:H,11,0)</f>
        <v>#N/A</v>
      </c>
    </row>
    <row r="976" spans="14:34">
      <c r="N976" s="14">
        <v>100165</v>
      </c>
      <c r="O976">
        <v>11</v>
      </c>
      <c r="P976">
        <v>100163</v>
      </c>
      <c r="Q976">
        <v>12</v>
      </c>
      <c r="R976">
        <v>100165</v>
      </c>
      <c r="S976">
        <v>13</v>
      </c>
      <c r="T976">
        <v>100164</v>
      </c>
      <c r="U976">
        <v>14</v>
      </c>
      <c r="V976">
        <v>100164</v>
      </c>
      <c r="W976">
        <v>15</v>
      </c>
      <c r="X976">
        <v>100165</v>
      </c>
      <c r="Y976">
        <v>16</v>
      </c>
      <c r="Z976">
        <v>100164</v>
      </c>
      <c r="AA976">
        <v>17</v>
      </c>
      <c r="AB976">
        <v>100164</v>
      </c>
      <c r="AC976">
        <v>19</v>
      </c>
      <c r="AD976">
        <v>100165</v>
      </c>
      <c r="AE976">
        <v>20</v>
      </c>
      <c r="AF976">
        <v>200546</v>
      </c>
      <c r="AG976">
        <v>18</v>
      </c>
      <c r="AH976" t="e">
        <f>VLOOKUP(AF976,关卡难度线!B:H,11,0)</f>
        <v>#N/A</v>
      </c>
    </row>
    <row r="977" spans="14:34">
      <c r="N977" s="14">
        <v>100164</v>
      </c>
      <c r="O977">
        <v>11</v>
      </c>
      <c r="P977">
        <v>100165</v>
      </c>
      <c r="Q977">
        <v>12</v>
      </c>
      <c r="R977">
        <v>100164</v>
      </c>
      <c r="S977">
        <v>13</v>
      </c>
      <c r="T977">
        <v>100163</v>
      </c>
      <c r="U977">
        <v>14</v>
      </c>
      <c r="V977">
        <v>100163</v>
      </c>
      <c r="W977">
        <v>15</v>
      </c>
      <c r="X977">
        <v>100163</v>
      </c>
      <c r="Y977">
        <v>16</v>
      </c>
      <c r="Z977">
        <v>100165</v>
      </c>
      <c r="AA977">
        <v>17</v>
      </c>
      <c r="AB977">
        <v>100164</v>
      </c>
      <c r="AC977">
        <v>19</v>
      </c>
      <c r="AD977">
        <v>100164</v>
      </c>
      <c r="AE977">
        <v>20</v>
      </c>
      <c r="AF977">
        <v>200547</v>
      </c>
      <c r="AG977">
        <v>18</v>
      </c>
      <c r="AH977" t="e">
        <f>VLOOKUP(AF977,关卡难度线!B:H,11,0)</f>
        <v>#N/A</v>
      </c>
    </row>
    <row r="978" spans="14:34">
      <c r="N978" s="14">
        <v>100165</v>
      </c>
      <c r="O978">
        <v>11</v>
      </c>
      <c r="P978">
        <v>100163</v>
      </c>
      <c r="Q978">
        <v>12</v>
      </c>
      <c r="R978">
        <v>100163</v>
      </c>
      <c r="S978">
        <v>13</v>
      </c>
      <c r="T978">
        <v>100165</v>
      </c>
      <c r="U978">
        <v>14</v>
      </c>
      <c r="V978">
        <v>100164</v>
      </c>
      <c r="W978">
        <v>15</v>
      </c>
      <c r="X978">
        <v>100163</v>
      </c>
      <c r="Y978">
        <v>16</v>
      </c>
      <c r="Z978">
        <v>100165</v>
      </c>
      <c r="AA978">
        <v>17</v>
      </c>
      <c r="AB978">
        <v>100165</v>
      </c>
      <c r="AC978">
        <v>19</v>
      </c>
      <c r="AD978">
        <v>100163</v>
      </c>
      <c r="AE978">
        <v>20</v>
      </c>
      <c r="AF978">
        <v>200548</v>
      </c>
      <c r="AG978">
        <v>18</v>
      </c>
      <c r="AH978" t="e">
        <f>VLOOKUP(AF978,关卡难度线!B:H,11,0)</f>
        <v>#N/A</v>
      </c>
    </row>
    <row r="979" spans="14:34">
      <c r="N979" s="14">
        <v>100163</v>
      </c>
      <c r="O979">
        <v>11</v>
      </c>
      <c r="P979">
        <v>100163</v>
      </c>
      <c r="Q979">
        <v>12</v>
      </c>
      <c r="R979">
        <v>100165</v>
      </c>
      <c r="S979">
        <v>13</v>
      </c>
      <c r="T979">
        <v>100165</v>
      </c>
      <c r="U979">
        <v>14</v>
      </c>
      <c r="V979">
        <v>100163</v>
      </c>
      <c r="W979">
        <v>15</v>
      </c>
      <c r="X979">
        <v>100165</v>
      </c>
      <c r="Y979">
        <v>16</v>
      </c>
      <c r="Z979">
        <v>100163</v>
      </c>
      <c r="AA979">
        <v>17</v>
      </c>
      <c r="AB979">
        <v>100164</v>
      </c>
      <c r="AC979">
        <v>19</v>
      </c>
      <c r="AD979">
        <v>100163</v>
      </c>
      <c r="AE979">
        <v>20</v>
      </c>
      <c r="AF979">
        <v>200549</v>
      </c>
      <c r="AG979">
        <v>18</v>
      </c>
      <c r="AH979" t="e">
        <f>VLOOKUP(AF979,关卡难度线!B:H,11,0)</f>
        <v>#N/A</v>
      </c>
    </row>
    <row r="980" spans="14:34">
      <c r="N980" s="14">
        <v>100165</v>
      </c>
      <c r="O980">
        <v>11</v>
      </c>
      <c r="P980">
        <v>100165</v>
      </c>
      <c r="Q980">
        <v>12</v>
      </c>
      <c r="R980">
        <v>100165</v>
      </c>
      <c r="S980">
        <v>13</v>
      </c>
      <c r="T980">
        <v>100163</v>
      </c>
      <c r="U980">
        <v>14</v>
      </c>
      <c r="V980">
        <v>100163</v>
      </c>
      <c r="W980">
        <v>15</v>
      </c>
      <c r="X980">
        <v>100163</v>
      </c>
      <c r="Y980">
        <v>16</v>
      </c>
      <c r="Z980">
        <v>100165</v>
      </c>
      <c r="AA980">
        <v>17</v>
      </c>
      <c r="AB980">
        <v>100164</v>
      </c>
      <c r="AC980">
        <v>19</v>
      </c>
      <c r="AD980">
        <v>100163</v>
      </c>
      <c r="AE980">
        <v>20</v>
      </c>
      <c r="AF980">
        <v>200550</v>
      </c>
      <c r="AG980">
        <v>18</v>
      </c>
      <c r="AH980" t="e">
        <f>VLOOKUP(AF980,关卡难度线!B:H,11,0)</f>
        <v>#N/A</v>
      </c>
    </row>
    <row r="981" spans="14:34">
      <c r="N981" s="14">
        <v>100166</v>
      </c>
      <c r="O981">
        <v>11</v>
      </c>
      <c r="P981">
        <v>100166</v>
      </c>
      <c r="Q981">
        <v>12</v>
      </c>
      <c r="R981">
        <v>100167</v>
      </c>
      <c r="S981">
        <v>13</v>
      </c>
      <c r="T981">
        <v>100168</v>
      </c>
      <c r="U981">
        <v>14</v>
      </c>
      <c r="V981">
        <v>100167</v>
      </c>
      <c r="W981">
        <v>15</v>
      </c>
      <c r="X981">
        <v>100167</v>
      </c>
      <c r="Y981">
        <v>16</v>
      </c>
      <c r="Z981">
        <v>100167</v>
      </c>
      <c r="AA981">
        <v>17</v>
      </c>
      <c r="AB981">
        <v>100166</v>
      </c>
      <c r="AC981">
        <v>19</v>
      </c>
      <c r="AD981">
        <v>100166</v>
      </c>
      <c r="AE981">
        <v>20</v>
      </c>
      <c r="AF981">
        <v>200551</v>
      </c>
      <c r="AG981">
        <v>18</v>
      </c>
      <c r="AH981" t="e">
        <f>VLOOKUP(AF981,关卡难度线!B:H,11,0)</f>
        <v>#N/A</v>
      </c>
    </row>
    <row r="982" spans="14:34">
      <c r="N982" s="14">
        <v>100167</v>
      </c>
      <c r="O982">
        <v>11</v>
      </c>
      <c r="P982">
        <v>100167</v>
      </c>
      <c r="Q982">
        <v>12</v>
      </c>
      <c r="R982">
        <v>100168</v>
      </c>
      <c r="S982">
        <v>13</v>
      </c>
      <c r="T982">
        <v>100166</v>
      </c>
      <c r="U982">
        <v>14</v>
      </c>
      <c r="V982">
        <v>100168</v>
      </c>
      <c r="W982">
        <v>15</v>
      </c>
      <c r="X982">
        <v>100166</v>
      </c>
      <c r="Y982">
        <v>16</v>
      </c>
      <c r="Z982">
        <v>100168</v>
      </c>
      <c r="AA982">
        <v>17</v>
      </c>
      <c r="AB982">
        <v>100168</v>
      </c>
      <c r="AC982">
        <v>19</v>
      </c>
      <c r="AD982">
        <v>100167</v>
      </c>
      <c r="AE982">
        <v>20</v>
      </c>
      <c r="AF982">
        <v>200552</v>
      </c>
      <c r="AG982">
        <v>18</v>
      </c>
      <c r="AH982" t="e">
        <f>VLOOKUP(AF982,关卡难度线!B:H,11,0)</f>
        <v>#N/A</v>
      </c>
    </row>
    <row r="983" spans="14:34">
      <c r="N983" s="14">
        <v>100166</v>
      </c>
      <c r="O983">
        <v>11</v>
      </c>
      <c r="P983">
        <v>100167</v>
      </c>
      <c r="Q983">
        <v>12</v>
      </c>
      <c r="R983">
        <v>100168</v>
      </c>
      <c r="S983">
        <v>13</v>
      </c>
      <c r="T983">
        <v>100166</v>
      </c>
      <c r="U983">
        <v>14</v>
      </c>
      <c r="V983">
        <v>100167</v>
      </c>
      <c r="W983">
        <v>15</v>
      </c>
      <c r="X983">
        <v>100166</v>
      </c>
      <c r="Y983">
        <v>16</v>
      </c>
      <c r="Z983">
        <v>100166</v>
      </c>
      <c r="AA983">
        <v>17</v>
      </c>
      <c r="AB983">
        <v>100167</v>
      </c>
      <c r="AC983">
        <v>19</v>
      </c>
      <c r="AD983">
        <v>100168</v>
      </c>
      <c r="AE983">
        <v>20</v>
      </c>
      <c r="AF983">
        <v>200553</v>
      </c>
      <c r="AG983">
        <v>18</v>
      </c>
      <c r="AH983" t="e">
        <f>VLOOKUP(AF983,关卡难度线!B:H,11,0)</f>
        <v>#N/A</v>
      </c>
    </row>
    <row r="984" spans="14:34">
      <c r="N984" s="14">
        <v>100168</v>
      </c>
      <c r="O984">
        <v>11</v>
      </c>
      <c r="P984">
        <v>100166</v>
      </c>
      <c r="Q984">
        <v>12</v>
      </c>
      <c r="R984">
        <v>100166</v>
      </c>
      <c r="S984">
        <v>13</v>
      </c>
      <c r="T984">
        <v>100166</v>
      </c>
      <c r="U984">
        <v>14</v>
      </c>
      <c r="V984">
        <v>100166</v>
      </c>
      <c r="W984">
        <v>15</v>
      </c>
      <c r="X984">
        <v>100168</v>
      </c>
      <c r="Y984">
        <v>16</v>
      </c>
      <c r="Z984">
        <v>100168</v>
      </c>
      <c r="AA984">
        <v>17</v>
      </c>
      <c r="AB984">
        <v>100168</v>
      </c>
      <c r="AC984">
        <v>19</v>
      </c>
      <c r="AD984">
        <v>100166</v>
      </c>
      <c r="AE984">
        <v>20</v>
      </c>
      <c r="AF984">
        <v>200554</v>
      </c>
      <c r="AG984">
        <v>18</v>
      </c>
      <c r="AH984" t="e">
        <f>VLOOKUP(AF984,关卡难度线!B:H,11,0)</f>
        <v>#N/A</v>
      </c>
    </row>
    <row r="985" spans="14:34">
      <c r="N985" s="14">
        <v>100168</v>
      </c>
      <c r="O985">
        <v>11</v>
      </c>
      <c r="P985">
        <v>100166</v>
      </c>
      <c r="Q985">
        <v>12</v>
      </c>
      <c r="R985">
        <v>100168</v>
      </c>
      <c r="S985">
        <v>13</v>
      </c>
      <c r="T985">
        <v>100167</v>
      </c>
      <c r="U985">
        <v>14</v>
      </c>
      <c r="V985">
        <v>100168</v>
      </c>
      <c r="W985">
        <v>15</v>
      </c>
      <c r="X985">
        <v>100166</v>
      </c>
      <c r="Y985">
        <v>16</v>
      </c>
      <c r="Z985">
        <v>100167</v>
      </c>
      <c r="AA985">
        <v>17</v>
      </c>
      <c r="AB985">
        <v>100167</v>
      </c>
      <c r="AC985">
        <v>19</v>
      </c>
      <c r="AD985">
        <v>100167</v>
      </c>
      <c r="AE985">
        <v>20</v>
      </c>
      <c r="AF985">
        <v>200555</v>
      </c>
      <c r="AG985">
        <v>18</v>
      </c>
      <c r="AH985" t="e">
        <f>VLOOKUP(AF985,关卡难度线!B:H,11,0)</f>
        <v>#N/A</v>
      </c>
    </row>
    <row r="986" spans="14:34">
      <c r="N986" s="14">
        <v>100168</v>
      </c>
      <c r="O986">
        <v>11</v>
      </c>
      <c r="P986">
        <v>100167</v>
      </c>
      <c r="Q986">
        <v>12</v>
      </c>
      <c r="R986">
        <v>100167</v>
      </c>
      <c r="S986">
        <v>13</v>
      </c>
      <c r="T986">
        <v>100168</v>
      </c>
      <c r="U986">
        <v>14</v>
      </c>
      <c r="V986">
        <v>100168</v>
      </c>
      <c r="W986">
        <v>15</v>
      </c>
      <c r="X986">
        <v>100167</v>
      </c>
      <c r="Y986">
        <v>16</v>
      </c>
      <c r="Z986">
        <v>100168</v>
      </c>
      <c r="AA986">
        <v>17</v>
      </c>
      <c r="AB986">
        <v>100168</v>
      </c>
      <c r="AC986">
        <v>19</v>
      </c>
      <c r="AD986">
        <v>100166</v>
      </c>
      <c r="AE986">
        <v>20</v>
      </c>
      <c r="AF986">
        <v>200556</v>
      </c>
      <c r="AG986">
        <v>18</v>
      </c>
      <c r="AH986" t="e">
        <f>VLOOKUP(AF986,关卡难度线!B:H,11,0)</f>
        <v>#N/A</v>
      </c>
    </row>
    <row r="987" spans="14:34">
      <c r="N987" s="14">
        <v>100167</v>
      </c>
      <c r="O987">
        <v>11</v>
      </c>
      <c r="P987">
        <v>100166</v>
      </c>
      <c r="Q987">
        <v>12</v>
      </c>
      <c r="R987">
        <v>100168</v>
      </c>
      <c r="S987">
        <v>13</v>
      </c>
      <c r="T987">
        <v>100168</v>
      </c>
      <c r="U987">
        <v>14</v>
      </c>
      <c r="V987">
        <v>100166</v>
      </c>
      <c r="W987">
        <v>15</v>
      </c>
      <c r="X987">
        <v>100167</v>
      </c>
      <c r="Y987">
        <v>16</v>
      </c>
      <c r="Z987">
        <v>100166</v>
      </c>
      <c r="AA987">
        <v>17</v>
      </c>
      <c r="AB987">
        <v>100168</v>
      </c>
      <c r="AC987">
        <v>19</v>
      </c>
      <c r="AD987">
        <v>100167</v>
      </c>
      <c r="AE987">
        <v>20</v>
      </c>
      <c r="AF987">
        <v>200557</v>
      </c>
      <c r="AG987">
        <v>18</v>
      </c>
      <c r="AH987" t="e">
        <f>VLOOKUP(AF987,关卡难度线!B:H,11,0)</f>
        <v>#N/A</v>
      </c>
    </row>
    <row r="988" spans="14:34">
      <c r="N988" s="14">
        <v>100168</v>
      </c>
      <c r="O988">
        <v>11</v>
      </c>
      <c r="P988">
        <v>100168</v>
      </c>
      <c r="Q988">
        <v>12</v>
      </c>
      <c r="R988">
        <v>100166</v>
      </c>
      <c r="S988">
        <v>13</v>
      </c>
      <c r="T988">
        <v>100166</v>
      </c>
      <c r="U988">
        <v>14</v>
      </c>
      <c r="V988">
        <v>100167</v>
      </c>
      <c r="W988">
        <v>15</v>
      </c>
      <c r="X988">
        <v>100167</v>
      </c>
      <c r="Y988">
        <v>16</v>
      </c>
      <c r="Z988">
        <v>100168</v>
      </c>
      <c r="AA988">
        <v>17</v>
      </c>
      <c r="AB988">
        <v>100166</v>
      </c>
      <c r="AC988">
        <v>19</v>
      </c>
      <c r="AD988">
        <v>100167</v>
      </c>
      <c r="AE988">
        <v>20</v>
      </c>
      <c r="AF988">
        <v>200558</v>
      </c>
      <c r="AG988">
        <v>18</v>
      </c>
      <c r="AH988" t="e">
        <f>VLOOKUP(AF988,关卡难度线!B:H,11,0)</f>
        <v>#N/A</v>
      </c>
    </row>
    <row r="989" spans="14:34">
      <c r="N989" s="14">
        <v>100166</v>
      </c>
      <c r="O989">
        <v>11</v>
      </c>
      <c r="P989">
        <v>100166</v>
      </c>
      <c r="Q989">
        <v>12</v>
      </c>
      <c r="R989">
        <v>100167</v>
      </c>
      <c r="S989">
        <v>13</v>
      </c>
      <c r="T989">
        <v>100168</v>
      </c>
      <c r="U989">
        <v>14</v>
      </c>
      <c r="V989">
        <v>100167</v>
      </c>
      <c r="W989">
        <v>15</v>
      </c>
      <c r="X989">
        <v>100167</v>
      </c>
      <c r="Y989">
        <v>16</v>
      </c>
      <c r="Z989">
        <v>100167</v>
      </c>
      <c r="AA989">
        <v>17</v>
      </c>
      <c r="AB989">
        <v>100168</v>
      </c>
      <c r="AC989">
        <v>19</v>
      </c>
      <c r="AD989">
        <v>100166</v>
      </c>
      <c r="AE989">
        <v>20</v>
      </c>
      <c r="AF989">
        <v>200559</v>
      </c>
      <c r="AG989">
        <v>18</v>
      </c>
      <c r="AH989" t="e">
        <f>VLOOKUP(AF989,关卡难度线!B:H,11,0)</f>
        <v>#N/A</v>
      </c>
    </row>
    <row r="990" spans="14:34">
      <c r="N990" s="14">
        <v>100168</v>
      </c>
      <c r="O990">
        <v>11</v>
      </c>
      <c r="P990">
        <v>100167</v>
      </c>
      <c r="Q990">
        <v>12</v>
      </c>
      <c r="R990">
        <v>100166</v>
      </c>
      <c r="S990">
        <v>13</v>
      </c>
      <c r="T990">
        <v>100166</v>
      </c>
      <c r="U990">
        <v>14</v>
      </c>
      <c r="V990">
        <v>100167</v>
      </c>
      <c r="W990">
        <v>15</v>
      </c>
      <c r="X990">
        <v>100166</v>
      </c>
      <c r="Y990">
        <v>16</v>
      </c>
      <c r="Z990">
        <v>100166</v>
      </c>
      <c r="AA990">
        <v>17</v>
      </c>
      <c r="AB990">
        <v>100166</v>
      </c>
      <c r="AC990">
        <v>19</v>
      </c>
      <c r="AD990">
        <v>100168</v>
      </c>
      <c r="AE990">
        <v>20</v>
      </c>
      <c r="AF990">
        <v>200560</v>
      </c>
      <c r="AG990">
        <v>18</v>
      </c>
      <c r="AH990" t="e">
        <f>VLOOKUP(AF990,关卡难度线!B:H,11,0)</f>
        <v>#N/A</v>
      </c>
    </row>
    <row r="991" spans="14:34">
      <c r="N991" s="14">
        <v>100166</v>
      </c>
      <c r="O991">
        <v>11</v>
      </c>
      <c r="P991">
        <v>100166</v>
      </c>
      <c r="Q991">
        <v>12</v>
      </c>
      <c r="R991">
        <v>100167</v>
      </c>
      <c r="S991">
        <v>13</v>
      </c>
      <c r="T991">
        <v>100168</v>
      </c>
      <c r="U991">
        <v>14</v>
      </c>
      <c r="V991">
        <v>100167</v>
      </c>
      <c r="W991">
        <v>15</v>
      </c>
      <c r="X991">
        <v>100167</v>
      </c>
      <c r="Y991">
        <v>16</v>
      </c>
      <c r="Z991">
        <v>100167</v>
      </c>
      <c r="AA991">
        <v>17</v>
      </c>
      <c r="AB991">
        <v>100166</v>
      </c>
      <c r="AC991">
        <v>19</v>
      </c>
      <c r="AD991">
        <v>100166</v>
      </c>
      <c r="AE991">
        <v>20</v>
      </c>
      <c r="AF991">
        <v>200551</v>
      </c>
      <c r="AG991">
        <v>18</v>
      </c>
      <c r="AH991" t="e">
        <f>VLOOKUP(AF991,关卡难度线!B:H,11,0)</f>
        <v>#N/A</v>
      </c>
    </row>
    <row r="992" spans="14:34">
      <c r="N992" s="14">
        <v>100167</v>
      </c>
      <c r="O992">
        <v>11</v>
      </c>
      <c r="P992">
        <v>100167</v>
      </c>
      <c r="Q992">
        <v>12</v>
      </c>
      <c r="R992">
        <v>100168</v>
      </c>
      <c r="S992">
        <v>13</v>
      </c>
      <c r="T992">
        <v>100166</v>
      </c>
      <c r="U992">
        <v>14</v>
      </c>
      <c r="V992">
        <v>100168</v>
      </c>
      <c r="W992">
        <v>15</v>
      </c>
      <c r="X992">
        <v>100166</v>
      </c>
      <c r="Y992">
        <v>16</v>
      </c>
      <c r="Z992">
        <v>100168</v>
      </c>
      <c r="AA992">
        <v>17</v>
      </c>
      <c r="AB992">
        <v>100168</v>
      </c>
      <c r="AC992">
        <v>19</v>
      </c>
      <c r="AD992">
        <v>100167</v>
      </c>
      <c r="AE992">
        <v>20</v>
      </c>
      <c r="AF992">
        <v>200552</v>
      </c>
      <c r="AG992">
        <v>18</v>
      </c>
      <c r="AH992" t="e">
        <f>VLOOKUP(AF992,关卡难度线!B:H,11,0)</f>
        <v>#N/A</v>
      </c>
    </row>
    <row r="993" spans="14:34">
      <c r="N993" s="14">
        <v>100166</v>
      </c>
      <c r="O993">
        <v>11</v>
      </c>
      <c r="P993">
        <v>100167</v>
      </c>
      <c r="Q993">
        <v>12</v>
      </c>
      <c r="R993">
        <v>100168</v>
      </c>
      <c r="S993">
        <v>13</v>
      </c>
      <c r="T993">
        <v>100166</v>
      </c>
      <c r="U993">
        <v>14</v>
      </c>
      <c r="V993">
        <v>100167</v>
      </c>
      <c r="W993">
        <v>15</v>
      </c>
      <c r="X993">
        <v>100166</v>
      </c>
      <c r="Y993">
        <v>16</v>
      </c>
      <c r="Z993">
        <v>100166</v>
      </c>
      <c r="AA993">
        <v>17</v>
      </c>
      <c r="AB993">
        <v>100167</v>
      </c>
      <c r="AC993">
        <v>19</v>
      </c>
      <c r="AD993">
        <v>100168</v>
      </c>
      <c r="AE993">
        <v>20</v>
      </c>
      <c r="AF993">
        <v>200553</v>
      </c>
      <c r="AG993">
        <v>18</v>
      </c>
      <c r="AH993" t="e">
        <f>VLOOKUP(AF993,关卡难度线!B:H,11,0)</f>
        <v>#N/A</v>
      </c>
    </row>
    <row r="994" spans="14:34">
      <c r="N994" s="14">
        <v>100168</v>
      </c>
      <c r="O994">
        <v>11</v>
      </c>
      <c r="P994">
        <v>100166</v>
      </c>
      <c r="Q994">
        <v>12</v>
      </c>
      <c r="R994">
        <v>100166</v>
      </c>
      <c r="S994">
        <v>13</v>
      </c>
      <c r="T994">
        <v>100166</v>
      </c>
      <c r="U994">
        <v>14</v>
      </c>
      <c r="V994">
        <v>100166</v>
      </c>
      <c r="W994">
        <v>15</v>
      </c>
      <c r="X994">
        <v>100168</v>
      </c>
      <c r="Y994">
        <v>16</v>
      </c>
      <c r="Z994">
        <v>100168</v>
      </c>
      <c r="AA994">
        <v>17</v>
      </c>
      <c r="AB994">
        <v>100168</v>
      </c>
      <c r="AC994">
        <v>19</v>
      </c>
      <c r="AD994">
        <v>100166</v>
      </c>
      <c r="AE994">
        <v>20</v>
      </c>
      <c r="AF994">
        <v>200554</v>
      </c>
      <c r="AG994">
        <v>18</v>
      </c>
      <c r="AH994" t="e">
        <f>VLOOKUP(AF994,关卡难度线!B:H,11,0)</f>
        <v>#N/A</v>
      </c>
    </row>
    <row r="995" spans="14:34">
      <c r="N995" s="14">
        <v>100168</v>
      </c>
      <c r="O995">
        <v>11</v>
      </c>
      <c r="P995">
        <v>100166</v>
      </c>
      <c r="Q995">
        <v>12</v>
      </c>
      <c r="R995">
        <v>100168</v>
      </c>
      <c r="S995">
        <v>13</v>
      </c>
      <c r="T995">
        <v>100167</v>
      </c>
      <c r="U995">
        <v>14</v>
      </c>
      <c r="V995">
        <v>100168</v>
      </c>
      <c r="W995">
        <v>15</v>
      </c>
      <c r="X995">
        <v>100166</v>
      </c>
      <c r="Y995">
        <v>16</v>
      </c>
      <c r="Z995">
        <v>100167</v>
      </c>
      <c r="AA995">
        <v>17</v>
      </c>
      <c r="AB995">
        <v>100167</v>
      </c>
      <c r="AC995">
        <v>19</v>
      </c>
      <c r="AD995">
        <v>100167</v>
      </c>
      <c r="AE995">
        <v>20</v>
      </c>
      <c r="AF995">
        <v>200555</v>
      </c>
      <c r="AG995">
        <v>18</v>
      </c>
      <c r="AH995" t="e">
        <f>VLOOKUP(AF995,关卡难度线!B:H,11,0)</f>
        <v>#N/A</v>
      </c>
    </row>
    <row r="996" spans="14:34">
      <c r="N996" s="14">
        <v>100168</v>
      </c>
      <c r="O996">
        <v>11</v>
      </c>
      <c r="P996">
        <v>100167</v>
      </c>
      <c r="Q996">
        <v>12</v>
      </c>
      <c r="R996">
        <v>100167</v>
      </c>
      <c r="S996">
        <v>13</v>
      </c>
      <c r="T996">
        <v>100168</v>
      </c>
      <c r="U996">
        <v>14</v>
      </c>
      <c r="V996">
        <v>100168</v>
      </c>
      <c r="W996">
        <v>15</v>
      </c>
      <c r="X996">
        <v>100167</v>
      </c>
      <c r="Y996">
        <v>16</v>
      </c>
      <c r="Z996">
        <v>100168</v>
      </c>
      <c r="AA996">
        <v>17</v>
      </c>
      <c r="AB996">
        <v>100168</v>
      </c>
      <c r="AC996">
        <v>19</v>
      </c>
      <c r="AD996">
        <v>100166</v>
      </c>
      <c r="AE996">
        <v>20</v>
      </c>
      <c r="AF996">
        <v>200556</v>
      </c>
      <c r="AG996">
        <v>18</v>
      </c>
      <c r="AH996" t="e">
        <f>VLOOKUP(AF996,关卡难度线!B:H,11,0)</f>
        <v>#N/A</v>
      </c>
    </row>
    <row r="997" spans="14:34">
      <c r="N997" s="14">
        <v>100167</v>
      </c>
      <c r="O997">
        <v>11</v>
      </c>
      <c r="P997">
        <v>100166</v>
      </c>
      <c r="Q997">
        <v>12</v>
      </c>
      <c r="R997">
        <v>100168</v>
      </c>
      <c r="S997">
        <v>13</v>
      </c>
      <c r="T997">
        <v>100168</v>
      </c>
      <c r="U997">
        <v>14</v>
      </c>
      <c r="V997">
        <v>100166</v>
      </c>
      <c r="W997">
        <v>15</v>
      </c>
      <c r="X997">
        <v>100167</v>
      </c>
      <c r="Y997">
        <v>16</v>
      </c>
      <c r="Z997">
        <v>100166</v>
      </c>
      <c r="AA997">
        <v>17</v>
      </c>
      <c r="AB997">
        <v>100168</v>
      </c>
      <c r="AC997">
        <v>19</v>
      </c>
      <c r="AD997">
        <v>100167</v>
      </c>
      <c r="AE997">
        <v>20</v>
      </c>
      <c r="AF997">
        <v>200557</v>
      </c>
      <c r="AG997">
        <v>18</v>
      </c>
      <c r="AH997" t="e">
        <f>VLOOKUP(AF997,关卡难度线!B:H,11,0)</f>
        <v>#N/A</v>
      </c>
    </row>
    <row r="998" spans="14:34">
      <c r="N998" s="14">
        <v>100168</v>
      </c>
      <c r="O998">
        <v>11</v>
      </c>
      <c r="P998">
        <v>100168</v>
      </c>
      <c r="Q998">
        <v>12</v>
      </c>
      <c r="R998">
        <v>100166</v>
      </c>
      <c r="S998">
        <v>13</v>
      </c>
      <c r="T998">
        <v>100166</v>
      </c>
      <c r="U998">
        <v>14</v>
      </c>
      <c r="V998">
        <v>100167</v>
      </c>
      <c r="W998">
        <v>15</v>
      </c>
      <c r="X998">
        <v>100167</v>
      </c>
      <c r="Y998">
        <v>16</v>
      </c>
      <c r="Z998">
        <v>100168</v>
      </c>
      <c r="AA998">
        <v>17</v>
      </c>
      <c r="AB998">
        <v>100166</v>
      </c>
      <c r="AC998">
        <v>19</v>
      </c>
      <c r="AD998">
        <v>100167</v>
      </c>
      <c r="AE998">
        <v>20</v>
      </c>
      <c r="AF998">
        <v>200558</v>
      </c>
      <c r="AG998">
        <v>18</v>
      </c>
      <c r="AH998" t="e">
        <f>VLOOKUP(AF998,关卡难度线!B:H,11,0)</f>
        <v>#N/A</v>
      </c>
    </row>
    <row r="999" spans="14:34">
      <c r="N999" s="14">
        <v>100166</v>
      </c>
      <c r="O999">
        <v>11</v>
      </c>
      <c r="P999">
        <v>100166</v>
      </c>
      <c r="Q999">
        <v>12</v>
      </c>
      <c r="R999">
        <v>100167</v>
      </c>
      <c r="S999">
        <v>13</v>
      </c>
      <c r="T999">
        <v>100168</v>
      </c>
      <c r="U999">
        <v>14</v>
      </c>
      <c r="V999">
        <v>100167</v>
      </c>
      <c r="W999">
        <v>15</v>
      </c>
      <c r="X999">
        <v>100167</v>
      </c>
      <c r="Y999">
        <v>16</v>
      </c>
      <c r="Z999">
        <v>100167</v>
      </c>
      <c r="AA999">
        <v>17</v>
      </c>
      <c r="AB999">
        <v>100168</v>
      </c>
      <c r="AC999">
        <v>19</v>
      </c>
      <c r="AD999">
        <v>100166</v>
      </c>
      <c r="AE999">
        <v>20</v>
      </c>
      <c r="AF999">
        <v>200559</v>
      </c>
      <c r="AG999">
        <v>18</v>
      </c>
      <c r="AH999" t="e">
        <f>VLOOKUP(AF999,关卡难度线!B:H,11,0)</f>
        <v>#N/A</v>
      </c>
    </row>
    <row r="1000" spans="14:34">
      <c r="N1000" s="14">
        <v>100168</v>
      </c>
      <c r="O1000">
        <v>11</v>
      </c>
      <c r="P1000">
        <v>100167</v>
      </c>
      <c r="Q1000">
        <v>12</v>
      </c>
      <c r="R1000">
        <v>100166</v>
      </c>
      <c r="S1000">
        <v>13</v>
      </c>
      <c r="T1000">
        <v>100166</v>
      </c>
      <c r="U1000">
        <v>14</v>
      </c>
      <c r="V1000">
        <v>100167</v>
      </c>
      <c r="W1000">
        <v>15</v>
      </c>
      <c r="X1000">
        <v>100166</v>
      </c>
      <c r="Y1000">
        <v>16</v>
      </c>
      <c r="Z1000">
        <v>100166</v>
      </c>
      <c r="AA1000">
        <v>17</v>
      </c>
      <c r="AB1000">
        <v>100166</v>
      </c>
      <c r="AC1000">
        <v>19</v>
      </c>
      <c r="AD1000">
        <v>100168</v>
      </c>
      <c r="AE1000">
        <v>20</v>
      </c>
      <c r="AF1000">
        <v>200560</v>
      </c>
      <c r="AG1000">
        <v>18</v>
      </c>
      <c r="AH1000" t="e">
        <f>VLOOKUP(AF1000,关卡难度线!B:H,11,0)</f>
        <v>#N/A</v>
      </c>
    </row>
    <row r="1001" spans="14:34">
      <c r="N1001" s="14">
        <v>100171</v>
      </c>
      <c r="O1001">
        <v>11</v>
      </c>
      <c r="P1001">
        <v>100170</v>
      </c>
      <c r="Q1001">
        <v>12</v>
      </c>
      <c r="R1001">
        <v>100169</v>
      </c>
      <c r="S1001">
        <v>13</v>
      </c>
      <c r="T1001">
        <v>100170</v>
      </c>
      <c r="U1001">
        <v>14</v>
      </c>
      <c r="V1001">
        <v>100169</v>
      </c>
      <c r="W1001">
        <v>15</v>
      </c>
      <c r="X1001">
        <v>100171</v>
      </c>
      <c r="Y1001">
        <v>16</v>
      </c>
      <c r="Z1001">
        <v>100171</v>
      </c>
      <c r="AA1001">
        <v>17</v>
      </c>
      <c r="AB1001">
        <v>100169</v>
      </c>
      <c r="AC1001">
        <v>19</v>
      </c>
      <c r="AD1001">
        <v>100171</v>
      </c>
      <c r="AE1001">
        <v>20</v>
      </c>
      <c r="AF1001">
        <v>200561</v>
      </c>
      <c r="AG1001">
        <v>18</v>
      </c>
      <c r="AH1001" t="e">
        <f>VLOOKUP(AF1001,关卡难度线!B:H,11,0)</f>
        <v>#N/A</v>
      </c>
    </row>
    <row r="1002" spans="14:34">
      <c r="N1002" s="14">
        <v>100171</v>
      </c>
      <c r="O1002">
        <v>11</v>
      </c>
      <c r="P1002">
        <v>100171</v>
      </c>
      <c r="Q1002">
        <v>12</v>
      </c>
      <c r="R1002">
        <v>100171</v>
      </c>
      <c r="S1002">
        <v>13</v>
      </c>
      <c r="T1002">
        <v>100170</v>
      </c>
      <c r="U1002">
        <v>14</v>
      </c>
      <c r="V1002">
        <v>100171</v>
      </c>
      <c r="W1002">
        <v>15</v>
      </c>
      <c r="X1002">
        <v>100170</v>
      </c>
      <c r="Y1002">
        <v>16</v>
      </c>
      <c r="Z1002">
        <v>100170</v>
      </c>
      <c r="AA1002">
        <v>17</v>
      </c>
      <c r="AB1002">
        <v>100171</v>
      </c>
      <c r="AC1002">
        <v>19</v>
      </c>
      <c r="AD1002">
        <v>100170</v>
      </c>
      <c r="AE1002">
        <v>20</v>
      </c>
      <c r="AF1002">
        <v>200562</v>
      </c>
      <c r="AG1002">
        <v>18</v>
      </c>
      <c r="AH1002" t="e">
        <f>VLOOKUP(AF1002,关卡难度线!B:H,11,0)</f>
        <v>#N/A</v>
      </c>
    </row>
    <row r="1003" spans="14:34">
      <c r="N1003" s="14">
        <v>100171</v>
      </c>
      <c r="O1003">
        <v>11</v>
      </c>
      <c r="P1003">
        <v>100171</v>
      </c>
      <c r="Q1003">
        <v>12</v>
      </c>
      <c r="R1003">
        <v>100169</v>
      </c>
      <c r="S1003">
        <v>13</v>
      </c>
      <c r="T1003">
        <v>100169</v>
      </c>
      <c r="U1003">
        <v>14</v>
      </c>
      <c r="V1003">
        <v>100170</v>
      </c>
      <c r="W1003">
        <v>15</v>
      </c>
      <c r="X1003">
        <v>100171</v>
      </c>
      <c r="Y1003">
        <v>16</v>
      </c>
      <c r="Z1003">
        <v>100169</v>
      </c>
      <c r="AA1003">
        <v>17</v>
      </c>
      <c r="AB1003">
        <v>100170</v>
      </c>
      <c r="AC1003">
        <v>19</v>
      </c>
      <c r="AD1003">
        <v>100171</v>
      </c>
      <c r="AE1003">
        <v>20</v>
      </c>
      <c r="AF1003">
        <v>200563</v>
      </c>
      <c r="AG1003">
        <v>18</v>
      </c>
      <c r="AH1003" t="e">
        <f>VLOOKUP(AF1003,关卡难度线!B:H,11,0)</f>
        <v>#N/A</v>
      </c>
    </row>
    <row r="1004" spans="14:34">
      <c r="N1004" s="14">
        <v>100169</v>
      </c>
      <c r="O1004">
        <v>11</v>
      </c>
      <c r="P1004">
        <v>100171</v>
      </c>
      <c r="Q1004">
        <v>12</v>
      </c>
      <c r="R1004">
        <v>100170</v>
      </c>
      <c r="S1004">
        <v>13</v>
      </c>
      <c r="T1004">
        <v>100171</v>
      </c>
      <c r="U1004">
        <v>14</v>
      </c>
      <c r="V1004">
        <v>100169</v>
      </c>
      <c r="W1004">
        <v>15</v>
      </c>
      <c r="X1004">
        <v>100169</v>
      </c>
      <c r="Y1004">
        <v>16</v>
      </c>
      <c r="Z1004">
        <v>100170</v>
      </c>
      <c r="AA1004">
        <v>17</v>
      </c>
      <c r="AB1004">
        <v>100170</v>
      </c>
      <c r="AC1004">
        <v>19</v>
      </c>
      <c r="AD1004">
        <v>100171</v>
      </c>
      <c r="AE1004">
        <v>20</v>
      </c>
      <c r="AF1004">
        <v>200564</v>
      </c>
      <c r="AG1004">
        <v>18</v>
      </c>
      <c r="AH1004" t="e">
        <f>VLOOKUP(AF1004,关卡难度线!B:H,11,0)</f>
        <v>#N/A</v>
      </c>
    </row>
    <row r="1005" spans="14:34">
      <c r="N1005" s="14">
        <v>100169</v>
      </c>
      <c r="O1005">
        <v>11</v>
      </c>
      <c r="P1005">
        <v>100169</v>
      </c>
      <c r="Q1005">
        <v>12</v>
      </c>
      <c r="R1005">
        <v>100171</v>
      </c>
      <c r="S1005">
        <v>13</v>
      </c>
      <c r="T1005">
        <v>100171</v>
      </c>
      <c r="U1005">
        <v>14</v>
      </c>
      <c r="V1005">
        <v>100169</v>
      </c>
      <c r="W1005">
        <v>15</v>
      </c>
      <c r="X1005">
        <v>100170</v>
      </c>
      <c r="Y1005">
        <v>16</v>
      </c>
      <c r="Z1005">
        <v>100170</v>
      </c>
      <c r="AA1005">
        <v>17</v>
      </c>
      <c r="AB1005">
        <v>100169</v>
      </c>
      <c r="AC1005">
        <v>19</v>
      </c>
      <c r="AD1005">
        <v>100169</v>
      </c>
      <c r="AE1005">
        <v>20</v>
      </c>
      <c r="AF1005">
        <v>200565</v>
      </c>
      <c r="AG1005">
        <v>18</v>
      </c>
      <c r="AH1005" t="e">
        <f>VLOOKUP(AF1005,关卡难度线!B:H,11,0)</f>
        <v>#N/A</v>
      </c>
    </row>
    <row r="1006" spans="14:34">
      <c r="N1006" s="14">
        <v>100170</v>
      </c>
      <c r="O1006">
        <v>11</v>
      </c>
      <c r="P1006">
        <v>100171</v>
      </c>
      <c r="Q1006">
        <v>12</v>
      </c>
      <c r="R1006">
        <v>100171</v>
      </c>
      <c r="S1006">
        <v>13</v>
      </c>
      <c r="T1006">
        <v>100170</v>
      </c>
      <c r="U1006">
        <v>14</v>
      </c>
      <c r="V1006">
        <v>100170</v>
      </c>
      <c r="W1006">
        <v>15</v>
      </c>
      <c r="X1006">
        <v>100171</v>
      </c>
      <c r="Y1006">
        <v>16</v>
      </c>
      <c r="Z1006">
        <v>100170</v>
      </c>
      <c r="AA1006">
        <v>17</v>
      </c>
      <c r="AB1006">
        <v>100170</v>
      </c>
      <c r="AC1006">
        <v>19</v>
      </c>
      <c r="AD1006">
        <v>100169</v>
      </c>
      <c r="AE1006">
        <v>20</v>
      </c>
      <c r="AF1006">
        <v>200566</v>
      </c>
      <c r="AG1006">
        <v>18</v>
      </c>
      <c r="AH1006" t="e">
        <f>VLOOKUP(AF1006,关卡难度线!B:H,11,0)</f>
        <v>#N/A</v>
      </c>
    </row>
    <row r="1007" spans="14:34">
      <c r="N1007" s="14">
        <v>100171</v>
      </c>
      <c r="O1007">
        <v>11</v>
      </c>
      <c r="P1007">
        <v>100171</v>
      </c>
      <c r="Q1007">
        <v>12</v>
      </c>
      <c r="R1007">
        <v>100169</v>
      </c>
      <c r="S1007">
        <v>13</v>
      </c>
      <c r="T1007">
        <v>100169</v>
      </c>
      <c r="U1007">
        <v>14</v>
      </c>
      <c r="V1007">
        <v>100169</v>
      </c>
      <c r="W1007">
        <v>15</v>
      </c>
      <c r="X1007">
        <v>100171</v>
      </c>
      <c r="Y1007">
        <v>16</v>
      </c>
      <c r="Z1007">
        <v>100169</v>
      </c>
      <c r="AA1007">
        <v>17</v>
      </c>
      <c r="AB1007">
        <v>100171</v>
      </c>
      <c r="AC1007">
        <v>19</v>
      </c>
      <c r="AD1007">
        <v>100171</v>
      </c>
      <c r="AE1007">
        <v>20</v>
      </c>
      <c r="AF1007">
        <v>200567</v>
      </c>
      <c r="AG1007">
        <v>18</v>
      </c>
      <c r="AH1007" t="e">
        <f>VLOOKUP(AF1007,关卡难度线!B:H,11,0)</f>
        <v>#N/A</v>
      </c>
    </row>
    <row r="1008" spans="14:34">
      <c r="N1008" s="14">
        <v>100169</v>
      </c>
      <c r="O1008">
        <v>11</v>
      </c>
      <c r="P1008">
        <v>100170</v>
      </c>
      <c r="Q1008">
        <v>12</v>
      </c>
      <c r="R1008">
        <v>100169</v>
      </c>
      <c r="S1008">
        <v>13</v>
      </c>
      <c r="T1008">
        <v>100169</v>
      </c>
      <c r="U1008">
        <v>14</v>
      </c>
      <c r="V1008">
        <v>100171</v>
      </c>
      <c r="W1008">
        <v>15</v>
      </c>
      <c r="X1008">
        <v>100169</v>
      </c>
      <c r="Y1008">
        <v>16</v>
      </c>
      <c r="Z1008">
        <v>100170</v>
      </c>
      <c r="AA1008">
        <v>17</v>
      </c>
      <c r="AB1008">
        <v>100170</v>
      </c>
      <c r="AC1008">
        <v>19</v>
      </c>
      <c r="AD1008">
        <v>100169</v>
      </c>
      <c r="AE1008">
        <v>20</v>
      </c>
      <c r="AF1008">
        <v>200568</v>
      </c>
      <c r="AG1008">
        <v>18</v>
      </c>
      <c r="AH1008" t="e">
        <f>VLOOKUP(AF1008,关卡难度线!B:H,11,0)</f>
        <v>#N/A</v>
      </c>
    </row>
    <row r="1009" spans="14:34">
      <c r="N1009" s="14">
        <v>100169</v>
      </c>
      <c r="O1009">
        <v>11</v>
      </c>
      <c r="P1009">
        <v>100171</v>
      </c>
      <c r="Q1009">
        <v>12</v>
      </c>
      <c r="R1009">
        <v>100169</v>
      </c>
      <c r="S1009">
        <v>13</v>
      </c>
      <c r="T1009">
        <v>100169</v>
      </c>
      <c r="U1009">
        <v>14</v>
      </c>
      <c r="V1009">
        <v>100171</v>
      </c>
      <c r="W1009">
        <v>15</v>
      </c>
      <c r="X1009">
        <v>100170</v>
      </c>
      <c r="Y1009">
        <v>16</v>
      </c>
      <c r="Z1009">
        <v>100169</v>
      </c>
      <c r="AA1009">
        <v>17</v>
      </c>
      <c r="AB1009">
        <v>100170</v>
      </c>
      <c r="AC1009">
        <v>19</v>
      </c>
      <c r="AD1009">
        <v>100171</v>
      </c>
      <c r="AE1009">
        <v>20</v>
      </c>
      <c r="AF1009">
        <v>200569</v>
      </c>
      <c r="AG1009">
        <v>18</v>
      </c>
      <c r="AH1009" t="e">
        <f>VLOOKUP(AF1009,关卡难度线!B:H,11,0)</f>
        <v>#N/A</v>
      </c>
    </row>
    <row r="1010" spans="14:34">
      <c r="N1010" s="14">
        <v>100170</v>
      </c>
      <c r="O1010">
        <v>11</v>
      </c>
      <c r="P1010">
        <v>100169</v>
      </c>
      <c r="Q1010">
        <v>12</v>
      </c>
      <c r="R1010">
        <v>100169</v>
      </c>
      <c r="S1010">
        <v>13</v>
      </c>
      <c r="T1010">
        <v>100171</v>
      </c>
      <c r="U1010">
        <v>14</v>
      </c>
      <c r="V1010">
        <v>100169</v>
      </c>
      <c r="W1010">
        <v>15</v>
      </c>
      <c r="X1010">
        <v>100170</v>
      </c>
      <c r="Y1010">
        <v>16</v>
      </c>
      <c r="Z1010">
        <v>100170</v>
      </c>
      <c r="AA1010">
        <v>17</v>
      </c>
      <c r="AB1010">
        <v>100169</v>
      </c>
      <c r="AC1010">
        <v>19</v>
      </c>
      <c r="AD1010">
        <v>100169</v>
      </c>
      <c r="AE1010">
        <v>20</v>
      </c>
      <c r="AF1010">
        <v>200570</v>
      </c>
      <c r="AG1010">
        <v>18</v>
      </c>
      <c r="AH1010" t="e">
        <f>VLOOKUP(AF1010,关卡难度线!B:H,11,0)</f>
        <v>#N/A</v>
      </c>
    </row>
    <row r="1011" spans="14:34">
      <c r="N1011" s="14">
        <v>100171</v>
      </c>
      <c r="O1011">
        <v>11</v>
      </c>
      <c r="P1011">
        <v>100170</v>
      </c>
      <c r="Q1011">
        <v>12</v>
      </c>
      <c r="R1011">
        <v>100169</v>
      </c>
      <c r="S1011">
        <v>13</v>
      </c>
      <c r="T1011">
        <v>100170</v>
      </c>
      <c r="U1011">
        <v>14</v>
      </c>
      <c r="V1011">
        <v>100169</v>
      </c>
      <c r="W1011">
        <v>15</v>
      </c>
      <c r="X1011">
        <v>100171</v>
      </c>
      <c r="Y1011">
        <v>16</v>
      </c>
      <c r="Z1011">
        <v>100171</v>
      </c>
      <c r="AA1011">
        <v>17</v>
      </c>
      <c r="AB1011">
        <v>100169</v>
      </c>
      <c r="AC1011">
        <v>19</v>
      </c>
      <c r="AD1011">
        <v>100171</v>
      </c>
      <c r="AE1011">
        <v>20</v>
      </c>
      <c r="AF1011">
        <v>200561</v>
      </c>
      <c r="AG1011">
        <v>18</v>
      </c>
      <c r="AH1011" t="e">
        <f>VLOOKUP(AF1011,关卡难度线!B:H,11,0)</f>
        <v>#N/A</v>
      </c>
    </row>
    <row r="1012" spans="14:34">
      <c r="N1012" s="14">
        <v>100171</v>
      </c>
      <c r="O1012">
        <v>11</v>
      </c>
      <c r="P1012">
        <v>100171</v>
      </c>
      <c r="Q1012">
        <v>12</v>
      </c>
      <c r="R1012">
        <v>100171</v>
      </c>
      <c r="S1012">
        <v>13</v>
      </c>
      <c r="T1012">
        <v>100170</v>
      </c>
      <c r="U1012">
        <v>14</v>
      </c>
      <c r="V1012">
        <v>100171</v>
      </c>
      <c r="W1012">
        <v>15</v>
      </c>
      <c r="X1012">
        <v>100170</v>
      </c>
      <c r="Y1012">
        <v>16</v>
      </c>
      <c r="Z1012">
        <v>100170</v>
      </c>
      <c r="AA1012">
        <v>17</v>
      </c>
      <c r="AB1012">
        <v>100171</v>
      </c>
      <c r="AC1012">
        <v>19</v>
      </c>
      <c r="AD1012">
        <v>100170</v>
      </c>
      <c r="AE1012">
        <v>20</v>
      </c>
      <c r="AF1012">
        <v>200562</v>
      </c>
      <c r="AG1012">
        <v>18</v>
      </c>
      <c r="AH1012" t="e">
        <f>VLOOKUP(AF1012,关卡难度线!B:H,11,0)</f>
        <v>#N/A</v>
      </c>
    </row>
    <row r="1013" spans="14:34">
      <c r="N1013" s="14">
        <v>100171</v>
      </c>
      <c r="O1013">
        <v>11</v>
      </c>
      <c r="P1013">
        <v>100171</v>
      </c>
      <c r="Q1013">
        <v>12</v>
      </c>
      <c r="R1013">
        <v>100169</v>
      </c>
      <c r="S1013">
        <v>13</v>
      </c>
      <c r="T1013">
        <v>100169</v>
      </c>
      <c r="U1013">
        <v>14</v>
      </c>
      <c r="V1013">
        <v>100170</v>
      </c>
      <c r="W1013">
        <v>15</v>
      </c>
      <c r="X1013">
        <v>100171</v>
      </c>
      <c r="Y1013">
        <v>16</v>
      </c>
      <c r="Z1013">
        <v>100169</v>
      </c>
      <c r="AA1013">
        <v>17</v>
      </c>
      <c r="AB1013">
        <v>100170</v>
      </c>
      <c r="AC1013">
        <v>19</v>
      </c>
      <c r="AD1013">
        <v>100171</v>
      </c>
      <c r="AE1013">
        <v>20</v>
      </c>
      <c r="AF1013">
        <v>200563</v>
      </c>
      <c r="AG1013">
        <v>18</v>
      </c>
      <c r="AH1013" t="e">
        <f>VLOOKUP(AF1013,关卡难度线!B:H,11,0)</f>
        <v>#N/A</v>
      </c>
    </row>
    <row r="1014" spans="14:34">
      <c r="N1014" s="14">
        <v>100169</v>
      </c>
      <c r="O1014">
        <v>11</v>
      </c>
      <c r="P1014">
        <v>100171</v>
      </c>
      <c r="Q1014">
        <v>12</v>
      </c>
      <c r="R1014">
        <v>100170</v>
      </c>
      <c r="S1014">
        <v>13</v>
      </c>
      <c r="T1014">
        <v>100171</v>
      </c>
      <c r="U1014">
        <v>14</v>
      </c>
      <c r="V1014">
        <v>100169</v>
      </c>
      <c r="W1014">
        <v>15</v>
      </c>
      <c r="X1014">
        <v>100169</v>
      </c>
      <c r="Y1014">
        <v>16</v>
      </c>
      <c r="Z1014">
        <v>100170</v>
      </c>
      <c r="AA1014">
        <v>17</v>
      </c>
      <c r="AB1014">
        <v>100170</v>
      </c>
      <c r="AC1014">
        <v>19</v>
      </c>
      <c r="AD1014">
        <v>100171</v>
      </c>
      <c r="AE1014">
        <v>20</v>
      </c>
      <c r="AF1014">
        <v>200564</v>
      </c>
      <c r="AG1014">
        <v>18</v>
      </c>
      <c r="AH1014" t="e">
        <f>VLOOKUP(AF1014,关卡难度线!B:H,11,0)</f>
        <v>#N/A</v>
      </c>
    </row>
    <row r="1015" spans="14:34">
      <c r="N1015" s="14">
        <v>100169</v>
      </c>
      <c r="O1015">
        <v>11</v>
      </c>
      <c r="P1015">
        <v>100169</v>
      </c>
      <c r="Q1015">
        <v>12</v>
      </c>
      <c r="R1015">
        <v>100171</v>
      </c>
      <c r="S1015">
        <v>13</v>
      </c>
      <c r="T1015">
        <v>100171</v>
      </c>
      <c r="U1015">
        <v>14</v>
      </c>
      <c r="V1015">
        <v>100169</v>
      </c>
      <c r="W1015">
        <v>15</v>
      </c>
      <c r="X1015">
        <v>100170</v>
      </c>
      <c r="Y1015">
        <v>16</v>
      </c>
      <c r="Z1015">
        <v>100170</v>
      </c>
      <c r="AA1015">
        <v>17</v>
      </c>
      <c r="AB1015">
        <v>100169</v>
      </c>
      <c r="AC1015">
        <v>19</v>
      </c>
      <c r="AD1015">
        <v>100169</v>
      </c>
      <c r="AE1015">
        <v>20</v>
      </c>
      <c r="AF1015">
        <v>200565</v>
      </c>
      <c r="AG1015">
        <v>18</v>
      </c>
      <c r="AH1015" t="e">
        <f>VLOOKUP(AF1015,关卡难度线!B:H,11,0)</f>
        <v>#N/A</v>
      </c>
    </row>
    <row r="1016" spans="14:34">
      <c r="N1016" s="14">
        <v>100170</v>
      </c>
      <c r="O1016">
        <v>11</v>
      </c>
      <c r="P1016">
        <v>100171</v>
      </c>
      <c r="Q1016">
        <v>12</v>
      </c>
      <c r="R1016">
        <v>100171</v>
      </c>
      <c r="S1016">
        <v>13</v>
      </c>
      <c r="T1016">
        <v>100170</v>
      </c>
      <c r="U1016">
        <v>14</v>
      </c>
      <c r="V1016">
        <v>100170</v>
      </c>
      <c r="W1016">
        <v>15</v>
      </c>
      <c r="X1016">
        <v>100171</v>
      </c>
      <c r="Y1016">
        <v>16</v>
      </c>
      <c r="Z1016">
        <v>100170</v>
      </c>
      <c r="AA1016">
        <v>17</v>
      </c>
      <c r="AB1016">
        <v>100170</v>
      </c>
      <c r="AC1016">
        <v>19</v>
      </c>
      <c r="AD1016">
        <v>100169</v>
      </c>
      <c r="AE1016">
        <v>20</v>
      </c>
      <c r="AF1016">
        <v>200566</v>
      </c>
      <c r="AG1016">
        <v>18</v>
      </c>
      <c r="AH1016" t="e">
        <f>VLOOKUP(AF1016,关卡难度线!B:H,11,0)</f>
        <v>#N/A</v>
      </c>
    </row>
    <row r="1017" spans="14:34">
      <c r="N1017" s="14">
        <v>100171</v>
      </c>
      <c r="O1017">
        <v>11</v>
      </c>
      <c r="P1017">
        <v>100171</v>
      </c>
      <c r="Q1017">
        <v>12</v>
      </c>
      <c r="R1017">
        <v>100169</v>
      </c>
      <c r="S1017">
        <v>13</v>
      </c>
      <c r="T1017">
        <v>100169</v>
      </c>
      <c r="U1017">
        <v>14</v>
      </c>
      <c r="V1017">
        <v>100169</v>
      </c>
      <c r="W1017">
        <v>15</v>
      </c>
      <c r="X1017">
        <v>100171</v>
      </c>
      <c r="Y1017">
        <v>16</v>
      </c>
      <c r="Z1017">
        <v>100169</v>
      </c>
      <c r="AA1017">
        <v>17</v>
      </c>
      <c r="AB1017">
        <v>100171</v>
      </c>
      <c r="AC1017">
        <v>19</v>
      </c>
      <c r="AD1017">
        <v>100171</v>
      </c>
      <c r="AE1017">
        <v>20</v>
      </c>
      <c r="AF1017">
        <v>200567</v>
      </c>
      <c r="AG1017">
        <v>18</v>
      </c>
      <c r="AH1017" t="e">
        <f>VLOOKUP(AF1017,关卡难度线!B:H,11,0)</f>
        <v>#N/A</v>
      </c>
    </row>
    <row r="1018" spans="14:34">
      <c r="N1018" s="14">
        <v>100169</v>
      </c>
      <c r="O1018">
        <v>11</v>
      </c>
      <c r="P1018">
        <v>100170</v>
      </c>
      <c r="Q1018">
        <v>12</v>
      </c>
      <c r="R1018">
        <v>100169</v>
      </c>
      <c r="S1018">
        <v>13</v>
      </c>
      <c r="T1018">
        <v>100169</v>
      </c>
      <c r="U1018">
        <v>14</v>
      </c>
      <c r="V1018">
        <v>100171</v>
      </c>
      <c r="W1018">
        <v>15</v>
      </c>
      <c r="X1018">
        <v>100169</v>
      </c>
      <c r="Y1018">
        <v>16</v>
      </c>
      <c r="Z1018">
        <v>100170</v>
      </c>
      <c r="AA1018">
        <v>17</v>
      </c>
      <c r="AB1018">
        <v>100170</v>
      </c>
      <c r="AC1018">
        <v>19</v>
      </c>
      <c r="AD1018">
        <v>100169</v>
      </c>
      <c r="AE1018">
        <v>20</v>
      </c>
      <c r="AF1018">
        <v>200568</v>
      </c>
      <c r="AG1018">
        <v>18</v>
      </c>
      <c r="AH1018" t="e">
        <f>VLOOKUP(AF1018,关卡难度线!B:H,11,0)</f>
        <v>#N/A</v>
      </c>
    </row>
    <row r="1019" spans="14:34">
      <c r="N1019" s="14">
        <v>100169</v>
      </c>
      <c r="O1019">
        <v>11</v>
      </c>
      <c r="P1019">
        <v>100171</v>
      </c>
      <c r="Q1019">
        <v>12</v>
      </c>
      <c r="R1019">
        <v>100169</v>
      </c>
      <c r="S1019">
        <v>13</v>
      </c>
      <c r="T1019">
        <v>100169</v>
      </c>
      <c r="U1019">
        <v>14</v>
      </c>
      <c r="V1019">
        <v>100171</v>
      </c>
      <c r="W1019">
        <v>15</v>
      </c>
      <c r="X1019">
        <v>100170</v>
      </c>
      <c r="Y1019">
        <v>16</v>
      </c>
      <c r="Z1019">
        <v>100169</v>
      </c>
      <c r="AA1019">
        <v>17</v>
      </c>
      <c r="AB1019">
        <v>100170</v>
      </c>
      <c r="AC1019">
        <v>19</v>
      </c>
      <c r="AD1019">
        <v>100171</v>
      </c>
      <c r="AE1019">
        <v>20</v>
      </c>
      <c r="AF1019">
        <v>200569</v>
      </c>
      <c r="AG1019">
        <v>18</v>
      </c>
      <c r="AH1019" t="e">
        <f>VLOOKUP(AF1019,关卡难度线!B:H,11,0)</f>
        <v>#N/A</v>
      </c>
    </row>
    <row r="1020" spans="14:34">
      <c r="N1020" s="14">
        <v>100170</v>
      </c>
      <c r="O1020">
        <v>11</v>
      </c>
      <c r="P1020">
        <v>100169</v>
      </c>
      <c r="Q1020">
        <v>12</v>
      </c>
      <c r="R1020">
        <v>100169</v>
      </c>
      <c r="S1020">
        <v>13</v>
      </c>
      <c r="T1020">
        <v>100171</v>
      </c>
      <c r="U1020">
        <v>14</v>
      </c>
      <c r="V1020">
        <v>100169</v>
      </c>
      <c r="W1020">
        <v>15</v>
      </c>
      <c r="X1020">
        <v>100170</v>
      </c>
      <c r="Y1020">
        <v>16</v>
      </c>
      <c r="Z1020">
        <v>100170</v>
      </c>
      <c r="AA1020">
        <v>17</v>
      </c>
      <c r="AB1020">
        <v>100169</v>
      </c>
      <c r="AC1020">
        <v>19</v>
      </c>
      <c r="AD1020">
        <v>100169</v>
      </c>
      <c r="AE1020">
        <v>20</v>
      </c>
      <c r="AF1020">
        <v>200570</v>
      </c>
      <c r="AG1020">
        <v>18</v>
      </c>
      <c r="AH1020" t="e">
        <f>VLOOKUP(AF1020,关卡难度线!B:H,11,0)</f>
        <v>#N/A</v>
      </c>
    </row>
    <row r="1021" spans="14:34">
      <c r="N1021" s="14">
        <v>100172</v>
      </c>
      <c r="O1021">
        <v>11</v>
      </c>
      <c r="P1021">
        <v>100172</v>
      </c>
      <c r="Q1021">
        <v>12</v>
      </c>
      <c r="R1021">
        <v>100173</v>
      </c>
      <c r="S1021">
        <v>13</v>
      </c>
      <c r="T1021">
        <v>100174</v>
      </c>
      <c r="U1021">
        <v>14</v>
      </c>
      <c r="V1021">
        <v>100174</v>
      </c>
      <c r="W1021">
        <v>15</v>
      </c>
      <c r="X1021">
        <v>100172</v>
      </c>
      <c r="Y1021">
        <v>16</v>
      </c>
      <c r="Z1021">
        <v>100174</v>
      </c>
      <c r="AA1021">
        <v>17</v>
      </c>
      <c r="AB1021">
        <v>100174</v>
      </c>
      <c r="AC1021">
        <v>19</v>
      </c>
      <c r="AD1021">
        <v>100174</v>
      </c>
      <c r="AE1021">
        <v>20</v>
      </c>
      <c r="AF1021">
        <v>200571</v>
      </c>
      <c r="AG1021">
        <v>18</v>
      </c>
      <c r="AH1021" t="e">
        <f>VLOOKUP(AF1021,关卡难度线!B:H,11,0)</f>
        <v>#N/A</v>
      </c>
    </row>
    <row r="1022" spans="14:34">
      <c r="N1022" s="14">
        <v>100172</v>
      </c>
      <c r="O1022">
        <v>11</v>
      </c>
      <c r="P1022">
        <v>100173</v>
      </c>
      <c r="Q1022">
        <v>12</v>
      </c>
      <c r="R1022">
        <v>100174</v>
      </c>
      <c r="S1022">
        <v>13</v>
      </c>
      <c r="T1022">
        <v>100172</v>
      </c>
      <c r="U1022">
        <v>14</v>
      </c>
      <c r="V1022">
        <v>100173</v>
      </c>
      <c r="W1022">
        <v>15</v>
      </c>
      <c r="X1022">
        <v>100173</v>
      </c>
      <c r="Y1022">
        <v>16</v>
      </c>
      <c r="Z1022">
        <v>100173</v>
      </c>
      <c r="AA1022">
        <v>17</v>
      </c>
      <c r="AB1022">
        <v>100173</v>
      </c>
      <c r="AC1022">
        <v>19</v>
      </c>
      <c r="AD1022">
        <v>100172</v>
      </c>
      <c r="AE1022">
        <v>20</v>
      </c>
      <c r="AF1022">
        <v>200572</v>
      </c>
      <c r="AG1022">
        <v>18</v>
      </c>
      <c r="AH1022" t="e">
        <f>VLOOKUP(AF1022,关卡难度线!B:H,11,0)</f>
        <v>#N/A</v>
      </c>
    </row>
    <row r="1023" spans="14:34">
      <c r="N1023" s="14">
        <v>100173</v>
      </c>
      <c r="O1023">
        <v>11</v>
      </c>
      <c r="P1023">
        <v>100172</v>
      </c>
      <c r="Q1023">
        <v>12</v>
      </c>
      <c r="R1023">
        <v>100174</v>
      </c>
      <c r="S1023">
        <v>13</v>
      </c>
      <c r="T1023">
        <v>100172</v>
      </c>
      <c r="U1023">
        <v>14</v>
      </c>
      <c r="V1023">
        <v>100174</v>
      </c>
      <c r="W1023">
        <v>15</v>
      </c>
      <c r="X1023">
        <v>100173</v>
      </c>
      <c r="Y1023">
        <v>16</v>
      </c>
      <c r="Z1023">
        <v>100172</v>
      </c>
      <c r="AA1023">
        <v>17</v>
      </c>
      <c r="AB1023">
        <v>100173</v>
      </c>
      <c r="AC1023">
        <v>19</v>
      </c>
      <c r="AD1023">
        <v>100172</v>
      </c>
      <c r="AE1023">
        <v>20</v>
      </c>
      <c r="AF1023">
        <v>200573</v>
      </c>
      <c r="AG1023">
        <v>18</v>
      </c>
      <c r="AH1023" t="e">
        <f>VLOOKUP(AF1023,关卡难度线!B:H,11,0)</f>
        <v>#N/A</v>
      </c>
    </row>
    <row r="1024" spans="14:34">
      <c r="N1024" s="14">
        <v>100174</v>
      </c>
      <c r="O1024">
        <v>11</v>
      </c>
      <c r="P1024">
        <v>100173</v>
      </c>
      <c r="Q1024">
        <v>12</v>
      </c>
      <c r="R1024">
        <v>100174</v>
      </c>
      <c r="S1024">
        <v>13</v>
      </c>
      <c r="T1024">
        <v>100172</v>
      </c>
      <c r="U1024">
        <v>14</v>
      </c>
      <c r="V1024">
        <v>100174</v>
      </c>
      <c r="W1024">
        <v>15</v>
      </c>
      <c r="X1024">
        <v>100174</v>
      </c>
      <c r="Y1024">
        <v>16</v>
      </c>
      <c r="Z1024">
        <v>100174</v>
      </c>
      <c r="AA1024">
        <v>17</v>
      </c>
      <c r="AB1024">
        <v>100172</v>
      </c>
      <c r="AC1024">
        <v>19</v>
      </c>
      <c r="AD1024">
        <v>100173</v>
      </c>
      <c r="AE1024">
        <v>20</v>
      </c>
      <c r="AF1024">
        <v>200574</v>
      </c>
      <c r="AG1024">
        <v>18</v>
      </c>
      <c r="AH1024" t="e">
        <f>VLOOKUP(AF1024,关卡难度线!B:H,11,0)</f>
        <v>#N/A</v>
      </c>
    </row>
    <row r="1025" spans="14:34">
      <c r="N1025" s="14">
        <v>100172</v>
      </c>
      <c r="O1025">
        <v>11</v>
      </c>
      <c r="P1025">
        <v>100174</v>
      </c>
      <c r="Q1025">
        <v>12</v>
      </c>
      <c r="R1025">
        <v>100174</v>
      </c>
      <c r="S1025">
        <v>13</v>
      </c>
      <c r="T1025">
        <v>100173</v>
      </c>
      <c r="U1025">
        <v>14</v>
      </c>
      <c r="V1025">
        <v>100173</v>
      </c>
      <c r="W1025">
        <v>15</v>
      </c>
      <c r="X1025">
        <v>100172</v>
      </c>
      <c r="Y1025">
        <v>16</v>
      </c>
      <c r="Z1025">
        <v>100173</v>
      </c>
      <c r="AA1025">
        <v>17</v>
      </c>
      <c r="AB1025">
        <v>100172</v>
      </c>
      <c r="AC1025">
        <v>19</v>
      </c>
      <c r="AD1025">
        <v>100172</v>
      </c>
      <c r="AE1025">
        <v>20</v>
      </c>
      <c r="AF1025">
        <v>200575</v>
      </c>
      <c r="AG1025">
        <v>18</v>
      </c>
      <c r="AH1025" t="e">
        <f>VLOOKUP(AF1025,关卡难度线!B:H,11,0)</f>
        <v>#N/A</v>
      </c>
    </row>
    <row r="1026" spans="14:34">
      <c r="N1026" s="14">
        <v>100173</v>
      </c>
      <c r="O1026">
        <v>11</v>
      </c>
      <c r="P1026">
        <v>100174</v>
      </c>
      <c r="Q1026">
        <v>12</v>
      </c>
      <c r="R1026">
        <v>100173</v>
      </c>
      <c r="S1026">
        <v>13</v>
      </c>
      <c r="T1026">
        <v>100173</v>
      </c>
      <c r="U1026">
        <v>14</v>
      </c>
      <c r="V1026">
        <v>100172</v>
      </c>
      <c r="W1026">
        <v>15</v>
      </c>
      <c r="X1026">
        <v>100173</v>
      </c>
      <c r="Y1026">
        <v>16</v>
      </c>
      <c r="Z1026">
        <v>100172</v>
      </c>
      <c r="AA1026">
        <v>17</v>
      </c>
      <c r="AB1026">
        <v>100173</v>
      </c>
      <c r="AC1026">
        <v>19</v>
      </c>
      <c r="AD1026">
        <v>100174</v>
      </c>
      <c r="AE1026">
        <v>20</v>
      </c>
      <c r="AF1026">
        <v>200576</v>
      </c>
      <c r="AG1026">
        <v>18</v>
      </c>
      <c r="AH1026" t="e">
        <f>VLOOKUP(AF1026,关卡难度线!B:H,11,0)</f>
        <v>#N/A</v>
      </c>
    </row>
    <row r="1027" spans="14:34">
      <c r="N1027" s="14">
        <v>100172</v>
      </c>
      <c r="O1027">
        <v>11</v>
      </c>
      <c r="P1027">
        <v>100172</v>
      </c>
      <c r="Q1027">
        <v>12</v>
      </c>
      <c r="R1027">
        <v>100172</v>
      </c>
      <c r="S1027">
        <v>13</v>
      </c>
      <c r="T1027">
        <v>100174</v>
      </c>
      <c r="U1027">
        <v>14</v>
      </c>
      <c r="V1027">
        <v>100174</v>
      </c>
      <c r="W1027">
        <v>15</v>
      </c>
      <c r="X1027">
        <v>100174</v>
      </c>
      <c r="Y1027">
        <v>16</v>
      </c>
      <c r="Z1027">
        <v>100173</v>
      </c>
      <c r="AA1027">
        <v>17</v>
      </c>
      <c r="AB1027">
        <v>100172</v>
      </c>
      <c r="AC1027">
        <v>19</v>
      </c>
      <c r="AD1027">
        <v>100174</v>
      </c>
      <c r="AE1027">
        <v>20</v>
      </c>
      <c r="AF1027">
        <v>200577</v>
      </c>
      <c r="AG1027">
        <v>18</v>
      </c>
      <c r="AH1027" t="e">
        <f>VLOOKUP(AF1027,关卡难度线!B:H,11,0)</f>
        <v>#N/A</v>
      </c>
    </row>
    <row r="1028" spans="14:34">
      <c r="N1028" s="14">
        <v>100174</v>
      </c>
      <c r="O1028">
        <v>11</v>
      </c>
      <c r="P1028">
        <v>100172</v>
      </c>
      <c r="Q1028">
        <v>12</v>
      </c>
      <c r="R1028">
        <v>100173</v>
      </c>
      <c r="S1028">
        <v>13</v>
      </c>
      <c r="T1028">
        <v>100174</v>
      </c>
      <c r="U1028">
        <v>14</v>
      </c>
      <c r="V1028">
        <v>100174</v>
      </c>
      <c r="W1028">
        <v>15</v>
      </c>
      <c r="X1028">
        <v>100172</v>
      </c>
      <c r="Y1028">
        <v>16</v>
      </c>
      <c r="Z1028">
        <v>100174</v>
      </c>
      <c r="AA1028">
        <v>17</v>
      </c>
      <c r="AB1028">
        <v>100173</v>
      </c>
      <c r="AC1028">
        <v>19</v>
      </c>
      <c r="AD1028">
        <v>100174</v>
      </c>
      <c r="AE1028">
        <v>20</v>
      </c>
      <c r="AF1028">
        <v>200578</v>
      </c>
      <c r="AG1028">
        <v>18</v>
      </c>
      <c r="AH1028" t="e">
        <f>VLOOKUP(AF1028,关卡难度线!B:H,11,0)</f>
        <v>#N/A</v>
      </c>
    </row>
    <row r="1029" spans="14:34">
      <c r="N1029" s="14">
        <v>100172</v>
      </c>
      <c r="O1029">
        <v>11</v>
      </c>
      <c r="P1029">
        <v>100174</v>
      </c>
      <c r="Q1029">
        <v>12</v>
      </c>
      <c r="R1029">
        <v>100172</v>
      </c>
      <c r="S1029">
        <v>13</v>
      </c>
      <c r="T1029">
        <v>100172</v>
      </c>
      <c r="U1029">
        <v>14</v>
      </c>
      <c r="V1029">
        <v>100174</v>
      </c>
      <c r="W1029">
        <v>15</v>
      </c>
      <c r="X1029">
        <v>100172</v>
      </c>
      <c r="Y1029">
        <v>16</v>
      </c>
      <c r="Z1029">
        <v>100172</v>
      </c>
      <c r="AA1029">
        <v>17</v>
      </c>
      <c r="AB1029">
        <v>100173</v>
      </c>
      <c r="AC1029">
        <v>19</v>
      </c>
      <c r="AD1029">
        <v>100173</v>
      </c>
      <c r="AE1029">
        <v>20</v>
      </c>
      <c r="AF1029">
        <v>200579</v>
      </c>
      <c r="AG1029">
        <v>18</v>
      </c>
      <c r="AH1029" t="e">
        <f>VLOOKUP(AF1029,关卡难度线!B:H,11,0)</f>
        <v>#N/A</v>
      </c>
    </row>
    <row r="1030" spans="14:34">
      <c r="N1030" s="14">
        <v>100173</v>
      </c>
      <c r="O1030">
        <v>11</v>
      </c>
      <c r="P1030">
        <v>100173</v>
      </c>
      <c r="Q1030">
        <v>12</v>
      </c>
      <c r="R1030">
        <v>100174</v>
      </c>
      <c r="S1030">
        <v>13</v>
      </c>
      <c r="T1030">
        <v>100172</v>
      </c>
      <c r="U1030">
        <v>14</v>
      </c>
      <c r="V1030">
        <v>100173</v>
      </c>
      <c r="W1030">
        <v>15</v>
      </c>
      <c r="X1030">
        <v>100173</v>
      </c>
      <c r="Y1030">
        <v>16</v>
      </c>
      <c r="Z1030">
        <v>100173</v>
      </c>
      <c r="AA1030">
        <v>17</v>
      </c>
      <c r="AB1030">
        <v>100172</v>
      </c>
      <c r="AC1030">
        <v>19</v>
      </c>
      <c r="AD1030">
        <v>100172</v>
      </c>
      <c r="AE1030">
        <v>20</v>
      </c>
      <c r="AF1030">
        <v>200580</v>
      </c>
      <c r="AG1030">
        <v>18</v>
      </c>
      <c r="AH1030" t="e">
        <f>VLOOKUP(AF1030,关卡难度线!B:H,11,0)</f>
        <v>#N/A</v>
      </c>
    </row>
    <row r="1031" spans="14:34">
      <c r="N1031" s="14">
        <v>100172</v>
      </c>
      <c r="O1031">
        <v>11</v>
      </c>
      <c r="P1031">
        <v>100172</v>
      </c>
      <c r="Q1031">
        <v>12</v>
      </c>
      <c r="R1031">
        <v>100173</v>
      </c>
      <c r="S1031">
        <v>13</v>
      </c>
      <c r="T1031">
        <v>100174</v>
      </c>
      <c r="U1031">
        <v>14</v>
      </c>
      <c r="V1031">
        <v>100174</v>
      </c>
      <c r="W1031">
        <v>15</v>
      </c>
      <c r="X1031">
        <v>100172</v>
      </c>
      <c r="Y1031">
        <v>16</v>
      </c>
      <c r="Z1031">
        <v>100174</v>
      </c>
      <c r="AA1031">
        <v>17</v>
      </c>
      <c r="AB1031">
        <v>100174</v>
      </c>
      <c r="AC1031">
        <v>19</v>
      </c>
      <c r="AD1031">
        <v>100174</v>
      </c>
      <c r="AE1031">
        <v>20</v>
      </c>
      <c r="AF1031">
        <v>200571</v>
      </c>
      <c r="AG1031">
        <v>18</v>
      </c>
      <c r="AH1031" t="e">
        <f>VLOOKUP(AF1031,关卡难度线!B:H,11,0)</f>
        <v>#N/A</v>
      </c>
    </row>
    <row r="1032" spans="14:34">
      <c r="N1032" s="14">
        <v>100172</v>
      </c>
      <c r="O1032">
        <v>11</v>
      </c>
      <c r="P1032">
        <v>100173</v>
      </c>
      <c r="Q1032">
        <v>12</v>
      </c>
      <c r="R1032">
        <v>100174</v>
      </c>
      <c r="S1032">
        <v>13</v>
      </c>
      <c r="T1032">
        <v>100172</v>
      </c>
      <c r="U1032">
        <v>14</v>
      </c>
      <c r="V1032">
        <v>100173</v>
      </c>
      <c r="W1032">
        <v>15</v>
      </c>
      <c r="X1032">
        <v>100173</v>
      </c>
      <c r="Y1032">
        <v>16</v>
      </c>
      <c r="Z1032">
        <v>100173</v>
      </c>
      <c r="AA1032">
        <v>17</v>
      </c>
      <c r="AB1032">
        <v>100173</v>
      </c>
      <c r="AC1032">
        <v>19</v>
      </c>
      <c r="AD1032">
        <v>100172</v>
      </c>
      <c r="AE1032">
        <v>20</v>
      </c>
      <c r="AF1032">
        <v>200572</v>
      </c>
      <c r="AG1032">
        <v>18</v>
      </c>
      <c r="AH1032" t="e">
        <f>VLOOKUP(AF1032,关卡难度线!B:H,11,0)</f>
        <v>#N/A</v>
      </c>
    </row>
    <row r="1033" spans="14:34">
      <c r="N1033" s="14">
        <v>100173</v>
      </c>
      <c r="O1033">
        <v>11</v>
      </c>
      <c r="P1033">
        <v>100172</v>
      </c>
      <c r="Q1033">
        <v>12</v>
      </c>
      <c r="R1033">
        <v>100174</v>
      </c>
      <c r="S1033">
        <v>13</v>
      </c>
      <c r="T1033">
        <v>100172</v>
      </c>
      <c r="U1033">
        <v>14</v>
      </c>
      <c r="V1033">
        <v>100174</v>
      </c>
      <c r="W1033">
        <v>15</v>
      </c>
      <c r="X1033">
        <v>100173</v>
      </c>
      <c r="Y1033">
        <v>16</v>
      </c>
      <c r="Z1033">
        <v>100172</v>
      </c>
      <c r="AA1033">
        <v>17</v>
      </c>
      <c r="AB1033">
        <v>100173</v>
      </c>
      <c r="AC1033">
        <v>19</v>
      </c>
      <c r="AD1033">
        <v>100172</v>
      </c>
      <c r="AE1033">
        <v>20</v>
      </c>
      <c r="AF1033">
        <v>200573</v>
      </c>
      <c r="AG1033">
        <v>18</v>
      </c>
      <c r="AH1033" t="e">
        <f>VLOOKUP(AF1033,关卡难度线!B:H,11,0)</f>
        <v>#N/A</v>
      </c>
    </row>
    <row r="1034" spans="14:34">
      <c r="N1034" s="14">
        <v>100174</v>
      </c>
      <c r="O1034">
        <v>11</v>
      </c>
      <c r="P1034">
        <v>100173</v>
      </c>
      <c r="Q1034">
        <v>12</v>
      </c>
      <c r="R1034">
        <v>100174</v>
      </c>
      <c r="S1034">
        <v>13</v>
      </c>
      <c r="T1034">
        <v>100172</v>
      </c>
      <c r="U1034">
        <v>14</v>
      </c>
      <c r="V1034">
        <v>100174</v>
      </c>
      <c r="W1034">
        <v>15</v>
      </c>
      <c r="X1034">
        <v>100174</v>
      </c>
      <c r="Y1034">
        <v>16</v>
      </c>
      <c r="Z1034">
        <v>100174</v>
      </c>
      <c r="AA1034">
        <v>17</v>
      </c>
      <c r="AB1034">
        <v>100172</v>
      </c>
      <c r="AC1034">
        <v>19</v>
      </c>
      <c r="AD1034">
        <v>100173</v>
      </c>
      <c r="AE1034">
        <v>20</v>
      </c>
      <c r="AF1034">
        <v>200574</v>
      </c>
      <c r="AG1034">
        <v>18</v>
      </c>
      <c r="AH1034" t="e">
        <f>VLOOKUP(AF1034,关卡难度线!B:H,11,0)</f>
        <v>#N/A</v>
      </c>
    </row>
    <row r="1035" spans="14:34">
      <c r="N1035" s="14">
        <v>100172</v>
      </c>
      <c r="O1035">
        <v>11</v>
      </c>
      <c r="P1035">
        <v>100174</v>
      </c>
      <c r="Q1035">
        <v>12</v>
      </c>
      <c r="R1035">
        <v>100174</v>
      </c>
      <c r="S1035">
        <v>13</v>
      </c>
      <c r="T1035">
        <v>100173</v>
      </c>
      <c r="U1035">
        <v>14</v>
      </c>
      <c r="V1035">
        <v>100173</v>
      </c>
      <c r="W1035">
        <v>15</v>
      </c>
      <c r="X1035">
        <v>100172</v>
      </c>
      <c r="Y1035">
        <v>16</v>
      </c>
      <c r="Z1035">
        <v>100173</v>
      </c>
      <c r="AA1035">
        <v>17</v>
      </c>
      <c r="AB1035">
        <v>100172</v>
      </c>
      <c r="AC1035">
        <v>19</v>
      </c>
      <c r="AD1035">
        <v>100172</v>
      </c>
      <c r="AE1035">
        <v>20</v>
      </c>
      <c r="AF1035">
        <v>200575</v>
      </c>
      <c r="AG1035">
        <v>18</v>
      </c>
      <c r="AH1035" t="e">
        <f>VLOOKUP(AF1035,关卡难度线!B:H,11,0)</f>
        <v>#N/A</v>
      </c>
    </row>
    <row r="1036" spans="14:34">
      <c r="N1036" s="14">
        <v>100173</v>
      </c>
      <c r="O1036">
        <v>11</v>
      </c>
      <c r="P1036">
        <v>100174</v>
      </c>
      <c r="Q1036">
        <v>12</v>
      </c>
      <c r="R1036">
        <v>100173</v>
      </c>
      <c r="S1036">
        <v>13</v>
      </c>
      <c r="T1036">
        <v>100173</v>
      </c>
      <c r="U1036">
        <v>14</v>
      </c>
      <c r="V1036">
        <v>100172</v>
      </c>
      <c r="W1036">
        <v>15</v>
      </c>
      <c r="X1036">
        <v>100173</v>
      </c>
      <c r="Y1036">
        <v>16</v>
      </c>
      <c r="Z1036">
        <v>100172</v>
      </c>
      <c r="AA1036">
        <v>17</v>
      </c>
      <c r="AB1036">
        <v>100173</v>
      </c>
      <c r="AC1036">
        <v>19</v>
      </c>
      <c r="AD1036">
        <v>100174</v>
      </c>
      <c r="AE1036">
        <v>20</v>
      </c>
      <c r="AF1036">
        <v>200576</v>
      </c>
      <c r="AG1036">
        <v>18</v>
      </c>
      <c r="AH1036" t="e">
        <f>VLOOKUP(AF1036,关卡难度线!B:H,11,0)</f>
        <v>#N/A</v>
      </c>
    </row>
    <row r="1037" spans="14:34">
      <c r="N1037" s="14">
        <v>100172</v>
      </c>
      <c r="O1037">
        <v>11</v>
      </c>
      <c r="P1037">
        <v>100172</v>
      </c>
      <c r="Q1037">
        <v>12</v>
      </c>
      <c r="R1037">
        <v>100172</v>
      </c>
      <c r="S1037">
        <v>13</v>
      </c>
      <c r="T1037">
        <v>100174</v>
      </c>
      <c r="U1037">
        <v>14</v>
      </c>
      <c r="V1037">
        <v>100174</v>
      </c>
      <c r="W1037">
        <v>15</v>
      </c>
      <c r="X1037">
        <v>100174</v>
      </c>
      <c r="Y1037">
        <v>16</v>
      </c>
      <c r="Z1037">
        <v>100173</v>
      </c>
      <c r="AA1037">
        <v>17</v>
      </c>
      <c r="AB1037">
        <v>100172</v>
      </c>
      <c r="AC1037">
        <v>19</v>
      </c>
      <c r="AD1037">
        <v>100174</v>
      </c>
      <c r="AE1037">
        <v>20</v>
      </c>
      <c r="AF1037">
        <v>200577</v>
      </c>
      <c r="AG1037">
        <v>18</v>
      </c>
      <c r="AH1037" t="e">
        <f>VLOOKUP(AF1037,关卡难度线!B:H,11,0)</f>
        <v>#N/A</v>
      </c>
    </row>
    <row r="1038" spans="14:34">
      <c r="N1038" s="14">
        <v>100174</v>
      </c>
      <c r="O1038">
        <v>11</v>
      </c>
      <c r="P1038">
        <v>100172</v>
      </c>
      <c r="Q1038">
        <v>12</v>
      </c>
      <c r="R1038">
        <v>100173</v>
      </c>
      <c r="S1038">
        <v>13</v>
      </c>
      <c r="T1038">
        <v>100174</v>
      </c>
      <c r="U1038">
        <v>14</v>
      </c>
      <c r="V1038">
        <v>100174</v>
      </c>
      <c r="W1038">
        <v>15</v>
      </c>
      <c r="X1038">
        <v>100172</v>
      </c>
      <c r="Y1038">
        <v>16</v>
      </c>
      <c r="Z1038">
        <v>100174</v>
      </c>
      <c r="AA1038">
        <v>17</v>
      </c>
      <c r="AB1038">
        <v>100173</v>
      </c>
      <c r="AC1038">
        <v>19</v>
      </c>
      <c r="AD1038">
        <v>100174</v>
      </c>
      <c r="AE1038">
        <v>20</v>
      </c>
      <c r="AF1038">
        <v>200578</v>
      </c>
      <c r="AG1038">
        <v>18</v>
      </c>
      <c r="AH1038" t="e">
        <f>VLOOKUP(AF1038,关卡难度线!B:H,11,0)</f>
        <v>#N/A</v>
      </c>
    </row>
    <row r="1039" spans="14:34">
      <c r="N1039" s="14">
        <v>100172</v>
      </c>
      <c r="O1039">
        <v>11</v>
      </c>
      <c r="P1039">
        <v>100174</v>
      </c>
      <c r="Q1039">
        <v>12</v>
      </c>
      <c r="R1039">
        <v>100172</v>
      </c>
      <c r="S1039">
        <v>13</v>
      </c>
      <c r="T1039">
        <v>100172</v>
      </c>
      <c r="U1039">
        <v>14</v>
      </c>
      <c r="V1039">
        <v>100174</v>
      </c>
      <c r="W1039">
        <v>15</v>
      </c>
      <c r="X1039">
        <v>100172</v>
      </c>
      <c r="Y1039">
        <v>16</v>
      </c>
      <c r="Z1039">
        <v>100172</v>
      </c>
      <c r="AA1039">
        <v>17</v>
      </c>
      <c r="AB1039">
        <v>100173</v>
      </c>
      <c r="AC1039">
        <v>19</v>
      </c>
      <c r="AD1039">
        <v>100173</v>
      </c>
      <c r="AE1039">
        <v>20</v>
      </c>
      <c r="AF1039">
        <v>200579</v>
      </c>
      <c r="AG1039">
        <v>18</v>
      </c>
      <c r="AH1039" t="e">
        <f>VLOOKUP(AF1039,关卡难度线!B:H,11,0)</f>
        <v>#N/A</v>
      </c>
    </row>
    <row r="1040" spans="14:34">
      <c r="N1040" s="14">
        <v>100173</v>
      </c>
      <c r="O1040">
        <v>11</v>
      </c>
      <c r="P1040">
        <v>100173</v>
      </c>
      <c r="Q1040">
        <v>12</v>
      </c>
      <c r="R1040">
        <v>100174</v>
      </c>
      <c r="S1040">
        <v>13</v>
      </c>
      <c r="T1040">
        <v>100172</v>
      </c>
      <c r="U1040">
        <v>14</v>
      </c>
      <c r="V1040">
        <v>100173</v>
      </c>
      <c r="W1040">
        <v>15</v>
      </c>
      <c r="X1040">
        <v>100173</v>
      </c>
      <c r="Y1040">
        <v>16</v>
      </c>
      <c r="Z1040">
        <v>100173</v>
      </c>
      <c r="AA1040">
        <v>17</v>
      </c>
      <c r="AB1040">
        <v>100172</v>
      </c>
      <c r="AC1040">
        <v>19</v>
      </c>
      <c r="AD1040">
        <v>100172</v>
      </c>
      <c r="AE1040">
        <v>20</v>
      </c>
      <c r="AF1040">
        <v>200580</v>
      </c>
      <c r="AG1040">
        <v>18</v>
      </c>
      <c r="AH1040" t="e">
        <f>VLOOKUP(AF1040,关卡难度线!B:H,11,0)</f>
        <v>#N/A</v>
      </c>
    </row>
    <row r="1041" spans="14:34">
      <c r="N1041" s="14">
        <v>100176</v>
      </c>
      <c r="O1041">
        <v>11</v>
      </c>
      <c r="P1041">
        <v>100176</v>
      </c>
      <c r="Q1041">
        <v>12</v>
      </c>
      <c r="R1041">
        <v>100175</v>
      </c>
      <c r="S1041">
        <v>13</v>
      </c>
      <c r="T1041">
        <v>100176</v>
      </c>
      <c r="U1041">
        <v>14</v>
      </c>
      <c r="V1041">
        <v>100177</v>
      </c>
      <c r="W1041">
        <v>15</v>
      </c>
      <c r="X1041">
        <v>100176</v>
      </c>
      <c r="Y1041">
        <v>16</v>
      </c>
      <c r="Z1041">
        <v>100177</v>
      </c>
      <c r="AA1041">
        <v>17</v>
      </c>
      <c r="AB1041">
        <v>100177</v>
      </c>
      <c r="AC1041">
        <v>19</v>
      </c>
      <c r="AD1041">
        <v>100176</v>
      </c>
      <c r="AE1041">
        <v>20</v>
      </c>
      <c r="AF1041">
        <v>200581</v>
      </c>
      <c r="AG1041">
        <v>18</v>
      </c>
      <c r="AH1041" t="e">
        <f>VLOOKUP(AF1041,关卡难度线!B:H,11,0)</f>
        <v>#N/A</v>
      </c>
    </row>
    <row r="1042" spans="14:34">
      <c r="N1042" s="14">
        <v>100177</v>
      </c>
      <c r="O1042">
        <v>11</v>
      </c>
      <c r="P1042">
        <v>100177</v>
      </c>
      <c r="Q1042">
        <v>12</v>
      </c>
      <c r="R1042">
        <v>100176</v>
      </c>
      <c r="S1042">
        <v>13</v>
      </c>
      <c r="T1042">
        <v>100176</v>
      </c>
      <c r="U1042">
        <v>14</v>
      </c>
      <c r="V1042">
        <v>100176</v>
      </c>
      <c r="W1042">
        <v>15</v>
      </c>
      <c r="X1042">
        <v>100175</v>
      </c>
      <c r="Y1042">
        <v>16</v>
      </c>
      <c r="Z1042">
        <v>100175</v>
      </c>
      <c r="AA1042">
        <v>17</v>
      </c>
      <c r="AB1042">
        <v>100176</v>
      </c>
      <c r="AC1042">
        <v>19</v>
      </c>
      <c r="AD1042">
        <v>100175</v>
      </c>
      <c r="AE1042">
        <v>20</v>
      </c>
      <c r="AF1042">
        <v>200582</v>
      </c>
      <c r="AG1042">
        <v>18</v>
      </c>
      <c r="AH1042" t="e">
        <f>VLOOKUP(AF1042,关卡难度线!B:H,11,0)</f>
        <v>#N/A</v>
      </c>
    </row>
    <row r="1043" spans="14:34">
      <c r="N1043" s="14">
        <v>100175</v>
      </c>
      <c r="O1043">
        <v>11</v>
      </c>
      <c r="P1043">
        <v>100176</v>
      </c>
      <c r="Q1043">
        <v>12</v>
      </c>
      <c r="R1043">
        <v>100176</v>
      </c>
      <c r="S1043">
        <v>13</v>
      </c>
      <c r="T1043">
        <v>100177</v>
      </c>
      <c r="U1043">
        <v>14</v>
      </c>
      <c r="V1043">
        <v>100177</v>
      </c>
      <c r="W1043">
        <v>15</v>
      </c>
      <c r="X1043">
        <v>100177</v>
      </c>
      <c r="Y1043">
        <v>16</v>
      </c>
      <c r="Z1043">
        <v>100176</v>
      </c>
      <c r="AA1043">
        <v>17</v>
      </c>
      <c r="AB1043">
        <v>100176</v>
      </c>
      <c r="AC1043">
        <v>19</v>
      </c>
      <c r="AD1043">
        <v>100177</v>
      </c>
      <c r="AE1043">
        <v>20</v>
      </c>
      <c r="AF1043">
        <v>200583</v>
      </c>
      <c r="AG1043">
        <v>18</v>
      </c>
      <c r="AH1043" t="e">
        <f>VLOOKUP(AF1043,关卡难度线!B:H,11,0)</f>
        <v>#N/A</v>
      </c>
    </row>
    <row r="1044" spans="14:34">
      <c r="N1044" s="14">
        <v>100177</v>
      </c>
      <c r="O1044">
        <v>11</v>
      </c>
      <c r="P1044">
        <v>100175</v>
      </c>
      <c r="Q1044">
        <v>12</v>
      </c>
      <c r="R1044">
        <v>100176</v>
      </c>
      <c r="S1044">
        <v>13</v>
      </c>
      <c r="T1044">
        <v>100177</v>
      </c>
      <c r="U1044">
        <v>14</v>
      </c>
      <c r="V1044">
        <v>100175</v>
      </c>
      <c r="W1044">
        <v>15</v>
      </c>
      <c r="X1044">
        <v>100176</v>
      </c>
      <c r="Y1044">
        <v>16</v>
      </c>
      <c r="Z1044">
        <v>100176</v>
      </c>
      <c r="AA1044">
        <v>17</v>
      </c>
      <c r="AB1044">
        <v>100176</v>
      </c>
      <c r="AC1044">
        <v>19</v>
      </c>
      <c r="AD1044">
        <v>100176</v>
      </c>
      <c r="AE1044">
        <v>20</v>
      </c>
      <c r="AF1044">
        <v>200584</v>
      </c>
      <c r="AG1044">
        <v>18</v>
      </c>
      <c r="AH1044" t="e">
        <f>VLOOKUP(AF1044,关卡难度线!B:H,11,0)</f>
        <v>#N/A</v>
      </c>
    </row>
    <row r="1045" spans="14:34">
      <c r="N1045" s="14">
        <v>100175</v>
      </c>
      <c r="O1045">
        <v>11</v>
      </c>
      <c r="P1045">
        <v>100177</v>
      </c>
      <c r="Q1045">
        <v>12</v>
      </c>
      <c r="R1045">
        <v>100175</v>
      </c>
      <c r="S1045">
        <v>13</v>
      </c>
      <c r="T1045">
        <v>100177</v>
      </c>
      <c r="U1045">
        <v>14</v>
      </c>
      <c r="V1045">
        <v>100175</v>
      </c>
      <c r="W1045">
        <v>15</v>
      </c>
      <c r="X1045">
        <v>100176</v>
      </c>
      <c r="Y1045">
        <v>16</v>
      </c>
      <c r="Z1045">
        <v>100175</v>
      </c>
      <c r="AA1045">
        <v>17</v>
      </c>
      <c r="AB1045">
        <v>100176</v>
      </c>
      <c r="AC1045">
        <v>19</v>
      </c>
      <c r="AD1045">
        <v>100176</v>
      </c>
      <c r="AE1045">
        <v>20</v>
      </c>
      <c r="AF1045">
        <v>200585</v>
      </c>
      <c r="AG1045">
        <v>18</v>
      </c>
      <c r="AH1045" t="e">
        <f>VLOOKUP(AF1045,关卡难度线!B:H,11,0)</f>
        <v>#N/A</v>
      </c>
    </row>
    <row r="1046" spans="14:34">
      <c r="N1046" s="14">
        <v>100176</v>
      </c>
      <c r="O1046">
        <v>11</v>
      </c>
      <c r="P1046">
        <v>100175</v>
      </c>
      <c r="Q1046">
        <v>12</v>
      </c>
      <c r="R1046">
        <v>100175</v>
      </c>
      <c r="S1046">
        <v>13</v>
      </c>
      <c r="T1046">
        <v>100177</v>
      </c>
      <c r="U1046">
        <v>14</v>
      </c>
      <c r="V1046">
        <v>100177</v>
      </c>
      <c r="W1046">
        <v>15</v>
      </c>
      <c r="X1046">
        <v>100175</v>
      </c>
      <c r="Y1046">
        <v>16</v>
      </c>
      <c r="Z1046">
        <v>100177</v>
      </c>
      <c r="AA1046">
        <v>17</v>
      </c>
      <c r="AB1046">
        <v>100177</v>
      </c>
      <c r="AC1046">
        <v>19</v>
      </c>
      <c r="AD1046">
        <v>100175</v>
      </c>
      <c r="AE1046">
        <v>20</v>
      </c>
      <c r="AF1046">
        <v>200586</v>
      </c>
      <c r="AG1046">
        <v>18</v>
      </c>
      <c r="AH1046" t="e">
        <f>VLOOKUP(AF1046,关卡难度线!B:H,11,0)</f>
        <v>#N/A</v>
      </c>
    </row>
    <row r="1047" spans="14:34">
      <c r="N1047" s="14">
        <v>100177</v>
      </c>
      <c r="O1047">
        <v>11</v>
      </c>
      <c r="P1047">
        <v>100177</v>
      </c>
      <c r="Q1047">
        <v>12</v>
      </c>
      <c r="R1047">
        <v>100176</v>
      </c>
      <c r="S1047">
        <v>13</v>
      </c>
      <c r="T1047">
        <v>100176</v>
      </c>
      <c r="U1047">
        <v>14</v>
      </c>
      <c r="V1047">
        <v>100175</v>
      </c>
      <c r="W1047">
        <v>15</v>
      </c>
      <c r="X1047">
        <v>100175</v>
      </c>
      <c r="Y1047">
        <v>16</v>
      </c>
      <c r="Z1047">
        <v>100175</v>
      </c>
      <c r="AA1047">
        <v>17</v>
      </c>
      <c r="AB1047">
        <v>100175</v>
      </c>
      <c r="AC1047">
        <v>19</v>
      </c>
      <c r="AD1047">
        <v>100175</v>
      </c>
      <c r="AE1047">
        <v>20</v>
      </c>
      <c r="AF1047">
        <v>200587</v>
      </c>
      <c r="AG1047">
        <v>18</v>
      </c>
      <c r="AH1047" t="e">
        <f>VLOOKUP(AF1047,关卡难度线!B:H,11,0)</f>
        <v>#N/A</v>
      </c>
    </row>
    <row r="1048" spans="14:34">
      <c r="N1048" s="14">
        <v>100177</v>
      </c>
      <c r="O1048">
        <v>11</v>
      </c>
      <c r="P1048">
        <v>100177</v>
      </c>
      <c r="Q1048">
        <v>12</v>
      </c>
      <c r="R1048">
        <v>100176</v>
      </c>
      <c r="S1048">
        <v>13</v>
      </c>
      <c r="T1048">
        <v>100175</v>
      </c>
      <c r="U1048">
        <v>14</v>
      </c>
      <c r="V1048">
        <v>100175</v>
      </c>
      <c r="W1048">
        <v>15</v>
      </c>
      <c r="X1048">
        <v>100175</v>
      </c>
      <c r="Y1048">
        <v>16</v>
      </c>
      <c r="Z1048">
        <v>100176</v>
      </c>
      <c r="AA1048">
        <v>17</v>
      </c>
      <c r="AB1048">
        <v>100177</v>
      </c>
      <c r="AC1048">
        <v>19</v>
      </c>
      <c r="AD1048">
        <v>100175</v>
      </c>
      <c r="AE1048">
        <v>20</v>
      </c>
      <c r="AF1048">
        <v>200588</v>
      </c>
      <c r="AG1048">
        <v>18</v>
      </c>
      <c r="AH1048" t="e">
        <f>VLOOKUP(AF1048,关卡难度线!B:H,11,0)</f>
        <v>#N/A</v>
      </c>
    </row>
    <row r="1049" spans="14:34">
      <c r="N1049" s="14">
        <v>100175</v>
      </c>
      <c r="O1049">
        <v>11</v>
      </c>
      <c r="P1049">
        <v>100176</v>
      </c>
      <c r="Q1049">
        <v>12</v>
      </c>
      <c r="R1049">
        <v>100177</v>
      </c>
      <c r="S1049">
        <v>13</v>
      </c>
      <c r="T1049">
        <v>100177</v>
      </c>
      <c r="U1049">
        <v>14</v>
      </c>
      <c r="V1049">
        <v>100176</v>
      </c>
      <c r="W1049">
        <v>15</v>
      </c>
      <c r="X1049">
        <v>100177</v>
      </c>
      <c r="Y1049">
        <v>16</v>
      </c>
      <c r="Z1049">
        <v>100176</v>
      </c>
      <c r="AA1049">
        <v>17</v>
      </c>
      <c r="AB1049">
        <v>100176</v>
      </c>
      <c r="AC1049">
        <v>19</v>
      </c>
      <c r="AD1049">
        <v>100177</v>
      </c>
      <c r="AE1049">
        <v>20</v>
      </c>
      <c r="AF1049">
        <v>200589</v>
      </c>
      <c r="AG1049">
        <v>18</v>
      </c>
      <c r="AH1049" t="e">
        <f>VLOOKUP(AF1049,关卡难度线!B:H,11,0)</f>
        <v>#N/A</v>
      </c>
    </row>
    <row r="1050" spans="14:34">
      <c r="N1050" s="14">
        <v>100177</v>
      </c>
      <c r="O1050">
        <v>11</v>
      </c>
      <c r="P1050">
        <v>100175</v>
      </c>
      <c r="Q1050">
        <v>12</v>
      </c>
      <c r="R1050">
        <v>100175</v>
      </c>
      <c r="S1050">
        <v>13</v>
      </c>
      <c r="T1050">
        <v>100177</v>
      </c>
      <c r="U1050">
        <v>14</v>
      </c>
      <c r="V1050">
        <v>100175</v>
      </c>
      <c r="W1050">
        <v>15</v>
      </c>
      <c r="X1050">
        <v>100177</v>
      </c>
      <c r="Y1050">
        <v>16</v>
      </c>
      <c r="Z1050">
        <v>100175</v>
      </c>
      <c r="AA1050">
        <v>17</v>
      </c>
      <c r="AB1050">
        <v>100175</v>
      </c>
      <c r="AC1050">
        <v>19</v>
      </c>
      <c r="AD1050">
        <v>100176</v>
      </c>
      <c r="AE1050">
        <v>20</v>
      </c>
      <c r="AF1050">
        <v>200590</v>
      </c>
      <c r="AG1050">
        <v>18</v>
      </c>
      <c r="AH1050" t="e">
        <f>VLOOKUP(AF1050,关卡难度线!B:H,11,0)</f>
        <v>#N/A</v>
      </c>
    </row>
    <row r="1051" spans="14:34">
      <c r="N1051" s="14">
        <v>100176</v>
      </c>
      <c r="O1051">
        <v>11</v>
      </c>
      <c r="P1051">
        <v>100176</v>
      </c>
      <c r="Q1051">
        <v>12</v>
      </c>
      <c r="R1051">
        <v>100175</v>
      </c>
      <c r="S1051">
        <v>13</v>
      </c>
      <c r="T1051">
        <v>100176</v>
      </c>
      <c r="U1051">
        <v>14</v>
      </c>
      <c r="V1051">
        <v>100177</v>
      </c>
      <c r="W1051">
        <v>15</v>
      </c>
      <c r="X1051">
        <v>100176</v>
      </c>
      <c r="Y1051">
        <v>16</v>
      </c>
      <c r="Z1051">
        <v>100177</v>
      </c>
      <c r="AA1051">
        <v>17</v>
      </c>
      <c r="AB1051">
        <v>100177</v>
      </c>
      <c r="AC1051">
        <v>19</v>
      </c>
      <c r="AD1051">
        <v>100176</v>
      </c>
      <c r="AE1051">
        <v>20</v>
      </c>
      <c r="AF1051">
        <v>200581</v>
      </c>
      <c r="AG1051">
        <v>18</v>
      </c>
      <c r="AH1051" t="e">
        <f>VLOOKUP(AF1051,关卡难度线!B:H,11,0)</f>
        <v>#N/A</v>
      </c>
    </row>
    <row r="1052" spans="14:34">
      <c r="N1052" s="14">
        <v>100177</v>
      </c>
      <c r="O1052">
        <v>11</v>
      </c>
      <c r="P1052">
        <v>100177</v>
      </c>
      <c r="Q1052">
        <v>12</v>
      </c>
      <c r="R1052">
        <v>100176</v>
      </c>
      <c r="S1052">
        <v>13</v>
      </c>
      <c r="T1052">
        <v>100176</v>
      </c>
      <c r="U1052">
        <v>14</v>
      </c>
      <c r="V1052">
        <v>100176</v>
      </c>
      <c r="W1052">
        <v>15</v>
      </c>
      <c r="X1052">
        <v>100175</v>
      </c>
      <c r="Y1052">
        <v>16</v>
      </c>
      <c r="Z1052">
        <v>100175</v>
      </c>
      <c r="AA1052">
        <v>17</v>
      </c>
      <c r="AB1052">
        <v>100176</v>
      </c>
      <c r="AC1052">
        <v>19</v>
      </c>
      <c r="AD1052">
        <v>100175</v>
      </c>
      <c r="AE1052">
        <v>20</v>
      </c>
      <c r="AF1052">
        <v>200582</v>
      </c>
      <c r="AG1052">
        <v>18</v>
      </c>
      <c r="AH1052" t="e">
        <f>VLOOKUP(AF1052,关卡难度线!B:H,11,0)</f>
        <v>#N/A</v>
      </c>
    </row>
    <row r="1053" spans="14:34">
      <c r="N1053" s="14">
        <v>100175</v>
      </c>
      <c r="O1053">
        <v>11</v>
      </c>
      <c r="P1053">
        <v>100176</v>
      </c>
      <c r="Q1053">
        <v>12</v>
      </c>
      <c r="R1053">
        <v>100176</v>
      </c>
      <c r="S1053">
        <v>13</v>
      </c>
      <c r="T1053">
        <v>100177</v>
      </c>
      <c r="U1053">
        <v>14</v>
      </c>
      <c r="V1053">
        <v>100177</v>
      </c>
      <c r="W1053">
        <v>15</v>
      </c>
      <c r="X1053">
        <v>100177</v>
      </c>
      <c r="Y1053">
        <v>16</v>
      </c>
      <c r="Z1053">
        <v>100176</v>
      </c>
      <c r="AA1053">
        <v>17</v>
      </c>
      <c r="AB1053">
        <v>100176</v>
      </c>
      <c r="AC1053">
        <v>19</v>
      </c>
      <c r="AD1053">
        <v>100177</v>
      </c>
      <c r="AE1053">
        <v>20</v>
      </c>
      <c r="AF1053">
        <v>200583</v>
      </c>
      <c r="AG1053">
        <v>18</v>
      </c>
      <c r="AH1053" t="e">
        <f>VLOOKUP(AF1053,关卡难度线!B:H,11,0)</f>
        <v>#N/A</v>
      </c>
    </row>
    <row r="1054" spans="14:34">
      <c r="N1054" s="14">
        <v>100177</v>
      </c>
      <c r="O1054">
        <v>11</v>
      </c>
      <c r="P1054">
        <v>100175</v>
      </c>
      <c r="Q1054">
        <v>12</v>
      </c>
      <c r="R1054">
        <v>100176</v>
      </c>
      <c r="S1054">
        <v>13</v>
      </c>
      <c r="T1054">
        <v>100177</v>
      </c>
      <c r="U1054">
        <v>14</v>
      </c>
      <c r="V1054">
        <v>100175</v>
      </c>
      <c r="W1054">
        <v>15</v>
      </c>
      <c r="X1054">
        <v>100176</v>
      </c>
      <c r="Y1054">
        <v>16</v>
      </c>
      <c r="Z1054">
        <v>100176</v>
      </c>
      <c r="AA1054">
        <v>17</v>
      </c>
      <c r="AB1054">
        <v>100176</v>
      </c>
      <c r="AC1054">
        <v>19</v>
      </c>
      <c r="AD1054">
        <v>100176</v>
      </c>
      <c r="AE1054">
        <v>20</v>
      </c>
      <c r="AF1054">
        <v>200584</v>
      </c>
      <c r="AG1054">
        <v>18</v>
      </c>
      <c r="AH1054" t="e">
        <f>VLOOKUP(AF1054,关卡难度线!B:H,11,0)</f>
        <v>#N/A</v>
      </c>
    </row>
    <row r="1055" spans="14:34">
      <c r="N1055" s="14">
        <v>100175</v>
      </c>
      <c r="O1055">
        <v>11</v>
      </c>
      <c r="P1055">
        <v>100177</v>
      </c>
      <c r="Q1055">
        <v>12</v>
      </c>
      <c r="R1055">
        <v>100175</v>
      </c>
      <c r="S1055">
        <v>13</v>
      </c>
      <c r="T1055">
        <v>100177</v>
      </c>
      <c r="U1055">
        <v>14</v>
      </c>
      <c r="V1055">
        <v>100175</v>
      </c>
      <c r="W1055">
        <v>15</v>
      </c>
      <c r="X1055">
        <v>100176</v>
      </c>
      <c r="Y1055">
        <v>16</v>
      </c>
      <c r="Z1055">
        <v>100175</v>
      </c>
      <c r="AA1055">
        <v>17</v>
      </c>
      <c r="AB1055">
        <v>100176</v>
      </c>
      <c r="AC1055">
        <v>19</v>
      </c>
      <c r="AD1055">
        <v>100176</v>
      </c>
      <c r="AE1055">
        <v>20</v>
      </c>
      <c r="AF1055">
        <v>200585</v>
      </c>
      <c r="AG1055">
        <v>18</v>
      </c>
      <c r="AH1055" t="e">
        <f>VLOOKUP(AF1055,关卡难度线!B:H,11,0)</f>
        <v>#N/A</v>
      </c>
    </row>
    <row r="1056" spans="14:34">
      <c r="N1056" s="14">
        <v>100176</v>
      </c>
      <c r="O1056">
        <v>11</v>
      </c>
      <c r="P1056">
        <v>100175</v>
      </c>
      <c r="Q1056">
        <v>12</v>
      </c>
      <c r="R1056">
        <v>100175</v>
      </c>
      <c r="S1056">
        <v>13</v>
      </c>
      <c r="T1056">
        <v>100177</v>
      </c>
      <c r="U1056">
        <v>14</v>
      </c>
      <c r="V1056">
        <v>100177</v>
      </c>
      <c r="W1056">
        <v>15</v>
      </c>
      <c r="X1056">
        <v>100175</v>
      </c>
      <c r="Y1056">
        <v>16</v>
      </c>
      <c r="Z1056">
        <v>100177</v>
      </c>
      <c r="AA1056">
        <v>17</v>
      </c>
      <c r="AB1056">
        <v>100177</v>
      </c>
      <c r="AC1056">
        <v>19</v>
      </c>
      <c r="AD1056">
        <v>100175</v>
      </c>
      <c r="AE1056">
        <v>20</v>
      </c>
      <c r="AF1056">
        <v>200586</v>
      </c>
      <c r="AG1056">
        <v>18</v>
      </c>
      <c r="AH1056" t="e">
        <f>VLOOKUP(AF1056,关卡难度线!B:H,11,0)</f>
        <v>#N/A</v>
      </c>
    </row>
    <row r="1057" spans="14:34">
      <c r="N1057" s="14">
        <v>100177</v>
      </c>
      <c r="O1057">
        <v>11</v>
      </c>
      <c r="P1057">
        <v>100177</v>
      </c>
      <c r="Q1057">
        <v>12</v>
      </c>
      <c r="R1057">
        <v>100176</v>
      </c>
      <c r="S1057">
        <v>13</v>
      </c>
      <c r="T1057">
        <v>100176</v>
      </c>
      <c r="U1057">
        <v>14</v>
      </c>
      <c r="V1057">
        <v>100175</v>
      </c>
      <c r="W1057">
        <v>15</v>
      </c>
      <c r="X1057">
        <v>100175</v>
      </c>
      <c r="Y1057">
        <v>16</v>
      </c>
      <c r="Z1057">
        <v>100175</v>
      </c>
      <c r="AA1057">
        <v>17</v>
      </c>
      <c r="AB1057">
        <v>100175</v>
      </c>
      <c r="AC1057">
        <v>19</v>
      </c>
      <c r="AD1057">
        <v>100175</v>
      </c>
      <c r="AE1057">
        <v>20</v>
      </c>
      <c r="AF1057">
        <v>200587</v>
      </c>
      <c r="AG1057">
        <v>18</v>
      </c>
      <c r="AH1057" t="e">
        <f>VLOOKUP(AF1057,关卡难度线!B:H,11,0)</f>
        <v>#N/A</v>
      </c>
    </row>
    <row r="1058" spans="14:34">
      <c r="N1058" s="14">
        <v>100177</v>
      </c>
      <c r="O1058">
        <v>11</v>
      </c>
      <c r="P1058">
        <v>100177</v>
      </c>
      <c r="Q1058">
        <v>12</v>
      </c>
      <c r="R1058">
        <v>100176</v>
      </c>
      <c r="S1058">
        <v>13</v>
      </c>
      <c r="T1058">
        <v>100175</v>
      </c>
      <c r="U1058">
        <v>14</v>
      </c>
      <c r="V1058">
        <v>100175</v>
      </c>
      <c r="W1058">
        <v>15</v>
      </c>
      <c r="X1058">
        <v>100175</v>
      </c>
      <c r="Y1058">
        <v>16</v>
      </c>
      <c r="Z1058">
        <v>100176</v>
      </c>
      <c r="AA1058">
        <v>17</v>
      </c>
      <c r="AB1058">
        <v>100177</v>
      </c>
      <c r="AC1058">
        <v>19</v>
      </c>
      <c r="AD1058">
        <v>100175</v>
      </c>
      <c r="AE1058">
        <v>20</v>
      </c>
      <c r="AF1058">
        <v>200588</v>
      </c>
      <c r="AG1058">
        <v>18</v>
      </c>
      <c r="AH1058" t="e">
        <f>VLOOKUP(AF1058,关卡难度线!B:H,11,0)</f>
        <v>#N/A</v>
      </c>
    </row>
    <row r="1059" spans="14:34">
      <c r="N1059" s="14">
        <v>100175</v>
      </c>
      <c r="O1059">
        <v>11</v>
      </c>
      <c r="P1059">
        <v>100176</v>
      </c>
      <c r="Q1059">
        <v>12</v>
      </c>
      <c r="R1059">
        <v>100177</v>
      </c>
      <c r="S1059">
        <v>13</v>
      </c>
      <c r="T1059">
        <v>100177</v>
      </c>
      <c r="U1059">
        <v>14</v>
      </c>
      <c r="V1059">
        <v>100176</v>
      </c>
      <c r="W1059">
        <v>15</v>
      </c>
      <c r="X1059">
        <v>100177</v>
      </c>
      <c r="Y1059">
        <v>16</v>
      </c>
      <c r="Z1059">
        <v>100176</v>
      </c>
      <c r="AA1059">
        <v>17</v>
      </c>
      <c r="AB1059">
        <v>100176</v>
      </c>
      <c r="AC1059">
        <v>19</v>
      </c>
      <c r="AD1059">
        <v>100177</v>
      </c>
      <c r="AE1059">
        <v>20</v>
      </c>
      <c r="AF1059">
        <v>200589</v>
      </c>
      <c r="AG1059">
        <v>18</v>
      </c>
      <c r="AH1059" t="e">
        <f>VLOOKUP(AF1059,关卡难度线!B:H,11,0)</f>
        <v>#N/A</v>
      </c>
    </row>
    <row r="1060" spans="14:34">
      <c r="N1060" s="14">
        <v>100177</v>
      </c>
      <c r="O1060">
        <v>11</v>
      </c>
      <c r="P1060">
        <v>100175</v>
      </c>
      <c r="Q1060">
        <v>12</v>
      </c>
      <c r="R1060">
        <v>100175</v>
      </c>
      <c r="S1060">
        <v>13</v>
      </c>
      <c r="T1060">
        <v>100177</v>
      </c>
      <c r="U1060">
        <v>14</v>
      </c>
      <c r="V1060">
        <v>100175</v>
      </c>
      <c r="W1060">
        <v>15</v>
      </c>
      <c r="X1060">
        <v>100177</v>
      </c>
      <c r="Y1060">
        <v>16</v>
      </c>
      <c r="Z1060">
        <v>100175</v>
      </c>
      <c r="AA1060">
        <v>17</v>
      </c>
      <c r="AB1060">
        <v>100175</v>
      </c>
      <c r="AC1060">
        <v>19</v>
      </c>
      <c r="AD1060">
        <v>100176</v>
      </c>
      <c r="AE1060">
        <v>20</v>
      </c>
      <c r="AF1060">
        <v>200590</v>
      </c>
      <c r="AG1060">
        <v>18</v>
      </c>
      <c r="AH1060" t="e">
        <f>VLOOKUP(AF1060,关卡难度线!B:H,11,0)</f>
        <v>#N/A</v>
      </c>
    </row>
    <row r="1061" spans="14:34">
      <c r="N1061" s="14">
        <v>100179</v>
      </c>
      <c r="O1061">
        <v>11</v>
      </c>
      <c r="P1061">
        <v>100178</v>
      </c>
      <c r="Q1061">
        <v>12</v>
      </c>
      <c r="R1061">
        <v>100180</v>
      </c>
      <c r="S1061">
        <v>13</v>
      </c>
      <c r="T1061">
        <v>100178</v>
      </c>
      <c r="U1061">
        <v>14</v>
      </c>
      <c r="V1061">
        <v>100180</v>
      </c>
      <c r="W1061">
        <v>15</v>
      </c>
      <c r="X1061">
        <v>100178</v>
      </c>
      <c r="Y1061">
        <v>16</v>
      </c>
      <c r="Z1061">
        <v>100180</v>
      </c>
      <c r="AA1061">
        <v>17</v>
      </c>
      <c r="AB1061">
        <v>100180</v>
      </c>
      <c r="AC1061">
        <v>19</v>
      </c>
      <c r="AD1061">
        <v>100180</v>
      </c>
      <c r="AE1061">
        <v>20</v>
      </c>
      <c r="AF1061">
        <v>200591</v>
      </c>
      <c r="AG1061">
        <v>18</v>
      </c>
      <c r="AH1061" t="e">
        <f>VLOOKUP(AF1061,关卡难度线!B:H,11,0)</f>
        <v>#N/A</v>
      </c>
    </row>
    <row r="1062" spans="14:34">
      <c r="N1062" s="14">
        <v>100178</v>
      </c>
      <c r="O1062">
        <v>11</v>
      </c>
      <c r="P1062">
        <v>100178</v>
      </c>
      <c r="Q1062">
        <v>12</v>
      </c>
      <c r="R1062">
        <v>100180</v>
      </c>
      <c r="S1062">
        <v>13</v>
      </c>
      <c r="T1062">
        <v>100179</v>
      </c>
      <c r="U1062">
        <v>14</v>
      </c>
      <c r="V1062">
        <v>100179</v>
      </c>
      <c r="W1062">
        <v>15</v>
      </c>
      <c r="X1062">
        <v>100180</v>
      </c>
      <c r="Y1062">
        <v>16</v>
      </c>
      <c r="Z1062">
        <v>100180</v>
      </c>
      <c r="AA1062">
        <v>17</v>
      </c>
      <c r="AB1062">
        <v>100180</v>
      </c>
      <c r="AC1062">
        <v>19</v>
      </c>
      <c r="AD1062">
        <v>100178</v>
      </c>
      <c r="AE1062">
        <v>20</v>
      </c>
      <c r="AF1062">
        <v>200592</v>
      </c>
      <c r="AG1062">
        <v>18</v>
      </c>
      <c r="AH1062" t="e">
        <f>VLOOKUP(AF1062,关卡难度线!B:H,11,0)</f>
        <v>#N/A</v>
      </c>
    </row>
    <row r="1063" spans="14:34">
      <c r="N1063" s="14">
        <v>100178</v>
      </c>
      <c r="O1063">
        <v>11</v>
      </c>
      <c r="P1063">
        <v>100178</v>
      </c>
      <c r="Q1063">
        <v>12</v>
      </c>
      <c r="R1063">
        <v>100180</v>
      </c>
      <c r="S1063">
        <v>13</v>
      </c>
      <c r="T1063">
        <v>100180</v>
      </c>
      <c r="U1063">
        <v>14</v>
      </c>
      <c r="V1063">
        <v>100178</v>
      </c>
      <c r="W1063">
        <v>15</v>
      </c>
      <c r="X1063">
        <v>100179</v>
      </c>
      <c r="Y1063">
        <v>16</v>
      </c>
      <c r="Z1063">
        <v>100180</v>
      </c>
      <c r="AA1063">
        <v>17</v>
      </c>
      <c r="AB1063">
        <v>100179</v>
      </c>
      <c r="AC1063">
        <v>19</v>
      </c>
      <c r="AD1063">
        <v>100178</v>
      </c>
      <c r="AE1063">
        <v>20</v>
      </c>
      <c r="AF1063">
        <v>200593</v>
      </c>
      <c r="AG1063">
        <v>18</v>
      </c>
      <c r="AH1063" t="e">
        <f>VLOOKUP(AF1063,关卡难度线!B:H,11,0)</f>
        <v>#N/A</v>
      </c>
    </row>
    <row r="1064" spans="14:34">
      <c r="N1064" s="14">
        <v>100180</v>
      </c>
      <c r="O1064">
        <v>11</v>
      </c>
      <c r="P1064">
        <v>100180</v>
      </c>
      <c r="Q1064">
        <v>12</v>
      </c>
      <c r="R1064">
        <v>100179</v>
      </c>
      <c r="S1064">
        <v>13</v>
      </c>
      <c r="T1064">
        <v>100180</v>
      </c>
      <c r="U1064">
        <v>14</v>
      </c>
      <c r="V1064">
        <v>100178</v>
      </c>
      <c r="W1064">
        <v>15</v>
      </c>
      <c r="X1064">
        <v>100179</v>
      </c>
      <c r="Y1064">
        <v>16</v>
      </c>
      <c r="Z1064">
        <v>100179</v>
      </c>
      <c r="AA1064">
        <v>17</v>
      </c>
      <c r="AB1064">
        <v>100179</v>
      </c>
      <c r="AC1064">
        <v>19</v>
      </c>
      <c r="AD1064">
        <v>100180</v>
      </c>
      <c r="AE1064">
        <v>20</v>
      </c>
      <c r="AF1064">
        <v>200594</v>
      </c>
      <c r="AG1064">
        <v>18</v>
      </c>
      <c r="AH1064" t="e">
        <f>VLOOKUP(AF1064,关卡难度线!B:H,11,0)</f>
        <v>#N/A</v>
      </c>
    </row>
    <row r="1065" spans="14:34">
      <c r="N1065" s="14">
        <v>100180</v>
      </c>
      <c r="O1065">
        <v>11</v>
      </c>
      <c r="P1065">
        <v>100179</v>
      </c>
      <c r="Q1065">
        <v>12</v>
      </c>
      <c r="R1065">
        <v>100180</v>
      </c>
      <c r="S1065">
        <v>13</v>
      </c>
      <c r="T1065">
        <v>100179</v>
      </c>
      <c r="U1065">
        <v>14</v>
      </c>
      <c r="V1065">
        <v>100178</v>
      </c>
      <c r="W1065">
        <v>15</v>
      </c>
      <c r="X1065">
        <v>100178</v>
      </c>
      <c r="Y1065">
        <v>16</v>
      </c>
      <c r="Z1065">
        <v>100180</v>
      </c>
      <c r="AA1065">
        <v>17</v>
      </c>
      <c r="AB1065">
        <v>100179</v>
      </c>
      <c r="AC1065">
        <v>19</v>
      </c>
      <c r="AD1065">
        <v>100180</v>
      </c>
      <c r="AE1065">
        <v>20</v>
      </c>
      <c r="AF1065">
        <v>200595</v>
      </c>
      <c r="AG1065">
        <v>18</v>
      </c>
      <c r="AH1065" t="e">
        <f>VLOOKUP(AF1065,关卡难度线!B:H,11,0)</f>
        <v>#N/A</v>
      </c>
    </row>
    <row r="1066" spans="14:34">
      <c r="N1066" s="14">
        <v>100180</v>
      </c>
      <c r="O1066">
        <v>11</v>
      </c>
      <c r="P1066">
        <v>100178</v>
      </c>
      <c r="Q1066">
        <v>12</v>
      </c>
      <c r="R1066">
        <v>100180</v>
      </c>
      <c r="S1066">
        <v>13</v>
      </c>
      <c r="T1066">
        <v>100179</v>
      </c>
      <c r="U1066">
        <v>14</v>
      </c>
      <c r="V1066">
        <v>100178</v>
      </c>
      <c r="W1066">
        <v>15</v>
      </c>
      <c r="X1066">
        <v>100178</v>
      </c>
      <c r="Y1066">
        <v>16</v>
      </c>
      <c r="Z1066">
        <v>100179</v>
      </c>
      <c r="AA1066">
        <v>17</v>
      </c>
      <c r="AB1066">
        <v>100178</v>
      </c>
      <c r="AC1066">
        <v>19</v>
      </c>
      <c r="AD1066">
        <v>100178</v>
      </c>
      <c r="AE1066">
        <v>20</v>
      </c>
      <c r="AF1066">
        <v>200596</v>
      </c>
      <c r="AG1066">
        <v>18</v>
      </c>
      <c r="AH1066" t="e">
        <f>VLOOKUP(AF1066,关卡难度线!B:H,11,0)</f>
        <v>#N/A</v>
      </c>
    </row>
    <row r="1067" spans="14:34">
      <c r="N1067" s="14">
        <v>100180</v>
      </c>
      <c r="O1067">
        <v>11</v>
      </c>
      <c r="P1067">
        <v>100178</v>
      </c>
      <c r="Q1067">
        <v>12</v>
      </c>
      <c r="R1067">
        <v>100178</v>
      </c>
      <c r="S1067">
        <v>13</v>
      </c>
      <c r="T1067">
        <v>100179</v>
      </c>
      <c r="U1067">
        <v>14</v>
      </c>
      <c r="V1067">
        <v>100178</v>
      </c>
      <c r="W1067">
        <v>15</v>
      </c>
      <c r="X1067">
        <v>100178</v>
      </c>
      <c r="Y1067">
        <v>16</v>
      </c>
      <c r="Z1067">
        <v>100180</v>
      </c>
      <c r="AA1067">
        <v>17</v>
      </c>
      <c r="AB1067">
        <v>100178</v>
      </c>
      <c r="AC1067">
        <v>19</v>
      </c>
      <c r="AD1067">
        <v>100178</v>
      </c>
      <c r="AE1067">
        <v>20</v>
      </c>
      <c r="AF1067">
        <v>200597</v>
      </c>
      <c r="AG1067">
        <v>18</v>
      </c>
      <c r="AH1067" t="e">
        <f>VLOOKUP(AF1067,关卡难度线!B:H,11,0)</f>
        <v>#N/A</v>
      </c>
    </row>
    <row r="1068" spans="14:34">
      <c r="N1068" s="14">
        <v>100178</v>
      </c>
      <c r="O1068">
        <v>11</v>
      </c>
      <c r="P1068">
        <v>100178</v>
      </c>
      <c r="Q1068">
        <v>12</v>
      </c>
      <c r="R1068">
        <v>100179</v>
      </c>
      <c r="S1068">
        <v>13</v>
      </c>
      <c r="T1068">
        <v>100179</v>
      </c>
      <c r="U1068">
        <v>14</v>
      </c>
      <c r="V1068">
        <v>100179</v>
      </c>
      <c r="W1068">
        <v>15</v>
      </c>
      <c r="X1068">
        <v>100180</v>
      </c>
      <c r="Y1068">
        <v>16</v>
      </c>
      <c r="Z1068">
        <v>100179</v>
      </c>
      <c r="AA1068">
        <v>17</v>
      </c>
      <c r="AB1068">
        <v>100178</v>
      </c>
      <c r="AC1068">
        <v>19</v>
      </c>
      <c r="AD1068">
        <v>100178</v>
      </c>
      <c r="AE1068">
        <v>20</v>
      </c>
      <c r="AF1068">
        <v>200598</v>
      </c>
      <c r="AG1068">
        <v>18</v>
      </c>
      <c r="AH1068" t="e">
        <f>VLOOKUP(AF1068,关卡难度线!B:H,11,0)</f>
        <v>#N/A</v>
      </c>
    </row>
    <row r="1069" spans="14:34">
      <c r="N1069" s="14">
        <v>100178</v>
      </c>
      <c r="O1069">
        <v>11</v>
      </c>
      <c r="P1069">
        <v>100179</v>
      </c>
      <c r="Q1069">
        <v>12</v>
      </c>
      <c r="R1069">
        <v>100179</v>
      </c>
      <c r="S1069">
        <v>13</v>
      </c>
      <c r="T1069">
        <v>100179</v>
      </c>
      <c r="U1069">
        <v>14</v>
      </c>
      <c r="V1069">
        <v>100178</v>
      </c>
      <c r="W1069">
        <v>15</v>
      </c>
      <c r="X1069">
        <v>100179</v>
      </c>
      <c r="Y1069">
        <v>16</v>
      </c>
      <c r="Z1069">
        <v>100179</v>
      </c>
      <c r="AA1069">
        <v>17</v>
      </c>
      <c r="AB1069">
        <v>100180</v>
      </c>
      <c r="AC1069">
        <v>19</v>
      </c>
      <c r="AD1069">
        <v>100178</v>
      </c>
      <c r="AE1069">
        <v>20</v>
      </c>
      <c r="AF1069">
        <v>200599</v>
      </c>
      <c r="AG1069">
        <v>18</v>
      </c>
      <c r="AH1069" t="e">
        <f>VLOOKUP(AF1069,关卡难度线!B:H,11,0)</f>
        <v>#N/A</v>
      </c>
    </row>
    <row r="1070" spans="14:34">
      <c r="N1070" s="14">
        <v>100180</v>
      </c>
      <c r="O1070">
        <v>11</v>
      </c>
      <c r="P1070">
        <v>100178</v>
      </c>
      <c r="Q1070">
        <v>12</v>
      </c>
      <c r="R1070">
        <v>100179</v>
      </c>
      <c r="S1070">
        <v>13</v>
      </c>
      <c r="T1070">
        <v>100178</v>
      </c>
      <c r="U1070">
        <v>14</v>
      </c>
      <c r="V1070">
        <v>100180</v>
      </c>
      <c r="W1070">
        <v>15</v>
      </c>
      <c r="X1070">
        <v>100180</v>
      </c>
      <c r="Y1070">
        <v>16</v>
      </c>
      <c r="Z1070">
        <v>100179</v>
      </c>
      <c r="AA1070">
        <v>17</v>
      </c>
      <c r="AB1070">
        <v>100178</v>
      </c>
      <c r="AC1070">
        <v>19</v>
      </c>
      <c r="AD1070">
        <v>100180</v>
      </c>
      <c r="AE1070">
        <v>20</v>
      </c>
      <c r="AF1070">
        <v>200600</v>
      </c>
      <c r="AG1070">
        <v>18</v>
      </c>
      <c r="AH1070" t="e">
        <f>VLOOKUP(AF1070,关卡难度线!B:H,11,0)</f>
        <v>#N/A</v>
      </c>
    </row>
    <row r="1071" spans="14:34">
      <c r="N1071" s="14">
        <v>100179</v>
      </c>
      <c r="O1071">
        <v>11</v>
      </c>
      <c r="P1071">
        <v>100178</v>
      </c>
      <c r="Q1071">
        <v>12</v>
      </c>
      <c r="R1071">
        <v>100180</v>
      </c>
      <c r="S1071">
        <v>13</v>
      </c>
      <c r="T1071">
        <v>100178</v>
      </c>
      <c r="U1071">
        <v>14</v>
      </c>
      <c r="V1071">
        <v>100180</v>
      </c>
      <c r="W1071">
        <v>15</v>
      </c>
      <c r="X1071">
        <v>100178</v>
      </c>
      <c r="Y1071">
        <v>16</v>
      </c>
      <c r="Z1071">
        <v>100180</v>
      </c>
      <c r="AA1071">
        <v>17</v>
      </c>
      <c r="AB1071">
        <v>100180</v>
      </c>
      <c r="AC1071">
        <v>19</v>
      </c>
      <c r="AD1071">
        <v>100180</v>
      </c>
      <c r="AE1071">
        <v>20</v>
      </c>
      <c r="AF1071">
        <v>200591</v>
      </c>
      <c r="AG1071">
        <v>18</v>
      </c>
      <c r="AH1071" t="e">
        <f>VLOOKUP(AF1071,关卡难度线!B:H,11,0)</f>
        <v>#N/A</v>
      </c>
    </row>
    <row r="1072" spans="14:34">
      <c r="N1072" s="14">
        <v>100178</v>
      </c>
      <c r="O1072">
        <v>11</v>
      </c>
      <c r="P1072">
        <v>100178</v>
      </c>
      <c r="Q1072">
        <v>12</v>
      </c>
      <c r="R1072">
        <v>100180</v>
      </c>
      <c r="S1072">
        <v>13</v>
      </c>
      <c r="T1072">
        <v>100179</v>
      </c>
      <c r="U1072">
        <v>14</v>
      </c>
      <c r="V1072">
        <v>100179</v>
      </c>
      <c r="W1072">
        <v>15</v>
      </c>
      <c r="X1072">
        <v>100180</v>
      </c>
      <c r="Y1072">
        <v>16</v>
      </c>
      <c r="Z1072">
        <v>100180</v>
      </c>
      <c r="AA1072">
        <v>17</v>
      </c>
      <c r="AB1072">
        <v>100180</v>
      </c>
      <c r="AC1072">
        <v>19</v>
      </c>
      <c r="AD1072">
        <v>100178</v>
      </c>
      <c r="AE1072">
        <v>20</v>
      </c>
      <c r="AF1072">
        <v>200592</v>
      </c>
      <c r="AG1072">
        <v>18</v>
      </c>
      <c r="AH1072" t="e">
        <f>VLOOKUP(AF1072,关卡难度线!B:H,11,0)</f>
        <v>#N/A</v>
      </c>
    </row>
    <row r="1073" spans="14:34">
      <c r="N1073" s="14">
        <v>100178</v>
      </c>
      <c r="O1073">
        <v>11</v>
      </c>
      <c r="P1073">
        <v>100178</v>
      </c>
      <c r="Q1073">
        <v>12</v>
      </c>
      <c r="R1073">
        <v>100180</v>
      </c>
      <c r="S1073">
        <v>13</v>
      </c>
      <c r="T1073">
        <v>100180</v>
      </c>
      <c r="U1073">
        <v>14</v>
      </c>
      <c r="V1073">
        <v>100178</v>
      </c>
      <c r="W1073">
        <v>15</v>
      </c>
      <c r="X1073">
        <v>100179</v>
      </c>
      <c r="Y1073">
        <v>16</v>
      </c>
      <c r="Z1073">
        <v>100180</v>
      </c>
      <c r="AA1073">
        <v>17</v>
      </c>
      <c r="AB1073">
        <v>100179</v>
      </c>
      <c r="AC1073">
        <v>19</v>
      </c>
      <c r="AD1073">
        <v>100178</v>
      </c>
      <c r="AE1073">
        <v>20</v>
      </c>
      <c r="AF1073">
        <v>200593</v>
      </c>
      <c r="AG1073">
        <v>18</v>
      </c>
      <c r="AH1073" t="e">
        <f>VLOOKUP(AF1073,关卡难度线!B:H,11,0)</f>
        <v>#N/A</v>
      </c>
    </row>
    <row r="1074" spans="14:34">
      <c r="N1074" s="14">
        <v>100180</v>
      </c>
      <c r="O1074">
        <v>11</v>
      </c>
      <c r="P1074">
        <v>100180</v>
      </c>
      <c r="Q1074">
        <v>12</v>
      </c>
      <c r="R1074">
        <v>100179</v>
      </c>
      <c r="S1074">
        <v>13</v>
      </c>
      <c r="T1074">
        <v>100180</v>
      </c>
      <c r="U1074">
        <v>14</v>
      </c>
      <c r="V1074">
        <v>100178</v>
      </c>
      <c r="W1074">
        <v>15</v>
      </c>
      <c r="X1074">
        <v>100179</v>
      </c>
      <c r="Y1074">
        <v>16</v>
      </c>
      <c r="Z1074">
        <v>100179</v>
      </c>
      <c r="AA1074">
        <v>17</v>
      </c>
      <c r="AB1074">
        <v>100179</v>
      </c>
      <c r="AC1074">
        <v>19</v>
      </c>
      <c r="AD1074">
        <v>100180</v>
      </c>
      <c r="AE1074">
        <v>20</v>
      </c>
      <c r="AF1074">
        <v>200594</v>
      </c>
      <c r="AG1074">
        <v>18</v>
      </c>
      <c r="AH1074" t="e">
        <f>VLOOKUP(AF1074,关卡难度线!B:H,11,0)</f>
        <v>#N/A</v>
      </c>
    </row>
    <row r="1075" spans="14:34">
      <c r="N1075" s="14">
        <v>100180</v>
      </c>
      <c r="O1075">
        <v>11</v>
      </c>
      <c r="P1075">
        <v>100179</v>
      </c>
      <c r="Q1075">
        <v>12</v>
      </c>
      <c r="R1075">
        <v>100180</v>
      </c>
      <c r="S1075">
        <v>13</v>
      </c>
      <c r="T1075">
        <v>100179</v>
      </c>
      <c r="U1075">
        <v>14</v>
      </c>
      <c r="V1075">
        <v>100178</v>
      </c>
      <c r="W1075">
        <v>15</v>
      </c>
      <c r="X1075">
        <v>100178</v>
      </c>
      <c r="Y1075">
        <v>16</v>
      </c>
      <c r="Z1075">
        <v>100180</v>
      </c>
      <c r="AA1075">
        <v>17</v>
      </c>
      <c r="AB1075">
        <v>100179</v>
      </c>
      <c r="AC1075">
        <v>19</v>
      </c>
      <c r="AD1075">
        <v>100180</v>
      </c>
      <c r="AE1075">
        <v>20</v>
      </c>
      <c r="AF1075">
        <v>200595</v>
      </c>
      <c r="AG1075">
        <v>18</v>
      </c>
      <c r="AH1075" t="e">
        <f>VLOOKUP(AF1075,关卡难度线!B:H,11,0)</f>
        <v>#N/A</v>
      </c>
    </row>
    <row r="1076" spans="14:34">
      <c r="N1076" s="14">
        <v>100180</v>
      </c>
      <c r="O1076">
        <v>11</v>
      </c>
      <c r="P1076">
        <v>100178</v>
      </c>
      <c r="Q1076">
        <v>12</v>
      </c>
      <c r="R1076">
        <v>100180</v>
      </c>
      <c r="S1076">
        <v>13</v>
      </c>
      <c r="T1076">
        <v>100179</v>
      </c>
      <c r="U1076">
        <v>14</v>
      </c>
      <c r="V1076">
        <v>100178</v>
      </c>
      <c r="W1076">
        <v>15</v>
      </c>
      <c r="X1076">
        <v>100178</v>
      </c>
      <c r="Y1076">
        <v>16</v>
      </c>
      <c r="Z1076">
        <v>100179</v>
      </c>
      <c r="AA1076">
        <v>17</v>
      </c>
      <c r="AB1076">
        <v>100178</v>
      </c>
      <c r="AC1076">
        <v>19</v>
      </c>
      <c r="AD1076">
        <v>100178</v>
      </c>
      <c r="AE1076">
        <v>20</v>
      </c>
      <c r="AF1076">
        <v>200596</v>
      </c>
      <c r="AG1076">
        <v>18</v>
      </c>
      <c r="AH1076" t="e">
        <f>VLOOKUP(AF1076,关卡难度线!B:H,11,0)</f>
        <v>#N/A</v>
      </c>
    </row>
    <row r="1077" spans="14:34">
      <c r="N1077" s="14">
        <v>100180</v>
      </c>
      <c r="O1077">
        <v>11</v>
      </c>
      <c r="P1077">
        <v>100178</v>
      </c>
      <c r="Q1077">
        <v>12</v>
      </c>
      <c r="R1077">
        <v>100178</v>
      </c>
      <c r="S1077">
        <v>13</v>
      </c>
      <c r="T1077">
        <v>100179</v>
      </c>
      <c r="U1077">
        <v>14</v>
      </c>
      <c r="V1077">
        <v>100178</v>
      </c>
      <c r="W1077">
        <v>15</v>
      </c>
      <c r="X1077">
        <v>100178</v>
      </c>
      <c r="Y1077">
        <v>16</v>
      </c>
      <c r="Z1077">
        <v>100180</v>
      </c>
      <c r="AA1077">
        <v>17</v>
      </c>
      <c r="AB1077">
        <v>100178</v>
      </c>
      <c r="AC1077">
        <v>19</v>
      </c>
      <c r="AD1077">
        <v>100178</v>
      </c>
      <c r="AE1077">
        <v>20</v>
      </c>
      <c r="AF1077">
        <v>200597</v>
      </c>
      <c r="AG1077">
        <v>18</v>
      </c>
      <c r="AH1077" t="e">
        <f>VLOOKUP(AF1077,关卡难度线!B:H,11,0)</f>
        <v>#N/A</v>
      </c>
    </row>
    <row r="1078" spans="14:34">
      <c r="N1078" s="14">
        <v>100178</v>
      </c>
      <c r="O1078">
        <v>11</v>
      </c>
      <c r="P1078">
        <v>100178</v>
      </c>
      <c r="Q1078">
        <v>12</v>
      </c>
      <c r="R1078">
        <v>100179</v>
      </c>
      <c r="S1078">
        <v>13</v>
      </c>
      <c r="T1078">
        <v>100179</v>
      </c>
      <c r="U1078">
        <v>14</v>
      </c>
      <c r="V1078">
        <v>100179</v>
      </c>
      <c r="W1078">
        <v>15</v>
      </c>
      <c r="X1078">
        <v>100180</v>
      </c>
      <c r="Y1078">
        <v>16</v>
      </c>
      <c r="Z1078">
        <v>100179</v>
      </c>
      <c r="AA1078">
        <v>17</v>
      </c>
      <c r="AB1078">
        <v>100178</v>
      </c>
      <c r="AC1078">
        <v>19</v>
      </c>
      <c r="AD1078">
        <v>100178</v>
      </c>
      <c r="AE1078">
        <v>20</v>
      </c>
      <c r="AF1078">
        <v>200598</v>
      </c>
      <c r="AG1078">
        <v>18</v>
      </c>
      <c r="AH1078" t="e">
        <f>VLOOKUP(AF1078,关卡难度线!B:H,11,0)</f>
        <v>#N/A</v>
      </c>
    </row>
    <row r="1079" spans="14:34">
      <c r="N1079" s="14">
        <v>100178</v>
      </c>
      <c r="O1079">
        <v>11</v>
      </c>
      <c r="P1079">
        <v>100179</v>
      </c>
      <c r="Q1079">
        <v>12</v>
      </c>
      <c r="R1079">
        <v>100179</v>
      </c>
      <c r="S1079">
        <v>13</v>
      </c>
      <c r="T1079">
        <v>100179</v>
      </c>
      <c r="U1079">
        <v>14</v>
      </c>
      <c r="V1079">
        <v>100178</v>
      </c>
      <c r="W1079">
        <v>15</v>
      </c>
      <c r="X1079">
        <v>100179</v>
      </c>
      <c r="Y1079">
        <v>16</v>
      </c>
      <c r="Z1079">
        <v>100179</v>
      </c>
      <c r="AA1079">
        <v>17</v>
      </c>
      <c r="AB1079">
        <v>100180</v>
      </c>
      <c r="AC1079">
        <v>19</v>
      </c>
      <c r="AD1079">
        <v>100178</v>
      </c>
      <c r="AE1079">
        <v>20</v>
      </c>
      <c r="AF1079">
        <v>200599</v>
      </c>
      <c r="AG1079">
        <v>18</v>
      </c>
      <c r="AH1079" t="e">
        <f>VLOOKUP(AF1079,关卡难度线!B:H,11,0)</f>
        <v>#N/A</v>
      </c>
    </row>
    <row r="1080" spans="14:34">
      <c r="N1080" s="14">
        <v>100180</v>
      </c>
      <c r="O1080">
        <v>11</v>
      </c>
      <c r="P1080">
        <v>100178</v>
      </c>
      <c r="Q1080">
        <v>12</v>
      </c>
      <c r="R1080">
        <v>100179</v>
      </c>
      <c r="S1080">
        <v>13</v>
      </c>
      <c r="T1080">
        <v>100178</v>
      </c>
      <c r="U1080">
        <v>14</v>
      </c>
      <c r="V1080">
        <v>100180</v>
      </c>
      <c r="W1080">
        <v>15</v>
      </c>
      <c r="X1080">
        <v>100180</v>
      </c>
      <c r="Y1080">
        <v>16</v>
      </c>
      <c r="Z1080">
        <v>100179</v>
      </c>
      <c r="AA1080">
        <v>17</v>
      </c>
      <c r="AB1080">
        <v>100178</v>
      </c>
      <c r="AC1080">
        <v>19</v>
      </c>
      <c r="AD1080">
        <v>100180</v>
      </c>
      <c r="AE1080">
        <v>20</v>
      </c>
      <c r="AF1080">
        <v>200600</v>
      </c>
      <c r="AG1080">
        <v>18</v>
      </c>
      <c r="AH1080" t="e">
        <f>VLOOKUP(AF1080,关卡难度线!B:H,11,0)</f>
        <v>#N/A</v>
      </c>
    </row>
    <row r="1081" spans="14:34">
      <c r="N1081" s="14">
        <v>100183</v>
      </c>
      <c r="O1081">
        <v>11</v>
      </c>
      <c r="P1081">
        <v>100183</v>
      </c>
      <c r="Q1081">
        <v>12</v>
      </c>
      <c r="R1081">
        <v>100181</v>
      </c>
      <c r="S1081">
        <v>13</v>
      </c>
      <c r="T1081">
        <v>100183</v>
      </c>
      <c r="U1081">
        <v>14</v>
      </c>
      <c r="V1081">
        <v>100183</v>
      </c>
      <c r="W1081">
        <v>15</v>
      </c>
      <c r="X1081">
        <v>100182</v>
      </c>
      <c r="Y1081">
        <v>16</v>
      </c>
      <c r="Z1081">
        <v>100181</v>
      </c>
      <c r="AA1081">
        <v>17</v>
      </c>
      <c r="AB1081">
        <v>100183</v>
      </c>
      <c r="AC1081">
        <v>19</v>
      </c>
      <c r="AD1081">
        <v>100181</v>
      </c>
      <c r="AE1081">
        <v>20</v>
      </c>
      <c r="AF1081">
        <v>200601</v>
      </c>
      <c r="AG1081">
        <v>18</v>
      </c>
      <c r="AH1081" t="e">
        <f>VLOOKUP(AF1081,关卡难度线!B:H,11,0)</f>
        <v>#N/A</v>
      </c>
    </row>
    <row r="1082" spans="14:34">
      <c r="N1082" s="14">
        <v>100181</v>
      </c>
      <c r="O1082">
        <v>11</v>
      </c>
      <c r="P1082">
        <v>100182</v>
      </c>
      <c r="Q1082">
        <v>12</v>
      </c>
      <c r="R1082">
        <v>100182</v>
      </c>
      <c r="S1082">
        <v>13</v>
      </c>
      <c r="T1082">
        <v>100182</v>
      </c>
      <c r="U1082">
        <v>14</v>
      </c>
      <c r="V1082">
        <v>100181</v>
      </c>
      <c r="W1082">
        <v>15</v>
      </c>
      <c r="X1082">
        <v>100182</v>
      </c>
      <c r="Y1082">
        <v>16</v>
      </c>
      <c r="Z1082">
        <v>100181</v>
      </c>
      <c r="AA1082">
        <v>17</v>
      </c>
      <c r="AB1082">
        <v>100181</v>
      </c>
      <c r="AC1082">
        <v>19</v>
      </c>
      <c r="AD1082">
        <v>100182</v>
      </c>
      <c r="AE1082">
        <v>20</v>
      </c>
      <c r="AF1082">
        <v>200602</v>
      </c>
      <c r="AG1082">
        <v>18</v>
      </c>
      <c r="AH1082" t="e">
        <f>VLOOKUP(AF1082,关卡难度线!B:H,11,0)</f>
        <v>#N/A</v>
      </c>
    </row>
    <row r="1083" spans="14:34">
      <c r="N1083" s="14">
        <v>100181</v>
      </c>
      <c r="O1083">
        <v>11</v>
      </c>
      <c r="P1083">
        <v>100182</v>
      </c>
      <c r="Q1083">
        <v>12</v>
      </c>
      <c r="R1083">
        <v>100183</v>
      </c>
      <c r="S1083">
        <v>13</v>
      </c>
      <c r="T1083">
        <v>100181</v>
      </c>
      <c r="U1083">
        <v>14</v>
      </c>
      <c r="V1083">
        <v>100181</v>
      </c>
      <c r="W1083">
        <v>15</v>
      </c>
      <c r="X1083">
        <v>100183</v>
      </c>
      <c r="Y1083">
        <v>16</v>
      </c>
      <c r="Z1083">
        <v>100181</v>
      </c>
      <c r="AA1083">
        <v>17</v>
      </c>
      <c r="AB1083">
        <v>100181</v>
      </c>
      <c r="AC1083">
        <v>19</v>
      </c>
      <c r="AD1083">
        <v>100181</v>
      </c>
      <c r="AE1083">
        <v>20</v>
      </c>
      <c r="AF1083">
        <v>200603</v>
      </c>
      <c r="AG1083">
        <v>18</v>
      </c>
      <c r="AH1083" t="e">
        <f>VLOOKUP(AF1083,关卡难度线!B:H,11,0)</f>
        <v>#N/A</v>
      </c>
    </row>
    <row r="1084" spans="14:34">
      <c r="N1084" s="14">
        <v>100182</v>
      </c>
      <c r="O1084">
        <v>11</v>
      </c>
      <c r="P1084">
        <v>100181</v>
      </c>
      <c r="Q1084">
        <v>12</v>
      </c>
      <c r="R1084">
        <v>100181</v>
      </c>
      <c r="S1084">
        <v>13</v>
      </c>
      <c r="T1084">
        <v>100181</v>
      </c>
      <c r="U1084">
        <v>14</v>
      </c>
      <c r="V1084">
        <v>100183</v>
      </c>
      <c r="W1084">
        <v>15</v>
      </c>
      <c r="X1084">
        <v>100182</v>
      </c>
      <c r="Y1084">
        <v>16</v>
      </c>
      <c r="Z1084">
        <v>100183</v>
      </c>
      <c r="AA1084">
        <v>17</v>
      </c>
      <c r="AB1084">
        <v>100183</v>
      </c>
      <c r="AC1084">
        <v>19</v>
      </c>
      <c r="AD1084">
        <v>100182</v>
      </c>
      <c r="AE1084">
        <v>20</v>
      </c>
      <c r="AF1084">
        <v>200604</v>
      </c>
      <c r="AG1084">
        <v>18</v>
      </c>
      <c r="AH1084" t="e">
        <f>VLOOKUP(AF1084,关卡难度线!B:H,11,0)</f>
        <v>#N/A</v>
      </c>
    </row>
    <row r="1085" spans="14:34">
      <c r="N1085" s="14">
        <v>100182</v>
      </c>
      <c r="O1085">
        <v>11</v>
      </c>
      <c r="P1085">
        <v>100181</v>
      </c>
      <c r="Q1085">
        <v>12</v>
      </c>
      <c r="R1085">
        <v>100183</v>
      </c>
      <c r="S1085">
        <v>13</v>
      </c>
      <c r="T1085">
        <v>100183</v>
      </c>
      <c r="U1085">
        <v>14</v>
      </c>
      <c r="V1085">
        <v>100183</v>
      </c>
      <c r="W1085">
        <v>15</v>
      </c>
      <c r="X1085">
        <v>100182</v>
      </c>
      <c r="Y1085">
        <v>16</v>
      </c>
      <c r="Z1085">
        <v>100181</v>
      </c>
      <c r="AA1085">
        <v>17</v>
      </c>
      <c r="AB1085">
        <v>100183</v>
      </c>
      <c r="AC1085">
        <v>19</v>
      </c>
      <c r="AD1085">
        <v>100181</v>
      </c>
      <c r="AE1085">
        <v>20</v>
      </c>
      <c r="AF1085">
        <v>200605</v>
      </c>
      <c r="AG1085">
        <v>18</v>
      </c>
      <c r="AH1085" t="e">
        <f>VLOOKUP(AF1085,关卡难度线!B:H,11,0)</f>
        <v>#N/A</v>
      </c>
    </row>
    <row r="1086" spans="14:34">
      <c r="N1086" s="14">
        <v>100182</v>
      </c>
      <c r="O1086">
        <v>11</v>
      </c>
      <c r="P1086">
        <v>100182</v>
      </c>
      <c r="Q1086">
        <v>12</v>
      </c>
      <c r="R1086">
        <v>100183</v>
      </c>
      <c r="S1086">
        <v>13</v>
      </c>
      <c r="T1086">
        <v>100181</v>
      </c>
      <c r="U1086">
        <v>14</v>
      </c>
      <c r="V1086">
        <v>100183</v>
      </c>
      <c r="W1086">
        <v>15</v>
      </c>
      <c r="X1086">
        <v>100183</v>
      </c>
      <c r="Y1086">
        <v>16</v>
      </c>
      <c r="Z1086">
        <v>100182</v>
      </c>
      <c r="AA1086">
        <v>17</v>
      </c>
      <c r="AB1086">
        <v>100181</v>
      </c>
      <c r="AC1086">
        <v>19</v>
      </c>
      <c r="AD1086">
        <v>100182</v>
      </c>
      <c r="AE1086">
        <v>20</v>
      </c>
      <c r="AF1086">
        <v>200606</v>
      </c>
      <c r="AG1086">
        <v>18</v>
      </c>
      <c r="AH1086" t="e">
        <f>VLOOKUP(AF1086,关卡难度线!B:H,11,0)</f>
        <v>#N/A</v>
      </c>
    </row>
    <row r="1087" spans="14:34">
      <c r="N1087" s="14">
        <v>100181</v>
      </c>
      <c r="O1087">
        <v>11</v>
      </c>
      <c r="P1087">
        <v>100181</v>
      </c>
      <c r="Q1087">
        <v>12</v>
      </c>
      <c r="R1087">
        <v>100182</v>
      </c>
      <c r="S1087">
        <v>13</v>
      </c>
      <c r="T1087">
        <v>100183</v>
      </c>
      <c r="U1087">
        <v>14</v>
      </c>
      <c r="V1087">
        <v>100181</v>
      </c>
      <c r="W1087">
        <v>15</v>
      </c>
      <c r="X1087">
        <v>100182</v>
      </c>
      <c r="Y1087">
        <v>16</v>
      </c>
      <c r="Z1087">
        <v>100183</v>
      </c>
      <c r="AA1087">
        <v>17</v>
      </c>
      <c r="AB1087">
        <v>100182</v>
      </c>
      <c r="AC1087">
        <v>19</v>
      </c>
      <c r="AD1087">
        <v>100183</v>
      </c>
      <c r="AE1087">
        <v>20</v>
      </c>
      <c r="AF1087">
        <v>200607</v>
      </c>
      <c r="AG1087">
        <v>18</v>
      </c>
      <c r="AH1087" t="e">
        <f>VLOOKUP(AF1087,关卡难度线!B:H,11,0)</f>
        <v>#N/A</v>
      </c>
    </row>
    <row r="1088" spans="14:34">
      <c r="N1088" s="14">
        <v>100183</v>
      </c>
      <c r="O1088">
        <v>11</v>
      </c>
      <c r="P1088">
        <v>100183</v>
      </c>
      <c r="Q1088">
        <v>12</v>
      </c>
      <c r="R1088">
        <v>100181</v>
      </c>
      <c r="S1088">
        <v>13</v>
      </c>
      <c r="T1088">
        <v>100183</v>
      </c>
      <c r="U1088">
        <v>14</v>
      </c>
      <c r="V1088">
        <v>100181</v>
      </c>
      <c r="W1088">
        <v>15</v>
      </c>
      <c r="X1088">
        <v>100182</v>
      </c>
      <c r="Y1088">
        <v>16</v>
      </c>
      <c r="Z1088">
        <v>100181</v>
      </c>
      <c r="AA1088">
        <v>17</v>
      </c>
      <c r="AB1088">
        <v>100181</v>
      </c>
      <c r="AC1088">
        <v>19</v>
      </c>
      <c r="AD1088">
        <v>100182</v>
      </c>
      <c r="AE1088">
        <v>20</v>
      </c>
      <c r="AF1088">
        <v>200608</v>
      </c>
      <c r="AG1088">
        <v>18</v>
      </c>
      <c r="AH1088" t="e">
        <f>VLOOKUP(AF1088,关卡难度线!B:H,11,0)</f>
        <v>#N/A</v>
      </c>
    </row>
    <row r="1089" spans="14:34">
      <c r="N1089" s="14">
        <v>100183</v>
      </c>
      <c r="O1089">
        <v>11</v>
      </c>
      <c r="P1089">
        <v>100181</v>
      </c>
      <c r="Q1089">
        <v>12</v>
      </c>
      <c r="R1089">
        <v>100181</v>
      </c>
      <c r="S1089">
        <v>13</v>
      </c>
      <c r="T1089">
        <v>100183</v>
      </c>
      <c r="U1089">
        <v>14</v>
      </c>
      <c r="V1089">
        <v>100182</v>
      </c>
      <c r="W1089">
        <v>15</v>
      </c>
      <c r="X1089">
        <v>100182</v>
      </c>
      <c r="Y1089">
        <v>16</v>
      </c>
      <c r="Z1089">
        <v>100181</v>
      </c>
      <c r="AA1089">
        <v>17</v>
      </c>
      <c r="AB1089">
        <v>100182</v>
      </c>
      <c r="AC1089">
        <v>19</v>
      </c>
      <c r="AD1089">
        <v>100182</v>
      </c>
      <c r="AE1089">
        <v>20</v>
      </c>
      <c r="AF1089">
        <v>200609</v>
      </c>
      <c r="AG1089">
        <v>18</v>
      </c>
      <c r="AH1089" t="e">
        <f>VLOOKUP(AF1089,关卡难度线!B:H,11,0)</f>
        <v>#N/A</v>
      </c>
    </row>
    <row r="1090" spans="14:34">
      <c r="N1090" s="14">
        <v>100182</v>
      </c>
      <c r="O1090">
        <v>11</v>
      </c>
      <c r="P1090">
        <v>100182</v>
      </c>
      <c r="Q1090">
        <v>12</v>
      </c>
      <c r="R1090">
        <v>100183</v>
      </c>
      <c r="S1090">
        <v>13</v>
      </c>
      <c r="T1090">
        <v>100183</v>
      </c>
      <c r="U1090">
        <v>14</v>
      </c>
      <c r="V1090">
        <v>100183</v>
      </c>
      <c r="W1090">
        <v>15</v>
      </c>
      <c r="X1090">
        <v>100181</v>
      </c>
      <c r="Y1090">
        <v>16</v>
      </c>
      <c r="Z1090">
        <v>100183</v>
      </c>
      <c r="AA1090">
        <v>17</v>
      </c>
      <c r="AB1090">
        <v>100183</v>
      </c>
      <c r="AC1090">
        <v>19</v>
      </c>
      <c r="AD1090">
        <v>100181</v>
      </c>
      <c r="AE1090">
        <v>20</v>
      </c>
      <c r="AF1090">
        <v>200610</v>
      </c>
      <c r="AG1090">
        <v>18</v>
      </c>
      <c r="AH1090" t="e">
        <f>VLOOKUP(AF1090,关卡难度线!B:H,11,0)</f>
        <v>#N/A</v>
      </c>
    </row>
    <row r="1091" spans="14:34">
      <c r="N1091" s="14">
        <v>100183</v>
      </c>
      <c r="O1091">
        <v>11</v>
      </c>
      <c r="P1091">
        <v>100183</v>
      </c>
      <c r="Q1091">
        <v>12</v>
      </c>
      <c r="R1091">
        <v>100181</v>
      </c>
      <c r="S1091">
        <v>13</v>
      </c>
      <c r="T1091">
        <v>100183</v>
      </c>
      <c r="U1091">
        <v>14</v>
      </c>
      <c r="V1091">
        <v>100183</v>
      </c>
      <c r="W1091">
        <v>15</v>
      </c>
      <c r="X1091">
        <v>100182</v>
      </c>
      <c r="Y1091">
        <v>16</v>
      </c>
      <c r="Z1091">
        <v>100181</v>
      </c>
      <c r="AA1091">
        <v>17</v>
      </c>
      <c r="AB1091">
        <v>100183</v>
      </c>
      <c r="AC1091">
        <v>19</v>
      </c>
      <c r="AD1091">
        <v>100181</v>
      </c>
      <c r="AE1091">
        <v>20</v>
      </c>
      <c r="AF1091">
        <v>200601</v>
      </c>
      <c r="AG1091">
        <v>18</v>
      </c>
      <c r="AH1091" t="e">
        <f>VLOOKUP(AF1091,关卡难度线!B:H,11,0)</f>
        <v>#N/A</v>
      </c>
    </row>
    <row r="1092" spans="14:34">
      <c r="N1092" s="14">
        <v>100181</v>
      </c>
      <c r="O1092">
        <v>11</v>
      </c>
      <c r="P1092">
        <v>100182</v>
      </c>
      <c r="Q1092">
        <v>12</v>
      </c>
      <c r="R1092">
        <v>100182</v>
      </c>
      <c r="S1092">
        <v>13</v>
      </c>
      <c r="T1092">
        <v>100182</v>
      </c>
      <c r="U1092">
        <v>14</v>
      </c>
      <c r="V1092">
        <v>100181</v>
      </c>
      <c r="W1092">
        <v>15</v>
      </c>
      <c r="X1092">
        <v>100182</v>
      </c>
      <c r="Y1092">
        <v>16</v>
      </c>
      <c r="Z1092">
        <v>100181</v>
      </c>
      <c r="AA1092">
        <v>17</v>
      </c>
      <c r="AB1092">
        <v>100181</v>
      </c>
      <c r="AC1092">
        <v>19</v>
      </c>
      <c r="AD1092">
        <v>100182</v>
      </c>
      <c r="AE1092">
        <v>20</v>
      </c>
      <c r="AF1092">
        <v>200602</v>
      </c>
      <c r="AG1092">
        <v>18</v>
      </c>
      <c r="AH1092" t="e">
        <f>VLOOKUP(AF1092,关卡难度线!B:H,11,0)</f>
        <v>#N/A</v>
      </c>
    </row>
    <row r="1093" spans="14:34">
      <c r="N1093" s="14">
        <v>100181</v>
      </c>
      <c r="O1093">
        <v>11</v>
      </c>
      <c r="P1093">
        <v>100182</v>
      </c>
      <c r="Q1093">
        <v>12</v>
      </c>
      <c r="R1093">
        <v>100183</v>
      </c>
      <c r="S1093">
        <v>13</v>
      </c>
      <c r="T1093">
        <v>100181</v>
      </c>
      <c r="U1093">
        <v>14</v>
      </c>
      <c r="V1093">
        <v>100181</v>
      </c>
      <c r="W1093">
        <v>15</v>
      </c>
      <c r="X1093">
        <v>100183</v>
      </c>
      <c r="Y1093">
        <v>16</v>
      </c>
      <c r="Z1093">
        <v>100181</v>
      </c>
      <c r="AA1093">
        <v>17</v>
      </c>
      <c r="AB1093">
        <v>100181</v>
      </c>
      <c r="AC1093">
        <v>19</v>
      </c>
      <c r="AD1093">
        <v>100181</v>
      </c>
      <c r="AE1093">
        <v>20</v>
      </c>
      <c r="AF1093">
        <v>200603</v>
      </c>
      <c r="AG1093">
        <v>18</v>
      </c>
      <c r="AH1093" t="e">
        <f>VLOOKUP(AF1093,关卡难度线!B:H,11,0)</f>
        <v>#N/A</v>
      </c>
    </row>
    <row r="1094" spans="14:34">
      <c r="N1094" s="14">
        <v>100182</v>
      </c>
      <c r="O1094">
        <v>11</v>
      </c>
      <c r="P1094">
        <v>100181</v>
      </c>
      <c r="Q1094">
        <v>12</v>
      </c>
      <c r="R1094">
        <v>100181</v>
      </c>
      <c r="S1094">
        <v>13</v>
      </c>
      <c r="T1094">
        <v>100181</v>
      </c>
      <c r="U1094">
        <v>14</v>
      </c>
      <c r="V1094">
        <v>100183</v>
      </c>
      <c r="W1094">
        <v>15</v>
      </c>
      <c r="X1094">
        <v>100182</v>
      </c>
      <c r="Y1094">
        <v>16</v>
      </c>
      <c r="Z1094">
        <v>100183</v>
      </c>
      <c r="AA1094">
        <v>17</v>
      </c>
      <c r="AB1094">
        <v>100183</v>
      </c>
      <c r="AC1094">
        <v>19</v>
      </c>
      <c r="AD1094">
        <v>100182</v>
      </c>
      <c r="AE1094">
        <v>20</v>
      </c>
      <c r="AF1094">
        <v>200604</v>
      </c>
      <c r="AG1094">
        <v>18</v>
      </c>
      <c r="AH1094" t="e">
        <f>VLOOKUP(AF1094,关卡难度线!B:H,11,0)</f>
        <v>#N/A</v>
      </c>
    </row>
    <row r="1095" spans="14:34">
      <c r="N1095" s="14">
        <v>100182</v>
      </c>
      <c r="O1095">
        <v>11</v>
      </c>
      <c r="P1095">
        <v>100181</v>
      </c>
      <c r="Q1095">
        <v>12</v>
      </c>
      <c r="R1095">
        <v>100183</v>
      </c>
      <c r="S1095">
        <v>13</v>
      </c>
      <c r="T1095">
        <v>100183</v>
      </c>
      <c r="U1095">
        <v>14</v>
      </c>
      <c r="V1095">
        <v>100183</v>
      </c>
      <c r="W1095">
        <v>15</v>
      </c>
      <c r="X1095">
        <v>100182</v>
      </c>
      <c r="Y1095">
        <v>16</v>
      </c>
      <c r="Z1095">
        <v>100181</v>
      </c>
      <c r="AA1095">
        <v>17</v>
      </c>
      <c r="AB1095">
        <v>100183</v>
      </c>
      <c r="AC1095">
        <v>19</v>
      </c>
      <c r="AD1095">
        <v>100181</v>
      </c>
      <c r="AE1095">
        <v>20</v>
      </c>
      <c r="AF1095">
        <v>200605</v>
      </c>
      <c r="AG1095">
        <v>18</v>
      </c>
      <c r="AH1095" t="e">
        <f>VLOOKUP(AF1095,关卡难度线!B:H,11,0)</f>
        <v>#N/A</v>
      </c>
    </row>
    <row r="1096" spans="14:34">
      <c r="N1096" s="14">
        <v>100182</v>
      </c>
      <c r="O1096">
        <v>11</v>
      </c>
      <c r="P1096">
        <v>100182</v>
      </c>
      <c r="Q1096">
        <v>12</v>
      </c>
      <c r="R1096">
        <v>100183</v>
      </c>
      <c r="S1096">
        <v>13</v>
      </c>
      <c r="T1096">
        <v>100181</v>
      </c>
      <c r="U1096">
        <v>14</v>
      </c>
      <c r="V1096">
        <v>100183</v>
      </c>
      <c r="W1096">
        <v>15</v>
      </c>
      <c r="X1096">
        <v>100183</v>
      </c>
      <c r="Y1096">
        <v>16</v>
      </c>
      <c r="Z1096">
        <v>100182</v>
      </c>
      <c r="AA1096">
        <v>17</v>
      </c>
      <c r="AB1096">
        <v>100181</v>
      </c>
      <c r="AC1096">
        <v>19</v>
      </c>
      <c r="AD1096">
        <v>100182</v>
      </c>
      <c r="AE1096">
        <v>20</v>
      </c>
      <c r="AF1096">
        <v>200606</v>
      </c>
      <c r="AG1096">
        <v>18</v>
      </c>
      <c r="AH1096" t="e">
        <f>VLOOKUP(AF1096,关卡难度线!B:H,11,0)</f>
        <v>#N/A</v>
      </c>
    </row>
    <row r="1097" spans="14:34">
      <c r="N1097" s="14">
        <v>100181</v>
      </c>
      <c r="O1097">
        <v>11</v>
      </c>
      <c r="P1097">
        <v>100181</v>
      </c>
      <c r="Q1097">
        <v>12</v>
      </c>
      <c r="R1097">
        <v>100182</v>
      </c>
      <c r="S1097">
        <v>13</v>
      </c>
      <c r="T1097">
        <v>100183</v>
      </c>
      <c r="U1097">
        <v>14</v>
      </c>
      <c r="V1097">
        <v>100181</v>
      </c>
      <c r="W1097">
        <v>15</v>
      </c>
      <c r="X1097">
        <v>100182</v>
      </c>
      <c r="Y1097">
        <v>16</v>
      </c>
      <c r="Z1097">
        <v>100183</v>
      </c>
      <c r="AA1097">
        <v>17</v>
      </c>
      <c r="AB1097">
        <v>100182</v>
      </c>
      <c r="AC1097">
        <v>19</v>
      </c>
      <c r="AD1097">
        <v>100183</v>
      </c>
      <c r="AE1097">
        <v>20</v>
      </c>
      <c r="AF1097">
        <v>200607</v>
      </c>
      <c r="AG1097">
        <v>18</v>
      </c>
      <c r="AH1097" t="e">
        <f>VLOOKUP(AF1097,关卡难度线!B:H,11,0)</f>
        <v>#N/A</v>
      </c>
    </row>
    <row r="1098" spans="14:34">
      <c r="N1098" s="14">
        <v>100183</v>
      </c>
      <c r="O1098">
        <v>11</v>
      </c>
      <c r="P1098">
        <v>100183</v>
      </c>
      <c r="Q1098">
        <v>12</v>
      </c>
      <c r="R1098">
        <v>100181</v>
      </c>
      <c r="S1098">
        <v>13</v>
      </c>
      <c r="T1098">
        <v>100183</v>
      </c>
      <c r="U1098">
        <v>14</v>
      </c>
      <c r="V1098">
        <v>100181</v>
      </c>
      <c r="W1098">
        <v>15</v>
      </c>
      <c r="X1098">
        <v>100182</v>
      </c>
      <c r="Y1098">
        <v>16</v>
      </c>
      <c r="Z1098">
        <v>100181</v>
      </c>
      <c r="AA1098">
        <v>17</v>
      </c>
      <c r="AB1098">
        <v>100181</v>
      </c>
      <c r="AC1098">
        <v>19</v>
      </c>
      <c r="AD1098">
        <v>100182</v>
      </c>
      <c r="AE1098">
        <v>20</v>
      </c>
      <c r="AF1098">
        <v>200608</v>
      </c>
      <c r="AG1098">
        <v>18</v>
      </c>
      <c r="AH1098" t="e">
        <f>VLOOKUP(AF1098,关卡难度线!B:H,11,0)</f>
        <v>#N/A</v>
      </c>
    </row>
    <row r="1099" spans="14:34">
      <c r="N1099" s="14">
        <v>100183</v>
      </c>
      <c r="O1099">
        <v>11</v>
      </c>
      <c r="P1099">
        <v>100181</v>
      </c>
      <c r="Q1099">
        <v>12</v>
      </c>
      <c r="R1099">
        <v>100181</v>
      </c>
      <c r="S1099">
        <v>13</v>
      </c>
      <c r="T1099">
        <v>100183</v>
      </c>
      <c r="U1099">
        <v>14</v>
      </c>
      <c r="V1099">
        <v>100182</v>
      </c>
      <c r="W1099">
        <v>15</v>
      </c>
      <c r="X1099">
        <v>100182</v>
      </c>
      <c r="Y1099">
        <v>16</v>
      </c>
      <c r="Z1099">
        <v>100181</v>
      </c>
      <c r="AA1099">
        <v>17</v>
      </c>
      <c r="AB1099">
        <v>100182</v>
      </c>
      <c r="AC1099">
        <v>19</v>
      </c>
      <c r="AD1099">
        <v>100182</v>
      </c>
      <c r="AE1099">
        <v>20</v>
      </c>
      <c r="AF1099">
        <v>200609</v>
      </c>
      <c r="AG1099">
        <v>18</v>
      </c>
      <c r="AH1099" t="e">
        <f>VLOOKUP(AF1099,关卡难度线!B:H,11,0)</f>
        <v>#N/A</v>
      </c>
    </row>
    <row r="1100" spans="14:34">
      <c r="N1100" s="14">
        <v>100182</v>
      </c>
      <c r="O1100">
        <v>11</v>
      </c>
      <c r="P1100">
        <v>100182</v>
      </c>
      <c r="Q1100">
        <v>12</v>
      </c>
      <c r="R1100">
        <v>100183</v>
      </c>
      <c r="S1100">
        <v>13</v>
      </c>
      <c r="T1100">
        <v>100183</v>
      </c>
      <c r="U1100">
        <v>14</v>
      </c>
      <c r="V1100">
        <v>100183</v>
      </c>
      <c r="W1100">
        <v>15</v>
      </c>
      <c r="X1100">
        <v>100181</v>
      </c>
      <c r="Y1100">
        <v>16</v>
      </c>
      <c r="Z1100">
        <v>100183</v>
      </c>
      <c r="AA1100">
        <v>17</v>
      </c>
      <c r="AB1100">
        <v>100183</v>
      </c>
      <c r="AC1100">
        <v>19</v>
      </c>
      <c r="AD1100">
        <v>100181</v>
      </c>
      <c r="AE1100">
        <v>20</v>
      </c>
      <c r="AF1100">
        <v>200610</v>
      </c>
      <c r="AG1100">
        <v>18</v>
      </c>
      <c r="AH1100" t="e">
        <f>VLOOKUP(AF1100,关卡难度线!B:H,11,0)</f>
        <v>#N/A</v>
      </c>
    </row>
    <row r="1101" spans="14:34">
      <c r="N1101" s="14">
        <v>100186</v>
      </c>
      <c r="O1101">
        <v>11</v>
      </c>
      <c r="P1101">
        <v>100185</v>
      </c>
      <c r="Q1101">
        <v>12</v>
      </c>
      <c r="R1101">
        <v>100185</v>
      </c>
      <c r="S1101">
        <v>13</v>
      </c>
      <c r="T1101">
        <v>100186</v>
      </c>
      <c r="U1101">
        <v>14</v>
      </c>
      <c r="V1101">
        <v>100185</v>
      </c>
      <c r="W1101">
        <v>15</v>
      </c>
      <c r="X1101">
        <v>100186</v>
      </c>
      <c r="Y1101">
        <v>16</v>
      </c>
      <c r="Z1101">
        <v>100184</v>
      </c>
      <c r="AA1101">
        <v>17</v>
      </c>
      <c r="AB1101">
        <v>100185</v>
      </c>
      <c r="AC1101">
        <v>19</v>
      </c>
      <c r="AD1101">
        <v>100185</v>
      </c>
      <c r="AE1101">
        <v>20</v>
      </c>
      <c r="AF1101">
        <v>200611</v>
      </c>
      <c r="AG1101">
        <v>18</v>
      </c>
      <c r="AH1101" t="e">
        <f>VLOOKUP(AF1101,关卡难度线!B:H,11,0)</f>
        <v>#N/A</v>
      </c>
    </row>
    <row r="1102" spans="14:34">
      <c r="N1102" s="14">
        <v>100186</v>
      </c>
      <c r="O1102">
        <v>11</v>
      </c>
      <c r="P1102">
        <v>100185</v>
      </c>
      <c r="Q1102">
        <v>12</v>
      </c>
      <c r="R1102">
        <v>100186</v>
      </c>
      <c r="S1102">
        <v>13</v>
      </c>
      <c r="T1102">
        <v>100184</v>
      </c>
      <c r="U1102">
        <v>14</v>
      </c>
      <c r="V1102">
        <v>100186</v>
      </c>
      <c r="W1102">
        <v>15</v>
      </c>
      <c r="X1102">
        <v>100184</v>
      </c>
      <c r="Y1102">
        <v>16</v>
      </c>
      <c r="Z1102">
        <v>100186</v>
      </c>
      <c r="AA1102">
        <v>17</v>
      </c>
      <c r="AB1102">
        <v>100185</v>
      </c>
      <c r="AC1102">
        <v>19</v>
      </c>
      <c r="AD1102">
        <v>100184</v>
      </c>
      <c r="AE1102">
        <v>20</v>
      </c>
      <c r="AF1102">
        <v>200612</v>
      </c>
      <c r="AG1102">
        <v>18</v>
      </c>
      <c r="AH1102" t="e">
        <f>VLOOKUP(AF1102,关卡难度线!B:H,11,0)</f>
        <v>#N/A</v>
      </c>
    </row>
    <row r="1103" spans="14:34">
      <c r="N1103" s="14">
        <v>100184</v>
      </c>
      <c r="O1103">
        <v>11</v>
      </c>
      <c r="P1103">
        <v>100185</v>
      </c>
      <c r="Q1103">
        <v>12</v>
      </c>
      <c r="R1103">
        <v>100184</v>
      </c>
      <c r="S1103">
        <v>13</v>
      </c>
      <c r="T1103">
        <v>100185</v>
      </c>
      <c r="U1103">
        <v>14</v>
      </c>
      <c r="V1103">
        <v>100186</v>
      </c>
      <c r="W1103">
        <v>15</v>
      </c>
      <c r="X1103">
        <v>100186</v>
      </c>
      <c r="Y1103">
        <v>16</v>
      </c>
      <c r="Z1103">
        <v>100185</v>
      </c>
      <c r="AA1103">
        <v>17</v>
      </c>
      <c r="AB1103">
        <v>100186</v>
      </c>
      <c r="AC1103">
        <v>19</v>
      </c>
      <c r="AD1103">
        <v>100185</v>
      </c>
      <c r="AE1103">
        <v>20</v>
      </c>
      <c r="AF1103">
        <v>200613</v>
      </c>
      <c r="AG1103">
        <v>18</v>
      </c>
      <c r="AH1103" t="e">
        <f>VLOOKUP(AF1103,关卡难度线!B:H,11,0)</f>
        <v>#N/A</v>
      </c>
    </row>
    <row r="1104" spans="14:34">
      <c r="N1104" s="14">
        <v>100184</v>
      </c>
      <c r="O1104">
        <v>11</v>
      </c>
      <c r="P1104">
        <v>100186</v>
      </c>
      <c r="Q1104">
        <v>12</v>
      </c>
      <c r="R1104">
        <v>100186</v>
      </c>
      <c r="S1104">
        <v>13</v>
      </c>
      <c r="T1104">
        <v>100185</v>
      </c>
      <c r="U1104">
        <v>14</v>
      </c>
      <c r="V1104">
        <v>100185</v>
      </c>
      <c r="W1104">
        <v>15</v>
      </c>
      <c r="X1104">
        <v>100184</v>
      </c>
      <c r="Y1104">
        <v>16</v>
      </c>
      <c r="Z1104">
        <v>100184</v>
      </c>
      <c r="AA1104">
        <v>17</v>
      </c>
      <c r="AB1104">
        <v>100185</v>
      </c>
      <c r="AC1104">
        <v>19</v>
      </c>
      <c r="AD1104">
        <v>100185</v>
      </c>
      <c r="AE1104">
        <v>20</v>
      </c>
      <c r="AF1104">
        <v>200614</v>
      </c>
      <c r="AG1104">
        <v>18</v>
      </c>
      <c r="AH1104" t="e">
        <f>VLOOKUP(AF1104,关卡难度线!B:H,11,0)</f>
        <v>#N/A</v>
      </c>
    </row>
    <row r="1105" spans="14:34">
      <c r="N1105" s="14">
        <v>100186</v>
      </c>
      <c r="O1105">
        <v>11</v>
      </c>
      <c r="P1105">
        <v>100184</v>
      </c>
      <c r="Q1105">
        <v>12</v>
      </c>
      <c r="R1105">
        <v>100185</v>
      </c>
      <c r="S1105">
        <v>13</v>
      </c>
      <c r="T1105">
        <v>100184</v>
      </c>
      <c r="U1105">
        <v>14</v>
      </c>
      <c r="V1105">
        <v>100185</v>
      </c>
      <c r="W1105">
        <v>15</v>
      </c>
      <c r="X1105">
        <v>100185</v>
      </c>
      <c r="Y1105">
        <v>16</v>
      </c>
      <c r="Z1105">
        <v>100184</v>
      </c>
      <c r="AA1105">
        <v>17</v>
      </c>
      <c r="AB1105">
        <v>100184</v>
      </c>
      <c r="AC1105">
        <v>19</v>
      </c>
      <c r="AD1105">
        <v>100186</v>
      </c>
      <c r="AE1105">
        <v>20</v>
      </c>
      <c r="AF1105">
        <v>200615</v>
      </c>
      <c r="AG1105">
        <v>18</v>
      </c>
      <c r="AH1105" t="e">
        <f>VLOOKUP(AF1105,关卡难度线!B:H,11,0)</f>
        <v>#N/A</v>
      </c>
    </row>
    <row r="1106" spans="14:34">
      <c r="N1106" s="14">
        <v>100185</v>
      </c>
      <c r="O1106">
        <v>11</v>
      </c>
      <c r="P1106">
        <v>100184</v>
      </c>
      <c r="Q1106">
        <v>12</v>
      </c>
      <c r="R1106">
        <v>100184</v>
      </c>
      <c r="S1106">
        <v>13</v>
      </c>
      <c r="T1106">
        <v>100186</v>
      </c>
      <c r="U1106">
        <v>14</v>
      </c>
      <c r="V1106">
        <v>100184</v>
      </c>
      <c r="W1106">
        <v>15</v>
      </c>
      <c r="X1106">
        <v>100184</v>
      </c>
      <c r="Y1106">
        <v>16</v>
      </c>
      <c r="Z1106">
        <v>100184</v>
      </c>
      <c r="AA1106">
        <v>17</v>
      </c>
      <c r="AB1106">
        <v>100186</v>
      </c>
      <c r="AC1106">
        <v>19</v>
      </c>
      <c r="AD1106">
        <v>100184</v>
      </c>
      <c r="AE1106">
        <v>20</v>
      </c>
      <c r="AF1106">
        <v>200616</v>
      </c>
      <c r="AG1106">
        <v>18</v>
      </c>
      <c r="AH1106" t="e">
        <f>VLOOKUP(AF1106,关卡难度线!B:H,11,0)</f>
        <v>#N/A</v>
      </c>
    </row>
    <row r="1107" spans="14:34">
      <c r="N1107" s="14">
        <v>100185</v>
      </c>
      <c r="O1107">
        <v>11</v>
      </c>
      <c r="P1107">
        <v>100186</v>
      </c>
      <c r="Q1107">
        <v>12</v>
      </c>
      <c r="R1107">
        <v>100185</v>
      </c>
      <c r="S1107">
        <v>13</v>
      </c>
      <c r="T1107">
        <v>100186</v>
      </c>
      <c r="U1107">
        <v>14</v>
      </c>
      <c r="V1107">
        <v>100186</v>
      </c>
      <c r="W1107">
        <v>15</v>
      </c>
      <c r="X1107">
        <v>100185</v>
      </c>
      <c r="Y1107">
        <v>16</v>
      </c>
      <c r="Z1107">
        <v>100185</v>
      </c>
      <c r="AA1107">
        <v>17</v>
      </c>
      <c r="AB1107">
        <v>100186</v>
      </c>
      <c r="AC1107">
        <v>19</v>
      </c>
      <c r="AD1107">
        <v>100186</v>
      </c>
      <c r="AE1107">
        <v>20</v>
      </c>
      <c r="AF1107">
        <v>200617</v>
      </c>
      <c r="AG1107">
        <v>18</v>
      </c>
      <c r="AH1107" t="e">
        <f>VLOOKUP(AF1107,关卡难度线!B:H,11,0)</f>
        <v>#N/A</v>
      </c>
    </row>
    <row r="1108" spans="14:34">
      <c r="N1108" s="14">
        <v>100184</v>
      </c>
      <c r="O1108">
        <v>11</v>
      </c>
      <c r="P1108">
        <v>100184</v>
      </c>
      <c r="Q1108">
        <v>12</v>
      </c>
      <c r="R1108">
        <v>100185</v>
      </c>
      <c r="S1108">
        <v>13</v>
      </c>
      <c r="T1108">
        <v>100184</v>
      </c>
      <c r="U1108">
        <v>14</v>
      </c>
      <c r="V1108">
        <v>100185</v>
      </c>
      <c r="W1108">
        <v>15</v>
      </c>
      <c r="X1108">
        <v>100185</v>
      </c>
      <c r="Y1108">
        <v>16</v>
      </c>
      <c r="Z1108">
        <v>100186</v>
      </c>
      <c r="AA1108">
        <v>17</v>
      </c>
      <c r="AB1108">
        <v>100185</v>
      </c>
      <c r="AC1108">
        <v>19</v>
      </c>
      <c r="AD1108">
        <v>100184</v>
      </c>
      <c r="AE1108">
        <v>20</v>
      </c>
      <c r="AF1108">
        <v>200618</v>
      </c>
      <c r="AG1108">
        <v>18</v>
      </c>
      <c r="AH1108" t="e">
        <f>VLOOKUP(AF1108,关卡难度线!B:H,11,0)</f>
        <v>#N/A</v>
      </c>
    </row>
    <row r="1109" spans="14:34">
      <c r="N1109" s="14">
        <v>100184</v>
      </c>
      <c r="O1109">
        <v>11</v>
      </c>
      <c r="P1109">
        <v>100185</v>
      </c>
      <c r="Q1109">
        <v>12</v>
      </c>
      <c r="R1109">
        <v>100186</v>
      </c>
      <c r="S1109">
        <v>13</v>
      </c>
      <c r="T1109">
        <v>100186</v>
      </c>
      <c r="U1109">
        <v>14</v>
      </c>
      <c r="V1109">
        <v>100186</v>
      </c>
      <c r="W1109">
        <v>15</v>
      </c>
      <c r="X1109">
        <v>100184</v>
      </c>
      <c r="Y1109">
        <v>16</v>
      </c>
      <c r="Z1109">
        <v>100185</v>
      </c>
      <c r="AA1109">
        <v>17</v>
      </c>
      <c r="AB1109">
        <v>100185</v>
      </c>
      <c r="AC1109">
        <v>19</v>
      </c>
      <c r="AD1109">
        <v>100185</v>
      </c>
      <c r="AE1109">
        <v>20</v>
      </c>
      <c r="AF1109">
        <v>200619</v>
      </c>
      <c r="AG1109">
        <v>18</v>
      </c>
      <c r="AH1109" t="e">
        <f>VLOOKUP(AF1109,关卡难度线!B:H,11,0)</f>
        <v>#N/A</v>
      </c>
    </row>
    <row r="1110" spans="14:34">
      <c r="N1110" s="14">
        <v>100185</v>
      </c>
      <c r="O1110">
        <v>11</v>
      </c>
      <c r="P1110">
        <v>100185</v>
      </c>
      <c r="Q1110">
        <v>12</v>
      </c>
      <c r="R1110">
        <v>100186</v>
      </c>
      <c r="S1110">
        <v>13</v>
      </c>
      <c r="T1110">
        <v>100186</v>
      </c>
      <c r="U1110">
        <v>14</v>
      </c>
      <c r="V1110">
        <v>100184</v>
      </c>
      <c r="W1110">
        <v>15</v>
      </c>
      <c r="X1110">
        <v>100186</v>
      </c>
      <c r="Y1110">
        <v>16</v>
      </c>
      <c r="Z1110">
        <v>100185</v>
      </c>
      <c r="AA1110">
        <v>17</v>
      </c>
      <c r="AB1110">
        <v>100185</v>
      </c>
      <c r="AC1110">
        <v>19</v>
      </c>
      <c r="AD1110">
        <v>100184</v>
      </c>
      <c r="AE1110">
        <v>20</v>
      </c>
      <c r="AF1110">
        <v>200620</v>
      </c>
      <c r="AG1110">
        <v>18</v>
      </c>
      <c r="AH1110" t="e">
        <f>VLOOKUP(AF1110,关卡难度线!B:H,11,0)</f>
        <v>#N/A</v>
      </c>
    </row>
    <row r="1111" spans="14:34">
      <c r="N1111" s="14">
        <v>100186</v>
      </c>
      <c r="O1111">
        <v>11</v>
      </c>
      <c r="P1111">
        <v>100185</v>
      </c>
      <c r="Q1111">
        <v>12</v>
      </c>
      <c r="R1111">
        <v>100185</v>
      </c>
      <c r="S1111">
        <v>13</v>
      </c>
      <c r="T1111">
        <v>100186</v>
      </c>
      <c r="U1111">
        <v>14</v>
      </c>
      <c r="V1111">
        <v>100185</v>
      </c>
      <c r="W1111">
        <v>15</v>
      </c>
      <c r="X1111">
        <v>100186</v>
      </c>
      <c r="Y1111">
        <v>16</v>
      </c>
      <c r="Z1111">
        <v>100184</v>
      </c>
      <c r="AA1111">
        <v>17</v>
      </c>
      <c r="AB1111">
        <v>100185</v>
      </c>
      <c r="AC1111">
        <v>19</v>
      </c>
      <c r="AD1111">
        <v>100185</v>
      </c>
      <c r="AE1111">
        <v>20</v>
      </c>
      <c r="AF1111">
        <v>200611</v>
      </c>
      <c r="AG1111">
        <v>18</v>
      </c>
      <c r="AH1111" t="e">
        <f>VLOOKUP(AF1111,关卡难度线!B:H,11,0)</f>
        <v>#N/A</v>
      </c>
    </row>
    <row r="1112" spans="14:34">
      <c r="N1112" s="14">
        <v>100186</v>
      </c>
      <c r="O1112">
        <v>11</v>
      </c>
      <c r="P1112">
        <v>100185</v>
      </c>
      <c r="Q1112">
        <v>12</v>
      </c>
      <c r="R1112">
        <v>100186</v>
      </c>
      <c r="S1112">
        <v>13</v>
      </c>
      <c r="T1112">
        <v>100184</v>
      </c>
      <c r="U1112">
        <v>14</v>
      </c>
      <c r="V1112">
        <v>100186</v>
      </c>
      <c r="W1112">
        <v>15</v>
      </c>
      <c r="X1112">
        <v>100184</v>
      </c>
      <c r="Y1112">
        <v>16</v>
      </c>
      <c r="Z1112">
        <v>100186</v>
      </c>
      <c r="AA1112">
        <v>17</v>
      </c>
      <c r="AB1112">
        <v>100185</v>
      </c>
      <c r="AC1112">
        <v>19</v>
      </c>
      <c r="AD1112">
        <v>100184</v>
      </c>
      <c r="AE1112">
        <v>20</v>
      </c>
      <c r="AF1112">
        <v>200612</v>
      </c>
      <c r="AG1112">
        <v>18</v>
      </c>
      <c r="AH1112" t="e">
        <f>VLOOKUP(AF1112,关卡难度线!B:H,11,0)</f>
        <v>#N/A</v>
      </c>
    </row>
    <row r="1113" spans="14:34">
      <c r="N1113" s="14">
        <v>100184</v>
      </c>
      <c r="O1113">
        <v>11</v>
      </c>
      <c r="P1113">
        <v>100185</v>
      </c>
      <c r="Q1113">
        <v>12</v>
      </c>
      <c r="R1113">
        <v>100184</v>
      </c>
      <c r="S1113">
        <v>13</v>
      </c>
      <c r="T1113">
        <v>100185</v>
      </c>
      <c r="U1113">
        <v>14</v>
      </c>
      <c r="V1113">
        <v>100186</v>
      </c>
      <c r="W1113">
        <v>15</v>
      </c>
      <c r="X1113">
        <v>100186</v>
      </c>
      <c r="Y1113">
        <v>16</v>
      </c>
      <c r="Z1113">
        <v>100185</v>
      </c>
      <c r="AA1113">
        <v>17</v>
      </c>
      <c r="AB1113">
        <v>100186</v>
      </c>
      <c r="AC1113">
        <v>19</v>
      </c>
      <c r="AD1113">
        <v>100185</v>
      </c>
      <c r="AE1113">
        <v>20</v>
      </c>
      <c r="AF1113">
        <v>200613</v>
      </c>
      <c r="AG1113">
        <v>18</v>
      </c>
      <c r="AH1113" t="e">
        <f>VLOOKUP(AF1113,关卡难度线!B:H,11,0)</f>
        <v>#N/A</v>
      </c>
    </row>
    <row r="1114" spans="14:34">
      <c r="N1114" s="14">
        <v>100184</v>
      </c>
      <c r="O1114">
        <v>11</v>
      </c>
      <c r="P1114">
        <v>100186</v>
      </c>
      <c r="Q1114">
        <v>12</v>
      </c>
      <c r="R1114">
        <v>100186</v>
      </c>
      <c r="S1114">
        <v>13</v>
      </c>
      <c r="T1114">
        <v>100185</v>
      </c>
      <c r="U1114">
        <v>14</v>
      </c>
      <c r="V1114">
        <v>100185</v>
      </c>
      <c r="W1114">
        <v>15</v>
      </c>
      <c r="X1114">
        <v>100184</v>
      </c>
      <c r="Y1114">
        <v>16</v>
      </c>
      <c r="Z1114">
        <v>100184</v>
      </c>
      <c r="AA1114">
        <v>17</v>
      </c>
      <c r="AB1114">
        <v>100185</v>
      </c>
      <c r="AC1114">
        <v>19</v>
      </c>
      <c r="AD1114">
        <v>100185</v>
      </c>
      <c r="AE1114">
        <v>20</v>
      </c>
      <c r="AF1114">
        <v>200614</v>
      </c>
      <c r="AG1114">
        <v>18</v>
      </c>
      <c r="AH1114" t="e">
        <f>VLOOKUP(AF1114,关卡难度线!B:H,11,0)</f>
        <v>#N/A</v>
      </c>
    </row>
    <row r="1115" spans="14:34">
      <c r="N1115" s="14">
        <v>100186</v>
      </c>
      <c r="O1115">
        <v>11</v>
      </c>
      <c r="P1115">
        <v>100184</v>
      </c>
      <c r="Q1115">
        <v>12</v>
      </c>
      <c r="R1115">
        <v>100185</v>
      </c>
      <c r="S1115">
        <v>13</v>
      </c>
      <c r="T1115">
        <v>100184</v>
      </c>
      <c r="U1115">
        <v>14</v>
      </c>
      <c r="V1115">
        <v>100185</v>
      </c>
      <c r="W1115">
        <v>15</v>
      </c>
      <c r="X1115">
        <v>100185</v>
      </c>
      <c r="Y1115">
        <v>16</v>
      </c>
      <c r="Z1115">
        <v>100184</v>
      </c>
      <c r="AA1115">
        <v>17</v>
      </c>
      <c r="AB1115">
        <v>100184</v>
      </c>
      <c r="AC1115">
        <v>19</v>
      </c>
      <c r="AD1115">
        <v>100186</v>
      </c>
      <c r="AE1115">
        <v>20</v>
      </c>
      <c r="AF1115">
        <v>200615</v>
      </c>
      <c r="AG1115">
        <v>18</v>
      </c>
      <c r="AH1115" t="e">
        <f>VLOOKUP(AF1115,关卡难度线!B:H,11,0)</f>
        <v>#N/A</v>
      </c>
    </row>
    <row r="1116" spans="14:34">
      <c r="N1116" s="14">
        <v>100185</v>
      </c>
      <c r="O1116">
        <v>11</v>
      </c>
      <c r="P1116">
        <v>100184</v>
      </c>
      <c r="Q1116">
        <v>12</v>
      </c>
      <c r="R1116">
        <v>100184</v>
      </c>
      <c r="S1116">
        <v>13</v>
      </c>
      <c r="T1116">
        <v>100186</v>
      </c>
      <c r="U1116">
        <v>14</v>
      </c>
      <c r="V1116">
        <v>100184</v>
      </c>
      <c r="W1116">
        <v>15</v>
      </c>
      <c r="X1116">
        <v>100184</v>
      </c>
      <c r="Y1116">
        <v>16</v>
      </c>
      <c r="Z1116">
        <v>100184</v>
      </c>
      <c r="AA1116">
        <v>17</v>
      </c>
      <c r="AB1116">
        <v>100186</v>
      </c>
      <c r="AC1116">
        <v>19</v>
      </c>
      <c r="AD1116">
        <v>100184</v>
      </c>
      <c r="AE1116">
        <v>20</v>
      </c>
      <c r="AF1116">
        <v>200616</v>
      </c>
      <c r="AG1116">
        <v>18</v>
      </c>
      <c r="AH1116" t="e">
        <f>VLOOKUP(AF1116,关卡难度线!B:H,11,0)</f>
        <v>#N/A</v>
      </c>
    </row>
    <row r="1117" spans="14:34">
      <c r="N1117" s="14">
        <v>100185</v>
      </c>
      <c r="O1117">
        <v>11</v>
      </c>
      <c r="P1117">
        <v>100186</v>
      </c>
      <c r="Q1117">
        <v>12</v>
      </c>
      <c r="R1117">
        <v>100185</v>
      </c>
      <c r="S1117">
        <v>13</v>
      </c>
      <c r="T1117">
        <v>100186</v>
      </c>
      <c r="U1117">
        <v>14</v>
      </c>
      <c r="V1117">
        <v>100186</v>
      </c>
      <c r="W1117">
        <v>15</v>
      </c>
      <c r="X1117">
        <v>100185</v>
      </c>
      <c r="Y1117">
        <v>16</v>
      </c>
      <c r="Z1117">
        <v>100185</v>
      </c>
      <c r="AA1117">
        <v>17</v>
      </c>
      <c r="AB1117">
        <v>100186</v>
      </c>
      <c r="AC1117">
        <v>19</v>
      </c>
      <c r="AD1117">
        <v>100186</v>
      </c>
      <c r="AE1117">
        <v>20</v>
      </c>
      <c r="AF1117">
        <v>200617</v>
      </c>
      <c r="AG1117">
        <v>18</v>
      </c>
      <c r="AH1117" t="e">
        <f>VLOOKUP(AF1117,关卡难度线!B:H,11,0)</f>
        <v>#N/A</v>
      </c>
    </row>
    <row r="1118" spans="14:34">
      <c r="N1118" s="14">
        <v>100184</v>
      </c>
      <c r="O1118">
        <v>11</v>
      </c>
      <c r="P1118">
        <v>100184</v>
      </c>
      <c r="Q1118">
        <v>12</v>
      </c>
      <c r="R1118">
        <v>100185</v>
      </c>
      <c r="S1118">
        <v>13</v>
      </c>
      <c r="T1118">
        <v>100184</v>
      </c>
      <c r="U1118">
        <v>14</v>
      </c>
      <c r="V1118">
        <v>100185</v>
      </c>
      <c r="W1118">
        <v>15</v>
      </c>
      <c r="X1118">
        <v>100185</v>
      </c>
      <c r="Y1118">
        <v>16</v>
      </c>
      <c r="Z1118">
        <v>100186</v>
      </c>
      <c r="AA1118">
        <v>17</v>
      </c>
      <c r="AB1118">
        <v>100185</v>
      </c>
      <c r="AC1118">
        <v>19</v>
      </c>
      <c r="AD1118">
        <v>100184</v>
      </c>
      <c r="AE1118">
        <v>20</v>
      </c>
      <c r="AF1118">
        <v>200618</v>
      </c>
      <c r="AG1118">
        <v>18</v>
      </c>
      <c r="AH1118" t="e">
        <f>VLOOKUP(AF1118,关卡难度线!B:H,11,0)</f>
        <v>#N/A</v>
      </c>
    </row>
    <row r="1119" spans="14:34">
      <c r="N1119" s="14">
        <v>100184</v>
      </c>
      <c r="O1119">
        <v>11</v>
      </c>
      <c r="P1119">
        <v>100185</v>
      </c>
      <c r="Q1119">
        <v>12</v>
      </c>
      <c r="R1119">
        <v>100186</v>
      </c>
      <c r="S1119">
        <v>13</v>
      </c>
      <c r="T1119">
        <v>100186</v>
      </c>
      <c r="U1119">
        <v>14</v>
      </c>
      <c r="V1119">
        <v>100186</v>
      </c>
      <c r="W1119">
        <v>15</v>
      </c>
      <c r="X1119">
        <v>100184</v>
      </c>
      <c r="Y1119">
        <v>16</v>
      </c>
      <c r="Z1119">
        <v>100185</v>
      </c>
      <c r="AA1119">
        <v>17</v>
      </c>
      <c r="AB1119">
        <v>100185</v>
      </c>
      <c r="AC1119">
        <v>19</v>
      </c>
      <c r="AD1119">
        <v>100185</v>
      </c>
      <c r="AE1119">
        <v>20</v>
      </c>
      <c r="AF1119">
        <v>200619</v>
      </c>
      <c r="AG1119">
        <v>18</v>
      </c>
      <c r="AH1119" t="e">
        <f>VLOOKUP(AF1119,关卡难度线!B:H,11,0)</f>
        <v>#N/A</v>
      </c>
    </row>
    <row r="1120" spans="14:34">
      <c r="N1120" s="14">
        <v>100185</v>
      </c>
      <c r="O1120">
        <v>11</v>
      </c>
      <c r="P1120">
        <v>100185</v>
      </c>
      <c r="Q1120">
        <v>12</v>
      </c>
      <c r="R1120">
        <v>100186</v>
      </c>
      <c r="S1120">
        <v>13</v>
      </c>
      <c r="T1120">
        <v>100186</v>
      </c>
      <c r="U1120">
        <v>14</v>
      </c>
      <c r="V1120">
        <v>100184</v>
      </c>
      <c r="W1120">
        <v>15</v>
      </c>
      <c r="X1120">
        <v>100186</v>
      </c>
      <c r="Y1120">
        <v>16</v>
      </c>
      <c r="Z1120">
        <v>100185</v>
      </c>
      <c r="AA1120">
        <v>17</v>
      </c>
      <c r="AB1120">
        <v>100185</v>
      </c>
      <c r="AC1120">
        <v>19</v>
      </c>
      <c r="AD1120">
        <v>100184</v>
      </c>
      <c r="AE1120">
        <v>20</v>
      </c>
      <c r="AF1120">
        <v>200620</v>
      </c>
      <c r="AG1120">
        <v>18</v>
      </c>
      <c r="AH1120" t="e">
        <f>VLOOKUP(AF1120,关卡难度线!B:H,11,0)</f>
        <v>#N/A</v>
      </c>
    </row>
    <row r="1121" spans="14:34">
      <c r="N1121" s="14">
        <v>100189</v>
      </c>
      <c r="O1121">
        <v>11</v>
      </c>
      <c r="P1121">
        <v>100188</v>
      </c>
      <c r="Q1121">
        <v>12</v>
      </c>
      <c r="R1121">
        <v>100187</v>
      </c>
      <c r="S1121">
        <v>13</v>
      </c>
      <c r="T1121">
        <v>100187</v>
      </c>
      <c r="U1121">
        <v>14</v>
      </c>
      <c r="V1121">
        <v>100188</v>
      </c>
      <c r="W1121">
        <v>15</v>
      </c>
      <c r="X1121">
        <v>100188</v>
      </c>
      <c r="Y1121">
        <v>16</v>
      </c>
      <c r="Z1121">
        <v>100189</v>
      </c>
      <c r="AA1121">
        <v>17</v>
      </c>
      <c r="AB1121">
        <v>100189</v>
      </c>
      <c r="AC1121">
        <v>19</v>
      </c>
      <c r="AD1121">
        <v>100187</v>
      </c>
      <c r="AE1121">
        <v>20</v>
      </c>
      <c r="AF1121">
        <v>200621</v>
      </c>
      <c r="AG1121">
        <v>18</v>
      </c>
      <c r="AH1121" t="e">
        <f>VLOOKUP(AF1121,关卡难度线!B:H,11,0)</f>
        <v>#N/A</v>
      </c>
    </row>
    <row r="1122" spans="14:34">
      <c r="N1122" s="14">
        <v>100189</v>
      </c>
      <c r="O1122">
        <v>11</v>
      </c>
      <c r="P1122">
        <v>100187</v>
      </c>
      <c r="Q1122">
        <v>12</v>
      </c>
      <c r="R1122">
        <v>100188</v>
      </c>
      <c r="S1122">
        <v>13</v>
      </c>
      <c r="T1122">
        <v>100188</v>
      </c>
      <c r="U1122">
        <v>14</v>
      </c>
      <c r="V1122">
        <v>100187</v>
      </c>
      <c r="W1122">
        <v>15</v>
      </c>
      <c r="X1122">
        <v>100188</v>
      </c>
      <c r="Y1122">
        <v>16</v>
      </c>
      <c r="Z1122">
        <v>100187</v>
      </c>
      <c r="AA1122">
        <v>17</v>
      </c>
      <c r="AB1122">
        <v>100189</v>
      </c>
      <c r="AC1122">
        <v>19</v>
      </c>
      <c r="AD1122">
        <v>100189</v>
      </c>
      <c r="AE1122">
        <v>20</v>
      </c>
      <c r="AF1122">
        <v>200622</v>
      </c>
      <c r="AG1122">
        <v>18</v>
      </c>
      <c r="AH1122" t="e">
        <f>VLOOKUP(AF1122,关卡难度线!B:H,11,0)</f>
        <v>#N/A</v>
      </c>
    </row>
    <row r="1123" spans="14:34">
      <c r="N1123" s="14">
        <v>100188</v>
      </c>
      <c r="O1123">
        <v>11</v>
      </c>
      <c r="P1123">
        <v>100189</v>
      </c>
      <c r="Q1123">
        <v>12</v>
      </c>
      <c r="R1123">
        <v>100187</v>
      </c>
      <c r="S1123">
        <v>13</v>
      </c>
      <c r="T1123">
        <v>100187</v>
      </c>
      <c r="U1123">
        <v>14</v>
      </c>
      <c r="V1123">
        <v>100188</v>
      </c>
      <c r="W1123">
        <v>15</v>
      </c>
      <c r="X1123">
        <v>100188</v>
      </c>
      <c r="Y1123">
        <v>16</v>
      </c>
      <c r="Z1123">
        <v>100187</v>
      </c>
      <c r="AA1123">
        <v>17</v>
      </c>
      <c r="AB1123">
        <v>100187</v>
      </c>
      <c r="AC1123">
        <v>19</v>
      </c>
      <c r="AD1123">
        <v>100189</v>
      </c>
      <c r="AE1123">
        <v>20</v>
      </c>
      <c r="AF1123">
        <v>200623</v>
      </c>
      <c r="AG1123">
        <v>18</v>
      </c>
      <c r="AH1123" t="e">
        <f>VLOOKUP(AF1123,关卡难度线!B:H,11,0)</f>
        <v>#N/A</v>
      </c>
    </row>
    <row r="1124" spans="14:34">
      <c r="N1124" s="14">
        <v>100187</v>
      </c>
      <c r="O1124">
        <v>11</v>
      </c>
      <c r="P1124">
        <v>100189</v>
      </c>
      <c r="Q1124">
        <v>12</v>
      </c>
      <c r="R1124">
        <v>100187</v>
      </c>
      <c r="S1124">
        <v>13</v>
      </c>
      <c r="T1124">
        <v>100189</v>
      </c>
      <c r="U1124">
        <v>14</v>
      </c>
      <c r="V1124">
        <v>100189</v>
      </c>
      <c r="W1124">
        <v>15</v>
      </c>
      <c r="X1124">
        <v>100189</v>
      </c>
      <c r="Y1124">
        <v>16</v>
      </c>
      <c r="Z1124">
        <v>100188</v>
      </c>
      <c r="AA1124">
        <v>17</v>
      </c>
      <c r="AB1124">
        <v>100189</v>
      </c>
      <c r="AC1124">
        <v>19</v>
      </c>
      <c r="AD1124">
        <v>100187</v>
      </c>
      <c r="AE1124">
        <v>20</v>
      </c>
      <c r="AF1124">
        <v>200624</v>
      </c>
      <c r="AG1124">
        <v>18</v>
      </c>
      <c r="AH1124" t="e">
        <f>VLOOKUP(AF1124,关卡难度线!B:H,11,0)</f>
        <v>#N/A</v>
      </c>
    </row>
    <row r="1125" spans="14:34">
      <c r="N1125" s="14">
        <v>100189</v>
      </c>
      <c r="O1125">
        <v>11</v>
      </c>
      <c r="P1125">
        <v>100189</v>
      </c>
      <c r="Q1125">
        <v>12</v>
      </c>
      <c r="R1125">
        <v>100187</v>
      </c>
      <c r="S1125">
        <v>13</v>
      </c>
      <c r="T1125">
        <v>100189</v>
      </c>
      <c r="U1125">
        <v>14</v>
      </c>
      <c r="V1125">
        <v>100187</v>
      </c>
      <c r="W1125">
        <v>15</v>
      </c>
      <c r="X1125">
        <v>100187</v>
      </c>
      <c r="Y1125">
        <v>16</v>
      </c>
      <c r="Z1125">
        <v>100189</v>
      </c>
      <c r="AA1125">
        <v>17</v>
      </c>
      <c r="AB1125">
        <v>100188</v>
      </c>
      <c r="AC1125">
        <v>19</v>
      </c>
      <c r="AD1125">
        <v>100187</v>
      </c>
      <c r="AE1125">
        <v>20</v>
      </c>
      <c r="AF1125">
        <v>200625</v>
      </c>
      <c r="AG1125">
        <v>18</v>
      </c>
      <c r="AH1125" t="e">
        <f>VLOOKUP(AF1125,关卡难度线!B:H,11,0)</f>
        <v>#N/A</v>
      </c>
    </row>
    <row r="1126" spans="14:34">
      <c r="N1126" s="14">
        <v>100189</v>
      </c>
      <c r="O1126">
        <v>11</v>
      </c>
      <c r="P1126">
        <v>100188</v>
      </c>
      <c r="Q1126">
        <v>12</v>
      </c>
      <c r="R1126">
        <v>100187</v>
      </c>
      <c r="S1126">
        <v>13</v>
      </c>
      <c r="T1126">
        <v>100189</v>
      </c>
      <c r="U1126">
        <v>14</v>
      </c>
      <c r="V1126">
        <v>100188</v>
      </c>
      <c r="W1126">
        <v>15</v>
      </c>
      <c r="X1126">
        <v>100188</v>
      </c>
      <c r="Y1126">
        <v>16</v>
      </c>
      <c r="Z1126">
        <v>100188</v>
      </c>
      <c r="AA1126">
        <v>17</v>
      </c>
      <c r="AB1126">
        <v>100187</v>
      </c>
      <c r="AC1126">
        <v>19</v>
      </c>
      <c r="AD1126">
        <v>100187</v>
      </c>
      <c r="AE1126">
        <v>20</v>
      </c>
      <c r="AF1126">
        <v>200626</v>
      </c>
      <c r="AG1126">
        <v>18</v>
      </c>
      <c r="AH1126" t="e">
        <f>VLOOKUP(AF1126,关卡难度线!B:H,11,0)</f>
        <v>#N/A</v>
      </c>
    </row>
    <row r="1127" spans="14:34">
      <c r="N1127" s="14">
        <v>100187</v>
      </c>
      <c r="O1127">
        <v>11</v>
      </c>
      <c r="P1127">
        <v>100187</v>
      </c>
      <c r="Q1127">
        <v>12</v>
      </c>
      <c r="R1127">
        <v>100188</v>
      </c>
      <c r="S1127">
        <v>13</v>
      </c>
      <c r="T1127">
        <v>100188</v>
      </c>
      <c r="U1127">
        <v>14</v>
      </c>
      <c r="V1127">
        <v>100188</v>
      </c>
      <c r="W1127">
        <v>15</v>
      </c>
      <c r="X1127">
        <v>100187</v>
      </c>
      <c r="Y1127">
        <v>16</v>
      </c>
      <c r="Z1127">
        <v>100189</v>
      </c>
      <c r="AA1127">
        <v>17</v>
      </c>
      <c r="AB1127">
        <v>100188</v>
      </c>
      <c r="AC1127">
        <v>19</v>
      </c>
      <c r="AD1127">
        <v>100189</v>
      </c>
      <c r="AE1127">
        <v>20</v>
      </c>
      <c r="AF1127">
        <v>200627</v>
      </c>
      <c r="AG1127">
        <v>18</v>
      </c>
      <c r="AH1127" t="e">
        <f>VLOOKUP(AF1127,关卡难度线!B:H,11,0)</f>
        <v>#N/A</v>
      </c>
    </row>
    <row r="1128" spans="14:34">
      <c r="N1128" s="14">
        <v>100187</v>
      </c>
      <c r="O1128">
        <v>11</v>
      </c>
      <c r="P1128">
        <v>100188</v>
      </c>
      <c r="Q1128">
        <v>12</v>
      </c>
      <c r="R1128">
        <v>100188</v>
      </c>
      <c r="S1128">
        <v>13</v>
      </c>
      <c r="T1128">
        <v>100189</v>
      </c>
      <c r="U1128">
        <v>14</v>
      </c>
      <c r="V1128">
        <v>100188</v>
      </c>
      <c r="W1128">
        <v>15</v>
      </c>
      <c r="X1128">
        <v>100189</v>
      </c>
      <c r="Y1128">
        <v>16</v>
      </c>
      <c r="Z1128">
        <v>100189</v>
      </c>
      <c r="AA1128">
        <v>17</v>
      </c>
      <c r="AB1128">
        <v>100187</v>
      </c>
      <c r="AC1128">
        <v>19</v>
      </c>
      <c r="AD1128">
        <v>100187</v>
      </c>
      <c r="AE1128">
        <v>20</v>
      </c>
      <c r="AF1128">
        <v>200628</v>
      </c>
      <c r="AG1128">
        <v>18</v>
      </c>
      <c r="AH1128" t="e">
        <f>VLOOKUP(AF1128,关卡难度线!B:H,11,0)</f>
        <v>#N/A</v>
      </c>
    </row>
    <row r="1129" spans="14:34">
      <c r="N1129" s="14">
        <v>100189</v>
      </c>
      <c r="O1129">
        <v>11</v>
      </c>
      <c r="P1129">
        <v>100189</v>
      </c>
      <c r="Q1129">
        <v>12</v>
      </c>
      <c r="R1129">
        <v>100188</v>
      </c>
      <c r="S1129">
        <v>13</v>
      </c>
      <c r="T1129">
        <v>100188</v>
      </c>
      <c r="U1129">
        <v>14</v>
      </c>
      <c r="V1129">
        <v>100189</v>
      </c>
      <c r="W1129">
        <v>15</v>
      </c>
      <c r="X1129">
        <v>100189</v>
      </c>
      <c r="Y1129">
        <v>16</v>
      </c>
      <c r="Z1129">
        <v>100188</v>
      </c>
      <c r="AA1129">
        <v>17</v>
      </c>
      <c r="AB1129">
        <v>100188</v>
      </c>
      <c r="AC1129">
        <v>19</v>
      </c>
      <c r="AD1129">
        <v>100189</v>
      </c>
      <c r="AE1129">
        <v>20</v>
      </c>
      <c r="AF1129">
        <v>200629</v>
      </c>
      <c r="AG1129">
        <v>18</v>
      </c>
      <c r="AH1129" t="e">
        <f>VLOOKUP(AF1129,关卡难度线!B:H,11,0)</f>
        <v>#N/A</v>
      </c>
    </row>
    <row r="1130" spans="14:34">
      <c r="N1130" s="14">
        <v>100189</v>
      </c>
      <c r="O1130">
        <v>11</v>
      </c>
      <c r="P1130">
        <v>100188</v>
      </c>
      <c r="Q1130">
        <v>12</v>
      </c>
      <c r="R1130">
        <v>100187</v>
      </c>
      <c r="S1130">
        <v>13</v>
      </c>
      <c r="T1130">
        <v>100187</v>
      </c>
      <c r="U1130">
        <v>14</v>
      </c>
      <c r="V1130">
        <v>100188</v>
      </c>
      <c r="W1130">
        <v>15</v>
      </c>
      <c r="X1130">
        <v>100189</v>
      </c>
      <c r="Y1130">
        <v>16</v>
      </c>
      <c r="Z1130">
        <v>100188</v>
      </c>
      <c r="AA1130">
        <v>17</v>
      </c>
      <c r="AB1130">
        <v>100188</v>
      </c>
      <c r="AC1130">
        <v>19</v>
      </c>
      <c r="AD1130">
        <v>100187</v>
      </c>
      <c r="AE1130">
        <v>20</v>
      </c>
      <c r="AF1130">
        <v>200630</v>
      </c>
      <c r="AG1130">
        <v>18</v>
      </c>
      <c r="AH1130" t="e">
        <f>VLOOKUP(AF1130,关卡难度线!B:H,11,0)</f>
        <v>#N/A</v>
      </c>
    </row>
    <row r="1131" spans="14:34">
      <c r="N1131" s="14">
        <v>100189</v>
      </c>
      <c r="O1131">
        <v>11</v>
      </c>
      <c r="P1131">
        <v>100188</v>
      </c>
      <c r="Q1131">
        <v>12</v>
      </c>
      <c r="R1131">
        <v>100187</v>
      </c>
      <c r="S1131">
        <v>13</v>
      </c>
      <c r="T1131">
        <v>100187</v>
      </c>
      <c r="U1131">
        <v>14</v>
      </c>
      <c r="V1131">
        <v>100188</v>
      </c>
      <c r="W1131">
        <v>15</v>
      </c>
      <c r="X1131">
        <v>100188</v>
      </c>
      <c r="Y1131">
        <v>16</v>
      </c>
      <c r="Z1131">
        <v>100189</v>
      </c>
      <c r="AA1131">
        <v>17</v>
      </c>
      <c r="AB1131">
        <v>100189</v>
      </c>
      <c r="AC1131">
        <v>19</v>
      </c>
      <c r="AD1131">
        <v>100187</v>
      </c>
      <c r="AE1131">
        <v>20</v>
      </c>
      <c r="AF1131">
        <v>200621</v>
      </c>
      <c r="AG1131">
        <v>18</v>
      </c>
      <c r="AH1131" t="e">
        <f>VLOOKUP(AF1131,关卡难度线!B:H,11,0)</f>
        <v>#N/A</v>
      </c>
    </row>
    <row r="1132" spans="14:34">
      <c r="N1132" s="14">
        <v>100189</v>
      </c>
      <c r="O1132">
        <v>11</v>
      </c>
      <c r="P1132">
        <v>100187</v>
      </c>
      <c r="Q1132">
        <v>12</v>
      </c>
      <c r="R1132">
        <v>100188</v>
      </c>
      <c r="S1132">
        <v>13</v>
      </c>
      <c r="T1132">
        <v>100188</v>
      </c>
      <c r="U1132">
        <v>14</v>
      </c>
      <c r="V1132">
        <v>100187</v>
      </c>
      <c r="W1132">
        <v>15</v>
      </c>
      <c r="X1132">
        <v>100188</v>
      </c>
      <c r="Y1132">
        <v>16</v>
      </c>
      <c r="Z1132">
        <v>100187</v>
      </c>
      <c r="AA1132">
        <v>17</v>
      </c>
      <c r="AB1132">
        <v>100189</v>
      </c>
      <c r="AC1132">
        <v>19</v>
      </c>
      <c r="AD1132">
        <v>100189</v>
      </c>
      <c r="AE1132">
        <v>20</v>
      </c>
      <c r="AF1132">
        <v>200622</v>
      </c>
      <c r="AG1132">
        <v>18</v>
      </c>
      <c r="AH1132" t="e">
        <f>VLOOKUP(AF1132,关卡难度线!B:H,11,0)</f>
        <v>#N/A</v>
      </c>
    </row>
    <row r="1133" spans="14:34">
      <c r="N1133" s="14">
        <v>100188</v>
      </c>
      <c r="O1133">
        <v>11</v>
      </c>
      <c r="P1133">
        <v>100189</v>
      </c>
      <c r="Q1133">
        <v>12</v>
      </c>
      <c r="R1133">
        <v>100187</v>
      </c>
      <c r="S1133">
        <v>13</v>
      </c>
      <c r="T1133">
        <v>100187</v>
      </c>
      <c r="U1133">
        <v>14</v>
      </c>
      <c r="V1133">
        <v>100188</v>
      </c>
      <c r="W1133">
        <v>15</v>
      </c>
      <c r="X1133">
        <v>100188</v>
      </c>
      <c r="Y1133">
        <v>16</v>
      </c>
      <c r="Z1133">
        <v>100187</v>
      </c>
      <c r="AA1133">
        <v>17</v>
      </c>
      <c r="AB1133">
        <v>100187</v>
      </c>
      <c r="AC1133">
        <v>19</v>
      </c>
      <c r="AD1133">
        <v>100189</v>
      </c>
      <c r="AE1133">
        <v>20</v>
      </c>
      <c r="AF1133">
        <v>200623</v>
      </c>
      <c r="AG1133">
        <v>18</v>
      </c>
      <c r="AH1133" t="e">
        <f>VLOOKUP(AF1133,关卡难度线!B:H,11,0)</f>
        <v>#N/A</v>
      </c>
    </row>
    <row r="1134" spans="14:34">
      <c r="N1134" s="14">
        <v>100187</v>
      </c>
      <c r="O1134">
        <v>11</v>
      </c>
      <c r="P1134">
        <v>100189</v>
      </c>
      <c r="Q1134">
        <v>12</v>
      </c>
      <c r="R1134">
        <v>100187</v>
      </c>
      <c r="S1134">
        <v>13</v>
      </c>
      <c r="T1134">
        <v>100189</v>
      </c>
      <c r="U1134">
        <v>14</v>
      </c>
      <c r="V1134">
        <v>100189</v>
      </c>
      <c r="W1134">
        <v>15</v>
      </c>
      <c r="X1134">
        <v>100189</v>
      </c>
      <c r="Y1134">
        <v>16</v>
      </c>
      <c r="Z1134">
        <v>100188</v>
      </c>
      <c r="AA1134">
        <v>17</v>
      </c>
      <c r="AB1134">
        <v>100189</v>
      </c>
      <c r="AC1134">
        <v>19</v>
      </c>
      <c r="AD1134">
        <v>100187</v>
      </c>
      <c r="AE1134">
        <v>20</v>
      </c>
      <c r="AF1134">
        <v>200624</v>
      </c>
      <c r="AG1134">
        <v>18</v>
      </c>
      <c r="AH1134" t="e">
        <f>VLOOKUP(AF1134,关卡难度线!B:H,11,0)</f>
        <v>#N/A</v>
      </c>
    </row>
    <row r="1135" spans="14:34">
      <c r="N1135" s="14">
        <v>100189</v>
      </c>
      <c r="O1135">
        <v>11</v>
      </c>
      <c r="P1135">
        <v>100189</v>
      </c>
      <c r="Q1135">
        <v>12</v>
      </c>
      <c r="R1135">
        <v>100187</v>
      </c>
      <c r="S1135">
        <v>13</v>
      </c>
      <c r="T1135">
        <v>100189</v>
      </c>
      <c r="U1135">
        <v>14</v>
      </c>
      <c r="V1135">
        <v>100187</v>
      </c>
      <c r="W1135">
        <v>15</v>
      </c>
      <c r="X1135">
        <v>100187</v>
      </c>
      <c r="Y1135">
        <v>16</v>
      </c>
      <c r="Z1135">
        <v>100189</v>
      </c>
      <c r="AA1135">
        <v>17</v>
      </c>
      <c r="AB1135">
        <v>100188</v>
      </c>
      <c r="AC1135">
        <v>19</v>
      </c>
      <c r="AD1135">
        <v>100187</v>
      </c>
      <c r="AE1135">
        <v>20</v>
      </c>
      <c r="AF1135">
        <v>200625</v>
      </c>
      <c r="AG1135">
        <v>18</v>
      </c>
      <c r="AH1135" t="e">
        <f>VLOOKUP(AF1135,关卡难度线!B:H,11,0)</f>
        <v>#N/A</v>
      </c>
    </row>
    <row r="1136" spans="14:34">
      <c r="N1136" s="14">
        <v>100189</v>
      </c>
      <c r="O1136">
        <v>11</v>
      </c>
      <c r="P1136">
        <v>100188</v>
      </c>
      <c r="Q1136">
        <v>12</v>
      </c>
      <c r="R1136">
        <v>100187</v>
      </c>
      <c r="S1136">
        <v>13</v>
      </c>
      <c r="T1136">
        <v>100189</v>
      </c>
      <c r="U1136">
        <v>14</v>
      </c>
      <c r="V1136">
        <v>100188</v>
      </c>
      <c r="W1136">
        <v>15</v>
      </c>
      <c r="X1136">
        <v>100188</v>
      </c>
      <c r="Y1136">
        <v>16</v>
      </c>
      <c r="Z1136">
        <v>100188</v>
      </c>
      <c r="AA1136">
        <v>17</v>
      </c>
      <c r="AB1136">
        <v>100187</v>
      </c>
      <c r="AC1136">
        <v>19</v>
      </c>
      <c r="AD1136">
        <v>100187</v>
      </c>
      <c r="AE1136">
        <v>20</v>
      </c>
      <c r="AF1136">
        <v>200626</v>
      </c>
      <c r="AG1136">
        <v>18</v>
      </c>
      <c r="AH1136" t="e">
        <f>VLOOKUP(AF1136,关卡难度线!B:H,11,0)</f>
        <v>#N/A</v>
      </c>
    </row>
    <row r="1137" spans="14:34">
      <c r="N1137" s="14">
        <v>100187</v>
      </c>
      <c r="O1137">
        <v>11</v>
      </c>
      <c r="P1137">
        <v>100187</v>
      </c>
      <c r="Q1137">
        <v>12</v>
      </c>
      <c r="R1137">
        <v>100188</v>
      </c>
      <c r="S1137">
        <v>13</v>
      </c>
      <c r="T1137">
        <v>100188</v>
      </c>
      <c r="U1137">
        <v>14</v>
      </c>
      <c r="V1137">
        <v>100188</v>
      </c>
      <c r="W1137">
        <v>15</v>
      </c>
      <c r="X1137">
        <v>100187</v>
      </c>
      <c r="Y1137">
        <v>16</v>
      </c>
      <c r="Z1137">
        <v>100189</v>
      </c>
      <c r="AA1137">
        <v>17</v>
      </c>
      <c r="AB1137">
        <v>100188</v>
      </c>
      <c r="AC1137">
        <v>19</v>
      </c>
      <c r="AD1137">
        <v>100189</v>
      </c>
      <c r="AE1137">
        <v>20</v>
      </c>
      <c r="AF1137">
        <v>200627</v>
      </c>
      <c r="AG1137">
        <v>18</v>
      </c>
      <c r="AH1137" t="e">
        <f>VLOOKUP(AF1137,关卡难度线!B:H,11,0)</f>
        <v>#N/A</v>
      </c>
    </row>
    <row r="1138" spans="14:34">
      <c r="N1138" s="14">
        <v>100187</v>
      </c>
      <c r="O1138">
        <v>11</v>
      </c>
      <c r="P1138">
        <v>100188</v>
      </c>
      <c r="Q1138">
        <v>12</v>
      </c>
      <c r="R1138">
        <v>100188</v>
      </c>
      <c r="S1138">
        <v>13</v>
      </c>
      <c r="T1138">
        <v>100189</v>
      </c>
      <c r="U1138">
        <v>14</v>
      </c>
      <c r="V1138">
        <v>100188</v>
      </c>
      <c r="W1138">
        <v>15</v>
      </c>
      <c r="X1138">
        <v>100189</v>
      </c>
      <c r="Y1138">
        <v>16</v>
      </c>
      <c r="Z1138">
        <v>100189</v>
      </c>
      <c r="AA1138">
        <v>17</v>
      </c>
      <c r="AB1138">
        <v>100187</v>
      </c>
      <c r="AC1138">
        <v>19</v>
      </c>
      <c r="AD1138">
        <v>100187</v>
      </c>
      <c r="AE1138">
        <v>20</v>
      </c>
      <c r="AF1138">
        <v>200628</v>
      </c>
      <c r="AG1138">
        <v>18</v>
      </c>
      <c r="AH1138" t="e">
        <f>VLOOKUP(AF1138,关卡难度线!B:H,11,0)</f>
        <v>#N/A</v>
      </c>
    </row>
    <row r="1139" spans="14:34">
      <c r="N1139" s="14">
        <v>100189</v>
      </c>
      <c r="O1139">
        <v>11</v>
      </c>
      <c r="P1139">
        <v>100189</v>
      </c>
      <c r="Q1139">
        <v>12</v>
      </c>
      <c r="R1139">
        <v>100188</v>
      </c>
      <c r="S1139">
        <v>13</v>
      </c>
      <c r="T1139">
        <v>100188</v>
      </c>
      <c r="U1139">
        <v>14</v>
      </c>
      <c r="V1139">
        <v>100189</v>
      </c>
      <c r="W1139">
        <v>15</v>
      </c>
      <c r="X1139">
        <v>100189</v>
      </c>
      <c r="Y1139">
        <v>16</v>
      </c>
      <c r="Z1139">
        <v>100188</v>
      </c>
      <c r="AA1139">
        <v>17</v>
      </c>
      <c r="AB1139">
        <v>100188</v>
      </c>
      <c r="AC1139">
        <v>19</v>
      </c>
      <c r="AD1139">
        <v>100189</v>
      </c>
      <c r="AE1139">
        <v>20</v>
      </c>
      <c r="AF1139">
        <v>200629</v>
      </c>
      <c r="AG1139">
        <v>18</v>
      </c>
      <c r="AH1139" t="e">
        <f>VLOOKUP(AF1139,关卡难度线!B:H,11,0)</f>
        <v>#N/A</v>
      </c>
    </row>
    <row r="1140" spans="14:34">
      <c r="N1140" s="14">
        <v>100189</v>
      </c>
      <c r="O1140">
        <v>11</v>
      </c>
      <c r="P1140">
        <v>100188</v>
      </c>
      <c r="Q1140">
        <v>12</v>
      </c>
      <c r="R1140">
        <v>100187</v>
      </c>
      <c r="S1140">
        <v>13</v>
      </c>
      <c r="T1140">
        <v>100187</v>
      </c>
      <c r="U1140">
        <v>14</v>
      </c>
      <c r="V1140">
        <v>100188</v>
      </c>
      <c r="W1140">
        <v>15</v>
      </c>
      <c r="X1140">
        <v>100189</v>
      </c>
      <c r="Y1140">
        <v>16</v>
      </c>
      <c r="Z1140">
        <v>100188</v>
      </c>
      <c r="AA1140">
        <v>17</v>
      </c>
      <c r="AB1140">
        <v>100188</v>
      </c>
      <c r="AC1140">
        <v>19</v>
      </c>
      <c r="AD1140">
        <v>100187</v>
      </c>
      <c r="AE1140">
        <v>20</v>
      </c>
      <c r="AF1140">
        <v>200630</v>
      </c>
      <c r="AG1140">
        <v>18</v>
      </c>
      <c r="AH1140" t="e">
        <f>VLOOKUP(AF1140,关卡难度线!B:H,11,0)</f>
        <v>#N/A</v>
      </c>
    </row>
    <row r="1141" spans="14:34">
      <c r="N1141" s="14">
        <v>100191</v>
      </c>
      <c r="O1141">
        <v>11</v>
      </c>
      <c r="P1141">
        <v>100191</v>
      </c>
      <c r="Q1141">
        <v>12</v>
      </c>
      <c r="R1141">
        <v>100190</v>
      </c>
      <c r="S1141">
        <v>13</v>
      </c>
      <c r="T1141">
        <v>100190</v>
      </c>
      <c r="U1141">
        <v>14</v>
      </c>
      <c r="V1141">
        <v>100191</v>
      </c>
      <c r="W1141">
        <v>15</v>
      </c>
      <c r="X1141">
        <v>100191</v>
      </c>
      <c r="Y1141">
        <v>16</v>
      </c>
      <c r="Z1141">
        <v>100190</v>
      </c>
      <c r="AA1141">
        <v>17</v>
      </c>
      <c r="AB1141">
        <v>100191</v>
      </c>
      <c r="AC1141">
        <v>19</v>
      </c>
      <c r="AD1141">
        <v>100192</v>
      </c>
      <c r="AE1141">
        <v>20</v>
      </c>
      <c r="AF1141">
        <v>200631</v>
      </c>
      <c r="AG1141">
        <v>18</v>
      </c>
      <c r="AH1141" t="e">
        <f>VLOOKUP(AF1141,关卡难度线!B:H,11,0)</f>
        <v>#N/A</v>
      </c>
    </row>
    <row r="1142" spans="14:34">
      <c r="N1142" s="14">
        <v>100192</v>
      </c>
      <c r="O1142">
        <v>11</v>
      </c>
      <c r="P1142">
        <v>100192</v>
      </c>
      <c r="Q1142">
        <v>12</v>
      </c>
      <c r="R1142">
        <v>100190</v>
      </c>
      <c r="S1142">
        <v>13</v>
      </c>
      <c r="T1142">
        <v>100192</v>
      </c>
      <c r="U1142">
        <v>14</v>
      </c>
      <c r="V1142">
        <v>100192</v>
      </c>
      <c r="W1142">
        <v>15</v>
      </c>
      <c r="X1142">
        <v>100191</v>
      </c>
      <c r="Y1142">
        <v>16</v>
      </c>
      <c r="Z1142">
        <v>100192</v>
      </c>
      <c r="AA1142">
        <v>17</v>
      </c>
      <c r="AB1142">
        <v>100190</v>
      </c>
      <c r="AC1142">
        <v>19</v>
      </c>
      <c r="AD1142">
        <v>100191</v>
      </c>
      <c r="AE1142">
        <v>20</v>
      </c>
      <c r="AF1142">
        <v>200632</v>
      </c>
      <c r="AG1142">
        <v>18</v>
      </c>
      <c r="AH1142" t="e">
        <f>VLOOKUP(AF1142,关卡难度线!B:H,11,0)</f>
        <v>#N/A</v>
      </c>
    </row>
    <row r="1143" spans="14:34">
      <c r="N1143" s="14">
        <v>100190</v>
      </c>
      <c r="O1143">
        <v>11</v>
      </c>
      <c r="P1143">
        <v>100190</v>
      </c>
      <c r="Q1143">
        <v>12</v>
      </c>
      <c r="R1143">
        <v>100192</v>
      </c>
      <c r="S1143">
        <v>13</v>
      </c>
      <c r="T1143">
        <v>100192</v>
      </c>
      <c r="U1143">
        <v>14</v>
      </c>
      <c r="V1143">
        <v>100190</v>
      </c>
      <c r="W1143">
        <v>15</v>
      </c>
      <c r="X1143">
        <v>100192</v>
      </c>
      <c r="Y1143">
        <v>16</v>
      </c>
      <c r="Z1143">
        <v>100190</v>
      </c>
      <c r="AA1143">
        <v>17</v>
      </c>
      <c r="AB1143">
        <v>100191</v>
      </c>
      <c r="AC1143">
        <v>19</v>
      </c>
      <c r="AD1143">
        <v>100191</v>
      </c>
      <c r="AE1143">
        <v>20</v>
      </c>
      <c r="AF1143">
        <v>200633</v>
      </c>
      <c r="AG1143">
        <v>18</v>
      </c>
      <c r="AH1143" t="e">
        <f>VLOOKUP(AF1143,关卡难度线!B:H,11,0)</f>
        <v>#N/A</v>
      </c>
    </row>
    <row r="1144" spans="14:34">
      <c r="N1144" s="14">
        <v>100192</v>
      </c>
      <c r="O1144">
        <v>11</v>
      </c>
      <c r="P1144">
        <v>100192</v>
      </c>
      <c r="Q1144">
        <v>12</v>
      </c>
      <c r="R1144">
        <v>100192</v>
      </c>
      <c r="S1144">
        <v>13</v>
      </c>
      <c r="T1144">
        <v>100190</v>
      </c>
      <c r="U1144">
        <v>14</v>
      </c>
      <c r="V1144">
        <v>100190</v>
      </c>
      <c r="W1144">
        <v>15</v>
      </c>
      <c r="X1144">
        <v>100192</v>
      </c>
      <c r="Y1144">
        <v>16</v>
      </c>
      <c r="Z1144">
        <v>100191</v>
      </c>
      <c r="AA1144">
        <v>17</v>
      </c>
      <c r="AB1144">
        <v>100190</v>
      </c>
      <c r="AC1144">
        <v>19</v>
      </c>
      <c r="AD1144">
        <v>100192</v>
      </c>
      <c r="AE1144">
        <v>20</v>
      </c>
      <c r="AF1144">
        <v>200634</v>
      </c>
      <c r="AG1144">
        <v>18</v>
      </c>
      <c r="AH1144" t="e">
        <f>VLOOKUP(AF1144,关卡难度线!B:H,11,0)</f>
        <v>#N/A</v>
      </c>
    </row>
    <row r="1145" spans="14:34">
      <c r="N1145" s="14">
        <v>100191</v>
      </c>
      <c r="O1145">
        <v>11</v>
      </c>
      <c r="P1145">
        <v>100190</v>
      </c>
      <c r="Q1145">
        <v>12</v>
      </c>
      <c r="R1145">
        <v>100192</v>
      </c>
      <c r="S1145">
        <v>13</v>
      </c>
      <c r="T1145">
        <v>100191</v>
      </c>
      <c r="U1145">
        <v>14</v>
      </c>
      <c r="V1145">
        <v>100190</v>
      </c>
      <c r="W1145">
        <v>15</v>
      </c>
      <c r="X1145">
        <v>100191</v>
      </c>
      <c r="Y1145">
        <v>16</v>
      </c>
      <c r="Z1145">
        <v>100191</v>
      </c>
      <c r="AA1145">
        <v>17</v>
      </c>
      <c r="AB1145">
        <v>100190</v>
      </c>
      <c r="AC1145">
        <v>19</v>
      </c>
      <c r="AD1145">
        <v>100192</v>
      </c>
      <c r="AE1145">
        <v>20</v>
      </c>
      <c r="AF1145">
        <v>200635</v>
      </c>
      <c r="AG1145">
        <v>18</v>
      </c>
      <c r="AH1145" t="e">
        <f>VLOOKUP(AF1145,关卡难度线!B:H,11,0)</f>
        <v>#N/A</v>
      </c>
    </row>
    <row r="1146" spans="14:34">
      <c r="N1146" s="14">
        <v>100192</v>
      </c>
      <c r="O1146">
        <v>11</v>
      </c>
      <c r="P1146">
        <v>100192</v>
      </c>
      <c r="Q1146">
        <v>12</v>
      </c>
      <c r="R1146">
        <v>100192</v>
      </c>
      <c r="S1146">
        <v>13</v>
      </c>
      <c r="T1146">
        <v>100190</v>
      </c>
      <c r="U1146">
        <v>14</v>
      </c>
      <c r="V1146">
        <v>100190</v>
      </c>
      <c r="W1146">
        <v>15</v>
      </c>
      <c r="X1146">
        <v>100192</v>
      </c>
      <c r="Y1146">
        <v>16</v>
      </c>
      <c r="Z1146">
        <v>100192</v>
      </c>
      <c r="AA1146">
        <v>17</v>
      </c>
      <c r="AB1146">
        <v>100192</v>
      </c>
      <c r="AC1146">
        <v>19</v>
      </c>
      <c r="AD1146">
        <v>100191</v>
      </c>
      <c r="AE1146">
        <v>20</v>
      </c>
      <c r="AF1146">
        <v>200636</v>
      </c>
      <c r="AG1146">
        <v>18</v>
      </c>
      <c r="AH1146" t="e">
        <f>VLOOKUP(AF1146,关卡难度线!B:H,11,0)</f>
        <v>#N/A</v>
      </c>
    </row>
    <row r="1147" spans="14:34">
      <c r="N1147" s="14">
        <v>100190</v>
      </c>
      <c r="O1147">
        <v>11</v>
      </c>
      <c r="P1147">
        <v>100191</v>
      </c>
      <c r="Q1147">
        <v>12</v>
      </c>
      <c r="R1147">
        <v>100191</v>
      </c>
      <c r="S1147">
        <v>13</v>
      </c>
      <c r="T1147">
        <v>100191</v>
      </c>
      <c r="U1147">
        <v>14</v>
      </c>
      <c r="V1147">
        <v>100192</v>
      </c>
      <c r="W1147">
        <v>15</v>
      </c>
      <c r="X1147">
        <v>100191</v>
      </c>
      <c r="Y1147">
        <v>16</v>
      </c>
      <c r="Z1147">
        <v>100190</v>
      </c>
      <c r="AA1147">
        <v>17</v>
      </c>
      <c r="AB1147">
        <v>100191</v>
      </c>
      <c r="AC1147">
        <v>19</v>
      </c>
      <c r="AD1147">
        <v>100191</v>
      </c>
      <c r="AE1147">
        <v>20</v>
      </c>
      <c r="AF1147">
        <v>200637</v>
      </c>
      <c r="AG1147">
        <v>18</v>
      </c>
      <c r="AH1147" t="e">
        <f>VLOOKUP(AF1147,关卡难度线!B:H,11,0)</f>
        <v>#N/A</v>
      </c>
    </row>
    <row r="1148" spans="14:34">
      <c r="N1148" s="14">
        <v>100190</v>
      </c>
      <c r="O1148">
        <v>11</v>
      </c>
      <c r="P1148">
        <v>100192</v>
      </c>
      <c r="Q1148">
        <v>12</v>
      </c>
      <c r="R1148">
        <v>100191</v>
      </c>
      <c r="S1148">
        <v>13</v>
      </c>
      <c r="T1148">
        <v>100191</v>
      </c>
      <c r="U1148">
        <v>14</v>
      </c>
      <c r="V1148">
        <v>100191</v>
      </c>
      <c r="W1148">
        <v>15</v>
      </c>
      <c r="X1148">
        <v>100191</v>
      </c>
      <c r="Y1148">
        <v>16</v>
      </c>
      <c r="Z1148">
        <v>100192</v>
      </c>
      <c r="AA1148">
        <v>17</v>
      </c>
      <c r="AB1148">
        <v>100191</v>
      </c>
      <c r="AC1148">
        <v>19</v>
      </c>
      <c r="AD1148">
        <v>100191</v>
      </c>
      <c r="AE1148">
        <v>20</v>
      </c>
      <c r="AF1148">
        <v>200638</v>
      </c>
      <c r="AG1148">
        <v>18</v>
      </c>
      <c r="AH1148" t="e">
        <f>VLOOKUP(AF1148,关卡难度线!B:H,11,0)</f>
        <v>#N/A</v>
      </c>
    </row>
    <row r="1149" spans="14:34">
      <c r="N1149" s="14">
        <v>100191</v>
      </c>
      <c r="O1149">
        <v>11</v>
      </c>
      <c r="P1149">
        <v>100192</v>
      </c>
      <c r="Q1149">
        <v>12</v>
      </c>
      <c r="R1149">
        <v>100190</v>
      </c>
      <c r="S1149">
        <v>13</v>
      </c>
      <c r="T1149">
        <v>100190</v>
      </c>
      <c r="U1149">
        <v>14</v>
      </c>
      <c r="V1149">
        <v>100190</v>
      </c>
      <c r="W1149">
        <v>15</v>
      </c>
      <c r="X1149">
        <v>100191</v>
      </c>
      <c r="Y1149">
        <v>16</v>
      </c>
      <c r="Z1149">
        <v>100191</v>
      </c>
      <c r="AA1149">
        <v>17</v>
      </c>
      <c r="AB1149">
        <v>100191</v>
      </c>
      <c r="AC1149">
        <v>19</v>
      </c>
      <c r="AD1149">
        <v>100191</v>
      </c>
      <c r="AE1149">
        <v>20</v>
      </c>
      <c r="AF1149">
        <v>200639</v>
      </c>
      <c r="AG1149">
        <v>18</v>
      </c>
      <c r="AH1149" t="e">
        <f>VLOOKUP(AF1149,关卡难度线!B:H,11,0)</f>
        <v>#N/A</v>
      </c>
    </row>
    <row r="1150" spans="14:34">
      <c r="N1150" s="14">
        <v>100190</v>
      </c>
      <c r="O1150">
        <v>11</v>
      </c>
      <c r="P1150">
        <v>100192</v>
      </c>
      <c r="Q1150">
        <v>12</v>
      </c>
      <c r="R1150">
        <v>100191</v>
      </c>
      <c r="S1150">
        <v>13</v>
      </c>
      <c r="T1150">
        <v>100190</v>
      </c>
      <c r="U1150">
        <v>14</v>
      </c>
      <c r="V1150">
        <v>100191</v>
      </c>
      <c r="W1150">
        <v>15</v>
      </c>
      <c r="X1150">
        <v>100192</v>
      </c>
      <c r="Y1150">
        <v>16</v>
      </c>
      <c r="Z1150">
        <v>100191</v>
      </c>
      <c r="AA1150">
        <v>17</v>
      </c>
      <c r="AB1150">
        <v>100190</v>
      </c>
      <c r="AC1150">
        <v>19</v>
      </c>
      <c r="AD1150">
        <v>100190</v>
      </c>
      <c r="AE1150">
        <v>20</v>
      </c>
      <c r="AF1150">
        <v>200640</v>
      </c>
      <c r="AG1150">
        <v>18</v>
      </c>
      <c r="AH1150" t="e">
        <f>VLOOKUP(AF1150,关卡难度线!B:H,11,0)</f>
        <v>#N/A</v>
      </c>
    </row>
    <row r="1151" spans="14:34">
      <c r="N1151" s="14">
        <v>100191</v>
      </c>
      <c r="O1151">
        <v>11</v>
      </c>
      <c r="P1151">
        <v>100191</v>
      </c>
      <c r="Q1151">
        <v>12</v>
      </c>
      <c r="R1151">
        <v>100190</v>
      </c>
      <c r="S1151">
        <v>13</v>
      </c>
      <c r="T1151">
        <v>100190</v>
      </c>
      <c r="U1151">
        <v>14</v>
      </c>
      <c r="V1151">
        <v>100191</v>
      </c>
      <c r="W1151">
        <v>15</v>
      </c>
      <c r="X1151">
        <v>100191</v>
      </c>
      <c r="Y1151">
        <v>16</v>
      </c>
      <c r="Z1151">
        <v>100190</v>
      </c>
      <c r="AA1151">
        <v>17</v>
      </c>
      <c r="AB1151">
        <v>100191</v>
      </c>
      <c r="AC1151">
        <v>19</v>
      </c>
      <c r="AD1151">
        <v>100192</v>
      </c>
      <c r="AE1151">
        <v>20</v>
      </c>
      <c r="AF1151">
        <v>200631</v>
      </c>
      <c r="AG1151">
        <v>18</v>
      </c>
      <c r="AH1151" t="e">
        <f>VLOOKUP(AF1151,关卡难度线!B:H,11,0)</f>
        <v>#N/A</v>
      </c>
    </row>
    <row r="1152" spans="14:34">
      <c r="N1152" s="14">
        <v>100192</v>
      </c>
      <c r="O1152">
        <v>11</v>
      </c>
      <c r="P1152">
        <v>100192</v>
      </c>
      <c r="Q1152">
        <v>12</v>
      </c>
      <c r="R1152">
        <v>100190</v>
      </c>
      <c r="S1152">
        <v>13</v>
      </c>
      <c r="T1152">
        <v>100192</v>
      </c>
      <c r="U1152">
        <v>14</v>
      </c>
      <c r="V1152">
        <v>100192</v>
      </c>
      <c r="W1152">
        <v>15</v>
      </c>
      <c r="X1152">
        <v>100191</v>
      </c>
      <c r="Y1152">
        <v>16</v>
      </c>
      <c r="Z1152">
        <v>100192</v>
      </c>
      <c r="AA1152">
        <v>17</v>
      </c>
      <c r="AB1152">
        <v>100190</v>
      </c>
      <c r="AC1152">
        <v>19</v>
      </c>
      <c r="AD1152">
        <v>100191</v>
      </c>
      <c r="AE1152">
        <v>20</v>
      </c>
      <c r="AF1152">
        <v>200632</v>
      </c>
      <c r="AG1152">
        <v>18</v>
      </c>
      <c r="AH1152" t="e">
        <f>VLOOKUP(AF1152,关卡难度线!B:H,11,0)</f>
        <v>#N/A</v>
      </c>
    </row>
    <row r="1153" spans="14:34">
      <c r="N1153" s="14">
        <v>100190</v>
      </c>
      <c r="O1153">
        <v>11</v>
      </c>
      <c r="P1153">
        <v>100190</v>
      </c>
      <c r="Q1153">
        <v>12</v>
      </c>
      <c r="R1153">
        <v>100192</v>
      </c>
      <c r="S1153">
        <v>13</v>
      </c>
      <c r="T1153">
        <v>100192</v>
      </c>
      <c r="U1153">
        <v>14</v>
      </c>
      <c r="V1153">
        <v>100190</v>
      </c>
      <c r="W1153">
        <v>15</v>
      </c>
      <c r="X1153">
        <v>100192</v>
      </c>
      <c r="Y1153">
        <v>16</v>
      </c>
      <c r="Z1153">
        <v>100190</v>
      </c>
      <c r="AA1153">
        <v>17</v>
      </c>
      <c r="AB1153">
        <v>100191</v>
      </c>
      <c r="AC1153">
        <v>19</v>
      </c>
      <c r="AD1153">
        <v>100191</v>
      </c>
      <c r="AE1153">
        <v>20</v>
      </c>
      <c r="AF1153">
        <v>200633</v>
      </c>
      <c r="AG1153">
        <v>18</v>
      </c>
      <c r="AH1153" t="e">
        <f>VLOOKUP(AF1153,关卡难度线!B:H,11,0)</f>
        <v>#N/A</v>
      </c>
    </row>
    <row r="1154" spans="14:34">
      <c r="N1154" s="14">
        <v>100192</v>
      </c>
      <c r="O1154">
        <v>11</v>
      </c>
      <c r="P1154">
        <v>100192</v>
      </c>
      <c r="Q1154">
        <v>12</v>
      </c>
      <c r="R1154">
        <v>100192</v>
      </c>
      <c r="S1154">
        <v>13</v>
      </c>
      <c r="T1154">
        <v>100190</v>
      </c>
      <c r="U1154">
        <v>14</v>
      </c>
      <c r="V1154">
        <v>100190</v>
      </c>
      <c r="W1154">
        <v>15</v>
      </c>
      <c r="X1154">
        <v>100192</v>
      </c>
      <c r="Y1154">
        <v>16</v>
      </c>
      <c r="Z1154">
        <v>100191</v>
      </c>
      <c r="AA1154">
        <v>17</v>
      </c>
      <c r="AB1154">
        <v>100190</v>
      </c>
      <c r="AC1154">
        <v>19</v>
      </c>
      <c r="AD1154">
        <v>100192</v>
      </c>
      <c r="AE1154">
        <v>20</v>
      </c>
      <c r="AF1154">
        <v>200634</v>
      </c>
      <c r="AG1154">
        <v>18</v>
      </c>
      <c r="AH1154" t="e">
        <f>VLOOKUP(AF1154,关卡难度线!B:H,11,0)</f>
        <v>#N/A</v>
      </c>
    </row>
    <row r="1155" spans="14:34">
      <c r="N1155" s="14">
        <v>100191</v>
      </c>
      <c r="O1155">
        <v>11</v>
      </c>
      <c r="P1155">
        <v>100190</v>
      </c>
      <c r="Q1155">
        <v>12</v>
      </c>
      <c r="R1155">
        <v>100192</v>
      </c>
      <c r="S1155">
        <v>13</v>
      </c>
      <c r="T1155">
        <v>100191</v>
      </c>
      <c r="U1155">
        <v>14</v>
      </c>
      <c r="V1155">
        <v>100190</v>
      </c>
      <c r="W1155">
        <v>15</v>
      </c>
      <c r="X1155">
        <v>100191</v>
      </c>
      <c r="Y1155">
        <v>16</v>
      </c>
      <c r="Z1155">
        <v>100191</v>
      </c>
      <c r="AA1155">
        <v>17</v>
      </c>
      <c r="AB1155">
        <v>100190</v>
      </c>
      <c r="AC1155">
        <v>19</v>
      </c>
      <c r="AD1155">
        <v>100192</v>
      </c>
      <c r="AE1155">
        <v>20</v>
      </c>
      <c r="AF1155">
        <v>200635</v>
      </c>
      <c r="AG1155">
        <v>18</v>
      </c>
      <c r="AH1155" t="e">
        <f>VLOOKUP(AF1155,关卡难度线!B:H,11,0)</f>
        <v>#N/A</v>
      </c>
    </row>
    <row r="1156" spans="14:34">
      <c r="N1156" s="14">
        <v>100192</v>
      </c>
      <c r="O1156">
        <v>11</v>
      </c>
      <c r="P1156">
        <v>100192</v>
      </c>
      <c r="Q1156">
        <v>12</v>
      </c>
      <c r="R1156">
        <v>100192</v>
      </c>
      <c r="S1156">
        <v>13</v>
      </c>
      <c r="T1156">
        <v>100190</v>
      </c>
      <c r="U1156">
        <v>14</v>
      </c>
      <c r="V1156">
        <v>100190</v>
      </c>
      <c r="W1156">
        <v>15</v>
      </c>
      <c r="X1156">
        <v>100192</v>
      </c>
      <c r="Y1156">
        <v>16</v>
      </c>
      <c r="Z1156">
        <v>100192</v>
      </c>
      <c r="AA1156">
        <v>17</v>
      </c>
      <c r="AB1156">
        <v>100192</v>
      </c>
      <c r="AC1156">
        <v>19</v>
      </c>
      <c r="AD1156">
        <v>100191</v>
      </c>
      <c r="AE1156">
        <v>20</v>
      </c>
      <c r="AF1156">
        <v>200636</v>
      </c>
      <c r="AG1156">
        <v>18</v>
      </c>
      <c r="AH1156" t="e">
        <f>VLOOKUP(AF1156,关卡难度线!B:H,11,0)</f>
        <v>#N/A</v>
      </c>
    </row>
    <row r="1157" spans="14:34">
      <c r="N1157" s="14">
        <v>100190</v>
      </c>
      <c r="O1157">
        <v>11</v>
      </c>
      <c r="P1157">
        <v>100191</v>
      </c>
      <c r="Q1157">
        <v>12</v>
      </c>
      <c r="R1157">
        <v>100191</v>
      </c>
      <c r="S1157">
        <v>13</v>
      </c>
      <c r="T1157">
        <v>100191</v>
      </c>
      <c r="U1157">
        <v>14</v>
      </c>
      <c r="V1157">
        <v>100192</v>
      </c>
      <c r="W1157">
        <v>15</v>
      </c>
      <c r="X1157">
        <v>100191</v>
      </c>
      <c r="Y1157">
        <v>16</v>
      </c>
      <c r="Z1157">
        <v>100190</v>
      </c>
      <c r="AA1157">
        <v>17</v>
      </c>
      <c r="AB1157">
        <v>100191</v>
      </c>
      <c r="AC1157">
        <v>19</v>
      </c>
      <c r="AD1157">
        <v>100191</v>
      </c>
      <c r="AE1157">
        <v>20</v>
      </c>
      <c r="AF1157">
        <v>200637</v>
      </c>
      <c r="AG1157">
        <v>18</v>
      </c>
      <c r="AH1157" t="e">
        <f>VLOOKUP(AF1157,关卡难度线!B:H,11,0)</f>
        <v>#N/A</v>
      </c>
    </row>
    <row r="1158" spans="14:34">
      <c r="N1158" s="14">
        <v>100190</v>
      </c>
      <c r="O1158">
        <v>11</v>
      </c>
      <c r="P1158">
        <v>100192</v>
      </c>
      <c r="Q1158">
        <v>12</v>
      </c>
      <c r="R1158">
        <v>100191</v>
      </c>
      <c r="S1158">
        <v>13</v>
      </c>
      <c r="T1158">
        <v>100191</v>
      </c>
      <c r="U1158">
        <v>14</v>
      </c>
      <c r="V1158">
        <v>100191</v>
      </c>
      <c r="W1158">
        <v>15</v>
      </c>
      <c r="X1158">
        <v>100191</v>
      </c>
      <c r="Y1158">
        <v>16</v>
      </c>
      <c r="Z1158">
        <v>100192</v>
      </c>
      <c r="AA1158">
        <v>17</v>
      </c>
      <c r="AB1158">
        <v>100191</v>
      </c>
      <c r="AC1158">
        <v>19</v>
      </c>
      <c r="AD1158">
        <v>100191</v>
      </c>
      <c r="AE1158">
        <v>20</v>
      </c>
      <c r="AF1158">
        <v>200638</v>
      </c>
      <c r="AG1158">
        <v>18</v>
      </c>
      <c r="AH1158" t="e">
        <f>VLOOKUP(AF1158,关卡难度线!B:H,11,0)</f>
        <v>#N/A</v>
      </c>
    </row>
    <row r="1159" spans="14:34">
      <c r="N1159" s="14">
        <v>100191</v>
      </c>
      <c r="O1159">
        <v>11</v>
      </c>
      <c r="P1159">
        <v>100192</v>
      </c>
      <c r="Q1159">
        <v>12</v>
      </c>
      <c r="R1159">
        <v>100190</v>
      </c>
      <c r="S1159">
        <v>13</v>
      </c>
      <c r="T1159">
        <v>100190</v>
      </c>
      <c r="U1159">
        <v>14</v>
      </c>
      <c r="V1159">
        <v>100190</v>
      </c>
      <c r="W1159">
        <v>15</v>
      </c>
      <c r="X1159">
        <v>100191</v>
      </c>
      <c r="Y1159">
        <v>16</v>
      </c>
      <c r="Z1159">
        <v>100191</v>
      </c>
      <c r="AA1159">
        <v>17</v>
      </c>
      <c r="AB1159">
        <v>100191</v>
      </c>
      <c r="AC1159">
        <v>19</v>
      </c>
      <c r="AD1159">
        <v>100191</v>
      </c>
      <c r="AE1159">
        <v>20</v>
      </c>
      <c r="AF1159">
        <v>200639</v>
      </c>
      <c r="AG1159">
        <v>18</v>
      </c>
      <c r="AH1159" t="e">
        <f>VLOOKUP(AF1159,关卡难度线!B:H,11,0)</f>
        <v>#N/A</v>
      </c>
    </row>
    <row r="1160" spans="14:34">
      <c r="N1160" s="14">
        <v>100190</v>
      </c>
      <c r="O1160">
        <v>11</v>
      </c>
      <c r="P1160">
        <v>100192</v>
      </c>
      <c r="Q1160">
        <v>12</v>
      </c>
      <c r="R1160">
        <v>100191</v>
      </c>
      <c r="S1160">
        <v>13</v>
      </c>
      <c r="T1160">
        <v>100190</v>
      </c>
      <c r="U1160">
        <v>14</v>
      </c>
      <c r="V1160">
        <v>100191</v>
      </c>
      <c r="W1160">
        <v>15</v>
      </c>
      <c r="X1160">
        <v>100192</v>
      </c>
      <c r="Y1160">
        <v>16</v>
      </c>
      <c r="Z1160">
        <v>100191</v>
      </c>
      <c r="AA1160">
        <v>17</v>
      </c>
      <c r="AB1160">
        <v>100190</v>
      </c>
      <c r="AC1160">
        <v>19</v>
      </c>
      <c r="AD1160">
        <v>100190</v>
      </c>
      <c r="AE1160">
        <v>20</v>
      </c>
      <c r="AF1160">
        <v>200640</v>
      </c>
      <c r="AG1160">
        <v>18</v>
      </c>
      <c r="AH1160" t="e">
        <f>VLOOKUP(AF1160,关卡难度线!B:H,11,0)</f>
        <v>#N/A</v>
      </c>
    </row>
    <row r="1161" spans="14:34">
      <c r="N1161" s="14">
        <v>100194</v>
      </c>
      <c r="O1161">
        <v>11</v>
      </c>
      <c r="P1161">
        <v>100193</v>
      </c>
      <c r="Q1161">
        <v>12</v>
      </c>
      <c r="R1161">
        <v>100194</v>
      </c>
      <c r="S1161">
        <v>13</v>
      </c>
      <c r="T1161">
        <v>100195</v>
      </c>
      <c r="U1161">
        <v>14</v>
      </c>
      <c r="V1161">
        <v>100193</v>
      </c>
      <c r="W1161">
        <v>15</v>
      </c>
      <c r="X1161">
        <v>100195</v>
      </c>
      <c r="Y1161">
        <v>16</v>
      </c>
      <c r="Z1161">
        <v>100195</v>
      </c>
      <c r="AA1161">
        <v>17</v>
      </c>
      <c r="AB1161">
        <v>100193</v>
      </c>
      <c r="AC1161">
        <v>19</v>
      </c>
      <c r="AD1161">
        <v>100194</v>
      </c>
      <c r="AE1161">
        <v>20</v>
      </c>
      <c r="AF1161">
        <v>200641</v>
      </c>
      <c r="AG1161">
        <v>18</v>
      </c>
      <c r="AH1161" t="e">
        <f>VLOOKUP(AF1161,关卡难度线!B:H,11,0)</f>
        <v>#N/A</v>
      </c>
    </row>
    <row r="1162" spans="14:34">
      <c r="N1162" s="14">
        <v>100195</v>
      </c>
      <c r="O1162">
        <v>11</v>
      </c>
      <c r="P1162">
        <v>100195</v>
      </c>
      <c r="Q1162">
        <v>12</v>
      </c>
      <c r="R1162">
        <v>100195</v>
      </c>
      <c r="S1162">
        <v>13</v>
      </c>
      <c r="T1162">
        <v>100194</v>
      </c>
      <c r="U1162">
        <v>14</v>
      </c>
      <c r="V1162">
        <v>100193</v>
      </c>
      <c r="W1162">
        <v>15</v>
      </c>
      <c r="X1162">
        <v>100194</v>
      </c>
      <c r="Y1162">
        <v>16</v>
      </c>
      <c r="Z1162">
        <v>100195</v>
      </c>
      <c r="AA1162">
        <v>17</v>
      </c>
      <c r="AB1162">
        <v>100195</v>
      </c>
      <c r="AC1162">
        <v>19</v>
      </c>
      <c r="AD1162">
        <v>100195</v>
      </c>
      <c r="AE1162">
        <v>20</v>
      </c>
      <c r="AF1162">
        <v>200642</v>
      </c>
      <c r="AG1162">
        <v>18</v>
      </c>
      <c r="AH1162" t="e">
        <f>VLOOKUP(AF1162,关卡难度线!B:H,11,0)</f>
        <v>#N/A</v>
      </c>
    </row>
    <row r="1163" spans="14:34">
      <c r="N1163" s="14">
        <v>100193</v>
      </c>
      <c r="O1163">
        <v>11</v>
      </c>
      <c r="P1163">
        <v>100194</v>
      </c>
      <c r="Q1163">
        <v>12</v>
      </c>
      <c r="R1163">
        <v>100194</v>
      </c>
      <c r="S1163">
        <v>13</v>
      </c>
      <c r="T1163">
        <v>100194</v>
      </c>
      <c r="U1163">
        <v>14</v>
      </c>
      <c r="V1163">
        <v>100193</v>
      </c>
      <c r="W1163">
        <v>15</v>
      </c>
      <c r="X1163">
        <v>100195</v>
      </c>
      <c r="Y1163">
        <v>16</v>
      </c>
      <c r="Z1163">
        <v>100194</v>
      </c>
      <c r="AA1163">
        <v>17</v>
      </c>
      <c r="AB1163">
        <v>100194</v>
      </c>
      <c r="AC1163">
        <v>19</v>
      </c>
      <c r="AD1163">
        <v>100195</v>
      </c>
      <c r="AE1163">
        <v>20</v>
      </c>
      <c r="AF1163">
        <v>200643</v>
      </c>
      <c r="AG1163">
        <v>18</v>
      </c>
      <c r="AH1163" t="e">
        <f>VLOOKUP(AF1163,关卡难度线!B:H,11,0)</f>
        <v>#N/A</v>
      </c>
    </row>
    <row r="1164" spans="14:34">
      <c r="N1164" s="14">
        <v>100193</v>
      </c>
      <c r="O1164">
        <v>11</v>
      </c>
      <c r="P1164">
        <v>100193</v>
      </c>
      <c r="Q1164">
        <v>12</v>
      </c>
      <c r="R1164">
        <v>100195</v>
      </c>
      <c r="S1164">
        <v>13</v>
      </c>
      <c r="T1164">
        <v>100195</v>
      </c>
      <c r="U1164">
        <v>14</v>
      </c>
      <c r="V1164">
        <v>100194</v>
      </c>
      <c r="W1164">
        <v>15</v>
      </c>
      <c r="X1164">
        <v>100193</v>
      </c>
      <c r="Y1164">
        <v>16</v>
      </c>
      <c r="Z1164">
        <v>100193</v>
      </c>
      <c r="AA1164">
        <v>17</v>
      </c>
      <c r="AB1164">
        <v>100195</v>
      </c>
      <c r="AC1164">
        <v>19</v>
      </c>
      <c r="AD1164">
        <v>100193</v>
      </c>
      <c r="AE1164">
        <v>20</v>
      </c>
      <c r="AF1164">
        <v>200644</v>
      </c>
      <c r="AG1164">
        <v>18</v>
      </c>
      <c r="AH1164" t="e">
        <f>VLOOKUP(AF1164,关卡难度线!B:H,11,0)</f>
        <v>#N/A</v>
      </c>
    </row>
    <row r="1165" spans="14:34">
      <c r="N1165" s="14">
        <v>100194</v>
      </c>
      <c r="O1165">
        <v>11</v>
      </c>
      <c r="P1165">
        <v>100194</v>
      </c>
      <c r="Q1165">
        <v>12</v>
      </c>
      <c r="R1165">
        <v>100194</v>
      </c>
      <c r="S1165">
        <v>13</v>
      </c>
      <c r="T1165">
        <v>100193</v>
      </c>
      <c r="U1165">
        <v>14</v>
      </c>
      <c r="V1165">
        <v>100194</v>
      </c>
      <c r="W1165">
        <v>15</v>
      </c>
      <c r="X1165">
        <v>100193</v>
      </c>
      <c r="Y1165">
        <v>16</v>
      </c>
      <c r="Z1165">
        <v>100194</v>
      </c>
      <c r="AA1165">
        <v>17</v>
      </c>
      <c r="AB1165">
        <v>100193</v>
      </c>
      <c r="AC1165">
        <v>19</v>
      </c>
      <c r="AD1165">
        <v>100194</v>
      </c>
      <c r="AE1165">
        <v>20</v>
      </c>
      <c r="AF1165">
        <v>200645</v>
      </c>
      <c r="AG1165">
        <v>18</v>
      </c>
      <c r="AH1165" t="e">
        <f>VLOOKUP(AF1165,关卡难度线!B:H,11,0)</f>
        <v>#N/A</v>
      </c>
    </row>
    <row r="1166" spans="14:34">
      <c r="N1166" s="14">
        <v>100193</v>
      </c>
      <c r="O1166">
        <v>11</v>
      </c>
      <c r="P1166">
        <v>100193</v>
      </c>
      <c r="Q1166">
        <v>12</v>
      </c>
      <c r="R1166">
        <v>100194</v>
      </c>
      <c r="S1166">
        <v>13</v>
      </c>
      <c r="T1166">
        <v>100193</v>
      </c>
      <c r="U1166">
        <v>14</v>
      </c>
      <c r="V1166">
        <v>100193</v>
      </c>
      <c r="W1166">
        <v>15</v>
      </c>
      <c r="X1166">
        <v>100195</v>
      </c>
      <c r="Y1166">
        <v>16</v>
      </c>
      <c r="Z1166">
        <v>100194</v>
      </c>
      <c r="AA1166">
        <v>17</v>
      </c>
      <c r="AB1166">
        <v>100195</v>
      </c>
      <c r="AC1166">
        <v>19</v>
      </c>
      <c r="AD1166">
        <v>100194</v>
      </c>
      <c r="AE1166">
        <v>20</v>
      </c>
      <c r="AF1166">
        <v>200646</v>
      </c>
      <c r="AG1166">
        <v>18</v>
      </c>
      <c r="AH1166" t="e">
        <f>VLOOKUP(AF1166,关卡难度线!B:H,11,0)</f>
        <v>#N/A</v>
      </c>
    </row>
    <row r="1167" spans="14:34">
      <c r="N1167" s="14">
        <v>100194</v>
      </c>
      <c r="O1167">
        <v>11</v>
      </c>
      <c r="P1167">
        <v>100194</v>
      </c>
      <c r="Q1167">
        <v>12</v>
      </c>
      <c r="R1167">
        <v>100195</v>
      </c>
      <c r="S1167">
        <v>13</v>
      </c>
      <c r="T1167">
        <v>100193</v>
      </c>
      <c r="U1167">
        <v>14</v>
      </c>
      <c r="V1167">
        <v>100194</v>
      </c>
      <c r="W1167">
        <v>15</v>
      </c>
      <c r="X1167">
        <v>100193</v>
      </c>
      <c r="Y1167">
        <v>16</v>
      </c>
      <c r="Z1167">
        <v>100194</v>
      </c>
      <c r="AA1167">
        <v>17</v>
      </c>
      <c r="AB1167">
        <v>100195</v>
      </c>
      <c r="AC1167">
        <v>19</v>
      </c>
      <c r="AD1167">
        <v>100194</v>
      </c>
      <c r="AE1167">
        <v>20</v>
      </c>
      <c r="AF1167">
        <v>200647</v>
      </c>
      <c r="AG1167">
        <v>18</v>
      </c>
      <c r="AH1167" t="e">
        <f>VLOOKUP(AF1167,关卡难度线!B:H,11,0)</f>
        <v>#N/A</v>
      </c>
    </row>
    <row r="1168" spans="14:34">
      <c r="N1168" s="14">
        <v>100193</v>
      </c>
      <c r="O1168">
        <v>11</v>
      </c>
      <c r="P1168">
        <v>100193</v>
      </c>
      <c r="Q1168">
        <v>12</v>
      </c>
      <c r="R1168">
        <v>100194</v>
      </c>
      <c r="S1168">
        <v>13</v>
      </c>
      <c r="T1168">
        <v>100194</v>
      </c>
      <c r="U1168">
        <v>14</v>
      </c>
      <c r="V1168">
        <v>100194</v>
      </c>
      <c r="W1168">
        <v>15</v>
      </c>
      <c r="X1168">
        <v>100195</v>
      </c>
      <c r="Y1168">
        <v>16</v>
      </c>
      <c r="Z1168">
        <v>100193</v>
      </c>
      <c r="AA1168">
        <v>17</v>
      </c>
      <c r="AB1168">
        <v>100193</v>
      </c>
      <c r="AC1168">
        <v>19</v>
      </c>
      <c r="AD1168">
        <v>100193</v>
      </c>
      <c r="AE1168">
        <v>20</v>
      </c>
      <c r="AF1168">
        <v>200648</v>
      </c>
      <c r="AG1168">
        <v>18</v>
      </c>
      <c r="AH1168" t="e">
        <f>VLOOKUP(AF1168,关卡难度线!B:H,11,0)</f>
        <v>#N/A</v>
      </c>
    </row>
    <row r="1169" spans="14:34">
      <c r="N1169" s="14">
        <v>100195</v>
      </c>
      <c r="O1169">
        <v>11</v>
      </c>
      <c r="P1169">
        <v>100194</v>
      </c>
      <c r="Q1169">
        <v>12</v>
      </c>
      <c r="R1169">
        <v>100194</v>
      </c>
      <c r="S1169">
        <v>13</v>
      </c>
      <c r="T1169">
        <v>100194</v>
      </c>
      <c r="U1169">
        <v>14</v>
      </c>
      <c r="V1169">
        <v>100195</v>
      </c>
      <c r="W1169">
        <v>15</v>
      </c>
      <c r="X1169">
        <v>100195</v>
      </c>
      <c r="Y1169">
        <v>16</v>
      </c>
      <c r="Z1169">
        <v>100193</v>
      </c>
      <c r="AA1169">
        <v>17</v>
      </c>
      <c r="AB1169">
        <v>100193</v>
      </c>
      <c r="AC1169">
        <v>19</v>
      </c>
      <c r="AD1169">
        <v>100194</v>
      </c>
      <c r="AE1169">
        <v>20</v>
      </c>
      <c r="AF1169">
        <v>200649</v>
      </c>
      <c r="AG1169">
        <v>18</v>
      </c>
      <c r="AH1169" t="e">
        <f>VLOOKUP(AF1169,关卡难度线!B:H,11,0)</f>
        <v>#N/A</v>
      </c>
    </row>
    <row r="1170" spans="14:34">
      <c r="N1170" s="14">
        <v>100193</v>
      </c>
      <c r="O1170">
        <v>11</v>
      </c>
      <c r="P1170">
        <v>100193</v>
      </c>
      <c r="Q1170">
        <v>12</v>
      </c>
      <c r="R1170">
        <v>100194</v>
      </c>
      <c r="S1170">
        <v>13</v>
      </c>
      <c r="T1170">
        <v>100193</v>
      </c>
      <c r="U1170">
        <v>14</v>
      </c>
      <c r="V1170">
        <v>100194</v>
      </c>
      <c r="W1170">
        <v>15</v>
      </c>
      <c r="X1170">
        <v>100195</v>
      </c>
      <c r="Y1170">
        <v>16</v>
      </c>
      <c r="Z1170">
        <v>100193</v>
      </c>
      <c r="AA1170">
        <v>17</v>
      </c>
      <c r="AB1170">
        <v>100193</v>
      </c>
      <c r="AC1170">
        <v>19</v>
      </c>
      <c r="AD1170">
        <v>100195</v>
      </c>
      <c r="AE1170">
        <v>20</v>
      </c>
      <c r="AF1170">
        <v>200650</v>
      </c>
      <c r="AG1170">
        <v>18</v>
      </c>
      <c r="AH1170" t="e">
        <f>VLOOKUP(AF1170,关卡难度线!B:H,11,0)</f>
        <v>#N/A</v>
      </c>
    </row>
    <row r="1171" spans="14:34">
      <c r="N1171" s="14">
        <v>100194</v>
      </c>
      <c r="O1171">
        <v>11</v>
      </c>
      <c r="P1171">
        <v>100193</v>
      </c>
      <c r="Q1171">
        <v>12</v>
      </c>
      <c r="R1171">
        <v>100194</v>
      </c>
      <c r="S1171">
        <v>13</v>
      </c>
      <c r="T1171">
        <v>100195</v>
      </c>
      <c r="U1171">
        <v>14</v>
      </c>
      <c r="V1171">
        <v>100193</v>
      </c>
      <c r="W1171">
        <v>15</v>
      </c>
      <c r="X1171">
        <v>100195</v>
      </c>
      <c r="Y1171">
        <v>16</v>
      </c>
      <c r="Z1171">
        <v>100195</v>
      </c>
      <c r="AA1171">
        <v>17</v>
      </c>
      <c r="AB1171">
        <v>100193</v>
      </c>
      <c r="AC1171">
        <v>19</v>
      </c>
      <c r="AD1171">
        <v>100194</v>
      </c>
      <c r="AE1171">
        <v>20</v>
      </c>
      <c r="AF1171">
        <v>200641</v>
      </c>
      <c r="AG1171">
        <v>18</v>
      </c>
      <c r="AH1171" t="e">
        <f>VLOOKUP(AF1171,关卡难度线!B:H,11,0)</f>
        <v>#N/A</v>
      </c>
    </row>
    <row r="1172" spans="14:34">
      <c r="N1172" s="14">
        <v>100195</v>
      </c>
      <c r="O1172">
        <v>11</v>
      </c>
      <c r="P1172">
        <v>100195</v>
      </c>
      <c r="Q1172">
        <v>12</v>
      </c>
      <c r="R1172">
        <v>100195</v>
      </c>
      <c r="S1172">
        <v>13</v>
      </c>
      <c r="T1172">
        <v>100194</v>
      </c>
      <c r="U1172">
        <v>14</v>
      </c>
      <c r="V1172">
        <v>100193</v>
      </c>
      <c r="W1172">
        <v>15</v>
      </c>
      <c r="X1172">
        <v>100194</v>
      </c>
      <c r="Y1172">
        <v>16</v>
      </c>
      <c r="Z1172">
        <v>100195</v>
      </c>
      <c r="AA1172">
        <v>17</v>
      </c>
      <c r="AB1172">
        <v>100195</v>
      </c>
      <c r="AC1172">
        <v>19</v>
      </c>
      <c r="AD1172">
        <v>100195</v>
      </c>
      <c r="AE1172">
        <v>20</v>
      </c>
      <c r="AF1172">
        <v>200642</v>
      </c>
      <c r="AG1172">
        <v>18</v>
      </c>
      <c r="AH1172" t="e">
        <f>VLOOKUP(AF1172,关卡难度线!B:H,11,0)</f>
        <v>#N/A</v>
      </c>
    </row>
    <row r="1173" spans="14:34">
      <c r="N1173" s="14">
        <v>100193</v>
      </c>
      <c r="O1173">
        <v>11</v>
      </c>
      <c r="P1173">
        <v>100194</v>
      </c>
      <c r="Q1173">
        <v>12</v>
      </c>
      <c r="R1173">
        <v>100194</v>
      </c>
      <c r="S1173">
        <v>13</v>
      </c>
      <c r="T1173">
        <v>100194</v>
      </c>
      <c r="U1173">
        <v>14</v>
      </c>
      <c r="V1173">
        <v>100193</v>
      </c>
      <c r="W1173">
        <v>15</v>
      </c>
      <c r="X1173">
        <v>100195</v>
      </c>
      <c r="Y1173">
        <v>16</v>
      </c>
      <c r="Z1173">
        <v>100194</v>
      </c>
      <c r="AA1173">
        <v>17</v>
      </c>
      <c r="AB1173">
        <v>100194</v>
      </c>
      <c r="AC1173">
        <v>19</v>
      </c>
      <c r="AD1173">
        <v>100195</v>
      </c>
      <c r="AE1173">
        <v>20</v>
      </c>
      <c r="AF1173">
        <v>200643</v>
      </c>
      <c r="AG1173">
        <v>18</v>
      </c>
      <c r="AH1173" t="e">
        <f>VLOOKUP(AF1173,关卡难度线!B:H,11,0)</f>
        <v>#N/A</v>
      </c>
    </row>
    <row r="1174" spans="14:34">
      <c r="N1174" s="14">
        <v>100193</v>
      </c>
      <c r="O1174">
        <v>11</v>
      </c>
      <c r="P1174">
        <v>100193</v>
      </c>
      <c r="Q1174">
        <v>12</v>
      </c>
      <c r="R1174">
        <v>100195</v>
      </c>
      <c r="S1174">
        <v>13</v>
      </c>
      <c r="T1174">
        <v>100195</v>
      </c>
      <c r="U1174">
        <v>14</v>
      </c>
      <c r="V1174">
        <v>100194</v>
      </c>
      <c r="W1174">
        <v>15</v>
      </c>
      <c r="X1174">
        <v>100193</v>
      </c>
      <c r="Y1174">
        <v>16</v>
      </c>
      <c r="Z1174">
        <v>100193</v>
      </c>
      <c r="AA1174">
        <v>17</v>
      </c>
      <c r="AB1174">
        <v>100195</v>
      </c>
      <c r="AC1174">
        <v>19</v>
      </c>
      <c r="AD1174">
        <v>100193</v>
      </c>
      <c r="AE1174">
        <v>20</v>
      </c>
      <c r="AF1174">
        <v>200644</v>
      </c>
      <c r="AG1174">
        <v>18</v>
      </c>
      <c r="AH1174" t="e">
        <f>VLOOKUP(AF1174,关卡难度线!B:H,11,0)</f>
        <v>#N/A</v>
      </c>
    </row>
    <row r="1175" spans="14:34">
      <c r="N1175" s="14">
        <v>100194</v>
      </c>
      <c r="O1175">
        <v>11</v>
      </c>
      <c r="P1175">
        <v>100194</v>
      </c>
      <c r="Q1175">
        <v>12</v>
      </c>
      <c r="R1175">
        <v>100194</v>
      </c>
      <c r="S1175">
        <v>13</v>
      </c>
      <c r="T1175">
        <v>100193</v>
      </c>
      <c r="U1175">
        <v>14</v>
      </c>
      <c r="V1175">
        <v>100194</v>
      </c>
      <c r="W1175">
        <v>15</v>
      </c>
      <c r="X1175">
        <v>100193</v>
      </c>
      <c r="Y1175">
        <v>16</v>
      </c>
      <c r="Z1175">
        <v>100194</v>
      </c>
      <c r="AA1175">
        <v>17</v>
      </c>
      <c r="AB1175">
        <v>100193</v>
      </c>
      <c r="AC1175">
        <v>19</v>
      </c>
      <c r="AD1175">
        <v>100194</v>
      </c>
      <c r="AE1175">
        <v>20</v>
      </c>
      <c r="AF1175">
        <v>200645</v>
      </c>
      <c r="AG1175">
        <v>18</v>
      </c>
      <c r="AH1175" t="e">
        <f>VLOOKUP(AF1175,关卡难度线!B:H,11,0)</f>
        <v>#N/A</v>
      </c>
    </row>
    <row r="1176" spans="14:34">
      <c r="N1176" s="14">
        <v>100193</v>
      </c>
      <c r="O1176">
        <v>11</v>
      </c>
      <c r="P1176">
        <v>100193</v>
      </c>
      <c r="Q1176">
        <v>12</v>
      </c>
      <c r="R1176">
        <v>100194</v>
      </c>
      <c r="S1176">
        <v>13</v>
      </c>
      <c r="T1176">
        <v>100193</v>
      </c>
      <c r="U1176">
        <v>14</v>
      </c>
      <c r="V1176">
        <v>100193</v>
      </c>
      <c r="W1176">
        <v>15</v>
      </c>
      <c r="X1176">
        <v>100195</v>
      </c>
      <c r="Y1176">
        <v>16</v>
      </c>
      <c r="Z1176">
        <v>100194</v>
      </c>
      <c r="AA1176">
        <v>17</v>
      </c>
      <c r="AB1176">
        <v>100195</v>
      </c>
      <c r="AC1176">
        <v>19</v>
      </c>
      <c r="AD1176">
        <v>100194</v>
      </c>
      <c r="AE1176">
        <v>20</v>
      </c>
      <c r="AF1176">
        <v>200646</v>
      </c>
      <c r="AG1176">
        <v>18</v>
      </c>
      <c r="AH1176" t="e">
        <f>VLOOKUP(AF1176,关卡难度线!B:H,11,0)</f>
        <v>#N/A</v>
      </c>
    </row>
    <row r="1177" spans="14:34">
      <c r="N1177" s="14">
        <v>100194</v>
      </c>
      <c r="O1177">
        <v>11</v>
      </c>
      <c r="P1177">
        <v>100194</v>
      </c>
      <c r="Q1177">
        <v>12</v>
      </c>
      <c r="R1177">
        <v>100195</v>
      </c>
      <c r="S1177">
        <v>13</v>
      </c>
      <c r="T1177">
        <v>100193</v>
      </c>
      <c r="U1177">
        <v>14</v>
      </c>
      <c r="V1177">
        <v>100194</v>
      </c>
      <c r="W1177">
        <v>15</v>
      </c>
      <c r="X1177">
        <v>100193</v>
      </c>
      <c r="Y1177">
        <v>16</v>
      </c>
      <c r="Z1177">
        <v>100194</v>
      </c>
      <c r="AA1177">
        <v>17</v>
      </c>
      <c r="AB1177">
        <v>100195</v>
      </c>
      <c r="AC1177">
        <v>19</v>
      </c>
      <c r="AD1177">
        <v>100194</v>
      </c>
      <c r="AE1177">
        <v>20</v>
      </c>
      <c r="AF1177">
        <v>200647</v>
      </c>
      <c r="AG1177">
        <v>18</v>
      </c>
      <c r="AH1177" t="e">
        <f>VLOOKUP(AF1177,关卡难度线!B:H,11,0)</f>
        <v>#N/A</v>
      </c>
    </row>
    <row r="1178" spans="14:34">
      <c r="N1178" s="14">
        <v>100193</v>
      </c>
      <c r="O1178">
        <v>11</v>
      </c>
      <c r="P1178">
        <v>100193</v>
      </c>
      <c r="Q1178">
        <v>12</v>
      </c>
      <c r="R1178">
        <v>100194</v>
      </c>
      <c r="S1178">
        <v>13</v>
      </c>
      <c r="T1178">
        <v>100194</v>
      </c>
      <c r="U1178">
        <v>14</v>
      </c>
      <c r="V1178">
        <v>100194</v>
      </c>
      <c r="W1178">
        <v>15</v>
      </c>
      <c r="X1178">
        <v>100195</v>
      </c>
      <c r="Y1178">
        <v>16</v>
      </c>
      <c r="Z1178">
        <v>100193</v>
      </c>
      <c r="AA1178">
        <v>17</v>
      </c>
      <c r="AB1178">
        <v>100193</v>
      </c>
      <c r="AC1178">
        <v>19</v>
      </c>
      <c r="AD1178">
        <v>100193</v>
      </c>
      <c r="AE1178">
        <v>20</v>
      </c>
      <c r="AF1178">
        <v>200648</v>
      </c>
      <c r="AG1178">
        <v>18</v>
      </c>
      <c r="AH1178" t="e">
        <f>VLOOKUP(AF1178,关卡难度线!B:H,11,0)</f>
        <v>#N/A</v>
      </c>
    </row>
    <row r="1179" spans="14:34">
      <c r="N1179" s="14">
        <v>100195</v>
      </c>
      <c r="O1179">
        <v>11</v>
      </c>
      <c r="P1179">
        <v>100194</v>
      </c>
      <c r="Q1179">
        <v>12</v>
      </c>
      <c r="R1179">
        <v>100194</v>
      </c>
      <c r="S1179">
        <v>13</v>
      </c>
      <c r="T1179">
        <v>100194</v>
      </c>
      <c r="U1179">
        <v>14</v>
      </c>
      <c r="V1179">
        <v>100195</v>
      </c>
      <c r="W1179">
        <v>15</v>
      </c>
      <c r="X1179">
        <v>100195</v>
      </c>
      <c r="Y1179">
        <v>16</v>
      </c>
      <c r="Z1179">
        <v>100193</v>
      </c>
      <c r="AA1179">
        <v>17</v>
      </c>
      <c r="AB1179">
        <v>100193</v>
      </c>
      <c r="AC1179">
        <v>19</v>
      </c>
      <c r="AD1179">
        <v>100194</v>
      </c>
      <c r="AE1179">
        <v>20</v>
      </c>
      <c r="AF1179">
        <v>200649</v>
      </c>
      <c r="AG1179">
        <v>18</v>
      </c>
      <c r="AH1179" t="e">
        <f>VLOOKUP(AF1179,关卡难度线!B:H,11,0)</f>
        <v>#N/A</v>
      </c>
    </row>
    <row r="1180" spans="14:34">
      <c r="N1180" s="14">
        <v>100193</v>
      </c>
      <c r="O1180">
        <v>11</v>
      </c>
      <c r="P1180">
        <v>100193</v>
      </c>
      <c r="Q1180">
        <v>12</v>
      </c>
      <c r="R1180">
        <v>100194</v>
      </c>
      <c r="S1180">
        <v>13</v>
      </c>
      <c r="T1180">
        <v>100193</v>
      </c>
      <c r="U1180">
        <v>14</v>
      </c>
      <c r="V1180">
        <v>100194</v>
      </c>
      <c r="W1180">
        <v>15</v>
      </c>
      <c r="X1180">
        <v>100195</v>
      </c>
      <c r="Y1180">
        <v>16</v>
      </c>
      <c r="Z1180">
        <v>100193</v>
      </c>
      <c r="AA1180">
        <v>17</v>
      </c>
      <c r="AB1180">
        <v>100193</v>
      </c>
      <c r="AC1180">
        <v>19</v>
      </c>
      <c r="AD1180">
        <v>100195</v>
      </c>
      <c r="AE1180">
        <v>20</v>
      </c>
      <c r="AF1180">
        <v>200650</v>
      </c>
      <c r="AG1180">
        <v>18</v>
      </c>
      <c r="AH1180" t="e">
        <f>VLOOKUP(AF1180,关卡难度线!B:H,11,0)</f>
        <v>#N/A</v>
      </c>
    </row>
    <row r="1181" spans="14:34">
      <c r="N1181" s="14">
        <v>100198</v>
      </c>
      <c r="O1181">
        <v>11</v>
      </c>
      <c r="P1181">
        <v>100198</v>
      </c>
      <c r="Q1181">
        <v>12</v>
      </c>
      <c r="R1181">
        <v>100197</v>
      </c>
      <c r="S1181">
        <v>13</v>
      </c>
      <c r="T1181">
        <v>100196</v>
      </c>
      <c r="U1181">
        <v>14</v>
      </c>
      <c r="V1181">
        <v>100198</v>
      </c>
      <c r="W1181">
        <v>15</v>
      </c>
      <c r="X1181">
        <v>100197</v>
      </c>
      <c r="Y1181">
        <v>16</v>
      </c>
      <c r="Z1181">
        <v>100198</v>
      </c>
      <c r="AA1181">
        <v>17</v>
      </c>
      <c r="AB1181">
        <v>100198</v>
      </c>
      <c r="AC1181">
        <v>19</v>
      </c>
      <c r="AD1181">
        <v>100198</v>
      </c>
      <c r="AE1181">
        <v>20</v>
      </c>
      <c r="AF1181">
        <v>200651</v>
      </c>
      <c r="AG1181">
        <v>18</v>
      </c>
      <c r="AH1181" t="e">
        <f>VLOOKUP(AF1181,关卡难度线!B:H,11,0)</f>
        <v>#N/A</v>
      </c>
    </row>
    <row r="1182" spans="14:34">
      <c r="N1182" s="14">
        <v>100196</v>
      </c>
      <c r="O1182">
        <v>11</v>
      </c>
      <c r="P1182">
        <v>100198</v>
      </c>
      <c r="Q1182">
        <v>12</v>
      </c>
      <c r="R1182">
        <v>100196</v>
      </c>
      <c r="S1182">
        <v>13</v>
      </c>
      <c r="T1182">
        <v>100198</v>
      </c>
      <c r="U1182">
        <v>14</v>
      </c>
      <c r="V1182">
        <v>100198</v>
      </c>
      <c r="W1182">
        <v>15</v>
      </c>
      <c r="X1182">
        <v>100196</v>
      </c>
      <c r="Y1182">
        <v>16</v>
      </c>
      <c r="Z1182">
        <v>100197</v>
      </c>
      <c r="AA1182">
        <v>17</v>
      </c>
      <c r="AB1182">
        <v>100197</v>
      </c>
      <c r="AC1182">
        <v>19</v>
      </c>
      <c r="AD1182">
        <v>100196</v>
      </c>
      <c r="AE1182">
        <v>20</v>
      </c>
      <c r="AF1182">
        <v>200652</v>
      </c>
      <c r="AG1182">
        <v>18</v>
      </c>
      <c r="AH1182" t="e">
        <f>VLOOKUP(AF1182,关卡难度线!B:H,11,0)</f>
        <v>#N/A</v>
      </c>
    </row>
    <row r="1183" spans="14:34">
      <c r="N1183" s="14">
        <v>100196</v>
      </c>
      <c r="O1183">
        <v>11</v>
      </c>
      <c r="P1183">
        <v>100197</v>
      </c>
      <c r="Q1183">
        <v>12</v>
      </c>
      <c r="R1183">
        <v>100197</v>
      </c>
      <c r="S1183">
        <v>13</v>
      </c>
      <c r="T1183">
        <v>100196</v>
      </c>
      <c r="U1183">
        <v>14</v>
      </c>
      <c r="V1183">
        <v>100197</v>
      </c>
      <c r="W1183">
        <v>15</v>
      </c>
      <c r="X1183">
        <v>100198</v>
      </c>
      <c r="Y1183">
        <v>16</v>
      </c>
      <c r="Z1183">
        <v>100197</v>
      </c>
      <c r="AA1183">
        <v>17</v>
      </c>
      <c r="AB1183">
        <v>100196</v>
      </c>
      <c r="AC1183">
        <v>19</v>
      </c>
      <c r="AD1183">
        <v>100197</v>
      </c>
      <c r="AE1183">
        <v>20</v>
      </c>
      <c r="AF1183">
        <v>200653</v>
      </c>
      <c r="AG1183">
        <v>18</v>
      </c>
      <c r="AH1183" t="e">
        <f>VLOOKUP(AF1183,关卡难度线!B:H,11,0)</f>
        <v>#N/A</v>
      </c>
    </row>
    <row r="1184" spans="14:34">
      <c r="N1184" s="14">
        <v>100198</v>
      </c>
      <c r="O1184">
        <v>11</v>
      </c>
      <c r="P1184">
        <v>100196</v>
      </c>
      <c r="Q1184">
        <v>12</v>
      </c>
      <c r="R1184">
        <v>100198</v>
      </c>
      <c r="S1184">
        <v>13</v>
      </c>
      <c r="T1184">
        <v>100196</v>
      </c>
      <c r="U1184">
        <v>14</v>
      </c>
      <c r="V1184">
        <v>100197</v>
      </c>
      <c r="W1184">
        <v>15</v>
      </c>
      <c r="X1184">
        <v>100197</v>
      </c>
      <c r="Y1184">
        <v>16</v>
      </c>
      <c r="Z1184">
        <v>100197</v>
      </c>
      <c r="AA1184">
        <v>17</v>
      </c>
      <c r="AB1184">
        <v>100198</v>
      </c>
      <c r="AC1184">
        <v>19</v>
      </c>
      <c r="AD1184">
        <v>100196</v>
      </c>
      <c r="AE1184">
        <v>20</v>
      </c>
      <c r="AF1184">
        <v>200654</v>
      </c>
      <c r="AG1184">
        <v>18</v>
      </c>
      <c r="AH1184" t="e">
        <f>VLOOKUP(AF1184,关卡难度线!B:H,11,0)</f>
        <v>#N/A</v>
      </c>
    </row>
    <row r="1185" spans="14:34">
      <c r="N1185" s="14">
        <v>100196</v>
      </c>
      <c r="O1185">
        <v>11</v>
      </c>
      <c r="P1185">
        <v>100198</v>
      </c>
      <c r="Q1185">
        <v>12</v>
      </c>
      <c r="R1185">
        <v>100197</v>
      </c>
      <c r="S1185">
        <v>13</v>
      </c>
      <c r="T1185">
        <v>100196</v>
      </c>
      <c r="U1185">
        <v>14</v>
      </c>
      <c r="V1185">
        <v>100196</v>
      </c>
      <c r="W1185">
        <v>15</v>
      </c>
      <c r="X1185">
        <v>100196</v>
      </c>
      <c r="Y1185">
        <v>16</v>
      </c>
      <c r="Z1185">
        <v>100197</v>
      </c>
      <c r="AA1185">
        <v>17</v>
      </c>
      <c r="AB1185">
        <v>100196</v>
      </c>
      <c r="AC1185">
        <v>19</v>
      </c>
      <c r="AD1185">
        <v>100198</v>
      </c>
      <c r="AE1185">
        <v>20</v>
      </c>
      <c r="AF1185">
        <v>200655</v>
      </c>
      <c r="AG1185">
        <v>18</v>
      </c>
      <c r="AH1185" t="e">
        <f>VLOOKUP(AF1185,关卡难度线!B:H,11,0)</f>
        <v>#N/A</v>
      </c>
    </row>
    <row r="1186" spans="14:34">
      <c r="N1186" s="14">
        <v>100198</v>
      </c>
      <c r="O1186">
        <v>11</v>
      </c>
      <c r="P1186">
        <v>100197</v>
      </c>
      <c r="Q1186">
        <v>12</v>
      </c>
      <c r="R1186">
        <v>100196</v>
      </c>
      <c r="S1186">
        <v>13</v>
      </c>
      <c r="T1186">
        <v>100197</v>
      </c>
      <c r="U1186">
        <v>14</v>
      </c>
      <c r="V1186">
        <v>100197</v>
      </c>
      <c r="W1186">
        <v>15</v>
      </c>
      <c r="X1186">
        <v>100196</v>
      </c>
      <c r="Y1186">
        <v>16</v>
      </c>
      <c r="Z1186">
        <v>100196</v>
      </c>
      <c r="AA1186">
        <v>17</v>
      </c>
      <c r="AB1186">
        <v>100196</v>
      </c>
      <c r="AC1186">
        <v>19</v>
      </c>
      <c r="AD1186">
        <v>100198</v>
      </c>
      <c r="AE1186">
        <v>20</v>
      </c>
      <c r="AF1186">
        <v>200656</v>
      </c>
      <c r="AG1186">
        <v>18</v>
      </c>
      <c r="AH1186" t="e">
        <f>VLOOKUP(AF1186,关卡难度线!B:H,11,0)</f>
        <v>#N/A</v>
      </c>
    </row>
    <row r="1187" spans="14:34">
      <c r="N1187" s="14">
        <v>100196</v>
      </c>
      <c r="O1187">
        <v>11</v>
      </c>
      <c r="P1187">
        <v>100198</v>
      </c>
      <c r="Q1187">
        <v>12</v>
      </c>
      <c r="R1187">
        <v>100196</v>
      </c>
      <c r="S1187">
        <v>13</v>
      </c>
      <c r="T1187">
        <v>100196</v>
      </c>
      <c r="U1187">
        <v>14</v>
      </c>
      <c r="V1187">
        <v>100196</v>
      </c>
      <c r="W1187">
        <v>15</v>
      </c>
      <c r="X1187">
        <v>100197</v>
      </c>
      <c r="Y1187">
        <v>16</v>
      </c>
      <c r="Z1187">
        <v>100196</v>
      </c>
      <c r="AA1187">
        <v>17</v>
      </c>
      <c r="AB1187">
        <v>100198</v>
      </c>
      <c r="AC1187">
        <v>19</v>
      </c>
      <c r="AD1187">
        <v>100197</v>
      </c>
      <c r="AE1187">
        <v>20</v>
      </c>
      <c r="AF1187">
        <v>200657</v>
      </c>
      <c r="AG1187">
        <v>18</v>
      </c>
      <c r="AH1187" t="e">
        <f>VLOOKUP(AF1187,关卡难度线!B:H,11,0)</f>
        <v>#N/A</v>
      </c>
    </row>
    <row r="1188" spans="14:34">
      <c r="N1188" s="14">
        <v>100198</v>
      </c>
      <c r="O1188">
        <v>11</v>
      </c>
      <c r="P1188">
        <v>100196</v>
      </c>
      <c r="Q1188">
        <v>12</v>
      </c>
      <c r="R1188">
        <v>100198</v>
      </c>
      <c r="S1188">
        <v>13</v>
      </c>
      <c r="T1188">
        <v>100197</v>
      </c>
      <c r="U1188">
        <v>14</v>
      </c>
      <c r="V1188">
        <v>100196</v>
      </c>
      <c r="W1188">
        <v>15</v>
      </c>
      <c r="X1188">
        <v>100196</v>
      </c>
      <c r="Y1188">
        <v>16</v>
      </c>
      <c r="Z1188">
        <v>100196</v>
      </c>
      <c r="AA1188">
        <v>17</v>
      </c>
      <c r="AB1188">
        <v>100198</v>
      </c>
      <c r="AC1188">
        <v>19</v>
      </c>
      <c r="AD1188">
        <v>100196</v>
      </c>
      <c r="AE1188">
        <v>20</v>
      </c>
      <c r="AF1188">
        <v>200658</v>
      </c>
      <c r="AG1188">
        <v>18</v>
      </c>
      <c r="AH1188" t="e">
        <f>VLOOKUP(AF1188,关卡难度线!B:H,11,0)</f>
        <v>#N/A</v>
      </c>
    </row>
    <row r="1189" spans="14:34">
      <c r="N1189" s="14">
        <v>100196</v>
      </c>
      <c r="O1189">
        <v>11</v>
      </c>
      <c r="P1189">
        <v>100197</v>
      </c>
      <c r="Q1189">
        <v>12</v>
      </c>
      <c r="R1189">
        <v>100196</v>
      </c>
      <c r="S1189">
        <v>13</v>
      </c>
      <c r="T1189">
        <v>100197</v>
      </c>
      <c r="U1189">
        <v>14</v>
      </c>
      <c r="V1189">
        <v>100196</v>
      </c>
      <c r="W1189">
        <v>15</v>
      </c>
      <c r="X1189">
        <v>100197</v>
      </c>
      <c r="Y1189">
        <v>16</v>
      </c>
      <c r="Z1189">
        <v>100197</v>
      </c>
      <c r="AA1189">
        <v>17</v>
      </c>
      <c r="AB1189">
        <v>100197</v>
      </c>
      <c r="AC1189">
        <v>19</v>
      </c>
      <c r="AD1189">
        <v>100196</v>
      </c>
      <c r="AE1189">
        <v>20</v>
      </c>
      <c r="AF1189">
        <v>200659</v>
      </c>
      <c r="AG1189">
        <v>18</v>
      </c>
      <c r="AH1189" t="e">
        <f>VLOOKUP(AF1189,关卡难度线!B:H,11,0)</f>
        <v>#N/A</v>
      </c>
    </row>
    <row r="1190" spans="14:34">
      <c r="N1190" s="14">
        <v>100196</v>
      </c>
      <c r="O1190">
        <v>11</v>
      </c>
      <c r="P1190">
        <v>100198</v>
      </c>
      <c r="Q1190">
        <v>12</v>
      </c>
      <c r="R1190">
        <v>100197</v>
      </c>
      <c r="S1190">
        <v>13</v>
      </c>
      <c r="T1190">
        <v>100197</v>
      </c>
      <c r="U1190">
        <v>14</v>
      </c>
      <c r="V1190">
        <v>100197</v>
      </c>
      <c r="W1190">
        <v>15</v>
      </c>
      <c r="X1190">
        <v>100196</v>
      </c>
      <c r="Y1190">
        <v>16</v>
      </c>
      <c r="Z1190">
        <v>100197</v>
      </c>
      <c r="AA1190">
        <v>17</v>
      </c>
      <c r="AB1190">
        <v>100196</v>
      </c>
      <c r="AC1190">
        <v>19</v>
      </c>
      <c r="AD1190">
        <v>100198</v>
      </c>
      <c r="AE1190">
        <v>20</v>
      </c>
      <c r="AF1190">
        <v>200660</v>
      </c>
      <c r="AG1190">
        <v>18</v>
      </c>
      <c r="AH1190" t="e">
        <f>VLOOKUP(AF1190,关卡难度线!B:H,11,0)</f>
        <v>#N/A</v>
      </c>
    </row>
    <row r="1191" spans="14:34">
      <c r="N1191" s="14">
        <v>100198</v>
      </c>
      <c r="O1191">
        <v>11</v>
      </c>
      <c r="P1191">
        <v>100198</v>
      </c>
      <c r="Q1191">
        <v>12</v>
      </c>
      <c r="R1191">
        <v>100197</v>
      </c>
      <c r="S1191">
        <v>13</v>
      </c>
      <c r="T1191">
        <v>100196</v>
      </c>
      <c r="U1191">
        <v>14</v>
      </c>
      <c r="V1191">
        <v>100198</v>
      </c>
      <c r="W1191">
        <v>15</v>
      </c>
      <c r="X1191">
        <v>100197</v>
      </c>
      <c r="Y1191">
        <v>16</v>
      </c>
      <c r="Z1191">
        <v>100198</v>
      </c>
      <c r="AA1191">
        <v>17</v>
      </c>
      <c r="AB1191">
        <v>100198</v>
      </c>
      <c r="AC1191">
        <v>19</v>
      </c>
      <c r="AD1191">
        <v>100198</v>
      </c>
      <c r="AE1191">
        <v>20</v>
      </c>
      <c r="AF1191">
        <v>200651</v>
      </c>
      <c r="AG1191">
        <v>18</v>
      </c>
      <c r="AH1191" t="e">
        <f>VLOOKUP(AF1191,关卡难度线!B:H,11,0)</f>
        <v>#N/A</v>
      </c>
    </row>
    <row r="1192" spans="14:34">
      <c r="N1192" s="14">
        <v>100196</v>
      </c>
      <c r="O1192">
        <v>11</v>
      </c>
      <c r="P1192">
        <v>100198</v>
      </c>
      <c r="Q1192">
        <v>12</v>
      </c>
      <c r="R1192">
        <v>100196</v>
      </c>
      <c r="S1192">
        <v>13</v>
      </c>
      <c r="T1192">
        <v>100198</v>
      </c>
      <c r="U1192">
        <v>14</v>
      </c>
      <c r="V1192">
        <v>100198</v>
      </c>
      <c r="W1192">
        <v>15</v>
      </c>
      <c r="X1192">
        <v>100196</v>
      </c>
      <c r="Y1192">
        <v>16</v>
      </c>
      <c r="Z1192">
        <v>100197</v>
      </c>
      <c r="AA1192">
        <v>17</v>
      </c>
      <c r="AB1192">
        <v>100197</v>
      </c>
      <c r="AC1192">
        <v>19</v>
      </c>
      <c r="AD1192">
        <v>100196</v>
      </c>
      <c r="AE1192">
        <v>20</v>
      </c>
      <c r="AF1192">
        <v>200652</v>
      </c>
      <c r="AG1192">
        <v>18</v>
      </c>
      <c r="AH1192" t="e">
        <f>VLOOKUP(AF1192,关卡难度线!B:H,11,0)</f>
        <v>#N/A</v>
      </c>
    </row>
    <row r="1193" spans="14:34">
      <c r="N1193" s="14">
        <v>100196</v>
      </c>
      <c r="O1193">
        <v>11</v>
      </c>
      <c r="P1193">
        <v>100197</v>
      </c>
      <c r="Q1193">
        <v>12</v>
      </c>
      <c r="R1193">
        <v>100197</v>
      </c>
      <c r="S1193">
        <v>13</v>
      </c>
      <c r="T1193">
        <v>100196</v>
      </c>
      <c r="U1193">
        <v>14</v>
      </c>
      <c r="V1193">
        <v>100197</v>
      </c>
      <c r="W1193">
        <v>15</v>
      </c>
      <c r="X1193">
        <v>100198</v>
      </c>
      <c r="Y1193">
        <v>16</v>
      </c>
      <c r="Z1193">
        <v>100197</v>
      </c>
      <c r="AA1193">
        <v>17</v>
      </c>
      <c r="AB1193">
        <v>100196</v>
      </c>
      <c r="AC1193">
        <v>19</v>
      </c>
      <c r="AD1193">
        <v>100197</v>
      </c>
      <c r="AE1193">
        <v>20</v>
      </c>
      <c r="AF1193">
        <v>200653</v>
      </c>
      <c r="AG1193">
        <v>18</v>
      </c>
      <c r="AH1193" t="e">
        <f>VLOOKUP(AF1193,关卡难度线!B:H,11,0)</f>
        <v>#N/A</v>
      </c>
    </row>
    <row r="1194" spans="14:34">
      <c r="N1194" s="14">
        <v>100198</v>
      </c>
      <c r="O1194">
        <v>11</v>
      </c>
      <c r="P1194">
        <v>100196</v>
      </c>
      <c r="Q1194">
        <v>12</v>
      </c>
      <c r="R1194">
        <v>100198</v>
      </c>
      <c r="S1194">
        <v>13</v>
      </c>
      <c r="T1194">
        <v>100196</v>
      </c>
      <c r="U1194">
        <v>14</v>
      </c>
      <c r="V1194">
        <v>100197</v>
      </c>
      <c r="W1194">
        <v>15</v>
      </c>
      <c r="X1194">
        <v>100197</v>
      </c>
      <c r="Y1194">
        <v>16</v>
      </c>
      <c r="Z1194">
        <v>100197</v>
      </c>
      <c r="AA1194">
        <v>17</v>
      </c>
      <c r="AB1194">
        <v>100198</v>
      </c>
      <c r="AC1194">
        <v>19</v>
      </c>
      <c r="AD1194">
        <v>100196</v>
      </c>
      <c r="AE1194">
        <v>20</v>
      </c>
      <c r="AF1194">
        <v>200654</v>
      </c>
      <c r="AG1194">
        <v>18</v>
      </c>
      <c r="AH1194" t="e">
        <f>VLOOKUP(AF1194,关卡难度线!B:H,11,0)</f>
        <v>#N/A</v>
      </c>
    </row>
    <row r="1195" spans="14:34">
      <c r="N1195" s="14">
        <v>100196</v>
      </c>
      <c r="O1195">
        <v>11</v>
      </c>
      <c r="P1195">
        <v>100198</v>
      </c>
      <c r="Q1195">
        <v>12</v>
      </c>
      <c r="R1195">
        <v>100197</v>
      </c>
      <c r="S1195">
        <v>13</v>
      </c>
      <c r="T1195">
        <v>100196</v>
      </c>
      <c r="U1195">
        <v>14</v>
      </c>
      <c r="V1195">
        <v>100196</v>
      </c>
      <c r="W1195">
        <v>15</v>
      </c>
      <c r="X1195">
        <v>100196</v>
      </c>
      <c r="Y1195">
        <v>16</v>
      </c>
      <c r="Z1195">
        <v>100197</v>
      </c>
      <c r="AA1195">
        <v>17</v>
      </c>
      <c r="AB1195">
        <v>100196</v>
      </c>
      <c r="AC1195">
        <v>19</v>
      </c>
      <c r="AD1195">
        <v>100198</v>
      </c>
      <c r="AE1195">
        <v>20</v>
      </c>
      <c r="AF1195">
        <v>200655</v>
      </c>
      <c r="AG1195">
        <v>18</v>
      </c>
      <c r="AH1195" t="e">
        <f>VLOOKUP(AF1195,关卡难度线!B:H,11,0)</f>
        <v>#N/A</v>
      </c>
    </row>
    <row r="1196" spans="14:34">
      <c r="N1196" s="14">
        <v>100198</v>
      </c>
      <c r="O1196">
        <v>11</v>
      </c>
      <c r="P1196">
        <v>100197</v>
      </c>
      <c r="Q1196">
        <v>12</v>
      </c>
      <c r="R1196">
        <v>100196</v>
      </c>
      <c r="S1196">
        <v>13</v>
      </c>
      <c r="T1196">
        <v>100197</v>
      </c>
      <c r="U1196">
        <v>14</v>
      </c>
      <c r="V1196">
        <v>100197</v>
      </c>
      <c r="W1196">
        <v>15</v>
      </c>
      <c r="X1196">
        <v>100196</v>
      </c>
      <c r="Y1196">
        <v>16</v>
      </c>
      <c r="Z1196">
        <v>100196</v>
      </c>
      <c r="AA1196">
        <v>17</v>
      </c>
      <c r="AB1196">
        <v>100196</v>
      </c>
      <c r="AC1196">
        <v>19</v>
      </c>
      <c r="AD1196">
        <v>100198</v>
      </c>
      <c r="AE1196">
        <v>20</v>
      </c>
      <c r="AF1196">
        <v>200656</v>
      </c>
      <c r="AG1196">
        <v>18</v>
      </c>
      <c r="AH1196" t="e">
        <f>VLOOKUP(AF1196,关卡难度线!B:H,11,0)</f>
        <v>#N/A</v>
      </c>
    </row>
    <row r="1197" spans="14:34">
      <c r="N1197" s="14">
        <v>100196</v>
      </c>
      <c r="O1197">
        <v>11</v>
      </c>
      <c r="P1197">
        <v>100198</v>
      </c>
      <c r="Q1197">
        <v>12</v>
      </c>
      <c r="R1197">
        <v>100196</v>
      </c>
      <c r="S1197">
        <v>13</v>
      </c>
      <c r="T1197">
        <v>100196</v>
      </c>
      <c r="U1197">
        <v>14</v>
      </c>
      <c r="V1197">
        <v>100196</v>
      </c>
      <c r="W1197">
        <v>15</v>
      </c>
      <c r="X1197">
        <v>100197</v>
      </c>
      <c r="Y1197">
        <v>16</v>
      </c>
      <c r="Z1197">
        <v>100196</v>
      </c>
      <c r="AA1197">
        <v>17</v>
      </c>
      <c r="AB1197">
        <v>100198</v>
      </c>
      <c r="AC1197">
        <v>19</v>
      </c>
      <c r="AD1197">
        <v>100197</v>
      </c>
      <c r="AE1197">
        <v>20</v>
      </c>
      <c r="AF1197">
        <v>200657</v>
      </c>
      <c r="AG1197">
        <v>18</v>
      </c>
      <c r="AH1197" t="e">
        <f>VLOOKUP(AF1197,关卡难度线!B:H,11,0)</f>
        <v>#N/A</v>
      </c>
    </row>
    <row r="1198" spans="14:34">
      <c r="N1198" s="14">
        <v>100198</v>
      </c>
      <c r="O1198">
        <v>11</v>
      </c>
      <c r="P1198">
        <v>100196</v>
      </c>
      <c r="Q1198">
        <v>12</v>
      </c>
      <c r="R1198">
        <v>100198</v>
      </c>
      <c r="S1198">
        <v>13</v>
      </c>
      <c r="T1198">
        <v>100197</v>
      </c>
      <c r="U1198">
        <v>14</v>
      </c>
      <c r="V1198">
        <v>100196</v>
      </c>
      <c r="W1198">
        <v>15</v>
      </c>
      <c r="X1198">
        <v>100196</v>
      </c>
      <c r="Y1198">
        <v>16</v>
      </c>
      <c r="Z1198">
        <v>100196</v>
      </c>
      <c r="AA1198">
        <v>17</v>
      </c>
      <c r="AB1198">
        <v>100198</v>
      </c>
      <c r="AC1198">
        <v>19</v>
      </c>
      <c r="AD1198">
        <v>100196</v>
      </c>
      <c r="AE1198">
        <v>20</v>
      </c>
      <c r="AF1198">
        <v>200658</v>
      </c>
      <c r="AG1198">
        <v>18</v>
      </c>
      <c r="AH1198" t="e">
        <f>VLOOKUP(AF1198,关卡难度线!B:H,11,0)</f>
        <v>#N/A</v>
      </c>
    </row>
    <row r="1199" spans="14:34">
      <c r="N1199" s="14">
        <v>100196</v>
      </c>
      <c r="O1199">
        <v>11</v>
      </c>
      <c r="P1199">
        <v>100197</v>
      </c>
      <c r="Q1199">
        <v>12</v>
      </c>
      <c r="R1199">
        <v>100196</v>
      </c>
      <c r="S1199">
        <v>13</v>
      </c>
      <c r="T1199">
        <v>100197</v>
      </c>
      <c r="U1199">
        <v>14</v>
      </c>
      <c r="V1199">
        <v>100196</v>
      </c>
      <c r="W1199">
        <v>15</v>
      </c>
      <c r="X1199">
        <v>100197</v>
      </c>
      <c r="Y1199">
        <v>16</v>
      </c>
      <c r="Z1199">
        <v>100197</v>
      </c>
      <c r="AA1199">
        <v>17</v>
      </c>
      <c r="AB1199">
        <v>100197</v>
      </c>
      <c r="AC1199">
        <v>19</v>
      </c>
      <c r="AD1199">
        <v>100196</v>
      </c>
      <c r="AE1199">
        <v>20</v>
      </c>
      <c r="AF1199">
        <v>200659</v>
      </c>
      <c r="AG1199">
        <v>18</v>
      </c>
      <c r="AH1199" t="e">
        <f>VLOOKUP(AF1199,关卡难度线!B:H,11,0)</f>
        <v>#N/A</v>
      </c>
    </row>
    <row r="1200" spans="14:34">
      <c r="N1200" s="14">
        <v>100196</v>
      </c>
      <c r="O1200">
        <v>11</v>
      </c>
      <c r="P1200">
        <v>100198</v>
      </c>
      <c r="Q1200">
        <v>12</v>
      </c>
      <c r="R1200">
        <v>100197</v>
      </c>
      <c r="S1200">
        <v>13</v>
      </c>
      <c r="T1200">
        <v>100197</v>
      </c>
      <c r="U1200">
        <v>14</v>
      </c>
      <c r="V1200">
        <v>100197</v>
      </c>
      <c r="W1200">
        <v>15</v>
      </c>
      <c r="X1200">
        <v>100196</v>
      </c>
      <c r="Y1200">
        <v>16</v>
      </c>
      <c r="Z1200">
        <v>100197</v>
      </c>
      <c r="AA1200">
        <v>17</v>
      </c>
      <c r="AB1200">
        <v>100196</v>
      </c>
      <c r="AC1200">
        <v>19</v>
      </c>
      <c r="AD1200">
        <v>100198</v>
      </c>
      <c r="AE1200">
        <v>20</v>
      </c>
      <c r="AF1200">
        <v>200660</v>
      </c>
      <c r="AG1200">
        <v>18</v>
      </c>
      <c r="AH1200" t="e">
        <f>VLOOKUP(AF1200,关卡难度线!B:H,11,0)</f>
        <v>#N/A</v>
      </c>
    </row>
    <row r="1201" spans="14:34">
      <c r="N1201" s="14">
        <v>100199</v>
      </c>
      <c r="O1201">
        <v>11</v>
      </c>
      <c r="P1201">
        <v>100200</v>
      </c>
      <c r="Q1201">
        <v>12</v>
      </c>
      <c r="R1201">
        <v>100199</v>
      </c>
      <c r="S1201">
        <v>13</v>
      </c>
      <c r="T1201">
        <v>100200</v>
      </c>
      <c r="U1201">
        <v>14</v>
      </c>
      <c r="V1201">
        <v>100199</v>
      </c>
      <c r="W1201">
        <v>15</v>
      </c>
      <c r="X1201">
        <v>100199</v>
      </c>
      <c r="Y1201">
        <v>16</v>
      </c>
      <c r="Z1201">
        <v>100200</v>
      </c>
      <c r="AA1201">
        <v>17</v>
      </c>
      <c r="AB1201">
        <v>100201</v>
      </c>
      <c r="AC1201">
        <v>19</v>
      </c>
      <c r="AD1201">
        <v>100201</v>
      </c>
      <c r="AE1201">
        <v>20</v>
      </c>
      <c r="AF1201">
        <v>200661</v>
      </c>
      <c r="AG1201">
        <v>18</v>
      </c>
      <c r="AH1201" t="e">
        <f>VLOOKUP(AF1201,关卡难度线!B:H,11,0)</f>
        <v>#N/A</v>
      </c>
    </row>
    <row r="1202" spans="14:34">
      <c r="N1202" s="14">
        <v>100201</v>
      </c>
      <c r="O1202">
        <v>11</v>
      </c>
      <c r="P1202">
        <v>100201</v>
      </c>
      <c r="Q1202">
        <v>12</v>
      </c>
      <c r="R1202">
        <v>100200</v>
      </c>
      <c r="S1202">
        <v>13</v>
      </c>
      <c r="T1202">
        <v>100199</v>
      </c>
      <c r="U1202">
        <v>14</v>
      </c>
      <c r="V1202">
        <v>100200</v>
      </c>
      <c r="W1202">
        <v>15</v>
      </c>
      <c r="X1202">
        <v>100199</v>
      </c>
      <c r="Y1202">
        <v>16</v>
      </c>
      <c r="Z1202">
        <v>100199</v>
      </c>
      <c r="AA1202">
        <v>17</v>
      </c>
      <c r="AB1202">
        <v>100199</v>
      </c>
      <c r="AC1202">
        <v>19</v>
      </c>
      <c r="AD1202">
        <v>100200</v>
      </c>
      <c r="AE1202">
        <v>20</v>
      </c>
      <c r="AF1202">
        <v>200662</v>
      </c>
      <c r="AG1202">
        <v>18</v>
      </c>
      <c r="AH1202" t="e">
        <f>VLOOKUP(AF1202,关卡难度线!B:H,11,0)</f>
        <v>#N/A</v>
      </c>
    </row>
    <row r="1203" spans="14:34">
      <c r="N1203" s="14">
        <v>100199</v>
      </c>
      <c r="O1203">
        <v>11</v>
      </c>
      <c r="P1203">
        <v>100199</v>
      </c>
      <c r="Q1203">
        <v>12</v>
      </c>
      <c r="R1203">
        <v>100200</v>
      </c>
      <c r="S1203">
        <v>13</v>
      </c>
      <c r="T1203">
        <v>100200</v>
      </c>
      <c r="U1203">
        <v>14</v>
      </c>
      <c r="V1203">
        <v>100201</v>
      </c>
      <c r="W1203">
        <v>15</v>
      </c>
      <c r="X1203">
        <v>100201</v>
      </c>
      <c r="Y1203">
        <v>16</v>
      </c>
      <c r="Z1203">
        <v>100201</v>
      </c>
      <c r="AA1203">
        <v>17</v>
      </c>
      <c r="AB1203">
        <v>100199</v>
      </c>
      <c r="AC1203">
        <v>19</v>
      </c>
      <c r="AD1203">
        <v>100201</v>
      </c>
      <c r="AE1203">
        <v>20</v>
      </c>
      <c r="AF1203">
        <v>200663</v>
      </c>
      <c r="AG1203">
        <v>18</v>
      </c>
      <c r="AH1203" t="e">
        <f>VLOOKUP(AF1203,关卡难度线!B:H,11,0)</f>
        <v>#N/A</v>
      </c>
    </row>
    <row r="1204" spans="14:34">
      <c r="N1204" s="14">
        <v>100200</v>
      </c>
      <c r="O1204">
        <v>11</v>
      </c>
      <c r="P1204">
        <v>100200</v>
      </c>
      <c r="Q1204">
        <v>12</v>
      </c>
      <c r="R1204">
        <v>100199</v>
      </c>
      <c r="S1204">
        <v>13</v>
      </c>
      <c r="T1204">
        <v>100200</v>
      </c>
      <c r="U1204">
        <v>14</v>
      </c>
      <c r="V1204">
        <v>100201</v>
      </c>
      <c r="W1204">
        <v>15</v>
      </c>
      <c r="X1204">
        <v>100200</v>
      </c>
      <c r="Y1204">
        <v>16</v>
      </c>
      <c r="Z1204">
        <v>100200</v>
      </c>
      <c r="AA1204">
        <v>17</v>
      </c>
      <c r="AB1204">
        <v>100200</v>
      </c>
      <c r="AC1204">
        <v>19</v>
      </c>
      <c r="AD1204">
        <v>100200</v>
      </c>
      <c r="AE1204">
        <v>20</v>
      </c>
      <c r="AF1204">
        <v>200664</v>
      </c>
      <c r="AG1204">
        <v>18</v>
      </c>
      <c r="AH1204" t="e">
        <f>VLOOKUP(AF1204,关卡难度线!B:H,11,0)</f>
        <v>#N/A</v>
      </c>
    </row>
    <row r="1205" spans="14:34">
      <c r="N1205" s="14">
        <v>100199</v>
      </c>
      <c r="O1205">
        <v>11</v>
      </c>
      <c r="P1205">
        <v>100201</v>
      </c>
      <c r="Q1205">
        <v>12</v>
      </c>
      <c r="R1205">
        <v>100200</v>
      </c>
      <c r="S1205">
        <v>13</v>
      </c>
      <c r="T1205">
        <v>100199</v>
      </c>
      <c r="U1205">
        <v>14</v>
      </c>
      <c r="V1205">
        <v>100199</v>
      </c>
      <c r="W1205">
        <v>15</v>
      </c>
      <c r="X1205">
        <v>100201</v>
      </c>
      <c r="Y1205">
        <v>16</v>
      </c>
      <c r="Z1205">
        <v>100200</v>
      </c>
      <c r="AA1205">
        <v>17</v>
      </c>
      <c r="AB1205">
        <v>100200</v>
      </c>
      <c r="AC1205">
        <v>19</v>
      </c>
      <c r="AD1205">
        <v>100199</v>
      </c>
      <c r="AE1205">
        <v>20</v>
      </c>
      <c r="AF1205">
        <v>200665</v>
      </c>
      <c r="AG1205">
        <v>18</v>
      </c>
      <c r="AH1205" t="e">
        <f>VLOOKUP(AF1205,关卡难度线!B:H,11,0)</f>
        <v>#N/A</v>
      </c>
    </row>
    <row r="1206" spans="14:34">
      <c r="N1206" s="14">
        <v>100199</v>
      </c>
      <c r="O1206">
        <v>11</v>
      </c>
      <c r="P1206">
        <v>100201</v>
      </c>
      <c r="Q1206">
        <v>12</v>
      </c>
      <c r="R1206">
        <v>100199</v>
      </c>
      <c r="S1206">
        <v>13</v>
      </c>
      <c r="T1206">
        <v>100199</v>
      </c>
      <c r="U1206">
        <v>14</v>
      </c>
      <c r="V1206">
        <v>100201</v>
      </c>
      <c r="W1206">
        <v>15</v>
      </c>
      <c r="X1206">
        <v>100199</v>
      </c>
      <c r="Y1206">
        <v>16</v>
      </c>
      <c r="Z1206">
        <v>100199</v>
      </c>
      <c r="AA1206">
        <v>17</v>
      </c>
      <c r="AB1206">
        <v>100201</v>
      </c>
      <c r="AC1206">
        <v>19</v>
      </c>
      <c r="AD1206">
        <v>100201</v>
      </c>
      <c r="AE1206">
        <v>20</v>
      </c>
      <c r="AF1206">
        <v>200666</v>
      </c>
      <c r="AG1206">
        <v>18</v>
      </c>
      <c r="AH1206" t="e">
        <f>VLOOKUP(AF1206,关卡难度线!B:H,11,0)</f>
        <v>#N/A</v>
      </c>
    </row>
    <row r="1207" spans="14:34">
      <c r="N1207" s="14">
        <v>100200</v>
      </c>
      <c r="O1207">
        <v>11</v>
      </c>
      <c r="P1207">
        <v>100201</v>
      </c>
      <c r="Q1207">
        <v>12</v>
      </c>
      <c r="R1207">
        <v>100199</v>
      </c>
      <c r="S1207">
        <v>13</v>
      </c>
      <c r="T1207">
        <v>100201</v>
      </c>
      <c r="U1207">
        <v>14</v>
      </c>
      <c r="V1207">
        <v>100201</v>
      </c>
      <c r="W1207">
        <v>15</v>
      </c>
      <c r="X1207">
        <v>100200</v>
      </c>
      <c r="Y1207">
        <v>16</v>
      </c>
      <c r="Z1207">
        <v>100200</v>
      </c>
      <c r="AA1207">
        <v>17</v>
      </c>
      <c r="AB1207">
        <v>100201</v>
      </c>
      <c r="AC1207">
        <v>19</v>
      </c>
      <c r="AD1207">
        <v>100200</v>
      </c>
      <c r="AE1207">
        <v>20</v>
      </c>
      <c r="AF1207">
        <v>200667</v>
      </c>
      <c r="AG1207">
        <v>18</v>
      </c>
      <c r="AH1207" t="e">
        <f>VLOOKUP(AF1207,关卡难度线!B:H,11,0)</f>
        <v>#N/A</v>
      </c>
    </row>
    <row r="1208" spans="14:34">
      <c r="N1208" s="14">
        <v>100199</v>
      </c>
      <c r="O1208">
        <v>11</v>
      </c>
      <c r="P1208">
        <v>100199</v>
      </c>
      <c r="Q1208">
        <v>12</v>
      </c>
      <c r="R1208">
        <v>100199</v>
      </c>
      <c r="S1208">
        <v>13</v>
      </c>
      <c r="T1208">
        <v>100201</v>
      </c>
      <c r="U1208">
        <v>14</v>
      </c>
      <c r="V1208">
        <v>100200</v>
      </c>
      <c r="W1208">
        <v>15</v>
      </c>
      <c r="X1208">
        <v>100201</v>
      </c>
      <c r="Y1208">
        <v>16</v>
      </c>
      <c r="Z1208">
        <v>100199</v>
      </c>
      <c r="AA1208">
        <v>17</v>
      </c>
      <c r="AB1208">
        <v>100199</v>
      </c>
      <c r="AC1208">
        <v>19</v>
      </c>
      <c r="AD1208">
        <v>100201</v>
      </c>
      <c r="AE1208">
        <v>20</v>
      </c>
      <c r="AF1208">
        <v>200668</v>
      </c>
      <c r="AG1208">
        <v>18</v>
      </c>
      <c r="AH1208" t="e">
        <f>VLOOKUP(AF1208,关卡难度线!B:H,11,0)</f>
        <v>#N/A</v>
      </c>
    </row>
    <row r="1209" spans="14:34">
      <c r="N1209" s="14">
        <v>100199</v>
      </c>
      <c r="O1209">
        <v>11</v>
      </c>
      <c r="P1209">
        <v>100201</v>
      </c>
      <c r="Q1209">
        <v>12</v>
      </c>
      <c r="R1209">
        <v>100200</v>
      </c>
      <c r="S1209">
        <v>13</v>
      </c>
      <c r="T1209">
        <v>100200</v>
      </c>
      <c r="U1209">
        <v>14</v>
      </c>
      <c r="V1209">
        <v>100200</v>
      </c>
      <c r="W1209">
        <v>15</v>
      </c>
      <c r="X1209">
        <v>100201</v>
      </c>
      <c r="Y1209">
        <v>16</v>
      </c>
      <c r="Z1209">
        <v>100199</v>
      </c>
      <c r="AA1209">
        <v>17</v>
      </c>
      <c r="AB1209">
        <v>100199</v>
      </c>
      <c r="AC1209">
        <v>19</v>
      </c>
      <c r="AD1209">
        <v>100199</v>
      </c>
      <c r="AE1209">
        <v>20</v>
      </c>
      <c r="AF1209">
        <v>200669</v>
      </c>
      <c r="AG1209">
        <v>18</v>
      </c>
      <c r="AH1209" t="e">
        <f>VLOOKUP(AF1209,关卡难度线!B:H,11,0)</f>
        <v>#N/A</v>
      </c>
    </row>
    <row r="1210" spans="14:34">
      <c r="N1210" s="14">
        <v>100199</v>
      </c>
      <c r="O1210">
        <v>11</v>
      </c>
      <c r="P1210">
        <v>100199</v>
      </c>
      <c r="Q1210">
        <v>12</v>
      </c>
      <c r="R1210">
        <v>100201</v>
      </c>
      <c r="S1210">
        <v>13</v>
      </c>
      <c r="T1210">
        <v>100200</v>
      </c>
      <c r="U1210">
        <v>14</v>
      </c>
      <c r="V1210">
        <v>100199</v>
      </c>
      <c r="W1210">
        <v>15</v>
      </c>
      <c r="X1210">
        <v>100201</v>
      </c>
      <c r="Y1210">
        <v>16</v>
      </c>
      <c r="Z1210">
        <v>100199</v>
      </c>
      <c r="AA1210">
        <v>17</v>
      </c>
      <c r="AB1210">
        <v>100200</v>
      </c>
      <c r="AC1210">
        <v>19</v>
      </c>
      <c r="AD1210">
        <v>100200</v>
      </c>
      <c r="AE1210">
        <v>20</v>
      </c>
      <c r="AF1210">
        <v>200670</v>
      </c>
      <c r="AG1210">
        <v>18</v>
      </c>
      <c r="AH1210" t="e">
        <f>VLOOKUP(AF1210,关卡难度线!B:H,11,0)</f>
        <v>#N/A</v>
      </c>
    </row>
    <row r="1211" spans="14:34">
      <c r="N1211" s="14">
        <v>100199</v>
      </c>
      <c r="O1211">
        <v>11</v>
      </c>
      <c r="P1211">
        <v>100200</v>
      </c>
      <c r="Q1211">
        <v>12</v>
      </c>
      <c r="R1211">
        <v>100199</v>
      </c>
      <c r="S1211">
        <v>13</v>
      </c>
      <c r="T1211">
        <v>100200</v>
      </c>
      <c r="U1211">
        <v>14</v>
      </c>
      <c r="V1211">
        <v>100199</v>
      </c>
      <c r="W1211">
        <v>15</v>
      </c>
      <c r="X1211">
        <v>100199</v>
      </c>
      <c r="Y1211">
        <v>16</v>
      </c>
      <c r="Z1211">
        <v>100200</v>
      </c>
      <c r="AA1211">
        <v>17</v>
      </c>
      <c r="AB1211">
        <v>100201</v>
      </c>
      <c r="AC1211">
        <v>19</v>
      </c>
      <c r="AD1211">
        <v>100201</v>
      </c>
      <c r="AE1211">
        <v>20</v>
      </c>
      <c r="AF1211">
        <v>200661</v>
      </c>
      <c r="AG1211">
        <v>18</v>
      </c>
      <c r="AH1211" t="e">
        <f>VLOOKUP(AF1211,关卡难度线!B:H,11,0)</f>
        <v>#N/A</v>
      </c>
    </row>
    <row r="1212" spans="14:34">
      <c r="N1212" s="14">
        <v>100201</v>
      </c>
      <c r="O1212">
        <v>11</v>
      </c>
      <c r="P1212">
        <v>100201</v>
      </c>
      <c r="Q1212">
        <v>12</v>
      </c>
      <c r="R1212">
        <v>100200</v>
      </c>
      <c r="S1212">
        <v>13</v>
      </c>
      <c r="T1212">
        <v>100199</v>
      </c>
      <c r="U1212">
        <v>14</v>
      </c>
      <c r="V1212">
        <v>100200</v>
      </c>
      <c r="W1212">
        <v>15</v>
      </c>
      <c r="X1212">
        <v>100199</v>
      </c>
      <c r="Y1212">
        <v>16</v>
      </c>
      <c r="Z1212">
        <v>100199</v>
      </c>
      <c r="AA1212">
        <v>17</v>
      </c>
      <c r="AB1212">
        <v>100199</v>
      </c>
      <c r="AC1212">
        <v>19</v>
      </c>
      <c r="AD1212">
        <v>100200</v>
      </c>
      <c r="AE1212">
        <v>20</v>
      </c>
      <c r="AF1212">
        <v>200662</v>
      </c>
      <c r="AG1212">
        <v>18</v>
      </c>
      <c r="AH1212" t="e">
        <f>VLOOKUP(AF1212,关卡难度线!B:H,11,0)</f>
        <v>#N/A</v>
      </c>
    </row>
    <row r="1213" spans="14:34">
      <c r="N1213" s="14">
        <v>100199</v>
      </c>
      <c r="O1213">
        <v>11</v>
      </c>
      <c r="P1213">
        <v>100199</v>
      </c>
      <c r="Q1213">
        <v>12</v>
      </c>
      <c r="R1213">
        <v>100200</v>
      </c>
      <c r="S1213">
        <v>13</v>
      </c>
      <c r="T1213">
        <v>100200</v>
      </c>
      <c r="U1213">
        <v>14</v>
      </c>
      <c r="V1213">
        <v>100201</v>
      </c>
      <c r="W1213">
        <v>15</v>
      </c>
      <c r="X1213">
        <v>100201</v>
      </c>
      <c r="Y1213">
        <v>16</v>
      </c>
      <c r="Z1213">
        <v>100201</v>
      </c>
      <c r="AA1213">
        <v>17</v>
      </c>
      <c r="AB1213">
        <v>100199</v>
      </c>
      <c r="AC1213">
        <v>19</v>
      </c>
      <c r="AD1213">
        <v>100201</v>
      </c>
      <c r="AE1213">
        <v>20</v>
      </c>
      <c r="AF1213">
        <v>200663</v>
      </c>
      <c r="AG1213">
        <v>18</v>
      </c>
      <c r="AH1213" t="e">
        <f>VLOOKUP(AF1213,关卡难度线!B:H,11,0)</f>
        <v>#N/A</v>
      </c>
    </row>
    <row r="1214" spans="14:34">
      <c r="N1214" s="14">
        <v>100200</v>
      </c>
      <c r="O1214">
        <v>11</v>
      </c>
      <c r="P1214">
        <v>100200</v>
      </c>
      <c r="Q1214">
        <v>12</v>
      </c>
      <c r="R1214">
        <v>100199</v>
      </c>
      <c r="S1214">
        <v>13</v>
      </c>
      <c r="T1214">
        <v>100200</v>
      </c>
      <c r="U1214">
        <v>14</v>
      </c>
      <c r="V1214">
        <v>100201</v>
      </c>
      <c r="W1214">
        <v>15</v>
      </c>
      <c r="X1214">
        <v>100200</v>
      </c>
      <c r="Y1214">
        <v>16</v>
      </c>
      <c r="Z1214">
        <v>100200</v>
      </c>
      <c r="AA1214">
        <v>17</v>
      </c>
      <c r="AB1214">
        <v>100200</v>
      </c>
      <c r="AC1214">
        <v>19</v>
      </c>
      <c r="AD1214">
        <v>100200</v>
      </c>
      <c r="AE1214">
        <v>20</v>
      </c>
      <c r="AF1214">
        <v>200664</v>
      </c>
      <c r="AG1214">
        <v>18</v>
      </c>
      <c r="AH1214" t="e">
        <f>VLOOKUP(AF1214,关卡难度线!B:H,11,0)</f>
        <v>#N/A</v>
      </c>
    </row>
    <row r="1215" spans="14:34">
      <c r="N1215" s="14">
        <v>100199</v>
      </c>
      <c r="O1215">
        <v>11</v>
      </c>
      <c r="P1215">
        <v>100201</v>
      </c>
      <c r="Q1215">
        <v>12</v>
      </c>
      <c r="R1215">
        <v>100200</v>
      </c>
      <c r="S1215">
        <v>13</v>
      </c>
      <c r="T1215">
        <v>100199</v>
      </c>
      <c r="U1215">
        <v>14</v>
      </c>
      <c r="V1215">
        <v>100199</v>
      </c>
      <c r="W1215">
        <v>15</v>
      </c>
      <c r="X1215">
        <v>100201</v>
      </c>
      <c r="Y1215">
        <v>16</v>
      </c>
      <c r="Z1215">
        <v>100200</v>
      </c>
      <c r="AA1215">
        <v>17</v>
      </c>
      <c r="AB1215">
        <v>100200</v>
      </c>
      <c r="AC1215">
        <v>19</v>
      </c>
      <c r="AD1215">
        <v>100199</v>
      </c>
      <c r="AE1215">
        <v>20</v>
      </c>
      <c r="AF1215">
        <v>200665</v>
      </c>
      <c r="AG1215">
        <v>18</v>
      </c>
      <c r="AH1215" t="e">
        <f>VLOOKUP(AF1215,关卡难度线!B:H,11,0)</f>
        <v>#N/A</v>
      </c>
    </row>
    <row r="1216" spans="14:34">
      <c r="N1216" s="14">
        <v>100199</v>
      </c>
      <c r="O1216">
        <v>11</v>
      </c>
      <c r="P1216">
        <v>100201</v>
      </c>
      <c r="Q1216">
        <v>12</v>
      </c>
      <c r="R1216">
        <v>100199</v>
      </c>
      <c r="S1216">
        <v>13</v>
      </c>
      <c r="T1216">
        <v>100199</v>
      </c>
      <c r="U1216">
        <v>14</v>
      </c>
      <c r="V1216">
        <v>100201</v>
      </c>
      <c r="W1216">
        <v>15</v>
      </c>
      <c r="X1216">
        <v>100199</v>
      </c>
      <c r="Y1216">
        <v>16</v>
      </c>
      <c r="Z1216">
        <v>100199</v>
      </c>
      <c r="AA1216">
        <v>17</v>
      </c>
      <c r="AB1216">
        <v>100201</v>
      </c>
      <c r="AC1216">
        <v>19</v>
      </c>
      <c r="AD1216">
        <v>100201</v>
      </c>
      <c r="AE1216">
        <v>20</v>
      </c>
      <c r="AF1216">
        <v>200666</v>
      </c>
      <c r="AG1216">
        <v>18</v>
      </c>
      <c r="AH1216" t="e">
        <f>VLOOKUP(AF1216,关卡难度线!B:H,11,0)</f>
        <v>#N/A</v>
      </c>
    </row>
    <row r="1217" spans="14:34">
      <c r="N1217" s="14">
        <v>100200</v>
      </c>
      <c r="O1217">
        <v>11</v>
      </c>
      <c r="P1217">
        <v>100201</v>
      </c>
      <c r="Q1217">
        <v>12</v>
      </c>
      <c r="R1217">
        <v>100199</v>
      </c>
      <c r="S1217">
        <v>13</v>
      </c>
      <c r="T1217">
        <v>100201</v>
      </c>
      <c r="U1217">
        <v>14</v>
      </c>
      <c r="V1217">
        <v>100201</v>
      </c>
      <c r="W1217">
        <v>15</v>
      </c>
      <c r="X1217">
        <v>100200</v>
      </c>
      <c r="Y1217">
        <v>16</v>
      </c>
      <c r="Z1217">
        <v>100200</v>
      </c>
      <c r="AA1217">
        <v>17</v>
      </c>
      <c r="AB1217">
        <v>100201</v>
      </c>
      <c r="AC1217">
        <v>19</v>
      </c>
      <c r="AD1217">
        <v>100200</v>
      </c>
      <c r="AE1217">
        <v>20</v>
      </c>
      <c r="AF1217">
        <v>200667</v>
      </c>
      <c r="AG1217">
        <v>18</v>
      </c>
      <c r="AH1217" t="e">
        <f>VLOOKUP(AF1217,关卡难度线!B:H,11,0)</f>
        <v>#N/A</v>
      </c>
    </row>
    <row r="1218" spans="14:34">
      <c r="N1218" s="14">
        <v>100199</v>
      </c>
      <c r="O1218">
        <v>11</v>
      </c>
      <c r="P1218">
        <v>100199</v>
      </c>
      <c r="Q1218">
        <v>12</v>
      </c>
      <c r="R1218">
        <v>100199</v>
      </c>
      <c r="S1218">
        <v>13</v>
      </c>
      <c r="T1218">
        <v>100201</v>
      </c>
      <c r="U1218">
        <v>14</v>
      </c>
      <c r="V1218">
        <v>100200</v>
      </c>
      <c r="W1218">
        <v>15</v>
      </c>
      <c r="X1218">
        <v>100201</v>
      </c>
      <c r="Y1218">
        <v>16</v>
      </c>
      <c r="Z1218">
        <v>100199</v>
      </c>
      <c r="AA1218">
        <v>17</v>
      </c>
      <c r="AB1218">
        <v>100199</v>
      </c>
      <c r="AC1218">
        <v>19</v>
      </c>
      <c r="AD1218">
        <v>100201</v>
      </c>
      <c r="AE1218">
        <v>20</v>
      </c>
      <c r="AF1218">
        <v>200668</v>
      </c>
      <c r="AG1218">
        <v>18</v>
      </c>
      <c r="AH1218" t="e">
        <f>VLOOKUP(AF1218,关卡难度线!B:H,11,0)</f>
        <v>#N/A</v>
      </c>
    </row>
    <row r="1219" spans="14:34">
      <c r="N1219" s="14">
        <v>100199</v>
      </c>
      <c r="O1219">
        <v>11</v>
      </c>
      <c r="P1219">
        <v>100201</v>
      </c>
      <c r="Q1219">
        <v>12</v>
      </c>
      <c r="R1219">
        <v>100200</v>
      </c>
      <c r="S1219">
        <v>13</v>
      </c>
      <c r="T1219">
        <v>100200</v>
      </c>
      <c r="U1219">
        <v>14</v>
      </c>
      <c r="V1219">
        <v>100200</v>
      </c>
      <c r="W1219">
        <v>15</v>
      </c>
      <c r="X1219">
        <v>100201</v>
      </c>
      <c r="Y1219">
        <v>16</v>
      </c>
      <c r="Z1219">
        <v>100199</v>
      </c>
      <c r="AA1219">
        <v>17</v>
      </c>
      <c r="AB1219">
        <v>100199</v>
      </c>
      <c r="AC1219">
        <v>19</v>
      </c>
      <c r="AD1219">
        <v>100199</v>
      </c>
      <c r="AE1219">
        <v>20</v>
      </c>
      <c r="AF1219">
        <v>200669</v>
      </c>
      <c r="AG1219">
        <v>18</v>
      </c>
      <c r="AH1219" t="e">
        <f>VLOOKUP(AF1219,关卡难度线!B:H,11,0)</f>
        <v>#N/A</v>
      </c>
    </row>
    <row r="1220" spans="14:34">
      <c r="N1220" s="14">
        <v>100199</v>
      </c>
      <c r="O1220">
        <v>11</v>
      </c>
      <c r="P1220">
        <v>100199</v>
      </c>
      <c r="Q1220">
        <v>12</v>
      </c>
      <c r="R1220">
        <v>100201</v>
      </c>
      <c r="S1220">
        <v>13</v>
      </c>
      <c r="T1220">
        <v>100200</v>
      </c>
      <c r="U1220">
        <v>14</v>
      </c>
      <c r="V1220">
        <v>100199</v>
      </c>
      <c r="W1220">
        <v>15</v>
      </c>
      <c r="X1220">
        <v>100201</v>
      </c>
      <c r="Y1220">
        <v>16</v>
      </c>
      <c r="Z1220">
        <v>100199</v>
      </c>
      <c r="AA1220">
        <v>17</v>
      </c>
      <c r="AB1220">
        <v>100200</v>
      </c>
      <c r="AC1220">
        <v>19</v>
      </c>
      <c r="AD1220">
        <v>100200</v>
      </c>
      <c r="AE1220">
        <v>20</v>
      </c>
      <c r="AF1220">
        <v>200670</v>
      </c>
      <c r="AG1220">
        <v>18</v>
      </c>
      <c r="AH1220" t="e">
        <f>VLOOKUP(AF1220,关卡难度线!B:H,11,0)</f>
        <v>#N/A</v>
      </c>
    </row>
    <row r="1221" spans="14:34">
      <c r="N1221" s="14">
        <v>100202</v>
      </c>
      <c r="O1221">
        <v>11</v>
      </c>
      <c r="P1221">
        <v>100203</v>
      </c>
      <c r="Q1221">
        <v>12</v>
      </c>
      <c r="R1221">
        <v>100203</v>
      </c>
      <c r="S1221">
        <v>13</v>
      </c>
      <c r="T1221">
        <v>100202</v>
      </c>
      <c r="U1221">
        <v>14</v>
      </c>
      <c r="V1221">
        <v>100204</v>
      </c>
      <c r="W1221">
        <v>15</v>
      </c>
      <c r="X1221">
        <v>100204</v>
      </c>
      <c r="Y1221">
        <v>16</v>
      </c>
      <c r="Z1221">
        <v>100204</v>
      </c>
      <c r="AA1221">
        <v>17</v>
      </c>
      <c r="AB1221">
        <v>100202</v>
      </c>
      <c r="AC1221">
        <v>19</v>
      </c>
      <c r="AD1221">
        <v>100202</v>
      </c>
      <c r="AE1221">
        <v>20</v>
      </c>
      <c r="AF1221">
        <v>200671</v>
      </c>
      <c r="AG1221">
        <v>18</v>
      </c>
      <c r="AH1221" t="e">
        <f>VLOOKUP(AF1221,关卡难度线!B:H,11,0)</f>
        <v>#N/A</v>
      </c>
    </row>
    <row r="1222" spans="14:34">
      <c r="N1222" s="14">
        <v>100204</v>
      </c>
      <c r="O1222">
        <v>11</v>
      </c>
      <c r="P1222">
        <v>100202</v>
      </c>
      <c r="Q1222">
        <v>12</v>
      </c>
      <c r="R1222">
        <v>100203</v>
      </c>
      <c r="S1222">
        <v>13</v>
      </c>
      <c r="T1222">
        <v>100204</v>
      </c>
      <c r="U1222">
        <v>14</v>
      </c>
      <c r="V1222">
        <v>100204</v>
      </c>
      <c r="W1222">
        <v>15</v>
      </c>
      <c r="X1222">
        <v>100202</v>
      </c>
      <c r="Y1222">
        <v>16</v>
      </c>
      <c r="Z1222">
        <v>100202</v>
      </c>
      <c r="AA1222">
        <v>17</v>
      </c>
      <c r="AB1222">
        <v>100202</v>
      </c>
      <c r="AC1222">
        <v>19</v>
      </c>
      <c r="AD1222">
        <v>100203</v>
      </c>
      <c r="AE1222">
        <v>20</v>
      </c>
      <c r="AF1222">
        <v>200672</v>
      </c>
      <c r="AG1222">
        <v>18</v>
      </c>
      <c r="AH1222" t="e">
        <f>VLOOKUP(AF1222,关卡难度线!B:H,11,0)</f>
        <v>#N/A</v>
      </c>
    </row>
    <row r="1223" spans="14:34">
      <c r="N1223" s="14">
        <v>100202</v>
      </c>
      <c r="O1223">
        <v>11</v>
      </c>
      <c r="P1223">
        <v>100202</v>
      </c>
      <c r="Q1223">
        <v>12</v>
      </c>
      <c r="R1223">
        <v>100202</v>
      </c>
      <c r="S1223">
        <v>13</v>
      </c>
      <c r="T1223">
        <v>100203</v>
      </c>
      <c r="U1223">
        <v>14</v>
      </c>
      <c r="V1223">
        <v>100204</v>
      </c>
      <c r="W1223">
        <v>15</v>
      </c>
      <c r="X1223">
        <v>100202</v>
      </c>
      <c r="Y1223">
        <v>16</v>
      </c>
      <c r="Z1223">
        <v>100203</v>
      </c>
      <c r="AA1223">
        <v>17</v>
      </c>
      <c r="AB1223">
        <v>100204</v>
      </c>
      <c r="AC1223">
        <v>19</v>
      </c>
      <c r="AD1223">
        <v>100203</v>
      </c>
      <c r="AE1223">
        <v>20</v>
      </c>
      <c r="AF1223">
        <v>200673</v>
      </c>
      <c r="AG1223">
        <v>18</v>
      </c>
      <c r="AH1223" t="e">
        <f>VLOOKUP(AF1223,关卡难度线!B:H,11,0)</f>
        <v>#N/A</v>
      </c>
    </row>
    <row r="1224" spans="14:34">
      <c r="N1224" s="14">
        <v>100204</v>
      </c>
      <c r="O1224">
        <v>11</v>
      </c>
      <c r="P1224">
        <v>100202</v>
      </c>
      <c r="Q1224">
        <v>12</v>
      </c>
      <c r="R1224">
        <v>100203</v>
      </c>
      <c r="S1224">
        <v>13</v>
      </c>
      <c r="T1224">
        <v>100203</v>
      </c>
      <c r="U1224">
        <v>14</v>
      </c>
      <c r="V1224">
        <v>100204</v>
      </c>
      <c r="W1224">
        <v>15</v>
      </c>
      <c r="X1224">
        <v>100203</v>
      </c>
      <c r="Y1224">
        <v>16</v>
      </c>
      <c r="Z1224">
        <v>100202</v>
      </c>
      <c r="AA1224">
        <v>17</v>
      </c>
      <c r="AB1224">
        <v>100203</v>
      </c>
      <c r="AC1224">
        <v>19</v>
      </c>
      <c r="AD1224">
        <v>100202</v>
      </c>
      <c r="AE1224">
        <v>20</v>
      </c>
      <c r="AF1224">
        <v>200674</v>
      </c>
      <c r="AG1224">
        <v>18</v>
      </c>
      <c r="AH1224" t="e">
        <f>VLOOKUP(AF1224,关卡难度线!B:H,11,0)</f>
        <v>#N/A</v>
      </c>
    </row>
    <row r="1225" spans="14:34">
      <c r="N1225" s="14">
        <v>100203</v>
      </c>
      <c r="O1225">
        <v>11</v>
      </c>
      <c r="P1225">
        <v>100204</v>
      </c>
      <c r="Q1225">
        <v>12</v>
      </c>
      <c r="R1225">
        <v>100202</v>
      </c>
      <c r="S1225">
        <v>13</v>
      </c>
      <c r="T1225">
        <v>100204</v>
      </c>
      <c r="U1225">
        <v>14</v>
      </c>
      <c r="V1225">
        <v>100202</v>
      </c>
      <c r="W1225">
        <v>15</v>
      </c>
      <c r="X1225">
        <v>100202</v>
      </c>
      <c r="Y1225">
        <v>16</v>
      </c>
      <c r="Z1225">
        <v>100204</v>
      </c>
      <c r="AA1225">
        <v>17</v>
      </c>
      <c r="AB1225">
        <v>100202</v>
      </c>
      <c r="AC1225">
        <v>19</v>
      </c>
      <c r="AD1225">
        <v>100204</v>
      </c>
      <c r="AE1225">
        <v>20</v>
      </c>
      <c r="AF1225">
        <v>200675</v>
      </c>
      <c r="AG1225">
        <v>18</v>
      </c>
      <c r="AH1225" t="e">
        <f>VLOOKUP(AF1225,关卡难度线!B:H,11,0)</f>
        <v>#N/A</v>
      </c>
    </row>
    <row r="1226" spans="14:34">
      <c r="N1226" s="14">
        <v>100204</v>
      </c>
      <c r="O1226">
        <v>11</v>
      </c>
      <c r="P1226">
        <v>100203</v>
      </c>
      <c r="Q1226">
        <v>12</v>
      </c>
      <c r="R1226">
        <v>100202</v>
      </c>
      <c r="S1226">
        <v>13</v>
      </c>
      <c r="T1226">
        <v>100203</v>
      </c>
      <c r="U1226">
        <v>14</v>
      </c>
      <c r="V1226">
        <v>100202</v>
      </c>
      <c r="W1226">
        <v>15</v>
      </c>
      <c r="X1226">
        <v>100204</v>
      </c>
      <c r="Y1226">
        <v>16</v>
      </c>
      <c r="Z1226">
        <v>100203</v>
      </c>
      <c r="AA1226">
        <v>17</v>
      </c>
      <c r="AB1226">
        <v>100202</v>
      </c>
      <c r="AC1226">
        <v>19</v>
      </c>
      <c r="AD1226">
        <v>100204</v>
      </c>
      <c r="AE1226">
        <v>20</v>
      </c>
      <c r="AF1226">
        <v>200676</v>
      </c>
      <c r="AG1226">
        <v>18</v>
      </c>
      <c r="AH1226" t="e">
        <f>VLOOKUP(AF1226,关卡难度线!B:H,11,0)</f>
        <v>#N/A</v>
      </c>
    </row>
    <row r="1227" spans="14:34">
      <c r="N1227" s="14">
        <v>100202</v>
      </c>
      <c r="O1227">
        <v>11</v>
      </c>
      <c r="P1227">
        <v>100203</v>
      </c>
      <c r="Q1227">
        <v>12</v>
      </c>
      <c r="R1227">
        <v>100203</v>
      </c>
      <c r="S1227">
        <v>13</v>
      </c>
      <c r="T1227">
        <v>100204</v>
      </c>
      <c r="U1227">
        <v>14</v>
      </c>
      <c r="V1227">
        <v>100202</v>
      </c>
      <c r="W1227">
        <v>15</v>
      </c>
      <c r="X1227">
        <v>100204</v>
      </c>
      <c r="Y1227">
        <v>16</v>
      </c>
      <c r="Z1227">
        <v>100203</v>
      </c>
      <c r="AA1227">
        <v>17</v>
      </c>
      <c r="AB1227">
        <v>100203</v>
      </c>
      <c r="AC1227">
        <v>19</v>
      </c>
      <c r="AD1227">
        <v>100204</v>
      </c>
      <c r="AE1227">
        <v>20</v>
      </c>
      <c r="AF1227">
        <v>200677</v>
      </c>
      <c r="AG1227">
        <v>18</v>
      </c>
      <c r="AH1227" t="e">
        <f>VLOOKUP(AF1227,关卡难度线!B:H,11,0)</f>
        <v>#N/A</v>
      </c>
    </row>
    <row r="1228" spans="14:34">
      <c r="N1228" s="14">
        <v>100204</v>
      </c>
      <c r="O1228">
        <v>11</v>
      </c>
      <c r="P1228">
        <v>100203</v>
      </c>
      <c r="Q1228">
        <v>12</v>
      </c>
      <c r="R1228">
        <v>100203</v>
      </c>
      <c r="S1228">
        <v>13</v>
      </c>
      <c r="T1228">
        <v>100202</v>
      </c>
      <c r="U1228">
        <v>14</v>
      </c>
      <c r="V1228">
        <v>100202</v>
      </c>
      <c r="W1228">
        <v>15</v>
      </c>
      <c r="X1228">
        <v>100203</v>
      </c>
      <c r="Y1228">
        <v>16</v>
      </c>
      <c r="Z1228">
        <v>100204</v>
      </c>
      <c r="AA1228">
        <v>17</v>
      </c>
      <c r="AB1228">
        <v>100202</v>
      </c>
      <c r="AC1228">
        <v>19</v>
      </c>
      <c r="AD1228">
        <v>100202</v>
      </c>
      <c r="AE1228">
        <v>20</v>
      </c>
      <c r="AF1228">
        <v>200678</v>
      </c>
      <c r="AG1228">
        <v>18</v>
      </c>
      <c r="AH1228" t="e">
        <f>VLOOKUP(AF1228,关卡难度线!B:H,11,0)</f>
        <v>#N/A</v>
      </c>
    </row>
    <row r="1229" spans="14:34">
      <c r="N1229" s="14">
        <v>100202</v>
      </c>
      <c r="O1229">
        <v>11</v>
      </c>
      <c r="P1229">
        <v>100202</v>
      </c>
      <c r="Q1229">
        <v>12</v>
      </c>
      <c r="R1229">
        <v>100204</v>
      </c>
      <c r="S1229">
        <v>13</v>
      </c>
      <c r="T1229">
        <v>100202</v>
      </c>
      <c r="U1229">
        <v>14</v>
      </c>
      <c r="V1229">
        <v>100202</v>
      </c>
      <c r="W1229">
        <v>15</v>
      </c>
      <c r="X1229">
        <v>100202</v>
      </c>
      <c r="Y1229">
        <v>16</v>
      </c>
      <c r="Z1229">
        <v>100203</v>
      </c>
      <c r="AA1229">
        <v>17</v>
      </c>
      <c r="AB1229">
        <v>100204</v>
      </c>
      <c r="AC1229">
        <v>19</v>
      </c>
      <c r="AD1229">
        <v>100204</v>
      </c>
      <c r="AE1229">
        <v>20</v>
      </c>
      <c r="AF1229">
        <v>200679</v>
      </c>
      <c r="AG1229">
        <v>18</v>
      </c>
      <c r="AH1229" t="e">
        <f>VLOOKUP(AF1229,关卡难度线!B:H,11,0)</f>
        <v>#N/A</v>
      </c>
    </row>
    <row r="1230" spans="14:34">
      <c r="N1230" s="14">
        <v>100202</v>
      </c>
      <c r="O1230">
        <v>11</v>
      </c>
      <c r="P1230">
        <v>100203</v>
      </c>
      <c r="Q1230">
        <v>12</v>
      </c>
      <c r="R1230">
        <v>100202</v>
      </c>
      <c r="S1230">
        <v>13</v>
      </c>
      <c r="T1230">
        <v>100202</v>
      </c>
      <c r="U1230">
        <v>14</v>
      </c>
      <c r="V1230">
        <v>100202</v>
      </c>
      <c r="W1230">
        <v>15</v>
      </c>
      <c r="X1230">
        <v>100203</v>
      </c>
      <c r="Y1230">
        <v>16</v>
      </c>
      <c r="Z1230">
        <v>100203</v>
      </c>
      <c r="AA1230">
        <v>17</v>
      </c>
      <c r="AB1230">
        <v>100203</v>
      </c>
      <c r="AC1230">
        <v>19</v>
      </c>
      <c r="AD1230">
        <v>100203</v>
      </c>
      <c r="AE1230">
        <v>20</v>
      </c>
      <c r="AF1230">
        <v>200680</v>
      </c>
      <c r="AG1230">
        <v>18</v>
      </c>
      <c r="AH1230" t="e">
        <f>VLOOKUP(AF1230,关卡难度线!B:H,11,0)</f>
        <v>#N/A</v>
      </c>
    </row>
    <row r="1231" spans="14:34">
      <c r="N1231" s="14">
        <v>100202</v>
      </c>
      <c r="O1231">
        <v>11</v>
      </c>
      <c r="P1231">
        <v>100203</v>
      </c>
      <c r="Q1231">
        <v>12</v>
      </c>
      <c r="R1231">
        <v>100203</v>
      </c>
      <c r="S1231">
        <v>13</v>
      </c>
      <c r="T1231">
        <v>100202</v>
      </c>
      <c r="U1231">
        <v>14</v>
      </c>
      <c r="V1231">
        <v>100204</v>
      </c>
      <c r="W1231">
        <v>15</v>
      </c>
      <c r="X1231">
        <v>100204</v>
      </c>
      <c r="Y1231">
        <v>16</v>
      </c>
      <c r="Z1231">
        <v>100204</v>
      </c>
      <c r="AA1231">
        <v>17</v>
      </c>
      <c r="AB1231">
        <v>100202</v>
      </c>
      <c r="AC1231">
        <v>19</v>
      </c>
      <c r="AD1231">
        <v>100202</v>
      </c>
      <c r="AE1231">
        <v>20</v>
      </c>
      <c r="AF1231">
        <v>200671</v>
      </c>
      <c r="AG1231">
        <v>18</v>
      </c>
      <c r="AH1231" t="e">
        <f>VLOOKUP(AF1231,关卡难度线!B:H,11,0)</f>
        <v>#N/A</v>
      </c>
    </row>
    <row r="1232" spans="14:34">
      <c r="N1232" s="14">
        <v>100204</v>
      </c>
      <c r="O1232">
        <v>11</v>
      </c>
      <c r="P1232">
        <v>100202</v>
      </c>
      <c r="Q1232">
        <v>12</v>
      </c>
      <c r="R1232">
        <v>100203</v>
      </c>
      <c r="S1232">
        <v>13</v>
      </c>
      <c r="T1232">
        <v>100204</v>
      </c>
      <c r="U1232">
        <v>14</v>
      </c>
      <c r="V1232">
        <v>100204</v>
      </c>
      <c r="W1232">
        <v>15</v>
      </c>
      <c r="X1232">
        <v>100202</v>
      </c>
      <c r="Y1232">
        <v>16</v>
      </c>
      <c r="Z1232">
        <v>100202</v>
      </c>
      <c r="AA1232">
        <v>17</v>
      </c>
      <c r="AB1232">
        <v>100202</v>
      </c>
      <c r="AC1232">
        <v>19</v>
      </c>
      <c r="AD1232">
        <v>100203</v>
      </c>
      <c r="AE1232">
        <v>20</v>
      </c>
      <c r="AF1232">
        <v>200672</v>
      </c>
      <c r="AG1232">
        <v>18</v>
      </c>
      <c r="AH1232" t="e">
        <f>VLOOKUP(AF1232,关卡难度线!B:H,11,0)</f>
        <v>#N/A</v>
      </c>
    </row>
    <row r="1233" spans="14:34">
      <c r="N1233" s="14">
        <v>100202</v>
      </c>
      <c r="O1233">
        <v>11</v>
      </c>
      <c r="P1233">
        <v>100202</v>
      </c>
      <c r="Q1233">
        <v>12</v>
      </c>
      <c r="R1233">
        <v>100202</v>
      </c>
      <c r="S1233">
        <v>13</v>
      </c>
      <c r="T1233">
        <v>100203</v>
      </c>
      <c r="U1233">
        <v>14</v>
      </c>
      <c r="V1233">
        <v>100204</v>
      </c>
      <c r="W1233">
        <v>15</v>
      </c>
      <c r="X1233">
        <v>100202</v>
      </c>
      <c r="Y1233">
        <v>16</v>
      </c>
      <c r="Z1233">
        <v>100203</v>
      </c>
      <c r="AA1233">
        <v>17</v>
      </c>
      <c r="AB1233">
        <v>100204</v>
      </c>
      <c r="AC1233">
        <v>19</v>
      </c>
      <c r="AD1233">
        <v>100203</v>
      </c>
      <c r="AE1233">
        <v>20</v>
      </c>
      <c r="AF1233">
        <v>200673</v>
      </c>
      <c r="AG1233">
        <v>18</v>
      </c>
      <c r="AH1233" t="e">
        <f>VLOOKUP(AF1233,关卡难度线!B:H,11,0)</f>
        <v>#N/A</v>
      </c>
    </row>
    <row r="1234" spans="14:34">
      <c r="N1234" s="14">
        <v>100204</v>
      </c>
      <c r="O1234">
        <v>11</v>
      </c>
      <c r="P1234">
        <v>100202</v>
      </c>
      <c r="Q1234">
        <v>12</v>
      </c>
      <c r="R1234">
        <v>100203</v>
      </c>
      <c r="S1234">
        <v>13</v>
      </c>
      <c r="T1234">
        <v>100203</v>
      </c>
      <c r="U1234">
        <v>14</v>
      </c>
      <c r="V1234">
        <v>100204</v>
      </c>
      <c r="W1234">
        <v>15</v>
      </c>
      <c r="X1234">
        <v>100203</v>
      </c>
      <c r="Y1234">
        <v>16</v>
      </c>
      <c r="Z1234">
        <v>100202</v>
      </c>
      <c r="AA1234">
        <v>17</v>
      </c>
      <c r="AB1234">
        <v>100203</v>
      </c>
      <c r="AC1234">
        <v>19</v>
      </c>
      <c r="AD1234">
        <v>100202</v>
      </c>
      <c r="AE1234">
        <v>20</v>
      </c>
      <c r="AF1234">
        <v>200674</v>
      </c>
      <c r="AG1234">
        <v>18</v>
      </c>
      <c r="AH1234" t="e">
        <f>VLOOKUP(AF1234,关卡难度线!B:H,11,0)</f>
        <v>#N/A</v>
      </c>
    </row>
    <row r="1235" spans="14:34">
      <c r="N1235" s="14">
        <v>100203</v>
      </c>
      <c r="O1235">
        <v>11</v>
      </c>
      <c r="P1235">
        <v>100204</v>
      </c>
      <c r="Q1235">
        <v>12</v>
      </c>
      <c r="R1235">
        <v>100202</v>
      </c>
      <c r="S1235">
        <v>13</v>
      </c>
      <c r="T1235">
        <v>100204</v>
      </c>
      <c r="U1235">
        <v>14</v>
      </c>
      <c r="V1235">
        <v>100202</v>
      </c>
      <c r="W1235">
        <v>15</v>
      </c>
      <c r="X1235">
        <v>100202</v>
      </c>
      <c r="Y1235">
        <v>16</v>
      </c>
      <c r="Z1235">
        <v>100204</v>
      </c>
      <c r="AA1235">
        <v>17</v>
      </c>
      <c r="AB1235">
        <v>100202</v>
      </c>
      <c r="AC1235">
        <v>19</v>
      </c>
      <c r="AD1235">
        <v>100204</v>
      </c>
      <c r="AE1235">
        <v>20</v>
      </c>
      <c r="AF1235">
        <v>200675</v>
      </c>
      <c r="AG1235">
        <v>18</v>
      </c>
      <c r="AH1235" t="e">
        <f>VLOOKUP(AF1235,关卡难度线!B:H,11,0)</f>
        <v>#N/A</v>
      </c>
    </row>
    <row r="1236" spans="14:34">
      <c r="N1236" s="14">
        <v>100204</v>
      </c>
      <c r="O1236">
        <v>11</v>
      </c>
      <c r="P1236">
        <v>100203</v>
      </c>
      <c r="Q1236">
        <v>12</v>
      </c>
      <c r="R1236">
        <v>100202</v>
      </c>
      <c r="S1236">
        <v>13</v>
      </c>
      <c r="T1236">
        <v>100203</v>
      </c>
      <c r="U1236">
        <v>14</v>
      </c>
      <c r="V1236">
        <v>100202</v>
      </c>
      <c r="W1236">
        <v>15</v>
      </c>
      <c r="X1236">
        <v>100204</v>
      </c>
      <c r="Y1236">
        <v>16</v>
      </c>
      <c r="Z1236">
        <v>100203</v>
      </c>
      <c r="AA1236">
        <v>17</v>
      </c>
      <c r="AB1236">
        <v>100202</v>
      </c>
      <c r="AC1236">
        <v>19</v>
      </c>
      <c r="AD1236">
        <v>100204</v>
      </c>
      <c r="AE1236">
        <v>20</v>
      </c>
      <c r="AF1236">
        <v>200676</v>
      </c>
      <c r="AG1236">
        <v>18</v>
      </c>
      <c r="AH1236" t="e">
        <f>VLOOKUP(AF1236,关卡难度线!B:H,11,0)</f>
        <v>#N/A</v>
      </c>
    </row>
    <row r="1237" spans="14:34">
      <c r="N1237" s="14">
        <v>100202</v>
      </c>
      <c r="O1237">
        <v>11</v>
      </c>
      <c r="P1237">
        <v>100203</v>
      </c>
      <c r="Q1237">
        <v>12</v>
      </c>
      <c r="R1237">
        <v>100203</v>
      </c>
      <c r="S1237">
        <v>13</v>
      </c>
      <c r="T1237">
        <v>100204</v>
      </c>
      <c r="U1237">
        <v>14</v>
      </c>
      <c r="V1237">
        <v>100202</v>
      </c>
      <c r="W1237">
        <v>15</v>
      </c>
      <c r="X1237">
        <v>100204</v>
      </c>
      <c r="Y1237">
        <v>16</v>
      </c>
      <c r="Z1237">
        <v>100203</v>
      </c>
      <c r="AA1237">
        <v>17</v>
      </c>
      <c r="AB1237">
        <v>100203</v>
      </c>
      <c r="AC1237">
        <v>19</v>
      </c>
      <c r="AD1237">
        <v>100204</v>
      </c>
      <c r="AE1237">
        <v>20</v>
      </c>
      <c r="AF1237">
        <v>200677</v>
      </c>
      <c r="AG1237">
        <v>18</v>
      </c>
      <c r="AH1237" t="e">
        <f>VLOOKUP(AF1237,关卡难度线!B:H,11,0)</f>
        <v>#N/A</v>
      </c>
    </row>
    <row r="1238" spans="14:34">
      <c r="N1238" s="14">
        <v>100204</v>
      </c>
      <c r="O1238">
        <v>11</v>
      </c>
      <c r="P1238">
        <v>100203</v>
      </c>
      <c r="Q1238">
        <v>12</v>
      </c>
      <c r="R1238">
        <v>100203</v>
      </c>
      <c r="S1238">
        <v>13</v>
      </c>
      <c r="T1238">
        <v>100202</v>
      </c>
      <c r="U1238">
        <v>14</v>
      </c>
      <c r="V1238">
        <v>100202</v>
      </c>
      <c r="W1238">
        <v>15</v>
      </c>
      <c r="X1238">
        <v>100203</v>
      </c>
      <c r="Y1238">
        <v>16</v>
      </c>
      <c r="Z1238">
        <v>100204</v>
      </c>
      <c r="AA1238">
        <v>17</v>
      </c>
      <c r="AB1238">
        <v>100202</v>
      </c>
      <c r="AC1238">
        <v>19</v>
      </c>
      <c r="AD1238">
        <v>100202</v>
      </c>
      <c r="AE1238">
        <v>20</v>
      </c>
      <c r="AF1238">
        <v>200678</v>
      </c>
      <c r="AG1238">
        <v>18</v>
      </c>
      <c r="AH1238" t="e">
        <f>VLOOKUP(AF1238,关卡难度线!B:H,11,0)</f>
        <v>#N/A</v>
      </c>
    </row>
    <row r="1239" spans="14:34">
      <c r="N1239" s="14">
        <v>100202</v>
      </c>
      <c r="O1239">
        <v>11</v>
      </c>
      <c r="P1239">
        <v>100202</v>
      </c>
      <c r="Q1239">
        <v>12</v>
      </c>
      <c r="R1239">
        <v>100204</v>
      </c>
      <c r="S1239">
        <v>13</v>
      </c>
      <c r="T1239">
        <v>100202</v>
      </c>
      <c r="U1239">
        <v>14</v>
      </c>
      <c r="V1239">
        <v>100202</v>
      </c>
      <c r="W1239">
        <v>15</v>
      </c>
      <c r="X1239">
        <v>100202</v>
      </c>
      <c r="Y1239">
        <v>16</v>
      </c>
      <c r="Z1239">
        <v>100203</v>
      </c>
      <c r="AA1239">
        <v>17</v>
      </c>
      <c r="AB1239">
        <v>100204</v>
      </c>
      <c r="AC1239">
        <v>19</v>
      </c>
      <c r="AD1239">
        <v>100204</v>
      </c>
      <c r="AE1239">
        <v>20</v>
      </c>
      <c r="AF1239">
        <v>200679</v>
      </c>
      <c r="AG1239">
        <v>18</v>
      </c>
      <c r="AH1239" t="e">
        <f>VLOOKUP(AF1239,关卡难度线!B:H,11,0)</f>
        <v>#N/A</v>
      </c>
    </row>
    <row r="1240" spans="14:34">
      <c r="N1240" s="14">
        <v>100202</v>
      </c>
      <c r="O1240">
        <v>11</v>
      </c>
      <c r="P1240">
        <v>100203</v>
      </c>
      <c r="Q1240">
        <v>12</v>
      </c>
      <c r="R1240">
        <v>100202</v>
      </c>
      <c r="S1240">
        <v>13</v>
      </c>
      <c r="T1240">
        <v>100202</v>
      </c>
      <c r="U1240">
        <v>14</v>
      </c>
      <c r="V1240">
        <v>100202</v>
      </c>
      <c r="W1240">
        <v>15</v>
      </c>
      <c r="X1240">
        <v>100203</v>
      </c>
      <c r="Y1240">
        <v>16</v>
      </c>
      <c r="Z1240">
        <v>100203</v>
      </c>
      <c r="AA1240">
        <v>17</v>
      </c>
      <c r="AB1240">
        <v>100203</v>
      </c>
      <c r="AC1240">
        <v>19</v>
      </c>
      <c r="AD1240">
        <v>100203</v>
      </c>
      <c r="AE1240">
        <v>20</v>
      </c>
      <c r="AF1240">
        <v>200680</v>
      </c>
      <c r="AG1240">
        <v>18</v>
      </c>
      <c r="AH1240" t="e">
        <f>VLOOKUP(AF1240,关卡难度线!B:H,11,0)</f>
        <v>#N/A</v>
      </c>
    </row>
    <row r="1241" spans="14:34">
      <c r="N1241" s="14">
        <v>100206</v>
      </c>
      <c r="O1241">
        <v>11</v>
      </c>
      <c r="P1241">
        <v>100206</v>
      </c>
      <c r="Q1241">
        <v>12</v>
      </c>
      <c r="R1241">
        <v>100206</v>
      </c>
      <c r="S1241">
        <v>13</v>
      </c>
      <c r="T1241">
        <v>100207</v>
      </c>
      <c r="U1241">
        <v>14</v>
      </c>
      <c r="V1241">
        <v>100207</v>
      </c>
      <c r="W1241">
        <v>15</v>
      </c>
      <c r="X1241">
        <v>100205</v>
      </c>
      <c r="Y1241">
        <v>16</v>
      </c>
      <c r="Z1241">
        <v>100206</v>
      </c>
      <c r="AA1241">
        <v>17</v>
      </c>
      <c r="AB1241">
        <v>100205</v>
      </c>
      <c r="AC1241">
        <v>19</v>
      </c>
      <c r="AD1241">
        <v>100207</v>
      </c>
      <c r="AE1241">
        <v>20</v>
      </c>
      <c r="AF1241">
        <v>200681</v>
      </c>
      <c r="AG1241">
        <v>18</v>
      </c>
      <c r="AH1241" t="e">
        <f>VLOOKUP(AF1241,关卡难度线!B:H,11,0)</f>
        <v>#N/A</v>
      </c>
    </row>
    <row r="1242" spans="14:34">
      <c r="N1242" s="14">
        <v>100205</v>
      </c>
      <c r="O1242">
        <v>11</v>
      </c>
      <c r="P1242">
        <v>100206</v>
      </c>
      <c r="Q1242">
        <v>12</v>
      </c>
      <c r="R1242">
        <v>100205</v>
      </c>
      <c r="S1242">
        <v>13</v>
      </c>
      <c r="T1242">
        <v>100206</v>
      </c>
      <c r="U1242">
        <v>14</v>
      </c>
      <c r="V1242">
        <v>100207</v>
      </c>
      <c r="W1242">
        <v>15</v>
      </c>
      <c r="X1242">
        <v>100205</v>
      </c>
      <c r="Y1242">
        <v>16</v>
      </c>
      <c r="Z1242">
        <v>100207</v>
      </c>
      <c r="AA1242">
        <v>17</v>
      </c>
      <c r="AB1242">
        <v>100207</v>
      </c>
      <c r="AC1242">
        <v>19</v>
      </c>
      <c r="AD1242">
        <v>100206</v>
      </c>
      <c r="AE1242">
        <v>20</v>
      </c>
      <c r="AF1242">
        <v>200682</v>
      </c>
      <c r="AG1242">
        <v>18</v>
      </c>
      <c r="AH1242" t="e">
        <f>VLOOKUP(AF1242,关卡难度线!B:H,11,0)</f>
        <v>#N/A</v>
      </c>
    </row>
    <row r="1243" spans="14:34">
      <c r="N1243" s="14">
        <v>100206</v>
      </c>
      <c r="O1243">
        <v>11</v>
      </c>
      <c r="P1243">
        <v>100205</v>
      </c>
      <c r="Q1243">
        <v>12</v>
      </c>
      <c r="R1243">
        <v>100207</v>
      </c>
      <c r="S1243">
        <v>13</v>
      </c>
      <c r="T1243">
        <v>100205</v>
      </c>
      <c r="U1243">
        <v>14</v>
      </c>
      <c r="V1243">
        <v>100207</v>
      </c>
      <c r="W1243">
        <v>15</v>
      </c>
      <c r="X1243">
        <v>100207</v>
      </c>
      <c r="Y1243">
        <v>16</v>
      </c>
      <c r="Z1243">
        <v>100207</v>
      </c>
      <c r="AA1243">
        <v>17</v>
      </c>
      <c r="AB1243">
        <v>100207</v>
      </c>
      <c r="AC1243">
        <v>19</v>
      </c>
      <c r="AD1243">
        <v>100207</v>
      </c>
      <c r="AE1243">
        <v>20</v>
      </c>
      <c r="AF1243">
        <v>200683</v>
      </c>
      <c r="AG1243">
        <v>18</v>
      </c>
      <c r="AH1243" t="e">
        <f>VLOOKUP(AF1243,关卡难度线!B:H,11,0)</f>
        <v>#N/A</v>
      </c>
    </row>
    <row r="1244" spans="14:34">
      <c r="N1244" s="14">
        <v>100205</v>
      </c>
      <c r="O1244">
        <v>11</v>
      </c>
      <c r="P1244">
        <v>100206</v>
      </c>
      <c r="Q1244">
        <v>12</v>
      </c>
      <c r="R1244">
        <v>100207</v>
      </c>
      <c r="S1244">
        <v>13</v>
      </c>
      <c r="T1244">
        <v>100206</v>
      </c>
      <c r="U1244">
        <v>14</v>
      </c>
      <c r="V1244">
        <v>100206</v>
      </c>
      <c r="W1244">
        <v>15</v>
      </c>
      <c r="X1244">
        <v>100206</v>
      </c>
      <c r="Y1244">
        <v>16</v>
      </c>
      <c r="Z1244">
        <v>100205</v>
      </c>
      <c r="AA1244">
        <v>17</v>
      </c>
      <c r="AB1244">
        <v>100206</v>
      </c>
      <c r="AC1244">
        <v>19</v>
      </c>
      <c r="AD1244">
        <v>100207</v>
      </c>
      <c r="AE1244">
        <v>20</v>
      </c>
      <c r="AF1244">
        <v>200684</v>
      </c>
      <c r="AG1244">
        <v>18</v>
      </c>
      <c r="AH1244" t="e">
        <f>VLOOKUP(AF1244,关卡难度线!B:H,11,0)</f>
        <v>#N/A</v>
      </c>
    </row>
    <row r="1245" spans="14:34">
      <c r="N1245" s="14">
        <v>100205</v>
      </c>
      <c r="O1245">
        <v>11</v>
      </c>
      <c r="P1245">
        <v>100207</v>
      </c>
      <c r="Q1245">
        <v>12</v>
      </c>
      <c r="R1245">
        <v>100205</v>
      </c>
      <c r="S1245">
        <v>13</v>
      </c>
      <c r="T1245">
        <v>100207</v>
      </c>
      <c r="U1245">
        <v>14</v>
      </c>
      <c r="V1245">
        <v>100206</v>
      </c>
      <c r="W1245">
        <v>15</v>
      </c>
      <c r="X1245">
        <v>100205</v>
      </c>
      <c r="Y1245">
        <v>16</v>
      </c>
      <c r="Z1245">
        <v>100206</v>
      </c>
      <c r="AA1245">
        <v>17</v>
      </c>
      <c r="AB1245">
        <v>100206</v>
      </c>
      <c r="AC1245">
        <v>19</v>
      </c>
      <c r="AD1245">
        <v>100207</v>
      </c>
      <c r="AE1245">
        <v>20</v>
      </c>
      <c r="AF1245">
        <v>200685</v>
      </c>
      <c r="AG1245">
        <v>18</v>
      </c>
      <c r="AH1245" t="e">
        <f>VLOOKUP(AF1245,关卡难度线!B:H,11,0)</f>
        <v>#N/A</v>
      </c>
    </row>
    <row r="1246" spans="14:34">
      <c r="N1246" s="14">
        <v>100206</v>
      </c>
      <c r="O1246">
        <v>11</v>
      </c>
      <c r="P1246">
        <v>100205</v>
      </c>
      <c r="Q1246">
        <v>12</v>
      </c>
      <c r="R1246">
        <v>100206</v>
      </c>
      <c r="S1246">
        <v>13</v>
      </c>
      <c r="T1246">
        <v>100206</v>
      </c>
      <c r="U1246">
        <v>14</v>
      </c>
      <c r="V1246">
        <v>100207</v>
      </c>
      <c r="W1246">
        <v>15</v>
      </c>
      <c r="X1246">
        <v>100205</v>
      </c>
      <c r="Y1246">
        <v>16</v>
      </c>
      <c r="Z1246">
        <v>100207</v>
      </c>
      <c r="AA1246">
        <v>17</v>
      </c>
      <c r="AB1246">
        <v>100205</v>
      </c>
      <c r="AC1246">
        <v>19</v>
      </c>
      <c r="AD1246">
        <v>100205</v>
      </c>
      <c r="AE1246">
        <v>20</v>
      </c>
      <c r="AF1246">
        <v>200686</v>
      </c>
      <c r="AG1246">
        <v>18</v>
      </c>
      <c r="AH1246" t="e">
        <f>VLOOKUP(AF1246,关卡难度线!B:H,11,0)</f>
        <v>#N/A</v>
      </c>
    </row>
    <row r="1247" spans="14:34">
      <c r="N1247" s="14">
        <v>100206</v>
      </c>
      <c r="O1247">
        <v>11</v>
      </c>
      <c r="P1247">
        <v>100205</v>
      </c>
      <c r="Q1247">
        <v>12</v>
      </c>
      <c r="R1247">
        <v>100205</v>
      </c>
      <c r="S1247">
        <v>13</v>
      </c>
      <c r="T1247">
        <v>100206</v>
      </c>
      <c r="U1247">
        <v>14</v>
      </c>
      <c r="V1247">
        <v>100206</v>
      </c>
      <c r="W1247">
        <v>15</v>
      </c>
      <c r="X1247">
        <v>100206</v>
      </c>
      <c r="Y1247">
        <v>16</v>
      </c>
      <c r="Z1247">
        <v>100206</v>
      </c>
      <c r="AA1247">
        <v>17</v>
      </c>
      <c r="AB1247">
        <v>100207</v>
      </c>
      <c r="AC1247">
        <v>19</v>
      </c>
      <c r="AD1247">
        <v>100206</v>
      </c>
      <c r="AE1247">
        <v>20</v>
      </c>
      <c r="AF1247">
        <v>200687</v>
      </c>
      <c r="AG1247">
        <v>18</v>
      </c>
      <c r="AH1247" t="e">
        <f>VLOOKUP(AF1247,关卡难度线!B:H,11,0)</f>
        <v>#N/A</v>
      </c>
    </row>
    <row r="1248" spans="14:34">
      <c r="N1248" s="14">
        <v>100205</v>
      </c>
      <c r="O1248">
        <v>11</v>
      </c>
      <c r="P1248">
        <v>100205</v>
      </c>
      <c r="Q1248">
        <v>12</v>
      </c>
      <c r="R1248">
        <v>100206</v>
      </c>
      <c r="S1248">
        <v>13</v>
      </c>
      <c r="T1248">
        <v>100205</v>
      </c>
      <c r="U1248">
        <v>14</v>
      </c>
      <c r="V1248">
        <v>100205</v>
      </c>
      <c r="W1248">
        <v>15</v>
      </c>
      <c r="X1248">
        <v>100207</v>
      </c>
      <c r="Y1248">
        <v>16</v>
      </c>
      <c r="Z1248">
        <v>100207</v>
      </c>
      <c r="AA1248">
        <v>17</v>
      </c>
      <c r="AB1248">
        <v>100206</v>
      </c>
      <c r="AC1248">
        <v>19</v>
      </c>
      <c r="AD1248">
        <v>100205</v>
      </c>
      <c r="AE1248">
        <v>20</v>
      </c>
      <c r="AF1248">
        <v>200688</v>
      </c>
      <c r="AG1248">
        <v>18</v>
      </c>
      <c r="AH1248" t="e">
        <f>VLOOKUP(AF1248,关卡难度线!B:H,11,0)</f>
        <v>#N/A</v>
      </c>
    </row>
    <row r="1249" spans="14:34">
      <c r="N1249" s="14">
        <v>100206</v>
      </c>
      <c r="O1249">
        <v>11</v>
      </c>
      <c r="P1249">
        <v>100206</v>
      </c>
      <c r="Q1249">
        <v>12</v>
      </c>
      <c r="R1249">
        <v>100205</v>
      </c>
      <c r="S1249">
        <v>13</v>
      </c>
      <c r="T1249">
        <v>100205</v>
      </c>
      <c r="U1249">
        <v>14</v>
      </c>
      <c r="V1249">
        <v>100207</v>
      </c>
      <c r="W1249">
        <v>15</v>
      </c>
      <c r="X1249">
        <v>100206</v>
      </c>
      <c r="Y1249">
        <v>16</v>
      </c>
      <c r="Z1249">
        <v>100207</v>
      </c>
      <c r="AA1249">
        <v>17</v>
      </c>
      <c r="AB1249">
        <v>100205</v>
      </c>
      <c r="AC1249">
        <v>19</v>
      </c>
      <c r="AD1249">
        <v>100206</v>
      </c>
      <c r="AE1249">
        <v>20</v>
      </c>
      <c r="AF1249">
        <v>200689</v>
      </c>
      <c r="AG1249">
        <v>18</v>
      </c>
      <c r="AH1249" t="e">
        <f>VLOOKUP(AF1249,关卡难度线!B:H,11,0)</f>
        <v>#N/A</v>
      </c>
    </row>
    <row r="1250" spans="14:34">
      <c r="N1250" s="14">
        <v>100207</v>
      </c>
      <c r="O1250">
        <v>11</v>
      </c>
      <c r="P1250">
        <v>100205</v>
      </c>
      <c r="Q1250">
        <v>12</v>
      </c>
      <c r="R1250">
        <v>100205</v>
      </c>
      <c r="S1250">
        <v>13</v>
      </c>
      <c r="T1250">
        <v>100206</v>
      </c>
      <c r="U1250">
        <v>14</v>
      </c>
      <c r="V1250">
        <v>100206</v>
      </c>
      <c r="W1250">
        <v>15</v>
      </c>
      <c r="X1250">
        <v>100207</v>
      </c>
      <c r="Y1250">
        <v>16</v>
      </c>
      <c r="Z1250">
        <v>100205</v>
      </c>
      <c r="AA1250">
        <v>17</v>
      </c>
      <c r="AB1250">
        <v>100205</v>
      </c>
      <c r="AC1250">
        <v>19</v>
      </c>
      <c r="AD1250">
        <v>100207</v>
      </c>
      <c r="AE1250">
        <v>20</v>
      </c>
      <c r="AF1250">
        <v>200690</v>
      </c>
      <c r="AG1250">
        <v>18</v>
      </c>
      <c r="AH1250" t="e">
        <f>VLOOKUP(AF1250,关卡难度线!B:H,11,0)</f>
        <v>#N/A</v>
      </c>
    </row>
    <row r="1251" spans="14:34">
      <c r="N1251" s="14">
        <v>100206</v>
      </c>
      <c r="O1251">
        <v>11</v>
      </c>
      <c r="P1251">
        <v>100206</v>
      </c>
      <c r="Q1251">
        <v>12</v>
      </c>
      <c r="R1251">
        <v>100206</v>
      </c>
      <c r="S1251">
        <v>13</v>
      </c>
      <c r="T1251">
        <v>100207</v>
      </c>
      <c r="U1251">
        <v>14</v>
      </c>
      <c r="V1251">
        <v>100207</v>
      </c>
      <c r="W1251">
        <v>15</v>
      </c>
      <c r="X1251">
        <v>100205</v>
      </c>
      <c r="Y1251">
        <v>16</v>
      </c>
      <c r="Z1251">
        <v>100206</v>
      </c>
      <c r="AA1251">
        <v>17</v>
      </c>
      <c r="AB1251">
        <v>100205</v>
      </c>
      <c r="AC1251">
        <v>19</v>
      </c>
      <c r="AD1251">
        <v>100207</v>
      </c>
      <c r="AE1251">
        <v>20</v>
      </c>
      <c r="AF1251">
        <v>200681</v>
      </c>
      <c r="AG1251">
        <v>18</v>
      </c>
      <c r="AH1251" t="e">
        <f>VLOOKUP(AF1251,关卡难度线!B:H,11,0)</f>
        <v>#N/A</v>
      </c>
    </row>
    <row r="1252" spans="14:34">
      <c r="N1252" s="14">
        <v>100205</v>
      </c>
      <c r="O1252">
        <v>11</v>
      </c>
      <c r="P1252">
        <v>100206</v>
      </c>
      <c r="Q1252">
        <v>12</v>
      </c>
      <c r="R1252">
        <v>100205</v>
      </c>
      <c r="S1252">
        <v>13</v>
      </c>
      <c r="T1252">
        <v>100206</v>
      </c>
      <c r="U1252">
        <v>14</v>
      </c>
      <c r="V1252">
        <v>100207</v>
      </c>
      <c r="W1252">
        <v>15</v>
      </c>
      <c r="X1252">
        <v>100205</v>
      </c>
      <c r="Y1252">
        <v>16</v>
      </c>
      <c r="Z1252">
        <v>100207</v>
      </c>
      <c r="AA1252">
        <v>17</v>
      </c>
      <c r="AB1252">
        <v>100207</v>
      </c>
      <c r="AC1252">
        <v>19</v>
      </c>
      <c r="AD1252">
        <v>100206</v>
      </c>
      <c r="AE1252">
        <v>20</v>
      </c>
      <c r="AF1252">
        <v>200682</v>
      </c>
      <c r="AG1252">
        <v>18</v>
      </c>
      <c r="AH1252" t="e">
        <f>VLOOKUP(AF1252,关卡难度线!B:H,11,0)</f>
        <v>#N/A</v>
      </c>
    </row>
    <row r="1253" spans="14:34">
      <c r="N1253" s="14">
        <v>100206</v>
      </c>
      <c r="O1253">
        <v>11</v>
      </c>
      <c r="P1253">
        <v>100205</v>
      </c>
      <c r="Q1253">
        <v>12</v>
      </c>
      <c r="R1253">
        <v>100207</v>
      </c>
      <c r="S1253">
        <v>13</v>
      </c>
      <c r="T1253">
        <v>100205</v>
      </c>
      <c r="U1253">
        <v>14</v>
      </c>
      <c r="V1253">
        <v>100207</v>
      </c>
      <c r="W1253">
        <v>15</v>
      </c>
      <c r="X1253">
        <v>100207</v>
      </c>
      <c r="Y1253">
        <v>16</v>
      </c>
      <c r="Z1253">
        <v>100207</v>
      </c>
      <c r="AA1253">
        <v>17</v>
      </c>
      <c r="AB1253">
        <v>100207</v>
      </c>
      <c r="AC1253">
        <v>19</v>
      </c>
      <c r="AD1253">
        <v>100207</v>
      </c>
      <c r="AE1253">
        <v>20</v>
      </c>
      <c r="AF1253">
        <v>200683</v>
      </c>
      <c r="AG1253">
        <v>18</v>
      </c>
      <c r="AH1253" t="e">
        <f>VLOOKUP(AF1253,关卡难度线!B:H,11,0)</f>
        <v>#N/A</v>
      </c>
    </row>
    <row r="1254" spans="14:34">
      <c r="N1254" s="14">
        <v>100205</v>
      </c>
      <c r="O1254">
        <v>11</v>
      </c>
      <c r="P1254">
        <v>100206</v>
      </c>
      <c r="Q1254">
        <v>12</v>
      </c>
      <c r="R1254">
        <v>100207</v>
      </c>
      <c r="S1254">
        <v>13</v>
      </c>
      <c r="T1254">
        <v>100206</v>
      </c>
      <c r="U1254">
        <v>14</v>
      </c>
      <c r="V1254">
        <v>100206</v>
      </c>
      <c r="W1254">
        <v>15</v>
      </c>
      <c r="X1254">
        <v>100206</v>
      </c>
      <c r="Y1254">
        <v>16</v>
      </c>
      <c r="Z1254">
        <v>100205</v>
      </c>
      <c r="AA1254">
        <v>17</v>
      </c>
      <c r="AB1254">
        <v>100206</v>
      </c>
      <c r="AC1254">
        <v>19</v>
      </c>
      <c r="AD1254">
        <v>100207</v>
      </c>
      <c r="AE1254">
        <v>20</v>
      </c>
      <c r="AF1254">
        <v>200684</v>
      </c>
      <c r="AG1254">
        <v>18</v>
      </c>
      <c r="AH1254" t="e">
        <f>VLOOKUP(AF1254,关卡难度线!B:H,11,0)</f>
        <v>#N/A</v>
      </c>
    </row>
    <row r="1255" spans="14:34">
      <c r="N1255" s="14">
        <v>100205</v>
      </c>
      <c r="O1255">
        <v>11</v>
      </c>
      <c r="P1255">
        <v>100207</v>
      </c>
      <c r="Q1255">
        <v>12</v>
      </c>
      <c r="R1255">
        <v>100205</v>
      </c>
      <c r="S1255">
        <v>13</v>
      </c>
      <c r="T1255">
        <v>100207</v>
      </c>
      <c r="U1255">
        <v>14</v>
      </c>
      <c r="V1255">
        <v>100206</v>
      </c>
      <c r="W1255">
        <v>15</v>
      </c>
      <c r="X1255">
        <v>100205</v>
      </c>
      <c r="Y1255">
        <v>16</v>
      </c>
      <c r="Z1255">
        <v>100206</v>
      </c>
      <c r="AA1255">
        <v>17</v>
      </c>
      <c r="AB1255">
        <v>100206</v>
      </c>
      <c r="AC1255">
        <v>19</v>
      </c>
      <c r="AD1255">
        <v>100207</v>
      </c>
      <c r="AE1255">
        <v>20</v>
      </c>
      <c r="AF1255">
        <v>200685</v>
      </c>
      <c r="AG1255">
        <v>18</v>
      </c>
      <c r="AH1255" t="e">
        <f>VLOOKUP(AF1255,关卡难度线!B:H,11,0)</f>
        <v>#N/A</v>
      </c>
    </row>
    <row r="1256" spans="14:34">
      <c r="N1256" s="14">
        <v>100206</v>
      </c>
      <c r="O1256">
        <v>11</v>
      </c>
      <c r="P1256">
        <v>100205</v>
      </c>
      <c r="Q1256">
        <v>12</v>
      </c>
      <c r="R1256">
        <v>100206</v>
      </c>
      <c r="S1256">
        <v>13</v>
      </c>
      <c r="T1256">
        <v>100206</v>
      </c>
      <c r="U1256">
        <v>14</v>
      </c>
      <c r="V1256">
        <v>100207</v>
      </c>
      <c r="W1256">
        <v>15</v>
      </c>
      <c r="X1256">
        <v>100205</v>
      </c>
      <c r="Y1256">
        <v>16</v>
      </c>
      <c r="Z1256">
        <v>100207</v>
      </c>
      <c r="AA1256">
        <v>17</v>
      </c>
      <c r="AB1256">
        <v>100205</v>
      </c>
      <c r="AC1256">
        <v>19</v>
      </c>
      <c r="AD1256">
        <v>100205</v>
      </c>
      <c r="AE1256">
        <v>20</v>
      </c>
      <c r="AF1256">
        <v>200686</v>
      </c>
      <c r="AG1256">
        <v>18</v>
      </c>
      <c r="AH1256" t="e">
        <f>VLOOKUP(AF1256,关卡难度线!B:H,11,0)</f>
        <v>#N/A</v>
      </c>
    </row>
    <row r="1257" spans="14:34">
      <c r="N1257" s="14">
        <v>100206</v>
      </c>
      <c r="O1257">
        <v>11</v>
      </c>
      <c r="P1257">
        <v>100205</v>
      </c>
      <c r="Q1257">
        <v>12</v>
      </c>
      <c r="R1257">
        <v>100205</v>
      </c>
      <c r="S1257">
        <v>13</v>
      </c>
      <c r="T1257">
        <v>100206</v>
      </c>
      <c r="U1257">
        <v>14</v>
      </c>
      <c r="V1257">
        <v>100206</v>
      </c>
      <c r="W1257">
        <v>15</v>
      </c>
      <c r="X1257">
        <v>100206</v>
      </c>
      <c r="Y1257">
        <v>16</v>
      </c>
      <c r="Z1257">
        <v>100206</v>
      </c>
      <c r="AA1257">
        <v>17</v>
      </c>
      <c r="AB1257">
        <v>100207</v>
      </c>
      <c r="AC1257">
        <v>19</v>
      </c>
      <c r="AD1257">
        <v>100206</v>
      </c>
      <c r="AE1257">
        <v>20</v>
      </c>
      <c r="AF1257">
        <v>200687</v>
      </c>
      <c r="AG1257">
        <v>18</v>
      </c>
      <c r="AH1257" t="e">
        <f>VLOOKUP(AF1257,关卡难度线!B:H,11,0)</f>
        <v>#N/A</v>
      </c>
    </row>
    <row r="1258" spans="14:34">
      <c r="N1258" s="14">
        <v>100205</v>
      </c>
      <c r="O1258">
        <v>11</v>
      </c>
      <c r="P1258">
        <v>100205</v>
      </c>
      <c r="Q1258">
        <v>12</v>
      </c>
      <c r="R1258">
        <v>100206</v>
      </c>
      <c r="S1258">
        <v>13</v>
      </c>
      <c r="T1258">
        <v>100205</v>
      </c>
      <c r="U1258">
        <v>14</v>
      </c>
      <c r="V1258">
        <v>100205</v>
      </c>
      <c r="W1258">
        <v>15</v>
      </c>
      <c r="X1258">
        <v>100207</v>
      </c>
      <c r="Y1258">
        <v>16</v>
      </c>
      <c r="Z1258">
        <v>100207</v>
      </c>
      <c r="AA1258">
        <v>17</v>
      </c>
      <c r="AB1258">
        <v>100206</v>
      </c>
      <c r="AC1258">
        <v>19</v>
      </c>
      <c r="AD1258">
        <v>100205</v>
      </c>
      <c r="AE1258">
        <v>20</v>
      </c>
      <c r="AF1258">
        <v>200688</v>
      </c>
      <c r="AG1258">
        <v>18</v>
      </c>
      <c r="AH1258" t="e">
        <f>VLOOKUP(AF1258,关卡难度线!B:H,11,0)</f>
        <v>#N/A</v>
      </c>
    </row>
    <row r="1259" spans="14:34">
      <c r="N1259" s="14">
        <v>100206</v>
      </c>
      <c r="O1259">
        <v>11</v>
      </c>
      <c r="P1259">
        <v>100206</v>
      </c>
      <c r="Q1259">
        <v>12</v>
      </c>
      <c r="R1259">
        <v>100205</v>
      </c>
      <c r="S1259">
        <v>13</v>
      </c>
      <c r="T1259">
        <v>100205</v>
      </c>
      <c r="U1259">
        <v>14</v>
      </c>
      <c r="V1259">
        <v>100207</v>
      </c>
      <c r="W1259">
        <v>15</v>
      </c>
      <c r="X1259">
        <v>100206</v>
      </c>
      <c r="Y1259">
        <v>16</v>
      </c>
      <c r="Z1259">
        <v>100207</v>
      </c>
      <c r="AA1259">
        <v>17</v>
      </c>
      <c r="AB1259">
        <v>100205</v>
      </c>
      <c r="AC1259">
        <v>19</v>
      </c>
      <c r="AD1259">
        <v>100206</v>
      </c>
      <c r="AE1259">
        <v>20</v>
      </c>
      <c r="AF1259">
        <v>200689</v>
      </c>
      <c r="AG1259">
        <v>18</v>
      </c>
      <c r="AH1259" t="e">
        <f>VLOOKUP(AF1259,关卡难度线!B:H,11,0)</f>
        <v>#N/A</v>
      </c>
    </row>
    <row r="1260" spans="14:34">
      <c r="N1260" s="14">
        <v>100207</v>
      </c>
      <c r="O1260">
        <v>11</v>
      </c>
      <c r="P1260">
        <v>100205</v>
      </c>
      <c r="Q1260">
        <v>12</v>
      </c>
      <c r="R1260">
        <v>100205</v>
      </c>
      <c r="S1260">
        <v>13</v>
      </c>
      <c r="T1260">
        <v>100206</v>
      </c>
      <c r="U1260">
        <v>14</v>
      </c>
      <c r="V1260">
        <v>100206</v>
      </c>
      <c r="W1260">
        <v>15</v>
      </c>
      <c r="X1260">
        <v>100207</v>
      </c>
      <c r="Y1260">
        <v>16</v>
      </c>
      <c r="Z1260">
        <v>100205</v>
      </c>
      <c r="AA1260">
        <v>17</v>
      </c>
      <c r="AB1260">
        <v>100205</v>
      </c>
      <c r="AC1260">
        <v>19</v>
      </c>
      <c r="AD1260">
        <v>100207</v>
      </c>
      <c r="AE1260">
        <v>20</v>
      </c>
      <c r="AF1260">
        <v>200690</v>
      </c>
      <c r="AG1260">
        <v>18</v>
      </c>
      <c r="AH1260" t="e">
        <f>VLOOKUP(AF1260,关卡难度线!B:H,11,0)</f>
        <v>#N/A</v>
      </c>
    </row>
    <row r="1261" spans="14:34">
      <c r="N1261" s="14">
        <v>100209</v>
      </c>
      <c r="O1261">
        <v>11</v>
      </c>
      <c r="P1261">
        <v>100210</v>
      </c>
      <c r="Q1261">
        <v>12</v>
      </c>
      <c r="R1261">
        <v>100208</v>
      </c>
      <c r="S1261">
        <v>13</v>
      </c>
      <c r="T1261">
        <v>100209</v>
      </c>
      <c r="U1261">
        <v>14</v>
      </c>
      <c r="V1261">
        <v>100210</v>
      </c>
      <c r="W1261">
        <v>15</v>
      </c>
      <c r="X1261">
        <v>100210</v>
      </c>
      <c r="Y1261">
        <v>16</v>
      </c>
      <c r="Z1261">
        <v>100210</v>
      </c>
      <c r="AA1261">
        <v>17</v>
      </c>
      <c r="AB1261">
        <v>100209</v>
      </c>
      <c r="AC1261">
        <v>19</v>
      </c>
      <c r="AD1261">
        <v>100208</v>
      </c>
      <c r="AE1261">
        <v>20</v>
      </c>
      <c r="AF1261">
        <v>200691</v>
      </c>
      <c r="AG1261">
        <v>18</v>
      </c>
      <c r="AH1261" t="e">
        <f>VLOOKUP(AF1261,关卡难度线!B:H,11,0)</f>
        <v>#N/A</v>
      </c>
    </row>
    <row r="1262" spans="14:34">
      <c r="N1262" s="14">
        <v>100208</v>
      </c>
      <c r="O1262">
        <v>11</v>
      </c>
      <c r="P1262">
        <v>100210</v>
      </c>
      <c r="Q1262">
        <v>12</v>
      </c>
      <c r="R1262">
        <v>100208</v>
      </c>
      <c r="S1262">
        <v>13</v>
      </c>
      <c r="T1262">
        <v>100208</v>
      </c>
      <c r="U1262">
        <v>14</v>
      </c>
      <c r="V1262">
        <v>100209</v>
      </c>
      <c r="W1262">
        <v>15</v>
      </c>
      <c r="X1262">
        <v>100210</v>
      </c>
      <c r="Y1262">
        <v>16</v>
      </c>
      <c r="Z1262">
        <v>100208</v>
      </c>
      <c r="AA1262">
        <v>17</v>
      </c>
      <c r="AB1262">
        <v>100209</v>
      </c>
      <c r="AC1262">
        <v>19</v>
      </c>
      <c r="AD1262">
        <v>100209</v>
      </c>
      <c r="AE1262">
        <v>20</v>
      </c>
      <c r="AF1262">
        <v>200692</v>
      </c>
      <c r="AG1262">
        <v>18</v>
      </c>
      <c r="AH1262" t="e">
        <f>VLOOKUP(AF1262,关卡难度线!B:H,11,0)</f>
        <v>#N/A</v>
      </c>
    </row>
    <row r="1263" spans="14:34">
      <c r="N1263" s="14">
        <v>100210</v>
      </c>
      <c r="O1263">
        <v>11</v>
      </c>
      <c r="P1263">
        <v>100208</v>
      </c>
      <c r="Q1263">
        <v>12</v>
      </c>
      <c r="R1263">
        <v>100209</v>
      </c>
      <c r="S1263">
        <v>13</v>
      </c>
      <c r="T1263">
        <v>100209</v>
      </c>
      <c r="U1263">
        <v>14</v>
      </c>
      <c r="V1263">
        <v>100209</v>
      </c>
      <c r="W1263">
        <v>15</v>
      </c>
      <c r="X1263">
        <v>100209</v>
      </c>
      <c r="Y1263">
        <v>16</v>
      </c>
      <c r="Z1263">
        <v>100209</v>
      </c>
      <c r="AA1263">
        <v>17</v>
      </c>
      <c r="AB1263">
        <v>100208</v>
      </c>
      <c r="AC1263">
        <v>19</v>
      </c>
      <c r="AD1263">
        <v>100208</v>
      </c>
      <c r="AE1263">
        <v>20</v>
      </c>
      <c r="AF1263">
        <v>200693</v>
      </c>
      <c r="AG1263">
        <v>18</v>
      </c>
      <c r="AH1263" t="e">
        <f>VLOOKUP(AF1263,关卡难度线!B:H,11,0)</f>
        <v>#N/A</v>
      </c>
    </row>
    <row r="1264" spans="14:34">
      <c r="N1264" s="14">
        <v>100208</v>
      </c>
      <c r="O1264">
        <v>11</v>
      </c>
      <c r="P1264">
        <v>100210</v>
      </c>
      <c r="Q1264">
        <v>12</v>
      </c>
      <c r="R1264">
        <v>100209</v>
      </c>
      <c r="S1264">
        <v>13</v>
      </c>
      <c r="T1264">
        <v>100209</v>
      </c>
      <c r="U1264">
        <v>14</v>
      </c>
      <c r="V1264">
        <v>100209</v>
      </c>
      <c r="W1264">
        <v>15</v>
      </c>
      <c r="X1264">
        <v>100210</v>
      </c>
      <c r="Y1264">
        <v>16</v>
      </c>
      <c r="Z1264">
        <v>100209</v>
      </c>
      <c r="AA1264">
        <v>17</v>
      </c>
      <c r="AB1264">
        <v>100210</v>
      </c>
      <c r="AC1264">
        <v>19</v>
      </c>
      <c r="AD1264">
        <v>100208</v>
      </c>
      <c r="AE1264">
        <v>20</v>
      </c>
      <c r="AF1264">
        <v>200694</v>
      </c>
      <c r="AG1264">
        <v>18</v>
      </c>
      <c r="AH1264" t="e">
        <f>VLOOKUP(AF1264,关卡难度线!B:H,11,0)</f>
        <v>#N/A</v>
      </c>
    </row>
    <row r="1265" spans="14:34">
      <c r="N1265" s="14">
        <v>100210</v>
      </c>
      <c r="O1265">
        <v>11</v>
      </c>
      <c r="P1265">
        <v>100210</v>
      </c>
      <c r="Q1265">
        <v>12</v>
      </c>
      <c r="R1265">
        <v>100208</v>
      </c>
      <c r="S1265">
        <v>13</v>
      </c>
      <c r="T1265">
        <v>100208</v>
      </c>
      <c r="U1265">
        <v>14</v>
      </c>
      <c r="V1265">
        <v>100208</v>
      </c>
      <c r="W1265">
        <v>15</v>
      </c>
      <c r="X1265">
        <v>100209</v>
      </c>
      <c r="Y1265">
        <v>16</v>
      </c>
      <c r="Z1265">
        <v>100208</v>
      </c>
      <c r="AA1265">
        <v>17</v>
      </c>
      <c r="AB1265">
        <v>100208</v>
      </c>
      <c r="AC1265">
        <v>19</v>
      </c>
      <c r="AD1265">
        <v>100208</v>
      </c>
      <c r="AE1265">
        <v>20</v>
      </c>
      <c r="AF1265">
        <v>200695</v>
      </c>
      <c r="AG1265">
        <v>18</v>
      </c>
      <c r="AH1265" t="e">
        <f>VLOOKUP(AF1265,关卡难度线!B:H,11,0)</f>
        <v>#N/A</v>
      </c>
    </row>
    <row r="1266" spans="14:34">
      <c r="N1266" s="14">
        <v>100210</v>
      </c>
      <c r="O1266">
        <v>11</v>
      </c>
      <c r="P1266">
        <v>100208</v>
      </c>
      <c r="Q1266">
        <v>12</v>
      </c>
      <c r="R1266">
        <v>100208</v>
      </c>
      <c r="S1266">
        <v>13</v>
      </c>
      <c r="T1266">
        <v>100208</v>
      </c>
      <c r="U1266">
        <v>14</v>
      </c>
      <c r="V1266">
        <v>100208</v>
      </c>
      <c r="W1266">
        <v>15</v>
      </c>
      <c r="X1266">
        <v>100208</v>
      </c>
      <c r="Y1266">
        <v>16</v>
      </c>
      <c r="Z1266">
        <v>100209</v>
      </c>
      <c r="AA1266">
        <v>17</v>
      </c>
      <c r="AB1266">
        <v>100208</v>
      </c>
      <c r="AC1266">
        <v>19</v>
      </c>
      <c r="AD1266">
        <v>100210</v>
      </c>
      <c r="AE1266">
        <v>20</v>
      </c>
      <c r="AF1266">
        <v>200696</v>
      </c>
      <c r="AG1266">
        <v>18</v>
      </c>
      <c r="AH1266" t="e">
        <f>VLOOKUP(AF1266,关卡难度线!B:H,11,0)</f>
        <v>#N/A</v>
      </c>
    </row>
    <row r="1267" spans="14:34">
      <c r="N1267" s="14">
        <v>100210</v>
      </c>
      <c r="O1267">
        <v>11</v>
      </c>
      <c r="P1267">
        <v>100209</v>
      </c>
      <c r="Q1267">
        <v>12</v>
      </c>
      <c r="R1267">
        <v>100210</v>
      </c>
      <c r="S1267">
        <v>13</v>
      </c>
      <c r="T1267">
        <v>100210</v>
      </c>
      <c r="U1267">
        <v>14</v>
      </c>
      <c r="V1267">
        <v>100210</v>
      </c>
      <c r="W1267">
        <v>15</v>
      </c>
      <c r="X1267">
        <v>100210</v>
      </c>
      <c r="Y1267">
        <v>16</v>
      </c>
      <c r="Z1267">
        <v>100208</v>
      </c>
      <c r="AA1267">
        <v>17</v>
      </c>
      <c r="AB1267">
        <v>100210</v>
      </c>
      <c r="AC1267">
        <v>19</v>
      </c>
      <c r="AD1267">
        <v>100209</v>
      </c>
      <c r="AE1267">
        <v>20</v>
      </c>
      <c r="AF1267">
        <v>200697</v>
      </c>
      <c r="AG1267">
        <v>18</v>
      </c>
      <c r="AH1267" t="e">
        <f>VLOOKUP(AF1267,关卡难度线!B:H,11,0)</f>
        <v>#N/A</v>
      </c>
    </row>
    <row r="1268" spans="14:34">
      <c r="N1268" s="14">
        <v>100209</v>
      </c>
      <c r="O1268">
        <v>11</v>
      </c>
      <c r="P1268">
        <v>100208</v>
      </c>
      <c r="Q1268">
        <v>12</v>
      </c>
      <c r="R1268">
        <v>100208</v>
      </c>
      <c r="S1268">
        <v>13</v>
      </c>
      <c r="T1268">
        <v>100210</v>
      </c>
      <c r="U1268">
        <v>14</v>
      </c>
      <c r="V1268">
        <v>100209</v>
      </c>
      <c r="W1268">
        <v>15</v>
      </c>
      <c r="X1268">
        <v>100210</v>
      </c>
      <c r="Y1268">
        <v>16</v>
      </c>
      <c r="Z1268">
        <v>100208</v>
      </c>
      <c r="AA1268">
        <v>17</v>
      </c>
      <c r="AB1268">
        <v>100209</v>
      </c>
      <c r="AC1268">
        <v>19</v>
      </c>
      <c r="AD1268">
        <v>100210</v>
      </c>
      <c r="AE1268">
        <v>20</v>
      </c>
      <c r="AF1268">
        <v>200698</v>
      </c>
      <c r="AG1268">
        <v>18</v>
      </c>
      <c r="AH1268" t="e">
        <f>VLOOKUP(AF1268,关卡难度线!B:H,11,0)</f>
        <v>#N/A</v>
      </c>
    </row>
    <row r="1269" spans="14:34">
      <c r="N1269" s="14">
        <v>100210</v>
      </c>
      <c r="O1269">
        <v>11</v>
      </c>
      <c r="P1269">
        <v>100208</v>
      </c>
      <c r="Q1269">
        <v>12</v>
      </c>
      <c r="R1269">
        <v>100210</v>
      </c>
      <c r="S1269">
        <v>13</v>
      </c>
      <c r="T1269">
        <v>100210</v>
      </c>
      <c r="U1269">
        <v>14</v>
      </c>
      <c r="V1269">
        <v>100208</v>
      </c>
      <c r="W1269">
        <v>15</v>
      </c>
      <c r="X1269">
        <v>100208</v>
      </c>
      <c r="Y1269">
        <v>16</v>
      </c>
      <c r="Z1269">
        <v>100208</v>
      </c>
      <c r="AA1269">
        <v>17</v>
      </c>
      <c r="AB1269">
        <v>100209</v>
      </c>
      <c r="AC1269">
        <v>19</v>
      </c>
      <c r="AD1269">
        <v>100210</v>
      </c>
      <c r="AE1269">
        <v>20</v>
      </c>
      <c r="AF1269">
        <v>200699</v>
      </c>
      <c r="AG1269">
        <v>18</v>
      </c>
      <c r="AH1269" t="e">
        <f>VLOOKUP(AF1269,关卡难度线!B:H,11,0)</f>
        <v>#N/A</v>
      </c>
    </row>
    <row r="1270" spans="14:34">
      <c r="N1270" s="14">
        <v>100210</v>
      </c>
      <c r="O1270">
        <v>11</v>
      </c>
      <c r="P1270">
        <v>100210</v>
      </c>
      <c r="Q1270">
        <v>12</v>
      </c>
      <c r="R1270">
        <v>100208</v>
      </c>
      <c r="S1270">
        <v>13</v>
      </c>
      <c r="T1270">
        <v>100208</v>
      </c>
      <c r="U1270">
        <v>14</v>
      </c>
      <c r="V1270">
        <v>100210</v>
      </c>
      <c r="W1270">
        <v>15</v>
      </c>
      <c r="X1270">
        <v>100209</v>
      </c>
      <c r="Y1270">
        <v>16</v>
      </c>
      <c r="Z1270">
        <v>100208</v>
      </c>
      <c r="AA1270">
        <v>17</v>
      </c>
      <c r="AB1270">
        <v>100210</v>
      </c>
      <c r="AC1270">
        <v>19</v>
      </c>
      <c r="AD1270">
        <v>100210</v>
      </c>
      <c r="AE1270">
        <v>20</v>
      </c>
      <c r="AF1270">
        <v>200700</v>
      </c>
      <c r="AG1270">
        <v>18</v>
      </c>
      <c r="AH1270" t="e">
        <f>VLOOKUP(AF1270,关卡难度线!B:H,11,0)</f>
        <v>#N/A</v>
      </c>
    </row>
    <row r="1271" spans="14:34">
      <c r="N1271" s="14">
        <v>100209</v>
      </c>
      <c r="O1271">
        <v>11</v>
      </c>
      <c r="P1271">
        <v>100210</v>
      </c>
      <c r="Q1271">
        <v>12</v>
      </c>
      <c r="R1271">
        <v>100208</v>
      </c>
      <c r="S1271">
        <v>13</v>
      </c>
      <c r="T1271">
        <v>100209</v>
      </c>
      <c r="U1271">
        <v>14</v>
      </c>
      <c r="V1271">
        <v>100210</v>
      </c>
      <c r="W1271">
        <v>15</v>
      </c>
      <c r="X1271">
        <v>100210</v>
      </c>
      <c r="Y1271">
        <v>16</v>
      </c>
      <c r="Z1271">
        <v>100210</v>
      </c>
      <c r="AA1271">
        <v>17</v>
      </c>
      <c r="AB1271">
        <v>100209</v>
      </c>
      <c r="AC1271">
        <v>19</v>
      </c>
      <c r="AD1271">
        <v>100208</v>
      </c>
      <c r="AE1271">
        <v>20</v>
      </c>
      <c r="AF1271">
        <v>200691</v>
      </c>
      <c r="AG1271">
        <v>18</v>
      </c>
      <c r="AH1271" t="e">
        <f>VLOOKUP(AF1271,关卡难度线!B:H,11,0)</f>
        <v>#N/A</v>
      </c>
    </row>
    <row r="1272" spans="14:34">
      <c r="N1272" s="14">
        <v>100208</v>
      </c>
      <c r="O1272">
        <v>11</v>
      </c>
      <c r="P1272">
        <v>100210</v>
      </c>
      <c r="Q1272">
        <v>12</v>
      </c>
      <c r="R1272">
        <v>100208</v>
      </c>
      <c r="S1272">
        <v>13</v>
      </c>
      <c r="T1272">
        <v>100208</v>
      </c>
      <c r="U1272">
        <v>14</v>
      </c>
      <c r="V1272">
        <v>100209</v>
      </c>
      <c r="W1272">
        <v>15</v>
      </c>
      <c r="X1272">
        <v>100210</v>
      </c>
      <c r="Y1272">
        <v>16</v>
      </c>
      <c r="Z1272">
        <v>100208</v>
      </c>
      <c r="AA1272">
        <v>17</v>
      </c>
      <c r="AB1272">
        <v>100209</v>
      </c>
      <c r="AC1272">
        <v>19</v>
      </c>
      <c r="AD1272">
        <v>100209</v>
      </c>
      <c r="AE1272">
        <v>20</v>
      </c>
      <c r="AF1272">
        <v>200692</v>
      </c>
      <c r="AG1272">
        <v>18</v>
      </c>
      <c r="AH1272" t="e">
        <f>VLOOKUP(AF1272,关卡难度线!B:H,11,0)</f>
        <v>#N/A</v>
      </c>
    </row>
    <row r="1273" spans="14:34">
      <c r="N1273" s="14">
        <v>100210</v>
      </c>
      <c r="O1273">
        <v>11</v>
      </c>
      <c r="P1273">
        <v>100208</v>
      </c>
      <c r="Q1273">
        <v>12</v>
      </c>
      <c r="R1273">
        <v>100209</v>
      </c>
      <c r="S1273">
        <v>13</v>
      </c>
      <c r="T1273">
        <v>100209</v>
      </c>
      <c r="U1273">
        <v>14</v>
      </c>
      <c r="V1273">
        <v>100209</v>
      </c>
      <c r="W1273">
        <v>15</v>
      </c>
      <c r="X1273">
        <v>100209</v>
      </c>
      <c r="Y1273">
        <v>16</v>
      </c>
      <c r="Z1273">
        <v>100209</v>
      </c>
      <c r="AA1273">
        <v>17</v>
      </c>
      <c r="AB1273">
        <v>100208</v>
      </c>
      <c r="AC1273">
        <v>19</v>
      </c>
      <c r="AD1273">
        <v>100208</v>
      </c>
      <c r="AE1273">
        <v>20</v>
      </c>
      <c r="AF1273">
        <v>200693</v>
      </c>
      <c r="AG1273">
        <v>18</v>
      </c>
      <c r="AH1273" t="e">
        <f>VLOOKUP(AF1273,关卡难度线!B:H,11,0)</f>
        <v>#N/A</v>
      </c>
    </row>
    <row r="1274" spans="14:34">
      <c r="N1274" s="14">
        <v>100208</v>
      </c>
      <c r="O1274">
        <v>11</v>
      </c>
      <c r="P1274">
        <v>100210</v>
      </c>
      <c r="Q1274">
        <v>12</v>
      </c>
      <c r="R1274">
        <v>100209</v>
      </c>
      <c r="S1274">
        <v>13</v>
      </c>
      <c r="T1274">
        <v>100209</v>
      </c>
      <c r="U1274">
        <v>14</v>
      </c>
      <c r="V1274">
        <v>100209</v>
      </c>
      <c r="W1274">
        <v>15</v>
      </c>
      <c r="X1274">
        <v>100210</v>
      </c>
      <c r="Y1274">
        <v>16</v>
      </c>
      <c r="Z1274">
        <v>100209</v>
      </c>
      <c r="AA1274">
        <v>17</v>
      </c>
      <c r="AB1274">
        <v>100210</v>
      </c>
      <c r="AC1274">
        <v>19</v>
      </c>
      <c r="AD1274">
        <v>100208</v>
      </c>
      <c r="AE1274">
        <v>20</v>
      </c>
      <c r="AF1274">
        <v>200694</v>
      </c>
      <c r="AG1274">
        <v>18</v>
      </c>
      <c r="AH1274" t="e">
        <f>VLOOKUP(AF1274,关卡难度线!B:H,11,0)</f>
        <v>#N/A</v>
      </c>
    </row>
    <row r="1275" spans="14:34">
      <c r="N1275" s="14">
        <v>100210</v>
      </c>
      <c r="O1275">
        <v>11</v>
      </c>
      <c r="P1275">
        <v>100210</v>
      </c>
      <c r="Q1275">
        <v>12</v>
      </c>
      <c r="R1275">
        <v>100208</v>
      </c>
      <c r="S1275">
        <v>13</v>
      </c>
      <c r="T1275">
        <v>100208</v>
      </c>
      <c r="U1275">
        <v>14</v>
      </c>
      <c r="V1275">
        <v>100208</v>
      </c>
      <c r="W1275">
        <v>15</v>
      </c>
      <c r="X1275">
        <v>100209</v>
      </c>
      <c r="Y1275">
        <v>16</v>
      </c>
      <c r="Z1275">
        <v>100208</v>
      </c>
      <c r="AA1275">
        <v>17</v>
      </c>
      <c r="AB1275">
        <v>100208</v>
      </c>
      <c r="AC1275">
        <v>19</v>
      </c>
      <c r="AD1275">
        <v>100208</v>
      </c>
      <c r="AE1275">
        <v>20</v>
      </c>
      <c r="AF1275">
        <v>200695</v>
      </c>
      <c r="AG1275">
        <v>18</v>
      </c>
      <c r="AH1275" t="e">
        <f>VLOOKUP(AF1275,关卡难度线!B:H,11,0)</f>
        <v>#N/A</v>
      </c>
    </row>
    <row r="1276" spans="14:34">
      <c r="N1276" s="14">
        <v>100210</v>
      </c>
      <c r="O1276">
        <v>11</v>
      </c>
      <c r="P1276">
        <v>100208</v>
      </c>
      <c r="Q1276">
        <v>12</v>
      </c>
      <c r="R1276">
        <v>100208</v>
      </c>
      <c r="S1276">
        <v>13</v>
      </c>
      <c r="T1276">
        <v>100208</v>
      </c>
      <c r="U1276">
        <v>14</v>
      </c>
      <c r="V1276">
        <v>100208</v>
      </c>
      <c r="W1276">
        <v>15</v>
      </c>
      <c r="X1276">
        <v>100208</v>
      </c>
      <c r="Y1276">
        <v>16</v>
      </c>
      <c r="Z1276">
        <v>100209</v>
      </c>
      <c r="AA1276">
        <v>17</v>
      </c>
      <c r="AB1276">
        <v>100208</v>
      </c>
      <c r="AC1276">
        <v>19</v>
      </c>
      <c r="AD1276">
        <v>100210</v>
      </c>
      <c r="AE1276">
        <v>20</v>
      </c>
      <c r="AF1276">
        <v>200696</v>
      </c>
      <c r="AG1276">
        <v>18</v>
      </c>
      <c r="AH1276" t="e">
        <f>VLOOKUP(AF1276,关卡难度线!B:H,11,0)</f>
        <v>#N/A</v>
      </c>
    </row>
    <row r="1277" spans="14:34">
      <c r="N1277" s="14">
        <v>100210</v>
      </c>
      <c r="O1277">
        <v>11</v>
      </c>
      <c r="P1277">
        <v>100209</v>
      </c>
      <c r="Q1277">
        <v>12</v>
      </c>
      <c r="R1277">
        <v>100210</v>
      </c>
      <c r="S1277">
        <v>13</v>
      </c>
      <c r="T1277">
        <v>100210</v>
      </c>
      <c r="U1277">
        <v>14</v>
      </c>
      <c r="V1277">
        <v>100210</v>
      </c>
      <c r="W1277">
        <v>15</v>
      </c>
      <c r="X1277">
        <v>100210</v>
      </c>
      <c r="Y1277">
        <v>16</v>
      </c>
      <c r="Z1277">
        <v>100208</v>
      </c>
      <c r="AA1277">
        <v>17</v>
      </c>
      <c r="AB1277">
        <v>100210</v>
      </c>
      <c r="AC1277">
        <v>19</v>
      </c>
      <c r="AD1277">
        <v>100209</v>
      </c>
      <c r="AE1277">
        <v>20</v>
      </c>
      <c r="AF1277">
        <v>200697</v>
      </c>
      <c r="AG1277">
        <v>18</v>
      </c>
      <c r="AH1277" t="e">
        <f>VLOOKUP(AF1277,关卡难度线!B:H,11,0)</f>
        <v>#N/A</v>
      </c>
    </row>
    <row r="1278" spans="14:34">
      <c r="N1278" s="14">
        <v>100209</v>
      </c>
      <c r="O1278">
        <v>11</v>
      </c>
      <c r="P1278">
        <v>100208</v>
      </c>
      <c r="Q1278">
        <v>12</v>
      </c>
      <c r="R1278">
        <v>100208</v>
      </c>
      <c r="S1278">
        <v>13</v>
      </c>
      <c r="T1278">
        <v>100210</v>
      </c>
      <c r="U1278">
        <v>14</v>
      </c>
      <c r="V1278">
        <v>100209</v>
      </c>
      <c r="W1278">
        <v>15</v>
      </c>
      <c r="X1278">
        <v>100210</v>
      </c>
      <c r="Y1278">
        <v>16</v>
      </c>
      <c r="Z1278">
        <v>100208</v>
      </c>
      <c r="AA1278">
        <v>17</v>
      </c>
      <c r="AB1278">
        <v>100209</v>
      </c>
      <c r="AC1278">
        <v>19</v>
      </c>
      <c r="AD1278">
        <v>100210</v>
      </c>
      <c r="AE1278">
        <v>20</v>
      </c>
      <c r="AF1278">
        <v>200698</v>
      </c>
      <c r="AG1278">
        <v>18</v>
      </c>
      <c r="AH1278" t="e">
        <f>VLOOKUP(AF1278,关卡难度线!B:H,11,0)</f>
        <v>#N/A</v>
      </c>
    </row>
    <row r="1279" spans="14:34">
      <c r="N1279" s="14">
        <v>100210</v>
      </c>
      <c r="O1279">
        <v>11</v>
      </c>
      <c r="P1279">
        <v>100208</v>
      </c>
      <c r="Q1279">
        <v>12</v>
      </c>
      <c r="R1279">
        <v>100210</v>
      </c>
      <c r="S1279">
        <v>13</v>
      </c>
      <c r="T1279">
        <v>100210</v>
      </c>
      <c r="U1279">
        <v>14</v>
      </c>
      <c r="V1279">
        <v>100208</v>
      </c>
      <c r="W1279">
        <v>15</v>
      </c>
      <c r="X1279">
        <v>100208</v>
      </c>
      <c r="Y1279">
        <v>16</v>
      </c>
      <c r="Z1279">
        <v>100208</v>
      </c>
      <c r="AA1279">
        <v>17</v>
      </c>
      <c r="AB1279">
        <v>100209</v>
      </c>
      <c r="AC1279">
        <v>19</v>
      </c>
      <c r="AD1279">
        <v>100210</v>
      </c>
      <c r="AE1279">
        <v>20</v>
      </c>
      <c r="AF1279">
        <v>200699</v>
      </c>
      <c r="AG1279">
        <v>18</v>
      </c>
      <c r="AH1279" t="e">
        <f>VLOOKUP(AF1279,关卡难度线!B:H,11,0)</f>
        <v>#N/A</v>
      </c>
    </row>
    <row r="1280" spans="14:34">
      <c r="N1280" s="14">
        <v>100210</v>
      </c>
      <c r="O1280">
        <v>11</v>
      </c>
      <c r="P1280">
        <v>100210</v>
      </c>
      <c r="Q1280">
        <v>12</v>
      </c>
      <c r="R1280">
        <v>100208</v>
      </c>
      <c r="S1280">
        <v>13</v>
      </c>
      <c r="T1280">
        <v>100208</v>
      </c>
      <c r="U1280">
        <v>14</v>
      </c>
      <c r="V1280">
        <v>100210</v>
      </c>
      <c r="W1280">
        <v>15</v>
      </c>
      <c r="X1280">
        <v>100209</v>
      </c>
      <c r="Y1280">
        <v>16</v>
      </c>
      <c r="Z1280">
        <v>100208</v>
      </c>
      <c r="AA1280">
        <v>17</v>
      </c>
      <c r="AB1280">
        <v>100210</v>
      </c>
      <c r="AC1280">
        <v>19</v>
      </c>
      <c r="AD1280">
        <v>100210</v>
      </c>
      <c r="AE1280">
        <v>20</v>
      </c>
      <c r="AF1280">
        <v>200700</v>
      </c>
      <c r="AG1280">
        <v>18</v>
      </c>
      <c r="AH1280" t="e">
        <f>VLOOKUP(AF1280,关卡难度线!B:H,11,0)</f>
        <v>#N/A</v>
      </c>
    </row>
    <row r="1281" spans="14:34">
      <c r="N1281" s="14">
        <v>100213</v>
      </c>
      <c r="O1281">
        <v>11</v>
      </c>
      <c r="P1281">
        <v>100212</v>
      </c>
      <c r="Q1281">
        <v>12</v>
      </c>
      <c r="R1281">
        <v>100211</v>
      </c>
      <c r="S1281">
        <v>13</v>
      </c>
      <c r="T1281">
        <v>100211</v>
      </c>
      <c r="U1281">
        <v>14</v>
      </c>
      <c r="V1281">
        <v>100212</v>
      </c>
      <c r="W1281">
        <v>15</v>
      </c>
      <c r="X1281">
        <v>100211</v>
      </c>
      <c r="Y1281">
        <v>16</v>
      </c>
      <c r="Z1281">
        <v>100213</v>
      </c>
      <c r="AA1281">
        <v>17</v>
      </c>
      <c r="AB1281">
        <v>100213</v>
      </c>
      <c r="AC1281">
        <v>19</v>
      </c>
      <c r="AD1281">
        <v>100212</v>
      </c>
      <c r="AE1281">
        <v>20</v>
      </c>
      <c r="AF1281">
        <v>200701</v>
      </c>
      <c r="AG1281">
        <v>18</v>
      </c>
      <c r="AH1281" t="e">
        <f>VLOOKUP(AF1281,关卡难度线!B:H,11,0)</f>
        <v>#N/A</v>
      </c>
    </row>
    <row r="1282" spans="14:34">
      <c r="N1282" s="14">
        <v>100211</v>
      </c>
      <c r="O1282">
        <v>11</v>
      </c>
      <c r="P1282">
        <v>100211</v>
      </c>
      <c r="Q1282">
        <v>12</v>
      </c>
      <c r="R1282">
        <v>100211</v>
      </c>
      <c r="S1282">
        <v>13</v>
      </c>
      <c r="T1282">
        <v>100212</v>
      </c>
      <c r="U1282">
        <v>14</v>
      </c>
      <c r="V1282">
        <v>100212</v>
      </c>
      <c r="W1282">
        <v>15</v>
      </c>
      <c r="X1282">
        <v>100211</v>
      </c>
      <c r="Y1282">
        <v>16</v>
      </c>
      <c r="Z1282">
        <v>100211</v>
      </c>
      <c r="AA1282">
        <v>17</v>
      </c>
      <c r="AB1282">
        <v>100213</v>
      </c>
      <c r="AC1282">
        <v>19</v>
      </c>
      <c r="AD1282">
        <v>100212</v>
      </c>
      <c r="AE1282">
        <v>20</v>
      </c>
      <c r="AF1282">
        <v>200702</v>
      </c>
      <c r="AG1282">
        <v>18</v>
      </c>
      <c r="AH1282" t="e">
        <f>VLOOKUP(AF1282,关卡难度线!B:H,11,0)</f>
        <v>#N/A</v>
      </c>
    </row>
    <row r="1283" spans="14:34">
      <c r="N1283" s="14">
        <v>100212</v>
      </c>
      <c r="O1283">
        <v>11</v>
      </c>
      <c r="P1283">
        <v>100211</v>
      </c>
      <c r="Q1283">
        <v>12</v>
      </c>
      <c r="R1283">
        <v>100211</v>
      </c>
      <c r="S1283">
        <v>13</v>
      </c>
      <c r="T1283">
        <v>100211</v>
      </c>
      <c r="U1283">
        <v>14</v>
      </c>
      <c r="V1283">
        <v>100211</v>
      </c>
      <c r="W1283">
        <v>15</v>
      </c>
      <c r="X1283">
        <v>100212</v>
      </c>
      <c r="Y1283">
        <v>16</v>
      </c>
      <c r="Z1283">
        <v>100212</v>
      </c>
      <c r="AA1283">
        <v>17</v>
      </c>
      <c r="AB1283">
        <v>100213</v>
      </c>
      <c r="AC1283">
        <v>19</v>
      </c>
      <c r="AD1283">
        <v>100213</v>
      </c>
      <c r="AE1283">
        <v>20</v>
      </c>
      <c r="AF1283">
        <v>200703</v>
      </c>
      <c r="AG1283">
        <v>18</v>
      </c>
      <c r="AH1283" t="e">
        <f>VLOOKUP(AF1283,关卡难度线!B:H,11,0)</f>
        <v>#N/A</v>
      </c>
    </row>
    <row r="1284" spans="14:34">
      <c r="N1284" s="14">
        <v>100213</v>
      </c>
      <c r="O1284">
        <v>11</v>
      </c>
      <c r="P1284">
        <v>100212</v>
      </c>
      <c r="Q1284">
        <v>12</v>
      </c>
      <c r="R1284">
        <v>100212</v>
      </c>
      <c r="S1284">
        <v>13</v>
      </c>
      <c r="T1284">
        <v>100211</v>
      </c>
      <c r="U1284">
        <v>14</v>
      </c>
      <c r="V1284">
        <v>100212</v>
      </c>
      <c r="W1284">
        <v>15</v>
      </c>
      <c r="X1284">
        <v>100211</v>
      </c>
      <c r="Y1284">
        <v>16</v>
      </c>
      <c r="Z1284">
        <v>100213</v>
      </c>
      <c r="AA1284">
        <v>17</v>
      </c>
      <c r="AB1284">
        <v>100211</v>
      </c>
      <c r="AC1284">
        <v>19</v>
      </c>
      <c r="AD1284">
        <v>100211</v>
      </c>
      <c r="AE1284">
        <v>20</v>
      </c>
      <c r="AF1284">
        <v>200704</v>
      </c>
      <c r="AG1284">
        <v>18</v>
      </c>
      <c r="AH1284" t="e">
        <f>VLOOKUP(AF1284,关卡难度线!B:H,11,0)</f>
        <v>#N/A</v>
      </c>
    </row>
    <row r="1285" spans="14:34">
      <c r="N1285" s="14">
        <v>100212</v>
      </c>
      <c r="O1285">
        <v>11</v>
      </c>
      <c r="P1285">
        <v>100212</v>
      </c>
      <c r="Q1285">
        <v>12</v>
      </c>
      <c r="R1285">
        <v>100213</v>
      </c>
      <c r="S1285">
        <v>13</v>
      </c>
      <c r="T1285">
        <v>100211</v>
      </c>
      <c r="U1285">
        <v>14</v>
      </c>
      <c r="V1285">
        <v>100213</v>
      </c>
      <c r="W1285">
        <v>15</v>
      </c>
      <c r="X1285">
        <v>100211</v>
      </c>
      <c r="Y1285">
        <v>16</v>
      </c>
      <c r="Z1285">
        <v>100211</v>
      </c>
      <c r="AA1285">
        <v>17</v>
      </c>
      <c r="AB1285">
        <v>100211</v>
      </c>
      <c r="AC1285">
        <v>19</v>
      </c>
      <c r="AD1285">
        <v>100212</v>
      </c>
      <c r="AE1285">
        <v>20</v>
      </c>
      <c r="AF1285">
        <v>200705</v>
      </c>
      <c r="AG1285">
        <v>18</v>
      </c>
      <c r="AH1285" t="e">
        <f>VLOOKUP(AF1285,关卡难度线!B:H,11,0)</f>
        <v>#N/A</v>
      </c>
    </row>
    <row r="1286" spans="14:34">
      <c r="N1286" s="14">
        <v>100212</v>
      </c>
      <c r="O1286">
        <v>11</v>
      </c>
      <c r="P1286">
        <v>100212</v>
      </c>
      <c r="Q1286">
        <v>12</v>
      </c>
      <c r="R1286">
        <v>100211</v>
      </c>
      <c r="S1286">
        <v>13</v>
      </c>
      <c r="T1286">
        <v>100213</v>
      </c>
      <c r="U1286">
        <v>14</v>
      </c>
      <c r="V1286">
        <v>100213</v>
      </c>
      <c r="W1286">
        <v>15</v>
      </c>
      <c r="X1286">
        <v>100211</v>
      </c>
      <c r="Y1286">
        <v>16</v>
      </c>
      <c r="Z1286">
        <v>100212</v>
      </c>
      <c r="AA1286">
        <v>17</v>
      </c>
      <c r="AB1286">
        <v>100212</v>
      </c>
      <c r="AC1286">
        <v>19</v>
      </c>
      <c r="AD1286">
        <v>100212</v>
      </c>
      <c r="AE1286">
        <v>20</v>
      </c>
      <c r="AF1286">
        <v>200706</v>
      </c>
      <c r="AG1286">
        <v>18</v>
      </c>
      <c r="AH1286" t="e">
        <f>VLOOKUP(AF1286,关卡难度线!B:H,11,0)</f>
        <v>#N/A</v>
      </c>
    </row>
    <row r="1287" spans="14:34">
      <c r="N1287" s="14">
        <v>100212</v>
      </c>
      <c r="O1287">
        <v>11</v>
      </c>
      <c r="P1287">
        <v>100213</v>
      </c>
      <c r="Q1287">
        <v>12</v>
      </c>
      <c r="R1287">
        <v>100212</v>
      </c>
      <c r="S1287">
        <v>13</v>
      </c>
      <c r="T1287">
        <v>100213</v>
      </c>
      <c r="U1287">
        <v>14</v>
      </c>
      <c r="V1287">
        <v>100212</v>
      </c>
      <c r="W1287">
        <v>15</v>
      </c>
      <c r="X1287">
        <v>100212</v>
      </c>
      <c r="Y1287">
        <v>16</v>
      </c>
      <c r="Z1287">
        <v>100213</v>
      </c>
      <c r="AA1287">
        <v>17</v>
      </c>
      <c r="AB1287">
        <v>100213</v>
      </c>
      <c r="AC1287">
        <v>19</v>
      </c>
      <c r="AD1287">
        <v>100213</v>
      </c>
      <c r="AE1287">
        <v>20</v>
      </c>
      <c r="AF1287">
        <v>200707</v>
      </c>
      <c r="AG1287">
        <v>18</v>
      </c>
      <c r="AH1287" t="e">
        <f>VLOOKUP(AF1287,关卡难度线!B:H,11,0)</f>
        <v>#N/A</v>
      </c>
    </row>
    <row r="1288" spans="14:34">
      <c r="N1288" s="14">
        <v>100211</v>
      </c>
      <c r="O1288">
        <v>11</v>
      </c>
      <c r="P1288">
        <v>100213</v>
      </c>
      <c r="Q1288">
        <v>12</v>
      </c>
      <c r="R1288">
        <v>100211</v>
      </c>
      <c r="S1288">
        <v>13</v>
      </c>
      <c r="T1288">
        <v>100212</v>
      </c>
      <c r="U1288">
        <v>14</v>
      </c>
      <c r="V1288">
        <v>100212</v>
      </c>
      <c r="W1288">
        <v>15</v>
      </c>
      <c r="X1288">
        <v>100211</v>
      </c>
      <c r="Y1288">
        <v>16</v>
      </c>
      <c r="Z1288">
        <v>100213</v>
      </c>
      <c r="AA1288">
        <v>17</v>
      </c>
      <c r="AB1288">
        <v>100213</v>
      </c>
      <c r="AC1288">
        <v>19</v>
      </c>
      <c r="AD1288">
        <v>100211</v>
      </c>
      <c r="AE1288">
        <v>20</v>
      </c>
      <c r="AF1288">
        <v>200708</v>
      </c>
      <c r="AG1288">
        <v>18</v>
      </c>
      <c r="AH1288" t="e">
        <f>VLOOKUP(AF1288,关卡难度线!B:H,11,0)</f>
        <v>#N/A</v>
      </c>
    </row>
    <row r="1289" spans="14:34">
      <c r="N1289" s="14">
        <v>100213</v>
      </c>
      <c r="O1289">
        <v>11</v>
      </c>
      <c r="P1289">
        <v>100211</v>
      </c>
      <c r="Q1289">
        <v>12</v>
      </c>
      <c r="R1289">
        <v>100212</v>
      </c>
      <c r="S1289">
        <v>13</v>
      </c>
      <c r="T1289">
        <v>100212</v>
      </c>
      <c r="U1289">
        <v>14</v>
      </c>
      <c r="V1289">
        <v>100213</v>
      </c>
      <c r="W1289">
        <v>15</v>
      </c>
      <c r="X1289">
        <v>100211</v>
      </c>
      <c r="Y1289">
        <v>16</v>
      </c>
      <c r="Z1289">
        <v>100212</v>
      </c>
      <c r="AA1289">
        <v>17</v>
      </c>
      <c r="AB1289">
        <v>100211</v>
      </c>
      <c r="AC1289">
        <v>19</v>
      </c>
      <c r="AD1289">
        <v>100213</v>
      </c>
      <c r="AE1289">
        <v>20</v>
      </c>
      <c r="AF1289">
        <v>200709</v>
      </c>
      <c r="AG1289">
        <v>18</v>
      </c>
      <c r="AH1289" t="e">
        <f>VLOOKUP(AF1289,关卡难度线!B:H,11,0)</f>
        <v>#N/A</v>
      </c>
    </row>
    <row r="1290" spans="14:34">
      <c r="N1290" s="14">
        <v>100213</v>
      </c>
      <c r="O1290">
        <v>11</v>
      </c>
      <c r="P1290">
        <v>100212</v>
      </c>
      <c r="Q1290">
        <v>12</v>
      </c>
      <c r="R1290">
        <v>100211</v>
      </c>
      <c r="S1290">
        <v>13</v>
      </c>
      <c r="T1290">
        <v>100211</v>
      </c>
      <c r="U1290">
        <v>14</v>
      </c>
      <c r="V1290">
        <v>100212</v>
      </c>
      <c r="W1290">
        <v>15</v>
      </c>
      <c r="X1290">
        <v>100213</v>
      </c>
      <c r="Y1290">
        <v>16</v>
      </c>
      <c r="Z1290">
        <v>100211</v>
      </c>
      <c r="AA1290">
        <v>17</v>
      </c>
      <c r="AB1290">
        <v>100211</v>
      </c>
      <c r="AC1290">
        <v>19</v>
      </c>
      <c r="AD1290">
        <v>100212</v>
      </c>
      <c r="AE1290">
        <v>20</v>
      </c>
      <c r="AF1290">
        <v>200710</v>
      </c>
      <c r="AG1290">
        <v>18</v>
      </c>
      <c r="AH1290" t="e">
        <f>VLOOKUP(AF1290,关卡难度线!B:H,11,0)</f>
        <v>#N/A</v>
      </c>
    </row>
    <row r="1291" spans="14:34">
      <c r="N1291" s="14">
        <v>100213</v>
      </c>
      <c r="O1291">
        <v>11</v>
      </c>
      <c r="P1291">
        <v>100212</v>
      </c>
      <c r="Q1291">
        <v>12</v>
      </c>
      <c r="R1291">
        <v>100211</v>
      </c>
      <c r="S1291">
        <v>13</v>
      </c>
      <c r="T1291">
        <v>100211</v>
      </c>
      <c r="U1291">
        <v>14</v>
      </c>
      <c r="V1291">
        <v>100212</v>
      </c>
      <c r="W1291">
        <v>15</v>
      </c>
      <c r="X1291">
        <v>100211</v>
      </c>
      <c r="Y1291">
        <v>16</v>
      </c>
      <c r="Z1291">
        <v>100213</v>
      </c>
      <c r="AA1291">
        <v>17</v>
      </c>
      <c r="AB1291">
        <v>100213</v>
      </c>
      <c r="AC1291">
        <v>19</v>
      </c>
      <c r="AD1291">
        <v>100212</v>
      </c>
      <c r="AE1291">
        <v>20</v>
      </c>
      <c r="AF1291">
        <v>200701</v>
      </c>
      <c r="AG1291">
        <v>18</v>
      </c>
      <c r="AH1291" t="e">
        <f>VLOOKUP(AF1291,关卡难度线!B:H,11,0)</f>
        <v>#N/A</v>
      </c>
    </row>
    <row r="1292" spans="14:34">
      <c r="N1292" s="14">
        <v>100211</v>
      </c>
      <c r="O1292">
        <v>11</v>
      </c>
      <c r="P1292">
        <v>100211</v>
      </c>
      <c r="Q1292">
        <v>12</v>
      </c>
      <c r="R1292">
        <v>100211</v>
      </c>
      <c r="S1292">
        <v>13</v>
      </c>
      <c r="T1292">
        <v>100212</v>
      </c>
      <c r="U1292">
        <v>14</v>
      </c>
      <c r="V1292">
        <v>100212</v>
      </c>
      <c r="W1292">
        <v>15</v>
      </c>
      <c r="X1292">
        <v>100211</v>
      </c>
      <c r="Y1292">
        <v>16</v>
      </c>
      <c r="Z1292">
        <v>100211</v>
      </c>
      <c r="AA1292">
        <v>17</v>
      </c>
      <c r="AB1292">
        <v>100213</v>
      </c>
      <c r="AC1292">
        <v>19</v>
      </c>
      <c r="AD1292">
        <v>100212</v>
      </c>
      <c r="AE1292">
        <v>20</v>
      </c>
      <c r="AF1292">
        <v>200702</v>
      </c>
      <c r="AG1292">
        <v>18</v>
      </c>
      <c r="AH1292" t="e">
        <f>VLOOKUP(AF1292,关卡难度线!B:H,11,0)</f>
        <v>#N/A</v>
      </c>
    </row>
    <row r="1293" spans="14:34">
      <c r="N1293" s="14">
        <v>100212</v>
      </c>
      <c r="O1293">
        <v>11</v>
      </c>
      <c r="P1293">
        <v>100211</v>
      </c>
      <c r="Q1293">
        <v>12</v>
      </c>
      <c r="R1293">
        <v>100211</v>
      </c>
      <c r="S1293">
        <v>13</v>
      </c>
      <c r="T1293">
        <v>100211</v>
      </c>
      <c r="U1293">
        <v>14</v>
      </c>
      <c r="V1293">
        <v>100211</v>
      </c>
      <c r="W1293">
        <v>15</v>
      </c>
      <c r="X1293">
        <v>100212</v>
      </c>
      <c r="Y1293">
        <v>16</v>
      </c>
      <c r="Z1293">
        <v>100212</v>
      </c>
      <c r="AA1293">
        <v>17</v>
      </c>
      <c r="AB1293">
        <v>100213</v>
      </c>
      <c r="AC1293">
        <v>19</v>
      </c>
      <c r="AD1293">
        <v>100213</v>
      </c>
      <c r="AE1293">
        <v>20</v>
      </c>
      <c r="AF1293">
        <v>200703</v>
      </c>
      <c r="AG1293">
        <v>18</v>
      </c>
      <c r="AH1293" t="e">
        <f>VLOOKUP(AF1293,关卡难度线!B:H,11,0)</f>
        <v>#N/A</v>
      </c>
    </row>
    <row r="1294" spans="14:34">
      <c r="N1294" s="14">
        <v>100213</v>
      </c>
      <c r="O1294">
        <v>11</v>
      </c>
      <c r="P1294">
        <v>100212</v>
      </c>
      <c r="Q1294">
        <v>12</v>
      </c>
      <c r="R1294">
        <v>100212</v>
      </c>
      <c r="S1294">
        <v>13</v>
      </c>
      <c r="T1294">
        <v>100211</v>
      </c>
      <c r="U1294">
        <v>14</v>
      </c>
      <c r="V1294">
        <v>100212</v>
      </c>
      <c r="W1294">
        <v>15</v>
      </c>
      <c r="X1294">
        <v>100211</v>
      </c>
      <c r="Y1294">
        <v>16</v>
      </c>
      <c r="Z1294">
        <v>100213</v>
      </c>
      <c r="AA1294">
        <v>17</v>
      </c>
      <c r="AB1294">
        <v>100211</v>
      </c>
      <c r="AC1294">
        <v>19</v>
      </c>
      <c r="AD1294">
        <v>100211</v>
      </c>
      <c r="AE1294">
        <v>20</v>
      </c>
      <c r="AF1294">
        <v>200704</v>
      </c>
      <c r="AG1294">
        <v>18</v>
      </c>
      <c r="AH1294" t="e">
        <f>VLOOKUP(AF1294,关卡难度线!B:H,11,0)</f>
        <v>#N/A</v>
      </c>
    </row>
    <row r="1295" spans="14:34">
      <c r="N1295" s="14">
        <v>100212</v>
      </c>
      <c r="O1295">
        <v>11</v>
      </c>
      <c r="P1295">
        <v>100212</v>
      </c>
      <c r="Q1295">
        <v>12</v>
      </c>
      <c r="R1295">
        <v>100213</v>
      </c>
      <c r="S1295">
        <v>13</v>
      </c>
      <c r="T1295">
        <v>100211</v>
      </c>
      <c r="U1295">
        <v>14</v>
      </c>
      <c r="V1295">
        <v>100213</v>
      </c>
      <c r="W1295">
        <v>15</v>
      </c>
      <c r="X1295">
        <v>100211</v>
      </c>
      <c r="Y1295">
        <v>16</v>
      </c>
      <c r="Z1295">
        <v>100211</v>
      </c>
      <c r="AA1295">
        <v>17</v>
      </c>
      <c r="AB1295">
        <v>100211</v>
      </c>
      <c r="AC1295">
        <v>19</v>
      </c>
      <c r="AD1295">
        <v>100212</v>
      </c>
      <c r="AE1295">
        <v>20</v>
      </c>
      <c r="AF1295">
        <v>200705</v>
      </c>
      <c r="AG1295">
        <v>18</v>
      </c>
      <c r="AH1295" t="e">
        <f>VLOOKUP(AF1295,关卡难度线!B:H,11,0)</f>
        <v>#N/A</v>
      </c>
    </row>
    <row r="1296" spans="14:34">
      <c r="N1296" s="14">
        <v>100212</v>
      </c>
      <c r="O1296">
        <v>11</v>
      </c>
      <c r="P1296">
        <v>100212</v>
      </c>
      <c r="Q1296">
        <v>12</v>
      </c>
      <c r="R1296">
        <v>100211</v>
      </c>
      <c r="S1296">
        <v>13</v>
      </c>
      <c r="T1296">
        <v>100213</v>
      </c>
      <c r="U1296">
        <v>14</v>
      </c>
      <c r="V1296">
        <v>100213</v>
      </c>
      <c r="W1296">
        <v>15</v>
      </c>
      <c r="X1296">
        <v>100211</v>
      </c>
      <c r="Y1296">
        <v>16</v>
      </c>
      <c r="Z1296">
        <v>100212</v>
      </c>
      <c r="AA1296">
        <v>17</v>
      </c>
      <c r="AB1296">
        <v>100212</v>
      </c>
      <c r="AC1296">
        <v>19</v>
      </c>
      <c r="AD1296">
        <v>100212</v>
      </c>
      <c r="AE1296">
        <v>20</v>
      </c>
      <c r="AF1296">
        <v>200706</v>
      </c>
      <c r="AG1296">
        <v>18</v>
      </c>
      <c r="AH1296" t="e">
        <f>VLOOKUP(AF1296,关卡难度线!B:H,11,0)</f>
        <v>#N/A</v>
      </c>
    </row>
    <row r="1297" spans="14:34">
      <c r="N1297" s="14">
        <v>100212</v>
      </c>
      <c r="O1297">
        <v>11</v>
      </c>
      <c r="P1297">
        <v>100213</v>
      </c>
      <c r="Q1297">
        <v>12</v>
      </c>
      <c r="R1297">
        <v>100212</v>
      </c>
      <c r="S1297">
        <v>13</v>
      </c>
      <c r="T1297">
        <v>100213</v>
      </c>
      <c r="U1297">
        <v>14</v>
      </c>
      <c r="V1297">
        <v>100212</v>
      </c>
      <c r="W1297">
        <v>15</v>
      </c>
      <c r="X1297">
        <v>100212</v>
      </c>
      <c r="Y1297">
        <v>16</v>
      </c>
      <c r="Z1297">
        <v>100213</v>
      </c>
      <c r="AA1297">
        <v>17</v>
      </c>
      <c r="AB1297">
        <v>100213</v>
      </c>
      <c r="AC1297">
        <v>19</v>
      </c>
      <c r="AD1297">
        <v>100213</v>
      </c>
      <c r="AE1297">
        <v>20</v>
      </c>
      <c r="AF1297">
        <v>200707</v>
      </c>
      <c r="AG1297">
        <v>18</v>
      </c>
      <c r="AH1297" t="e">
        <f>VLOOKUP(AF1297,关卡难度线!B:H,11,0)</f>
        <v>#N/A</v>
      </c>
    </row>
    <row r="1298" spans="14:34">
      <c r="N1298" s="14">
        <v>100211</v>
      </c>
      <c r="O1298">
        <v>11</v>
      </c>
      <c r="P1298">
        <v>100213</v>
      </c>
      <c r="Q1298">
        <v>12</v>
      </c>
      <c r="R1298">
        <v>100211</v>
      </c>
      <c r="S1298">
        <v>13</v>
      </c>
      <c r="T1298">
        <v>100212</v>
      </c>
      <c r="U1298">
        <v>14</v>
      </c>
      <c r="V1298">
        <v>100212</v>
      </c>
      <c r="W1298">
        <v>15</v>
      </c>
      <c r="X1298">
        <v>100211</v>
      </c>
      <c r="Y1298">
        <v>16</v>
      </c>
      <c r="Z1298">
        <v>100213</v>
      </c>
      <c r="AA1298">
        <v>17</v>
      </c>
      <c r="AB1298">
        <v>100213</v>
      </c>
      <c r="AC1298">
        <v>19</v>
      </c>
      <c r="AD1298">
        <v>100211</v>
      </c>
      <c r="AE1298">
        <v>20</v>
      </c>
      <c r="AF1298">
        <v>200708</v>
      </c>
      <c r="AG1298">
        <v>18</v>
      </c>
      <c r="AH1298" t="e">
        <f>VLOOKUP(AF1298,关卡难度线!B:H,11,0)</f>
        <v>#N/A</v>
      </c>
    </row>
    <row r="1299" spans="14:34">
      <c r="N1299" s="14">
        <v>100213</v>
      </c>
      <c r="O1299">
        <v>11</v>
      </c>
      <c r="P1299">
        <v>100211</v>
      </c>
      <c r="Q1299">
        <v>12</v>
      </c>
      <c r="R1299">
        <v>100212</v>
      </c>
      <c r="S1299">
        <v>13</v>
      </c>
      <c r="T1299">
        <v>100212</v>
      </c>
      <c r="U1299">
        <v>14</v>
      </c>
      <c r="V1299">
        <v>100213</v>
      </c>
      <c r="W1299">
        <v>15</v>
      </c>
      <c r="X1299">
        <v>100211</v>
      </c>
      <c r="Y1299">
        <v>16</v>
      </c>
      <c r="Z1299">
        <v>100212</v>
      </c>
      <c r="AA1299">
        <v>17</v>
      </c>
      <c r="AB1299">
        <v>100211</v>
      </c>
      <c r="AC1299">
        <v>19</v>
      </c>
      <c r="AD1299">
        <v>100213</v>
      </c>
      <c r="AE1299">
        <v>20</v>
      </c>
      <c r="AF1299">
        <v>200709</v>
      </c>
      <c r="AG1299">
        <v>18</v>
      </c>
      <c r="AH1299" t="e">
        <f>VLOOKUP(AF1299,关卡难度线!B:H,11,0)</f>
        <v>#N/A</v>
      </c>
    </row>
    <row r="1300" spans="14:34">
      <c r="N1300" s="14">
        <v>100213</v>
      </c>
      <c r="O1300">
        <v>11</v>
      </c>
      <c r="P1300">
        <v>100212</v>
      </c>
      <c r="Q1300">
        <v>12</v>
      </c>
      <c r="R1300">
        <v>100211</v>
      </c>
      <c r="S1300">
        <v>13</v>
      </c>
      <c r="T1300">
        <v>100211</v>
      </c>
      <c r="U1300">
        <v>14</v>
      </c>
      <c r="V1300">
        <v>100212</v>
      </c>
      <c r="W1300">
        <v>15</v>
      </c>
      <c r="X1300">
        <v>100213</v>
      </c>
      <c r="Y1300">
        <v>16</v>
      </c>
      <c r="Z1300">
        <v>100211</v>
      </c>
      <c r="AA1300">
        <v>17</v>
      </c>
      <c r="AB1300">
        <v>100211</v>
      </c>
      <c r="AC1300">
        <v>19</v>
      </c>
      <c r="AD1300">
        <v>100212</v>
      </c>
      <c r="AE1300">
        <v>20</v>
      </c>
      <c r="AF1300">
        <v>200710</v>
      </c>
      <c r="AG1300">
        <v>18</v>
      </c>
      <c r="AH1300" t="e">
        <f>VLOOKUP(AF1300,关卡难度线!B:H,11,0)</f>
        <v>#N/A</v>
      </c>
    </row>
    <row r="1301" spans="14:34">
      <c r="N1301" s="14">
        <v>100216</v>
      </c>
      <c r="O1301">
        <v>11</v>
      </c>
      <c r="P1301">
        <v>100216</v>
      </c>
      <c r="Q1301">
        <v>12</v>
      </c>
      <c r="R1301">
        <v>100214</v>
      </c>
      <c r="S1301">
        <v>13</v>
      </c>
      <c r="T1301">
        <v>100214</v>
      </c>
      <c r="U1301">
        <v>14</v>
      </c>
      <c r="V1301">
        <v>100216</v>
      </c>
      <c r="W1301">
        <v>15</v>
      </c>
      <c r="X1301">
        <v>100214</v>
      </c>
      <c r="Y1301">
        <v>16</v>
      </c>
      <c r="Z1301">
        <v>100214</v>
      </c>
      <c r="AA1301">
        <v>17</v>
      </c>
      <c r="AB1301">
        <v>100215</v>
      </c>
      <c r="AC1301">
        <v>19</v>
      </c>
      <c r="AD1301">
        <v>100216</v>
      </c>
      <c r="AE1301">
        <v>20</v>
      </c>
      <c r="AF1301">
        <v>200711</v>
      </c>
      <c r="AG1301">
        <v>18</v>
      </c>
      <c r="AH1301" t="e">
        <f>VLOOKUP(AF1301,关卡难度线!B:H,11,0)</f>
        <v>#N/A</v>
      </c>
    </row>
    <row r="1302" spans="14:34">
      <c r="N1302" s="14">
        <v>100215</v>
      </c>
      <c r="O1302">
        <v>11</v>
      </c>
      <c r="P1302">
        <v>100216</v>
      </c>
      <c r="Q1302">
        <v>12</v>
      </c>
      <c r="R1302">
        <v>100215</v>
      </c>
      <c r="S1302">
        <v>13</v>
      </c>
      <c r="T1302">
        <v>100215</v>
      </c>
      <c r="U1302">
        <v>14</v>
      </c>
      <c r="V1302">
        <v>100216</v>
      </c>
      <c r="W1302">
        <v>15</v>
      </c>
      <c r="X1302">
        <v>100215</v>
      </c>
      <c r="Y1302">
        <v>16</v>
      </c>
      <c r="Z1302">
        <v>100214</v>
      </c>
      <c r="AA1302">
        <v>17</v>
      </c>
      <c r="AB1302">
        <v>100214</v>
      </c>
      <c r="AC1302">
        <v>19</v>
      </c>
      <c r="AD1302">
        <v>100216</v>
      </c>
      <c r="AE1302">
        <v>20</v>
      </c>
      <c r="AF1302">
        <v>200712</v>
      </c>
      <c r="AG1302">
        <v>18</v>
      </c>
      <c r="AH1302" t="e">
        <f>VLOOKUP(AF1302,关卡难度线!B:H,11,0)</f>
        <v>#N/A</v>
      </c>
    </row>
    <row r="1303" spans="14:34">
      <c r="N1303" s="14">
        <v>100214</v>
      </c>
      <c r="O1303">
        <v>11</v>
      </c>
      <c r="P1303">
        <v>100214</v>
      </c>
      <c r="Q1303">
        <v>12</v>
      </c>
      <c r="R1303">
        <v>100215</v>
      </c>
      <c r="S1303">
        <v>13</v>
      </c>
      <c r="T1303">
        <v>100214</v>
      </c>
      <c r="U1303">
        <v>14</v>
      </c>
      <c r="V1303">
        <v>100215</v>
      </c>
      <c r="W1303">
        <v>15</v>
      </c>
      <c r="X1303">
        <v>100214</v>
      </c>
      <c r="Y1303">
        <v>16</v>
      </c>
      <c r="Z1303">
        <v>100215</v>
      </c>
      <c r="AA1303">
        <v>17</v>
      </c>
      <c r="AB1303">
        <v>100215</v>
      </c>
      <c r="AC1303">
        <v>19</v>
      </c>
      <c r="AD1303">
        <v>100214</v>
      </c>
      <c r="AE1303">
        <v>20</v>
      </c>
      <c r="AF1303">
        <v>200713</v>
      </c>
      <c r="AG1303">
        <v>18</v>
      </c>
      <c r="AH1303" t="e">
        <f>VLOOKUP(AF1303,关卡难度线!B:H,11,0)</f>
        <v>#N/A</v>
      </c>
    </row>
    <row r="1304" spans="14:34">
      <c r="N1304" s="14">
        <v>100215</v>
      </c>
      <c r="O1304">
        <v>11</v>
      </c>
      <c r="P1304">
        <v>100216</v>
      </c>
      <c r="Q1304">
        <v>12</v>
      </c>
      <c r="R1304">
        <v>100216</v>
      </c>
      <c r="S1304">
        <v>13</v>
      </c>
      <c r="T1304">
        <v>100214</v>
      </c>
      <c r="U1304">
        <v>14</v>
      </c>
      <c r="V1304">
        <v>100215</v>
      </c>
      <c r="W1304">
        <v>15</v>
      </c>
      <c r="X1304">
        <v>100215</v>
      </c>
      <c r="Y1304">
        <v>16</v>
      </c>
      <c r="Z1304">
        <v>100216</v>
      </c>
      <c r="AA1304">
        <v>17</v>
      </c>
      <c r="AB1304">
        <v>100215</v>
      </c>
      <c r="AC1304">
        <v>19</v>
      </c>
      <c r="AD1304">
        <v>100214</v>
      </c>
      <c r="AE1304">
        <v>20</v>
      </c>
      <c r="AF1304">
        <v>200714</v>
      </c>
      <c r="AG1304">
        <v>18</v>
      </c>
      <c r="AH1304" t="e">
        <f>VLOOKUP(AF1304,关卡难度线!B:H,11,0)</f>
        <v>#N/A</v>
      </c>
    </row>
    <row r="1305" spans="14:34">
      <c r="N1305" s="14">
        <v>100215</v>
      </c>
      <c r="O1305">
        <v>11</v>
      </c>
      <c r="P1305">
        <v>100216</v>
      </c>
      <c r="Q1305">
        <v>12</v>
      </c>
      <c r="R1305">
        <v>100215</v>
      </c>
      <c r="S1305">
        <v>13</v>
      </c>
      <c r="T1305">
        <v>100215</v>
      </c>
      <c r="U1305">
        <v>14</v>
      </c>
      <c r="V1305">
        <v>100215</v>
      </c>
      <c r="W1305">
        <v>15</v>
      </c>
      <c r="X1305">
        <v>100214</v>
      </c>
      <c r="Y1305">
        <v>16</v>
      </c>
      <c r="Z1305">
        <v>100216</v>
      </c>
      <c r="AA1305">
        <v>17</v>
      </c>
      <c r="AB1305">
        <v>100215</v>
      </c>
      <c r="AC1305">
        <v>19</v>
      </c>
      <c r="AD1305">
        <v>100215</v>
      </c>
      <c r="AE1305">
        <v>20</v>
      </c>
      <c r="AF1305">
        <v>200715</v>
      </c>
      <c r="AG1305">
        <v>18</v>
      </c>
      <c r="AH1305" t="e">
        <f>VLOOKUP(AF1305,关卡难度线!B:H,11,0)</f>
        <v>#N/A</v>
      </c>
    </row>
    <row r="1306" spans="14:34">
      <c r="N1306" s="14">
        <v>100214</v>
      </c>
      <c r="O1306">
        <v>11</v>
      </c>
      <c r="P1306">
        <v>100214</v>
      </c>
      <c r="Q1306">
        <v>12</v>
      </c>
      <c r="R1306">
        <v>100216</v>
      </c>
      <c r="S1306">
        <v>13</v>
      </c>
      <c r="T1306">
        <v>100215</v>
      </c>
      <c r="U1306">
        <v>14</v>
      </c>
      <c r="V1306">
        <v>100216</v>
      </c>
      <c r="W1306">
        <v>15</v>
      </c>
      <c r="X1306">
        <v>100214</v>
      </c>
      <c r="Y1306">
        <v>16</v>
      </c>
      <c r="Z1306">
        <v>100214</v>
      </c>
      <c r="AA1306">
        <v>17</v>
      </c>
      <c r="AB1306">
        <v>100214</v>
      </c>
      <c r="AC1306">
        <v>19</v>
      </c>
      <c r="AD1306">
        <v>100215</v>
      </c>
      <c r="AE1306">
        <v>20</v>
      </c>
      <c r="AF1306">
        <v>200716</v>
      </c>
      <c r="AG1306">
        <v>18</v>
      </c>
      <c r="AH1306" t="e">
        <f>VLOOKUP(AF1306,关卡难度线!B:H,11,0)</f>
        <v>#N/A</v>
      </c>
    </row>
    <row r="1307" spans="14:34">
      <c r="N1307" s="14">
        <v>100216</v>
      </c>
      <c r="O1307">
        <v>11</v>
      </c>
      <c r="P1307">
        <v>100215</v>
      </c>
      <c r="Q1307">
        <v>12</v>
      </c>
      <c r="R1307">
        <v>100215</v>
      </c>
      <c r="S1307">
        <v>13</v>
      </c>
      <c r="T1307">
        <v>100214</v>
      </c>
      <c r="U1307">
        <v>14</v>
      </c>
      <c r="V1307">
        <v>100214</v>
      </c>
      <c r="W1307">
        <v>15</v>
      </c>
      <c r="X1307">
        <v>100216</v>
      </c>
      <c r="Y1307">
        <v>16</v>
      </c>
      <c r="Z1307">
        <v>100216</v>
      </c>
      <c r="AA1307">
        <v>17</v>
      </c>
      <c r="AB1307">
        <v>100214</v>
      </c>
      <c r="AC1307">
        <v>19</v>
      </c>
      <c r="AD1307">
        <v>100216</v>
      </c>
      <c r="AE1307">
        <v>20</v>
      </c>
      <c r="AF1307">
        <v>200717</v>
      </c>
      <c r="AG1307">
        <v>18</v>
      </c>
      <c r="AH1307" t="e">
        <f>VLOOKUP(AF1307,关卡难度线!B:H,11,0)</f>
        <v>#N/A</v>
      </c>
    </row>
    <row r="1308" spans="14:34">
      <c r="N1308" s="14">
        <v>100215</v>
      </c>
      <c r="O1308">
        <v>11</v>
      </c>
      <c r="P1308">
        <v>100215</v>
      </c>
      <c r="Q1308">
        <v>12</v>
      </c>
      <c r="R1308">
        <v>100215</v>
      </c>
      <c r="S1308">
        <v>13</v>
      </c>
      <c r="T1308">
        <v>100214</v>
      </c>
      <c r="U1308">
        <v>14</v>
      </c>
      <c r="V1308">
        <v>100215</v>
      </c>
      <c r="W1308">
        <v>15</v>
      </c>
      <c r="X1308">
        <v>100214</v>
      </c>
      <c r="Y1308">
        <v>16</v>
      </c>
      <c r="Z1308">
        <v>100216</v>
      </c>
      <c r="AA1308">
        <v>17</v>
      </c>
      <c r="AB1308">
        <v>100216</v>
      </c>
      <c r="AC1308">
        <v>19</v>
      </c>
      <c r="AD1308">
        <v>100215</v>
      </c>
      <c r="AE1308">
        <v>20</v>
      </c>
      <c r="AF1308">
        <v>200718</v>
      </c>
      <c r="AG1308">
        <v>18</v>
      </c>
      <c r="AH1308" t="e">
        <f>VLOOKUP(AF1308,关卡难度线!B:H,11,0)</f>
        <v>#N/A</v>
      </c>
    </row>
    <row r="1309" spans="14:34">
      <c r="N1309" s="14">
        <v>100215</v>
      </c>
      <c r="O1309">
        <v>11</v>
      </c>
      <c r="P1309">
        <v>100214</v>
      </c>
      <c r="Q1309">
        <v>12</v>
      </c>
      <c r="R1309">
        <v>100214</v>
      </c>
      <c r="S1309">
        <v>13</v>
      </c>
      <c r="T1309">
        <v>100216</v>
      </c>
      <c r="U1309">
        <v>14</v>
      </c>
      <c r="V1309">
        <v>100215</v>
      </c>
      <c r="W1309">
        <v>15</v>
      </c>
      <c r="X1309">
        <v>100214</v>
      </c>
      <c r="Y1309">
        <v>16</v>
      </c>
      <c r="Z1309">
        <v>100216</v>
      </c>
      <c r="AA1309">
        <v>17</v>
      </c>
      <c r="AB1309">
        <v>100214</v>
      </c>
      <c r="AC1309">
        <v>19</v>
      </c>
      <c r="AD1309">
        <v>100215</v>
      </c>
      <c r="AE1309">
        <v>20</v>
      </c>
      <c r="AF1309">
        <v>200719</v>
      </c>
      <c r="AG1309">
        <v>18</v>
      </c>
      <c r="AH1309" t="e">
        <f>VLOOKUP(AF1309,关卡难度线!B:H,11,0)</f>
        <v>#N/A</v>
      </c>
    </row>
    <row r="1310" spans="14:34">
      <c r="N1310" s="14">
        <v>100214</v>
      </c>
      <c r="O1310">
        <v>11</v>
      </c>
      <c r="P1310">
        <v>100214</v>
      </c>
      <c r="Q1310">
        <v>12</v>
      </c>
      <c r="R1310">
        <v>100214</v>
      </c>
      <c r="S1310">
        <v>13</v>
      </c>
      <c r="T1310">
        <v>100216</v>
      </c>
      <c r="U1310">
        <v>14</v>
      </c>
      <c r="V1310">
        <v>100215</v>
      </c>
      <c r="W1310">
        <v>15</v>
      </c>
      <c r="X1310">
        <v>100216</v>
      </c>
      <c r="Y1310">
        <v>16</v>
      </c>
      <c r="Z1310">
        <v>100214</v>
      </c>
      <c r="AA1310">
        <v>17</v>
      </c>
      <c r="AB1310">
        <v>100215</v>
      </c>
      <c r="AC1310">
        <v>19</v>
      </c>
      <c r="AD1310">
        <v>100216</v>
      </c>
      <c r="AE1310">
        <v>20</v>
      </c>
      <c r="AF1310">
        <v>200720</v>
      </c>
      <c r="AG1310">
        <v>18</v>
      </c>
      <c r="AH1310" t="e">
        <f>VLOOKUP(AF1310,关卡难度线!B:H,11,0)</f>
        <v>#N/A</v>
      </c>
    </row>
    <row r="1311" spans="14:34">
      <c r="N1311" s="14">
        <v>100216</v>
      </c>
      <c r="O1311">
        <v>11</v>
      </c>
      <c r="P1311">
        <v>100216</v>
      </c>
      <c r="Q1311">
        <v>12</v>
      </c>
      <c r="R1311">
        <v>100214</v>
      </c>
      <c r="S1311">
        <v>13</v>
      </c>
      <c r="T1311">
        <v>100214</v>
      </c>
      <c r="U1311">
        <v>14</v>
      </c>
      <c r="V1311">
        <v>100216</v>
      </c>
      <c r="W1311">
        <v>15</v>
      </c>
      <c r="X1311">
        <v>100214</v>
      </c>
      <c r="Y1311">
        <v>16</v>
      </c>
      <c r="Z1311">
        <v>100214</v>
      </c>
      <c r="AA1311">
        <v>17</v>
      </c>
      <c r="AB1311">
        <v>100215</v>
      </c>
      <c r="AC1311">
        <v>19</v>
      </c>
      <c r="AD1311">
        <v>100216</v>
      </c>
      <c r="AE1311">
        <v>20</v>
      </c>
      <c r="AF1311">
        <v>200711</v>
      </c>
      <c r="AG1311">
        <v>18</v>
      </c>
      <c r="AH1311" t="e">
        <f>VLOOKUP(AF1311,关卡难度线!B:H,11,0)</f>
        <v>#N/A</v>
      </c>
    </row>
    <row r="1312" spans="14:34">
      <c r="N1312" s="14">
        <v>100215</v>
      </c>
      <c r="O1312">
        <v>11</v>
      </c>
      <c r="P1312">
        <v>100216</v>
      </c>
      <c r="Q1312">
        <v>12</v>
      </c>
      <c r="R1312">
        <v>100215</v>
      </c>
      <c r="S1312">
        <v>13</v>
      </c>
      <c r="T1312">
        <v>100215</v>
      </c>
      <c r="U1312">
        <v>14</v>
      </c>
      <c r="V1312">
        <v>100216</v>
      </c>
      <c r="W1312">
        <v>15</v>
      </c>
      <c r="X1312">
        <v>100215</v>
      </c>
      <c r="Y1312">
        <v>16</v>
      </c>
      <c r="Z1312">
        <v>100214</v>
      </c>
      <c r="AA1312">
        <v>17</v>
      </c>
      <c r="AB1312">
        <v>100214</v>
      </c>
      <c r="AC1312">
        <v>19</v>
      </c>
      <c r="AD1312">
        <v>100216</v>
      </c>
      <c r="AE1312">
        <v>20</v>
      </c>
      <c r="AF1312">
        <v>200712</v>
      </c>
      <c r="AG1312">
        <v>18</v>
      </c>
      <c r="AH1312" t="e">
        <f>VLOOKUP(AF1312,关卡难度线!B:H,11,0)</f>
        <v>#N/A</v>
      </c>
    </row>
    <row r="1313" spans="14:34">
      <c r="N1313" s="14">
        <v>100214</v>
      </c>
      <c r="O1313">
        <v>11</v>
      </c>
      <c r="P1313">
        <v>100214</v>
      </c>
      <c r="Q1313">
        <v>12</v>
      </c>
      <c r="R1313">
        <v>100215</v>
      </c>
      <c r="S1313">
        <v>13</v>
      </c>
      <c r="T1313">
        <v>100214</v>
      </c>
      <c r="U1313">
        <v>14</v>
      </c>
      <c r="V1313">
        <v>100215</v>
      </c>
      <c r="W1313">
        <v>15</v>
      </c>
      <c r="X1313">
        <v>100214</v>
      </c>
      <c r="Y1313">
        <v>16</v>
      </c>
      <c r="Z1313">
        <v>100215</v>
      </c>
      <c r="AA1313">
        <v>17</v>
      </c>
      <c r="AB1313">
        <v>100215</v>
      </c>
      <c r="AC1313">
        <v>19</v>
      </c>
      <c r="AD1313">
        <v>100214</v>
      </c>
      <c r="AE1313">
        <v>20</v>
      </c>
      <c r="AF1313">
        <v>200713</v>
      </c>
      <c r="AG1313">
        <v>18</v>
      </c>
      <c r="AH1313" t="e">
        <f>VLOOKUP(AF1313,关卡难度线!B:H,11,0)</f>
        <v>#N/A</v>
      </c>
    </row>
    <row r="1314" spans="14:34">
      <c r="N1314" s="14">
        <v>100215</v>
      </c>
      <c r="O1314">
        <v>11</v>
      </c>
      <c r="P1314">
        <v>100216</v>
      </c>
      <c r="Q1314">
        <v>12</v>
      </c>
      <c r="R1314">
        <v>100216</v>
      </c>
      <c r="S1314">
        <v>13</v>
      </c>
      <c r="T1314">
        <v>100214</v>
      </c>
      <c r="U1314">
        <v>14</v>
      </c>
      <c r="V1314">
        <v>100215</v>
      </c>
      <c r="W1314">
        <v>15</v>
      </c>
      <c r="X1314">
        <v>100215</v>
      </c>
      <c r="Y1314">
        <v>16</v>
      </c>
      <c r="Z1314">
        <v>100216</v>
      </c>
      <c r="AA1314">
        <v>17</v>
      </c>
      <c r="AB1314">
        <v>100215</v>
      </c>
      <c r="AC1314">
        <v>19</v>
      </c>
      <c r="AD1314">
        <v>100214</v>
      </c>
      <c r="AE1314">
        <v>20</v>
      </c>
      <c r="AF1314">
        <v>200714</v>
      </c>
      <c r="AG1314">
        <v>18</v>
      </c>
      <c r="AH1314" t="e">
        <f>VLOOKUP(AF1314,关卡难度线!B:H,11,0)</f>
        <v>#N/A</v>
      </c>
    </row>
    <row r="1315" spans="14:34">
      <c r="N1315" s="14">
        <v>100215</v>
      </c>
      <c r="O1315">
        <v>11</v>
      </c>
      <c r="P1315">
        <v>100216</v>
      </c>
      <c r="Q1315">
        <v>12</v>
      </c>
      <c r="R1315">
        <v>100215</v>
      </c>
      <c r="S1315">
        <v>13</v>
      </c>
      <c r="T1315">
        <v>100215</v>
      </c>
      <c r="U1315">
        <v>14</v>
      </c>
      <c r="V1315">
        <v>100215</v>
      </c>
      <c r="W1315">
        <v>15</v>
      </c>
      <c r="X1315">
        <v>100214</v>
      </c>
      <c r="Y1315">
        <v>16</v>
      </c>
      <c r="Z1315">
        <v>100216</v>
      </c>
      <c r="AA1315">
        <v>17</v>
      </c>
      <c r="AB1315">
        <v>100215</v>
      </c>
      <c r="AC1315">
        <v>19</v>
      </c>
      <c r="AD1315">
        <v>100215</v>
      </c>
      <c r="AE1315">
        <v>20</v>
      </c>
      <c r="AF1315">
        <v>200715</v>
      </c>
      <c r="AG1315">
        <v>18</v>
      </c>
      <c r="AH1315" t="e">
        <f>VLOOKUP(AF1315,关卡难度线!B:H,11,0)</f>
        <v>#N/A</v>
      </c>
    </row>
    <row r="1316" spans="14:34">
      <c r="N1316" s="14">
        <v>100214</v>
      </c>
      <c r="O1316">
        <v>11</v>
      </c>
      <c r="P1316">
        <v>100214</v>
      </c>
      <c r="Q1316">
        <v>12</v>
      </c>
      <c r="R1316">
        <v>100216</v>
      </c>
      <c r="S1316">
        <v>13</v>
      </c>
      <c r="T1316">
        <v>100215</v>
      </c>
      <c r="U1316">
        <v>14</v>
      </c>
      <c r="V1316">
        <v>100216</v>
      </c>
      <c r="W1316">
        <v>15</v>
      </c>
      <c r="X1316">
        <v>100214</v>
      </c>
      <c r="Y1316">
        <v>16</v>
      </c>
      <c r="Z1316">
        <v>100214</v>
      </c>
      <c r="AA1316">
        <v>17</v>
      </c>
      <c r="AB1316">
        <v>100214</v>
      </c>
      <c r="AC1316">
        <v>19</v>
      </c>
      <c r="AD1316">
        <v>100215</v>
      </c>
      <c r="AE1316">
        <v>20</v>
      </c>
      <c r="AF1316">
        <v>200716</v>
      </c>
      <c r="AG1316">
        <v>18</v>
      </c>
      <c r="AH1316" t="e">
        <f>VLOOKUP(AF1316,关卡难度线!B:H,11,0)</f>
        <v>#N/A</v>
      </c>
    </row>
    <row r="1317" spans="14:34">
      <c r="N1317" s="14">
        <v>100216</v>
      </c>
      <c r="O1317">
        <v>11</v>
      </c>
      <c r="P1317">
        <v>100215</v>
      </c>
      <c r="Q1317">
        <v>12</v>
      </c>
      <c r="R1317">
        <v>100215</v>
      </c>
      <c r="S1317">
        <v>13</v>
      </c>
      <c r="T1317">
        <v>100214</v>
      </c>
      <c r="U1317">
        <v>14</v>
      </c>
      <c r="V1317">
        <v>100214</v>
      </c>
      <c r="W1317">
        <v>15</v>
      </c>
      <c r="X1317">
        <v>100216</v>
      </c>
      <c r="Y1317">
        <v>16</v>
      </c>
      <c r="Z1317">
        <v>100216</v>
      </c>
      <c r="AA1317">
        <v>17</v>
      </c>
      <c r="AB1317">
        <v>100214</v>
      </c>
      <c r="AC1317">
        <v>19</v>
      </c>
      <c r="AD1317">
        <v>100216</v>
      </c>
      <c r="AE1317">
        <v>20</v>
      </c>
      <c r="AF1317">
        <v>200717</v>
      </c>
      <c r="AG1317">
        <v>18</v>
      </c>
      <c r="AH1317" t="e">
        <f>VLOOKUP(AF1317,关卡难度线!B:H,11,0)</f>
        <v>#N/A</v>
      </c>
    </row>
    <row r="1318" spans="14:34">
      <c r="N1318" s="14">
        <v>100215</v>
      </c>
      <c r="O1318">
        <v>11</v>
      </c>
      <c r="P1318">
        <v>100215</v>
      </c>
      <c r="Q1318">
        <v>12</v>
      </c>
      <c r="R1318">
        <v>100215</v>
      </c>
      <c r="S1318">
        <v>13</v>
      </c>
      <c r="T1318">
        <v>100214</v>
      </c>
      <c r="U1318">
        <v>14</v>
      </c>
      <c r="V1318">
        <v>100215</v>
      </c>
      <c r="W1318">
        <v>15</v>
      </c>
      <c r="X1318">
        <v>100214</v>
      </c>
      <c r="Y1318">
        <v>16</v>
      </c>
      <c r="Z1318">
        <v>100216</v>
      </c>
      <c r="AA1318">
        <v>17</v>
      </c>
      <c r="AB1318">
        <v>100216</v>
      </c>
      <c r="AC1318">
        <v>19</v>
      </c>
      <c r="AD1318">
        <v>100215</v>
      </c>
      <c r="AE1318">
        <v>20</v>
      </c>
      <c r="AF1318">
        <v>200718</v>
      </c>
      <c r="AG1318">
        <v>18</v>
      </c>
      <c r="AH1318" t="e">
        <f>VLOOKUP(AF1318,关卡难度线!B:H,11,0)</f>
        <v>#N/A</v>
      </c>
    </row>
    <row r="1319" spans="14:34">
      <c r="N1319" s="14">
        <v>100215</v>
      </c>
      <c r="O1319">
        <v>11</v>
      </c>
      <c r="P1319">
        <v>100214</v>
      </c>
      <c r="Q1319">
        <v>12</v>
      </c>
      <c r="R1319">
        <v>100214</v>
      </c>
      <c r="S1319">
        <v>13</v>
      </c>
      <c r="T1319">
        <v>100216</v>
      </c>
      <c r="U1319">
        <v>14</v>
      </c>
      <c r="V1319">
        <v>100215</v>
      </c>
      <c r="W1319">
        <v>15</v>
      </c>
      <c r="X1319">
        <v>100214</v>
      </c>
      <c r="Y1319">
        <v>16</v>
      </c>
      <c r="Z1319">
        <v>100216</v>
      </c>
      <c r="AA1319">
        <v>17</v>
      </c>
      <c r="AB1319">
        <v>100214</v>
      </c>
      <c r="AC1319">
        <v>19</v>
      </c>
      <c r="AD1319">
        <v>100215</v>
      </c>
      <c r="AE1319">
        <v>20</v>
      </c>
      <c r="AF1319">
        <v>200719</v>
      </c>
      <c r="AG1319">
        <v>18</v>
      </c>
      <c r="AH1319" t="e">
        <f>VLOOKUP(AF1319,关卡难度线!B:H,11,0)</f>
        <v>#N/A</v>
      </c>
    </row>
    <row r="1320" spans="14:34">
      <c r="N1320" s="14">
        <v>100214</v>
      </c>
      <c r="O1320">
        <v>11</v>
      </c>
      <c r="P1320">
        <v>100214</v>
      </c>
      <c r="Q1320">
        <v>12</v>
      </c>
      <c r="R1320">
        <v>100214</v>
      </c>
      <c r="S1320">
        <v>13</v>
      </c>
      <c r="T1320">
        <v>100216</v>
      </c>
      <c r="U1320">
        <v>14</v>
      </c>
      <c r="V1320">
        <v>100215</v>
      </c>
      <c r="W1320">
        <v>15</v>
      </c>
      <c r="X1320">
        <v>100216</v>
      </c>
      <c r="Y1320">
        <v>16</v>
      </c>
      <c r="Z1320">
        <v>100214</v>
      </c>
      <c r="AA1320">
        <v>17</v>
      </c>
      <c r="AB1320">
        <v>100215</v>
      </c>
      <c r="AC1320">
        <v>19</v>
      </c>
      <c r="AD1320">
        <v>100216</v>
      </c>
      <c r="AE1320">
        <v>20</v>
      </c>
      <c r="AF1320">
        <v>200720</v>
      </c>
      <c r="AG1320">
        <v>18</v>
      </c>
      <c r="AH1320" t="e">
        <f>VLOOKUP(AF1320,关卡难度线!B:H,11,0)</f>
        <v>#N/A</v>
      </c>
    </row>
    <row r="1321" spans="14:34">
      <c r="N1321" s="14">
        <v>100219</v>
      </c>
      <c r="O1321">
        <v>11</v>
      </c>
      <c r="P1321">
        <v>100218</v>
      </c>
      <c r="Q1321">
        <v>12</v>
      </c>
      <c r="R1321">
        <v>100217</v>
      </c>
      <c r="S1321">
        <v>13</v>
      </c>
      <c r="T1321">
        <v>100219</v>
      </c>
      <c r="U1321">
        <v>14</v>
      </c>
      <c r="V1321">
        <v>100217</v>
      </c>
      <c r="W1321">
        <v>15</v>
      </c>
      <c r="X1321">
        <v>100217</v>
      </c>
      <c r="Y1321">
        <v>16</v>
      </c>
      <c r="Z1321">
        <v>100219</v>
      </c>
      <c r="AA1321">
        <v>17</v>
      </c>
      <c r="AB1321">
        <v>100218</v>
      </c>
      <c r="AC1321">
        <v>19</v>
      </c>
      <c r="AD1321">
        <v>100218</v>
      </c>
      <c r="AE1321">
        <v>20</v>
      </c>
      <c r="AF1321">
        <v>200721</v>
      </c>
      <c r="AG1321">
        <v>18</v>
      </c>
      <c r="AH1321" t="e">
        <f>VLOOKUP(AF1321,关卡难度线!B:H,11,0)</f>
        <v>#N/A</v>
      </c>
    </row>
    <row r="1322" spans="14:34">
      <c r="N1322" s="14">
        <v>100219</v>
      </c>
      <c r="O1322">
        <v>11</v>
      </c>
      <c r="P1322">
        <v>100219</v>
      </c>
      <c r="Q1322">
        <v>12</v>
      </c>
      <c r="R1322">
        <v>100218</v>
      </c>
      <c r="S1322">
        <v>13</v>
      </c>
      <c r="T1322">
        <v>100218</v>
      </c>
      <c r="U1322">
        <v>14</v>
      </c>
      <c r="V1322">
        <v>100219</v>
      </c>
      <c r="W1322">
        <v>15</v>
      </c>
      <c r="X1322">
        <v>100218</v>
      </c>
      <c r="Y1322">
        <v>16</v>
      </c>
      <c r="Z1322">
        <v>100219</v>
      </c>
      <c r="AA1322">
        <v>17</v>
      </c>
      <c r="AB1322">
        <v>100218</v>
      </c>
      <c r="AC1322">
        <v>19</v>
      </c>
      <c r="AD1322">
        <v>100219</v>
      </c>
      <c r="AE1322">
        <v>20</v>
      </c>
      <c r="AF1322">
        <v>200722</v>
      </c>
      <c r="AG1322">
        <v>18</v>
      </c>
      <c r="AH1322" t="e">
        <f>VLOOKUP(AF1322,关卡难度线!B:H,11,0)</f>
        <v>#N/A</v>
      </c>
    </row>
    <row r="1323" spans="14:34">
      <c r="N1323" s="14">
        <v>100219</v>
      </c>
      <c r="O1323">
        <v>11</v>
      </c>
      <c r="P1323">
        <v>100218</v>
      </c>
      <c r="Q1323">
        <v>12</v>
      </c>
      <c r="R1323">
        <v>100219</v>
      </c>
      <c r="S1323">
        <v>13</v>
      </c>
      <c r="T1323">
        <v>100219</v>
      </c>
      <c r="U1323">
        <v>14</v>
      </c>
      <c r="V1323">
        <v>100217</v>
      </c>
      <c r="W1323">
        <v>15</v>
      </c>
      <c r="X1323">
        <v>100217</v>
      </c>
      <c r="Y1323">
        <v>16</v>
      </c>
      <c r="Z1323">
        <v>100219</v>
      </c>
      <c r="AA1323">
        <v>17</v>
      </c>
      <c r="AB1323">
        <v>100219</v>
      </c>
      <c r="AC1323">
        <v>19</v>
      </c>
      <c r="AD1323">
        <v>100218</v>
      </c>
      <c r="AE1323">
        <v>20</v>
      </c>
      <c r="AF1323">
        <v>200723</v>
      </c>
      <c r="AG1323">
        <v>18</v>
      </c>
      <c r="AH1323" t="e">
        <f>VLOOKUP(AF1323,关卡难度线!B:H,11,0)</f>
        <v>#N/A</v>
      </c>
    </row>
    <row r="1324" spans="14:34">
      <c r="N1324" s="14">
        <v>100219</v>
      </c>
      <c r="O1324">
        <v>11</v>
      </c>
      <c r="P1324">
        <v>100218</v>
      </c>
      <c r="Q1324">
        <v>12</v>
      </c>
      <c r="R1324">
        <v>100218</v>
      </c>
      <c r="S1324">
        <v>13</v>
      </c>
      <c r="T1324">
        <v>100218</v>
      </c>
      <c r="U1324">
        <v>14</v>
      </c>
      <c r="V1324">
        <v>100217</v>
      </c>
      <c r="W1324">
        <v>15</v>
      </c>
      <c r="X1324">
        <v>100218</v>
      </c>
      <c r="Y1324">
        <v>16</v>
      </c>
      <c r="Z1324">
        <v>100219</v>
      </c>
      <c r="AA1324">
        <v>17</v>
      </c>
      <c r="AB1324">
        <v>100217</v>
      </c>
      <c r="AC1324">
        <v>19</v>
      </c>
      <c r="AD1324">
        <v>100218</v>
      </c>
      <c r="AE1324">
        <v>20</v>
      </c>
      <c r="AF1324">
        <v>200724</v>
      </c>
      <c r="AG1324">
        <v>18</v>
      </c>
      <c r="AH1324" t="e">
        <f>VLOOKUP(AF1324,关卡难度线!B:H,11,0)</f>
        <v>#N/A</v>
      </c>
    </row>
    <row r="1325" spans="14:34">
      <c r="N1325" s="14">
        <v>100218</v>
      </c>
      <c r="O1325">
        <v>11</v>
      </c>
      <c r="P1325">
        <v>100217</v>
      </c>
      <c r="Q1325">
        <v>12</v>
      </c>
      <c r="R1325">
        <v>100219</v>
      </c>
      <c r="S1325">
        <v>13</v>
      </c>
      <c r="T1325">
        <v>100217</v>
      </c>
      <c r="U1325">
        <v>14</v>
      </c>
      <c r="V1325">
        <v>100217</v>
      </c>
      <c r="W1325">
        <v>15</v>
      </c>
      <c r="X1325">
        <v>100217</v>
      </c>
      <c r="Y1325">
        <v>16</v>
      </c>
      <c r="Z1325">
        <v>100217</v>
      </c>
      <c r="AA1325">
        <v>17</v>
      </c>
      <c r="AB1325">
        <v>100219</v>
      </c>
      <c r="AC1325">
        <v>19</v>
      </c>
      <c r="AD1325">
        <v>100218</v>
      </c>
      <c r="AE1325">
        <v>20</v>
      </c>
      <c r="AF1325">
        <v>200725</v>
      </c>
      <c r="AG1325">
        <v>18</v>
      </c>
      <c r="AH1325" t="e">
        <f>VLOOKUP(AF1325,关卡难度线!B:H,11,0)</f>
        <v>#N/A</v>
      </c>
    </row>
    <row r="1326" spans="14:34">
      <c r="N1326" s="14">
        <v>100218</v>
      </c>
      <c r="O1326">
        <v>11</v>
      </c>
      <c r="P1326">
        <v>100217</v>
      </c>
      <c r="Q1326">
        <v>12</v>
      </c>
      <c r="R1326">
        <v>100219</v>
      </c>
      <c r="S1326">
        <v>13</v>
      </c>
      <c r="T1326">
        <v>100217</v>
      </c>
      <c r="U1326">
        <v>14</v>
      </c>
      <c r="V1326">
        <v>100218</v>
      </c>
      <c r="W1326">
        <v>15</v>
      </c>
      <c r="X1326">
        <v>100217</v>
      </c>
      <c r="Y1326">
        <v>16</v>
      </c>
      <c r="Z1326">
        <v>100218</v>
      </c>
      <c r="AA1326">
        <v>17</v>
      </c>
      <c r="AB1326">
        <v>100219</v>
      </c>
      <c r="AC1326">
        <v>19</v>
      </c>
      <c r="AD1326">
        <v>100217</v>
      </c>
      <c r="AE1326">
        <v>20</v>
      </c>
      <c r="AF1326">
        <v>200726</v>
      </c>
      <c r="AG1326">
        <v>18</v>
      </c>
      <c r="AH1326" t="e">
        <f>VLOOKUP(AF1326,关卡难度线!B:H,11,0)</f>
        <v>#N/A</v>
      </c>
    </row>
    <row r="1327" spans="14:34">
      <c r="N1327" s="14">
        <v>100219</v>
      </c>
      <c r="O1327">
        <v>11</v>
      </c>
      <c r="P1327">
        <v>100219</v>
      </c>
      <c r="Q1327">
        <v>12</v>
      </c>
      <c r="R1327">
        <v>100217</v>
      </c>
      <c r="S1327">
        <v>13</v>
      </c>
      <c r="T1327">
        <v>100217</v>
      </c>
      <c r="U1327">
        <v>14</v>
      </c>
      <c r="V1327">
        <v>100218</v>
      </c>
      <c r="W1327">
        <v>15</v>
      </c>
      <c r="X1327">
        <v>100218</v>
      </c>
      <c r="Y1327">
        <v>16</v>
      </c>
      <c r="Z1327">
        <v>100218</v>
      </c>
      <c r="AA1327">
        <v>17</v>
      </c>
      <c r="AB1327">
        <v>100218</v>
      </c>
      <c r="AC1327">
        <v>19</v>
      </c>
      <c r="AD1327">
        <v>100219</v>
      </c>
      <c r="AE1327">
        <v>20</v>
      </c>
      <c r="AF1327">
        <v>200727</v>
      </c>
      <c r="AG1327">
        <v>18</v>
      </c>
      <c r="AH1327" t="e">
        <f>VLOOKUP(AF1327,关卡难度线!B:H,11,0)</f>
        <v>#N/A</v>
      </c>
    </row>
    <row r="1328" spans="14:34">
      <c r="N1328" s="14">
        <v>100218</v>
      </c>
      <c r="O1328">
        <v>11</v>
      </c>
      <c r="P1328">
        <v>100217</v>
      </c>
      <c r="Q1328">
        <v>12</v>
      </c>
      <c r="R1328">
        <v>100217</v>
      </c>
      <c r="S1328">
        <v>13</v>
      </c>
      <c r="T1328">
        <v>100218</v>
      </c>
      <c r="U1328">
        <v>14</v>
      </c>
      <c r="V1328">
        <v>100218</v>
      </c>
      <c r="W1328">
        <v>15</v>
      </c>
      <c r="X1328">
        <v>100217</v>
      </c>
      <c r="Y1328">
        <v>16</v>
      </c>
      <c r="Z1328">
        <v>100217</v>
      </c>
      <c r="AA1328">
        <v>17</v>
      </c>
      <c r="AB1328">
        <v>100218</v>
      </c>
      <c r="AC1328">
        <v>19</v>
      </c>
      <c r="AD1328">
        <v>100217</v>
      </c>
      <c r="AE1328">
        <v>20</v>
      </c>
      <c r="AF1328">
        <v>200728</v>
      </c>
      <c r="AG1328">
        <v>18</v>
      </c>
      <c r="AH1328" t="e">
        <f>VLOOKUP(AF1328,关卡难度线!B:H,11,0)</f>
        <v>#N/A</v>
      </c>
    </row>
    <row r="1329" spans="14:34">
      <c r="N1329" s="14">
        <v>100217</v>
      </c>
      <c r="O1329">
        <v>11</v>
      </c>
      <c r="P1329">
        <v>100217</v>
      </c>
      <c r="Q1329">
        <v>12</v>
      </c>
      <c r="R1329">
        <v>100219</v>
      </c>
      <c r="S1329">
        <v>13</v>
      </c>
      <c r="T1329">
        <v>100218</v>
      </c>
      <c r="U1329">
        <v>14</v>
      </c>
      <c r="V1329">
        <v>100219</v>
      </c>
      <c r="W1329">
        <v>15</v>
      </c>
      <c r="X1329">
        <v>100217</v>
      </c>
      <c r="Y1329">
        <v>16</v>
      </c>
      <c r="Z1329">
        <v>100217</v>
      </c>
      <c r="AA1329">
        <v>17</v>
      </c>
      <c r="AB1329">
        <v>100217</v>
      </c>
      <c r="AC1329">
        <v>19</v>
      </c>
      <c r="AD1329">
        <v>100218</v>
      </c>
      <c r="AE1329">
        <v>20</v>
      </c>
      <c r="AF1329">
        <v>200729</v>
      </c>
      <c r="AG1329">
        <v>18</v>
      </c>
      <c r="AH1329" t="e">
        <f>VLOOKUP(AF1329,关卡难度线!B:H,11,0)</f>
        <v>#N/A</v>
      </c>
    </row>
    <row r="1330" spans="14:34">
      <c r="N1330" s="14">
        <v>100218</v>
      </c>
      <c r="O1330">
        <v>11</v>
      </c>
      <c r="P1330">
        <v>100218</v>
      </c>
      <c r="Q1330">
        <v>12</v>
      </c>
      <c r="R1330">
        <v>100217</v>
      </c>
      <c r="S1330">
        <v>13</v>
      </c>
      <c r="T1330">
        <v>100218</v>
      </c>
      <c r="U1330">
        <v>14</v>
      </c>
      <c r="V1330">
        <v>100219</v>
      </c>
      <c r="W1330">
        <v>15</v>
      </c>
      <c r="X1330">
        <v>100218</v>
      </c>
      <c r="Y1330">
        <v>16</v>
      </c>
      <c r="Z1330">
        <v>100218</v>
      </c>
      <c r="AA1330">
        <v>17</v>
      </c>
      <c r="AB1330">
        <v>100219</v>
      </c>
      <c r="AC1330">
        <v>19</v>
      </c>
      <c r="AD1330">
        <v>100217</v>
      </c>
      <c r="AE1330">
        <v>20</v>
      </c>
      <c r="AF1330">
        <v>200730</v>
      </c>
      <c r="AG1330">
        <v>18</v>
      </c>
      <c r="AH1330" t="e">
        <f>VLOOKUP(AF1330,关卡难度线!B:H,11,0)</f>
        <v>#N/A</v>
      </c>
    </row>
    <row r="1331" spans="14:34">
      <c r="N1331" s="14">
        <v>100219</v>
      </c>
      <c r="O1331">
        <v>11</v>
      </c>
      <c r="P1331">
        <v>100218</v>
      </c>
      <c r="Q1331">
        <v>12</v>
      </c>
      <c r="R1331">
        <v>100217</v>
      </c>
      <c r="S1331">
        <v>13</v>
      </c>
      <c r="T1331">
        <v>100219</v>
      </c>
      <c r="U1331">
        <v>14</v>
      </c>
      <c r="V1331">
        <v>100217</v>
      </c>
      <c r="W1331">
        <v>15</v>
      </c>
      <c r="X1331">
        <v>100217</v>
      </c>
      <c r="Y1331">
        <v>16</v>
      </c>
      <c r="Z1331">
        <v>100219</v>
      </c>
      <c r="AA1331">
        <v>17</v>
      </c>
      <c r="AB1331">
        <v>100218</v>
      </c>
      <c r="AC1331">
        <v>19</v>
      </c>
      <c r="AD1331">
        <v>100218</v>
      </c>
      <c r="AE1331">
        <v>20</v>
      </c>
      <c r="AF1331">
        <v>200721</v>
      </c>
      <c r="AG1331">
        <v>18</v>
      </c>
      <c r="AH1331" t="e">
        <f>VLOOKUP(AF1331,关卡难度线!B:H,11,0)</f>
        <v>#N/A</v>
      </c>
    </row>
    <row r="1332" spans="14:34">
      <c r="N1332" s="14">
        <v>100219</v>
      </c>
      <c r="O1332">
        <v>11</v>
      </c>
      <c r="P1332">
        <v>100219</v>
      </c>
      <c r="Q1332">
        <v>12</v>
      </c>
      <c r="R1332">
        <v>100218</v>
      </c>
      <c r="S1332">
        <v>13</v>
      </c>
      <c r="T1332">
        <v>100218</v>
      </c>
      <c r="U1332">
        <v>14</v>
      </c>
      <c r="V1332">
        <v>100219</v>
      </c>
      <c r="W1332">
        <v>15</v>
      </c>
      <c r="X1332">
        <v>100218</v>
      </c>
      <c r="Y1332">
        <v>16</v>
      </c>
      <c r="Z1332">
        <v>100219</v>
      </c>
      <c r="AA1332">
        <v>17</v>
      </c>
      <c r="AB1332">
        <v>100218</v>
      </c>
      <c r="AC1332">
        <v>19</v>
      </c>
      <c r="AD1332">
        <v>100219</v>
      </c>
      <c r="AE1332">
        <v>20</v>
      </c>
      <c r="AF1332">
        <v>200722</v>
      </c>
      <c r="AG1332">
        <v>18</v>
      </c>
      <c r="AH1332" t="e">
        <f>VLOOKUP(AF1332,关卡难度线!B:H,11,0)</f>
        <v>#N/A</v>
      </c>
    </row>
    <row r="1333" spans="14:34">
      <c r="N1333" s="14">
        <v>100219</v>
      </c>
      <c r="O1333">
        <v>11</v>
      </c>
      <c r="P1333">
        <v>100218</v>
      </c>
      <c r="Q1333">
        <v>12</v>
      </c>
      <c r="R1333">
        <v>100219</v>
      </c>
      <c r="S1333">
        <v>13</v>
      </c>
      <c r="T1333">
        <v>100219</v>
      </c>
      <c r="U1333">
        <v>14</v>
      </c>
      <c r="V1333">
        <v>100217</v>
      </c>
      <c r="W1333">
        <v>15</v>
      </c>
      <c r="X1333">
        <v>100217</v>
      </c>
      <c r="Y1333">
        <v>16</v>
      </c>
      <c r="Z1333">
        <v>100219</v>
      </c>
      <c r="AA1333">
        <v>17</v>
      </c>
      <c r="AB1333">
        <v>100219</v>
      </c>
      <c r="AC1333">
        <v>19</v>
      </c>
      <c r="AD1333">
        <v>100218</v>
      </c>
      <c r="AE1333">
        <v>20</v>
      </c>
      <c r="AF1333">
        <v>200723</v>
      </c>
      <c r="AG1333">
        <v>18</v>
      </c>
      <c r="AH1333" t="e">
        <f>VLOOKUP(AF1333,关卡难度线!B:H,11,0)</f>
        <v>#N/A</v>
      </c>
    </row>
    <row r="1334" spans="14:34">
      <c r="N1334" s="14">
        <v>100219</v>
      </c>
      <c r="O1334">
        <v>11</v>
      </c>
      <c r="P1334">
        <v>100218</v>
      </c>
      <c r="Q1334">
        <v>12</v>
      </c>
      <c r="R1334">
        <v>100218</v>
      </c>
      <c r="S1334">
        <v>13</v>
      </c>
      <c r="T1334">
        <v>100218</v>
      </c>
      <c r="U1334">
        <v>14</v>
      </c>
      <c r="V1334">
        <v>100217</v>
      </c>
      <c r="W1334">
        <v>15</v>
      </c>
      <c r="X1334">
        <v>100218</v>
      </c>
      <c r="Y1334">
        <v>16</v>
      </c>
      <c r="Z1334">
        <v>100219</v>
      </c>
      <c r="AA1334">
        <v>17</v>
      </c>
      <c r="AB1334">
        <v>100217</v>
      </c>
      <c r="AC1334">
        <v>19</v>
      </c>
      <c r="AD1334">
        <v>100218</v>
      </c>
      <c r="AE1334">
        <v>20</v>
      </c>
      <c r="AF1334">
        <v>200724</v>
      </c>
      <c r="AG1334">
        <v>18</v>
      </c>
      <c r="AH1334" t="e">
        <f>VLOOKUP(AF1334,关卡难度线!B:H,11,0)</f>
        <v>#N/A</v>
      </c>
    </row>
    <row r="1335" spans="14:34">
      <c r="N1335" s="14">
        <v>100218</v>
      </c>
      <c r="O1335">
        <v>11</v>
      </c>
      <c r="P1335">
        <v>100217</v>
      </c>
      <c r="Q1335">
        <v>12</v>
      </c>
      <c r="R1335">
        <v>100219</v>
      </c>
      <c r="S1335">
        <v>13</v>
      </c>
      <c r="T1335">
        <v>100217</v>
      </c>
      <c r="U1335">
        <v>14</v>
      </c>
      <c r="V1335">
        <v>100217</v>
      </c>
      <c r="W1335">
        <v>15</v>
      </c>
      <c r="X1335">
        <v>100217</v>
      </c>
      <c r="Y1335">
        <v>16</v>
      </c>
      <c r="Z1335">
        <v>100217</v>
      </c>
      <c r="AA1335">
        <v>17</v>
      </c>
      <c r="AB1335">
        <v>100219</v>
      </c>
      <c r="AC1335">
        <v>19</v>
      </c>
      <c r="AD1335">
        <v>100218</v>
      </c>
      <c r="AE1335">
        <v>20</v>
      </c>
      <c r="AF1335">
        <v>200725</v>
      </c>
      <c r="AG1335">
        <v>18</v>
      </c>
      <c r="AH1335" t="e">
        <f>VLOOKUP(AF1335,关卡难度线!B:H,11,0)</f>
        <v>#N/A</v>
      </c>
    </row>
    <row r="1336" spans="14:34">
      <c r="N1336" s="14">
        <v>100218</v>
      </c>
      <c r="O1336">
        <v>11</v>
      </c>
      <c r="P1336">
        <v>100217</v>
      </c>
      <c r="Q1336">
        <v>12</v>
      </c>
      <c r="R1336">
        <v>100219</v>
      </c>
      <c r="S1336">
        <v>13</v>
      </c>
      <c r="T1336">
        <v>100217</v>
      </c>
      <c r="U1336">
        <v>14</v>
      </c>
      <c r="V1336">
        <v>100218</v>
      </c>
      <c r="W1336">
        <v>15</v>
      </c>
      <c r="X1336">
        <v>100217</v>
      </c>
      <c r="Y1336">
        <v>16</v>
      </c>
      <c r="Z1336">
        <v>100218</v>
      </c>
      <c r="AA1336">
        <v>17</v>
      </c>
      <c r="AB1336">
        <v>100219</v>
      </c>
      <c r="AC1336">
        <v>19</v>
      </c>
      <c r="AD1336">
        <v>100217</v>
      </c>
      <c r="AE1336">
        <v>20</v>
      </c>
      <c r="AF1336">
        <v>200726</v>
      </c>
      <c r="AG1336">
        <v>18</v>
      </c>
      <c r="AH1336" t="e">
        <f>VLOOKUP(AF1336,关卡难度线!B:H,11,0)</f>
        <v>#N/A</v>
      </c>
    </row>
    <row r="1337" spans="14:34">
      <c r="N1337" s="14">
        <v>100219</v>
      </c>
      <c r="O1337">
        <v>11</v>
      </c>
      <c r="P1337">
        <v>100219</v>
      </c>
      <c r="Q1337">
        <v>12</v>
      </c>
      <c r="R1337">
        <v>100217</v>
      </c>
      <c r="S1337">
        <v>13</v>
      </c>
      <c r="T1337">
        <v>100217</v>
      </c>
      <c r="U1337">
        <v>14</v>
      </c>
      <c r="V1337">
        <v>100218</v>
      </c>
      <c r="W1337">
        <v>15</v>
      </c>
      <c r="X1337">
        <v>100218</v>
      </c>
      <c r="Y1337">
        <v>16</v>
      </c>
      <c r="Z1337">
        <v>100218</v>
      </c>
      <c r="AA1337">
        <v>17</v>
      </c>
      <c r="AB1337">
        <v>100218</v>
      </c>
      <c r="AC1337">
        <v>19</v>
      </c>
      <c r="AD1337">
        <v>100219</v>
      </c>
      <c r="AE1337">
        <v>20</v>
      </c>
      <c r="AF1337">
        <v>200727</v>
      </c>
      <c r="AG1337">
        <v>18</v>
      </c>
      <c r="AH1337" t="e">
        <f>VLOOKUP(AF1337,关卡难度线!B:H,11,0)</f>
        <v>#N/A</v>
      </c>
    </row>
    <row r="1338" spans="14:34">
      <c r="N1338" s="14">
        <v>100218</v>
      </c>
      <c r="O1338">
        <v>11</v>
      </c>
      <c r="P1338">
        <v>100217</v>
      </c>
      <c r="Q1338">
        <v>12</v>
      </c>
      <c r="R1338">
        <v>100217</v>
      </c>
      <c r="S1338">
        <v>13</v>
      </c>
      <c r="T1338">
        <v>100218</v>
      </c>
      <c r="U1338">
        <v>14</v>
      </c>
      <c r="V1338">
        <v>100218</v>
      </c>
      <c r="W1338">
        <v>15</v>
      </c>
      <c r="X1338">
        <v>100217</v>
      </c>
      <c r="Y1338">
        <v>16</v>
      </c>
      <c r="Z1338">
        <v>100217</v>
      </c>
      <c r="AA1338">
        <v>17</v>
      </c>
      <c r="AB1338">
        <v>100218</v>
      </c>
      <c r="AC1338">
        <v>19</v>
      </c>
      <c r="AD1338">
        <v>100217</v>
      </c>
      <c r="AE1338">
        <v>20</v>
      </c>
      <c r="AF1338">
        <v>200728</v>
      </c>
      <c r="AG1338">
        <v>18</v>
      </c>
      <c r="AH1338" t="e">
        <f>VLOOKUP(AF1338,关卡难度线!B:H,11,0)</f>
        <v>#N/A</v>
      </c>
    </row>
    <row r="1339" spans="14:34">
      <c r="N1339" s="14">
        <v>100217</v>
      </c>
      <c r="O1339">
        <v>11</v>
      </c>
      <c r="P1339">
        <v>100217</v>
      </c>
      <c r="Q1339">
        <v>12</v>
      </c>
      <c r="R1339">
        <v>100219</v>
      </c>
      <c r="S1339">
        <v>13</v>
      </c>
      <c r="T1339">
        <v>100218</v>
      </c>
      <c r="U1339">
        <v>14</v>
      </c>
      <c r="V1339">
        <v>100219</v>
      </c>
      <c r="W1339">
        <v>15</v>
      </c>
      <c r="X1339">
        <v>100217</v>
      </c>
      <c r="Y1339">
        <v>16</v>
      </c>
      <c r="Z1339">
        <v>100217</v>
      </c>
      <c r="AA1339">
        <v>17</v>
      </c>
      <c r="AB1339">
        <v>100217</v>
      </c>
      <c r="AC1339">
        <v>19</v>
      </c>
      <c r="AD1339">
        <v>100218</v>
      </c>
      <c r="AE1339">
        <v>20</v>
      </c>
      <c r="AF1339">
        <v>200729</v>
      </c>
      <c r="AG1339">
        <v>18</v>
      </c>
      <c r="AH1339" t="e">
        <f>VLOOKUP(AF1339,关卡难度线!B:H,11,0)</f>
        <v>#N/A</v>
      </c>
    </row>
    <row r="1340" spans="14:34">
      <c r="N1340" s="14">
        <v>100218</v>
      </c>
      <c r="O1340">
        <v>11</v>
      </c>
      <c r="P1340">
        <v>100218</v>
      </c>
      <c r="Q1340">
        <v>12</v>
      </c>
      <c r="R1340">
        <v>100217</v>
      </c>
      <c r="S1340">
        <v>13</v>
      </c>
      <c r="T1340">
        <v>100218</v>
      </c>
      <c r="U1340">
        <v>14</v>
      </c>
      <c r="V1340">
        <v>100219</v>
      </c>
      <c r="W1340">
        <v>15</v>
      </c>
      <c r="X1340">
        <v>100218</v>
      </c>
      <c r="Y1340">
        <v>16</v>
      </c>
      <c r="Z1340">
        <v>100218</v>
      </c>
      <c r="AA1340">
        <v>17</v>
      </c>
      <c r="AB1340">
        <v>100219</v>
      </c>
      <c r="AC1340">
        <v>19</v>
      </c>
      <c r="AD1340">
        <v>100217</v>
      </c>
      <c r="AE1340">
        <v>20</v>
      </c>
      <c r="AF1340">
        <v>200730</v>
      </c>
      <c r="AG1340">
        <v>18</v>
      </c>
      <c r="AH1340" t="e">
        <f>VLOOKUP(AF1340,关卡难度线!B:H,11,0)</f>
        <v>#N/A</v>
      </c>
    </row>
    <row r="1341" spans="14:34">
      <c r="N1341" s="14">
        <v>100222</v>
      </c>
      <c r="O1341">
        <v>11</v>
      </c>
      <c r="P1341">
        <v>100222</v>
      </c>
      <c r="Q1341">
        <v>12</v>
      </c>
      <c r="R1341">
        <v>100222</v>
      </c>
      <c r="S1341">
        <v>13</v>
      </c>
      <c r="T1341">
        <v>100221</v>
      </c>
      <c r="U1341">
        <v>14</v>
      </c>
      <c r="V1341">
        <v>100221</v>
      </c>
      <c r="W1341">
        <v>15</v>
      </c>
      <c r="X1341">
        <v>100221</v>
      </c>
      <c r="Y1341">
        <v>16</v>
      </c>
      <c r="Z1341">
        <v>100222</v>
      </c>
      <c r="AA1341">
        <v>17</v>
      </c>
      <c r="AB1341">
        <v>100220</v>
      </c>
      <c r="AC1341">
        <v>19</v>
      </c>
      <c r="AD1341">
        <v>100221</v>
      </c>
      <c r="AE1341">
        <v>20</v>
      </c>
      <c r="AF1341">
        <v>200731</v>
      </c>
      <c r="AG1341">
        <v>18</v>
      </c>
      <c r="AH1341" t="e">
        <f>VLOOKUP(AF1341,关卡难度线!B:H,11,0)</f>
        <v>#N/A</v>
      </c>
    </row>
    <row r="1342" spans="14:34">
      <c r="N1342" s="14">
        <v>100222</v>
      </c>
      <c r="O1342">
        <v>11</v>
      </c>
      <c r="P1342">
        <v>100220</v>
      </c>
      <c r="Q1342">
        <v>12</v>
      </c>
      <c r="R1342">
        <v>100220</v>
      </c>
      <c r="S1342">
        <v>13</v>
      </c>
      <c r="T1342">
        <v>100221</v>
      </c>
      <c r="U1342">
        <v>14</v>
      </c>
      <c r="V1342">
        <v>100222</v>
      </c>
      <c r="W1342">
        <v>15</v>
      </c>
      <c r="X1342">
        <v>100222</v>
      </c>
      <c r="Y1342">
        <v>16</v>
      </c>
      <c r="Z1342">
        <v>100220</v>
      </c>
      <c r="AA1342">
        <v>17</v>
      </c>
      <c r="AB1342">
        <v>100222</v>
      </c>
      <c r="AC1342">
        <v>19</v>
      </c>
      <c r="AD1342">
        <v>100221</v>
      </c>
      <c r="AE1342">
        <v>20</v>
      </c>
      <c r="AF1342">
        <v>200732</v>
      </c>
      <c r="AG1342">
        <v>18</v>
      </c>
      <c r="AH1342" t="e">
        <f>VLOOKUP(AF1342,关卡难度线!B:H,11,0)</f>
        <v>#N/A</v>
      </c>
    </row>
    <row r="1343" spans="14:34">
      <c r="N1343" s="14">
        <v>100221</v>
      </c>
      <c r="O1343">
        <v>11</v>
      </c>
      <c r="P1343">
        <v>100220</v>
      </c>
      <c r="Q1343">
        <v>12</v>
      </c>
      <c r="R1343">
        <v>100220</v>
      </c>
      <c r="S1343">
        <v>13</v>
      </c>
      <c r="T1343">
        <v>100221</v>
      </c>
      <c r="U1343">
        <v>14</v>
      </c>
      <c r="V1343">
        <v>100221</v>
      </c>
      <c r="W1343">
        <v>15</v>
      </c>
      <c r="X1343">
        <v>100222</v>
      </c>
      <c r="Y1343">
        <v>16</v>
      </c>
      <c r="Z1343">
        <v>100221</v>
      </c>
      <c r="AA1343">
        <v>17</v>
      </c>
      <c r="AB1343">
        <v>100220</v>
      </c>
      <c r="AC1343">
        <v>19</v>
      </c>
      <c r="AD1343">
        <v>100222</v>
      </c>
      <c r="AE1343">
        <v>20</v>
      </c>
      <c r="AF1343">
        <v>200733</v>
      </c>
      <c r="AG1343">
        <v>18</v>
      </c>
      <c r="AH1343" t="e">
        <f>VLOOKUP(AF1343,关卡难度线!B:H,11,0)</f>
        <v>#N/A</v>
      </c>
    </row>
    <row r="1344" spans="14:34">
      <c r="N1344" s="14">
        <v>100221</v>
      </c>
      <c r="O1344">
        <v>11</v>
      </c>
      <c r="P1344">
        <v>100220</v>
      </c>
      <c r="Q1344">
        <v>12</v>
      </c>
      <c r="R1344">
        <v>100221</v>
      </c>
      <c r="S1344">
        <v>13</v>
      </c>
      <c r="T1344">
        <v>100220</v>
      </c>
      <c r="U1344">
        <v>14</v>
      </c>
      <c r="V1344">
        <v>100222</v>
      </c>
      <c r="W1344">
        <v>15</v>
      </c>
      <c r="X1344">
        <v>100221</v>
      </c>
      <c r="Y1344">
        <v>16</v>
      </c>
      <c r="Z1344">
        <v>100222</v>
      </c>
      <c r="AA1344">
        <v>17</v>
      </c>
      <c r="AB1344">
        <v>100222</v>
      </c>
      <c r="AC1344">
        <v>19</v>
      </c>
      <c r="AD1344">
        <v>100222</v>
      </c>
      <c r="AE1344">
        <v>20</v>
      </c>
      <c r="AF1344">
        <v>200734</v>
      </c>
      <c r="AG1344">
        <v>18</v>
      </c>
      <c r="AH1344" t="e">
        <f>VLOOKUP(AF1344,关卡难度线!B:H,11,0)</f>
        <v>#N/A</v>
      </c>
    </row>
    <row r="1345" spans="14:34">
      <c r="N1345" s="14">
        <v>100222</v>
      </c>
      <c r="O1345">
        <v>11</v>
      </c>
      <c r="P1345">
        <v>100221</v>
      </c>
      <c r="Q1345">
        <v>12</v>
      </c>
      <c r="R1345">
        <v>100220</v>
      </c>
      <c r="S1345">
        <v>13</v>
      </c>
      <c r="T1345">
        <v>100221</v>
      </c>
      <c r="U1345">
        <v>14</v>
      </c>
      <c r="V1345">
        <v>100220</v>
      </c>
      <c r="W1345">
        <v>15</v>
      </c>
      <c r="X1345">
        <v>100222</v>
      </c>
      <c r="Y1345">
        <v>16</v>
      </c>
      <c r="Z1345">
        <v>100222</v>
      </c>
      <c r="AA1345">
        <v>17</v>
      </c>
      <c r="AB1345">
        <v>100222</v>
      </c>
      <c r="AC1345">
        <v>19</v>
      </c>
      <c r="AD1345">
        <v>100221</v>
      </c>
      <c r="AE1345">
        <v>20</v>
      </c>
      <c r="AF1345">
        <v>200735</v>
      </c>
      <c r="AG1345">
        <v>18</v>
      </c>
      <c r="AH1345" t="e">
        <f>VLOOKUP(AF1345,关卡难度线!B:H,11,0)</f>
        <v>#N/A</v>
      </c>
    </row>
    <row r="1346" spans="14:34">
      <c r="N1346" s="14">
        <v>100221</v>
      </c>
      <c r="O1346">
        <v>11</v>
      </c>
      <c r="P1346">
        <v>100220</v>
      </c>
      <c r="Q1346">
        <v>12</v>
      </c>
      <c r="R1346">
        <v>100220</v>
      </c>
      <c r="S1346">
        <v>13</v>
      </c>
      <c r="T1346">
        <v>100222</v>
      </c>
      <c r="U1346">
        <v>14</v>
      </c>
      <c r="V1346">
        <v>100220</v>
      </c>
      <c r="W1346">
        <v>15</v>
      </c>
      <c r="X1346">
        <v>100222</v>
      </c>
      <c r="Y1346">
        <v>16</v>
      </c>
      <c r="Z1346">
        <v>100222</v>
      </c>
      <c r="AA1346">
        <v>17</v>
      </c>
      <c r="AB1346">
        <v>100222</v>
      </c>
      <c r="AC1346">
        <v>19</v>
      </c>
      <c r="AD1346">
        <v>100222</v>
      </c>
      <c r="AE1346">
        <v>20</v>
      </c>
      <c r="AF1346">
        <v>200736</v>
      </c>
      <c r="AG1346">
        <v>18</v>
      </c>
      <c r="AH1346" t="e">
        <f>VLOOKUP(AF1346,关卡难度线!B:H,11,0)</f>
        <v>#N/A</v>
      </c>
    </row>
    <row r="1347" spans="14:34">
      <c r="N1347" s="14">
        <v>100221</v>
      </c>
      <c r="O1347">
        <v>11</v>
      </c>
      <c r="P1347">
        <v>100220</v>
      </c>
      <c r="Q1347">
        <v>12</v>
      </c>
      <c r="R1347">
        <v>100221</v>
      </c>
      <c r="S1347">
        <v>13</v>
      </c>
      <c r="T1347">
        <v>100220</v>
      </c>
      <c r="U1347">
        <v>14</v>
      </c>
      <c r="V1347">
        <v>100220</v>
      </c>
      <c r="W1347">
        <v>15</v>
      </c>
      <c r="X1347">
        <v>100220</v>
      </c>
      <c r="Y1347">
        <v>16</v>
      </c>
      <c r="Z1347">
        <v>100221</v>
      </c>
      <c r="AA1347">
        <v>17</v>
      </c>
      <c r="AB1347">
        <v>100222</v>
      </c>
      <c r="AC1347">
        <v>19</v>
      </c>
      <c r="AD1347">
        <v>100221</v>
      </c>
      <c r="AE1347">
        <v>20</v>
      </c>
      <c r="AF1347">
        <v>200737</v>
      </c>
      <c r="AG1347">
        <v>18</v>
      </c>
      <c r="AH1347" t="e">
        <f>VLOOKUP(AF1347,关卡难度线!B:H,11,0)</f>
        <v>#N/A</v>
      </c>
    </row>
    <row r="1348" spans="14:34">
      <c r="N1348" s="14">
        <v>100220</v>
      </c>
      <c r="O1348">
        <v>11</v>
      </c>
      <c r="P1348">
        <v>100222</v>
      </c>
      <c r="Q1348">
        <v>12</v>
      </c>
      <c r="R1348">
        <v>100220</v>
      </c>
      <c r="S1348">
        <v>13</v>
      </c>
      <c r="T1348">
        <v>100221</v>
      </c>
      <c r="U1348">
        <v>14</v>
      </c>
      <c r="V1348">
        <v>100220</v>
      </c>
      <c r="W1348">
        <v>15</v>
      </c>
      <c r="X1348">
        <v>100222</v>
      </c>
      <c r="Y1348">
        <v>16</v>
      </c>
      <c r="Z1348">
        <v>100221</v>
      </c>
      <c r="AA1348">
        <v>17</v>
      </c>
      <c r="AB1348">
        <v>100221</v>
      </c>
      <c r="AC1348">
        <v>19</v>
      </c>
      <c r="AD1348">
        <v>100222</v>
      </c>
      <c r="AE1348">
        <v>20</v>
      </c>
      <c r="AF1348">
        <v>200738</v>
      </c>
      <c r="AG1348">
        <v>18</v>
      </c>
      <c r="AH1348" t="e">
        <f>VLOOKUP(AF1348,关卡难度线!B:H,11,0)</f>
        <v>#N/A</v>
      </c>
    </row>
    <row r="1349" spans="14:34">
      <c r="N1349" s="14">
        <v>100220</v>
      </c>
      <c r="O1349">
        <v>11</v>
      </c>
      <c r="P1349">
        <v>100222</v>
      </c>
      <c r="Q1349">
        <v>12</v>
      </c>
      <c r="R1349">
        <v>100220</v>
      </c>
      <c r="S1349">
        <v>13</v>
      </c>
      <c r="T1349">
        <v>100222</v>
      </c>
      <c r="U1349">
        <v>14</v>
      </c>
      <c r="V1349">
        <v>100222</v>
      </c>
      <c r="W1349">
        <v>15</v>
      </c>
      <c r="X1349">
        <v>100220</v>
      </c>
      <c r="Y1349">
        <v>16</v>
      </c>
      <c r="Z1349">
        <v>100222</v>
      </c>
      <c r="AA1349">
        <v>17</v>
      </c>
      <c r="AB1349">
        <v>100222</v>
      </c>
      <c r="AC1349">
        <v>19</v>
      </c>
      <c r="AD1349">
        <v>100222</v>
      </c>
      <c r="AE1349">
        <v>20</v>
      </c>
      <c r="AF1349">
        <v>200739</v>
      </c>
      <c r="AG1349">
        <v>18</v>
      </c>
      <c r="AH1349" t="e">
        <f>VLOOKUP(AF1349,关卡难度线!B:H,11,0)</f>
        <v>#N/A</v>
      </c>
    </row>
    <row r="1350" spans="14:34">
      <c r="N1350" s="14">
        <v>100222</v>
      </c>
      <c r="O1350">
        <v>11</v>
      </c>
      <c r="P1350">
        <v>100220</v>
      </c>
      <c r="Q1350">
        <v>12</v>
      </c>
      <c r="R1350">
        <v>100222</v>
      </c>
      <c r="S1350">
        <v>13</v>
      </c>
      <c r="T1350">
        <v>100221</v>
      </c>
      <c r="U1350">
        <v>14</v>
      </c>
      <c r="V1350">
        <v>100221</v>
      </c>
      <c r="W1350">
        <v>15</v>
      </c>
      <c r="X1350">
        <v>100220</v>
      </c>
      <c r="Y1350">
        <v>16</v>
      </c>
      <c r="Z1350">
        <v>100222</v>
      </c>
      <c r="AA1350">
        <v>17</v>
      </c>
      <c r="AB1350">
        <v>100222</v>
      </c>
      <c r="AC1350">
        <v>19</v>
      </c>
      <c r="AD1350">
        <v>100220</v>
      </c>
      <c r="AE1350">
        <v>20</v>
      </c>
      <c r="AF1350">
        <v>200740</v>
      </c>
      <c r="AG1350">
        <v>18</v>
      </c>
      <c r="AH1350" t="e">
        <f>VLOOKUP(AF1350,关卡难度线!B:H,11,0)</f>
        <v>#N/A</v>
      </c>
    </row>
    <row r="1351" spans="14:34">
      <c r="N1351" s="14">
        <v>100222</v>
      </c>
      <c r="O1351">
        <v>11</v>
      </c>
      <c r="P1351">
        <v>100222</v>
      </c>
      <c r="Q1351">
        <v>12</v>
      </c>
      <c r="R1351">
        <v>100222</v>
      </c>
      <c r="S1351">
        <v>13</v>
      </c>
      <c r="T1351">
        <v>100221</v>
      </c>
      <c r="U1351">
        <v>14</v>
      </c>
      <c r="V1351">
        <v>100221</v>
      </c>
      <c r="W1351">
        <v>15</v>
      </c>
      <c r="X1351">
        <v>100221</v>
      </c>
      <c r="Y1351">
        <v>16</v>
      </c>
      <c r="Z1351">
        <v>100222</v>
      </c>
      <c r="AA1351">
        <v>17</v>
      </c>
      <c r="AB1351">
        <v>100220</v>
      </c>
      <c r="AC1351">
        <v>19</v>
      </c>
      <c r="AD1351">
        <v>100221</v>
      </c>
      <c r="AE1351">
        <v>20</v>
      </c>
      <c r="AF1351">
        <v>200731</v>
      </c>
      <c r="AG1351">
        <v>18</v>
      </c>
      <c r="AH1351" t="e">
        <f>VLOOKUP(AF1351,关卡难度线!B:H,11,0)</f>
        <v>#N/A</v>
      </c>
    </row>
    <row r="1352" spans="14:34">
      <c r="N1352" s="14">
        <v>100222</v>
      </c>
      <c r="O1352">
        <v>11</v>
      </c>
      <c r="P1352">
        <v>100220</v>
      </c>
      <c r="Q1352">
        <v>12</v>
      </c>
      <c r="R1352">
        <v>100220</v>
      </c>
      <c r="S1352">
        <v>13</v>
      </c>
      <c r="T1352">
        <v>100221</v>
      </c>
      <c r="U1352">
        <v>14</v>
      </c>
      <c r="V1352">
        <v>100222</v>
      </c>
      <c r="W1352">
        <v>15</v>
      </c>
      <c r="X1352">
        <v>100222</v>
      </c>
      <c r="Y1352">
        <v>16</v>
      </c>
      <c r="Z1352">
        <v>100220</v>
      </c>
      <c r="AA1352">
        <v>17</v>
      </c>
      <c r="AB1352">
        <v>100222</v>
      </c>
      <c r="AC1352">
        <v>19</v>
      </c>
      <c r="AD1352">
        <v>100221</v>
      </c>
      <c r="AE1352">
        <v>20</v>
      </c>
      <c r="AF1352">
        <v>200732</v>
      </c>
      <c r="AG1352">
        <v>18</v>
      </c>
      <c r="AH1352" t="e">
        <f>VLOOKUP(AF1352,关卡难度线!B:H,11,0)</f>
        <v>#N/A</v>
      </c>
    </row>
    <row r="1353" spans="14:34">
      <c r="N1353" s="14">
        <v>100221</v>
      </c>
      <c r="O1353">
        <v>11</v>
      </c>
      <c r="P1353">
        <v>100220</v>
      </c>
      <c r="Q1353">
        <v>12</v>
      </c>
      <c r="R1353">
        <v>100220</v>
      </c>
      <c r="S1353">
        <v>13</v>
      </c>
      <c r="T1353">
        <v>100221</v>
      </c>
      <c r="U1353">
        <v>14</v>
      </c>
      <c r="V1353">
        <v>100221</v>
      </c>
      <c r="W1353">
        <v>15</v>
      </c>
      <c r="X1353">
        <v>100222</v>
      </c>
      <c r="Y1353">
        <v>16</v>
      </c>
      <c r="Z1353">
        <v>100221</v>
      </c>
      <c r="AA1353">
        <v>17</v>
      </c>
      <c r="AB1353">
        <v>100220</v>
      </c>
      <c r="AC1353">
        <v>19</v>
      </c>
      <c r="AD1353">
        <v>100222</v>
      </c>
      <c r="AE1353">
        <v>20</v>
      </c>
      <c r="AF1353">
        <v>200733</v>
      </c>
      <c r="AG1353">
        <v>18</v>
      </c>
      <c r="AH1353" t="e">
        <f>VLOOKUP(AF1353,关卡难度线!B:H,11,0)</f>
        <v>#N/A</v>
      </c>
    </row>
    <row r="1354" spans="14:34">
      <c r="N1354" s="14">
        <v>100221</v>
      </c>
      <c r="O1354">
        <v>11</v>
      </c>
      <c r="P1354">
        <v>100220</v>
      </c>
      <c r="Q1354">
        <v>12</v>
      </c>
      <c r="R1354">
        <v>100221</v>
      </c>
      <c r="S1354">
        <v>13</v>
      </c>
      <c r="T1354">
        <v>100220</v>
      </c>
      <c r="U1354">
        <v>14</v>
      </c>
      <c r="V1354">
        <v>100222</v>
      </c>
      <c r="W1354">
        <v>15</v>
      </c>
      <c r="X1354">
        <v>100221</v>
      </c>
      <c r="Y1354">
        <v>16</v>
      </c>
      <c r="Z1354">
        <v>100222</v>
      </c>
      <c r="AA1354">
        <v>17</v>
      </c>
      <c r="AB1354">
        <v>100222</v>
      </c>
      <c r="AC1354">
        <v>19</v>
      </c>
      <c r="AD1354">
        <v>100222</v>
      </c>
      <c r="AE1354">
        <v>20</v>
      </c>
      <c r="AF1354">
        <v>200734</v>
      </c>
      <c r="AG1354">
        <v>18</v>
      </c>
      <c r="AH1354" t="e">
        <f>VLOOKUP(AF1354,关卡难度线!B:H,11,0)</f>
        <v>#N/A</v>
      </c>
    </row>
    <row r="1355" spans="14:34">
      <c r="N1355" s="14">
        <v>100222</v>
      </c>
      <c r="O1355">
        <v>11</v>
      </c>
      <c r="P1355">
        <v>100221</v>
      </c>
      <c r="Q1355">
        <v>12</v>
      </c>
      <c r="R1355">
        <v>100220</v>
      </c>
      <c r="S1355">
        <v>13</v>
      </c>
      <c r="T1355">
        <v>100221</v>
      </c>
      <c r="U1355">
        <v>14</v>
      </c>
      <c r="V1355">
        <v>100220</v>
      </c>
      <c r="W1355">
        <v>15</v>
      </c>
      <c r="X1355">
        <v>100222</v>
      </c>
      <c r="Y1355">
        <v>16</v>
      </c>
      <c r="Z1355">
        <v>100222</v>
      </c>
      <c r="AA1355">
        <v>17</v>
      </c>
      <c r="AB1355">
        <v>100222</v>
      </c>
      <c r="AC1355">
        <v>19</v>
      </c>
      <c r="AD1355">
        <v>100221</v>
      </c>
      <c r="AE1355">
        <v>20</v>
      </c>
      <c r="AF1355">
        <v>200735</v>
      </c>
      <c r="AG1355">
        <v>18</v>
      </c>
      <c r="AH1355" t="e">
        <f>VLOOKUP(AF1355,关卡难度线!B:H,11,0)</f>
        <v>#N/A</v>
      </c>
    </row>
    <row r="1356" spans="14:34">
      <c r="N1356" s="14">
        <v>100221</v>
      </c>
      <c r="O1356">
        <v>11</v>
      </c>
      <c r="P1356">
        <v>100220</v>
      </c>
      <c r="Q1356">
        <v>12</v>
      </c>
      <c r="R1356">
        <v>100220</v>
      </c>
      <c r="S1356">
        <v>13</v>
      </c>
      <c r="T1356">
        <v>100222</v>
      </c>
      <c r="U1356">
        <v>14</v>
      </c>
      <c r="V1356">
        <v>100220</v>
      </c>
      <c r="W1356">
        <v>15</v>
      </c>
      <c r="X1356">
        <v>100222</v>
      </c>
      <c r="Y1356">
        <v>16</v>
      </c>
      <c r="Z1356">
        <v>100222</v>
      </c>
      <c r="AA1356">
        <v>17</v>
      </c>
      <c r="AB1356">
        <v>100222</v>
      </c>
      <c r="AC1356">
        <v>19</v>
      </c>
      <c r="AD1356">
        <v>100222</v>
      </c>
      <c r="AE1356">
        <v>20</v>
      </c>
      <c r="AF1356">
        <v>200736</v>
      </c>
      <c r="AG1356">
        <v>18</v>
      </c>
      <c r="AH1356" t="e">
        <f>VLOOKUP(AF1356,关卡难度线!B:H,11,0)</f>
        <v>#N/A</v>
      </c>
    </row>
    <row r="1357" spans="14:34">
      <c r="N1357" s="14">
        <v>100221</v>
      </c>
      <c r="O1357">
        <v>11</v>
      </c>
      <c r="P1357">
        <v>100220</v>
      </c>
      <c r="Q1357">
        <v>12</v>
      </c>
      <c r="R1357">
        <v>100221</v>
      </c>
      <c r="S1357">
        <v>13</v>
      </c>
      <c r="T1357">
        <v>100220</v>
      </c>
      <c r="U1357">
        <v>14</v>
      </c>
      <c r="V1357">
        <v>100220</v>
      </c>
      <c r="W1357">
        <v>15</v>
      </c>
      <c r="X1357">
        <v>100220</v>
      </c>
      <c r="Y1357">
        <v>16</v>
      </c>
      <c r="Z1357">
        <v>100221</v>
      </c>
      <c r="AA1357">
        <v>17</v>
      </c>
      <c r="AB1357">
        <v>100222</v>
      </c>
      <c r="AC1357">
        <v>19</v>
      </c>
      <c r="AD1357">
        <v>100221</v>
      </c>
      <c r="AE1357">
        <v>20</v>
      </c>
      <c r="AF1357">
        <v>200737</v>
      </c>
      <c r="AG1357">
        <v>18</v>
      </c>
      <c r="AH1357" t="e">
        <f>VLOOKUP(AF1357,关卡难度线!B:H,11,0)</f>
        <v>#N/A</v>
      </c>
    </row>
    <row r="1358" spans="14:34">
      <c r="N1358" s="14">
        <v>100220</v>
      </c>
      <c r="O1358">
        <v>11</v>
      </c>
      <c r="P1358">
        <v>100222</v>
      </c>
      <c r="Q1358">
        <v>12</v>
      </c>
      <c r="R1358">
        <v>100220</v>
      </c>
      <c r="S1358">
        <v>13</v>
      </c>
      <c r="T1358">
        <v>100221</v>
      </c>
      <c r="U1358">
        <v>14</v>
      </c>
      <c r="V1358">
        <v>100220</v>
      </c>
      <c r="W1358">
        <v>15</v>
      </c>
      <c r="X1358">
        <v>100222</v>
      </c>
      <c r="Y1358">
        <v>16</v>
      </c>
      <c r="Z1358">
        <v>100221</v>
      </c>
      <c r="AA1358">
        <v>17</v>
      </c>
      <c r="AB1358">
        <v>100221</v>
      </c>
      <c r="AC1358">
        <v>19</v>
      </c>
      <c r="AD1358">
        <v>100222</v>
      </c>
      <c r="AE1358">
        <v>20</v>
      </c>
      <c r="AF1358">
        <v>200738</v>
      </c>
      <c r="AG1358">
        <v>18</v>
      </c>
      <c r="AH1358" t="e">
        <f>VLOOKUP(AF1358,关卡难度线!B:H,11,0)</f>
        <v>#N/A</v>
      </c>
    </row>
    <row r="1359" spans="14:34">
      <c r="N1359" s="14">
        <v>100220</v>
      </c>
      <c r="O1359">
        <v>11</v>
      </c>
      <c r="P1359">
        <v>100222</v>
      </c>
      <c r="Q1359">
        <v>12</v>
      </c>
      <c r="R1359">
        <v>100220</v>
      </c>
      <c r="S1359">
        <v>13</v>
      </c>
      <c r="T1359">
        <v>100222</v>
      </c>
      <c r="U1359">
        <v>14</v>
      </c>
      <c r="V1359">
        <v>100222</v>
      </c>
      <c r="W1359">
        <v>15</v>
      </c>
      <c r="X1359">
        <v>100220</v>
      </c>
      <c r="Y1359">
        <v>16</v>
      </c>
      <c r="Z1359">
        <v>100222</v>
      </c>
      <c r="AA1359">
        <v>17</v>
      </c>
      <c r="AB1359">
        <v>100222</v>
      </c>
      <c r="AC1359">
        <v>19</v>
      </c>
      <c r="AD1359">
        <v>100222</v>
      </c>
      <c r="AE1359">
        <v>20</v>
      </c>
      <c r="AF1359">
        <v>200739</v>
      </c>
      <c r="AG1359">
        <v>18</v>
      </c>
      <c r="AH1359" t="e">
        <f>VLOOKUP(AF1359,关卡难度线!B:H,11,0)</f>
        <v>#N/A</v>
      </c>
    </row>
    <row r="1360" spans="14:34">
      <c r="N1360" s="14">
        <v>100222</v>
      </c>
      <c r="O1360">
        <v>11</v>
      </c>
      <c r="P1360">
        <v>100220</v>
      </c>
      <c r="Q1360">
        <v>12</v>
      </c>
      <c r="R1360">
        <v>100222</v>
      </c>
      <c r="S1360">
        <v>13</v>
      </c>
      <c r="T1360">
        <v>100221</v>
      </c>
      <c r="U1360">
        <v>14</v>
      </c>
      <c r="V1360">
        <v>100221</v>
      </c>
      <c r="W1360">
        <v>15</v>
      </c>
      <c r="X1360">
        <v>100220</v>
      </c>
      <c r="Y1360">
        <v>16</v>
      </c>
      <c r="Z1360">
        <v>100222</v>
      </c>
      <c r="AA1360">
        <v>17</v>
      </c>
      <c r="AB1360">
        <v>100222</v>
      </c>
      <c r="AC1360">
        <v>19</v>
      </c>
      <c r="AD1360">
        <v>100220</v>
      </c>
      <c r="AE1360">
        <v>20</v>
      </c>
      <c r="AF1360">
        <v>200740</v>
      </c>
      <c r="AG1360">
        <v>18</v>
      </c>
      <c r="AH1360" t="e">
        <f>VLOOKUP(AF1360,关卡难度线!B:H,11,0)</f>
        <v>#N/A</v>
      </c>
    </row>
    <row r="1361" spans="14:34">
      <c r="N1361" s="14">
        <v>100225</v>
      </c>
      <c r="O1361">
        <v>11</v>
      </c>
      <c r="P1361">
        <v>100225</v>
      </c>
      <c r="Q1361">
        <v>12</v>
      </c>
      <c r="R1361">
        <v>100224</v>
      </c>
      <c r="S1361">
        <v>13</v>
      </c>
      <c r="T1361">
        <v>100223</v>
      </c>
      <c r="U1361">
        <v>14</v>
      </c>
      <c r="V1361">
        <v>100224</v>
      </c>
      <c r="W1361">
        <v>15</v>
      </c>
      <c r="X1361">
        <v>100224</v>
      </c>
      <c r="Y1361">
        <v>16</v>
      </c>
      <c r="Z1361">
        <v>100225</v>
      </c>
      <c r="AA1361">
        <v>17</v>
      </c>
      <c r="AB1361">
        <v>100223</v>
      </c>
      <c r="AC1361">
        <v>19</v>
      </c>
      <c r="AD1361">
        <v>100225</v>
      </c>
      <c r="AE1361">
        <v>20</v>
      </c>
      <c r="AF1361">
        <v>200741</v>
      </c>
      <c r="AG1361">
        <v>18</v>
      </c>
      <c r="AH1361" t="e">
        <f>VLOOKUP(AF1361,关卡难度线!B:H,11,0)</f>
        <v>#N/A</v>
      </c>
    </row>
    <row r="1362" spans="14:34">
      <c r="N1362" s="14">
        <v>100224</v>
      </c>
      <c r="O1362">
        <v>11</v>
      </c>
      <c r="P1362">
        <v>100224</v>
      </c>
      <c r="Q1362">
        <v>12</v>
      </c>
      <c r="R1362">
        <v>100224</v>
      </c>
      <c r="S1362">
        <v>13</v>
      </c>
      <c r="T1362">
        <v>100224</v>
      </c>
      <c r="U1362">
        <v>14</v>
      </c>
      <c r="V1362">
        <v>100225</v>
      </c>
      <c r="W1362">
        <v>15</v>
      </c>
      <c r="X1362">
        <v>100224</v>
      </c>
      <c r="Y1362">
        <v>16</v>
      </c>
      <c r="Z1362">
        <v>100224</v>
      </c>
      <c r="AA1362">
        <v>17</v>
      </c>
      <c r="AB1362">
        <v>100224</v>
      </c>
      <c r="AC1362">
        <v>19</v>
      </c>
      <c r="AD1362">
        <v>100223</v>
      </c>
      <c r="AE1362">
        <v>20</v>
      </c>
      <c r="AF1362">
        <v>200742</v>
      </c>
      <c r="AG1362">
        <v>18</v>
      </c>
      <c r="AH1362" t="e">
        <f>VLOOKUP(AF1362,关卡难度线!B:H,11,0)</f>
        <v>#N/A</v>
      </c>
    </row>
    <row r="1363" spans="14:34">
      <c r="N1363" s="14">
        <v>100223</v>
      </c>
      <c r="O1363">
        <v>11</v>
      </c>
      <c r="P1363">
        <v>100223</v>
      </c>
      <c r="Q1363">
        <v>12</v>
      </c>
      <c r="R1363">
        <v>100225</v>
      </c>
      <c r="S1363">
        <v>13</v>
      </c>
      <c r="T1363">
        <v>100224</v>
      </c>
      <c r="U1363">
        <v>14</v>
      </c>
      <c r="V1363">
        <v>100223</v>
      </c>
      <c r="W1363">
        <v>15</v>
      </c>
      <c r="X1363">
        <v>100223</v>
      </c>
      <c r="Y1363">
        <v>16</v>
      </c>
      <c r="Z1363">
        <v>100223</v>
      </c>
      <c r="AA1363">
        <v>17</v>
      </c>
      <c r="AB1363">
        <v>100225</v>
      </c>
      <c r="AC1363">
        <v>19</v>
      </c>
      <c r="AD1363">
        <v>100224</v>
      </c>
      <c r="AE1363">
        <v>20</v>
      </c>
      <c r="AF1363">
        <v>200743</v>
      </c>
      <c r="AG1363">
        <v>18</v>
      </c>
      <c r="AH1363" t="e">
        <f>VLOOKUP(AF1363,关卡难度线!B:H,11,0)</f>
        <v>#N/A</v>
      </c>
    </row>
    <row r="1364" spans="14:34">
      <c r="N1364" s="14">
        <v>100224</v>
      </c>
      <c r="O1364">
        <v>11</v>
      </c>
      <c r="P1364">
        <v>100225</v>
      </c>
      <c r="Q1364">
        <v>12</v>
      </c>
      <c r="R1364">
        <v>100225</v>
      </c>
      <c r="S1364">
        <v>13</v>
      </c>
      <c r="T1364">
        <v>100224</v>
      </c>
      <c r="U1364">
        <v>14</v>
      </c>
      <c r="V1364">
        <v>100223</v>
      </c>
      <c r="W1364">
        <v>15</v>
      </c>
      <c r="X1364">
        <v>100225</v>
      </c>
      <c r="Y1364">
        <v>16</v>
      </c>
      <c r="Z1364">
        <v>100223</v>
      </c>
      <c r="AA1364">
        <v>17</v>
      </c>
      <c r="AB1364">
        <v>100223</v>
      </c>
      <c r="AC1364">
        <v>19</v>
      </c>
      <c r="AD1364">
        <v>100225</v>
      </c>
      <c r="AE1364">
        <v>20</v>
      </c>
      <c r="AF1364">
        <v>200744</v>
      </c>
      <c r="AG1364">
        <v>18</v>
      </c>
      <c r="AH1364" t="e">
        <f>VLOOKUP(AF1364,关卡难度线!B:H,11,0)</f>
        <v>#N/A</v>
      </c>
    </row>
    <row r="1365" spans="14:34">
      <c r="N1365" s="14">
        <v>100224</v>
      </c>
      <c r="O1365">
        <v>11</v>
      </c>
      <c r="P1365">
        <v>100223</v>
      </c>
      <c r="Q1365">
        <v>12</v>
      </c>
      <c r="R1365">
        <v>100224</v>
      </c>
      <c r="S1365">
        <v>13</v>
      </c>
      <c r="T1365">
        <v>100225</v>
      </c>
      <c r="U1365">
        <v>14</v>
      </c>
      <c r="V1365">
        <v>100225</v>
      </c>
      <c r="W1365">
        <v>15</v>
      </c>
      <c r="X1365">
        <v>100223</v>
      </c>
      <c r="Y1365">
        <v>16</v>
      </c>
      <c r="Z1365">
        <v>100224</v>
      </c>
      <c r="AA1365">
        <v>17</v>
      </c>
      <c r="AB1365">
        <v>100224</v>
      </c>
      <c r="AC1365">
        <v>19</v>
      </c>
      <c r="AD1365">
        <v>100223</v>
      </c>
      <c r="AE1365">
        <v>20</v>
      </c>
      <c r="AF1365">
        <v>200745</v>
      </c>
      <c r="AG1365">
        <v>18</v>
      </c>
      <c r="AH1365" t="e">
        <f>VLOOKUP(AF1365,关卡难度线!B:H,11,0)</f>
        <v>#N/A</v>
      </c>
    </row>
    <row r="1366" spans="14:34">
      <c r="N1366" s="14">
        <v>100223</v>
      </c>
      <c r="O1366">
        <v>11</v>
      </c>
      <c r="P1366">
        <v>100223</v>
      </c>
      <c r="Q1366">
        <v>12</v>
      </c>
      <c r="R1366">
        <v>100225</v>
      </c>
      <c r="S1366">
        <v>13</v>
      </c>
      <c r="T1366">
        <v>100224</v>
      </c>
      <c r="U1366">
        <v>14</v>
      </c>
      <c r="V1366">
        <v>100224</v>
      </c>
      <c r="W1366">
        <v>15</v>
      </c>
      <c r="X1366">
        <v>100223</v>
      </c>
      <c r="Y1366">
        <v>16</v>
      </c>
      <c r="Z1366">
        <v>100223</v>
      </c>
      <c r="AA1366">
        <v>17</v>
      </c>
      <c r="AB1366">
        <v>100223</v>
      </c>
      <c r="AC1366">
        <v>19</v>
      </c>
      <c r="AD1366">
        <v>100223</v>
      </c>
      <c r="AE1366">
        <v>20</v>
      </c>
      <c r="AF1366">
        <v>200746</v>
      </c>
      <c r="AG1366">
        <v>18</v>
      </c>
      <c r="AH1366" t="e">
        <f>VLOOKUP(AF1366,关卡难度线!B:H,11,0)</f>
        <v>#N/A</v>
      </c>
    </row>
    <row r="1367" spans="14:34">
      <c r="N1367" s="14">
        <v>100225</v>
      </c>
      <c r="O1367">
        <v>11</v>
      </c>
      <c r="P1367">
        <v>100225</v>
      </c>
      <c r="Q1367">
        <v>12</v>
      </c>
      <c r="R1367">
        <v>100224</v>
      </c>
      <c r="S1367">
        <v>13</v>
      </c>
      <c r="T1367">
        <v>100223</v>
      </c>
      <c r="U1367">
        <v>14</v>
      </c>
      <c r="V1367">
        <v>100225</v>
      </c>
      <c r="W1367">
        <v>15</v>
      </c>
      <c r="X1367">
        <v>100225</v>
      </c>
      <c r="Y1367">
        <v>16</v>
      </c>
      <c r="Z1367">
        <v>100223</v>
      </c>
      <c r="AA1367">
        <v>17</v>
      </c>
      <c r="AB1367">
        <v>100223</v>
      </c>
      <c r="AC1367">
        <v>19</v>
      </c>
      <c r="AD1367">
        <v>100224</v>
      </c>
      <c r="AE1367">
        <v>20</v>
      </c>
      <c r="AF1367">
        <v>200747</v>
      </c>
      <c r="AG1367">
        <v>18</v>
      </c>
      <c r="AH1367" t="e">
        <f>VLOOKUP(AF1367,关卡难度线!B:H,11,0)</f>
        <v>#N/A</v>
      </c>
    </row>
    <row r="1368" spans="14:34">
      <c r="N1368" s="14">
        <v>100225</v>
      </c>
      <c r="O1368">
        <v>11</v>
      </c>
      <c r="P1368">
        <v>100225</v>
      </c>
      <c r="Q1368">
        <v>12</v>
      </c>
      <c r="R1368">
        <v>100223</v>
      </c>
      <c r="S1368">
        <v>13</v>
      </c>
      <c r="T1368">
        <v>100225</v>
      </c>
      <c r="U1368">
        <v>14</v>
      </c>
      <c r="V1368">
        <v>100223</v>
      </c>
      <c r="W1368">
        <v>15</v>
      </c>
      <c r="X1368">
        <v>100223</v>
      </c>
      <c r="Y1368">
        <v>16</v>
      </c>
      <c r="Z1368">
        <v>100225</v>
      </c>
      <c r="AA1368">
        <v>17</v>
      </c>
      <c r="AB1368">
        <v>100223</v>
      </c>
      <c r="AC1368">
        <v>19</v>
      </c>
      <c r="AD1368">
        <v>100223</v>
      </c>
      <c r="AE1368">
        <v>20</v>
      </c>
      <c r="AF1368">
        <v>200748</v>
      </c>
      <c r="AG1368">
        <v>18</v>
      </c>
      <c r="AH1368" t="e">
        <f>VLOOKUP(AF1368,关卡难度线!B:H,11,0)</f>
        <v>#N/A</v>
      </c>
    </row>
    <row r="1369" spans="14:34">
      <c r="N1369" s="14">
        <v>100225</v>
      </c>
      <c r="O1369">
        <v>11</v>
      </c>
      <c r="P1369">
        <v>100225</v>
      </c>
      <c r="Q1369">
        <v>12</v>
      </c>
      <c r="R1369">
        <v>100225</v>
      </c>
      <c r="S1369">
        <v>13</v>
      </c>
      <c r="T1369">
        <v>100224</v>
      </c>
      <c r="U1369">
        <v>14</v>
      </c>
      <c r="V1369">
        <v>100224</v>
      </c>
      <c r="W1369">
        <v>15</v>
      </c>
      <c r="X1369">
        <v>100223</v>
      </c>
      <c r="Y1369">
        <v>16</v>
      </c>
      <c r="Z1369">
        <v>100225</v>
      </c>
      <c r="AA1369">
        <v>17</v>
      </c>
      <c r="AB1369">
        <v>100224</v>
      </c>
      <c r="AC1369">
        <v>19</v>
      </c>
      <c r="AD1369">
        <v>100224</v>
      </c>
      <c r="AE1369">
        <v>20</v>
      </c>
      <c r="AF1369">
        <v>200749</v>
      </c>
      <c r="AG1369">
        <v>18</v>
      </c>
      <c r="AH1369" t="e">
        <f>VLOOKUP(AF1369,关卡难度线!B:H,11,0)</f>
        <v>#N/A</v>
      </c>
    </row>
    <row r="1370" spans="14:34">
      <c r="N1370" s="14">
        <v>100225</v>
      </c>
      <c r="O1370">
        <v>11</v>
      </c>
      <c r="P1370">
        <v>100223</v>
      </c>
      <c r="Q1370">
        <v>12</v>
      </c>
      <c r="R1370">
        <v>100223</v>
      </c>
      <c r="S1370">
        <v>13</v>
      </c>
      <c r="T1370">
        <v>100224</v>
      </c>
      <c r="U1370">
        <v>14</v>
      </c>
      <c r="V1370">
        <v>100223</v>
      </c>
      <c r="W1370">
        <v>15</v>
      </c>
      <c r="X1370">
        <v>100224</v>
      </c>
      <c r="Y1370">
        <v>16</v>
      </c>
      <c r="Z1370">
        <v>100223</v>
      </c>
      <c r="AA1370">
        <v>17</v>
      </c>
      <c r="AB1370">
        <v>100223</v>
      </c>
      <c r="AC1370">
        <v>19</v>
      </c>
      <c r="AD1370">
        <v>100223</v>
      </c>
      <c r="AE1370">
        <v>20</v>
      </c>
      <c r="AF1370">
        <v>200750</v>
      </c>
      <c r="AG1370">
        <v>18</v>
      </c>
      <c r="AH1370" t="e">
        <f>VLOOKUP(AF1370,关卡难度线!B:H,11,0)</f>
        <v>#N/A</v>
      </c>
    </row>
    <row r="1371" spans="14:34">
      <c r="N1371" s="14">
        <v>100225</v>
      </c>
      <c r="O1371">
        <v>11</v>
      </c>
      <c r="P1371">
        <v>100225</v>
      </c>
      <c r="Q1371">
        <v>12</v>
      </c>
      <c r="R1371">
        <v>100224</v>
      </c>
      <c r="S1371">
        <v>13</v>
      </c>
      <c r="T1371">
        <v>100223</v>
      </c>
      <c r="U1371">
        <v>14</v>
      </c>
      <c r="V1371">
        <v>100224</v>
      </c>
      <c r="W1371">
        <v>15</v>
      </c>
      <c r="X1371">
        <v>100224</v>
      </c>
      <c r="Y1371">
        <v>16</v>
      </c>
      <c r="Z1371">
        <v>100225</v>
      </c>
      <c r="AA1371">
        <v>17</v>
      </c>
      <c r="AB1371">
        <v>100223</v>
      </c>
      <c r="AC1371">
        <v>19</v>
      </c>
      <c r="AD1371">
        <v>100225</v>
      </c>
      <c r="AE1371">
        <v>20</v>
      </c>
      <c r="AF1371">
        <v>200741</v>
      </c>
      <c r="AG1371">
        <v>18</v>
      </c>
      <c r="AH1371" t="e">
        <f>VLOOKUP(AF1371,关卡难度线!B:H,11,0)</f>
        <v>#N/A</v>
      </c>
    </row>
    <row r="1372" spans="14:34">
      <c r="N1372" s="14">
        <v>100224</v>
      </c>
      <c r="O1372">
        <v>11</v>
      </c>
      <c r="P1372">
        <v>100224</v>
      </c>
      <c r="Q1372">
        <v>12</v>
      </c>
      <c r="R1372">
        <v>100224</v>
      </c>
      <c r="S1372">
        <v>13</v>
      </c>
      <c r="T1372">
        <v>100224</v>
      </c>
      <c r="U1372">
        <v>14</v>
      </c>
      <c r="V1372">
        <v>100225</v>
      </c>
      <c r="W1372">
        <v>15</v>
      </c>
      <c r="X1372">
        <v>100224</v>
      </c>
      <c r="Y1372">
        <v>16</v>
      </c>
      <c r="Z1372">
        <v>100224</v>
      </c>
      <c r="AA1372">
        <v>17</v>
      </c>
      <c r="AB1372">
        <v>100224</v>
      </c>
      <c r="AC1372">
        <v>19</v>
      </c>
      <c r="AD1372">
        <v>100223</v>
      </c>
      <c r="AE1372">
        <v>20</v>
      </c>
      <c r="AF1372">
        <v>200742</v>
      </c>
      <c r="AG1372">
        <v>18</v>
      </c>
      <c r="AH1372" t="e">
        <f>VLOOKUP(AF1372,关卡难度线!B:H,11,0)</f>
        <v>#N/A</v>
      </c>
    </row>
    <row r="1373" spans="14:34">
      <c r="N1373" s="14">
        <v>100223</v>
      </c>
      <c r="O1373">
        <v>11</v>
      </c>
      <c r="P1373">
        <v>100223</v>
      </c>
      <c r="Q1373">
        <v>12</v>
      </c>
      <c r="R1373">
        <v>100225</v>
      </c>
      <c r="S1373">
        <v>13</v>
      </c>
      <c r="T1373">
        <v>100224</v>
      </c>
      <c r="U1373">
        <v>14</v>
      </c>
      <c r="V1373">
        <v>100223</v>
      </c>
      <c r="W1373">
        <v>15</v>
      </c>
      <c r="X1373">
        <v>100223</v>
      </c>
      <c r="Y1373">
        <v>16</v>
      </c>
      <c r="Z1373">
        <v>100223</v>
      </c>
      <c r="AA1373">
        <v>17</v>
      </c>
      <c r="AB1373">
        <v>100225</v>
      </c>
      <c r="AC1373">
        <v>19</v>
      </c>
      <c r="AD1373">
        <v>100224</v>
      </c>
      <c r="AE1373">
        <v>20</v>
      </c>
      <c r="AF1373">
        <v>200743</v>
      </c>
      <c r="AG1373">
        <v>18</v>
      </c>
      <c r="AH1373" t="e">
        <f>VLOOKUP(AF1373,关卡难度线!B:H,11,0)</f>
        <v>#N/A</v>
      </c>
    </row>
    <row r="1374" spans="14:34">
      <c r="N1374" s="14">
        <v>100224</v>
      </c>
      <c r="O1374">
        <v>11</v>
      </c>
      <c r="P1374">
        <v>100225</v>
      </c>
      <c r="Q1374">
        <v>12</v>
      </c>
      <c r="R1374">
        <v>100225</v>
      </c>
      <c r="S1374">
        <v>13</v>
      </c>
      <c r="T1374">
        <v>100224</v>
      </c>
      <c r="U1374">
        <v>14</v>
      </c>
      <c r="V1374">
        <v>100223</v>
      </c>
      <c r="W1374">
        <v>15</v>
      </c>
      <c r="X1374">
        <v>100225</v>
      </c>
      <c r="Y1374">
        <v>16</v>
      </c>
      <c r="Z1374">
        <v>100223</v>
      </c>
      <c r="AA1374">
        <v>17</v>
      </c>
      <c r="AB1374">
        <v>100223</v>
      </c>
      <c r="AC1374">
        <v>19</v>
      </c>
      <c r="AD1374">
        <v>100225</v>
      </c>
      <c r="AE1374">
        <v>20</v>
      </c>
      <c r="AF1374">
        <v>200744</v>
      </c>
      <c r="AG1374">
        <v>18</v>
      </c>
      <c r="AH1374" t="e">
        <f>VLOOKUP(AF1374,关卡难度线!B:H,11,0)</f>
        <v>#N/A</v>
      </c>
    </row>
    <row r="1375" spans="14:34">
      <c r="N1375" s="14">
        <v>100224</v>
      </c>
      <c r="O1375">
        <v>11</v>
      </c>
      <c r="P1375">
        <v>100223</v>
      </c>
      <c r="Q1375">
        <v>12</v>
      </c>
      <c r="R1375">
        <v>100224</v>
      </c>
      <c r="S1375">
        <v>13</v>
      </c>
      <c r="T1375">
        <v>100225</v>
      </c>
      <c r="U1375">
        <v>14</v>
      </c>
      <c r="V1375">
        <v>100225</v>
      </c>
      <c r="W1375">
        <v>15</v>
      </c>
      <c r="X1375">
        <v>100223</v>
      </c>
      <c r="Y1375">
        <v>16</v>
      </c>
      <c r="Z1375">
        <v>100224</v>
      </c>
      <c r="AA1375">
        <v>17</v>
      </c>
      <c r="AB1375">
        <v>100224</v>
      </c>
      <c r="AC1375">
        <v>19</v>
      </c>
      <c r="AD1375">
        <v>100223</v>
      </c>
      <c r="AE1375">
        <v>20</v>
      </c>
      <c r="AF1375">
        <v>200745</v>
      </c>
      <c r="AG1375">
        <v>18</v>
      </c>
      <c r="AH1375" t="e">
        <f>VLOOKUP(AF1375,关卡难度线!B:H,11,0)</f>
        <v>#N/A</v>
      </c>
    </row>
    <row r="1376" spans="14:34">
      <c r="N1376" s="14">
        <v>100223</v>
      </c>
      <c r="O1376">
        <v>11</v>
      </c>
      <c r="P1376">
        <v>100223</v>
      </c>
      <c r="Q1376">
        <v>12</v>
      </c>
      <c r="R1376">
        <v>100225</v>
      </c>
      <c r="S1376">
        <v>13</v>
      </c>
      <c r="T1376">
        <v>100224</v>
      </c>
      <c r="U1376">
        <v>14</v>
      </c>
      <c r="V1376">
        <v>100224</v>
      </c>
      <c r="W1376">
        <v>15</v>
      </c>
      <c r="X1376">
        <v>100223</v>
      </c>
      <c r="Y1376">
        <v>16</v>
      </c>
      <c r="Z1376">
        <v>100223</v>
      </c>
      <c r="AA1376">
        <v>17</v>
      </c>
      <c r="AB1376">
        <v>100223</v>
      </c>
      <c r="AC1376">
        <v>19</v>
      </c>
      <c r="AD1376">
        <v>100223</v>
      </c>
      <c r="AE1376">
        <v>20</v>
      </c>
      <c r="AF1376">
        <v>200746</v>
      </c>
      <c r="AG1376">
        <v>18</v>
      </c>
      <c r="AH1376" t="e">
        <f>VLOOKUP(AF1376,关卡难度线!B:H,11,0)</f>
        <v>#N/A</v>
      </c>
    </row>
    <row r="1377" spans="14:34">
      <c r="N1377" s="14">
        <v>100225</v>
      </c>
      <c r="O1377">
        <v>11</v>
      </c>
      <c r="P1377">
        <v>100225</v>
      </c>
      <c r="Q1377">
        <v>12</v>
      </c>
      <c r="R1377">
        <v>100224</v>
      </c>
      <c r="S1377">
        <v>13</v>
      </c>
      <c r="T1377">
        <v>100223</v>
      </c>
      <c r="U1377">
        <v>14</v>
      </c>
      <c r="V1377">
        <v>100225</v>
      </c>
      <c r="W1377">
        <v>15</v>
      </c>
      <c r="X1377">
        <v>100225</v>
      </c>
      <c r="Y1377">
        <v>16</v>
      </c>
      <c r="Z1377">
        <v>100223</v>
      </c>
      <c r="AA1377">
        <v>17</v>
      </c>
      <c r="AB1377">
        <v>100223</v>
      </c>
      <c r="AC1377">
        <v>19</v>
      </c>
      <c r="AD1377">
        <v>100224</v>
      </c>
      <c r="AE1377">
        <v>20</v>
      </c>
      <c r="AF1377">
        <v>200747</v>
      </c>
      <c r="AG1377">
        <v>18</v>
      </c>
      <c r="AH1377" t="e">
        <f>VLOOKUP(AF1377,关卡难度线!B:H,11,0)</f>
        <v>#N/A</v>
      </c>
    </row>
    <row r="1378" spans="14:34">
      <c r="N1378" s="14">
        <v>100225</v>
      </c>
      <c r="O1378">
        <v>11</v>
      </c>
      <c r="P1378">
        <v>100225</v>
      </c>
      <c r="Q1378">
        <v>12</v>
      </c>
      <c r="R1378">
        <v>100223</v>
      </c>
      <c r="S1378">
        <v>13</v>
      </c>
      <c r="T1378">
        <v>100225</v>
      </c>
      <c r="U1378">
        <v>14</v>
      </c>
      <c r="V1378">
        <v>100223</v>
      </c>
      <c r="W1378">
        <v>15</v>
      </c>
      <c r="X1378">
        <v>100223</v>
      </c>
      <c r="Y1378">
        <v>16</v>
      </c>
      <c r="Z1378">
        <v>100225</v>
      </c>
      <c r="AA1378">
        <v>17</v>
      </c>
      <c r="AB1378">
        <v>100223</v>
      </c>
      <c r="AC1378">
        <v>19</v>
      </c>
      <c r="AD1378">
        <v>100223</v>
      </c>
      <c r="AE1378">
        <v>20</v>
      </c>
      <c r="AF1378">
        <v>200748</v>
      </c>
      <c r="AG1378">
        <v>18</v>
      </c>
      <c r="AH1378" t="e">
        <f>VLOOKUP(AF1378,关卡难度线!B:H,11,0)</f>
        <v>#N/A</v>
      </c>
    </row>
    <row r="1379" spans="14:34">
      <c r="N1379" s="14">
        <v>100225</v>
      </c>
      <c r="O1379">
        <v>11</v>
      </c>
      <c r="P1379">
        <v>100225</v>
      </c>
      <c r="Q1379">
        <v>12</v>
      </c>
      <c r="R1379">
        <v>100225</v>
      </c>
      <c r="S1379">
        <v>13</v>
      </c>
      <c r="T1379">
        <v>100224</v>
      </c>
      <c r="U1379">
        <v>14</v>
      </c>
      <c r="V1379">
        <v>100224</v>
      </c>
      <c r="W1379">
        <v>15</v>
      </c>
      <c r="X1379">
        <v>100223</v>
      </c>
      <c r="Y1379">
        <v>16</v>
      </c>
      <c r="Z1379">
        <v>100225</v>
      </c>
      <c r="AA1379">
        <v>17</v>
      </c>
      <c r="AB1379">
        <v>100224</v>
      </c>
      <c r="AC1379">
        <v>19</v>
      </c>
      <c r="AD1379">
        <v>100224</v>
      </c>
      <c r="AE1379">
        <v>20</v>
      </c>
      <c r="AF1379">
        <v>200749</v>
      </c>
      <c r="AG1379">
        <v>18</v>
      </c>
      <c r="AH1379" t="e">
        <f>VLOOKUP(AF1379,关卡难度线!B:H,11,0)</f>
        <v>#N/A</v>
      </c>
    </row>
    <row r="1380" spans="14:34">
      <c r="N1380" s="14">
        <v>100225</v>
      </c>
      <c r="O1380">
        <v>11</v>
      </c>
      <c r="P1380">
        <v>100223</v>
      </c>
      <c r="Q1380">
        <v>12</v>
      </c>
      <c r="R1380">
        <v>100223</v>
      </c>
      <c r="S1380">
        <v>13</v>
      </c>
      <c r="T1380">
        <v>100224</v>
      </c>
      <c r="U1380">
        <v>14</v>
      </c>
      <c r="V1380">
        <v>100223</v>
      </c>
      <c r="W1380">
        <v>15</v>
      </c>
      <c r="X1380">
        <v>100224</v>
      </c>
      <c r="Y1380">
        <v>16</v>
      </c>
      <c r="Z1380">
        <v>100223</v>
      </c>
      <c r="AA1380">
        <v>17</v>
      </c>
      <c r="AB1380">
        <v>100223</v>
      </c>
      <c r="AC1380">
        <v>19</v>
      </c>
      <c r="AD1380">
        <v>100223</v>
      </c>
      <c r="AE1380">
        <v>20</v>
      </c>
      <c r="AF1380">
        <v>200750</v>
      </c>
      <c r="AG1380">
        <v>18</v>
      </c>
      <c r="AH1380" t="e">
        <f>VLOOKUP(AF1380,关卡难度线!B:H,11,0)</f>
        <v>#N/A</v>
      </c>
    </row>
    <row r="1381" spans="14:34">
      <c r="N1381" s="14">
        <v>100227</v>
      </c>
      <c r="O1381">
        <v>11</v>
      </c>
      <c r="P1381">
        <v>100226</v>
      </c>
      <c r="Q1381">
        <v>12</v>
      </c>
      <c r="R1381">
        <v>100228</v>
      </c>
      <c r="S1381">
        <v>13</v>
      </c>
      <c r="T1381">
        <v>100227</v>
      </c>
      <c r="U1381">
        <v>14</v>
      </c>
      <c r="V1381">
        <v>100226</v>
      </c>
      <c r="W1381">
        <v>15</v>
      </c>
      <c r="X1381">
        <v>100228</v>
      </c>
      <c r="Y1381">
        <v>16</v>
      </c>
      <c r="Z1381">
        <v>100226</v>
      </c>
      <c r="AA1381">
        <v>17</v>
      </c>
      <c r="AB1381">
        <v>100227</v>
      </c>
      <c r="AC1381">
        <v>19</v>
      </c>
      <c r="AD1381">
        <v>100227</v>
      </c>
      <c r="AE1381">
        <v>20</v>
      </c>
      <c r="AF1381">
        <v>200751</v>
      </c>
      <c r="AG1381">
        <v>18</v>
      </c>
      <c r="AH1381" t="e">
        <f>VLOOKUP(AF1381,关卡难度线!B:H,11,0)</f>
        <v>#N/A</v>
      </c>
    </row>
    <row r="1382" spans="14:34">
      <c r="N1382" s="14">
        <v>100227</v>
      </c>
      <c r="O1382">
        <v>11</v>
      </c>
      <c r="P1382">
        <v>100227</v>
      </c>
      <c r="Q1382">
        <v>12</v>
      </c>
      <c r="R1382">
        <v>100227</v>
      </c>
      <c r="S1382">
        <v>13</v>
      </c>
      <c r="T1382">
        <v>100227</v>
      </c>
      <c r="U1382">
        <v>14</v>
      </c>
      <c r="V1382">
        <v>100226</v>
      </c>
      <c r="W1382">
        <v>15</v>
      </c>
      <c r="X1382">
        <v>100228</v>
      </c>
      <c r="Y1382">
        <v>16</v>
      </c>
      <c r="Z1382">
        <v>100226</v>
      </c>
      <c r="AA1382">
        <v>17</v>
      </c>
      <c r="AB1382">
        <v>100228</v>
      </c>
      <c r="AC1382">
        <v>19</v>
      </c>
      <c r="AD1382">
        <v>100227</v>
      </c>
      <c r="AE1382">
        <v>20</v>
      </c>
      <c r="AF1382">
        <v>200752</v>
      </c>
      <c r="AG1382">
        <v>18</v>
      </c>
      <c r="AH1382" t="e">
        <f>VLOOKUP(AF1382,关卡难度线!B:H,11,0)</f>
        <v>#N/A</v>
      </c>
    </row>
    <row r="1383" spans="14:34">
      <c r="N1383" s="14">
        <v>100227</v>
      </c>
      <c r="O1383">
        <v>11</v>
      </c>
      <c r="P1383">
        <v>100226</v>
      </c>
      <c r="Q1383">
        <v>12</v>
      </c>
      <c r="R1383">
        <v>100228</v>
      </c>
      <c r="S1383">
        <v>13</v>
      </c>
      <c r="T1383">
        <v>100227</v>
      </c>
      <c r="U1383">
        <v>14</v>
      </c>
      <c r="V1383">
        <v>100226</v>
      </c>
      <c r="W1383">
        <v>15</v>
      </c>
      <c r="X1383">
        <v>100228</v>
      </c>
      <c r="Y1383">
        <v>16</v>
      </c>
      <c r="Z1383">
        <v>100228</v>
      </c>
      <c r="AA1383">
        <v>17</v>
      </c>
      <c r="AB1383">
        <v>100226</v>
      </c>
      <c r="AC1383">
        <v>19</v>
      </c>
      <c r="AD1383">
        <v>100227</v>
      </c>
      <c r="AE1383">
        <v>20</v>
      </c>
      <c r="AF1383">
        <v>200753</v>
      </c>
      <c r="AG1383">
        <v>18</v>
      </c>
      <c r="AH1383" t="e">
        <f>VLOOKUP(AF1383,关卡难度线!B:H,11,0)</f>
        <v>#N/A</v>
      </c>
    </row>
    <row r="1384" spans="14:34">
      <c r="N1384" s="14">
        <v>100227</v>
      </c>
      <c r="O1384">
        <v>11</v>
      </c>
      <c r="P1384">
        <v>100226</v>
      </c>
      <c r="Q1384">
        <v>12</v>
      </c>
      <c r="R1384">
        <v>100226</v>
      </c>
      <c r="S1384">
        <v>13</v>
      </c>
      <c r="T1384">
        <v>100228</v>
      </c>
      <c r="U1384">
        <v>14</v>
      </c>
      <c r="V1384">
        <v>100228</v>
      </c>
      <c r="W1384">
        <v>15</v>
      </c>
      <c r="X1384">
        <v>100227</v>
      </c>
      <c r="Y1384">
        <v>16</v>
      </c>
      <c r="Z1384">
        <v>100226</v>
      </c>
      <c r="AA1384">
        <v>17</v>
      </c>
      <c r="AB1384">
        <v>100226</v>
      </c>
      <c r="AC1384">
        <v>19</v>
      </c>
      <c r="AD1384">
        <v>100227</v>
      </c>
      <c r="AE1384">
        <v>20</v>
      </c>
      <c r="AF1384">
        <v>200754</v>
      </c>
      <c r="AG1384">
        <v>18</v>
      </c>
      <c r="AH1384" t="e">
        <f>VLOOKUP(AF1384,关卡难度线!B:H,11,0)</f>
        <v>#N/A</v>
      </c>
    </row>
    <row r="1385" spans="14:34">
      <c r="N1385" s="14">
        <v>100228</v>
      </c>
      <c r="O1385">
        <v>11</v>
      </c>
      <c r="P1385">
        <v>100226</v>
      </c>
      <c r="Q1385">
        <v>12</v>
      </c>
      <c r="R1385">
        <v>100226</v>
      </c>
      <c r="S1385">
        <v>13</v>
      </c>
      <c r="T1385">
        <v>100226</v>
      </c>
      <c r="U1385">
        <v>14</v>
      </c>
      <c r="V1385">
        <v>100228</v>
      </c>
      <c r="W1385">
        <v>15</v>
      </c>
      <c r="X1385">
        <v>100228</v>
      </c>
      <c r="Y1385">
        <v>16</v>
      </c>
      <c r="Z1385">
        <v>100227</v>
      </c>
      <c r="AA1385">
        <v>17</v>
      </c>
      <c r="AB1385">
        <v>100227</v>
      </c>
      <c r="AC1385">
        <v>19</v>
      </c>
      <c r="AD1385">
        <v>100228</v>
      </c>
      <c r="AE1385">
        <v>20</v>
      </c>
      <c r="AF1385">
        <v>200755</v>
      </c>
      <c r="AG1385">
        <v>18</v>
      </c>
      <c r="AH1385" t="e">
        <f>VLOOKUP(AF1385,关卡难度线!B:H,11,0)</f>
        <v>#N/A</v>
      </c>
    </row>
    <row r="1386" spans="14:34">
      <c r="N1386" s="14">
        <v>100226</v>
      </c>
      <c r="O1386">
        <v>11</v>
      </c>
      <c r="P1386">
        <v>100227</v>
      </c>
      <c r="Q1386">
        <v>12</v>
      </c>
      <c r="R1386">
        <v>100226</v>
      </c>
      <c r="S1386">
        <v>13</v>
      </c>
      <c r="T1386">
        <v>100226</v>
      </c>
      <c r="U1386">
        <v>14</v>
      </c>
      <c r="V1386">
        <v>100228</v>
      </c>
      <c r="W1386">
        <v>15</v>
      </c>
      <c r="X1386">
        <v>100226</v>
      </c>
      <c r="Y1386">
        <v>16</v>
      </c>
      <c r="Z1386">
        <v>100228</v>
      </c>
      <c r="AA1386">
        <v>17</v>
      </c>
      <c r="AB1386">
        <v>100227</v>
      </c>
      <c r="AC1386">
        <v>19</v>
      </c>
      <c r="AD1386">
        <v>100226</v>
      </c>
      <c r="AE1386">
        <v>20</v>
      </c>
      <c r="AF1386">
        <v>200756</v>
      </c>
      <c r="AG1386">
        <v>18</v>
      </c>
      <c r="AH1386" t="e">
        <f>VLOOKUP(AF1386,关卡难度线!B:H,11,0)</f>
        <v>#N/A</v>
      </c>
    </row>
    <row r="1387" spans="14:34">
      <c r="N1387" s="14">
        <v>100227</v>
      </c>
      <c r="O1387">
        <v>11</v>
      </c>
      <c r="P1387">
        <v>100226</v>
      </c>
      <c r="Q1387">
        <v>12</v>
      </c>
      <c r="R1387">
        <v>100226</v>
      </c>
      <c r="S1387">
        <v>13</v>
      </c>
      <c r="T1387">
        <v>100228</v>
      </c>
      <c r="U1387">
        <v>14</v>
      </c>
      <c r="V1387">
        <v>100228</v>
      </c>
      <c r="W1387">
        <v>15</v>
      </c>
      <c r="X1387">
        <v>100228</v>
      </c>
      <c r="Y1387">
        <v>16</v>
      </c>
      <c r="Z1387">
        <v>100226</v>
      </c>
      <c r="AA1387">
        <v>17</v>
      </c>
      <c r="AB1387">
        <v>100226</v>
      </c>
      <c r="AC1387">
        <v>19</v>
      </c>
      <c r="AD1387">
        <v>100226</v>
      </c>
      <c r="AE1387">
        <v>20</v>
      </c>
      <c r="AF1387">
        <v>200757</v>
      </c>
      <c r="AG1387">
        <v>18</v>
      </c>
      <c r="AH1387" t="e">
        <f>VLOOKUP(AF1387,关卡难度线!B:H,11,0)</f>
        <v>#REF!</v>
      </c>
    </row>
    <row r="1388" spans="14:34">
      <c r="N1388" s="14">
        <v>100228</v>
      </c>
      <c r="O1388">
        <v>11</v>
      </c>
      <c r="P1388">
        <v>100226</v>
      </c>
      <c r="Q1388">
        <v>12</v>
      </c>
      <c r="R1388">
        <v>100226</v>
      </c>
      <c r="S1388">
        <v>13</v>
      </c>
      <c r="T1388">
        <v>100228</v>
      </c>
      <c r="U1388">
        <v>14</v>
      </c>
      <c r="V1388">
        <v>100226</v>
      </c>
      <c r="W1388">
        <v>15</v>
      </c>
      <c r="X1388">
        <v>100226</v>
      </c>
      <c r="Y1388">
        <v>16</v>
      </c>
      <c r="Z1388">
        <v>100227</v>
      </c>
      <c r="AA1388">
        <v>17</v>
      </c>
      <c r="AB1388">
        <v>100226</v>
      </c>
      <c r="AC1388">
        <v>19</v>
      </c>
      <c r="AD1388">
        <v>100228</v>
      </c>
      <c r="AE1388">
        <v>20</v>
      </c>
      <c r="AF1388">
        <v>200758</v>
      </c>
      <c r="AG1388">
        <v>18</v>
      </c>
      <c r="AH1388" t="e">
        <f>VLOOKUP(AF1388,关卡难度线!B:H,11,0)</f>
        <v>#N/A</v>
      </c>
    </row>
    <row r="1389" spans="14:34">
      <c r="N1389" s="14">
        <v>100228</v>
      </c>
      <c r="O1389">
        <v>11</v>
      </c>
      <c r="P1389">
        <v>100226</v>
      </c>
      <c r="Q1389">
        <v>12</v>
      </c>
      <c r="R1389">
        <v>100227</v>
      </c>
      <c r="S1389">
        <v>13</v>
      </c>
      <c r="T1389">
        <v>100227</v>
      </c>
      <c r="U1389">
        <v>14</v>
      </c>
      <c r="V1389">
        <v>100228</v>
      </c>
      <c r="W1389">
        <v>15</v>
      </c>
      <c r="X1389">
        <v>100227</v>
      </c>
      <c r="Y1389">
        <v>16</v>
      </c>
      <c r="Z1389">
        <v>100227</v>
      </c>
      <c r="AA1389">
        <v>17</v>
      </c>
      <c r="AB1389">
        <v>100228</v>
      </c>
      <c r="AC1389">
        <v>19</v>
      </c>
      <c r="AD1389">
        <v>100228</v>
      </c>
      <c r="AE1389">
        <v>20</v>
      </c>
      <c r="AF1389">
        <v>200759</v>
      </c>
      <c r="AG1389">
        <v>18</v>
      </c>
      <c r="AH1389" t="e">
        <f>VLOOKUP(AF1389,关卡难度线!B:H,11,0)</f>
        <v>#N/A</v>
      </c>
    </row>
    <row r="1390" spans="14:34">
      <c r="N1390" s="14">
        <v>100227</v>
      </c>
      <c r="O1390">
        <v>11</v>
      </c>
      <c r="P1390">
        <v>100228</v>
      </c>
      <c r="Q1390">
        <v>12</v>
      </c>
      <c r="R1390">
        <v>100227</v>
      </c>
      <c r="S1390">
        <v>13</v>
      </c>
      <c r="T1390">
        <v>100226</v>
      </c>
      <c r="U1390">
        <v>14</v>
      </c>
      <c r="V1390">
        <v>100227</v>
      </c>
      <c r="W1390">
        <v>15</v>
      </c>
      <c r="X1390">
        <v>100227</v>
      </c>
      <c r="Y1390">
        <v>16</v>
      </c>
      <c r="Z1390">
        <v>100228</v>
      </c>
      <c r="AA1390">
        <v>17</v>
      </c>
      <c r="AB1390">
        <v>100227</v>
      </c>
      <c r="AC1390">
        <v>19</v>
      </c>
      <c r="AD1390">
        <v>100228</v>
      </c>
      <c r="AE1390">
        <v>20</v>
      </c>
      <c r="AF1390">
        <v>200760</v>
      </c>
      <c r="AG1390">
        <v>18</v>
      </c>
      <c r="AH1390" t="e">
        <f>VLOOKUP(AF1390,关卡难度线!B:H,11,0)</f>
        <v>#N/A</v>
      </c>
    </row>
    <row r="1391" spans="14:34">
      <c r="N1391" s="14">
        <v>100227</v>
      </c>
      <c r="O1391">
        <v>11</v>
      </c>
      <c r="P1391">
        <v>100226</v>
      </c>
      <c r="Q1391">
        <v>12</v>
      </c>
      <c r="R1391">
        <v>100228</v>
      </c>
      <c r="S1391">
        <v>13</v>
      </c>
      <c r="T1391">
        <v>100227</v>
      </c>
      <c r="U1391">
        <v>14</v>
      </c>
      <c r="V1391">
        <v>100226</v>
      </c>
      <c r="W1391">
        <v>15</v>
      </c>
      <c r="X1391">
        <v>100228</v>
      </c>
      <c r="Y1391">
        <v>16</v>
      </c>
      <c r="Z1391">
        <v>100226</v>
      </c>
      <c r="AA1391">
        <v>17</v>
      </c>
      <c r="AB1391">
        <v>100227</v>
      </c>
      <c r="AC1391">
        <v>19</v>
      </c>
      <c r="AD1391">
        <v>100227</v>
      </c>
      <c r="AE1391">
        <v>20</v>
      </c>
      <c r="AF1391">
        <v>200751</v>
      </c>
      <c r="AG1391">
        <v>18</v>
      </c>
      <c r="AH1391" t="e">
        <f>VLOOKUP(AF1391,关卡难度线!B:H,11,0)</f>
        <v>#N/A</v>
      </c>
    </row>
    <row r="1392" spans="14:34">
      <c r="N1392" s="14">
        <v>100227</v>
      </c>
      <c r="O1392">
        <v>11</v>
      </c>
      <c r="P1392">
        <v>100227</v>
      </c>
      <c r="Q1392">
        <v>12</v>
      </c>
      <c r="R1392">
        <v>100227</v>
      </c>
      <c r="S1392">
        <v>13</v>
      </c>
      <c r="T1392">
        <v>100227</v>
      </c>
      <c r="U1392">
        <v>14</v>
      </c>
      <c r="V1392">
        <v>100226</v>
      </c>
      <c r="W1392">
        <v>15</v>
      </c>
      <c r="X1392">
        <v>100228</v>
      </c>
      <c r="Y1392">
        <v>16</v>
      </c>
      <c r="Z1392">
        <v>100226</v>
      </c>
      <c r="AA1392">
        <v>17</v>
      </c>
      <c r="AB1392">
        <v>100228</v>
      </c>
      <c r="AC1392">
        <v>19</v>
      </c>
      <c r="AD1392">
        <v>100227</v>
      </c>
      <c r="AE1392">
        <v>20</v>
      </c>
      <c r="AF1392">
        <v>200752</v>
      </c>
      <c r="AG1392">
        <v>18</v>
      </c>
      <c r="AH1392" t="e">
        <f>VLOOKUP(AF1392,关卡难度线!B:H,11,0)</f>
        <v>#N/A</v>
      </c>
    </row>
    <row r="1393" spans="14:34">
      <c r="N1393" s="14">
        <v>100227</v>
      </c>
      <c r="O1393">
        <v>11</v>
      </c>
      <c r="P1393">
        <v>100226</v>
      </c>
      <c r="Q1393">
        <v>12</v>
      </c>
      <c r="R1393">
        <v>100228</v>
      </c>
      <c r="S1393">
        <v>13</v>
      </c>
      <c r="T1393">
        <v>100227</v>
      </c>
      <c r="U1393">
        <v>14</v>
      </c>
      <c r="V1393">
        <v>100226</v>
      </c>
      <c r="W1393">
        <v>15</v>
      </c>
      <c r="X1393">
        <v>100228</v>
      </c>
      <c r="Y1393">
        <v>16</v>
      </c>
      <c r="Z1393">
        <v>100228</v>
      </c>
      <c r="AA1393">
        <v>17</v>
      </c>
      <c r="AB1393">
        <v>100226</v>
      </c>
      <c r="AC1393">
        <v>19</v>
      </c>
      <c r="AD1393">
        <v>100227</v>
      </c>
      <c r="AE1393">
        <v>20</v>
      </c>
      <c r="AF1393">
        <v>200753</v>
      </c>
      <c r="AG1393">
        <v>18</v>
      </c>
      <c r="AH1393" t="e">
        <f>VLOOKUP(AF1393,关卡难度线!B:H,11,0)</f>
        <v>#N/A</v>
      </c>
    </row>
    <row r="1394" spans="14:34">
      <c r="N1394" s="14">
        <v>100227</v>
      </c>
      <c r="O1394">
        <v>11</v>
      </c>
      <c r="P1394">
        <v>100226</v>
      </c>
      <c r="Q1394">
        <v>12</v>
      </c>
      <c r="R1394">
        <v>100226</v>
      </c>
      <c r="S1394">
        <v>13</v>
      </c>
      <c r="T1394">
        <v>100228</v>
      </c>
      <c r="U1394">
        <v>14</v>
      </c>
      <c r="V1394">
        <v>100228</v>
      </c>
      <c r="W1394">
        <v>15</v>
      </c>
      <c r="X1394">
        <v>100227</v>
      </c>
      <c r="Y1394">
        <v>16</v>
      </c>
      <c r="Z1394">
        <v>100226</v>
      </c>
      <c r="AA1394">
        <v>17</v>
      </c>
      <c r="AB1394">
        <v>100226</v>
      </c>
      <c r="AC1394">
        <v>19</v>
      </c>
      <c r="AD1394">
        <v>100227</v>
      </c>
      <c r="AE1394">
        <v>20</v>
      </c>
      <c r="AF1394">
        <v>200754</v>
      </c>
      <c r="AG1394">
        <v>18</v>
      </c>
      <c r="AH1394" t="e">
        <f>VLOOKUP(AF1394,关卡难度线!B:H,11,0)</f>
        <v>#N/A</v>
      </c>
    </row>
    <row r="1395" spans="14:34">
      <c r="N1395" s="14">
        <v>100228</v>
      </c>
      <c r="O1395">
        <v>11</v>
      </c>
      <c r="P1395">
        <v>100226</v>
      </c>
      <c r="Q1395">
        <v>12</v>
      </c>
      <c r="R1395">
        <v>100226</v>
      </c>
      <c r="S1395">
        <v>13</v>
      </c>
      <c r="T1395">
        <v>100226</v>
      </c>
      <c r="U1395">
        <v>14</v>
      </c>
      <c r="V1395">
        <v>100228</v>
      </c>
      <c r="W1395">
        <v>15</v>
      </c>
      <c r="X1395">
        <v>100228</v>
      </c>
      <c r="Y1395">
        <v>16</v>
      </c>
      <c r="Z1395">
        <v>100227</v>
      </c>
      <c r="AA1395">
        <v>17</v>
      </c>
      <c r="AB1395">
        <v>100227</v>
      </c>
      <c r="AC1395">
        <v>19</v>
      </c>
      <c r="AD1395">
        <v>100228</v>
      </c>
      <c r="AE1395">
        <v>20</v>
      </c>
      <c r="AF1395">
        <v>200755</v>
      </c>
      <c r="AG1395">
        <v>18</v>
      </c>
      <c r="AH1395" t="e">
        <f>VLOOKUP(AF1395,关卡难度线!B:H,11,0)</f>
        <v>#N/A</v>
      </c>
    </row>
    <row r="1396" spans="14:34">
      <c r="N1396" s="14">
        <v>100226</v>
      </c>
      <c r="O1396">
        <v>11</v>
      </c>
      <c r="P1396">
        <v>100227</v>
      </c>
      <c r="Q1396">
        <v>12</v>
      </c>
      <c r="R1396">
        <v>100226</v>
      </c>
      <c r="S1396">
        <v>13</v>
      </c>
      <c r="T1396">
        <v>100226</v>
      </c>
      <c r="U1396">
        <v>14</v>
      </c>
      <c r="V1396">
        <v>100228</v>
      </c>
      <c r="W1396">
        <v>15</v>
      </c>
      <c r="X1396">
        <v>100226</v>
      </c>
      <c r="Y1396">
        <v>16</v>
      </c>
      <c r="Z1396">
        <v>100228</v>
      </c>
      <c r="AA1396">
        <v>17</v>
      </c>
      <c r="AB1396">
        <v>100227</v>
      </c>
      <c r="AC1396">
        <v>19</v>
      </c>
      <c r="AD1396">
        <v>100226</v>
      </c>
      <c r="AE1396">
        <v>20</v>
      </c>
      <c r="AF1396">
        <v>200756</v>
      </c>
      <c r="AG1396">
        <v>18</v>
      </c>
      <c r="AH1396" t="e">
        <f>VLOOKUP(AF1396,关卡难度线!B:H,11,0)</f>
        <v>#N/A</v>
      </c>
    </row>
    <row r="1397" spans="14:34">
      <c r="N1397" s="14">
        <v>100227</v>
      </c>
      <c r="O1397">
        <v>11</v>
      </c>
      <c r="P1397">
        <v>100226</v>
      </c>
      <c r="Q1397">
        <v>12</v>
      </c>
      <c r="R1397">
        <v>100226</v>
      </c>
      <c r="S1397">
        <v>13</v>
      </c>
      <c r="T1397">
        <v>100228</v>
      </c>
      <c r="U1397">
        <v>14</v>
      </c>
      <c r="V1397">
        <v>100228</v>
      </c>
      <c r="W1397">
        <v>15</v>
      </c>
      <c r="X1397">
        <v>100228</v>
      </c>
      <c r="Y1397">
        <v>16</v>
      </c>
      <c r="Z1397">
        <v>100226</v>
      </c>
      <c r="AA1397">
        <v>17</v>
      </c>
      <c r="AB1397">
        <v>100226</v>
      </c>
      <c r="AC1397">
        <v>19</v>
      </c>
      <c r="AD1397">
        <v>100226</v>
      </c>
      <c r="AE1397">
        <v>20</v>
      </c>
      <c r="AF1397">
        <v>200757</v>
      </c>
      <c r="AG1397">
        <v>18</v>
      </c>
      <c r="AH1397" t="e">
        <f>VLOOKUP(AF1397,关卡难度线!B:H,11,0)</f>
        <v>#REF!</v>
      </c>
    </row>
    <row r="1398" spans="14:34">
      <c r="N1398" s="14">
        <v>100228</v>
      </c>
      <c r="O1398">
        <v>11</v>
      </c>
      <c r="P1398">
        <v>100226</v>
      </c>
      <c r="Q1398">
        <v>12</v>
      </c>
      <c r="R1398">
        <v>100226</v>
      </c>
      <c r="S1398">
        <v>13</v>
      </c>
      <c r="T1398">
        <v>100228</v>
      </c>
      <c r="U1398">
        <v>14</v>
      </c>
      <c r="V1398">
        <v>100226</v>
      </c>
      <c r="W1398">
        <v>15</v>
      </c>
      <c r="X1398">
        <v>100226</v>
      </c>
      <c r="Y1398">
        <v>16</v>
      </c>
      <c r="Z1398">
        <v>100227</v>
      </c>
      <c r="AA1398">
        <v>17</v>
      </c>
      <c r="AB1398">
        <v>100226</v>
      </c>
      <c r="AC1398">
        <v>19</v>
      </c>
      <c r="AD1398">
        <v>100228</v>
      </c>
      <c r="AE1398">
        <v>20</v>
      </c>
      <c r="AF1398">
        <v>200758</v>
      </c>
      <c r="AG1398">
        <v>18</v>
      </c>
      <c r="AH1398" t="e">
        <f>VLOOKUP(AF1398,关卡难度线!B:H,11,0)</f>
        <v>#N/A</v>
      </c>
    </row>
    <row r="1399" spans="14:34">
      <c r="N1399" s="14">
        <v>100228</v>
      </c>
      <c r="O1399">
        <v>11</v>
      </c>
      <c r="P1399">
        <v>100226</v>
      </c>
      <c r="Q1399">
        <v>12</v>
      </c>
      <c r="R1399">
        <v>100227</v>
      </c>
      <c r="S1399">
        <v>13</v>
      </c>
      <c r="T1399">
        <v>100227</v>
      </c>
      <c r="U1399">
        <v>14</v>
      </c>
      <c r="V1399">
        <v>100228</v>
      </c>
      <c r="W1399">
        <v>15</v>
      </c>
      <c r="X1399">
        <v>100227</v>
      </c>
      <c r="Y1399">
        <v>16</v>
      </c>
      <c r="Z1399">
        <v>100227</v>
      </c>
      <c r="AA1399">
        <v>17</v>
      </c>
      <c r="AB1399">
        <v>100228</v>
      </c>
      <c r="AC1399">
        <v>19</v>
      </c>
      <c r="AD1399">
        <v>100228</v>
      </c>
      <c r="AE1399">
        <v>20</v>
      </c>
      <c r="AF1399">
        <v>200759</v>
      </c>
      <c r="AG1399">
        <v>18</v>
      </c>
      <c r="AH1399" t="e">
        <f>VLOOKUP(AF1399,关卡难度线!B:H,11,0)</f>
        <v>#N/A</v>
      </c>
    </row>
    <row r="1400" spans="14:34">
      <c r="N1400" s="14">
        <v>100227</v>
      </c>
      <c r="O1400">
        <v>11</v>
      </c>
      <c r="P1400">
        <v>100228</v>
      </c>
      <c r="Q1400">
        <v>12</v>
      </c>
      <c r="R1400">
        <v>100227</v>
      </c>
      <c r="S1400">
        <v>13</v>
      </c>
      <c r="T1400">
        <v>100226</v>
      </c>
      <c r="U1400">
        <v>14</v>
      </c>
      <c r="V1400">
        <v>100227</v>
      </c>
      <c r="W1400">
        <v>15</v>
      </c>
      <c r="X1400">
        <v>100227</v>
      </c>
      <c r="Y1400">
        <v>16</v>
      </c>
      <c r="Z1400">
        <v>100228</v>
      </c>
      <c r="AA1400">
        <v>17</v>
      </c>
      <c r="AB1400">
        <v>100227</v>
      </c>
      <c r="AC1400">
        <v>19</v>
      </c>
      <c r="AD1400">
        <v>100228</v>
      </c>
      <c r="AE1400">
        <v>20</v>
      </c>
      <c r="AF1400">
        <v>200760</v>
      </c>
      <c r="AG1400">
        <v>18</v>
      </c>
      <c r="AH1400" t="e">
        <f>VLOOKUP(AF1400,关卡难度线!B:H,11,0)</f>
        <v>#N/A</v>
      </c>
    </row>
    <row r="1401" spans="14:34">
      <c r="N1401" s="14">
        <v>100229</v>
      </c>
      <c r="O1401">
        <v>11</v>
      </c>
      <c r="P1401">
        <v>100229</v>
      </c>
      <c r="Q1401">
        <v>12</v>
      </c>
      <c r="R1401">
        <v>100229</v>
      </c>
      <c r="S1401">
        <v>13</v>
      </c>
      <c r="T1401">
        <v>100231</v>
      </c>
      <c r="U1401">
        <v>14</v>
      </c>
      <c r="V1401">
        <v>100229</v>
      </c>
      <c r="W1401">
        <v>15</v>
      </c>
      <c r="X1401">
        <v>100230</v>
      </c>
      <c r="Y1401">
        <v>16</v>
      </c>
      <c r="Z1401">
        <v>100231</v>
      </c>
      <c r="AA1401">
        <v>17</v>
      </c>
      <c r="AB1401">
        <v>100229</v>
      </c>
      <c r="AC1401">
        <v>19</v>
      </c>
      <c r="AD1401">
        <v>100229</v>
      </c>
      <c r="AE1401">
        <v>20</v>
      </c>
      <c r="AF1401">
        <v>200761</v>
      </c>
      <c r="AG1401">
        <v>18</v>
      </c>
      <c r="AH1401" t="e">
        <f>VLOOKUP(AF1401,关卡难度线!B:H,11,0)</f>
        <v>#N/A</v>
      </c>
    </row>
    <row r="1402" spans="14:34">
      <c r="N1402" s="14">
        <v>100229</v>
      </c>
      <c r="O1402">
        <v>11</v>
      </c>
      <c r="P1402">
        <v>100229</v>
      </c>
      <c r="Q1402">
        <v>12</v>
      </c>
      <c r="R1402">
        <v>100230</v>
      </c>
      <c r="S1402">
        <v>13</v>
      </c>
      <c r="T1402">
        <v>100230</v>
      </c>
      <c r="U1402">
        <v>14</v>
      </c>
      <c r="V1402">
        <v>100231</v>
      </c>
      <c r="W1402">
        <v>15</v>
      </c>
      <c r="X1402">
        <v>100230</v>
      </c>
      <c r="Y1402">
        <v>16</v>
      </c>
      <c r="Z1402">
        <v>100230</v>
      </c>
      <c r="AA1402">
        <v>17</v>
      </c>
      <c r="AB1402">
        <v>100231</v>
      </c>
      <c r="AC1402">
        <v>19</v>
      </c>
      <c r="AD1402">
        <v>100230</v>
      </c>
      <c r="AE1402">
        <v>20</v>
      </c>
      <c r="AF1402">
        <v>200762</v>
      </c>
      <c r="AG1402">
        <v>18</v>
      </c>
      <c r="AH1402" t="e">
        <f>VLOOKUP(AF1402,关卡难度线!B:H,11,0)</f>
        <v>#N/A</v>
      </c>
    </row>
    <row r="1403" spans="14:34">
      <c r="N1403" s="14">
        <v>100229</v>
      </c>
      <c r="O1403">
        <v>11</v>
      </c>
      <c r="P1403">
        <v>100229</v>
      </c>
      <c r="Q1403">
        <v>12</v>
      </c>
      <c r="R1403">
        <v>100229</v>
      </c>
      <c r="S1403">
        <v>13</v>
      </c>
      <c r="T1403">
        <v>100230</v>
      </c>
      <c r="U1403">
        <v>14</v>
      </c>
      <c r="V1403">
        <v>100230</v>
      </c>
      <c r="W1403">
        <v>15</v>
      </c>
      <c r="X1403">
        <v>100229</v>
      </c>
      <c r="Y1403">
        <v>16</v>
      </c>
      <c r="Z1403">
        <v>100230</v>
      </c>
      <c r="AA1403">
        <v>17</v>
      </c>
      <c r="AB1403">
        <v>100231</v>
      </c>
      <c r="AC1403">
        <v>19</v>
      </c>
      <c r="AD1403">
        <v>100230</v>
      </c>
      <c r="AE1403">
        <v>20</v>
      </c>
      <c r="AF1403">
        <v>200763</v>
      </c>
      <c r="AG1403">
        <v>18</v>
      </c>
      <c r="AH1403" t="e">
        <f>VLOOKUP(AF1403,关卡难度线!B:H,11,0)</f>
        <v>#N/A</v>
      </c>
    </row>
    <row r="1404" spans="14:34">
      <c r="N1404" s="14">
        <v>100231</v>
      </c>
      <c r="O1404">
        <v>11</v>
      </c>
      <c r="P1404">
        <v>100229</v>
      </c>
      <c r="Q1404">
        <v>12</v>
      </c>
      <c r="R1404">
        <v>100229</v>
      </c>
      <c r="S1404">
        <v>13</v>
      </c>
      <c r="T1404">
        <v>100231</v>
      </c>
      <c r="U1404">
        <v>14</v>
      </c>
      <c r="V1404">
        <v>100230</v>
      </c>
      <c r="W1404">
        <v>15</v>
      </c>
      <c r="X1404">
        <v>100231</v>
      </c>
      <c r="Y1404">
        <v>16</v>
      </c>
      <c r="Z1404">
        <v>100229</v>
      </c>
      <c r="AA1404">
        <v>17</v>
      </c>
      <c r="AB1404">
        <v>100231</v>
      </c>
      <c r="AC1404">
        <v>19</v>
      </c>
      <c r="AD1404">
        <v>100231</v>
      </c>
      <c r="AE1404">
        <v>20</v>
      </c>
      <c r="AF1404">
        <v>200764</v>
      </c>
      <c r="AG1404">
        <v>18</v>
      </c>
      <c r="AH1404" t="e">
        <f>VLOOKUP(AF1404,关卡难度线!B:H,11,0)</f>
        <v>#N/A</v>
      </c>
    </row>
    <row r="1405" spans="14:34">
      <c r="N1405" s="14">
        <v>100230</v>
      </c>
      <c r="O1405">
        <v>11</v>
      </c>
      <c r="P1405">
        <v>100229</v>
      </c>
      <c r="Q1405">
        <v>12</v>
      </c>
      <c r="R1405">
        <v>100231</v>
      </c>
      <c r="S1405">
        <v>13</v>
      </c>
      <c r="T1405">
        <v>100230</v>
      </c>
      <c r="U1405">
        <v>14</v>
      </c>
      <c r="V1405">
        <v>100231</v>
      </c>
      <c r="W1405">
        <v>15</v>
      </c>
      <c r="X1405">
        <v>100230</v>
      </c>
      <c r="Y1405">
        <v>16</v>
      </c>
      <c r="Z1405">
        <v>100231</v>
      </c>
      <c r="AA1405">
        <v>17</v>
      </c>
      <c r="AB1405">
        <v>100231</v>
      </c>
      <c r="AC1405">
        <v>19</v>
      </c>
      <c r="AD1405">
        <v>100229</v>
      </c>
      <c r="AE1405">
        <v>20</v>
      </c>
      <c r="AF1405">
        <v>200765</v>
      </c>
      <c r="AG1405">
        <v>18</v>
      </c>
      <c r="AH1405" t="e">
        <f>VLOOKUP(AF1405,关卡难度线!B:H,11,0)</f>
        <v>#N/A</v>
      </c>
    </row>
    <row r="1406" spans="14:34">
      <c r="N1406" s="14">
        <v>100229</v>
      </c>
      <c r="O1406">
        <v>11</v>
      </c>
      <c r="P1406">
        <v>100229</v>
      </c>
      <c r="Q1406">
        <v>12</v>
      </c>
      <c r="R1406">
        <v>100229</v>
      </c>
      <c r="S1406">
        <v>13</v>
      </c>
      <c r="T1406">
        <v>100230</v>
      </c>
      <c r="U1406">
        <v>14</v>
      </c>
      <c r="V1406">
        <v>100229</v>
      </c>
      <c r="W1406">
        <v>15</v>
      </c>
      <c r="X1406">
        <v>100230</v>
      </c>
      <c r="Y1406">
        <v>16</v>
      </c>
      <c r="Z1406">
        <v>100230</v>
      </c>
      <c r="AA1406">
        <v>17</v>
      </c>
      <c r="AB1406">
        <v>100230</v>
      </c>
      <c r="AC1406">
        <v>19</v>
      </c>
      <c r="AD1406">
        <v>100229</v>
      </c>
      <c r="AE1406">
        <v>20</v>
      </c>
      <c r="AF1406">
        <v>200766</v>
      </c>
      <c r="AG1406">
        <v>18</v>
      </c>
      <c r="AH1406" t="e">
        <f>VLOOKUP(AF1406,关卡难度线!B:H,11,0)</f>
        <v>#N/A</v>
      </c>
    </row>
    <row r="1407" spans="14:34">
      <c r="N1407" s="14">
        <v>100231</v>
      </c>
      <c r="O1407">
        <v>11</v>
      </c>
      <c r="P1407">
        <v>100230</v>
      </c>
      <c r="Q1407">
        <v>12</v>
      </c>
      <c r="R1407">
        <v>100230</v>
      </c>
      <c r="S1407">
        <v>13</v>
      </c>
      <c r="T1407">
        <v>100230</v>
      </c>
      <c r="U1407">
        <v>14</v>
      </c>
      <c r="V1407">
        <v>100229</v>
      </c>
      <c r="W1407">
        <v>15</v>
      </c>
      <c r="X1407">
        <v>100230</v>
      </c>
      <c r="Y1407">
        <v>16</v>
      </c>
      <c r="Z1407">
        <v>100231</v>
      </c>
      <c r="AA1407">
        <v>17</v>
      </c>
      <c r="AB1407">
        <v>100229</v>
      </c>
      <c r="AC1407">
        <v>19</v>
      </c>
      <c r="AD1407">
        <v>100231</v>
      </c>
      <c r="AE1407">
        <v>20</v>
      </c>
      <c r="AF1407">
        <v>200767</v>
      </c>
      <c r="AG1407">
        <v>18</v>
      </c>
      <c r="AH1407" t="e">
        <f>VLOOKUP(AF1407,关卡难度线!B:H,11,0)</f>
        <v>#N/A</v>
      </c>
    </row>
    <row r="1408" spans="14:34">
      <c r="N1408" s="14">
        <v>100230</v>
      </c>
      <c r="O1408">
        <v>11</v>
      </c>
      <c r="P1408">
        <v>100229</v>
      </c>
      <c r="Q1408">
        <v>12</v>
      </c>
      <c r="R1408">
        <v>100229</v>
      </c>
      <c r="S1408">
        <v>13</v>
      </c>
      <c r="T1408">
        <v>100229</v>
      </c>
      <c r="U1408">
        <v>14</v>
      </c>
      <c r="V1408">
        <v>100229</v>
      </c>
      <c r="W1408">
        <v>15</v>
      </c>
      <c r="X1408">
        <v>100230</v>
      </c>
      <c r="Y1408">
        <v>16</v>
      </c>
      <c r="Z1408">
        <v>100230</v>
      </c>
      <c r="AA1408">
        <v>17</v>
      </c>
      <c r="AB1408">
        <v>100230</v>
      </c>
      <c r="AC1408">
        <v>19</v>
      </c>
      <c r="AD1408">
        <v>100229</v>
      </c>
      <c r="AE1408">
        <v>20</v>
      </c>
      <c r="AF1408">
        <v>200768</v>
      </c>
      <c r="AG1408">
        <v>18</v>
      </c>
      <c r="AH1408" t="e">
        <f>VLOOKUP(AF1408,关卡难度线!B:H,11,0)</f>
        <v>#N/A</v>
      </c>
    </row>
    <row r="1409" spans="14:34">
      <c r="N1409" s="14">
        <v>100230</v>
      </c>
      <c r="O1409">
        <v>11</v>
      </c>
      <c r="P1409">
        <v>100229</v>
      </c>
      <c r="Q1409">
        <v>12</v>
      </c>
      <c r="R1409">
        <v>100229</v>
      </c>
      <c r="S1409">
        <v>13</v>
      </c>
      <c r="T1409">
        <v>100229</v>
      </c>
      <c r="U1409">
        <v>14</v>
      </c>
      <c r="V1409">
        <v>100231</v>
      </c>
      <c r="W1409">
        <v>15</v>
      </c>
      <c r="X1409">
        <v>100230</v>
      </c>
      <c r="Y1409">
        <v>16</v>
      </c>
      <c r="Z1409">
        <v>100229</v>
      </c>
      <c r="AA1409">
        <v>17</v>
      </c>
      <c r="AB1409">
        <v>100230</v>
      </c>
      <c r="AC1409">
        <v>19</v>
      </c>
      <c r="AD1409">
        <v>100230</v>
      </c>
      <c r="AE1409">
        <v>20</v>
      </c>
      <c r="AF1409">
        <v>200769</v>
      </c>
      <c r="AG1409">
        <v>18</v>
      </c>
      <c r="AH1409" t="e">
        <f>VLOOKUP(AF1409,关卡难度线!B:H,11,0)</f>
        <v>#N/A</v>
      </c>
    </row>
    <row r="1410" spans="14:34">
      <c r="N1410" s="14">
        <v>100229</v>
      </c>
      <c r="O1410">
        <v>11</v>
      </c>
      <c r="P1410">
        <v>100231</v>
      </c>
      <c r="Q1410">
        <v>12</v>
      </c>
      <c r="R1410">
        <v>100231</v>
      </c>
      <c r="S1410">
        <v>13</v>
      </c>
      <c r="T1410">
        <v>100229</v>
      </c>
      <c r="U1410">
        <v>14</v>
      </c>
      <c r="V1410">
        <v>100231</v>
      </c>
      <c r="W1410">
        <v>15</v>
      </c>
      <c r="X1410">
        <v>100229</v>
      </c>
      <c r="Y1410">
        <v>16</v>
      </c>
      <c r="Z1410">
        <v>100231</v>
      </c>
      <c r="AA1410">
        <v>17</v>
      </c>
      <c r="AB1410">
        <v>100229</v>
      </c>
      <c r="AC1410">
        <v>19</v>
      </c>
      <c r="AD1410">
        <v>100230</v>
      </c>
      <c r="AE1410">
        <v>20</v>
      </c>
      <c r="AF1410">
        <v>200770</v>
      </c>
      <c r="AG1410">
        <v>18</v>
      </c>
      <c r="AH1410" t="e">
        <f>VLOOKUP(AF1410,关卡难度线!B:H,11,0)</f>
        <v>#N/A</v>
      </c>
    </row>
    <row r="1411" spans="14:34">
      <c r="N1411" s="14">
        <v>100229</v>
      </c>
      <c r="O1411">
        <v>11</v>
      </c>
      <c r="P1411">
        <v>100229</v>
      </c>
      <c r="Q1411">
        <v>12</v>
      </c>
      <c r="R1411">
        <v>100229</v>
      </c>
      <c r="S1411">
        <v>13</v>
      </c>
      <c r="T1411">
        <v>100231</v>
      </c>
      <c r="U1411">
        <v>14</v>
      </c>
      <c r="V1411">
        <v>100229</v>
      </c>
      <c r="W1411">
        <v>15</v>
      </c>
      <c r="X1411">
        <v>100230</v>
      </c>
      <c r="Y1411">
        <v>16</v>
      </c>
      <c r="Z1411">
        <v>100231</v>
      </c>
      <c r="AA1411">
        <v>17</v>
      </c>
      <c r="AB1411">
        <v>100229</v>
      </c>
      <c r="AC1411">
        <v>19</v>
      </c>
      <c r="AD1411">
        <v>100229</v>
      </c>
      <c r="AE1411">
        <v>20</v>
      </c>
      <c r="AF1411">
        <v>200761</v>
      </c>
      <c r="AG1411">
        <v>18</v>
      </c>
      <c r="AH1411" t="e">
        <f>VLOOKUP(AF1411,关卡难度线!B:H,11,0)</f>
        <v>#N/A</v>
      </c>
    </row>
    <row r="1412" spans="14:34">
      <c r="N1412" s="14">
        <v>100229</v>
      </c>
      <c r="O1412">
        <v>11</v>
      </c>
      <c r="P1412">
        <v>100229</v>
      </c>
      <c r="Q1412">
        <v>12</v>
      </c>
      <c r="R1412">
        <v>100230</v>
      </c>
      <c r="S1412">
        <v>13</v>
      </c>
      <c r="T1412">
        <v>100230</v>
      </c>
      <c r="U1412">
        <v>14</v>
      </c>
      <c r="V1412">
        <v>100231</v>
      </c>
      <c r="W1412">
        <v>15</v>
      </c>
      <c r="X1412">
        <v>100230</v>
      </c>
      <c r="Y1412">
        <v>16</v>
      </c>
      <c r="Z1412">
        <v>100230</v>
      </c>
      <c r="AA1412">
        <v>17</v>
      </c>
      <c r="AB1412">
        <v>100231</v>
      </c>
      <c r="AC1412">
        <v>19</v>
      </c>
      <c r="AD1412">
        <v>100230</v>
      </c>
      <c r="AE1412">
        <v>20</v>
      </c>
      <c r="AF1412">
        <v>200762</v>
      </c>
      <c r="AG1412">
        <v>18</v>
      </c>
      <c r="AH1412" t="e">
        <f>VLOOKUP(AF1412,关卡难度线!B:H,11,0)</f>
        <v>#N/A</v>
      </c>
    </row>
    <row r="1413" spans="14:34">
      <c r="N1413" s="14">
        <v>100229</v>
      </c>
      <c r="O1413">
        <v>11</v>
      </c>
      <c r="P1413">
        <v>100229</v>
      </c>
      <c r="Q1413">
        <v>12</v>
      </c>
      <c r="R1413">
        <v>100229</v>
      </c>
      <c r="S1413">
        <v>13</v>
      </c>
      <c r="T1413">
        <v>100230</v>
      </c>
      <c r="U1413">
        <v>14</v>
      </c>
      <c r="V1413">
        <v>100230</v>
      </c>
      <c r="W1413">
        <v>15</v>
      </c>
      <c r="X1413">
        <v>100229</v>
      </c>
      <c r="Y1413">
        <v>16</v>
      </c>
      <c r="Z1413">
        <v>100230</v>
      </c>
      <c r="AA1413">
        <v>17</v>
      </c>
      <c r="AB1413">
        <v>100231</v>
      </c>
      <c r="AC1413">
        <v>19</v>
      </c>
      <c r="AD1413">
        <v>100230</v>
      </c>
      <c r="AE1413">
        <v>20</v>
      </c>
      <c r="AF1413">
        <v>200763</v>
      </c>
      <c r="AG1413">
        <v>18</v>
      </c>
      <c r="AH1413" t="e">
        <f>VLOOKUP(AF1413,关卡难度线!B:H,11,0)</f>
        <v>#N/A</v>
      </c>
    </row>
    <row r="1414" spans="14:34">
      <c r="N1414" s="14">
        <v>100231</v>
      </c>
      <c r="O1414">
        <v>11</v>
      </c>
      <c r="P1414">
        <v>100229</v>
      </c>
      <c r="Q1414">
        <v>12</v>
      </c>
      <c r="R1414">
        <v>100229</v>
      </c>
      <c r="S1414">
        <v>13</v>
      </c>
      <c r="T1414">
        <v>100231</v>
      </c>
      <c r="U1414">
        <v>14</v>
      </c>
      <c r="V1414">
        <v>100230</v>
      </c>
      <c r="W1414">
        <v>15</v>
      </c>
      <c r="X1414">
        <v>100231</v>
      </c>
      <c r="Y1414">
        <v>16</v>
      </c>
      <c r="Z1414">
        <v>100229</v>
      </c>
      <c r="AA1414">
        <v>17</v>
      </c>
      <c r="AB1414">
        <v>100231</v>
      </c>
      <c r="AC1414">
        <v>19</v>
      </c>
      <c r="AD1414">
        <v>100231</v>
      </c>
      <c r="AE1414">
        <v>20</v>
      </c>
      <c r="AF1414">
        <v>200764</v>
      </c>
      <c r="AG1414">
        <v>18</v>
      </c>
      <c r="AH1414" t="e">
        <f>VLOOKUP(AF1414,关卡难度线!B:H,11,0)</f>
        <v>#N/A</v>
      </c>
    </row>
    <row r="1415" spans="14:34">
      <c r="N1415" s="14">
        <v>100230</v>
      </c>
      <c r="O1415">
        <v>11</v>
      </c>
      <c r="P1415">
        <v>100229</v>
      </c>
      <c r="Q1415">
        <v>12</v>
      </c>
      <c r="R1415">
        <v>100231</v>
      </c>
      <c r="S1415">
        <v>13</v>
      </c>
      <c r="T1415">
        <v>100230</v>
      </c>
      <c r="U1415">
        <v>14</v>
      </c>
      <c r="V1415">
        <v>100231</v>
      </c>
      <c r="W1415">
        <v>15</v>
      </c>
      <c r="X1415">
        <v>100230</v>
      </c>
      <c r="Y1415">
        <v>16</v>
      </c>
      <c r="Z1415">
        <v>100231</v>
      </c>
      <c r="AA1415">
        <v>17</v>
      </c>
      <c r="AB1415">
        <v>100231</v>
      </c>
      <c r="AC1415">
        <v>19</v>
      </c>
      <c r="AD1415">
        <v>100229</v>
      </c>
      <c r="AE1415">
        <v>20</v>
      </c>
      <c r="AF1415">
        <v>200765</v>
      </c>
      <c r="AG1415">
        <v>18</v>
      </c>
      <c r="AH1415" t="e">
        <f>VLOOKUP(AF1415,关卡难度线!B:H,11,0)</f>
        <v>#N/A</v>
      </c>
    </row>
    <row r="1416" spans="14:34">
      <c r="N1416" s="14">
        <v>100229</v>
      </c>
      <c r="O1416">
        <v>11</v>
      </c>
      <c r="P1416">
        <v>100229</v>
      </c>
      <c r="Q1416">
        <v>12</v>
      </c>
      <c r="R1416">
        <v>100229</v>
      </c>
      <c r="S1416">
        <v>13</v>
      </c>
      <c r="T1416">
        <v>100230</v>
      </c>
      <c r="U1416">
        <v>14</v>
      </c>
      <c r="V1416">
        <v>100229</v>
      </c>
      <c r="W1416">
        <v>15</v>
      </c>
      <c r="X1416">
        <v>100230</v>
      </c>
      <c r="Y1416">
        <v>16</v>
      </c>
      <c r="Z1416">
        <v>100230</v>
      </c>
      <c r="AA1416">
        <v>17</v>
      </c>
      <c r="AB1416">
        <v>100230</v>
      </c>
      <c r="AC1416">
        <v>19</v>
      </c>
      <c r="AD1416">
        <v>100229</v>
      </c>
      <c r="AE1416">
        <v>20</v>
      </c>
      <c r="AF1416">
        <v>200766</v>
      </c>
      <c r="AG1416">
        <v>18</v>
      </c>
      <c r="AH1416" t="e">
        <f>VLOOKUP(AF1416,关卡难度线!B:H,11,0)</f>
        <v>#N/A</v>
      </c>
    </row>
    <row r="1417" spans="14:34">
      <c r="N1417" s="14">
        <v>100231</v>
      </c>
      <c r="O1417">
        <v>11</v>
      </c>
      <c r="P1417">
        <v>100230</v>
      </c>
      <c r="Q1417">
        <v>12</v>
      </c>
      <c r="R1417">
        <v>100230</v>
      </c>
      <c r="S1417">
        <v>13</v>
      </c>
      <c r="T1417">
        <v>100230</v>
      </c>
      <c r="U1417">
        <v>14</v>
      </c>
      <c r="V1417">
        <v>100229</v>
      </c>
      <c r="W1417">
        <v>15</v>
      </c>
      <c r="X1417">
        <v>100230</v>
      </c>
      <c r="Y1417">
        <v>16</v>
      </c>
      <c r="Z1417">
        <v>100231</v>
      </c>
      <c r="AA1417">
        <v>17</v>
      </c>
      <c r="AB1417">
        <v>100229</v>
      </c>
      <c r="AC1417">
        <v>19</v>
      </c>
      <c r="AD1417">
        <v>100231</v>
      </c>
      <c r="AE1417">
        <v>20</v>
      </c>
      <c r="AF1417">
        <v>200767</v>
      </c>
      <c r="AG1417">
        <v>18</v>
      </c>
      <c r="AH1417" t="e">
        <f>VLOOKUP(AF1417,关卡难度线!B:H,11,0)</f>
        <v>#N/A</v>
      </c>
    </row>
    <row r="1418" spans="14:34">
      <c r="N1418" s="14">
        <v>100230</v>
      </c>
      <c r="O1418">
        <v>11</v>
      </c>
      <c r="P1418">
        <v>100229</v>
      </c>
      <c r="Q1418">
        <v>12</v>
      </c>
      <c r="R1418">
        <v>100229</v>
      </c>
      <c r="S1418">
        <v>13</v>
      </c>
      <c r="T1418">
        <v>100229</v>
      </c>
      <c r="U1418">
        <v>14</v>
      </c>
      <c r="V1418">
        <v>100229</v>
      </c>
      <c r="W1418">
        <v>15</v>
      </c>
      <c r="X1418">
        <v>100230</v>
      </c>
      <c r="Y1418">
        <v>16</v>
      </c>
      <c r="Z1418">
        <v>100230</v>
      </c>
      <c r="AA1418">
        <v>17</v>
      </c>
      <c r="AB1418">
        <v>100230</v>
      </c>
      <c r="AC1418">
        <v>19</v>
      </c>
      <c r="AD1418">
        <v>100229</v>
      </c>
      <c r="AE1418">
        <v>20</v>
      </c>
      <c r="AF1418">
        <v>200768</v>
      </c>
      <c r="AG1418">
        <v>18</v>
      </c>
      <c r="AH1418" t="e">
        <f>VLOOKUP(AF1418,关卡难度线!B:H,11,0)</f>
        <v>#N/A</v>
      </c>
    </row>
    <row r="1419" spans="14:34">
      <c r="N1419" s="14">
        <v>100230</v>
      </c>
      <c r="O1419">
        <v>11</v>
      </c>
      <c r="P1419">
        <v>100229</v>
      </c>
      <c r="Q1419">
        <v>12</v>
      </c>
      <c r="R1419">
        <v>100229</v>
      </c>
      <c r="S1419">
        <v>13</v>
      </c>
      <c r="T1419">
        <v>100229</v>
      </c>
      <c r="U1419">
        <v>14</v>
      </c>
      <c r="V1419">
        <v>100231</v>
      </c>
      <c r="W1419">
        <v>15</v>
      </c>
      <c r="X1419">
        <v>100230</v>
      </c>
      <c r="Y1419">
        <v>16</v>
      </c>
      <c r="Z1419">
        <v>100229</v>
      </c>
      <c r="AA1419">
        <v>17</v>
      </c>
      <c r="AB1419">
        <v>100230</v>
      </c>
      <c r="AC1419">
        <v>19</v>
      </c>
      <c r="AD1419">
        <v>100230</v>
      </c>
      <c r="AE1419">
        <v>20</v>
      </c>
      <c r="AF1419">
        <v>200769</v>
      </c>
      <c r="AG1419">
        <v>18</v>
      </c>
      <c r="AH1419" t="e">
        <f>VLOOKUP(AF1419,关卡难度线!B:H,11,0)</f>
        <v>#N/A</v>
      </c>
    </row>
    <row r="1420" spans="14:34">
      <c r="N1420" s="14">
        <v>100229</v>
      </c>
      <c r="O1420">
        <v>11</v>
      </c>
      <c r="P1420">
        <v>100231</v>
      </c>
      <c r="Q1420">
        <v>12</v>
      </c>
      <c r="R1420">
        <v>100231</v>
      </c>
      <c r="S1420">
        <v>13</v>
      </c>
      <c r="T1420">
        <v>100229</v>
      </c>
      <c r="U1420">
        <v>14</v>
      </c>
      <c r="V1420">
        <v>100231</v>
      </c>
      <c r="W1420">
        <v>15</v>
      </c>
      <c r="X1420">
        <v>100229</v>
      </c>
      <c r="Y1420">
        <v>16</v>
      </c>
      <c r="Z1420">
        <v>100231</v>
      </c>
      <c r="AA1420">
        <v>17</v>
      </c>
      <c r="AB1420">
        <v>100229</v>
      </c>
      <c r="AC1420">
        <v>19</v>
      </c>
      <c r="AD1420">
        <v>100230</v>
      </c>
      <c r="AE1420">
        <v>20</v>
      </c>
      <c r="AF1420">
        <v>200770</v>
      </c>
      <c r="AG1420">
        <v>18</v>
      </c>
      <c r="AH1420" t="e">
        <f>VLOOKUP(AF1420,关卡难度线!B:H,11,0)</f>
        <v>#N/A</v>
      </c>
    </row>
    <row r="1421" spans="14:34">
      <c r="N1421" s="14">
        <v>100232</v>
      </c>
      <c r="O1421">
        <v>11</v>
      </c>
      <c r="P1421">
        <v>100232</v>
      </c>
      <c r="Q1421">
        <v>12</v>
      </c>
      <c r="R1421">
        <v>100234</v>
      </c>
      <c r="S1421">
        <v>13</v>
      </c>
      <c r="T1421">
        <v>100234</v>
      </c>
      <c r="U1421">
        <v>14</v>
      </c>
      <c r="V1421">
        <v>100232</v>
      </c>
      <c r="W1421">
        <v>15</v>
      </c>
      <c r="X1421">
        <v>100233</v>
      </c>
      <c r="Y1421">
        <v>16</v>
      </c>
      <c r="Z1421">
        <v>100233</v>
      </c>
      <c r="AA1421">
        <v>17</v>
      </c>
      <c r="AB1421">
        <v>100233</v>
      </c>
      <c r="AC1421">
        <v>19</v>
      </c>
      <c r="AD1421">
        <v>100232</v>
      </c>
      <c r="AE1421">
        <v>20</v>
      </c>
      <c r="AF1421">
        <v>200771</v>
      </c>
      <c r="AG1421">
        <v>18</v>
      </c>
      <c r="AH1421" t="e">
        <f>VLOOKUP(AF1421,关卡难度线!B:H,11,0)</f>
        <v>#N/A</v>
      </c>
    </row>
    <row r="1422" spans="14:34">
      <c r="N1422" s="14">
        <v>100233</v>
      </c>
      <c r="O1422">
        <v>11</v>
      </c>
      <c r="P1422">
        <v>100233</v>
      </c>
      <c r="Q1422">
        <v>12</v>
      </c>
      <c r="R1422">
        <v>100232</v>
      </c>
      <c r="S1422">
        <v>13</v>
      </c>
      <c r="T1422">
        <v>100232</v>
      </c>
      <c r="U1422">
        <v>14</v>
      </c>
      <c r="V1422">
        <v>100232</v>
      </c>
      <c r="W1422">
        <v>15</v>
      </c>
      <c r="X1422">
        <v>100233</v>
      </c>
      <c r="Y1422">
        <v>16</v>
      </c>
      <c r="Z1422">
        <v>100233</v>
      </c>
      <c r="AA1422">
        <v>17</v>
      </c>
      <c r="AB1422">
        <v>100234</v>
      </c>
      <c r="AC1422">
        <v>19</v>
      </c>
      <c r="AD1422">
        <v>100233</v>
      </c>
      <c r="AE1422">
        <v>20</v>
      </c>
      <c r="AF1422">
        <v>200772</v>
      </c>
      <c r="AG1422">
        <v>18</v>
      </c>
      <c r="AH1422" t="e">
        <f>VLOOKUP(AF1422,关卡难度线!B:H,11,0)</f>
        <v>#N/A</v>
      </c>
    </row>
    <row r="1423" spans="14:34">
      <c r="N1423" s="14">
        <v>100233</v>
      </c>
      <c r="O1423">
        <v>11</v>
      </c>
      <c r="P1423">
        <v>100234</v>
      </c>
      <c r="Q1423">
        <v>12</v>
      </c>
      <c r="R1423">
        <v>100234</v>
      </c>
      <c r="S1423">
        <v>13</v>
      </c>
      <c r="T1423">
        <v>100233</v>
      </c>
      <c r="U1423">
        <v>14</v>
      </c>
      <c r="V1423">
        <v>100232</v>
      </c>
      <c r="W1423">
        <v>15</v>
      </c>
      <c r="X1423">
        <v>100232</v>
      </c>
      <c r="Y1423">
        <v>16</v>
      </c>
      <c r="Z1423">
        <v>100233</v>
      </c>
      <c r="AA1423">
        <v>17</v>
      </c>
      <c r="AB1423">
        <v>100233</v>
      </c>
      <c r="AC1423">
        <v>19</v>
      </c>
      <c r="AD1423">
        <v>100233</v>
      </c>
      <c r="AE1423">
        <v>20</v>
      </c>
      <c r="AF1423">
        <v>200773</v>
      </c>
      <c r="AG1423">
        <v>18</v>
      </c>
      <c r="AH1423" t="e">
        <f>VLOOKUP(AF1423,关卡难度线!B:H,11,0)</f>
        <v>#N/A</v>
      </c>
    </row>
    <row r="1424" spans="14:34">
      <c r="N1424" s="14">
        <v>100232</v>
      </c>
      <c r="O1424">
        <v>11</v>
      </c>
      <c r="P1424">
        <v>100234</v>
      </c>
      <c r="Q1424">
        <v>12</v>
      </c>
      <c r="R1424">
        <v>100232</v>
      </c>
      <c r="S1424">
        <v>13</v>
      </c>
      <c r="T1424">
        <v>100232</v>
      </c>
      <c r="U1424">
        <v>14</v>
      </c>
      <c r="V1424">
        <v>100233</v>
      </c>
      <c r="W1424">
        <v>15</v>
      </c>
      <c r="X1424">
        <v>100234</v>
      </c>
      <c r="Y1424">
        <v>16</v>
      </c>
      <c r="Z1424">
        <v>100232</v>
      </c>
      <c r="AA1424">
        <v>17</v>
      </c>
      <c r="AB1424">
        <v>100234</v>
      </c>
      <c r="AC1424">
        <v>19</v>
      </c>
      <c r="AD1424">
        <v>100233</v>
      </c>
      <c r="AE1424">
        <v>20</v>
      </c>
      <c r="AF1424">
        <v>200774</v>
      </c>
      <c r="AG1424">
        <v>18</v>
      </c>
      <c r="AH1424" t="e">
        <f>VLOOKUP(AF1424,关卡难度线!B:H,11,0)</f>
        <v>#N/A</v>
      </c>
    </row>
    <row r="1425" spans="14:34">
      <c r="N1425" s="14">
        <v>100234</v>
      </c>
      <c r="O1425">
        <v>11</v>
      </c>
      <c r="P1425">
        <v>100234</v>
      </c>
      <c r="Q1425">
        <v>12</v>
      </c>
      <c r="R1425">
        <v>100232</v>
      </c>
      <c r="S1425">
        <v>13</v>
      </c>
      <c r="T1425">
        <v>100234</v>
      </c>
      <c r="U1425">
        <v>14</v>
      </c>
      <c r="V1425">
        <v>100233</v>
      </c>
      <c r="W1425">
        <v>15</v>
      </c>
      <c r="X1425">
        <v>100232</v>
      </c>
      <c r="Y1425">
        <v>16</v>
      </c>
      <c r="Z1425">
        <v>100234</v>
      </c>
      <c r="AA1425">
        <v>17</v>
      </c>
      <c r="AB1425">
        <v>100232</v>
      </c>
      <c r="AC1425">
        <v>19</v>
      </c>
      <c r="AD1425">
        <v>100234</v>
      </c>
      <c r="AE1425">
        <v>20</v>
      </c>
      <c r="AF1425">
        <v>200775</v>
      </c>
      <c r="AG1425">
        <v>18</v>
      </c>
      <c r="AH1425" t="e">
        <f>VLOOKUP(AF1425,关卡难度线!B:H,11,0)</f>
        <v>#N/A</v>
      </c>
    </row>
    <row r="1426" spans="14:34">
      <c r="N1426" s="14">
        <v>100233</v>
      </c>
      <c r="O1426">
        <v>11</v>
      </c>
      <c r="P1426">
        <v>100232</v>
      </c>
      <c r="Q1426">
        <v>12</v>
      </c>
      <c r="R1426">
        <v>100233</v>
      </c>
      <c r="S1426">
        <v>13</v>
      </c>
      <c r="T1426">
        <v>100232</v>
      </c>
      <c r="U1426">
        <v>14</v>
      </c>
      <c r="V1426">
        <v>100232</v>
      </c>
      <c r="W1426">
        <v>15</v>
      </c>
      <c r="X1426">
        <v>100232</v>
      </c>
      <c r="Y1426">
        <v>16</v>
      </c>
      <c r="Z1426">
        <v>100234</v>
      </c>
      <c r="AA1426">
        <v>17</v>
      </c>
      <c r="AB1426">
        <v>100233</v>
      </c>
      <c r="AC1426">
        <v>19</v>
      </c>
      <c r="AD1426">
        <v>100234</v>
      </c>
      <c r="AE1426">
        <v>20</v>
      </c>
      <c r="AF1426">
        <v>200776</v>
      </c>
      <c r="AG1426">
        <v>18</v>
      </c>
      <c r="AH1426" t="e">
        <f>VLOOKUP(AF1426,关卡难度线!B:H,11,0)</f>
        <v>#N/A</v>
      </c>
    </row>
    <row r="1427" spans="14:34">
      <c r="N1427" s="14">
        <v>100233</v>
      </c>
      <c r="O1427">
        <v>11</v>
      </c>
      <c r="P1427">
        <v>100232</v>
      </c>
      <c r="Q1427">
        <v>12</v>
      </c>
      <c r="R1427">
        <v>100234</v>
      </c>
      <c r="S1427">
        <v>13</v>
      </c>
      <c r="T1427">
        <v>100234</v>
      </c>
      <c r="U1427">
        <v>14</v>
      </c>
      <c r="V1427">
        <v>100234</v>
      </c>
      <c r="W1427">
        <v>15</v>
      </c>
      <c r="X1427">
        <v>100232</v>
      </c>
      <c r="Y1427">
        <v>16</v>
      </c>
      <c r="Z1427">
        <v>100232</v>
      </c>
      <c r="AA1427">
        <v>17</v>
      </c>
      <c r="AB1427">
        <v>100232</v>
      </c>
      <c r="AC1427">
        <v>19</v>
      </c>
      <c r="AD1427">
        <v>100234</v>
      </c>
      <c r="AE1427">
        <v>20</v>
      </c>
      <c r="AF1427">
        <v>200777</v>
      </c>
      <c r="AG1427">
        <v>18</v>
      </c>
      <c r="AH1427" t="e">
        <f>VLOOKUP(AF1427,关卡难度线!B:H,11,0)</f>
        <v>#N/A</v>
      </c>
    </row>
    <row r="1428" spans="14:34">
      <c r="N1428" s="14">
        <v>100234</v>
      </c>
      <c r="O1428">
        <v>11</v>
      </c>
      <c r="P1428">
        <v>100233</v>
      </c>
      <c r="Q1428">
        <v>12</v>
      </c>
      <c r="R1428">
        <v>100234</v>
      </c>
      <c r="S1428">
        <v>13</v>
      </c>
      <c r="T1428">
        <v>100232</v>
      </c>
      <c r="U1428">
        <v>14</v>
      </c>
      <c r="V1428">
        <v>100232</v>
      </c>
      <c r="W1428">
        <v>15</v>
      </c>
      <c r="X1428">
        <v>100233</v>
      </c>
      <c r="Y1428">
        <v>16</v>
      </c>
      <c r="Z1428">
        <v>100232</v>
      </c>
      <c r="AA1428">
        <v>17</v>
      </c>
      <c r="AB1428">
        <v>100232</v>
      </c>
      <c r="AC1428">
        <v>19</v>
      </c>
      <c r="AD1428">
        <v>100232</v>
      </c>
      <c r="AE1428">
        <v>20</v>
      </c>
      <c r="AF1428">
        <v>200778</v>
      </c>
      <c r="AG1428">
        <v>18</v>
      </c>
      <c r="AH1428" t="e">
        <f>VLOOKUP(AF1428,关卡难度线!B:H,11,0)</f>
        <v>#N/A</v>
      </c>
    </row>
    <row r="1429" spans="14:34">
      <c r="N1429" s="14">
        <v>100234</v>
      </c>
      <c r="O1429">
        <v>11</v>
      </c>
      <c r="P1429">
        <v>100234</v>
      </c>
      <c r="Q1429">
        <v>12</v>
      </c>
      <c r="R1429">
        <v>100232</v>
      </c>
      <c r="S1429">
        <v>13</v>
      </c>
      <c r="T1429">
        <v>100233</v>
      </c>
      <c r="U1429">
        <v>14</v>
      </c>
      <c r="V1429">
        <v>100232</v>
      </c>
      <c r="W1429">
        <v>15</v>
      </c>
      <c r="X1429">
        <v>100233</v>
      </c>
      <c r="Y1429">
        <v>16</v>
      </c>
      <c r="Z1429">
        <v>100234</v>
      </c>
      <c r="AA1429">
        <v>17</v>
      </c>
      <c r="AB1429">
        <v>100234</v>
      </c>
      <c r="AC1429">
        <v>19</v>
      </c>
      <c r="AD1429">
        <v>100232</v>
      </c>
      <c r="AE1429">
        <v>20</v>
      </c>
      <c r="AF1429">
        <v>200779</v>
      </c>
      <c r="AG1429">
        <v>18</v>
      </c>
      <c r="AH1429" t="e">
        <f>VLOOKUP(AF1429,关卡难度线!B:H,11,0)</f>
        <v>#N/A</v>
      </c>
    </row>
    <row r="1430" spans="14:34">
      <c r="N1430" s="14">
        <v>100233</v>
      </c>
      <c r="O1430">
        <v>11</v>
      </c>
      <c r="P1430">
        <v>100234</v>
      </c>
      <c r="Q1430">
        <v>12</v>
      </c>
      <c r="R1430">
        <v>100233</v>
      </c>
      <c r="S1430">
        <v>13</v>
      </c>
      <c r="T1430">
        <v>100233</v>
      </c>
      <c r="U1430">
        <v>14</v>
      </c>
      <c r="V1430">
        <v>100232</v>
      </c>
      <c r="W1430">
        <v>15</v>
      </c>
      <c r="X1430">
        <v>100233</v>
      </c>
      <c r="Y1430">
        <v>16</v>
      </c>
      <c r="Z1430">
        <v>100234</v>
      </c>
      <c r="AA1430">
        <v>17</v>
      </c>
      <c r="AB1430">
        <v>100232</v>
      </c>
      <c r="AC1430">
        <v>19</v>
      </c>
      <c r="AD1430">
        <v>100233</v>
      </c>
      <c r="AE1430">
        <v>20</v>
      </c>
      <c r="AF1430">
        <v>200780</v>
      </c>
      <c r="AG1430">
        <v>18</v>
      </c>
      <c r="AH1430" t="e">
        <f>VLOOKUP(AF1430,关卡难度线!B:H,11,0)</f>
        <v>#N/A</v>
      </c>
    </row>
    <row r="1431" spans="14:34">
      <c r="N1431" s="14">
        <v>100232</v>
      </c>
      <c r="O1431">
        <v>11</v>
      </c>
      <c r="P1431">
        <v>100232</v>
      </c>
      <c r="Q1431">
        <v>12</v>
      </c>
      <c r="R1431">
        <v>100234</v>
      </c>
      <c r="S1431">
        <v>13</v>
      </c>
      <c r="T1431">
        <v>100234</v>
      </c>
      <c r="U1431">
        <v>14</v>
      </c>
      <c r="V1431">
        <v>100232</v>
      </c>
      <c r="W1431">
        <v>15</v>
      </c>
      <c r="X1431">
        <v>100233</v>
      </c>
      <c r="Y1431">
        <v>16</v>
      </c>
      <c r="Z1431">
        <v>100233</v>
      </c>
      <c r="AA1431">
        <v>17</v>
      </c>
      <c r="AB1431">
        <v>100233</v>
      </c>
      <c r="AC1431">
        <v>19</v>
      </c>
      <c r="AD1431">
        <v>100232</v>
      </c>
      <c r="AE1431">
        <v>20</v>
      </c>
      <c r="AF1431">
        <v>200771</v>
      </c>
      <c r="AG1431">
        <v>18</v>
      </c>
      <c r="AH1431" t="e">
        <f>VLOOKUP(AF1431,关卡难度线!B:H,11,0)</f>
        <v>#N/A</v>
      </c>
    </row>
    <row r="1432" spans="14:34">
      <c r="N1432" s="14">
        <v>100233</v>
      </c>
      <c r="O1432">
        <v>11</v>
      </c>
      <c r="P1432">
        <v>100233</v>
      </c>
      <c r="Q1432">
        <v>12</v>
      </c>
      <c r="R1432">
        <v>100232</v>
      </c>
      <c r="S1432">
        <v>13</v>
      </c>
      <c r="T1432">
        <v>100232</v>
      </c>
      <c r="U1432">
        <v>14</v>
      </c>
      <c r="V1432">
        <v>100232</v>
      </c>
      <c r="W1432">
        <v>15</v>
      </c>
      <c r="X1432">
        <v>100233</v>
      </c>
      <c r="Y1432">
        <v>16</v>
      </c>
      <c r="Z1432">
        <v>100233</v>
      </c>
      <c r="AA1432">
        <v>17</v>
      </c>
      <c r="AB1432">
        <v>100234</v>
      </c>
      <c r="AC1432">
        <v>19</v>
      </c>
      <c r="AD1432">
        <v>100233</v>
      </c>
      <c r="AE1432">
        <v>20</v>
      </c>
      <c r="AF1432">
        <v>200772</v>
      </c>
      <c r="AG1432">
        <v>18</v>
      </c>
      <c r="AH1432" t="e">
        <f>VLOOKUP(AF1432,关卡难度线!B:H,11,0)</f>
        <v>#N/A</v>
      </c>
    </row>
    <row r="1433" spans="14:34">
      <c r="N1433" s="14">
        <v>100233</v>
      </c>
      <c r="O1433">
        <v>11</v>
      </c>
      <c r="P1433">
        <v>100234</v>
      </c>
      <c r="Q1433">
        <v>12</v>
      </c>
      <c r="R1433">
        <v>100234</v>
      </c>
      <c r="S1433">
        <v>13</v>
      </c>
      <c r="T1433">
        <v>100233</v>
      </c>
      <c r="U1433">
        <v>14</v>
      </c>
      <c r="V1433">
        <v>100232</v>
      </c>
      <c r="W1433">
        <v>15</v>
      </c>
      <c r="X1433">
        <v>100232</v>
      </c>
      <c r="Y1433">
        <v>16</v>
      </c>
      <c r="Z1433">
        <v>100233</v>
      </c>
      <c r="AA1433">
        <v>17</v>
      </c>
      <c r="AB1433">
        <v>100233</v>
      </c>
      <c r="AC1433">
        <v>19</v>
      </c>
      <c r="AD1433">
        <v>100233</v>
      </c>
      <c r="AE1433">
        <v>20</v>
      </c>
      <c r="AF1433">
        <v>200773</v>
      </c>
      <c r="AG1433">
        <v>18</v>
      </c>
      <c r="AH1433" t="e">
        <f>VLOOKUP(AF1433,关卡难度线!B:H,11,0)</f>
        <v>#N/A</v>
      </c>
    </row>
    <row r="1434" spans="14:34">
      <c r="N1434" s="14">
        <v>100232</v>
      </c>
      <c r="O1434">
        <v>11</v>
      </c>
      <c r="P1434">
        <v>100234</v>
      </c>
      <c r="Q1434">
        <v>12</v>
      </c>
      <c r="R1434">
        <v>100232</v>
      </c>
      <c r="S1434">
        <v>13</v>
      </c>
      <c r="T1434">
        <v>100232</v>
      </c>
      <c r="U1434">
        <v>14</v>
      </c>
      <c r="V1434">
        <v>100233</v>
      </c>
      <c r="W1434">
        <v>15</v>
      </c>
      <c r="X1434">
        <v>100234</v>
      </c>
      <c r="Y1434">
        <v>16</v>
      </c>
      <c r="Z1434">
        <v>100232</v>
      </c>
      <c r="AA1434">
        <v>17</v>
      </c>
      <c r="AB1434">
        <v>100234</v>
      </c>
      <c r="AC1434">
        <v>19</v>
      </c>
      <c r="AD1434">
        <v>100233</v>
      </c>
      <c r="AE1434">
        <v>20</v>
      </c>
      <c r="AF1434">
        <v>200774</v>
      </c>
      <c r="AG1434">
        <v>18</v>
      </c>
      <c r="AH1434" t="e">
        <f>VLOOKUP(AF1434,关卡难度线!B:H,11,0)</f>
        <v>#N/A</v>
      </c>
    </row>
    <row r="1435" spans="14:34">
      <c r="N1435" s="14">
        <v>100234</v>
      </c>
      <c r="O1435">
        <v>11</v>
      </c>
      <c r="P1435">
        <v>100234</v>
      </c>
      <c r="Q1435">
        <v>12</v>
      </c>
      <c r="R1435">
        <v>100232</v>
      </c>
      <c r="S1435">
        <v>13</v>
      </c>
      <c r="T1435">
        <v>100234</v>
      </c>
      <c r="U1435">
        <v>14</v>
      </c>
      <c r="V1435">
        <v>100233</v>
      </c>
      <c r="W1435">
        <v>15</v>
      </c>
      <c r="X1435">
        <v>100232</v>
      </c>
      <c r="Y1435">
        <v>16</v>
      </c>
      <c r="Z1435">
        <v>100234</v>
      </c>
      <c r="AA1435">
        <v>17</v>
      </c>
      <c r="AB1435">
        <v>100232</v>
      </c>
      <c r="AC1435">
        <v>19</v>
      </c>
      <c r="AD1435">
        <v>100234</v>
      </c>
      <c r="AE1435">
        <v>20</v>
      </c>
      <c r="AF1435">
        <v>200775</v>
      </c>
      <c r="AG1435">
        <v>18</v>
      </c>
      <c r="AH1435" t="e">
        <f>VLOOKUP(AF1435,关卡难度线!B:H,11,0)</f>
        <v>#N/A</v>
      </c>
    </row>
    <row r="1436" spans="14:34">
      <c r="N1436" s="14">
        <v>100233</v>
      </c>
      <c r="O1436">
        <v>11</v>
      </c>
      <c r="P1436">
        <v>100232</v>
      </c>
      <c r="Q1436">
        <v>12</v>
      </c>
      <c r="R1436">
        <v>100233</v>
      </c>
      <c r="S1436">
        <v>13</v>
      </c>
      <c r="T1436">
        <v>100232</v>
      </c>
      <c r="U1436">
        <v>14</v>
      </c>
      <c r="V1436">
        <v>100232</v>
      </c>
      <c r="W1436">
        <v>15</v>
      </c>
      <c r="X1436">
        <v>100232</v>
      </c>
      <c r="Y1436">
        <v>16</v>
      </c>
      <c r="Z1436">
        <v>100234</v>
      </c>
      <c r="AA1436">
        <v>17</v>
      </c>
      <c r="AB1436">
        <v>100233</v>
      </c>
      <c r="AC1436">
        <v>19</v>
      </c>
      <c r="AD1436">
        <v>100234</v>
      </c>
      <c r="AE1436">
        <v>20</v>
      </c>
      <c r="AF1436">
        <v>200776</v>
      </c>
      <c r="AG1436">
        <v>18</v>
      </c>
      <c r="AH1436" t="e">
        <f>VLOOKUP(AF1436,关卡难度线!B:H,11,0)</f>
        <v>#N/A</v>
      </c>
    </row>
    <row r="1437" spans="14:34">
      <c r="N1437" s="14">
        <v>100233</v>
      </c>
      <c r="O1437">
        <v>11</v>
      </c>
      <c r="P1437">
        <v>100232</v>
      </c>
      <c r="Q1437">
        <v>12</v>
      </c>
      <c r="R1437">
        <v>100234</v>
      </c>
      <c r="S1437">
        <v>13</v>
      </c>
      <c r="T1437">
        <v>100234</v>
      </c>
      <c r="U1437">
        <v>14</v>
      </c>
      <c r="V1437">
        <v>100234</v>
      </c>
      <c r="W1437">
        <v>15</v>
      </c>
      <c r="X1437">
        <v>100232</v>
      </c>
      <c r="Y1437">
        <v>16</v>
      </c>
      <c r="Z1437">
        <v>100232</v>
      </c>
      <c r="AA1437">
        <v>17</v>
      </c>
      <c r="AB1437">
        <v>100232</v>
      </c>
      <c r="AC1437">
        <v>19</v>
      </c>
      <c r="AD1437">
        <v>100234</v>
      </c>
      <c r="AE1437">
        <v>20</v>
      </c>
      <c r="AF1437">
        <v>200777</v>
      </c>
      <c r="AG1437">
        <v>18</v>
      </c>
      <c r="AH1437" t="e">
        <f>VLOOKUP(AF1437,关卡难度线!B:H,11,0)</f>
        <v>#N/A</v>
      </c>
    </row>
    <row r="1438" spans="14:34">
      <c r="N1438" s="14">
        <v>100234</v>
      </c>
      <c r="O1438">
        <v>11</v>
      </c>
      <c r="P1438">
        <v>100233</v>
      </c>
      <c r="Q1438">
        <v>12</v>
      </c>
      <c r="R1438">
        <v>100234</v>
      </c>
      <c r="S1438">
        <v>13</v>
      </c>
      <c r="T1438">
        <v>100232</v>
      </c>
      <c r="U1438">
        <v>14</v>
      </c>
      <c r="V1438">
        <v>100232</v>
      </c>
      <c r="W1438">
        <v>15</v>
      </c>
      <c r="X1438">
        <v>100233</v>
      </c>
      <c r="Y1438">
        <v>16</v>
      </c>
      <c r="Z1438">
        <v>100232</v>
      </c>
      <c r="AA1438">
        <v>17</v>
      </c>
      <c r="AB1438">
        <v>100232</v>
      </c>
      <c r="AC1438">
        <v>19</v>
      </c>
      <c r="AD1438">
        <v>100232</v>
      </c>
      <c r="AE1438">
        <v>20</v>
      </c>
      <c r="AF1438">
        <v>200778</v>
      </c>
      <c r="AG1438">
        <v>18</v>
      </c>
      <c r="AH1438" t="e">
        <f>VLOOKUP(AF1438,关卡难度线!B:H,11,0)</f>
        <v>#N/A</v>
      </c>
    </row>
    <row r="1439" spans="14:34">
      <c r="N1439" s="14">
        <v>100234</v>
      </c>
      <c r="O1439">
        <v>11</v>
      </c>
      <c r="P1439">
        <v>100234</v>
      </c>
      <c r="Q1439">
        <v>12</v>
      </c>
      <c r="R1439">
        <v>100232</v>
      </c>
      <c r="S1439">
        <v>13</v>
      </c>
      <c r="T1439">
        <v>100233</v>
      </c>
      <c r="U1439">
        <v>14</v>
      </c>
      <c r="V1439">
        <v>100232</v>
      </c>
      <c r="W1439">
        <v>15</v>
      </c>
      <c r="X1439">
        <v>100233</v>
      </c>
      <c r="Y1439">
        <v>16</v>
      </c>
      <c r="Z1439">
        <v>100234</v>
      </c>
      <c r="AA1439">
        <v>17</v>
      </c>
      <c r="AB1439">
        <v>100234</v>
      </c>
      <c r="AC1439">
        <v>19</v>
      </c>
      <c r="AD1439">
        <v>100232</v>
      </c>
      <c r="AE1439">
        <v>20</v>
      </c>
      <c r="AF1439">
        <v>200779</v>
      </c>
      <c r="AG1439">
        <v>18</v>
      </c>
      <c r="AH1439" t="e">
        <f>VLOOKUP(AF1439,关卡难度线!B:H,11,0)</f>
        <v>#N/A</v>
      </c>
    </row>
    <row r="1440" spans="14:34">
      <c r="N1440" s="14">
        <v>100233</v>
      </c>
      <c r="O1440">
        <v>11</v>
      </c>
      <c r="P1440">
        <v>100234</v>
      </c>
      <c r="Q1440">
        <v>12</v>
      </c>
      <c r="R1440">
        <v>100233</v>
      </c>
      <c r="S1440">
        <v>13</v>
      </c>
      <c r="T1440">
        <v>100233</v>
      </c>
      <c r="U1440">
        <v>14</v>
      </c>
      <c r="V1440">
        <v>100232</v>
      </c>
      <c r="W1440">
        <v>15</v>
      </c>
      <c r="X1440">
        <v>100233</v>
      </c>
      <c r="Y1440">
        <v>16</v>
      </c>
      <c r="Z1440">
        <v>100234</v>
      </c>
      <c r="AA1440">
        <v>17</v>
      </c>
      <c r="AB1440">
        <v>100232</v>
      </c>
      <c r="AC1440">
        <v>19</v>
      </c>
      <c r="AD1440">
        <v>100233</v>
      </c>
      <c r="AE1440">
        <v>20</v>
      </c>
      <c r="AF1440">
        <v>200780</v>
      </c>
      <c r="AG1440">
        <v>18</v>
      </c>
      <c r="AH1440" t="e">
        <f>VLOOKUP(AF1440,关卡难度线!B:H,11,0)</f>
        <v>#N/A</v>
      </c>
    </row>
    <row r="1441" spans="14:34">
      <c r="N1441" s="14">
        <v>100235</v>
      </c>
      <c r="O1441">
        <v>11</v>
      </c>
      <c r="P1441">
        <v>100237</v>
      </c>
      <c r="Q1441">
        <v>12</v>
      </c>
      <c r="R1441">
        <v>100237</v>
      </c>
      <c r="S1441">
        <v>13</v>
      </c>
      <c r="T1441">
        <v>100236</v>
      </c>
      <c r="U1441">
        <v>14</v>
      </c>
      <c r="V1441">
        <v>100237</v>
      </c>
      <c r="W1441">
        <v>15</v>
      </c>
      <c r="X1441">
        <v>100237</v>
      </c>
      <c r="Y1441">
        <v>16</v>
      </c>
      <c r="Z1441">
        <v>100236</v>
      </c>
      <c r="AA1441">
        <v>17</v>
      </c>
      <c r="AB1441">
        <v>100235</v>
      </c>
      <c r="AC1441">
        <v>19</v>
      </c>
      <c r="AD1441">
        <v>100237</v>
      </c>
      <c r="AE1441">
        <v>20</v>
      </c>
      <c r="AF1441">
        <v>200781</v>
      </c>
      <c r="AG1441">
        <v>18</v>
      </c>
      <c r="AH1441" t="e">
        <f>VLOOKUP(AF1441,关卡难度线!B:H,11,0)</f>
        <v>#N/A</v>
      </c>
    </row>
    <row r="1442" spans="14:34">
      <c r="N1442" s="14">
        <v>100236</v>
      </c>
      <c r="O1442">
        <v>11</v>
      </c>
      <c r="P1442">
        <v>100237</v>
      </c>
      <c r="Q1442">
        <v>12</v>
      </c>
      <c r="R1442">
        <v>100236</v>
      </c>
      <c r="S1442">
        <v>13</v>
      </c>
      <c r="T1442">
        <v>100237</v>
      </c>
      <c r="U1442">
        <v>14</v>
      </c>
      <c r="V1442">
        <v>100237</v>
      </c>
      <c r="W1442">
        <v>15</v>
      </c>
      <c r="X1442">
        <v>100236</v>
      </c>
      <c r="Y1442">
        <v>16</v>
      </c>
      <c r="Z1442">
        <v>100236</v>
      </c>
      <c r="AA1442">
        <v>17</v>
      </c>
      <c r="AB1442">
        <v>100237</v>
      </c>
      <c r="AC1442">
        <v>19</v>
      </c>
      <c r="AD1442">
        <v>100235</v>
      </c>
      <c r="AE1442">
        <v>20</v>
      </c>
      <c r="AF1442">
        <v>200782</v>
      </c>
      <c r="AG1442">
        <v>18</v>
      </c>
      <c r="AH1442" t="e">
        <f>VLOOKUP(AF1442,关卡难度线!B:H,11,0)</f>
        <v>#N/A</v>
      </c>
    </row>
    <row r="1443" spans="14:34">
      <c r="N1443" s="14">
        <v>100237</v>
      </c>
      <c r="O1443">
        <v>11</v>
      </c>
      <c r="P1443">
        <v>100235</v>
      </c>
      <c r="Q1443">
        <v>12</v>
      </c>
      <c r="R1443">
        <v>100235</v>
      </c>
      <c r="S1443">
        <v>13</v>
      </c>
      <c r="T1443">
        <v>100237</v>
      </c>
      <c r="U1443">
        <v>14</v>
      </c>
      <c r="V1443">
        <v>100237</v>
      </c>
      <c r="W1443">
        <v>15</v>
      </c>
      <c r="X1443">
        <v>100235</v>
      </c>
      <c r="Y1443">
        <v>16</v>
      </c>
      <c r="Z1443">
        <v>100235</v>
      </c>
      <c r="AA1443">
        <v>17</v>
      </c>
      <c r="AB1443">
        <v>100235</v>
      </c>
      <c r="AC1443">
        <v>19</v>
      </c>
      <c r="AD1443">
        <v>100237</v>
      </c>
      <c r="AE1443">
        <v>20</v>
      </c>
      <c r="AF1443">
        <v>200783</v>
      </c>
      <c r="AG1443">
        <v>18</v>
      </c>
      <c r="AH1443" t="e">
        <f>VLOOKUP(AF1443,关卡难度线!B:H,11,0)</f>
        <v>#N/A</v>
      </c>
    </row>
    <row r="1444" spans="14:34">
      <c r="N1444" s="14">
        <v>100235</v>
      </c>
      <c r="O1444">
        <v>11</v>
      </c>
      <c r="P1444">
        <v>100237</v>
      </c>
      <c r="Q1444">
        <v>12</v>
      </c>
      <c r="R1444">
        <v>100236</v>
      </c>
      <c r="S1444">
        <v>13</v>
      </c>
      <c r="T1444">
        <v>100237</v>
      </c>
      <c r="U1444">
        <v>14</v>
      </c>
      <c r="V1444">
        <v>100235</v>
      </c>
      <c r="W1444">
        <v>15</v>
      </c>
      <c r="X1444">
        <v>100235</v>
      </c>
      <c r="Y1444">
        <v>16</v>
      </c>
      <c r="Z1444">
        <v>100235</v>
      </c>
      <c r="AA1444">
        <v>17</v>
      </c>
      <c r="AB1444">
        <v>100235</v>
      </c>
      <c r="AC1444">
        <v>19</v>
      </c>
      <c r="AD1444">
        <v>100237</v>
      </c>
      <c r="AE1444">
        <v>20</v>
      </c>
      <c r="AF1444">
        <v>200784</v>
      </c>
      <c r="AG1444">
        <v>18</v>
      </c>
      <c r="AH1444" t="e">
        <f>VLOOKUP(AF1444,关卡难度线!B:H,11,0)</f>
        <v>#N/A</v>
      </c>
    </row>
    <row r="1445" spans="14:34">
      <c r="N1445" s="14">
        <v>100235</v>
      </c>
      <c r="O1445">
        <v>11</v>
      </c>
      <c r="P1445">
        <v>100235</v>
      </c>
      <c r="Q1445">
        <v>12</v>
      </c>
      <c r="R1445">
        <v>100236</v>
      </c>
      <c r="S1445">
        <v>13</v>
      </c>
      <c r="T1445">
        <v>100237</v>
      </c>
      <c r="U1445">
        <v>14</v>
      </c>
      <c r="V1445">
        <v>100235</v>
      </c>
      <c r="W1445">
        <v>15</v>
      </c>
      <c r="X1445">
        <v>100235</v>
      </c>
      <c r="Y1445">
        <v>16</v>
      </c>
      <c r="Z1445">
        <v>100236</v>
      </c>
      <c r="AA1445">
        <v>17</v>
      </c>
      <c r="AB1445">
        <v>100237</v>
      </c>
      <c r="AC1445">
        <v>19</v>
      </c>
      <c r="AD1445">
        <v>100237</v>
      </c>
      <c r="AE1445">
        <v>20</v>
      </c>
      <c r="AF1445">
        <v>200785</v>
      </c>
      <c r="AG1445">
        <v>18</v>
      </c>
      <c r="AH1445" t="e">
        <f>VLOOKUP(AF1445,关卡难度线!B:H,11,0)</f>
        <v>#N/A</v>
      </c>
    </row>
    <row r="1446" spans="14:34">
      <c r="N1446" s="14">
        <v>100236</v>
      </c>
      <c r="O1446">
        <v>11</v>
      </c>
      <c r="P1446">
        <v>100235</v>
      </c>
      <c r="Q1446">
        <v>12</v>
      </c>
      <c r="R1446">
        <v>100235</v>
      </c>
      <c r="S1446">
        <v>13</v>
      </c>
      <c r="T1446">
        <v>100235</v>
      </c>
      <c r="U1446">
        <v>14</v>
      </c>
      <c r="V1446">
        <v>100235</v>
      </c>
      <c r="W1446">
        <v>15</v>
      </c>
      <c r="X1446">
        <v>100237</v>
      </c>
      <c r="Y1446">
        <v>16</v>
      </c>
      <c r="Z1446">
        <v>100237</v>
      </c>
      <c r="AA1446">
        <v>17</v>
      </c>
      <c r="AB1446">
        <v>100235</v>
      </c>
      <c r="AC1446">
        <v>19</v>
      </c>
      <c r="AD1446">
        <v>100236</v>
      </c>
      <c r="AE1446">
        <v>20</v>
      </c>
      <c r="AF1446">
        <v>200786</v>
      </c>
      <c r="AG1446">
        <v>18</v>
      </c>
      <c r="AH1446" t="e">
        <f>VLOOKUP(AF1446,关卡难度线!B:H,11,0)</f>
        <v>#N/A</v>
      </c>
    </row>
    <row r="1447" spans="14:34">
      <c r="N1447" s="14">
        <v>100237</v>
      </c>
      <c r="O1447">
        <v>11</v>
      </c>
      <c r="P1447">
        <v>100236</v>
      </c>
      <c r="Q1447">
        <v>12</v>
      </c>
      <c r="R1447">
        <v>100235</v>
      </c>
      <c r="S1447">
        <v>13</v>
      </c>
      <c r="T1447">
        <v>100237</v>
      </c>
      <c r="U1447">
        <v>14</v>
      </c>
      <c r="V1447">
        <v>100235</v>
      </c>
      <c r="W1447">
        <v>15</v>
      </c>
      <c r="X1447">
        <v>100237</v>
      </c>
      <c r="Y1447">
        <v>16</v>
      </c>
      <c r="Z1447">
        <v>100236</v>
      </c>
      <c r="AA1447">
        <v>17</v>
      </c>
      <c r="AB1447">
        <v>100235</v>
      </c>
      <c r="AC1447">
        <v>19</v>
      </c>
      <c r="AD1447">
        <v>100237</v>
      </c>
      <c r="AE1447">
        <v>20</v>
      </c>
      <c r="AF1447">
        <v>200787</v>
      </c>
      <c r="AG1447">
        <v>18</v>
      </c>
      <c r="AH1447" t="e">
        <f>VLOOKUP(AF1447,关卡难度线!B:H,11,0)</f>
        <v>#N/A</v>
      </c>
    </row>
    <row r="1448" spans="14:34">
      <c r="N1448" s="14">
        <v>100235</v>
      </c>
      <c r="O1448">
        <v>11</v>
      </c>
      <c r="P1448">
        <v>100235</v>
      </c>
      <c r="Q1448">
        <v>12</v>
      </c>
      <c r="R1448">
        <v>100237</v>
      </c>
      <c r="S1448">
        <v>13</v>
      </c>
      <c r="T1448">
        <v>100236</v>
      </c>
      <c r="U1448">
        <v>14</v>
      </c>
      <c r="V1448">
        <v>100236</v>
      </c>
      <c r="W1448">
        <v>15</v>
      </c>
      <c r="X1448">
        <v>100237</v>
      </c>
      <c r="Y1448">
        <v>16</v>
      </c>
      <c r="Z1448">
        <v>100235</v>
      </c>
      <c r="AA1448">
        <v>17</v>
      </c>
      <c r="AB1448">
        <v>100237</v>
      </c>
      <c r="AC1448">
        <v>19</v>
      </c>
      <c r="AD1448">
        <v>100236</v>
      </c>
      <c r="AE1448">
        <v>20</v>
      </c>
      <c r="AF1448">
        <v>200788</v>
      </c>
      <c r="AG1448">
        <v>18</v>
      </c>
      <c r="AH1448" t="e">
        <f>VLOOKUP(AF1448,关卡难度线!B:H,11,0)</f>
        <v>#N/A</v>
      </c>
    </row>
    <row r="1449" spans="14:34">
      <c r="N1449" s="14">
        <v>100237</v>
      </c>
      <c r="O1449">
        <v>11</v>
      </c>
      <c r="P1449">
        <v>100236</v>
      </c>
      <c r="Q1449">
        <v>12</v>
      </c>
      <c r="R1449">
        <v>100237</v>
      </c>
      <c r="S1449">
        <v>13</v>
      </c>
      <c r="T1449">
        <v>100237</v>
      </c>
      <c r="U1449">
        <v>14</v>
      </c>
      <c r="V1449">
        <v>100235</v>
      </c>
      <c r="W1449">
        <v>15</v>
      </c>
      <c r="X1449">
        <v>100236</v>
      </c>
      <c r="Y1449">
        <v>16</v>
      </c>
      <c r="Z1449">
        <v>100236</v>
      </c>
      <c r="AA1449">
        <v>17</v>
      </c>
      <c r="AB1449">
        <v>100235</v>
      </c>
      <c r="AC1449">
        <v>19</v>
      </c>
      <c r="AD1449">
        <v>100236</v>
      </c>
      <c r="AE1449">
        <v>20</v>
      </c>
      <c r="AF1449">
        <v>200789</v>
      </c>
      <c r="AG1449">
        <v>18</v>
      </c>
      <c r="AH1449" t="e">
        <f>VLOOKUP(AF1449,关卡难度线!B:H,11,0)</f>
        <v>#N/A</v>
      </c>
    </row>
    <row r="1450" spans="14:34">
      <c r="N1450" s="14">
        <v>100235</v>
      </c>
      <c r="O1450">
        <v>11</v>
      </c>
      <c r="P1450">
        <v>100237</v>
      </c>
      <c r="Q1450">
        <v>12</v>
      </c>
      <c r="R1450">
        <v>100237</v>
      </c>
      <c r="S1450">
        <v>13</v>
      </c>
      <c r="T1450">
        <v>100236</v>
      </c>
      <c r="U1450">
        <v>14</v>
      </c>
      <c r="V1450">
        <v>100237</v>
      </c>
      <c r="W1450">
        <v>15</v>
      </c>
      <c r="X1450">
        <v>100237</v>
      </c>
      <c r="Y1450">
        <v>16</v>
      </c>
      <c r="Z1450">
        <v>100237</v>
      </c>
      <c r="AA1450">
        <v>17</v>
      </c>
      <c r="AB1450">
        <v>100235</v>
      </c>
      <c r="AC1450">
        <v>19</v>
      </c>
      <c r="AD1450">
        <v>100236</v>
      </c>
      <c r="AE1450">
        <v>20</v>
      </c>
      <c r="AF1450">
        <v>200790</v>
      </c>
      <c r="AG1450">
        <v>18</v>
      </c>
      <c r="AH1450" t="e">
        <f>VLOOKUP(AF1450,关卡难度线!B:H,11,0)</f>
        <v>#N/A</v>
      </c>
    </row>
    <row r="1451" spans="14:34">
      <c r="N1451" s="14">
        <v>100235</v>
      </c>
      <c r="O1451">
        <v>11</v>
      </c>
      <c r="P1451">
        <v>100237</v>
      </c>
      <c r="Q1451">
        <v>12</v>
      </c>
      <c r="R1451">
        <v>100237</v>
      </c>
      <c r="S1451">
        <v>13</v>
      </c>
      <c r="T1451">
        <v>100236</v>
      </c>
      <c r="U1451">
        <v>14</v>
      </c>
      <c r="V1451">
        <v>100237</v>
      </c>
      <c r="W1451">
        <v>15</v>
      </c>
      <c r="X1451">
        <v>100237</v>
      </c>
      <c r="Y1451">
        <v>16</v>
      </c>
      <c r="Z1451">
        <v>100236</v>
      </c>
      <c r="AA1451">
        <v>17</v>
      </c>
      <c r="AB1451">
        <v>100235</v>
      </c>
      <c r="AC1451">
        <v>19</v>
      </c>
      <c r="AD1451">
        <v>100237</v>
      </c>
      <c r="AE1451">
        <v>20</v>
      </c>
      <c r="AF1451">
        <v>200781</v>
      </c>
      <c r="AG1451">
        <v>18</v>
      </c>
      <c r="AH1451" t="e">
        <f>VLOOKUP(AF1451,关卡难度线!B:H,11,0)</f>
        <v>#N/A</v>
      </c>
    </row>
    <row r="1452" spans="14:34">
      <c r="N1452" s="14">
        <v>100236</v>
      </c>
      <c r="O1452">
        <v>11</v>
      </c>
      <c r="P1452">
        <v>100237</v>
      </c>
      <c r="Q1452">
        <v>12</v>
      </c>
      <c r="R1452">
        <v>100236</v>
      </c>
      <c r="S1452">
        <v>13</v>
      </c>
      <c r="T1452">
        <v>100237</v>
      </c>
      <c r="U1452">
        <v>14</v>
      </c>
      <c r="V1452">
        <v>100237</v>
      </c>
      <c r="W1452">
        <v>15</v>
      </c>
      <c r="X1452">
        <v>100236</v>
      </c>
      <c r="Y1452">
        <v>16</v>
      </c>
      <c r="Z1452">
        <v>100236</v>
      </c>
      <c r="AA1452">
        <v>17</v>
      </c>
      <c r="AB1452">
        <v>100237</v>
      </c>
      <c r="AC1452">
        <v>19</v>
      </c>
      <c r="AD1452">
        <v>100235</v>
      </c>
      <c r="AE1452">
        <v>20</v>
      </c>
      <c r="AF1452">
        <v>200782</v>
      </c>
      <c r="AG1452">
        <v>18</v>
      </c>
      <c r="AH1452" t="e">
        <f>VLOOKUP(AF1452,关卡难度线!B:H,11,0)</f>
        <v>#N/A</v>
      </c>
    </row>
    <row r="1453" spans="14:34">
      <c r="N1453" s="14">
        <v>100237</v>
      </c>
      <c r="O1453">
        <v>11</v>
      </c>
      <c r="P1453">
        <v>100235</v>
      </c>
      <c r="Q1453">
        <v>12</v>
      </c>
      <c r="R1453">
        <v>100235</v>
      </c>
      <c r="S1453">
        <v>13</v>
      </c>
      <c r="T1453">
        <v>100237</v>
      </c>
      <c r="U1453">
        <v>14</v>
      </c>
      <c r="V1453">
        <v>100237</v>
      </c>
      <c r="W1453">
        <v>15</v>
      </c>
      <c r="X1453">
        <v>100235</v>
      </c>
      <c r="Y1453">
        <v>16</v>
      </c>
      <c r="Z1453">
        <v>100235</v>
      </c>
      <c r="AA1453">
        <v>17</v>
      </c>
      <c r="AB1453">
        <v>100235</v>
      </c>
      <c r="AC1453">
        <v>19</v>
      </c>
      <c r="AD1453">
        <v>100237</v>
      </c>
      <c r="AE1453">
        <v>20</v>
      </c>
      <c r="AF1453">
        <v>200783</v>
      </c>
      <c r="AG1453">
        <v>18</v>
      </c>
      <c r="AH1453" t="e">
        <f>VLOOKUP(AF1453,关卡难度线!B:H,11,0)</f>
        <v>#N/A</v>
      </c>
    </row>
    <row r="1454" spans="14:34">
      <c r="N1454" s="14">
        <v>100235</v>
      </c>
      <c r="O1454">
        <v>11</v>
      </c>
      <c r="P1454">
        <v>100237</v>
      </c>
      <c r="Q1454">
        <v>12</v>
      </c>
      <c r="R1454">
        <v>100236</v>
      </c>
      <c r="S1454">
        <v>13</v>
      </c>
      <c r="T1454">
        <v>100237</v>
      </c>
      <c r="U1454">
        <v>14</v>
      </c>
      <c r="V1454">
        <v>100235</v>
      </c>
      <c r="W1454">
        <v>15</v>
      </c>
      <c r="X1454">
        <v>100235</v>
      </c>
      <c r="Y1454">
        <v>16</v>
      </c>
      <c r="Z1454">
        <v>100235</v>
      </c>
      <c r="AA1454">
        <v>17</v>
      </c>
      <c r="AB1454">
        <v>100235</v>
      </c>
      <c r="AC1454">
        <v>19</v>
      </c>
      <c r="AD1454">
        <v>100237</v>
      </c>
      <c r="AE1454">
        <v>20</v>
      </c>
      <c r="AF1454">
        <v>200784</v>
      </c>
      <c r="AG1454">
        <v>18</v>
      </c>
      <c r="AH1454" t="e">
        <f>VLOOKUP(AF1454,关卡难度线!B:H,11,0)</f>
        <v>#N/A</v>
      </c>
    </row>
    <row r="1455" spans="14:34">
      <c r="N1455" s="14">
        <v>100235</v>
      </c>
      <c r="O1455">
        <v>11</v>
      </c>
      <c r="P1455">
        <v>100235</v>
      </c>
      <c r="Q1455">
        <v>12</v>
      </c>
      <c r="R1455">
        <v>100236</v>
      </c>
      <c r="S1455">
        <v>13</v>
      </c>
      <c r="T1455">
        <v>100237</v>
      </c>
      <c r="U1455">
        <v>14</v>
      </c>
      <c r="V1455">
        <v>100235</v>
      </c>
      <c r="W1455">
        <v>15</v>
      </c>
      <c r="X1455">
        <v>100235</v>
      </c>
      <c r="Y1455">
        <v>16</v>
      </c>
      <c r="Z1455">
        <v>100236</v>
      </c>
      <c r="AA1455">
        <v>17</v>
      </c>
      <c r="AB1455">
        <v>100237</v>
      </c>
      <c r="AC1455">
        <v>19</v>
      </c>
      <c r="AD1455">
        <v>100237</v>
      </c>
      <c r="AE1455">
        <v>20</v>
      </c>
      <c r="AF1455">
        <v>200785</v>
      </c>
      <c r="AG1455">
        <v>18</v>
      </c>
      <c r="AH1455" t="e">
        <f>VLOOKUP(AF1455,关卡难度线!B:H,11,0)</f>
        <v>#N/A</v>
      </c>
    </row>
    <row r="1456" spans="14:34">
      <c r="N1456" s="14">
        <v>100236</v>
      </c>
      <c r="O1456">
        <v>11</v>
      </c>
      <c r="P1456">
        <v>100235</v>
      </c>
      <c r="Q1456">
        <v>12</v>
      </c>
      <c r="R1456">
        <v>100235</v>
      </c>
      <c r="S1456">
        <v>13</v>
      </c>
      <c r="T1456">
        <v>100235</v>
      </c>
      <c r="U1456">
        <v>14</v>
      </c>
      <c r="V1456">
        <v>100235</v>
      </c>
      <c r="W1456">
        <v>15</v>
      </c>
      <c r="X1456">
        <v>100237</v>
      </c>
      <c r="Y1456">
        <v>16</v>
      </c>
      <c r="Z1456">
        <v>100237</v>
      </c>
      <c r="AA1456">
        <v>17</v>
      </c>
      <c r="AB1456">
        <v>100235</v>
      </c>
      <c r="AC1456">
        <v>19</v>
      </c>
      <c r="AD1456">
        <v>100236</v>
      </c>
      <c r="AE1456">
        <v>20</v>
      </c>
      <c r="AF1456">
        <v>200786</v>
      </c>
      <c r="AG1456">
        <v>18</v>
      </c>
      <c r="AH1456" t="e">
        <f>VLOOKUP(AF1456,关卡难度线!B:H,11,0)</f>
        <v>#N/A</v>
      </c>
    </row>
    <row r="1457" spans="14:34">
      <c r="N1457" s="14">
        <v>100237</v>
      </c>
      <c r="O1457">
        <v>11</v>
      </c>
      <c r="P1457">
        <v>100236</v>
      </c>
      <c r="Q1457">
        <v>12</v>
      </c>
      <c r="R1457">
        <v>100235</v>
      </c>
      <c r="S1457">
        <v>13</v>
      </c>
      <c r="T1457">
        <v>100237</v>
      </c>
      <c r="U1457">
        <v>14</v>
      </c>
      <c r="V1457">
        <v>100235</v>
      </c>
      <c r="W1457">
        <v>15</v>
      </c>
      <c r="X1457">
        <v>100237</v>
      </c>
      <c r="Y1457">
        <v>16</v>
      </c>
      <c r="Z1457">
        <v>100236</v>
      </c>
      <c r="AA1457">
        <v>17</v>
      </c>
      <c r="AB1457">
        <v>100235</v>
      </c>
      <c r="AC1457">
        <v>19</v>
      </c>
      <c r="AD1457">
        <v>100237</v>
      </c>
      <c r="AE1457">
        <v>20</v>
      </c>
      <c r="AF1457">
        <v>200787</v>
      </c>
      <c r="AG1457">
        <v>18</v>
      </c>
      <c r="AH1457" t="e">
        <f>VLOOKUP(AF1457,关卡难度线!B:H,11,0)</f>
        <v>#N/A</v>
      </c>
    </row>
    <row r="1458" spans="14:34">
      <c r="N1458" s="14">
        <v>100235</v>
      </c>
      <c r="O1458">
        <v>11</v>
      </c>
      <c r="P1458">
        <v>100235</v>
      </c>
      <c r="Q1458">
        <v>12</v>
      </c>
      <c r="R1458">
        <v>100237</v>
      </c>
      <c r="S1458">
        <v>13</v>
      </c>
      <c r="T1458">
        <v>100236</v>
      </c>
      <c r="U1458">
        <v>14</v>
      </c>
      <c r="V1458">
        <v>100236</v>
      </c>
      <c r="W1458">
        <v>15</v>
      </c>
      <c r="X1458">
        <v>100237</v>
      </c>
      <c r="Y1458">
        <v>16</v>
      </c>
      <c r="Z1458">
        <v>100235</v>
      </c>
      <c r="AA1458">
        <v>17</v>
      </c>
      <c r="AB1458">
        <v>100237</v>
      </c>
      <c r="AC1458">
        <v>19</v>
      </c>
      <c r="AD1458">
        <v>100236</v>
      </c>
      <c r="AE1458">
        <v>20</v>
      </c>
      <c r="AF1458">
        <v>200788</v>
      </c>
      <c r="AG1458">
        <v>18</v>
      </c>
      <c r="AH1458" t="e">
        <f>VLOOKUP(AF1458,关卡难度线!B:H,11,0)</f>
        <v>#N/A</v>
      </c>
    </row>
    <row r="1459" spans="14:34">
      <c r="N1459" s="14">
        <v>100237</v>
      </c>
      <c r="O1459">
        <v>11</v>
      </c>
      <c r="P1459">
        <v>100236</v>
      </c>
      <c r="Q1459">
        <v>12</v>
      </c>
      <c r="R1459">
        <v>100237</v>
      </c>
      <c r="S1459">
        <v>13</v>
      </c>
      <c r="T1459">
        <v>100237</v>
      </c>
      <c r="U1459">
        <v>14</v>
      </c>
      <c r="V1459">
        <v>100235</v>
      </c>
      <c r="W1459">
        <v>15</v>
      </c>
      <c r="X1459">
        <v>100236</v>
      </c>
      <c r="Y1459">
        <v>16</v>
      </c>
      <c r="Z1459">
        <v>100236</v>
      </c>
      <c r="AA1459">
        <v>17</v>
      </c>
      <c r="AB1459">
        <v>100235</v>
      </c>
      <c r="AC1459">
        <v>19</v>
      </c>
      <c r="AD1459">
        <v>100236</v>
      </c>
      <c r="AE1459">
        <v>20</v>
      </c>
      <c r="AF1459">
        <v>200789</v>
      </c>
      <c r="AG1459">
        <v>18</v>
      </c>
      <c r="AH1459" t="e">
        <f>VLOOKUP(AF1459,关卡难度线!B:H,11,0)</f>
        <v>#N/A</v>
      </c>
    </row>
    <row r="1460" spans="14:34">
      <c r="N1460" s="14">
        <v>100235</v>
      </c>
      <c r="O1460">
        <v>11</v>
      </c>
      <c r="P1460">
        <v>100237</v>
      </c>
      <c r="Q1460">
        <v>12</v>
      </c>
      <c r="R1460">
        <v>100237</v>
      </c>
      <c r="S1460">
        <v>13</v>
      </c>
      <c r="T1460">
        <v>100236</v>
      </c>
      <c r="U1460">
        <v>14</v>
      </c>
      <c r="V1460">
        <v>100237</v>
      </c>
      <c r="W1460">
        <v>15</v>
      </c>
      <c r="X1460">
        <v>100237</v>
      </c>
      <c r="Y1460">
        <v>16</v>
      </c>
      <c r="Z1460">
        <v>100237</v>
      </c>
      <c r="AA1460">
        <v>17</v>
      </c>
      <c r="AB1460">
        <v>100235</v>
      </c>
      <c r="AC1460">
        <v>19</v>
      </c>
      <c r="AD1460">
        <v>100236</v>
      </c>
      <c r="AE1460">
        <v>20</v>
      </c>
      <c r="AF1460">
        <v>200790</v>
      </c>
      <c r="AG1460">
        <v>18</v>
      </c>
      <c r="AH1460" t="e">
        <f>VLOOKUP(AF1460,关卡难度线!B:H,11,0)</f>
        <v>#N/A</v>
      </c>
    </row>
    <row r="1461" spans="14:34">
      <c r="N1461" s="14">
        <v>100240</v>
      </c>
      <c r="O1461">
        <v>11</v>
      </c>
      <c r="P1461">
        <v>100239</v>
      </c>
      <c r="Q1461">
        <v>12</v>
      </c>
      <c r="R1461">
        <v>100239</v>
      </c>
      <c r="S1461">
        <v>13</v>
      </c>
      <c r="T1461">
        <v>100239</v>
      </c>
      <c r="U1461">
        <v>14</v>
      </c>
      <c r="V1461">
        <v>100238</v>
      </c>
      <c r="W1461">
        <v>15</v>
      </c>
      <c r="X1461">
        <v>100239</v>
      </c>
      <c r="Y1461">
        <v>16</v>
      </c>
      <c r="Z1461">
        <v>100238</v>
      </c>
      <c r="AA1461">
        <v>17</v>
      </c>
      <c r="AB1461">
        <v>100239</v>
      </c>
      <c r="AC1461">
        <v>19</v>
      </c>
      <c r="AD1461">
        <v>100240</v>
      </c>
      <c r="AE1461">
        <v>20</v>
      </c>
      <c r="AF1461">
        <v>200791</v>
      </c>
      <c r="AG1461">
        <v>18</v>
      </c>
      <c r="AH1461" t="e">
        <f>VLOOKUP(AF1461,关卡难度线!B:H,11,0)</f>
        <v>#N/A</v>
      </c>
    </row>
    <row r="1462" spans="14:34">
      <c r="N1462" s="14">
        <v>100239</v>
      </c>
      <c r="O1462">
        <v>11</v>
      </c>
      <c r="P1462">
        <v>100238</v>
      </c>
      <c r="Q1462">
        <v>12</v>
      </c>
      <c r="R1462">
        <v>100239</v>
      </c>
      <c r="S1462">
        <v>13</v>
      </c>
      <c r="T1462">
        <v>100239</v>
      </c>
      <c r="U1462">
        <v>14</v>
      </c>
      <c r="V1462">
        <v>100238</v>
      </c>
      <c r="W1462">
        <v>15</v>
      </c>
      <c r="X1462">
        <v>100238</v>
      </c>
      <c r="Y1462">
        <v>16</v>
      </c>
      <c r="Z1462">
        <v>100240</v>
      </c>
      <c r="AA1462">
        <v>17</v>
      </c>
      <c r="AB1462">
        <v>100240</v>
      </c>
      <c r="AC1462">
        <v>19</v>
      </c>
      <c r="AD1462">
        <v>100240</v>
      </c>
      <c r="AE1462">
        <v>20</v>
      </c>
      <c r="AF1462">
        <v>200792</v>
      </c>
      <c r="AG1462">
        <v>18</v>
      </c>
      <c r="AH1462" t="e">
        <f>VLOOKUP(AF1462,关卡难度线!B:H,11,0)</f>
        <v>#N/A</v>
      </c>
    </row>
    <row r="1463" spans="14:34">
      <c r="N1463" s="14">
        <v>100239</v>
      </c>
      <c r="O1463">
        <v>11</v>
      </c>
      <c r="P1463">
        <v>100238</v>
      </c>
      <c r="Q1463">
        <v>12</v>
      </c>
      <c r="R1463">
        <v>100238</v>
      </c>
      <c r="S1463">
        <v>13</v>
      </c>
      <c r="T1463">
        <v>100240</v>
      </c>
      <c r="U1463">
        <v>14</v>
      </c>
      <c r="V1463">
        <v>100240</v>
      </c>
      <c r="W1463">
        <v>15</v>
      </c>
      <c r="X1463">
        <v>100240</v>
      </c>
      <c r="Y1463">
        <v>16</v>
      </c>
      <c r="Z1463">
        <v>100240</v>
      </c>
      <c r="AA1463">
        <v>17</v>
      </c>
      <c r="AB1463">
        <v>100239</v>
      </c>
      <c r="AC1463">
        <v>19</v>
      </c>
      <c r="AD1463">
        <v>100240</v>
      </c>
      <c r="AE1463">
        <v>20</v>
      </c>
      <c r="AF1463">
        <v>200793</v>
      </c>
      <c r="AG1463">
        <v>18</v>
      </c>
      <c r="AH1463" t="e">
        <f>VLOOKUP(AF1463,关卡难度线!B:H,11,0)</f>
        <v>#N/A</v>
      </c>
    </row>
    <row r="1464" spans="14:34">
      <c r="N1464" s="14">
        <v>100239</v>
      </c>
      <c r="O1464">
        <v>11</v>
      </c>
      <c r="P1464">
        <v>100239</v>
      </c>
      <c r="Q1464">
        <v>12</v>
      </c>
      <c r="R1464">
        <v>100239</v>
      </c>
      <c r="S1464">
        <v>13</v>
      </c>
      <c r="T1464">
        <v>100238</v>
      </c>
      <c r="U1464">
        <v>14</v>
      </c>
      <c r="V1464">
        <v>100239</v>
      </c>
      <c r="W1464">
        <v>15</v>
      </c>
      <c r="X1464">
        <v>100239</v>
      </c>
      <c r="Y1464">
        <v>16</v>
      </c>
      <c r="Z1464">
        <v>100239</v>
      </c>
      <c r="AA1464">
        <v>17</v>
      </c>
      <c r="AB1464">
        <v>100240</v>
      </c>
      <c r="AC1464">
        <v>19</v>
      </c>
      <c r="AD1464">
        <v>100240</v>
      </c>
      <c r="AE1464">
        <v>20</v>
      </c>
      <c r="AF1464">
        <v>200794</v>
      </c>
      <c r="AG1464">
        <v>18</v>
      </c>
      <c r="AH1464" t="e">
        <f>VLOOKUP(AF1464,关卡难度线!B:H,11,0)</f>
        <v>#N/A</v>
      </c>
    </row>
    <row r="1465" spans="14:34">
      <c r="N1465" s="14">
        <v>100238</v>
      </c>
      <c r="O1465">
        <v>11</v>
      </c>
      <c r="P1465">
        <v>100238</v>
      </c>
      <c r="Q1465">
        <v>12</v>
      </c>
      <c r="R1465">
        <v>100240</v>
      </c>
      <c r="S1465">
        <v>13</v>
      </c>
      <c r="T1465">
        <v>100240</v>
      </c>
      <c r="U1465">
        <v>14</v>
      </c>
      <c r="V1465">
        <v>100239</v>
      </c>
      <c r="W1465">
        <v>15</v>
      </c>
      <c r="X1465">
        <v>100240</v>
      </c>
      <c r="Y1465">
        <v>16</v>
      </c>
      <c r="Z1465">
        <v>100240</v>
      </c>
      <c r="AA1465">
        <v>17</v>
      </c>
      <c r="AB1465">
        <v>100240</v>
      </c>
      <c r="AC1465">
        <v>19</v>
      </c>
      <c r="AD1465">
        <v>100238</v>
      </c>
      <c r="AE1465">
        <v>20</v>
      </c>
      <c r="AF1465">
        <v>200795</v>
      </c>
      <c r="AG1465">
        <v>18</v>
      </c>
      <c r="AH1465" t="e">
        <f>VLOOKUP(AF1465,关卡难度线!B:H,11,0)</f>
        <v>#N/A</v>
      </c>
    </row>
    <row r="1466" spans="14:34">
      <c r="N1466" s="14">
        <v>100239</v>
      </c>
      <c r="O1466">
        <v>11</v>
      </c>
      <c r="P1466">
        <v>100238</v>
      </c>
      <c r="Q1466">
        <v>12</v>
      </c>
      <c r="R1466">
        <v>100240</v>
      </c>
      <c r="S1466">
        <v>13</v>
      </c>
      <c r="T1466">
        <v>100238</v>
      </c>
      <c r="U1466">
        <v>14</v>
      </c>
      <c r="V1466">
        <v>100239</v>
      </c>
      <c r="W1466">
        <v>15</v>
      </c>
      <c r="X1466">
        <v>100238</v>
      </c>
      <c r="Y1466">
        <v>16</v>
      </c>
      <c r="Z1466">
        <v>100238</v>
      </c>
      <c r="AA1466">
        <v>17</v>
      </c>
      <c r="AB1466">
        <v>100240</v>
      </c>
      <c r="AC1466">
        <v>19</v>
      </c>
      <c r="AD1466">
        <v>100240</v>
      </c>
      <c r="AE1466">
        <v>20</v>
      </c>
      <c r="AF1466">
        <v>200796</v>
      </c>
      <c r="AG1466">
        <v>18</v>
      </c>
      <c r="AH1466" t="e">
        <f>VLOOKUP(AF1466,关卡难度线!B:H,11,0)</f>
        <v>#N/A</v>
      </c>
    </row>
    <row r="1467" spans="14:34">
      <c r="N1467" s="14">
        <v>100239</v>
      </c>
      <c r="O1467">
        <v>11</v>
      </c>
      <c r="P1467">
        <v>100238</v>
      </c>
      <c r="Q1467">
        <v>12</v>
      </c>
      <c r="R1467">
        <v>100239</v>
      </c>
      <c r="S1467">
        <v>13</v>
      </c>
      <c r="T1467">
        <v>100239</v>
      </c>
      <c r="U1467">
        <v>14</v>
      </c>
      <c r="V1467">
        <v>100238</v>
      </c>
      <c r="W1467">
        <v>15</v>
      </c>
      <c r="X1467">
        <v>100240</v>
      </c>
      <c r="Y1467">
        <v>16</v>
      </c>
      <c r="Z1467">
        <v>100240</v>
      </c>
      <c r="AA1467">
        <v>17</v>
      </c>
      <c r="AB1467">
        <v>100238</v>
      </c>
      <c r="AC1467">
        <v>19</v>
      </c>
      <c r="AD1467">
        <v>100240</v>
      </c>
      <c r="AE1467">
        <v>20</v>
      </c>
      <c r="AF1467">
        <v>200797</v>
      </c>
      <c r="AG1467">
        <v>18</v>
      </c>
      <c r="AH1467" t="e">
        <f>VLOOKUP(AF1467,关卡难度线!B:H,11,0)</f>
        <v>#N/A</v>
      </c>
    </row>
    <row r="1468" spans="14:34">
      <c r="N1468" s="14">
        <v>100240</v>
      </c>
      <c r="O1468">
        <v>11</v>
      </c>
      <c r="P1468">
        <v>100240</v>
      </c>
      <c r="Q1468">
        <v>12</v>
      </c>
      <c r="R1468">
        <v>100239</v>
      </c>
      <c r="S1468">
        <v>13</v>
      </c>
      <c r="T1468">
        <v>100238</v>
      </c>
      <c r="U1468">
        <v>14</v>
      </c>
      <c r="V1468">
        <v>100239</v>
      </c>
      <c r="W1468">
        <v>15</v>
      </c>
      <c r="X1468">
        <v>100238</v>
      </c>
      <c r="Y1468">
        <v>16</v>
      </c>
      <c r="Z1468">
        <v>100238</v>
      </c>
      <c r="AA1468">
        <v>17</v>
      </c>
      <c r="AB1468">
        <v>100238</v>
      </c>
      <c r="AC1468">
        <v>19</v>
      </c>
      <c r="AD1468">
        <v>100240</v>
      </c>
      <c r="AE1468">
        <v>20</v>
      </c>
      <c r="AF1468">
        <v>200798</v>
      </c>
      <c r="AG1468">
        <v>18</v>
      </c>
      <c r="AH1468" t="e">
        <f>VLOOKUP(AF1468,关卡难度线!B:H,11,0)</f>
        <v>#N/A</v>
      </c>
    </row>
    <row r="1469" spans="14:34">
      <c r="N1469" s="14">
        <v>100238</v>
      </c>
      <c r="O1469">
        <v>11</v>
      </c>
      <c r="P1469">
        <v>100240</v>
      </c>
      <c r="Q1469">
        <v>12</v>
      </c>
      <c r="R1469">
        <v>100238</v>
      </c>
      <c r="S1469">
        <v>13</v>
      </c>
      <c r="T1469">
        <v>100238</v>
      </c>
      <c r="U1469">
        <v>14</v>
      </c>
      <c r="V1469">
        <v>100239</v>
      </c>
      <c r="W1469">
        <v>15</v>
      </c>
      <c r="X1469">
        <v>100238</v>
      </c>
      <c r="Y1469">
        <v>16</v>
      </c>
      <c r="Z1469">
        <v>100240</v>
      </c>
      <c r="AA1469">
        <v>17</v>
      </c>
      <c r="AB1469">
        <v>100239</v>
      </c>
      <c r="AC1469">
        <v>19</v>
      </c>
      <c r="AD1469">
        <v>100238</v>
      </c>
      <c r="AE1469">
        <v>20</v>
      </c>
      <c r="AF1469">
        <v>200799</v>
      </c>
      <c r="AG1469">
        <v>18</v>
      </c>
      <c r="AH1469" t="e">
        <f>VLOOKUP(AF1469,关卡难度线!B:H,11,0)</f>
        <v>#N/A</v>
      </c>
    </row>
    <row r="1470" spans="14:34">
      <c r="N1470" s="14">
        <v>100238</v>
      </c>
      <c r="O1470">
        <v>11</v>
      </c>
      <c r="P1470">
        <v>100240</v>
      </c>
      <c r="Q1470">
        <v>12</v>
      </c>
      <c r="R1470">
        <v>100240</v>
      </c>
      <c r="S1470">
        <v>13</v>
      </c>
      <c r="T1470">
        <v>100239</v>
      </c>
      <c r="U1470">
        <v>14</v>
      </c>
      <c r="V1470">
        <v>100238</v>
      </c>
      <c r="W1470">
        <v>15</v>
      </c>
      <c r="X1470">
        <v>100238</v>
      </c>
      <c r="Y1470">
        <v>16</v>
      </c>
      <c r="Z1470">
        <v>100238</v>
      </c>
      <c r="AA1470">
        <v>17</v>
      </c>
      <c r="AB1470">
        <v>100240</v>
      </c>
      <c r="AC1470">
        <v>19</v>
      </c>
      <c r="AD1470">
        <v>100239</v>
      </c>
      <c r="AE1470">
        <v>20</v>
      </c>
      <c r="AF1470">
        <v>200800</v>
      </c>
      <c r="AG1470">
        <v>18</v>
      </c>
      <c r="AH1470" t="e">
        <f>VLOOKUP(AF1470,关卡难度线!B:H,11,0)</f>
        <v>#N/A</v>
      </c>
    </row>
    <row r="1471" spans="14:34">
      <c r="N1471" s="14">
        <v>100240</v>
      </c>
      <c r="O1471">
        <v>11</v>
      </c>
      <c r="P1471">
        <v>100239</v>
      </c>
      <c r="Q1471">
        <v>12</v>
      </c>
      <c r="R1471">
        <v>100239</v>
      </c>
      <c r="S1471">
        <v>13</v>
      </c>
      <c r="T1471">
        <v>100239</v>
      </c>
      <c r="U1471">
        <v>14</v>
      </c>
      <c r="V1471">
        <v>100238</v>
      </c>
      <c r="W1471">
        <v>15</v>
      </c>
      <c r="X1471">
        <v>100239</v>
      </c>
      <c r="Y1471">
        <v>16</v>
      </c>
      <c r="Z1471">
        <v>100238</v>
      </c>
      <c r="AA1471">
        <v>17</v>
      </c>
      <c r="AB1471">
        <v>100239</v>
      </c>
      <c r="AC1471">
        <v>19</v>
      </c>
      <c r="AD1471">
        <v>100240</v>
      </c>
      <c r="AE1471">
        <v>20</v>
      </c>
      <c r="AF1471">
        <v>200791</v>
      </c>
      <c r="AG1471">
        <v>18</v>
      </c>
      <c r="AH1471" t="e">
        <f>VLOOKUP(AF1471,关卡难度线!B:H,11,0)</f>
        <v>#N/A</v>
      </c>
    </row>
    <row r="1472" spans="14:34">
      <c r="N1472" s="14">
        <v>100239</v>
      </c>
      <c r="O1472">
        <v>11</v>
      </c>
      <c r="P1472">
        <v>100238</v>
      </c>
      <c r="Q1472">
        <v>12</v>
      </c>
      <c r="R1472">
        <v>100239</v>
      </c>
      <c r="S1472">
        <v>13</v>
      </c>
      <c r="T1472">
        <v>100239</v>
      </c>
      <c r="U1472">
        <v>14</v>
      </c>
      <c r="V1472">
        <v>100238</v>
      </c>
      <c r="W1472">
        <v>15</v>
      </c>
      <c r="X1472">
        <v>100238</v>
      </c>
      <c r="Y1472">
        <v>16</v>
      </c>
      <c r="Z1472">
        <v>100240</v>
      </c>
      <c r="AA1472">
        <v>17</v>
      </c>
      <c r="AB1472">
        <v>100240</v>
      </c>
      <c r="AC1472">
        <v>19</v>
      </c>
      <c r="AD1472">
        <v>100240</v>
      </c>
      <c r="AE1472">
        <v>20</v>
      </c>
      <c r="AF1472">
        <v>200792</v>
      </c>
      <c r="AG1472">
        <v>18</v>
      </c>
      <c r="AH1472" t="e">
        <f>VLOOKUP(AF1472,关卡难度线!B:H,11,0)</f>
        <v>#N/A</v>
      </c>
    </row>
    <row r="1473" spans="14:34">
      <c r="N1473" s="14">
        <v>100239</v>
      </c>
      <c r="O1473">
        <v>11</v>
      </c>
      <c r="P1473">
        <v>100238</v>
      </c>
      <c r="Q1473">
        <v>12</v>
      </c>
      <c r="R1473">
        <v>100238</v>
      </c>
      <c r="S1473">
        <v>13</v>
      </c>
      <c r="T1473">
        <v>100240</v>
      </c>
      <c r="U1473">
        <v>14</v>
      </c>
      <c r="V1473">
        <v>100240</v>
      </c>
      <c r="W1473">
        <v>15</v>
      </c>
      <c r="X1473">
        <v>100240</v>
      </c>
      <c r="Y1473">
        <v>16</v>
      </c>
      <c r="Z1473">
        <v>100240</v>
      </c>
      <c r="AA1473">
        <v>17</v>
      </c>
      <c r="AB1473">
        <v>100239</v>
      </c>
      <c r="AC1473">
        <v>19</v>
      </c>
      <c r="AD1473">
        <v>100240</v>
      </c>
      <c r="AE1473">
        <v>20</v>
      </c>
      <c r="AF1473">
        <v>200793</v>
      </c>
      <c r="AG1473">
        <v>18</v>
      </c>
      <c r="AH1473" t="e">
        <f>VLOOKUP(AF1473,关卡难度线!B:H,11,0)</f>
        <v>#N/A</v>
      </c>
    </row>
    <row r="1474" spans="14:34">
      <c r="N1474" s="14">
        <v>100239</v>
      </c>
      <c r="O1474">
        <v>11</v>
      </c>
      <c r="P1474">
        <v>100239</v>
      </c>
      <c r="Q1474">
        <v>12</v>
      </c>
      <c r="R1474">
        <v>100239</v>
      </c>
      <c r="S1474">
        <v>13</v>
      </c>
      <c r="T1474">
        <v>100238</v>
      </c>
      <c r="U1474">
        <v>14</v>
      </c>
      <c r="V1474">
        <v>100239</v>
      </c>
      <c r="W1474">
        <v>15</v>
      </c>
      <c r="X1474">
        <v>100239</v>
      </c>
      <c r="Y1474">
        <v>16</v>
      </c>
      <c r="Z1474">
        <v>100239</v>
      </c>
      <c r="AA1474">
        <v>17</v>
      </c>
      <c r="AB1474">
        <v>100240</v>
      </c>
      <c r="AC1474">
        <v>19</v>
      </c>
      <c r="AD1474">
        <v>100240</v>
      </c>
      <c r="AE1474">
        <v>20</v>
      </c>
      <c r="AF1474">
        <v>200794</v>
      </c>
      <c r="AG1474">
        <v>18</v>
      </c>
      <c r="AH1474" t="e">
        <f>VLOOKUP(AF1474,关卡难度线!B:H,11,0)</f>
        <v>#N/A</v>
      </c>
    </row>
    <row r="1475" spans="14:34">
      <c r="N1475" s="14">
        <v>100238</v>
      </c>
      <c r="O1475">
        <v>11</v>
      </c>
      <c r="P1475">
        <v>100238</v>
      </c>
      <c r="Q1475">
        <v>12</v>
      </c>
      <c r="R1475">
        <v>100240</v>
      </c>
      <c r="S1475">
        <v>13</v>
      </c>
      <c r="T1475">
        <v>100240</v>
      </c>
      <c r="U1475">
        <v>14</v>
      </c>
      <c r="V1475">
        <v>100239</v>
      </c>
      <c r="W1475">
        <v>15</v>
      </c>
      <c r="X1475">
        <v>100240</v>
      </c>
      <c r="Y1475">
        <v>16</v>
      </c>
      <c r="Z1475">
        <v>100240</v>
      </c>
      <c r="AA1475">
        <v>17</v>
      </c>
      <c r="AB1475">
        <v>100240</v>
      </c>
      <c r="AC1475">
        <v>19</v>
      </c>
      <c r="AD1475">
        <v>100238</v>
      </c>
      <c r="AE1475">
        <v>20</v>
      </c>
      <c r="AF1475">
        <v>200795</v>
      </c>
      <c r="AG1475">
        <v>18</v>
      </c>
      <c r="AH1475" t="e">
        <f>VLOOKUP(AF1475,关卡难度线!B:H,11,0)</f>
        <v>#N/A</v>
      </c>
    </row>
    <row r="1476" spans="14:34">
      <c r="N1476" s="14">
        <v>100239</v>
      </c>
      <c r="O1476">
        <v>11</v>
      </c>
      <c r="P1476">
        <v>100238</v>
      </c>
      <c r="Q1476">
        <v>12</v>
      </c>
      <c r="R1476">
        <v>100240</v>
      </c>
      <c r="S1476">
        <v>13</v>
      </c>
      <c r="T1476">
        <v>100238</v>
      </c>
      <c r="U1476">
        <v>14</v>
      </c>
      <c r="V1476">
        <v>100239</v>
      </c>
      <c r="W1476">
        <v>15</v>
      </c>
      <c r="X1476">
        <v>100238</v>
      </c>
      <c r="Y1476">
        <v>16</v>
      </c>
      <c r="Z1476">
        <v>100238</v>
      </c>
      <c r="AA1476">
        <v>17</v>
      </c>
      <c r="AB1476">
        <v>100240</v>
      </c>
      <c r="AC1476">
        <v>19</v>
      </c>
      <c r="AD1476">
        <v>100240</v>
      </c>
      <c r="AE1476">
        <v>20</v>
      </c>
      <c r="AF1476">
        <v>200796</v>
      </c>
      <c r="AG1476">
        <v>18</v>
      </c>
      <c r="AH1476" t="e">
        <f>VLOOKUP(AF1476,关卡难度线!B:H,11,0)</f>
        <v>#N/A</v>
      </c>
    </row>
    <row r="1477" spans="14:34">
      <c r="N1477" s="14">
        <v>100239</v>
      </c>
      <c r="O1477">
        <v>11</v>
      </c>
      <c r="P1477">
        <v>100238</v>
      </c>
      <c r="Q1477">
        <v>12</v>
      </c>
      <c r="R1477">
        <v>100239</v>
      </c>
      <c r="S1477">
        <v>13</v>
      </c>
      <c r="T1477">
        <v>100239</v>
      </c>
      <c r="U1477">
        <v>14</v>
      </c>
      <c r="V1477">
        <v>100238</v>
      </c>
      <c r="W1477">
        <v>15</v>
      </c>
      <c r="X1477">
        <v>100240</v>
      </c>
      <c r="Y1477">
        <v>16</v>
      </c>
      <c r="Z1477">
        <v>100240</v>
      </c>
      <c r="AA1477">
        <v>17</v>
      </c>
      <c r="AB1477">
        <v>100238</v>
      </c>
      <c r="AC1477">
        <v>19</v>
      </c>
      <c r="AD1477">
        <v>100240</v>
      </c>
      <c r="AE1477">
        <v>20</v>
      </c>
      <c r="AF1477">
        <v>200797</v>
      </c>
      <c r="AG1477">
        <v>18</v>
      </c>
      <c r="AH1477" t="e">
        <f>VLOOKUP(AF1477,关卡难度线!B:H,11,0)</f>
        <v>#N/A</v>
      </c>
    </row>
    <row r="1478" spans="14:34">
      <c r="N1478" s="14">
        <v>100240</v>
      </c>
      <c r="O1478">
        <v>11</v>
      </c>
      <c r="P1478">
        <v>100240</v>
      </c>
      <c r="Q1478">
        <v>12</v>
      </c>
      <c r="R1478">
        <v>100239</v>
      </c>
      <c r="S1478">
        <v>13</v>
      </c>
      <c r="T1478">
        <v>100238</v>
      </c>
      <c r="U1478">
        <v>14</v>
      </c>
      <c r="V1478">
        <v>100239</v>
      </c>
      <c r="W1478">
        <v>15</v>
      </c>
      <c r="X1478">
        <v>100238</v>
      </c>
      <c r="Y1478">
        <v>16</v>
      </c>
      <c r="Z1478">
        <v>100238</v>
      </c>
      <c r="AA1478">
        <v>17</v>
      </c>
      <c r="AB1478">
        <v>100238</v>
      </c>
      <c r="AC1478">
        <v>19</v>
      </c>
      <c r="AD1478">
        <v>100240</v>
      </c>
      <c r="AE1478">
        <v>20</v>
      </c>
      <c r="AF1478">
        <v>200798</v>
      </c>
      <c r="AG1478">
        <v>18</v>
      </c>
      <c r="AH1478" t="e">
        <f>VLOOKUP(AF1478,关卡难度线!B:H,11,0)</f>
        <v>#N/A</v>
      </c>
    </row>
    <row r="1479" spans="14:34">
      <c r="N1479" s="14">
        <v>100238</v>
      </c>
      <c r="O1479">
        <v>11</v>
      </c>
      <c r="P1479">
        <v>100240</v>
      </c>
      <c r="Q1479">
        <v>12</v>
      </c>
      <c r="R1479">
        <v>100238</v>
      </c>
      <c r="S1479">
        <v>13</v>
      </c>
      <c r="T1479">
        <v>100238</v>
      </c>
      <c r="U1479">
        <v>14</v>
      </c>
      <c r="V1479">
        <v>100239</v>
      </c>
      <c r="W1479">
        <v>15</v>
      </c>
      <c r="X1479">
        <v>100238</v>
      </c>
      <c r="Y1479">
        <v>16</v>
      </c>
      <c r="Z1479">
        <v>100240</v>
      </c>
      <c r="AA1479">
        <v>17</v>
      </c>
      <c r="AB1479">
        <v>100239</v>
      </c>
      <c r="AC1479">
        <v>19</v>
      </c>
      <c r="AD1479">
        <v>100238</v>
      </c>
      <c r="AE1479">
        <v>20</v>
      </c>
      <c r="AF1479">
        <v>200799</v>
      </c>
      <c r="AG1479">
        <v>18</v>
      </c>
      <c r="AH1479" t="e">
        <f>VLOOKUP(AF1479,关卡难度线!B:H,11,0)</f>
        <v>#N/A</v>
      </c>
    </row>
    <row r="1480" spans="14:34">
      <c r="N1480" s="14">
        <v>100238</v>
      </c>
      <c r="O1480">
        <v>11</v>
      </c>
      <c r="P1480">
        <v>100240</v>
      </c>
      <c r="Q1480">
        <v>12</v>
      </c>
      <c r="R1480">
        <v>100240</v>
      </c>
      <c r="S1480">
        <v>13</v>
      </c>
      <c r="T1480">
        <v>100239</v>
      </c>
      <c r="U1480">
        <v>14</v>
      </c>
      <c r="V1480">
        <v>100238</v>
      </c>
      <c r="W1480">
        <v>15</v>
      </c>
      <c r="X1480">
        <v>100238</v>
      </c>
      <c r="Y1480">
        <v>16</v>
      </c>
      <c r="Z1480">
        <v>100238</v>
      </c>
      <c r="AA1480">
        <v>17</v>
      </c>
      <c r="AB1480">
        <v>100240</v>
      </c>
      <c r="AC1480">
        <v>19</v>
      </c>
      <c r="AD1480">
        <v>100239</v>
      </c>
      <c r="AE1480">
        <v>20</v>
      </c>
      <c r="AF1480">
        <v>200800</v>
      </c>
      <c r="AG1480">
        <v>18</v>
      </c>
      <c r="AH1480" t="e">
        <f>VLOOKUP(AF1480,关卡难度线!B:H,11,0)</f>
        <v>#N/A</v>
      </c>
    </row>
    <row r="1481" spans="14:34">
      <c r="N1481" s="14">
        <v>100243</v>
      </c>
      <c r="O1481">
        <v>11</v>
      </c>
      <c r="P1481">
        <v>100243</v>
      </c>
      <c r="Q1481">
        <v>12</v>
      </c>
      <c r="R1481">
        <v>100243</v>
      </c>
      <c r="S1481">
        <v>13</v>
      </c>
      <c r="T1481">
        <v>100243</v>
      </c>
      <c r="U1481">
        <v>14</v>
      </c>
      <c r="V1481">
        <v>100242</v>
      </c>
      <c r="W1481">
        <v>15</v>
      </c>
      <c r="X1481">
        <v>100241</v>
      </c>
      <c r="Y1481">
        <v>16</v>
      </c>
      <c r="Z1481">
        <v>100241</v>
      </c>
      <c r="AA1481">
        <v>17</v>
      </c>
      <c r="AB1481">
        <v>100242</v>
      </c>
      <c r="AC1481">
        <v>19</v>
      </c>
      <c r="AD1481">
        <v>100241</v>
      </c>
      <c r="AE1481">
        <v>20</v>
      </c>
      <c r="AF1481">
        <v>200801</v>
      </c>
      <c r="AG1481">
        <v>18</v>
      </c>
      <c r="AH1481" t="e">
        <f>VLOOKUP(AF1481,关卡难度线!B:H,11,0)</f>
        <v>#N/A</v>
      </c>
    </row>
    <row r="1482" spans="14:34">
      <c r="N1482" s="14">
        <v>100243</v>
      </c>
      <c r="O1482">
        <v>11</v>
      </c>
      <c r="P1482">
        <v>100243</v>
      </c>
      <c r="Q1482">
        <v>12</v>
      </c>
      <c r="R1482">
        <v>100241</v>
      </c>
      <c r="S1482">
        <v>13</v>
      </c>
      <c r="T1482">
        <v>100241</v>
      </c>
      <c r="U1482">
        <v>14</v>
      </c>
      <c r="V1482">
        <v>100243</v>
      </c>
      <c r="W1482">
        <v>15</v>
      </c>
      <c r="X1482">
        <v>100243</v>
      </c>
      <c r="Y1482">
        <v>16</v>
      </c>
      <c r="Z1482">
        <v>100241</v>
      </c>
      <c r="AA1482">
        <v>17</v>
      </c>
      <c r="AB1482">
        <v>100241</v>
      </c>
      <c r="AC1482">
        <v>19</v>
      </c>
      <c r="AD1482">
        <v>100243</v>
      </c>
      <c r="AE1482">
        <v>20</v>
      </c>
      <c r="AF1482">
        <v>200802</v>
      </c>
      <c r="AG1482">
        <v>18</v>
      </c>
      <c r="AH1482" t="e">
        <f>VLOOKUP(AF1482,关卡难度线!B:H,11,0)</f>
        <v>#N/A</v>
      </c>
    </row>
    <row r="1483" spans="14:34">
      <c r="N1483" s="14">
        <v>100243</v>
      </c>
      <c r="O1483">
        <v>11</v>
      </c>
      <c r="P1483">
        <v>100242</v>
      </c>
      <c r="Q1483">
        <v>12</v>
      </c>
      <c r="R1483">
        <v>100243</v>
      </c>
      <c r="S1483">
        <v>13</v>
      </c>
      <c r="T1483">
        <v>100242</v>
      </c>
      <c r="U1483">
        <v>14</v>
      </c>
      <c r="V1483">
        <v>100242</v>
      </c>
      <c r="W1483">
        <v>15</v>
      </c>
      <c r="X1483">
        <v>100243</v>
      </c>
      <c r="Y1483">
        <v>16</v>
      </c>
      <c r="Z1483">
        <v>100241</v>
      </c>
      <c r="AA1483">
        <v>17</v>
      </c>
      <c r="AB1483">
        <v>100243</v>
      </c>
      <c r="AC1483">
        <v>19</v>
      </c>
      <c r="AD1483">
        <v>100242</v>
      </c>
      <c r="AE1483">
        <v>20</v>
      </c>
      <c r="AF1483">
        <v>200803</v>
      </c>
      <c r="AG1483">
        <v>18</v>
      </c>
      <c r="AH1483" t="e">
        <f>VLOOKUP(AF1483,关卡难度线!B:H,11,0)</f>
        <v>#N/A</v>
      </c>
    </row>
    <row r="1484" spans="14:34">
      <c r="N1484" s="14">
        <v>100242</v>
      </c>
      <c r="O1484">
        <v>11</v>
      </c>
      <c r="P1484">
        <v>100241</v>
      </c>
      <c r="Q1484">
        <v>12</v>
      </c>
      <c r="R1484">
        <v>100241</v>
      </c>
      <c r="S1484">
        <v>13</v>
      </c>
      <c r="T1484">
        <v>100242</v>
      </c>
      <c r="U1484">
        <v>14</v>
      </c>
      <c r="V1484">
        <v>100243</v>
      </c>
      <c r="W1484">
        <v>15</v>
      </c>
      <c r="X1484">
        <v>100242</v>
      </c>
      <c r="Y1484">
        <v>16</v>
      </c>
      <c r="Z1484">
        <v>100241</v>
      </c>
      <c r="AA1484">
        <v>17</v>
      </c>
      <c r="AB1484">
        <v>100241</v>
      </c>
      <c r="AC1484">
        <v>19</v>
      </c>
      <c r="AD1484">
        <v>100242</v>
      </c>
      <c r="AE1484">
        <v>20</v>
      </c>
      <c r="AF1484">
        <v>200804</v>
      </c>
      <c r="AG1484">
        <v>18</v>
      </c>
      <c r="AH1484" t="e">
        <f>VLOOKUP(AF1484,关卡难度线!B:H,11,0)</f>
        <v>#N/A</v>
      </c>
    </row>
    <row r="1485" spans="14:34">
      <c r="N1485" s="14">
        <v>100242</v>
      </c>
      <c r="O1485">
        <v>11</v>
      </c>
      <c r="P1485">
        <v>100243</v>
      </c>
      <c r="Q1485">
        <v>12</v>
      </c>
      <c r="R1485">
        <v>100243</v>
      </c>
      <c r="S1485">
        <v>13</v>
      </c>
      <c r="T1485">
        <v>100242</v>
      </c>
      <c r="U1485">
        <v>14</v>
      </c>
      <c r="V1485">
        <v>100241</v>
      </c>
      <c r="W1485">
        <v>15</v>
      </c>
      <c r="X1485">
        <v>100241</v>
      </c>
      <c r="Y1485">
        <v>16</v>
      </c>
      <c r="Z1485">
        <v>100243</v>
      </c>
      <c r="AA1485">
        <v>17</v>
      </c>
      <c r="AB1485">
        <v>100241</v>
      </c>
      <c r="AC1485">
        <v>19</v>
      </c>
      <c r="AD1485">
        <v>100243</v>
      </c>
      <c r="AE1485">
        <v>20</v>
      </c>
      <c r="AF1485">
        <v>200805</v>
      </c>
      <c r="AG1485">
        <v>18</v>
      </c>
      <c r="AH1485" t="e">
        <f>VLOOKUP(AF1485,关卡难度线!B:H,11,0)</f>
        <v>#N/A</v>
      </c>
    </row>
    <row r="1486" spans="14:34">
      <c r="N1486" s="14">
        <v>100242</v>
      </c>
      <c r="O1486">
        <v>11</v>
      </c>
      <c r="P1486">
        <v>100243</v>
      </c>
      <c r="Q1486">
        <v>12</v>
      </c>
      <c r="R1486">
        <v>100242</v>
      </c>
      <c r="S1486">
        <v>13</v>
      </c>
      <c r="T1486">
        <v>100243</v>
      </c>
      <c r="U1486">
        <v>14</v>
      </c>
      <c r="V1486">
        <v>100242</v>
      </c>
      <c r="W1486">
        <v>15</v>
      </c>
      <c r="X1486">
        <v>100241</v>
      </c>
      <c r="Y1486">
        <v>16</v>
      </c>
      <c r="Z1486">
        <v>100243</v>
      </c>
      <c r="AA1486">
        <v>17</v>
      </c>
      <c r="AB1486">
        <v>100242</v>
      </c>
      <c r="AC1486">
        <v>19</v>
      </c>
      <c r="AD1486">
        <v>100243</v>
      </c>
      <c r="AE1486">
        <v>20</v>
      </c>
      <c r="AF1486">
        <v>200806</v>
      </c>
      <c r="AG1486">
        <v>18</v>
      </c>
      <c r="AH1486" t="e">
        <f>VLOOKUP(AF1486,关卡难度线!B:H,11,0)</f>
        <v>#N/A</v>
      </c>
    </row>
    <row r="1487" spans="14:34">
      <c r="N1487" s="14">
        <v>100242</v>
      </c>
      <c r="O1487">
        <v>11</v>
      </c>
      <c r="P1487">
        <v>100241</v>
      </c>
      <c r="Q1487">
        <v>12</v>
      </c>
      <c r="R1487">
        <v>100242</v>
      </c>
      <c r="S1487">
        <v>13</v>
      </c>
      <c r="T1487">
        <v>100242</v>
      </c>
      <c r="U1487">
        <v>14</v>
      </c>
      <c r="V1487">
        <v>100241</v>
      </c>
      <c r="W1487">
        <v>15</v>
      </c>
      <c r="X1487">
        <v>100241</v>
      </c>
      <c r="Y1487">
        <v>16</v>
      </c>
      <c r="Z1487">
        <v>100242</v>
      </c>
      <c r="AA1487">
        <v>17</v>
      </c>
      <c r="AB1487">
        <v>100243</v>
      </c>
      <c r="AC1487">
        <v>19</v>
      </c>
      <c r="AD1487">
        <v>100241</v>
      </c>
      <c r="AE1487">
        <v>20</v>
      </c>
      <c r="AF1487">
        <v>200807</v>
      </c>
      <c r="AG1487">
        <v>18</v>
      </c>
      <c r="AH1487" t="e">
        <f>VLOOKUP(AF1487,关卡难度线!B:H,11,0)</f>
        <v>#N/A</v>
      </c>
    </row>
    <row r="1488" spans="14:34">
      <c r="N1488" s="14">
        <v>100243</v>
      </c>
      <c r="O1488">
        <v>11</v>
      </c>
      <c r="P1488">
        <v>100242</v>
      </c>
      <c r="Q1488">
        <v>12</v>
      </c>
      <c r="R1488">
        <v>100242</v>
      </c>
      <c r="S1488">
        <v>13</v>
      </c>
      <c r="T1488">
        <v>100242</v>
      </c>
      <c r="U1488">
        <v>14</v>
      </c>
      <c r="V1488">
        <v>100242</v>
      </c>
      <c r="W1488">
        <v>15</v>
      </c>
      <c r="X1488">
        <v>100241</v>
      </c>
      <c r="Y1488">
        <v>16</v>
      </c>
      <c r="Z1488">
        <v>100241</v>
      </c>
      <c r="AA1488">
        <v>17</v>
      </c>
      <c r="AB1488">
        <v>100242</v>
      </c>
      <c r="AC1488">
        <v>19</v>
      </c>
      <c r="AD1488">
        <v>100241</v>
      </c>
      <c r="AE1488">
        <v>20</v>
      </c>
      <c r="AF1488">
        <v>200808</v>
      </c>
      <c r="AG1488">
        <v>18</v>
      </c>
      <c r="AH1488" t="e">
        <f>VLOOKUP(AF1488,关卡难度线!B:H,11,0)</f>
        <v>#N/A</v>
      </c>
    </row>
    <row r="1489" spans="14:34">
      <c r="N1489" s="14">
        <v>100242</v>
      </c>
      <c r="O1489">
        <v>11</v>
      </c>
      <c r="P1489">
        <v>100243</v>
      </c>
      <c r="Q1489">
        <v>12</v>
      </c>
      <c r="R1489">
        <v>100243</v>
      </c>
      <c r="S1489">
        <v>13</v>
      </c>
      <c r="T1489">
        <v>100243</v>
      </c>
      <c r="U1489">
        <v>14</v>
      </c>
      <c r="V1489">
        <v>100242</v>
      </c>
      <c r="W1489">
        <v>15</v>
      </c>
      <c r="X1489">
        <v>100241</v>
      </c>
      <c r="Y1489">
        <v>16</v>
      </c>
      <c r="Z1489">
        <v>100241</v>
      </c>
      <c r="AA1489">
        <v>17</v>
      </c>
      <c r="AB1489">
        <v>100243</v>
      </c>
      <c r="AC1489">
        <v>19</v>
      </c>
      <c r="AD1489">
        <v>100242</v>
      </c>
      <c r="AE1489">
        <v>20</v>
      </c>
      <c r="AF1489">
        <v>200809</v>
      </c>
      <c r="AG1489">
        <v>18</v>
      </c>
      <c r="AH1489" t="e">
        <f>VLOOKUP(AF1489,关卡难度线!B:H,11,0)</f>
        <v>#N/A</v>
      </c>
    </row>
    <row r="1490" spans="14:34">
      <c r="N1490" s="14">
        <v>100243</v>
      </c>
      <c r="O1490">
        <v>11</v>
      </c>
      <c r="P1490">
        <v>100242</v>
      </c>
      <c r="Q1490">
        <v>12</v>
      </c>
      <c r="R1490">
        <v>100242</v>
      </c>
      <c r="S1490">
        <v>13</v>
      </c>
      <c r="T1490">
        <v>100241</v>
      </c>
      <c r="U1490">
        <v>14</v>
      </c>
      <c r="V1490">
        <v>100243</v>
      </c>
      <c r="W1490">
        <v>15</v>
      </c>
      <c r="X1490">
        <v>100242</v>
      </c>
      <c r="Y1490">
        <v>16</v>
      </c>
      <c r="Z1490">
        <v>100243</v>
      </c>
      <c r="AA1490">
        <v>17</v>
      </c>
      <c r="AB1490">
        <v>100241</v>
      </c>
      <c r="AC1490">
        <v>19</v>
      </c>
      <c r="AD1490">
        <v>100241</v>
      </c>
      <c r="AE1490">
        <v>20</v>
      </c>
      <c r="AF1490">
        <v>200810</v>
      </c>
      <c r="AG1490">
        <v>18</v>
      </c>
      <c r="AH1490" t="e">
        <f>VLOOKUP(AF1490,关卡难度线!B:H,11,0)</f>
        <v>#N/A</v>
      </c>
    </row>
    <row r="1491" spans="14:34">
      <c r="N1491" s="14">
        <v>100243</v>
      </c>
      <c r="O1491">
        <v>11</v>
      </c>
      <c r="P1491">
        <v>100243</v>
      </c>
      <c r="Q1491">
        <v>12</v>
      </c>
      <c r="R1491">
        <v>100243</v>
      </c>
      <c r="S1491">
        <v>13</v>
      </c>
      <c r="T1491">
        <v>100243</v>
      </c>
      <c r="U1491">
        <v>14</v>
      </c>
      <c r="V1491">
        <v>100242</v>
      </c>
      <c r="W1491">
        <v>15</v>
      </c>
      <c r="X1491">
        <v>100241</v>
      </c>
      <c r="Y1491">
        <v>16</v>
      </c>
      <c r="Z1491">
        <v>100241</v>
      </c>
      <c r="AA1491">
        <v>17</v>
      </c>
      <c r="AB1491">
        <v>100242</v>
      </c>
      <c r="AC1491">
        <v>19</v>
      </c>
      <c r="AD1491">
        <v>100241</v>
      </c>
      <c r="AE1491">
        <v>20</v>
      </c>
      <c r="AF1491">
        <v>200801</v>
      </c>
      <c r="AG1491">
        <v>18</v>
      </c>
      <c r="AH1491" t="e">
        <f>VLOOKUP(AF1491,关卡难度线!B:H,11,0)</f>
        <v>#N/A</v>
      </c>
    </row>
    <row r="1492" spans="14:34">
      <c r="N1492" s="14">
        <v>100243</v>
      </c>
      <c r="O1492">
        <v>11</v>
      </c>
      <c r="P1492">
        <v>100243</v>
      </c>
      <c r="Q1492">
        <v>12</v>
      </c>
      <c r="R1492">
        <v>100241</v>
      </c>
      <c r="S1492">
        <v>13</v>
      </c>
      <c r="T1492">
        <v>100241</v>
      </c>
      <c r="U1492">
        <v>14</v>
      </c>
      <c r="V1492">
        <v>100243</v>
      </c>
      <c r="W1492">
        <v>15</v>
      </c>
      <c r="X1492">
        <v>100243</v>
      </c>
      <c r="Y1492">
        <v>16</v>
      </c>
      <c r="Z1492">
        <v>100241</v>
      </c>
      <c r="AA1492">
        <v>17</v>
      </c>
      <c r="AB1492">
        <v>100241</v>
      </c>
      <c r="AC1492">
        <v>19</v>
      </c>
      <c r="AD1492">
        <v>100243</v>
      </c>
      <c r="AE1492">
        <v>20</v>
      </c>
      <c r="AF1492">
        <v>200802</v>
      </c>
      <c r="AG1492">
        <v>18</v>
      </c>
      <c r="AH1492" t="e">
        <f>VLOOKUP(AF1492,关卡难度线!B:H,11,0)</f>
        <v>#N/A</v>
      </c>
    </row>
    <row r="1493" spans="14:34">
      <c r="N1493" s="14">
        <v>100243</v>
      </c>
      <c r="O1493">
        <v>11</v>
      </c>
      <c r="P1493">
        <v>100242</v>
      </c>
      <c r="Q1493">
        <v>12</v>
      </c>
      <c r="R1493">
        <v>100243</v>
      </c>
      <c r="S1493">
        <v>13</v>
      </c>
      <c r="T1493">
        <v>100242</v>
      </c>
      <c r="U1493">
        <v>14</v>
      </c>
      <c r="V1493">
        <v>100242</v>
      </c>
      <c r="W1493">
        <v>15</v>
      </c>
      <c r="X1493">
        <v>100243</v>
      </c>
      <c r="Y1493">
        <v>16</v>
      </c>
      <c r="Z1493">
        <v>100241</v>
      </c>
      <c r="AA1493">
        <v>17</v>
      </c>
      <c r="AB1493">
        <v>100243</v>
      </c>
      <c r="AC1493">
        <v>19</v>
      </c>
      <c r="AD1493">
        <v>100242</v>
      </c>
      <c r="AE1493">
        <v>20</v>
      </c>
      <c r="AF1493">
        <v>200803</v>
      </c>
      <c r="AG1493">
        <v>18</v>
      </c>
      <c r="AH1493" t="e">
        <f>VLOOKUP(AF1493,关卡难度线!B:H,11,0)</f>
        <v>#N/A</v>
      </c>
    </row>
    <row r="1494" spans="14:34">
      <c r="N1494" s="14">
        <v>100242</v>
      </c>
      <c r="O1494">
        <v>11</v>
      </c>
      <c r="P1494">
        <v>100241</v>
      </c>
      <c r="Q1494">
        <v>12</v>
      </c>
      <c r="R1494">
        <v>100241</v>
      </c>
      <c r="S1494">
        <v>13</v>
      </c>
      <c r="T1494">
        <v>100242</v>
      </c>
      <c r="U1494">
        <v>14</v>
      </c>
      <c r="V1494">
        <v>100243</v>
      </c>
      <c r="W1494">
        <v>15</v>
      </c>
      <c r="X1494">
        <v>100242</v>
      </c>
      <c r="Y1494">
        <v>16</v>
      </c>
      <c r="Z1494">
        <v>100241</v>
      </c>
      <c r="AA1494">
        <v>17</v>
      </c>
      <c r="AB1494">
        <v>100241</v>
      </c>
      <c r="AC1494">
        <v>19</v>
      </c>
      <c r="AD1494">
        <v>100242</v>
      </c>
      <c r="AE1494">
        <v>20</v>
      </c>
      <c r="AF1494">
        <v>200804</v>
      </c>
      <c r="AG1494">
        <v>18</v>
      </c>
      <c r="AH1494" t="e">
        <f>VLOOKUP(AF1494,关卡难度线!B:H,11,0)</f>
        <v>#N/A</v>
      </c>
    </row>
    <row r="1495" spans="14:34">
      <c r="N1495" s="14">
        <v>100242</v>
      </c>
      <c r="O1495">
        <v>11</v>
      </c>
      <c r="P1495">
        <v>100243</v>
      </c>
      <c r="Q1495">
        <v>12</v>
      </c>
      <c r="R1495">
        <v>100243</v>
      </c>
      <c r="S1495">
        <v>13</v>
      </c>
      <c r="T1495">
        <v>100242</v>
      </c>
      <c r="U1495">
        <v>14</v>
      </c>
      <c r="V1495">
        <v>100241</v>
      </c>
      <c r="W1495">
        <v>15</v>
      </c>
      <c r="X1495">
        <v>100241</v>
      </c>
      <c r="Y1495">
        <v>16</v>
      </c>
      <c r="Z1495">
        <v>100243</v>
      </c>
      <c r="AA1495">
        <v>17</v>
      </c>
      <c r="AB1495">
        <v>100241</v>
      </c>
      <c r="AC1495">
        <v>19</v>
      </c>
      <c r="AD1495">
        <v>100243</v>
      </c>
      <c r="AE1495">
        <v>20</v>
      </c>
      <c r="AF1495">
        <v>200805</v>
      </c>
      <c r="AG1495">
        <v>18</v>
      </c>
      <c r="AH1495" t="e">
        <f>VLOOKUP(AF1495,关卡难度线!B:H,11,0)</f>
        <v>#N/A</v>
      </c>
    </row>
    <row r="1496" spans="14:34">
      <c r="N1496" s="14">
        <v>100242</v>
      </c>
      <c r="O1496">
        <v>11</v>
      </c>
      <c r="P1496">
        <v>100243</v>
      </c>
      <c r="Q1496">
        <v>12</v>
      </c>
      <c r="R1496">
        <v>100242</v>
      </c>
      <c r="S1496">
        <v>13</v>
      </c>
      <c r="T1496">
        <v>100243</v>
      </c>
      <c r="U1496">
        <v>14</v>
      </c>
      <c r="V1496">
        <v>100242</v>
      </c>
      <c r="W1496">
        <v>15</v>
      </c>
      <c r="X1496">
        <v>100241</v>
      </c>
      <c r="Y1496">
        <v>16</v>
      </c>
      <c r="Z1496">
        <v>100243</v>
      </c>
      <c r="AA1496">
        <v>17</v>
      </c>
      <c r="AB1496">
        <v>100242</v>
      </c>
      <c r="AC1496">
        <v>19</v>
      </c>
      <c r="AD1496">
        <v>100243</v>
      </c>
      <c r="AE1496">
        <v>20</v>
      </c>
      <c r="AF1496">
        <v>200806</v>
      </c>
      <c r="AG1496">
        <v>18</v>
      </c>
      <c r="AH1496" t="e">
        <f>VLOOKUP(AF1496,关卡难度线!B:H,11,0)</f>
        <v>#N/A</v>
      </c>
    </row>
    <row r="1497" spans="14:34">
      <c r="N1497" s="14">
        <v>100242</v>
      </c>
      <c r="O1497">
        <v>11</v>
      </c>
      <c r="P1497">
        <v>100241</v>
      </c>
      <c r="Q1497">
        <v>12</v>
      </c>
      <c r="R1497">
        <v>100242</v>
      </c>
      <c r="S1497">
        <v>13</v>
      </c>
      <c r="T1497">
        <v>100242</v>
      </c>
      <c r="U1497">
        <v>14</v>
      </c>
      <c r="V1497">
        <v>100241</v>
      </c>
      <c r="W1497">
        <v>15</v>
      </c>
      <c r="X1497">
        <v>100241</v>
      </c>
      <c r="Y1497">
        <v>16</v>
      </c>
      <c r="Z1497">
        <v>100242</v>
      </c>
      <c r="AA1497">
        <v>17</v>
      </c>
      <c r="AB1497">
        <v>100243</v>
      </c>
      <c r="AC1497">
        <v>19</v>
      </c>
      <c r="AD1497">
        <v>100241</v>
      </c>
      <c r="AE1497">
        <v>20</v>
      </c>
      <c r="AF1497">
        <v>200807</v>
      </c>
      <c r="AG1497">
        <v>18</v>
      </c>
      <c r="AH1497" t="e">
        <f>VLOOKUP(AF1497,关卡难度线!B:H,11,0)</f>
        <v>#N/A</v>
      </c>
    </row>
    <row r="1498" spans="14:34">
      <c r="N1498" s="14">
        <v>100243</v>
      </c>
      <c r="O1498">
        <v>11</v>
      </c>
      <c r="P1498">
        <v>100242</v>
      </c>
      <c r="Q1498">
        <v>12</v>
      </c>
      <c r="R1498">
        <v>100242</v>
      </c>
      <c r="S1498">
        <v>13</v>
      </c>
      <c r="T1498">
        <v>100242</v>
      </c>
      <c r="U1498">
        <v>14</v>
      </c>
      <c r="V1498">
        <v>100242</v>
      </c>
      <c r="W1498">
        <v>15</v>
      </c>
      <c r="X1498">
        <v>100241</v>
      </c>
      <c r="Y1498">
        <v>16</v>
      </c>
      <c r="Z1498">
        <v>100241</v>
      </c>
      <c r="AA1498">
        <v>17</v>
      </c>
      <c r="AB1498">
        <v>100242</v>
      </c>
      <c r="AC1498">
        <v>19</v>
      </c>
      <c r="AD1498">
        <v>100241</v>
      </c>
      <c r="AE1498">
        <v>20</v>
      </c>
      <c r="AF1498">
        <v>200808</v>
      </c>
      <c r="AG1498">
        <v>18</v>
      </c>
      <c r="AH1498" t="e">
        <f>VLOOKUP(AF1498,关卡难度线!B:H,11,0)</f>
        <v>#N/A</v>
      </c>
    </row>
    <row r="1499" spans="14:34">
      <c r="N1499" s="14">
        <v>100242</v>
      </c>
      <c r="O1499">
        <v>11</v>
      </c>
      <c r="P1499">
        <v>100243</v>
      </c>
      <c r="Q1499">
        <v>12</v>
      </c>
      <c r="R1499">
        <v>100243</v>
      </c>
      <c r="S1499">
        <v>13</v>
      </c>
      <c r="T1499">
        <v>100243</v>
      </c>
      <c r="U1499">
        <v>14</v>
      </c>
      <c r="V1499">
        <v>100242</v>
      </c>
      <c r="W1499">
        <v>15</v>
      </c>
      <c r="X1499">
        <v>100241</v>
      </c>
      <c r="Y1499">
        <v>16</v>
      </c>
      <c r="Z1499">
        <v>100241</v>
      </c>
      <c r="AA1499">
        <v>17</v>
      </c>
      <c r="AB1499">
        <v>100243</v>
      </c>
      <c r="AC1499">
        <v>19</v>
      </c>
      <c r="AD1499">
        <v>100242</v>
      </c>
      <c r="AE1499">
        <v>20</v>
      </c>
      <c r="AF1499">
        <v>200809</v>
      </c>
      <c r="AG1499">
        <v>18</v>
      </c>
      <c r="AH1499" t="e">
        <f>VLOOKUP(AF1499,关卡难度线!B:H,11,0)</f>
        <v>#N/A</v>
      </c>
    </row>
    <row r="1500" spans="14:34">
      <c r="N1500" s="14">
        <v>100243</v>
      </c>
      <c r="O1500">
        <v>11</v>
      </c>
      <c r="P1500">
        <v>100242</v>
      </c>
      <c r="Q1500">
        <v>12</v>
      </c>
      <c r="R1500">
        <v>100242</v>
      </c>
      <c r="S1500">
        <v>13</v>
      </c>
      <c r="T1500">
        <v>100241</v>
      </c>
      <c r="U1500">
        <v>14</v>
      </c>
      <c r="V1500">
        <v>100243</v>
      </c>
      <c r="W1500">
        <v>15</v>
      </c>
      <c r="X1500">
        <v>100242</v>
      </c>
      <c r="Y1500">
        <v>16</v>
      </c>
      <c r="Z1500">
        <v>100243</v>
      </c>
      <c r="AA1500">
        <v>17</v>
      </c>
      <c r="AB1500">
        <v>100241</v>
      </c>
      <c r="AC1500">
        <v>19</v>
      </c>
      <c r="AD1500">
        <v>100241</v>
      </c>
      <c r="AE1500">
        <v>20</v>
      </c>
      <c r="AF1500">
        <v>200810</v>
      </c>
      <c r="AG1500">
        <v>18</v>
      </c>
      <c r="AH1500" t="e">
        <f>VLOOKUP(AF1500,关卡难度线!B:H,11,0)</f>
        <v>#N/A</v>
      </c>
    </row>
    <row r="1501" spans="14:34">
      <c r="N1501" s="14">
        <v>100244</v>
      </c>
      <c r="O1501">
        <v>11</v>
      </c>
      <c r="P1501">
        <v>100245</v>
      </c>
      <c r="Q1501">
        <v>12</v>
      </c>
      <c r="R1501">
        <v>100245</v>
      </c>
      <c r="S1501">
        <v>13</v>
      </c>
      <c r="T1501">
        <v>100245</v>
      </c>
      <c r="U1501">
        <v>14</v>
      </c>
      <c r="V1501">
        <v>100246</v>
      </c>
      <c r="W1501">
        <v>15</v>
      </c>
      <c r="X1501">
        <v>100246</v>
      </c>
      <c r="Y1501">
        <v>16</v>
      </c>
      <c r="Z1501">
        <v>100244</v>
      </c>
      <c r="AA1501">
        <v>17</v>
      </c>
      <c r="AB1501">
        <v>100244</v>
      </c>
      <c r="AC1501">
        <v>19</v>
      </c>
      <c r="AD1501">
        <v>100244</v>
      </c>
      <c r="AE1501">
        <v>20</v>
      </c>
      <c r="AF1501">
        <v>200811</v>
      </c>
      <c r="AG1501">
        <v>18</v>
      </c>
      <c r="AH1501" t="e">
        <f>VLOOKUP(AF1501,关卡难度线!B:H,11,0)</f>
        <v>#N/A</v>
      </c>
    </row>
    <row r="1502" spans="14:34">
      <c r="N1502" s="14">
        <v>100245</v>
      </c>
      <c r="O1502">
        <v>11</v>
      </c>
      <c r="P1502">
        <v>100246</v>
      </c>
      <c r="Q1502">
        <v>12</v>
      </c>
      <c r="R1502">
        <v>100244</v>
      </c>
      <c r="S1502">
        <v>13</v>
      </c>
      <c r="T1502">
        <v>100245</v>
      </c>
      <c r="U1502">
        <v>14</v>
      </c>
      <c r="V1502">
        <v>100245</v>
      </c>
      <c r="W1502">
        <v>15</v>
      </c>
      <c r="X1502">
        <v>100244</v>
      </c>
      <c r="Y1502">
        <v>16</v>
      </c>
      <c r="Z1502">
        <v>100246</v>
      </c>
      <c r="AA1502">
        <v>17</v>
      </c>
      <c r="AB1502">
        <v>100245</v>
      </c>
      <c r="AC1502">
        <v>19</v>
      </c>
      <c r="AD1502">
        <v>100244</v>
      </c>
      <c r="AE1502">
        <v>20</v>
      </c>
      <c r="AF1502">
        <v>200812</v>
      </c>
      <c r="AG1502">
        <v>18</v>
      </c>
      <c r="AH1502" t="e">
        <f>VLOOKUP(AF1502,关卡难度线!B:H,11,0)</f>
        <v>#N/A</v>
      </c>
    </row>
    <row r="1503" spans="14:34">
      <c r="N1503" s="14">
        <v>100245</v>
      </c>
      <c r="O1503">
        <v>11</v>
      </c>
      <c r="P1503">
        <v>100245</v>
      </c>
      <c r="Q1503">
        <v>12</v>
      </c>
      <c r="R1503">
        <v>100244</v>
      </c>
      <c r="S1503">
        <v>13</v>
      </c>
      <c r="T1503">
        <v>100246</v>
      </c>
      <c r="U1503">
        <v>14</v>
      </c>
      <c r="V1503">
        <v>100244</v>
      </c>
      <c r="W1503">
        <v>15</v>
      </c>
      <c r="X1503">
        <v>100245</v>
      </c>
      <c r="Y1503">
        <v>16</v>
      </c>
      <c r="Z1503">
        <v>100244</v>
      </c>
      <c r="AA1503">
        <v>17</v>
      </c>
      <c r="AB1503">
        <v>100244</v>
      </c>
      <c r="AC1503">
        <v>19</v>
      </c>
      <c r="AD1503">
        <v>100245</v>
      </c>
      <c r="AE1503">
        <v>20</v>
      </c>
      <c r="AF1503">
        <v>200813</v>
      </c>
      <c r="AG1503">
        <v>18</v>
      </c>
      <c r="AH1503" t="e">
        <f>VLOOKUP(AF1503,关卡难度线!B:H,11,0)</f>
        <v>#N/A</v>
      </c>
    </row>
    <row r="1504" spans="14:34">
      <c r="N1504" s="14">
        <v>100244</v>
      </c>
      <c r="O1504">
        <v>11</v>
      </c>
      <c r="P1504">
        <v>100244</v>
      </c>
      <c r="Q1504">
        <v>12</v>
      </c>
      <c r="R1504">
        <v>100246</v>
      </c>
      <c r="S1504">
        <v>13</v>
      </c>
      <c r="T1504">
        <v>100244</v>
      </c>
      <c r="U1504">
        <v>14</v>
      </c>
      <c r="V1504">
        <v>100245</v>
      </c>
      <c r="W1504">
        <v>15</v>
      </c>
      <c r="X1504">
        <v>100244</v>
      </c>
      <c r="Y1504">
        <v>16</v>
      </c>
      <c r="Z1504">
        <v>100244</v>
      </c>
      <c r="AA1504">
        <v>17</v>
      </c>
      <c r="AB1504">
        <v>100246</v>
      </c>
      <c r="AC1504">
        <v>19</v>
      </c>
      <c r="AD1504">
        <v>100246</v>
      </c>
      <c r="AE1504">
        <v>20</v>
      </c>
      <c r="AF1504">
        <v>200814</v>
      </c>
      <c r="AG1504">
        <v>18</v>
      </c>
      <c r="AH1504" t="e">
        <f>VLOOKUP(AF1504,关卡难度线!B:H,11,0)</f>
        <v>#N/A</v>
      </c>
    </row>
    <row r="1505" spans="14:34">
      <c r="N1505" s="14">
        <v>100246</v>
      </c>
      <c r="O1505">
        <v>11</v>
      </c>
      <c r="P1505">
        <v>100244</v>
      </c>
      <c r="Q1505">
        <v>12</v>
      </c>
      <c r="R1505">
        <v>100244</v>
      </c>
      <c r="S1505">
        <v>13</v>
      </c>
      <c r="T1505">
        <v>100244</v>
      </c>
      <c r="U1505">
        <v>14</v>
      </c>
      <c r="V1505">
        <v>100246</v>
      </c>
      <c r="W1505">
        <v>15</v>
      </c>
      <c r="X1505">
        <v>100244</v>
      </c>
      <c r="Y1505">
        <v>16</v>
      </c>
      <c r="Z1505">
        <v>100244</v>
      </c>
      <c r="AA1505">
        <v>17</v>
      </c>
      <c r="AB1505">
        <v>100245</v>
      </c>
      <c r="AC1505">
        <v>19</v>
      </c>
      <c r="AD1505">
        <v>100245</v>
      </c>
      <c r="AE1505">
        <v>20</v>
      </c>
      <c r="AF1505">
        <v>200815</v>
      </c>
      <c r="AG1505">
        <v>18</v>
      </c>
      <c r="AH1505" t="e">
        <f>VLOOKUP(AF1505,关卡难度线!B:H,11,0)</f>
        <v>#N/A</v>
      </c>
    </row>
    <row r="1506" spans="14:34">
      <c r="N1506" s="14">
        <v>100246</v>
      </c>
      <c r="O1506">
        <v>11</v>
      </c>
      <c r="P1506">
        <v>100245</v>
      </c>
      <c r="Q1506">
        <v>12</v>
      </c>
      <c r="R1506">
        <v>100246</v>
      </c>
      <c r="S1506">
        <v>13</v>
      </c>
      <c r="T1506">
        <v>100246</v>
      </c>
      <c r="U1506">
        <v>14</v>
      </c>
      <c r="V1506">
        <v>100245</v>
      </c>
      <c r="W1506">
        <v>15</v>
      </c>
      <c r="X1506">
        <v>100246</v>
      </c>
      <c r="Y1506">
        <v>16</v>
      </c>
      <c r="Z1506">
        <v>100245</v>
      </c>
      <c r="AA1506">
        <v>17</v>
      </c>
      <c r="AB1506">
        <v>100245</v>
      </c>
      <c r="AC1506">
        <v>19</v>
      </c>
      <c r="AD1506">
        <v>100244</v>
      </c>
      <c r="AE1506">
        <v>20</v>
      </c>
      <c r="AF1506">
        <v>200816</v>
      </c>
      <c r="AG1506">
        <v>18</v>
      </c>
      <c r="AH1506" t="e">
        <f>VLOOKUP(AF1506,关卡难度线!B:H,11,0)</f>
        <v>#N/A</v>
      </c>
    </row>
    <row r="1507" spans="14:34">
      <c r="N1507" s="14">
        <v>100245</v>
      </c>
      <c r="O1507">
        <v>11</v>
      </c>
      <c r="P1507">
        <v>100246</v>
      </c>
      <c r="Q1507">
        <v>12</v>
      </c>
      <c r="R1507">
        <v>100244</v>
      </c>
      <c r="S1507">
        <v>13</v>
      </c>
      <c r="T1507">
        <v>100244</v>
      </c>
      <c r="U1507">
        <v>14</v>
      </c>
      <c r="V1507">
        <v>100246</v>
      </c>
      <c r="W1507">
        <v>15</v>
      </c>
      <c r="X1507">
        <v>100246</v>
      </c>
      <c r="Y1507">
        <v>16</v>
      </c>
      <c r="Z1507">
        <v>100244</v>
      </c>
      <c r="AA1507">
        <v>17</v>
      </c>
      <c r="AB1507">
        <v>100245</v>
      </c>
      <c r="AC1507">
        <v>19</v>
      </c>
      <c r="AD1507">
        <v>100244</v>
      </c>
      <c r="AE1507">
        <v>20</v>
      </c>
      <c r="AF1507">
        <v>200817</v>
      </c>
      <c r="AG1507">
        <v>18</v>
      </c>
      <c r="AH1507" t="e">
        <f>VLOOKUP(AF1507,关卡难度线!B:H,11,0)</f>
        <v>#N/A</v>
      </c>
    </row>
    <row r="1508" spans="14:34">
      <c r="N1508" s="14">
        <v>100244</v>
      </c>
      <c r="O1508">
        <v>11</v>
      </c>
      <c r="P1508">
        <v>100245</v>
      </c>
      <c r="Q1508">
        <v>12</v>
      </c>
      <c r="R1508">
        <v>100245</v>
      </c>
      <c r="S1508">
        <v>13</v>
      </c>
      <c r="T1508">
        <v>100246</v>
      </c>
      <c r="U1508">
        <v>14</v>
      </c>
      <c r="V1508">
        <v>100244</v>
      </c>
      <c r="W1508">
        <v>15</v>
      </c>
      <c r="X1508">
        <v>100245</v>
      </c>
      <c r="Y1508">
        <v>16</v>
      </c>
      <c r="Z1508">
        <v>100246</v>
      </c>
      <c r="AA1508">
        <v>17</v>
      </c>
      <c r="AB1508">
        <v>100245</v>
      </c>
      <c r="AC1508">
        <v>19</v>
      </c>
      <c r="AD1508">
        <v>100245</v>
      </c>
      <c r="AE1508">
        <v>20</v>
      </c>
      <c r="AF1508">
        <v>200818</v>
      </c>
      <c r="AG1508">
        <v>18</v>
      </c>
      <c r="AH1508" t="e">
        <f>VLOOKUP(AF1508,关卡难度线!B:H,11,0)</f>
        <v>#N/A</v>
      </c>
    </row>
    <row r="1509" spans="14:34">
      <c r="N1509" s="14">
        <v>100246</v>
      </c>
      <c r="O1509">
        <v>11</v>
      </c>
      <c r="P1509">
        <v>100244</v>
      </c>
      <c r="Q1509">
        <v>12</v>
      </c>
      <c r="R1509">
        <v>100246</v>
      </c>
      <c r="S1509">
        <v>13</v>
      </c>
      <c r="T1509">
        <v>100246</v>
      </c>
      <c r="U1509">
        <v>14</v>
      </c>
      <c r="V1509">
        <v>100246</v>
      </c>
      <c r="W1509">
        <v>15</v>
      </c>
      <c r="X1509">
        <v>100245</v>
      </c>
      <c r="Y1509">
        <v>16</v>
      </c>
      <c r="Z1509">
        <v>100246</v>
      </c>
      <c r="AA1509">
        <v>17</v>
      </c>
      <c r="AB1509">
        <v>100245</v>
      </c>
      <c r="AC1509">
        <v>19</v>
      </c>
      <c r="AD1509">
        <v>100244</v>
      </c>
      <c r="AE1509">
        <v>20</v>
      </c>
      <c r="AF1509">
        <v>200819</v>
      </c>
      <c r="AG1509">
        <v>18</v>
      </c>
      <c r="AH1509" t="e">
        <f>VLOOKUP(AF1509,关卡难度线!B:H,11,0)</f>
        <v>#N/A</v>
      </c>
    </row>
    <row r="1510" spans="14:34">
      <c r="N1510" s="14">
        <v>100245</v>
      </c>
      <c r="O1510">
        <v>11</v>
      </c>
      <c r="P1510">
        <v>100245</v>
      </c>
      <c r="Q1510">
        <v>12</v>
      </c>
      <c r="R1510">
        <v>100246</v>
      </c>
      <c r="S1510">
        <v>13</v>
      </c>
      <c r="T1510">
        <v>100246</v>
      </c>
      <c r="U1510">
        <v>14</v>
      </c>
      <c r="V1510">
        <v>100244</v>
      </c>
      <c r="W1510">
        <v>15</v>
      </c>
      <c r="X1510">
        <v>100246</v>
      </c>
      <c r="Y1510">
        <v>16</v>
      </c>
      <c r="Z1510">
        <v>100244</v>
      </c>
      <c r="AA1510">
        <v>17</v>
      </c>
      <c r="AB1510">
        <v>100244</v>
      </c>
      <c r="AC1510">
        <v>19</v>
      </c>
      <c r="AD1510">
        <v>100244</v>
      </c>
      <c r="AE1510">
        <v>20</v>
      </c>
      <c r="AF1510">
        <v>200820</v>
      </c>
      <c r="AG1510">
        <v>18</v>
      </c>
      <c r="AH1510" t="e">
        <f>VLOOKUP(AF1510,关卡难度线!B:H,11,0)</f>
        <v>#N/A</v>
      </c>
    </row>
    <row r="1511" spans="14:34">
      <c r="N1511" s="14">
        <v>100244</v>
      </c>
      <c r="O1511">
        <v>11</v>
      </c>
      <c r="P1511">
        <v>100245</v>
      </c>
      <c r="Q1511">
        <v>12</v>
      </c>
      <c r="R1511">
        <v>100245</v>
      </c>
      <c r="S1511">
        <v>13</v>
      </c>
      <c r="T1511">
        <v>100245</v>
      </c>
      <c r="U1511">
        <v>14</v>
      </c>
      <c r="V1511">
        <v>100246</v>
      </c>
      <c r="W1511">
        <v>15</v>
      </c>
      <c r="X1511">
        <v>100246</v>
      </c>
      <c r="Y1511">
        <v>16</v>
      </c>
      <c r="Z1511">
        <v>100244</v>
      </c>
      <c r="AA1511">
        <v>17</v>
      </c>
      <c r="AB1511">
        <v>100244</v>
      </c>
      <c r="AC1511">
        <v>19</v>
      </c>
      <c r="AD1511">
        <v>100244</v>
      </c>
      <c r="AE1511">
        <v>20</v>
      </c>
      <c r="AF1511">
        <v>200811</v>
      </c>
      <c r="AG1511">
        <v>18</v>
      </c>
      <c r="AH1511" t="e">
        <f>VLOOKUP(AF1511,关卡难度线!B:H,11,0)</f>
        <v>#N/A</v>
      </c>
    </row>
    <row r="1512" spans="14:34">
      <c r="N1512" s="14">
        <v>100245</v>
      </c>
      <c r="O1512">
        <v>11</v>
      </c>
      <c r="P1512">
        <v>100246</v>
      </c>
      <c r="Q1512">
        <v>12</v>
      </c>
      <c r="R1512">
        <v>100244</v>
      </c>
      <c r="S1512">
        <v>13</v>
      </c>
      <c r="T1512">
        <v>100245</v>
      </c>
      <c r="U1512">
        <v>14</v>
      </c>
      <c r="V1512">
        <v>100245</v>
      </c>
      <c r="W1512">
        <v>15</v>
      </c>
      <c r="X1512">
        <v>100244</v>
      </c>
      <c r="Y1512">
        <v>16</v>
      </c>
      <c r="Z1512">
        <v>100246</v>
      </c>
      <c r="AA1512">
        <v>17</v>
      </c>
      <c r="AB1512">
        <v>100245</v>
      </c>
      <c r="AC1512">
        <v>19</v>
      </c>
      <c r="AD1512">
        <v>100244</v>
      </c>
      <c r="AE1512">
        <v>20</v>
      </c>
      <c r="AF1512">
        <v>200812</v>
      </c>
      <c r="AG1512">
        <v>18</v>
      </c>
      <c r="AH1512" t="e">
        <f>VLOOKUP(AF1512,关卡难度线!B:H,11,0)</f>
        <v>#N/A</v>
      </c>
    </row>
    <row r="1513" spans="14:34">
      <c r="N1513" s="14">
        <v>100245</v>
      </c>
      <c r="O1513">
        <v>11</v>
      </c>
      <c r="P1513">
        <v>100245</v>
      </c>
      <c r="Q1513">
        <v>12</v>
      </c>
      <c r="R1513">
        <v>100244</v>
      </c>
      <c r="S1513">
        <v>13</v>
      </c>
      <c r="T1513">
        <v>100246</v>
      </c>
      <c r="U1513">
        <v>14</v>
      </c>
      <c r="V1513">
        <v>100244</v>
      </c>
      <c r="W1513">
        <v>15</v>
      </c>
      <c r="X1513">
        <v>100245</v>
      </c>
      <c r="Y1513">
        <v>16</v>
      </c>
      <c r="Z1513">
        <v>100244</v>
      </c>
      <c r="AA1513">
        <v>17</v>
      </c>
      <c r="AB1513">
        <v>100244</v>
      </c>
      <c r="AC1513">
        <v>19</v>
      </c>
      <c r="AD1513">
        <v>100245</v>
      </c>
      <c r="AE1513">
        <v>20</v>
      </c>
      <c r="AF1513">
        <v>200813</v>
      </c>
      <c r="AG1513">
        <v>18</v>
      </c>
      <c r="AH1513" t="e">
        <f>VLOOKUP(AF1513,关卡难度线!B:H,11,0)</f>
        <v>#N/A</v>
      </c>
    </row>
    <row r="1514" spans="14:34">
      <c r="N1514" s="14">
        <v>100244</v>
      </c>
      <c r="O1514">
        <v>11</v>
      </c>
      <c r="P1514">
        <v>100244</v>
      </c>
      <c r="Q1514">
        <v>12</v>
      </c>
      <c r="R1514">
        <v>100246</v>
      </c>
      <c r="S1514">
        <v>13</v>
      </c>
      <c r="T1514">
        <v>100244</v>
      </c>
      <c r="U1514">
        <v>14</v>
      </c>
      <c r="V1514">
        <v>100245</v>
      </c>
      <c r="W1514">
        <v>15</v>
      </c>
      <c r="X1514">
        <v>100244</v>
      </c>
      <c r="Y1514">
        <v>16</v>
      </c>
      <c r="Z1514">
        <v>100244</v>
      </c>
      <c r="AA1514">
        <v>17</v>
      </c>
      <c r="AB1514">
        <v>100246</v>
      </c>
      <c r="AC1514">
        <v>19</v>
      </c>
      <c r="AD1514">
        <v>100246</v>
      </c>
      <c r="AE1514">
        <v>20</v>
      </c>
      <c r="AF1514">
        <v>200814</v>
      </c>
      <c r="AG1514">
        <v>18</v>
      </c>
      <c r="AH1514" t="e">
        <f>VLOOKUP(AF1514,关卡难度线!B:H,11,0)</f>
        <v>#N/A</v>
      </c>
    </row>
    <row r="1515" spans="14:34">
      <c r="N1515" s="14">
        <v>100246</v>
      </c>
      <c r="O1515">
        <v>11</v>
      </c>
      <c r="P1515">
        <v>100244</v>
      </c>
      <c r="Q1515">
        <v>12</v>
      </c>
      <c r="R1515">
        <v>100244</v>
      </c>
      <c r="S1515">
        <v>13</v>
      </c>
      <c r="T1515">
        <v>100244</v>
      </c>
      <c r="U1515">
        <v>14</v>
      </c>
      <c r="V1515">
        <v>100246</v>
      </c>
      <c r="W1515">
        <v>15</v>
      </c>
      <c r="X1515">
        <v>100244</v>
      </c>
      <c r="Y1515">
        <v>16</v>
      </c>
      <c r="Z1515">
        <v>100244</v>
      </c>
      <c r="AA1515">
        <v>17</v>
      </c>
      <c r="AB1515">
        <v>100245</v>
      </c>
      <c r="AC1515">
        <v>19</v>
      </c>
      <c r="AD1515">
        <v>100245</v>
      </c>
      <c r="AE1515">
        <v>20</v>
      </c>
      <c r="AF1515">
        <v>200815</v>
      </c>
      <c r="AG1515">
        <v>18</v>
      </c>
      <c r="AH1515" t="e">
        <f>VLOOKUP(AF1515,关卡难度线!B:H,11,0)</f>
        <v>#N/A</v>
      </c>
    </row>
    <row r="1516" spans="14:34">
      <c r="N1516" s="14">
        <v>100246</v>
      </c>
      <c r="O1516">
        <v>11</v>
      </c>
      <c r="P1516">
        <v>100245</v>
      </c>
      <c r="Q1516">
        <v>12</v>
      </c>
      <c r="R1516">
        <v>100246</v>
      </c>
      <c r="S1516">
        <v>13</v>
      </c>
      <c r="T1516">
        <v>100246</v>
      </c>
      <c r="U1516">
        <v>14</v>
      </c>
      <c r="V1516">
        <v>100245</v>
      </c>
      <c r="W1516">
        <v>15</v>
      </c>
      <c r="X1516">
        <v>100246</v>
      </c>
      <c r="Y1516">
        <v>16</v>
      </c>
      <c r="Z1516">
        <v>100245</v>
      </c>
      <c r="AA1516">
        <v>17</v>
      </c>
      <c r="AB1516">
        <v>100245</v>
      </c>
      <c r="AC1516">
        <v>19</v>
      </c>
      <c r="AD1516">
        <v>100244</v>
      </c>
      <c r="AE1516">
        <v>20</v>
      </c>
      <c r="AF1516">
        <v>200816</v>
      </c>
      <c r="AG1516">
        <v>18</v>
      </c>
      <c r="AH1516" t="e">
        <f>VLOOKUP(AF1516,关卡难度线!B:H,11,0)</f>
        <v>#N/A</v>
      </c>
    </row>
    <row r="1517" spans="14:34">
      <c r="N1517" s="14">
        <v>100245</v>
      </c>
      <c r="O1517">
        <v>11</v>
      </c>
      <c r="P1517">
        <v>100246</v>
      </c>
      <c r="Q1517">
        <v>12</v>
      </c>
      <c r="R1517">
        <v>100244</v>
      </c>
      <c r="S1517">
        <v>13</v>
      </c>
      <c r="T1517">
        <v>100244</v>
      </c>
      <c r="U1517">
        <v>14</v>
      </c>
      <c r="V1517">
        <v>100246</v>
      </c>
      <c r="W1517">
        <v>15</v>
      </c>
      <c r="X1517">
        <v>100246</v>
      </c>
      <c r="Y1517">
        <v>16</v>
      </c>
      <c r="Z1517">
        <v>100244</v>
      </c>
      <c r="AA1517">
        <v>17</v>
      </c>
      <c r="AB1517">
        <v>100245</v>
      </c>
      <c r="AC1517">
        <v>19</v>
      </c>
      <c r="AD1517">
        <v>100244</v>
      </c>
      <c r="AE1517">
        <v>20</v>
      </c>
      <c r="AF1517">
        <v>200817</v>
      </c>
      <c r="AG1517">
        <v>18</v>
      </c>
      <c r="AH1517" t="e">
        <f>VLOOKUP(AF1517,关卡难度线!B:H,11,0)</f>
        <v>#N/A</v>
      </c>
    </row>
    <row r="1518" spans="14:34">
      <c r="N1518" s="14">
        <v>100244</v>
      </c>
      <c r="O1518">
        <v>11</v>
      </c>
      <c r="P1518">
        <v>100245</v>
      </c>
      <c r="Q1518">
        <v>12</v>
      </c>
      <c r="R1518">
        <v>100245</v>
      </c>
      <c r="S1518">
        <v>13</v>
      </c>
      <c r="T1518">
        <v>100246</v>
      </c>
      <c r="U1518">
        <v>14</v>
      </c>
      <c r="V1518">
        <v>100244</v>
      </c>
      <c r="W1518">
        <v>15</v>
      </c>
      <c r="X1518">
        <v>100245</v>
      </c>
      <c r="Y1518">
        <v>16</v>
      </c>
      <c r="Z1518">
        <v>100246</v>
      </c>
      <c r="AA1518">
        <v>17</v>
      </c>
      <c r="AB1518">
        <v>100245</v>
      </c>
      <c r="AC1518">
        <v>19</v>
      </c>
      <c r="AD1518">
        <v>100245</v>
      </c>
      <c r="AE1518">
        <v>20</v>
      </c>
      <c r="AF1518">
        <v>200818</v>
      </c>
      <c r="AG1518">
        <v>18</v>
      </c>
      <c r="AH1518" t="e">
        <f>VLOOKUP(AF1518,关卡难度线!B:H,11,0)</f>
        <v>#N/A</v>
      </c>
    </row>
    <row r="1519" spans="14:34">
      <c r="N1519" s="14">
        <v>100246</v>
      </c>
      <c r="O1519">
        <v>11</v>
      </c>
      <c r="P1519">
        <v>100244</v>
      </c>
      <c r="Q1519">
        <v>12</v>
      </c>
      <c r="R1519">
        <v>100246</v>
      </c>
      <c r="S1519">
        <v>13</v>
      </c>
      <c r="T1519">
        <v>100246</v>
      </c>
      <c r="U1519">
        <v>14</v>
      </c>
      <c r="V1519">
        <v>100246</v>
      </c>
      <c r="W1519">
        <v>15</v>
      </c>
      <c r="X1519">
        <v>100245</v>
      </c>
      <c r="Y1519">
        <v>16</v>
      </c>
      <c r="Z1519">
        <v>100246</v>
      </c>
      <c r="AA1519">
        <v>17</v>
      </c>
      <c r="AB1519">
        <v>100245</v>
      </c>
      <c r="AC1519">
        <v>19</v>
      </c>
      <c r="AD1519">
        <v>100244</v>
      </c>
      <c r="AE1519">
        <v>20</v>
      </c>
      <c r="AF1519">
        <v>200819</v>
      </c>
      <c r="AG1519">
        <v>18</v>
      </c>
      <c r="AH1519" t="e">
        <f>VLOOKUP(AF1519,关卡难度线!B:H,11,0)</f>
        <v>#N/A</v>
      </c>
    </row>
    <row r="1520" spans="14:34">
      <c r="N1520" s="14">
        <v>100245</v>
      </c>
      <c r="O1520">
        <v>11</v>
      </c>
      <c r="P1520">
        <v>100245</v>
      </c>
      <c r="Q1520">
        <v>12</v>
      </c>
      <c r="R1520">
        <v>100246</v>
      </c>
      <c r="S1520">
        <v>13</v>
      </c>
      <c r="T1520">
        <v>100246</v>
      </c>
      <c r="U1520">
        <v>14</v>
      </c>
      <c r="V1520">
        <v>100244</v>
      </c>
      <c r="W1520">
        <v>15</v>
      </c>
      <c r="X1520">
        <v>100246</v>
      </c>
      <c r="Y1520">
        <v>16</v>
      </c>
      <c r="Z1520">
        <v>100244</v>
      </c>
      <c r="AA1520">
        <v>17</v>
      </c>
      <c r="AB1520">
        <v>100244</v>
      </c>
      <c r="AC1520">
        <v>19</v>
      </c>
      <c r="AD1520">
        <v>100244</v>
      </c>
      <c r="AE1520">
        <v>20</v>
      </c>
      <c r="AF1520">
        <v>200820</v>
      </c>
      <c r="AG1520">
        <v>18</v>
      </c>
      <c r="AH1520" t="e">
        <f>VLOOKUP(AF1520,关卡难度线!B:H,11,0)</f>
        <v>#N/A</v>
      </c>
    </row>
    <row r="1521" spans="14:34">
      <c r="N1521" s="14">
        <v>100248</v>
      </c>
      <c r="O1521">
        <v>11</v>
      </c>
      <c r="P1521">
        <v>100247</v>
      </c>
      <c r="Q1521">
        <v>12</v>
      </c>
      <c r="R1521">
        <v>100248</v>
      </c>
      <c r="S1521">
        <v>13</v>
      </c>
      <c r="T1521">
        <v>100248</v>
      </c>
      <c r="U1521">
        <v>14</v>
      </c>
      <c r="V1521">
        <v>100247</v>
      </c>
      <c r="W1521">
        <v>15</v>
      </c>
      <c r="X1521">
        <v>100248</v>
      </c>
      <c r="Y1521">
        <v>16</v>
      </c>
      <c r="Z1521">
        <v>100249</v>
      </c>
      <c r="AA1521">
        <v>17</v>
      </c>
      <c r="AB1521">
        <v>100247</v>
      </c>
      <c r="AC1521">
        <v>19</v>
      </c>
      <c r="AD1521">
        <v>100247</v>
      </c>
      <c r="AE1521">
        <v>20</v>
      </c>
      <c r="AF1521">
        <v>200821</v>
      </c>
      <c r="AG1521">
        <v>18</v>
      </c>
      <c r="AH1521" t="e">
        <f>VLOOKUP(AF1521,关卡难度线!B:H,11,0)</f>
        <v>#N/A</v>
      </c>
    </row>
    <row r="1522" spans="14:34">
      <c r="N1522" s="14">
        <v>100247</v>
      </c>
      <c r="O1522">
        <v>11</v>
      </c>
      <c r="P1522">
        <v>100249</v>
      </c>
      <c r="Q1522">
        <v>12</v>
      </c>
      <c r="R1522">
        <v>100249</v>
      </c>
      <c r="S1522">
        <v>13</v>
      </c>
      <c r="T1522">
        <v>100247</v>
      </c>
      <c r="U1522">
        <v>14</v>
      </c>
      <c r="V1522">
        <v>100249</v>
      </c>
      <c r="W1522">
        <v>15</v>
      </c>
      <c r="X1522">
        <v>100247</v>
      </c>
      <c r="Y1522">
        <v>16</v>
      </c>
      <c r="Z1522">
        <v>100247</v>
      </c>
      <c r="AA1522">
        <v>17</v>
      </c>
      <c r="AB1522">
        <v>100248</v>
      </c>
      <c r="AC1522">
        <v>19</v>
      </c>
      <c r="AD1522">
        <v>100249</v>
      </c>
      <c r="AE1522">
        <v>20</v>
      </c>
      <c r="AF1522">
        <v>200822</v>
      </c>
      <c r="AG1522">
        <v>18</v>
      </c>
      <c r="AH1522" t="e">
        <f>VLOOKUP(AF1522,关卡难度线!B:H,11,0)</f>
        <v>#N/A</v>
      </c>
    </row>
    <row r="1523" spans="14:34">
      <c r="N1523" s="14">
        <v>100249</v>
      </c>
      <c r="O1523">
        <v>11</v>
      </c>
      <c r="P1523">
        <v>100247</v>
      </c>
      <c r="Q1523">
        <v>12</v>
      </c>
      <c r="R1523">
        <v>100249</v>
      </c>
      <c r="S1523">
        <v>13</v>
      </c>
      <c r="T1523">
        <v>100249</v>
      </c>
      <c r="U1523">
        <v>14</v>
      </c>
      <c r="V1523">
        <v>100248</v>
      </c>
      <c r="W1523">
        <v>15</v>
      </c>
      <c r="X1523">
        <v>100247</v>
      </c>
      <c r="Y1523">
        <v>16</v>
      </c>
      <c r="Z1523">
        <v>100249</v>
      </c>
      <c r="AA1523">
        <v>17</v>
      </c>
      <c r="AB1523">
        <v>100248</v>
      </c>
      <c r="AC1523">
        <v>19</v>
      </c>
      <c r="AD1523">
        <v>100248</v>
      </c>
      <c r="AE1523">
        <v>20</v>
      </c>
      <c r="AF1523">
        <v>200823</v>
      </c>
      <c r="AG1523">
        <v>18</v>
      </c>
      <c r="AH1523" t="e">
        <f>VLOOKUP(AF1523,关卡难度线!B:H,11,0)</f>
        <v>#N/A</v>
      </c>
    </row>
    <row r="1524" spans="14:34">
      <c r="N1524" s="14">
        <v>100249</v>
      </c>
      <c r="O1524">
        <v>11</v>
      </c>
      <c r="P1524">
        <v>100249</v>
      </c>
      <c r="Q1524">
        <v>12</v>
      </c>
      <c r="R1524">
        <v>100249</v>
      </c>
      <c r="S1524">
        <v>13</v>
      </c>
      <c r="T1524">
        <v>100248</v>
      </c>
      <c r="U1524">
        <v>14</v>
      </c>
      <c r="V1524">
        <v>100247</v>
      </c>
      <c r="W1524">
        <v>15</v>
      </c>
      <c r="X1524">
        <v>100249</v>
      </c>
      <c r="Y1524">
        <v>16</v>
      </c>
      <c r="Z1524">
        <v>100247</v>
      </c>
      <c r="AA1524">
        <v>17</v>
      </c>
      <c r="AB1524">
        <v>100248</v>
      </c>
      <c r="AC1524">
        <v>19</v>
      </c>
      <c r="AD1524">
        <v>100247</v>
      </c>
      <c r="AE1524">
        <v>20</v>
      </c>
      <c r="AF1524">
        <v>200824</v>
      </c>
      <c r="AG1524">
        <v>18</v>
      </c>
      <c r="AH1524" t="e">
        <f>VLOOKUP(AF1524,关卡难度线!B:H,11,0)</f>
        <v>#N/A</v>
      </c>
    </row>
    <row r="1525" spans="14:34">
      <c r="N1525" s="14">
        <v>100247</v>
      </c>
      <c r="O1525">
        <v>11</v>
      </c>
      <c r="P1525">
        <v>100247</v>
      </c>
      <c r="Q1525">
        <v>12</v>
      </c>
      <c r="R1525">
        <v>100249</v>
      </c>
      <c r="S1525">
        <v>13</v>
      </c>
      <c r="T1525">
        <v>100249</v>
      </c>
      <c r="U1525">
        <v>14</v>
      </c>
      <c r="V1525">
        <v>100249</v>
      </c>
      <c r="W1525">
        <v>15</v>
      </c>
      <c r="X1525">
        <v>100249</v>
      </c>
      <c r="Y1525">
        <v>16</v>
      </c>
      <c r="Z1525">
        <v>100248</v>
      </c>
      <c r="AA1525">
        <v>17</v>
      </c>
      <c r="AB1525">
        <v>100249</v>
      </c>
      <c r="AC1525">
        <v>19</v>
      </c>
      <c r="AD1525">
        <v>100248</v>
      </c>
      <c r="AE1525">
        <v>20</v>
      </c>
      <c r="AF1525">
        <v>200825</v>
      </c>
      <c r="AG1525">
        <v>18</v>
      </c>
      <c r="AH1525" t="e">
        <f>VLOOKUP(AF1525,关卡难度线!B:H,11,0)</f>
        <v>#N/A</v>
      </c>
    </row>
    <row r="1526" spans="14:34">
      <c r="N1526" s="14">
        <v>100247</v>
      </c>
      <c r="O1526">
        <v>11</v>
      </c>
      <c r="P1526">
        <v>100247</v>
      </c>
      <c r="Q1526">
        <v>12</v>
      </c>
      <c r="R1526">
        <v>100247</v>
      </c>
      <c r="S1526">
        <v>13</v>
      </c>
      <c r="T1526">
        <v>100247</v>
      </c>
      <c r="U1526">
        <v>14</v>
      </c>
      <c r="V1526">
        <v>100247</v>
      </c>
      <c r="W1526">
        <v>15</v>
      </c>
      <c r="X1526">
        <v>100248</v>
      </c>
      <c r="Y1526">
        <v>16</v>
      </c>
      <c r="Z1526">
        <v>100248</v>
      </c>
      <c r="AA1526">
        <v>17</v>
      </c>
      <c r="AB1526">
        <v>100247</v>
      </c>
      <c r="AC1526">
        <v>19</v>
      </c>
      <c r="AD1526">
        <v>100247</v>
      </c>
      <c r="AE1526">
        <v>20</v>
      </c>
      <c r="AF1526">
        <v>200826</v>
      </c>
      <c r="AG1526">
        <v>18</v>
      </c>
      <c r="AH1526" t="e">
        <f>VLOOKUP(AF1526,关卡难度线!B:H,11,0)</f>
        <v>#N/A</v>
      </c>
    </row>
    <row r="1527" spans="14:34">
      <c r="N1527" s="14">
        <v>100247</v>
      </c>
      <c r="O1527">
        <v>11</v>
      </c>
      <c r="P1527">
        <v>100248</v>
      </c>
      <c r="Q1527">
        <v>12</v>
      </c>
      <c r="R1527">
        <v>100249</v>
      </c>
      <c r="S1527">
        <v>13</v>
      </c>
      <c r="T1527">
        <v>100247</v>
      </c>
      <c r="U1527">
        <v>14</v>
      </c>
      <c r="V1527">
        <v>100247</v>
      </c>
      <c r="W1527">
        <v>15</v>
      </c>
      <c r="X1527">
        <v>100248</v>
      </c>
      <c r="Y1527">
        <v>16</v>
      </c>
      <c r="Z1527">
        <v>100249</v>
      </c>
      <c r="AA1527">
        <v>17</v>
      </c>
      <c r="AB1527">
        <v>100247</v>
      </c>
      <c r="AC1527">
        <v>19</v>
      </c>
      <c r="AD1527">
        <v>100249</v>
      </c>
      <c r="AE1527">
        <v>20</v>
      </c>
      <c r="AF1527">
        <v>200827</v>
      </c>
      <c r="AG1527">
        <v>18</v>
      </c>
      <c r="AH1527" t="e">
        <f>VLOOKUP(AF1527,关卡难度线!B:H,11,0)</f>
        <v>#N/A</v>
      </c>
    </row>
    <row r="1528" spans="14:34">
      <c r="N1528" s="14">
        <v>100247</v>
      </c>
      <c r="O1528">
        <v>11</v>
      </c>
      <c r="P1528">
        <v>100249</v>
      </c>
      <c r="Q1528">
        <v>12</v>
      </c>
      <c r="R1528">
        <v>100247</v>
      </c>
      <c r="S1528">
        <v>13</v>
      </c>
      <c r="T1528">
        <v>100249</v>
      </c>
      <c r="U1528">
        <v>14</v>
      </c>
      <c r="V1528">
        <v>100248</v>
      </c>
      <c r="W1528">
        <v>15</v>
      </c>
      <c r="X1528">
        <v>100247</v>
      </c>
      <c r="Y1528">
        <v>16</v>
      </c>
      <c r="Z1528">
        <v>100248</v>
      </c>
      <c r="AA1528">
        <v>17</v>
      </c>
      <c r="AB1528">
        <v>100248</v>
      </c>
      <c r="AC1528">
        <v>19</v>
      </c>
      <c r="AD1528">
        <v>100248</v>
      </c>
      <c r="AE1528">
        <v>20</v>
      </c>
      <c r="AF1528">
        <v>200828</v>
      </c>
      <c r="AG1528">
        <v>18</v>
      </c>
      <c r="AH1528" t="e">
        <f>VLOOKUP(AF1528,关卡难度线!B:H,11,0)</f>
        <v>#N/A</v>
      </c>
    </row>
    <row r="1529" spans="14:34">
      <c r="N1529" s="14">
        <v>100247</v>
      </c>
      <c r="O1529">
        <v>11</v>
      </c>
      <c r="P1529">
        <v>100247</v>
      </c>
      <c r="Q1529">
        <v>12</v>
      </c>
      <c r="R1529">
        <v>100248</v>
      </c>
      <c r="S1529">
        <v>13</v>
      </c>
      <c r="T1529">
        <v>100249</v>
      </c>
      <c r="U1529">
        <v>14</v>
      </c>
      <c r="V1529">
        <v>100247</v>
      </c>
      <c r="W1529">
        <v>15</v>
      </c>
      <c r="X1529">
        <v>100247</v>
      </c>
      <c r="Y1529">
        <v>16</v>
      </c>
      <c r="Z1529">
        <v>100248</v>
      </c>
      <c r="AA1529">
        <v>17</v>
      </c>
      <c r="AB1529">
        <v>100247</v>
      </c>
      <c r="AC1529">
        <v>19</v>
      </c>
      <c r="AD1529">
        <v>100249</v>
      </c>
      <c r="AE1529">
        <v>20</v>
      </c>
      <c r="AF1529">
        <v>200829</v>
      </c>
      <c r="AG1529">
        <v>18</v>
      </c>
      <c r="AH1529" t="e">
        <f>VLOOKUP(AF1529,关卡难度线!B:H,11,0)</f>
        <v>#N/A</v>
      </c>
    </row>
    <row r="1530" spans="14:34">
      <c r="N1530" s="14">
        <v>100248</v>
      </c>
      <c r="O1530">
        <v>11</v>
      </c>
      <c r="P1530">
        <v>100249</v>
      </c>
      <c r="Q1530">
        <v>12</v>
      </c>
      <c r="R1530">
        <v>100248</v>
      </c>
      <c r="S1530">
        <v>13</v>
      </c>
      <c r="T1530">
        <v>100247</v>
      </c>
      <c r="U1530">
        <v>14</v>
      </c>
      <c r="V1530">
        <v>100248</v>
      </c>
      <c r="W1530">
        <v>15</v>
      </c>
      <c r="X1530">
        <v>100249</v>
      </c>
      <c r="Y1530">
        <v>16</v>
      </c>
      <c r="Z1530">
        <v>100247</v>
      </c>
      <c r="AA1530">
        <v>17</v>
      </c>
      <c r="AB1530">
        <v>100247</v>
      </c>
      <c r="AC1530">
        <v>19</v>
      </c>
      <c r="AD1530">
        <v>100249</v>
      </c>
      <c r="AE1530">
        <v>20</v>
      </c>
      <c r="AF1530">
        <v>200830</v>
      </c>
      <c r="AG1530">
        <v>18</v>
      </c>
      <c r="AH1530" t="e">
        <f>VLOOKUP(AF1530,关卡难度线!B:H,11,0)</f>
        <v>#N/A</v>
      </c>
    </row>
    <row r="1531" spans="14:34">
      <c r="N1531" s="14">
        <v>100248</v>
      </c>
      <c r="O1531">
        <v>11</v>
      </c>
      <c r="P1531">
        <v>100247</v>
      </c>
      <c r="Q1531">
        <v>12</v>
      </c>
      <c r="R1531">
        <v>100248</v>
      </c>
      <c r="S1531">
        <v>13</v>
      </c>
      <c r="T1531">
        <v>100248</v>
      </c>
      <c r="U1531">
        <v>14</v>
      </c>
      <c r="V1531">
        <v>100247</v>
      </c>
      <c r="W1531">
        <v>15</v>
      </c>
      <c r="X1531">
        <v>100248</v>
      </c>
      <c r="Y1531">
        <v>16</v>
      </c>
      <c r="Z1531">
        <v>100249</v>
      </c>
      <c r="AA1531">
        <v>17</v>
      </c>
      <c r="AB1531">
        <v>100247</v>
      </c>
      <c r="AC1531">
        <v>19</v>
      </c>
      <c r="AD1531">
        <v>100247</v>
      </c>
      <c r="AE1531">
        <v>20</v>
      </c>
      <c r="AF1531">
        <v>200821</v>
      </c>
      <c r="AG1531">
        <v>18</v>
      </c>
      <c r="AH1531" t="e">
        <f>VLOOKUP(AF1531,关卡难度线!B:H,11,0)</f>
        <v>#N/A</v>
      </c>
    </row>
    <row r="1532" spans="14:34">
      <c r="N1532" s="14">
        <v>100247</v>
      </c>
      <c r="O1532">
        <v>11</v>
      </c>
      <c r="P1532">
        <v>100249</v>
      </c>
      <c r="Q1532">
        <v>12</v>
      </c>
      <c r="R1532">
        <v>100249</v>
      </c>
      <c r="S1532">
        <v>13</v>
      </c>
      <c r="T1532">
        <v>100247</v>
      </c>
      <c r="U1532">
        <v>14</v>
      </c>
      <c r="V1532">
        <v>100249</v>
      </c>
      <c r="W1532">
        <v>15</v>
      </c>
      <c r="X1532">
        <v>100247</v>
      </c>
      <c r="Y1532">
        <v>16</v>
      </c>
      <c r="Z1532">
        <v>100247</v>
      </c>
      <c r="AA1532">
        <v>17</v>
      </c>
      <c r="AB1532">
        <v>100248</v>
      </c>
      <c r="AC1532">
        <v>19</v>
      </c>
      <c r="AD1532">
        <v>100249</v>
      </c>
      <c r="AE1532">
        <v>20</v>
      </c>
      <c r="AF1532">
        <v>200822</v>
      </c>
      <c r="AG1532">
        <v>18</v>
      </c>
      <c r="AH1532" t="e">
        <f>VLOOKUP(AF1532,关卡难度线!B:H,11,0)</f>
        <v>#N/A</v>
      </c>
    </row>
    <row r="1533" spans="14:34">
      <c r="N1533" s="14">
        <v>100249</v>
      </c>
      <c r="O1533">
        <v>11</v>
      </c>
      <c r="P1533">
        <v>100247</v>
      </c>
      <c r="Q1533">
        <v>12</v>
      </c>
      <c r="R1533">
        <v>100249</v>
      </c>
      <c r="S1533">
        <v>13</v>
      </c>
      <c r="T1533">
        <v>100249</v>
      </c>
      <c r="U1533">
        <v>14</v>
      </c>
      <c r="V1533">
        <v>100248</v>
      </c>
      <c r="W1533">
        <v>15</v>
      </c>
      <c r="X1533">
        <v>100247</v>
      </c>
      <c r="Y1533">
        <v>16</v>
      </c>
      <c r="Z1533">
        <v>100249</v>
      </c>
      <c r="AA1533">
        <v>17</v>
      </c>
      <c r="AB1533">
        <v>100248</v>
      </c>
      <c r="AC1533">
        <v>19</v>
      </c>
      <c r="AD1533">
        <v>100248</v>
      </c>
      <c r="AE1533">
        <v>20</v>
      </c>
      <c r="AF1533">
        <v>200823</v>
      </c>
      <c r="AG1533">
        <v>18</v>
      </c>
      <c r="AH1533" t="e">
        <f>VLOOKUP(AF1533,关卡难度线!B:H,11,0)</f>
        <v>#N/A</v>
      </c>
    </row>
    <row r="1534" spans="14:34">
      <c r="N1534" s="14">
        <v>100249</v>
      </c>
      <c r="O1534">
        <v>11</v>
      </c>
      <c r="P1534">
        <v>100249</v>
      </c>
      <c r="Q1534">
        <v>12</v>
      </c>
      <c r="R1534">
        <v>100249</v>
      </c>
      <c r="S1534">
        <v>13</v>
      </c>
      <c r="T1534">
        <v>100248</v>
      </c>
      <c r="U1534">
        <v>14</v>
      </c>
      <c r="V1534">
        <v>100247</v>
      </c>
      <c r="W1534">
        <v>15</v>
      </c>
      <c r="X1534">
        <v>100249</v>
      </c>
      <c r="Y1534">
        <v>16</v>
      </c>
      <c r="Z1534">
        <v>100247</v>
      </c>
      <c r="AA1534">
        <v>17</v>
      </c>
      <c r="AB1534">
        <v>100248</v>
      </c>
      <c r="AC1534">
        <v>19</v>
      </c>
      <c r="AD1534">
        <v>100247</v>
      </c>
      <c r="AE1534">
        <v>20</v>
      </c>
      <c r="AF1534">
        <v>200824</v>
      </c>
      <c r="AG1534">
        <v>18</v>
      </c>
      <c r="AH1534" t="e">
        <f>VLOOKUP(AF1534,关卡难度线!B:H,11,0)</f>
        <v>#N/A</v>
      </c>
    </row>
    <row r="1535" spans="14:34">
      <c r="N1535" s="14">
        <v>100247</v>
      </c>
      <c r="O1535">
        <v>11</v>
      </c>
      <c r="P1535">
        <v>100247</v>
      </c>
      <c r="Q1535">
        <v>12</v>
      </c>
      <c r="R1535">
        <v>100249</v>
      </c>
      <c r="S1535">
        <v>13</v>
      </c>
      <c r="T1535">
        <v>100249</v>
      </c>
      <c r="U1535">
        <v>14</v>
      </c>
      <c r="V1535">
        <v>100249</v>
      </c>
      <c r="W1535">
        <v>15</v>
      </c>
      <c r="X1535">
        <v>100249</v>
      </c>
      <c r="Y1535">
        <v>16</v>
      </c>
      <c r="Z1535">
        <v>100248</v>
      </c>
      <c r="AA1535">
        <v>17</v>
      </c>
      <c r="AB1535">
        <v>100249</v>
      </c>
      <c r="AC1535">
        <v>19</v>
      </c>
      <c r="AD1535">
        <v>100248</v>
      </c>
      <c r="AE1535">
        <v>20</v>
      </c>
      <c r="AF1535">
        <v>200825</v>
      </c>
      <c r="AG1535">
        <v>18</v>
      </c>
      <c r="AH1535" t="e">
        <f>VLOOKUP(AF1535,关卡难度线!B:H,11,0)</f>
        <v>#N/A</v>
      </c>
    </row>
    <row r="1536" spans="14:34">
      <c r="N1536" s="14">
        <v>100247</v>
      </c>
      <c r="O1536">
        <v>11</v>
      </c>
      <c r="P1536">
        <v>100247</v>
      </c>
      <c r="Q1536">
        <v>12</v>
      </c>
      <c r="R1536">
        <v>100247</v>
      </c>
      <c r="S1536">
        <v>13</v>
      </c>
      <c r="T1536">
        <v>100247</v>
      </c>
      <c r="U1536">
        <v>14</v>
      </c>
      <c r="V1536">
        <v>100247</v>
      </c>
      <c r="W1536">
        <v>15</v>
      </c>
      <c r="X1536">
        <v>100248</v>
      </c>
      <c r="Y1536">
        <v>16</v>
      </c>
      <c r="Z1536">
        <v>100248</v>
      </c>
      <c r="AA1536">
        <v>17</v>
      </c>
      <c r="AB1536">
        <v>100247</v>
      </c>
      <c r="AC1536">
        <v>19</v>
      </c>
      <c r="AD1536">
        <v>100247</v>
      </c>
      <c r="AE1536">
        <v>20</v>
      </c>
      <c r="AF1536">
        <v>200826</v>
      </c>
      <c r="AG1536">
        <v>18</v>
      </c>
      <c r="AH1536" t="e">
        <f>VLOOKUP(AF1536,关卡难度线!B:H,11,0)</f>
        <v>#N/A</v>
      </c>
    </row>
    <row r="1537" spans="14:34">
      <c r="N1537" s="14">
        <v>100247</v>
      </c>
      <c r="O1537">
        <v>11</v>
      </c>
      <c r="P1537">
        <v>100248</v>
      </c>
      <c r="Q1537">
        <v>12</v>
      </c>
      <c r="R1537">
        <v>100249</v>
      </c>
      <c r="S1537">
        <v>13</v>
      </c>
      <c r="T1537">
        <v>100247</v>
      </c>
      <c r="U1537">
        <v>14</v>
      </c>
      <c r="V1537">
        <v>100247</v>
      </c>
      <c r="W1537">
        <v>15</v>
      </c>
      <c r="X1537">
        <v>100248</v>
      </c>
      <c r="Y1537">
        <v>16</v>
      </c>
      <c r="Z1537">
        <v>100249</v>
      </c>
      <c r="AA1537">
        <v>17</v>
      </c>
      <c r="AB1537">
        <v>100247</v>
      </c>
      <c r="AC1537">
        <v>19</v>
      </c>
      <c r="AD1537">
        <v>100249</v>
      </c>
      <c r="AE1537">
        <v>20</v>
      </c>
      <c r="AF1537">
        <v>200827</v>
      </c>
      <c r="AG1537">
        <v>18</v>
      </c>
      <c r="AH1537" t="e">
        <f>VLOOKUP(AF1537,关卡难度线!B:H,11,0)</f>
        <v>#N/A</v>
      </c>
    </row>
    <row r="1538" spans="14:34">
      <c r="N1538" s="14">
        <v>100247</v>
      </c>
      <c r="O1538">
        <v>11</v>
      </c>
      <c r="P1538">
        <v>100249</v>
      </c>
      <c r="Q1538">
        <v>12</v>
      </c>
      <c r="R1538">
        <v>100247</v>
      </c>
      <c r="S1538">
        <v>13</v>
      </c>
      <c r="T1538">
        <v>100249</v>
      </c>
      <c r="U1538">
        <v>14</v>
      </c>
      <c r="V1538">
        <v>100248</v>
      </c>
      <c r="W1538">
        <v>15</v>
      </c>
      <c r="X1538">
        <v>100247</v>
      </c>
      <c r="Y1538">
        <v>16</v>
      </c>
      <c r="Z1538">
        <v>100248</v>
      </c>
      <c r="AA1538">
        <v>17</v>
      </c>
      <c r="AB1538">
        <v>100248</v>
      </c>
      <c r="AC1538">
        <v>19</v>
      </c>
      <c r="AD1538">
        <v>100248</v>
      </c>
      <c r="AE1538">
        <v>20</v>
      </c>
      <c r="AF1538">
        <v>200828</v>
      </c>
      <c r="AG1538">
        <v>18</v>
      </c>
      <c r="AH1538" t="e">
        <f>VLOOKUP(AF1538,关卡难度线!B:H,11,0)</f>
        <v>#N/A</v>
      </c>
    </row>
    <row r="1539" spans="14:34">
      <c r="N1539" s="14">
        <v>100247</v>
      </c>
      <c r="O1539">
        <v>11</v>
      </c>
      <c r="P1539">
        <v>100247</v>
      </c>
      <c r="Q1539">
        <v>12</v>
      </c>
      <c r="R1539">
        <v>100248</v>
      </c>
      <c r="S1539">
        <v>13</v>
      </c>
      <c r="T1539">
        <v>100249</v>
      </c>
      <c r="U1539">
        <v>14</v>
      </c>
      <c r="V1539">
        <v>100247</v>
      </c>
      <c r="W1539">
        <v>15</v>
      </c>
      <c r="X1539">
        <v>100247</v>
      </c>
      <c r="Y1539">
        <v>16</v>
      </c>
      <c r="Z1539">
        <v>100248</v>
      </c>
      <c r="AA1539">
        <v>17</v>
      </c>
      <c r="AB1539">
        <v>100247</v>
      </c>
      <c r="AC1539">
        <v>19</v>
      </c>
      <c r="AD1539">
        <v>100249</v>
      </c>
      <c r="AE1539">
        <v>20</v>
      </c>
      <c r="AF1539">
        <v>200829</v>
      </c>
      <c r="AG1539">
        <v>18</v>
      </c>
      <c r="AH1539" t="e">
        <f>VLOOKUP(AF1539,关卡难度线!B:H,11,0)</f>
        <v>#N/A</v>
      </c>
    </row>
    <row r="1540" spans="14:34">
      <c r="N1540" s="14">
        <v>100248</v>
      </c>
      <c r="O1540">
        <v>11</v>
      </c>
      <c r="P1540">
        <v>100249</v>
      </c>
      <c r="Q1540">
        <v>12</v>
      </c>
      <c r="R1540">
        <v>100248</v>
      </c>
      <c r="S1540">
        <v>13</v>
      </c>
      <c r="T1540">
        <v>100247</v>
      </c>
      <c r="U1540">
        <v>14</v>
      </c>
      <c r="V1540">
        <v>100248</v>
      </c>
      <c r="W1540">
        <v>15</v>
      </c>
      <c r="X1540">
        <v>100249</v>
      </c>
      <c r="Y1540">
        <v>16</v>
      </c>
      <c r="Z1540">
        <v>100247</v>
      </c>
      <c r="AA1540">
        <v>17</v>
      </c>
      <c r="AB1540">
        <v>100247</v>
      </c>
      <c r="AC1540">
        <v>19</v>
      </c>
      <c r="AD1540">
        <v>100249</v>
      </c>
      <c r="AE1540">
        <v>20</v>
      </c>
      <c r="AF1540">
        <v>200830</v>
      </c>
      <c r="AG1540">
        <v>18</v>
      </c>
      <c r="AH1540" t="e">
        <f>VLOOKUP(AF1540,关卡难度线!B:H,11,0)</f>
        <v>#N/A</v>
      </c>
    </row>
    <row r="1541" spans="14:34">
      <c r="N1541" s="14">
        <v>100252</v>
      </c>
      <c r="O1541">
        <v>11</v>
      </c>
      <c r="P1541">
        <v>100252</v>
      </c>
      <c r="Q1541">
        <v>12</v>
      </c>
      <c r="R1541">
        <v>100250</v>
      </c>
      <c r="S1541">
        <v>13</v>
      </c>
      <c r="T1541">
        <v>100250</v>
      </c>
      <c r="U1541">
        <v>14</v>
      </c>
      <c r="V1541">
        <v>100251</v>
      </c>
      <c r="W1541">
        <v>15</v>
      </c>
      <c r="X1541">
        <v>100250</v>
      </c>
      <c r="Y1541">
        <v>16</v>
      </c>
      <c r="Z1541">
        <v>100252</v>
      </c>
      <c r="AA1541">
        <v>17</v>
      </c>
      <c r="AB1541">
        <v>100251</v>
      </c>
      <c r="AC1541">
        <v>19</v>
      </c>
      <c r="AD1541">
        <v>100251</v>
      </c>
      <c r="AE1541">
        <v>20</v>
      </c>
      <c r="AF1541">
        <v>200831</v>
      </c>
      <c r="AG1541">
        <v>18</v>
      </c>
      <c r="AH1541" t="e">
        <f>VLOOKUP(AF1541,关卡难度线!B:H,11,0)</f>
        <v>#N/A</v>
      </c>
    </row>
    <row r="1542" spans="14:34">
      <c r="N1542" s="14">
        <v>100251</v>
      </c>
      <c r="O1542">
        <v>11</v>
      </c>
      <c r="P1542">
        <v>100251</v>
      </c>
      <c r="Q1542">
        <v>12</v>
      </c>
      <c r="R1542">
        <v>100250</v>
      </c>
      <c r="S1542">
        <v>13</v>
      </c>
      <c r="T1542">
        <v>100252</v>
      </c>
      <c r="U1542">
        <v>14</v>
      </c>
      <c r="V1542">
        <v>100251</v>
      </c>
      <c r="W1542">
        <v>15</v>
      </c>
      <c r="X1542">
        <v>100250</v>
      </c>
      <c r="Y1542">
        <v>16</v>
      </c>
      <c r="Z1542">
        <v>100252</v>
      </c>
      <c r="AA1542">
        <v>17</v>
      </c>
      <c r="AB1542">
        <v>100252</v>
      </c>
      <c r="AC1542">
        <v>19</v>
      </c>
      <c r="AD1542">
        <v>100252</v>
      </c>
      <c r="AE1542">
        <v>20</v>
      </c>
      <c r="AF1542">
        <v>200832</v>
      </c>
      <c r="AG1542">
        <v>18</v>
      </c>
      <c r="AH1542" t="e">
        <f>VLOOKUP(AF1542,关卡难度线!B:H,11,0)</f>
        <v>#N/A</v>
      </c>
    </row>
    <row r="1543" spans="14:34">
      <c r="N1543" s="14">
        <v>100251</v>
      </c>
      <c r="O1543">
        <v>11</v>
      </c>
      <c r="P1543">
        <v>100250</v>
      </c>
      <c r="Q1543">
        <v>12</v>
      </c>
      <c r="R1543">
        <v>100252</v>
      </c>
      <c r="S1543">
        <v>13</v>
      </c>
      <c r="T1543">
        <v>100250</v>
      </c>
      <c r="U1543">
        <v>14</v>
      </c>
      <c r="V1543">
        <v>100250</v>
      </c>
      <c r="W1543">
        <v>15</v>
      </c>
      <c r="X1543">
        <v>100252</v>
      </c>
      <c r="Y1543">
        <v>16</v>
      </c>
      <c r="Z1543">
        <v>100250</v>
      </c>
      <c r="AA1543">
        <v>17</v>
      </c>
      <c r="AB1543">
        <v>100251</v>
      </c>
      <c r="AC1543">
        <v>19</v>
      </c>
      <c r="AD1543">
        <v>100250</v>
      </c>
      <c r="AE1543">
        <v>20</v>
      </c>
      <c r="AF1543">
        <v>200833</v>
      </c>
      <c r="AG1543">
        <v>18</v>
      </c>
      <c r="AH1543" t="e">
        <f>VLOOKUP(AF1543,关卡难度线!B:H,11,0)</f>
        <v>#N/A</v>
      </c>
    </row>
    <row r="1544" spans="14:34">
      <c r="N1544" s="14">
        <v>100252</v>
      </c>
      <c r="O1544">
        <v>11</v>
      </c>
      <c r="P1544">
        <v>100250</v>
      </c>
      <c r="Q1544">
        <v>12</v>
      </c>
      <c r="R1544">
        <v>100251</v>
      </c>
      <c r="S1544">
        <v>13</v>
      </c>
      <c r="T1544">
        <v>100250</v>
      </c>
      <c r="U1544">
        <v>14</v>
      </c>
      <c r="V1544">
        <v>100250</v>
      </c>
      <c r="W1544">
        <v>15</v>
      </c>
      <c r="X1544">
        <v>100252</v>
      </c>
      <c r="Y1544">
        <v>16</v>
      </c>
      <c r="Z1544">
        <v>100250</v>
      </c>
      <c r="AA1544">
        <v>17</v>
      </c>
      <c r="AB1544">
        <v>100250</v>
      </c>
      <c r="AC1544">
        <v>19</v>
      </c>
      <c r="AD1544">
        <v>100251</v>
      </c>
      <c r="AE1544">
        <v>20</v>
      </c>
      <c r="AF1544">
        <v>200834</v>
      </c>
      <c r="AG1544">
        <v>18</v>
      </c>
      <c r="AH1544" t="e">
        <f>VLOOKUP(AF1544,关卡难度线!B:H,11,0)</f>
        <v>#N/A</v>
      </c>
    </row>
    <row r="1545" spans="14:34">
      <c r="N1545" s="14">
        <v>100250</v>
      </c>
      <c r="O1545">
        <v>11</v>
      </c>
      <c r="P1545">
        <v>100251</v>
      </c>
      <c r="Q1545">
        <v>12</v>
      </c>
      <c r="R1545">
        <v>100252</v>
      </c>
      <c r="S1545">
        <v>13</v>
      </c>
      <c r="T1545">
        <v>100252</v>
      </c>
      <c r="U1545">
        <v>14</v>
      </c>
      <c r="V1545">
        <v>100251</v>
      </c>
      <c r="W1545">
        <v>15</v>
      </c>
      <c r="X1545">
        <v>100250</v>
      </c>
      <c r="Y1545">
        <v>16</v>
      </c>
      <c r="Z1545">
        <v>100252</v>
      </c>
      <c r="AA1545">
        <v>17</v>
      </c>
      <c r="AB1545">
        <v>100251</v>
      </c>
      <c r="AC1545">
        <v>19</v>
      </c>
      <c r="AD1545">
        <v>100250</v>
      </c>
      <c r="AE1545">
        <v>20</v>
      </c>
      <c r="AF1545">
        <v>200835</v>
      </c>
      <c r="AG1545">
        <v>18</v>
      </c>
      <c r="AH1545" t="e">
        <f>VLOOKUP(AF1545,关卡难度线!B:H,11,0)</f>
        <v>#N/A</v>
      </c>
    </row>
    <row r="1546" spans="14:34">
      <c r="N1546" s="14">
        <v>100250</v>
      </c>
      <c r="O1546">
        <v>11</v>
      </c>
      <c r="P1546">
        <v>100252</v>
      </c>
      <c r="Q1546">
        <v>12</v>
      </c>
      <c r="R1546">
        <v>100252</v>
      </c>
      <c r="S1546">
        <v>13</v>
      </c>
      <c r="T1546">
        <v>100252</v>
      </c>
      <c r="U1546">
        <v>14</v>
      </c>
      <c r="V1546">
        <v>100251</v>
      </c>
      <c r="W1546">
        <v>15</v>
      </c>
      <c r="X1546">
        <v>100251</v>
      </c>
      <c r="Y1546">
        <v>16</v>
      </c>
      <c r="Z1546">
        <v>100250</v>
      </c>
      <c r="AA1546">
        <v>17</v>
      </c>
      <c r="AB1546">
        <v>100252</v>
      </c>
      <c r="AC1546">
        <v>19</v>
      </c>
      <c r="AD1546">
        <v>100250</v>
      </c>
      <c r="AE1546">
        <v>20</v>
      </c>
      <c r="AF1546">
        <v>200836</v>
      </c>
      <c r="AG1546">
        <v>18</v>
      </c>
      <c r="AH1546" t="e">
        <f>VLOOKUP(AF1546,关卡难度线!B:H,11,0)</f>
        <v>#N/A</v>
      </c>
    </row>
    <row r="1547" spans="14:34">
      <c r="N1547" s="14">
        <v>100250</v>
      </c>
      <c r="O1547">
        <v>11</v>
      </c>
      <c r="P1547">
        <v>100251</v>
      </c>
      <c r="Q1547">
        <v>12</v>
      </c>
      <c r="R1547">
        <v>100252</v>
      </c>
      <c r="S1547">
        <v>13</v>
      </c>
      <c r="T1547">
        <v>100251</v>
      </c>
      <c r="U1547">
        <v>14</v>
      </c>
      <c r="V1547">
        <v>100252</v>
      </c>
      <c r="W1547">
        <v>15</v>
      </c>
      <c r="X1547">
        <v>100250</v>
      </c>
      <c r="Y1547">
        <v>16</v>
      </c>
      <c r="Z1547">
        <v>100250</v>
      </c>
      <c r="AA1547">
        <v>17</v>
      </c>
      <c r="AB1547">
        <v>100251</v>
      </c>
      <c r="AC1547">
        <v>19</v>
      </c>
      <c r="AD1547">
        <v>100252</v>
      </c>
      <c r="AE1547">
        <v>20</v>
      </c>
      <c r="AF1547">
        <v>200837</v>
      </c>
      <c r="AG1547">
        <v>18</v>
      </c>
      <c r="AH1547" t="e">
        <f>VLOOKUP(AF1547,关卡难度线!B:H,11,0)</f>
        <v>#N/A</v>
      </c>
    </row>
    <row r="1548" spans="14:34">
      <c r="N1548" s="14">
        <v>100252</v>
      </c>
      <c r="O1548">
        <v>11</v>
      </c>
      <c r="P1548">
        <v>100251</v>
      </c>
      <c r="Q1548">
        <v>12</v>
      </c>
      <c r="R1548">
        <v>100252</v>
      </c>
      <c r="S1548">
        <v>13</v>
      </c>
      <c r="T1548">
        <v>100252</v>
      </c>
      <c r="U1548">
        <v>14</v>
      </c>
      <c r="V1548">
        <v>100252</v>
      </c>
      <c r="W1548">
        <v>15</v>
      </c>
      <c r="X1548">
        <v>100250</v>
      </c>
      <c r="Y1548">
        <v>16</v>
      </c>
      <c r="Z1548">
        <v>100250</v>
      </c>
      <c r="AA1548">
        <v>17</v>
      </c>
      <c r="AB1548">
        <v>100250</v>
      </c>
      <c r="AC1548">
        <v>19</v>
      </c>
      <c r="AD1548">
        <v>100252</v>
      </c>
      <c r="AE1548">
        <v>20</v>
      </c>
      <c r="AF1548">
        <v>200838</v>
      </c>
      <c r="AG1548">
        <v>18</v>
      </c>
      <c r="AH1548" t="e">
        <f>VLOOKUP(AF1548,关卡难度线!B:H,11,0)</f>
        <v>#N/A</v>
      </c>
    </row>
    <row r="1549" spans="14:34">
      <c r="N1549" s="14">
        <v>100251</v>
      </c>
      <c r="O1549">
        <v>11</v>
      </c>
      <c r="P1549">
        <v>100252</v>
      </c>
      <c r="Q1549">
        <v>12</v>
      </c>
      <c r="R1549">
        <v>100251</v>
      </c>
      <c r="S1549">
        <v>13</v>
      </c>
      <c r="T1549">
        <v>100250</v>
      </c>
      <c r="U1549">
        <v>14</v>
      </c>
      <c r="V1549">
        <v>100251</v>
      </c>
      <c r="W1549">
        <v>15</v>
      </c>
      <c r="X1549">
        <v>100252</v>
      </c>
      <c r="Y1549">
        <v>16</v>
      </c>
      <c r="Z1549">
        <v>100252</v>
      </c>
      <c r="AA1549">
        <v>17</v>
      </c>
      <c r="AB1549">
        <v>100250</v>
      </c>
      <c r="AC1549">
        <v>19</v>
      </c>
      <c r="AD1549">
        <v>100252</v>
      </c>
      <c r="AE1549">
        <v>20</v>
      </c>
      <c r="AF1549">
        <v>200839</v>
      </c>
      <c r="AG1549">
        <v>18</v>
      </c>
      <c r="AH1549" t="e">
        <f>VLOOKUP(AF1549,关卡难度线!B:H,11,0)</f>
        <v>#N/A</v>
      </c>
    </row>
    <row r="1550" spans="14:34">
      <c r="N1550" s="14">
        <v>100252</v>
      </c>
      <c r="O1550">
        <v>11</v>
      </c>
      <c r="P1550">
        <v>100250</v>
      </c>
      <c r="Q1550">
        <v>12</v>
      </c>
      <c r="R1550">
        <v>100250</v>
      </c>
      <c r="S1550">
        <v>13</v>
      </c>
      <c r="T1550">
        <v>100250</v>
      </c>
      <c r="U1550">
        <v>14</v>
      </c>
      <c r="V1550">
        <v>100252</v>
      </c>
      <c r="W1550">
        <v>15</v>
      </c>
      <c r="X1550">
        <v>100250</v>
      </c>
      <c r="Y1550">
        <v>16</v>
      </c>
      <c r="Z1550">
        <v>100250</v>
      </c>
      <c r="AA1550">
        <v>17</v>
      </c>
      <c r="AB1550">
        <v>100251</v>
      </c>
      <c r="AC1550">
        <v>19</v>
      </c>
      <c r="AD1550">
        <v>100250</v>
      </c>
      <c r="AE1550">
        <v>20</v>
      </c>
      <c r="AF1550">
        <v>200840</v>
      </c>
      <c r="AG1550">
        <v>18</v>
      </c>
      <c r="AH1550" t="e">
        <f>VLOOKUP(AF1550,关卡难度线!B:H,11,0)</f>
        <v>#N/A</v>
      </c>
    </row>
    <row r="1551" spans="14:34">
      <c r="N1551" s="14">
        <v>100252</v>
      </c>
      <c r="O1551">
        <v>11</v>
      </c>
      <c r="P1551">
        <v>100252</v>
      </c>
      <c r="Q1551">
        <v>12</v>
      </c>
      <c r="R1551">
        <v>100250</v>
      </c>
      <c r="S1551">
        <v>13</v>
      </c>
      <c r="T1551">
        <v>100250</v>
      </c>
      <c r="U1551">
        <v>14</v>
      </c>
      <c r="V1551">
        <v>100251</v>
      </c>
      <c r="W1551">
        <v>15</v>
      </c>
      <c r="X1551">
        <v>100250</v>
      </c>
      <c r="Y1551">
        <v>16</v>
      </c>
      <c r="Z1551">
        <v>100252</v>
      </c>
      <c r="AA1551">
        <v>17</v>
      </c>
      <c r="AB1551">
        <v>100251</v>
      </c>
      <c r="AC1551">
        <v>19</v>
      </c>
      <c r="AD1551">
        <v>100251</v>
      </c>
      <c r="AE1551">
        <v>20</v>
      </c>
      <c r="AF1551">
        <v>200831</v>
      </c>
      <c r="AG1551">
        <v>18</v>
      </c>
      <c r="AH1551" t="e">
        <f>VLOOKUP(AF1551,关卡难度线!B:H,11,0)</f>
        <v>#N/A</v>
      </c>
    </row>
    <row r="1552" spans="14:34">
      <c r="N1552" s="14">
        <v>100251</v>
      </c>
      <c r="O1552">
        <v>11</v>
      </c>
      <c r="P1552">
        <v>100251</v>
      </c>
      <c r="Q1552">
        <v>12</v>
      </c>
      <c r="R1552">
        <v>100250</v>
      </c>
      <c r="S1552">
        <v>13</v>
      </c>
      <c r="T1552">
        <v>100252</v>
      </c>
      <c r="U1552">
        <v>14</v>
      </c>
      <c r="V1552">
        <v>100251</v>
      </c>
      <c r="W1552">
        <v>15</v>
      </c>
      <c r="X1552">
        <v>100250</v>
      </c>
      <c r="Y1552">
        <v>16</v>
      </c>
      <c r="Z1552">
        <v>100252</v>
      </c>
      <c r="AA1552">
        <v>17</v>
      </c>
      <c r="AB1552">
        <v>100252</v>
      </c>
      <c r="AC1552">
        <v>19</v>
      </c>
      <c r="AD1552">
        <v>100252</v>
      </c>
      <c r="AE1552">
        <v>20</v>
      </c>
      <c r="AF1552">
        <v>200832</v>
      </c>
      <c r="AG1552">
        <v>18</v>
      </c>
      <c r="AH1552" t="e">
        <f>VLOOKUP(AF1552,关卡难度线!B:H,11,0)</f>
        <v>#N/A</v>
      </c>
    </row>
    <row r="1553" spans="14:34">
      <c r="N1553" s="14">
        <v>100251</v>
      </c>
      <c r="O1553">
        <v>11</v>
      </c>
      <c r="P1553">
        <v>100250</v>
      </c>
      <c r="Q1553">
        <v>12</v>
      </c>
      <c r="R1553">
        <v>100252</v>
      </c>
      <c r="S1553">
        <v>13</v>
      </c>
      <c r="T1553">
        <v>100250</v>
      </c>
      <c r="U1553">
        <v>14</v>
      </c>
      <c r="V1553">
        <v>100250</v>
      </c>
      <c r="W1553">
        <v>15</v>
      </c>
      <c r="X1553">
        <v>100252</v>
      </c>
      <c r="Y1553">
        <v>16</v>
      </c>
      <c r="Z1553">
        <v>100250</v>
      </c>
      <c r="AA1553">
        <v>17</v>
      </c>
      <c r="AB1553">
        <v>100251</v>
      </c>
      <c r="AC1553">
        <v>19</v>
      </c>
      <c r="AD1553">
        <v>100250</v>
      </c>
      <c r="AE1553">
        <v>20</v>
      </c>
      <c r="AF1553">
        <v>200833</v>
      </c>
      <c r="AG1553">
        <v>18</v>
      </c>
      <c r="AH1553" t="e">
        <f>VLOOKUP(AF1553,关卡难度线!B:H,11,0)</f>
        <v>#N/A</v>
      </c>
    </row>
    <row r="1554" spans="14:34">
      <c r="N1554" s="14">
        <v>100252</v>
      </c>
      <c r="O1554">
        <v>11</v>
      </c>
      <c r="P1554">
        <v>100250</v>
      </c>
      <c r="Q1554">
        <v>12</v>
      </c>
      <c r="R1554">
        <v>100251</v>
      </c>
      <c r="S1554">
        <v>13</v>
      </c>
      <c r="T1554">
        <v>100250</v>
      </c>
      <c r="U1554">
        <v>14</v>
      </c>
      <c r="V1554">
        <v>100250</v>
      </c>
      <c r="W1554">
        <v>15</v>
      </c>
      <c r="X1554">
        <v>100252</v>
      </c>
      <c r="Y1554">
        <v>16</v>
      </c>
      <c r="Z1554">
        <v>100250</v>
      </c>
      <c r="AA1554">
        <v>17</v>
      </c>
      <c r="AB1554">
        <v>100250</v>
      </c>
      <c r="AC1554">
        <v>19</v>
      </c>
      <c r="AD1554">
        <v>100251</v>
      </c>
      <c r="AE1554">
        <v>20</v>
      </c>
      <c r="AF1554">
        <v>200834</v>
      </c>
      <c r="AG1554">
        <v>18</v>
      </c>
      <c r="AH1554" t="e">
        <f>VLOOKUP(AF1554,关卡难度线!B:H,11,0)</f>
        <v>#N/A</v>
      </c>
    </row>
    <row r="1555" spans="14:34">
      <c r="N1555" s="14">
        <v>100250</v>
      </c>
      <c r="O1555">
        <v>11</v>
      </c>
      <c r="P1555">
        <v>100251</v>
      </c>
      <c r="Q1555">
        <v>12</v>
      </c>
      <c r="R1555">
        <v>100252</v>
      </c>
      <c r="S1555">
        <v>13</v>
      </c>
      <c r="T1555">
        <v>100252</v>
      </c>
      <c r="U1555">
        <v>14</v>
      </c>
      <c r="V1555">
        <v>100251</v>
      </c>
      <c r="W1555">
        <v>15</v>
      </c>
      <c r="X1555">
        <v>100250</v>
      </c>
      <c r="Y1555">
        <v>16</v>
      </c>
      <c r="Z1555">
        <v>100252</v>
      </c>
      <c r="AA1555">
        <v>17</v>
      </c>
      <c r="AB1555">
        <v>100251</v>
      </c>
      <c r="AC1555">
        <v>19</v>
      </c>
      <c r="AD1555">
        <v>100250</v>
      </c>
      <c r="AE1555">
        <v>20</v>
      </c>
      <c r="AF1555">
        <v>200835</v>
      </c>
      <c r="AG1555">
        <v>18</v>
      </c>
      <c r="AH1555" t="e">
        <f>VLOOKUP(AF1555,关卡难度线!B:H,11,0)</f>
        <v>#N/A</v>
      </c>
    </row>
    <row r="1556" spans="14:34">
      <c r="N1556" s="14">
        <v>100250</v>
      </c>
      <c r="O1556">
        <v>11</v>
      </c>
      <c r="P1556">
        <v>100252</v>
      </c>
      <c r="Q1556">
        <v>12</v>
      </c>
      <c r="R1556">
        <v>100252</v>
      </c>
      <c r="S1556">
        <v>13</v>
      </c>
      <c r="T1556">
        <v>100252</v>
      </c>
      <c r="U1556">
        <v>14</v>
      </c>
      <c r="V1556">
        <v>100251</v>
      </c>
      <c r="W1556">
        <v>15</v>
      </c>
      <c r="X1556">
        <v>100251</v>
      </c>
      <c r="Y1556">
        <v>16</v>
      </c>
      <c r="Z1556">
        <v>100250</v>
      </c>
      <c r="AA1556">
        <v>17</v>
      </c>
      <c r="AB1556">
        <v>100252</v>
      </c>
      <c r="AC1556">
        <v>19</v>
      </c>
      <c r="AD1556">
        <v>100250</v>
      </c>
      <c r="AE1556">
        <v>20</v>
      </c>
      <c r="AF1556">
        <v>200836</v>
      </c>
      <c r="AG1556">
        <v>18</v>
      </c>
      <c r="AH1556" t="e">
        <f>VLOOKUP(AF1556,关卡难度线!B:H,11,0)</f>
        <v>#N/A</v>
      </c>
    </row>
    <row r="1557" spans="14:34">
      <c r="N1557" s="14">
        <v>100250</v>
      </c>
      <c r="O1557">
        <v>11</v>
      </c>
      <c r="P1557">
        <v>100251</v>
      </c>
      <c r="Q1557">
        <v>12</v>
      </c>
      <c r="R1557">
        <v>100252</v>
      </c>
      <c r="S1557">
        <v>13</v>
      </c>
      <c r="T1557">
        <v>100251</v>
      </c>
      <c r="U1557">
        <v>14</v>
      </c>
      <c r="V1557">
        <v>100252</v>
      </c>
      <c r="W1557">
        <v>15</v>
      </c>
      <c r="X1557">
        <v>100250</v>
      </c>
      <c r="Y1557">
        <v>16</v>
      </c>
      <c r="Z1557">
        <v>100250</v>
      </c>
      <c r="AA1557">
        <v>17</v>
      </c>
      <c r="AB1557">
        <v>100251</v>
      </c>
      <c r="AC1557">
        <v>19</v>
      </c>
      <c r="AD1557">
        <v>100252</v>
      </c>
      <c r="AE1557">
        <v>20</v>
      </c>
      <c r="AF1557">
        <v>200837</v>
      </c>
      <c r="AG1557">
        <v>18</v>
      </c>
      <c r="AH1557" t="e">
        <f>VLOOKUP(AF1557,关卡难度线!B:H,11,0)</f>
        <v>#N/A</v>
      </c>
    </row>
    <row r="1558" spans="14:34">
      <c r="N1558" s="14">
        <v>100252</v>
      </c>
      <c r="O1558">
        <v>11</v>
      </c>
      <c r="P1558">
        <v>100251</v>
      </c>
      <c r="Q1558">
        <v>12</v>
      </c>
      <c r="R1558">
        <v>100252</v>
      </c>
      <c r="S1558">
        <v>13</v>
      </c>
      <c r="T1558">
        <v>100252</v>
      </c>
      <c r="U1558">
        <v>14</v>
      </c>
      <c r="V1558">
        <v>100252</v>
      </c>
      <c r="W1558">
        <v>15</v>
      </c>
      <c r="X1558">
        <v>100250</v>
      </c>
      <c r="Y1558">
        <v>16</v>
      </c>
      <c r="Z1558">
        <v>100250</v>
      </c>
      <c r="AA1558">
        <v>17</v>
      </c>
      <c r="AB1558">
        <v>100250</v>
      </c>
      <c r="AC1558">
        <v>19</v>
      </c>
      <c r="AD1558">
        <v>100252</v>
      </c>
      <c r="AE1558">
        <v>20</v>
      </c>
      <c r="AF1558">
        <v>200838</v>
      </c>
      <c r="AG1558">
        <v>18</v>
      </c>
      <c r="AH1558" t="e">
        <f>VLOOKUP(AF1558,关卡难度线!B:H,11,0)</f>
        <v>#N/A</v>
      </c>
    </row>
    <row r="1559" spans="14:34">
      <c r="N1559" s="14">
        <v>100251</v>
      </c>
      <c r="O1559">
        <v>11</v>
      </c>
      <c r="P1559">
        <v>100252</v>
      </c>
      <c r="Q1559">
        <v>12</v>
      </c>
      <c r="R1559">
        <v>100251</v>
      </c>
      <c r="S1559">
        <v>13</v>
      </c>
      <c r="T1559">
        <v>100250</v>
      </c>
      <c r="U1559">
        <v>14</v>
      </c>
      <c r="V1559">
        <v>100251</v>
      </c>
      <c r="W1559">
        <v>15</v>
      </c>
      <c r="X1559">
        <v>100252</v>
      </c>
      <c r="Y1559">
        <v>16</v>
      </c>
      <c r="Z1559">
        <v>100252</v>
      </c>
      <c r="AA1559">
        <v>17</v>
      </c>
      <c r="AB1559">
        <v>100250</v>
      </c>
      <c r="AC1559">
        <v>19</v>
      </c>
      <c r="AD1559">
        <v>100252</v>
      </c>
      <c r="AE1559">
        <v>20</v>
      </c>
      <c r="AF1559">
        <v>200839</v>
      </c>
      <c r="AG1559">
        <v>18</v>
      </c>
      <c r="AH1559" t="e">
        <f>VLOOKUP(AF1559,关卡难度线!B:H,11,0)</f>
        <v>#N/A</v>
      </c>
    </row>
    <row r="1560" spans="14:34">
      <c r="N1560" s="14">
        <v>100252</v>
      </c>
      <c r="O1560">
        <v>11</v>
      </c>
      <c r="P1560">
        <v>100250</v>
      </c>
      <c r="Q1560">
        <v>12</v>
      </c>
      <c r="R1560">
        <v>100250</v>
      </c>
      <c r="S1560">
        <v>13</v>
      </c>
      <c r="T1560">
        <v>100250</v>
      </c>
      <c r="U1560">
        <v>14</v>
      </c>
      <c r="V1560">
        <v>100252</v>
      </c>
      <c r="W1560">
        <v>15</v>
      </c>
      <c r="X1560">
        <v>100250</v>
      </c>
      <c r="Y1560">
        <v>16</v>
      </c>
      <c r="Z1560">
        <v>100250</v>
      </c>
      <c r="AA1560">
        <v>17</v>
      </c>
      <c r="AB1560">
        <v>100251</v>
      </c>
      <c r="AC1560">
        <v>19</v>
      </c>
      <c r="AD1560">
        <v>100250</v>
      </c>
      <c r="AE1560">
        <v>20</v>
      </c>
      <c r="AF1560">
        <v>200840</v>
      </c>
      <c r="AG1560">
        <v>18</v>
      </c>
      <c r="AH1560" t="e">
        <f>VLOOKUP(AF1560,关卡难度线!B:H,11,0)</f>
        <v>#N/A</v>
      </c>
    </row>
    <row r="1561" spans="14:34">
      <c r="N1561" s="14">
        <v>100253</v>
      </c>
      <c r="O1561">
        <v>11</v>
      </c>
      <c r="P1561">
        <v>100254</v>
      </c>
      <c r="Q1561">
        <v>12</v>
      </c>
      <c r="R1561">
        <v>100254</v>
      </c>
      <c r="S1561">
        <v>13</v>
      </c>
      <c r="T1561">
        <v>100254</v>
      </c>
      <c r="U1561">
        <v>14</v>
      </c>
      <c r="V1561">
        <v>100255</v>
      </c>
      <c r="W1561">
        <v>15</v>
      </c>
      <c r="X1561">
        <v>100254</v>
      </c>
      <c r="Y1561">
        <v>16</v>
      </c>
      <c r="Z1561">
        <v>100253</v>
      </c>
      <c r="AA1561">
        <v>17</v>
      </c>
      <c r="AB1561">
        <v>100253</v>
      </c>
      <c r="AC1561">
        <v>19</v>
      </c>
      <c r="AD1561">
        <v>100253</v>
      </c>
      <c r="AE1561">
        <v>20</v>
      </c>
      <c r="AF1561">
        <v>200841</v>
      </c>
      <c r="AG1561">
        <v>18</v>
      </c>
      <c r="AH1561" t="e">
        <f>VLOOKUP(AF1561,关卡难度线!B:H,11,0)</f>
        <v>#N/A</v>
      </c>
    </row>
    <row r="1562" spans="14:34">
      <c r="N1562" s="14">
        <v>100254</v>
      </c>
      <c r="O1562">
        <v>11</v>
      </c>
      <c r="P1562">
        <v>100255</v>
      </c>
      <c r="Q1562">
        <v>12</v>
      </c>
      <c r="R1562">
        <v>100255</v>
      </c>
      <c r="S1562">
        <v>13</v>
      </c>
      <c r="T1562">
        <v>100254</v>
      </c>
      <c r="U1562">
        <v>14</v>
      </c>
      <c r="V1562">
        <v>100254</v>
      </c>
      <c r="W1562">
        <v>15</v>
      </c>
      <c r="X1562">
        <v>100254</v>
      </c>
      <c r="Y1562">
        <v>16</v>
      </c>
      <c r="Z1562">
        <v>100254</v>
      </c>
      <c r="AA1562">
        <v>17</v>
      </c>
      <c r="AB1562">
        <v>100255</v>
      </c>
      <c r="AC1562">
        <v>19</v>
      </c>
      <c r="AD1562">
        <v>100255</v>
      </c>
      <c r="AE1562">
        <v>20</v>
      </c>
      <c r="AF1562">
        <v>200842</v>
      </c>
      <c r="AG1562">
        <v>18</v>
      </c>
      <c r="AH1562" t="e">
        <f>VLOOKUP(AF1562,关卡难度线!B:H,11,0)</f>
        <v>#N/A</v>
      </c>
    </row>
    <row r="1563" spans="14:34">
      <c r="N1563" s="14">
        <v>100253</v>
      </c>
      <c r="O1563">
        <v>11</v>
      </c>
      <c r="P1563">
        <v>100255</v>
      </c>
      <c r="Q1563">
        <v>12</v>
      </c>
      <c r="R1563">
        <v>100253</v>
      </c>
      <c r="S1563">
        <v>13</v>
      </c>
      <c r="T1563">
        <v>100255</v>
      </c>
      <c r="U1563">
        <v>14</v>
      </c>
      <c r="V1563">
        <v>100253</v>
      </c>
      <c r="W1563">
        <v>15</v>
      </c>
      <c r="X1563">
        <v>100254</v>
      </c>
      <c r="Y1563">
        <v>16</v>
      </c>
      <c r="Z1563">
        <v>100255</v>
      </c>
      <c r="AA1563">
        <v>17</v>
      </c>
      <c r="AB1563">
        <v>100254</v>
      </c>
      <c r="AC1563">
        <v>19</v>
      </c>
      <c r="AD1563">
        <v>100253</v>
      </c>
      <c r="AE1563">
        <v>20</v>
      </c>
      <c r="AF1563">
        <v>200843</v>
      </c>
      <c r="AG1563">
        <v>18</v>
      </c>
      <c r="AH1563" t="e">
        <f>VLOOKUP(AF1563,关卡难度线!B:H,11,0)</f>
        <v>#N/A</v>
      </c>
    </row>
    <row r="1564" spans="14:34">
      <c r="N1564" s="14">
        <v>100255</v>
      </c>
      <c r="O1564">
        <v>11</v>
      </c>
      <c r="P1564">
        <v>100254</v>
      </c>
      <c r="Q1564">
        <v>12</v>
      </c>
      <c r="R1564">
        <v>100255</v>
      </c>
      <c r="S1564">
        <v>13</v>
      </c>
      <c r="T1564">
        <v>100253</v>
      </c>
      <c r="U1564">
        <v>14</v>
      </c>
      <c r="V1564">
        <v>100255</v>
      </c>
      <c r="W1564">
        <v>15</v>
      </c>
      <c r="X1564">
        <v>100255</v>
      </c>
      <c r="Y1564">
        <v>16</v>
      </c>
      <c r="Z1564">
        <v>100253</v>
      </c>
      <c r="AA1564">
        <v>17</v>
      </c>
      <c r="AB1564">
        <v>100253</v>
      </c>
      <c r="AC1564">
        <v>19</v>
      </c>
      <c r="AD1564">
        <v>100255</v>
      </c>
      <c r="AE1564">
        <v>20</v>
      </c>
      <c r="AF1564">
        <v>200844</v>
      </c>
      <c r="AG1564">
        <v>18</v>
      </c>
      <c r="AH1564" t="e">
        <f>VLOOKUP(AF1564,关卡难度线!B:H,11,0)</f>
        <v>#N/A</v>
      </c>
    </row>
    <row r="1565" spans="14:34">
      <c r="N1565" s="14">
        <v>100254</v>
      </c>
      <c r="O1565">
        <v>11</v>
      </c>
      <c r="P1565">
        <v>100253</v>
      </c>
      <c r="Q1565">
        <v>12</v>
      </c>
      <c r="R1565">
        <v>100253</v>
      </c>
      <c r="S1565">
        <v>13</v>
      </c>
      <c r="T1565">
        <v>100255</v>
      </c>
      <c r="U1565">
        <v>14</v>
      </c>
      <c r="V1565">
        <v>100253</v>
      </c>
      <c r="W1565">
        <v>15</v>
      </c>
      <c r="X1565">
        <v>100253</v>
      </c>
      <c r="Y1565">
        <v>16</v>
      </c>
      <c r="Z1565">
        <v>100254</v>
      </c>
      <c r="AA1565">
        <v>17</v>
      </c>
      <c r="AB1565">
        <v>100254</v>
      </c>
      <c r="AC1565">
        <v>19</v>
      </c>
      <c r="AD1565">
        <v>100254</v>
      </c>
      <c r="AE1565">
        <v>20</v>
      </c>
      <c r="AF1565">
        <v>200845</v>
      </c>
      <c r="AG1565">
        <v>18</v>
      </c>
      <c r="AH1565" t="e">
        <f>VLOOKUP(AF1565,关卡难度线!B:H,11,0)</f>
        <v>#N/A</v>
      </c>
    </row>
    <row r="1566" spans="14:34">
      <c r="N1566" s="14">
        <v>100255</v>
      </c>
      <c r="O1566">
        <v>11</v>
      </c>
      <c r="P1566">
        <v>100255</v>
      </c>
      <c r="Q1566">
        <v>12</v>
      </c>
      <c r="R1566">
        <v>100255</v>
      </c>
      <c r="S1566">
        <v>13</v>
      </c>
      <c r="T1566">
        <v>100253</v>
      </c>
      <c r="U1566">
        <v>14</v>
      </c>
      <c r="V1566">
        <v>100255</v>
      </c>
      <c r="W1566">
        <v>15</v>
      </c>
      <c r="X1566">
        <v>100253</v>
      </c>
      <c r="Y1566">
        <v>16</v>
      </c>
      <c r="Z1566">
        <v>100255</v>
      </c>
      <c r="AA1566">
        <v>17</v>
      </c>
      <c r="AB1566">
        <v>100255</v>
      </c>
      <c r="AC1566">
        <v>19</v>
      </c>
      <c r="AD1566">
        <v>100255</v>
      </c>
      <c r="AE1566">
        <v>20</v>
      </c>
      <c r="AF1566">
        <v>200846</v>
      </c>
      <c r="AG1566">
        <v>18</v>
      </c>
      <c r="AH1566" t="e">
        <f>VLOOKUP(AF1566,关卡难度线!B:H,11,0)</f>
        <v>#N/A</v>
      </c>
    </row>
    <row r="1567" spans="14:34">
      <c r="N1567" s="14">
        <v>100253</v>
      </c>
      <c r="O1567">
        <v>11</v>
      </c>
      <c r="P1567">
        <v>100253</v>
      </c>
      <c r="Q1567">
        <v>12</v>
      </c>
      <c r="R1567">
        <v>100254</v>
      </c>
      <c r="S1567">
        <v>13</v>
      </c>
      <c r="T1567">
        <v>100253</v>
      </c>
      <c r="U1567">
        <v>14</v>
      </c>
      <c r="V1567">
        <v>100253</v>
      </c>
      <c r="W1567">
        <v>15</v>
      </c>
      <c r="X1567">
        <v>100253</v>
      </c>
      <c r="Y1567">
        <v>16</v>
      </c>
      <c r="Z1567">
        <v>100253</v>
      </c>
      <c r="AA1567">
        <v>17</v>
      </c>
      <c r="AB1567">
        <v>100254</v>
      </c>
      <c r="AC1567">
        <v>19</v>
      </c>
      <c r="AD1567">
        <v>100253</v>
      </c>
      <c r="AE1567">
        <v>20</v>
      </c>
      <c r="AF1567">
        <v>200847</v>
      </c>
      <c r="AG1567">
        <v>18</v>
      </c>
      <c r="AH1567" t="e">
        <f>VLOOKUP(AF1567,关卡难度线!B:H,11,0)</f>
        <v>#N/A</v>
      </c>
    </row>
    <row r="1568" spans="14:34">
      <c r="N1568" s="14">
        <v>100255</v>
      </c>
      <c r="O1568">
        <v>11</v>
      </c>
      <c r="P1568">
        <v>100254</v>
      </c>
      <c r="Q1568">
        <v>12</v>
      </c>
      <c r="R1568">
        <v>100255</v>
      </c>
      <c r="S1568">
        <v>13</v>
      </c>
      <c r="T1568">
        <v>100255</v>
      </c>
      <c r="U1568">
        <v>14</v>
      </c>
      <c r="V1568">
        <v>100255</v>
      </c>
      <c r="W1568">
        <v>15</v>
      </c>
      <c r="X1568">
        <v>100255</v>
      </c>
      <c r="Y1568">
        <v>16</v>
      </c>
      <c r="Z1568">
        <v>100255</v>
      </c>
      <c r="AA1568">
        <v>17</v>
      </c>
      <c r="AB1568">
        <v>100255</v>
      </c>
      <c r="AC1568">
        <v>19</v>
      </c>
      <c r="AD1568">
        <v>100255</v>
      </c>
      <c r="AE1568">
        <v>20</v>
      </c>
      <c r="AF1568">
        <v>200848</v>
      </c>
      <c r="AG1568">
        <v>18</v>
      </c>
      <c r="AH1568" t="e">
        <f>VLOOKUP(AF1568,关卡难度线!B:H,11,0)</f>
        <v>#N/A</v>
      </c>
    </row>
    <row r="1569" spans="14:34">
      <c r="N1569" s="14">
        <v>100253</v>
      </c>
      <c r="O1569">
        <v>11</v>
      </c>
      <c r="P1569">
        <v>100254</v>
      </c>
      <c r="Q1569">
        <v>12</v>
      </c>
      <c r="R1569">
        <v>100254</v>
      </c>
      <c r="S1569">
        <v>13</v>
      </c>
      <c r="T1569">
        <v>100254</v>
      </c>
      <c r="U1569">
        <v>14</v>
      </c>
      <c r="V1569">
        <v>100255</v>
      </c>
      <c r="W1569">
        <v>15</v>
      </c>
      <c r="X1569">
        <v>100253</v>
      </c>
      <c r="Y1569">
        <v>16</v>
      </c>
      <c r="Z1569">
        <v>100255</v>
      </c>
      <c r="AA1569">
        <v>17</v>
      </c>
      <c r="AB1569">
        <v>100253</v>
      </c>
      <c r="AC1569">
        <v>19</v>
      </c>
      <c r="AD1569">
        <v>100255</v>
      </c>
      <c r="AE1569">
        <v>20</v>
      </c>
      <c r="AF1569">
        <v>200849</v>
      </c>
      <c r="AG1569">
        <v>18</v>
      </c>
      <c r="AH1569" t="e">
        <f>VLOOKUP(AF1569,关卡难度线!B:H,11,0)</f>
        <v>#N/A</v>
      </c>
    </row>
    <row r="1570" spans="14:34">
      <c r="N1570" s="14">
        <v>100254</v>
      </c>
      <c r="O1570">
        <v>11</v>
      </c>
      <c r="P1570">
        <v>100253</v>
      </c>
      <c r="Q1570">
        <v>12</v>
      </c>
      <c r="R1570">
        <v>100255</v>
      </c>
      <c r="S1570">
        <v>13</v>
      </c>
      <c r="T1570">
        <v>100254</v>
      </c>
      <c r="U1570">
        <v>14</v>
      </c>
      <c r="V1570">
        <v>100254</v>
      </c>
      <c r="W1570">
        <v>15</v>
      </c>
      <c r="X1570">
        <v>100255</v>
      </c>
      <c r="Y1570">
        <v>16</v>
      </c>
      <c r="Z1570">
        <v>100255</v>
      </c>
      <c r="AA1570">
        <v>17</v>
      </c>
      <c r="AB1570">
        <v>100255</v>
      </c>
      <c r="AC1570">
        <v>19</v>
      </c>
      <c r="AD1570">
        <v>100253</v>
      </c>
      <c r="AE1570">
        <v>20</v>
      </c>
      <c r="AF1570">
        <v>200850</v>
      </c>
      <c r="AG1570">
        <v>18</v>
      </c>
      <c r="AH1570" t="e">
        <f>VLOOKUP(AF1570,关卡难度线!B:H,11,0)</f>
        <v>#N/A</v>
      </c>
    </row>
    <row r="1571" spans="14:34">
      <c r="N1571" s="14">
        <v>100253</v>
      </c>
      <c r="O1571">
        <v>11</v>
      </c>
      <c r="P1571">
        <v>100254</v>
      </c>
      <c r="Q1571">
        <v>12</v>
      </c>
      <c r="R1571">
        <v>100254</v>
      </c>
      <c r="S1571">
        <v>13</v>
      </c>
      <c r="T1571">
        <v>100254</v>
      </c>
      <c r="U1571">
        <v>14</v>
      </c>
      <c r="V1571">
        <v>100255</v>
      </c>
      <c r="W1571">
        <v>15</v>
      </c>
      <c r="X1571">
        <v>100254</v>
      </c>
      <c r="Y1571">
        <v>16</v>
      </c>
      <c r="Z1571">
        <v>100253</v>
      </c>
      <c r="AA1571">
        <v>17</v>
      </c>
      <c r="AB1571">
        <v>100253</v>
      </c>
      <c r="AC1571">
        <v>19</v>
      </c>
      <c r="AD1571">
        <v>100253</v>
      </c>
      <c r="AE1571">
        <v>20</v>
      </c>
      <c r="AF1571">
        <v>200841</v>
      </c>
      <c r="AG1571">
        <v>18</v>
      </c>
      <c r="AH1571" t="e">
        <f>VLOOKUP(AF1571,关卡难度线!B:H,11,0)</f>
        <v>#N/A</v>
      </c>
    </row>
    <row r="1572" spans="14:34">
      <c r="N1572" s="14">
        <v>100254</v>
      </c>
      <c r="O1572">
        <v>11</v>
      </c>
      <c r="P1572">
        <v>100255</v>
      </c>
      <c r="Q1572">
        <v>12</v>
      </c>
      <c r="R1572">
        <v>100255</v>
      </c>
      <c r="S1572">
        <v>13</v>
      </c>
      <c r="T1572">
        <v>100254</v>
      </c>
      <c r="U1572">
        <v>14</v>
      </c>
      <c r="V1572">
        <v>100254</v>
      </c>
      <c r="W1572">
        <v>15</v>
      </c>
      <c r="X1572">
        <v>100254</v>
      </c>
      <c r="Y1572">
        <v>16</v>
      </c>
      <c r="Z1572">
        <v>100254</v>
      </c>
      <c r="AA1572">
        <v>17</v>
      </c>
      <c r="AB1572">
        <v>100255</v>
      </c>
      <c r="AC1572">
        <v>19</v>
      </c>
      <c r="AD1572">
        <v>100255</v>
      </c>
      <c r="AE1572">
        <v>20</v>
      </c>
      <c r="AF1572">
        <v>200842</v>
      </c>
      <c r="AG1572">
        <v>18</v>
      </c>
      <c r="AH1572" t="e">
        <f>VLOOKUP(AF1572,关卡难度线!B:H,11,0)</f>
        <v>#N/A</v>
      </c>
    </row>
    <row r="1573" spans="14:34">
      <c r="N1573" s="14">
        <v>100253</v>
      </c>
      <c r="O1573">
        <v>11</v>
      </c>
      <c r="P1573">
        <v>100255</v>
      </c>
      <c r="Q1573">
        <v>12</v>
      </c>
      <c r="R1573">
        <v>100253</v>
      </c>
      <c r="S1573">
        <v>13</v>
      </c>
      <c r="T1573">
        <v>100255</v>
      </c>
      <c r="U1573">
        <v>14</v>
      </c>
      <c r="V1573">
        <v>100253</v>
      </c>
      <c r="W1573">
        <v>15</v>
      </c>
      <c r="X1573">
        <v>100254</v>
      </c>
      <c r="Y1573">
        <v>16</v>
      </c>
      <c r="Z1573">
        <v>100255</v>
      </c>
      <c r="AA1573">
        <v>17</v>
      </c>
      <c r="AB1573">
        <v>100254</v>
      </c>
      <c r="AC1573">
        <v>19</v>
      </c>
      <c r="AD1573">
        <v>100253</v>
      </c>
      <c r="AE1573">
        <v>20</v>
      </c>
      <c r="AF1573">
        <v>200843</v>
      </c>
      <c r="AG1573">
        <v>18</v>
      </c>
      <c r="AH1573" t="e">
        <f>VLOOKUP(AF1573,关卡难度线!B:H,11,0)</f>
        <v>#N/A</v>
      </c>
    </row>
    <row r="1574" spans="14:34">
      <c r="N1574" s="14">
        <v>100255</v>
      </c>
      <c r="O1574">
        <v>11</v>
      </c>
      <c r="P1574">
        <v>100254</v>
      </c>
      <c r="Q1574">
        <v>12</v>
      </c>
      <c r="R1574">
        <v>100255</v>
      </c>
      <c r="S1574">
        <v>13</v>
      </c>
      <c r="T1574">
        <v>100253</v>
      </c>
      <c r="U1574">
        <v>14</v>
      </c>
      <c r="V1574">
        <v>100255</v>
      </c>
      <c r="W1574">
        <v>15</v>
      </c>
      <c r="X1574">
        <v>100255</v>
      </c>
      <c r="Y1574">
        <v>16</v>
      </c>
      <c r="Z1574">
        <v>100253</v>
      </c>
      <c r="AA1574">
        <v>17</v>
      </c>
      <c r="AB1574">
        <v>100253</v>
      </c>
      <c r="AC1574">
        <v>19</v>
      </c>
      <c r="AD1574">
        <v>100255</v>
      </c>
      <c r="AE1574">
        <v>20</v>
      </c>
      <c r="AF1574">
        <v>200844</v>
      </c>
      <c r="AG1574">
        <v>18</v>
      </c>
      <c r="AH1574" t="e">
        <f>VLOOKUP(AF1574,关卡难度线!B:H,11,0)</f>
        <v>#N/A</v>
      </c>
    </row>
    <row r="1575" spans="14:34">
      <c r="N1575" s="14">
        <v>100254</v>
      </c>
      <c r="O1575">
        <v>11</v>
      </c>
      <c r="P1575">
        <v>100253</v>
      </c>
      <c r="Q1575">
        <v>12</v>
      </c>
      <c r="R1575">
        <v>100253</v>
      </c>
      <c r="S1575">
        <v>13</v>
      </c>
      <c r="T1575">
        <v>100255</v>
      </c>
      <c r="U1575">
        <v>14</v>
      </c>
      <c r="V1575">
        <v>100253</v>
      </c>
      <c r="W1575">
        <v>15</v>
      </c>
      <c r="X1575">
        <v>100253</v>
      </c>
      <c r="Y1575">
        <v>16</v>
      </c>
      <c r="Z1575">
        <v>100254</v>
      </c>
      <c r="AA1575">
        <v>17</v>
      </c>
      <c r="AB1575">
        <v>100254</v>
      </c>
      <c r="AC1575">
        <v>19</v>
      </c>
      <c r="AD1575">
        <v>100254</v>
      </c>
      <c r="AE1575">
        <v>20</v>
      </c>
      <c r="AF1575">
        <v>200845</v>
      </c>
      <c r="AG1575">
        <v>18</v>
      </c>
      <c r="AH1575" t="e">
        <f>VLOOKUP(AF1575,关卡难度线!B:H,11,0)</f>
        <v>#N/A</v>
      </c>
    </row>
    <row r="1576" spans="14:34">
      <c r="N1576" s="14">
        <v>100255</v>
      </c>
      <c r="O1576">
        <v>11</v>
      </c>
      <c r="P1576">
        <v>100255</v>
      </c>
      <c r="Q1576">
        <v>12</v>
      </c>
      <c r="R1576">
        <v>100255</v>
      </c>
      <c r="S1576">
        <v>13</v>
      </c>
      <c r="T1576">
        <v>100253</v>
      </c>
      <c r="U1576">
        <v>14</v>
      </c>
      <c r="V1576">
        <v>100255</v>
      </c>
      <c r="W1576">
        <v>15</v>
      </c>
      <c r="X1576">
        <v>100253</v>
      </c>
      <c r="Y1576">
        <v>16</v>
      </c>
      <c r="Z1576">
        <v>100255</v>
      </c>
      <c r="AA1576">
        <v>17</v>
      </c>
      <c r="AB1576">
        <v>100255</v>
      </c>
      <c r="AC1576">
        <v>19</v>
      </c>
      <c r="AD1576">
        <v>100255</v>
      </c>
      <c r="AE1576">
        <v>20</v>
      </c>
      <c r="AF1576">
        <v>200846</v>
      </c>
      <c r="AG1576">
        <v>18</v>
      </c>
      <c r="AH1576" t="e">
        <f>VLOOKUP(AF1576,关卡难度线!B:H,11,0)</f>
        <v>#N/A</v>
      </c>
    </row>
    <row r="1577" spans="14:34">
      <c r="N1577" s="14">
        <v>100253</v>
      </c>
      <c r="O1577">
        <v>11</v>
      </c>
      <c r="P1577">
        <v>100253</v>
      </c>
      <c r="Q1577">
        <v>12</v>
      </c>
      <c r="R1577">
        <v>100254</v>
      </c>
      <c r="S1577">
        <v>13</v>
      </c>
      <c r="T1577">
        <v>100253</v>
      </c>
      <c r="U1577">
        <v>14</v>
      </c>
      <c r="V1577">
        <v>100253</v>
      </c>
      <c r="W1577">
        <v>15</v>
      </c>
      <c r="X1577">
        <v>100253</v>
      </c>
      <c r="Y1577">
        <v>16</v>
      </c>
      <c r="Z1577">
        <v>100253</v>
      </c>
      <c r="AA1577">
        <v>17</v>
      </c>
      <c r="AB1577">
        <v>100254</v>
      </c>
      <c r="AC1577">
        <v>19</v>
      </c>
      <c r="AD1577">
        <v>100253</v>
      </c>
      <c r="AE1577">
        <v>20</v>
      </c>
      <c r="AF1577">
        <v>200847</v>
      </c>
      <c r="AG1577">
        <v>18</v>
      </c>
      <c r="AH1577" t="e">
        <f>VLOOKUP(AF1577,关卡难度线!B:H,11,0)</f>
        <v>#N/A</v>
      </c>
    </row>
    <row r="1578" spans="14:34">
      <c r="N1578" s="14">
        <v>100255</v>
      </c>
      <c r="O1578">
        <v>11</v>
      </c>
      <c r="P1578">
        <v>100254</v>
      </c>
      <c r="Q1578">
        <v>12</v>
      </c>
      <c r="R1578">
        <v>100255</v>
      </c>
      <c r="S1578">
        <v>13</v>
      </c>
      <c r="T1578">
        <v>100255</v>
      </c>
      <c r="U1578">
        <v>14</v>
      </c>
      <c r="V1578">
        <v>100255</v>
      </c>
      <c r="W1578">
        <v>15</v>
      </c>
      <c r="X1578">
        <v>100255</v>
      </c>
      <c r="Y1578">
        <v>16</v>
      </c>
      <c r="Z1578">
        <v>100255</v>
      </c>
      <c r="AA1578">
        <v>17</v>
      </c>
      <c r="AB1578">
        <v>100255</v>
      </c>
      <c r="AC1578">
        <v>19</v>
      </c>
      <c r="AD1578">
        <v>100255</v>
      </c>
      <c r="AE1578">
        <v>20</v>
      </c>
      <c r="AF1578">
        <v>200848</v>
      </c>
      <c r="AG1578">
        <v>18</v>
      </c>
      <c r="AH1578" t="e">
        <f>VLOOKUP(AF1578,关卡难度线!B:H,11,0)</f>
        <v>#N/A</v>
      </c>
    </row>
    <row r="1579" spans="14:34">
      <c r="N1579" s="14">
        <v>100253</v>
      </c>
      <c r="O1579">
        <v>11</v>
      </c>
      <c r="P1579">
        <v>100254</v>
      </c>
      <c r="Q1579">
        <v>12</v>
      </c>
      <c r="R1579">
        <v>100254</v>
      </c>
      <c r="S1579">
        <v>13</v>
      </c>
      <c r="T1579">
        <v>100254</v>
      </c>
      <c r="U1579">
        <v>14</v>
      </c>
      <c r="V1579">
        <v>100255</v>
      </c>
      <c r="W1579">
        <v>15</v>
      </c>
      <c r="X1579">
        <v>100253</v>
      </c>
      <c r="Y1579">
        <v>16</v>
      </c>
      <c r="Z1579">
        <v>100255</v>
      </c>
      <c r="AA1579">
        <v>17</v>
      </c>
      <c r="AB1579">
        <v>100253</v>
      </c>
      <c r="AC1579">
        <v>19</v>
      </c>
      <c r="AD1579">
        <v>100255</v>
      </c>
      <c r="AE1579">
        <v>20</v>
      </c>
      <c r="AF1579">
        <v>200849</v>
      </c>
      <c r="AG1579">
        <v>18</v>
      </c>
      <c r="AH1579" t="e">
        <f>VLOOKUP(AF1579,关卡难度线!B:H,11,0)</f>
        <v>#N/A</v>
      </c>
    </row>
    <row r="1580" spans="14:34">
      <c r="N1580" s="14">
        <v>100254</v>
      </c>
      <c r="O1580">
        <v>11</v>
      </c>
      <c r="P1580">
        <v>100253</v>
      </c>
      <c r="Q1580">
        <v>12</v>
      </c>
      <c r="R1580">
        <v>100255</v>
      </c>
      <c r="S1580">
        <v>13</v>
      </c>
      <c r="T1580">
        <v>100254</v>
      </c>
      <c r="U1580">
        <v>14</v>
      </c>
      <c r="V1580">
        <v>100254</v>
      </c>
      <c r="W1580">
        <v>15</v>
      </c>
      <c r="X1580">
        <v>100255</v>
      </c>
      <c r="Y1580">
        <v>16</v>
      </c>
      <c r="Z1580">
        <v>100255</v>
      </c>
      <c r="AA1580">
        <v>17</v>
      </c>
      <c r="AB1580">
        <v>100255</v>
      </c>
      <c r="AC1580">
        <v>19</v>
      </c>
      <c r="AD1580">
        <v>100253</v>
      </c>
      <c r="AE1580">
        <v>20</v>
      </c>
      <c r="AF1580">
        <v>200850</v>
      </c>
      <c r="AG1580">
        <v>18</v>
      </c>
      <c r="AH1580" t="e">
        <f>VLOOKUP(AF1580,关卡难度线!B:H,11,0)</f>
        <v>#N/A</v>
      </c>
    </row>
    <row r="1581" spans="14:34">
      <c r="N1581" s="14">
        <v>100257</v>
      </c>
      <c r="O1581">
        <v>11</v>
      </c>
      <c r="P1581">
        <v>100257</v>
      </c>
      <c r="Q1581">
        <v>12</v>
      </c>
      <c r="R1581">
        <v>100256</v>
      </c>
      <c r="S1581">
        <v>13</v>
      </c>
      <c r="T1581">
        <v>100258</v>
      </c>
      <c r="U1581">
        <v>14</v>
      </c>
      <c r="V1581">
        <v>100258</v>
      </c>
      <c r="W1581">
        <v>15</v>
      </c>
      <c r="X1581">
        <v>100258</v>
      </c>
      <c r="Y1581">
        <v>16</v>
      </c>
      <c r="Z1581">
        <v>100256</v>
      </c>
      <c r="AA1581">
        <v>17</v>
      </c>
      <c r="AB1581">
        <v>100256</v>
      </c>
      <c r="AC1581">
        <v>19</v>
      </c>
      <c r="AD1581">
        <v>100256</v>
      </c>
      <c r="AE1581">
        <v>20</v>
      </c>
      <c r="AF1581">
        <v>200851</v>
      </c>
      <c r="AG1581">
        <v>18</v>
      </c>
      <c r="AH1581" t="e">
        <f>VLOOKUP(AF1581,关卡难度线!B:H,11,0)</f>
        <v>#N/A</v>
      </c>
    </row>
    <row r="1582" spans="14:34">
      <c r="N1582" s="14">
        <v>100257</v>
      </c>
      <c r="O1582">
        <v>11</v>
      </c>
      <c r="P1582">
        <v>100257</v>
      </c>
      <c r="Q1582">
        <v>12</v>
      </c>
      <c r="R1582">
        <v>100256</v>
      </c>
      <c r="S1582">
        <v>13</v>
      </c>
      <c r="T1582">
        <v>100258</v>
      </c>
      <c r="U1582">
        <v>14</v>
      </c>
      <c r="V1582">
        <v>100258</v>
      </c>
      <c r="W1582">
        <v>15</v>
      </c>
      <c r="X1582">
        <v>100256</v>
      </c>
      <c r="Y1582">
        <v>16</v>
      </c>
      <c r="Z1582">
        <v>100258</v>
      </c>
      <c r="AA1582">
        <v>17</v>
      </c>
      <c r="AB1582">
        <v>100257</v>
      </c>
      <c r="AC1582">
        <v>19</v>
      </c>
      <c r="AD1582">
        <v>100258</v>
      </c>
      <c r="AE1582">
        <v>20</v>
      </c>
      <c r="AF1582">
        <v>200852</v>
      </c>
      <c r="AG1582">
        <v>18</v>
      </c>
      <c r="AH1582" t="e">
        <f>VLOOKUP(AF1582,关卡难度线!B:H,11,0)</f>
        <v>#N/A</v>
      </c>
    </row>
    <row r="1583" spans="14:34">
      <c r="N1583" s="14">
        <v>100257</v>
      </c>
      <c r="O1583">
        <v>11</v>
      </c>
      <c r="P1583">
        <v>100258</v>
      </c>
      <c r="Q1583">
        <v>12</v>
      </c>
      <c r="R1583">
        <v>100257</v>
      </c>
      <c r="S1583">
        <v>13</v>
      </c>
      <c r="T1583">
        <v>100256</v>
      </c>
      <c r="U1583">
        <v>14</v>
      </c>
      <c r="V1583">
        <v>100257</v>
      </c>
      <c r="W1583">
        <v>15</v>
      </c>
      <c r="X1583">
        <v>100258</v>
      </c>
      <c r="Y1583">
        <v>16</v>
      </c>
      <c r="Z1583">
        <v>100256</v>
      </c>
      <c r="AA1583">
        <v>17</v>
      </c>
      <c r="AB1583">
        <v>100257</v>
      </c>
      <c r="AC1583">
        <v>19</v>
      </c>
      <c r="AD1583">
        <v>100256</v>
      </c>
      <c r="AE1583">
        <v>20</v>
      </c>
      <c r="AF1583">
        <v>200853</v>
      </c>
      <c r="AG1583">
        <v>18</v>
      </c>
      <c r="AH1583" t="e">
        <f>VLOOKUP(AF1583,关卡难度线!B:H,11,0)</f>
        <v>#N/A</v>
      </c>
    </row>
    <row r="1584" spans="14:34">
      <c r="N1584" s="14">
        <v>100258</v>
      </c>
      <c r="O1584">
        <v>11</v>
      </c>
      <c r="P1584">
        <v>100256</v>
      </c>
      <c r="Q1584">
        <v>12</v>
      </c>
      <c r="R1584">
        <v>100256</v>
      </c>
      <c r="S1584">
        <v>13</v>
      </c>
      <c r="T1584">
        <v>100258</v>
      </c>
      <c r="U1584">
        <v>14</v>
      </c>
      <c r="V1584">
        <v>100258</v>
      </c>
      <c r="W1584">
        <v>15</v>
      </c>
      <c r="X1584">
        <v>100257</v>
      </c>
      <c r="Y1584">
        <v>16</v>
      </c>
      <c r="Z1584">
        <v>100257</v>
      </c>
      <c r="AA1584">
        <v>17</v>
      </c>
      <c r="AB1584">
        <v>100256</v>
      </c>
      <c r="AC1584">
        <v>19</v>
      </c>
      <c r="AD1584">
        <v>100256</v>
      </c>
      <c r="AE1584">
        <v>20</v>
      </c>
      <c r="AF1584">
        <v>200854</v>
      </c>
      <c r="AG1584">
        <v>18</v>
      </c>
      <c r="AH1584" t="e">
        <f>VLOOKUP(AF1584,关卡难度线!B:H,11,0)</f>
        <v>#N/A</v>
      </c>
    </row>
    <row r="1585" spans="14:34">
      <c r="N1585" s="14">
        <v>100257</v>
      </c>
      <c r="O1585">
        <v>11</v>
      </c>
      <c r="P1585">
        <v>100256</v>
      </c>
      <c r="Q1585">
        <v>12</v>
      </c>
      <c r="R1585">
        <v>100258</v>
      </c>
      <c r="S1585">
        <v>13</v>
      </c>
      <c r="T1585">
        <v>100256</v>
      </c>
      <c r="U1585">
        <v>14</v>
      </c>
      <c r="V1585">
        <v>100257</v>
      </c>
      <c r="W1585">
        <v>15</v>
      </c>
      <c r="X1585">
        <v>100256</v>
      </c>
      <c r="Y1585">
        <v>16</v>
      </c>
      <c r="Z1585">
        <v>100256</v>
      </c>
      <c r="AA1585">
        <v>17</v>
      </c>
      <c r="AB1585">
        <v>100257</v>
      </c>
      <c r="AC1585">
        <v>19</v>
      </c>
      <c r="AD1585">
        <v>100256</v>
      </c>
      <c r="AE1585">
        <v>20</v>
      </c>
      <c r="AF1585">
        <v>200855</v>
      </c>
      <c r="AG1585">
        <v>18</v>
      </c>
      <c r="AH1585" t="e">
        <f>VLOOKUP(AF1585,关卡难度线!B:H,11,0)</f>
        <v>#N/A</v>
      </c>
    </row>
    <row r="1586" spans="14:34">
      <c r="N1586" s="14">
        <v>100257</v>
      </c>
      <c r="O1586">
        <v>11</v>
      </c>
      <c r="P1586">
        <v>100258</v>
      </c>
      <c r="Q1586">
        <v>12</v>
      </c>
      <c r="R1586">
        <v>100257</v>
      </c>
      <c r="S1586">
        <v>13</v>
      </c>
      <c r="T1586">
        <v>100256</v>
      </c>
      <c r="U1586">
        <v>14</v>
      </c>
      <c r="V1586">
        <v>100258</v>
      </c>
      <c r="W1586">
        <v>15</v>
      </c>
      <c r="X1586">
        <v>100256</v>
      </c>
      <c r="Y1586">
        <v>16</v>
      </c>
      <c r="Z1586">
        <v>100257</v>
      </c>
      <c r="AA1586">
        <v>17</v>
      </c>
      <c r="AB1586">
        <v>100256</v>
      </c>
      <c r="AC1586">
        <v>19</v>
      </c>
      <c r="AD1586">
        <v>100256</v>
      </c>
      <c r="AE1586">
        <v>20</v>
      </c>
      <c r="AF1586">
        <v>200856</v>
      </c>
      <c r="AG1586">
        <v>18</v>
      </c>
      <c r="AH1586" t="e">
        <f>VLOOKUP(AF1586,关卡难度线!B:H,11,0)</f>
        <v>#N/A</v>
      </c>
    </row>
    <row r="1587" spans="14:34">
      <c r="N1587" s="14">
        <v>100258</v>
      </c>
      <c r="O1587">
        <v>11</v>
      </c>
      <c r="P1587">
        <v>100256</v>
      </c>
      <c r="Q1587">
        <v>12</v>
      </c>
      <c r="R1587">
        <v>100258</v>
      </c>
      <c r="S1587">
        <v>13</v>
      </c>
      <c r="T1587">
        <v>100257</v>
      </c>
      <c r="U1587">
        <v>14</v>
      </c>
      <c r="V1587">
        <v>100256</v>
      </c>
      <c r="W1587">
        <v>15</v>
      </c>
      <c r="X1587">
        <v>100256</v>
      </c>
      <c r="Y1587">
        <v>16</v>
      </c>
      <c r="Z1587">
        <v>100256</v>
      </c>
      <c r="AA1587">
        <v>17</v>
      </c>
      <c r="AB1587">
        <v>100258</v>
      </c>
      <c r="AC1587">
        <v>19</v>
      </c>
      <c r="AD1587">
        <v>100257</v>
      </c>
      <c r="AE1587">
        <v>20</v>
      </c>
      <c r="AF1587">
        <v>200857</v>
      </c>
      <c r="AG1587">
        <v>18</v>
      </c>
      <c r="AH1587" t="e">
        <f>VLOOKUP(AF1587,关卡难度线!B:H,11,0)</f>
        <v>#N/A</v>
      </c>
    </row>
    <row r="1588" spans="14:34">
      <c r="N1588" s="14">
        <v>100256</v>
      </c>
      <c r="O1588">
        <v>11</v>
      </c>
      <c r="P1588">
        <v>100258</v>
      </c>
      <c r="Q1588">
        <v>12</v>
      </c>
      <c r="R1588">
        <v>100256</v>
      </c>
      <c r="S1588">
        <v>13</v>
      </c>
      <c r="T1588">
        <v>100257</v>
      </c>
      <c r="U1588">
        <v>14</v>
      </c>
      <c r="V1588">
        <v>100257</v>
      </c>
      <c r="W1588">
        <v>15</v>
      </c>
      <c r="X1588">
        <v>100258</v>
      </c>
      <c r="Y1588">
        <v>16</v>
      </c>
      <c r="Z1588">
        <v>100258</v>
      </c>
      <c r="AA1588">
        <v>17</v>
      </c>
      <c r="AB1588">
        <v>100257</v>
      </c>
      <c r="AC1588">
        <v>19</v>
      </c>
      <c r="AD1588">
        <v>100256</v>
      </c>
      <c r="AE1588">
        <v>20</v>
      </c>
      <c r="AF1588">
        <v>200858</v>
      </c>
      <c r="AG1588">
        <v>18</v>
      </c>
      <c r="AH1588" t="e">
        <f>VLOOKUP(AF1588,关卡难度线!B:H,11,0)</f>
        <v>#N/A</v>
      </c>
    </row>
    <row r="1589" spans="14:34">
      <c r="N1589" s="14">
        <v>100256</v>
      </c>
      <c r="O1589">
        <v>11</v>
      </c>
      <c r="P1589">
        <v>100257</v>
      </c>
      <c r="Q1589">
        <v>12</v>
      </c>
      <c r="R1589">
        <v>100257</v>
      </c>
      <c r="S1589">
        <v>13</v>
      </c>
      <c r="T1589">
        <v>100258</v>
      </c>
      <c r="U1589">
        <v>14</v>
      </c>
      <c r="V1589">
        <v>100258</v>
      </c>
      <c r="W1589">
        <v>15</v>
      </c>
      <c r="X1589">
        <v>100257</v>
      </c>
      <c r="Y1589">
        <v>16</v>
      </c>
      <c r="Z1589">
        <v>100257</v>
      </c>
      <c r="AA1589">
        <v>17</v>
      </c>
      <c r="AB1589">
        <v>100258</v>
      </c>
      <c r="AC1589">
        <v>19</v>
      </c>
      <c r="AD1589">
        <v>100256</v>
      </c>
      <c r="AE1589">
        <v>20</v>
      </c>
      <c r="AF1589">
        <v>200859</v>
      </c>
      <c r="AG1589">
        <v>18</v>
      </c>
      <c r="AH1589" t="e">
        <f>VLOOKUP(AF1589,关卡难度线!B:H,11,0)</f>
        <v>#N/A</v>
      </c>
    </row>
    <row r="1590" spans="14:34">
      <c r="N1590" s="14">
        <v>100258</v>
      </c>
      <c r="O1590">
        <v>11</v>
      </c>
      <c r="P1590">
        <v>100258</v>
      </c>
      <c r="Q1590">
        <v>12</v>
      </c>
      <c r="R1590">
        <v>100257</v>
      </c>
      <c r="S1590">
        <v>13</v>
      </c>
      <c r="T1590">
        <v>100257</v>
      </c>
      <c r="U1590">
        <v>14</v>
      </c>
      <c r="V1590">
        <v>100258</v>
      </c>
      <c r="W1590">
        <v>15</v>
      </c>
      <c r="X1590">
        <v>100258</v>
      </c>
      <c r="Y1590">
        <v>16</v>
      </c>
      <c r="Z1590">
        <v>100257</v>
      </c>
      <c r="AA1590">
        <v>17</v>
      </c>
      <c r="AB1590">
        <v>100258</v>
      </c>
      <c r="AC1590">
        <v>19</v>
      </c>
      <c r="AD1590">
        <v>100257</v>
      </c>
      <c r="AE1590">
        <v>20</v>
      </c>
      <c r="AF1590">
        <v>200860</v>
      </c>
      <c r="AG1590">
        <v>18</v>
      </c>
      <c r="AH1590" t="e">
        <f>VLOOKUP(AF1590,关卡难度线!B:H,11,0)</f>
        <v>#N/A</v>
      </c>
    </row>
    <row r="1591" spans="14:34">
      <c r="N1591" s="14">
        <v>100257</v>
      </c>
      <c r="O1591">
        <v>11</v>
      </c>
      <c r="P1591">
        <v>100257</v>
      </c>
      <c r="Q1591">
        <v>12</v>
      </c>
      <c r="R1591">
        <v>100256</v>
      </c>
      <c r="S1591">
        <v>13</v>
      </c>
      <c r="T1591">
        <v>100258</v>
      </c>
      <c r="U1591">
        <v>14</v>
      </c>
      <c r="V1591">
        <v>100258</v>
      </c>
      <c r="W1591">
        <v>15</v>
      </c>
      <c r="X1591">
        <v>100258</v>
      </c>
      <c r="Y1591">
        <v>16</v>
      </c>
      <c r="Z1591">
        <v>100256</v>
      </c>
      <c r="AA1591">
        <v>17</v>
      </c>
      <c r="AB1591">
        <v>100256</v>
      </c>
      <c r="AC1591">
        <v>19</v>
      </c>
      <c r="AD1591">
        <v>100256</v>
      </c>
      <c r="AE1591">
        <v>20</v>
      </c>
      <c r="AF1591">
        <v>200851</v>
      </c>
      <c r="AG1591">
        <v>18</v>
      </c>
      <c r="AH1591" t="e">
        <f>VLOOKUP(AF1591,关卡难度线!B:H,11,0)</f>
        <v>#N/A</v>
      </c>
    </row>
    <row r="1592" spans="14:34">
      <c r="N1592" s="14">
        <v>100257</v>
      </c>
      <c r="O1592">
        <v>11</v>
      </c>
      <c r="P1592">
        <v>100257</v>
      </c>
      <c r="Q1592">
        <v>12</v>
      </c>
      <c r="R1592">
        <v>100256</v>
      </c>
      <c r="S1592">
        <v>13</v>
      </c>
      <c r="T1592">
        <v>100258</v>
      </c>
      <c r="U1592">
        <v>14</v>
      </c>
      <c r="V1592">
        <v>100258</v>
      </c>
      <c r="W1592">
        <v>15</v>
      </c>
      <c r="X1592">
        <v>100256</v>
      </c>
      <c r="Y1592">
        <v>16</v>
      </c>
      <c r="Z1592">
        <v>100258</v>
      </c>
      <c r="AA1592">
        <v>17</v>
      </c>
      <c r="AB1592">
        <v>100257</v>
      </c>
      <c r="AC1592">
        <v>19</v>
      </c>
      <c r="AD1592">
        <v>100258</v>
      </c>
      <c r="AE1592">
        <v>20</v>
      </c>
      <c r="AF1592">
        <v>200852</v>
      </c>
      <c r="AG1592">
        <v>18</v>
      </c>
      <c r="AH1592" t="e">
        <f>VLOOKUP(AF1592,关卡难度线!B:H,11,0)</f>
        <v>#N/A</v>
      </c>
    </row>
    <row r="1593" spans="14:34">
      <c r="N1593" s="14">
        <v>100257</v>
      </c>
      <c r="O1593">
        <v>11</v>
      </c>
      <c r="P1593">
        <v>100258</v>
      </c>
      <c r="Q1593">
        <v>12</v>
      </c>
      <c r="R1593">
        <v>100257</v>
      </c>
      <c r="S1593">
        <v>13</v>
      </c>
      <c r="T1593">
        <v>100256</v>
      </c>
      <c r="U1593">
        <v>14</v>
      </c>
      <c r="V1593">
        <v>100257</v>
      </c>
      <c r="W1593">
        <v>15</v>
      </c>
      <c r="X1593">
        <v>100258</v>
      </c>
      <c r="Y1593">
        <v>16</v>
      </c>
      <c r="Z1593">
        <v>100256</v>
      </c>
      <c r="AA1593">
        <v>17</v>
      </c>
      <c r="AB1593">
        <v>100257</v>
      </c>
      <c r="AC1593">
        <v>19</v>
      </c>
      <c r="AD1593">
        <v>100256</v>
      </c>
      <c r="AE1593">
        <v>20</v>
      </c>
      <c r="AF1593">
        <v>200853</v>
      </c>
      <c r="AG1593">
        <v>18</v>
      </c>
      <c r="AH1593" t="e">
        <f>VLOOKUP(AF1593,关卡难度线!B:H,11,0)</f>
        <v>#N/A</v>
      </c>
    </row>
    <row r="1594" spans="14:34">
      <c r="N1594" s="14">
        <v>100258</v>
      </c>
      <c r="O1594">
        <v>11</v>
      </c>
      <c r="P1594">
        <v>100256</v>
      </c>
      <c r="Q1594">
        <v>12</v>
      </c>
      <c r="R1594">
        <v>100256</v>
      </c>
      <c r="S1594">
        <v>13</v>
      </c>
      <c r="T1594">
        <v>100258</v>
      </c>
      <c r="U1594">
        <v>14</v>
      </c>
      <c r="V1594">
        <v>100258</v>
      </c>
      <c r="W1594">
        <v>15</v>
      </c>
      <c r="X1594">
        <v>100257</v>
      </c>
      <c r="Y1594">
        <v>16</v>
      </c>
      <c r="Z1594">
        <v>100257</v>
      </c>
      <c r="AA1594">
        <v>17</v>
      </c>
      <c r="AB1594">
        <v>100256</v>
      </c>
      <c r="AC1594">
        <v>19</v>
      </c>
      <c r="AD1594">
        <v>100256</v>
      </c>
      <c r="AE1594">
        <v>20</v>
      </c>
      <c r="AF1594">
        <v>200854</v>
      </c>
      <c r="AG1594">
        <v>18</v>
      </c>
      <c r="AH1594" t="e">
        <f>VLOOKUP(AF1594,关卡难度线!B:H,11,0)</f>
        <v>#N/A</v>
      </c>
    </row>
    <row r="1595" spans="14:34">
      <c r="N1595" s="14">
        <v>100257</v>
      </c>
      <c r="O1595">
        <v>11</v>
      </c>
      <c r="P1595">
        <v>100256</v>
      </c>
      <c r="Q1595">
        <v>12</v>
      </c>
      <c r="R1595">
        <v>100258</v>
      </c>
      <c r="S1595">
        <v>13</v>
      </c>
      <c r="T1595">
        <v>100256</v>
      </c>
      <c r="U1595">
        <v>14</v>
      </c>
      <c r="V1595">
        <v>100257</v>
      </c>
      <c r="W1595">
        <v>15</v>
      </c>
      <c r="X1595">
        <v>100256</v>
      </c>
      <c r="Y1595">
        <v>16</v>
      </c>
      <c r="Z1595">
        <v>100256</v>
      </c>
      <c r="AA1595">
        <v>17</v>
      </c>
      <c r="AB1595">
        <v>100257</v>
      </c>
      <c r="AC1595">
        <v>19</v>
      </c>
      <c r="AD1595">
        <v>100256</v>
      </c>
      <c r="AE1595">
        <v>20</v>
      </c>
      <c r="AF1595">
        <v>200855</v>
      </c>
      <c r="AG1595">
        <v>18</v>
      </c>
      <c r="AH1595" t="e">
        <f>VLOOKUP(AF1595,关卡难度线!B:H,11,0)</f>
        <v>#N/A</v>
      </c>
    </row>
    <row r="1596" spans="14:34">
      <c r="N1596" s="14">
        <v>100257</v>
      </c>
      <c r="O1596">
        <v>11</v>
      </c>
      <c r="P1596">
        <v>100258</v>
      </c>
      <c r="Q1596">
        <v>12</v>
      </c>
      <c r="R1596">
        <v>100257</v>
      </c>
      <c r="S1596">
        <v>13</v>
      </c>
      <c r="T1596">
        <v>100256</v>
      </c>
      <c r="U1596">
        <v>14</v>
      </c>
      <c r="V1596">
        <v>100258</v>
      </c>
      <c r="W1596">
        <v>15</v>
      </c>
      <c r="X1596">
        <v>100256</v>
      </c>
      <c r="Y1596">
        <v>16</v>
      </c>
      <c r="Z1596">
        <v>100257</v>
      </c>
      <c r="AA1596">
        <v>17</v>
      </c>
      <c r="AB1596">
        <v>100256</v>
      </c>
      <c r="AC1596">
        <v>19</v>
      </c>
      <c r="AD1596">
        <v>100256</v>
      </c>
      <c r="AE1596">
        <v>20</v>
      </c>
      <c r="AF1596">
        <v>200856</v>
      </c>
      <c r="AG1596">
        <v>18</v>
      </c>
      <c r="AH1596" t="e">
        <f>VLOOKUP(AF1596,关卡难度线!B:H,11,0)</f>
        <v>#N/A</v>
      </c>
    </row>
    <row r="1597" spans="14:34">
      <c r="N1597" s="14">
        <v>100258</v>
      </c>
      <c r="O1597">
        <v>11</v>
      </c>
      <c r="P1597">
        <v>100256</v>
      </c>
      <c r="Q1597">
        <v>12</v>
      </c>
      <c r="R1597">
        <v>100258</v>
      </c>
      <c r="S1597">
        <v>13</v>
      </c>
      <c r="T1597">
        <v>100257</v>
      </c>
      <c r="U1597">
        <v>14</v>
      </c>
      <c r="V1597">
        <v>100256</v>
      </c>
      <c r="W1597">
        <v>15</v>
      </c>
      <c r="X1597">
        <v>100256</v>
      </c>
      <c r="Y1597">
        <v>16</v>
      </c>
      <c r="Z1597">
        <v>100256</v>
      </c>
      <c r="AA1597">
        <v>17</v>
      </c>
      <c r="AB1597">
        <v>100258</v>
      </c>
      <c r="AC1597">
        <v>19</v>
      </c>
      <c r="AD1597">
        <v>100257</v>
      </c>
      <c r="AE1597">
        <v>20</v>
      </c>
      <c r="AF1597">
        <v>200857</v>
      </c>
      <c r="AG1597">
        <v>18</v>
      </c>
      <c r="AH1597" t="e">
        <f>VLOOKUP(AF1597,关卡难度线!B:H,11,0)</f>
        <v>#N/A</v>
      </c>
    </row>
    <row r="1598" spans="14:34">
      <c r="N1598" s="14">
        <v>100256</v>
      </c>
      <c r="O1598">
        <v>11</v>
      </c>
      <c r="P1598">
        <v>100258</v>
      </c>
      <c r="Q1598">
        <v>12</v>
      </c>
      <c r="R1598">
        <v>100256</v>
      </c>
      <c r="S1598">
        <v>13</v>
      </c>
      <c r="T1598">
        <v>100257</v>
      </c>
      <c r="U1598">
        <v>14</v>
      </c>
      <c r="V1598">
        <v>100257</v>
      </c>
      <c r="W1598">
        <v>15</v>
      </c>
      <c r="X1598">
        <v>100258</v>
      </c>
      <c r="Y1598">
        <v>16</v>
      </c>
      <c r="Z1598">
        <v>100258</v>
      </c>
      <c r="AA1598">
        <v>17</v>
      </c>
      <c r="AB1598">
        <v>100257</v>
      </c>
      <c r="AC1598">
        <v>19</v>
      </c>
      <c r="AD1598">
        <v>100256</v>
      </c>
      <c r="AE1598">
        <v>20</v>
      </c>
      <c r="AF1598">
        <v>200858</v>
      </c>
      <c r="AG1598">
        <v>18</v>
      </c>
      <c r="AH1598" t="e">
        <f>VLOOKUP(AF1598,关卡难度线!B:H,11,0)</f>
        <v>#N/A</v>
      </c>
    </row>
    <row r="1599" spans="14:34">
      <c r="N1599" s="14">
        <v>100256</v>
      </c>
      <c r="O1599">
        <v>11</v>
      </c>
      <c r="P1599">
        <v>100257</v>
      </c>
      <c r="Q1599">
        <v>12</v>
      </c>
      <c r="R1599">
        <v>100257</v>
      </c>
      <c r="S1599">
        <v>13</v>
      </c>
      <c r="T1599">
        <v>100258</v>
      </c>
      <c r="U1599">
        <v>14</v>
      </c>
      <c r="V1599">
        <v>100258</v>
      </c>
      <c r="W1599">
        <v>15</v>
      </c>
      <c r="X1599">
        <v>100257</v>
      </c>
      <c r="Y1599">
        <v>16</v>
      </c>
      <c r="Z1599">
        <v>100257</v>
      </c>
      <c r="AA1599">
        <v>17</v>
      </c>
      <c r="AB1599">
        <v>100258</v>
      </c>
      <c r="AC1599">
        <v>19</v>
      </c>
      <c r="AD1599">
        <v>100256</v>
      </c>
      <c r="AE1599">
        <v>20</v>
      </c>
      <c r="AF1599">
        <v>200859</v>
      </c>
      <c r="AG1599">
        <v>18</v>
      </c>
      <c r="AH1599" t="e">
        <f>VLOOKUP(AF1599,关卡难度线!B:H,11,0)</f>
        <v>#N/A</v>
      </c>
    </row>
    <row r="1600" spans="14:34">
      <c r="N1600" s="14">
        <v>100258</v>
      </c>
      <c r="O1600">
        <v>11</v>
      </c>
      <c r="P1600">
        <v>100258</v>
      </c>
      <c r="Q1600">
        <v>12</v>
      </c>
      <c r="R1600">
        <v>100257</v>
      </c>
      <c r="S1600">
        <v>13</v>
      </c>
      <c r="T1600">
        <v>100257</v>
      </c>
      <c r="U1600">
        <v>14</v>
      </c>
      <c r="V1600">
        <v>100258</v>
      </c>
      <c r="W1600">
        <v>15</v>
      </c>
      <c r="X1600">
        <v>100258</v>
      </c>
      <c r="Y1600">
        <v>16</v>
      </c>
      <c r="Z1600">
        <v>100257</v>
      </c>
      <c r="AA1600">
        <v>17</v>
      </c>
      <c r="AB1600">
        <v>100258</v>
      </c>
      <c r="AC1600">
        <v>19</v>
      </c>
      <c r="AD1600">
        <v>100257</v>
      </c>
      <c r="AE1600">
        <v>20</v>
      </c>
      <c r="AF1600">
        <v>200860</v>
      </c>
      <c r="AG1600">
        <v>18</v>
      </c>
      <c r="AH1600" t="e">
        <f>VLOOKUP(AF1600,关卡难度线!B:H,11,0)</f>
        <v>#N/A</v>
      </c>
    </row>
    <row r="1601" spans="14:34">
      <c r="N1601" s="14">
        <v>100260</v>
      </c>
      <c r="O1601">
        <v>11</v>
      </c>
      <c r="P1601">
        <v>100260</v>
      </c>
      <c r="Q1601">
        <v>12</v>
      </c>
      <c r="R1601">
        <v>100259</v>
      </c>
      <c r="S1601">
        <v>13</v>
      </c>
      <c r="T1601">
        <v>100260</v>
      </c>
      <c r="U1601">
        <v>14</v>
      </c>
      <c r="V1601">
        <v>100259</v>
      </c>
      <c r="W1601">
        <v>15</v>
      </c>
      <c r="X1601">
        <v>100261</v>
      </c>
      <c r="Y1601">
        <v>16</v>
      </c>
      <c r="Z1601">
        <v>100259</v>
      </c>
      <c r="AA1601">
        <v>17</v>
      </c>
      <c r="AB1601">
        <v>100259</v>
      </c>
      <c r="AC1601">
        <v>19</v>
      </c>
      <c r="AD1601">
        <v>100261</v>
      </c>
      <c r="AE1601">
        <v>20</v>
      </c>
      <c r="AF1601">
        <v>200861</v>
      </c>
      <c r="AG1601">
        <v>18</v>
      </c>
      <c r="AH1601" t="e">
        <f>VLOOKUP(AF1601,关卡难度线!B:H,11,0)</f>
        <v>#N/A</v>
      </c>
    </row>
    <row r="1602" spans="14:34">
      <c r="N1602" s="14">
        <v>100260</v>
      </c>
      <c r="O1602">
        <v>11</v>
      </c>
      <c r="P1602">
        <v>100261</v>
      </c>
      <c r="Q1602">
        <v>12</v>
      </c>
      <c r="R1602">
        <v>100259</v>
      </c>
      <c r="S1602">
        <v>13</v>
      </c>
      <c r="T1602">
        <v>100260</v>
      </c>
      <c r="U1602">
        <v>14</v>
      </c>
      <c r="V1602">
        <v>100259</v>
      </c>
      <c r="W1602">
        <v>15</v>
      </c>
      <c r="X1602">
        <v>100260</v>
      </c>
      <c r="Y1602">
        <v>16</v>
      </c>
      <c r="Z1602">
        <v>100259</v>
      </c>
      <c r="AA1602">
        <v>17</v>
      </c>
      <c r="AB1602">
        <v>100261</v>
      </c>
      <c r="AC1602">
        <v>19</v>
      </c>
      <c r="AD1602">
        <v>100261</v>
      </c>
      <c r="AE1602">
        <v>20</v>
      </c>
      <c r="AF1602">
        <v>200862</v>
      </c>
      <c r="AG1602">
        <v>18</v>
      </c>
      <c r="AH1602" t="e">
        <f>VLOOKUP(AF1602,关卡难度线!B:H,11,0)</f>
        <v>#N/A</v>
      </c>
    </row>
    <row r="1603" spans="14:34">
      <c r="N1603" s="14">
        <v>100259</v>
      </c>
      <c r="O1603">
        <v>11</v>
      </c>
      <c r="P1603">
        <v>100260</v>
      </c>
      <c r="Q1603">
        <v>12</v>
      </c>
      <c r="R1603">
        <v>100259</v>
      </c>
      <c r="S1603">
        <v>13</v>
      </c>
      <c r="T1603">
        <v>100260</v>
      </c>
      <c r="U1603">
        <v>14</v>
      </c>
      <c r="V1603">
        <v>100261</v>
      </c>
      <c r="W1603">
        <v>15</v>
      </c>
      <c r="X1603">
        <v>100260</v>
      </c>
      <c r="Y1603">
        <v>16</v>
      </c>
      <c r="Z1603">
        <v>100261</v>
      </c>
      <c r="AA1603">
        <v>17</v>
      </c>
      <c r="AB1603">
        <v>100260</v>
      </c>
      <c r="AC1603">
        <v>19</v>
      </c>
      <c r="AD1603">
        <v>100259</v>
      </c>
      <c r="AE1603">
        <v>20</v>
      </c>
      <c r="AF1603">
        <v>200863</v>
      </c>
      <c r="AG1603">
        <v>18</v>
      </c>
      <c r="AH1603" t="e">
        <f>VLOOKUP(AF1603,关卡难度线!B:H,11,0)</f>
        <v>#N/A</v>
      </c>
    </row>
    <row r="1604" spans="14:34">
      <c r="N1604" s="14">
        <v>100260</v>
      </c>
      <c r="O1604">
        <v>11</v>
      </c>
      <c r="P1604">
        <v>100261</v>
      </c>
      <c r="Q1604">
        <v>12</v>
      </c>
      <c r="R1604">
        <v>100261</v>
      </c>
      <c r="S1604">
        <v>13</v>
      </c>
      <c r="T1604">
        <v>100261</v>
      </c>
      <c r="U1604">
        <v>14</v>
      </c>
      <c r="V1604">
        <v>100260</v>
      </c>
      <c r="W1604">
        <v>15</v>
      </c>
      <c r="X1604">
        <v>100259</v>
      </c>
      <c r="Y1604">
        <v>16</v>
      </c>
      <c r="Z1604">
        <v>100259</v>
      </c>
      <c r="AA1604">
        <v>17</v>
      </c>
      <c r="AB1604">
        <v>100260</v>
      </c>
      <c r="AC1604">
        <v>19</v>
      </c>
      <c r="AD1604">
        <v>100259</v>
      </c>
      <c r="AE1604">
        <v>20</v>
      </c>
      <c r="AF1604">
        <v>200864</v>
      </c>
      <c r="AG1604">
        <v>18</v>
      </c>
      <c r="AH1604" t="e">
        <f>VLOOKUP(AF1604,关卡难度线!B:H,11,0)</f>
        <v>#N/A</v>
      </c>
    </row>
    <row r="1605" spans="14:34">
      <c r="N1605" s="14">
        <v>100261</v>
      </c>
      <c r="O1605">
        <v>11</v>
      </c>
      <c r="P1605">
        <v>100259</v>
      </c>
      <c r="Q1605">
        <v>12</v>
      </c>
      <c r="R1605">
        <v>100259</v>
      </c>
      <c r="S1605">
        <v>13</v>
      </c>
      <c r="T1605">
        <v>100259</v>
      </c>
      <c r="U1605">
        <v>14</v>
      </c>
      <c r="V1605">
        <v>100261</v>
      </c>
      <c r="W1605">
        <v>15</v>
      </c>
      <c r="X1605">
        <v>100261</v>
      </c>
      <c r="Y1605">
        <v>16</v>
      </c>
      <c r="Z1605">
        <v>100260</v>
      </c>
      <c r="AA1605">
        <v>17</v>
      </c>
      <c r="AB1605">
        <v>100260</v>
      </c>
      <c r="AC1605">
        <v>19</v>
      </c>
      <c r="AD1605">
        <v>100260</v>
      </c>
      <c r="AE1605">
        <v>20</v>
      </c>
      <c r="AF1605">
        <v>200865</v>
      </c>
      <c r="AG1605">
        <v>18</v>
      </c>
      <c r="AH1605" t="e">
        <f>VLOOKUP(AF1605,关卡难度线!B:H,11,0)</f>
        <v>#N/A</v>
      </c>
    </row>
    <row r="1606" spans="14:34">
      <c r="N1606" s="14">
        <v>100260</v>
      </c>
      <c r="O1606">
        <v>11</v>
      </c>
      <c r="P1606">
        <v>100260</v>
      </c>
      <c r="Q1606">
        <v>12</v>
      </c>
      <c r="R1606">
        <v>100261</v>
      </c>
      <c r="S1606">
        <v>13</v>
      </c>
      <c r="T1606">
        <v>100260</v>
      </c>
      <c r="U1606">
        <v>14</v>
      </c>
      <c r="V1606">
        <v>100259</v>
      </c>
      <c r="W1606">
        <v>15</v>
      </c>
      <c r="X1606">
        <v>100261</v>
      </c>
      <c r="Y1606">
        <v>16</v>
      </c>
      <c r="Z1606">
        <v>100260</v>
      </c>
      <c r="AA1606">
        <v>17</v>
      </c>
      <c r="AB1606">
        <v>100261</v>
      </c>
      <c r="AC1606">
        <v>19</v>
      </c>
      <c r="AD1606">
        <v>100260</v>
      </c>
      <c r="AE1606">
        <v>20</v>
      </c>
      <c r="AF1606">
        <v>200866</v>
      </c>
      <c r="AG1606">
        <v>18</v>
      </c>
      <c r="AH1606" t="e">
        <f>VLOOKUP(AF1606,关卡难度线!B:H,11,0)</f>
        <v>#N/A</v>
      </c>
    </row>
    <row r="1607" spans="14:34">
      <c r="N1607" s="14">
        <v>100261</v>
      </c>
      <c r="O1607">
        <v>11</v>
      </c>
      <c r="P1607">
        <v>100260</v>
      </c>
      <c r="Q1607">
        <v>12</v>
      </c>
      <c r="R1607">
        <v>100261</v>
      </c>
      <c r="S1607">
        <v>13</v>
      </c>
      <c r="T1607">
        <v>100260</v>
      </c>
      <c r="U1607">
        <v>14</v>
      </c>
      <c r="V1607">
        <v>100259</v>
      </c>
      <c r="W1607">
        <v>15</v>
      </c>
      <c r="X1607">
        <v>100261</v>
      </c>
      <c r="Y1607">
        <v>16</v>
      </c>
      <c r="Z1607">
        <v>100261</v>
      </c>
      <c r="AA1607">
        <v>17</v>
      </c>
      <c r="AB1607">
        <v>100261</v>
      </c>
      <c r="AC1607">
        <v>19</v>
      </c>
      <c r="AD1607">
        <v>100261</v>
      </c>
      <c r="AE1607">
        <v>20</v>
      </c>
      <c r="AF1607">
        <v>200867</v>
      </c>
      <c r="AG1607">
        <v>18</v>
      </c>
      <c r="AH1607" t="e">
        <f>VLOOKUP(AF1607,关卡难度线!B:H,11,0)</f>
        <v>#N/A</v>
      </c>
    </row>
    <row r="1608" spans="14:34">
      <c r="N1608" s="14">
        <v>100259</v>
      </c>
      <c r="O1608">
        <v>11</v>
      </c>
      <c r="P1608">
        <v>100259</v>
      </c>
      <c r="Q1608">
        <v>12</v>
      </c>
      <c r="R1608">
        <v>100261</v>
      </c>
      <c r="S1608">
        <v>13</v>
      </c>
      <c r="T1608">
        <v>100261</v>
      </c>
      <c r="U1608">
        <v>14</v>
      </c>
      <c r="V1608">
        <v>100259</v>
      </c>
      <c r="W1608">
        <v>15</v>
      </c>
      <c r="X1608">
        <v>100260</v>
      </c>
      <c r="Y1608">
        <v>16</v>
      </c>
      <c r="Z1608">
        <v>100259</v>
      </c>
      <c r="AA1608">
        <v>17</v>
      </c>
      <c r="AB1608">
        <v>100261</v>
      </c>
      <c r="AC1608">
        <v>19</v>
      </c>
      <c r="AD1608">
        <v>100259</v>
      </c>
      <c r="AE1608">
        <v>20</v>
      </c>
      <c r="AF1608">
        <v>200868</v>
      </c>
      <c r="AG1608">
        <v>18</v>
      </c>
      <c r="AH1608" t="e">
        <f>VLOOKUP(AF1608,关卡难度线!B:H,11,0)</f>
        <v>#N/A</v>
      </c>
    </row>
    <row r="1609" spans="14:34">
      <c r="N1609" s="14">
        <v>100261</v>
      </c>
      <c r="O1609">
        <v>11</v>
      </c>
      <c r="P1609">
        <v>100261</v>
      </c>
      <c r="Q1609">
        <v>12</v>
      </c>
      <c r="R1609">
        <v>100261</v>
      </c>
      <c r="S1609">
        <v>13</v>
      </c>
      <c r="T1609">
        <v>100260</v>
      </c>
      <c r="U1609">
        <v>14</v>
      </c>
      <c r="V1609">
        <v>100260</v>
      </c>
      <c r="W1609">
        <v>15</v>
      </c>
      <c r="X1609">
        <v>100261</v>
      </c>
      <c r="Y1609">
        <v>16</v>
      </c>
      <c r="Z1609">
        <v>100260</v>
      </c>
      <c r="AA1609">
        <v>17</v>
      </c>
      <c r="AB1609">
        <v>100260</v>
      </c>
      <c r="AC1609">
        <v>19</v>
      </c>
      <c r="AD1609">
        <v>100259</v>
      </c>
      <c r="AE1609">
        <v>20</v>
      </c>
      <c r="AF1609">
        <v>200869</v>
      </c>
      <c r="AG1609">
        <v>18</v>
      </c>
      <c r="AH1609" t="e">
        <f>VLOOKUP(AF1609,关卡难度线!B:H,11,0)</f>
        <v>#N/A</v>
      </c>
    </row>
    <row r="1610" spans="14:34">
      <c r="N1610" s="14">
        <v>100261</v>
      </c>
      <c r="O1610">
        <v>11</v>
      </c>
      <c r="P1610">
        <v>100260</v>
      </c>
      <c r="Q1610">
        <v>12</v>
      </c>
      <c r="R1610">
        <v>100259</v>
      </c>
      <c r="S1610">
        <v>13</v>
      </c>
      <c r="T1610">
        <v>100261</v>
      </c>
      <c r="U1610">
        <v>14</v>
      </c>
      <c r="V1610">
        <v>100259</v>
      </c>
      <c r="W1610">
        <v>15</v>
      </c>
      <c r="X1610">
        <v>100260</v>
      </c>
      <c r="Y1610">
        <v>16</v>
      </c>
      <c r="Z1610">
        <v>100259</v>
      </c>
      <c r="AA1610">
        <v>17</v>
      </c>
      <c r="AB1610">
        <v>100259</v>
      </c>
      <c r="AC1610">
        <v>19</v>
      </c>
      <c r="AD1610">
        <v>100260</v>
      </c>
      <c r="AE1610">
        <v>20</v>
      </c>
      <c r="AF1610">
        <v>200870</v>
      </c>
      <c r="AG1610">
        <v>18</v>
      </c>
      <c r="AH1610" t="e">
        <f>VLOOKUP(AF1610,关卡难度线!B:H,11,0)</f>
        <v>#N/A</v>
      </c>
    </row>
    <row r="1611" spans="14:34">
      <c r="N1611" s="14">
        <v>100260</v>
      </c>
      <c r="O1611">
        <v>11</v>
      </c>
      <c r="P1611">
        <v>100260</v>
      </c>
      <c r="Q1611">
        <v>12</v>
      </c>
      <c r="R1611">
        <v>100259</v>
      </c>
      <c r="S1611">
        <v>13</v>
      </c>
      <c r="T1611">
        <v>100260</v>
      </c>
      <c r="U1611">
        <v>14</v>
      </c>
      <c r="V1611">
        <v>100259</v>
      </c>
      <c r="W1611">
        <v>15</v>
      </c>
      <c r="X1611">
        <v>100261</v>
      </c>
      <c r="Y1611">
        <v>16</v>
      </c>
      <c r="Z1611">
        <v>100259</v>
      </c>
      <c r="AA1611">
        <v>17</v>
      </c>
      <c r="AB1611">
        <v>100259</v>
      </c>
      <c r="AC1611">
        <v>19</v>
      </c>
      <c r="AD1611">
        <v>100261</v>
      </c>
      <c r="AE1611">
        <v>20</v>
      </c>
      <c r="AF1611">
        <v>200861</v>
      </c>
      <c r="AG1611">
        <v>18</v>
      </c>
      <c r="AH1611" t="e">
        <f>VLOOKUP(AF1611,关卡难度线!B:H,11,0)</f>
        <v>#N/A</v>
      </c>
    </row>
    <row r="1612" spans="14:34">
      <c r="N1612" s="14">
        <v>100260</v>
      </c>
      <c r="O1612">
        <v>11</v>
      </c>
      <c r="P1612">
        <v>100261</v>
      </c>
      <c r="Q1612">
        <v>12</v>
      </c>
      <c r="R1612">
        <v>100259</v>
      </c>
      <c r="S1612">
        <v>13</v>
      </c>
      <c r="T1612">
        <v>100260</v>
      </c>
      <c r="U1612">
        <v>14</v>
      </c>
      <c r="V1612">
        <v>100259</v>
      </c>
      <c r="W1612">
        <v>15</v>
      </c>
      <c r="X1612">
        <v>100260</v>
      </c>
      <c r="Y1612">
        <v>16</v>
      </c>
      <c r="Z1612">
        <v>100259</v>
      </c>
      <c r="AA1612">
        <v>17</v>
      </c>
      <c r="AB1612">
        <v>100261</v>
      </c>
      <c r="AC1612">
        <v>19</v>
      </c>
      <c r="AD1612">
        <v>100261</v>
      </c>
      <c r="AE1612">
        <v>20</v>
      </c>
      <c r="AF1612">
        <v>200862</v>
      </c>
      <c r="AG1612">
        <v>18</v>
      </c>
      <c r="AH1612" t="e">
        <f>VLOOKUP(AF1612,关卡难度线!B:H,11,0)</f>
        <v>#N/A</v>
      </c>
    </row>
    <row r="1613" spans="14:34">
      <c r="N1613" s="14">
        <v>100259</v>
      </c>
      <c r="O1613">
        <v>11</v>
      </c>
      <c r="P1613">
        <v>100260</v>
      </c>
      <c r="Q1613">
        <v>12</v>
      </c>
      <c r="R1613">
        <v>100259</v>
      </c>
      <c r="S1613">
        <v>13</v>
      </c>
      <c r="T1613">
        <v>100260</v>
      </c>
      <c r="U1613">
        <v>14</v>
      </c>
      <c r="V1613">
        <v>100261</v>
      </c>
      <c r="W1613">
        <v>15</v>
      </c>
      <c r="X1613">
        <v>100260</v>
      </c>
      <c r="Y1613">
        <v>16</v>
      </c>
      <c r="Z1613">
        <v>100261</v>
      </c>
      <c r="AA1613">
        <v>17</v>
      </c>
      <c r="AB1613">
        <v>100260</v>
      </c>
      <c r="AC1613">
        <v>19</v>
      </c>
      <c r="AD1613">
        <v>100259</v>
      </c>
      <c r="AE1613">
        <v>20</v>
      </c>
      <c r="AF1613">
        <v>200863</v>
      </c>
      <c r="AG1613">
        <v>18</v>
      </c>
      <c r="AH1613" t="e">
        <f>VLOOKUP(AF1613,关卡难度线!B:H,11,0)</f>
        <v>#N/A</v>
      </c>
    </row>
    <row r="1614" spans="14:34">
      <c r="N1614" s="14">
        <v>100260</v>
      </c>
      <c r="O1614">
        <v>11</v>
      </c>
      <c r="P1614">
        <v>100261</v>
      </c>
      <c r="Q1614">
        <v>12</v>
      </c>
      <c r="R1614">
        <v>100261</v>
      </c>
      <c r="S1614">
        <v>13</v>
      </c>
      <c r="T1614">
        <v>100261</v>
      </c>
      <c r="U1614">
        <v>14</v>
      </c>
      <c r="V1614">
        <v>100260</v>
      </c>
      <c r="W1614">
        <v>15</v>
      </c>
      <c r="X1614">
        <v>100259</v>
      </c>
      <c r="Y1614">
        <v>16</v>
      </c>
      <c r="Z1614">
        <v>100259</v>
      </c>
      <c r="AA1614">
        <v>17</v>
      </c>
      <c r="AB1614">
        <v>100260</v>
      </c>
      <c r="AC1614">
        <v>19</v>
      </c>
      <c r="AD1614">
        <v>100259</v>
      </c>
      <c r="AE1614">
        <v>20</v>
      </c>
      <c r="AF1614">
        <v>200864</v>
      </c>
      <c r="AG1614">
        <v>18</v>
      </c>
      <c r="AH1614" t="e">
        <f>VLOOKUP(AF1614,关卡难度线!B:H,11,0)</f>
        <v>#N/A</v>
      </c>
    </row>
    <row r="1615" spans="14:34">
      <c r="N1615" s="14">
        <v>100261</v>
      </c>
      <c r="O1615">
        <v>11</v>
      </c>
      <c r="P1615">
        <v>100259</v>
      </c>
      <c r="Q1615">
        <v>12</v>
      </c>
      <c r="R1615">
        <v>100259</v>
      </c>
      <c r="S1615">
        <v>13</v>
      </c>
      <c r="T1615">
        <v>100259</v>
      </c>
      <c r="U1615">
        <v>14</v>
      </c>
      <c r="V1615">
        <v>100261</v>
      </c>
      <c r="W1615">
        <v>15</v>
      </c>
      <c r="X1615">
        <v>100261</v>
      </c>
      <c r="Y1615">
        <v>16</v>
      </c>
      <c r="Z1615">
        <v>100260</v>
      </c>
      <c r="AA1615">
        <v>17</v>
      </c>
      <c r="AB1615">
        <v>100260</v>
      </c>
      <c r="AC1615">
        <v>19</v>
      </c>
      <c r="AD1615">
        <v>100260</v>
      </c>
      <c r="AE1615">
        <v>20</v>
      </c>
      <c r="AF1615">
        <v>200865</v>
      </c>
      <c r="AG1615">
        <v>18</v>
      </c>
      <c r="AH1615" t="e">
        <f>VLOOKUP(AF1615,关卡难度线!B:H,11,0)</f>
        <v>#N/A</v>
      </c>
    </row>
    <row r="1616" spans="14:34">
      <c r="N1616" s="14">
        <v>100260</v>
      </c>
      <c r="O1616">
        <v>11</v>
      </c>
      <c r="P1616">
        <v>100260</v>
      </c>
      <c r="Q1616">
        <v>12</v>
      </c>
      <c r="R1616">
        <v>100261</v>
      </c>
      <c r="S1616">
        <v>13</v>
      </c>
      <c r="T1616">
        <v>100260</v>
      </c>
      <c r="U1616">
        <v>14</v>
      </c>
      <c r="V1616">
        <v>100259</v>
      </c>
      <c r="W1616">
        <v>15</v>
      </c>
      <c r="X1616">
        <v>100261</v>
      </c>
      <c r="Y1616">
        <v>16</v>
      </c>
      <c r="Z1616">
        <v>100260</v>
      </c>
      <c r="AA1616">
        <v>17</v>
      </c>
      <c r="AB1616">
        <v>100261</v>
      </c>
      <c r="AC1616">
        <v>19</v>
      </c>
      <c r="AD1616">
        <v>100260</v>
      </c>
      <c r="AE1616">
        <v>20</v>
      </c>
      <c r="AF1616">
        <v>200866</v>
      </c>
      <c r="AG1616">
        <v>18</v>
      </c>
      <c r="AH1616" t="e">
        <f>VLOOKUP(AF1616,关卡难度线!B:H,11,0)</f>
        <v>#N/A</v>
      </c>
    </row>
    <row r="1617" spans="14:34">
      <c r="N1617" s="14">
        <v>100261</v>
      </c>
      <c r="O1617">
        <v>11</v>
      </c>
      <c r="P1617">
        <v>100260</v>
      </c>
      <c r="Q1617">
        <v>12</v>
      </c>
      <c r="R1617">
        <v>100261</v>
      </c>
      <c r="S1617">
        <v>13</v>
      </c>
      <c r="T1617">
        <v>100260</v>
      </c>
      <c r="U1617">
        <v>14</v>
      </c>
      <c r="V1617">
        <v>100259</v>
      </c>
      <c r="W1617">
        <v>15</v>
      </c>
      <c r="X1617">
        <v>100261</v>
      </c>
      <c r="Y1617">
        <v>16</v>
      </c>
      <c r="Z1617">
        <v>100261</v>
      </c>
      <c r="AA1617">
        <v>17</v>
      </c>
      <c r="AB1617">
        <v>100261</v>
      </c>
      <c r="AC1617">
        <v>19</v>
      </c>
      <c r="AD1617">
        <v>100261</v>
      </c>
      <c r="AE1617">
        <v>20</v>
      </c>
      <c r="AF1617">
        <v>200867</v>
      </c>
      <c r="AG1617">
        <v>18</v>
      </c>
      <c r="AH1617" t="e">
        <f>VLOOKUP(AF1617,关卡难度线!B:H,11,0)</f>
        <v>#N/A</v>
      </c>
    </row>
    <row r="1618" spans="14:34">
      <c r="N1618" s="14">
        <v>100259</v>
      </c>
      <c r="O1618">
        <v>11</v>
      </c>
      <c r="P1618">
        <v>100259</v>
      </c>
      <c r="Q1618">
        <v>12</v>
      </c>
      <c r="R1618">
        <v>100261</v>
      </c>
      <c r="S1618">
        <v>13</v>
      </c>
      <c r="T1618">
        <v>100261</v>
      </c>
      <c r="U1618">
        <v>14</v>
      </c>
      <c r="V1618">
        <v>100259</v>
      </c>
      <c r="W1618">
        <v>15</v>
      </c>
      <c r="X1618">
        <v>100260</v>
      </c>
      <c r="Y1618">
        <v>16</v>
      </c>
      <c r="Z1618">
        <v>100259</v>
      </c>
      <c r="AA1618">
        <v>17</v>
      </c>
      <c r="AB1618">
        <v>100261</v>
      </c>
      <c r="AC1618">
        <v>19</v>
      </c>
      <c r="AD1618">
        <v>100259</v>
      </c>
      <c r="AE1618">
        <v>20</v>
      </c>
      <c r="AF1618">
        <v>200868</v>
      </c>
      <c r="AG1618">
        <v>18</v>
      </c>
      <c r="AH1618" t="e">
        <f>VLOOKUP(AF1618,关卡难度线!B:H,11,0)</f>
        <v>#N/A</v>
      </c>
    </row>
    <row r="1619" spans="14:34">
      <c r="N1619" s="14">
        <v>100261</v>
      </c>
      <c r="O1619">
        <v>11</v>
      </c>
      <c r="P1619">
        <v>100261</v>
      </c>
      <c r="Q1619">
        <v>12</v>
      </c>
      <c r="R1619">
        <v>100261</v>
      </c>
      <c r="S1619">
        <v>13</v>
      </c>
      <c r="T1619">
        <v>100260</v>
      </c>
      <c r="U1619">
        <v>14</v>
      </c>
      <c r="V1619">
        <v>100260</v>
      </c>
      <c r="W1619">
        <v>15</v>
      </c>
      <c r="X1619">
        <v>100261</v>
      </c>
      <c r="Y1619">
        <v>16</v>
      </c>
      <c r="Z1619">
        <v>100260</v>
      </c>
      <c r="AA1619">
        <v>17</v>
      </c>
      <c r="AB1619">
        <v>100260</v>
      </c>
      <c r="AC1619">
        <v>19</v>
      </c>
      <c r="AD1619">
        <v>100259</v>
      </c>
      <c r="AE1619">
        <v>20</v>
      </c>
      <c r="AF1619">
        <v>200869</v>
      </c>
      <c r="AG1619">
        <v>18</v>
      </c>
      <c r="AH1619" t="e">
        <f>VLOOKUP(AF1619,关卡难度线!B:H,11,0)</f>
        <v>#N/A</v>
      </c>
    </row>
    <row r="1620" spans="14:34">
      <c r="N1620" s="14">
        <v>100261</v>
      </c>
      <c r="O1620">
        <v>11</v>
      </c>
      <c r="P1620">
        <v>100260</v>
      </c>
      <c r="Q1620">
        <v>12</v>
      </c>
      <c r="R1620">
        <v>100259</v>
      </c>
      <c r="S1620">
        <v>13</v>
      </c>
      <c r="T1620">
        <v>100261</v>
      </c>
      <c r="U1620">
        <v>14</v>
      </c>
      <c r="V1620">
        <v>100259</v>
      </c>
      <c r="W1620">
        <v>15</v>
      </c>
      <c r="X1620">
        <v>100260</v>
      </c>
      <c r="Y1620">
        <v>16</v>
      </c>
      <c r="Z1620">
        <v>100259</v>
      </c>
      <c r="AA1620">
        <v>17</v>
      </c>
      <c r="AB1620">
        <v>100259</v>
      </c>
      <c r="AC1620">
        <v>19</v>
      </c>
      <c r="AD1620">
        <v>100260</v>
      </c>
      <c r="AE1620">
        <v>20</v>
      </c>
      <c r="AF1620">
        <v>200870</v>
      </c>
      <c r="AG1620">
        <v>18</v>
      </c>
      <c r="AH1620" t="e">
        <f>VLOOKUP(AF1620,关卡难度线!B:H,11,0)</f>
        <v>#N/A</v>
      </c>
    </row>
    <row r="1621" spans="14:34">
      <c r="N1621" s="14">
        <v>100264</v>
      </c>
      <c r="O1621">
        <v>11</v>
      </c>
      <c r="P1621">
        <v>100263</v>
      </c>
      <c r="Q1621">
        <v>12</v>
      </c>
      <c r="R1621">
        <v>100262</v>
      </c>
      <c r="S1621">
        <v>13</v>
      </c>
      <c r="T1621">
        <v>100264</v>
      </c>
      <c r="U1621">
        <v>14</v>
      </c>
      <c r="V1621">
        <v>100263</v>
      </c>
      <c r="W1621">
        <v>15</v>
      </c>
      <c r="X1621">
        <v>100262</v>
      </c>
      <c r="Y1621">
        <v>16</v>
      </c>
      <c r="Z1621">
        <v>100263</v>
      </c>
      <c r="AA1621">
        <v>17</v>
      </c>
      <c r="AB1621">
        <v>100262</v>
      </c>
      <c r="AC1621">
        <v>19</v>
      </c>
      <c r="AD1621">
        <v>100263</v>
      </c>
      <c r="AE1621">
        <v>20</v>
      </c>
      <c r="AF1621">
        <v>200871</v>
      </c>
      <c r="AG1621">
        <v>18</v>
      </c>
      <c r="AH1621" t="e">
        <f>VLOOKUP(AF1621,关卡难度线!B:H,11,0)</f>
        <v>#N/A</v>
      </c>
    </row>
    <row r="1622" spans="14:34">
      <c r="N1622" s="14">
        <v>100262</v>
      </c>
      <c r="O1622">
        <v>11</v>
      </c>
      <c r="P1622">
        <v>100262</v>
      </c>
      <c r="Q1622">
        <v>12</v>
      </c>
      <c r="R1622">
        <v>100264</v>
      </c>
      <c r="S1622">
        <v>13</v>
      </c>
      <c r="T1622">
        <v>100264</v>
      </c>
      <c r="U1622">
        <v>14</v>
      </c>
      <c r="V1622">
        <v>100262</v>
      </c>
      <c r="W1622">
        <v>15</v>
      </c>
      <c r="X1622">
        <v>100263</v>
      </c>
      <c r="Y1622">
        <v>16</v>
      </c>
      <c r="Z1622">
        <v>100262</v>
      </c>
      <c r="AA1622">
        <v>17</v>
      </c>
      <c r="AB1622">
        <v>100263</v>
      </c>
      <c r="AC1622">
        <v>19</v>
      </c>
      <c r="AD1622">
        <v>100264</v>
      </c>
      <c r="AE1622">
        <v>20</v>
      </c>
      <c r="AF1622">
        <v>200872</v>
      </c>
      <c r="AG1622">
        <v>18</v>
      </c>
      <c r="AH1622" t="e">
        <f>VLOOKUP(AF1622,关卡难度线!B:H,11,0)</f>
        <v>#N/A</v>
      </c>
    </row>
    <row r="1623" spans="14:34">
      <c r="N1623" s="14">
        <v>100263</v>
      </c>
      <c r="O1623">
        <v>11</v>
      </c>
      <c r="P1623">
        <v>100262</v>
      </c>
      <c r="Q1623">
        <v>12</v>
      </c>
      <c r="R1623">
        <v>100264</v>
      </c>
      <c r="S1623">
        <v>13</v>
      </c>
      <c r="T1623">
        <v>100262</v>
      </c>
      <c r="U1623">
        <v>14</v>
      </c>
      <c r="V1623">
        <v>100264</v>
      </c>
      <c r="W1623">
        <v>15</v>
      </c>
      <c r="X1623">
        <v>100263</v>
      </c>
      <c r="Y1623">
        <v>16</v>
      </c>
      <c r="Z1623">
        <v>100263</v>
      </c>
      <c r="AA1623">
        <v>17</v>
      </c>
      <c r="AB1623">
        <v>100263</v>
      </c>
      <c r="AC1623">
        <v>19</v>
      </c>
      <c r="AD1623">
        <v>100263</v>
      </c>
      <c r="AE1623">
        <v>20</v>
      </c>
      <c r="AF1623">
        <v>200873</v>
      </c>
      <c r="AG1623">
        <v>18</v>
      </c>
      <c r="AH1623" t="e">
        <f>VLOOKUP(AF1623,关卡难度线!B:H,11,0)</f>
        <v>#N/A</v>
      </c>
    </row>
    <row r="1624" spans="14:34">
      <c r="N1624" s="14">
        <v>100264</v>
      </c>
      <c r="O1624">
        <v>11</v>
      </c>
      <c r="P1624">
        <v>100264</v>
      </c>
      <c r="Q1624">
        <v>12</v>
      </c>
      <c r="R1624">
        <v>100264</v>
      </c>
      <c r="S1624">
        <v>13</v>
      </c>
      <c r="T1624">
        <v>100262</v>
      </c>
      <c r="U1624">
        <v>14</v>
      </c>
      <c r="V1624">
        <v>100262</v>
      </c>
      <c r="W1624">
        <v>15</v>
      </c>
      <c r="X1624">
        <v>100264</v>
      </c>
      <c r="Y1624">
        <v>16</v>
      </c>
      <c r="Z1624">
        <v>100263</v>
      </c>
      <c r="AA1624">
        <v>17</v>
      </c>
      <c r="AB1624">
        <v>100262</v>
      </c>
      <c r="AC1624">
        <v>19</v>
      </c>
      <c r="AD1624">
        <v>100263</v>
      </c>
      <c r="AE1624">
        <v>20</v>
      </c>
      <c r="AF1624">
        <v>200874</v>
      </c>
      <c r="AG1624">
        <v>18</v>
      </c>
      <c r="AH1624" t="e">
        <f>VLOOKUP(AF1624,关卡难度线!B:H,11,0)</f>
        <v>#N/A</v>
      </c>
    </row>
    <row r="1625" spans="14:34">
      <c r="N1625" s="14">
        <v>100264</v>
      </c>
      <c r="O1625">
        <v>11</v>
      </c>
      <c r="P1625">
        <v>100262</v>
      </c>
      <c r="Q1625">
        <v>12</v>
      </c>
      <c r="R1625">
        <v>100263</v>
      </c>
      <c r="S1625">
        <v>13</v>
      </c>
      <c r="T1625">
        <v>100263</v>
      </c>
      <c r="U1625">
        <v>14</v>
      </c>
      <c r="V1625">
        <v>100263</v>
      </c>
      <c r="W1625">
        <v>15</v>
      </c>
      <c r="X1625">
        <v>100262</v>
      </c>
      <c r="Y1625">
        <v>16</v>
      </c>
      <c r="Z1625">
        <v>100262</v>
      </c>
      <c r="AA1625">
        <v>17</v>
      </c>
      <c r="AB1625">
        <v>100262</v>
      </c>
      <c r="AC1625">
        <v>19</v>
      </c>
      <c r="AD1625">
        <v>100262</v>
      </c>
      <c r="AE1625">
        <v>20</v>
      </c>
      <c r="AF1625">
        <v>200875</v>
      </c>
      <c r="AG1625">
        <v>18</v>
      </c>
      <c r="AH1625" t="e">
        <f>VLOOKUP(AF1625,关卡难度线!B:H,11,0)</f>
        <v>#N/A</v>
      </c>
    </row>
    <row r="1626" spans="14:34">
      <c r="N1626" s="14">
        <v>100262</v>
      </c>
      <c r="O1626">
        <v>11</v>
      </c>
      <c r="P1626">
        <v>100264</v>
      </c>
      <c r="Q1626">
        <v>12</v>
      </c>
      <c r="R1626">
        <v>100263</v>
      </c>
      <c r="S1626">
        <v>13</v>
      </c>
      <c r="T1626">
        <v>100263</v>
      </c>
      <c r="U1626">
        <v>14</v>
      </c>
      <c r="V1626">
        <v>100262</v>
      </c>
      <c r="W1626">
        <v>15</v>
      </c>
      <c r="X1626">
        <v>100262</v>
      </c>
      <c r="Y1626">
        <v>16</v>
      </c>
      <c r="Z1626">
        <v>100264</v>
      </c>
      <c r="AA1626">
        <v>17</v>
      </c>
      <c r="AB1626">
        <v>100263</v>
      </c>
      <c r="AC1626">
        <v>19</v>
      </c>
      <c r="AD1626">
        <v>100263</v>
      </c>
      <c r="AE1626">
        <v>20</v>
      </c>
      <c r="AF1626">
        <v>200876</v>
      </c>
      <c r="AG1626">
        <v>18</v>
      </c>
      <c r="AH1626" t="e">
        <f>VLOOKUP(AF1626,关卡难度线!B:H,11,0)</f>
        <v>#N/A</v>
      </c>
    </row>
    <row r="1627" spans="14:34">
      <c r="N1627" s="14">
        <v>100262</v>
      </c>
      <c r="O1627">
        <v>11</v>
      </c>
      <c r="P1627">
        <v>100263</v>
      </c>
      <c r="Q1627">
        <v>12</v>
      </c>
      <c r="R1627">
        <v>100263</v>
      </c>
      <c r="S1627">
        <v>13</v>
      </c>
      <c r="T1627">
        <v>100262</v>
      </c>
      <c r="U1627">
        <v>14</v>
      </c>
      <c r="V1627">
        <v>100263</v>
      </c>
      <c r="W1627">
        <v>15</v>
      </c>
      <c r="X1627">
        <v>100263</v>
      </c>
      <c r="Y1627">
        <v>16</v>
      </c>
      <c r="Z1627">
        <v>100264</v>
      </c>
      <c r="AA1627">
        <v>17</v>
      </c>
      <c r="AB1627">
        <v>100263</v>
      </c>
      <c r="AC1627">
        <v>19</v>
      </c>
      <c r="AD1627">
        <v>100262</v>
      </c>
      <c r="AE1627">
        <v>20</v>
      </c>
      <c r="AF1627">
        <v>200877</v>
      </c>
      <c r="AG1627">
        <v>18</v>
      </c>
      <c r="AH1627" t="e">
        <f>VLOOKUP(AF1627,关卡难度线!B:H,11,0)</f>
        <v>#N/A</v>
      </c>
    </row>
    <row r="1628" spans="14:34">
      <c r="N1628" s="14">
        <v>100263</v>
      </c>
      <c r="O1628">
        <v>11</v>
      </c>
      <c r="P1628">
        <v>100262</v>
      </c>
      <c r="Q1628">
        <v>12</v>
      </c>
      <c r="R1628">
        <v>100264</v>
      </c>
      <c r="S1628">
        <v>13</v>
      </c>
      <c r="T1628">
        <v>100263</v>
      </c>
      <c r="U1628">
        <v>14</v>
      </c>
      <c r="V1628">
        <v>100264</v>
      </c>
      <c r="W1628">
        <v>15</v>
      </c>
      <c r="X1628">
        <v>100264</v>
      </c>
      <c r="Y1628">
        <v>16</v>
      </c>
      <c r="Z1628">
        <v>100264</v>
      </c>
      <c r="AA1628">
        <v>17</v>
      </c>
      <c r="AB1628">
        <v>100262</v>
      </c>
      <c r="AC1628">
        <v>19</v>
      </c>
      <c r="AD1628">
        <v>100262</v>
      </c>
      <c r="AE1628">
        <v>20</v>
      </c>
      <c r="AF1628">
        <v>200878</v>
      </c>
      <c r="AG1628">
        <v>18</v>
      </c>
      <c r="AH1628" t="e">
        <f>VLOOKUP(AF1628,关卡难度线!B:H,11,0)</f>
        <v>#N/A</v>
      </c>
    </row>
    <row r="1629" spans="14:34">
      <c r="N1629" s="14">
        <v>100262</v>
      </c>
      <c r="O1629">
        <v>11</v>
      </c>
      <c r="P1629">
        <v>100262</v>
      </c>
      <c r="Q1629">
        <v>12</v>
      </c>
      <c r="R1629">
        <v>100263</v>
      </c>
      <c r="S1629">
        <v>13</v>
      </c>
      <c r="T1629">
        <v>100262</v>
      </c>
      <c r="U1629">
        <v>14</v>
      </c>
      <c r="V1629">
        <v>100263</v>
      </c>
      <c r="W1629">
        <v>15</v>
      </c>
      <c r="X1629">
        <v>100262</v>
      </c>
      <c r="Y1629">
        <v>16</v>
      </c>
      <c r="Z1629">
        <v>100263</v>
      </c>
      <c r="AA1629">
        <v>17</v>
      </c>
      <c r="AB1629">
        <v>100264</v>
      </c>
      <c r="AC1629">
        <v>19</v>
      </c>
      <c r="AD1629">
        <v>100262</v>
      </c>
      <c r="AE1629">
        <v>20</v>
      </c>
      <c r="AF1629">
        <v>200879</v>
      </c>
      <c r="AG1629">
        <v>18</v>
      </c>
      <c r="AH1629" t="e">
        <f>VLOOKUP(AF1629,关卡难度线!B:H,11,0)</f>
        <v>#N/A</v>
      </c>
    </row>
    <row r="1630" spans="14:34">
      <c r="N1630" s="14">
        <v>100264</v>
      </c>
      <c r="O1630">
        <v>11</v>
      </c>
      <c r="P1630">
        <v>100263</v>
      </c>
      <c r="Q1630">
        <v>12</v>
      </c>
      <c r="R1630">
        <v>100262</v>
      </c>
      <c r="S1630">
        <v>13</v>
      </c>
      <c r="T1630">
        <v>100263</v>
      </c>
      <c r="U1630">
        <v>14</v>
      </c>
      <c r="V1630">
        <v>100264</v>
      </c>
      <c r="W1630">
        <v>15</v>
      </c>
      <c r="X1630">
        <v>100262</v>
      </c>
      <c r="Y1630">
        <v>16</v>
      </c>
      <c r="Z1630">
        <v>100263</v>
      </c>
      <c r="AA1630">
        <v>17</v>
      </c>
      <c r="AB1630">
        <v>100262</v>
      </c>
      <c r="AC1630">
        <v>19</v>
      </c>
      <c r="AD1630">
        <v>100263</v>
      </c>
      <c r="AE1630">
        <v>20</v>
      </c>
      <c r="AF1630">
        <v>200880</v>
      </c>
      <c r="AG1630">
        <v>18</v>
      </c>
      <c r="AH1630" t="e">
        <f>VLOOKUP(AF1630,关卡难度线!B:H,11,0)</f>
        <v>#N/A</v>
      </c>
    </row>
    <row r="1631" spans="14:34">
      <c r="N1631" s="14">
        <v>100264</v>
      </c>
      <c r="O1631">
        <v>11</v>
      </c>
      <c r="P1631">
        <v>100263</v>
      </c>
      <c r="Q1631">
        <v>12</v>
      </c>
      <c r="R1631">
        <v>100262</v>
      </c>
      <c r="S1631">
        <v>13</v>
      </c>
      <c r="T1631">
        <v>100264</v>
      </c>
      <c r="U1631">
        <v>14</v>
      </c>
      <c r="V1631">
        <v>100263</v>
      </c>
      <c r="W1631">
        <v>15</v>
      </c>
      <c r="X1631">
        <v>100262</v>
      </c>
      <c r="Y1631">
        <v>16</v>
      </c>
      <c r="Z1631">
        <v>100263</v>
      </c>
      <c r="AA1631">
        <v>17</v>
      </c>
      <c r="AB1631">
        <v>100262</v>
      </c>
      <c r="AC1631">
        <v>19</v>
      </c>
      <c r="AD1631">
        <v>100263</v>
      </c>
      <c r="AE1631">
        <v>20</v>
      </c>
      <c r="AF1631">
        <v>200871</v>
      </c>
      <c r="AG1631">
        <v>18</v>
      </c>
      <c r="AH1631" t="e">
        <f>VLOOKUP(AF1631,关卡难度线!B:H,11,0)</f>
        <v>#N/A</v>
      </c>
    </row>
    <row r="1632" spans="14:34">
      <c r="N1632" s="14">
        <v>100262</v>
      </c>
      <c r="O1632">
        <v>11</v>
      </c>
      <c r="P1632">
        <v>100262</v>
      </c>
      <c r="Q1632">
        <v>12</v>
      </c>
      <c r="R1632">
        <v>100264</v>
      </c>
      <c r="S1632">
        <v>13</v>
      </c>
      <c r="T1632">
        <v>100264</v>
      </c>
      <c r="U1632">
        <v>14</v>
      </c>
      <c r="V1632">
        <v>100262</v>
      </c>
      <c r="W1632">
        <v>15</v>
      </c>
      <c r="X1632">
        <v>100263</v>
      </c>
      <c r="Y1632">
        <v>16</v>
      </c>
      <c r="Z1632">
        <v>100262</v>
      </c>
      <c r="AA1632">
        <v>17</v>
      </c>
      <c r="AB1632">
        <v>100263</v>
      </c>
      <c r="AC1632">
        <v>19</v>
      </c>
      <c r="AD1632">
        <v>100264</v>
      </c>
      <c r="AE1632">
        <v>20</v>
      </c>
      <c r="AF1632">
        <v>200872</v>
      </c>
      <c r="AG1632">
        <v>18</v>
      </c>
      <c r="AH1632" t="e">
        <f>VLOOKUP(AF1632,关卡难度线!B:H,11,0)</f>
        <v>#N/A</v>
      </c>
    </row>
    <row r="1633" spans="14:34">
      <c r="N1633" s="14">
        <v>100263</v>
      </c>
      <c r="O1633">
        <v>11</v>
      </c>
      <c r="P1633">
        <v>100262</v>
      </c>
      <c r="Q1633">
        <v>12</v>
      </c>
      <c r="R1633">
        <v>100264</v>
      </c>
      <c r="S1633">
        <v>13</v>
      </c>
      <c r="T1633">
        <v>100262</v>
      </c>
      <c r="U1633">
        <v>14</v>
      </c>
      <c r="V1633">
        <v>100264</v>
      </c>
      <c r="W1633">
        <v>15</v>
      </c>
      <c r="X1633">
        <v>100263</v>
      </c>
      <c r="Y1633">
        <v>16</v>
      </c>
      <c r="Z1633">
        <v>100263</v>
      </c>
      <c r="AA1633">
        <v>17</v>
      </c>
      <c r="AB1633">
        <v>100263</v>
      </c>
      <c r="AC1633">
        <v>19</v>
      </c>
      <c r="AD1633">
        <v>100263</v>
      </c>
      <c r="AE1633">
        <v>20</v>
      </c>
      <c r="AF1633">
        <v>200873</v>
      </c>
      <c r="AG1633">
        <v>18</v>
      </c>
      <c r="AH1633" t="e">
        <f>VLOOKUP(AF1633,关卡难度线!B:H,11,0)</f>
        <v>#N/A</v>
      </c>
    </row>
    <row r="1634" spans="14:34">
      <c r="N1634" s="14">
        <v>100264</v>
      </c>
      <c r="O1634">
        <v>11</v>
      </c>
      <c r="P1634">
        <v>100264</v>
      </c>
      <c r="Q1634">
        <v>12</v>
      </c>
      <c r="R1634">
        <v>100264</v>
      </c>
      <c r="S1634">
        <v>13</v>
      </c>
      <c r="T1634">
        <v>100262</v>
      </c>
      <c r="U1634">
        <v>14</v>
      </c>
      <c r="V1634">
        <v>100262</v>
      </c>
      <c r="W1634">
        <v>15</v>
      </c>
      <c r="X1634">
        <v>100264</v>
      </c>
      <c r="Y1634">
        <v>16</v>
      </c>
      <c r="Z1634">
        <v>100263</v>
      </c>
      <c r="AA1634">
        <v>17</v>
      </c>
      <c r="AB1634">
        <v>100262</v>
      </c>
      <c r="AC1634">
        <v>19</v>
      </c>
      <c r="AD1634">
        <v>100263</v>
      </c>
      <c r="AE1634">
        <v>20</v>
      </c>
      <c r="AF1634">
        <v>200874</v>
      </c>
      <c r="AG1634">
        <v>18</v>
      </c>
      <c r="AH1634" t="e">
        <f>VLOOKUP(AF1634,关卡难度线!B:H,11,0)</f>
        <v>#N/A</v>
      </c>
    </row>
    <row r="1635" spans="14:34">
      <c r="N1635" s="14">
        <v>100264</v>
      </c>
      <c r="O1635">
        <v>11</v>
      </c>
      <c r="P1635">
        <v>100262</v>
      </c>
      <c r="Q1635">
        <v>12</v>
      </c>
      <c r="R1635">
        <v>100263</v>
      </c>
      <c r="S1635">
        <v>13</v>
      </c>
      <c r="T1635">
        <v>100263</v>
      </c>
      <c r="U1635">
        <v>14</v>
      </c>
      <c r="V1635">
        <v>100263</v>
      </c>
      <c r="W1635">
        <v>15</v>
      </c>
      <c r="X1635">
        <v>100262</v>
      </c>
      <c r="Y1635">
        <v>16</v>
      </c>
      <c r="Z1635">
        <v>100262</v>
      </c>
      <c r="AA1635">
        <v>17</v>
      </c>
      <c r="AB1635">
        <v>100262</v>
      </c>
      <c r="AC1635">
        <v>19</v>
      </c>
      <c r="AD1635">
        <v>100262</v>
      </c>
      <c r="AE1635">
        <v>20</v>
      </c>
      <c r="AF1635">
        <v>200875</v>
      </c>
      <c r="AG1635">
        <v>18</v>
      </c>
      <c r="AH1635" t="e">
        <f>VLOOKUP(AF1635,关卡难度线!B:H,11,0)</f>
        <v>#N/A</v>
      </c>
    </row>
    <row r="1636" spans="14:34">
      <c r="N1636" s="14">
        <v>100262</v>
      </c>
      <c r="O1636">
        <v>11</v>
      </c>
      <c r="P1636">
        <v>100264</v>
      </c>
      <c r="Q1636">
        <v>12</v>
      </c>
      <c r="R1636">
        <v>100263</v>
      </c>
      <c r="S1636">
        <v>13</v>
      </c>
      <c r="T1636">
        <v>100263</v>
      </c>
      <c r="U1636">
        <v>14</v>
      </c>
      <c r="V1636">
        <v>100262</v>
      </c>
      <c r="W1636">
        <v>15</v>
      </c>
      <c r="X1636">
        <v>100262</v>
      </c>
      <c r="Y1636">
        <v>16</v>
      </c>
      <c r="Z1636">
        <v>100264</v>
      </c>
      <c r="AA1636">
        <v>17</v>
      </c>
      <c r="AB1636">
        <v>100263</v>
      </c>
      <c r="AC1636">
        <v>19</v>
      </c>
      <c r="AD1636">
        <v>100263</v>
      </c>
      <c r="AE1636">
        <v>20</v>
      </c>
      <c r="AF1636">
        <v>200876</v>
      </c>
      <c r="AG1636">
        <v>18</v>
      </c>
      <c r="AH1636" t="e">
        <f>VLOOKUP(AF1636,关卡难度线!B:H,11,0)</f>
        <v>#N/A</v>
      </c>
    </row>
    <row r="1637" spans="14:34">
      <c r="N1637" s="14">
        <v>100262</v>
      </c>
      <c r="O1637">
        <v>11</v>
      </c>
      <c r="P1637">
        <v>100263</v>
      </c>
      <c r="Q1637">
        <v>12</v>
      </c>
      <c r="R1637">
        <v>100263</v>
      </c>
      <c r="S1637">
        <v>13</v>
      </c>
      <c r="T1637">
        <v>100262</v>
      </c>
      <c r="U1637">
        <v>14</v>
      </c>
      <c r="V1637">
        <v>100263</v>
      </c>
      <c r="W1637">
        <v>15</v>
      </c>
      <c r="X1637">
        <v>100263</v>
      </c>
      <c r="Y1637">
        <v>16</v>
      </c>
      <c r="Z1637">
        <v>100264</v>
      </c>
      <c r="AA1637">
        <v>17</v>
      </c>
      <c r="AB1637">
        <v>100263</v>
      </c>
      <c r="AC1637">
        <v>19</v>
      </c>
      <c r="AD1637">
        <v>100262</v>
      </c>
      <c r="AE1637">
        <v>20</v>
      </c>
      <c r="AF1637">
        <v>200877</v>
      </c>
      <c r="AG1637">
        <v>18</v>
      </c>
      <c r="AH1637" t="e">
        <f>VLOOKUP(AF1637,关卡难度线!B:H,11,0)</f>
        <v>#N/A</v>
      </c>
    </row>
    <row r="1638" spans="14:34">
      <c r="N1638" s="14">
        <v>100263</v>
      </c>
      <c r="O1638">
        <v>11</v>
      </c>
      <c r="P1638">
        <v>100262</v>
      </c>
      <c r="Q1638">
        <v>12</v>
      </c>
      <c r="R1638">
        <v>100264</v>
      </c>
      <c r="S1638">
        <v>13</v>
      </c>
      <c r="T1638">
        <v>100263</v>
      </c>
      <c r="U1638">
        <v>14</v>
      </c>
      <c r="V1638">
        <v>100264</v>
      </c>
      <c r="W1638">
        <v>15</v>
      </c>
      <c r="X1638">
        <v>100264</v>
      </c>
      <c r="Y1638">
        <v>16</v>
      </c>
      <c r="Z1638">
        <v>100264</v>
      </c>
      <c r="AA1638">
        <v>17</v>
      </c>
      <c r="AB1638">
        <v>100262</v>
      </c>
      <c r="AC1638">
        <v>19</v>
      </c>
      <c r="AD1638">
        <v>100262</v>
      </c>
      <c r="AE1638">
        <v>20</v>
      </c>
      <c r="AF1638">
        <v>200878</v>
      </c>
      <c r="AG1638">
        <v>18</v>
      </c>
      <c r="AH1638" t="e">
        <f>VLOOKUP(AF1638,关卡难度线!B:H,11,0)</f>
        <v>#N/A</v>
      </c>
    </row>
    <row r="1639" spans="14:34">
      <c r="N1639" s="14">
        <v>100262</v>
      </c>
      <c r="O1639">
        <v>11</v>
      </c>
      <c r="P1639">
        <v>100262</v>
      </c>
      <c r="Q1639">
        <v>12</v>
      </c>
      <c r="R1639">
        <v>100263</v>
      </c>
      <c r="S1639">
        <v>13</v>
      </c>
      <c r="T1639">
        <v>100262</v>
      </c>
      <c r="U1639">
        <v>14</v>
      </c>
      <c r="V1639">
        <v>100263</v>
      </c>
      <c r="W1639">
        <v>15</v>
      </c>
      <c r="X1639">
        <v>100262</v>
      </c>
      <c r="Y1639">
        <v>16</v>
      </c>
      <c r="Z1639">
        <v>100263</v>
      </c>
      <c r="AA1639">
        <v>17</v>
      </c>
      <c r="AB1639">
        <v>100264</v>
      </c>
      <c r="AC1639">
        <v>19</v>
      </c>
      <c r="AD1639">
        <v>100262</v>
      </c>
      <c r="AE1639">
        <v>20</v>
      </c>
      <c r="AF1639">
        <v>200879</v>
      </c>
      <c r="AG1639">
        <v>18</v>
      </c>
      <c r="AH1639" t="e">
        <f>VLOOKUP(AF1639,关卡难度线!B:H,11,0)</f>
        <v>#N/A</v>
      </c>
    </row>
    <row r="1640" spans="14:34">
      <c r="N1640" s="14">
        <v>100264</v>
      </c>
      <c r="O1640">
        <v>11</v>
      </c>
      <c r="P1640">
        <v>100263</v>
      </c>
      <c r="Q1640">
        <v>12</v>
      </c>
      <c r="R1640">
        <v>100262</v>
      </c>
      <c r="S1640">
        <v>13</v>
      </c>
      <c r="T1640">
        <v>100263</v>
      </c>
      <c r="U1640">
        <v>14</v>
      </c>
      <c r="V1640">
        <v>100264</v>
      </c>
      <c r="W1640">
        <v>15</v>
      </c>
      <c r="X1640">
        <v>100262</v>
      </c>
      <c r="Y1640">
        <v>16</v>
      </c>
      <c r="Z1640">
        <v>100263</v>
      </c>
      <c r="AA1640">
        <v>17</v>
      </c>
      <c r="AB1640">
        <v>100262</v>
      </c>
      <c r="AC1640">
        <v>19</v>
      </c>
      <c r="AD1640">
        <v>100263</v>
      </c>
      <c r="AE1640">
        <v>20</v>
      </c>
      <c r="AF1640">
        <v>200880</v>
      </c>
      <c r="AG1640">
        <v>18</v>
      </c>
      <c r="AH1640" t="e">
        <f>VLOOKUP(AF1640,关卡难度线!B:H,11,0)</f>
        <v>#N/A</v>
      </c>
    </row>
    <row r="1641" spans="14:34">
      <c r="N1641" s="14">
        <v>100265</v>
      </c>
      <c r="O1641">
        <v>11</v>
      </c>
      <c r="P1641">
        <v>100267</v>
      </c>
      <c r="Q1641">
        <v>12</v>
      </c>
      <c r="R1641">
        <v>100266</v>
      </c>
      <c r="S1641">
        <v>13</v>
      </c>
      <c r="T1641">
        <v>100266</v>
      </c>
      <c r="U1641">
        <v>14</v>
      </c>
      <c r="V1641">
        <v>100266</v>
      </c>
      <c r="W1641">
        <v>15</v>
      </c>
      <c r="X1641">
        <v>100266</v>
      </c>
      <c r="Y1641">
        <v>16</v>
      </c>
      <c r="Z1641">
        <v>100266</v>
      </c>
      <c r="AA1641">
        <v>17</v>
      </c>
      <c r="AB1641">
        <v>100266</v>
      </c>
      <c r="AC1641">
        <v>19</v>
      </c>
      <c r="AD1641">
        <v>100265</v>
      </c>
      <c r="AE1641">
        <v>20</v>
      </c>
      <c r="AF1641">
        <v>200881</v>
      </c>
      <c r="AG1641">
        <v>18</v>
      </c>
      <c r="AH1641" t="e">
        <f>VLOOKUP(AF1641,关卡难度线!B:H,11,0)</f>
        <v>#N/A</v>
      </c>
    </row>
    <row r="1642" spans="14:34">
      <c r="N1642" s="14">
        <v>100267</v>
      </c>
      <c r="O1642">
        <v>11</v>
      </c>
      <c r="P1642">
        <v>100265</v>
      </c>
      <c r="Q1642">
        <v>12</v>
      </c>
      <c r="R1642">
        <v>100265</v>
      </c>
      <c r="S1642">
        <v>13</v>
      </c>
      <c r="T1642">
        <v>100266</v>
      </c>
      <c r="U1642">
        <v>14</v>
      </c>
      <c r="V1642">
        <v>100266</v>
      </c>
      <c r="W1642">
        <v>15</v>
      </c>
      <c r="X1642">
        <v>100267</v>
      </c>
      <c r="Y1642">
        <v>16</v>
      </c>
      <c r="Z1642">
        <v>100265</v>
      </c>
      <c r="AA1642">
        <v>17</v>
      </c>
      <c r="AB1642">
        <v>100266</v>
      </c>
      <c r="AC1642">
        <v>19</v>
      </c>
      <c r="AD1642">
        <v>100267</v>
      </c>
      <c r="AE1642">
        <v>20</v>
      </c>
      <c r="AF1642">
        <v>200882</v>
      </c>
      <c r="AG1642">
        <v>18</v>
      </c>
      <c r="AH1642" t="e">
        <f>VLOOKUP(AF1642,关卡难度线!B:H,11,0)</f>
        <v>#N/A</v>
      </c>
    </row>
    <row r="1643" spans="14:34">
      <c r="N1643" s="14">
        <v>100267</v>
      </c>
      <c r="O1643">
        <v>11</v>
      </c>
      <c r="P1643">
        <v>100266</v>
      </c>
      <c r="Q1643">
        <v>12</v>
      </c>
      <c r="R1643">
        <v>100267</v>
      </c>
      <c r="S1643">
        <v>13</v>
      </c>
      <c r="T1643">
        <v>100267</v>
      </c>
      <c r="U1643">
        <v>14</v>
      </c>
      <c r="V1643">
        <v>100267</v>
      </c>
      <c r="W1643">
        <v>15</v>
      </c>
      <c r="X1643">
        <v>100265</v>
      </c>
      <c r="Y1643">
        <v>16</v>
      </c>
      <c r="Z1643">
        <v>100265</v>
      </c>
      <c r="AA1643">
        <v>17</v>
      </c>
      <c r="AB1643">
        <v>100266</v>
      </c>
      <c r="AC1643">
        <v>19</v>
      </c>
      <c r="AD1643">
        <v>100267</v>
      </c>
      <c r="AE1643">
        <v>20</v>
      </c>
      <c r="AF1643">
        <v>200883</v>
      </c>
      <c r="AG1643">
        <v>18</v>
      </c>
      <c r="AH1643" t="e">
        <f>VLOOKUP(AF1643,关卡难度线!B:H,11,0)</f>
        <v>#N/A</v>
      </c>
    </row>
    <row r="1644" spans="14:34">
      <c r="N1644" s="14">
        <v>100265</v>
      </c>
      <c r="O1644">
        <v>11</v>
      </c>
      <c r="P1644">
        <v>100267</v>
      </c>
      <c r="Q1644">
        <v>12</v>
      </c>
      <c r="R1644">
        <v>100267</v>
      </c>
      <c r="S1644">
        <v>13</v>
      </c>
      <c r="T1644">
        <v>100267</v>
      </c>
      <c r="U1644">
        <v>14</v>
      </c>
      <c r="V1644">
        <v>100267</v>
      </c>
      <c r="W1644">
        <v>15</v>
      </c>
      <c r="X1644">
        <v>100266</v>
      </c>
      <c r="Y1644">
        <v>16</v>
      </c>
      <c r="Z1644">
        <v>100265</v>
      </c>
      <c r="AA1644">
        <v>17</v>
      </c>
      <c r="AB1644">
        <v>100267</v>
      </c>
      <c r="AC1644">
        <v>19</v>
      </c>
      <c r="AD1644">
        <v>100267</v>
      </c>
      <c r="AE1644">
        <v>20</v>
      </c>
      <c r="AF1644">
        <v>200884</v>
      </c>
      <c r="AG1644">
        <v>18</v>
      </c>
      <c r="AH1644" t="e">
        <f>VLOOKUP(AF1644,关卡难度线!B:H,11,0)</f>
        <v>#N/A</v>
      </c>
    </row>
    <row r="1645" spans="14:34">
      <c r="N1645" s="14">
        <v>100266</v>
      </c>
      <c r="O1645">
        <v>11</v>
      </c>
      <c r="P1645">
        <v>100266</v>
      </c>
      <c r="Q1645">
        <v>12</v>
      </c>
      <c r="R1645">
        <v>100265</v>
      </c>
      <c r="S1645">
        <v>13</v>
      </c>
      <c r="T1645">
        <v>100267</v>
      </c>
      <c r="U1645">
        <v>14</v>
      </c>
      <c r="V1645">
        <v>100267</v>
      </c>
      <c r="W1645">
        <v>15</v>
      </c>
      <c r="X1645">
        <v>100265</v>
      </c>
      <c r="Y1645">
        <v>16</v>
      </c>
      <c r="Z1645">
        <v>100265</v>
      </c>
      <c r="AA1645">
        <v>17</v>
      </c>
      <c r="AB1645">
        <v>100265</v>
      </c>
      <c r="AC1645">
        <v>19</v>
      </c>
      <c r="AD1645">
        <v>100265</v>
      </c>
      <c r="AE1645">
        <v>20</v>
      </c>
      <c r="AF1645">
        <v>200885</v>
      </c>
      <c r="AG1645">
        <v>18</v>
      </c>
      <c r="AH1645" t="e">
        <f>VLOOKUP(AF1645,关卡难度线!B:H,11,0)</f>
        <v>#N/A</v>
      </c>
    </row>
    <row r="1646" spans="14:34">
      <c r="N1646" s="14">
        <v>100267</v>
      </c>
      <c r="O1646">
        <v>11</v>
      </c>
      <c r="P1646">
        <v>100267</v>
      </c>
      <c r="Q1646">
        <v>12</v>
      </c>
      <c r="R1646">
        <v>100267</v>
      </c>
      <c r="S1646">
        <v>13</v>
      </c>
      <c r="T1646">
        <v>100265</v>
      </c>
      <c r="U1646">
        <v>14</v>
      </c>
      <c r="V1646">
        <v>100266</v>
      </c>
      <c r="W1646">
        <v>15</v>
      </c>
      <c r="X1646">
        <v>100266</v>
      </c>
      <c r="Y1646">
        <v>16</v>
      </c>
      <c r="Z1646">
        <v>100267</v>
      </c>
      <c r="AA1646">
        <v>17</v>
      </c>
      <c r="AB1646">
        <v>100266</v>
      </c>
      <c r="AC1646">
        <v>19</v>
      </c>
      <c r="AD1646">
        <v>100267</v>
      </c>
      <c r="AE1646">
        <v>20</v>
      </c>
      <c r="AF1646">
        <v>200886</v>
      </c>
      <c r="AG1646">
        <v>18</v>
      </c>
      <c r="AH1646" t="e">
        <f>VLOOKUP(AF1646,关卡难度线!B:H,11,0)</f>
        <v>#N/A</v>
      </c>
    </row>
    <row r="1647" spans="14:34">
      <c r="N1647" s="14">
        <v>100267</v>
      </c>
      <c r="O1647">
        <v>11</v>
      </c>
      <c r="P1647">
        <v>100266</v>
      </c>
      <c r="Q1647">
        <v>12</v>
      </c>
      <c r="R1647">
        <v>100265</v>
      </c>
      <c r="S1647">
        <v>13</v>
      </c>
      <c r="T1647">
        <v>100265</v>
      </c>
      <c r="U1647">
        <v>14</v>
      </c>
      <c r="V1647">
        <v>100267</v>
      </c>
      <c r="W1647">
        <v>15</v>
      </c>
      <c r="X1647">
        <v>100265</v>
      </c>
      <c r="Y1647">
        <v>16</v>
      </c>
      <c r="Z1647">
        <v>100266</v>
      </c>
      <c r="AA1647">
        <v>17</v>
      </c>
      <c r="AB1647">
        <v>100267</v>
      </c>
      <c r="AC1647">
        <v>19</v>
      </c>
      <c r="AD1647">
        <v>100265</v>
      </c>
      <c r="AE1647">
        <v>20</v>
      </c>
      <c r="AF1647">
        <v>200887</v>
      </c>
      <c r="AG1647">
        <v>18</v>
      </c>
      <c r="AH1647" t="e">
        <f>VLOOKUP(AF1647,关卡难度线!B:H,11,0)</f>
        <v>#N/A</v>
      </c>
    </row>
    <row r="1648" spans="14:34">
      <c r="N1648" s="14">
        <v>100265</v>
      </c>
      <c r="O1648">
        <v>11</v>
      </c>
      <c r="P1648">
        <v>100267</v>
      </c>
      <c r="Q1648">
        <v>12</v>
      </c>
      <c r="R1648">
        <v>100266</v>
      </c>
      <c r="S1648">
        <v>13</v>
      </c>
      <c r="T1648">
        <v>100265</v>
      </c>
      <c r="U1648">
        <v>14</v>
      </c>
      <c r="V1648">
        <v>100267</v>
      </c>
      <c r="W1648">
        <v>15</v>
      </c>
      <c r="X1648">
        <v>100265</v>
      </c>
      <c r="Y1648">
        <v>16</v>
      </c>
      <c r="Z1648">
        <v>100266</v>
      </c>
      <c r="AA1648">
        <v>17</v>
      </c>
      <c r="AB1648">
        <v>100267</v>
      </c>
      <c r="AC1648">
        <v>19</v>
      </c>
      <c r="AD1648">
        <v>100266</v>
      </c>
      <c r="AE1648">
        <v>20</v>
      </c>
      <c r="AF1648">
        <v>200888</v>
      </c>
      <c r="AG1648">
        <v>18</v>
      </c>
      <c r="AH1648" t="e">
        <f>VLOOKUP(AF1648,关卡难度线!B:H,11,0)</f>
        <v>#N/A</v>
      </c>
    </row>
    <row r="1649" spans="14:34">
      <c r="N1649" s="14">
        <v>100266</v>
      </c>
      <c r="O1649">
        <v>11</v>
      </c>
      <c r="P1649">
        <v>100266</v>
      </c>
      <c r="Q1649">
        <v>12</v>
      </c>
      <c r="R1649">
        <v>100266</v>
      </c>
      <c r="S1649">
        <v>13</v>
      </c>
      <c r="T1649">
        <v>100267</v>
      </c>
      <c r="U1649">
        <v>14</v>
      </c>
      <c r="V1649">
        <v>100267</v>
      </c>
      <c r="W1649">
        <v>15</v>
      </c>
      <c r="X1649">
        <v>100265</v>
      </c>
      <c r="Y1649">
        <v>16</v>
      </c>
      <c r="Z1649">
        <v>100265</v>
      </c>
      <c r="AA1649">
        <v>17</v>
      </c>
      <c r="AB1649">
        <v>100265</v>
      </c>
      <c r="AC1649">
        <v>19</v>
      </c>
      <c r="AD1649">
        <v>100266</v>
      </c>
      <c r="AE1649">
        <v>20</v>
      </c>
      <c r="AF1649">
        <v>200889</v>
      </c>
      <c r="AG1649">
        <v>18</v>
      </c>
      <c r="AH1649" t="e">
        <f>VLOOKUP(AF1649,关卡难度线!B:H,11,0)</f>
        <v>#N/A</v>
      </c>
    </row>
    <row r="1650" spans="14:34">
      <c r="N1650" s="14">
        <v>100266</v>
      </c>
      <c r="O1650">
        <v>11</v>
      </c>
      <c r="P1650">
        <v>100267</v>
      </c>
      <c r="Q1650">
        <v>12</v>
      </c>
      <c r="R1650">
        <v>100265</v>
      </c>
      <c r="S1650">
        <v>13</v>
      </c>
      <c r="T1650">
        <v>100267</v>
      </c>
      <c r="U1650">
        <v>14</v>
      </c>
      <c r="V1650">
        <v>100266</v>
      </c>
      <c r="W1650">
        <v>15</v>
      </c>
      <c r="X1650">
        <v>100265</v>
      </c>
      <c r="Y1650">
        <v>16</v>
      </c>
      <c r="Z1650">
        <v>100266</v>
      </c>
      <c r="AA1650">
        <v>17</v>
      </c>
      <c r="AB1650">
        <v>100265</v>
      </c>
      <c r="AC1650">
        <v>19</v>
      </c>
      <c r="AD1650">
        <v>100265</v>
      </c>
      <c r="AE1650">
        <v>20</v>
      </c>
      <c r="AF1650">
        <v>200890</v>
      </c>
      <c r="AG1650">
        <v>18</v>
      </c>
      <c r="AH1650" t="e">
        <f>VLOOKUP(AF1650,关卡难度线!B:H,11,0)</f>
        <v>#N/A</v>
      </c>
    </row>
    <row r="1651" spans="14:34">
      <c r="N1651" s="14">
        <v>100265</v>
      </c>
      <c r="O1651">
        <v>11</v>
      </c>
      <c r="P1651">
        <v>100267</v>
      </c>
      <c r="Q1651">
        <v>12</v>
      </c>
      <c r="R1651">
        <v>100266</v>
      </c>
      <c r="S1651">
        <v>13</v>
      </c>
      <c r="T1651">
        <v>100266</v>
      </c>
      <c r="U1651">
        <v>14</v>
      </c>
      <c r="V1651">
        <v>100266</v>
      </c>
      <c r="W1651">
        <v>15</v>
      </c>
      <c r="X1651">
        <v>100266</v>
      </c>
      <c r="Y1651">
        <v>16</v>
      </c>
      <c r="Z1651">
        <v>100266</v>
      </c>
      <c r="AA1651">
        <v>17</v>
      </c>
      <c r="AB1651">
        <v>100266</v>
      </c>
      <c r="AC1651">
        <v>19</v>
      </c>
      <c r="AD1651">
        <v>100265</v>
      </c>
      <c r="AE1651">
        <v>20</v>
      </c>
      <c r="AF1651">
        <v>200881</v>
      </c>
      <c r="AG1651">
        <v>18</v>
      </c>
      <c r="AH1651" t="e">
        <f>VLOOKUP(AF1651,关卡难度线!B:H,11,0)</f>
        <v>#N/A</v>
      </c>
    </row>
    <row r="1652" spans="14:34">
      <c r="N1652" s="14">
        <v>100267</v>
      </c>
      <c r="O1652">
        <v>11</v>
      </c>
      <c r="P1652">
        <v>100265</v>
      </c>
      <c r="Q1652">
        <v>12</v>
      </c>
      <c r="R1652">
        <v>100265</v>
      </c>
      <c r="S1652">
        <v>13</v>
      </c>
      <c r="T1652">
        <v>100266</v>
      </c>
      <c r="U1652">
        <v>14</v>
      </c>
      <c r="V1652">
        <v>100266</v>
      </c>
      <c r="W1652">
        <v>15</v>
      </c>
      <c r="X1652">
        <v>100267</v>
      </c>
      <c r="Y1652">
        <v>16</v>
      </c>
      <c r="Z1652">
        <v>100265</v>
      </c>
      <c r="AA1652">
        <v>17</v>
      </c>
      <c r="AB1652">
        <v>100266</v>
      </c>
      <c r="AC1652">
        <v>19</v>
      </c>
      <c r="AD1652">
        <v>100267</v>
      </c>
      <c r="AE1652">
        <v>20</v>
      </c>
      <c r="AF1652">
        <v>200882</v>
      </c>
      <c r="AG1652">
        <v>18</v>
      </c>
      <c r="AH1652" t="e">
        <f>VLOOKUP(AF1652,关卡难度线!B:H,11,0)</f>
        <v>#N/A</v>
      </c>
    </row>
    <row r="1653" spans="14:34">
      <c r="N1653" s="14">
        <v>100267</v>
      </c>
      <c r="O1653">
        <v>11</v>
      </c>
      <c r="P1653">
        <v>100266</v>
      </c>
      <c r="Q1653">
        <v>12</v>
      </c>
      <c r="R1653">
        <v>100267</v>
      </c>
      <c r="S1653">
        <v>13</v>
      </c>
      <c r="T1653">
        <v>100267</v>
      </c>
      <c r="U1653">
        <v>14</v>
      </c>
      <c r="V1653">
        <v>100267</v>
      </c>
      <c r="W1653">
        <v>15</v>
      </c>
      <c r="X1653">
        <v>100265</v>
      </c>
      <c r="Y1653">
        <v>16</v>
      </c>
      <c r="Z1653">
        <v>100265</v>
      </c>
      <c r="AA1653">
        <v>17</v>
      </c>
      <c r="AB1653">
        <v>100266</v>
      </c>
      <c r="AC1653">
        <v>19</v>
      </c>
      <c r="AD1653">
        <v>100267</v>
      </c>
      <c r="AE1653">
        <v>20</v>
      </c>
      <c r="AF1653">
        <v>200883</v>
      </c>
      <c r="AG1653">
        <v>18</v>
      </c>
      <c r="AH1653" t="e">
        <f>VLOOKUP(AF1653,关卡难度线!B:H,11,0)</f>
        <v>#N/A</v>
      </c>
    </row>
    <row r="1654" spans="14:34">
      <c r="N1654" s="14">
        <v>100265</v>
      </c>
      <c r="O1654">
        <v>11</v>
      </c>
      <c r="P1654">
        <v>100267</v>
      </c>
      <c r="Q1654">
        <v>12</v>
      </c>
      <c r="R1654">
        <v>100267</v>
      </c>
      <c r="S1654">
        <v>13</v>
      </c>
      <c r="T1654">
        <v>100267</v>
      </c>
      <c r="U1654">
        <v>14</v>
      </c>
      <c r="V1654">
        <v>100267</v>
      </c>
      <c r="W1654">
        <v>15</v>
      </c>
      <c r="X1654">
        <v>100266</v>
      </c>
      <c r="Y1654">
        <v>16</v>
      </c>
      <c r="Z1654">
        <v>100265</v>
      </c>
      <c r="AA1654">
        <v>17</v>
      </c>
      <c r="AB1654">
        <v>100267</v>
      </c>
      <c r="AC1654">
        <v>19</v>
      </c>
      <c r="AD1654">
        <v>100267</v>
      </c>
      <c r="AE1654">
        <v>20</v>
      </c>
      <c r="AF1654">
        <v>200884</v>
      </c>
      <c r="AG1654">
        <v>18</v>
      </c>
      <c r="AH1654" t="e">
        <f>VLOOKUP(AF1654,关卡难度线!B:H,11,0)</f>
        <v>#N/A</v>
      </c>
    </row>
    <row r="1655" spans="14:34">
      <c r="N1655" s="14">
        <v>100266</v>
      </c>
      <c r="O1655">
        <v>11</v>
      </c>
      <c r="P1655">
        <v>100266</v>
      </c>
      <c r="Q1655">
        <v>12</v>
      </c>
      <c r="R1655">
        <v>100265</v>
      </c>
      <c r="S1655">
        <v>13</v>
      </c>
      <c r="T1655">
        <v>100267</v>
      </c>
      <c r="U1655">
        <v>14</v>
      </c>
      <c r="V1655">
        <v>100267</v>
      </c>
      <c r="W1655">
        <v>15</v>
      </c>
      <c r="X1655">
        <v>100265</v>
      </c>
      <c r="Y1655">
        <v>16</v>
      </c>
      <c r="Z1655">
        <v>100265</v>
      </c>
      <c r="AA1655">
        <v>17</v>
      </c>
      <c r="AB1655">
        <v>100265</v>
      </c>
      <c r="AC1655">
        <v>19</v>
      </c>
      <c r="AD1655">
        <v>100265</v>
      </c>
      <c r="AE1655">
        <v>20</v>
      </c>
      <c r="AF1655">
        <v>200885</v>
      </c>
      <c r="AG1655">
        <v>18</v>
      </c>
      <c r="AH1655" t="e">
        <f>VLOOKUP(AF1655,关卡难度线!B:H,11,0)</f>
        <v>#N/A</v>
      </c>
    </row>
    <row r="1656" spans="14:34">
      <c r="N1656" s="14">
        <v>100267</v>
      </c>
      <c r="O1656">
        <v>11</v>
      </c>
      <c r="P1656">
        <v>100267</v>
      </c>
      <c r="Q1656">
        <v>12</v>
      </c>
      <c r="R1656">
        <v>100267</v>
      </c>
      <c r="S1656">
        <v>13</v>
      </c>
      <c r="T1656">
        <v>100265</v>
      </c>
      <c r="U1656">
        <v>14</v>
      </c>
      <c r="V1656">
        <v>100266</v>
      </c>
      <c r="W1656">
        <v>15</v>
      </c>
      <c r="X1656">
        <v>100266</v>
      </c>
      <c r="Y1656">
        <v>16</v>
      </c>
      <c r="Z1656">
        <v>100267</v>
      </c>
      <c r="AA1656">
        <v>17</v>
      </c>
      <c r="AB1656">
        <v>100266</v>
      </c>
      <c r="AC1656">
        <v>19</v>
      </c>
      <c r="AD1656">
        <v>100267</v>
      </c>
      <c r="AE1656">
        <v>20</v>
      </c>
      <c r="AF1656">
        <v>200886</v>
      </c>
      <c r="AG1656">
        <v>18</v>
      </c>
      <c r="AH1656" t="e">
        <f>VLOOKUP(AF1656,关卡难度线!B:H,11,0)</f>
        <v>#N/A</v>
      </c>
    </row>
    <row r="1657" spans="14:34">
      <c r="N1657" s="14">
        <v>100267</v>
      </c>
      <c r="O1657">
        <v>11</v>
      </c>
      <c r="P1657">
        <v>100266</v>
      </c>
      <c r="Q1657">
        <v>12</v>
      </c>
      <c r="R1657">
        <v>100265</v>
      </c>
      <c r="S1657">
        <v>13</v>
      </c>
      <c r="T1657">
        <v>100265</v>
      </c>
      <c r="U1657">
        <v>14</v>
      </c>
      <c r="V1657">
        <v>100267</v>
      </c>
      <c r="W1657">
        <v>15</v>
      </c>
      <c r="X1657">
        <v>100265</v>
      </c>
      <c r="Y1657">
        <v>16</v>
      </c>
      <c r="Z1657">
        <v>100266</v>
      </c>
      <c r="AA1657">
        <v>17</v>
      </c>
      <c r="AB1657">
        <v>100267</v>
      </c>
      <c r="AC1657">
        <v>19</v>
      </c>
      <c r="AD1657">
        <v>100265</v>
      </c>
      <c r="AE1657">
        <v>20</v>
      </c>
      <c r="AF1657">
        <v>200887</v>
      </c>
      <c r="AG1657">
        <v>18</v>
      </c>
      <c r="AH1657" t="e">
        <f>VLOOKUP(AF1657,关卡难度线!B:H,11,0)</f>
        <v>#N/A</v>
      </c>
    </row>
    <row r="1658" spans="14:34">
      <c r="N1658" s="14">
        <v>100265</v>
      </c>
      <c r="O1658">
        <v>11</v>
      </c>
      <c r="P1658">
        <v>100267</v>
      </c>
      <c r="Q1658">
        <v>12</v>
      </c>
      <c r="R1658">
        <v>100266</v>
      </c>
      <c r="S1658">
        <v>13</v>
      </c>
      <c r="T1658">
        <v>100265</v>
      </c>
      <c r="U1658">
        <v>14</v>
      </c>
      <c r="V1658">
        <v>100267</v>
      </c>
      <c r="W1658">
        <v>15</v>
      </c>
      <c r="X1658">
        <v>100265</v>
      </c>
      <c r="Y1658">
        <v>16</v>
      </c>
      <c r="Z1658">
        <v>100266</v>
      </c>
      <c r="AA1658">
        <v>17</v>
      </c>
      <c r="AB1658">
        <v>100267</v>
      </c>
      <c r="AC1658">
        <v>19</v>
      </c>
      <c r="AD1658">
        <v>100266</v>
      </c>
      <c r="AE1658">
        <v>20</v>
      </c>
      <c r="AF1658">
        <v>200888</v>
      </c>
      <c r="AG1658">
        <v>18</v>
      </c>
      <c r="AH1658" t="e">
        <f>VLOOKUP(AF1658,关卡难度线!B:H,11,0)</f>
        <v>#N/A</v>
      </c>
    </row>
    <row r="1659" spans="14:34">
      <c r="N1659" s="14">
        <v>100266</v>
      </c>
      <c r="O1659">
        <v>11</v>
      </c>
      <c r="P1659">
        <v>100266</v>
      </c>
      <c r="Q1659">
        <v>12</v>
      </c>
      <c r="R1659">
        <v>100266</v>
      </c>
      <c r="S1659">
        <v>13</v>
      </c>
      <c r="T1659">
        <v>100267</v>
      </c>
      <c r="U1659">
        <v>14</v>
      </c>
      <c r="V1659">
        <v>100267</v>
      </c>
      <c r="W1659">
        <v>15</v>
      </c>
      <c r="X1659">
        <v>100265</v>
      </c>
      <c r="Y1659">
        <v>16</v>
      </c>
      <c r="Z1659">
        <v>100265</v>
      </c>
      <c r="AA1659">
        <v>17</v>
      </c>
      <c r="AB1659">
        <v>100265</v>
      </c>
      <c r="AC1659">
        <v>19</v>
      </c>
      <c r="AD1659">
        <v>100266</v>
      </c>
      <c r="AE1659">
        <v>20</v>
      </c>
      <c r="AF1659">
        <v>200889</v>
      </c>
      <c r="AG1659">
        <v>18</v>
      </c>
      <c r="AH1659" t="e">
        <f>VLOOKUP(AF1659,关卡难度线!B:H,11,0)</f>
        <v>#N/A</v>
      </c>
    </row>
    <row r="1660" spans="14:34">
      <c r="N1660" s="14">
        <v>100266</v>
      </c>
      <c r="O1660">
        <v>11</v>
      </c>
      <c r="P1660">
        <v>100267</v>
      </c>
      <c r="Q1660">
        <v>12</v>
      </c>
      <c r="R1660">
        <v>100265</v>
      </c>
      <c r="S1660">
        <v>13</v>
      </c>
      <c r="T1660">
        <v>100267</v>
      </c>
      <c r="U1660">
        <v>14</v>
      </c>
      <c r="V1660">
        <v>100266</v>
      </c>
      <c r="W1660">
        <v>15</v>
      </c>
      <c r="X1660">
        <v>100265</v>
      </c>
      <c r="Y1660">
        <v>16</v>
      </c>
      <c r="Z1660">
        <v>100266</v>
      </c>
      <c r="AA1660">
        <v>17</v>
      </c>
      <c r="AB1660">
        <v>100265</v>
      </c>
      <c r="AC1660">
        <v>19</v>
      </c>
      <c r="AD1660">
        <v>100265</v>
      </c>
      <c r="AE1660">
        <v>20</v>
      </c>
      <c r="AF1660">
        <v>200890</v>
      </c>
      <c r="AG1660">
        <v>18</v>
      </c>
      <c r="AH1660" t="e">
        <f>VLOOKUP(AF1660,关卡难度线!B:H,11,0)</f>
        <v>#N/A</v>
      </c>
    </row>
    <row r="1661" spans="14:34">
      <c r="N1661" s="14">
        <v>100269</v>
      </c>
      <c r="O1661">
        <v>11</v>
      </c>
      <c r="P1661">
        <v>100268</v>
      </c>
      <c r="Q1661">
        <v>12</v>
      </c>
      <c r="R1661">
        <v>100269</v>
      </c>
      <c r="S1661">
        <v>13</v>
      </c>
      <c r="T1661">
        <v>100270</v>
      </c>
      <c r="U1661">
        <v>14</v>
      </c>
      <c r="V1661">
        <v>100269</v>
      </c>
      <c r="W1661">
        <v>15</v>
      </c>
      <c r="X1661">
        <v>100270</v>
      </c>
      <c r="Y1661">
        <v>16</v>
      </c>
      <c r="Z1661">
        <v>100269</v>
      </c>
      <c r="AA1661">
        <v>17</v>
      </c>
      <c r="AB1661">
        <v>100269</v>
      </c>
      <c r="AC1661">
        <v>19</v>
      </c>
      <c r="AD1661">
        <v>100269</v>
      </c>
      <c r="AE1661">
        <v>20</v>
      </c>
      <c r="AF1661">
        <v>200891</v>
      </c>
      <c r="AG1661">
        <v>18</v>
      </c>
      <c r="AH1661" t="e">
        <f>VLOOKUP(AF1661,关卡难度线!B:H,11,0)</f>
        <v>#N/A</v>
      </c>
    </row>
    <row r="1662" spans="14:34">
      <c r="N1662" s="14">
        <v>100268</v>
      </c>
      <c r="O1662">
        <v>11</v>
      </c>
      <c r="P1662">
        <v>100270</v>
      </c>
      <c r="Q1662">
        <v>12</v>
      </c>
      <c r="R1662">
        <v>100269</v>
      </c>
      <c r="S1662">
        <v>13</v>
      </c>
      <c r="T1662">
        <v>100268</v>
      </c>
      <c r="U1662">
        <v>14</v>
      </c>
      <c r="V1662">
        <v>100270</v>
      </c>
      <c r="W1662">
        <v>15</v>
      </c>
      <c r="X1662">
        <v>100268</v>
      </c>
      <c r="Y1662">
        <v>16</v>
      </c>
      <c r="Z1662">
        <v>100268</v>
      </c>
      <c r="AA1662">
        <v>17</v>
      </c>
      <c r="AB1662">
        <v>100269</v>
      </c>
      <c r="AC1662">
        <v>19</v>
      </c>
      <c r="AD1662">
        <v>100269</v>
      </c>
      <c r="AE1662">
        <v>20</v>
      </c>
      <c r="AF1662">
        <v>200892</v>
      </c>
      <c r="AG1662">
        <v>18</v>
      </c>
      <c r="AH1662" t="e">
        <f>VLOOKUP(AF1662,关卡难度线!B:H,11,0)</f>
        <v>#N/A</v>
      </c>
    </row>
    <row r="1663" spans="14:34">
      <c r="N1663" s="14">
        <v>100269</v>
      </c>
      <c r="O1663">
        <v>11</v>
      </c>
      <c r="P1663">
        <v>100270</v>
      </c>
      <c r="Q1663">
        <v>12</v>
      </c>
      <c r="R1663">
        <v>100269</v>
      </c>
      <c r="S1663">
        <v>13</v>
      </c>
      <c r="T1663">
        <v>100270</v>
      </c>
      <c r="U1663">
        <v>14</v>
      </c>
      <c r="V1663">
        <v>100270</v>
      </c>
      <c r="W1663">
        <v>15</v>
      </c>
      <c r="X1663">
        <v>100270</v>
      </c>
      <c r="Y1663">
        <v>16</v>
      </c>
      <c r="Z1663">
        <v>100270</v>
      </c>
      <c r="AA1663">
        <v>17</v>
      </c>
      <c r="AB1663">
        <v>100270</v>
      </c>
      <c r="AC1663">
        <v>19</v>
      </c>
      <c r="AD1663">
        <v>100269</v>
      </c>
      <c r="AE1663">
        <v>20</v>
      </c>
      <c r="AF1663">
        <v>200893</v>
      </c>
      <c r="AG1663">
        <v>18</v>
      </c>
      <c r="AH1663" t="e">
        <f>VLOOKUP(AF1663,关卡难度线!B:H,11,0)</f>
        <v>#N/A</v>
      </c>
    </row>
    <row r="1664" spans="14:34">
      <c r="N1664" s="14">
        <v>100270</v>
      </c>
      <c r="O1664">
        <v>11</v>
      </c>
      <c r="P1664">
        <v>100270</v>
      </c>
      <c r="Q1664">
        <v>12</v>
      </c>
      <c r="R1664">
        <v>100270</v>
      </c>
      <c r="S1664">
        <v>13</v>
      </c>
      <c r="T1664">
        <v>100269</v>
      </c>
      <c r="U1664">
        <v>14</v>
      </c>
      <c r="V1664">
        <v>100268</v>
      </c>
      <c r="W1664">
        <v>15</v>
      </c>
      <c r="X1664">
        <v>100268</v>
      </c>
      <c r="Y1664">
        <v>16</v>
      </c>
      <c r="Z1664">
        <v>100269</v>
      </c>
      <c r="AA1664">
        <v>17</v>
      </c>
      <c r="AB1664">
        <v>100268</v>
      </c>
      <c r="AC1664">
        <v>19</v>
      </c>
      <c r="AD1664">
        <v>100269</v>
      </c>
      <c r="AE1664">
        <v>20</v>
      </c>
      <c r="AF1664">
        <v>200894</v>
      </c>
      <c r="AG1664">
        <v>18</v>
      </c>
      <c r="AH1664" t="e">
        <f>VLOOKUP(AF1664,关卡难度线!B:H,11,0)</f>
        <v>#N/A</v>
      </c>
    </row>
    <row r="1665" spans="14:34">
      <c r="N1665" s="14">
        <v>100268</v>
      </c>
      <c r="O1665">
        <v>11</v>
      </c>
      <c r="P1665">
        <v>100269</v>
      </c>
      <c r="Q1665">
        <v>12</v>
      </c>
      <c r="R1665">
        <v>100269</v>
      </c>
      <c r="S1665">
        <v>13</v>
      </c>
      <c r="T1665">
        <v>100268</v>
      </c>
      <c r="U1665">
        <v>14</v>
      </c>
      <c r="V1665">
        <v>100268</v>
      </c>
      <c r="W1665">
        <v>15</v>
      </c>
      <c r="X1665">
        <v>100270</v>
      </c>
      <c r="Y1665">
        <v>16</v>
      </c>
      <c r="Z1665">
        <v>100270</v>
      </c>
      <c r="AA1665">
        <v>17</v>
      </c>
      <c r="AB1665">
        <v>100270</v>
      </c>
      <c r="AC1665">
        <v>19</v>
      </c>
      <c r="AD1665">
        <v>100268</v>
      </c>
      <c r="AE1665">
        <v>20</v>
      </c>
      <c r="AF1665">
        <v>200895</v>
      </c>
      <c r="AG1665">
        <v>18</v>
      </c>
      <c r="AH1665" t="e">
        <f>VLOOKUP(AF1665,关卡难度线!B:H,11,0)</f>
        <v>#N/A</v>
      </c>
    </row>
    <row r="1666" spans="14:34">
      <c r="N1666" s="14">
        <v>100270</v>
      </c>
      <c r="O1666">
        <v>11</v>
      </c>
      <c r="P1666">
        <v>100270</v>
      </c>
      <c r="Q1666">
        <v>12</v>
      </c>
      <c r="R1666">
        <v>100268</v>
      </c>
      <c r="S1666">
        <v>13</v>
      </c>
      <c r="T1666">
        <v>100269</v>
      </c>
      <c r="U1666">
        <v>14</v>
      </c>
      <c r="V1666">
        <v>100268</v>
      </c>
      <c r="W1666">
        <v>15</v>
      </c>
      <c r="X1666">
        <v>100268</v>
      </c>
      <c r="Y1666">
        <v>16</v>
      </c>
      <c r="Z1666">
        <v>100270</v>
      </c>
      <c r="AA1666">
        <v>17</v>
      </c>
      <c r="AB1666">
        <v>100269</v>
      </c>
      <c r="AC1666">
        <v>19</v>
      </c>
      <c r="AD1666">
        <v>100270</v>
      </c>
      <c r="AE1666">
        <v>20</v>
      </c>
      <c r="AF1666">
        <v>200896</v>
      </c>
      <c r="AG1666">
        <v>18</v>
      </c>
      <c r="AH1666" t="e">
        <f>VLOOKUP(AF1666,关卡难度线!B:H,11,0)</f>
        <v>#N/A</v>
      </c>
    </row>
    <row r="1667" spans="14:34">
      <c r="N1667" s="14">
        <v>100268</v>
      </c>
      <c r="O1667">
        <v>11</v>
      </c>
      <c r="P1667">
        <v>100268</v>
      </c>
      <c r="Q1667">
        <v>12</v>
      </c>
      <c r="R1667">
        <v>100270</v>
      </c>
      <c r="S1667">
        <v>13</v>
      </c>
      <c r="T1667">
        <v>100270</v>
      </c>
      <c r="U1667">
        <v>14</v>
      </c>
      <c r="V1667">
        <v>100270</v>
      </c>
      <c r="W1667">
        <v>15</v>
      </c>
      <c r="X1667">
        <v>100270</v>
      </c>
      <c r="Y1667">
        <v>16</v>
      </c>
      <c r="Z1667">
        <v>100268</v>
      </c>
      <c r="AA1667">
        <v>17</v>
      </c>
      <c r="AB1667">
        <v>100270</v>
      </c>
      <c r="AC1667">
        <v>19</v>
      </c>
      <c r="AD1667">
        <v>100269</v>
      </c>
      <c r="AE1667">
        <v>20</v>
      </c>
      <c r="AF1667">
        <v>200897</v>
      </c>
      <c r="AG1667">
        <v>18</v>
      </c>
      <c r="AH1667" t="e">
        <f>VLOOKUP(AF1667,关卡难度线!B:H,11,0)</f>
        <v>#N/A</v>
      </c>
    </row>
    <row r="1668" spans="14:34">
      <c r="N1668" s="14">
        <v>100269</v>
      </c>
      <c r="O1668">
        <v>11</v>
      </c>
      <c r="P1668">
        <v>100269</v>
      </c>
      <c r="Q1668">
        <v>12</v>
      </c>
      <c r="R1668">
        <v>100269</v>
      </c>
      <c r="S1668">
        <v>13</v>
      </c>
      <c r="T1668">
        <v>100270</v>
      </c>
      <c r="U1668">
        <v>14</v>
      </c>
      <c r="V1668">
        <v>100269</v>
      </c>
      <c r="W1668">
        <v>15</v>
      </c>
      <c r="X1668">
        <v>100268</v>
      </c>
      <c r="Y1668">
        <v>16</v>
      </c>
      <c r="Z1668">
        <v>100269</v>
      </c>
      <c r="AA1668">
        <v>17</v>
      </c>
      <c r="AB1668">
        <v>100269</v>
      </c>
      <c r="AC1668">
        <v>19</v>
      </c>
      <c r="AD1668">
        <v>100270</v>
      </c>
      <c r="AE1668">
        <v>20</v>
      </c>
      <c r="AF1668">
        <v>200898</v>
      </c>
      <c r="AG1668">
        <v>18</v>
      </c>
      <c r="AH1668" t="e">
        <f>VLOOKUP(AF1668,关卡难度线!B:H,11,0)</f>
        <v>#N/A</v>
      </c>
    </row>
    <row r="1669" spans="14:34">
      <c r="N1669" s="14">
        <v>100269</v>
      </c>
      <c r="O1669">
        <v>11</v>
      </c>
      <c r="P1669">
        <v>100269</v>
      </c>
      <c r="Q1669">
        <v>12</v>
      </c>
      <c r="R1669">
        <v>100270</v>
      </c>
      <c r="S1669">
        <v>13</v>
      </c>
      <c r="T1669">
        <v>100270</v>
      </c>
      <c r="U1669">
        <v>14</v>
      </c>
      <c r="V1669">
        <v>100269</v>
      </c>
      <c r="W1669">
        <v>15</v>
      </c>
      <c r="X1669">
        <v>100268</v>
      </c>
      <c r="Y1669">
        <v>16</v>
      </c>
      <c r="Z1669">
        <v>100268</v>
      </c>
      <c r="AA1669">
        <v>17</v>
      </c>
      <c r="AB1669">
        <v>100269</v>
      </c>
      <c r="AC1669">
        <v>19</v>
      </c>
      <c r="AD1669">
        <v>100268</v>
      </c>
      <c r="AE1669">
        <v>20</v>
      </c>
      <c r="AF1669">
        <v>200899</v>
      </c>
      <c r="AG1669">
        <v>18</v>
      </c>
      <c r="AH1669" t="e">
        <f>VLOOKUP(AF1669,关卡难度线!B:H,11,0)</f>
        <v>#N/A</v>
      </c>
    </row>
    <row r="1670" spans="14:34">
      <c r="N1670" s="14">
        <v>100270</v>
      </c>
      <c r="O1670">
        <v>11</v>
      </c>
      <c r="P1670">
        <v>100269</v>
      </c>
      <c r="Q1670">
        <v>12</v>
      </c>
      <c r="R1670">
        <v>100270</v>
      </c>
      <c r="S1670">
        <v>13</v>
      </c>
      <c r="T1670">
        <v>100268</v>
      </c>
      <c r="U1670">
        <v>14</v>
      </c>
      <c r="V1670">
        <v>100270</v>
      </c>
      <c r="W1670">
        <v>15</v>
      </c>
      <c r="X1670">
        <v>100269</v>
      </c>
      <c r="Y1670">
        <v>16</v>
      </c>
      <c r="Z1670">
        <v>100270</v>
      </c>
      <c r="AA1670">
        <v>17</v>
      </c>
      <c r="AB1670">
        <v>100269</v>
      </c>
      <c r="AC1670">
        <v>19</v>
      </c>
      <c r="AD1670">
        <v>100268</v>
      </c>
      <c r="AE1670">
        <v>20</v>
      </c>
      <c r="AF1670">
        <v>200900</v>
      </c>
      <c r="AG1670">
        <v>18</v>
      </c>
      <c r="AH1670" t="e">
        <f>VLOOKUP(AF1670,关卡难度线!B:H,11,0)</f>
        <v>#N/A</v>
      </c>
    </row>
    <row r="1671" spans="14:34">
      <c r="N1671" s="14">
        <v>100269</v>
      </c>
      <c r="O1671">
        <v>11</v>
      </c>
      <c r="P1671">
        <v>100268</v>
      </c>
      <c r="Q1671">
        <v>12</v>
      </c>
      <c r="R1671">
        <v>100269</v>
      </c>
      <c r="S1671">
        <v>13</v>
      </c>
      <c r="T1671">
        <v>100270</v>
      </c>
      <c r="U1671">
        <v>14</v>
      </c>
      <c r="V1671">
        <v>100269</v>
      </c>
      <c r="W1671">
        <v>15</v>
      </c>
      <c r="X1671">
        <v>100270</v>
      </c>
      <c r="Y1671">
        <v>16</v>
      </c>
      <c r="Z1671">
        <v>100269</v>
      </c>
      <c r="AA1671">
        <v>17</v>
      </c>
      <c r="AB1671">
        <v>100269</v>
      </c>
      <c r="AC1671">
        <v>19</v>
      </c>
      <c r="AD1671">
        <v>100269</v>
      </c>
      <c r="AE1671">
        <v>20</v>
      </c>
      <c r="AF1671">
        <v>200891</v>
      </c>
      <c r="AG1671">
        <v>18</v>
      </c>
      <c r="AH1671" t="e">
        <f>VLOOKUP(AF1671,关卡难度线!B:H,11,0)</f>
        <v>#N/A</v>
      </c>
    </row>
    <row r="1672" spans="14:34">
      <c r="N1672" s="14">
        <v>100268</v>
      </c>
      <c r="O1672">
        <v>11</v>
      </c>
      <c r="P1672">
        <v>100270</v>
      </c>
      <c r="Q1672">
        <v>12</v>
      </c>
      <c r="R1672">
        <v>100269</v>
      </c>
      <c r="S1672">
        <v>13</v>
      </c>
      <c r="T1672">
        <v>100268</v>
      </c>
      <c r="U1672">
        <v>14</v>
      </c>
      <c r="V1672">
        <v>100270</v>
      </c>
      <c r="W1672">
        <v>15</v>
      </c>
      <c r="X1672">
        <v>100268</v>
      </c>
      <c r="Y1672">
        <v>16</v>
      </c>
      <c r="Z1672">
        <v>100268</v>
      </c>
      <c r="AA1672">
        <v>17</v>
      </c>
      <c r="AB1672">
        <v>100269</v>
      </c>
      <c r="AC1672">
        <v>19</v>
      </c>
      <c r="AD1672">
        <v>100269</v>
      </c>
      <c r="AE1672">
        <v>20</v>
      </c>
      <c r="AF1672">
        <v>200892</v>
      </c>
      <c r="AG1672">
        <v>18</v>
      </c>
      <c r="AH1672" t="e">
        <f>VLOOKUP(AF1672,关卡难度线!B:H,11,0)</f>
        <v>#N/A</v>
      </c>
    </row>
    <row r="1673" spans="14:34">
      <c r="N1673" s="14">
        <v>100269</v>
      </c>
      <c r="O1673">
        <v>11</v>
      </c>
      <c r="P1673">
        <v>100270</v>
      </c>
      <c r="Q1673">
        <v>12</v>
      </c>
      <c r="R1673">
        <v>100269</v>
      </c>
      <c r="S1673">
        <v>13</v>
      </c>
      <c r="T1673">
        <v>100270</v>
      </c>
      <c r="U1673">
        <v>14</v>
      </c>
      <c r="V1673">
        <v>100270</v>
      </c>
      <c r="W1673">
        <v>15</v>
      </c>
      <c r="X1673">
        <v>100270</v>
      </c>
      <c r="Y1673">
        <v>16</v>
      </c>
      <c r="Z1673">
        <v>100270</v>
      </c>
      <c r="AA1673">
        <v>17</v>
      </c>
      <c r="AB1673">
        <v>100270</v>
      </c>
      <c r="AC1673">
        <v>19</v>
      </c>
      <c r="AD1673">
        <v>100269</v>
      </c>
      <c r="AE1673">
        <v>20</v>
      </c>
      <c r="AF1673">
        <v>200893</v>
      </c>
      <c r="AG1673">
        <v>18</v>
      </c>
      <c r="AH1673" t="e">
        <f>VLOOKUP(AF1673,关卡难度线!B:H,11,0)</f>
        <v>#N/A</v>
      </c>
    </row>
    <row r="1674" spans="14:34">
      <c r="N1674" s="14">
        <v>100270</v>
      </c>
      <c r="O1674">
        <v>11</v>
      </c>
      <c r="P1674">
        <v>100270</v>
      </c>
      <c r="Q1674">
        <v>12</v>
      </c>
      <c r="R1674">
        <v>100270</v>
      </c>
      <c r="S1674">
        <v>13</v>
      </c>
      <c r="T1674">
        <v>100269</v>
      </c>
      <c r="U1674">
        <v>14</v>
      </c>
      <c r="V1674">
        <v>100268</v>
      </c>
      <c r="W1674">
        <v>15</v>
      </c>
      <c r="X1674">
        <v>100268</v>
      </c>
      <c r="Y1674">
        <v>16</v>
      </c>
      <c r="Z1674">
        <v>100269</v>
      </c>
      <c r="AA1674">
        <v>17</v>
      </c>
      <c r="AB1674">
        <v>100268</v>
      </c>
      <c r="AC1674">
        <v>19</v>
      </c>
      <c r="AD1674">
        <v>100269</v>
      </c>
      <c r="AE1674">
        <v>20</v>
      </c>
      <c r="AF1674">
        <v>200894</v>
      </c>
      <c r="AG1674">
        <v>18</v>
      </c>
      <c r="AH1674" t="e">
        <f>VLOOKUP(AF1674,关卡难度线!B:H,11,0)</f>
        <v>#N/A</v>
      </c>
    </row>
    <row r="1675" spans="14:34">
      <c r="N1675" s="14">
        <v>100268</v>
      </c>
      <c r="O1675">
        <v>11</v>
      </c>
      <c r="P1675">
        <v>100269</v>
      </c>
      <c r="Q1675">
        <v>12</v>
      </c>
      <c r="R1675">
        <v>100269</v>
      </c>
      <c r="S1675">
        <v>13</v>
      </c>
      <c r="T1675">
        <v>100268</v>
      </c>
      <c r="U1675">
        <v>14</v>
      </c>
      <c r="V1675">
        <v>100268</v>
      </c>
      <c r="W1675">
        <v>15</v>
      </c>
      <c r="X1675">
        <v>100270</v>
      </c>
      <c r="Y1675">
        <v>16</v>
      </c>
      <c r="Z1675">
        <v>100270</v>
      </c>
      <c r="AA1675">
        <v>17</v>
      </c>
      <c r="AB1675">
        <v>100270</v>
      </c>
      <c r="AC1675">
        <v>19</v>
      </c>
      <c r="AD1675">
        <v>100268</v>
      </c>
      <c r="AE1675">
        <v>20</v>
      </c>
      <c r="AF1675">
        <v>200895</v>
      </c>
      <c r="AG1675">
        <v>18</v>
      </c>
      <c r="AH1675" t="e">
        <f>VLOOKUP(AF1675,关卡难度线!B:H,11,0)</f>
        <v>#N/A</v>
      </c>
    </row>
    <row r="1676" spans="14:34">
      <c r="N1676" s="14">
        <v>100270</v>
      </c>
      <c r="O1676">
        <v>11</v>
      </c>
      <c r="P1676">
        <v>100270</v>
      </c>
      <c r="Q1676">
        <v>12</v>
      </c>
      <c r="R1676">
        <v>100268</v>
      </c>
      <c r="S1676">
        <v>13</v>
      </c>
      <c r="T1676">
        <v>100269</v>
      </c>
      <c r="U1676">
        <v>14</v>
      </c>
      <c r="V1676">
        <v>100268</v>
      </c>
      <c r="W1676">
        <v>15</v>
      </c>
      <c r="X1676">
        <v>100268</v>
      </c>
      <c r="Y1676">
        <v>16</v>
      </c>
      <c r="Z1676">
        <v>100270</v>
      </c>
      <c r="AA1676">
        <v>17</v>
      </c>
      <c r="AB1676">
        <v>100269</v>
      </c>
      <c r="AC1676">
        <v>19</v>
      </c>
      <c r="AD1676">
        <v>100270</v>
      </c>
      <c r="AE1676">
        <v>20</v>
      </c>
      <c r="AF1676">
        <v>200896</v>
      </c>
      <c r="AG1676">
        <v>18</v>
      </c>
      <c r="AH1676" t="e">
        <f>VLOOKUP(AF1676,关卡难度线!B:H,11,0)</f>
        <v>#N/A</v>
      </c>
    </row>
    <row r="1677" spans="14:34">
      <c r="N1677" s="14">
        <v>100268</v>
      </c>
      <c r="O1677">
        <v>11</v>
      </c>
      <c r="P1677">
        <v>100268</v>
      </c>
      <c r="Q1677">
        <v>12</v>
      </c>
      <c r="R1677">
        <v>100270</v>
      </c>
      <c r="S1677">
        <v>13</v>
      </c>
      <c r="T1677">
        <v>100270</v>
      </c>
      <c r="U1677">
        <v>14</v>
      </c>
      <c r="V1677">
        <v>100270</v>
      </c>
      <c r="W1677">
        <v>15</v>
      </c>
      <c r="X1677">
        <v>100270</v>
      </c>
      <c r="Y1677">
        <v>16</v>
      </c>
      <c r="Z1677">
        <v>100268</v>
      </c>
      <c r="AA1677">
        <v>17</v>
      </c>
      <c r="AB1677">
        <v>100270</v>
      </c>
      <c r="AC1677">
        <v>19</v>
      </c>
      <c r="AD1677">
        <v>100269</v>
      </c>
      <c r="AE1677">
        <v>20</v>
      </c>
      <c r="AF1677">
        <v>200897</v>
      </c>
      <c r="AG1677">
        <v>18</v>
      </c>
      <c r="AH1677" t="e">
        <f>VLOOKUP(AF1677,关卡难度线!B:H,11,0)</f>
        <v>#N/A</v>
      </c>
    </row>
    <row r="1678" spans="14:34">
      <c r="N1678" s="14">
        <v>100269</v>
      </c>
      <c r="O1678">
        <v>11</v>
      </c>
      <c r="P1678">
        <v>100269</v>
      </c>
      <c r="Q1678">
        <v>12</v>
      </c>
      <c r="R1678">
        <v>100269</v>
      </c>
      <c r="S1678">
        <v>13</v>
      </c>
      <c r="T1678">
        <v>100270</v>
      </c>
      <c r="U1678">
        <v>14</v>
      </c>
      <c r="V1678">
        <v>100269</v>
      </c>
      <c r="W1678">
        <v>15</v>
      </c>
      <c r="X1678">
        <v>100268</v>
      </c>
      <c r="Y1678">
        <v>16</v>
      </c>
      <c r="Z1678">
        <v>100269</v>
      </c>
      <c r="AA1678">
        <v>17</v>
      </c>
      <c r="AB1678">
        <v>100269</v>
      </c>
      <c r="AC1678">
        <v>19</v>
      </c>
      <c r="AD1678">
        <v>100270</v>
      </c>
      <c r="AE1678">
        <v>20</v>
      </c>
      <c r="AF1678">
        <v>200898</v>
      </c>
      <c r="AG1678">
        <v>18</v>
      </c>
      <c r="AH1678" t="e">
        <f>VLOOKUP(AF1678,关卡难度线!B:H,11,0)</f>
        <v>#N/A</v>
      </c>
    </row>
    <row r="1679" spans="14:34">
      <c r="N1679" s="14">
        <v>100269</v>
      </c>
      <c r="O1679">
        <v>11</v>
      </c>
      <c r="P1679">
        <v>100269</v>
      </c>
      <c r="Q1679">
        <v>12</v>
      </c>
      <c r="R1679">
        <v>100270</v>
      </c>
      <c r="S1679">
        <v>13</v>
      </c>
      <c r="T1679">
        <v>100270</v>
      </c>
      <c r="U1679">
        <v>14</v>
      </c>
      <c r="V1679">
        <v>100269</v>
      </c>
      <c r="W1679">
        <v>15</v>
      </c>
      <c r="X1679">
        <v>100268</v>
      </c>
      <c r="Y1679">
        <v>16</v>
      </c>
      <c r="Z1679">
        <v>100268</v>
      </c>
      <c r="AA1679">
        <v>17</v>
      </c>
      <c r="AB1679">
        <v>100269</v>
      </c>
      <c r="AC1679">
        <v>19</v>
      </c>
      <c r="AD1679">
        <v>100268</v>
      </c>
      <c r="AE1679">
        <v>20</v>
      </c>
      <c r="AF1679">
        <v>200899</v>
      </c>
      <c r="AG1679">
        <v>18</v>
      </c>
      <c r="AH1679" t="e">
        <f>VLOOKUP(AF1679,关卡难度线!B:H,11,0)</f>
        <v>#N/A</v>
      </c>
    </row>
    <row r="1680" spans="14:34">
      <c r="N1680" s="14">
        <v>100270</v>
      </c>
      <c r="O1680">
        <v>11</v>
      </c>
      <c r="P1680">
        <v>100269</v>
      </c>
      <c r="Q1680">
        <v>12</v>
      </c>
      <c r="R1680">
        <v>100270</v>
      </c>
      <c r="S1680">
        <v>13</v>
      </c>
      <c r="T1680">
        <v>100268</v>
      </c>
      <c r="U1680">
        <v>14</v>
      </c>
      <c r="V1680">
        <v>100270</v>
      </c>
      <c r="W1680">
        <v>15</v>
      </c>
      <c r="X1680">
        <v>100269</v>
      </c>
      <c r="Y1680">
        <v>16</v>
      </c>
      <c r="Z1680">
        <v>100270</v>
      </c>
      <c r="AA1680">
        <v>17</v>
      </c>
      <c r="AB1680">
        <v>100269</v>
      </c>
      <c r="AC1680">
        <v>19</v>
      </c>
      <c r="AD1680">
        <v>100268</v>
      </c>
      <c r="AE1680">
        <v>20</v>
      </c>
      <c r="AF1680">
        <v>200900</v>
      </c>
      <c r="AG1680">
        <v>18</v>
      </c>
      <c r="AH1680" t="e">
        <f>VLOOKUP(AF1680,关卡难度线!B:H,11,0)</f>
        <v>#N/A</v>
      </c>
    </row>
    <row r="1681" spans="14:34">
      <c r="N1681" s="14">
        <v>100271</v>
      </c>
      <c r="O1681">
        <v>11</v>
      </c>
      <c r="P1681">
        <v>100272</v>
      </c>
      <c r="Q1681">
        <v>12</v>
      </c>
      <c r="R1681">
        <v>100272</v>
      </c>
      <c r="S1681">
        <v>13</v>
      </c>
      <c r="T1681">
        <v>100271</v>
      </c>
      <c r="U1681">
        <v>14</v>
      </c>
      <c r="V1681">
        <v>100272</v>
      </c>
      <c r="W1681">
        <v>15</v>
      </c>
      <c r="X1681">
        <v>100271</v>
      </c>
      <c r="Y1681">
        <v>16</v>
      </c>
      <c r="Z1681">
        <v>100272</v>
      </c>
      <c r="AA1681">
        <v>17</v>
      </c>
      <c r="AB1681">
        <v>100271</v>
      </c>
      <c r="AC1681">
        <v>19</v>
      </c>
      <c r="AD1681">
        <v>100271</v>
      </c>
      <c r="AE1681">
        <v>20</v>
      </c>
      <c r="AF1681">
        <v>200901</v>
      </c>
      <c r="AG1681">
        <v>18</v>
      </c>
      <c r="AH1681" t="e">
        <f>VLOOKUP(AF1681,关卡难度线!B:H,11,0)</f>
        <v>#N/A</v>
      </c>
    </row>
    <row r="1682" spans="14:34">
      <c r="N1682" s="14">
        <v>100272</v>
      </c>
      <c r="O1682">
        <v>11</v>
      </c>
      <c r="P1682">
        <v>100273</v>
      </c>
      <c r="Q1682">
        <v>12</v>
      </c>
      <c r="R1682">
        <v>100273</v>
      </c>
      <c r="S1682">
        <v>13</v>
      </c>
      <c r="T1682">
        <v>100272</v>
      </c>
      <c r="U1682">
        <v>14</v>
      </c>
      <c r="V1682">
        <v>100272</v>
      </c>
      <c r="W1682">
        <v>15</v>
      </c>
      <c r="X1682">
        <v>100273</v>
      </c>
      <c r="Y1682">
        <v>16</v>
      </c>
      <c r="Z1682">
        <v>100272</v>
      </c>
      <c r="AA1682">
        <v>17</v>
      </c>
      <c r="AB1682">
        <v>100272</v>
      </c>
      <c r="AC1682">
        <v>19</v>
      </c>
      <c r="AD1682">
        <v>100271</v>
      </c>
      <c r="AE1682">
        <v>20</v>
      </c>
      <c r="AF1682">
        <v>200902</v>
      </c>
      <c r="AG1682">
        <v>18</v>
      </c>
      <c r="AH1682" t="e">
        <f>VLOOKUP(AF1682,关卡难度线!B:H,11,0)</f>
        <v>#N/A</v>
      </c>
    </row>
    <row r="1683" spans="14:34">
      <c r="N1683" s="14">
        <v>100271</v>
      </c>
      <c r="O1683">
        <v>11</v>
      </c>
      <c r="P1683">
        <v>100273</v>
      </c>
      <c r="Q1683">
        <v>12</v>
      </c>
      <c r="R1683">
        <v>100271</v>
      </c>
      <c r="S1683">
        <v>13</v>
      </c>
      <c r="T1683">
        <v>100272</v>
      </c>
      <c r="U1683">
        <v>14</v>
      </c>
      <c r="V1683">
        <v>100272</v>
      </c>
      <c r="W1683">
        <v>15</v>
      </c>
      <c r="X1683">
        <v>100272</v>
      </c>
      <c r="Y1683">
        <v>16</v>
      </c>
      <c r="Z1683">
        <v>100272</v>
      </c>
      <c r="AA1683">
        <v>17</v>
      </c>
      <c r="AB1683">
        <v>100272</v>
      </c>
      <c r="AC1683">
        <v>19</v>
      </c>
      <c r="AD1683">
        <v>100271</v>
      </c>
      <c r="AE1683">
        <v>20</v>
      </c>
      <c r="AF1683">
        <v>200903</v>
      </c>
      <c r="AG1683">
        <v>18</v>
      </c>
      <c r="AH1683" t="e">
        <f>VLOOKUP(AF1683,关卡难度线!B:H,11,0)</f>
        <v>#N/A</v>
      </c>
    </row>
    <row r="1684" spans="14:34">
      <c r="N1684" s="14">
        <v>100273</v>
      </c>
      <c r="O1684">
        <v>11</v>
      </c>
      <c r="P1684">
        <v>100273</v>
      </c>
      <c r="Q1684">
        <v>12</v>
      </c>
      <c r="R1684">
        <v>100272</v>
      </c>
      <c r="S1684">
        <v>13</v>
      </c>
      <c r="T1684">
        <v>100273</v>
      </c>
      <c r="U1684">
        <v>14</v>
      </c>
      <c r="V1684">
        <v>100272</v>
      </c>
      <c r="W1684">
        <v>15</v>
      </c>
      <c r="X1684">
        <v>100272</v>
      </c>
      <c r="Y1684">
        <v>16</v>
      </c>
      <c r="Z1684">
        <v>100273</v>
      </c>
      <c r="AA1684">
        <v>17</v>
      </c>
      <c r="AB1684">
        <v>100272</v>
      </c>
      <c r="AC1684">
        <v>19</v>
      </c>
      <c r="AD1684">
        <v>100273</v>
      </c>
      <c r="AE1684">
        <v>20</v>
      </c>
      <c r="AF1684">
        <v>200904</v>
      </c>
      <c r="AG1684">
        <v>18</v>
      </c>
      <c r="AH1684" t="e">
        <f>VLOOKUP(AF1684,关卡难度线!B:H,11,0)</f>
        <v>#N/A</v>
      </c>
    </row>
    <row r="1685" spans="14:34">
      <c r="N1685" s="14">
        <v>100271</v>
      </c>
      <c r="O1685">
        <v>11</v>
      </c>
      <c r="P1685">
        <v>100271</v>
      </c>
      <c r="Q1685">
        <v>12</v>
      </c>
      <c r="R1685">
        <v>100272</v>
      </c>
      <c r="S1685">
        <v>13</v>
      </c>
      <c r="T1685">
        <v>100273</v>
      </c>
      <c r="U1685">
        <v>14</v>
      </c>
      <c r="V1685">
        <v>100271</v>
      </c>
      <c r="W1685">
        <v>15</v>
      </c>
      <c r="X1685">
        <v>100272</v>
      </c>
      <c r="Y1685">
        <v>16</v>
      </c>
      <c r="Z1685">
        <v>100273</v>
      </c>
      <c r="AA1685">
        <v>17</v>
      </c>
      <c r="AB1685">
        <v>100273</v>
      </c>
      <c r="AC1685">
        <v>19</v>
      </c>
      <c r="AD1685">
        <v>100271</v>
      </c>
      <c r="AE1685">
        <v>20</v>
      </c>
      <c r="AF1685">
        <v>200905</v>
      </c>
      <c r="AG1685">
        <v>18</v>
      </c>
      <c r="AH1685" t="e">
        <f>VLOOKUP(AF1685,关卡难度线!B:H,11,0)</f>
        <v>#N/A</v>
      </c>
    </row>
    <row r="1686" spans="14:34">
      <c r="N1686" s="14">
        <v>100273</v>
      </c>
      <c r="O1686">
        <v>11</v>
      </c>
      <c r="P1686">
        <v>100272</v>
      </c>
      <c r="Q1686">
        <v>12</v>
      </c>
      <c r="R1686">
        <v>100271</v>
      </c>
      <c r="S1686">
        <v>13</v>
      </c>
      <c r="T1686">
        <v>100271</v>
      </c>
      <c r="U1686">
        <v>14</v>
      </c>
      <c r="V1686">
        <v>100272</v>
      </c>
      <c r="W1686">
        <v>15</v>
      </c>
      <c r="X1686">
        <v>100272</v>
      </c>
      <c r="Y1686">
        <v>16</v>
      </c>
      <c r="Z1686">
        <v>100273</v>
      </c>
      <c r="AA1686">
        <v>17</v>
      </c>
      <c r="AB1686">
        <v>100271</v>
      </c>
      <c r="AC1686">
        <v>19</v>
      </c>
      <c r="AD1686">
        <v>100273</v>
      </c>
      <c r="AE1686">
        <v>20</v>
      </c>
      <c r="AF1686">
        <v>200906</v>
      </c>
      <c r="AG1686">
        <v>18</v>
      </c>
      <c r="AH1686" t="e">
        <f>VLOOKUP(AF1686,关卡难度线!B:H,11,0)</f>
        <v>#N/A</v>
      </c>
    </row>
    <row r="1687" spans="14:34">
      <c r="N1687" s="14">
        <v>100273</v>
      </c>
      <c r="O1687">
        <v>11</v>
      </c>
      <c r="P1687">
        <v>100272</v>
      </c>
      <c r="Q1687">
        <v>12</v>
      </c>
      <c r="R1687">
        <v>100272</v>
      </c>
      <c r="S1687">
        <v>13</v>
      </c>
      <c r="T1687">
        <v>100271</v>
      </c>
      <c r="U1687">
        <v>14</v>
      </c>
      <c r="V1687">
        <v>100273</v>
      </c>
      <c r="W1687">
        <v>15</v>
      </c>
      <c r="X1687">
        <v>100272</v>
      </c>
      <c r="Y1687">
        <v>16</v>
      </c>
      <c r="Z1687">
        <v>100273</v>
      </c>
      <c r="AA1687">
        <v>17</v>
      </c>
      <c r="AB1687">
        <v>100273</v>
      </c>
      <c r="AC1687">
        <v>19</v>
      </c>
      <c r="AD1687">
        <v>100273</v>
      </c>
      <c r="AE1687">
        <v>20</v>
      </c>
      <c r="AF1687">
        <v>200907</v>
      </c>
      <c r="AG1687">
        <v>18</v>
      </c>
      <c r="AH1687" t="e">
        <f>VLOOKUP(AF1687,关卡难度线!B:H,11,0)</f>
        <v>#N/A</v>
      </c>
    </row>
    <row r="1688" spans="14:34">
      <c r="N1688" s="14">
        <v>100273</v>
      </c>
      <c r="O1688">
        <v>11</v>
      </c>
      <c r="P1688">
        <v>100271</v>
      </c>
      <c r="Q1688">
        <v>12</v>
      </c>
      <c r="R1688">
        <v>100272</v>
      </c>
      <c r="S1688">
        <v>13</v>
      </c>
      <c r="T1688">
        <v>100272</v>
      </c>
      <c r="U1688">
        <v>14</v>
      </c>
      <c r="V1688">
        <v>100273</v>
      </c>
      <c r="W1688">
        <v>15</v>
      </c>
      <c r="X1688">
        <v>100272</v>
      </c>
      <c r="Y1688">
        <v>16</v>
      </c>
      <c r="Z1688">
        <v>100273</v>
      </c>
      <c r="AA1688">
        <v>17</v>
      </c>
      <c r="AB1688">
        <v>100271</v>
      </c>
      <c r="AC1688">
        <v>19</v>
      </c>
      <c r="AD1688">
        <v>100271</v>
      </c>
      <c r="AE1688">
        <v>20</v>
      </c>
      <c r="AF1688">
        <v>200908</v>
      </c>
      <c r="AG1688">
        <v>18</v>
      </c>
      <c r="AH1688" t="e">
        <f>VLOOKUP(AF1688,关卡难度线!B:H,11,0)</f>
        <v>#N/A</v>
      </c>
    </row>
    <row r="1689" spans="14:34">
      <c r="N1689" s="14">
        <v>100273</v>
      </c>
      <c r="O1689">
        <v>11</v>
      </c>
      <c r="P1689">
        <v>100271</v>
      </c>
      <c r="Q1689">
        <v>12</v>
      </c>
      <c r="R1689">
        <v>100272</v>
      </c>
      <c r="S1689">
        <v>13</v>
      </c>
      <c r="T1689">
        <v>100271</v>
      </c>
      <c r="U1689">
        <v>14</v>
      </c>
      <c r="V1689">
        <v>100271</v>
      </c>
      <c r="W1689">
        <v>15</v>
      </c>
      <c r="X1689">
        <v>100271</v>
      </c>
      <c r="Y1689">
        <v>16</v>
      </c>
      <c r="Z1689">
        <v>100273</v>
      </c>
      <c r="AA1689">
        <v>17</v>
      </c>
      <c r="AB1689">
        <v>100272</v>
      </c>
      <c r="AC1689">
        <v>19</v>
      </c>
      <c r="AD1689">
        <v>100272</v>
      </c>
      <c r="AE1689">
        <v>20</v>
      </c>
      <c r="AF1689">
        <v>200909</v>
      </c>
      <c r="AG1689">
        <v>18</v>
      </c>
      <c r="AH1689" t="e">
        <f>VLOOKUP(AF1689,关卡难度线!B:H,11,0)</f>
        <v>#N/A</v>
      </c>
    </row>
    <row r="1690" spans="14:34">
      <c r="N1690" s="14">
        <v>100271</v>
      </c>
      <c r="O1690">
        <v>11</v>
      </c>
      <c r="P1690">
        <v>100273</v>
      </c>
      <c r="Q1690">
        <v>12</v>
      </c>
      <c r="R1690">
        <v>100273</v>
      </c>
      <c r="S1690">
        <v>13</v>
      </c>
      <c r="T1690">
        <v>100273</v>
      </c>
      <c r="U1690">
        <v>14</v>
      </c>
      <c r="V1690">
        <v>100272</v>
      </c>
      <c r="W1690">
        <v>15</v>
      </c>
      <c r="X1690">
        <v>100273</v>
      </c>
      <c r="Y1690">
        <v>16</v>
      </c>
      <c r="Z1690">
        <v>100273</v>
      </c>
      <c r="AA1690">
        <v>17</v>
      </c>
      <c r="AB1690">
        <v>100273</v>
      </c>
      <c r="AC1690">
        <v>19</v>
      </c>
      <c r="AD1690">
        <v>100271</v>
      </c>
      <c r="AE1690">
        <v>20</v>
      </c>
      <c r="AF1690">
        <v>200910</v>
      </c>
      <c r="AG1690">
        <v>18</v>
      </c>
      <c r="AH1690" t="e">
        <f>VLOOKUP(AF1690,关卡难度线!B:H,11,0)</f>
        <v>#N/A</v>
      </c>
    </row>
    <row r="1691" spans="14:34">
      <c r="N1691" s="14">
        <v>100271</v>
      </c>
      <c r="O1691">
        <v>11</v>
      </c>
      <c r="P1691">
        <v>100272</v>
      </c>
      <c r="Q1691">
        <v>12</v>
      </c>
      <c r="R1691">
        <v>100272</v>
      </c>
      <c r="S1691">
        <v>13</v>
      </c>
      <c r="T1691">
        <v>100271</v>
      </c>
      <c r="U1691">
        <v>14</v>
      </c>
      <c r="V1691">
        <v>100272</v>
      </c>
      <c r="W1691">
        <v>15</v>
      </c>
      <c r="X1691">
        <v>100271</v>
      </c>
      <c r="Y1691">
        <v>16</v>
      </c>
      <c r="Z1691">
        <v>100272</v>
      </c>
      <c r="AA1691">
        <v>17</v>
      </c>
      <c r="AB1691">
        <v>100271</v>
      </c>
      <c r="AC1691">
        <v>19</v>
      </c>
      <c r="AD1691">
        <v>100271</v>
      </c>
      <c r="AE1691">
        <v>20</v>
      </c>
      <c r="AF1691">
        <v>200901</v>
      </c>
      <c r="AG1691">
        <v>18</v>
      </c>
      <c r="AH1691" t="e">
        <f>VLOOKUP(AF1691,关卡难度线!B:H,11,0)</f>
        <v>#N/A</v>
      </c>
    </row>
    <row r="1692" spans="14:34">
      <c r="N1692" s="14">
        <v>100272</v>
      </c>
      <c r="O1692">
        <v>11</v>
      </c>
      <c r="P1692">
        <v>100273</v>
      </c>
      <c r="Q1692">
        <v>12</v>
      </c>
      <c r="R1692">
        <v>100273</v>
      </c>
      <c r="S1692">
        <v>13</v>
      </c>
      <c r="T1692">
        <v>100272</v>
      </c>
      <c r="U1692">
        <v>14</v>
      </c>
      <c r="V1692">
        <v>100272</v>
      </c>
      <c r="W1692">
        <v>15</v>
      </c>
      <c r="X1692">
        <v>100273</v>
      </c>
      <c r="Y1692">
        <v>16</v>
      </c>
      <c r="Z1692">
        <v>100272</v>
      </c>
      <c r="AA1692">
        <v>17</v>
      </c>
      <c r="AB1692">
        <v>100272</v>
      </c>
      <c r="AC1692">
        <v>19</v>
      </c>
      <c r="AD1692">
        <v>100271</v>
      </c>
      <c r="AE1692">
        <v>20</v>
      </c>
      <c r="AF1692">
        <v>200902</v>
      </c>
      <c r="AG1692">
        <v>18</v>
      </c>
      <c r="AH1692" t="e">
        <f>VLOOKUP(AF1692,关卡难度线!B:H,11,0)</f>
        <v>#N/A</v>
      </c>
    </row>
    <row r="1693" spans="14:34">
      <c r="N1693" s="14">
        <v>100271</v>
      </c>
      <c r="O1693">
        <v>11</v>
      </c>
      <c r="P1693">
        <v>100273</v>
      </c>
      <c r="Q1693">
        <v>12</v>
      </c>
      <c r="R1693">
        <v>100271</v>
      </c>
      <c r="S1693">
        <v>13</v>
      </c>
      <c r="T1693">
        <v>100272</v>
      </c>
      <c r="U1693">
        <v>14</v>
      </c>
      <c r="V1693">
        <v>100272</v>
      </c>
      <c r="W1693">
        <v>15</v>
      </c>
      <c r="X1693">
        <v>100272</v>
      </c>
      <c r="Y1693">
        <v>16</v>
      </c>
      <c r="Z1693">
        <v>100272</v>
      </c>
      <c r="AA1693">
        <v>17</v>
      </c>
      <c r="AB1693">
        <v>100272</v>
      </c>
      <c r="AC1693">
        <v>19</v>
      </c>
      <c r="AD1693">
        <v>100271</v>
      </c>
      <c r="AE1693">
        <v>20</v>
      </c>
      <c r="AF1693">
        <v>200903</v>
      </c>
      <c r="AG1693">
        <v>18</v>
      </c>
      <c r="AH1693" t="e">
        <f>VLOOKUP(AF1693,关卡难度线!B:H,11,0)</f>
        <v>#N/A</v>
      </c>
    </row>
    <row r="1694" spans="14:34">
      <c r="N1694" s="14">
        <v>100273</v>
      </c>
      <c r="O1694">
        <v>11</v>
      </c>
      <c r="P1694">
        <v>100273</v>
      </c>
      <c r="Q1694">
        <v>12</v>
      </c>
      <c r="R1694">
        <v>100272</v>
      </c>
      <c r="S1694">
        <v>13</v>
      </c>
      <c r="T1694">
        <v>100273</v>
      </c>
      <c r="U1694">
        <v>14</v>
      </c>
      <c r="V1694">
        <v>100272</v>
      </c>
      <c r="W1694">
        <v>15</v>
      </c>
      <c r="X1694">
        <v>100272</v>
      </c>
      <c r="Y1694">
        <v>16</v>
      </c>
      <c r="Z1694">
        <v>100273</v>
      </c>
      <c r="AA1694">
        <v>17</v>
      </c>
      <c r="AB1694">
        <v>100272</v>
      </c>
      <c r="AC1694">
        <v>19</v>
      </c>
      <c r="AD1694">
        <v>100273</v>
      </c>
      <c r="AE1694">
        <v>20</v>
      </c>
      <c r="AF1694">
        <v>200904</v>
      </c>
      <c r="AG1694">
        <v>18</v>
      </c>
      <c r="AH1694" t="e">
        <f>VLOOKUP(AF1694,关卡难度线!B:H,11,0)</f>
        <v>#N/A</v>
      </c>
    </row>
    <row r="1695" spans="14:34">
      <c r="N1695" s="14">
        <v>100271</v>
      </c>
      <c r="O1695">
        <v>11</v>
      </c>
      <c r="P1695">
        <v>100271</v>
      </c>
      <c r="Q1695">
        <v>12</v>
      </c>
      <c r="R1695">
        <v>100272</v>
      </c>
      <c r="S1695">
        <v>13</v>
      </c>
      <c r="T1695">
        <v>100273</v>
      </c>
      <c r="U1695">
        <v>14</v>
      </c>
      <c r="V1695">
        <v>100271</v>
      </c>
      <c r="W1695">
        <v>15</v>
      </c>
      <c r="X1695">
        <v>100272</v>
      </c>
      <c r="Y1695">
        <v>16</v>
      </c>
      <c r="Z1695">
        <v>100273</v>
      </c>
      <c r="AA1695">
        <v>17</v>
      </c>
      <c r="AB1695">
        <v>100273</v>
      </c>
      <c r="AC1695">
        <v>19</v>
      </c>
      <c r="AD1695">
        <v>100271</v>
      </c>
      <c r="AE1695">
        <v>20</v>
      </c>
      <c r="AF1695">
        <v>200905</v>
      </c>
      <c r="AG1695">
        <v>18</v>
      </c>
      <c r="AH1695" t="e">
        <f>VLOOKUP(AF1695,关卡难度线!B:H,11,0)</f>
        <v>#N/A</v>
      </c>
    </row>
    <row r="1696" spans="14:34">
      <c r="N1696" s="14">
        <v>100273</v>
      </c>
      <c r="O1696">
        <v>11</v>
      </c>
      <c r="P1696">
        <v>100272</v>
      </c>
      <c r="Q1696">
        <v>12</v>
      </c>
      <c r="R1696">
        <v>100271</v>
      </c>
      <c r="S1696">
        <v>13</v>
      </c>
      <c r="T1696">
        <v>100271</v>
      </c>
      <c r="U1696">
        <v>14</v>
      </c>
      <c r="V1696">
        <v>100272</v>
      </c>
      <c r="W1696">
        <v>15</v>
      </c>
      <c r="X1696">
        <v>100272</v>
      </c>
      <c r="Y1696">
        <v>16</v>
      </c>
      <c r="Z1696">
        <v>100273</v>
      </c>
      <c r="AA1696">
        <v>17</v>
      </c>
      <c r="AB1696">
        <v>100271</v>
      </c>
      <c r="AC1696">
        <v>19</v>
      </c>
      <c r="AD1696">
        <v>100273</v>
      </c>
      <c r="AE1696">
        <v>20</v>
      </c>
      <c r="AF1696">
        <v>200906</v>
      </c>
      <c r="AG1696">
        <v>18</v>
      </c>
      <c r="AH1696" t="e">
        <f>VLOOKUP(AF1696,关卡难度线!B:H,11,0)</f>
        <v>#N/A</v>
      </c>
    </row>
    <row r="1697" spans="14:34">
      <c r="N1697" s="14">
        <v>100273</v>
      </c>
      <c r="O1697">
        <v>11</v>
      </c>
      <c r="P1697">
        <v>100272</v>
      </c>
      <c r="Q1697">
        <v>12</v>
      </c>
      <c r="R1697">
        <v>100272</v>
      </c>
      <c r="S1697">
        <v>13</v>
      </c>
      <c r="T1697">
        <v>100271</v>
      </c>
      <c r="U1697">
        <v>14</v>
      </c>
      <c r="V1697">
        <v>100273</v>
      </c>
      <c r="W1697">
        <v>15</v>
      </c>
      <c r="X1697">
        <v>100272</v>
      </c>
      <c r="Y1697">
        <v>16</v>
      </c>
      <c r="Z1697">
        <v>100273</v>
      </c>
      <c r="AA1697">
        <v>17</v>
      </c>
      <c r="AB1697">
        <v>100273</v>
      </c>
      <c r="AC1697">
        <v>19</v>
      </c>
      <c r="AD1697">
        <v>100273</v>
      </c>
      <c r="AE1697">
        <v>20</v>
      </c>
      <c r="AF1697">
        <v>200907</v>
      </c>
      <c r="AG1697">
        <v>18</v>
      </c>
      <c r="AH1697" t="e">
        <f>VLOOKUP(AF1697,关卡难度线!B:H,11,0)</f>
        <v>#N/A</v>
      </c>
    </row>
    <row r="1698" spans="14:34">
      <c r="N1698" s="14">
        <v>100273</v>
      </c>
      <c r="O1698">
        <v>11</v>
      </c>
      <c r="P1698">
        <v>100271</v>
      </c>
      <c r="Q1698">
        <v>12</v>
      </c>
      <c r="R1698">
        <v>100272</v>
      </c>
      <c r="S1698">
        <v>13</v>
      </c>
      <c r="T1698">
        <v>100272</v>
      </c>
      <c r="U1698">
        <v>14</v>
      </c>
      <c r="V1698">
        <v>100273</v>
      </c>
      <c r="W1698">
        <v>15</v>
      </c>
      <c r="X1698">
        <v>100272</v>
      </c>
      <c r="Y1698">
        <v>16</v>
      </c>
      <c r="Z1698">
        <v>100273</v>
      </c>
      <c r="AA1698">
        <v>17</v>
      </c>
      <c r="AB1698">
        <v>100271</v>
      </c>
      <c r="AC1698">
        <v>19</v>
      </c>
      <c r="AD1698">
        <v>100271</v>
      </c>
      <c r="AE1698">
        <v>20</v>
      </c>
      <c r="AF1698">
        <v>200908</v>
      </c>
      <c r="AG1698">
        <v>18</v>
      </c>
      <c r="AH1698" t="e">
        <f>VLOOKUP(AF1698,关卡难度线!B:H,11,0)</f>
        <v>#N/A</v>
      </c>
    </row>
    <row r="1699" spans="14:34">
      <c r="N1699" s="14">
        <v>100273</v>
      </c>
      <c r="O1699">
        <v>11</v>
      </c>
      <c r="P1699">
        <v>100271</v>
      </c>
      <c r="Q1699">
        <v>12</v>
      </c>
      <c r="R1699">
        <v>100272</v>
      </c>
      <c r="S1699">
        <v>13</v>
      </c>
      <c r="T1699">
        <v>100271</v>
      </c>
      <c r="U1699">
        <v>14</v>
      </c>
      <c r="V1699">
        <v>100271</v>
      </c>
      <c r="W1699">
        <v>15</v>
      </c>
      <c r="X1699">
        <v>100271</v>
      </c>
      <c r="Y1699">
        <v>16</v>
      </c>
      <c r="Z1699">
        <v>100273</v>
      </c>
      <c r="AA1699">
        <v>17</v>
      </c>
      <c r="AB1699">
        <v>100272</v>
      </c>
      <c r="AC1699">
        <v>19</v>
      </c>
      <c r="AD1699">
        <v>100272</v>
      </c>
      <c r="AE1699">
        <v>20</v>
      </c>
      <c r="AF1699">
        <v>200909</v>
      </c>
      <c r="AG1699">
        <v>18</v>
      </c>
      <c r="AH1699" t="e">
        <f>VLOOKUP(AF1699,关卡难度线!B:H,11,0)</f>
        <v>#N/A</v>
      </c>
    </row>
    <row r="1700" spans="14:34">
      <c r="N1700" s="14">
        <v>100271</v>
      </c>
      <c r="O1700">
        <v>11</v>
      </c>
      <c r="P1700">
        <v>100273</v>
      </c>
      <c r="Q1700">
        <v>12</v>
      </c>
      <c r="R1700">
        <v>100273</v>
      </c>
      <c r="S1700">
        <v>13</v>
      </c>
      <c r="T1700">
        <v>100273</v>
      </c>
      <c r="U1700">
        <v>14</v>
      </c>
      <c r="V1700">
        <v>100272</v>
      </c>
      <c r="W1700">
        <v>15</v>
      </c>
      <c r="X1700">
        <v>100273</v>
      </c>
      <c r="Y1700">
        <v>16</v>
      </c>
      <c r="Z1700">
        <v>100273</v>
      </c>
      <c r="AA1700">
        <v>17</v>
      </c>
      <c r="AB1700">
        <v>100273</v>
      </c>
      <c r="AC1700">
        <v>19</v>
      </c>
      <c r="AD1700">
        <v>100271</v>
      </c>
      <c r="AE1700">
        <v>20</v>
      </c>
      <c r="AF1700">
        <v>200910</v>
      </c>
      <c r="AG1700">
        <v>18</v>
      </c>
      <c r="AH1700" t="e">
        <f>VLOOKUP(AF1700,关卡难度线!B:H,11,0)</f>
        <v>#N/A</v>
      </c>
    </row>
    <row r="1701" spans="14:34">
      <c r="N1701" s="14">
        <v>100274</v>
      </c>
      <c r="O1701">
        <v>11</v>
      </c>
      <c r="P1701">
        <v>100275</v>
      </c>
      <c r="Q1701">
        <v>12</v>
      </c>
      <c r="R1701">
        <v>100274</v>
      </c>
      <c r="S1701">
        <v>13</v>
      </c>
      <c r="T1701">
        <v>100275</v>
      </c>
      <c r="U1701">
        <v>14</v>
      </c>
      <c r="V1701">
        <v>100276</v>
      </c>
      <c r="W1701">
        <v>15</v>
      </c>
      <c r="X1701">
        <v>100276</v>
      </c>
      <c r="Y1701">
        <v>16</v>
      </c>
      <c r="Z1701">
        <v>100276</v>
      </c>
      <c r="AA1701">
        <v>17</v>
      </c>
      <c r="AB1701">
        <v>100275</v>
      </c>
      <c r="AC1701">
        <v>19</v>
      </c>
      <c r="AD1701">
        <v>100275</v>
      </c>
      <c r="AE1701">
        <v>20</v>
      </c>
      <c r="AF1701">
        <v>200911</v>
      </c>
      <c r="AG1701">
        <v>18</v>
      </c>
      <c r="AH1701" t="e">
        <f>VLOOKUP(AF1701,关卡难度线!B:H,11,0)</f>
        <v>#N/A</v>
      </c>
    </row>
    <row r="1702" spans="14:34">
      <c r="N1702" s="14">
        <v>100275</v>
      </c>
      <c r="O1702">
        <v>11</v>
      </c>
      <c r="P1702">
        <v>100276</v>
      </c>
      <c r="Q1702">
        <v>12</v>
      </c>
      <c r="R1702">
        <v>100274</v>
      </c>
      <c r="S1702">
        <v>13</v>
      </c>
      <c r="T1702">
        <v>100275</v>
      </c>
      <c r="U1702">
        <v>14</v>
      </c>
      <c r="V1702">
        <v>100276</v>
      </c>
      <c r="W1702">
        <v>15</v>
      </c>
      <c r="X1702">
        <v>100276</v>
      </c>
      <c r="Y1702">
        <v>16</v>
      </c>
      <c r="Z1702">
        <v>100275</v>
      </c>
      <c r="AA1702">
        <v>17</v>
      </c>
      <c r="AB1702">
        <v>100274</v>
      </c>
      <c r="AC1702">
        <v>19</v>
      </c>
      <c r="AD1702">
        <v>100276</v>
      </c>
      <c r="AE1702">
        <v>20</v>
      </c>
      <c r="AF1702">
        <v>200912</v>
      </c>
      <c r="AG1702">
        <v>18</v>
      </c>
      <c r="AH1702" t="e">
        <f>VLOOKUP(AF1702,关卡难度线!B:H,11,0)</f>
        <v>#N/A</v>
      </c>
    </row>
    <row r="1703" spans="14:34">
      <c r="N1703" s="14">
        <v>100274</v>
      </c>
      <c r="O1703">
        <v>11</v>
      </c>
      <c r="P1703">
        <v>100276</v>
      </c>
      <c r="Q1703">
        <v>12</v>
      </c>
      <c r="R1703">
        <v>100275</v>
      </c>
      <c r="S1703">
        <v>13</v>
      </c>
      <c r="T1703">
        <v>100274</v>
      </c>
      <c r="U1703">
        <v>14</v>
      </c>
      <c r="V1703">
        <v>100276</v>
      </c>
      <c r="W1703">
        <v>15</v>
      </c>
      <c r="X1703">
        <v>100275</v>
      </c>
      <c r="Y1703">
        <v>16</v>
      </c>
      <c r="Z1703">
        <v>100275</v>
      </c>
      <c r="AA1703">
        <v>17</v>
      </c>
      <c r="AB1703">
        <v>100274</v>
      </c>
      <c r="AC1703">
        <v>19</v>
      </c>
      <c r="AD1703">
        <v>100274</v>
      </c>
      <c r="AE1703">
        <v>20</v>
      </c>
      <c r="AF1703">
        <v>200913</v>
      </c>
      <c r="AG1703">
        <v>18</v>
      </c>
      <c r="AH1703" t="e">
        <f>VLOOKUP(AF1703,关卡难度线!B:H,11,0)</f>
        <v>#N/A</v>
      </c>
    </row>
    <row r="1704" spans="14:34">
      <c r="N1704" s="14">
        <v>100275</v>
      </c>
      <c r="O1704">
        <v>11</v>
      </c>
      <c r="P1704">
        <v>100274</v>
      </c>
      <c r="Q1704">
        <v>12</v>
      </c>
      <c r="R1704">
        <v>100275</v>
      </c>
      <c r="S1704">
        <v>13</v>
      </c>
      <c r="T1704">
        <v>100276</v>
      </c>
      <c r="U1704">
        <v>14</v>
      </c>
      <c r="V1704">
        <v>100276</v>
      </c>
      <c r="W1704">
        <v>15</v>
      </c>
      <c r="X1704">
        <v>100276</v>
      </c>
      <c r="Y1704">
        <v>16</v>
      </c>
      <c r="Z1704">
        <v>100275</v>
      </c>
      <c r="AA1704">
        <v>17</v>
      </c>
      <c r="AB1704">
        <v>100275</v>
      </c>
      <c r="AC1704">
        <v>19</v>
      </c>
      <c r="AD1704">
        <v>100275</v>
      </c>
      <c r="AE1704">
        <v>20</v>
      </c>
      <c r="AF1704">
        <v>200914</v>
      </c>
      <c r="AG1704">
        <v>18</v>
      </c>
      <c r="AH1704" t="e">
        <f>VLOOKUP(AF1704,关卡难度线!B:H,11,0)</f>
        <v>#N/A</v>
      </c>
    </row>
    <row r="1705" spans="14:34">
      <c r="N1705" s="14">
        <v>100274</v>
      </c>
      <c r="O1705">
        <v>11</v>
      </c>
      <c r="P1705">
        <v>100274</v>
      </c>
      <c r="Q1705">
        <v>12</v>
      </c>
      <c r="R1705">
        <v>100275</v>
      </c>
      <c r="S1705">
        <v>13</v>
      </c>
      <c r="T1705">
        <v>100276</v>
      </c>
      <c r="U1705">
        <v>14</v>
      </c>
      <c r="V1705">
        <v>100274</v>
      </c>
      <c r="W1705">
        <v>15</v>
      </c>
      <c r="X1705">
        <v>100275</v>
      </c>
      <c r="Y1705">
        <v>16</v>
      </c>
      <c r="Z1705">
        <v>100274</v>
      </c>
      <c r="AA1705">
        <v>17</v>
      </c>
      <c r="AB1705">
        <v>100275</v>
      </c>
      <c r="AC1705">
        <v>19</v>
      </c>
      <c r="AD1705">
        <v>100274</v>
      </c>
      <c r="AE1705">
        <v>20</v>
      </c>
      <c r="AF1705">
        <v>200915</v>
      </c>
      <c r="AG1705">
        <v>18</v>
      </c>
      <c r="AH1705" t="e">
        <f>VLOOKUP(AF1705,关卡难度线!B:H,11,0)</f>
        <v>#N/A</v>
      </c>
    </row>
    <row r="1706" spans="14:34">
      <c r="N1706" s="14">
        <v>100276</v>
      </c>
      <c r="O1706">
        <v>11</v>
      </c>
      <c r="P1706">
        <v>100276</v>
      </c>
      <c r="Q1706">
        <v>12</v>
      </c>
      <c r="R1706">
        <v>100275</v>
      </c>
      <c r="S1706">
        <v>13</v>
      </c>
      <c r="T1706">
        <v>100275</v>
      </c>
      <c r="U1706">
        <v>14</v>
      </c>
      <c r="V1706">
        <v>100274</v>
      </c>
      <c r="W1706">
        <v>15</v>
      </c>
      <c r="X1706">
        <v>100274</v>
      </c>
      <c r="Y1706">
        <v>16</v>
      </c>
      <c r="Z1706">
        <v>100275</v>
      </c>
      <c r="AA1706">
        <v>17</v>
      </c>
      <c r="AB1706">
        <v>100274</v>
      </c>
      <c r="AC1706">
        <v>19</v>
      </c>
      <c r="AD1706">
        <v>100274</v>
      </c>
      <c r="AE1706">
        <v>20</v>
      </c>
      <c r="AF1706">
        <v>200916</v>
      </c>
      <c r="AG1706">
        <v>18</v>
      </c>
      <c r="AH1706" t="e">
        <f>VLOOKUP(AF1706,关卡难度线!B:H,11,0)</f>
        <v>#N/A</v>
      </c>
    </row>
    <row r="1707" spans="14:34">
      <c r="N1707" s="14">
        <v>100275</v>
      </c>
      <c r="O1707">
        <v>11</v>
      </c>
      <c r="P1707">
        <v>100275</v>
      </c>
      <c r="Q1707">
        <v>12</v>
      </c>
      <c r="R1707">
        <v>100276</v>
      </c>
      <c r="S1707">
        <v>13</v>
      </c>
      <c r="T1707">
        <v>100275</v>
      </c>
      <c r="U1707">
        <v>14</v>
      </c>
      <c r="V1707">
        <v>100274</v>
      </c>
      <c r="W1707">
        <v>15</v>
      </c>
      <c r="X1707">
        <v>100274</v>
      </c>
      <c r="Y1707">
        <v>16</v>
      </c>
      <c r="Z1707">
        <v>100276</v>
      </c>
      <c r="AA1707">
        <v>17</v>
      </c>
      <c r="AB1707">
        <v>100276</v>
      </c>
      <c r="AC1707">
        <v>19</v>
      </c>
      <c r="AD1707">
        <v>100275</v>
      </c>
      <c r="AE1707">
        <v>20</v>
      </c>
      <c r="AF1707">
        <v>200917</v>
      </c>
      <c r="AG1707">
        <v>18</v>
      </c>
      <c r="AH1707" t="e">
        <f>VLOOKUP(AF1707,关卡难度线!B:H,11,0)</f>
        <v>#N/A</v>
      </c>
    </row>
    <row r="1708" spans="14:34">
      <c r="N1708" s="14">
        <v>100274</v>
      </c>
      <c r="O1708">
        <v>11</v>
      </c>
      <c r="P1708">
        <v>100276</v>
      </c>
      <c r="Q1708">
        <v>12</v>
      </c>
      <c r="R1708">
        <v>100276</v>
      </c>
      <c r="S1708">
        <v>13</v>
      </c>
      <c r="T1708">
        <v>100274</v>
      </c>
      <c r="U1708">
        <v>14</v>
      </c>
      <c r="V1708">
        <v>100276</v>
      </c>
      <c r="W1708">
        <v>15</v>
      </c>
      <c r="X1708">
        <v>100276</v>
      </c>
      <c r="Y1708">
        <v>16</v>
      </c>
      <c r="Z1708">
        <v>100274</v>
      </c>
      <c r="AA1708">
        <v>17</v>
      </c>
      <c r="AB1708">
        <v>100275</v>
      </c>
      <c r="AC1708">
        <v>19</v>
      </c>
      <c r="AD1708">
        <v>100276</v>
      </c>
      <c r="AE1708">
        <v>20</v>
      </c>
      <c r="AF1708">
        <v>200918</v>
      </c>
      <c r="AG1708">
        <v>18</v>
      </c>
      <c r="AH1708" t="e">
        <f>VLOOKUP(AF1708,关卡难度线!B:H,11,0)</f>
        <v>#N/A</v>
      </c>
    </row>
    <row r="1709" spans="14:34">
      <c r="N1709" s="14">
        <v>100275</v>
      </c>
      <c r="O1709">
        <v>11</v>
      </c>
      <c r="P1709">
        <v>100276</v>
      </c>
      <c r="Q1709">
        <v>12</v>
      </c>
      <c r="R1709">
        <v>100275</v>
      </c>
      <c r="S1709">
        <v>13</v>
      </c>
      <c r="T1709">
        <v>100276</v>
      </c>
      <c r="U1709">
        <v>14</v>
      </c>
      <c r="V1709">
        <v>100274</v>
      </c>
      <c r="W1709">
        <v>15</v>
      </c>
      <c r="X1709">
        <v>100274</v>
      </c>
      <c r="Y1709">
        <v>16</v>
      </c>
      <c r="Z1709">
        <v>100274</v>
      </c>
      <c r="AA1709">
        <v>17</v>
      </c>
      <c r="AB1709">
        <v>100276</v>
      </c>
      <c r="AC1709">
        <v>19</v>
      </c>
      <c r="AD1709">
        <v>100275</v>
      </c>
      <c r="AE1709">
        <v>20</v>
      </c>
      <c r="AF1709">
        <v>200919</v>
      </c>
      <c r="AG1709">
        <v>18</v>
      </c>
      <c r="AH1709" t="e">
        <f>VLOOKUP(AF1709,关卡难度线!B:H,11,0)</f>
        <v>#N/A</v>
      </c>
    </row>
    <row r="1710" spans="14:34">
      <c r="N1710" s="14">
        <v>100276</v>
      </c>
      <c r="O1710">
        <v>11</v>
      </c>
      <c r="P1710">
        <v>100276</v>
      </c>
      <c r="Q1710">
        <v>12</v>
      </c>
      <c r="R1710">
        <v>100274</v>
      </c>
      <c r="S1710">
        <v>13</v>
      </c>
      <c r="T1710">
        <v>100274</v>
      </c>
      <c r="U1710">
        <v>14</v>
      </c>
      <c r="V1710">
        <v>100274</v>
      </c>
      <c r="W1710">
        <v>15</v>
      </c>
      <c r="X1710">
        <v>100276</v>
      </c>
      <c r="Y1710">
        <v>16</v>
      </c>
      <c r="Z1710">
        <v>100276</v>
      </c>
      <c r="AA1710">
        <v>17</v>
      </c>
      <c r="AB1710">
        <v>100276</v>
      </c>
      <c r="AC1710">
        <v>19</v>
      </c>
      <c r="AD1710">
        <v>100274</v>
      </c>
      <c r="AE1710">
        <v>20</v>
      </c>
      <c r="AF1710">
        <v>200920</v>
      </c>
      <c r="AG1710">
        <v>18</v>
      </c>
      <c r="AH1710" t="e">
        <f>VLOOKUP(AF1710,关卡难度线!B:H,11,0)</f>
        <v>#N/A</v>
      </c>
    </row>
    <row r="1711" spans="14:34">
      <c r="N1711" s="14">
        <v>100274</v>
      </c>
      <c r="O1711">
        <v>11</v>
      </c>
      <c r="P1711">
        <v>100275</v>
      </c>
      <c r="Q1711">
        <v>12</v>
      </c>
      <c r="R1711">
        <v>100274</v>
      </c>
      <c r="S1711">
        <v>13</v>
      </c>
      <c r="T1711">
        <v>100275</v>
      </c>
      <c r="U1711">
        <v>14</v>
      </c>
      <c r="V1711">
        <v>100276</v>
      </c>
      <c r="W1711">
        <v>15</v>
      </c>
      <c r="X1711">
        <v>100276</v>
      </c>
      <c r="Y1711">
        <v>16</v>
      </c>
      <c r="Z1711">
        <v>100276</v>
      </c>
      <c r="AA1711">
        <v>17</v>
      </c>
      <c r="AB1711">
        <v>100275</v>
      </c>
      <c r="AC1711">
        <v>19</v>
      </c>
      <c r="AD1711">
        <v>100275</v>
      </c>
      <c r="AE1711">
        <v>20</v>
      </c>
      <c r="AF1711">
        <v>200911</v>
      </c>
      <c r="AG1711">
        <v>18</v>
      </c>
      <c r="AH1711" t="e">
        <f>VLOOKUP(AF1711,关卡难度线!B:H,11,0)</f>
        <v>#N/A</v>
      </c>
    </row>
    <row r="1712" spans="14:34">
      <c r="N1712" s="14">
        <v>100275</v>
      </c>
      <c r="O1712">
        <v>11</v>
      </c>
      <c r="P1712">
        <v>100276</v>
      </c>
      <c r="Q1712">
        <v>12</v>
      </c>
      <c r="R1712">
        <v>100274</v>
      </c>
      <c r="S1712">
        <v>13</v>
      </c>
      <c r="T1712">
        <v>100275</v>
      </c>
      <c r="U1712">
        <v>14</v>
      </c>
      <c r="V1712">
        <v>100276</v>
      </c>
      <c r="W1712">
        <v>15</v>
      </c>
      <c r="X1712">
        <v>100276</v>
      </c>
      <c r="Y1712">
        <v>16</v>
      </c>
      <c r="Z1712">
        <v>100275</v>
      </c>
      <c r="AA1712">
        <v>17</v>
      </c>
      <c r="AB1712">
        <v>100274</v>
      </c>
      <c r="AC1712">
        <v>19</v>
      </c>
      <c r="AD1712">
        <v>100276</v>
      </c>
      <c r="AE1712">
        <v>20</v>
      </c>
      <c r="AF1712">
        <v>200912</v>
      </c>
      <c r="AG1712">
        <v>18</v>
      </c>
      <c r="AH1712" t="e">
        <f>VLOOKUP(AF1712,关卡难度线!B:H,11,0)</f>
        <v>#N/A</v>
      </c>
    </row>
    <row r="1713" spans="14:34">
      <c r="N1713" s="14">
        <v>100274</v>
      </c>
      <c r="O1713">
        <v>11</v>
      </c>
      <c r="P1713">
        <v>100276</v>
      </c>
      <c r="Q1713">
        <v>12</v>
      </c>
      <c r="R1713">
        <v>100275</v>
      </c>
      <c r="S1713">
        <v>13</v>
      </c>
      <c r="T1713">
        <v>100274</v>
      </c>
      <c r="U1713">
        <v>14</v>
      </c>
      <c r="V1713">
        <v>100276</v>
      </c>
      <c r="W1713">
        <v>15</v>
      </c>
      <c r="X1713">
        <v>100275</v>
      </c>
      <c r="Y1713">
        <v>16</v>
      </c>
      <c r="Z1713">
        <v>100275</v>
      </c>
      <c r="AA1713">
        <v>17</v>
      </c>
      <c r="AB1713">
        <v>100274</v>
      </c>
      <c r="AC1713">
        <v>19</v>
      </c>
      <c r="AD1713">
        <v>100274</v>
      </c>
      <c r="AE1713">
        <v>20</v>
      </c>
      <c r="AF1713">
        <v>200913</v>
      </c>
      <c r="AG1713">
        <v>18</v>
      </c>
      <c r="AH1713" t="e">
        <f>VLOOKUP(AF1713,关卡难度线!B:H,11,0)</f>
        <v>#N/A</v>
      </c>
    </row>
    <row r="1714" spans="14:34">
      <c r="N1714" s="14">
        <v>100275</v>
      </c>
      <c r="O1714">
        <v>11</v>
      </c>
      <c r="P1714">
        <v>100274</v>
      </c>
      <c r="Q1714">
        <v>12</v>
      </c>
      <c r="R1714">
        <v>100275</v>
      </c>
      <c r="S1714">
        <v>13</v>
      </c>
      <c r="T1714">
        <v>100276</v>
      </c>
      <c r="U1714">
        <v>14</v>
      </c>
      <c r="V1714">
        <v>100276</v>
      </c>
      <c r="W1714">
        <v>15</v>
      </c>
      <c r="X1714">
        <v>100276</v>
      </c>
      <c r="Y1714">
        <v>16</v>
      </c>
      <c r="Z1714">
        <v>100275</v>
      </c>
      <c r="AA1714">
        <v>17</v>
      </c>
      <c r="AB1714">
        <v>100275</v>
      </c>
      <c r="AC1714">
        <v>19</v>
      </c>
      <c r="AD1714">
        <v>100275</v>
      </c>
      <c r="AE1714">
        <v>20</v>
      </c>
      <c r="AF1714">
        <v>200914</v>
      </c>
      <c r="AG1714">
        <v>18</v>
      </c>
      <c r="AH1714" t="e">
        <f>VLOOKUP(AF1714,关卡难度线!B:H,11,0)</f>
        <v>#N/A</v>
      </c>
    </row>
    <row r="1715" spans="14:34">
      <c r="N1715" s="14">
        <v>100274</v>
      </c>
      <c r="O1715">
        <v>11</v>
      </c>
      <c r="P1715">
        <v>100274</v>
      </c>
      <c r="Q1715">
        <v>12</v>
      </c>
      <c r="R1715">
        <v>100275</v>
      </c>
      <c r="S1715">
        <v>13</v>
      </c>
      <c r="T1715">
        <v>100276</v>
      </c>
      <c r="U1715">
        <v>14</v>
      </c>
      <c r="V1715">
        <v>100274</v>
      </c>
      <c r="W1715">
        <v>15</v>
      </c>
      <c r="X1715">
        <v>100275</v>
      </c>
      <c r="Y1715">
        <v>16</v>
      </c>
      <c r="Z1715">
        <v>100274</v>
      </c>
      <c r="AA1715">
        <v>17</v>
      </c>
      <c r="AB1715">
        <v>100275</v>
      </c>
      <c r="AC1715">
        <v>19</v>
      </c>
      <c r="AD1715">
        <v>100274</v>
      </c>
      <c r="AE1715">
        <v>20</v>
      </c>
      <c r="AF1715">
        <v>200915</v>
      </c>
      <c r="AG1715">
        <v>18</v>
      </c>
      <c r="AH1715" t="e">
        <f>VLOOKUP(AF1715,关卡难度线!B:H,11,0)</f>
        <v>#N/A</v>
      </c>
    </row>
    <row r="1716" spans="14:34">
      <c r="N1716" s="14">
        <v>100276</v>
      </c>
      <c r="O1716">
        <v>11</v>
      </c>
      <c r="P1716">
        <v>100276</v>
      </c>
      <c r="Q1716">
        <v>12</v>
      </c>
      <c r="R1716">
        <v>100275</v>
      </c>
      <c r="S1716">
        <v>13</v>
      </c>
      <c r="T1716">
        <v>100275</v>
      </c>
      <c r="U1716">
        <v>14</v>
      </c>
      <c r="V1716">
        <v>100274</v>
      </c>
      <c r="W1716">
        <v>15</v>
      </c>
      <c r="X1716">
        <v>100274</v>
      </c>
      <c r="Y1716">
        <v>16</v>
      </c>
      <c r="Z1716">
        <v>100275</v>
      </c>
      <c r="AA1716">
        <v>17</v>
      </c>
      <c r="AB1716">
        <v>100274</v>
      </c>
      <c r="AC1716">
        <v>19</v>
      </c>
      <c r="AD1716">
        <v>100274</v>
      </c>
      <c r="AE1716">
        <v>20</v>
      </c>
      <c r="AF1716">
        <v>200916</v>
      </c>
      <c r="AG1716">
        <v>18</v>
      </c>
      <c r="AH1716" t="e">
        <f>VLOOKUP(AF1716,关卡难度线!B:H,11,0)</f>
        <v>#N/A</v>
      </c>
    </row>
    <row r="1717" spans="14:34">
      <c r="N1717" s="14">
        <v>100275</v>
      </c>
      <c r="O1717">
        <v>11</v>
      </c>
      <c r="P1717">
        <v>100275</v>
      </c>
      <c r="Q1717">
        <v>12</v>
      </c>
      <c r="R1717">
        <v>100276</v>
      </c>
      <c r="S1717">
        <v>13</v>
      </c>
      <c r="T1717">
        <v>100275</v>
      </c>
      <c r="U1717">
        <v>14</v>
      </c>
      <c r="V1717">
        <v>100274</v>
      </c>
      <c r="W1717">
        <v>15</v>
      </c>
      <c r="X1717">
        <v>100274</v>
      </c>
      <c r="Y1717">
        <v>16</v>
      </c>
      <c r="Z1717">
        <v>100276</v>
      </c>
      <c r="AA1717">
        <v>17</v>
      </c>
      <c r="AB1717">
        <v>100276</v>
      </c>
      <c r="AC1717">
        <v>19</v>
      </c>
      <c r="AD1717">
        <v>100275</v>
      </c>
      <c r="AE1717">
        <v>20</v>
      </c>
      <c r="AF1717">
        <v>200917</v>
      </c>
      <c r="AG1717">
        <v>18</v>
      </c>
      <c r="AH1717" t="e">
        <f>VLOOKUP(AF1717,关卡难度线!B:H,11,0)</f>
        <v>#N/A</v>
      </c>
    </row>
    <row r="1718" spans="14:34">
      <c r="N1718" s="14">
        <v>100274</v>
      </c>
      <c r="O1718">
        <v>11</v>
      </c>
      <c r="P1718">
        <v>100276</v>
      </c>
      <c r="Q1718">
        <v>12</v>
      </c>
      <c r="R1718">
        <v>100276</v>
      </c>
      <c r="S1718">
        <v>13</v>
      </c>
      <c r="T1718">
        <v>100274</v>
      </c>
      <c r="U1718">
        <v>14</v>
      </c>
      <c r="V1718">
        <v>100276</v>
      </c>
      <c r="W1718">
        <v>15</v>
      </c>
      <c r="X1718">
        <v>100276</v>
      </c>
      <c r="Y1718">
        <v>16</v>
      </c>
      <c r="Z1718">
        <v>100274</v>
      </c>
      <c r="AA1718">
        <v>17</v>
      </c>
      <c r="AB1718">
        <v>100275</v>
      </c>
      <c r="AC1718">
        <v>19</v>
      </c>
      <c r="AD1718">
        <v>100276</v>
      </c>
      <c r="AE1718">
        <v>20</v>
      </c>
      <c r="AF1718">
        <v>200918</v>
      </c>
      <c r="AG1718">
        <v>18</v>
      </c>
      <c r="AH1718" t="e">
        <f>VLOOKUP(AF1718,关卡难度线!B:H,11,0)</f>
        <v>#N/A</v>
      </c>
    </row>
    <row r="1719" spans="14:34">
      <c r="N1719" s="14">
        <v>100275</v>
      </c>
      <c r="O1719">
        <v>11</v>
      </c>
      <c r="P1719">
        <v>100276</v>
      </c>
      <c r="Q1719">
        <v>12</v>
      </c>
      <c r="R1719">
        <v>100275</v>
      </c>
      <c r="S1719">
        <v>13</v>
      </c>
      <c r="T1719">
        <v>100276</v>
      </c>
      <c r="U1719">
        <v>14</v>
      </c>
      <c r="V1719">
        <v>100274</v>
      </c>
      <c r="W1719">
        <v>15</v>
      </c>
      <c r="X1719">
        <v>100274</v>
      </c>
      <c r="Y1719">
        <v>16</v>
      </c>
      <c r="Z1719">
        <v>100274</v>
      </c>
      <c r="AA1719">
        <v>17</v>
      </c>
      <c r="AB1719">
        <v>100276</v>
      </c>
      <c r="AC1719">
        <v>19</v>
      </c>
      <c r="AD1719">
        <v>100275</v>
      </c>
      <c r="AE1719">
        <v>20</v>
      </c>
      <c r="AF1719">
        <v>200919</v>
      </c>
      <c r="AG1719">
        <v>18</v>
      </c>
      <c r="AH1719" t="e">
        <f>VLOOKUP(AF1719,关卡难度线!B:H,11,0)</f>
        <v>#N/A</v>
      </c>
    </row>
    <row r="1720" spans="14:34">
      <c r="N1720" s="14">
        <v>100276</v>
      </c>
      <c r="O1720">
        <v>11</v>
      </c>
      <c r="P1720">
        <v>100276</v>
      </c>
      <c r="Q1720">
        <v>12</v>
      </c>
      <c r="R1720">
        <v>100274</v>
      </c>
      <c r="S1720">
        <v>13</v>
      </c>
      <c r="T1720">
        <v>100274</v>
      </c>
      <c r="U1720">
        <v>14</v>
      </c>
      <c r="V1720">
        <v>100274</v>
      </c>
      <c r="W1720">
        <v>15</v>
      </c>
      <c r="X1720">
        <v>100276</v>
      </c>
      <c r="Y1720">
        <v>16</v>
      </c>
      <c r="Z1720">
        <v>100276</v>
      </c>
      <c r="AA1720">
        <v>17</v>
      </c>
      <c r="AB1720">
        <v>100276</v>
      </c>
      <c r="AC1720">
        <v>19</v>
      </c>
      <c r="AD1720">
        <v>100274</v>
      </c>
      <c r="AE1720">
        <v>20</v>
      </c>
      <c r="AF1720">
        <v>200920</v>
      </c>
      <c r="AG1720">
        <v>18</v>
      </c>
      <c r="AH1720" t="e">
        <f>VLOOKUP(AF1720,关卡难度线!B:H,11,0)</f>
        <v>#N/A</v>
      </c>
    </row>
    <row r="1721" spans="14:34">
      <c r="N1721" s="14">
        <v>100278</v>
      </c>
      <c r="O1721">
        <v>11</v>
      </c>
      <c r="P1721">
        <v>100278</v>
      </c>
      <c r="Q1721">
        <v>12</v>
      </c>
      <c r="R1721">
        <v>100278</v>
      </c>
      <c r="S1721">
        <v>13</v>
      </c>
      <c r="T1721">
        <v>100278</v>
      </c>
      <c r="U1721">
        <v>14</v>
      </c>
      <c r="V1721">
        <v>100278</v>
      </c>
      <c r="W1721">
        <v>15</v>
      </c>
      <c r="X1721">
        <v>100277</v>
      </c>
      <c r="Y1721">
        <v>16</v>
      </c>
      <c r="Z1721">
        <v>100279</v>
      </c>
      <c r="AA1721">
        <v>17</v>
      </c>
      <c r="AB1721">
        <v>100277</v>
      </c>
      <c r="AC1721">
        <v>19</v>
      </c>
      <c r="AD1721">
        <v>100278</v>
      </c>
      <c r="AE1721">
        <v>20</v>
      </c>
      <c r="AF1721">
        <v>200921</v>
      </c>
      <c r="AG1721">
        <v>18</v>
      </c>
      <c r="AH1721" t="e">
        <f>VLOOKUP(AF1721,关卡难度线!B:H,11,0)</f>
        <v>#N/A</v>
      </c>
    </row>
    <row r="1722" spans="14:34">
      <c r="N1722" s="14">
        <v>100277</v>
      </c>
      <c r="O1722">
        <v>11</v>
      </c>
      <c r="P1722">
        <v>100279</v>
      </c>
      <c r="Q1722">
        <v>12</v>
      </c>
      <c r="R1722">
        <v>100278</v>
      </c>
      <c r="S1722">
        <v>13</v>
      </c>
      <c r="T1722">
        <v>100279</v>
      </c>
      <c r="U1722">
        <v>14</v>
      </c>
      <c r="V1722">
        <v>100279</v>
      </c>
      <c r="W1722">
        <v>15</v>
      </c>
      <c r="X1722">
        <v>100279</v>
      </c>
      <c r="Y1722">
        <v>16</v>
      </c>
      <c r="Z1722">
        <v>100277</v>
      </c>
      <c r="AA1722">
        <v>17</v>
      </c>
      <c r="AB1722">
        <v>100279</v>
      </c>
      <c r="AC1722">
        <v>19</v>
      </c>
      <c r="AD1722">
        <v>100278</v>
      </c>
      <c r="AE1722">
        <v>20</v>
      </c>
      <c r="AF1722">
        <v>200922</v>
      </c>
      <c r="AG1722">
        <v>18</v>
      </c>
      <c r="AH1722" t="e">
        <f>VLOOKUP(AF1722,关卡难度线!B:H,11,0)</f>
        <v>#N/A</v>
      </c>
    </row>
    <row r="1723" spans="14:34">
      <c r="N1723" s="14">
        <v>100278</v>
      </c>
      <c r="O1723">
        <v>11</v>
      </c>
      <c r="P1723">
        <v>100278</v>
      </c>
      <c r="Q1723">
        <v>12</v>
      </c>
      <c r="R1723">
        <v>100279</v>
      </c>
      <c r="S1723">
        <v>13</v>
      </c>
      <c r="T1723">
        <v>100277</v>
      </c>
      <c r="U1723">
        <v>14</v>
      </c>
      <c r="V1723">
        <v>100278</v>
      </c>
      <c r="W1723">
        <v>15</v>
      </c>
      <c r="X1723">
        <v>100279</v>
      </c>
      <c r="Y1723">
        <v>16</v>
      </c>
      <c r="Z1723">
        <v>100277</v>
      </c>
      <c r="AA1723">
        <v>17</v>
      </c>
      <c r="AB1723">
        <v>100279</v>
      </c>
      <c r="AC1723">
        <v>19</v>
      </c>
      <c r="AD1723">
        <v>100277</v>
      </c>
      <c r="AE1723">
        <v>20</v>
      </c>
      <c r="AF1723">
        <v>200923</v>
      </c>
      <c r="AG1723">
        <v>18</v>
      </c>
      <c r="AH1723" t="e">
        <f>VLOOKUP(AF1723,关卡难度线!B:H,11,0)</f>
        <v>#N/A</v>
      </c>
    </row>
    <row r="1724" spans="14:34">
      <c r="N1724" s="14">
        <v>100279</v>
      </c>
      <c r="O1724">
        <v>11</v>
      </c>
      <c r="P1724">
        <v>100278</v>
      </c>
      <c r="Q1724">
        <v>12</v>
      </c>
      <c r="R1724">
        <v>100278</v>
      </c>
      <c r="S1724">
        <v>13</v>
      </c>
      <c r="T1724">
        <v>100278</v>
      </c>
      <c r="U1724">
        <v>14</v>
      </c>
      <c r="V1724">
        <v>100279</v>
      </c>
      <c r="W1724">
        <v>15</v>
      </c>
      <c r="X1724">
        <v>100277</v>
      </c>
      <c r="Y1724">
        <v>16</v>
      </c>
      <c r="Z1724">
        <v>100277</v>
      </c>
      <c r="AA1724">
        <v>17</v>
      </c>
      <c r="AB1724">
        <v>100279</v>
      </c>
      <c r="AC1724">
        <v>19</v>
      </c>
      <c r="AD1724">
        <v>100277</v>
      </c>
      <c r="AE1724">
        <v>20</v>
      </c>
      <c r="AF1724">
        <v>200924</v>
      </c>
      <c r="AG1724">
        <v>18</v>
      </c>
      <c r="AH1724" t="e">
        <f>VLOOKUP(AF1724,关卡难度线!B:H,11,0)</f>
        <v>#N/A</v>
      </c>
    </row>
    <row r="1725" spans="14:34">
      <c r="N1725" s="14">
        <v>100279</v>
      </c>
      <c r="O1725">
        <v>11</v>
      </c>
      <c r="P1725">
        <v>100277</v>
      </c>
      <c r="Q1725">
        <v>12</v>
      </c>
      <c r="R1725">
        <v>100279</v>
      </c>
      <c r="S1725">
        <v>13</v>
      </c>
      <c r="T1725">
        <v>100279</v>
      </c>
      <c r="U1725">
        <v>14</v>
      </c>
      <c r="V1725">
        <v>100278</v>
      </c>
      <c r="W1725">
        <v>15</v>
      </c>
      <c r="X1725">
        <v>100279</v>
      </c>
      <c r="Y1725">
        <v>16</v>
      </c>
      <c r="Z1725">
        <v>100279</v>
      </c>
      <c r="AA1725">
        <v>17</v>
      </c>
      <c r="AB1725">
        <v>100277</v>
      </c>
      <c r="AC1725">
        <v>19</v>
      </c>
      <c r="AD1725">
        <v>100277</v>
      </c>
      <c r="AE1725">
        <v>20</v>
      </c>
      <c r="AF1725">
        <v>200925</v>
      </c>
      <c r="AG1725">
        <v>18</v>
      </c>
      <c r="AH1725" t="e">
        <f>VLOOKUP(AF1725,关卡难度线!B:H,11,0)</f>
        <v>#N/A</v>
      </c>
    </row>
    <row r="1726" spans="14:34">
      <c r="N1726" s="14">
        <v>100278</v>
      </c>
      <c r="O1726">
        <v>11</v>
      </c>
      <c r="P1726">
        <v>100278</v>
      </c>
      <c r="Q1726">
        <v>12</v>
      </c>
      <c r="R1726">
        <v>100277</v>
      </c>
      <c r="S1726">
        <v>13</v>
      </c>
      <c r="T1726">
        <v>100277</v>
      </c>
      <c r="U1726">
        <v>14</v>
      </c>
      <c r="V1726">
        <v>100277</v>
      </c>
      <c r="W1726">
        <v>15</v>
      </c>
      <c r="X1726">
        <v>100277</v>
      </c>
      <c r="Y1726">
        <v>16</v>
      </c>
      <c r="Z1726">
        <v>100277</v>
      </c>
      <c r="AA1726">
        <v>17</v>
      </c>
      <c r="AB1726">
        <v>100279</v>
      </c>
      <c r="AC1726">
        <v>19</v>
      </c>
      <c r="AD1726">
        <v>100278</v>
      </c>
      <c r="AE1726">
        <v>20</v>
      </c>
      <c r="AF1726">
        <v>200926</v>
      </c>
      <c r="AG1726">
        <v>18</v>
      </c>
      <c r="AH1726" t="e">
        <f>VLOOKUP(AF1726,关卡难度线!B:H,11,0)</f>
        <v>#N/A</v>
      </c>
    </row>
    <row r="1727" spans="14:34">
      <c r="N1727" s="14">
        <v>100279</v>
      </c>
      <c r="O1727">
        <v>11</v>
      </c>
      <c r="P1727">
        <v>100278</v>
      </c>
      <c r="Q1727">
        <v>12</v>
      </c>
      <c r="R1727">
        <v>100279</v>
      </c>
      <c r="S1727">
        <v>13</v>
      </c>
      <c r="T1727">
        <v>100277</v>
      </c>
      <c r="U1727">
        <v>14</v>
      </c>
      <c r="V1727">
        <v>100279</v>
      </c>
      <c r="W1727">
        <v>15</v>
      </c>
      <c r="X1727">
        <v>100279</v>
      </c>
      <c r="Y1727">
        <v>16</v>
      </c>
      <c r="Z1727">
        <v>100278</v>
      </c>
      <c r="AA1727">
        <v>17</v>
      </c>
      <c r="AB1727">
        <v>100279</v>
      </c>
      <c r="AC1727">
        <v>19</v>
      </c>
      <c r="AD1727">
        <v>100279</v>
      </c>
      <c r="AE1727">
        <v>20</v>
      </c>
      <c r="AF1727">
        <v>200927</v>
      </c>
      <c r="AG1727">
        <v>18</v>
      </c>
      <c r="AH1727" t="e">
        <f>VLOOKUP(AF1727,关卡难度线!B:H,11,0)</f>
        <v>#N/A</v>
      </c>
    </row>
    <row r="1728" spans="14:34">
      <c r="N1728" s="14">
        <v>100279</v>
      </c>
      <c r="O1728">
        <v>11</v>
      </c>
      <c r="P1728">
        <v>100278</v>
      </c>
      <c r="Q1728">
        <v>12</v>
      </c>
      <c r="R1728">
        <v>100278</v>
      </c>
      <c r="S1728">
        <v>13</v>
      </c>
      <c r="T1728">
        <v>100279</v>
      </c>
      <c r="U1728">
        <v>14</v>
      </c>
      <c r="V1728">
        <v>100277</v>
      </c>
      <c r="W1728">
        <v>15</v>
      </c>
      <c r="X1728">
        <v>100277</v>
      </c>
      <c r="Y1728">
        <v>16</v>
      </c>
      <c r="Z1728">
        <v>100279</v>
      </c>
      <c r="AA1728">
        <v>17</v>
      </c>
      <c r="AB1728">
        <v>100278</v>
      </c>
      <c r="AC1728">
        <v>19</v>
      </c>
      <c r="AD1728">
        <v>100279</v>
      </c>
      <c r="AE1728">
        <v>20</v>
      </c>
      <c r="AF1728">
        <v>200928</v>
      </c>
      <c r="AG1728">
        <v>18</v>
      </c>
      <c r="AH1728" t="e">
        <f>VLOOKUP(AF1728,关卡难度线!B:H,11,0)</f>
        <v>#N/A</v>
      </c>
    </row>
    <row r="1729" spans="14:34">
      <c r="N1729" s="14">
        <v>100277</v>
      </c>
      <c r="O1729">
        <v>11</v>
      </c>
      <c r="P1729">
        <v>100277</v>
      </c>
      <c r="Q1729">
        <v>12</v>
      </c>
      <c r="R1729">
        <v>100278</v>
      </c>
      <c r="S1729">
        <v>13</v>
      </c>
      <c r="T1729">
        <v>100279</v>
      </c>
      <c r="U1729">
        <v>14</v>
      </c>
      <c r="V1729">
        <v>100277</v>
      </c>
      <c r="W1729">
        <v>15</v>
      </c>
      <c r="X1729">
        <v>100278</v>
      </c>
      <c r="Y1729">
        <v>16</v>
      </c>
      <c r="Z1729">
        <v>100279</v>
      </c>
      <c r="AA1729">
        <v>17</v>
      </c>
      <c r="AB1729">
        <v>100278</v>
      </c>
      <c r="AC1729">
        <v>19</v>
      </c>
      <c r="AD1729">
        <v>100279</v>
      </c>
      <c r="AE1729">
        <v>20</v>
      </c>
      <c r="AF1729">
        <v>200929</v>
      </c>
      <c r="AG1729">
        <v>18</v>
      </c>
      <c r="AH1729" t="e">
        <f>VLOOKUP(AF1729,关卡难度线!B:H,11,0)</f>
        <v>#N/A</v>
      </c>
    </row>
    <row r="1730" spans="14:34">
      <c r="N1730" s="14">
        <v>100279</v>
      </c>
      <c r="O1730">
        <v>11</v>
      </c>
      <c r="P1730">
        <v>100278</v>
      </c>
      <c r="Q1730">
        <v>12</v>
      </c>
      <c r="R1730">
        <v>100279</v>
      </c>
      <c r="S1730">
        <v>13</v>
      </c>
      <c r="T1730">
        <v>100279</v>
      </c>
      <c r="U1730">
        <v>14</v>
      </c>
      <c r="V1730">
        <v>100277</v>
      </c>
      <c r="W1730">
        <v>15</v>
      </c>
      <c r="X1730">
        <v>100279</v>
      </c>
      <c r="Y1730">
        <v>16</v>
      </c>
      <c r="Z1730">
        <v>100278</v>
      </c>
      <c r="AA1730">
        <v>17</v>
      </c>
      <c r="AB1730">
        <v>100279</v>
      </c>
      <c r="AC1730">
        <v>19</v>
      </c>
      <c r="AD1730">
        <v>100279</v>
      </c>
      <c r="AE1730">
        <v>20</v>
      </c>
      <c r="AF1730">
        <v>200930</v>
      </c>
      <c r="AG1730">
        <v>18</v>
      </c>
      <c r="AH1730" t="e">
        <f>VLOOKUP(AF1730,关卡难度线!B:H,11,0)</f>
        <v>#N/A</v>
      </c>
    </row>
    <row r="1731" spans="14:34">
      <c r="N1731" s="14">
        <v>100278</v>
      </c>
      <c r="O1731">
        <v>11</v>
      </c>
      <c r="P1731">
        <v>100278</v>
      </c>
      <c r="Q1731">
        <v>12</v>
      </c>
      <c r="R1731">
        <v>100278</v>
      </c>
      <c r="S1731">
        <v>13</v>
      </c>
      <c r="T1731">
        <v>100278</v>
      </c>
      <c r="U1731">
        <v>14</v>
      </c>
      <c r="V1731">
        <v>100278</v>
      </c>
      <c r="W1731">
        <v>15</v>
      </c>
      <c r="X1731">
        <v>100277</v>
      </c>
      <c r="Y1731">
        <v>16</v>
      </c>
      <c r="Z1731">
        <v>100279</v>
      </c>
      <c r="AA1731">
        <v>17</v>
      </c>
      <c r="AB1731">
        <v>100277</v>
      </c>
      <c r="AC1731">
        <v>19</v>
      </c>
      <c r="AD1731">
        <v>100278</v>
      </c>
      <c r="AE1731">
        <v>20</v>
      </c>
      <c r="AF1731">
        <v>200921</v>
      </c>
      <c r="AG1731">
        <v>18</v>
      </c>
      <c r="AH1731" t="e">
        <f>VLOOKUP(AF1731,关卡难度线!B:H,11,0)</f>
        <v>#N/A</v>
      </c>
    </row>
    <row r="1732" spans="14:34">
      <c r="N1732" s="14">
        <v>100277</v>
      </c>
      <c r="O1732">
        <v>11</v>
      </c>
      <c r="P1732">
        <v>100279</v>
      </c>
      <c r="Q1732">
        <v>12</v>
      </c>
      <c r="R1732">
        <v>100278</v>
      </c>
      <c r="S1732">
        <v>13</v>
      </c>
      <c r="T1732">
        <v>100279</v>
      </c>
      <c r="U1732">
        <v>14</v>
      </c>
      <c r="V1732">
        <v>100279</v>
      </c>
      <c r="W1732">
        <v>15</v>
      </c>
      <c r="X1732">
        <v>100279</v>
      </c>
      <c r="Y1732">
        <v>16</v>
      </c>
      <c r="Z1732">
        <v>100277</v>
      </c>
      <c r="AA1732">
        <v>17</v>
      </c>
      <c r="AB1732">
        <v>100279</v>
      </c>
      <c r="AC1732">
        <v>19</v>
      </c>
      <c r="AD1732">
        <v>100278</v>
      </c>
      <c r="AE1732">
        <v>20</v>
      </c>
      <c r="AF1732">
        <v>200922</v>
      </c>
      <c r="AG1732">
        <v>18</v>
      </c>
      <c r="AH1732" t="e">
        <f>VLOOKUP(AF1732,关卡难度线!B:H,11,0)</f>
        <v>#N/A</v>
      </c>
    </row>
    <row r="1733" spans="14:34">
      <c r="N1733" s="14">
        <v>100278</v>
      </c>
      <c r="O1733">
        <v>11</v>
      </c>
      <c r="P1733">
        <v>100278</v>
      </c>
      <c r="Q1733">
        <v>12</v>
      </c>
      <c r="R1733">
        <v>100279</v>
      </c>
      <c r="S1733">
        <v>13</v>
      </c>
      <c r="T1733">
        <v>100277</v>
      </c>
      <c r="U1733">
        <v>14</v>
      </c>
      <c r="V1733">
        <v>100278</v>
      </c>
      <c r="W1733">
        <v>15</v>
      </c>
      <c r="X1733">
        <v>100279</v>
      </c>
      <c r="Y1733">
        <v>16</v>
      </c>
      <c r="Z1733">
        <v>100277</v>
      </c>
      <c r="AA1733">
        <v>17</v>
      </c>
      <c r="AB1733">
        <v>100279</v>
      </c>
      <c r="AC1733">
        <v>19</v>
      </c>
      <c r="AD1733">
        <v>100277</v>
      </c>
      <c r="AE1733">
        <v>20</v>
      </c>
      <c r="AF1733">
        <v>200923</v>
      </c>
      <c r="AG1733">
        <v>18</v>
      </c>
      <c r="AH1733" t="e">
        <f>VLOOKUP(AF1733,关卡难度线!B:H,11,0)</f>
        <v>#N/A</v>
      </c>
    </row>
    <row r="1734" spans="14:34">
      <c r="N1734" s="14">
        <v>100279</v>
      </c>
      <c r="O1734">
        <v>11</v>
      </c>
      <c r="P1734">
        <v>100278</v>
      </c>
      <c r="Q1734">
        <v>12</v>
      </c>
      <c r="R1734">
        <v>100278</v>
      </c>
      <c r="S1734">
        <v>13</v>
      </c>
      <c r="T1734">
        <v>100278</v>
      </c>
      <c r="U1734">
        <v>14</v>
      </c>
      <c r="V1734">
        <v>100279</v>
      </c>
      <c r="W1734">
        <v>15</v>
      </c>
      <c r="X1734">
        <v>100277</v>
      </c>
      <c r="Y1734">
        <v>16</v>
      </c>
      <c r="Z1734">
        <v>100277</v>
      </c>
      <c r="AA1734">
        <v>17</v>
      </c>
      <c r="AB1734">
        <v>100279</v>
      </c>
      <c r="AC1734">
        <v>19</v>
      </c>
      <c r="AD1734">
        <v>100277</v>
      </c>
      <c r="AE1734">
        <v>20</v>
      </c>
      <c r="AF1734">
        <v>200924</v>
      </c>
      <c r="AG1734">
        <v>18</v>
      </c>
      <c r="AH1734" t="e">
        <f>VLOOKUP(AF1734,关卡难度线!B:H,11,0)</f>
        <v>#N/A</v>
      </c>
    </row>
    <row r="1735" spans="14:34">
      <c r="N1735" s="14">
        <v>100279</v>
      </c>
      <c r="O1735">
        <v>11</v>
      </c>
      <c r="P1735">
        <v>100277</v>
      </c>
      <c r="Q1735">
        <v>12</v>
      </c>
      <c r="R1735">
        <v>100279</v>
      </c>
      <c r="S1735">
        <v>13</v>
      </c>
      <c r="T1735">
        <v>100279</v>
      </c>
      <c r="U1735">
        <v>14</v>
      </c>
      <c r="V1735">
        <v>100278</v>
      </c>
      <c r="W1735">
        <v>15</v>
      </c>
      <c r="X1735">
        <v>100279</v>
      </c>
      <c r="Y1735">
        <v>16</v>
      </c>
      <c r="Z1735">
        <v>100279</v>
      </c>
      <c r="AA1735">
        <v>17</v>
      </c>
      <c r="AB1735">
        <v>100277</v>
      </c>
      <c r="AC1735">
        <v>19</v>
      </c>
      <c r="AD1735">
        <v>100277</v>
      </c>
      <c r="AE1735">
        <v>20</v>
      </c>
      <c r="AF1735">
        <v>200925</v>
      </c>
      <c r="AG1735">
        <v>18</v>
      </c>
      <c r="AH1735" t="e">
        <f>VLOOKUP(AF1735,关卡难度线!B:H,11,0)</f>
        <v>#N/A</v>
      </c>
    </row>
    <row r="1736" spans="14:34">
      <c r="N1736" s="14">
        <v>100278</v>
      </c>
      <c r="O1736">
        <v>11</v>
      </c>
      <c r="P1736">
        <v>100278</v>
      </c>
      <c r="Q1736">
        <v>12</v>
      </c>
      <c r="R1736">
        <v>100277</v>
      </c>
      <c r="S1736">
        <v>13</v>
      </c>
      <c r="T1736">
        <v>100277</v>
      </c>
      <c r="U1736">
        <v>14</v>
      </c>
      <c r="V1736">
        <v>100277</v>
      </c>
      <c r="W1736">
        <v>15</v>
      </c>
      <c r="X1736">
        <v>100277</v>
      </c>
      <c r="Y1736">
        <v>16</v>
      </c>
      <c r="Z1736">
        <v>100277</v>
      </c>
      <c r="AA1736">
        <v>17</v>
      </c>
      <c r="AB1736">
        <v>100279</v>
      </c>
      <c r="AC1736">
        <v>19</v>
      </c>
      <c r="AD1736">
        <v>100278</v>
      </c>
      <c r="AE1736">
        <v>20</v>
      </c>
      <c r="AF1736">
        <v>200926</v>
      </c>
      <c r="AG1736">
        <v>18</v>
      </c>
      <c r="AH1736" t="e">
        <f>VLOOKUP(AF1736,关卡难度线!B:H,11,0)</f>
        <v>#N/A</v>
      </c>
    </row>
    <row r="1737" spans="14:34">
      <c r="N1737" s="14">
        <v>100279</v>
      </c>
      <c r="O1737">
        <v>11</v>
      </c>
      <c r="P1737">
        <v>100278</v>
      </c>
      <c r="Q1737">
        <v>12</v>
      </c>
      <c r="R1737">
        <v>100279</v>
      </c>
      <c r="S1737">
        <v>13</v>
      </c>
      <c r="T1737">
        <v>100277</v>
      </c>
      <c r="U1737">
        <v>14</v>
      </c>
      <c r="V1737">
        <v>100279</v>
      </c>
      <c r="W1737">
        <v>15</v>
      </c>
      <c r="X1737">
        <v>100279</v>
      </c>
      <c r="Y1737">
        <v>16</v>
      </c>
      <c r="Z1737">
        <v>100278</v>
      </c>
      <c r="AA1737">
        <v>17</v>
      </c>
      <c r="AB1737">
        <v>100279</v>
      </c>
      <c r="AC1737">
        <v>19</v>
      </c>
      <c r="AD1737">
        <v>100279</v>
      </c>
      <c r="AE1737">
        <v>20</v>
      </c>
      <c r="AF1737">
        <v>200927</v>
      </c>
      <c r="AG1737">
        <v>18</v>
      </c>
      <c r="AH1737" t="e">
        <f>VLOOKUP(AF1737,关卡难度线!B:H,11,0)</f>
        <v>#N/A</v>
      </c>
    </row>
    <row r="1738" spans="14:34">
      <c r="N1738" s="14">
        <v>100279</v>
      </c>
      <c r="O1738">
        <v>11</v>
      </c>
      <c r="P1738">
        <v>100278</v>
      </c>
      <c r="Q1738">
        <v>12</v>
      </c>
      <c r="R1738">
        <v>100278</v>
      </c>
      <c r="S1738">
        <v>13</v>
      </c>
      <c r="T1738">
        <v>100279</v>
      </c>
      <c r="U1738">
        <v>14</v>
      </c>
      <c r="V1738">
        <v>100277</v>
      </c>
      <c r="W1738">
        <v>15</v>
      </c>
      <c r="X1738">
        <v>100277</v>
      </c>
      <c r="Y1738">
        <v>16</v>
      </c>
      <c r="Z1738">
        <v>100279</v>
      </c>
      <c r="AA1738">
        <v>17</v>
      </c>
      <c r="AB1738">
        <v>100278</v>
      </c>
      <c r="AC1738">
        <v>19</v>
      </c>
      <c r="AD1738">
        <v>100279</v>
      </c>
      <c r="AE1738">
        <v>20</v>
      </c>
      <c r="AF1738">
        <v>200928</v>
      </c>
      <c r="AG1738">
        <v>18</v>
      </c>
      <c r="AH1738" t="e">
        <f>VLOOKUP(AF1738,关卡难度线!B:H,11,0)</f>
        <v>#N/A</v>
      </c>
    </row>
    <row r="1739" spans="14:34">
      <c r="N1739" s="14">
        <v>100277</v>
      </c>
      <c r="O1739">
        <v>11</v>
      </c>
      <c r="P1739">
        <v>100277</v>
      </c>
      <c r="Q1739">
        <v>12</v>
      </c>
      <c r="R1739">
        <v>100278</v>
      </c>
      <c r="S1739">
        <v>13</v>
      </c>
      <c r="T1739">
        <v>100279</v>
      </c>
      <c r="U1739">
        <v>14</v>
      </c>
      <c r="V1739">
        <v>100277</v>
      </c>
      <c r="W1739">
        <v>15</v>
      </c>
      <c r="X1739">
        <v>100278</v>
      </c>
      <c r="Y1739">
        <v>16</v>
      </c>
      <c r="Z1739">
        <v>100279</v>
      </c>
      <c r="AA1739">
        <v>17</v>
      </c>
      <c r="AB1739">
        <v>100278</v>
      </c>
      <c r="AC1739">
        <v>19</v>
      </c>
      <c r="AD1739">
        <v>100279</v>
      </c>
      <c r="AE1739">
        <v>20</v>
      </c>
      <c r="AF1739">
        <v>200929</v>
      </c>
      <c r="AG1739">
        <v>18</v>
      </c>
      <c r="AH1739" t="e">
        <f>VLOOKUP(AF1739,关卡难度线!B:H,11,0)</f>
        <v>#N/A</v>
      </c>
    </row>
    <row r="1740" spans="14:34">
      <c r="N1740" s="14">
        <v>100279</v>
      </c>
      <c r="O1740">
        <v>11</v>
      </c>
      <c r="P1740">
        <v>100278</v>
      </c>
      <c r="Q1740">
        <v>12</v>
      </c>
      <c r="R1740">
        <v>100279</v>
      </c>
      <c r="S1740">
        <v>13</v>
      </c>
      <c r="T1740">
        <v>100279</v>
      </c>
      <c r="U1740">
        <v>14</v>
      </c>
      <c r="V1740">
        <v>100277</v>
      </c>
      <c r="W1740">
        <v>15</v>
      </c>
      <c r="X1740">
        <v>100279</v>
      </c>
      <c r="Y1740">
        <v>16</v>
      </c>
      <c r="Z1740">
        <v>100278</v>
      </c>
      <c r="AA1740">
        <v>17</v>
      </c>
      <c r="AB1740">
        <v>100279</v>
      </c>
      <c r="AC1740">
        <v>19</v>
      </c>
      <c r="AD1740">
        <v>100279</v>
      </c>
      <c r="AE1740">
        <v>20</v>
      </c>
      <c r="AF1740">
        <v>200930</v>
      </c>
      <c r="AG1740">
        <v>18</v>
      </c>
      <c r="AH1740" t="e">
        <f>VLOOKUP(AF1740,关卡难度线!B:H,11,0)</f>
        <v>#N/A</v>
      </c>
    </row>
    <row r="1741" spans="14:34">
      <c r="N1741" s="14">
        <v>100281</v>
      </c>
      <c r="O1741">
        <v>11</v>
      </c>
      <c r="P1741">
        <v>100282</v>
      </c>
      <c r="Q1741">
        <v>12</v>
      </c>
      <c r="R1741">
        <v>100282</v>
      </c>
      <c r="S1741">
        <v>13</v>
      </c>
      <c r="T1741">
        <v>100281</v>
      </c>
      <c r="U1741">
        <v>14</v>
      </c>
      <c r="V1741">
        <v>100281</v>
      </c>
      <c r="W1741">
        <v>15</v>
      </c>
      <c r="X1741">
        <v>100282</v>
      </c>
      <c r="Y1741">
        <v>16</v>
      </c>
      <c r="Z1741">
        <v>100281</v>
      </c>
      <c r="AA1741">
        <v>17</v>
      </c>
      <c r="AB1741">
        <v>100282</v>
      </c>
      <c r="AC1741">
        <v>19</v>
      </c>
      <c r="AD1741">
        <v>100280</v>
      </c>
      <c r="AE1741">
        <v>20</v>
      </c>
      <c r="AF1741">
        <v>200931</v>
      </c>
      <c r="AG1741">
        <v>18</v>
      </c>
      <c r="AH1741" t="e">
        <f>VLOOKUP(AF1741,关卡难度线!B:H,11,0)</f>
        <v>#N/A</v>
      </c>
    </row>
    <row r="1742" spans="14:34">
      <c r="N1742" s="14">
        <v>100280</v>
      </c>
      <c r="O1742">
        <v>11</v>
      </c>
      <c r="P1742">
        <v>100282</v>
      </c>
      <c r="Q1742">
        <v>12</v>
      </c>
      <c r="R1742">
        <v>100282</v>
      </c>
      <c r="S1742">
        <v>13</v>
      </c>
      <c r="T1742">
        <v>100281</v>
      </c>
      <c r="U1742">
        <v>14</v>
      </c>
      <c r="V1742">
        <v>100282</v>
      </c>
      <c r="W1742">
        <v>15</v>
      </c>
      <c r="X1742">
        <v>100280</v>
      </c>
      <c r="Y1742">
        <v>16</v>
      </c>
      <c r="Z1742">
        <v>100282</v>
      </c>
      <c r="AA1742">
        <v>17</v>
      </c>
      <c r="AB1742">
        <v>100281</v>
      </c>
      <c r="AC1742">
        <v>19</v>
      </c>
      <c r="AD1742">
        <v>100280</v>
      </c>
      <c r="AE1742">
        <v>20</v>
      </c>
      <c r="AF1742">
        <v>200932</v>
      </c>
      <c r="AG1742">
        <v>18</v>
      </c>
      <c r="AH1742" t="e">
        <f>VLOOKUP(AF1742,关卡难度线!B:H,11,0)</f>
        <v>#N/A</v>
      </c>
    </row>
    <row r="1743" spans="14:34">
      <c r="N1743" s="14">
        <v>100281</v>
      </c>
      <c r="O1743">
        <v>11</v>
      </c>
      <c r="P1743">
        <v>100282</v>
      </c>
      <c r="Q1743">
        <v>12</v>
      </c>
      <c r="R1743">
        <v>100282</v>
      </c>
      <c r="S1743">
        <v>13</v>
      </c>
      <c r="T1743">
        <v>100282</v>
      </c>
      <c r="U1743">
        <v>14</v>
      </c>
      <c r="V1743">
        <v>100281</v>
      </c>
      <c r="W1743">
        <v>15</v>
      </c>
      <c r="X1743">
        <v>100281</v>
      </c>
      <c r="Y1743">
        <v>16</v>
      </c>
      <c r="Z1743">
        <v>100282</v>
      </c>
      <c r="AA1743">
        <v>17</v>
      </c>
      <c r="AB1743">
        <v>100281</v>
      </c>
      <c r="AC1743">
        <v>19</v>
      </c>
      <c r="AD1743">
        <v>100282</v>
      </c>
      <c r="AE1743">
        <v>20</v>
      </c>
      <c r="AF1743">
        <v>200933</v>
      </c>
      <c r="AG1743">
        <v>18</v>
      </c>
      <c r="AH1743" t="e">
        <f>VLOOKUP(AF1743,关卡难度线!B:H,11,0)</f>
        <v>#N/A</v>
      </c>
    </row>
    <row r="1744" spans="14:34">
      <c r="N1744" s="14">
        <v>100282</v>
      </c>
      <c r="O1744">
        <v>11</v>
      </c>
      <c r="P1744">
        <v>100280</v>
      </c>
      <c r="Q1744">
        <v>12</v>
      </c>
      <c r="R1744">
        <v>100281</v>
      </c>
      <c r="S1744">
        <v>13</v>
      </c>
      <c r="T1744">
        <v>100282</v>
      </c>
      <c r="U1744">
        <v>14</v>
      </c>
      <c r="V1744">
        <v>100280</v>
      </c>
      <c r="W1744">
        <v>15</v>
      </c>
      <c r="X1744">
        <v>100280</v>
      </c>
      <c r="Y1744">
        <v>16</v>
      </c>
      <c r="Z1744">
        <v>100281</v>
      </c>
      <c r="AA1744">
        <v>17</v>
      </c>
      <c r="AB1744">
        <v>100282</v>
      </c>
      <c r="AC1744">
        <v>19</v>
      </c>
      <c r="AD1744">
        <v>100282</v>
      </c>
      <c r="AE1744">
        <v>20</v>
      </c>
      <c r="AF1744">
        <v>200934</v>
      </c>
      <c r="AG1744">
        <v>18</v>
      </c>
      <c r="AH1744" t="e">
        <f>VLOOKUP(AF1744,关卡难度线!B:H,11,0)</f>
        <v>#N/A</v>
      </c>
    </row>
    <row r="1745" spans="14:34">
      <c r="N1745" s="14">
        <v>100282</v>
      </c>
      <c r="O1745">
        <v>11</v>
      </c>
      <c r="P1745">
        <v>100281</v>
      </c>
      <c r="Q1745">
        <v>12</v>
      </c>
      <c r="R1745">
        <v>100282</v>
      </c>
      <c r="S1745">
        <v>13</v>
      </c>
      <c r="T1745">
        <v>100280</v>
      </c>
      <c r="U1745">
        <v>14</v>
      </c>
      <c r="V1745">
        <v>100281</v>
      </c>
      <c r="W1745">
        <v>15</v>
      </c>
      <c r="X1745">
        <v>100282</v>
      </c>
      <c r="Y1745">
        <v>16</v>
      </c>
      <c r="Z1745">
        <v>100280</v>
      </c>
      <c r="AA1745">
        <v>17</v>
      </c>
      <c r="AB1745">
        <v>100280</v>
      </c>
      <c r="AC1745">
        <v>19</v>
      </c>
      <c r="AD1745">
        <v>100280</v>
      </c>
      <c r="AE1745">
        <v>20</v>
      </c>
      <c r="AF1745">
        <v>200935</v>
      </c>
      <c r="AG1745">
        <v>18</v>
      </c>
      <c r="AH1745" t="e">
        <f>VLOOKUP(AF1745,关卡难度线!B:H,11,0)</f>
        <v>#N/A</v>
      </c>
    </row>
    <row r="1746" spans="14:34">
      <c r="N1746" s="14">
        <v>100280</v>
      </c>
      <c r="O1746">
        <v>11</v>
      </c>
      <c r="P1746">
        <v>100282</v>
      </c>
      <c r="Q1746">
        <v>12</v>
      </c>
      <c r="R1746">
        <v>100280</v>
      </c>
      <c r="S1746">
        <v>13</v>
      </c>
      <c r="T1746">
        <v>100280</v>
      </c>
      <c r="U1746">
        <v>14</v>
      </c>
      <c r="V1746">
        <v>100280</v>
      </c>
      <c r="W1746">
        <v>15</v>
      </c>
      <c r="X1746">
        <v>100280</v>
      </c>
      <c r="Y1746">
        <v>16</v>
      </c>
      <c r="Z1746">
        <v>100281</v>
      </c>
      <c r="AA1746">
        <v>17</v>
      </c>
      <c r="AB1746">
        <v>100282</v>
      </c>
      <c r="AC1746">
        <v>19</v>
      </c>
      <c r="AD1746">
        <v>100281</v>
      </c>
      <c r="AE1746">
        <v>20</v>
      </c>
      <c r="AF1746">
        <v>200936</v>
      </c>
      <c r="AG1746">
        <v>18</v>
      </c>
      <c r="AH1746" t="e">
        <f>VLOOKUP(AF1746,关卡难度线!B:H,11,0)</f>
        <v>#N/A</v>
      </c>
    </row>
    <row r="1747" spans="14:34">
      <c r="N1747" s="14">
        <v>100280</v>
      </c>
      <c r="O1747">
        <v>11</v>
      </c>
      <c r="P1747">
        <v>100282</v>
      </c>
      <c r="Q1747">
        <v>12</v>
      </c>
      <c r="R1747">
        <v>100281</v>
      </c>
      <c r="S1747">
        <v>13</v>
      </c>
      <c r="T1747">
        <v>100281</v>
      </c>
      <c r="U1747">
        <v>14</v>
      </c>
      <c r="V1747">
        <v>100280</v>
      </c>
      <c r="W1747">
        <v>15</v>
      </c>
      <c r="X1747">
        <v>100282</v>
      </c>
      <c r="Y1747">
        <v>16</v>
      </c>
      <c r="Z1747">
        <v>100282</v>
      </c>
      <c r="AA1747">
        <v>17</v>
      </c>
      <c r="AB1747">
        <v>100281</v>
      </c>
      <c r="AC1747">
        <v>19</v>
      </c>
      <c r="AD1747">
        <v>100281</v>
      </c>
      <c r="AE1747">
        <v>20</v>
      </c>
      <c r="AF1747">
        <v>200937</v>
      </c>
      <c r="AG1747">
        <v>18</v>
      </c>
      <c r="AH1747" t="e">
        <f>VLOOKUP(AF1747,关卡难度线!B:H,11,0)</f>
        <v>#N/A</v>
      </c>
    </row>
    <row r="1748" spans="14:34">
      <c r="N1748" s="14">
        <v>100282</v>
      </c>
      <c r="O1748">
        <v>11</v>
      </c>
      <c r="P1748">
        <v>100281</v>
      </c>
      <c r="Q1748">
        <v>12</v>
      </c>
      <c r="R1748">
        <v>100281</v>
      </c>
      <c r="S1748">
        <v>13</v>
      </c>
      <c r="T1748">
        <v>100281</v>
      </c>
      <c r="U1748">
        <v>14</v>
      </c>
      <c r="V1748">
        <v>100282</v>
      </c>
      <c r="W1748">
        <v>15</v>
      </c>
      <c r="X1748">
        <v>100280</v>
      </c>
      <c r="Y1748">
        <v>16</v>
      </c>
      <c r="Z1748">
        <v>100280</v>
      </c>
      <c r="AA1748">
        <v>17</v>
      </c>
      <c r="AB1748">
        <v>100281</v>
      </c>
      <c r="AC1748">
        <v>19</v>
      </c>
      <c r="AD1748">
        <v>100281</v>
      </c>
      <c r="AE1748">
        <v>20</v>
      </c>
      <c r="AF1748">
        <v>200938</v>
      </c>
      <c r="AG1748">
        <v>18</v>
      </c>
      <c r="AH1748" t="e">
        <f>VLOOKUP(AF1748,关卡难度线!B:H,11,0)</f>
        <v>#N/A</v>
      </c>
    </row>
    <row r="1749" spans="14:34">
      <c r="N1749" s="14">
        <v>100282</v>
      </c>
      <c r="O1749">
        <v>11</v>
      </c>
      <c r="P1749">
        <v>100282</v>
      </c>
      <c r="Q1749">
        <v>12</v>
      </c>
      <c r="R1749">
        <v>100281</v>
      </c>
      <c r="S1749">
        <v>13</v>
      </c>
      <c r="T1749">
        <v>100281</v>
      </c>
      <c r="U1749">
        <v>14</v>
      </c>
      <c r="V1749">
        <v>100280</v>
      </c>
      <c r="W1749">
        <v>15</v>
      </c>
      <c r="X1749">
        <v>100281</v>
      </c>
      <c r="Y1749">
        <v>16</v>
      </c>
      <c r="Z1749">
        <v>100280</v>
      </c>
      <c r="AA1749">
        <v>17</v>
      </c>
      <c r="AB1749">
        <v>100282</v>
      </c>
      <c r="AC1749">
        <v>19</v>
      </c>
      <c r="AD1749">
        <v>100281</v>
      </c>
      <c r="AE1749">
        <v>20</v>
      </c>
      <c r="AF1749">
        <v>200939</v>
      </c>
      <c r="AG1749">
        <v>18</v>
      </c>
      <c r="AH1749" t="e">
        <f>VLOOKUP(AF1749,关卡难度线!B:H,11,0)</f>
        <v>#N/A</v>
      </c>
    </row>
    <row r="1750" spans="14:34">
      <c r="N1750" s="14">
        <v>100281</v>
      </c>
      <c r="O1750">
        <v>11</v>
      </c>
      <c r="P1750">
        <v>100282</v>
      </c>
      <c r="Q1750">
        <v>12</v>
      </c>
      <c r="R1750">
        <v>100280</v>
      </c>
      <c r="S1750">
        <v>13</v>
      </c>
      <c r="T1750">
        <v>100281</v>
      </c>
      <c r="U1750">
        <v>14</v>
      </c>
      <c r="V1750">
        <v>100280</v>
      </c>
      <c r="W1750">
        <v>15</v>
      </c>
      <c r="X1750">
        <v>100281</v>
      </c>
      <c r="Y1750">
        <v>16</v>
      </c>
      <c r="Z1750">
        <v>100282</v>
      </c>
      <c r="AA1750">
        <v>17</v>
      </c>
      <c r="AB1750">
        <v>100280</v>
      </c>
      <c r="AC1750">
        <v>19</v>
      </c>
      <c r="AD1750">
        <v>100281</v>
      </c>
      <c r="AE1750">
        <v>20</v>
      </c>
      <c r="AF1750">
        <v>200940</v>
      </c>
      <c r="AG1750">
        <v>18</v>
      </c>
      <c r="AH1750" t="e">
        <f>VLOOKUP(AF1750,关卡难度线!B:H,11,0)</f>
        <v>#N/A</v>
      </c>
    </row>
    <row r="1751" spans="14:34">
      <c r="N1751" s="14">
        <v>100281</v>
      </c>
      <c r="O1751">
        <v>11</v>
      </c>
      <c r="P1751">
        <v>100282</v>
      </c>
      <c r="Q1751">
        <v>12</v>
      </c>
      <c r="R1751">
        <v>100282</v>
      </c>
      <c r="S1751">
        <v>13</v>
      </c>
      <c r="T1751">
        <v>100281</v>
      </c>
      <c r="U1751">
        <v>14</v>
      </c>
      <c r="V1751">
        <v>100281</v>
      </c>
      <c r="W1751">
        <v>15</v>
      </c>
      <c r="X1751">
        <v>100282</v>
      </c>
      <c r="Y1751">
        <v>16</v>
      </c>
      <c r="Z1751">
        <v>100281</v>
      </c>
      <c r="AA1751">
        <v>17</v>
      </c>
      <c r="AB1751">
        <v>100282</v>
      </c>
      <c r="AC1751">
        <v>19</v>
      </c>
      <c r="AD1751">
        <v>100280</v>
      </c>
      <c r="AE1751">
        <v>20</v>
      </c>
      <c r="AF1751">
        <v>200931</v>
      </c>
      <c r="AG1751">
        <v>18</v>
      </c>
      <c r="AH1751" t="e">
        <f>VLOOKUP(AF1751,关卡难度线!B:H,11,0)</f>
        <v>#N/A</v>
      </c>
    </row>
    <row r="1752" spans="14:34">
      <c r="N1752" s="14">
        <v>100280</v>
      </c>
      <c r="O1752">
        <v>11</v>
      </c>
      <c r="P1752">
        <v>100282</v>
      </c>
      <c r="Q1752">
        <v>12</v>
      </c>
      <c r="R1752">
        <v>100282</v>
      </c>
      <c r="S1752">
        <v>13</v>
      </c>
      <c r="T1752">
        <v>100281</v>
      </c>
      <c r="U1752">
        <v>14</v>
      </c>
      <c r="V1752">
        <v>100282</v>
      </c>
      <c r="W1752">
        <v>15</v>
      </c>
      <c r="X1752">
        <v>100280</v>
      </c>
      <c r="Y1752">
        <v>16</v>
      </c>
      <c r="Z1752">
        <v>100282</v>
      </c>
      <c r="AA1752">
        <v>17</v>
      </c>
      <c r="AB1752">
        <v>100281</v>
      </c>
      <c r="AC1752">
        <v>19</v>
      </c>
      <c r="AD1752">
        <v>100280</v>
      </c>
      <c r="AE1752">
        <v>20</v>
      </c>
      <c r="AF1752">
        <v>200932</v>
      </c>
      <c r="AG1752">
        <v>18</v>
      </c>
      <c r="AH1752" t="e">
        <f>VLOOKUP(AF1752,关卡难度线!B:H,11,0)</f>
        <v>#N/A</v>
      </c>
    </row>
    <row r="1753" spans="14:34">
      <c r="N1753" s="14">
        <v>100281</v>
      </c>
      <c r="O1753">
        <v>11</v>
      </c>
      <c r="P1753">
        <v>100282</v>
      </c>
      <c r="Q1753">
        <v>12</v>
      </c>
      <c r="R1753">
        <v>100282</v>
      </c>
      <c r="S1753">
        <v>13</v>
      </c>
      <c r="T1753">
        <v>100282</v>
      </c>
      <c r="U1753">
        <v>14</v>
      </c>
      <c r="V1753">
        <v>100281</v>
      </c>
      <c r="W1753">
        <v>15</v>
      </c>
      <c r="X1753">
        <v>100281</v>
      </c>
      <c r="Y1753">
        <v>16</v>
      </c>
      <c r="Z1753">
        <v>100282</v>
      </c>
      <c r="AA1753">
        <v>17</v>
      </c>
      <c r="AB1753">
        <v>100281</v>
      </c>
      <c r="AC1753">
        <v>19</v>
      </c>
      <c r="AD1753">
        <v>100282</v>
      </c>
      <c r="AE1753">
        <v>20</v>
      </c>
      <c r="AF1753">
        <v>200933</v>
      </c>
      <c r="AG1753">
        <v>18</v>
      </c>
      <c r="AH1753" t="e">
        <f>VLOOKUP(AF1753,关卡难度线!B:H,11,0)</f>
        <v>#N/A</v>
      </c>
    </row>
    <row r="1754" spans="14:34">
      <c r="N1754" s="14">
        <v>100282</v>
      </c>
      <c r="O1754">
        <v>11</v>
      </c>
      <c r="P1754">
        <v>100280</v>
      </c>
      <c r="Q1754">
        <v>12</v>
      </c>
      <c r="R1754">
        <v>100281</v>
      </c>
      <c r="S1754">
        <v>13</v>
      </c>
      <c r="T1754">
        <v>100282</v>
      </c>
      <c r="U1754">
        <v>14</v>
      </c>
      <c r="V1754">
        <v>100280</v>
      </c>
      <c r="W1754">
        <v>15</v>
      </c>
      <c r="X1754">
        <v>100280</v>
      </c>
      <c r="Y1754">
        <v>16</v>
      </c>
      <c r="Z1754">
        <v>100281</v>
      </c>
      <c r="AA1754">
        <v>17</v>
      </c>
      <c r="AB1754">
        <v>100282</v>
      </c>
      <c r="AC1754">
        <v>19</v>
      </c>
      <c r="AD1754">
        <v>100282</v>
      </c>
      <c r="AE1754">
        <v>20</v>
      </c>
      <c r="AF1754">
        <v>200934</v>
      </c>
      <c r="AG1754">
        <v>18</v>
      </c>
      <c r="AH1754" t="e">
        <f>VLOOKUP(AF1754,关卡难度线!B:H,11,0)</f>
        <v>#N/A</v>
      </c>
    </row>
    <row r="1755" spans="14:34">
      <c r="N1755" s="14">
        <v>100282</v>
      </c>
      <c r="O1755">
        <v>11</v>
      </c>
      <c r="P1755">
        <v>100281</v>
      </c>
      <c r="Q1755">
        <v>12</v>
      </c>
      <c r="R1755">
        <v>100282</v>
      </c>
      <c r="S1755">
        <v>13</v>
      </c>
      <c r="T1755">
        <v>100280</v>
      </c>
      <c r="U1755">
        <v>14</v>
      </c>
      <c r="V1755">
        <v>100281</v>
      </c>
      <c r="W1755">
        <v>15</v>
      </c>
      <c r="X1755">
        <v>100282</v>
      </c>
      <c r="Y1755">
        <v>16</v>
      </c>
      <c r="Z1755">
        <v>100280</v>
      </c>
      <c r="AA1755">
        <v>17</v>
      </c>
      <c r="AB1755">
        <v>100280</v>
      </c>
      <c r="AC1755">
        <v>19</v>
      </c>
      <c r="AD1755">
        <v>100280</v>
      </c>
      <c r="AE1755">
        <v>20</v>
      </c>
      <c r="AF1755">
        <v>200935</v>
      </c>
      <c r="AG1755">
        <v>18</v>
      </c>
      <c r="AH1755" t="e">
        <f>VLOOKUP(AF1755,关卡难度线!B:H,11,0)</f>
        <v>#N/A</v>
      </c>
    </row>
    <row r="1756" spans="14:34">
      <c r="N1756" s="14">
        <v>100280</v>
      </c>
      <c r="O1756">
        <v>11</v>
      </c>
      <c r="P1756">
        <v>100282</v>
      </c>
      <c r="Q1756">
        <v>12</v>
      </c>
      <c r="R1756">
        <v>100280</v>
      </c>
      <c r="S1756">
        <v>13</v>
      </c>
      <c r="T1756">
        <v>100280</v>
      </c>
      <c r="U1756">
        <v>14</v>
      </c>
      <c r="V1756">
        <v>100280</v>
      </c>
      <c r="W1756">
        <v>15</v>
      </c>
      <c r="X1756">
        <v>100280</v>
      </c>
      <c r="Y1756">
        <v>16</v>
      </c>
      <c r="Z1756">
        <v>100281</v>
      </c>
      <c r="AA1756">
        <v>17</v>
      </c>
      <c r="AB1756">
        <v>100282</v>
      </c>
      <c r="AC1756">
        <v>19</v>
      </c>
      <c r="AD1756">
        <v>100281</v>
      </c>
      <c r="AE1756">
        <v>20</v>
      </c>
      <c r="AF1756">
        <v>200936</v>
      </c>
      <c r="AG1756">
        <v>18</v>
      </c>
      <c r="AH1756" t="e">
        <f>VLOOKUP(AF1756,关卡难度线!B:H,11,0)</f>
        <v>#N/A</v>
      </c>
    </row>
    <row r="1757" spans="14:34">
      <c r="N1757" s="14">
        <v>100280</v>
      </c>
      <c r="O1757">
        <v>11</v>
      </c>
      <c r="P1757">
        <v>100282</v>
      </c>
      <c r="Q1757">
        <v>12</v>
      </c>
      <c r="R1757">
        <v>100281</v>
      </c>
      <c r="S1757">
        <v>13</v>
      </c>
      <c r="T1757">
        <v>100281</v>
      </c>
      <c r="U1757">
        <v>14</v>
      </c>
      <c r="V1757">
        <v>100280</v>
      </c>
      <c r="W1757">
        <v>15</v>
      </c>
      <c r="X1757">
        <v>100282</v>
      </c>
      <c r="Y1757">
        <v>16</v>
      </c>
      <c r="Z1757">
        <v>100282</v>
      </c>
      <c r="AA1757">
        <v>17</v>
      </c>
      <c r="AB1757">
        <v>100281</v>
      </c>
      <c r="AC1757">
        <v>19</v>
      </c>
      <c r="AD1757">
        <v>100281</v>
      </c>
      <c r="AE1757">
        <v>20</v>
      </c>
      <c r="AF1757">
        <v>200937</v>
      </c>
      <c r="AG1757">
        <v>18</v>
      </c>
      <c r="AH1757" t="e">
        <f>VLOOKUP(AF1757,关卡难度线!B:H,11,0)</f>
        <v>#N/A</v>
      </c>
    </row>
    <row r="1758" spans="14:34">
      <c r="N1758" s="14">
        <v>100282</v>
      </c>
      <c r="O1758">
        <v>11</v>
      </c>
      <c r="P1758">
        <v>100281</v>
      </c>
      <c r="Q1758">
        <v>12</v>
      </c>
      <c r="R1758">
        <v>100281</v>
      </c>
      <c r="S1758">
        <v>13</v>
      </c>
      <c r="T1758">
        <v>100281</v>
      </c>
      <c r="U1758">
        <v>14</v>
      </c>
      <c r="V1758">
        <v>100282</v>
      </c>
      <c r="W1758">
        <v>15</v>
      </c>
      <c r="X1758">
        <v>100280</v>
      </c>
      <c r="Y1758">
        <v>16</v>
      </c>
      <c r="Z1758">
        <v>100280</v>
      </c>
      <c r="AA1758">
        <v>17</v>
      </c>
      <c r="AB1758">
        <v>100281</v>
      </c>
      <c r="AC1758">
        <v>19</v>
      </c>
      <c r="AD1758">
        <v>100281</v>
      </c>
      <c r="AE1758">
        <v>20</v>
      </c>
      <c r="AF1758">
        <v>200938</v>
      </c>
      <c r="AG1758">
        <v>18</v>
      </c>
      <c r="AH1758" t="e">
        <f>VLOOKUP(AF1758,关卡难度线!B:H,11,0)</f>
        <v>#N/A</v>
      </c>
    </row>
    <row r="1759" spans="14:34">
      <c r="N1759" s="14">
        <v>100282</v>
      </c>
      <c r="O1759">
        <v>11</v>
      </c>
      <c r="P1759">
        <v>100282</v>
      </c>
      <c r="Q1759">
        <v>12</v>
      </c>
      <c r="R1759">
        <v>100281</v>
      </c>
      <c r="S1759">
        <v>13</v>
      </c>
      <c r="T1759">
        <v>100281</v>
      </c>
      <c r="U1759">
        <v>14</v>
      </c>
      <c r="V1759">
        <v>100280</v>
      </c>
      <c r="W1759">
        <v>15</v>
      </c>
      <c r="X1759">
        <v>100281</v>
      </c>
      <c r="Y1759">
        <v>16</v>
      </c>
      <c r="Z1759">
        <v>100280</v>
      </c>
      <c r="AA1759">
        <v>17</v>
      </c>
      <c r="AB1759">
        <v>100282</v>
      </c>
      <c r="AC1759">
        <v>19</v>
      </c>
      <c r="AD1759">
        <v>100281</v>
      </c>
      <c r="AE1759">
        <v>20</v>
      </c>
      <c r="AF1759">
        <v>200939</v>
      </c>
      <c r="AG1759">
        <v>18</v>
      </c>
      <c r="AH1759" t="e">
        <f>VLOOKUP(AF1759,关卡难度线!B:H,11,0)</f>
        <v>#N/A</v>
      </c>
    </row>
    <row r="1760" spans="14:34">
      <c r="N1760" s="14">
        <v>100281</v>
      </c>
      <c r="O1760">
        <v>11</v>
      </c>
      <c r="P1760">
        <v>100282</v>
      </c>
      <c r="Q1760">
        <v>12</v>
      </c>
      <c r="R1760">
        <v>100280</v>
      </c>
      <c r="S1760">
        <v>13</v>
      </c>
      <c r="T1760">
        <v>100281</v>
      </c>
      <c r="U1760">
        <v>14</v>
      </c>
      <c r="V1760">
        <v>100280</v>
      </c>
      <c r="W1760">
        <v>15</v>
      </c>
      <c r="X1760">
        <v>100281</v>
      </c>
      <c r="Y1760">
        <v>16</v>
      </c>
      <c r="Z1760">
        <v>100282</v>
      </c>
      <c r="AA1760">
        <v>17</v>
      </c>
      <c r="AB1760">
        <v>100280</v>
      </c>
      <c r="AC1760">
        <v>19</v>
      </c>
      <c r="AD1760">
        <v>100281</v>
      </c>
      <c r="AE1760">
        <v>20</v>
      </c>
      <c r="AF1760">
        <v>200940</v>
      </c>
      <c r="AG1760">
        <v>18</v>
      </c>
      <c r="AH1760" t="e">
        <f>VLOOKUP(AF1760,关卡难度线!B:H,11,0)</f>
        <v>#N/A</v>
      </c>
    </row>
    <row r="1761" spans="14:34">
      <c r="N1761" s="14">
        <v>100284</v>
      </c>
      <c r="O1761">
        <v>11</v>
      </c>
      <c r="P1761">
        <v>100284</v>
      </c>
      <c r="Q1761">
        <v>12</v>
      </c>
      <c r="R1761">
        <v>100284</v>
      </c>
      <c r="S1761">
        <v>13</v>
      </c>
      <c r="T1761">
        <v>100285</v>
      </c>
      <c r="U1761">
        <v>14</v>
      </c>
      <c r="V1761">
        <v>100284</v>
      </c>
      <c r="W1761">
        <v>15</v>
      </c>
      <c r="X1761">
        <v>100283</v>
      </c>
      <c r="Y1761">
        <v>16</v>
      </c>
      <c r="Z1761">
        <v>100284</v>
      </c>
      <c r="AA1761">
        <v>17</v>
      </c>
      <c r="AB1761">
        <v>100285</v>
      </c>
      <c r="AC1761">
        <v>19</v>
      </c>
      <c r="AD1761">
        <v>100284</v>
      </c>
      <c r="AE1761">
        <v>20</v>
      </c>
      <c r="AF1761">
        <v>200941</v>
      </c>
      <c r="AG1761">
        <v>18</v>
      </c>
      <c r="AH1761" t="e">
        <f>VLOOKUP(AF1761,关卡难度线!B:H,11,0)</f>
        <v>#N/A</v>
      </c>
    </row>
    <row r="1762" spans="14:34">
      <c r="N1762" s="14">
        <v>100285</v>
      </c>
      <c r="O1762">
        <v>11</v>
      </c>
      <c r="P1762">
        <v>100285</v>
      </c>
      <c r="Q1762">
        <v>12</v>
      </c>
      <c r="R1762">
        <v>100283</v>
      </c>
      <c r="S1762">
        <v>13</v>
      </c>
      <c r="T1762">
        <v>100283</v>
      </c>
      <c r="U1762">
        <v>14</v>
      </c>
      <c r="V1762">
        <v>100284</v>
      </c>
      <c r="W1762">
        <v>15</v>
      </c>
      <c r="X1762">
        <v>100285</v>
      </c>
      <c r="Y1762">
        <v>16</v>
      </c>
      <c r="Z1762">
        <v>100285</v>
      </c>
      <c r="AA1762">
        <v>17</v>
      </c>
      <c r="AB1762">
        <v>100284</v>
      </c>
      <c r="AC1762">
        <v>19</v>
      </c>
      <c r="AD1762">
        <v>100285</v>
      </c>
      <c r="AE1762">
        <v>20</v>
      </c>
      <c r="AF1762">
        <v>200942</v>
      </c>
      <c r="AG1762">
        <v>18</v>
      </c>
      <c r="AH1762" t="e">
        <f>VLOOKUP(AF1762,关卡难度线!B:H,11,0)</f>
        <v>#N/A</v>
      </c>
    </row>
    <row r="1763" spans="14:34">
      <c r="N1763" s="14">
        <v>100285</v>
      </c>
      <c r="O1763">
        <v>11</v>
      </c>
      <c r="P1763">
        <v>100285</v>
      </c>
      <c r="Q1763">
        <v>12</v>
      </c>
      <c r="R1763">
        <v>100284</v>
      </c>
      <c r="S1763">
        <v>13</v>
      </c>
      <c r="T1763">
        <v>100284</v>
      </c>
      <c r="U1763">
        <v>14</v>
      </c>
      <c r="V1763">
        <v>100284</v>
      </c>
      <c r="W1763">
        <v>15</v>
      </c>
      <c r="X1763">
        <v>100283</v>
      </c>
      <c r="Y1763">
        <v>16</v>
      </c>
      <c r="Z1763">
        <v>100284</v>
      </c>
      <c r="AA1763">
        <v>17</v>
      </c>
      <c r="AB1763">
        <v>100285</v>
      </c>
      <c r="AC1763">
        <v>19</v>
      </c>
      <c r="AD1763">
        <v>100283</v>
      </c>
      <c r="AE1763">
        <v>20</v>
      </c>
      <c r="AF1763">
        <v>200943</v>
      </c>
      <c r="AG1763">
        <v>18</v>
      </c>
      <c r="AH1763" t="e">
        <f>VLOOKUP(AF1763,关卡难度线!B:H,11,0)</f>
        <v>#N/A</v>
      </c>
    </row>
    <row r="1764" spans="14:34">
      <c r="N1764" s="14">
        <v>100283</v>
      </c>
      <c r="O1764">
        <v>11</v>
      </c>
      <c r="P1764">
        <v>100285</v>
      </c>
      <c r="Q1764">
        <v>12</v>
      </c>
      <c r="R1764">
        <v>100283</v>
      </c>
      <c r="S1764">
        <v>13</v>
      </c>
      <c r="T1764">
        <v>100284</v>
      </c>
      <c r="U1764">
        <v>14</v>
      </c>
      <c r="V1764">
        <v>100284</v>
      </c>
      <c r="W1764">
        <v>15</v>
      </c>
      <c r="X1764">
        <v>100285</v>
      </c>
      <c r="Y1764">
        <v>16</v>
      </c>
      <c r="Z1764">
        <v>100283</v>
      </c>
      <c r="AA1764">
        <v>17</v>
      </c>
      <c r="AB1764">
        <v>100283</v>
      </c>
      <c r="AC1764">
        <v>19</v>
      </c>
      <c r="AD1764">
        <v>100285</v>
      </c>
      <c r="AE1764">
        <v>20</v>
      </c>
      <c r="AF1764">
        <v>200944</v>
      </c>
      <c r="AG1764">
        <v>18</v>
      </c>
      <c r="AH1764" t="e">
        <f>VLOOKUP(AF1764,关卡难度线!B:H,11,0)</f>
        <v>#N/A</v>
      </c>
    </row>
    <row r="1765" spans="14:34">
      <c r="N1765" s="14">
        <v>100284</v>
      </c>
      <c r="O1765">
        <v>11</v>
      </c>
      <c r="P1765">
        <v>100284</v>
      </c>
      <c r="Q1765">
        <v>12</v>
      </c>
      <c r="R1765">
        <v>100283</v>
      </c>
      <c r="S1765">
        <v>13</v>
      </c>
      <c r="T1765">
        <v>100284</v>
      </c>
      <c r="U1765">
        <v>14</v>
      </c>
      <c r="V1765">
        <v>100285</v>
      </c>
      <c r="W1765">
        <v>15</v>
      </c>
      <c r="X1765">
        <v>100284</v>
      </c>
      <c r="Y1765">
        <v>16</v>
      </c>
      <c r="Z1765">
        <v>100285</v>
      </c>
      <c r="AA1765">
        <v>17</v>
      </c>
      <c r="AB1765">
        <v>100285</v>
      </c>
      <c r="AC1765">
        <v>19</v>
      </c>
      <c r="AD1765">
        <v>100283</v>
      </c>
      <c r="AE1765">
        <v>20</v>
      </c>
      <c r="AF1765">
        <v>200945</v>
      </c>
      <c r="AG1765">
        <v>18</v>
      </c>
      <c r="AH1765" t="e">
        <f>VLOOKUP(AF1765,关卡难度线!B:H,11,0)</f>
        <v>#N/A</v>
      </c>
    </row>
    <row r="1766" spans="14:34">
      <c r="N1766" s="14">
        <v>100285</v>
      </c>
      <c r="O1766">
        <v>11</v>
      </c>
      <c r="P1766">
        <v>100285</v>
      </c>
      <c r="Q1766">
        <v>12</v>
      </c>
      <c r="R1766">
        <v>100285</v>
      </c>
      <c r="S1766">
        <v>13</v>
      </c>
      <c r="T1766">
        <v>100283</v>
      </c>
      <c r="U1766">
        <v>14</v>
      </c>
      <c r="V1766">
        <v>100285</v>
      </c>
      <c r="W1766">
        <v>15</v>
      </c>
      <c r="X1766">
        <v>100283</v>
      </c>
      <c r="Y1766">
        <v>16</v>
      </c>
      <c r="Z1766">
        <v>100284</v>
      </c>
      <c r="AA1766">
        <v>17</v>
      </c>
      <c r="AB1766">
        <v>100283</v>
      </c>
      <c r="AC1766">
        <v>19</v>
      </c>
      <c r="AD1766">
        <v>100283</v>
      </c>
      <c r="AE1766">
        <v>20</v>
      </c>
      <c r="AF1766">
        <v>200946</v>
      </c>
      <c r="AG1766">
        <v>18</v>
      </c>
      <c r="AH1766" t="e">
        <f>VLOOKUP(AF1766,关卡难度线!B:H,11,0)</f>
        <v>#N/A</v>
      </c>
    </row>
    <row r="1767" spans="14:34">
      <c r="N1767" s="14">
        <v>100283</v>
      </c>
      <c r="O1767">
        <v>11</v>
      </c>
      <c r="P1767">
        <v>100283</v>
      </c>
      <c r="Q1767">
        <v>12</v>
      </c>
      <c r="R1767">
        <v>100283</v>
      </c>
      <c r="S1767">
        <v>13</v>
      </c>
      <c r="T1767">
        <v>100285</v>
      </c>
      <c r="U1767">
        <v>14</v>
      </c>
      <c r="V1767">
        <v>100283</v>
      </c>
      <c r="W1767">
        <v>15</v>
      </c>
      <c r="X1767">
        <v>100283</v>
      </c>
      <c r="Y1767">
        <v>16</v>
      </c>
      <c r="Z1767">
        <v>100284</v>
      </c>
      <c r="AA1767">
        <v>17</v>
      </c>
      <c r="AB1767">
        <v>100285</v>
      </c>
      <c r="AC1767">
        <v>19</v>
      </c>
      <c r="AD1767">
        <v>100283</v>
      </c>
      <c r="AE1767">
        <v>20</v>
      </c>
      <c r="AF1767">
        <v>200947</v>
      </c>
      <c r="AG1767">
        <v>18</v>
      </c>
      <c r="AH1767" t="e">
        <f>VLOOKUP(AF1767,关卡难度线!B:H,11,0)</f>
        <v>#N/A</v>
      </c>
    </row>
    <row r="1768" spans="14:34">
      <c r="N1768" s="14">
        <v>100285</v>
      </c>
      <c r="O1768">
        <v>11</v>
      </c>
      <c r="P1768">
        <v>100285</v>
      </c>
      <c r="Q1768">
        <v>12</v>
      </c>
      <c r="R1768">
        <v>100283</v>
      </c>
      <c r="S1768">
        <v>13</v>
      </c>
      <c r="T1768">
        <v>100283</v>
      </c>
      <c r="U1768">
        <v>14</v>
      </c>
      <c r="V1768">
        <v>100285</v>
      </c>
      <c r="W1768">
        <v>15</v>
      </c>
      <c r="X1768">
        <v>100285</v>
      </c>
      <c r="Y1768">
        <v>16</v>
      </c>
      <c r="Z1768">
        <v>100284</v>
      </c>
      <c r="AA1768">
        <v>17</v>
      </c>
      <c r="AB1768">
        <v>100284</v>
      </c>
      <c r="AC1768">
        <v>19</v>
      </c>
      <c r="AD1768">
        <v>100283</v>
      </c>
      <c r="AE1768">
        <v>20</v>
      </c>
      <c r="AF1768">
        <v>200948</v>
      </c>
      <c r="AG1768">
        <v>18</v>
      </c>
      <c r="AH1768" t="e">
        <f>VLOOKUP(AF1768,关卡难度线!B:H,11,0)</f>
        <v>#N/A</v>
      </c>
    </row>
    <row r="1769" spans="14:34">
      <c r="N1769" s="14">
        <v>100283</v>
      </c>
      <c r="O1769">
        <v>11</v>
      </c>
      <c r="P1769">
        <v>100283</v>
      </c>
      <c r="Q1769">
        <v>12</v>
      </c>
      <c r="R1769">
        <v>100283</v>
      </c>
      <c r="S1769">
        <v>13</v>
      </c>
      <c r="T1769">
        <v>100284</v>
      </c>
      <c r="U1769">
        <v>14</v>
      </c>
      <c r="V1769">
        <v>100283</v>
      </c>
      <c r="W1769">
        <v>15</v>
      </c>
      <c r="X1769">
        <v>100284</v>
      </c>
      <c r="Y1769">
        <v>16</v>
      </c>
      <c r="Z1769">
        <v>100283</v>
      </c>
      <c r="AA1769">
        <v>17</v>
      </c>
      <c r="AB1769">
        <v>100285</v>
      </c>
      <c r="AC1769">
        <v>19</v>
      </c>
      <c r="AD1769">
        <v>100284</v>
      </c>
      <c r="AE1769">
        <v>20</v>
      </c>
      <c r="AF1769">
        <v>200949</v>
      </c>
      <c r="AG1769">
        <v>18</v>
      </c>
      <c r="AH1769" t="e">
        <f>VLOOKUP(AF1769,关卡难度线!B:H,11,0)</f>
        <v>#N/A</v>
      </c>
    </row>
    <row r="1770" spans="14:34">
      <c r="N1770" s="14">
        <v>100284</v>
      </c>
      <c r="O1770">
        <v>11</v>
      </c>
      <c r="P1770">
        <v>100284</v>
      </c>
      <c r="Q1770">
        <v>12</v>
      </c>
      <c r="R1770">
        <v>100284</v>
      </c>
      <c r="S1770">
        <v>13</v>
      </c>
      <c r="T1770">
        <v>100285</v>
      </c>
      <c r="U1770">
        <v>14</v>
      </c>
      <c r="V1770">
        <v>100285</v>
      </c>
      <c r="W1770">
        <v>15</v>
      </c>
      <c r="X1770">
        <v>100283</v>
      </c>
      <c r="Y1770">
        <v>16</v>
      </c>
      <c r="Z1770">
        <v>100285</v>
      </c>
      <c r="AA1770">
        <v>17</v>
      </c>
      <c r="AB1770">
        <v>100283</v>
      </c>
      <c r="AC1770">
        <v>19</v>
      </c>
      <c r="AD1770">
        <v>100283</v>
      </c>
      <c r="AE1770">
        <v>20</v>
      </c>
      <c r="AF1770">
        <v>200950</v>
      </c>
      <c r="AG1770">
        <v>18</v>
      </c>
      <c r="AH1770" t="e">
        <f>VLOOKUP(AF1770,关卡难度线!B:H,11,0)</f>
        <v>#N/A</v>
      </c>
    </row>
    <row r="1771" spans="14:34">
      <c r="N1771" s="14">
        <v>100284</v>
      </c>
      <c r="O1771">
        <v>11</v>
      </c>
      <c r="P1771">
        <v>100284</v>
      </c>
      <c r="Q1771">
        <v>12</v>
      </c>
      <c r="R1771">
        <v>100284</v>
      </c>
      <c r="S1771">
        <v>13</v>
      </c>
      <c r="T1771">
        <v>100285</v>
      </c>
      <c r="U1771">
        <v>14</v>
      </c>
      <c r="V1771">
        <v>100284</v>
      </c>
      <c r="W1771">
        <v>15</v>
      </c>
      <c r="X1771">
        <v>100283</v>
      </c>
      <c r="Y1771">
        <v>16</v>
      </c>
      <c r="Z1771">
        <v>100284</v>
      </c>
      <c r="AA1771">
        <v>17</v>
      </c>
      <c r="AB1771">
        <v>100285</v>
      </c>
      <c r="AC1771">
        <v>19</v>
      </c>
      <c r="AD1771">
        <v>100284</v>
      </c>
      <c r="AE1771">
        <v>20</v>
      </c>
      <c r="AF1771">
        <v>200941</v>
      </c>
      <c r="AG1771">
        <v>18</v>
      </c>
      <c r="AH1771" t="e">
        <f>VLOOKUP(AF1771,关卡难度线!B:H,11,0)</f>
        <v>#N/A</v>
      </c>
    </row>
    <row r="1772" spans="14:34">
      <c r="N1772" s="14">
        <v>100285</v>
      </c>
      <c r="O1772">
        <v>11</v>
      </c>
      <c r="P1772">
        <v>100285</v>
      </c>
      <c r="Q1772">
        <v>12</v>
      </c>
      <c r="R1772">
        <v>100283</v>
      </c>
      <c r="S1772">
        <v>13</v>
      </c>
      <c r="T1772">
        <v>100283</v>
      </c>
      <c r="U1772">
        <v>14</v>
      </c>
      <c r="V1772">
        <v>100284</v>
      </c>
      <c r="W1772">
        <v>15</v>
      </c>
      <c r="X1772">
        <v>100285</v>
      </c>
      <c r="Y1772">
        <v>16</v>
      </c>
      <c r="Z1772">
        <v>100285</v>
      </c>
      <c r="AA1772">
        <v>17</v>
      </c>
      <c r="AB1772">
        <v>100284</v>
      </c>
      <c r="AC1772">
        <v>19</v>
      </c>
      <c r="AD1772">
        <v>100285</v>
      </c>
      <c r="AE1772">
        <v>20</v>
      </c>
      <c r="AF1772">
        <v>200942</v>
      </c>
      <c r="AG1772">
        <v>18</v>
      </c>
      <c r="AH1772" t="e">
        <f>VLOOKUP(AF1772,关卡难度线!B:H,11,0)</f>
        <v>#N/A</v>
      </c>
    </row>
    <row r="1773" spans="14:34">
      <c r="N1773" s="14">
        <v>100285</v>
      </c>
      <c r="O1773">
        <v>11</v>
      </c>
      <c r="P1773">
        <v>100285</v>
      </c>
      <c r="Q1773">
        <v>12</v>
      </c>
      <c r="R1773">
        <v>100284</v>
      </c>
      <c r="S1773">
        <v>13</v>
      </c>
      <c r="T1773">
        <v>100284</v>
      </c>
      <c r="U1773">
        <v>14</v>
      </c>
      <c r="V1773">
        <v>100284</v>
      </c>
      <c r="W1773">
        <v>15</v>
      </c>
      <c r="X1773">
        <v>100283</v>
      </c>
      <c r="Y1773">
        <v>16</v>
      </c>
      <c r="Z1773">
        <v>100284</v>
      </c>
      <c r="AA1773">
        <v>17</v>
      </c>
      <c r="AB1773">
        <v>100285</v>
      </c>
      <c r="AC1773">
        <v>19</v>
      </c>
      <c r="AD1773">
        <v>100283</v>
      </c>
      <c r="AE1773">
        <v>20</v>
      </c>
      <c r="AF1773">
        <v>200943</v>
      </c>
      <c r="AG1773">
        <v>18</v>
      </c>
      <c r="AH1773" t="e">
        <f>VLOOKUP(AF1773,关卡难度线!B:H,11,0)</f>
        <v>#N/A</v>
      </c>
    </row>
    <row r="1774" spans="14:34">
      <c r="N1774" s="14">
        <v>100283</v>
      </c>
      <c r="O1774">
        <v>11</v>
      </c>
      <c r="P1774">
        <v>100285</v>
      </c>
      <c r="Q1774">
        <v>12</v>
      </c>
      <c r="R1774">
        <v>100283</v>
      </c>
      <c r="S1774">
        <v>13</v>
      </c>
      <c r="T1774">
        <v>100284</v>
      </c>
      <c r="U1774">
        <v>14</v>
      </c>
      <c r="V1774">
        <v>100284</v>
      </c>
      <c r="W1774">
        <v>15</v>
      </c>
      <c r="X1774">
        <v>100285</v>
      </c>
      <c r="Y1774">
        <v>16</v>
      </c>
      <c r="Z1774">
        <v>100283</v>
      </c>
      <c r="AA1774">
        <v>17</v>
      </c>
      <c r="AB1774">
        <v>100283</v>
      </c>
      <c r="AC1774">
        <v>19</v>
      </c>
      <c r="AD1774">
        <v>100285</v>
      </c>
      <c r="AE1774">
        <v>20</v>
      </c>
      <c r="AF1774">
        <v>200944</v>
      </c>
      <c r="AG1774">
        <v>18</v>
      </c>
      <c r="AH1774" t="e">
        <f>VLOOKUP(AF1774,关卡难度线!B:H,11,0)</f>
        <v>#N/A</v>
      </c>
    </row>
    <row r="1775" spans="14:34">
      <c r="N1775" s="14">
        <v>100284</v>
      </c>
      <c r="O1775">
        <v>11</v>
      </c>
      <c r="P1775">
        <v>100284</v>
      </c>
      <c r="Q1775">
        <v>12</v>
      </c>
      <c r="R1775">
        <v>100283</v>
      </c>
      <c r="S1775">
        <v>13</v>
      </c>
      <c r="T1775">
        <v>100284</v>
      </c>
      <c r="U1775">
        <v>14</v>
      </c>
      <c r="V1775">
        <v>100285</v>
      </c>
      <c r="W1775">
        <v>15</v>
      </c>
      <c r="X1775">
        <v>100284</v>
      </c>
      <c r="Y1775">
        <v>16</v>
      </c>
      <c r="Z1775">
        <v>100285</v>
      </c>
      <c r="AA1775">
        <v>17</v>
      </c>
      <c r="AB1775">
        <v>100285</v>
      </c>
      <c r="AC1775">
        <v>19</v>
      </c>
      <c r="AD1775">
        <v>100283</v>
      </c>
      <c r="AE1775">
        <v>20</v>
      </c>
      <c r="AF1775">
        <v>200945</v>
      </c>
      <c r="AG1775">
        <v>18</v>
      </c>
      <c r="AH1775" t="e">
        <f>VLOOKUP(AF1775,关卡难度线!B:H,11,0)</f>
        <v>#N/A</v>
      </c>
    </row>
    <row r="1776" spans="14:34">
      <c r="N1776" s="14">
        <v>100285</v>
      </c>
      <c r="O1776">
        <v>11</v>
      </c>
      <c r="P1776">
        <v>100285</v>
      </c>
      <c r="Q1776">
        <v>12</v>
      </c>
      <c r="R1776">
        <v>100285</v>
      </c>
      <c r="S1776">
        <v>13</v>
      </c>
      <c r="T1776">
        <v>100283</v>
      </c>
      <c r="U1776">
        <v>14</v>
      </c>
      <c r="V1776">
        <v>100285</v>
      </c>
      <c r="W1776">
        <v>15</v>
      </c>
      <c r="X1776">
        <v>100283</v>
      </c>
      <c r="Y1776">
        <v>16</v>
      </c>
      <c r="Z1776">
        <v>100284</v>
      </c>
      <c r="AA1776">
        <v>17</v>
      </c>
      <c r="AB1776">
        <v>100283</v>
      </c>
      <c r="AC1776">
        <v>19</v>
      </c>
      <c r="AD1776">
        <v>100283</v>
      </c>
      <c r="AE1776">
        <v>20</v>
      </c>
      <c r="AF1776">
        <v>200946</v>
      </c>
      <c r="AG1776">
        <v>18</v>
      </c>
      <c r="AH1776" t="e">
        <f>VLOOKUP(AF1776,关卡难度线!B:H,11,0)</f>
        <v>#N/A</v>
      </c>
    </row>
    <row r="1777" spans="14:34">
      <c r="N1777" s="14">
        <v>100283</v>
      </c>
      <c r="O1777">
        <v>11</v>
      </c>
      <c r="P1777">
        <v>100283</v>
      </c>
      <c r="Q1777">
        <v>12</v>
      </c>
      <c r="R1777">
        <v>100283</v>
      </c>
      <c r="S1777">
        <v>13</v>
      </c>
      <c r="T1777">
        <v>100285</v>
      </c>
      <c r="U1777">
        <v>14</v>
      </c>
      <c r="V1777">
        <v>100283</v>
      </c>
      <c r="W1777">
        <v>15</v>
      </c>
      <c r="X1777">
        <v>100283</v>
      </c>
      <c r="Y1777">
        <v>16</v>
      </c>
      <c r="Z1777">
        <v>100284</v>
      </c>
      <c r="AA1777">
        <v>17</v>
      </c>
      <c r="AB1777">
        <v>100285</v>
      </c>
      <c r="AC1777">
        <v>19</v>
      </c>
      <c r="AD1777">
        <v>100283</v>
      </c>
      <c r="AE1777">
        <v>20</v>
      </c>
      <c r="AF1777">
        <v>200947</v>
      </c>
      <c r="AG1777">
        <v>18</v>
      </c>
      <c r="AH1777" t="e">
        <f>VLOOKUP(AF1777,关卡难度线!B:H,11,0)</f>
        <v>#N/A</v>
      </c>
    </row>
    <row r="1778" spans="14:34">
      <c r="N1778" s="14">
        <v>100285</v>
      </c>
      <c r="O1778">
        <v>11</v>
      </c>
      <c r="P1778">
        <v>100285</v>
      </c>
      <c r="Q1778">
        <v>12</v>
      </c>
      <c r="R1778">
        <v>100283</v>
      </c>
      <c r="S1778">
        <v>13</v>
      </c>
      <c r="T1778">
        <v>100283</v>
      </c>
      <c r="U1778">
        <v>14</v>
      </c>
      <c r="V1778">
        <v>100285</v>
      </c>
      <c r="W1778">
        <v>15</v>
      </c>
      <c r="X1778">
        <v>100285</v>
      </c>
      <c r="Y1778">
        <v>16</v>
      </c>
      <c r="Z1778">
        <v>100284</v>
      </c>
      <c r="AA1778">
        <v>17</v>
      </c>
      <c r="AB1778">
        <v>100284</v>
      </c>
      <c r="AC1778">
        <v>19</v>
      </c>
      <c r="AD1778">
        <v>100283</v>
      </c>
      <c r="AE1778">
        <v>20</v>
      </c>
      <c r="AF1778">
        <v>200948</v>
      </c>
      <c r="AG1778">
        <v>18</v>
      </c>
      <c r="AH1778" t="e">
        <f>VLOOKUP(AF1778,关卡难度线!B:H,11,0)</f>
        <v>#N/A</v>
      </c>
    </row>
    <row r="1779" spans="14:34">
      <c r="N1779" s="14">
        <v>100283</v>
      </c>
      <c r="O1779">
        <v>11</v>
      </c>
      <c r="P1779">
        <v>100283</v>
      </c>
      <c r="Q1779">
        <v>12</v>
      </c>
      <c r="R1779">
        <v>100283</v>
      </c>
      <c r="S1779">
        <v>13</v>
      </c>
      <c r="T1779">
        <v>100284</v>
      </c>
      <c r="U1779">
        <v>14</v>
      </c>
      <c r="V1779">
        <v>100283</v>
      </c>
      <c r="W1779">
        <v>15</v>
      </c>
      <c r="X1779">
        <v>100284</v>
      </c>
      <c r="Y1779">
        <v>16</v>
      </c>
      <c r="Z1779">
        <v>100283</v>
      </c>
      <c r="AA1779">
        <v>17</v>
      </c>
      <c r="AB1779">
        <v>100285</v>
      </c>
      <c r="AC1779">
        <v>19</v>
      </c>
      <c r="AD1779">
        <v>100284</v>
      </c>
      <c r="AE1779">
        <v>20</v>
      </c>
      <c r="AF1779">
        <v>200949</v>
      </c>
      <c r="AG1779">
        <v>18</v>
      </c>
      <c r="AH1779" t="e">
        <f>VLOOKUP(AF1779,关卡难度线!B:H,11,0)</f>
        <v>#N/A</v>
      </c>
    </row>
    <row r="1780" spans="14:34">
      <c r="N1780" s="14">
        <v>100284</v>
      </c>
      <c r="O1780">
        <v>11</v>
      </c>
      <c r="P1780">
        <v>100284</v>
      </c>
      <c r="Q1780">
        <v>12</v>
      </c>
      <c r="R1780">
        <v>100284</v>
      </c>
      <c r="S1780">
        <v>13</v>
      </c>
      <c r="T1780">
        <v>100285</v>
      </c>
      <c r="U1780">
        <v>14</v>
      </c>
      <c r="V1780">
        <v>100285</v>
      </c>
      <c r="W1780">
        <v>15</v>
      </c>
      <c r="X1780">
        <v>100283</v>
      </c>
      <c r="Y1780">
        <v>16</v>
      </c>
      <c r="Z1780">
        <v>100285</v>
      </c>
      <c r="AA1780">
        <v>17</v>
      </c>
      <c r="AB1780">
        <v>100283</v>
      </c>
      <c r="AC1780">
        <v>19</v>
      </c>
      <c r="AD1780">
        <v>100283</v>
      </c>
      <c r="AE1780">
        <v>20</v>
      </c>
      <c r="AF1780">
        <v>200950</v>
      </c>
      <c r="AG1780">
        <v>18</v>
      </c>
      <c r="AH1780" t="e">
        <f>VLOOKUP(AF1780,关卡难度线!B:H,11,0)</f>
        <v>#N/A</v>
      </c>
    </row>
    <row r="1781" spans="14:34">
      <c r="N1781" s="14">
        <v>100288</v>
      </c>
      <c r="O1781">
        <v>11</v>
      </c>
      <c r="P1781">
        <v>100287</v>
      </c>
      <c r="Q1781">
        <v>12</v>
      </c>
      <c r="R1781">
        <v>100288</v>
      </c>
      <c r="S1781">
        <v>13</v>
      </c>
      <c r="T1781">
        <v>100288</v>
      </c>
      <c r="U1781">
        <v>14</v>
      </c>
      <c r="V1781">
        <v>100287</v>
      </c>
      <c r="W1781">
        <v>15</v>
      </c>
      <c r="X1781">
        <v>100286</v>
      </c>
      <c r="Y1781">
        <v>16</v>
      </c>
      <c r="Z1781">
        <v>100287</v>
      </c>
      <c r="AA1781">
        <v>17</v>
      </c>
      <c r="AB1781">
        <v>100287</v>
      </c>
      <c r="AC1781">
        <v>19</v>
      </c>
      <c r="AD1781">
        <v>100286</v>
      </c>
      <c r="AE1781">
        <v>20</v>
      </c>
      <c r="AF1781">
        <v>200951</v>
      </c>
      <c r="AG1781">
        <v>18</v>
      </c>
      <c r="AH1781" t="e">
        <f>VLOOKUP(AF1781,关卡难度线!B:H,11,0)</f>
        <v>#N/A</v>
      </c>
    </row>
    <row r="1782" spans="14:34">
      <c r="N1782" s="14">
        <v>100287</v>
      </c>
      <c r="O1782">
        <v>11</v>
      </c>
      <c r="P1782">
        <v>100286</v>
      </c>
      <c r="Q1782">
        <v>12</v>
      </c>
      <c r="R1782">
        <v>100288</v>
      </c>
      <c r="S1782">
        <v>13</v>
      </c>
      <c r="T1782">
        <v>100286</v>
      </c>
      <c r="U1782">
        <v>14</v>
      </c>
      <c r="V1782">
        <v>100286</v>
      </c>
      <c r="W1782">
        <v>15</v>
      </c>
      <c r="X1782">
        <v>100288</v>
      </c>
      <c r="Y1782">
        <v>16</v>
      </c>
      <c r="Z1782">
        <v>100286</v>
      </c>
      <c r="AA1782">
        <v>17</v>
      </c>
      <c r="AB1782">
        <v>100288</v>
      </c>
      <c r="AC1782">
        <v>19</v>
      </c>
      <c r="AD1782">
        <v>100286</v>
      </c>
      <c r="AE1782">
        <v>20</v>
      </c>
      <c r="AF1782">
        <v>200952</v>
      </c>
      <c r="AG1782">
        <v>18</v>
      </c>
      <c r="AH1782" t="e">
        <f>VLOOKUP(AF1782,关卡难度线!B:H,11,0)</f>
        <v>#N/A</v>
      </c>
    </row>
    <row r="1783" spans="14:34">
      <c r="N1783" s="14">
        <v>100287</v>
      </c>
      <c r="O1783">
        <v>11</v>
      </c>
      <c r="P1783">
        <v>100286</v>
      </c>
      <c r="Q1783">
        <v>12</v>
      </c>
      <c r="R1783">
        <v>100286</v>
      </c>
      <c r="S1783">
        <v>13</v>
      </c>
      <c r="T1783">
        <v>100287</v>
      </c>
      <c r="U1783">
        <v>14</v>
      </c>
      <c r="V1783">
        <v>100288</v>
      </c>
      <c r="W1783">
        <v>15</v>
      </c>
      <c r="X1783">
        <v>100288</v>
      </c>
      <c r="Y1783">
        <v>16</v>
      </c>
      <c r="Z1783">
        <v>100286</v>
      </c>
      <c r="AA1783">
        <v>17</v>
      </c>
      <c r="AB1783">
        <v>100288</v>
      </c>
      <c r="AC1783">
        <v>19</v>
      </c>
      <c r="AD1783">
        <v>100286</v>
      </c>
      <c r="AE1783">
        <v>20</v>
      </c>
      <c r="AF1783">
        <v>200953</v>
      </c>
      <c r="AG1783">
        <v>18</v>
      </c>
      <c r="AH1783" t="e">
        <f>VLOOKUP(AF1783,关卡难度线!B:H,11,0)</f>
        <v>#N/A</v>
      </c>
    </row>
    <row r="1784" spans="14:34">
      <c r="N1784" s="14">
        <v>100286</v>
      </c>
      <c r="O1784">
        <v>11</v>
      </c>
      <c r="P1784">
        <v>100287</v>
      </c>
      <c r="Q1784">
        <v>12</v>
      </c>
      <c r="R1784">
        <v>100286</v>
      </c>
      <c r="S1784">
        <v>13</v>
      </c>
      <c r="T1784">
        <v>100287</v>
      </c>
      <c r="U1784">
        <v>14</v>
      </c>
      <c r="V1784">
        <v>100288</v>
      </c>
      <c r="W1784">
        <v>15</v>
      </c>
      <c r="X1784">
        <v>100287</v>
      </c>
      <c r="Y1784">
        <v>16</v>
      </c>
      <c r="Z1784">
        <v>100287</v>
      </c>
      <c r="AA1784">
        <v>17</v>
      </c>
      <c r="AB1784">
        <v>100286</v>
      </c>
      <c r="AC1784">
        <v>19</v>
      </c>
      <c r="AD1784">
        <v>100288</v>
      </c>
      <c r="AE1784">
        <v>20</v>
      </c>
      <c r="AF1784">
        <v>200954</v>
      </c>
      <c r="AG1784">
        <v>18</v>
      </c>
      <c r="AH1784" t="e">
        <f>VLOOKUP(AF1784,关卡难度线!B:H,11,0)</f>
        <v>#N/A</v>
      </c>
    </row>
    <row r="1785" spans="14:34">
      <c r="N1785" s="14">
        <v>100287</v>
      </c>
      <c r="O1785">
        <v>11</v>
      </c>
      <c r="P1785">
        <v>100287</v>
      </c>
      <c r="Q1785">
        <v>12</v>
      </c>
      <c r="R1785">
        <v>100286</v>
      </c>
      <c r="S1785">
        <v>13</v>
      </c>
      <c r="T1785">
        <v>100287</v>
      </c>
      <c r="U1785">
        <v>14</v>
      </c>
      <c r="V1785">
        <v>100288</v>
      </c>
      <c r="W1785">
        <v>15</v>
      </c>
      <c r="X1785">
        <v>100288</v>
      </c>
      <c r="Y1785">
        <v>16</v>
      </c>
      <c r="Z1785">
        <v>100288</v>
      </c>
      <c r="AA1785">
        <v>17</v>
      </c>
      <c r="AB1785">
        <v>100286</v>
      </c>
      <c r="AC1785">
        <v>19</v>
      </c>
      <c r="AD1785">
        <v>100286</v>
      </c>
      <c r="AE1785">
        <v>20</v>
      </c>
      <c r="AF1785">
        <v>200955</v>
      </c>
      <c r="AG1785">
        <v>18</v>
      </c>
      <c r="AH1785" t="e">
        <f>VLOOKUP(AF1785,关卡难度线!B:H,11,0)</f>
        <v>#N/A</v>
      </c>
    </row>
    <row r="1786" spans="14:34">
      <c r="N1786" s="14">
        <v>100286</v>
      </c>
      <c r="O1786">
        <v>11</v>
      </c>
      <c r="P1786">
        <v>100288</v>
      </c>
      <c r="Q1786">
        <v>12</v>
      </c>
      <c r="R1786">
        <v>100288</v>
      </c>
      <c r="S1786">
        <v>13</v>
      </c>
      <c r="T1786">
        <v>100286</v>
      </c>
      <c r="U1786">
        <v>14</v>
      </c>
      <c r="V1786">
        <v>100286</v>
      </c>
      <c r="W1786">
        <v>15</v>
      </c>
      <c r="X1786">
        <v>100288</v>
      </c>
      <c r="Y1786">
        <v>16</v>
      </c>
      <c r="Z1786">
        <v>100287</v>
      </c>
      <c r="AA1786">
        <v>17</v>
      </c>
      <c r="AB1786">
        <v>100288</v>
      </c>
      <c r="AC1786">
        <v>19</v>
      </c>
      <c r="AD1786">
        <v>100287</v>
      </c>
      <c r="AE1786">
        <v>20</v>
      </c>
      <c r="AF1786">
        <v>200956</v>
      </c>
      <c r="AG1786">
        <v>18</v>
      </c>
      <c r="AH1786" t="e">
        <f>VLOOKUP(AF1786,关卡难度线!B:H,11,0)</f>
        <v>#N/A</v>
      </c>
    </row>
    <row r="1787" spans="14:34">
      <c r="N1787" s="14">
        <v>100288</v>
      </c>
      <c r="O1787">
        <v>11</v>
      </c>
      <c r="P1787">
        <v>100286</v>
      </c>
      <c r="Q1787">
        <v>12</v>
      </c>
      <c r="R1787">
        <v>100286</v>
      </c>
      <c r="S1787">
        <v>13</v>
      </c>
      <c r="T1787">
        <v>100287</v>
      </c>
      <c r="U1787">
        <v>14</v>
      </c>
      <c r="V1787">
        <v>100288</v>
      </c>
      <c r="W1787">
        <v>15</v>
      </c>
      <c r="X1787">
        <v>100287</v>
      </c>
      <c r="Y1787">
        <v>16</v>
      </c>
      <c r="Z1787">
        <v>100287</v>
      </c>
      <c r="AA1787">
        <v>17</v>
      </c>
      <c r="AB1787">
        <v>100288</v>
      </c>
      <c r="AC1787">
        <v>19</v>
      </c>
      <c r="AD1787">
        <v>100287</v>
      </c>
      <c r="AE1787">
        <v>20</v>
      </c>
      <c r="AF1787">
        <v>200957</v>
      </c>
      <c r="AG1787">
        <v>18</v>
      </c>
      <c r="AH1787" t="e">
        <f>VLOOKUP(AF1787,关卡难度线!B:H,11,0)</f>
        <v>#N/A</v>
      </c>
    </row>
    <row r="1788" spans="14:34">
      <c r="N1788" s="14">
        <v>100288</v>
      </c>
      <c r="O1788">
        <v>11</v>
      </c>
      <c r="P1788">
        <v>100286</v>
      </c>
      <c r="Q1788">
        <v>12</v>
      </c>
      <c r="R1788">
        <v>100286</v>
      </c>
      <c r="S1788">
        <v>13</v>
      </c>
      <c r="T1788">
        <v>100288</v>
      </c>
      <c r="U1788">
        <v>14</v>
      </c>
      <c r="V1788">
        <v>100288</v>
      </c>
      <c r="W1788">
        <v>15</v>
      </c>
      <c r="X1788">
        <v>100286</v>
      </c>
      <c r="Y1788">
        <v>16</v>
      </c>
      <c r="Z1788">
        <v>100288</v>
      </c>
      <c r="AA1788">
        <v>17</v>
      </c>
      <c r="AB1788">
        <v>100286</v>
      </c>
      <c r="AC1788">
        <v>19</v>
      </c>
      <c r="AD1788">
        <v>100288</v>
      </c>
      <c r="AE1788">
        <v>20</v>
      </c>
      <c r="AF1788">
        <v>200958</v>
      </c>
      <c r="AG1788">
        <v>18</v>
      </c>
      <c r="AH1788" t="e">
        <f>VLOOKUP(AF1788,关卡难度线!B:H,11,0)</f>
        <v>#N/A</v>
      </c>
    </row>
    <row r="1789" spans="14:34">
      <c r="N1789" s="14">
        <v>100287</v>
      </c>
      <c r="O1789">
        <v>11</v>
      </c>
      <c r="P1789">
        <v>100287</v>
      </c>
      <c r="Q1789">
        <v>12</v>
      </c>
      <c r="R1789">
        <v>100286</v>
      </c>
      <c r="S1789">
        <v>13</v>
      </c>
      <c r="T1789">
        <v>100286</v>
      </c>
      <c r="U1789">
        <v>14</v>
      </c>
      <c r="V1789">
        <v>100288</v>
      </c>
      <c r="W1789">
        <v>15</v>
      </c>
      <c r="X1789">
        <v>100287</v>
      </c>
      <c r="Y1789">
        <v>16</v>
      </c>
      <c r="Z1789">
        <v>100288</v>
      </c>
      <c r="AA1789">
        <v>17</v>
      </c>
      <c r="AB1789">
        <v>100287</v>
      </c>
      <c r="AC1789">
        <v>19</v>
      </c>
      <c r="AD1789">
        <v>100288</v>
      </c>
      <c r="AE1789">
        <v>20</v>
      </c>
      <c r="AF1789">
        <v>200959</v>
      </c>
      <c r="AG1789">
        <v>18</v>
      </c>
      <c r="AH1789" t="e">
        <f>VLOOKUP(AF1789,关卡难度线!B:H,11,0)</f>
        <v>#N/A</v>
      </c>
    </row>
    <row r="1790" spans="14:34">
      <c r="N1790" s="14">
        <v>100286</v>
      </c>
      <c r="O1790">
        <v>11</v>
      </c>
      <c r="P1790">
        <v>100287</v>
      </c>
      <c r="Q1790">
        <v>12</v>
      </c>
      <c r="R1790">
        <v>100288</v>
      </c>
      <c r="S1790">
        <v>13</v>
      </c>
      <c r="T1790">
        <v>100288</v>
      </c>
      <c r="U1790">
        <v>14</v>
      </c>
      <c r="V1790">
        <v>100287</v>
      </c>
      <c r="W1790">
        <v>15</v>
      </c>
      <c r="X1790">
        <v>100286</v>
      </c>
      <c r="Y1790">
        <v>16</v>
      </c>
      <c r="Z1790">
        <v>100286</v>
      </c>
      <c r="AA1790">
        <v>17</v>
      </c>
      <c r="AB1790">
        <v>100288</v>
      </c>
      <c r="AC1790">
        <v>19</v>
      </c>
      <c r="AD1790">
        <v>100286</v>
      </c>
      <c r="AE1790">
        <v>20</v>
      </c>
      <c r="AF1790">
        <v>200960</v>
      </c>
      <c r="AG1790">
        <v>18</v>
      </c>
      <c r="AH1790" t="e">
        <f>VLOOKUP(AF1790,关卡难度线!B:H,11,0)</f>
        <v>#N/A</v>
      </c>
    </row>
    <row r="1791" spans="14:34">
      <c r="N1791" s="14">
        <v>100288</v>
      </c>
      <c r="O1791">
        <v>11</v>
      </c>
      <c r="P1791">
        <v>100287</v>
      </c>
      <c r="Q1791">
        <v>12</v>
      </c>
      <c r="R1791">
        <v>100288</v>
      </c>
      <c r="S1791">
        <v>13</v>
      </c>
      <c r="T1791">
        <v>100288</v>
      </c>
      <c r="U1791">
        <v>14</v>
      </c>
      <c r="V1791">
        <v>100287</v>
      </c>
      <c r="W1791">
        <v>15</v>
      </c>
      <c r="X1791">
        <v>100286</v>
      </c>
      <c r="Y1791">
        <v>16</v>
      </c>
      <c r="Z1791">
        <v>100287</v>
      </c>
      <c r="AA1791">
        <v>17</v>
      </c>
      <c r="AB1791">
        <v>100287</v>
      </c>
      <c r="AC1791">
        <v>19</v>
      </c>
      <c r="AD1791">
        <v>100286</v>
      </c>
      <c r="AE1791">
        <v>20</v>
      </c>
      <c r="AF1791">
        <v>200951</v>
      </c>
      <c r="AG1791">
        <v>18</v>
      </c>
      <c r="AH1791" t="e">
        <f>VLOOKUP(AF1791,关卡难度线!B:H,11,0)</f>
        <v>#N/A</v>
      </c>
    </row>
    <row r="1792" spans="14:34">
      <c r="N1792" s="14">
        <v>100287</v>
      </c>
      <c r="O1792">
        <v>11</v>
      </c>
      <c r="P1792">
        <v>100286</v>
      </c>
      <c r="Q1792">
        <v>12</v>
      </c>
      <c r="R1792">
        <v>100288</v>
      </c>
      <c r="S1792">
        <v>13</v>
      </c>
      <c r="T1792">
        <v>100286</v>
      </c>
      <c r="U1792">
        <v>14</v>
      </c>
      <c r="V1792">
        <v>100286</v>
      </c>
      <c r="W1792">
        <v>15</v>
      </c>
      <c r="X1792">
        <v>100288</v>
      </c>
      <c r="Y1792">
        <v>16</v>
      </c>
      <c r="Z1792">
        <v>100286</v>
      </c>
      <c r="AA1792">
        <v>17</v>
      </c>
      <c r="AB1792">
        <v>100288</v>
      </c>
      <c r="AC1792">
        <v>19</v>
      </c>
      <c r="AD1792">
        <v>100286</v>
      </c>
      <c r="AE1792">
        <v>20</v>
      </c>
      <c r="AF1792">
        <v>200952</v>
      </c>
      <c r="AG1792">
        <v>18</v>
      </c>
      <c r="AH1792" t="e">
        <f>VLOOKUP(AF1792,关卡难度线!B:H,11,0)</f>
        <v>#N/A</v>
      </c>
    </row>
    <row r="1793" spans="14:34">
      <c r="N1793" s="14">
        <v>100287</v>
      </c>
      <c r="O1793">
        <v>11</v>
      </c>
      <c r="P1793">
        <v>100286</v>
      </c>
      <c r="Q1793">
        <v>12</v>
      </c>
      <c r="R1793">
        <v>100286</v>
      </c>
      <c r="S1793">
        <v>13</v>
      </c>
      <c r="T1793">
        <v>100287</v>
      </c>
      <c r="U1793">
        <v>14</v>
      </c>
      <c r="V1793">
        <v>100288</v>
      </c>
      <c r="W1793">
        <v>15</v>
      </c>
      <c r="X1793">
        <v>100288</v>
      </c>
      <c r="Y1793">
        <v>16</v>
      </c>
      <c r="Z1793">
        <v>100286</v>
      </c>
      <c r="AA1793">
        <v>17</v>
      </c>
      <c r="AB1793">
        <v>100288</v>
      </c>
      <c r="AC1793">
        <v>19</v>
      </c>
      <c r="AD1793">
        <v>100286</v>
      </c>
      <c r="AE1793">
        <v>20</v>
      </c>
      <c r="AF1793">
        <v>200953</v>
      </c>
      <c r="AG1793">
        <v>18</v>
      </c>
      <c r="AH1793" t="e">
        <f>VLOOKUP(AF1793,关卡难度线!B:H,11,0)</f>
        <v>#N/A</v>
      </c>
    </row>
    <row r="1794" spans="14:34">
      <c r="N1794" s="14">
        <v>100286</v>
      </c>
      <c r="O1794">
        <v>11</v>
      </c>
      <c r="P1794">
        <v>100287</v>
      </c>
      <c r="Q1794">
        <v>12</v>
      </c>
      <c r="R1794">
        <v>100286</v>
      </c>
      <c r="S1794">
        <v>13</v>
      </c>
      <c r="T1794">
        <v>100287</v>
      </c>
      <c r="U1794">
        <v>14</v>
      </c>
      <c r="V1794">
        <v>100288</v>
      </c>
      <c r="W1794">
        <v>15</v>
      </c>
      <c r="X1794">
        <v>100287</v>
      </c>
      <c r="Y1794">
        <v>16</v>
      </c>
      <c r="Z1794">
        <v>100287</v>
      </c>
      <c r="AA1794">
        <v>17</v>
      </c>
      <c r="AB1794">
        <v>100286</v>
      </c>
      <c r="AC1794">
        <v>19</v>
      </c>
      <c r="AD1794">
        <v>100288</v>
      </c>
      <c r="AE1794">
        <v>20</v>
      </c>
      <c r="AF1794">
        <v>200954</v>
      </c>
      <c r="AG1794">
        <v>18</v>
      </c>
      <c r="AH1794" t="e">
        <f>VLOOKUP(AF1794,关卡难度线!B:H,11,0)</f>
        <v>#N/A</v>
      </c>
    </row>
    <row r="1795" spans="14:34">
      <c r="N1795" s="14">
        <v>100287</v>
      </c>
      <c r="O1795">
        <v>11</v>
      </c>
      <c r="P1795">
        <v>100287</v>
      </c>
      <c r="Q1795">
        <v>12</v>
      </c>
      <c r="R1795">
        <v>100286</v>
      </c>
      <c r="S1795">
        <v>13</v>
      </c>
      <c r="T1795">
        <v>100287</v>
      </c>
      <c r="U1795">
        <v>14</v>
      </c>
      <c r="V1795">
        <v>100288</v>
      </c>
      <c r="W1795">
        <v>15</v>
      </c>
      <c r="X1795">
        <v>100288</v>
      </c>
      <c r="Y1795">
        <v>16</v>
      </c>
      <c r="Z1795">
        <v>100288</v>
      </c>
      <c r="AA1795">
        <v>17</v>
      </c>
      <c r="AB1795">
        <v>100286</v>
      </c>
      <c r="AC1795">
        <v>19</v>
      </c>
      <c r="AD1795">
        <v>100286</v>
      </c>
      <c r="AE1795">
        <v>20</v>
      </c>
      <c r="AF1795">
        <v>200955</v>
      </c>
      <c r="AG1795">
        <v>18</v>
      </c>
      <c r="AH1795" t="e">
        <f>VLOOKUP(AF1795,关卡难度线!B:H,11,0)</f>
        <v>#N/A</v>
      </c>
    </row>
    <row r="1796" spans="14:34">
      <c r="N1796" s="14">
        <v>100286</v>
      </c>
      <c r="O1796">
        <v>11</v>
      </c>
      <c r="P1796">
        <v>100288</v>
      </c>
      <c r="Q1796">
        <v>12</v>
      </c>
      <c r="R1796">
        <v>100288</v>
      </c>
      <c r="S1796">
        <v>13</v>
      </c>
      <c r="T1796">
        <v>100286</v>
      </c>
      <c r="U1796">
        <v>14</v>
      </c>
      <c r="V1796">
        <v>100286</v>
      </c>
      <c r="W1796">
        <v>15</v>
      </c>
      <c r="X1796">
        <v>100288</v>
      </c>
      <c r="Y1796">
        <v>16</v>
      </c>
      <c r="Z1796">
        <v>100287</v>
      </c>
      <c r="AA1796">
        <v>17</v>
      </c>
      <c r="AB1796">
        <v>100288</v>
      </c>
      <c r="AC1796">
        <v>19</v>
      </c>
      <c r="AD1796">
        <v>100287</v>
      </c>
      <c r="AE1796">
        <v>20</v>
      </c>
      <c r="AF1796">
        <v>200956</v>
      </c>
      <c r="AG1796">
        <v>18</v>
      </c>
      <c r="AH1796" t="e">
        <f>VLOOKUP(AF1796,关卡难度线!B:H,11,0)</f>
        <v>#N/A</v>
      </c>
    </row>
    <row r="1797" spans="14:34">
      <c r="N1797" s="14">
        <v>100288</v>
      </c>
      <c r="O1797">
        <v>11</v>
      </c>
      <c r="P1797">
        <v>100286</v>
      </c>
      <c r="Q1797">
        <v>12</v>
      </c>
      <c r="R1797">
        <v>100286</v>
      </c>
      <c r="S1797">
        <v>13</v>
      </c>
      <c r="T1797">
        <v>100287</v>
      </c>
      <c r="U1797">
        <v>14</v>
      </c>
      <c r="V1797">
        <v>100288</v>
      </c>
      <c r="W1797">
        <v>15</v>
      </c>
      <c r="X1797">
        <v>100287</v>
      </c>
      <c r="Y1797">
        <v>16</v>
      </c>
      <c r="Z1797">
        <v>100287</v>
      </c>
      <c r="AA1797">
        <v>17</v>
      </c>
      <c r="AB1797">
        <v>100288</v>
      </c>
      <c r="AC1797">
        <v>19</v>
      </c>
      <c r="AD1797">
        <v>100287</v>
      </c>
      <c r="AE1797">
        <v>20</v>
      </c>
      <c r="AF1797">
        <v>200957</v>
      </c>
      <c r="AG1797">
        <v>18</v>
      </c>
      <c r="AH1797" t="e">
        <f>VLOOKUP(AF1797,关卡难度线!B:H,11,0)</f>
        <v>#N/A</v>
      </c>
    </row>
    <row r="1798" spans="14:34">
      <c r="N1798" s="14">
        <v>100288</v>
      </c>
      <c r="O1798">
        <v>11</v>
      </c>
      <c r="P1798">
        <v>100286</v>
      </c>
      <c r="Q1798">
        <v>12</v>
      </c>
      <c r="R1798">
        <v>100286</v>
      </c>
      <c r="S1798">
        <v>13</v>
      </c>
      <c r="T1798">
        <v>100288</v>
      </c>
      <c r="U1798">
        <v>14</v>
      </c>
      <c r="V1798">
        <v>100288</v>
      </c>
      <c r="W1798">
        <v>15</v>
      </c>
      <c r="X1798">
        <v>100286</v>
      </c>
      <c r="Y1798">
        <v>16</v>
      </c>
      <c r="Z1798">
        <v>100288</v>
      </c>
      <c r="AA1798">
        <v>17</v>
      </c>
      <c r="AB1798">
        <v>100286</v>
      </c>
      <c r="AC1798">
        <v>19</v>
      </c>
      <c r="AD1798">
        <v>100288</v>
      </c>
      <c r="AE1798">
        <v>20</v>
      </c>
      <c r="AF1798">
        <v>200958</v>
      </c>
      <c r="AG1798">
        <v>18</v>
      </c>
      <c r="AH1798" t="e">
        <f>VLOOKUP(AF1798,关卡难度线!B:H,11,0)</f>
        <v>#N/A</v>
      </c>
    </row>
    <row r="1799" spans="14:34">
      <c r="N1799" s="14">
        <v>100287</v>
      </c>
      <c r="O1799">
        <v>11</v>
      </c>
      <c r="P1799">
        <v>100287</v>
      </c>
      <c r="Q1799">
        <v>12</v>
      </c>
      <c r="R1799">
        <v>100286</v>
      </c>
      <c r="S1799">
        <v>13</v>
      </c>
      <c r="T1799">
        <v>100286</v>
      </c>
      <c r="U1799">
        <v>14</v>
      </c>
      <c r="V1799">
        <v>100288</v>
      </c>
      <c r="W1799">
        <v>15</v>
      </c>
      <c r="X1799">
        <v>100287</v>
      </c>
      <c r="Y1799">
        <v>16</v>
      </c>
      <c r="Z1799">
        <v>100288</v>
      </c>
      <c r="AA1799">
        <v>17</v>
      </c>
      <c r="AB1799">
        <v>100287</v>
      </c>
      <c r="AC1799">
        <v>19</v>
      </c>
      <c r="AD1799">
        <v>100288</v>
      </c>
      <c r="AE1799">
        <v>20</v>
      </c>
      <c r="AF1799">
        <v>200959</v>
      </c>
      <c r="AG1799">
        <v>18</v>
      </c>
      <c r="AH1799" t="e">
        <f>VLOOKUP(AF1799,关卡难度线!B:H,11,0)</f>
        <v>#N/A</v>
      </c>
    </row>
    <row r="1800" spans="14:34">
      <c r="N1800" s="14">
        <v>100286</v>
      </c>
      <c r="O1800">
        <v>11</v>
      </c>
      <c r="P1800">
        <v>100287</v>
      </c>
      <c r="Q1800">
        <v>12</v>
      </c>
      <c r="R1800">
        <v>100288</v>
      </c>
      <c r="S1800">
        <v>13</v>
      </c>
      <c r="T1800">
        <v>100288</v>
      </c>
      <c r="U1800">
        <v>14</v>
      </c>
      <c r="V1800">
        <v>100287</v>
      </c>
      <c r="W1800">
        <v>15</v>
      </c>
      <c r="X1800">
        <v>100286</v>
      </c>
      <c r="Y1800">
        <v>16</v>
      </c>
      <c r="Z1800">
        <v>100286</v>
      </c>
      <c r="AA1800">
        <v>17</v>
      </c>
      <c r="AB1800">
        <v>100288</v>
      </c>
      <c r="AC1800">
        <v>19</v>
      </c>
      <c r="AD1800">
        <v>100286</v>
      </c>
      <c r="AE1800">
        <v>20</v>
      </c>
      <c r="AF1800">
        <v>200960</v>
      </c>
      <c r="AG1800">
        <v>18</v>
      </c>
      <c r="AH1800" t="e">
        <f>VLOOKUP(AF1800,关卡难度线!B:H,11,0)</f>
        <v>#N/A</v>
      </c>
    </row>
    <row r="1801" spans="14:34">
      <c r="N1801" s="14">
        <v>100289</v>
      </c>
      <c r="O1801">
        <v>11</v>
      </c>
      <c r="P1801">
        <v>100290</v>
      </c>
      <c r="Q1801">
        <v>12</v>
      </c>
      <c r="R1801">
        <v>100289</v>
      </c>
      <c r="S1801">
        <v>13</v>
      </c>
      <c r="T1801">
        <v>100290</v>
      </c>
      <c r="U1801">
        <v>14</v>
      </c>
      <c r="V1801">
        <v>100290</v>
      </c>
      <c r="W1801">
        <v>15</v>
      </c>
      <c r="X1801">
        <v>100289</v>
      </c>
      <c r="Y1801">
        <v>16</v>
      </c>
      <c r="Z1801">
        <v>100289</v>
      </c>
      <c r="AA1801">
        <v>17</v>
      </c>
      <c r="AB1801">
        <v>100289</v>
      </c>
      <c r="AC1801">
        <v>19</v>
      </c>
      <c r="AD1801">
        <v>100289</v>
      </c>
      <c r="AE1801">
        <v>20</v>
      </c>
      <c r="AF1801">
        <v>200961</v>
      </c>
      <c r="AG1801">
        <v>18</v>
      </c>
      <c r="AH1801" t="e">
        <f>VLOOKUP(AF1801,关卡难度线!B:H,11,0)</f>
        <v>#N/A</v>
      </c>
    </row>
    <row r="1802" spans="14:34">
      <c r="N1802" s="14">
        <v>100291</v>
      </c>
      <c r="O1802">
        <v>11</v>
      </c>
      <c r="P1802">
        <v>100291</v>
      </c>
      <c r="Q1802">
        <v>12</v>
      </c>
      <c r="R1802">
        <v>100291</v>
      </c>
      <c r="S1802">
        <v>13</v>
      </c>
      <c r="T1802">
        <v>100289</v>
      </c>
      <c r="U1802">
        <v>14</v>
      </c>
      <c r="V1802">
        <v>100291</v>
      </c>
      <c r="W1802">
        <v>15</v>
      </c>
      <c r="X1802">
        <v>100290</v>
      </c>
      <c r="Y1802">
        <v>16</v>
      </c>
      <c r="Z1802">
        <v>100289</v>
      </c>
      <c r="AA1802">
        <v>17</v>
      </c>
      <c r="AB1802">
        <v>100289</v>
      </c>
      <c r="AC1802">
        <v>19</v>
      </c>
      <c r="AD1802">
        <v>100291</v>
      </c>
      <c r="AE1802">
        <v>20</v>
      </c>
      <c r="AF1802">
        <v>200962</v>
      </c>
      <c r="AG1802">
        <v>18</v>
      </c>
      <c r="AH1802" t="e">
        <f>VLOOKUP(AF1802,关卡难度线!B:H,11,0)</f>
        <v>#N/A</v>
      </c>
    </row>
    <row r="1803" spans="14:34">
      <c r="N1803" s="14">
        <v>100291</v>
      </c>
      <c r="O1803">
        <v>11</v>
      </c>
      <c r="P1803">
        <v>100291</v>
      </c>
      <c r="Q1803">
        <v>12</v>
      </c>
      <c r="R1803">
        <v>100289</v>
      </c>
      <c r="S1803">
        <v>13</v>
      </c>
      <c r="T1803">
        <v>100291</v>
      </c>
      <c r="U1803">
        <v>14</v>
      </c>
      <c r="V1803">
        <v>100290</v>
      </c>
      <c r="W1803">
        <v>15</v>
      </c>
      <c r="X1803">
        <v>100289</v>
      </c>
      <c r="Y1803">
        <v>16</v>
      </c>
      <c r="Z1803">
        <v>100290</v>
      </c>
      <c r="AA1803">
        <v>17</v>
      </c>
      <c r="AB1803">
        <v>100290</v>
      </c>
      <c r="AC1803">
        <v>19</v>
      </c>
      <c r="AD1803">
        <v>100289</v>
      </c>
      <c r="AE1803">
        <v>20</v>
      </c>
      <c r="AF1803">
        <v>200963</v>
      </c>
      <c r="AG1803">
        <v>18</v>
      </c>
      <c r="AH1803" t="e">
        <f>VLOOKUP(AF1803,关卡难度线!B:H,11,0)</f>
        <v>#N/A</v>
      </c>
    </row>
    <row r="1804" spans="14:34">
      <c r="N1804" s="14">
        <v>100290</v>
      </c>
      <c r="O1804">
        <v>11</v>
      </c>
      <c r="P1804">
        <v>100291</v>
      </c>
      <c r="Q1804">
        <v>12</v>
      </c>
      <c r="R1804">
        <v>100290</v>
      </c>
      <c r="S1804">
        <v>13</v>
      </c>
      <c r="T1804">
        <v>100289</v>
      </c>
      <c r="U1804">
        <v>14</v>
      </c>
      <c r="V1804">
        <v>100289</v>
      </c>
      <c r="W1804">
        <v>15</v>
      </c>
      <c r="X1804">
        <v>100291</v>
      </c>
      <c r="Y1804">
        <v>16</v>
      </c>
      <c r="Z1804">
        <v>100291</v>
      </c>
      <c r="AA1804">
        <v>17</v>
      </c>
      <c r="AB1804">
        <v>100291</v>
      </c>
      <c r="AC1804">
        <v>19</v>
      </c>
      <c r="AD1804">
        <v>100291</v>
      </c>
      <c r="AE1804">
        <v>20</v>
      </c>
      <c r="AF1804">
        <v>200964</v>
      </c>
      <c r="AG1804">
        <v>18</v>
      </c>
      <c r="AH1804" t="e">
        <f>VLOOKUP(AF1804,关卡难度线!B:H,11,0)</f>
        <v>#N/A</v>
      </c>
    </row>
    <row r="1805" spans="14:34">
      <c r="N1805" s="14">
        <v>100290</v>
      </c>
      <c r="O1805">
        <v>11</v>
      </c>
      <c r="P1805">
        <v>100289</v>
      </c>
      <c r="Q1805">
        <v>12</v>
      </c>
      <c r="R1805">
        <v>100289</v>
      </c>
      <c r="S1805">
        <v>13</v>
      </c>
      <c r="T1805">
        <v>100290</v>
      </c>
      <c r="U1805">
        <v>14</v>
      </c>
      <c r="V1805">
        <v>100291</v>
      </c>
      <c r="W1805">
        <v>15</v>
      </c>
      <c r="X1805">
        <v>100291</v>
      </c>
      <c r="Y1805">
        <v>16</v>
      </c>
      <c r="Z1805">
        <v>100290</v>
      </c>
      <c r="AA1805">
        <v>17</v>
      </c>
      <c r="AB1805">
        <v>100291</v>
      </c>
      <c r="AC1805">
        <v>19</v>
      </c>
      <c r="AD1805">
        <v>100290</v>
      </c>
      <c r="AE1805">
        <v>20</v>
      </c>
      <c r="AF1805">
        <v>200965</v>
      </c>
      <c r="AG1805">
        <v>18</v>
      </c>
      <c r="AH1805" t="e">
        <f>VLOOKUP(AF1805,关卡难度线!B:H,11,0)</f>
        <v>#N/A</v>
      </c>
    </row>
    <row r="1806" spans="14:34">
      <c r="N1806" s="14">
        <v>100289</v>
      </c>
      <c r="O1806">
        <v>11</v>
      </c>
      <c r="P1806">
        <v>100289</v>
      </c>
      <c r="Q1806">
        <v>12</v>
      </c>
      <c r="R1806">
        <v>100290</v>
      </c>
      <c r="S1806">
        <v>13</v>
      </c>
      <c r="T1806">
        <v>100289</v>
      </c>
      <c r="U1806">
        <v>14</v>
      </c>
      <c r="V1806">
        <v>100289</v>
      </c>
      <c r="W1806">
        <v>15</v>
      </c>
      <c r="X1806">
        <v>100291</v>
      </c>
      <c r="Y1806">
        <v>16</v>
      </c>
      <c r="Z1806">
        <v>100290</v>
      </c>
      <c r="AA1806">
        <v>17</v>
      </c>
      <c r="AB1806">
        <v>100291</v>
      </c>
      <c r="AC1806">
        <v>19</v>
      </c>
      <c r="AD1806">
        <v>100290</v>
      </c>
      <c r="AE1806">
        <v>20</v>
      </c>
      <c r="AF1806">
        <v>200966</v>
      </c>
      <c r="AG1806">
        <v>18</v>
      </c>
      <c r="AH1806" t="e">
        <f>VLOOKUP(AF1806,关卡难度线!B:H,11,0)</f>
        <v>#N/A</v>
      </c>
    </row>
    <row r="1807" spans="14:34">
      <c r="N1807" s="14">
        <v>100290</v>
      </c>
      <c r="O1807">
        <v>11</v>
      </c>
      <c r="P1807">
        <v>100291</v>
      </c>
      <c r="Q1807">
        <v>12</v>
      </c>
      <c r="R1807">
        <v>100291</v>
      </c>
      <c r="S1807">
        <v>13</v>
      </c>
      <c r="T1807">
        <v>100290</v>
      </c>
      <c r="U1807">
        <v>14</v>
      </c>
      <c r="V1807">
        <v>100291</v>
      </c>
      <c r="W1807">
        <v>15</v>
      </c>
      <c r="X1807">
        <v>100291</v>
      </c>
      <c r="Y1807">
        <v>16</v>
      </c>
      <c r="Z1807">
        <v>100290</v>
      </c>
      <c r="AA1807">
        <v>17</v>
      </c>
      <c r="AB1807">
        <v>100289</v>
      </c>
      <c r="AC1807">
        <v>19</v>
      </c>
      <c r="AD1807">
        <v>100290</v>
      </c>
      <c r="AE1807">
        <v>20</v>
      </c>
      <c r="AF1807">
        <v>200967</v>
      </c>
      <c r="AG1807">
        <v>18</v>
      </c>
      <c r="AH1807" t="e">
        <f>VLOOKUP(AF1807,关卡难度线!B:H,11,0)</f>
        <v>#N/A</v>
      </c>
    </row>
    <row r="1808" spans="14:34">
      <c r="N1808" s="14">
        <v>100290</v>
      </c>
      <c r="O1808">
        <v>11</v>
      </c>
      <c r="P1808">
        <v>100289</v>
      </c>
      <c r="Q1808">
        <v>12</v>
      </c>
      <c r="R1808">
        <v>100289</v>
      </c>
      <c r="S1808">
        <v>13</v>
      </c>
      <c r="T1808">
        <v>100290</v>
      </c>
      <c r="U1808">
        <v>14</v>
      </c>
      <c r="V1808">
        <v>100290</v>
      </c>
      <c r="W1808">
        <v>15</v>
      </c>
      <c r="X1808">
        <v>100290</v>
      </c>
      <c r="Y1808">
        <v>16</v>
      </c>
      <c r="Z1808">
        <v>100291</v>
      </c>
      <c r="AA1808">
        <v>17</v>
      </c>
      <c r="AB1808">
        <v>100291</v>
      </c>
      <c r="AC1808">
        <v>19</v>
      </c>
      <c r="AD1808">
        <v>100289</v>
      </c>
      <c r="AE1808">
        <v>20</v>
      </c>
      <c r="AF1808">
        <v>200968</v>
      </c>
      <c r="AG1808">
        <v>18</v>
      </c>
      <c r="AH1808" t="e">
        <f>VLOOKUP(AF1808,关卡难度线!B:H,11,0)</f>
        <v>#N/A</v>
      </c>
    </row>
    <row r="1809" spans="14:34">
      <c r="N1809" s="14">
        <v>100290</v>
      </c>
      <c r="O1809">
        <v>11</v>
      </c>
      <c r="P1809">
        <v>100290</v>
      </c>
      <c r="Q1809">
        <v>12</v>
      </c>
      <c r="R1809">
        <v>100289</v>
      </c>
      <c r="S1809">
        <v>13</v>
      </c>
      <c r="T1809">
        <v>100290</v>
      </c>
      <c r="U1809">
        <v>14</v>
      </c>
      <c r="V1809">
        <v>100291</v>
      </c>
      <c r="W1809">
        <v>15</v>
      </c>
      <c r="X1809">
        <v>100289</v>
      </c>
      <c r="Y1809">
        <v>16</v>
      </c>
      <c r="Z1809">
        <v>100289</v>
      </c>
      <c r="AA1809">
        <v>17</v>
      </c>
      <c r="AB1809">
        <v>100291</v>
      </c>
      <c r="AC1809">
        <v>19</v>
      </c>
      <c r="AD1809">
        <v>100291</v>
      </c>
      <c r="AE1809">
        <v>20</v>
      </c>
      <c r="AF1809">
        <v>200969</v>
      </c>
      <c r="AG1809">
        <v>18</v>
      </c>
      <c r="AH1809" t="e">
        <f>VLOOKUP(AF1809,关卡难度线!B:H,11,0)</f>
        <v>#N/A</v>
      </c>
    </row>
    <row r="1810" spans="14:34">
      <c r="N1810" s="14">
        <v>100291</v>
      </c>
      <c r="O1810">
        <v>11</v>
      </c>
      <c r="P1810">
        <v>100291</v>
      </c>
      <c r="Q1810">
        <v>12</v>
      </c>
      <c r="R1810">
        <v>100290</v>
      </c>
      <c r="S1810">
        <v>13</v>
      </c>
      <c r="T1810">
        <v>100289</v>
      </c>
      <c r="U1810">
        <v>14</v>
      </c>
      <c r="V1810">
        <v>100289</v>
      </c>
      <c r="W1810">
        <v>15</v>
      </c>
      <c r="X1810">
        <v>100291</v>
      </c>
      <c r="Y1810">
        <v>16</v>
      </c>
      <c r="Z1810">
        <v>100289</v>
      </c>
      <c r="AA1810">
        <v>17</v>
      </c>
      <c r="AB1810">
        <v>100291</v>
      </c>
      <c r="AC1810">
        <v>19</v>
      </c>
      <c r="AD1810">
        <v>100290</v>
      </c>
      <c r="AE1810">
        <v>20</v>
      </c>
      <c r="AF1810">
        <v>200970</v>
      </c>
      <c r="AG1810">
        <v>18</v>
      </c>
      <c r="AH1810" t="e">
        <f>VLOOKUP(AF1810,关卡难度线!B:H,11,0)</f>
        <v>#N/A</v>
      </c>
    </row>
    <row r="1811" spans="14:34">
      <c r="N1811" s="14">
        <v>100289</v>
      </c>
      <c r="O1811">
        <v>11</v>
      </c>
      <c r="P1811">
        <v>100290</v>
      </c>
      <c r="Q1811">
        <v>12</v>
      </c>
      <c r="R1811">
        <v>100289</v>
      </c>
      <c r="S1811">
        <v>13</v>
      </c>
      <c r="T1811">
        <v>100290</v>
      </c>
      <c r="U1811">
        <v>14</v>
      </c>
      <c r="V1811">
        <v>100290</v>
      </c>
      <c r="W1811">
        <v>15</v>
      </c>
      <c r="X1811">
        <v>100289</v>
      </c>
      <c r="Y1811">
        <v>16</v>
      </c>
      <c r="Z1811">
        <v>100289</v>
      </c>
      <c r="AA1811">
        <v>17</v>
      </c>
      <c r="AB1811">
        <v>100289</v>
      </c>
      <c r="AC1811">
        <v>19</v>
      </c>
      <c r="AD1811">
        <v>100289</v>
      </c>
      <c r="AE1811">
        <v>20</v>
      </c>
      <c r="AF1811">
        <v>200961</v>
      </c>
      <c r="AG1811">
        <v>18</v>
      </c>
      <c r="AH1811" t="e">
        <f>VLOOKUP(AF1811,关卡难度线!B:H,11,0)</f>
        <v>#N/A</v>
      </c>
    </row>
    <row r="1812" spans="14:34">
      <c r="N1812" s="14">
        <v>100291</v>
      </c>
      <c r="O1812">
        <v>11</v>
      </c>
      <c r="P1812">
        <v>100291</v>
      </c>
      <c r="Q1812">
        <v>12</v>
      </c>
      <c r="R1812">
        <v>100291</v>
      </c>
      <c r="S1812">
        <v>13</v>
      </c>
      <c r="T1812">
        <v>100289</v>
      </c>
      <c r="U1812">
        <v>14</v>
      </c>
      <c r="V1812">
        <v>100291</v>
      </c>
      <c r="W1812">
        <v>15</v>
      </c>
      <c r="X1812">
        <v>100290</v>
      </c>
      <c r="Y1812">
        <v>16</v>
      </c>
      <c r="Z1812">
        <v>100289</v>
      </c>
      <c r="AA1812">
        <v>17</v>
      </c>
      <c r="AB1812">
        <v>100289</v>
      </c>
      <c r="AC1812">
        <v>19</v>
      </c>
      <c r="AD1812">
        <v>100291</v>
      </c>
      <c r="AE1812">
        <v>20</v>
      </c>
      <c r="AF1812">
        <v>200962</v>
      </c>
      <c r="AG1812">
        <v>18</v>
      </c>
      <c r="AH1812" t="e">
        <f>VLOOKUP(AF1812,关卡难度线!B:H,11,0)</f>
        <v>#N/A</v>
      </c>
    </row>
    <row r="1813" spans="14:34">
      <c r="N1813" s="14">
        <v>100291</v>
      </c>
      <c r="O1813">
        <v>11</v>
      </c>
      <c r="P1813">
        <v>100291</v>
      </c>
      <c r="Q1813">
        <v>12</v>
      </c>
      <c r="R1813">
        <v>100289</v>
      </c>
      <c r="S1813">
        <v>13</v>
      </c>
      <c r="T1813">
        <v>100291</v>
      </c>
      <c r="U1813">
        <v>14</v>
      </c>
      <c r="V1813">
        <v>100290</v>
      </c>
      <c r="W1813">
        <v>15</v>
      </c>
      <c r="X1813">
        <v>100289</v>
      </c>
      <c r="Y1813">
        <v>16</v>
      </c>
      <c r="Z1813">
        <v>100290</v>
      </c>
      <c r="AA1813">
        <v>17</v>
      </c>
      <c r="AB1813">
        <v>100290</v>
      </c>
      <c r="AC1813">
        <v>19</v>
      </c>
      <c r="AD1813">
        <v>100289</v>
      </c>
      <c r="AE1813">
        <v>20</v>
      </c>
      <c r="AF1813">
        <v>200963</v>
      </c>
      <c r="AG1813">
        <v>18</v>
      </c>
      <c r="AH1813" t="e">
        <f>VLOOKUP(AF1813,关卡难度线!B:H,11,0)</f>
        <v>#N/A</v>
      </c>
    </row>
    <row r="1814" spans="14:34">
      <c r="N1814" s="14">
        <v>100290</v>
      </c>
      <c r="O1814">
        <v>11</v>
      </c>
      <c r="P1814">
        <v>100291</v>
      </c>
      <c r="Q1814">
        <v>12</v>
      </c>
      <c r="R1814">
        <v>100290</v>
      </c>
      <c r="S1814">
        <v>13</v>
      </c>
      <c r="T1814">
        <v>100289</v>
      </c>
      <c r="U1814">
        <v>14</v>
      </c>
      <c r="V1814">
        <v>100289</v>
      </c>
      <c r="W1814">
        <v>15</v>
      </c>
      <c r="X1814">
        <v>100291</v>
      </c>
      <c r="Y1814">
        <v>16</v>
      </c>
      <c r="Z1814">
        <v>100291</v>
      </c>
      <c r="AA1814">
        <v>17</v>
      </c>
      <c r="AB1814">
        <v>100291</v>
      </c>
      <c r="AC1814">
        <v>19</v>
      </c>
      <c r="AD1814">
        <v>100291</v>
      </c>
      <c r="AE1814">
        <v>20</v>
      </c>
      <c r="AF1814">
        <v>200964</v>
      </c>
      <c r="AG1814">
        <v>18</v>
      </c>
      <c r="AH1814" t="e">
        <f>VLOOKUP(AF1814,关卡难度线!B:H,11,0)</f>
        <v>#N/A</v>
      </c>
    </row>
    <row r="1815" spans="14:34">
      <c r="N1815" s="14">
        <v>100290</v>
      </c>
      <c r="O1815">
        <v>11</v>
      </c>
      <c r="P1815">
        <v>100289</v>
      </c>
      <c r="Q1815">
        <v>12</v>
      </c>
      <c r="R1815">
        <v>100289</v>
      </c>
      <c r="S1815">
        <v>13</v>
      </c>
      <c r="T1815">
        <v>100290</v>
      </c>
      <c r="U1815">
        <v>14</v>
      </c>
      <c r="V1815">
        <v>100291</v>
      </c>
      <c r="W1815">
        <v>15</v>
      </c>
      <c r="X1815">
        <v>100291</v>
      </c>
      <c r="Y1815">
        <v>16</v>
      </c>
      <c r="Z1815">
        <v>100290</v>
      </c>
      <c r="AA1815">
        <v>17</v>
      </c>
      <c r="AB1815">
        <v>100291</v>
      </c>
      <c r="AC1815">
        <v>19</v>
      </c>
      <c r="AD1815">
        <v>100290</v>
      </c>
      <c r="AE1815">
        <v>20</v>
      </c>
      <c r="AF1815">
        <v>200965</v>
      </c>
      <c r="AG1815">
        <v>18</v>
      </c>
      <c r="AH1815" t="e">
        <f>VLOOKUP(AF1815,关卡难度线!B:H,11,0)</f>
        <v>#N/A</v>
      </c>
    </row>
    <row r="1816" spans="14:34">
      <c r="N1816" s="14">
        <v>100289</v>
      </c>
      <c r="O1816">
        <v>11</v>
      </c>
      <c r="P1816">
        <v>100289</v>
      </c>
      <c r="Q1816">
        <v>12</v>
      </c>
      <c r="R1816">
        <v>100290</v>
      </c>
      <c r="S1816">
        <v>13</v>
      </c>
      <c r="T1816">
        <v>100289</v>
      </c>
      <c r="U1816">
        <v>14</v>
      </c>
      <c r="V1816">
        <v>100289</v>
      </c>
      <c r="W1816">
        <v>15</v>
      </c>
      <c r="X1816">
        <v>100291</v>
      </c>
      <c r="Y1816">
        <v>16</v>
      </c>
      <c r="Z1816">
        <v>100290</v>
      </c>
      <c r="AA1816">
        <v>17</v>
      </c>
      <c r="AB1816">
        <v>100291</v>
      </c>
      <c r="AC1816">
        <v>19</v>
      </c>
      <c r="AD1816">
        <v>100290</v>
      </c>
      <c r="AE1816">
        <v>20</v>
      </c>
      <c r="AF1816">
        <v>200966</v>
      </c>
      <c r="AG1816">
        <v>18</v>
      </c>
      <c r="AH1816" t="e">
        <f>VLOOKUP(AF1816,关卡难度线!B:H,11,0)</f>
        <v>#N/A</v>
      </c>
    </row>
    <row r="1817" spans="14:34">
      <c r="N1817" s="14">
        <v>100290</v>
      </c>
      <c r="O1817">
        <v>11</v>
      </c>
      <c r="P1817">
        <v>100291</v>
      </c>
      <c r="Q1817">
        <v>12</v>
      </c>
      <c r="R1817">
        <v>100291</v>
      </c>
      <c r="S1817">
        <v>13</v>
      </c>
      <c r="T1817">
        <v>100290</v>
      </c>
      <c r="U1817">
        <v>14</v>
      </c>
      <c r="V1817">
        <v>100291</v>
      </c>
      <c r="W1817">
        <v>15</v>
      </c>
      <c r="X1817">
        <v>100291</v>
      </c>
      <c r="Y1817">
        <v>16</v>
      </c>
      <c r="Z1817">
        <v>100290</v>
      </c>
      <c r="AA1817">
        <v>17</v>
      </c>
      <c r="AB1817">
        <v>100289</v>
      </c>
      <c r="AC1817">
        <v>19</v>
      </c>
      <c r="AD1817">
        <v>100290</v>
      </c>
      <c r="AE1817">
        <v>20</v>
      </c>
      <c r="AF1817">
        <v>200967</v>
      </c>
      <c r="AG1817">
        <v>18</v>
      </c>
      <c r="AH1817" t="e">
        <f>VLOOKUP(AF1817,关卡难度线!B:H,11,0)</f>
        <v>#N/A</v>
      </c>
    </row>
    <row r="1818" spans="14:34">
      <c r="N1818" s="14">
        <v>100290</v>
      </c>
      <c r="O1818">
        <v>11</v>
      </c>
      <c r="P1818">
        <v>100289</v>
      </c>
      <c r="Q1818">
        <v>12</v>
      </c>
      <c r="R1818">
        <v>100289</v>
      </c>
      <c r="S1818">
        <v>13</v>
      </c>
      <c r="T1818">
        <v>100290</v>
      </c>
      <c r="U1818">
        <v>14</v>
      </c>
      <c r="V1818">
        <v>100290</v>
      </c>
      <c r="W1818">
        <v>15</v>
      </c>
      <c r="X1818">
        <v>100290</v>
      </c>
      <c r="Y1818">
        <v>16</v>
      </c>
      <c r="Z1818">
        <v>100291</v>
      </c>
      <c r="AA1818">
        <v>17</v>
      </c>
      <c r="AB1818">
        <v>100291</v>
      </c>
      <c r="AC1818">
        <v>19</v>
      </c>
      <c r="AD1818">
        <v>100289</v>
      </c>
      <c r="AE1818">
        <v>20</v>
      </c>
      <c r="AF1818">
        <v>200968</v>
      </c>
      <c r="AG1818">
        <v>18</v>
      </c>
      <c r="AH1818" t="e">
        <f>VLOOKUP(AF1818,关卡难度线!B:H,11,0)</f>
        <v>#N/A</v>
      </c>
    </row>
    <row r="1819" spans="14:34">
      <c r="N1819" s="14">
        <v>100290</v>
      </c>
      <c r="O1819">
        <v>11</v>
      </c>
      <c r="P1819">
        <v>100290</v>
      </c>
      <c r="Q1819">
        <v>12</v>
      </c>
      <c r="R1819">
        <v>100289</v>
      </c>
      <c r="S1819">
        <v>13</v>
      </c>
      <c r="T1819">
        <v>100290</v>
      </c>
      <c r="U1819">
        <v>14</v>
      </c>
      <c r="V1819">
        <v>100291</v>
      </c>
      <c r="W1819">
        <v>15</v>
      </c>
      <c r="X1819">
        <v>100289</v>
      </c>
      <c r="Y1819">
        <v>16</v>
      </c>
      <c r="Z1819">
        <v>100289</v>
      </c>
      <c r="AA1819">
        <v>17</v>
      </c>
      <c r="AB1819">
        <v>100291</v>
      </c>
      <c r="AC1819">
        <v>19</v>
      </c>
      <c r="AD1819">
        <v>100291</v>
      </c>
      <c r="AE1819">
        <v>20</v>
      </c>
      <c r="AF1819">
        <v>200969</v>
      </c>
      <c r="AG1819">
        <v>18</v>
      </c>
      <c r="AH1819" t="e">
        <f>VLOOKUP(AF1819,关卡难度线!B:H,11,0)</f>
        <v>#N/A</v>
      </c>
    </row>
    <row r="1820" spans="14:34">
      <c r="N1820" s="14">
        <v>100291</v>
      </c>
      <c r="O1820">
        <v>11</v>
      </c>
      <c r="P1820">
        <v>100291</v>
      </c>
      <c r="Q1820">
        <v>12</v>
      </c>
      <c r="R1820">
        <v>100290</v>
      </c>
      <c r="S1820">
        <v>13</v>
      </c>
      <c r="T1820">
        <v>100289</v>
      </c>
      <c r="U1820">
        <v>14</v>
      </c>
      <c r="V1820">
        <v>100289</v>
      </c>
      <c r="W1820">
        <v>15</v>
      </c>
      <c r="X1820">
        <v>100291</v>
      </c>
      <c r="Y1820">
        <v>16</v>
      </c>
      <c r="Z1820">
        <v>100289</v>
      </c>
      <c r="AA1820">
        <v>17</v>
      </c>
      <c r="AB1820">
        <v>100291</v>
      </c>
      <c r="AC1820">
        <v>19</v>
      </c>
      <c r="AD1820">
        <v>100290</v>
      </c>
      <c r="AE1820">
        <v>20</v>
      </c>
      <c r="AF1820">
        <v>200970</v>
      </c>
      <c r="AG1820">
        <v>18</v>
      </c>
      <c r="AH1820" t="e">
        <f>VLOOKUP(AF1820,关卡难度线!B:H,11,0)</f>
        <v>#N/A</v>
      </c>
    </row>
    <row r="1821" spans="14:34">
      <c r="N1821" s="14">
        <v>100292</v>
      </c>
      <c r="O1821">
        <v>11</v>
      </c>
      <c r="P1821">
        <v>100292</v>
      </c>
      <c r="Q1821">
        <v>12</v>
      </c>
      <c r="R1821">
        <v>100293</v>
      </c>
      <c r="S1821">
        <v>13</v>
      </c>
      <c r="T1821">
        <v>100293</v>
      </c>
      <c r="U1821">
        <v>14</v>
      </c>
      <c r="V1821">
        <v>100292</v>
      </c>
      <c r="W1821">
        <v>15</v>
      </c>
      <c r="X1821">
        <v>100294</v>
      </c>
      <c r="Y1821">
        <v>16</v>
      </c>
      <c r="Z1821">
        <v>100294</v>
      </c>
      <c r="AA1821">
        <v>17</v>
      </c>
      <c r="AB1821">
        <v>100294</v>
      </c>
      <c r="AC1821">
        <v>19</v>
      </c>
      <c r="AD1821">
        <v>100293</v>
      </c>
      <c r="AE1821">
        <v>20</v>
      </c>
      <c r="AF1821">
        <v>200971</v>
      </c>
      <c r="AG1821">
        <v>18</v>
      </c>
      <c r="AH1821" t="e">
        <f>VLOOKUP(AF1821,关卡难度线!B:H,11,0)</f>
        <v>#N/A</v>
      </c>
    </row>
    <row r="1822" spans="14:34">
      <c r="N1822" s="14">
        <v>100293</v>
      </c>
      <c r="O1822">
        <v>11</v>
      </c>
      <c r="P1822">
        <v>100293</v>
      </c>
      <c r="Q1822">
        <v>12</v>
      </c>
      <c r="R1822">
        <v>100294</v>
      </c>
      <c r="S1822">
        <v>13</v>
      </c>
      <c r="T1822">
        <v>100294</v>
      </c>
      <c r="U1822">
        <v>14</v>
      </c>
      <c r="V1822">
        <v>100294</v>
      </c>
      <c r="W1822">
        <v>15</v>
      </c>
      <c r="X1822">
        <v>100292</v>
      </c>
      <c r="Y1822">
        <v>16</v>
      </c>
      <c r="Z1822">
        <v>100292</v>
      </c>
      <c r="AA1822">
        <v>17</v>
      </c>
      <c r="AB1822">
        <v>100292</v>
      </c>
      <c r="AC1822">
        <v>19</v>
      </c>
      <c r="AD1822">
        <v>100294</v>
      </c>
      <c r="AE1822">
        <v>20</v>
      </c>
      <c r="AF1822">
        <v>200972</v>
      </c>
      <c r="AG1822">
        <v>18</v>
      </c>
      <c r="AH1822" t="e">
        <f>VLOOKUP(AF1822,关卡难度线!B:H,11,0)</f>
        <v>#N/A</v>
      </c>
    </row>
    <row r="1823" spans="14:34">
      <c r="N1823" s="14">
        <v>100294</v>
      </c>
      <c r="O1823">
        <v>11</v>
      </c>
      <c r="P1823">
        <v>100292</v>
      </c>
      <c r="Q1823">
        <v>12</v>
      </c>
      <c r="R1823">
        <v>100293</v>
      </c>
      <c r="S1823">
        <v>13</v>
      </c>
      <c r="T1823">
        <v>100294</v>
      </c>
      <c r="U1823">
        <v>14</v>
      </c>
      <c r="V1823">
        <v>100294</v>
      </c>
      <c r="W1823">
        <v>15</v>
      </c>
      <c r="X1823">
        <v>100294</v>
      </c>
      <c r="Y1823">
        <v>16</v>
      </c>
      <c r="Z1823">
        <v>100294</v>
      </c>
      <c r="AA1823">
        <v>17</v>
      </c>
      <c r="AB1823">
        <v>100294</v>
      </c>
      <c r="AC1823">
        <v>19</v>
      </c>
      <c r="AD1823">
        <v>100292</v>
      </c>
      <c r="AE1823">
        <v>20</v>
      </c>
      <c r="AF1823">
        <v>200973</v>
      </c>
      <c r="AG1823">
        <v>18</v>
      </c>
      <c r="AH1823" t="e">
        <f>VLOOKUP(AF1823,关卡难度线!B:H,11,0)</f>
        <v>#N/A</v>
      </c>
    </row>
    <row r="1824" spans="14:34">
      <c r="N1824" s="14">
        <v>100294</v>
      </c>
      <c r="O1824">
        <v>11</v>
      </c>
      <c r="P1824">
        <v>100292</v>
      </c>
      <c r="Q1824">
        <v>12</v>
      </c>
      <c r="R1824">
        <v>100292</v>
      </c>
      <c r="S1824">
        <v>13</v>
      </c>
      <c r="T1824">
        <v>100292</v>
      </c>
      <c r="U1824">
        <v>14</v>
      </c>
      <c r="V1824">
        <v>100294</v>
      </c>
      <c r="W1824">
        <v>15</v>
      </c>
      <c r="X1824">
        <v>100292</v>
      </c>
      <c r="Y1824">
        <v>16</v>
      </c>
      <c r="Z1824">
        <v>100293</v>
      </c>
      <c r="AA1824">
        <v>17</v>
      </c>
      <c r="AB1824">
        <v>100293</v>
      </c>
      <c r="AC1824">
        <v>19</v>
      </c>
      <c r="AD1824">
        <v>100294</v>
      </c>
      <c r="AE1824">
        <v>20</v>
      </c>
      <c r="AF1824">
        <v>200974</v>
      </c>
      <c r="AG1824">
        <v>18</v>
      </c>
      <c r="AH1824" t="e">
        <f>VLOOKUP(AF1824,关卡难度线!B:H,11,0)</f>
        <v>#N/A</v>
      </c>
    </row>
    <row r="1825" spans="14:34">
      <c r="N1825" s="14">
        <v>100293</v>
      </c>
      <c r="O1825">
        <v>11</v>
      </c>
      <c r="P1825">
        <v>100294</v>
      </c>
      <c r="Q1825">
        <v>12</v>
      </c>
      <c r="R1825">
        <v>100293</v>
      </c>
      <c r="S1825">
        <v>13</v>
      </c>
      <c r="T1825">
        <v>100293</v>
      </c>
      <c r="U1825">
        <v>14</v>
      </c>
      <c r="V1825">
        <v>100294</v>
      </c>
      <c r="W1825">
        <v>15</v>
      </c>
      <c r="X1825">
        <v>100294</v>
      </c>
      <c r="Y1825">
        <v>16</v>
      </c>
      <c r="Z1825">
        <v>100293</v>
      </c>
      <c r="AA1825">
        <v>17</v>
      </c>
      <c r="AB1825">
        <v>100293</v>
      </c>
      <c r="AC1825">
        <v>19</v>
      </c>
      <c r="AD1825">
        <v>100292</v>
      </c>
      <c r="AE1825">
        <v>20</v>
      </c>
      <c r="AF1825">
        <v>200975</v>
      </c>
      <c r="AG1825">
        <v>18</v>
      </c>
      <c r="AH1825" t="e">
        <f>VLOOKUP(AF1825,关卡难度线!B:H,11,0)</f>
        <v>#N/A</v>
      </c>
    </row>
    <row r="1826" spans="14:34">
      <c r="N1826" s="14">
        <v>100293</v>
      </c>
      <c r="O1826">
        <v>11</v>
      </c>
      <c r="P1826">
        <v>100294</v>
      </c>
      <c r="Q1826">
        <v>12</v>
      </c>
      <c r="R1826">
        <v>100294</v>
      </c>
      <c r="S1826">
        <v>13</v>
      </c>
      <c r="T1826">
        <v>100292</v>
      </c>
      <c r="U1826">
        <v>14</v>
      </c>
      <c r="V1826">
        <v>100293</v>
      </c>
      <c r="W1826">
        <v>15</v>
      </c>
      <c r="X1826">
        <v>100293</v>
      </c>
      <c r="Y1826">
        <v>16</v>
      </c>
      <c r="Z1826">
        <v>100294</v>
      </c>
      <c r="AA1826">
        <v>17</v>
      </c>
      <c r="AB1826">
        <v>100292</v>
      </c>
      <c r="AC1826">
        <v>19</v>
      </c>
      <c r="AD1826">
        <v>100294</v>
      </c>
      <c r="AE1826">
        <v>20</v>
      </c>
      <c r="AF1826">
        <v>200976</v>
      </c>
      <c r="AG1826">
        <v>18</v>
      </c>
      <c r="AH1826" t="e">
        <f>VLOOKUP(AF1826,关卡难度线!B:H,11,0)</f>
        <v>#N/A</v>
      </c>
    </row>
    <row r="1827" spans="14:34">
      <c r="N1827" s="14">
        <v>100293</v>
      </c>
      <c r="O1827">
        <v>11</v>
      </c>
      <c r="P1827">
        <v>100294</v>
      </c>
      <c r="Q1827">
        <v>12</v>
      </c>
      <c r="R1827">
        <v>100294</v>
      </c>
      <c r="S1827">
        <v>13</v>
      </c>
      <c r="T1827">
        <v>100294</v>
      </c>
      <c r="U1827">
        <v>14</v>
      </c>
      <c r="V1827">
        <v>100293</v>
      </c>
      <c r="W1827">
        <v>15</v>
      </c>
      <c r="X1827">
        <v>100293</v>
      </c>
      <c r="Y1827">
        <v>16</v>
      </c>
      <c r="Z1827">
        <v>100294</v>
      </c>
      <c r="AA1827">
        <v>17</v>
      </c>
      <c r="AB1827">
        <v>100292</v>
      </c>
      <c r="AC1827">
        <v>19</v>
      </c>
      <c r="AD1827">
        <v>100294</v>
      </c>
      <c r="AE1827">
        <v>20</v>
      </c>
      <c r="AF1827">
        <v>200977</v>
      </c>
      <c r="AG1827">
        <v>18</v>
      </c>
      <c r="AH1827" t="e">
        <f>VLOOKUP(AF1827,关卡难度线!B:H,11,0)</f>
        <v>#N/A</v>
      </c>
    </row>
    <row r="1828" spans="14:34">
      <c r="N1828" s="14">
        <v>100294</v>
      </c>
      <c r="O1828">
        <v>11</v>
      </c>
      <c r="P1828">
        <v>100292</v>
      </c>
      <c r="Q1828">
        <v>12</v>
      </c>
      <c r="R1828">
        <v>100292</v>
      </c>
      <c r="S1828">
        <v>13</v>
      </c>
      <c r="T1828">
        <v>100294</v>
      </c>
      <c r="U1828">
        <v>14</v>
      </c>
      <c r="V1828">
        <v>100292</v>
      </c>
      <c r="W1828">
        <v>15</v>
      </c>
      <c r="X1828">
        <v>100292</v>
      </c>
      <c r="Y1828">
        <v>16</v>
      </c>
      <c r="Z1828">
        <v>100294</v>
      </c>
      <c r="AA1828">
        <v>17</v>
      </c>
      <c r="AB1828">
        <v>100293</v>
      </c>
      <c r="AC1828">
        <v>19</v>
      </c>
      <c r="AD1828">
        <v>100292</v>
      </c>
      <c r="AE1828">
        <v>20</v>
      </c>
      <c r="AF1828">
        <v>200978</v>
      </c>
      <c r="AG1828">
        <v>18</v>
      </c>
      <c r="AH1828" t="e">
        <f>VLOOKUP(AF1828,关卡难度线!B:H,11,0)</f>
        <v>#N/A</v>
      </c>
    </row>
    <row r="1829" spans="14:34">
      <c r="N1829" s="14">
        <v>100292</v>
      </c>
      <c r="O1829">
        <v>11</v>
      </c>
      <c r="P1829">
        <v>100294</v>
      </c>
      <c r="Q1829">
        <v>12</v>
      </c>
      <c r="R1829">
        <v>100294</v>
      </c>
      <c r="S1829">
        <v>13</v>
      </c>
      <c r="T1829">
        <v>100294</v>
      </c>
      <c r="U1829">
        <v>14</v>
      </c>
      <c r="V1829">
        <v>100294</v>
      </c>
      <c r="W1829">
        <v>15</v>
      </c>
      <c r="X1829">
        <v>100294</v>
      </c>
      <c r="Y1829">
        <v>16</v>
      </c>
      <c r="Z1829">
        <v>100293</v>
      </c>
      <c r="AA1829">
        <v>17</v>
      </c>
      <c r="AB1829">
        <v>100292</v>
      </c>
      <c r="AC1829">
        <v>19</v>
      </c>
      <c r="AD1829">
        <v>100293</v>
      </c>
      <c r="AE1829">
        <v>20</v>
      </c>
      <c r="AF1829">
        <v>200979</v>
      </c>
      <c r="AG1829">
        <v>18</v>
      </c>
      <c r="AH1829" t="e">
        <f>VLOOKUP(AF1829,关卡难度线!B:H,11,0)</f>
        <v>#N/A</v>
      </c>
    </row>
    <row r="1830" spans="14:34">
      <c r="N1830" s="14">
        <v>100294</v>
      </c>
      <c r="O1830">
        <v>11</v>
      </c>
      <c r="P1830">
        <v>100294</v>
      </c>
      <c r="Q1830">
        <v>12</v>
      </c>
      <c r="R1830">
        <v>100294</v>
      </c>
      <c r="S1830">
        <v>13</v>
      </c>
      <c r="T1830">
        <v>100293</v>
      </c>
      <c r="U1830">
        <v>14</v>
      </c>
      <c r="V1830">
        <v>100292</v>
      </c>
      <c r="W1830">
        <v>15</v>
      </c>
      <c r="X1830">
        <v>100294</v>
      </c>
      <c r="Y1830">
        <v>16</v>
      </c>
      <c r="Z1830">
        <v>100292</v>
      </c>
      <c r="AA1830">
        <v>17</v>
      </c>
      <c r="AB1830">
        <v>100293</v>
      </c>
      <c r="AC1830">
        <v>19</v>
      </c>
      <c r="AD1830">
        <v>100294</v>
      </c>
      <c r="AE1830">
        <v>20</v>
      </c>
      <c r="AF1830">
        <v>200980</v>
      </c>
      <c r="AG1830">
        <v>18</v>
      </c>
      <c r="AH1830" t="e">
        <f>VLOOKUP(AF1830,关卡难度线!B:H,11,0)</f>
        <v>#N/A</v>
      </c>
    </row>
    <row r="1831" spans="14:34">
      <c r="N1831" s="14">
        <v>100292</v>
      </c>
      <c r="O1831">
        <v>11</v>
      </c>
      <c r="P1831">
        <v>100292</v>
      </c>
      <c r="Q1831">
        <v>12</v>
      </c>
      <c r="R1831">
        <v>100293</v>
      </c>
      <c r="S1831">
        <v>13</v>
      </c>
      <c r="T1831">
        <v>100293</v>
      </c>
      <c r="U1831">
        <v>14</v>
      </c>
      <c r="V1831">
        <v>100292</v>
      </c>
      <c r="W1831">
        <v>15</v>
      </c>
      <c r="X1831">
        <v>100294</v>
      </c>
      <c r="Y1831">
        <v>16</v>
      </c>
      <c r="Z1831">
        <v>100294</v>
      </c>
      <c r="AA1831">
        <v>17</v>
      </c>
      <c r="AB1831">
        <v>100294</v>
      </c>
      <c r="AC1831">
        <v>19</v>
      </c>
      <c r="AD1831">
        <v>100293</v>
      </c>
      <c r="AE1831">
        <v>20</v>
      </c>
      <c r="AF1831">
        <v>200971</v>
      </c>
      <c r="AG1831">
        <v>18</v>
      </c>
      <c r="AH1831" t="e">
        <f>VLOOKUP(AF1831,关卡难度线!B:H,11,0)</f>
        <v>#N/A</v>
      </c>
    </row>
    <row r="1832" spans="14:34">
      <c r="N1832" s="14">
        <v>100293</v>
      </c>
      <c r="O1832">
        <v>11</v>
      </c>
      <c r="P1832">
        <v>100293</v>
      </c>
      <c r="Q1832">
        <v>12</v>
      </c>
      <c r="R1832">
        <v>100294</v>
      </c>
      <c r="S1832">
        <v>13</v>
      </c>
      <c r="T1832">
        <v>100294</v>
      </c>
      <c r="U1832">
        <v>14</v>
      </c>
      <c r="V1832">
        <v>100294</v>
      </c>
      <c r="W1832">
        <v>15</v>
      </c>
      <c r="X1832">
        <v>100292</v>
      </c>
      <c r="Y1832">
        <v>16</v>
      </c>
      <c r="Z1832">
        <v>100292</v>
      </c>
      <c r="AA1832">
        <v>17</v>
      </c>
      <c r="AB1832">
        <v>100292</v>
      </c>
      <c r="AC1832">
        <v>19</v>
      </c>
      <c r="AD1832">
        <v>100294</v>
      </c>
      <c r="AE1832">
        <v>20</v>
      </c>
      <c r="AF1832">
        <v>200972</v>
      </c>
      <c r="AG1832">
        <v>18</v>
      </c>
      <c r="AH1832" t="e">
        <f>VLOOKUP(AF1832,关卡难度线!B:H,11,0)</f>
        <v>#N/A</v>
      </c>
    </row>
    <row r="1833" spans="14:34">
      <c r="N1833" s="14">
        <v>100294</v>
      </c>
      <c r="O1833">
        <v>11</v>
      </c>
      <c r="P1833">
        <v>100292</v>
      </c>
      <c r="Q1833">
        <v>12</v>
      </c>
      <c r="R1833">
        <v>100293</v>
      </c>
      <c r="S1833">
        <v>13</v>
      </c>
      <c r="T1833">
        <v>100294</v>
      </c>
      <c r="U1833">
        <v>14</v>
      </c>
      <c r="V1833">
        <v>100294</v>
      </c>
      <c r="W1833">
        <v>15</v>
      </c>
      <c r="X1833">
        <v>100294</v>
      </c>
      <c r="Y1833">
        <v>16</v>
      </c>
      <c r="Z1833">
        <v>100294</v>
      </c>
      <c r="AA1833">
        <v>17</v>
      </c>
      <c r="AB1833">
        <v>100294</v>
      </c>
      <c r="AC1833">
        <v>19</v>
      </c>
      <c r="AD1833">
        <v>100292</v>
      </c>
      <c r="AE1833">
        <v>20</v>
      </c>
      <c r="AF1833">
        <v>200973</v>
      </c>
      <c r="AG1833">
        <v>18</v>
      </c>
      <c r="AH1833" t="e">
        <f>VLOOKUP(AF1833,关卡难度线!B:H,11,0)</f>
        <v>#N/A</v>
      </c>
    </row>
    <row r="1834" spans="14:34">
      <c r="N1834" s="14">
        <v>100294</v>
      </c>
      <c r="O1834">
        <v>11</v>
      </c>
      <c r="P1834">
        <v>100292</v>
      </c>
      <c r="Q1834">
        <v>12</v>
      </c>
      <c r="R1834">
        <v>100292</v>
      </c>
      <c r="S1834">
        <v>13</v>
      </c>
      <c r="T1834">
        <v>100292</v>
      </c>
      <c r="U1834">
        <v>14</v>
      </c>
      <c r="V1834">
        <v>100294</v>
      </c>
      <c r="W1834">
        <v>15</v>
      </c>
      <c r="X1834">
        <v>100292</v>
      </c>
      <c r="Y1834">
        <v>16</v>
      </c>
      <c r="Z1834">
        <v>100293</v>
      </c>
      <c r="AA1834">
        <v>17</v>
      </c>
      <c r="AB1834">
        <v>100293</v>
      </c>
      <c r="AC1834">
        <v>19</v>
      </c>
      <c r="AD1834">
        <v>100294</v>
      </c>
      <c r="AE1834">
        <v>20</v>
      </c>
      <c r="AF1834">
        <v>200974</v>
      </c>
      <c r="AG1834">
        <v>18</v>
      </c>
      <c r="AH1834" t="e">
        <f>VLOOKUP(AF1834,关卡难度线!B:H,11,0)</f>
        <v>#N/A</v>
      </c>
    </row>
    <row r="1835" spans="14:34">
      <c r="N1835" s="14">
        <v>100293</v>
      </c>
      <c r="O1835">
        <v>11</v>
      </c>
      <c r="P1835">
        <v>100294</v>
      </c>
      <c r="Q1835">
        <v>12</v>
      </c>
      <c r="R1835">
        <v>100293</v>
      </c>
      <c r="S1835">
        <v>13</v>
      </c>
      <c r="T1835">
        <v>100293</v>
      </c>
      <c r="U1835">
        <v>14</v>
      </c>
      <c r="V1835">
        <v>100294</v>
      </c>
      <c r="W1835">
        <v>15</v>
      </c>
      <c r="X1835">
        <v>100294</v>
      </c>
      <c r="Y1835">
        <v>16</v>
      </c>
      <c r="Z1835">
        <v>100293</v>
      </c>
      <c r="AA1835">
        <v>17</v>
      </c>
      <c r="AB1835">
        <v>100293</v>
      </c>
      <c r="AC1835">
        <v>19</v>
      </c>
      <c r="AD1835">
        <v>100292</v>
      </c>
      <c r="AE1835">
        <v>20</v>
      </c>
      <c r="AF1835">
        <v>200975</v>
      </c>
      <c r="AG1835">
        <v>18</v>
      </c>
      <c r="AH1835" t="e">
        <f>VLOOKUP(AF1835,关卡难度线!B:H,11,0)</f>
        <v>#N/A</v>
      </c>
    </row>
    <row r="1836" spans="14:34">
      <c r="N1836" s="14">
        <v>100293</v>
      </c>
      <c r="O1836">
        <v>11</v>
      </c>
      <c r="P1836">
        <v>100294</v>
      </c>
      <c r="Q1836">
        <v>12</v>
      </c>
      <c r="R1836">
        <v>100294</v>
      </c>
      <c r="S1836">
        <v>13</v>
      </c>
      <c r="T1836">
        <v>100292</v>
      </c>
      <c r="U1836">
        <v>14</v>
      </c>
      <c r="V1836">
        <v>100293</v>
      </c>
      <c r="W1836">
        <v>15</v>
      </c>
      <c r="X1836">
        <v>100293</v>
      </c>
      <c r="Y1836">
        <v>16</v>
      </c>
      <c r="Z1836">
        <v>100294</v>
      </c>
      <c r="AA1836">
        <v>17</v>
      </c>
      <c r="AB1836">
        <v>100292</v>
      </c>
      <c r="AC1836">
        <v>19</v>
      </c>
      <c r="AD1836">
        <v>100294</v>
      </c>
      <c r="AE1836">
        <v>20</v>
      </c>
      <c r="AF1836">
        <v>200976</v>
      </c>
      <c r="AG1836">
        <v>18</v>
      </c>
      <c r="AH1836" t="e">
        <f>VLOOKUP(AF1836,关卡难度线!B:H,11,0)</f>
        <v>#N/A</v>
      </c>
    </row>
    <row r="1837" spans="14:34">
      <c r="N1837" s="14">
        <v>100293</v>
      </c>
      <c r="O1837">
        <v>11</v>
      </c>
      <c r="P1837">
        <v>100294</v>
      </c>
      <c r="Q1837">
        <v>12</v>
      </c>
      <c r="R1837">
        <v>100294</v>
      </c>
      <c r="S1837">
        <v>13</v>
      </c>
      <c r="T1837">
        <v>100294</v>
      </c>
      <c r="U1837">
        <v>14</v>
      </c>
      <c r="V1837">
        <v>100293</v>
      </c>
      <c r="W1837">
        <v>15</v>
      </c>
      <c r="X1837">
        <v>100293</v>
      </c>
      <c r="Y1837">
        <v>16</v>
      </c>
      <c r="Z1837">
        <v>100294</v>
      </c>
      <c r="AA1837">
        <v>17</v>
      </c>
      <c r="AB1837">
        <v>100292</v>
      </c>
      <c r="AC1837">
        <v>19</v>
      </c>
      <c r="AD1837">
        <v>100294</v>
      </c>
      <c r="AE1837">
        <v>20</v>
      </c>
      <c r="AF1837">
        <v>200977</v>
      </c>
      <c r="AG1837">
        <v>18</v>
      </c>
      <c r="AH1837" t="e">
        <f>VLOOKUP(AF1837,关卡难度线!B:H,11,0)</f>
        <v>#N/A</v>
      </c>
    </row>
    <row r="1838" spans="14:34">
      <c r="N1838" s="14">
        <v>100294</v>
      </c>
      <c r="O1838">
        <v>11</v>
      </c>
      <c r="P1838">
        <v>100292</v>
      </c>
      <c r="Q1838">
        <v>12</v>
      </c>
      <c r="R1838">
        <v>100292</v>
      </c>
      <c r="S1838">
        <v>13</v>
      </c>
      <c r="T1838">
        <v>100294</v>
      </c>
      <c r="U1838">
        <v>14</v>
      </c>
      <c r="V1838">
        <v>100292</v>
      </c>
      <c r="W1838">
        <v>15</v>
      </c>
      <c r="X1838">
        <v>100292</v>
      </c>
      <c r="Y1838">
        <v>16</v>
      </c>
      <c r="Z1838">
        <v>100294</v>
      </c>
      <c r="AA1838">
        <v>17</v>
      </c>
      <c r="AB1838">
        <v>100293</v>
      </c>
      <c r="AC1838">
        <v>19</v>
      </c>
      <c r="AD1838">
        <v>100292</v>
      </c>
      <c r="AE1838">
        <v>20</v>
      </c>
      <c r="AF1838">
        <v>200978</v>
      </c>
      <c r="AG1838">
        <v>18</v>
      </c>
      <c r="AH1838" t="e">
        <f>VLOOKUP(AF1838,关卡难度线!B:H,11,0)</f>
        <v>#N/A</v>
      </c>
    </row>
    <row r="1839" spans="14:34">
      <c r="N1839" s="14">
        <v>100292</v>
      </c>
      <c r="O1839">
        <v>11</v>
      </c>
      <c r="P1839">
        <v>100294</v>
      </c>
      <c r="Q1839">
        <v>12</v>
      </c>
      <c r="R1839">
        <v>100294</v>
      </c>
      <c r="S1839">
        <v>13</v>
      </c>
      <c r="T1839">
        <v>100294</v>
      </c>
      <c r="U1839">
        <v>14</v>
      </c>
      <c r="V1839">
        <v>100294</v>
      </c>
      <c r="W1839">
        <v>15</v>
      </c>
      <c r="X1839">
        <v>100294</v>
      </c>
      <c r="Y1839">
        <v>16</v>
      </c>
      <c r="Z1839">
        <v>100293</v>
      </c>
      <c r="AA1839">
        <v>17</v>
      </c>
      <c r="AB1839">
        <v>100292</v>
      </c>
      <c r="AC1839">
        <v>19</v>
      </c>
      <c r="AD1839">
        <v>100293</v>
      </c>
      <c r="AE1839">
        <v>20</v>
      </c>
      <c r="AF1839">
        <v>200979</v>
      </c>
      <c r="AG1839">
        <v>18</v>
      </c>
      <c r="AH1839" t="e">
        <f>VLOOKUP(AF1839,关卡难度线!B:H,11,0)</f>
        <v>#N/A</v>
      </c>
    </row>
    <row r="1840" spans="14:34">
      <c r="N1840" s="14">
        <v>100294</v>
      </c>
      <c r="O1840">
        <v>11</v>
      </c>
      <c r="P1840">
        <v>100294</v>
      </c>
      <c r="Q1840">
        <v>12</v>
      </c>
      <c r="R1840">
        <v>100294</v>
      </c>
      <c r="S1840">
        <v>13</v>
      </c>
      <c r="T1840">
        <v>100293</v>
      </c>
      <c r="U1840">
        <v>14</v>
      </c>
      <c r="V1840">
        <v>100292</v>
      </c>
      <c r="W1840">
        <v>15</v>
      </c>
      <c r="X1840">
        <v>100294</v>
      </c>
      <c r="Y1840">
        <v>16</v>
      </c>
      <c r="Z1840">
        <v>100292</v>
      </c>
      <c r="AA1840">
        <v>17</v>
      </c>
      <c r="AB1840">
        <v>100293</v>
      </c>
      <c r="AC1840">
        <v>19</v>
      </c>
      <c r="AD1840">
        <v>100294</v>
      </c>
      <c r="AE1840">
        <v>20</v>
      </c>
      <c r="AF1840">
        <v>200980</v>
      </c>
      <c r="AG1840">
        <v>18</v>
      </c>
      <c r="AH1840" t="e">
        <f>VLOOKUP(AF1840,关卡难度线!B:H,11,0)</f>
        <v>#N/A</v>
      </c>
    </row>
    <row r="1841" spans="14:34">
      <c r="N1841" s="14">
        <v>100297</v>
      </c>
      <c r="O1841">
        <v>11</v>
      </c>
      <c r="P1841">
        <v>100296</v>
      </c>
      <c r="Q1841">
        <v>12</v>
      </c>
      <c r="R1841">
        <v>100296</v>
      </c>
      <c r="S1841">
        <v>13</v>
      </c>
      <c r="T1841">
        <v>100295</v>
      </c>
      <c r="U1841">
        <v>14</v>
      </c>
      <c r="V1841">
        <v>100297</v>
      </c>
      <c r="W1841">
        <v>15</v>
      </c>
      <c r="X1841">
        <v>100297</v>
      </c>
      <c r="Y1841">
        <v>16</v>
      </c>
      <c r="Z1841">
        <v>100296</v>
      </c>
      <c r="AA1841">
        <v>17</v>
      </c>
      <c r="AB1841">
        <v>100296</v>
      </c>
      <c r="AC1841">
        <v>19</v>
      </c>
      <c r="AD1841">
        <v>100295</v>
      </c>
      <c r="AE1841">
        <v>20</v>
      </c>
      <c r="AF1841">
        <v>200981</v>
      </c>
      <c r="AG1841">
        <v>18</v>
      </c>
      <c r="AH1841" t="e">
        <f>VLOOKUP(AF1841,关卡难度线!B:H,11,0)</f>
        <v>#N/A</v>
      </c>
    </row>
    <row r="1842" spans="14:34">
      <c r="N1842" s="14">
        <v>100297</v>
      </c>
      <c r="O1842">
        <v>11</v>
      </c>
      <c r="P1842">
        <v>100296</v>
      </c>
      <c r="Q1842">
        <v>12</v>
      </c>
      <c r="R1842">
        <v>100297</v>
      </c>
      <c r="S1842">
        <v>13</v>
      </c>
      <c r="T1842">
        <v>100296</v>
      </c>
      <c r="U1842">
        <v>14</v>
      </c>
      <c r="V1842">
        <v>100295</v>
      </c>
      <c r="W1842">
        <v>15</v>
      </c>
      <c r="X1842">
        <v>100295</v>
      </c>
      <c r="Y1842">
        <v>16</v>
      </c>
      <c r="Z1842">
        <v>100295</v>
      </c>
      <c r="AA1842">
        <v>17</v>
      </c>
      <c r="AB1842">
        <v>100295</v>
      </c>
      <c r="AC1842">
        <v>19</v>
      </c>
      <c r="AD1842">
        <v>100296</v>
      </c>
      <c r="AE1842">
        <v>20</v>
      </c>
      <c r="AF1842">
        <v>200982</v>
      </c>
      <c r="AG1842">
        <v>18</v>
      </c>
      <c r="AH1842" t="e">
        <f>VLOOKUP(AF1842,关卡难度线!B:H,11,0)</f>
        <v>#N/A</v>
      </c>
    </row>
    <row r="1843" spans="14:34">
      <c r="N1843" s="14">
        <v>100296</v>
      </c>
      <c r="O1843">
        <v>11</v>
      </c>
      <c r="P1843">
        <v>100296</v>
      </c>
      <c r="Q1843">
        <v>12</v>
      </c>
      <c r="R1843">
        <v>100296</v>
      </c>
      <c r="S1843">
        <v>13</v>
      </c>
      <c r="T1843">
        <v>100297</v>
      </c>
      <c r="U1843">
        <v>14</v>
      </c>
      <c r="V1843">
        <v>100297</v>
      </c>
      <c r="W1843">
        <v>15</v>
      </c>
      <c r="X1843">
        <v>100296</v>
      </c>
      <c r="Y1843">
        <v>16</v>
      </c>
      <c r="Z1843">
        <v>100297</v>
      </c>
      <c r="AA1843">
        <v>17</v>
      </c>
      <c r="AB1843">
        <v>100296</v>
      </c>
      <c r="AC1843">
        <v>19</v>
      </c>
      <c r="AD1843">
        <v>100296</v>
      </c>
      <c r="AE1843">
        <v>20</v>
      </c>
      <c r="AF1843">
        <v>200983</v>
      </c>
      <c r="AG1843">
        <v>18</v>
      </c>
      <c r="AH1843" t="e">
        <f>VLOOKUP(AF1843,关卡难度线!B:H,11,0)</f>
        <v>#N/A</v>
      </c>
    </row>
    <row r="1844" spans="14:34">
      <c r="N1844" s="14">
        <v>100295</v>
      </c>
      <c r="O1844">
        <v>11</v>
      </c>
      <c r="P1844">
        <v>100296</v>
      </c>
      <c r="Q1844">
        <v>12</v>
      </c>
      <c r="R1844">
        <v>100295</v>
      </c>
      <c r="S1844">
        <v>13</v>
      </c>
      <c r="T1844">
        <v>100295</v>
      </c>
      <c r="U1844">
        <v>14</v>
      </c>
      <c r="V1844">
        <v>100295</v>
      </c>
      <c r="W1844">
        <v>15</v>
      </c>
      <c r="X1844">
        <v>100296</v>
      </c>
      <c r="Y1844">
        <v>16</v>
      </c>
      <c r="Z1844">
        <v>100295</v>
      </c>
      <c r="AA1844">
        <v>17</v>
      </c>
      <c r="AB1844">
        <v>100295</v>
      </c>
      <c r="AC1844">
        <v>19</v>
      </c>
      <c r="AD1844">
        <v>100295</v>
      </c>
      <c r="AE1844">
        <v>20</v>
      </c>
      <c r="AF1844">
        <v>200984</v>
      </c>
      <c r="AG1844">
        <v>18</v>
      </c>
      <c r="AH1844" t="e">
        <f>VLOOKUP(AF1844,关卡难度线!B:H,11,0)</f>
        <v>#N/A</v>
      </c>
    </row>
    <row r="1845" spans="14:34">
      <c r="N1845" s="14">
        <v>100296</v>
      </c>
      <c r="O1845">
        <v>11</v>
      </c>
      <c r="P1845">
        <v>100297</v>
      </c>
      <c r="Q1845">
        <v>12</v>
      </c>
      <c r="R1845">
        <v>100297</v>
      </c>
      <c r="S1845">
        <v>13</v>
      </c>
      <c r="T1845">
        <v>100295</v>
      </c>
      <c r="U1845">
        <v>14</v>
      </c>
      <c r="V1845">
        <v>100297</v>
      </c>
      <c r="W1845">
        <v>15</v>
      </c>
      <c r="X1845">
        <v>100297</v>
      </c>
      <c r="Y1845">
        <v>16</v>
      </c>
      <c r="Z1845">
        <v>100295</v>
      </c>
      <c r="AA1845">
        <v>17</v>
      </c>
      <c r="AB1845">
        <v>100295</v>
      </c>
      <c r="AC1845">
        <v>19</v>
      </c>
      <c r="AD1845">
        <v>100295</v>
      </c>
      <c r="AE1845">
        <v>20</v>
      </c>
      <c r="AF1845">
        <v>200985</v>
      </c>
      <c r="AG1845">
        <v>18</v>
      </c>
      <c r="AH1845" t="e">
        <f>VLOOKUP(AF1845,关卡难度线!B:H,11,0)</f>
        <v>#N/A</v>
      </c>
    </row>
    <row r="1846" spans="14:34">
      <c r="N1846" s="14">
        <v>100296</v>
      </c>
      <c r="O1846">
        <v>11</v>
      </c>
      <c r="P1846">
        <v>100295</v>
      </c>
      <c r="Q1846">
        <v>12</v>
      </c>
      <c r="R1846">
        <v>100297</v>
      </c>
      <c r="S1846">
        <v>13</v>
      </c>
      <c r="T1846">
        <v>100295</v>
      </c>
      <c r="U1846">
        <v>14</v>
      </c>
      <c r="V1846">
        <v>100297</v>
      </c>
      <c r="W1846">
        <v>15</v>
      </c>
      <c r="X1846">
        <v>100297</v>
      </c>
      <c r="Y1846">
        <v>16</v>
      </c>
      <c r="Z1846">
        <v>100295</v>
      </c>
      <c r="AA1846">
        <v>17</v>
      </c>
      <c r="AB1846">
        <v>100297</v>
      </c>
      <c r="AC1846">
        <v>19</v>
      </c>
      <c r="AD1846">
        <v>100296</v>
      </c>
      <c r="AE1846">
        <v>20</v>
      </c>
      <c r="AF1846">
        <v>200986</v>
      </c>
      <c r="AG1846">
        <v>18</v>
      </c>
      <c r="AH1846" t="e">
        <f>VLOOKUP(AF1846,关卡难度线!B:H,11,0)</f>
        <v>#N/A</v>
      </c>
    </row>
    <row r="1847" spans="14:34">
      <c r="N1847" s="14">
        <v>100295</v>
      </c>
      <c r="O1847">
        <v>11</v>
      </c>
      <c r="P1847">
        <v>100297</v>
      </c>
      <c r="Q1847">
        <v>12</v>
      </c>
      <c r="R1847">
        <v>100297</v>
      </c>
      <c r="S1847">
        <v>13</v>
      </c>
      <c r="T1847">
        <v>100297</v>
      </c>
      <c r="U1847">
        <v>14</v>
      </c>
      <c r="V1847">
        <v>100296</v>
      </c>
      <c r="W1847">
        <v>15</v>
      </c>
      <c r="X1847">
        <v>100296</v>
      </c>
      <c r="Y1847">
        <v>16</v>
      </c>
      <c r="Z1847">
        <v>100295</v>
      </c>
      <c r="AA1847">
        <v>17</v>
      </c>
      <c r="AB1847">
        <v>100296</v>
      </c>
      <c r="AC1847">
        <v>19</v>
      </c>
      <c r="AD1847">
        <v>100295</v>
      </c>
      <c r="AE1847">
        <v>20</v>
      </c>
      <c r="AF1847">
        <v>200987</v>
      </c>
      <c r="AG1847">
        <v>18</v>
      </c>
      <c r="AH1847" t="e">
        <f>VLOOKUP(AF1847,关卡难度线!B:H,11,0)</f>
        <v>#N/A</v>
      </c>
    </row>
    <row r="1848" spans="14:34">
      <c r="N1848" s="14">
        <v>100295</v>
      </c>
      <c r="O1848">
        <v>11</v>
      </c>
      <c r="P1848">
        <v>100296</v>
      </c>
      <c r="Q1848">
        <v>12</v>
      </c>
      <c r="R1848">
        <v>100296</v>
      </c>
      <c r="S1848">
        <v>13</v>
      </c>
      <c r="T1848">
        <v>100297</v>
      </c>
      <c r="U1848">
        <v>14</v>
      </c>
      <c r="V1848">
        <v>100297</v>
      </c>
      <c r="W1848">
        <v>15</v>
      </c>
      <c r="X1848">
        <v>100296</v>
      </c>
      <c r="Y1848">
        <v>16</v>
      </c>
      <c r="Z1848">
        <v>100297</v>
      </c>
      <c r="AA1848">
        <v>17</v>
      </c>
      <c r="AB1848">
        <v>100296</v>
      </c>
      <c r="AC1848">
        <v>19</v>
      </c>
      <c r="AD1848">
        <v>100296</v>
      </c>
      <c r="AE1848">
        <v>20</v>
      </c>
      <c r="AF1848">
        <v>200988</v>
      </c>
      <c r="AG1848">
        <v>18</v>
      </c>
      <c r="AH1848" t="e">
        <f>VLOOKUP(AF1848,关卡难度线!B:H,11,0)</f>
        <v>#N/A</v>
      </c>
    </row>
    <row r="1849" spans="14:34">
      <c r="N1849" s="14">
        <v>100295</v>
      </c>
      <c r="O1849">
        <v>11</v>
      </c>
      <c r="P1849">
        <v>100297</v>
      </c>
      <c r="Q1849">
        <v>12</v>
      </c>
      <c r="R1849">
        <v>100295</v>
      </c>
      <c r="S1849">
        <v>13</v>
      </c>
      <c r="T1849">
        <v>100295</v>
      </c>
      <c r="U1849">
        <v>14</v>
      </c>
      <c r="V1849">
        <v>100297</v>
      </c>
      <c r="W1849">
        <v>15</v>
      </c>
      <c r="X1849">
        <v>100296</v>
      </c>
      <c r="Y1849">
        <v>16</v>
      </c>
      <c r="Z1849">
        <v>100297</v>
      </c>
      <c r="AA1849">
        <v>17</v>
      </c>
      <c r="AB1849">
        <v>100295</v>
      </c>
      <c r="AC1849">
        <v>19</v>
      </c>
      <c r="AD1849">
        <v>100297</v>
      </c>
      <c r="AE1849">
        <v>20</v>
      </c>
      <c r="AF1849">
        <v>200989</v>
      </c>
      <c r="AG1849">
        <v>18</v>
      </c>
      <c r="AH1849" t="e">
        <f>VLOOKUP(AF1849,关卡难度线!B:H,11,0)</f>
        <v>#N/A</v>
      </c>
    </row>
    <row r="1850" spans="14:34">
      <c r="N1850" s="14">
        <v>100295</v>
      </c>
      <c r="O1850">
        <v>11</v>
      </c>
      <c r="P1850">
        <v>100297</v>
      </c>
      <c r="Q1850">
        <v>12</v>
      </c>
      <c r="R1850">
        <v>100295</v>
      </c>
      <c r="S1850">
        <v>13</v>
      </c>
      <c r="T1850">
        <v>100296</v>
      </c>
      <c r="U1850">
        <v>14</v>
      </c>
      <c r="V1850">
        <v>100297</v>
      </c>
      <c r="W1850">
        <v>15</v>
      </c>
      <c r="X1850">
        <v>100297</v>
      </c>
      <c r="Y1850">
        <v>16</v>
      </c>
      <c r="Z1850">
        <v>100295</v>
      </c>
      <c r="AA1850">
        <v>17</v>
      </c>
      <c r="AB1850">
        <v>100295</v>
      </c>
      <c r="AC1850">
        <v>19</v>
      </c>
      <c r="AD1850">
        <v>100297</v>
      </c>
      <c r="AE1850">
        <v>20</v>
      </c>
      <c r="AF1850">
        <v>200990</v>
      </c>
      <c r="AG1850">
        <v>18</v>
      </c>
      <c r="AH1850" t="e">
        <f>VLOOKUP(AF1850,关卡难度线!B:H,11,0)</f>
        <v>#N/A</v>
      </c>
    </row>
    <row r="1851" spans="14:34">
      <c r="N1851" s="14">
        <v>100297</v>
      </c>
      <c r="O1851">
        <v>11</v>
      </c>
      <c r="P1851">
        <v>100296</v>
      </c>
      <c r="Q1851">
        <v>12</v>
      </c>
      <c r="R1851">
        <v>100296</v>
      </c>
      <c r="S1851">
        <v>13</v>
      </c>
      <c r="T1851">
        <v>100295</v>
      </c>
      <c r="U1851">
        <v>14</v>
      </c>
      <c r="V1851">
        <v>100297</v>
      </c>
      <c r="W1851">
        <v>15</v>
      </c>
      <c r="X1851">
        <v>100297</v>
      </c>
      <c r="Y1851">
        <v>16</v>
      </c>
      <c r="Z1851">
        <v>100296</v>
      </c>
      <c r="AA1851">
        <v>17</v>
      </c>
      <c r="AB1851">
        <v>100296</v>
      </c>
      <c r="AC1851">
        <v>19</v>
      </c>
      <c r="AD1851">
        <v>100295</v>
      </c>
      <c r="AE1851">
        <v>20</v>
      </c>
      <c r="AF1851">
        <v>200981</v>
      </c>
      <c r="AG1851">
        <v>18</v>
      </c>
      <c r="AH1851" t="e">
        <f>VLOOKUP(AF1851,关卡难度线!B:H,11,0)</f>
        <v>#N/A</v>
      </c>
    </row>
    <row r="1852" spans="14:34">
      <c r="N1852" s="14">
        <v>100297</v>
      </c>
      <c r="O1852">
        <v>11</v>
      </c>
      <c r="P1852">
        <v>100296</v>
      </c>
      <c r="Q1852">
        <v>12</v>
      </c>
      <c r="R1852">
        <v>100297</v>
      </c>
      <c r="S1852">
        <v>13</v>
      </c>
      <c r="T1852">
        <v>100296</v>
      </c>
      <c r="U1852">
        <v>14</v>
      </c>
      <c r="V1852">
        <v>100295</v>
      </c>
      <c r="W1852">
        <v>15</v>
      </c>
      <c r="X1852">
        <v>100295</v>
      </c>
      <c r="Y1852">
        <v>16</v>
      </c>
      <c r="Z1852">
        <v>100295</v>
      </c>
      <c r="AA1852">
        <v>17</v>
      </c>
      <c r="AB1852">
        <v>100295</v>
      </c>
      <c r="AC1852">
        <v>19</v>
      </c>
      <c r="AD1852">
        <v>100296</v>
      </c>
      <c r="AE1852">
        <v>20</v>
      </c>
      <c r="AF1852">
        <v>200982</v>
      </c>
      <c r="AG1852">
        <v>18</v>
      </c>
      <c r="AH1852" t="e">
        <f>VLOOKUP(AF1852,关卡难度线!B:H,11,0)</f>
        <v>#N/A</v>
      </c>
    </row>
    <row r="1853" spans="14:34">
      <c r="N1853" s="14">
        <v>100296</v>
      </c>
      <c r="O1853">
        <v>11</v>
      </c>
      <c r="P1853">
        <v>100296</v>
      </c>
      <c r="Q1853">
        <v>12</v>
      </c>
      <c r="R1853">
        <v>100296</v>
      </c>
      <c r="S1853">
        <v>13</v>
      </c>
      <c r="T1853">
        <v>100297</v>
      </c>
      <c r="U1853">
        <v>14</v>
      </c>
      <c r="V1853">
        <v>100297</v>
      </c>
      <c r="W1853">
        <v>15</v>
      </c>
      <c r="X1853">
        <v>100296</v>
      </c>
      <c r="Y1853">
        <v>16</v>
      </c>
      <c r="Z1853">
        <v>100297</v>
      </c>
      <c r="AA1853">
        <v>17</v>
      </c>
      <c r="AB1853">
        <v>100296</v>
      </c>
      <c r="AC1853">
        <v>19</v>
      </c>
      <c r="AD1853">
        <v>100296</v>
      </c>
      <c r="AE1853">
        <v>20</v>
      </c>
      <c r="AF1853">
        <v>200983</v>
      </c>
      <c r="AG1853">
        <v>18</v>
      </c>
      <c r="AH1853" t="e">
        <f>VLOOKUP(AF1853,关卡难度线!B:H,11,0)</f>
        <v>#N/A</v>
      </c>
    </row>
    <row r="1854" spans="14:34">
      <c r="N1854" s="14">
        <v>100295</v>
      </c>
      <c r="O1854">
        <v>11</v>
      </c>
      <c r="P1854">
        <v>100296</v>
      </c>
      <c r="Q1854">
        <v>12</v>
      </c>
      <c r="R1854">
        <v>100295</v>
      </c>
      <c r="S1854">
        <v>13</v>
      </c>
      <c r="T1854">
        <v>100295</v>
      </c>
      <c r="U1854">
        <v>14</v>
      </c>
      <c r="V1854">
        <v>100295</v>
      </c>
      <c r="W1854">
        <v>15</v>
      </c>
      <c r="X1854">
        <v>100296</v>
      </c>
      <c r="Y1854">
        <v>16</v>
      </c>
      <c r="Z1854">
        <v>100295</v>
      </c>
      <c r="AA1854">
        <v>17</v>
      </c>
      <c r="AB1854">
        <v>100295</v>
      </c>
      <c r="AC1854">
        <v>19</v>
      </c>
      <c r="AD1854">
        <v>100295</v>
      </c>
      <c r="AE1854">
        <v>20</v>
      </c>
      <c r="AF1854">
        <v>200984</v>
      </c>
      <c r="AG1854">
        <v>18</v>
      </c>
      <c r="AH1854" t="e">
        <f>VLOOKUP(AF1854,关卡难度线!B:H,11,0)</f>
        <v>#N/A</v>
      </c>
    </row>
    <row r="1855" spans="14:34">
      <c r="N1855" s="14">
        <v>100296</v>
      </c>
      <c r="O1855">
        <v>11</v>
      </c>
      <c r="P1855">
        <v>100297</v>
      </c>
      <c r="Q1855">
        <v>12</v>
      </c>
      <c r="R1855">
        <v>100297</v>
      </c>
      <c r="S1855">
        <v>13</v>
      </c>
      <c r="T1855">
        <v>100295</v>
      </c>
      <c r="U1855">
        <v>14</v>
      </c>
      <c r="V1855">
        <v>100297</v>
      </c>
      <c r="W1855">
        <v>15</v>
      </c>
      <c r="X1855">
        <v>100297</v>
      </c>
      <c r="Y1855">
        <v>16</v>
      </c>
      <c r="Z1855">
        <v>100295</v>
      </c>
      <c r="AA1855">
        <v>17</v>
      </c>
      <c r="AB1855">
        <v>100295</v>
      </c>
      <c r="AC1855">
        <v>19</v>
      </c>
      <c r="AD1855">
        <v>100295</v>
      </c>
      <c r="AE1855">
        <v>20</v>
      </c>
      <c r="AF1855">
        <v>200985</v>
      </c>
      <c r="AG1855">
        <v>18</v>
      </c>
      <c r="AH1855" t="e">
        <f>VLOOKUP(AF1855,关卡难度线!B:H,11,0)</f>
        <v>#N/A</v>
      </c>
    </row>
    <row r="1856" spans="14:34">
      <c r="N1856" s="14">
        <v>100296</v>
      </c>
      <c r="O1856">
        <v>11</v>
      </c>
      <c r="P1856">
        <v>100295</v>
      </c>
      <c r="Q1856">
        <v>12</v>
      </c>
      <c r="R1856">
        <v>100297</v>
      </c>
      <c r="S1856">
        <v>13</v>
      </c>
      <c r="T1856">
        <v>100295</v>
      </c>
      <c r="U1856">
        <v>14</v>
      </c>
      <c r="V1856">
        <v>100297</v>
      </c>
      <c r="W1856">
        <v>15</v>
      </c>
      <c r="X1856">
        <v>100297</v>
      </c>
      <c r="Y1856">
        <v>16</v>
      </c>
      <c r="Z1856">
        <v>100295</v>
      </c>
      <c r="AA1856">
        <v>17</v>
      </c>
      <c r="AB1856">
        <v>100297</v>
      </c>
      <c r="AC1856">
        <v>19</v>
      </c>
      <c r="AD1856">
        <v>100296</v>
      </c>
      <c r="AE1856">
        <v>20</v>
      </c>
      <c r="AF1856">
        <v>200986</v>
      </c>
      <c r="AG1856">
        <v>18</v>
      </c>
      <c r="AH1856" t="e">
        <f>VLOOKUP(AF1856,关卡难度线!B:H,11,0)</f>
        <v>#N/A</v>
      </c>
    </row>
    <row r="1857" spans="14:34">
      <c r="N1857" s="14">
        <v>100295</v>
      </c>
      <c r="O1857">
        <v>11</v>
      </c>
      <c r="P1857">
        <v>100297</v>
      </c>
      <c r="Q1857">
        <v>12</v>
      </c>
      <c r="R1857">
        <v>100297</v>
      </c>
      <c r="S1857">
        <v>13</v>
      </c>
      <c r="T1857">
        <v>100297</v>
      </c>
      <c r="U1857">
        <v>14</v>
      </c>
      <c r="V1857">
        <v>100296</v>
      </c>
      <c r="W1857">
        <v>15</v>
      </c>
      <c r="X1857">
        <v>100296</v>
      </c>
      <c r="Y1857">
        <v>16</v>
      </c>
      <c r="Z1857">
        <v>100295</v>
      </c>
      <c r="AA1857">
        <v>17</v>
      </c>
      <c r="AB1857">
        <v>100296</v>
      </c>
      <c r="AC1857">
        <v>19</v>
      </c>
      <c r="AD1857">
        <v>100295</v>
      </c>
      <c r="AE1857">
        <v>20</v>
      </c>
      <c r="AF1857">
        <v>200987</v>
      </c>
      <c r="AG1857">
        <v>18</v>
      </c>
      <c r="AH1857" t="e">
        <f>VLOOKUP(AF1857,关卡难度线!B:H,11,0)</f>
        <v>#N/A</v>
      </c>
    </row>
    <row r="1858" spans="14:34">
      <c r="N1858" s="14">
        <v>100295</v>
      </c>
      <c r="O1858">
        <v>11</v>
      </c>
      <c r="P1858">
        <v>100296</v>
      </c>
      <c r="Q1858">
        <v>12</v>
      </c>
      <c r="R1858">
        <v>100296</v>
      </c>
      <c r="S1858">
        <v>13</v>
      </c>
      <c r="T1858">
        <v>100297</v>
      </c>
      <c r="U1858">
        <v>14</v>
      </c>
      <c r="V1858">
        <v>100297</v>
      </c>
      <c r="W1858">
        <v>15</v>
      </c>
      <c r="X1858">
        <v>100296</v>
      </c>
      <c r="Y1858">
        <v>16</v>
      </c>
      <c r="Z1858">
        <v>100297</v>
      </c>
      <c r="AA1858">
        <v>17</v>
      </c>
      <c r="AB1858">
        <v>100296</v>
      </c>
      <c r="AC1858">
        <v>19</v>
      </c>
      <c r="AD1858">
        <v>100296</v>
      </c>
      <c r="AE1858">
        <v>20</v>
      </c>
      <c r="AF1858">
        <v>200988</v>
      </c>
      <c r="AG1858">
        <v>18</v>
      </c>
      <c r="AH1858" t="e">
        <f>VLOOKUP(AF1858,关卡难度线!B:H,11,0)</f>
        <v>#N/A</v>
      </c>
    </row>
    <row r="1859" spans="14:34">
      <c r="N1859" s="14">
        <v>100295</v>
      </c>
      <c r="O1859">
        <v>11</v>
      </c>
      <c r="P1859">
        <v>100297</v>
      </c>
      <c r="Q1859">
        <v>12</v>
      </c>
      <c r="R1859">
        <v>100295</v>
      </c>
      <c r="S1859">
        <v>13</v>
      </c>
      <c r="T1859">
        <v>100295</v>
      </c>
      <c r="U1859">
        <v>14</v>
      </c>
      <c r="V1859">
        <v>100297</v>
      </c>
      <c r="W1859">
        <v>15</v>
      </c>
      <c r="X1859">
        <v>100296</v>
      </c>
      <c r="Y1859">
        <v>16</v>
      </c>
      <c r="Z1859">
        <v>100297</v>
      </c>
      <c r="AA1859">
        <v>17</v>
      </c>
      <c r="AB1859">
        <v>100295</v>
      </c>
      <c r="AC1859">
        <v>19</v>
      </c>
      <c r="AD1859">
        <v>100297</v>
      </c>
      <c r="AE1859">
        <v>20</v>
      </c>
      <c r="AF1859">
        <v>200989</v>
      </c>
      <c r="AG1859">
        <v>18</v>
      </c>
      <c r="AH1859" t="e">
        <f>VLOOKUP(AF1859,关卡难度线!B:H,11,0)</f>
        <v>#N/A</v>
      </c>
    </row>
    <row r="1860" spans="14:34">
      <c r="N1860" s="14">
        <v>100295</v>
      </c>
      <c r="O1860">
        <v>11</v>
      </c>
      <c r="P1860">
        <v>100297</v>
      </c>
      <c r="Q1860">
        <v>12</v>
      </c>
      <c r="R1860">
        <v>100295</v>
      </c>
      <c r="S1860">
        <v>13</v>
      </c>
      <c r="T1860">
        <v>100296</v>
      </c>
      <c r="U1860">
        <v>14</v>
      </c>
      <c r="V1860">
        <v>100297</v>
      </c>
      <c r="W1860">
        <v>15</v>
      </c>
      <c r="X1860">
        <v>100297</v>
      </c>
      <c r="Y1860">
        <v>16</v>
      </c>
      <c r="Z1860">
        <v>100295</v>
      </c>
      <c r="AA1860">
        <v>17</v>
      </c>
      <c r="AB1860">
        <v>100295</v>
      </c>
      <c r="AC1860">
        <v>19</v>
      </c>
      <c r="AD1860">
        <v>100297</v>
      </c>
      <c r="AE1860">
        <v>20</v>
      </c>
      <c r="AF1860">
        <v>200990</v>
      </c>
      <c r="AG1860">
        <v>18</v>
      </c>
      <c r="AH1860" t="e">
        <f>VLOOKUP(AF1860,关卡难度线!B:H,11,0)</f>
        <v>#N/A</v>
      </c>
    </row>
    <row r="1861" spans="14:34">
      <c r="N1861" s="14">
        <v>100300</v>
      </c>
      <c r="O1861">
        <v>11</v>
      </c>
      <c r="P1861">
        <v>100299</v>
      </c>
      <c r="Q1861">
        <v>12</v>
      </c>
      <c r="R1861">
        <v>100299</v>
      </c>
      <c r="S1861">
        <v>13</v>
      </c>
      <c r="T1861">
        <v>100299</v>
      </c>
      <c r="U1861">
        <v>14</v>
      </c>
      <c r="V1861">
        <v>100298</v>
      </c>
      <c r="W1861">
        <v>15</v>
      </c>
      <c r="X1861">
        <v>100299</v>
      </c>
      <c r="Y1861">
        <v>16</v>
      </c>
      <c r="Z1861">
        <v>100300</v>
      </c>
      <c r="AA1861">
        <v>17</v>
      </c>
      <c r="AB1861">
        <v>100298</v>
      </c>
      <c r="AC1861">
        <v>19</v>
      </c>
      <c r="AD1861">
        <v>100299</v>
      </c>
      <c r="AE1861">
        <v>20</v>
      </c>
      <c r="AF1861">
        <v>200991</v>
      </c>
      <c r="AG1861">
        <v>18</v>
      </c>
      <c r="AH1861" t="e">
        <f>VLOOKUP(AF1861,关卡难度线!B:H,11,0)</f>
        <v>#N/A</v>
      </c>
    </row>
    <row r="1862" spans="14:34">
      <c r="N1862" s="14">
        <v>100298</v>
      </c>
      <c r="O1862">
        <v>11</v>
      </c>
      <c r="P1862">
        <v>100299</v>
      </c>
      <c r="Q1862">
        <v>12</v>
      </c>
      <c r="R1862">
        <v>100300</v>
      </c>
      <c r="S1862">
        <v>13</v>
      </c>
      <c r="T1862">
        <v>100300</v>
      </c>
      <c r="U1862">
        <v>14</v>
      </c>
      <c r="V1862">
        <v>100300</v>
      </c>
      <c r="W1862">
        <v>15</v>
      </c>
      <c r="X1862">
        <v>100298</v>
      </c>
      <c r="Y1862">
        <v>16</v>
      </c>
      <c r="Z1862">
        <v>100298</v>
      </c>
      <c r="AA1862">
        <v>17</v>
      </c>
      <c r="AB1862">
        <v>100300</v>
      </c>
      <c r="AC1862">
        <v>19</v>
      </c>
      <c r="AD1862">
        <v>100300</v>
      </c>
      <c r="AE1862">
        <v>20</v>
      </c>
      <c r="AF1862">
        <v>200992</v>
      </c>
      <c r="AG1862">
        <v>18</v>
      </c>
      <c r="AH1862" t="e">
        <f>VLOOKUP(AF1862,关卡难度线!B:H,11,0)</f>
        <v>#N/A</v>
      </c>
    </row>
    <row r="1863" spans="14:34">
      <c r="N1863" s="14">
        <v>100300</v>
      </c>
      <c r="O1863">
        <v>11</v>
      </c>
      <c r="P1863">
        <v>100298</v>
      </c>
      <c r="Q1863">
        <v>12</v>
      </c>
      <c r="R1863">
        <v>100300</v>
      </c>
      <c r="S1863">
        <v>13</v>
      </c>
      <c r="T1863">
        <v>100298</v>
      </c>
      <c r="U1863">
        <v>14</v>
      </c>
      <c r="V1863">
        <v>100299</v>
      </c>
      <c r="W1863">
        <v>15</v>
      </c>
      <c r="X1863">
        <v>100300</v>
      </c>
      <c r="Y1863">
        <v>16</v>
      </c>
      <c r="Z1863">
        <v>100298</v>
      </c>
      <c r="AA1863">
        <v>17</v>
      </c>
      <c r="AB1863">
        <v>100300</v>
      </c>
      <c r="AC1863">
        <v>19</v>
      </c>
      <c r="AD1863">
        <v>100298</v>
      </c>
      <c r="AE1863">
        <v>20</v>
      </c>
      <c r="AF1863">
        <v>200993</v>
      </c>
      <c r="AG1863">
        <v>18</v>
      </c>
      <c r="AH1863" t="e">
        <f>VLOOKUP(AF1863,关卡难度线!B:H,11,0)</f>
        <v>#N/A</v>
      </c>
    </row>
    <row r="1864" spans="14:34">
      <c r="N1864" s="14">
        <v>100300</v>
      </c>
      <c r="O1864">
        <v>11</v>
      </c>
      <c r="P1864">
        <v>100300</v>
      </c>
      <c r="Q1864">
        <v>12</v>
      </c>
      <c r="R1864">
        <v>100299</v>
      </c>
      <c r="S1864">
        <v>13</v>
      </c>
      <c r="T1864">
        <v>100300</v>
      </c>
      <c r="U1864">
        <v>14</v>
      </c>
      <c r="V1864">
        <v>100300</v>
      </c>
      <c r="W1864">
        <v>15</v>
      </c>
      <c r="X1864">
        <v>100299</v>
      </c>
      <c r="Y1864">
        <v>16</v>
      </c>
      <c r="Z1864">
        <v>100300</v>
      </c>
      <c r="AA1864">
        <v>17</v>
      </c>
      <c r="AB1864">
        <v>100298</v>
      </c>
      <c r="AC1864">
        <v>19</v>
      </c>
      <c r="AD1864">
        <v>100299</v>
      </c>
      <c r="AE1864">
        <v>20</v>
      </c>
      <c r="AF1864">
        <v>200994</v>
      </c>
      <c r="AG1864">
        <v>18</v>
      </c>
      <c r="AH1864" t="e">
        <f>VLOOKUP(AF1864,关卡难度线!B:H,11,0)</f>
        <v>#N/A</v>
      </c>
    </row>
    <row r="1865" spans="14:34">
      <c r="N1865" s="14">
        <v>100298</v>
      </c>
      <c r="O1865">
        <v>11</v>
      </c>
      <c r="P1865">
        <v>100298</v>
      </c>
      <c r="Q1865">
        <v>12</v>
      </c>
      <c r="R1865">
        <v>100300</v>
      </c>
      <c r="S1865">
        <v>13</v>
      </c>
      <c r="T1865">
        <v>100300</v>
      </c>
      <c r="U1865">
        <v>14</v>
      </c>
      <c r="V1865">
        <v>100298</v>
      </c>
      <c r="W1865">
        <v>15</v>
      </c>
      <c r="X1865">
        <v>100300</v>
      </c>
      <c r="Y1865">
        <v>16</v>
      </c>
      <c r="Z1865">
        <v>100298</v>
      </c>
      <c r="AA1865">
        <v>17</v>
      </c>
      <c r="AB1865">
        <v>100298</v>
      </c>
      <c r="AC1865">
        <v>19</v>
      </c>
      <c r="AD1865">
        <v>100300</v>
      </c>
      <c r="AE1865">
        <v>20</v>
      </c>
      <c r="AF1865">
        <v>200995</v>
      </c>
      <c r="AG1865">
        <v>18</v>
      </c>
      <c r="AH1865" t="e">
        <f>VLOOKUP(AF1865,关卡难度线!B:H,11,0)</f>
        <v>#N/A</v>
      </c>
    </row>
    <row r="1866" spans="14:34">
      <c r="N1866" s="14">
        <v>100298</v>
      </c>
      <c r="O1866">
        <v>11</v>
      </c>
      <c r="P1866">
        <v>100298</v>
      </c>
      <c r="Q1866">
        <v>12</v>
      </c>
      <c r="R1866">
        <v>100299</v>
      </c>
      <c r="S1866">
        <v>13</v>
      </c>
      <c r="T1866">
        <v>100300</v>
      </c>
      <c r="U1866">
        <v>14</v>
      </c>
      <c r="V1866">
        <v>100298</v>
      </c>
      <c r="W1866">
        <v>15</v>
      </c>
      <c r="X1866">
        <v>100298</v>
      </c>
      <c r="Y1866">
        <v>16</v>
      </c>
      <c r="Z1866">
        <v>100300</v>
      </c>
      <c r="AA1866">
        <v>17</v>
      </c>
      <c r="AB1866">
        <v>100298</v>
      </c>
      <c r="AC1866">
        <v>19</v>
      </c>
      <c r="AD1866">
        <v>100299</v>
      </c>
      <c r="AE1866">
        <v>20</v>
      </c>
      <c r="AF1866">
        <v>200996</v>
      </c>
      <c r="AG1866">
        <v>18</v>
      </c>
      <c r="AH1866" t="e">
        <f>VLOOKUP(AF1866,关卡难度线!B:H,11,0)</f>
        <v>#N/A</v>
      </c>
    </row>
    <row r="1867" spans="14:34">
      <c r="N1867" s="14">
        <v>100300</v>
      </c>
      <c r="O1867">
        <v>11</v>
      </c>
      <c r="P1867">
        <v>100300</v>
      </c>
      <c r="Q1867">
        <v>12</v>
      </c>
      <c r="R1867">
        <v>100299</v>
      </c>
      <c r="S1867">
        <v>13</v>
      </c>
      <c r="T1867">
        <v>100298</v>
      </c>
      <c r="U1867">
        <v>14</v>
      </c>
      <c r="V1867">
        <v>100298</v>
      </c>
      <c r="W1867">
        <v>15</v>
      </c>
      <c r="X1867">
        <v>100299</v>
      </c>
      <c r="Y1867">
        <v>16</v>
      </c>
      <c r="Z1867">
        <v>100300</v>
      </c>
      <c r="AA1867">
        <v>17</v>
      </c>
      <c r="AB1867">
        <v>100299</v>
      </c>
      <c r="AC1867">
        <v>19</v>
      </c>
      <c r="AD1867">
        <v>100298</v>
      </c>
      <c r="AE1867">
        <v>20</v>
      </c>
      <c r="AF1867">
        <v>200997</v>
      </c>
      <c r="AG1867">
        <v>18</v>
      </c>
      <c r="AH1867" t="e">
        <f>VLOOKUP(AF1867,关卡难度线!B:H,11,0)</f>
        <v>#N/A</v>
      </c>
    </row>
    <row r="1868" spans="14:34">
      <c r="N1868" s="14">
        <v>100299</v>
      </c>
      <c r="O1868">
        <v>11</v>
      </c>
      <c r="P1868">
        <v>100299</v>
      </c>
      <c r="Q1868">
        <v>12</v>
      </c>
      <c r="R1868">
        <v>100299</v>
      </c>
      <c r="S1868">
        <v>13</v>
      </c>
      <c r="T1868">
        <v>100300</v>
      </c>
      <c r="U1868">
        <v>14</v>
      </c>
      <c r="V1868">
        <v>100298</v>
      </c>
      <c r="W1868">
        <v>15</v>
      </c>
      <c r="X1868">
        <v>100298</v>
      </c>
      <c r="Y1868">
        <v>16</v>
      </c>
      <c r="Z1868">
        <v>100298</v>
      </c>
      <c r="AA1868">
        <v>17</v>
      </c>
      <c r="AB1868">
        <v>100298</v>
      </c>
      <c r="AC1868">
        <v>19</v>
      </c>
      <c r="AD1868">
        <v>100300</v>
      </c>
      <c r="AE1868">
        <v>20</v>
      </c>
      <c r="AF1868">
        <v>200998</v>
      </c>
      <c r="AG1868">
        <v>18</v>
      </c>
      <c r="AH1868" t="e">
        <f>VLOOKUP(AF1868,关卡难度线!B:H,11,0)</f>
        <v>#N/A</v>
      </c>
    </row>
    <row r="1869" spans="14:34">
      <c r="N1869" s="14">
        <v>100299</v>
      </c>
      <c r="O1869">
        <v>11</v>
      </c>
      <c r="P1869">
        <v>100299</v>
      </c>
      <c r="Q1869">
        <v>12</v>
      </c>
      <c r="R1869">
        <v>100298</v>
      </c>
      <c r="S1869">
        <v>13</v>
      </c>
      <c r="T1869">
        <v>100299</v>
      </c>
      <c r="U1869">
        <v>14</v>
      </c>
      <c r="V1869">
        <v>100298</v>
      </c>
      <c r="W1869">
        <v>15</v>
      </c>
      <c r="X1869">
        <v>100298</v>
      </c>
      <c r="Y1869">
        <v>16</v>
      </c>
      <c r="Z1869">
        <v>100298</v>
      </c>
      <c r="AA1869">
        <v>17</v>
      </c>
      <c r="AB1869">
        <v>100298</v>
      </c>
      <c r="AC1869">
        <v>19</v>
      </c>
      <c r="AD1869">
        <v>100298</v>
      </c>
      <c r="AE1869">
        <v>20</v>
      </c>
      <c r="AF1869">
        <v>200999</v>
      </c>
      <c r="AG1869">
        <v>18</v>
      </c>
      <c r="AH1869" t="e">
        <f>VLOOKUP(AF1869,关卡难度线!B:H,11,0)</f>
        <v>#N/A</v>
      </c>
    </row>
    <row r="1870" spans="14:34">
      <c r="N1870" s="14">
        <v>100299</v>
      </c>
      <c r="O1870">
        <v>11</v>
      </c>
      <c r="P1870">
        <v>100298</v>
      </c>
      <c r="Q1870">
        <v>12</v>
      </c>
      <c r="R1870">
        <v>100298</v>
      </c>
      <c r="S1870">
        <v>13</v>
      </c>
      <c r="T1870">
        <v>100300</v>
      </c>
      <c r="U1870">
        <v>14</v>
      </c>
      <c r="V1870">
        <v>100300</v>
      </c>
      <c r="W1870">
        <v>15</v>
      </c>
      <c r="X1870">
        <v>100300</v>
      </c>
      <c r="Y1870">
        <v>16</v>
      </c>
      <c r="Z1870">
        <v>100300</v>
      </c>
      <c r="AA1870">
        <v>17</v>
      </c>
      <c r="AB1870">
        <v>100299</v>
      </c>
      <c r="AC1870">
        <v>19</v>
      </c>
      <c r="AD1870">
        <v>100298</v>
      </c>
      <c r="AE1870">
        <v>20</v>
      </c>
      <c r="AF1870">
        <v>201000</v>
      </c>
      <c r="AG1870">
        <v>18</v>
      </c>
      <c r="AH1870" t="e">
        <f>VLOOKUP(AF1870,关卡难度线!B:H,11,0)</f>
        <v>#N/A</v>
      </c>
    </row>
    <row r="1871" spans="14:34">
      <c r="N1871" s="14">
        <v>100300</v>
      </c>
      <c r="O1871">
        <v>11</v>
      </c>
      <c r="P1871">
        <v>100299</v>
      </c>
      <c r="Q1871">
        <v>12</v>
      </c>
      <c r="R1871">
        <v>100299</v>
      </c>
      <c r="S1871">
        <v>13</v>
      </c>
      <c r="T1871">
        <v>100299</v>
      </c>
      <c r="U1871">
        <v>14</v>
      </c>
      <c r="V1871">
        <v>100298</v>
      </c>
      <c r="W1871">
        <v>15</v>
      </c>
      <c r="X1871">
        <v>100299</v>
      </c>
      <c r="Y1871">
        <v>16</v>
      </c>
      <c r="Z1871">
        <v>100300</v>
      </c>
      <c r="AA1871">
        <v>17</v>
      </c>
      <c r="AB1871">
        <v>100298</v>
      </c>
      <c r="AC1871">
        <v>19</v>
      </c>
      <c r="AD1871">
        <v>100299</v>
      </c>
      <c r="AE1871">
        <v>20</v>
      </c>
      <c r="AF1871">
        <v>200991</v>
      </c>
      <c r="AG1871">
        <v>18</v>
      </c>
      <c r="AH1871" t="e">
        <f>VLOOKUP(AF1871,关卡难度线!B:H,11,0)</f>
        <v>#N/A</v>
      </c>
    </row>
    <row r="1872" spans="14:34">
      <c r="N1872" s="14">
        <v>100298</v>
      </c>
      <c r="O1872">
        <v>11</v>
      </c>
      <c r="P1872">
        <v>100299</v>
      </c>
      <c r="Q1872">
        <v>12</v>
      </c>
      <c r="R1872">
        <v>100300</v>
      </c>
      <c r="S1872">
        <v>13</v>
      </c>
      <c r="T1872">
        <v>100300</v>
      </c>
      <c r="U1872">
        <v>14</v>
      </c>
      <c r="V1872">
        <v>100300</v>
      </c>
      <c r="W1872">
        <v>15</v>
      </c>
      <c r="X1872">
        <v>100298</v>
      </c>
      <c r="Y1872">
        <v>16</v>
      </c>
      <c r="Z1872">
        <v>100298</v>
      </c>
      <c r="AA1872">
        <v>17</v>
      </c>
      <c r="AB1872">
        <v>100300</v>
      </c>
      <c r="AC1872">
        <v>19</v>
      </c>
      <c r="AD1872">
        <v>100300</v>
      </c>
      <c r="AE1872">
        <v>20</v>
      </c>
      <c r="AF1872">
        <v>200992</v>
      </c>
      <c r="AG1872">
        <v>18</v>
      </c>
      <c r="AH1872" t="e">
        <f>VLOOKUP(AF1872,关卡难度线!B:H,11,0)</f>
        <v>#N/A</v>
      </c>
    </row>
    <row r="1873" spans="14:34">
      <c r="N1873" s="14">
        <v>100300</v>
      </c>
      <c r="O1873">
        <v>11</v>
      </c>
      <c r="P1873">
        <v>100298</v>
      </c>
      <c r="Q1873">
        <v>12</v>
      </c>
      <c r="R1873">
        <v>100300</v>
      </c>
      <c r="S1873">
        <v>13</v>
      </c>
      <c r="T1873">
        <v>100298</v>
      </c>
      <c r="U1873">
        <v>14</v>
      </c>
      <c r="V1873">
        <v>100299</v>
      </c>
      <c r="W1873">
        <v>15</v>
      </c>
      <c r="X1873">
        <v>100300</v>
      </c>
      <c r="Y1873">
        <v>16</v>
      </c>
      <c r="Z1873">
        <v>100298</v>
      </c>
      <c r="AA1873">
        <v>17</v>
      </c>
      <c r="AB1873">
        <v>100300</v>
      </c>
      <c r="AC1873">
        <v>19</v>
      </c>
      <c r="AD1873">
        <v>100298</v>
      </c>
      <c r="AE1873">
        <v>20</v>
      </c>
      <c r="AF1873">
        <v>200993</v>
      </c>
      <c r="AG1873">
        <v>18</v>
      </c>
      <c r="AH1873" t="e">
        <f>VLOOKUP(AF1873,关卡难度线!B:H,11,0)</f>
        <v>#N/A</v>
      </c>
    </row>
    <row r="1874" spans="14:34">
      <c r="N1874" s="14">
        <v>100300</v>
      </c>
      <c r="O1874">
        <v>11</v>
      </c>
      <c r="P1874">
        <v>100300</v>
      </c>
      <c r="Q1874">
        <v>12</v>
      </c>
      <c r="R1874">
        <v>100299</v>
      </c>
      <c r="S1874">
        <v>13</v>
      </c>
      <c r="T1874">
        <v>100300</v>
      </c>
      <c r="U1874">
        <v>14</v>
      </c>
      <c r="V1874">
        <v>100300</v>
      </c>
      <c r="W1874">
        <v>15</v>
      </c>
      <c r="X1874">
        <v>100299</v>
      </c>
      <c r="Y1874">
        <v>16</v>
      </c>
      <c r="Z1874">
        <v>100300</v>
      </c>
      <c r="AA1874">
        <v>17</v>
      </c>
      <c r="AB1874">
        <v>100298</v>
      </c>
      <c r="AC1874">
        <v>19</v>
      </c>
      <c r="AD1874">
        <v>100299</v>
      </c>
      <c r="AE1874">
        <v>20</v>
      </c>
      <c r="AF1874">
        <v>200994</v>
      </c>
      <c r="AG1874">
        <v>18</v>
      </c>
      <c r="AH1874" t="e">
        <f>VLOOKUP(AF1874,关卡难度线!B:H,11,0)</f>
        <v>#N/A</v>
      </c>
    </row>
    <row r="1875" spans="14:34">
      <c r="N1875" s="14">
        <v>100298</v>
      </c>
      <c r="O1875">
        <v>11</v>
      </c>
      <c r="P1875">
        <v>100298</v>
      </c>
      <c r="Q1875">
        <v>12</v>
      </c>
      <c r="R1875">
        <v>100300</v>
      </c>
      <c r="S1875">
        <v>13</v>
      </c>
      <c r="T1875">
        <v>100300</v>
      </c>
      <c r="U1875">
        <v>14</v>
      </c>
      <c r="V1875">
        <v>100298</v>
      </c>
      <c r="W1875">
        <v>15</v>
      </c>
      <c r="X1875">
        <v>100300</v>
      </c>
      <c r="Y1875">
        <v>16</v>
      </c>
      <c r="Z1875">
        <v>100298</v>
      </c>
      <c r="AA1875">
        <v>17</v>
      </c>
      <c r="AB1875">
        <v>100298</v>
      </c>
      <c r="AC1875">
        <v>19</v>
      </c>
      <c r="AD1875">
        <v>100300</v>
      </c>
      <c r="AE1875">
        <v>20</v>
      </c>
      <c r="AF1875">
        <v>200995</v>
      </c>
      <c r="AG1875">
        <v>18</v>
      </c>
      <c r="AH1875" t="e">
        <f>VLOOKUP(AF1875,关卡难度线!B:H,11,0)</f>
        <v>#N/A</v>
      </c>
    </row>
    <row r="1876" spans="14:34">
      <c r="N1876" s="14">
        <v>100298</v>
      </c>
      <c r="O1876">
        <v>11</v>
      </c>
      <c r="P1876">
        <v>100298</v>
      </c>
      <c r="Q1876">
        <v>12</v>
      </c>
      <c r="R1876">
        <v>100299</v>
      </c>
      <c r="S1876">
        <v>13</v>
      </c>
      <c r="T1876">
        <v>100300</v>
      </c>
      <c r="U1876">
        <v>14</v>
      </c>
      <c r="V1876">
        <v>100298</v>
      </c>
      <c r="W1876">
        <v>15</v>
      </c>
      <c r="X1876">
        <v>100298</v>
      </c>
      <c r="Y1876">
        <v>16</v>
      </c>
      <c r="Z1876">
        <v>100300</v>
      </c>
      <c r="AA1876">
        <v>17</v>
      </c>
      <c r="AB1876">
        <v>100298</v>
      </c>
      <c r="AC1876">
        <v>19</v>
      </c>
      <c r="AD1876">
        <v>100299</v>
      </c>
      <c r="AE1876">
        <v>20</v>
      </c>
      <c r="AF1876">
        <v>200996</v>
      </c>
      <c r="AG1876">
        <v>18</v>
      </c>
      <c r="AH1876" t="e">
        <f>VLOOKUP(AF1876,关卡难度线!B:H,11,0)</f>
        <v>#N/A</v>
      </c>
    </row>
    <row r="1877" spans="14:34">
      <c r="N1877" s="14">
        <v>100300</v>
      </c>
      <c r="O1877">
        <v>11</v>
      </c>
      <c r="P1877">
        <v>100300</v>
      </c>
      <c r="Q1877">
        <v>12</v>
      </c>
      <c r="R1877">
        <v>100299</v>
      </c>
      <c r="S1877">
        <v>13</v>
      </c>
      <c r="T1877">
        <v>100298</v>
      </c>
      <c r="U1877">
        <v>14</v>
      </c>
      <c r="V1877">
        <v>100298</v>
      </c>
      <c r="W1877">
        <v>15</v>
      </c>
      <c r="X1877">
        <v>100299</v>
      </c>
      <c r="Y1877">
        <v>16</v>
      </c>
      <c r="Z1877">
        <v>100300</v>
      </c>
      <c r="AA1877">
        <v>17</v>
      </c>
      <c r="AB1877">
        <v>100299</v>
      </c>
      <c r="AC1877">
        <v>19</v>
      </c>
      <c r="AD1877">
        <v>100298</v>
      </c>
      <c r="AE1877">
        <v>20</v>
      </c>
      <c r="AF1877">
        <v>200997</v>
      </c>
      <c r="AG1877">
        <v>18</v>
      </c>
      <c r="AH1877" t="e">
        <f>VLOOKUP(AF1877,关卡难度线!B:H,11,0)</f>
        <v>#N/A</v>
      </c>
    </row>
    <row r="1878" spans="14:34">
      <c r="N1878" s="14">
        <v>100299</v>
      </c>
      <c r="O1878">
        <v>11</v>
      </c>
      <c r="P1878">
        <v>100299</v>
      </c>
      <c r="Q1878">
        <v>12</v>
      </c>
      <c r="R1878">
        <v>100299</v>
      </c>
      <c r="S1878">
        <v>13</v>
      </c>
      <c r="T1878">
        <v>100300</v>
      </c>
      <c r="U1878">
        <v>14</v>
      </c>
      <c r="V1878">
        <v>100298</v>
      </c>
      <c r="W1878">
        <v>15</v>
      </c>
      <c r="X1878">
        <v>100298</v>
      </c>
      <c r="Y1878">
        <v>16</v>
      </c>
      <c r="Z1878">
        <v>100298</v>
      </c>
      <c r="AA1878">
        <v>17</v>
      </c>
      <c r="AB1878">
        <v>100298</v>
      </c>
      <c r="AC1878">
        <v>19</v>
      </c>
      <c r="AD1878">
        <v>100300</v>
      </c>
      <c r="AE1878">
        <v>20</v>
      </c>
      <c r="AF1878">
        <v>200998</v>
      </c>
      <c r="AG1878">
        <v>18</v>
      </c>
      <c r="AH1878" t="e">
        <f>VLOOKUP(AF1878,关卡难度线!B:H,11,0)</f>
        <v>#N/A</v>
      </c>
    </row>
    <row r="1879" spans="14:34">
      <c r="N1879" s="14">
        <v>100299</v>
      </c>
      <c r="O1879">
        <v>11</v>
      </c>
      <c r="P1879">
        <v>100299</v>
      </c>
      <c r="Q1879">
        <v>12</v>
      </c>
      <c r="R1879">
        <v>100298</v>
      </c>
      <c r="S1879">
        <v>13</v>
      </c>
      <c r="T1879">
        <v>100299</v>
      </c>
      <c r="U1879">
        <v>14</v>
      </c>
      <c r="V1879">
        <v>100298</v>
      </c>
      <c r="W1879">
        <v>15</v>
      </c>
      <c r="X1879">
        <v>100298</v>
      </c>
      <c r="Y1879">
        <v>16</v>
      </c>
      <c r="Z1879">
        <v>100298</v>
      </c>
      <c r="AA1879">
        <v>17</v>
      </c>
      <c r="AB1879">
        <v>100298</v>
      </c>
      <c r="AC1879">
        <v>19</v>
      </c>
      <c r="AD1879">
        <v>100298</v>
      </c>
      <c r="AE1879">
        <v>20</v>
      </c>
      <c r="AF1879">
        <v>200999</v>
      </c>
      <c r="AG1879">
        <v>18</v>
      </c>
      <c r="AH1879" t="e">
        <f>VLOOKUP(AF1879,关卡难度线!B:H,11,0)</f>
        <v>#N/A</v>
      </c>
    </row>
    <row r="1880" spans="14:34">
      <c r="N1880" s="14">
        <v>100299</v>
      </c>
      <c r="O1880">
        <v>11</v>
      </c>
      <c r="P1880">
        <v>100298</v>
      </c>
      <c r="Q1880">
        <v>12</v>
      </c>
      <c r="R1880">
        <v>100298</v>
      </c>
      <c r="S1880">
        <v>13</v>
      </c>
      <c r="T1880">
        <v>100300</v>
      </c>
      <c r="U1880">
        <v>14</v>
      </c>
      <c r="V1880">
        <v>100300</v>
      </c>
      <c r="W1880">
        <v>15</v>
      </c>
      <c r="X1880">
        <v>100300</v>
      </c>
      <c r="Y1880">
        <v>16</v>
      </c>
      <c r="Z1880">
        <v>100300</v>
      </c>
      <c r="AA1880">
        <v>17</v>
      </c>
      <c r="AB1880">
        <v>100299</v>
      </c>
      <c r="AC1880">
        <v>19</v>
      </c>
      <c r="AD1880">
        <v>100298</v>
      </c>
      <c r="AE1880">
        <v>20</v>
      </c>
      <c r="AF1880">
        <v>201000</v>
      </c>
      <c r="AG1880">
        <v>18</v>
      </c>
      <c r="AH1880" t="e">
        <f>VLOOKUP(AF1880,关卡难度线!B:H,11,0)</f>
        <v>#N/A</v>
      </c>
    </row>
    <row r="1881" spans="14:34">
      <c r="N1881" s="14">
        <v>100301</v>
      </c>
      <c r="O1881">
        <v>11</v>
      </c>
      <c r="P1881">
        <v>100302</v>
      </c>
      <c r="Q1881">
        <v>12</v>
      </c>
      <c r="R1881">
        <v>100302</v>
      </c>
      <c r="S1881">
        <v>13</v>
      </c>
      <c r="T1881">
        <v>100302</v>
      </c>
      <c r="U1881">
        <v>14</v>
      </c>
      <c r="V1881">
        <v>100302</v>
      </c>
      <c r="W1881">
        <v>15</v>
      </c>
      <c r="X1881">
        <v>100303</v>
      </c>
      <c r="Y1881">
        <v>16</v>
      </c>
      <c r="Z1881">
        <v>100302</v>
      </c>
      <c r="AA1881">
        <v>17</v>
      </c>
      <c r="AB1881">
        <v>100302</v>
      </c>
      <c r="AC1881">
        <v>19</v>
      </c>
      <c r="AD1881">
        <v>100303</v>
      </c>
      <c r="AE1881">
        <v>20</v>
      </c>
      <c r="AF1881">
        <v>201001</v>
      </c>
      <c r="AG1881">
        <v>18</v>
      </c>
      <c r="AH1881" t="e">
        <f>VLOOKUP(AF1881,关卡难度线!B:H,11,0)</f>
        <v>#N/A</v>
      </c>
    </row>
    <row r="1882" spans="14:34">
      <c r="N1882" s="14">
        <v>100303</v>
      </c>
      <c r="O1882">
        <v>11</v>
      </c>
      <c r="P1882">
        <v>100302</v>
      </c>
      <c r="Q1882">
        <v>12</v>
      </c>
      <c r="R1882">
        <v>100303</v>
      </c>
      <c r="S1882">
        <v>13</v>
      </c>
      <c r="T1882">
        <v>100302</v>
      </c>
      <c r="U1882">
        <v>14</v>
      </c>
      <c r="V1882">
        <v>100303</v>
      </c>
      <c r="W1882">
        <v>15</v>
      </c>
      <c r="X1882">
        <v>100302</v>
      </c>
      <c r="Y1882">
        <v>16</v>
      </c>
      <c r="Z1882">
        <v>100302</v>
      </c>
      <c r="AA1882">
        <v>17</v>
      </c>
      <c r="AB1882">
        <v>100301</v>
      </c>
      <c r="AC1882">
        <v>19</v>
      </c>
      <c r="AD1882">
        <v>100302</v>
      </c>
      <c r="AE1882">
        <v>20</v>
      </c>
      <c r="AF1882">
        <v>201002</v>
      </c>
      <c r="AG1882">
        <v>18</v>
      </c>
      <c r="AH1882" t="e">
        <f>VLOOKUP(AF1882,关卡难度线!B:H,11,0)</f>
        <v>#N/A</v>
      </c>
    </row>
    <row r="1883" spans="14:34">
      <c r="N1883" s="14">
        <v>100301</v>
      </c>
      <c r="O1883">
        <v>11</v>
      </c>
      <c r="P1883">
        <v>100302</v>
      </c>
      <c r="Q1883">
        <v>12</v>
      </c>
      <c r="R1883">
        <v>100302</v>
      </c>
      <c r="S1883">
        <v>13</v>
      </c>
      <c r="T1883">
        <v>100302</v>
      </c>
      <c r="U1883">
        <v>14</v>
      </c>
      <c r="V1883">
        <v>100302</v>
      </c>
      <c r="W1883">
        <v>15</v>
      </c>
      <c r="X1883">
        <v>100302</v>
      </c>
      <c r="Y1883">
        <v>16</v>
      </c>
      <c r="Z1883">
        <v>100302</v>
      </c>
      <c r="AA1883">
        <v>17</v>
      </c>
      <c r="AB1883">
        <v>100302</v>
      </c>
      <c r="AC1883">
        <v>19</v>
      </c>
      <c r="AD1883">
        <v>100303</v>
      </c>
      <c r="AE1883">
        <v>20</v>
      </c>
      <c r="AF1883">
        <v>201003</v>
      </c>
      <c r="AG1883">
        <v>18</v>
      </c>
      <c r="AH1883" t="e">
        <f>VLOOKUP(AF1883,关卡难度线!B:H,11,0)</f>
        <v>#N/A</v>
      </c>
    </row>
    <row r="1884" spans="14:34">
      <c r="N1884" s="14">
        <v>100301</v>
      </c>
      <c r="O1884">
        <v>11</v>
      </c>
      <c r="P1884">
        <v>100303</v>
      </c>
      <c r="Q1884">
        <v>12</v>
      </c>
      <c r="R1884">
        <v>100301</v>
      </c>
      <c r="S1884">
        <v>13</v>
      </c>
      <c r="T1884">
        <v>100303</v>
      </c>
      <c r="U1884">
        <v>14</v>
      </c>
      <c r="V1884">
        <v>100301</v>
      </c>
      <c r="W1884">
        <v>15</v>
      </c>
      <c r="X1884">
        <v>100302</v>
      </c>
      <c r="Y1884">
        <v>16</v>
      </c>
      <c r="Z1884">
        <v>100302</v>
      </c>
      <c r="AA1884">
        <v>17</v>
      </c>
      <c r="AB1884">
        <v>100303</v>
      </c>
      <c r="AC1884">
        <v>19</v>
      </c>
      <c r="AD1884">
        <v>100303</v>
      </c>
      <c r="AE1884">
        <v>20</v>
      </c>
      <c r="AF1884">
        <v>201004</v>
      </c>
      <c r="AG1884">
        <v>18</v>
      </c>
      <c r="AH1884" t="e">
        <f>VLOOKUP(AF1884,关卡难度线!B:H,11,0)</f>
        <v>#N/A</v>
      </c>
    </row>
    <row r="1885" spans="14:34">
      <c r="N1885" s="14">
        <v>100301</v>
      </c>
      <c r="O1885">
        <v>11</v>
      </c>
      <c r="P1885">
        <v>100301</v>
      </c>
      <c r="Q1885">
        <v>12</v>
      </c>
      <c r="R1885">
        <v>100303</v>
      </c>
      <c r="S1885">
        <v>13</v>
      </c>
      <c r="T1885">
        <v>100301</v>
      </c>
      <c r="U1885">
        <v>14</v>
      </c>
      <c r="V1885">
        <v>100301</v>
      </c>
      <c r="W1885">
        <v>15</v>
      </c>
      <c r="X1885">
        <v>100301</v>
      </c>
      <c r="Y1885">
        <v>16</v>
      </c>
      <c r="Z1885">
        <v>100302</v>
      </c>
      <c r="AA1885">
        <v>17</v>
      </c>
      <c r="AB1885">
        <v>100301</v>
      </c>
      <c r="AC1885">
        <v>19</v>
      </c>
      <c r="AD1885">
        <v>100303</v>
      </c>
      <c r="AE1885">
        <v>20</v>
      </c>
      <c r="AF1885">
        <v>201005</v>
      </c>
      <c r="AG1885">
        <v>18</v>
      </c>
      <c r="AH1885" t="e">
        <f>VLOOKUP(AF1885,关卡难度线!B:H,11,0)</f>
        <v>#N/A</v>
      </c>
    </row>
    <row r="1886" spans="14:34">
      <c r="N1886" s="14">
        <v>100302</v>
      </c>
      <c r="O1886">
        <v>11</v>
      </c>
      <c r="P1886">
        <v>100303</v>
      </c>
      <c r="Q1886">
        <v>12</v>
      </c>
      <c r="R1886">
        <v>100303</v>
      </c>
      <c r="S1886">
        <v>13</v>
      </c>
      <c r="T1886">
        <v>100301</v>
      </c>
      <c r="U1886">
        <v>14</v>
      </c>
      <c r="V1886">
        <v>100303</v>
      </c>
      <c r="W1886">
        <v>15</v>
      </c>
      <c r="X1886">
        <v>100301</v>
      </c>
      <c r="Y1886">
        <v>16</v>
      </c>
      <c r="Z1886">
        <v>100302</v>
      </c>
      <c r="AA1886">
        <v>17</v>
      </c>
      <c r="AB1886">
        <v>100303</v>
      </c>
      <c r="AC1886">
        <v>19</v>
      </c>
      <c r="AD1886">
        <v>100301</v>
      </c>
      <c r="AE1886">
        <v>20</v>
      </c>
      <c r="AF1886">
        <v>201006</v>
      </c>
      <c r="AG1886">
        <v>18</v>
      </c>
      <c r="AH1886" t="e">
        <f>VLOOKUP(AF1886,关卡难度线!B:H,11,0)</f>
        <v>#N/A</v>
      </c>
    </row>
    <row r="1887" spans="14:34">
      <c r="N1887" s="14">
        <v>100302</v>
      </c>
      <c r="O1887">
        <v>11</v>
      </c>
      <c r="P1887">
        <v>100302</v>
      </c>
      <c r="Q1887">
        <v>12</v>
      </c>
      <c r="R1887">
        <v>100302</v>
      </c>
      <c r="S1887">
        <v>13</v>
      </c>
      <c r="T1887">
        <v>100303</v>
      </c>
      <c r="U1887">
        <v>14</v>
      </c>
      <c r="V1887">
        <v>100302</v>
      </c>
      <c r="W1887">
        <v>15</v>
      </c>
      <c r="X1887">
        <v>100301</v>
      </c>
      <c r="Y1887">
        <v>16</v>
      </c>
      <c r="Z1887">
        <v>100302</v>
      </c>
      <c r="AA1887">
        <v>17</v>
      </c>
      <c r="AB1887">
        <v>100303</v>
      </c>
      <c r="AC1887">
        <v>19</v>
      </c>
      <c r="AD1887">
        <v>100302</v>
      </c>
      <c r="AE1887">
        <v>20</v>
      </c>
      <c r="AF1887">
        <v>201007</v>
      </c>
      <c r="AG1887">
        <v>18</v>
      </c>
      <c r="AH1887" t="e">
        <f>VLOOKUP(AF1887,关卡难度线!B:H,11,0)</f>
        <v>#N/A</v>
      </c>
    </row>
    <row r="1888" spans="14:34">
      <c r="N1888" s="14">
        <v>100302</v>
      </c>
      <c r="O1888">
        <v>11</v>
      </c>
      <c r="P1888">
        <v>100302</v>
      </c>
      <c r="Q1888">
        <v>12</v>
      </c>
      <c r="R1888">
        <v>100303</v>
      </c>
      <c r="S1888">
        <v>13</v>
      </c>
      <c r="T1888">
        <v>100302</v>
      </c>
      <c r="U1888">
        <v>14</v>
      </c>
      <c r="V1888">
        <v>100303</v>
      </c>
      <c r="W1888">
        <v>15</v>
      </c>
      <c r="X1888">
        <v>100302</v>
      </c>
      <c r="Y1888">
        <v>16</v>
      </c>
      <c r="Z1888">
        <v>100303</v>
      </c>
      <c r="AA1888">
        <v>17</v>
      </c>
      <c r="AB1888">
        <v>100301</v>
      </c>
      <c r="AC1888">
        <v>19</v>
      </c>
      <c r="AD1888">
        <v>100302</v>
      </c>
      <c r="AE1888">
        <v>20</v>
      </c>
      <c r="AF1888">
        <v>201008</v>
      </c>
      <c r="AG1888">
        <v>18</v>
      </c>
      <c r="AH1888" t="e">
        <f>VLOOKUP(AF1888,关卡难度线!B:H,11,0)</f>
        <v>#N/A</v>
      </c>
    </row>
    <row r="1889" spans="14:34">
      <c r="N1889" s="14">
        <v>100301</v>
      </c>
      <c r="O1889">
        <v>11</v>
      </c>
      <c r="P1889">
        <v>100303</v>
      </c>
      <c r="Q1889">
        <v>12</v>
      </c>
      <c r="R1889">
        <v>100302</v>
      </c>
      <c r="S1889">
        <v>13</v>
      </c>
      <c r="T1889">
        <v>100302</v>
      </c>
      <c r="U1889">
        <v>14</v>
      </c>
      <c r="V1889">
        <v>100301</v>
      </c>
      <c r="W1889">
        <v>15</v>
      </c>
      <c r="X1889">
        <v>100301</v>
      </c>
      <c r="Y1889">
        <v>16</v>
      </c>
      <c r="Z1889">
        <v>100302</v>
      </c>
      <c r="AA1889">
        <v>17</v>
      </c>
      <c r="AB1889">
        <v>100301</v>
      </c>
      <c r="AC1889">
        <v>19</v>
      </c>
      <c r="AD1889">
        <v>100302</v>
      </c>
      <c r="AE1889">
        <v>20</v>
      </c>
      <c r="AF1889">
        <v>201009</v>
      </c>
      <c r="AG1889">
        <v>18</v>
      </c>
      <c r="AH1889" t="e">
        <f>VLOOKUP(AF1889,关卡难度线!B:H,11,0)</f>
        <v>#N/A</v>
      </c>
    </row>
    <row r="1890" spans="14:34">
      <c r="N1890" s="14">
        <v>100303</v>
      </c>
      <c r="O1890">
        <v>11</v>
      </c>
      <c r="P1890">
        <v>100303</v>
      </c>
      <c r="Q1890">
        <v>12</v>
      </c>
      <c r="R1890">
        <v>100301</v>
      </c>
      <c r="S1890">
        <v>13</v>
      </c>
      <c r="T1890">
        <v>100303</v>
      </c>
      <c r="U1890">
        <v>14</v>
      </c>
      <c r="V1890">
        <v>100303</v>
      </c>
      <c r="W1890">
        <v>15</v>
      </c>
      <c r="X1890">
        <v>100302</v>
      </c>
      <c r="Y1890">
        <v>16</v>
      </c>
      <c r="Z1890">
        <v>100301</v>
      </c>
      <c r="AA1890">
        <v>17</v>
      </c>
      <c r="AB1890">
        <v>100302</v>
      </c>
      <c r="AC1890">
        <v>19</v>
      </c>
      <c r="AD1890">
        <v>100302</v>
      </c>
      <c r="AE1890">
        <v>20</v>
      </c>
      <c r="AF1890">
        <v>201010</v>
      </c>
      <c r="AG1890">
        <v>18</v>
      </c>
      <c r="AH1890" t="e">
        <f>VLOOKUP(AF1890,关卡难度线!B:H,11,0)</f>
        <v>#N/A</v>
      </c>
    </row>
    <row r="1891" spans="14:34">
      <c r="N1891" s="14">
        <v>100301</v>
      </c>
      <c r="O1891">
        <v>11</v>
      </c>
      <c r="P1891">
        <v>100302</v>
      </c>
      <c r="Q1891">
        <v>12</v>
      </c>
      <c r="R1891">
        <v>100302</v>
      </c>
      <c r="S1891">
        <v>13</v>
      </c>
      <c r="T1891">
        <v>100302</v>
      </c>
      <c r="U1891">
        <v>14</v>
      </c>
      <c r="V1891">
        <v>100302</v>
      </c>
      <c r="W1891">
        <v>15</v>
      </c>
      <c r="X1891">
        <v>100303</v>
      </c>
      <c r="Y1891">
        <v>16</v>
      </c>
      <c r="Z1891">
        <v>100302</v>
      </c>
      <c r="AA1891">
        <v>17</v>
      </c>
      <c r="AB1891">
        <v>100302</v>
      </c>
      <c r="AC1891">
        <v>19</v>
      </c>
      <c r="AD1891">
        <v>100303</v>
      </c>
      <c r="AE1891">
        <v>20</v>
      </c>
      <c r="AF1891">
        <v>201001</v>
      </c>
      <c r="AG1891">
        <v>18</v>
      </c>
      <c r="AH1891" t="e">
        <f>VLOOKUP(AF1891,关卡难度线!B:H,11,0)</f>
        <v>#N/A</v>
      </c>
    </row>
    <row r="1892" spans="14:34">
      <c r="N1892" s="14">
        <v>100303</v>
      </c>
      <c r="O1892">
        <v>11</v>
      </c>
      <c r="P1892">
        <v>100302</v>
      </c>
      <c r="Q1892">
        <v>12</v>
      </c>
      <c r="R1892">
        <v>100303</v>
      </c>
      <c r="S1892">
        <v>13</v>
      </c>
      <c r="T1892">
        <v>100302</v>
      </c>
      <c r="U1892">
        <v>14</v>
      </c>
      <c r="V1892">
        <v>100303</v>
      </c>
      <c r="W1892">
        <v>15</v>
      </c>
      <c r="X1892">
        <v>100302</v>
      </c>
      <c r="Y1892">
        <v>16</v>
      </c>
      <c r="Z1892">
        <v>100302</v>
      </c>
      <c r="AA1892">
        <v>17</v>
      </c>
      <c r="AB1892">
        <v>100301</v>
      </c>
      <c r="AC1892">
        <v>19</v>
      </c>
      <c r="AD1892">
        <v>100302</v>
      </c>
      <c r="AE1892">
        <v>20</v>
      </c>
      <c r="AF1892">
        <v>201002</v>
      </c>
      <c r="AG1892">
        <v>18</v>
      </c>
      <c r="AH1892" t="e">
        <f>VLOOKUP(AF1892,关卡难度线!B:H,11,0)</f>
        <v>#N/A</v>
      </c>
    </row>
    <row r="1893" spans="14:34">
      <c r="N1893" s="14">
        <v>100301</v>
      </c>
      <c r="O1893">
        <v>11</v>
      </c>
      <c r="P1893">
        <v>100302</v>
      </c>
      <c r="Q1893">
        <v>12</v>
      </c>
      <c r="R1893">
        <v>100302</v>
      </c>
      <c r="S1893">
        <v>13</v>
      </c>
      <c r="T1893">
        <v>100302</v>
      </c>
      <c r="U1893">
        <v>14</v>
      </c>
      <c r="V1893">
        <v>100302</v>
      </c>
      <c r="W1893">
        <v>15</v>
      </c>
      <c r="X1893">
        <v>100302</v>
      </c>
      <c r="Y1893">
        <v>16</v>
      </c>
      <c r="Z1893">
        <v>100302</v>
      </c>
      <c r="AA1893">
        <v>17</v>
      </c>
      <c r="AB1893">
        <v>100302</v>
      </c>
      <c r="AC1893">
        <v>19</v>
      </c>
      <c r="AD1893">
        <v>100303</v>
      </c>
      <c r="AE1893">
        <v>20</v>
      </c>
      <c r="AF1893">
        <v>201003</v>
      </c>
      <c r="AG1893">
        <v>18</v>
      </c>
      <c r="AH1893" t="e">
        <f>VLOOKUP(AF1893,关卡难度线!B:H,11,0)</f>
        <v>#N/A</v>
      </c>
    </row>
    <row r="1894" spans="14:34">
      <c r="N1894" s="14">
        <v>100301</v>
      </c>
      <c r="O1894">
        <v>11</v>
      </c>
      <c r="P1894">
        <v>100303</v>
      </c>
      <c r="Q1894">
        <v>12</v>
      </c>
      <c r="R1894">
        <v>100301</v>
      </c>
      <c r="S1894">
        <v>13</v>
      </c>
      <c r="T1894">
        <v>100303</v>
      </c>
      <c r="U1894">
        <v>14</v>
      </c>
      <c r="V1894">
        <v>100301</v>
      </c>
      <c r="W1894">
        <v>15</v>
      </c>
      <c r="X1894">
        <v>100302</v>
      </c>
      <c r="Y1894">
        <v>16</v>
      </c>
      <c r="Z1894">
        <v>100302</v>
      </c>
      <c r="AA1894">
        <v>17</v>
      </c>
      <c r="AB1894">
        <v>100303</v>
      </c>
      <c r="AC1894">
        <v>19</v>
      </c>
      <c r="AD1894">
        <v>100303</v>
      </c>
      <c r="AE1894">
        <v>20</v>
      </c>
      <c r="AF1894">
        <v>201004</v>
      </c>
      <c r="AG1894">
        <v>18</v>
      </c>
      <c r="AH1894" t="e">
        <f>VLOOKUP(AF1894,关卡难度线!B:H,11,0)</f>
        <v>#N/A</v>
      </c>
    </row>
    <row r="1895" spans="14:34">
      <c r="N1895" s="14">
        <v>100301</v>
      </c>
      <c r="O1895">
        <v>11</v>
      </c>
      <c r="P1895">
        <v>100301</v>
      </c>
      <c r="Q1895">
        <v>12</v>
      </c>
      <c r="R1895">
        <v>100303</v>
      </c>
      <c r="S1895">
        <v>13</v>
      </c>
      <c r="T1895">
        <v>100301</v>
      </c>
      <c r="U1895">
        <v>14</v>
      </c>
      <c r="V1895">
        <v>100301</v>
      </c>
      <c r="W1895">
        <v>15</v>
      </c>
      <c r="X1895">
        <v>100301</v>
      </c>
      <c r="Y1895">
        <v>16</v>
      </c>
      <c r="Z1895">
        <v>100302</v>
      </c>
      <c r="AA1895">
        <v>17</v>
      </c>
      <c r="AB1895">
        <v>100301</v>
      </c>
      <c r="AC1895">
        <v>19</v>
      </c>
      <c r="AD1895">
        <v>100303</v>
      </c>
      <c r="AE1895">
        <v>20</v>
      </c>
      <c r="AF1895">
        <v>201005</v>
      </c>
      <c r="AG1895">
        <v>18</v>
      </c>
      <c r="AH1895" t="e">
        <f>VLOOKUP(AF1895,关卡难度线!B:H,11,0)</f>
        <v>#N/A</v>
      </c>
    </row>
    <row r="1896" spans="14:34">
      <c r="N1896" s="14">
        <v>100302</v>
      </c>
      <c r="O1896">
        <v>11</v>
      </c>
      <c r="P1896">
        <v>100303</v>
      </c>
      <c r="Q1896">
        <v>12</v>
      </c>
      <c r="R1896">
        <v>100303</v>
      </c>
      <c r="S1896">
        <v>13</v>
      </c>
      <c r="T1896">
        <v>100301</v>
      </c>
      <c r="U1896">
        <v>14</v>
      </c>
      <c r="V1896">
        <v>100303</v>
      </c>
      <c r="W1896">
        <v>15</v>
      </c>
      <c r="X1896">
        <v>100301</v>
      </c>
      <c r="Y1896">
        <v>16</v>
      </c>
      <c r="Z1896">
        <v>100302</v>
      </c>
      <c r="AA1896">
        <v>17</v>
      </c>
      <c r="AB1896">
        <v>100303</v>
      </c>
      <c r="AC1896">
        <v>19</v>
      </c>
      <c r="AD1896">
        <v>100301</v>
      </c>
      <c r="AE1896">
        <v>20</v>
      </c>
      <c r="AF1896">
        <v>201006</v>
      </c>
      <c r="AG1896">
        <v>18</v>
      </c>
      <c r="AH1896" t="e">
        <f>VLOOKUP(AF1896,关卡难度线!B:H,11,0)</f>
        <v>#N/A</v>
      </c>
    </row>
    <row r="1897" spans="14:34">
      <c r="N1897" s="14">
        <v>100302</v>
      </c>
      <c r="O1897">
        <v>11</v>
      </c>
      <c r="P1897">
        <v>100302</v>
      </c>
      <c r="Q1897">
        <v>12</v>
      </c>
      <c r="R1897">
        <v>100302</v>
      </c>
      <c r="S1897">
        <v>13</v>
      </c>
      <c r="T1897">
        <v>100303</v>
      </c>
      <c r="U1897">
        <v>14</v>
      </c>
      <c r="V1897">
        <v>100302</v>
      </c>
      <c r="W1897">
        <v>15</v>
      </c>
      <c r="X1897">
        <v>100301</v>
      </c>
      <c r="Y1897">
        <v>16</v>
      </c>
      <c r="Z1897">
        <v>100302</v>
      </c>
      <c r="AA1897">
        <v>17</v>
      </c>
      <c r="AB1897">
        <v>100303</v>
      </c>
      <c r="AC1897">
        <v>19</v>
      </c>
      <c r="AD1897">
        <v>100302</v>
      </c>
      <c r="AE1897">
        <v>20</v>
      </c>
      <c r="AF1897">
        <v>201007</v>
      </c>
      <c r="AG1897">
        <v>18</v>
      </c>
      <c r="AH1897" t="e">
        <f>VLOOKUP(AF1897,关卡难度线!B:H,11,0)</f>
        <v>#N/A</v>
      </c>
    </row>
    <row r="1898" spans="14:34">
      <c r="N1898" s="14">
        <v>100302</v>
      </c>
      <c r="O1898">
        <v>11</v>
      </c>
      <c r="P1898">
        <v>100302</v>
      </c>
      <c r="Q1898">
        <v>12</v>
      </c>
      <c r="R1898">
        <v>100303</v>
      </c>
      <c r="S1898">
        <v>13</v>
      </c>
      <c r="T1898">
        <v>100302</v>
      </c>
      <c r="U1898">
        <v>14</v>
      </c>
      <c r="V1898">
        <v>100303</v>
      </c>
      <c r="W1898">
        <v>15</v>
      </c>
      <c r="X1898">
        <v>100302</v>
      </c>
      <c r="Y1898">
        <v>16</v>
      </c>
      <c r="Z1898">
        <v>100303</v>
      </c>
      <c r="AA1898">
        <v>17</v>
      </c>
      <c r="AB1898">
        <v>100301</v>
      </c>
      <c r="AC1898">
        <v>19</v>
      </c>
      <c r="AD1898">
        <v>100302</v>
      </c>
      <c r="AE1898">
        <v>20</v>
      </c>
      <c r="AF1898">
        <v>201008</v>
      </c>
      <c r="AG1898">
        <v>18</v>
      </c>
      <c r="AH1898" t="e">
        <f>VLOOKUP(AF1898,关卡难度线!B:H,11,0)</f>
        <v>#N/A</v>
      </c>
    </row>
    <row r="1899" spans="14:34">
      <c r="N1899" s="14">
        <v>100301</v>
      </c>
      <c r="O1899">
        <v>11</v>
      </c>
      <c r="P1899">
        <v>100303</v>
      </c>
      <c r="Q1899">
        <v>12</v>
      </c>
      <c r="R1899">
        <v>100302</v>
      </c>
      <c r="S1899">
        <v>13</v>
      </c>
      <c r="T1899">
        <v>100302</v>
      </c>
      <c r="U1899">
        <v>14</v>
      </c>
      <c r="V1899">
        <v>100301</v>
      </c>
      <c r="W1899">
        <v>15</v>
      </c>
      <c r="X1899">
        <v>100301</v>
      </c>
      <c r="Y1899">
        <v>16</v>
      </c>
      <c r="Z1899">
        <v>100302</v>
      </c>
      <c r="AA1899">
        <v>17</v>
      </c>
      <c r="AB1899">
        <v>100301</v>
      </c>
      <c r="AC1899">
        <v>19</v>
      </c>
      <c r="AD1899">
        <v>100302</v>
      </c>
      <c r="AE1899">
        <v>20</v>
      </c>
      <c r="AF1899">
        <v>201009</v>
      </c>
      <c r="AG1899">
        <v>18</v>
      </c>
      <c r="AH1899" t="e">
        <f>VLOOKUP(AF1899,关卡难度线!B:H,11,0)</f>
        <v>#N/A</v>
      </c>
    </row>
    <row r="1900" spans="14:34">
      <c r="N1900" s="14">
        <v>100303</v>
      </c>
      <c r="O1900">
        <v>11</v>
      </c>
      <c r="P1900">
        <v>100303</v>
      </c>
      <c r="Q1900">
        <v>12</v>
      </c>
      <c r="R1900">
        <v>100301</v>
      </c>
      <c r="S1900">
        <v>13</v>
      </c>
      <c r="T1900">
        <v>100303</v>
      </c>
      <c r="U1900">
        <v>14</v>
      </c>
      <c r="V1900">
        <v>100303</v>
      </c>
      <c r="W1900">
        <v>15</v>
      </c>
      <c r="X1900">
        <v>100302</v>
      </c>
      <c r="Y1900">
        <v>16</v>
      </c>
      <c r="Z1900">
        <v>100301</v>
      </c>
      <c r="AA1900">
        <v>17</v>
      </c>
      <c r="AB1900">
        <v>100302</v>
      </c>
      <c r="AC1900">
        <v>19</v>
      </c>
      <c r="AD1900">
        <v>100302</v>
      </c>
      <c r="AE1900">
        <v>20</v>
      </c>
      <c r="AF1900">
        <v>201010</v>
      </c>
      <c r="AG1900">
        <v>18</v>
      </c>
      <c r="AH1900" t="e">
        <f>VLOOKUP(AF1900,关卡难度线!B:H,11,0)</f>
        <v>#N/A</v>
      </c>
    </row>
    <row r="1901" spans="14:34">
      <c r="N1901" s="14">
        <v>100306</v>
      </c>
      <c r="O1901">
        <v>11</v>
      </c>
      <c r="P1901">
        <v>100305</v>
      </c>
      <c r="Q1901">
        <v>12</v>
      </c>
      <c r="R1901">
        <v>100305</v>
      </c>
      <c r="S1901">
        <v>13</v>
      </c>
      <c r="T1901">
        <v>100305</v>
      </c>
      <c r="U1901">
        <v>14</v>
      </c>
      <c r="V1901">
        <v>100304</v>
      </c>
      <c r="W1901">
        <v>15</v>
      </c>
      <c r="X1901">
        <v>100305</v>
      </c>
      <c r="Y1901">
        <v>16</v>
      </c>
      <c r="Z1901">
        <v>100306</v>
      </c>
      <c r="AA1901">
        <v>17</v>
      </c>
      <c r="AB1901">
        <v>100306</v>
      </c>
      <c r="AC1901">
        <v>19</v>
      </c>
      <c r="AD1901">
        <v>100305</v>
      </c>
      <c r="AE1901">
        <v>20</v>
      </c>
      <c r="AF1901">
        <v>201011</v>
      </c>
      <c r="AG1901">
        <v>18</v>
      </c>
      <c r="AH1901" t="e">
        <f>VLOOKUP(AF1901,关卡难度线!B:H,11,0)</f>
        <v>#N/A</v>
      </c>
    </row>
    <row r="1902" spans="14:34">
      <c r="N1902" s="14">
        <v>100304</v>
      </c>
      <c r="O1902">
        <v>11</v>
      </c>
      <c r="P1902">
        <v>100306</v>
      </c>
      <c r="Q1902">
        <v>12</v>
      </c>
      <c r="R1902">
        <v>100304</v>
      </c>
      <c r="S1902">
        <v>13</v>
      </c>
      <c r="T1902">
        <v>100306</v>
      </c>
      <c r="U1902">
        <v>14</v>
      </c>
      <c r="V1902">
        <v>100305</v>
      </c>
      <c r="W1902">
        <v>15</v>
      </c>
      <c r="X1902">
        <v>100304</v>
      </c>
      <c r="Y1902">
        <v>16</v>
      </c>
      <c r="Z1902">
        <v>100305</v>
      </c>
      <c r="AA1902">
        <v>17</v>
      </c>
      <c r="AB1902">
        <v>100305</v>
      </c>
      <c r="AC1902">
        <v>19</v>
      </c>
      <c r="AD1902">
        <v>100305</v>
      </c>
      <c r="AE1902">
        <v>20</v>
      </c>
      <c r="AF1902">
        <v>201012</v>
      </c>
      <c r="AG1902">
        <v>18</v>
      </c>
      <c r="AH1902" t="e">
        <f>VLOOKUP(AF1902,关卡难度线!B:H,11,0)</f>
        <v>#N/A</v>
      </c>
    </row>
    <row r="1903" spans="14:34">
      <c r="N1903" s="14">
        <v>100305</v>
      </c>
      <c r="O1903">
        <v>11</v>
      </c>
      <c r="P1903">
        <v>100304</v>
      </c>
      <c r="Q1903">
        <v>12</v>
      </c>
      <c r="R1903">
        <v>100306</v>
      </c>
      <c r="S1903">
        <v>13</v>
      </c>
      <c r="T1903">
        <v>100305</v>
      </c>
      <c r="U1903">
        <v>14</v>
      </c>
      <c r="V1903">
        <v>100305</v>
      </c>
      <c r="W1903">
        <v>15</v>
      </c>
      <c r="X1903">
        <v>100305</v>
      </c>
      <c r="Y1903">
        <v>16</v>
      </c>
      <c r="Z1903">
        <v>100306</v>
      </c>
      <c r="AA1903">
        <v>17</v>
      </c>
      <c r="AB1903">
        <v>100305</v>
      </c>
      <c r="AC1903">
        <v>19</v>
      </c>
      <c r="AD1903">
        <v>100305</v>
      </c>
      <c r="AE1903">
        <v>20</v>
      </c>
      <c r="AF1903">
        <v>201013</v>
      </c>
      <c r="AG1903">
        <v>18</v>
      </c>
      <c r="AH1903" t="e">
        <f>VLOOKUP(AF1903,关卡难度线!B:H,11,0)</f>
        <v>#N/A</v>
      </c>
    </row>
    <row r="1904" spans="14:34">
      <c r="N1904" s="14">
        <v>100304</v>
      </c>
      <c r="O1904">
        <v>11</v>
      </c>
      <c r="P1904">
        <v>100304</v>
      </c>
      <c r="Q1904">
        <v>12</v>
      </c>
      <c r="R1904">
        <v>100306</v>
      </c>
      <c r="S1904">
        <v>13</v>
      </c>
      <c r="T1904">
        <v>100304</v>
      </c>
      <c r="U1904">
        <v>14</v>
      </c>
      <c r="V1904">
        <v>100306</v>
      </c>
      <c r="W1904">
        <v>15</v>
      </c>
      <c r="X1904">
        <v>100304</v>
      </c>
      <c r="Y1904">
        <v>16</v>
      </c>
      <c r="Z1904">
        <v>100304</v>
      </c>
      <c r="AA1904">
        <v>17</v>
      </c>
      <c r="AB1904">
        <v>100305</v>
      </c>
      <c r="AC1904">
        <v>19</v>
      </c>
      <c r="AD1904">
        <v>100304</v>
      </c>
      <c r="AE1904">
        <v>20</v>
      </c>
      <c r="AF1904">
        <v>201014</v>
      </c>
      <c r="AG1904">
        <v>18</v>
      </c>
      <c r="AH1904" t="e">
        <f>VLOOKUP(AF1904,关卡难度线!B:H,11,0)</f>
        <v>#N/A</v>
      </c>
    </row>
    <row r="1905" spans="14:34">
      <c r="N1905" s="14">
        <v>100304</v>
      </c>
      <c r="O1905">
        <v>11</v>
      </c>
      <c r="P1905">
        <v>100305</v>
      </c>
      <c r="Q1905">
        <v>12</v>
      </c>
      <c r="R1905">
        <v>100305</v>
      </c>
      <c r="S1905">
        <v>13</v>
      </c>
      <c r="T1905">
        <v>100304</v>
      </c>
      <c r="U1905">
        <v>14</v>
      </c>
      <c r="V1905">
        <v>100305</v>
      </c>
      <c r="W1905">
        <v>15</v>
      </c>
      <c r="X1905">
        <v>100306</v>
      </c>
      <c r="Y1905">
        <v>16</v>
      </c>
      <c r="Z1905">
        <v>100305</v>
      </c>
      <c r="AA1905">
        <v>17</v>
      </c>
      <c r="AB1905">
        <v>100306</v>
      </c>
      <c r="AC1905">
        <v>19</v>
      </c>
      <c r="AD1905">
        <v>100305</v>
      </c>
      <c r="AE1905">
        <v>20</v>
      </c>
      <c r="AF1905">
        <v>201015</v>
      </c>
      <c r="AG1905">
        <v>18</v>
      </c>
      <c r="AH1905" t="e">
        <f>VLOOKUP(AF1905,关卡难度线!B:H,11,0)</f>
        <v>#N/A</v>
      </c>
    </row>
    <row r="1906" spans="14:34">
      <c r="N1906" s="14">
        <v>100305</v>
      </c>
      <c r="O1906">
        <v>11</v>
      </c>
      <c r="P1906">
        <v>100304</v>
      </c>
      <c r="Q1906">
        <v>12</v>
      </c>
      <c r="R1906">
        <v>100306</v>
      </c>
      <c r="S1906">
        <v>13</v>
      </c>
      <c r="T1906">
        <v>100306</v>
      </c>
      <c r="U1906">
        <v>14</v>
      </c>
      <c r="V1906">
        <v>100305</v>
      </c>
      <c r="W1906">
        <v>15</v>
      </c>
      <c r="X1906">
        <v>100306</v>
      </c>
      <c r="Y1906">
        <v>16</v>
      </c>
      <c r="Z1906">
        <v>100306</v>
      </c>
      <c r="AA1906">
        <v>17</v>
      </c>
      <c r="AB1906">
        <v>100304</v>
      </c>
      <c r="AC1906">
        <v>19</v>
      </c>
      <c r="AD1906">
        <v>100306</v>
      </c>
      <c r="AE1906">
        <v>20</v>
      </c>
      <c r="AF1906">
        <v>201016</v>
      </c>
      <c r="AG1906">
        <v>18</v>
      </c>
      <c r="AH1906" t="e">
        <f>VLOOKUP(AF1906,关卡难度线!B:H,11,0)</f>
        <v>#N/A</v>
      </c>
    </row>
    <row r="1907" spans="14:34">
      <c r="N1907" s="14">
        <v>100306</v>
      </c>
      <c r="O1907">
        <v>11</v>
      </c>
      <c r="P1907">
        <v>100306</v>
      </c>
      <c r="Q1907">
        <v>12</v>
      </c>
      <c r="R1907">
        <v>100304</v>
      </c>
      <c r="S1907">
        <v>13</v>
      </c>
      <c r="T1907">
        <v>100304</v>
      </c>
      <c r="U1907">
        <v>14</v>
      </c>
      <c r="V1907">
        <v>100304</v>
      </c>
      <c r="W1907">
        <v>15</v>
      </c>
      <c r="X1907">
        <v>100306</v>
      </c>
      <c r="Y1907">
        <v>16</v>
      </c>
      <c r="Z1907">
        <v>100306</v>
      </c>
      <c r="AA1907">
        <v>17</v>
      </c>
      <c r="AB1907">
        <v>100304</v>
      </c>
      <c r="AC1907">
        <v>19</v>
      </c>
      <c r="AD1907">
        <v>100305</v>
      </c>
      <c r="AE1907">
        <v>20</v>
      </c>
      <c r="AF1907">
        <v>201017</v>
      </c>
      <c r="AG1907">
        <v>18</v>
      </c>
      <c r="AH1907" t="e">
        <f>VLOOKUP(AF1907,关卡难度线!B:H,11,0)</f>
        <v>#N/A</v>
      </c>
    </row>
    <row r="1908" spans="14:34">
      <c r="N1908" s="14">
        <v>100304</v>
      </c>
      <c r="O1908">
        <v>11</v>
      </c>
      <c r="P1908">
        <v>100304</v>
      </c>
      <c r="Q1908">
        <v>12</v>
      </c>
      <c r="R1908">
        <v>100305</v>
      </c>
      <c r="S1908">
        <v>13</v>
      </c>
      <c r="T1908">
        <v>100305</v>
      </c>
      <c r="U1908">
        <v>14</v>
      </c>
      <c r="V1908">
        <v>100305</v>
      </c>
      <c r="W1908">
        <v>15</v>
      </c>
      <c r="X1908">
        <v>100304</v>
      </c>
      <c r="Y1908">
        <v>16</v>
      </c>
      <c r="Z1908">
        <v>100305</v>
      </c>
      <c r="AA1908">
        <v>17</v>
      </c>
      <c r="AB1908">
        <v>100306</v>
      </c>
      <c r="AC1908">
        <v>19</v>
      </c>
      <c r="AD1908">
        <v>100306</v>
      </c>
      <c r="AE1908">
        <v>20</v>
      </c>
      <c r="AF1908">
        <v>201018</v>
      </c>
      <c r="AG1908">
        <v>18</v>
      </c>
      <c r="AH1908" t="e">
        <f>VLOOKUP(AF1908,关卡难度线!B:H,11,0)</f>
        <v>#N/A</v>
      </c>
    </row>
    <row r="1909" spans="14:34">
      <c r="N1909" s="14">
        <v>100306</v>
      </c>
      <c r="O1909">
        <v>11</v>
      </c>
      <c r="P1909">
        <v>100304</v>
      </c>
      <c r="Q1909">
        <v>12</v>
      </c>
      <c r="R1909">
        <v>100306</v>
      </c>
      <c r="S1909">
        <v>13</v>
      </c>
      <c r="T1909">
        <v>100305</v>
      </c>
      <c r="U1909">
        <v>14</v>
      </c>
      <c r="V1909">
        <v>100306</v>
      </c>
      <c r="W1909">
        <v>15</v>
      </c>
      <c r="X1909">
        <v>100305</v>
      </c>
      <c r="Y1909">
        <v>16</v>
      </c>
      <c r="Z1909">
        <v>100306</v>
      </c>
      <c r="AA1909">
        <v>17</v>
      </c>
      <c r="AB1909">
        <v>100304</v>
      </c>
      <c r="AC1909">
        <v>19</v>
      </c>
      <c r="AD1909">
        <v>100304</v>
      </c>
      <c r="AE1909">
        <v>20</v>
      </c>
      <c r="AF1909">
        <v>201019</v>
      </c>
      <c r="AG1909">
        <v>18</v>
      </c>
      <c r="AH1909" t="e">
        <f>VLOOKUP(AF1909,关卡难度线!B:H,11,0)</f>
        <v>#N/A</v>
      </c>
    </row>
    <row r="1910" spans="14:34">
      <c r="N1910" s="14">
        <v>100305</v>
      </c>
      <c r="O1910">
        <v>11</v>
      </c>
      <c r="P1910">
        <v>100306</v>
      </c>
      <c r="Q1910">
        <v>12</v>
      </c>
      <c r="R1910">
        <v>100306</v>
      </c>
      <c r="S1910">
        <v>13</v>
      </c>
      <c r="T1910">
        <v>100304</v>
      </c>
      <c r="U1910">
        <v>14</v>
      </c>
      <c r="V1910">
        <v>100304</v>
      </c>
      <c r="W1910">
        <v>15</v>
      </c>
      <c r="X1910">
        <v>100305</v>
      </c>
      <c r="Y1910">
        <v>16</v>
      </c>
      <c r="Z1910">
        <v>100306</v>
      </c>
      <c r="AA1910">
        <v>17</v>
      </c>
      <c r="AB1910">
        <v>100304</v>
      </c>
      <c r="AC1910">
        <v>19</v>
      </c>
      <c r="AD1910">
        <v>100305</v>
      </c>
      <c r="AE1910">
        <v>20</v>
      </c>
      <c r="AF1910">
        <v>201020</v>
      </c>
      <c r="AG1910">
        <v>18</v>
      </c>
      <c r="AH1910" t="e">
        <f>VLOOKUP(AF1910,关卡难度线!B:H,11,0)</f>
        <v>#N/A</v>
      </c>
    </row>
    <row r="1911" spans="14:34">
      <c r="N1911" s="14">
        <v>100306</v>
      </c>
      <c r="O1911">
        <v>11</v>
      </c>
      <c r="P1911">
        <v>100305</v>
      </c>
      <c r="Q1911">
        <v>12</v>
      </c>
      <c r="R1911">
        <v>100305</v>
      </c>
      <c r="S1911">
        <v>13</v>
      </c>
      <c r="T1911">
        <v>100305</v>
      </c>
      <c r="U1911">
        <v>14</v>
      </c>
      <c r="V1911">
        <v>100304</v>
      </c>
      <c r="W1911">
        <v>15</v>
      </c>
      <c r="X1911">
        <v>100305</v>
      </c>
      <c r="Y1911">
        <v>16</v>
      </c>
      <c r="Z1911">
        <v>100306</v>
      </c>
      <c r="AA1911">
        <v>17</v>
      </c>
      <c r="AB1911">
        <v>100306</v>
      </c>
      <c r="AC1911">
        <v>19</v>
      </c>
      <c r="AD1911">
        <v>100305</v>
      </c>
      <c r="AE1911">
        <v>20</v>
      </c>
      <c r="AF1911">
        <v>201011</v>
      </c>
      <c r="AG1911">
        <v>18</v>
      </c>
      <c r="AH1911" t="e">
        <f>VLOOKUP(AF1911,关卡难度线!B:H,11,0)</f>
        <v>#N/A</v>
      </c>
    </row>
    <row r="1912" spans="14:34">
      <c r="N1912" s="14">
        <v>100304</v>
      </c>
      <c r="O1912">
        <v>11</v>
      </c>
      <c r="P1912">
        <v>100306</v>
      </c>
      <c r="Q1912">
        <v>12</v>
      </c>
      <c r="R1912">
        <v>100304</v>
      </c>
      <c r="S1912">
        <v>13</v>
      </c>
      <c r="T1912">
        <v>100306</v>
      </c>
      <c r="U1912">
        <v>14</v>
      </c>
      <c r="V1912">
        <v>100305</v>
      </c>
      <c r="W1912">
        <v>15</v>
      </c>
      <c r="X1912">
        <v>100304</v>
      </c>
      <c r="Y1912">
        <v>16</v>
      </c>
      <c r="Z1912">
        <v>100305</v>
      </c>
      <c r="AA1912">
        <v>17</v>
      </c>
      <c r="AB1912">
        <v>100305</v>
      </c>
      <c r="AC1912">
        <v>19</v>
      </c>
      <c r="AD1912">
        <v>100305</v>
      </c>
      <c r="AE1912">
        <v>20</v>
      </c>
      <c r="AF1912">
        <v>201012</v>
      </c>
      <c r="AG1912">
        <v>18</v>
      </c>
      <c r="AH1912" t="e">
        <f>VLOOKUP(AF1912,关卡难度线!B:H,11,0)</f>
        <v>#N/A</v>
      </c>
    </row>
    <row r="1913" spans="14:34">
      <c r="N1913" s="14">
        <v>100305</v>
      </c>
      <c r="O1913">
        <v>11</v>
      </c>
      <c r="P1913">
        <v>100304</v>
      </c>
      <c r="Q1913">
        <v>12</v>
      </c>
      <c r="R1913">
        <v>100306</v>
      </c>
      <c r="S1913">
        <v>13</v>
      </c>
      <c r="T1913">
        <v>100305</v>
      </c>
      <c r="U1913">
        <v>14</v>
      </c>
      <c r="V1913">
        <v>100305</v>
      </c>
      <c r="W1913">
        <v>15</v>
      </c>
      <c r="X1913">
        <v>100305</v>
      </c>
      <c r="Y1913">
        <v>16</v>
      </c>
      <c r="Z1913">
        <v>100306</v>
      </c>
      <c r="AA1913">
        <v>17</v>
      </c>
      <c r="AB1913">
        <v>100305</v>
      </c>
      <c r="AC1913">
        <v>19</v>
      </c>
      <c r="AD1913">
        <v>100305</v>
      </c>
      <c r="AE1913">
        <v>20</v>
      </c>
      <c r="AF1913">
        <v>201013</v>
      </c>
      <c r="AG1913">
        <v>18</v>
      </c>
      <c r="AH1913" t="e">
        <f>VLOOKUP(AF1913,关卡难度线!B:H,11,0)</f>
        <v>#N/A</v>
      </c>
    </row>
    <row r="1914" spans="14:34">
      <c r="N1914" s="14">
        <v>100304</v>
      </c>
      <c r="O1914">
        <v>11</v>
      </c>
      <c r="P1914">
        <v>100304</v>
      </c>
      <c r="Q1914">
        <v>12</v>
      </c>
      <c r="R1914">
        <v>100306</v>
      </c>
      <c r="S1914">
        <v>13</v>
      </c>
      <c r="T1914">
        <v>100304</v>
      </c>
      <c r="U1914">
        <v>14</v>
      </c>
      <c r="V1914">
        <v>100306</v>
      </c>
      <c r="W1914">
        <v>15</v>
      </c>
      <c r="X1914">
        <v>100304</v>
      </c>
      <c r="Y1914">
        <v>16</v>
      </c>
      <c r="Z1914">
        <v>100304</v>
      </c>
      <c r="AA1914">
        <v>17</v>
      </c>
      <c r="AB1914">
        <v>100305</v>
      </c>
      <c r="AC1914">
        <v>19</v>
      </c>
      <c r="AD1914">
        <v>100304</v>
      </c>
      <c r="AE1914">
        <v>20</v>
      </c>
      <c r="AF1914">
        <v>201014</v>
      </c>
      <c r="AG1914">
        <v>18</v>
      </c>
      <c r="AH1914" t="e">
        <f>VLOOKUP(AF1914,关卡难度线!B:H,11,0)</f>
        <v>#N/A</v>
      </c>
    </row>
    <row r="1915" spans="14:34">
      <c r="N1915" s="14">
        <v>100304</v>
      </c>
      <c r="O1915">
        <v>11</v>
      </c>
      <c r="P1915">
        <v>100305</v>
      </c>
      <c r="Q1915">
        <v>12</v>
      </c>
      <c r="R1915">
        <v>100305</v>
      </c>
      <c r="S1915">
        <v>13</v>
      </c>
      <c r="T1915">
        <v>100304</v>
      </c>
      <c r="U1915">
        <v>14</v>
      </c>
      <c r="V1915">
        <v>100305</v>
      </c>
      <c r="W1915">
        <v>15</v>
      </c>
      <c r="X1915">
        <v>100306</v>
      </c>
      <c r="Y1915">
        <v>16</v>
      </c>
      <c r="Z1915">
        <v>100305</v>
      </c>
      <c r="AA1915">
        <v>17</v>
      </c>
      <c r="AB1915">
        <v>100306</v>
      </c>
      <c r="AC1915">
        <v>19</v>
      </c>
      <c r="AD1915">
        <v>100305</v>
      </c>
      <c r="AE1915">
        <v>20</v>
      </c>
      <c r="AF1915">
        <v>201015</v>
      </c>
      <c r="AG1915">
        <v>18</v>
      </c>
      <c r="AH1915" t="e">
        <f>VLOOKUP(AF1915,关卡难度线!B:H,11,0)</f>
        <v>#N/A</v>
      </c>
    </row>
    <row r="1916" spans="14:34">
      <c r="N1916" s="14">
        <v>100305</v>
      </c>
      <c r="O1916">
        <v>11</v>
      </c>
      <c r="P1916">
        <v>100304</v>
      </c>
      <c r="Q1916">
        <v>12</v>
      </c>
      <c r="R1916">
        <v>100306</v>
      </c>
      <c r="S1916">
        <v>13</v>
      </c>
      <c r="T1916">
        <v>100306</v>
      </c>
      <c r="U1916">
        <v>14</v>
      </c>
      <c r="V1916">
        <v>100305</v>
      </c>
      <c r="W1916">
        <v>15</v>
      </c>
      <c r="X1916">
        <v>100306</v>
      </c>
      <c r="Y1916">
        <v>16</v>
      </c>
      <c r="Z1916">
        <v>100306</v>
      </c>
      <c r="AA1916">
        <v>17</v>
      </c>
      <c r="AB1916">
        <v>100304</v>
      </c>
      <c r="AC1916">
        <v>19</v>
      </c>
      <c r="AD1916">
        <v>100306</v>
      </c>
      <c r="AE1916">
        <v>20</v>
      </c>
      <c r="AF1916">
        <v>201016</v>
      </c>
      <c r="AG1916">
        <v>18</v>
      </c>
      <c r="AH1916" t="e">
        <f>VLOOKUP(AF1916,关卡难度线!B:H,11,0)</f>
        <v>#N/A</v>
      </c>
    </row>
    <row r="1917" spans="14:34">
      <c r="N1917" s="14">
        <v>100306</v>
      </c>
      <c r="O1917">
        <v>11</v>
      </c>
      <c r="P1917">
        <v>100306</v>
      </c>
      <c r="Q1917">
        <v>12</v>
      </c>
      <c r="R1917">
        <v>100304</v>
      </c>
      <c r="S1917">
        <v>13</v>
      </c>
      <c r="T1917">
        <v>100304</v>
      </c>
      <c r="U1917">
        <v>14</v>
      </c>
      <c r="V1917">
        <v>100304</v>
      </c>
      <c r="W1917">
        <v>15</v>
      </c>
      <c r="X1917">
        <v>100306</v>
      </c>
      <c r="Y1917">
        <v>16</v>
      </c>
      <c r="Z1917">
        <v>100306</v>
      </c>
      <c r="AA1917">
        <v>17</v>
      </c>
      <c r="AB1917">
        <v>100304</v>
      </c>
      <c r="AC1917">
        <v>19</v>
      </c>
      <c r="AD1917">
        <v>100305</v>
      </c>
      <c r="AE1917">
        <v>20</v>
      </c>
      <c r="AF1917">
        <v>201017</v>
      </c>
      <c r="AG1917">
        <v>18</v>
      </c>
      <c r="AH1917" t="e">
        <f>VLOOKUP(AF1917,关卡难度线!B:H,11,0)</f>
        <v>#N/A</v>
      </c>
    </row>
    <row r="1918" spans="14:34">
      <c r="N1918" s="14">
        <v>100304</v>
      </c>
      <c r="O1918">
        <v>11</v>
      </c>
      <c r="P1918">
        <v>100304</v>
      </c>
      <c r="Q1918">
        <v>12</v>
      </c>
      <c r="R1918">
        <v>100305</v>
      </c>
      <c r="S1918">
        <v>13</v>
      </c>
      <c r="T1918">
        <v>100305</v>
      </c>
      <c r="U1918">
        <v>14</v>
      </c>
      <c r="V1918">
        <v>100305</v>
      </c>
      <c r="W1918">
        <v>15</v>
      </c>
      <c r="X1918">
        <v>100304</v>
      </c>
      <c r="Y1918">
        <v>16</v>
      </c>
      <c r="Z1918">
        <v>100305</v>
      </c>
      <c r="AA1918">
        <v>17</v>
      </c>
      <c r="AB1918">
        <v>100306</v>
      </c>
      <c r="AC1918">
        <v>19</v>
      </c>
      <c r="AD1918">
        <v>100306</v>
      </c>
      <c r="AE1918">
        <v>20</v>
      </c>
      <c r="AF1918">
        <v>201018</v>
      </c>
      <c r="AG1918">
        <v>18</v>
      </c>
      <c r="AH1918" t="e">
        <f>VLOOKUP(AF1918,关卡难度线!B:H,11,0)</f>
        <v>#N/A</v>
      </c>
    </row>
    <row r="1919" spans="14:34">
      <c r="N1919" s="14">
        <v>100306</v>
      </c>
      <c r="O1919">
        <v>11</v>
      </c>
      <c r="P1919">
        <v>100304</v>
      </c>
      <c r="Q1919">
        <v>12</v>
      </c>
      <c r="R1919">
        <v>100306</v>
      </c>
      <c r="S1919">
        <v>13</v>
      </c>
      <c r="T1919">
        <v>100305</v>
      </c>
      <c r="U1919">
        <v>14</v>
      </c>
      <c r="V1919">
        <v>100306</v>
      </c>
      <c r="W1919">
        <v>15</v>
      </c>
      <c r="X1919">
        <v>100305</v>
      </c>
      <c r="Y1919">
        <v>16</v>
      </c>
      <c r="Z1919">
        <v>100306</v>
      </c>
      <c r="AA1919">
        <v>17</v>
      </c>
      <c r="AB1919">
        <v>100304</v>
      </c>
      <c r="AC1919">
        <v>19</v>
      </c>
      <c r="AD1919">
        <v>100304</v>
      </c>
      <c r="AE1919">
        <v>20</v>
      </c>
      <c r="AF1919">
        <v>201019</v>
      </c>
      <c r="AG1919">
        <v>18</v>
      </c>
      <c r="AH1919" t="e">
        <f>VLOOKUP(AF1919,关卡难度线!B:H,11,0)</f>
        <v>#N/A</v>
      </c>
    </row>
    <row r="1920" spans="14:34">
      <c r="N1920" s="14">
        <v>100305</v>
      </c>
      <c r="O1920">
        <v>11</v>
      </c>
      <c r="P1920">
        <v>100306</v>
      </c>
      <c r="Q1920">
        <v>12</v>
      </c>
      <c r="R1920">
        <v>100306</v>
      </c>
      <c r="S1920">
        <v>13</v>
      </c>
      <c r="T1920">
        <v>100304</v>
      </c>
      <c r="U1920">
        <v>14</v>
      </c>
      <c r="V1920">
        <v>100304</v>
      </c>
      <c r="W1920">
        <v>15</v>
      </c>
      <c r="X1920">
        <v>100305</v>
      </c>
      <c r="Y1920">
        <v>16</v>
      </c>
      <c r="Z1920">
        <v>100306</v>
      </c>
      <c r="AA1920">
        <v>17</v>
      </c>
      <c r="AB1920">
        <v>100304</v>
      </c>
      <c r="AC1920">
        <v>19</v>
      </c>
      <c r="AD1920">
        <v>100305</v>
      </c>
      <c r="AE1920">
        <v>20</v>
      </c>
      <c r="AF1920">
        <v>201020</v>
      </c>
      <c r="AG1920">
        <v>18</v>
      </c>
      <c r="AH1920" t="e">
        <f>VLOOKUP(AF1920,关卡难度线!B:H,11,0)</f>
        <v>#N/A</v>
      </c>
    </row>
    <row r="1921" spans="14:34">
      <c r="N1921" s="14">
        <v>100309</v>
      </c>
      <c r="O1921">
        <v>11</v>
      </c>
      <c r="P1921">
        <v>100307</v>
      </c>
      <c r="Q1921">
        <v>12</v>
      </c>
      <c r="R1921">
        <v>100308</v>
      </c>
      <c r="S1921">
        <v>13</v>
      </c>
      <c r="T1921">
        <v>100309</v>
      </c>
      <c r="U1921">
        <v>14</v>
      </c>
      <c r="V1921">
        <v>100309</v>
      </c>
      <c r="W1921">
        <v>15</v>
      </c>
      <c r="X1921">
        <v>100307</v>
      </c>
      <c r="Y1921">
        <v>16</v>
      </c>
      <c r="Z1921">
        <v>100309</v>
      </c>
      <c r="AA1921">
        <v>17</v>
      </c>
      <c r="AB1921">
        <v>100307</v>
      </c>
      <c r="AC1921">
        <v>19</v>
      </c>
      <c r="AD1921">
        <v>100308</v>
      </c>
      <c r="AE1921">
        <v>20</v>
      </c>
      <c r="AF1921">
        <v>201021</v>
      </c>
      <c r="AG1921">
        <v>18</v>
      </c>
      <c r="AH1921" t="e">
        <f>VLOOKUP(AF1921,关卡难度线!B:H,11,0)</f>
        <v>#N/A</v>
      </c>
    </row>
    <row r="1922" spans="14:34">
      <c r="N1922" s="14">
        <v>100308</v>
      </c>
      <c r="O1922">
        <v>11</v>
      </c>
      <c r="P1922">
        <v>100308</v>
      </c>
      <c r="Q1922">
        <v>12</v>
      </c>
      <c r="R1922">
        <v>100307</v>
      </c>
      <c r="S1922">
        <v>13</v>
      </c>
      <c r="T1922">
        <v>100308</v>
      </c>
      <c r="U1922">
        <v>14</v>
      </c>
      <c r="V1922">
        <v>100307</v>
      </c>
      <c r="W1922">
        <v>15</v>
      </c>
      <c r="X1922">
        <v>100308</v>
      </c>
      <c r="Y1922">
        <v>16</v>
      </c>
      <c r="Z1922">
        <v>100307</v>
      </c>
      <c r="AA1922">
        <v>17</v>
      </c>
      <c r="AB1922">
        <v>100308</v>
      </c>
      <c r="AC1922">
        <v>19</v>
      </c>
      <c r="AD1922">
        <v>100309</v>
      </c>
      <c r="AE1922">
        <v>20</v>
      </c>
      <c r="AF1922">
        <v>201022</v>
      </c>
      <c r="AG1922">
        <v>18</v>
      </c>
      <c r="AH1922" t="e">
        <f>VLOOKUP(AF1922,关卡难度线!B:H,11,0)</f>
        <v>#N/A</v>
      </c>
    </row>
    <row r="1923" spans="14:34">
      <c r="N1923" s="14">
        <v>100308</v>
      </c>
      <c r="O1923">
        <v>11</v>
      </c>
      <c r="P1923">
        <v>100308</v>
      </c>
      <c r="Q1923">
        <v>12</v>
      </c>
      <c r="R1923">
        <v>100309</v>
      </c>
      <c r="S1923">
        <v>13</v>
      </c>
      <c r="T1923">
        <v>100307</v>
      </c>
      <c r="U1923">
        <v>14</v>
      </c>
      <c r="V1923">
        <v>100309</v>
      </c>
      <c r="W1923">
        <v>15</v>
      </c>
      <c r="X1923">
        <v>100307</v>
      </c>
      <c r="Y1923">
        <v>16</v>
      </c>
      <c r="Z1923">
        <v>100307</v>
      </c>
      <c r="AA1923">
        <v>17</v>
      </c>
      <c r="AB1923">
        <v>100307</v>
      </c>
      <c r="AC1923">
        <v>19</v>
      </c>
      <c r="AD1923">
        <v>100309</v>
      </c>
      <c r="AE1923">
        <v>20</v>
      </c>
      <c r="AF1923">
        <v>201023</v>
      </c>
      <c r="AG1923">
        <v>18</v>
      </c>
      <c r="AH1923" t="e">
        <f>VLOOKUP(AF1923,关卡难度线!B:H,11,0)</f>
        <v>#N/A</v>
      </c>
    </row>
    <row r="1924" spans="14:34">
      <c r="N1924" s="14">
        <v>100308</v>
      </c>
      <c r="O1924">
        <v>11</v>
      </c>
      <c r="P1924">
        <v>100308</v>
      </c>
      <c r="Q1924">
        <v>12</v>
      </c>
      <c r="R1924">
        <v>100307</v>
      </c>
      <c r="S1924">
        <v>13</v>
      </c>
      <c r="T1924">
        <v>100308</v>
      </c>
      <c r="U1924">
        <v>14</v>
      </c>
      <c r="V1924">
        <v>100307</v>
      </c>
      <c r="W1924">
        <v>15</v>
      </c>
      <c r="X1924">
        <v>100307</v>
      </c>
      <c r="Y1924">
        <v>16</v>
      </c>
      <c r="Z1924">
        <v>100308</v>
      </c>
      <c r="AA1924">
        <v>17</v>
      </c>
      <c r="AB1924">
        <v>100308</v>
      </c>
      <c r="AC1924">
        <v>19</v>
      </c>
      <c r="AD1924">
        <v>100307</v>
      </c>
      <c r="AE1924">
        <v>20</v>
      </c>
      <c r="AF1924">
        <v>201024</v>
      </c>
      <c r="AG1924">
        <v>18</v>
      </c>
      <c r="AH1924" t="e">
        <f>VLOOKUP(AF1924,关卡难度线!B:H,11,0)</f>
        <v>#N/A</v>
      </c>
    </row>
    <row r="1925" spans="14:34">
      <c r="N1925" s="14">
        <v>100308</v>
      </c>
      <c r="O1925">
        <v>11</v>
      </c>
      <c r="P1925">
        <v>100307</v>
      </c>
      <c r="Q1925">
        <v>12</v>
      </c>
      <c r="R1925">
        <v>100308</v>
      </c>
      <c r="S1925">
        <v>13</v>
      </c>
      <c r="T1925">
        <v>100308</v>
      </c>
      <c r="U1925">
        <v>14</v>
      </c>
      <c r="V1925">
        <v>100307</v>
      </c>
      <c r="W1925">
        <v>15</v>
      </c>
      <c r="X1925">
        <v>100309</v>
      </c>
      <c r="Y1925">
        <v>16</v>
      </c>
      <c r="Z1925">
        <v>100309</v>
      </c>
      <c r="AA1925">
        <v>17</v>
      </c>
      <c r="AB1925">
        <v>100308</v>
      </c>
      <c r="AC1925">
        <v>19</v>
      </c>
      <c r="AD1925">
        <v>100307</v>
      </c>
      <c r="AE1925">
        <v>20</v>
      </c>
      <c r="AF1925">
        <v>201025</v>
      </c>
      <c r="AG1925">
        <v>18</v>
      </c>
      <c r="AH1925" t="e">
        <f>VLOOKUP(AF1925,关卡难度线!B:H,11,0)</f>
        <v>#N/A</v>
      </c>
    </row>
    <row r="1926" spans="14:34">
      <c r="N1926" s="14">
        <v>100309</v>
      </c>
      <c r="O1926">
        <v>11</v>
      </c>
      <c r="P1926">
        <v>100307</v>
      </c>
      <c r="Q1926">
        <v>12</v>
      </c>
      <c r="R1926">
        <v>100307</v>
      </c>
      <c r="S1926">
        <v>13</v>
      </c>
      <c r="T1926">
        <v>100309</v>
      </c>
      <c r="U1926">
        <v>14</v>
      </c>
      <c r="V1926">
        <v>100307</v>
      </c>
      <c r="W1926">
        <v>15</v>
      </c>
      <c r="X1926">
        <v>100308</v>
      </c>
      <c r="Y1926">
        <v>16</v>
      </c>
      <c r="Z1926">
        <v>100309</v>
      </c>
      <c r="AA1926">
        <v>17</v>
      </c>
      <c r="AB1926">
        <v>100308</v>
      </c>
      <c r="AC1926">
        <v>19</v>
      </c>
      <c r="AD1926">
        <v>100308</v>
      </c>
      <c r="AE1926">
        <v>20</v>
      </c>
      <c r="AF1926">
        <v>201026</v>
      </c>
      <c r="AG1926">
        <v>18</v>
      </c>
      <c r="AH1926" t="e">
        <f>VLOOKUP(AF1926,关卡难度线!B:H,11,0)</f>
        <v>#N/A</v>
      </c>
    </row>
    <row r="1927" spans="14:34">
      <c r="N1927" s="14">
        <v>100307</v>
      </c>
      <c r="O1927">
        <v>11</v>
      </c>
      <c r="P1927">
        <v>100307</v>
      </c>
      <c r="Q1927">
        <v>12</v>
      </c>
      <c r="R1927">
        <v>100308</v>
      </c>
      <c r="S1927">
        <v>13</v>
      </c>
      <c r="T1927">
        <v>100307</v>
      </c>
      <c r="U1927">
        <v>14</v>
      </c>
      <c r="V1927">
        <v>100307</v>
      </c>
      <c r="W1927">
        <v>15</v>
      </c>
      <c r="X1927">
        <v>100307</v>
      </c>
      <c r="Y1927">
        <v>16</v>
      </c>
      <c r="Z1927">
        <v>100307</v>
      </c>
      <c r="AA1927">
        <v>17</v>
      </c>
      <c r="AB1927">
        <v>100309</v>
      </c>
      <c r="AC1927">
        <v>19</v>
      </c>
      <c r="AD1927">
        <v>100309</v>
      </c>
      <c r="AE1927">
        <v>20</v>
      </c>
      <c r="AF1927">
        <v>201027</v>
      </c>
      <c r="AG1927">
        <v>18</v>
      </c>
      <c r="AH1927" t="e">
        <f>VLOOKUP(AF1927,关卡难度线!B:H,11,0)</f>
        <v>#N/A</v>
      </c>
    </row>
    <row r="1928" spans="14:34">
      <c r="N1928" s="14">
        <v>100308</v>
      </c>
      <c r="O1928">
        <v>11</v>
      </c>
      <c r="P1928">
        <v>100309</v>
      </c>
      <c r="Q1928">
        <v>12</v>
      </c>
      <c r="R1928">
        <v>100309</v>
      </c>
      <c r="S1928">
        <v>13</v>
      </c>
      <c r="T1928">
        <v>100307</v>
      </c>
      <c r="U1928">
        <v>14</v>
      </c>
      <c r="V1928">
        <v>100308</v>
      </c>
      <c r="W1928">
        <v>15</v>
      </c>
      <c r="X1928">
        <v>100308</v>
      </c>
      <c r="Y1928">
        <v>16</v>
      </c>
      <c r="Z1928">
        <v>100309</v>
      </c>
      <c r="AA1928">
        <v>17</v>
      </c>
      <c r="AB1928">
        <v>100309</v>
      </c>
      <c r="AC1928">
        <v>19</v>
      </c>
      <c r="AD1928">
        <v>100308</v>
      </c>
      <c r="AE1928">
        <v>20</v>
      </c>
      <c r="AF1928">
        <v>201028</v>
      </c>
      <c r="AG1928">
        <v>18</v>
      </c>
      <c r="AH1928" t="e">
        <f>VLOOKUP(AF1928,关卡难度线!B:H,11,0)</f>
        <v>#N/A</v>
      </c>
    </row>
    <row r="1929" spans="14:34">
      <c r="N1929" s="14">
        <v>100309</v>
      </c>
      <c r="O1929">
        <v>11</v>
      </c>
      <c r="P1929">
        <v>100309</v>
      </c>
      <c r="Q1929">
        <v>12</v>
      </c>
      <c r="R1929">
        <v>100309</v>
      </c>
      <c r="S1929">
        <v>13</v>
      </c>
      <c r="T1929">
        <v>100308</v>
      </c>
      <c r="U1929">
        <v>14</v>
      </c>
      <c r="V1929">
        <v>100308</v>
      </c>
      <c r="W1929">
        <v>15</v>
      </c>
      <c r="X1929">
        <v>100309</v>
      </c>
      <c r="Y1929">
        <v>16</v>
      </c>
      <c r="Z1929">
        <v>100307</v>
      </c>
      <c r="AA1929">
        <v>17</v>
      </c>
      <c r="AB1929">
        <v>100307</v>
      </c>
      <c r="AC1929">
        <v>19</v>
      </c>
      <c r="AD1929">
        <v>100309</v>
      </c>
      <c r="AE1929">
        <v>20</v>
      </c>
      <c r="AF1929">
        <v>201029</v>
      </c>
      <c r="AG1929">
        <v>18</v>
      </c>
      <c r="AH1929" t="e">
        <f>VLOOKUP(AF1929,关卡难度线!B:H,11,0)</f>
        <v>#N/A</v>
      </c>
    </row>
    <row r="1930" spans="14:34">
      <c r="N1930" s="14">
        <v>100307</v>
      </c>
      <c r="O1930">
        <v>11</v>
      </c>
      <c r="P1930">
        <v>100309</v>
      </c>
      <c r="Q1930">
        <v>12</v>
      </c>
      <c r="R1930">
        <v>100308</v>
      </c>
      <c r="S1930">
        <v>13</v>
      </c>
      <c r="T1930">
        <v>100309</v>
      </c>
      <c r="U1930">
        <v>14</v>
      </c>
      <c r="V1930">
        <v>100307</v>
      </c>
      <c r="W1930">
        <v>15</v>
      </c>
      <c r="X1930">
        <v>100308</v>
      </c>
      <c r="Y1930">
        <v>16</v>
      </c>
      <c r="Z1930">
        <v>100309</v>
      </c>
      <c r="AA1930">
        <v>17</v>
      </c>
      <c r="AB1930">
        <v>100309</v>
      </c>
      <c r="AC1930">
        <v>19</v>
      </c>
      <c r="AD1930">
        <v>100309</v>
      </c>
      <c r="AE1930">
        <v>20</v>
      </c>
      <c r="AF1930">
        <v>201030</v>
      </c>
      <c r="AG1930">
        <v>18</v>
      </c>
      <c r="AH1930" t="e">
        <f>VLOOKUP(AF1930,关卡难度线!B:H,11,0)</f>
        <v>#N/A</v>
      </c>
    </row>
    <row r="1931" spans="14:34">
      <c r="N1931" s="14">
        <v>100309</v>
      </c>
      <c r="O1931">
        <v>11</v>
      </c>
      <c r="P1931">
        <v>100307</v>
      </c>
      <c r="Q1931">
        <v>12</v>
      </c>
      <c r="R1931">
        <v>100308</v>
      </c>
      <c r="S1931">
        <v>13</v>
      </c>
      <c r="T1931">
        <v>100309</v>
      </c>
      <c r="U1931">
        <v>14</v>
      </c>
      <c r="V1931">
        <v>100309</v>
      </c>
      <c r="W1931">
        <v>15</v>
      </c>
      <c r="X1931">
        <v>100307</v>
      </c>
      <c r="Y1931">
        <v>16</v>
      </c>
      <c r="Z1931">
        <v>100309</v>
      </c>
      <c r="AA1931">
        <v>17</v>
      </c>
      <c r="AB1931">
        <v>100307</v>
      </c>
      <c r="AC1931">
        <v>19</v>
      </c>
      <c r="AD1931">
        <v>100308</v>
      </c>
      <c r="AE1931">
        <v>20</v>
      </c>
      <c r="AF1931">
        <v>201021</v>
      </c>
      <c r="AG1931">
        <v>18</v>
      </c>
      <c r="AH1931" t="e">
        <f>VLOOKUP(AF1931,关卡难度线!B:H,11,0)</f>
        <v>#N/A</v>
      </c>
    </row>
    <row r="1932" spans="14:34">
      <c r="N1932" s="14">
        <v>100308</v>
      </c>
      <c r="O1932">
        <v>11</v>
      </c>
      <c r="P1932">
        <v>100308</v>
      </c>
      <c r="Q1932">
        <v>12</v>
      </c>
      <c r="R1932">
        <v>100307</v>
      </c>
      <c r="S1932">
        <v>13</v>
      </c>
      <c r="T1932">
        <v>100308</v>
      </c>
      <c r="U1932">
        <v>14</v>
      </c>
      <c r="V1932">
        <v>100307</v>
      </c>
      <c r="W1932">
        <v>15</v>
      </c>
      <c r="X1932">
        <v>100308</v>
      </c>
      <c r="Y1932">
        <v>16</v>
      </c>
      <c r="Z1932">
        <v>100307</v>
      </c>
      <c r="AA1932">
        <v>17</v>
      </c>
      <c r="AB1932">
        <v>100308</v>
      </c>
      <c r="AC1932">
        <v>19</v>
      </c>
      <c r="AD1932">
        <v>100309</v>
      </c>
      <c r="AE1932">
        <v>20</v>
      </c>
      <c r="AF1932">
        <v>201022</v>
      </c>
      <c r="AG1932">
        <v>18</v>
      </c>
      <c r="AH1932" t="e">
        <f>VLOOKUP(AF1932,关卡难度线!B:H,11,0)</f>
        <v>#N/A</v>
      </c>
    </row>
    <row r="1933" spans="14:34">
      <c r="N1933" s="14">
        <v>100308</v>
      </c>
      <c r="O1933">
        <v>11</v>
      </c>
      <c r="P1933">
        <v>100308</v>
      </c>
      <c r="Q1933">
        <v>12</v>
      </c>
      <c r="R1933">
        <v>100309</v>
      </c>
      <c r="S1933">
        <v>13</v>
      </c>
      <c r="T1933">
        <v>100307</v>
      </c>
      <c r="U1933">
        <v>14</v>
      </c>
      <c r="V1933">
        <v>100309</v>
      </c>
      <c r="W1933">
        <v>15</v>
      </c>
      <c r="X1933">
        <v>100307</v>
      </c>
      <c r="Y1933">
        <v>16</v>
      </c>
      <c r="Z1933">
        <v>100307</v>
      </c>
      <c r="AA1933">
        <v>17</v>
      </c>
      <c r="AB1933">
        <v>100307</v>
      </c>
      <c r="AC1933">
        <v>19</v>
      </c>
      <c r="AD1933">
        <v>100309</v>
      </c>
      <c r="AE1933">
        <v>20</v>
      </c>
      <c r="AF1933">
        <v>201023</v>
      </c>
      <c r="AG1933">
        <v>18</v>
      </c>
      <c r="AH1933" t="e">
        <f>VLOOKUP(AF1933,关卡难度线!B:H,11,0)</f>
        <v>#N/A</v>
      </c>
    </row>
    <row r="1934" spans="14:34">
      <c r="N1934" s="14">
        <v>100308</v>
      </c>
      <c r="O1934">
        <v>11</v>
      </c>
      <c r="P1934">
        <v>100308</v>
      </c>
      <c r="Q1934">
        <v>12</v>
      </c>
      <c r="R1934">
        <v>100307</v>
      </c>
      <c r="S1934">
        <v>13</v>
      </c>
      <c r="T1934">
        <v>100308</v>
      </c>
      <c r="U1934">
        <v>14</v>
      </c>
      <c r="V1934">
        <v>100307</v>
      </c>
      <c r="W1934">
        <v>15</v>
      </c>
      <c r="X1934">
        <v>100307</v>
      </c>
      <c r="Y1934">
        <v>16</v>
      </c>
      <c r="Z1934">
        <v>100308</v>
      </c>
      <c r="AA1934">
        <v>17</v>
      </c>
      <c r="AB1934">
        <v>100308</v>
      </c>
      <c r="AC1934">
        <v>19</v>
      </c>
      <c r="AD1934">
        <v>100307</v>
      </c>
      <c r="AE1934">
        <v>20</v>
      </c>
      <c r="AF1934">
        <v>201024</v>
      </c>
      <c r="AG1934">
        <v>18</v>
      </c>
      <c r="AH1934" t="e">
        <f>VLOOKUP(AF1934,关卡难度线!B:H,11,0)</f>
        <v>#N/A</v>
      </c>
    </row>
    <row r="1935" spans="14:34">
      <c r="N1935" s="14">
        <v>100308</v>
      </c>
      <c r="O1935">
        <v>11</v>
      </c>
      <c r="P1935">
        <v>100307</v>
      </c>
      <c r="Q1935">
        <v>12</v>
      </c>
      <c r="R1935">
        <v>100308</v>
      </c>
      <c r="S1935">
        <v>13</v>
      </c>
      <c r="T1935">
        <v>100308</v>
      </c>
      <c r="U1935">
        <v>14</v>
      </c>
      <c r="V1935">
        <v>100307</v>
      </c>
      <c r="W1935">
        <v>15</v>
      </c>
      <c r="X1935">
        <v>100309</v>
      </c>
      <c r="Y1935">
        <v>16</v>
      </c>
      <c r="Z1935">
        <v>100309</v>
      </c>
      <c r="AA1935">
        <v>17</v>
      </c>
      <c r="AB1935">
        <v>100308</v>
      </c>
      <c r="AC1935">
        <v>19</v>
      </c>
      <c r="AD1935">
        <v>100307</v>
      </c>
      <c r="AE1935">
        <v>20</v>
      </c>
      <c r="AF1935">
        <v>201025</v>
      </c>
      <c r="AG1935">
        <v>18</v>
      </c>
      <c r="AH1935" t="e">
        <f>VLOOKUP(AF1935,关卡难度线!B:H,11,0)</f>
        <v>#N/A</v>
      </c>
    </row>
    <row r="1936" spans="14:34">
      <c r="N1936" s="14">
        <v>100309</v>
      </c>
      <c r="O1936">
        <v>11</v>
      </c>
      <c r="P1936">
        <v>100307</v>
      </c>
      <c r="Q1936">
        <v>12</v>
      </c>
      <c r="R1936">
        <v>100307</v>
      </c>
      <c r="S1936">
        <v>13</v>
      </c>
      <c r="T1936">
        <v>100309</v>
      </c>
      <c r="U1936">
        <v>14</v>
      </c>
      <c r="V1936">
        <v>100307</v>
      </c>
      <c r="W1936">
        <v>15</v>
      </c>
      <c r="X1936">
        <v>100308</v>
      </c>
      <c r="Y1936">
        <v>16</v>
      </c>
      <c r="Z1936">
        <v>100309</v>
      </c>
      <c r="AA1936">
        <v>17</v>
      </c>
      <c r="AB1936">
        <v>100308</v>
      </c>
      <c r="AC1936">
        <v>19</v>
      </c>
      <c r="AD1936">
        <v>100308</v>
      </c>
      <c r="AE1936">
        <v>20</v>
      </c>
      <c r="AF1936">
        <v>201026</v>
      </c>
      <c r="AG1936">
        <v>18</v>
      </c>
      <c r="AH1936" t="e">
        <f>VLOOKUP(AF1936,关卡难度线!B:H,11,0)</f>
        <v>#N/A</v>
      </c>
    </row>
    <row r="1937" spans="14:34">
      <c r="N1937" s="14">
        <v>100307</v>
      </c>
      <c r="O1937">
        <v>11</v>
      </c>
      <c r="P1937">
        <v>100307</v>
      </c>
      <c r="Q1937">
        <v>12</v>
      </c>
      <c r="R1937">
        <v>100308</v>
      </c>
      <c r="S1937">
        <v>13</v>
      </c>
      <c r="T1937">
        <v>100307</v>
      </c>
      <c r="U1937">
        <v>14</v>
      </c>
      <c r="V1937">
        <v>100307</v>
      </c>
      <c r="W1937">
        <v>15</v>
      </c>
      <c r="X1937">
        <v>100307</v>
      </c>
      <c r="Y1937">
        <v>16</v>
      </c>
      <c r="Z1937">
        <v>100307</v>
      </c>
      <c r="AA1937">
        <v>17</v>
      </c>
      <c r="AB1937">
        <v>100309</v>
      </c>
      <c r="AC1937">
        <v>19</v>
      </c>
      <c r="AD1937">
        <v>100309</v>
      </c>
      <c r="AE1937">
        <v>20</v>
      </c>
      <c r="AF1937">
        <v>201027</v>
      </c>
      <c r="AG1937">
        <v>18</v>
      </c>
      <c r="AH1937" t="e">
        <f>VLOOKUP(AF1937,关卡难度线!B:H,11,0)</f>
        <v>#N/A</v>
      </c>
    </row>
    <row r="1938" spans="14:34">
      <c r="N1938" s="14">
        <v>100308</v>
      </c>
      <c r="O1938">
        <v>11</v>
      </c>
      <c r="P1938">
        <v>100309</v>
      </c>
      <c r="Q1938">
        <v>12</v>
      </c>
      <c r="R1938">
        <v>100309</v>
      </c>
      <c r="S1938">
        <v>13</v>
      </c>
      <c r="T1938">
        <v>100307</v>
      </c>
      <c r="U1938">
        <v>14</v>
      </c>
      <c r="V1938">
        <v>100308</v>
      </c>
      <c r="W1938">
        <v>15</v>
      </c>
      <c r="X1938">
        <v>100308</v>
      </c>
      <c r="Y1938">
        <v>16</v>
      </c>
      <c r="Z1938">
        <v>100309</v>
      </c>
      <c r="AA1938">
        <v>17</v>
      </c>
      <c r="AB1938">
        <v>100309</v>
      </c>
      <c r="AC1938">
        <v>19</v>
      </c>
      <c r="AD1938">
        <v>100308</v>
      </c>
      <c r="AE1938">
        <v>20</v>
      </c>
      <c r="AF1938">
        <v>201028</v>
      </c>
      <c r="AG1938">
        <v>18</v>
      </c>
      <c r="AH1938" t="e">
        <f>VLOOKUP(AF1938,关卡难度线!B:H,11,0)</f>
        <v>#N/A</v>
      </c>
    </row>
    <row r="1939" spans="14:34">
      <c r="N1939" s="14">
        <v>100309</v>
      </c>
      <c r="O1939">
        <v>11</v>
      </c>
      <c r="P1939">
        <v>100309</v>
      </c>
      <c r="Q1939">
        <v>12</v>
      </c>
      <c r="R1939">
        <v>100309</v>
      </c>
      <c r="S1939">
        <v>13</v>
      </c>
      <c r="T1939">
        <v>100308</v>
      </c>
      <c r="U1939">
        <v>14</v>
      </c>
      <c r="V1939">
        <v>100308</v>
      </c>
      <c r="W1939">
        <v>15</v>
      </c>
      <c r="X1939">
        <v>100309</v>
      </c>
      <c r="Y1939">
        <v>16</v>
      </c>
      <c r="Z1939">
        <v>100307</v>
      </c>
      <c r="AA1939">
        <v>17</v>
      </c>
      <c r="AB1939">
        <v>100307</v>
      </c>
      <c r="AC1939">
        <v>19</v>
      </c>
      <c r="AD1939">
        <v>100309</v>
      </c>
      <c r="AE1939">
        <v>20</v>
      </c>
      <c r="AF1939">
        <v>201029</v>
      </c>
      <c r="AG1939">
        <v>18</v>
      </c>
      <c r="AH1939" t="e">
        <f>VLOOKUP(AF1939,关卡难度线!B:H,11,0)</f>
        <v>#N/A</v>
      </c>
    </row>
    <row r="1940" spans="14:34">
      <c r="N1940" s="14">
        <v>100307</v>
      </c>
      <c r="O1940">
        <v>11</v>
      </c>
      <c r="P1940">
        <v>100309</v>
      </c>
      <c r="Q1940">
        <v>12</v>
      </c>
      <c r="R1940">
        <v>100308</v>
      </c>
      <c r="S1940">
        <v>13</v>
      </c>
      <c r="T1940">
        <v>100309</v>
      </c>
      <c r="U1940">
        <v>14</v>
      </c>
      <c r="V1940">
        <v>100307</v>
      </c>
      <c r="W1940">
        <v>15</v>
      </c>
      <c r="X1940">
        <v>100308</v>
      </c>
      <c r="Y1940">
        <v>16</v>
      </c>
      <c r="Z1940">
        <v>100309</v>
      </c>
      <c r="AA1940">
        <v>17</v>
      </c>
      <c r="AB1940">
        <v>100309</v>
      </c>
      <c r="AC1940">
        <v>19</v>
      </c>
      <c r="AD1940">
        <v>100309</v>
      </c>
      <c r="AE1940">
        <v>20</v>
      </c>
      <c r="AF1940">
        <v>201030</v>
      </c>
      <c r="AG1940">
        <v>18</v>
      </c>
      <c r="AH1940" t="e">
        <f>VLOOKUP(AF1940,关卡难度线!B:H,11,0)</f>
        <v>#N/A</v>
      </c>
    </row>
    <row r="1941" spans="14:34">
      <c r="N1941" s="14">
        <v>100311</v>
      </c>
      <c r="O1941">
        <v>11</v>
      </c>
      <c r="P1941">
        <v>100312</v>
      </c>
      <c r="Q1941">
        <v>12</v>
      </c>
      <c r="R1941">
        <v>100310</v>
      </c>
      <c r="S1941">
        <v>13</v>
      </c>
      <c r="T1941">
        <v>100311</v>
      </c>
      <c r="U1941">
        <v>14</v>
      </c>
      <c r="V1941">
        <v>100312</v>
      </c>
      <c r="W1941">
        <v>15</v>
      </c>
      <c r="X1941">
        <v>100311</v>
      </c>
      <c r="Y1941">
        <v>16</v>
      </c>
      <c r="Z1941">
        <v>100312</v>
      </c>
      <c r="AA1941">
        <v>17</v>
      </c>
      <c r="AB1941">
        <v>100311</v>
      </c>
      <c r="AC1941">
        <v>19</v>
      </c>
      <c r="AD1941">
        <v>100312</v>
      </c>
      <c r="AE1941">
        <v>20</v>
      </c>
      <c r="AF1941">
        <v>201031</v>
      </c>
      <c r="AG1941">
        <v>18</v>
      </c>
      <c r="AH1941" t="e">
        <f>VLOOKUP(AF1941,关卡难度线!B:H,11,0)</f>
        <v>#N/A</v>
      </c>
    </row>
    <row r="1942" spans="14:34">
      <c r="N1942" s="14">
        <v>100310</v>
      </c>
      <c r="O1942">
        <v>11</v>
      </c>
      <c r="P1942">
        <v>100312</v>
      </c>
      <c r="Q1942">
        <v>12</v>
      </c>
      <c r="R1942">
        <v>100311</v>
      </c>
      <c r="S1942">
        <v>13</v>
      </c>
      <c r="T1942">
        <v>100311</v>
      </c>
      <c r="U1942">
        <v>14</v>
      </c>
      <c r="V1942">
        <v>100311</v>
      </c>
      <c r="W1942">
        <v>15</v>
      </c>
      <c r="X1942">
        <v>100310</v>
      </c>
      <c r="Y1942">
        <v>16</v>
      </c>
      <c r="Z1942">
        <v>100311</v>
      </c>
      <c r="AA1942">
        <v>17</v>
      </c>
      <c r="AB1942">
        <v>100310</v>
      </c>
      <c r="AC1942">
        <v>19</v>
      </c>
      <c r="AD1942">
        <v>100310</v>
      </c>
      <c r="AE1942">
        <v>20</v>
      </c>
      <c r="AF1942">
        <v>201032</v>
      </c>
      <c r="AG1942">
        <v>18</v>
      </c>
      <c r="AH1942" t="e">
        <f>VLOOKUP(AF1942,关卡难度线!B:H,11,0)</f>
        <v>#N/A</v>
      </c>
    </row>
    <row r="1943" spans="14:34">
      <c r="N1943" s="14">
        <v>100310</v>
      </c>
      <c r="O1943">
        <v>11</v>
      </c>
      <c r="P1943">
        <v>100310</v>
      </c>
      <c r="Q1943">
        <v>12</v>
      </c>
      <c r="R1943">
        <v>100311</v>
      </c>
      <c r="S1943">
        <v>13</v>
      </c>
      <c r="T1943">
        <v>100311</v>
      </c>
      <c r="U1943">
        <v>14</v>
      </c>
      <c r="V1943">
        <v>100312</v>
      </c>
      <c r="W1943">
        <v>15</v>
      </c>
      <c r="X1943">
        <v>100312</v>
      </c>
      <c r="Y1943">
        <v>16</v>
      </c>
      <c r="Z1943">
        <v>100311</v>
      </c>
      <c r="AA1943">
        <v>17</v>
      </c>
      <c r="AB1943">
        <v>100310</v>
      </c>
      <c r="AC1943">
        <v>19</v>
      </c>
      <c r="AD1943">
        <v>100310</v>
      </c>
      <c r="AE1943">
        <v>20</v>
      </c>
      <c r="AF1943">
        <v>201033</v>
      </c>
      <c r="AG1943">
        <v>18</v>
      </c>
      <c r="AH1943" t="e">
        <f>VLOOKUP(AF1943,关卡难度线!B:H,11,0)</f>
        <v>#N/A</v>
      </c>
    </row>
    <row r="1944" spans="14:34">
      <c r="N1944" s="14">
        <v>100311</v>
      </c>
      <c r="O1944">
        <v>11</v>
      </c>
      <c r="P1944">
        <v>100312</v>
      </c>
      <c r="Q1944">
        <v>12</v>
      </c>
      <c r="R1944">
        <v>100312</v>
      </c>
      <c r="S1944">
        <v>13</v>
      </c>
      <c r="T1944">
        <v>100311</v>
      </c>
      <c r="U1944">
        <v>14</v>
      </c>
      <c r="V1944">
        <v>100312</v>
      </c>
      <c r="W1944">
        <v>15</v>
      </c>
      <c r="X1944">
        <v>100312</v>
      </c>
      <c r="Y1944">
        <v>16</v>
      </c>
      <c r="Z1944">
        <v>100310</v>
      </c>
      <c r="AA1944">
        <v>17</v>
      </c>
      <c r="AB1944">
        <v>100311</v>
      </c>
      <c r="AC1944">
        <v>19</v>
      </c>
      <c r="AD1944">
        <v>100310</v>
      </c>
      <c r="AE1944">
        <v>20</v>
      </c>
      <c r="AF1944">
        <v>201034</v>
      </c>
      <c r="AG1944">
        <v>18</v>
      </c>
      <c r="AH1944" t="e">
        <f>VLOOKUP(AF1944,关卡难度线!B:H,11,0)</f>
        <v>#N/A</v>
      </c>
    </row>
    <row r="1945" spans="14:34">
      <c r="N1945" s="14">
        <v>100310</v>
      </c>
      <c r="O1945">
        <v>11</v>
      </c>
      <c r="P1945">
        <v>100312</v>
      </c>
      <c r="Q1945">
        <v>12</v>
      </c>
      <c r="R1945">
        <v>100312</v>
      </c>
      <c r="S1945">
        <v>13</v>
      </c>
      <c r="T1945">
        <v>100310</v>
      </c>
      <c r="U1945">
        <v>14</v>
      </c>
      <c r="V1945">
        <v>100311</v>
      </c>
      <c r="W1945">
        <v>15</v>
      </c>
      <c r="X1945">
        <v>100312</v>
      </c>
      <c r="Y1945">
        <v>16</v>
      </c>
      <c r="Z1945">
        <v>100312</v>
      </c>
      <c r="AA1945">
        <v>17</v>
      </c>
      <c r="AB1945">
        <v>100310</v>
      </c>
      <c r="AC1945">
        <v>19</v>
      </c>
      <c r="AD1945">
        <v>100311</v>
      </c>
      <c r="AE1945">
        <v>20</v>
      </c>
      <c r="AF1945">
        <v>201035</v>
      </c>
      <c r="AG1945">
        <v>18</v>
      </c>
      <c r="AH1945" t="e">
        <f>VLOOKUP(AF1945,关卡难度线!B:H,11,0)</f>
        <v>#N/A</v>
      </c>
    </row>
    <row r="1946" spans="14:34">
      <c r="N1946" s="14">
        <v>100312</v>
      </c>
      <c r="O1946">
        <v>11</v>
      </c>
      <c r="P1946">
        <v>100311</v>
      </c>
      <c r="Q1946">
        <v>12</v>
      </c>
      <c r="R1946">
        <v>100312</v>
      </c>
      <c r="S1946">
        <v>13</v>
      </c>
      <c r="T1946">
        <v>100311</v>
      </c>
      <c r="U1946">
        <v>14</v>
      </c>
      <c r="V1946">
        <v>100310</v>
      </c>
      <c r="W1946">
        <v>15</v>
      </c>
      <c r="X1946">
        <v>100311</v>
      </c>
      <c r="Y1946">
        <v>16</v>
      </c>
      <c r="Z1946">
        <v>100311</v>
      </c>
      <c r="AA1946">
        <v>17</v>
      </c>
      <c r="AB1946">
        <v>100311</v>
      </c>
      <c r="AC1946">
        <v>19</v>
      </c>
      <c r="AD1946">
        <v>100310</v>
      </c>
      <c r="AE1946">
        <v>20</v>
      </c>
      <c r="AF1946">
        <v>201036</v>
      </c>
      <c r="AG1946">
        <v>18</v>
      </c>
      <c r="AH1946" t="e">
        <f>VLOOKUP(AF1946,关卡难度线!B:H,11,0)</f>
        <v>#N/A</v>
      </c>
    </row>
    <row r="1947" spans="14:34">
      <c r="N1947" s="14">
        <v>100311</v>
      </c>
      <c r="O1947">
        <v>11</v>
      </c>
      <c r="P1947">
        <v>100312</v>
      </c>
      <c r="Q1947">
        <v>12</v>
      </c>
      <c r="R1947">
        <v>100312</v>
      </c>
      <c r="S1947">
        <v>13</v>
      </c>
      <c r="T1947">
        <v>100312</v>
      </c>
      <c r="U1947">
        <v>14</v>
      </c>
      <c r="V1947">
        <v>100312</v>
      </c>
      <c r="W1947">
        <v>15</v>
      </c>
      <c r="X1947">
        <v>100312</v>
      </c>
      <c r="Y1947">
        <v>16</v>
      </c>
      <c r="Z1947">
        <v>100310</v>
      </c>
      <c r="AA1947">
        <v>17</v>
      </c>
      <c r="AB1947">
        <v>100310</v>
      </c>
      <c r="AC1947">
        <v>19</v>
      </c>
      <c r="AD1947">
        <v>100311</v>
      </c>
      <c r="AE1947">
        <v>20</v>
      </c>
      <c r="AF1947">
        <v>201037</v>
      </c>
      <c r="AG1947">
        <v>18</v>
      </c>
      <c r="AH1947" t="e">
        <f>VLOOKUP(AF1947,关卡难度线!B:H,11,0)</f>
        <v>#N/A</v>
      </c>
    </row>
    <row r="1948" spans="14:34">
      <c r="N1948" s="14">
        <v>100312</v>
      </c>
      <c r="O1948">
        <v>11</v>
      </c>
      <c r="P1948">
        <v>100310</v>
      </c>
      <c r="Q1948">
        <v>12</v>
      </c>
      <c r="R1948">
        <v>100311</v>
      </c>
      <c r="S1948">
        <v>13</v>
      </c>
      <c r="T1948">
        <v>100311</v>
      </c>
      <c r="U1948">
        <v>14</v>
      </c>
      <c r="V1948">
        <v>100312</v>
      </c>
      <c r="W1948">
        <v>15</v>
      </c>
      <c r="X1948">
        <v>100310</v>
      </c>
      <c r="Y1948">
        <v>16</v>
      </c>
      <c r="Z1948">
        <v>100311</v>
      </c>
      <c r="AA1948">
        <v>17</v>
      </c>
      <c r="AB1948">
        <v>100312</v>
      </c>
      <c r="AC1948">
        <v>19</v>
      </c>
      <c r="AD1948">
        <v>100310</v>
      </c>
      <c r="AE1948">
        <v>20</v>
      </c>
      <c r="AF1948">
        <v>201038</v>
      </c>
      <c r="AG1948">
        <v>18</v>
      </c>
      <c r="AH1948" t="e">
        <f>VLOOKUP(AF1948,关卡难度线!B:H,11,0)</f>
        <v>#N/A</v>
      </c>
    </row>
    <row r="1949" spans="14:34">
      <c r="N1949" s="14">
        <v>100310</v>
      </c>
      <c r="O1949">
        <v>11</v>
      </c>
      <c r="P1949">
        <v>100311</v>
      </c>
      <c r="Q1949">
        <v>12</v>
      </c>
      <c r="R1949">
        <v>100310</v>
      </c>
      <c r="S1949">
        <v>13</v>
      </c>
      <c r="T1949">
        <v>100312</v>
      </c>
      <c r="U1949">
        <v>14</v>
      </c>
      <c r="V1949">
        <v>100312</v>
      </c>
      <c r="W1949">
        <v>15</v>
      </c>
      <c r="X1949">
        <v>100311</v>
      </c>
      <c r="Y1949">
        <v>16</v>
      </c>
      <c r="Z1949">
        <v>100310</v>
      </c>
      <c r="AA1949">
        <v>17</v>
      </c>
      <c r="AB1949">
        <v>100310</v>
      </c>
      <c r="AC1949">
        <v>19</v>
      </c>
      <c r="AD1949">
        <v>100311</v>
      </c>
      <c r="AE1949">
        <v>20</v>
      </c>
      <c r="AF1949">
        <v>201039</v>
      </c>
      <c r="AG1949">
        <v>18</v>
      </c>
      <c r="AH1949" t="e">
        <f>VLOOKUP(AF1949,关卡难度线!B:H,11,0)</f>
        <v>#N/A</v>
      </c>
    </row>
    <row r="1950" spans="14:34">
      <c r="N1950" s="14">
        <v>100310</v>
      </c>
      <c r="O1950">
        <v>11</v>
      </c>
      <c r="P1950">
        <v>100312</v>
      </c>
      <c r="Q1950">
        <v>12</v>
      </c>
      <c r="R1950">
        <v>100311</v>
      </c>
      <c r="S1950">
        <v>13</v>
      </c>
      <c r="T1950">
        <v>100312</v>
      </c>
      <c r="U1950">
        <v>14</v>
      </c>
      <c r="V1950">
        <v>100312</v>
      </c>
      <c r="W1950">
        <v>15</v>
      </c>
      <c r="X1950">
        <v>100312</v>
      </c>
      <c r="Y1950">
        <v>16</v>
      </c>
      <c r="Z1950">
        <v>100310</v>
      </c>
      <c r="AA1950">
        <v>17</v>
      </c>
      <c r="AB1950">
        <v>100312</v>
      </c>
      <c r="AC1950">
        <v>19</v>
      </c>
      <c r="AD1950">
        <v>100310</v>
      </c>
      <c r="AE1950">
        <v>20</v>
      </c>
      <c r="AF1950">
        <v>201040</v>
      </c>
      <c r="AG1950">
        <v>18</v>
      </c>
      <c r="AH1950" t="e">
        <f>VLOOKUP(AF1950,关卡难度线!B:H,11,0)</f>
        <v>#N/A</v>
      </c>
    </row>
    <row r="1951" spans="14:34">
      <c r="N1951" s="14">
        <v>100311</v>
      </c>
      <c r="O1951">
        <v>11</v>
      </c>
      <c r="P1951">
        <v>100312</v>
      </c>
      <c r="Q1951">
        <v>12</v>
      </c>
      <c r="R1951">
        <v>100310</v>
      </c>
      <c r="S1951">
        <v>13</v>
      </c>
      <c r="T1951">
        <v>100311</v>
      </c>
      <c r="U1951">
        <v>14</v>
      </c>
      <c r="V1951">
        <v>100312</v>
      </c>
      <c r="W1951">
        <v>15</v>
      </c>
      <c r="X1951">
        <v>100311</v>
      </c>
      <c r="Y1951">
        <v>16</v>
      </c>
      <c r="Z1951">
        <v>100312</v>
      </c>
      <c r="AA1951">
        <v>17</v>
      </c>
      <c r="AB1951">
        <v>100311</v>
      </c>
      <c r="AC1951">
        <v>19</v>
      </c>
      <c r="AD1951">
        <v>100312</v>
      </c>
      <c r="AE1951">
        <v>20</v>
      </c>
      <c r="AF1951">
        <v>201031</v>
      </c>
      <c r="AG1951">
        <v>18</v>
      </c>
      <c r="AH1951" t="e">
        <f>VLOOKUP(AF1951,关卡难度线!B:H,11,0)</f>
        <v>#N/A</v>
      </c>
    </row>
    <row r="1952" spans="14:34">
      <c r="N1952" s="14">
        <v>100310</v>
      </c>
      <c r="O1952">
        <v>11</v>
      </c>
      <c r="P1952">
        <v>100312</v>
      </c>
      <c r="Q1952">
        <v>12</v>
      </c>
      <c r="R1952">
        <v>100311</v>
      </c>
      <c r="S1952">
        <v>13</v>
      </c>
      <c r="T1952">
        <v>100311</v>
      </c>
      <c r="U1952">
        <v>14</v>
      </c>
      <c r="V1952">
        <v>100311</v>
      </c>
      <c r="W1952">
        <v>15</v>
      </c>
      <c r="X1952">
        <v>100310</v>
      </c>
      <c r="Y1952">
        <v>16</v>
      </c>
      <c r="Z1952">
        <v>100311</v>
      </c>
      <c r="AA1952">
        <v>17</v>
      </c>
      <c r="AB1952">
        <v>100310</v>
      </c>
      <c r="AC1952">
        <v>19</v>
      </c>
      <c r="AD1952">
        <v>100310</v>
      </c>
      <c r="AE1952">
        <v>20</v>
      </c>
      <c r="AF1952">
        <v>201032</v>
      </c>
      <c r="AG1952">
        <v>18</v>
      </c>
      <c r="AH1952" t="e">
        <f>VLOOKUP(AF1952,关卡难度线!B:H,11,0)</f>
        <v>#N/A</v>
      </c>
    </row>
    <row r="1953" spans="14:34">
      <c r="N1953" s="14">
        <v>100310</v>
      </c>
      <c r="O1953">
        <v>11</v>
      </c>
      <c r="P1953">
        <v>100310</v>
      </c>
      <c r="Q1953">
        <v>12</v>
      </c>
      <c r="R1953">
        <v>100311</v>
      </c>
      <c r="S1953">
        <v>13</v>
      </c>
      <c r="T1953">
        <v>100311</v>
      </c>
      <c r="U1953">
        <v>14</v>
      </c>
      <c r="V1953">
        <v>100312</v>
      </c>
      <c r="W1953">
        <v>15</v>
      </c>
      <c r="X1953">
        <v>100312</v>
      </c>
      <c r="Y1953">
        <v>16</v>
      </c>
      <c r="Z1953">
        <v>100311</v>
      </c>
      <c r="AA1953">
        <v>17</v>
      </c>
      <c r="AB1953">
        <v>100310</v>
      </c>
      <c r="AC1953">
        <v>19</v>
      </c>
      <c r="AD1953">
        <v>100310</v>
      </c>
      <c r="AE1953">
        <v>20</v>
      </c>
      <c r="AF1953">
        <v>201033</v>
      </c>
      <c r="AG1953">
        <v>18</v>
      </c>
      <c r="AH1953" t="e">
        <f>VLOOKUP(AF1953,关卡难度线!B:H,11,0)</f>
        <v>#N/A</v>
      </c>
    </row>
    <row r="1954" spans="14:34">
      <c r="N1954" s="14">
        <v>100311</v>
      </c>
      <c r="O1954">
        <v>11</v>
      </c>
      <c r="P1954">
        <v>100312</v>
      </c>
      <c r="Q1954">
        <v>12</v>
      </c>
      <c r="R1954">
        <v>100312</v>
      </c>
      <c r="S1954">
        <v>13</v>
      </c>
      <c r="T1954">
        <v>100311</v>
      </c>
      <c r="U1954">
        <v>14</v>
      </c>
      <c r="V1954">
        <v>100312</v>
      </c>
      <c r="W1954">
        <v>15</v>
      </c>
      <c r="X1954">
        <v>100312</v>
      </c>
      <c r="Y1954">
        <v>16</v>
      </c>
      <c r="Z1954">
        <v>100310</v>
      </c>
      <c r="AA1954">
        <v>17</v>
      </c>
      <c r="AB1954">
        <v>100311</v>
      </c>
      <c r="AC1954">
        <v>19</v>
      </c>
      <c r="AD1954">
        <v>100310</v>
      </c>
      <c r="AE1954">
        <v>20</v>
      </c>
      <c r="AF1954">
        <v>201034</v>
      </c>
      <c r="AG1954">
        <v>18</v>
      </c>
      <c r="AH1954" t="e">
        <f>VLOOKUP(AF1954,关卡难度线!B:H,11,0)</f>
        <v>#N/A</v>
      </c>
    </row>
    <row r="1955" spans="14:34">
      <c r="N1955" s="14">
        <v>100310</v>
      </c>
      <c r="O1955">
        <v>11</v>
      </c>
      <c r="P1955">
        <v>100312</v>
      </c>
      <c r="Q1955">
        <v>12</v>
      </c>
      <c r="R1955">
        <v>100312</v>
      </c>
      <c r="S1955">
        <v>13</v>
      </c>
      <c r="T1955">
        <v>100310</v>
      </c>
      <c r="U1955">
        <v>14</v>
      </c>
      <c r="V1955">
        <v>100311</v>
      </c>
      <c r="W1955">
        <v>15</v>
      </c>
      <c r="X1955">
        <v>100312</v>
      </c>
      <c r="Y1955">
        <v>16</v>
      </c>
      <c r="Z1955">
        <v>100312</v>
      </c>
      <c r="AA1955">
        <v>17</v>
      </c>
      <c r="AB1955">
        <v>100310</v>
      </c>
      <c r="AC1955">
        <v>19</v>
      </c>
      <c r="AD1955">
        <v>100311</v>
      </c>
      <c r="AE1955">
        <v>20</v>
      </c>
      <c r="AF1955">
        <v>201035</v>
      </c>
      <c r="AG1955">
        <v>18</v>
      </c>
      <c r="AH1955" t="e">
        <f>VLOOKUP(AF1955,关卡难度线!B:H,11,0)</f>
        <v>#N/A</v>
      </c>
    </row>
    <row r="1956" spans="14:34">
      <c r="N1956" s="14">
        <v>100312</v>
      </c>
      <c r="O1956">
        <v>11</v>
      </c>
      <c r="P1956">
        <v>100311</v>
      </c>
      <c r="Q1956">
        <v>12</v>
      </c>
      <c r="R1956">
        <v>100312</v>
      </c>
      <c r="S1956">
        <v>13</v>
      </c>
      <c r="T1956">
        <v>100311</v>
      </c>
      <c r="U1956">
        <v>14</v>
      </c>
      <c r="V1956">
        <v>100310</v>
      </c>
      <c r="W1956">
        <v>15</v>
      </c>
      <c r="X1956">
        <v>100311</v>
      </c>
      <c r="Y1956">
        <v>16</v>
      </c>
      <c r="Z1956">
        <v>100311</v>
      </c>
      <c r="AA1956">
        <v>17</v>
      </c>
      <c r="AB1956">
        <v>100311</v>
      </c>
      <c r="AC1956">
        <v>19</v>
      </c>
      <c r="AD1956">
        <v>100310</v>
      </c>
      <c r="AE1956">
        <v>20</v>
      </c>
      <c r="AF1956">
        <v>201036</v>
      </c>
      <c r="AG1956">
        <v>18</v>
      </c>
      <c r="AH1956" t="e">
        <f>VLOOKUP(AF1956,关卡难度线!B:H,11,0)</f>
        <v>#N/A</v>
      </c>
    </row>
    <row r="1957" spans="14:34">
      <c r="N1957" s="14">
        <v>100311</v>
      </c>
      <c r="O1957">
        <v>11</v>
      </c>
      <c r="P1957">
        <v>100312</v>
      </c>
      <c r="Q1957">
        <v>12</v>
      </c>
      <c r="R1957">
        <v>100312</v>
      </c>
      <c r="S1957">
        <v>13</v>
      </c>
      <c r="T1957">
        <v>100312</v>
      </c>
      <c r="U1957">
        <v>14</v>
      </c>
      <c r="V1957">
        <v>100312</v>
      </c>
      <c r="W1957">
        <v>15</v>
      </c>
      <c r="X1957">
        <v>100312</v>
      </c>
      <c r="Y1957">
        <v>16</v>
      </c>
      <c r="Z1957">
        <v>100310</v>
      </c>
      <c r="AA1957">
        <v>17</v>
      </c>
      <c r="AB1957">
        <v>100310</v>
      </c>
      <c r="AC1957">
        <v>19</v>
      </c>
      <c r="AD1957">
        <v>100311</v>
      </c>
      <c r="AE1957">
        <v>20</v>
      </c>
      <c r="AF1957">
        <v>201037</v>
      </c>
      <c r="AG1957">
        <v>18</v>
      </c>
      <c r="AH1957" t="e">
        <f>VLOOKUP(AF1957,关卡难度线!B:H,11,0)</f>
        <v>#N/A</v>
      </c>
    </row>
    <row r="1958" spans="14:34">
      <c r="N1958" s="14">
        <v>100312</v>
      </c>
      <c r="O1958">
        <v>11</v>
      </c>
      <c r="P1958">
        <v>100310</v>
      </c>
      <c r="Q1958">
        <v>12</v>
      </c>
      <c r="R1958">
        <v>100311</v>
      </c>
      <c r="S1958">
        <v>13</v>
      </c>
      <c r="T1958">
        <v>100311</v>
      </c>
      <c r="U1958">
        <v>14</v>
      </c>
      <c r="V1958">
        <v>100312</v>
      </c>
      <c r="W1958">
        <v>15</v>
      </c>
      <c r="X1958">
        <v>100310</v>
      </c>
      <c r="Y1958">
        <v>16</v>
      </c>
      <c r="Z1958">
        <v>100311</v>
      </c>
      <c r="AA1958">
        <v>17</v>
      </c>
      <c r="AB1958">
        <v>100312</v>
      </c>
      <c r="AC1958">
        <v>19</v>
      </c>
      <c r="AD1958">
        <v>100310</v>
      </c>
      <c r="AE1958">
        <v>20</v>
      </c>
      <c r="AF1958">
        <v>201038</v>
      </c>
      <c r="AG1958">
        <v>18</v>
      </c>
      <c r="AH1958" t="e">
        <f>VLOOKUP(AF1958,关卡难度线!B:H,11,0)</f>
        <v>#N/A</v>
      </c>
    </row>
    <row r="1959" spans="14:34">
      <c r="N1959" s="14">
        <v>100310</v>
      </c>
      <c r="O1959">
        <v>11</v>
      </c>
      <c r="P1959">
        <v>100311</v>
      </c>
      <c r="Q1959">
        <v>12</v>
      </c>
      <c r="R1959">
        <v>100310</v>
      </c>
      <c r="S1959">
        <v>13</v>
      </c>
      <c r="T1959">
        <v>100312</v>
      </c>
      <c r="U1959">
        <v>14</v>
      </c>
      <c r="V1959">
        <v>100312</v>
      </c>
      <c r="W1959">
        <v>15</v>
      </c>
      <c r="X1959">
        <v>100311</v>
      </c>
      <c r="Y1959">
        <v>16</v>
      </c>
      <c r="Z1959">
        <v>100310</v>
      </c>
      <c r="AA1959">
        <v>17</v>
      </c>
      <c r="AB1959">
        <v>100310</v>
      </c>
      <c r="AC1959">
        <v>19</v>
      </c>
      <c r="AD1959">
        <v>100311</v>
      </c>
      <c r="AE1959">
        <v>20</v>
      </c>
      <c r="AF1959">
        <v>201039</v>
      </c>
      <c r="AG1959">
        <v>18</v>
      </c>
      <c r="AH1959" t="e">
        <f>VLOOKUP(AF1959,关卡难度线!B:H,11,0)</f>
        <v>#N/A</v>
      </c>
    </row>
    <row r="1960" spans="14:34">
      <c r="N1960" s="14">
        <v>100310</v>
      </c>
      <c r="O1960">
        <v>11</v>
      </c>
      <c r="P1960">
        <v>100312</v>
      </c>
      <c r="Q1960">
        <v>12</v>
      </c>
      <c r="R1960">
        <v>100311</v>
      </c>
      <c r="S1960">
        <v>13</v>
      </c>
      <c r="T1960">
        <v>100312</v>
      </c>
      <c r="U1960">
        <v>14</v>
      </c>
      <c r="V1960">
        <v>100312</v>
      </c>
      <c r="W1960">
        <v>15</v>
      </c>
      <c r="X1960">
        <v>100312</v>
      </c>
      <c r="Y1960">
        <v>16</v>
      </c>
      <c r="Z1960">
        <v>100310</v>
      </c>
      <c r="AA1960">
        <v>17</v>
      </c>
      <c r="AB1960">
        <v>100312</v>
      </c>
      <c r="AC1960">
        <v>19</v>
      </c>
      <c r="AD1960">
        <v>100310</v>
      </c>
      <c r="AE1960">
        <v>20</v>
      </c>
      <c r="AF1960">
        <v>201040</v>
      </c>
      <c r="AG1960">
        <v>18</v>
      </c>
      <c r="AH1960" t="e">
        <f>VLOOKUP(AF1960,关卡难度线!B:H,11,0)</f>
        <v>#N/A</v>
      </c>
    </row>
    <row r="1961" spans="14:34">
      <c r="N1961" s="14">
        <v>100314</v>
      </c>
      <c r="O1961">
        <v>11</v>
      </c>
      <c r="P1961">
        <v>100313</v>
      </c>
      <c r="Q1961">
        <v>12</v>
      </c>
      <c r="R1961">
        <v>100314</v>
      </c>
      <c r="S1961">
        <v>13</v>
      </c>
      <c r="T1961">
        <v>100314</v>
      </c>
      <c r="U1961">
        <v>14</v>
      </c>
      <c r="V1961">
        <v>100315</v>
      </c>
      <c r="W1961">
        <v>15</v>
      </c>
      <c r="X1961">
        <v>100313</v>
      </c>
      <c r="Y1961">
        <v>16</v>
      </c>
      <c r="Z1961">
        <v>100313</v>
      </c>
      <c r="AA1961">
        <v>17</v>
      </c>
      <c r="AB1961">
        <v>100315</v>
      </c>
      <c r="AC1961">
        <v>19</v>
      </c>
      <c r="AD1961">
        <v>100313</v>
      </c>
      <c r="AE1961">
        <v>20</v>
      </c>
      <c r="AF1961">
        <v>201041</v>
      </c>
      <c r="AG1961">
        <v>18</v>
      </c>
      <c r="AH1961" t="e">
        <f>VLOOKUP(AF1961,关卡难度线!B:H,11,0)</f>
        <v>#N/A</v>
      </c>
    </row>
    <row r="1962" spans="14:34">
      <c r="N1962" s="14">
        <v>100313</v>
      </c>
      <c r="O1962">
        <v>11</v>
      </c>
      <c r="P1962">
        <v>100314</v>
      </c>
      <c r="Q1962">
        <v>12</v>
      </c>
      <c r="R1962">
        <v>100314</v>
      </c>
      <c r="S1962">
        <v>13</v>
      </c>
      <c r="T1962">
        <v>100315</v>
      </c>
      <c r="U1962">
        <v>14</v>
      </c>
      <c r="V1962">
        <v>100313</v>
      </c>
      <c r="W1962">
        <v>15</v>
      </c>
      <c r="X1962">
        <v>100314</v>
      </c>
      <c r="Y1962">
        <v>16</v>
      </c>
      <c r="Z1962">
        <v>100315</v>
      </c>
      <c r="AA1962">
        <v>17</v>
      </c>
      <c r="AB1962">
        <v>100314</v>
      </c>
      <c r="AC1962">
        <v>19</v>
      </c>
      <c r="AD1962">
        <v>100315</v>
      </c>
      <c r="AE1962">
        <v>20</v>
      </c>
      <c r="AF1962">
        <v>201042</v>
      </c>
      <c r="AG1962">
        <v>18</v>
      </c>
      <c r="AH1962" t="e">
        <f>VLOOKUP(AF1962,关卡难度线!B:H,11,0)</f>
        <v>#N/A</v>
      </c>
    </row>
    <row r="1963" spans="14:34">
      <c r="N1963" s="14">
        <v>100313</v>
      </c>
      <c r="O1963">
        <v>11</v>
      </c>
      <c r="P1963">
        <v>100313</v>
      </c>
      <c r="Q1963">
        <v>12</v>
      </c>
      <c r="R1963">
        <v>100314</v>
      </c>
      <c r="S1963">
        <v>13</v>
      </c>
      <c r="T1963">
        <v>100314</v>
      </c>
      <c r="U1963">
        <v>14</v>
      </c>
      <c r="V1963">
        <v>100314</v>
      </c>
      <c r="W1963">
        <v>15</v>
      </c>
      <c r="X1963">
        <v>100313</v>
      </c>
      <c r="Y1963">
        <v>16</v>
      </c>
      <c r="Z1963">
        <v>100314</v>
      </c>
      <c r="AA1963">
        <v>17</v>
      </c>
      <c r="AB1963">
        <v>100314</v>
      </c>
      <c r="AC1963">
        <v>19</v>
      </c>
      <c r="AD1963">
        <v>100313</v>
      </c>
      <c r="AE1963">
        <v>20</v>
      </c>
      <c r="AF1963">
        <v>201043</v>
      </c>
      <c r="AG1963">
        <v>18</v>
      </c>
      <c r="AH1963" t="e">
        <f>VLOOKUP(AF1963,关卡难度线!B:H,11,0)</f>
        <v>#N/A</v>
      </c>
    </row>
    <row r="1964" spans="14:34">
      <c r="N1964" s="14">
        <v>100315</v>
      </c>
      <c r="O1964">
        <v>11</v>
      </c>
      <c r="P1964">
        <v>100315</v>
      </c>
      <c r="Q1964">
        <v>12</v>
      </c>
      <c r="R1964">
        <v>100314</v>
      </c>
      <c r="S1964">
        <v>13</v>
      </c>
      <c r="T1964">
        <v>100314</v>
      </c>
      <c r="U1964">
        <v>14</v>
      </c>
      <c r="V1964">
        <v>100313</v>
      </c>
      <c r="W1964">
        <v>15</v>
      </c>
      <c r="X1964">
        <v>100314</v>
      </c>
      <c r="Y1964">
        <v>16</v>
      </c>
      <c r="Z1964">
        <v>100315</v>
      </c>
      <c r="AA1964">
        <v>17</v>
      </c>
      <c r="AB1964">
        <v>100315</v>
      </c>
      <c r="AC1964">
        <v>19</v>
      </c>
      <c r="AD1964">
        <v>100314</v>
      </c>
      <c r="AE1964">
        <v>20</v>
      </c>
      <c r="AF1964">
        <v>201044</v>
      </c>
      <c r="AG1964">
        <v>18</v>
      </c>
      <c r="AH1964" t="e">
        <f>VLOOKUP(AF1964,关卡难度线!B:H,11,0)</f>
        <v>#N/A</v>
      </c>
    </row>
    <row r="1965" spans="14:34">
      <c r="N1965" s="14">
        <v>100314</v>
      </c>
      <c r="O1965">
        <v>11</v>
      </c>
      <c r="P1965">
        <v>100315</v>
      </c>
      <c r="Q1965">
        <v>12</v>
      </c>
      <c r="R1965">
        <v>100313</v>
      </c>
      <c r="S1965">
        <v>13</v>
      </c>
      <c r="T1965">
        <v>100315</v>
      </c>
      <c r="U1965">
        <v>14</v>
      </c>
      <c r="V1965">
        <v>100314</v>
      </c>
      <c r="W1965">
        <v>15</v>
      </c>
      <c r="X1965">
        <v>100313</v>
      </c>
      <c r="Y1965">
        <v>16</v>
      </c>
      <c r="Z1965">
        <v>100315</v>
      </c>
      <c r="AA1965">
        <v>17</v>
      </c>
      <c r="AB1965">
        <v>100313</v>
      </c>
      <c r="AC1965">
        <v>19</v>
      </c>
      <c r="AD1965">
        <v>100315</v>
      </c>
      <c r="AE1965">
        <v>20</v>
      </c>
      <c r="AF1965">
        <v>201045</v>
      </c>
      <c r="AG1965">
        <v>18</v>
      </c>
      <c r="AH1965" t="e">
        <f>VLOOKUP(AF1965,关卡难度线!B:H,11,0)</f>
        <v>#N/A</v>
      </c>
    </row>
    <row r="1966" spans="14:34">
      <c r="N1966" s="14">
        <v>100315</v>
      </c>
      <c r="O1966">
        <v>11</v>
      </c>
      <c r="P1966">
        <v>100313</v>
      </c>
      <c r="Q1966">
        <v>12</v>
      </c>
      <c r="R1966">
        <v>100314</v>
      </c>
      <c r="S1966">
        <v>13</v>
      </c>
      <c r="T1966">
        <v>100315</v>
      </c>
      <c r="U1966">
        <v>14</v>
      </c>
      <c r="V1966">
        <v>100313</v>
      </c>
      <c r="W1966">
        <v>15</v>
      </c>
      <c r="X1966">
        <v>100315</v>
      </c>
      <c r="Y1966">
        <v>16</v>
      </c>
      <c r="Z1966">
        <v>100315</v>
      </c>
      <c r="AA1966">
        <v>17</v>
      </c>
      <c r="AB1966">
        <v>100314</v>
      </c>
      <c r="AC1966">
        <v>19</v>
      </c>
      <c r="AD1966">
        <v>100313</v>
      </c>
      <c r="AE1966">
        <v>20</v>
      </c>
      <c r="AF1966">
        <v>201046</v>
      </c>
      <c r="AG1966">
        <v>18</v>
      </c>
      <c r="AH1966" t="e">
        <f>VLOOKUP(AF1966,关卡难度线!B:H,11,0)</f>
        <v>#N/A</v>
      </c>
    </row>
    <row r="1967" spans="14:34">
      <c r="N1967" s="14">
        <v>100313</v>
      </c>
      <c r="O1967">
        <v>11</v>
      </c>
      <c r="P1967">
        <v>100313</v>
      </c>
      <c r="Q1967">
        <v>12</v>
      </c>
      <c r="R1967">
        <v>100313</v>
      </c>
      <c r="S1967">
        <v>13</v>
      </c>
      <c r="T1967">
        <v>100315</v>
      </c>
      <c r="U1967">
        <v>14</v>
      </c>
      <c r="V1967">
        <v>100313</v>
      </c>
      <c r="W1967">
        <v>15</v>
      </c>
      <c r="X1967">
        <v>100313</v>
      </c>
      <c r="Y1967">
        <v>16</v>
      </c>
      <c r="Z1967">
        <v>100314</v>
      </c>
      <c r="AA1967">
        <v>17</v>
      </c>
      <c r="AB1967">
        <v>100313</v>
      </c>
      <c r="AC1967">
        <v>19</v>
      </c>
      <c r="AD1967">
        <v>100314</v>
      </c>
      <c r="AE1967">
        <v>20</v>
      </c>
      <c r="AF1967">
        <v>201047</v>
      </c>
      <c r="AG1967">
        <v>18</v>
      </c>
      <c r="AH1967" t="e">
        <f>VLOOKUP(AF1967,关卡难度线!B:H,11,0)</f>
        <v>#N/A</v>
      </c>
    </row>
    <row r="1968" spans="14:34">
      <c r="N1968" s="14">
        <v>100313</v>
      </c>
      <c r="O1968">
        <v>11</v>
      </c>
      <c r="P1968">
        <v>100313</v>
      </c>
      <c r="Q1968">
        <v>12</v>
      </c>
      <c r="R1968">
        <v>100313</v>
      </c>
      <c r="S1968">
        <v>13</v>
      </c>
      <c r="T1968">
        <v>100313</v>
      </c>
      <c r="U1968">
        <v>14</v>
      </c>
      <c r="V1968">
        <v>100315</v>
      </c>
      <c r="W1968">
        <v>15</v>
      </c>
      <c r="X1968">
        <v>100314</v>
      </c>
      <c r="Y1968">
        <v>16</v>
      </c>
      <c r="Z1968">
        <v>100313</v>
      </c>
      <c r="AA1968">
        <v>17</v>
      </c>
      <c r="AB1968">
        <v>100315</v>
      </c>
      <c r="AC1968">
        <v>19</v>
      </c>
      <c r="AD1968">
        <v>100313</v>
      </c>
      <c r="AE1968">
        <v>20</v>
      </c>
      <c r="AF1968">
        <v>201048</v>
      </c>
      <c r="AG1968">
        <v>18</v>
      </c>
      <c r="AH1968" t="e">
        <f>VLOOKUP(AF1968,关卡难度线!B:H,11,0)</f>
        <v>#N/A</v>
      </c>
    </row>
    <row r="1969" spans="14:34">
      <c r="N1969" s="14">
        <v>100314</v>
      </c>
      <c r="O1969">
        <v>11</v>
      </c>
      <c r="P1969">
        <v>100315</v>
      </c>
      <c r="Q1969">
        <v>12</v>
      </c>
      <c r="R1969">
        <v>100314</v>
      </c>
      <c r="S1969">
        <v>13</v>
      </c>
      <c r="T1969">
        <v>100315</v>
      </c>
      <c r="U1969">
        <v>14</v>
      </c>
      <c r="V1969">
        <v>100313</v>
      </c>
      <c r="W1969">
        <v>15</v>
      </c>
      <c r="X1969">
        <v>100313</v>
      </c>
      <c r="Y1969">
        <v>16</v>
      </c>
      <c r="Z1969">
        <v>100313</v>
      </c>
      <c r="AA1969">
        <v>17</v>
      </c>
      <c r="AB1969">
        <v>100313</v>
      </c>
      <c r="AC1969">
        <v>19</v>
      </c>
      <c r="AD1969">
        <v>100313</v>
      </c>
      <c r="AE1969">
        <v>20</v>
      </c>
      <c r="AF1969">
        <v>201049</v>
      </c>
      <c r="AG1969">
        <v>18</v>
      </c>
      <c r="AH1969" t="e">
        <f>VLOOKUP(AF1969,关卡难度线!B:H,11,0)</f>
        <v>#N/A</v>
      </c>
    </row>
    <row r="1970" spans="14:34">
      <c r="N1970" s="14">
        <v>100313</v>
      </c>
      <c r="O1970">
        <v>11</v>
      </c>
      <c r="P1970">
        <v>100314</v>
      </c>
      <c r="Q1970">
        <v>12</v>
      </c>
      <c r="R1970">
        <v>100315</v>
      </c>
      <c r="S1970">
        <v>13</v>
      </c>
      <c r="T1970">
        <v>100315</v>
      </c>
      <c r="U1970">
        <v>14</v>
      </c>
      <c r="V1970">
        <v>100314</v>
      </c>
      <c r="W1970">
        <v>15</v>
      </c>
      <c r="X1970">
        <v>100315</v>
      </c>
      <c r="Y1970">
        <v>16</v>
      </c>
      <c r="Z1970">
        <v>100314</v>
      </c>
      <c r="AA1970">
        <v>17</v>
      </c>
      <c r="AB1970">
        <v>100315</v>
      </c>
      <c r="AC1970">
        <v>19</v>
      </c>
      <c r="AD1970">
        <v>100314</v>
      </c>
      <c r="AE1970">
        <v>20</v>
      </c>
      <c r="AF1970">
        <v>201050</v>
      </c>
      <c r="AG1970">
        <v>18</v>
      </c>
      <c r="AH1970" t="e">
        <f>VLOOKUP(AF1970,关卡难度线!B:H,11,0)</f>
        <v>#N/A</v>
      </c>
    </row>
    <row r="1971" spans="14:34">
      <c r="N1971" s="14">
        <v>100314</v>
      </c>
      <c r="O1971">
        <v>11</v>
      </c>
      <c r="P1971">
        <v>100313</v>
      </c>
      <c r="Q1971">
        <v>12</v>
      </c>
      <c r="R1971">
        <v>100314</v>
      </c>
      <c r="S1971">
        <v>13</v>
      </c>
      <c r="T1971">
        <v>100314</v>
      </c>
      <c r="U1971">
        <v>14</v>
      </c>
      <c r="V1971">
        <v>100315</v>
      </c>
      <c r="W1971">
        <v>15</v>
      </c>
      <c r="X1971">
        <v>100313</v>
      </c>
      <c r="Y1971">
        <v>16</v>
      </c>
      <c r="Z1971">
        <v>100313</v>
      </c>
      <c r="AA1971">
        <v>17</v>
      </c>
      <c r="AB1971">
        <v>100315</v>
      </c>
      <c r="AC1971">
        <v>19</v>
      </c>
      <c r="AD1971">
        <v>100313</v>
      </c>
      <c r="AE1971">
        <v>20</v>
      </c>
      <c r="AF1971">
        <v>201041</v>
      </c>
      <c r="AG1971">
        <v>18</v>
      </c>
      <c r="AH1971" t="e">
        <f>VLOOKUP(AF1971,关卡难度线!B:H,11,0)</f>
        <v>#N/A</v>
      </c>
    </row>
    <row r="1972" spans="14:34">
      <c r="N1972" s="14">
        <v>100313</v>
      </c>
      <c r="O1972">
        <v>11</v>
      </c>
      <c r="P1972">
        <v>100314</v>
      </c>
      <c r="Q1972">
        <v>12</v>
      </c>
      <c r="R1972">
        <v>100314</v>
      </c>
      <c r="S1972">
        <v>13</v>
      </c>
      <c r="T1972">
        <v>100315</v>
      </c>
      <c r="U1972">
        <v>14</v>
      </c>
      <c r="V1972">
        <v>100313</v>
      </c>
      <c r="W1972">
        <v>15</v>
      </c>
      <c r="X1972">
        <v>100314</v>
      </c>
      <c r="Y1972">
        <v>16</v>
      </c>
      <c r="Z1972">
        <v>100315</v>
      </c>
      <c r="AA1972">
        <v>17</v>
      </c>
      <c r="AB1972">
        <v>100314</v>
      </c>
      <c r="AC1972">
        <v>19</v>
      </c>
      <c r="AD1972">
        <v>100315</v>
      </c>
      <c r="AE1972">
        <v>20</v>
      </c>
      <c r="AF1972">
        <v>201042</v>
      </c>
      <c r="AG1972">
        <v>18</v>
      </c>
      <c r="AH1972" t="e">
        <f>VLOOKUP(AF1972,关卡难度线!B:H,11,0)</f>
        <v>#N/A</v>
      </c>
    </row>
    <row r="1973" spans="14:34">
      <c r="N1973" s="14">
        <v>100313</v>
      </c>
      <c r="O1973">
        <v>11</v>
      </c>
      <c r="P1973">
        <v>100313</v>
      </c>
      <c r="Q1973">
        <v>12</v>
      </c>
      <c r="R1973">
        <v>100314</v>
      </c>
      <c r="S1973">
        <v>13</v>
      </c>
      <c r="T1973">
        <v>100314</v>
      </c>
      <c r="U1973">
        <v>14</v>
      </c>
      <c r="V1973">
        <v>100314</v>
      </c>
      <c r="W1973">
        <v>15</v>
      </c>
      <c r="X1973">
        <v>100313</v>
      </c>
      <c r="Y1973">
        <v>16</v>
      </c>
      <c r="Z1973">
        <v>100314</v>
      </c>
      <c r="AA1973">
        <v>17</v>
      </c>
      <c r="AB1973">
        <v>100314</v>
      </c>
      <c r="AC1973">
        <v>19</v>
      </c>
      <c r="AD1973">
        <v>100313</v>
      </c>
      <c r="AE1973">
        <v>20</v>
      </c>
      <c r="AF1973">
        <v>201043</v>
      </c>
      <c r="AG1973">
        <v>18</v>
      </c>
      <c r="AH1973" t="e">
        <f>VLOOKUP(AF1973,关卡难度线!B:H,11,0)</f>
        <v>#N/A</v>
      </c>
    </row>
    <row r="1974" spans="14:34">
      <c r="N1974" s="14">
        <v>100315</v>
      </c>
      <c r="O1974">
        <v>11</v>
      </c>
      <c r="P1974">
        <v>100315</v>
      </c>
      <c r="Q1974">
        <v>12</v>
      </c>
      <c r="R1974">
        <v>100314</v>
      </c>
      <c r="S1974">
        <v>13</v>
      </c>
      <c r="T1974">
        <v>100314</v>
      </c>
      <c r="U1974">
        <v>14</v>
      </c>
      <c r="V1974">
        <v>100313</v>
      </c>
      <c r="W1974">
        <v>15</v>
      </c>
      <c r="X1974">
        <v>100314</v>
      </c>
      <c r="Y1974">
        <v>16</v>
      </c>
      <c r="Z1974">
        <v>100315</v>
      </c>
      <c r="AA1974">
        <v>17</v>
      </c>
      <c r="AB1974">
        <v>100315</v>
      </c>
      <c r="AC1974">
        <v>19</v>
      </c>
      <c r="AD1974">
        <v>100314</v>
      </c>
      <c r="AE1974">
        <v>20</v>
      </c>
      <c r="AF1974">
        <v>201044</v>
      </c>
      <c r="AG1974">
        <v>18</v>
      </c>
      <c r="AH1974" t="e">
        <f>VLOOKUP(AF1974,关卡难度线!B:H,11,0)</f>
        <v>#N/A</v>
      </c>
    </row>
    <row r="1975" spans="14:34">
      <c r="N1975" s="14">
        <v>100314</v>
      </c>
      <c r="O1975">
        <v>11</v>
      </c>
      <c r="P1975">
        <v>100315</v>
      </c>
      <c r="Q1975">
        <v>12</v>
      </c>
      <c r="R1975">
        <v>100313</v>
      </c>
      <c r="S1975">
        <v>13</v>
      </c>
      <c r="T1975">
        <v>100315</v>
      </c>
      <c r="U1975">
        <v>14</v>
      </c>
      <c r="V1975">
        <v>100314</v>
      </c>
      <c r="W1975">
        <v>15</v>
      </c>
      <c r="X1975">
        <v>100313</v>
      </c>
      <c r="Y1975">
        <v>16</v>
      </c>
      <c r="Z1975">
        <v>100315</v>
      </c>
      <c r="AA1975">
        <v>17</v>
      </c>
      <c r="AB1975">
        <v>100313</v>
      </c>
      <c r="AC1975">
        <v>19</v>
      </c>
      <c r="AD1975">
        <v>100315</v>
      </c>
      <c r="AE1975">
        <v>20</v>
      </c>
      <c r="AF1975">
        <v>201045</v>
      </c>
      <c r="AG1975">
        <v>18</v>
      </c>
      <c r="AH1975" t="e">
        <f>VLOOKUP(AF1975,关卡难度线!B:H,11,0)</f>
        <v>#N/A</v>
      </c>
    </row>
    <row r="1976" spans="14:34">
      <c r="N1976" s="14">
        <v>100315</v>
      </c>
      <c r="O1976">
        <v>11</v>
      </c>
      <c r="P1976">
        <v>100313</v>
      </c>
      <c r="Q1976">
        <v>12</v>
      </c>
      <c r="R1976">
        <v>100314</v>
      </c>
      <c r="S1976">
        <v>13</v>
      </c>
      <c r="T1976">
        <v>100315</v>
      </c>
      <c r="U1976">
        <v>14</v>
      </c>
      <c r="V1976">
        <v>100313</v>
      </c>
      <c r="W1976">
        <v>15</v>
      </c>
      <c r="X1976">
        <v>100315</v>
      </c>
      <c r="Y1976">
        <v>16</v>
      </c>
      <c r="Z1976">
        <v>100315</v>
      </c>
      <c r="AA1976">
        <v>17</v>
      </c>
      <c r="AB1976">
        <v>100314</v>
      </c>
      <c r="AC1976">
        <v>19</v>
      </c>
      <c r="AD1976">
        <v>100313</v>
      </c>
      <c r="AE1976">
        <v>20</v>
      </c>
      <c r="AF1976">
        <v>201046</v>
      </c>
      <c r="AG1976">
        <v>18</v>
      </c>
      <c r="AH1976" t="e">
        <f>VLOOKUP(AF1976,关卡难度线!B:H,11,0)</f>
        <v>#N/A</v>
      </c>
    </row>
    <row r="1977" spans="14:34">
      <c r="N1977" s="14">
        <v>100313</v>
      </c>
      <c r="O1977">
        <v>11</v>
      </c>
      <c r="P1977">
        <v>100313</v>
      </c>
      <c r="Q1977">
        <v>12</v>
      </c>
      <c r="R1977">
        <v>100313</v>
      </c>
      <c r="S1977">
        <v>13</v>
      </c>
      <c r="T1977">
        <v>100315</v>
      </c>
      <c r="U1977">
        <v>14</v>
      </c>
      <c r="V1977">
        <v>100313</v>
      </c>
      <c r="W1977">
        <v>15</v>
      </c>
      <c r="X1977">
        <v>100313</v>
      </c>
      <c r="Y1977">
        <v>16</v>
      </c>
      <c r="Z1977">
        <v>100314</v>
      </c>
      <c r="AA1977">
        <v>17</v>
      </c>
      <c r="AB1977">
        <v>100313</v>
      </c>
      <c r="AC1977">
        <v>19</v>
      </c>
      <c r="AD1977">
        <v>100314</v>
      </c>
      <c r="AE1977">
        <v>20</v>
      </c>
      <c r="AF1977">
        <v>201047</v>
      </c>
      <c r="AG1977">
        <v>18</v>
      </c>
      <c r="AH1977" t="e">
        <f>VLOOKUP(AF1977,关卡难度线!B:H,11,0)</f>
        <v>#N/A</v>
      </c>
    </row>
    <row r="1978" spans="14:34">
      <c r="N1978" s="14">
        <v>100313</v>
      </c>
      <c r="O1978">
        <v>11</v>
      </c>
      <c r="P1978">
        <v>100313</v>
      </c>
      <c r="Q1978">
        <v>12</v>
      </c>
      <c r="R1978">
        <v>100313</v>
      </c>
      <c r="S1978">
        <v>13</v>
      </c>
      <c r="T1978">
        <v>100313</v>
      </c>
      <c r="U1978">
        <v>14</v>
      </c>
      <c r="V1978">
        <v>100315</v>
      </c>
      <c r="W1978">
        <v>15</v>
      </c>
      <c r="X1978">
        <v>100314</v>
      </c>
      <c r="Y1978">
        <v>16</v>
      </c>
      <c r="Z1978">
        <v>100313</v>
      </c>
      <c r="AA1978">
        <v>17</v>
      </c>
      <c r="AB1978">
        <v>100315</v>
      </c>
      <c r="AC1978">
        <v>19</v>
      </c>
      <c r="AD1978">
        <v>100313</v>
      </c>
      <c r="AE1978">
        <v>20</v>
      </c>
      <c r="AF1978">
        <v>201048</v>
      </c>
      <c r="AG1978">
        <v>18</v>
      </c>
      <c r="AH1978" t="e">
        <f>VLOOKUP(AF1978,关卡难度线!B:H,11,0)</f>
        <v>#N/A</v>
      </c>
    </row>
    <row r="1979" spans="14:34">
      <c r="N1979" s="14">
        <v>100314</v>
      </c>
      <c r="O1979">
        <v>11</v>
      </c>
      <c r="P1979">
        <v>100315</v>
      </c>
      <c r="Q1979">
        <v>12</v>
      </c>
      <c r="R1979">
        <v>100314</v>
      </c>
      <c r="S1979">
        <v>13</v>
      </c>
      <c r="T1979">
        <v>100315</v>
      </c>
      <c r="U1979">
        <v>14</v>
      </c>
      <c r="V1979">
        <v>100313</v>
      </c>
      <c r="W1979">
        <v>15</v>
      </c>
      <c r="X1979">
        <v>100313</v>
      </c>
      <c r="Y1979">
        <v>16</v>
      </c>
      <c r="Z1979">
        <v>100313</v>
      </c>
      <c r="AA1979">
        <v>17</v>
      </c>
      <c r="AB1979">
        <v>100313</v>
      </c>
      <c r="AC1979">
        <v>19</v>
      </c>
      <c r="AD1979">
        <v>100313</v>
      </c>
      <c r="AE1979">
        <v>20</v>
      </c>
      <c r="AF1979">
        <v>201049</v>
      </c>
      <c r="AG1979">
        <v>18</v>
      </c>
      <c r="AH1979" t="e">
        <f>VLOOKUP(AF1979,关卡难度线!B:H,11,0)</f>
        <v>#N/A</v>
      </c>
    </row>
    <row r="1980" spans="14:34">
      <c r="N1980" s="14">
        <v>100313</v>
      </c>
      <c r="O1980">
        <v>11</v>
      </c>
      <c r="P1980">
        <v>100314</v>
      </c>
      <c r="Q1980">
        <v>12</v>
      </c>
      <c r="R1980">
        <v>100315</v>
      </c>
      <c r="S1980">
        <v>13</v>
      </c>
      <c r="T1980">
        <v>100315</v>
      </c>
      <c r="U1980">
        <v>14</v>
      </c>
      <c r="V1980">
        <v>100314</v>
      </c>
      <c r="W1980">
        <v>15</v>
      </c>
      <c r="X1980">
        <v>100315</v>
      </c>
      <c r="Y1980">
        <v>16</v>
      </c>
      <c r="Z1980">
        <v>100314</v>
      </c>
      <c r="AA1980">
        <v>17</v>
      </c>
      <c r="AB1980">
        <v>100315</v>
      </c>
      <c r="AC1980">
        <v>19</v>
      </c>
      <c r="AD1980">
        <v>100314</v>
      </c>
      <c r="AE1980">
        <v>20</v>
      </c>
      <c r="AF1980">
        <v>201050</v>
      </c>
      <c r="AG1980">
        <v>18</v>
      </c>
      <c r="AH1980" t="e">
        <f>VLOOKUP(AF1980,关卡难度线!B:H,11,0)</f>
        <v>#N/A</v>
      </c>
    </row>
    <row r="1981" spans="14:34">
      <c r="N1981" s="14">
        <v>100317</v>
      </c>
      <c r="O1981">
        <v>11</v>
      </c>
      <c r="P1981">
        <v>100317</v>
      </c>
      <c r="Q1981">
        <v>12</v>
      </c>
      <c r="R1981">
        <v>100316</v>
      </c>
      <c r="S1981">
        <v>13</v>
      </c>
      <c r="T1981">
        <v>100318</v>
      </c>
      <c r="U1981">
        <v>14</v>
      </c>
      <c r="V1981">
        <v>100318</v>
      </c>
      <c r="W1981">
        <v>15</v>
      </c>
      <c r="X1981">
        <v>100317</v>
      </c>
      <c r="Y1981">
        <v>16</v>
      </c>
      <c r="Z1981">
        <v>100317</v>
      </c>
      <c r="AA1981">
        <v>17</v>
      </c>
      <c r="AB1981">
        <v>100316</v>
      </c>
      <c r="AC1981">
        <v>19</v>
      </c>
      <c r="AD1981">
        <v>100316</v>
      </c>
      <c r="AE1981">
        <v>20</v>
      </c>
      <c r="AF1981">
        <v>201051</v>
      </c>
      <c r="AG1981">
        <v>18</v>
      </c>
      <c r="AH1981" t="e">
        <f>VLOOKUP(AF1981,关卡难度线!B:H,11,0)</f>
        <v>#N/A</v>
      </c>
    </row>
    <row r="1982" spans="14:34">
      <c r="N1982" s="14">
        <v>100318</v>
      </c>
      <c r="O1982">
        <v>11</v>
      </c>
      <c r="P1982">
        <v>100316</v>
      </c>
      <c r="Q1982">
        <v>12</v>
      </c>
      <c r="R1982">
        <v>100318</v>
      </c>
      <c r="S1982">
        <v>13</v>
      </c>
      <c r="T1982">
        <v>100316</v>
      </c>
      <c r="U1982">
        <v>14</v>
      </c>
      <c r="V1982">
        <v>100316</v>
      </c>
      <c r="W1982">
        <v>15</v>
      </c>
      <c r="X1982">
        <v>100318</v>
      </c>
      <c r="Y1982">
        <v>16</v>
      </c>
      <c r="Z1982">
        <v>100316</v>
      </c>
      <c r="AA1982">
        <v>17</v>
      </c>
      <c r="AB1982">
        <v>100316</v>
      </c>
      <c r="AC1982">
        <v>19</v>
      </c>
      <c r="AD1982">
        <v>100316</v>
      </c>
      <c r="AE1982">
        <v>20</v>
      </c>
      <c r="AF1982">
        <v>201052</v>
      </c>
      <c r="AG1982">
        <v>18</v>
      </c>
      <c r="AH1982" t="e">
        <f>VLOOKUP(AF1982,关卡难度线!B:H,11,0)</f>
        <v>#N/A</v>
      </c>
    </row>
    <row r="1983" spans="14:34">
      <c r="N1983" s="14">
        <v>100317</v>
      </c>
      <c r="O1983">
        <v>11</v>
      </c>
      <c r="P1983">
        <v>100318</v>
      </c>
      <c r="Q1983">
        <v>12</v>
      </c>
      <c r="R1983">
        <v>100317</v>
      </c>
      <c r="S1983">
        <v>13</v>
      </c>
      <c r="T1983">
        <v>100318</v>
      </c>
      <c r="U1983">
        <v>14</v>
      </c>
      <c r="V1983">
        <v>100316</v>
      </c>
      <c r="W1983">
        <v>15</v>
      </c>
      <c r="X1983">
        <v>100318</v>
      </c>
      <c r="Y1983">
        <v>16</v>
      </c>
      <c r="Z1983">
        <v>100317</v>
      </c>
      <c r="AA1983">
        <v>17</v>
      </c>
      <c r="AB1983">
        <v>100317</v>
      </c>
      <c r="AC1983">
        <v>19</v>
      </c>
      <c r="AD1983">
        <v>100318</v>
      </c>
      <c r="AE1983">
        <v>20</v>
      </c>
      <c r="AF1983">
        <v>201053</v>
      </c>
      <c r="AG1983">
        <v>18</v>
      </c>
      <c r="AH1983" t="e">
        <f>VLOOKUP(AF1983,关卡难度线!B:H,11,0)</f>
        <v>#N/A</v>
      </c>
    </row>
    <row r="1984" spans="14:34">
      <c r="N1984" s="14">
        <v>100317</v>
      </c>
      <c r="O1984">
        <v>11</v>
      </c>
      <c r="P1984">
        <v>100318</v>
      </c>
      <c r="Q1984">
        <v>12</v>
      </c>
      <c r="R1984">
        <v>100318</v>
      </c>
      <c r="S1984">
        <v>13</v>
      </c>
      <c r="T1984">
        <v>100316</v>
      </c>
      <c r="U1984">
        <v>14</v>
      </c>
      <c r="V1984">
        <v>100317</v>
      </c>
      <c r="W1984">
        <v>15</v>
      </c>
      <c r="X1984">
        <v>100318</v>
      </c>
      <c r="Y1984">
        <v>16</v>
      </c>
      <c r="Z1984">
        <v>100318</v>
      </c>
      <c r="AA1984">
        <v>17</v>
      </c>
      <c r="AB1984">
        <v>100317</v>
      </c>
      <c r="AC1984">
        <v>19</v>
      </c>
      <c r="AD1984">
        <v>100317</v>
      </c>
      <c r="AE1984">
        <v>20</v>
      </c>
      <c r="AF1984">
        <v>201054</v>
      </c>
      <c r="AG1984">
        <v>18</v>
      </c>
      <c r="AH1984" t="e">
        <f>VLOOKUP(AF1984,关卡难度线!B:H,11,0)</f>
        <v>#N/A</v>
      </c>
    </row>
    <row r="1985" spans="14:34">
      <c r="N1985" s="14">
        <v>100318</v>
      </c>
      <c r="O1985">
        <v>11</v>
      </c>
      <c r="P1985">
        <v>100318</v>
      </c>
      <c r="Q1985">
        <v>12</v>
      </c>
      <c r="R1985">
        <v>100316</v>
      </c>
      <c r="S1985">
        <v>13</v>
      </c>
      <c r="T1985">
        <v>100317</v>
      </c>
      <c r="U1985">
        <v>14</v>
      </c>
      <c r="V1985">
        <v>100318</v>
      </c>
      <c r="W1985">
        <v>15</v>
      </c>
      <c r="X1985">
        <v>100317</v>
      </c>
      <c r="Y1985">
        <v>16</v>
      </c>
      <c r="Z1985">
        <v>100317</v>
      </c>
      <c r="AA1985">
        <v>17</v>
      </c>
      <c r="AB1985">
        <v>100317</v>
      </c>
      <c r="AC1985">
        <v>19</v>
      </c>
      <c r="AD1985">
        <v>100317</v>
      </c>
      <c r="AE1985">
        <v>20</v>
      </c>
      <c r="AF1985">
        <v>201055</v>
      </c>
      <c r="AG1985">
        <v>18</v>
      </c>
      <c r="AH1985" t="e">
        <f>VLOOKUP(AF1985,关卡难度线!B:H,11,0)</f>
        <v>#N/A</v>
      </c>
    </row>
    <row r="1986" spans="14:34">
      <c r="N1986" s="14">
        <v>100317</v>
      </c>
      <c r="O1986">
        <v>11</v>
      </c>
      <c r="P1986">
        <v>100318</v>
      </c>
      <c r="Q1986">
        <v>12</v>
      </c>
      <c r="R1986">
        <v>100318</v>
      </c>
      <c r="S1986">
        <v>13</v>
      </c>
      <c r="T1986">
        <v>100318</v>
      </c>
      <c r="U1986">
        <v>14</v>
      </c>
      <c r="V1986">
        <v>100316</v>
      </c>
      <c r="W1986">
        <v>15</v>
      </c>
      <c r="X1986">
        <v>100316</v>
      </c>
      <c r="Y1986">
        <v>16</v>
      </c>
      <c r="Z1986">
        <v>100318</v>
      </c>
      <c r="AA1986">
        <v>17</v>
      </c>
      <c r="AB1986">
        <v>100317</v>
      </c>
      <c r="AC1986">
        <v>19</v>
      </c>
      <c r="AD1986">
        <v>100317</v>
      </c>
      <c r="AE1986">
        <v>20</v>
      </c>
      <c r="AF1986">
        <v>201056</v>
      </c>
      <c r="AG1986">
        <v>18</v>
      </c>
      <c r="AH1986" t="e">
        <f>VLOOKUP(AF1986,关卡难度线!B:H,11,0)</f>
        <v>#N/A</v>
      </c>
    </row>
    <row r="1987" spans="14:34">
      <c r="N1987" s="14">
        <v>100318</v>
      </c>
      <c r="O1987">
        <v>11</v>
      </c>
      <c r="P1987">
        <v>100318</v>
      </c>
      <c r="Q1987">
        <v>12</v>
      </c>
      <c r="R1987">
        <v>100317</v>
      </c>
      <c r="S1987">
        <v>13</v>
      </c>
      <c r="T1987">
        <v>100316</v>
      </c>
      <c r="U1987">
        <v>14</v>
      </c>
      <c r="V1987">
        <v>100316</v>
      </c>
      <c r="W1987">
        <v>15</v>
      </c>
      <c r="X1987">
        <v>100316</v>
      </c>
      <c r="Y1987">
        <v>16</v>
      </c>
      <c r="Z1987">
        <v>100316</v>
      </c>
      <c r="AA1987">
        <v>17</v>
      </c>
      <c r="AB1987">
        <v>100316</v>
      </c>
      <c r="AC1987">
        <v>19</v>
      </c>
      <c r="AD1987">
        <v>100318</v>
      </c>
      <c r="AE1987">
        <v>20</v>
      </c>
      <c r="AF1987">
        <v>201057</v>
      </c>
      <c r="AG1987">
        <v>18</v>
      </c>
      <c r="AH1987" t="e">
        <f>VLOOKUP(AF1987,关卡难度线!B:H,11,0)</f>
        <v>#N/A</v>
      </c>
    </row>
    <row r="1988" spans="14:34">
      <c r="N1988" s="14">
        <v>100318</v>
      </c>
      <c r="O1988">
        <v>11</v>
      </c>
      <c r="P1988">
        <v>100316</v>
      </c>
      <c r="Q1988">
        <v>12</v>
      </c>
      <c r="R1988">
        <v>100318</v>
      </c>
      <c r="S1988">
        <v>13</v>
      </c>
      <c r="T1988">
        <v>100317</v>
      </c>
      <c r="U1988">
        <v>14</v>
      </c>
      <c r="V1988">
        <v>100317</v>
      </c>
      <c r="W1988">
        <v>15</v>
      </c>
      <c r="X1988">
        <v>100316</v>
      </c>
      <c r="Y1988">
        <v>16</v>
      </c>
      <c r="Z1988">
        <v>100318</v>
      </c>
      <c r="AA1988">
        <v>17</v>
      </c>
      <c r="AB1988">
        <v>100316</v>
      </c>
      <c r="AC1988">
        <v>19</v>
      </c>
      <c r="AD1988">
        <v>100316</v>
      </c>
      <c r="AE1988">
        <v>20</v>
      </c>
      <c r="AF1988">
        <v>201058</v>
      </c>
      <c r="AG1988">
        <v>18</v>
      </c>
      <c r="AH1988" t="e">
        <f>VLOOKUP(AF1988,关卡难度线!B:H,11,0)</f>
        <v>#N/A</v>
      </c>
    </row>
    <row r="1989" spans="14:34">
      <c r="N1989" s="14">
        <v>100317</v>
      </c>
      <c r="O1989">
        <v>11</v>
      </c>
      <c r="P1989">
        <v>100316</v>
      </c>
      <c r="Q1989">
        <v>12</v>
      </c>
      <c r="R1989">
        <v>100316</v>
      </c>
      <c r="S1989">
        <v>13</v>
      </c>
      <c r="T1989">
        <v>100316</v>
      </c>
      <c r="U1989">
        <v>14</v>
      </c>
      <c r="V1989">
        <v>100317</v>
      </c>
      <c r="W1989">
        <v>15</v>
      </c>
      <c r="X1989">
        <v>100316</v>
      </c>
      <c r="Y1989">
        <v>16</v>
      </c>
      <c r="Z1989">
        <v>100316</v>
      </c>
      <c r="AA1989">
        <v>17</v>
      </c>
      <c r="AB1989">
        <v>100316</v>
      </c>
      <c r="AC1989">
        <v>19</v>
      </c>
      <c r="AD1989">
        <v>100317</v>
      </c>
      <c r="AE1989">
        <v>20</v>
      </c>
      <c r="AF1989">
        <v>201059</v>
      </c>
      <c r="AG1989">
        <v>18</v>
      </c>
      <c r="AH1989" t="e">
        <f>VLOOKUP(AF1989,关卡难度线!B:H,11,0)</f>
        <v>#N/A</v>
      </c>
    </row>
    <row r="1990" spans="14:34">
      <c r="N1990" s="14">
        <v>100318</v>
      </c>
      <c r="O1990">
        <v>11</v>
      </c>
      <c r="P1990">
        <v>100317</v>
      </c>
      <c r="Q1990">
        <v>12</v>
      </c>
      <c r="R1990">
        <v>100318</v>
      </c>
      <c r="S1990">
        <v>13</v>
      </c>
      <c r="T1990">
        <v>100316</v>
      </c>
      <c r="U1990">
        <v>14</v>
      </c>
      <c r="V1990">
        <v>100317</v>
      </c>
      <c r="W1990">
        <v>15</v>
      </c>
      <c r="X1990">
        <v>100316</v>
      </c>
      <c r="Y1990">
        <v>16</v>
      </c>
      <c r="Z1990">
        <v>100317</v>
      </c>
      <c r="AA1990">
        <v>17</v>
      </c>
      <c r="AB1990">
        <v>100318</v>
      </c>
      <c r="AC1990">
        <v>19</v>
      </c>
      <c r="AD1990">
        <v>100317</v>
      </c>
      <c r="AE1990">
        <v>20</v>
      </c>
      <c r="AF1990">
        <v>201060</v>
      </c>
      <c r="AG1990">
        <v>18</v>
      </c>
      <c r="AH1990" t="e">
        <f>VLOOKUP(AF1990,关卡难度线!B:H,11,0)</f>
        <v>#N/A</v>
      </c>
    </row>
    <row r="1991" spans="14:34">
      <c r="N1991" s="14">
        <v>100317</v>
      </c>
      <c r="O1991">
        <v>11</v>
      </c>
      <c r="P1991">
        <v>100317</v>
      </c>
      <c r="Q1991">
        <v>12</v>
      </c>
      <c r="R1991">
        <v>100316</v>
      </c>
      <c r="S1991">
        <v>13</v>
      </c>
      <c r="T1991">
        <v>100318</v>
      </c>
      <c r="U1991">
        <v>14</v>
      </c>
      <c r="V1991">
        <v>100318</v>
      </c>
      <c r="W1991">
        <v>15</v>
      </c>
      <c r="X1991">
        <v>100317</v>
      </c>
      <c r="Y1991">
        <v>16</v>
      </c>
      <c r="Z1991">
        <v>100317</v>
      </c>
      <c r="AA1991">
        <v>17</v>
      </c>
      <c r="AB1991">
        <v>100316</v>
      </c>
      <c r="AC1991">
        <v>19</v>
      </c>
      <c r="AD1991">
        <v>100316</v>
      </c>
      <c r="AE1991">
        <v>20</v>
      </c>
      <c r="AF1991">
        <v>201051</v>
      </c>
      <c r="AG1991">
        <v>18</v>
      </c>
      <c r="AH1991" t="e">
        <f>VLOOKUP(AF1991,关卡难度线!B:H,11,0)</f>
        <v>#N/A</v>
      </c>
    </row>
    <row r="1992" spans="14:34">
      <c r="N1992" s="14">
        <v>100318</v>
      </c>
      <c r="O1992">
        <v>11</v>
      </c>
      <c r="P1992">
        <v>100316</v>
      </c>
      <c r="Q1992">
        <v>12</v>
      </c>
      <c r="R1992">
        <v>100318</v>
      </c>
      <c r="S1992">
        <v>13</v>
      </c>
      <c r="T1992">
        <v>100316</v>
      </c>
      <c r="U1992">
        <v>14</v>
      </c>
      <c r="V1992">
        <v>100316</v>
      </c>
      <c r="W1992">
        <v>15</v>
      </c>
      <c r="X1992">
        <v>100318</v>
      </c>
      <c r="Y1992">
        <v>16</v>
      </c>
      <c r="Z1992">
        <v>100316</v>
      </c>
      <c r="AA1992">
        <v>17</v>
      </c>
      <c r="AB1992">
        <v>100316</v>
      </c>
      <c r="AC1992">
        <v>19</v>
      </c>
      <c r="AD1992">
        <v>100316</v>
      </c>
      <c r="AE1992">
        <v>20</v>
      </c>
      <c r="AF1992">
        <v>201052</v>
      </c>
      <c r="AG1992">
        <v>18</v>
      </c>
      <c r="AH1992" t="e">
        <f>VLOOKUP(AF1992,关卡难度线!B:H,11,0)</f>
        <v>#N/A</v>
      </c>
    </row>
    <row r="1993" spans="14:34">
      <c r="N1993" s="14">
        <v>100317</v>
      </c>
      <c r="O1993">
        <v>11</v>
      </c>
      <c r="P1993">
        <v>100318</v>
      </c>
      <c r="Q1993">
        <v>12</v>
      </c>
      <c r="R1993">
        <v>100317</v>
      </c>
      <c r="S1993">
        <v>13</v>
      </c>
      <c r="T1993">
        <v>100318</v>
      </c>
      <c r="U1993">
        <v>14</v>
      </c>
      <c r="V1993">
        <v>100316</v>
      </c>
      <c r="W1993">
        <v>15</v>
      </c>
      <c r="X1993">
        <v>100318</v>
      </c>
      <c r="Y1993">
        <v>16</v>
      </c>
      <c r="Z1993">
        <v>100317</v>
      </c>
      <c r="AA1993">
        <v>17</v>
      </c>
      <c r="AB1993">
        <v>100317</v>
      </c>
      <c r="AC1993">
        <v>19</v>
      </c>
      <c r="AD1993">
        <v>100318</v>
      </c>
      <c r="AE1993">
        <v>20</v>
      </c>
      <c r="AF1993">
        <v>201053</v>
      </c>
      <c r="AG1993">
        <v>18</v>
      </c>
      <c r="AH1993" t="e">
        <f>VLOOKUP(AF1993,关卡难度线!B:H,11,0)</f>
        <v>#N/A</v>
      </c>
    </row>
    <row r="1994" spans="14:34">
      <c r="N1994" s="14">
        <v>100317</v>
      </c>
      <c r="O1994">
        <v>11</v>
      </c>
      <c r="P1994">
        <v>100318</v>
      </c>
      <c r="Q1994">
        <v>12</v>
      </c>
      <c r="R1994">
        <v>100318</v>
      </c>
      <c r="S1994">
        <v>13</v>
      </c>
      <c r="T1994">
        <v>100316</v>
      </c>
      <c r="U1994">
        <v>14</v>
      </c>
      <c r="V1994">
        <v>100317</v>
      </c>
      <c r="W1994">
        <v>15</v>
      </c>
      <c r="X1994">
        <v>100318</v>
      </c>
      <c r="Y1994">
        <v>16</v>
      </c>
      <c r="Z1994">
        <v>100318</v>
      </c>
      <c r="AA1994">
        <v>17</v>
      </c>
      <c r="AB1994">
        <v>100317</v>
      </c>
      <c r="AC1994">
        <v>19</v>
      </c>
      <c r="AD1994">
        <v>100317</v>
      </c>
      <c r="AE1994">
        <v>20</v>
      </c>
      <c r="AF1994">
        <v>201054</v>
      </c>
      <c r="AG1994">
        <v>18</v>
      </c>
      <c r="AH1994" t="e">
        <f>VLOOKUP(AF1994,关卡难度线!B:H,11,0)</f>
        <v>#N/A</v>
      </c>
    </row>
    <row r="1995" spans="14:34">
      <c r="N1995" s="14">
        <v>100318</v>
      </c>
      <c r="O1995">
        <v>11</v>
      </c>
      <c r="P1995">
        <v>100318</v>
      </c>
      <c r="Q1995">
        <v>12</v>
      </c>
      <c r="R1995">
        <v>100316</v>
      </c>
      <c r="S1995">
        <v>13</v>
      </c>
      <c r="T1995">
        <v>100317</v>
      </c>
      <c r="U1995">
        <v>14</v>
      </c>
      <c r="V1995">
        <v>100318</v>
      </c>
      <c r="W1995">
        <v>15</v>
      </c>
      <c r="X1995">
        <v>100317</v>
      </c>
      <c r="Y1995">
        <v>16</v>
      </c>
      <c r="Z1995">
        <v>100317</v>
      </c>
      <c r="AA1995">
        <v>17</v>
      </c>
      <c r="AB1995">
        <v>100317</v>
      </c>
      <c r="AC1995">
        <v>19</v>
      </c>
      <c r="AD1995">
        <v>100317</v>
      </c>
      <c r="AE1995">
        <v>20</v>
      </c>
      <c r="AF1995">
        <v>201055</v>
      </c>
      <c r="AG1995">
        <v>18</v>
      </c>
      <c r="AH1995" t="e">
        <f>VLOOKUP(AF1995,关卡难度线!B:H,11,0)</f>
        <v>#N/A</v>
      </c>
    </row>
    <row r="1996" spans="14:34">
      <c r="N1996" s="14">
        <v>100317</v>
      </c>
      <c r="O1996">
        <v>11</v>
      </c>
      <c r="P1996">
        <v>100318</v>
      </c>
      <c r="Q1996">
        <v>12</v>
      </c>
      <c r="R1996">
        <v>100318</v>
      </c>
      <c r="S1996">
        <v>13</v>
      </c>
      <c r="T1996">
        <v>100318</v>
      </c>
      <c r="U1996">
        <v>14</v>
      </c>
      <c r="V1996">
        <v>100316</v>
      </c>
      <c r="W1996">
        <v>15</v>
      </c>
      <c r="X1996">
        <v>100316</v>
      </c>
      <c r="Y1996">
        <v>16</v>
      </c>
      <c r="Z1996">
        <v>100318</v>
      </c>
      <c r="AA1996">
        <v>17</v>
      </c>
      <c r="AB1996">
        <v>100317</v>
      </c>
      <c r="AC1996">
        <v>19</v>
      </c>
      <c r="AD1996">
        <v>100317</v>
      </c>
      <c r="AE1996">
        <v>20</v>
      </c>
      <c r="AF1996">
        <v>201056</v>
      </c>
      <c r="AG1996">
        <v>18</v>
      </c>
      <c r="AH1996" t="e">
        <f>VLOOKUP(AF1996,关卡难度线!B:H,11,0)</f>
        <v>#N/A</v>
      </c>
    </row>
    <row r="1997" spans="14:34">
      <c r="N1997" s="14">
        <v>100318</v>
      </c>
      <c r="O1997">
        <v>11</v>
      </c>
      <c r="P1997">
        <v>100318</v>
      </c>
      <c r="Q1997">
        <v>12</v>
      </c>
      <c r="R1997">
        <v>100317</v>
      </c>
      <c r="S1997">
        <v>13</v>
      </c>
      <c r="T1997">
        <v>100316</v>
      </c>
      <c r="U1997">
        <v>14</v>
      </c>
      <c r="V1997">
        <v>100316</v>
      </c>
      <c r="W1997">
        <v>15</v>
      </c>
      <c r="X1997">
        <v>100316</v>
      </c>
      <c r="Y1997">
        <v>16</v>
      </c>
      <c r="Z1997">
        <v>100316</v>
      </c>
      <c r="AA1997">
        <v>17</v>
      </c>
      <c r="AB1997">
        <v>100316</v>
      </c>
      <c r="AC1997">
        <v>19</v>
      </c>
      <c r="AD1997">
        <v>100318</v>
      </c>
      <c r="AE1997">
        <v>20</v>
      </c>
      <c r="AF1997">
        <v>201057</v>
      </c>
      <c r="AG1997">
        <v>18</v>
      </c>
      <c r="AH1997" t="e">
        <f>VLOOKUP(AF1997,关卡难度线!B:H,11,0)</f>
        <v>#N/A</v>
      </c>
    </row>
    <row r="1998" spans="14:34">
      <c r="N1998" s="14">
        <v>100318</v>
      </c>
      <c r="O1998">
        <v>11</v>
      </c>
      <c r="P1998">
        <v>100316</v>
      </c>
      <c r="Q1998">
        <v>12</v>
      </c>
      <c r="R1998">
        <v>100318</v>
      </c>
      <c r="S1998">
        <v>13</v>
      </c>
      <c r="T1998">
        <v>100317</v>
      </c>
      <c r="U1998">
        <v>14</v>
      </c>
      <c r="V1998">
        <v>100317</v>
      </c>
      <c r="W1998">
        <v>15</v>
      </c>
      <c r="X1998">
        <v>100316</v>
      </c>
      <c r="Y1998">
        <v>16</v>
      </c>
      <c r="Z1998">
        <v>100318</v>
      </c>
      <c r="AA1998">
        <v>17</v>
      </c>
      <c r="AB1998">
        <v>100316</v>
      </c>
      <c r="AC1998">
        <v>19</v>
      </c>
      <c r="AD1998">
        <v>100316</v>
      </c>
      <c r="AE1998">
        <v>20</v>
      </c>
      <c r="AF1998">
        <v>201058</v>
      </c>
      <c r="AG1998">
        <v>18</v>
      </c>
      <c r="AH1998" t="e">
        <f>VLOOKUP(AF1998,关卡难度线!B:H,11,0)</f>
        <v>#N/A</v>
      </c>
    </row>
    <row r="1999" spans="14:34">
      <c r="N1999" s="14">
        <v>100317</v>
      </c>
      <c r="O1999">
        <v>11</v>
      </c>
      <c r="P1999">
        <v>100316</v>
      </c>
      <c r="Q1999">
        <v>12</v>
      </c>
      <c r="R1999">
        <v>100316</v>
      </c>
      <c r="S1999">
        <v>13</v>
      </c>
      <c r="T1999">
        <v>100316</v>
      </c>
      <c r="U1999">
        <v>14</v>
      </c>
      <c r="V1999">
        <v>100317</v>
      </c>
      <c r="W1999">
        <v>15</v>
      </c>
      <c r="X1999">
        <v>100316</v>
      </c>
      <c r="Y1999">
        <v>16</v>
      </c>
      <c r="Z1999">
        <v>100316</v>
      </c>
      <c r="AA1999">
        <v>17</v>
      </c>
      <c r="AB1999">
        <v>100316</v>
      </c>
      <c r="AC1999">
        <v>19</v>
      </c>
      <c r="AD1999">
        <v>100317</v>
      </c>
      <c r="AE1999">
        <v>20</v>
      </c>
      <c r="AF1999">
        <v>201059</v>
      </c>
      <c r="AG1999">
        <v>18</v>
      </c>
      <c r="AH1999" t="e">
        <f>VLOOKUP(AF1999,关卡难度线!B:H,11,0)</f>
        <v>#N/A</v>
      </c>
    </row>
    <row r="2000" spans="14:34">
      <c r="N2000" s="14">
        <v>100318</v>
      </c>
      <c r="O2000">
        <v>11</v>
      </c>
      <c r="P2000">
        <v>100317</v>
      </c>
      <c r="Q2000">
        <v>12</v>
      </c>
      <c r="R2000">
        <v>100318</v>
      </c>
      <c r="S2000">
        <v>13</v>
      </c>
      <c r="T2000">
        <v>100316</v>
      </c>
      <c r="U2000">
        <v>14</v>
      </c>
      <c r="V2000">
        <v>100317</v>
      </c>
      <c r="W2000">
        <v>15</v>
      </c>
      <c r="X2000">
        <v>100316</v>
      </c>
      <c r="Y2000">
        <v>16</v>
      </c>
      <c r="Z2000">
        <v>100317</v>
      </c>
      <c r="AA2000">
        <v>17</v>
      </c>
      <c r="AB2000">
        <v>100318</v>
      </c>
      <c r="AC2000">
        <v>19</v>
      </c>
      <c r="AD2000">
        <v>100317</v>
      </c>
      <c r="AE2000">
        <v>20</v>
      </c>
      <c r="AF2000">
        <v>201060</v>
      </c>
      <c r="AG2000">
        <v>18</v>
      </c>
      <c r="AH2000" t="e">
        <f>VLOOKUP(AF2000,关卡难度线!B:H,11,0)</f>
        <v>#N/A</v>
      </c>
    </row>
    <row r="2001" spans="14:34">
      <c r="N2001" s="14">
        <v>100319</v>
      </c>
      <c r="O2001">
        <v>11</v>
      </c>
      <c r="P2001">
        <v>100319</v>
      </c>
      <c r="Q2001">
        <v>12</v>
      </c>
      <c r="R2001">
        <v>100319</v>
      </c>
      <c r="S2001">
        <v>13</v>
      </c>
      <c r="T2001">
        <v>100319</v>
      </c>
      <c r="U2001">
        <v>14</v>
      </c>
      <c r="V2001">
        <v>100320</v>
      </c>
      <c r="W2001">
        <v>15</v>
      </c>
      <c r="X2001">
        <v>100320</v>
      </c>
      <c r="Y2001">
        <v>16</v>
      </c>
      <c r="Z2001">
        <v>100321</v>
      </c>
      <c r="AA2001">
        <v>17</v>
      </c>
      <c r="AB2001">
        <v>100320</v>
      </c>
      <c r="AC2001">
        <v>19</v>
      </c>
      <c r="AD2001">
        <v>100321</v>
      </c>
      <c r="AE2001">
        <v>20</v>
      </c>
      <c r="AF2001">
        <v>201061</v>
      </c>
      <c r="AG2001">
        <v>18</v>
      </c>
      <c r="AH2001" t="e">
        <f>VLOOKUP(AF2001,关卡难度线!B:H,11,0)</f>
        <v>#N/A</v>
      </c>
    </row>
    <row r="2002" spans="14:34">
      <c r="N2002" s="14">
        <v>100321</v>
      </c>
      <c r="O2002">
        <v>11</v>
      </c>
      <c r="P2002">
        <v>100321</v>
      </c>
      <c r="Q2002">
        <v>12</v>
      </c>
      <c r="R2002">
        <v>100320</v>
      </c>
      <c r="S2002">
        <v>13</v>
      </c>
      <c r="T2002">
        <v>100320</v>
      </c>
      <c r="U2002">
        <v>14</v>
      </c>
      <c r="V2002">
        <v>100321</v>
      </c>
      <c r="W2002">
        <v>15</v>
      </c>
      <c r="X2002">
        <v>100320</v>
      </c>
      <c r="Y2002">
        <v>16</v>
      </c>
      <c r="Z2002">
        <v>100320</v>
      </c>
      <c r="AA2002">
        <v>17</v>
      </c>
      <c r="AB2002">
        <v>100319</v>
      </c>
      <c r="AC2002">
        <v>19</v>
      </c>
      <c r="AD2002">
        <v>100319</v>
      </c>
      <c r="AE2002">
        <v>20</v>
      </c>
      <c r="AF2002">
        <v>201062</v>
      </c>
      <c r="AG2002">
        <v>18</v>
      </c>
      <c r="AH2002" t="e">
        <f>VLOOKUP(AF2002,关卡难度线!B:H,11,0)</f>
        <v>#N/A</v>
      </c>
    </row>
    <row r="2003" spans="14:34">
      <c r="N2003" s="14">
        <v>100321</v>
      </c>
      <c r="O2003">
        <v>11</v>
      </c>
      <c r="P2003">
        <v>100321</v>
      </c>
      <c r="Q2003">
        <v>12</v>
      </c>
      <c r="R2003">
        <v>100320</v>
      </c>
      <c r="S2003">
        <v>13</v>
      </c>
      <c r="T2003">
        <v>100321</v>
      </c>
      <c r="U2003">
        <v>14</v>
      </c>
      <c r="V2003">
        <v>100320</v>
      </c>
      <c r="W2003">
        <v>15</v>
      </c>
      <c r="X2003">
        <v>100321</v>
      </c>
      <c r="Y2003">
        <v>16</v>
      </c>
      <c r="Z2003">
        <v>100319</v>
      </c>
      <c r="AA2003">
        <v>17</v>
      </c>
      <c r="AB2003">
        <v>100321</v>
      </c>
      <c r="AC2003">
        <v>19</v>
      </c>
      <c r="AD2003">
        <v>100319</v>
      </c>
      <c r="AE2003">
        <v>20</v>
      </c>
      <c r="AF2003">
        <v>201063</v>
      </c>
      <c r="AG2003">
        <v>18</v>
      </c>
      <c r="AH2003" t="e">
        <f>VLOOKUP(AF2003,关卡难度线!B:H,11,0)</f>
        <v>#N/A</v>
      </c>
    </row>
    <row r="2004" spans="14:34">
      <c r="N2004" s="14">
        <v>100320</v>
      </c>
      <c r="O2004">
        <v>11</v>
      </c>
      <c r="P2004">
        <v>100319</v>
      </c>
      <c r="Q2004">
        <v>12</v>
      </c>
      <c r="R2004">
        <v>100319</v>
      </c>
      <c r="S2004">
        <v>13</v>
      </c>
      <c r="T2004">
        <v>100320</v>
      </c>
      <c r="U2004">
        <v>14</v>
      </c>
      <c r="V2004">
        <v>100321</v>
      </c>
      <c r="W2004">
        <v>15</v>
      </c>
      <c r="X2004">
        <v>100320</v>
      </c>
      <c r="Y2004">
        <v>16</v>
      </c>
      <c r="Z2004">
        <v>100320</v>
      </c>
      <c r="AA2004">
        <v>17</v>
      </c>
      <c r="AB2004">
        <v>100320</v>
      </c>
      <c r="AC2004">
        <v>19</v>
      </c>
      <c r="AD2004">
        <v>100321</v>
      </c>
      <c r="AE2004">
        <v>20</v>
      </c>
      <c r="AF2004">
        <v>201064</v>
      </c>
      <c r="AG2004">
        <v>18</v>
      </c>
      <c r="AH2004" t="e">
        <f>VLOOKUP(AF2004,关卡难度线!B:H,11,0)</f>
        <v>#N/A</v>
      </c>
    </row>
    <row r="2005" spans="14:34">
      <c r="N2005" s="14">
        <v>100320</v>
      </c>
      <c r="O2005">
        <v>11</v>
      </c>
      <c r="P2005">
        <v>100321</v>
      </c>
      <c r="Q2005">
        <v>12</v>
      </c>
      <c r="R2005">
        <v>100319</v>
      </c>
      <c r="S2005">
        <v>13</v>
      </c>
      <c r="T2005">
        <v>100321</v>
      </c>
      <c r="U2005">
        <v>14</v>
      </c>
      <c r="V2005">
        <v>100321</v>
      </c>
      <c r="W2005">
        <v>15</v>
      </c>
      <c r="X2005">
        <v>100319</v>
      </c>
      <c r="Y2005">
        <v>16</v>
      </c>
      <c r="Z2005">
        <v>100320</v>
      </c>
      <c r="AA2005">
        <v>17</v>
      </c>
      <c r="AB2005">
        <v>100321</v>
      </c>
      <c r="AC2005">
        <v>19</v>
      </c>
      <c r="AD2005">
        <v>100319</v>
      </c>
      <c r="AE2005">
        <v>20</v>
      </c>
      <c r="AF2005">
        <v>201065</v>
      </c>
      <c r="AG2005">
        <v>18</v>
      </c>
      <c r="AH2005" t="e">
        <f>VLOOKUP(AF2005,关卡难度线!B:H,11,0)</f>
        <v>#N/A</v>
      </c>
    </row>
    <row r="2006" spans="14:34">
      <c r="N2006" s="14">
        <v>100321</v>
      </c>
      <c r="O2006">
        <v>11</v>
      </c>
      <c r="P2006">
        <v>100319</v>
      </c>
      <c r="Q2006">
        <v>12</v>
      </c>
      <c r="R2006">
        <v>100321</v>
      </c>
      <c r="S2006">
        <v>13</v>
      </c>
      <c r="T2006">
        <v>100321</v>
      </c>
      <c r="U2006">
        <v>14</v>
      </c>
      <c r="V2006">
        <v>100321</v>
      </c>
      <c r="W2006">
        <v>15</v>
      </c>
      <c r="X2006">
        <v>100320</v>
      </c>
      <c r="Y2006">
        <v>16</v>
      </c>
      <c r="Z2006">
        <v>100319</v>
      </c>
      <c r="AA2006">
        <v>17</v>
      </c>
      <c r="AB2006">
        <v>100319</v>
      </c>
      <c r="AC2006">
        <v>19</v>
      </c>
      <c r="AD2006">
        <v>100320</v>
      </c>
      <c r="AE2006">
        <v>20</v>
      </c>
      <c r="AF2006">
        <v>201066</v>
      </c>
      <c r="AG2006">
        <v>18</v>
      </c>
      <c r="AH2006" t="e">
        <f>VLOOKUP(AF2006,关卡难度线!B:H,11,0)</f>
        <v>#N/A</v>
      </c>
    </row>
    <row r="2007" spans="14:34">
      <c r="N2007" s="14">
        <v>100321</v>
      </c>
      <c r="O2007">
        <v>11</v>
      </c>
      <c r="P2007">
        <v>100320</v>
      </c>
      <c r="Q2007">
        <v>12</v>
      </c>
      <c r="R2007">
        <v>100320</v>
      </c>
      <c r="S2007">
        <v>13</v>
      </c>
      <c r="T2007">
        <v>100321</v>
      </c>
      <c r="U2007">
        <v>14</v>
      </c>
      <c r="V2007">
        <v>100319</v>
      </c>
      <c r="W2007">
        <v>15</v>
      </c>
      <c r="X2007">
        <v>100321</v>
      </c>
      <c r="Y2007">
        <v>16</v>
      </c>
      <c r="Z2007">
        <v>100320</v>
      </c>
      <c r="AA2007">
        <v>17</v>
      </c>
      <c r="AB2007">
        <v>100320</v>
      </c>
      <c r="AC2007">
        <v>19</v>
      </c>
      <c r="AD2007">
        <v>100321</v>
      </c>
      <c r="AE2007">
        <v>20</v>
      </c>
      <c r="AF2007">
        <v>201067</v>
      </c>
      <c r="AG2007">
        <v>18</v>
      </c>
      <c r="AH2007" t="e">
        <f>VLOOKUP(AF2007,关卡难度线!B:H,11,0)</f>
        <v>#N/A</v>
      </c>
    </row>
    <row r="2008" spans="14:34">
      <c r="N2008" s="14">
        <v>100321</v>
      </c>
      <c r="O2008">
        <v>11</v>
      </c>
      <c r="P2008">
        <v>100320</v>
      </c>
      <c r="Q2008">
        <v>12</v>
      </c>
      <c r="R2008">
        <v>100321</v>
      </c>
      <c r="S2008">
        <v>13</v>
      </c>
      <c r="T2008">
        <v>100319</v>
      </c>
      <c r="U2008">
        <v>14</v>
      </c>
      <c r="V2008">
        <v>100319</v>
      </c>
      <c r="W2008">
        <v>15</v>
      </c>
      <c r="X2008">
        <v>100321</v>
      </c>
      <c r="Y2008">
        <v>16</v>
      </c>
      <c r="Z2008">
        <v>100320</v>
      </c>
      <c r="AA2008">
        <v>17</v>
      </c>
      <c r="AB2008">
        <v>100319</v>
      </c>
      <c r="AC2008">
        <v>19</v>
      </c>
      <c r="AD2008">
        <v>100320</v>
      </c>
      <c r="AE2008">
        <v>20</v>
      </c>
      <c r="AF2008">
        <v>201068</v>
      </c>
      <c r="AG2008">
        <v>18</v>
      </c>
      <c r="AH2008" t="e">
        <f>VLOOKUP(AF2008,关卡难度线!B:H,11,0)</f>
        <v>#N/A</v>
      </c>
    </row>
    <row r="2009" spans="14:34">
      <c r="N2009" s="14">
        <v>100319</v>
      </c>
      <c r="O2009">
        <v>11</v>
      </c>
      <c r="P2009">
        <v>100320</v>
      </c>
      <c r="Q2009">
        <v>12</v>
      </c>
      <c r="R2009">
        <v>100319</v>
      </c>
      <c r="S2009">
        <v>13</v>
      </c>
      <c r="T2009">
        <v>100321</v>
      </c>
      <c r="U2009">
        <v>14</v>
      </c>
      <c r="V2009">
        <v>100320</v>
      </c>
      <c r="W2009">
        <v>15</v>
      </c>
      <c r="X2009">
        <v>100320</v>
      </c>
      <c r="Y2009">
        <v>16</v>
      </c>
      <c r="Z2009">
        <v>100320</v>
      </c>
      <c r="AA2009">
        <v>17</v>
      </c>
      <c r="AB2009">
        <v>100321</v>
      </c>
      <c r="AC2009">
        <v>19</v>
      </c>
      <c r="AD2009">
        <v>100319</v>
      </c>
      <c r="AE2009">
        <v>20</v>
      </c>
      <c r="AF2009">
        <v>201069</v>
      </c>
      <c r="AG2009">
        <v>18</v>
      </c>
      <c r="AH2009" t="e">
        <f>VLOOKUP(AF2009,关卡难度线!B:H,11,0)</f>
        <v>#N/A</v>
      </c>
    </row>
    <row r="2010" spans="14:34">
      <c r="N2010" s="14">
        <v>100321</v>
      </c>
      <c r="O2010">
        <v>11</v>
      </c>
      <c r="P2010">
        <v>100319</v>
      </c>
      <c r="Q2010">
        <v>12</v>
      </c>
      <c r="R2010">
        <v>100321</v>
      </c>
      <c r="S2010">
        <v>13</v>
      </c>
      <c r="T2010">
        <v>100321</v>
      </c>
      <c r="U2010">
        <v>14</v>
      </c>
      <c r="V2010">
        <v>100319</v>
      </c>
      <c r="W2010">
        <v>15</v>
      </c>
      <c r="X2010">
        <v>100321</v>
      </c>
      <c r="Y2010">
        <v>16</v>
      </c>
      <c r="Z2010">
        <v>100321</v>
      </c>
      <c r="AA2010">
        <v>17</v>
      </c>
      <c r="AB2010">
        <v>100320</v>
      </c>
      <c r="AC2010">
        <v>19</v>
      </c>
      <c r="AD2010">
        <v>100319</v>
      </c>
      <c r="AE2010">
        <v>20</v>
      </c>
      <c r="AF2010">
        <v>201070</v>
      </c>
      <c r="AG2010">
        <v>18</v>
      </c>
      <c r="AH2010" t="e">
        <f>VLOOKUP(AF2010,关卡难度线!B:H,11,0)</f>
        <v>#N/A</v>
      </c>
    </row>
    <row r="2011" spans="14:34">
      <c r="N2011" s="14">
        <v>100319</v>
      </c>
      <c r="O2011">
        <v>11</v>
      </c>
      <c r="P2011">
        <v>100319</v>
      </c>
      <c r="Q2011">
        <v>12</v>
      </c>
      <c r="R2011">
        <v>100319</v>
      </c>
      <c r="S2011">
        <v>13</v>
      </c>
      <c r="T2011">
        <v>100319</v>
      </c>
      <c r="U2011">
        <v>14</v>
      </c>
      <c r="V2011">
        <v>100320</v>
      </c>
      <c r="W2011">
        <v>15</v>
      </c>
      <c r="X2011">
        <v>100320</v>
      </c>
      <c r="Y2011">
        <v>16</v>
      </c>
      <c r="Z2011">
        <v>100321</v>
      </c>
      <c r="AA2011">
        <v>17</v>
      </c>
      <c r="AB2011">
        <v>100320</v>
      </c>
      <c r="AC2011">
        <v>19</v>
      </c>
      <c r="AD2011">
        <v>100321</v>
      </c>
      <c r="AE2011">
        <v>20</v>
      </c>
      <c r="AF2011">
        <v>201061</v>
      </c>
      <c r="AG2011">
        <v>18</v>
      </c>
      <c r="AH2011" t="e">
        <f>VLOOKUP(AF2011,关卡难度线!B:H,11,0)</f>
        <v>#N/A</v>
      </c>
    </row>
    <row r="2012" spans="14:34">
      <c r="N2012" s="14">
        <v>100321</v>
      </c>
      <c r="O2012">
        <v>11</v>
      </c>
      <c r="P2012">
        <v>100321</v>
      </c>
      <c r="Q2012">
        <v>12</v>
      </c>
      <c r="R2012">
        <v>100320</v>
      </c>
      <c r="S2012">
        <v>13</v>
      </c>
      <c r="T2012">
        <v>100320</v>
      </c>
      <c r="U2012">
        <v>14</v>
      </c>
      <c r="V2012">
        <v>100321</v>
      </c>
      <c r="W2012">
        <v>15</v>
      </c>
      <c r="X2012">
        <v>100320</v>
      </c>
      <c r="Y2012">
        <v>16</v>
      </c>
      <c r="Z2012">
        <v>100320</v>
      </c>
      <c r="AA2012">
        <v>17</v>
      </c>
      <c r="AB2012">
        <v>100319</v>
      </c>
      <c r="AC2012">
        <v>19</v>
      </c>
      <c r="AD2012">
        <v>100319</v>
      </c>
      <c r="AE2012">
        <v>20</v>
      </c>
      <c r="AF2012">
        <v>201062</v>
      </c>
      <c r="AG2012">
        <v>18</v>
      </c>
      <c r="AH2012" t="e">
        <f>VLOOKUP(AF2012,关卡难度线!B:H,11,0)</f>
        <v>#N/A</v>
      </c>
    </row>
    <row r="2013" spans="14:34">
      <c r="N2013" s="14">
        <v>100321</v>
      </c>
      <c r="O2013">
        <v>11</v>
      </c>
      <c r="P2013">
        <v>100321</v>
      </c>
      <c r="Q2013">
        <v>12</v>
      </c>
      <c r="R2013">
        <v>100320</v>
      </c>
      <c r="S2013">
        <v>13</v>
      </c>
      <c r="T2013">
        <v>100321</v>
      </c>
      <c r="U2013">
        <v>14</v>
      </c>
      <c r="V2013">
        <v>100320</v>
      </c>
      <c r="W2013">
        <v>15</v>
      </c>
      <c r="X2013">
        <v>100321</v>
      </c>
      <c r="Y2013">
        <v>16</v>
      </c>
      <c r="Z2013">
        <v>100319</v>
      </c>
      <c r="AA2013">
        <v>17</v>
      </c>
      <c r="AB2013">
        <v>100321</v>
      </c>
      <c r="AC2013">
        <v>19</v>
      </c>
      <c r="AD2013">
        <v>100319</v>
      </c>
      <c r="AE2013">
        <v>20</v>
      </c>
      <c r="AF2013">
        <v>201063</v>
      </c>
      <c r="AG2013">
        <v>18</v>
      </c>
      <c r="AH2013" t="e">
        <f>VLOOKUP(AF2013,关卡难度线!B:H,11,0)</f>
        <v>#N/A</v>
      </c>
    </row>
    <row r="2014" spans="14:34">
      <c r="N2014" s="14">
        <v>100320</v>
      </c>
      <c r="O2014">
        <v>11</v>
      </c>
      <c r="P2014">
        <v>100319</v>
      </c>
      <c r="Q2014">
        <v>12</v>
      </c>
      <c r="R2014">
        <v>100319</v>
      </c>
      <c r="S2014">
        <v>13</v>
      </c>
      <c r="T2014">
        <v>100320</v>
      </c>
      <c r="U2014">
        <v>14</v>
      </c>
      <c r="V2014">
        <v>100321</v>
      </c>
      <c r="W2014">
        <v>15</v>
      </c>
      <c r="X2014">
        <v>100320</v>
      </c>
      <c r="Y2014">
        <v>16</v>
      </c>
      <c r="Z2014">
        <v>100320</v>
      </c>
      <c r="AA2014">
        <v>17</v>
      </c>
      <c r="AB2014">
        <v>100320</v>
      </c>
      <c r="AC2014">
        <v>19</v>
      </c>
      <c r="AD2014">
        <v>100321</v>
      </c>
      <c r="AE2014">
        <v>20</v>
      </c>
      <c r="AF2014">
        <v>201064</v>
      </c>
      <c r="AG2014">
        <v>18</v>
      </c>
      <c r="AH2014" t="e">
        <f>VLOOKUP(AF2014,关卡难度线!B:H,11,0)</f>
        <v>#N/A</v>
      </c>
    </row>
    <row r="2015" spans="14:34">
      <c r="N2015" s="14">
        <v>100320</v>
      </c>
      <c r="O2015">
        <v>11</v>
      </c>
      <c r="P2015">
        <v>100321</v>
      </c>
      <c r="Q2015">
        <v>12</v>
      </c>
      <c r="R2015">
        <v>100319</v>
      </c>
      <c r="S2015">
        <v>13</v>
      </c>
      <c r="T2015">
        <v>100321</v>
      </c>
      <c r="U2015">
        <v>14</v>
      </c>
      <c r="V2015">
        <v>100321</v>
      </c>
      <c r="W2015">
        <v>15</v>
      </c>
      <c r="X2015">
        <v>100319</v>
      </c>
      <c r="Y2015">
        <v>16</v>
      </c>
      <c r="Z2015">
        <v>100320</v>
      </c>
      <c r="AA2015">
        <v>17</v>
      </c>
      <c r="AB2015">
        <v>100321</v>
      </c>
      <c r="AC2015">
        <v>19</v>
      </c>
      <c r="AD2015">
        <v>100319</v>
      </c>
      <c r="AE2015">
        <v>20</v>
      </c>
      <c r="AF2015">
        <v>201065</v>
      </c>
      <c r="AG2015">
        <v>18</v>
      </c>
      <c r="AH2015" t="e">
        <f>VLOOKUP(AF2015,关卡难度线!B:H,11,0)</f>
        <v>#N/A</v>
      </c>
    </row>
    <row r="2016" spans="14:34">
      <c r="N2016" s="14">
        <v>100321</v>
      </c>
      <c r="O2016">
        <v>11</v>
      </c>
      <c r="P2016">
        <v>100319</v>
      </c>
      <c r="Q2016">
        <v>12</v>
      </c>
      <c r="R2016">
        <v>100321</v>
      </c>
      <c r="S2016">
        <v>13</v>
      </c>
      <c r="T2016">
        <v>100321</v>
      </c>
      <c r="U2016">
        <v>14</v>
      </c>
      <c r="V2016">
        <v>100321</v>
      </c>
      <c r="W2016">
        <v>15</v>
      </c>
      <c r="X2016">
        <v>100320</v>
      </c>
      <c r="Y2016">
        <v>16</v>
      </c>
      <c r="Z2016">
        <v>100319</v>
      </c>
      <c r="AA2016">
        <v>17</v>
      </c>
      <c r="AB2016">
        <v>100319</v>
      </c>
      <c r="AC2016">
        <v>19</v>
      </c>
      <c r="AD2016">
        <v>100320</v>
      </c>
      <c r="AE2016">
        <v>20</v>
      </c>
      <c r="AF2016">
        <v>201066</v>
      </c>
      <c r="AG2016">
        <v>18</v>
      </c>
      <c r="AH2016" t="e">
        <f>VLOOKUP(AF2016,关卡难度线!B:H,11,0)</f>
        <v>#N/A</v>
      </c>
    </row>
    <row r="2017" spans="14:34">
      <c r="N2017" s="14">
        <v>100321</v>
      </c>
      <c r="O2017">
        <v>11</v>
      </c>
      <c r="P2017">
        <v>100320</v>
      </c>
      <c r="Q2017">
        <v>12</v>
      </c>
      <c r="R2017">
        <v>100320</v>
      </c>
      <c r="S2017">
        <v>13</v>
      </c>
      <c r="T2017">
        <v>100321</v>
      </c>
      <c r="U2017">
        <v>14</v>
      </c>
      <c r="V2017">
        <v>100319</v>
      </c>
      <c r="W2017">
        <v>15</v>
      </c>
      <c r="X2017">
        <v>100321</v>
      </c>
      <c r="Y2017">
        <v>16</v>
      </c>
      <c r="Z2017">
        <v>100320</v>
      </c>
      <c r="AA2017">
        <v>17</v>
      </c>
      <c r="AB2017">
        <v>100320</v>
      </c>
      <c r="AC2017">
        <v>19</v>
      </c>
      <c r="AD2017">
        <v>100321</v>
      </c>
      <c r="AE2017">
        <v>20</v>
      </c>
      <c r="AF2017">
        <v>201067</v>
      </c>
      <c r="AG2017">
        <v>18</v>
      </c>
      <c r="AH2017" t="e">
        <f>VLOOKUP(AF2017,关卡难度线!B:H,11,0)</f>
        <v>#N/A</v>
      </c>
    </row>
    <row r="2018" spans="14:34">
      <c r="N2018" s="14">
        <v>100321</v>
      </c>
      <c r="O2018">
        <v>11</v>
      </c>
      <c r="P2018">
        <v>100320</v>
      </c>
      <c r="Q2018">
        <v>12</v>
      </c>
      <c r="R2018">
        <v>100321</v>
      </c>
      <c r="S2018">
        <v>13</v>
      </c>
      <c r="T2018">
        <v>100319</v>
      </c>
      <c r="U2018">
        <v>14</v>
      </c>
      <c r="V2018">
        <v>100319</v>
      </c>
      <c r="W2018">
        <v>15</v>
      </c>
      <c r="X2018">
        <v>100321</v>
      </c>
      <c r="Y2018">
        <v>16</v>
      </c>
      <c r="Z2018">
        <v>100320</v>
      </c>
      <c r="AA2018">
        <v>17</v>
      </c>
      <c r="AB2018">
        <v>100319</v>
      </c>
      <c r="AC2018">
        <v>19</v>
      </c>
      <c r="AD2018">
        <v>100320</v>
      </c>
      <c r="AE2018">
        <v>20</v>
      </c>
      <c r="AF2018">
        <v>201068</v>
      </c>
      <c r="AG2018">
        <v>18</v>
      </c>
      <c r="AH2018" t="e">
        <f>VLOOKUP(AF2018,关卡难度线!B:H,11,0)</f>
        <v>#N/A</v>
      </c>
    </row>
    <row r="2019" spans="14:34">
      <c r="N2019" s="14">
        <v>100319</v>
      </c>
      <c r="O2019">
        <v>11</v>
      </c>
      <c r="P2019">
        <v>100320</v>
      </c>
      <c r="Q2019">
        <v>12</v>
      </c>
      <c r="R2019">
        <v>100319</v>
      </c>
      <c r="S2019">
        <v>13</v>
      </c>
      <c r="T2019">
        <v>100321</v>
      </c>
      <c r="U2019">
        <v>14</v>
      </c>
      <c r="V2019">
        <v>100320</v>
      </c>
      <c r="W2019">
        <v>15</v>
      </c>
      <c r="X2019">
        <v>100320</v>
      </c>
      <c r="Y2019">
        <v>16</v>
      </c>
      <c r="Z2019">
        <v>100320</v>
      </c>
      <c r="AA2019">
        <v>17</v>
      </c>
      <c r="AB2019">
        <v>100321</v>
      </c>
      <c r="AC2019">
        <v>19</v>
      </c>
      <c r="AD2019">
        <v>100319</v>
      </c>
      <c r="AE2019">
        <v>20</v>
      </c>
      <c r="AF2019">
        <v>201069</v>
      </c>
      <c r="AG2019">
        <v>18</v>
      </c>
      <c r="AH2019" t="e">
        <f>VLOOKUP(AF2019,关卡难度线!B:H,11,0)</f>
        <v>#N/A</v>
      </c>
    </row>
    <row r="2020" spans="14:34">
      <c r="N2020" s="14">
        <v>100321</v>
      </c>
      <c r="O2020">
        <v>11</v>
      </c>
      <c r="P2020">
        <v>100319</v>
      </c>
      <c r="Q2020">
        <v>12</v>
      </c>
      <c r="R2020">
        <v>100321</v>
      </c>
      <c r="S2020">
        <v>13</v>
      </c>
      <c r="T2020">
        <v>100321</v>
      </c>
      <c r="U2020">
        <v>14</v>
      </c>
      <c r="V2020">
        <v>100319</v>
      </c>
      <c r="W2020">
        <v>15</v>
      </c>
      <c r="X2020">
        <v>100321</v>
      </c>
      <c r="Y2020">
        <v>16</v>
      </c>
      <c r="Z2020">
        <v>100321</v>
      </c>
      <c r="AA2020">
        <v>17</v>
      </c>
      <c r="AB2020">
        <v>100320</v>
      </c>
      <c r="AC2020">
        <v>19</v>
      </c>
      <c r="AD2020">
        <v>100319</v>
      </c>
      <c r="AE2020">
        <v>20</v>
      </c>
      <c r="AF2020">
        <v>201070</v>
      </c>
      <c r="AG2020">
        <v>18</v>
      </c>
      <c r="AH2020" t="e">
        <f>VLOOKUP(AF2020,关卡难度线!B:H,11,0)</f>
        <v>#N/A</v>
      </c>
    </row>
    <row r="2021" spans="14:34">
      <c r="N2021" s="14">
        <v>100323</v>
      </c>
      <c r="O2021">
        <v>11</v>
      </c>
      <c r="P2021">
        <v>100322</v>
      </c>
      <c r="Q2021">
        <v>12</v>
      </c>
      <c r="R2021">
        <v>100324</v>
      </c>
      <c r="S2021">
        <v>13</v>
      </c>
      <c r="T2021">
        <v>100323</v>
      </c>
      <c r="U2021">
        <v>14</v>
      </c>
      <c r="V2021">
        <v>100322</v>
      </c>
      <c r="W2021">
        <v>15</v>
      </c>
      <c r="X2021">
        <v>100322</v>
      </c>
      <c r="Y2021">
        <v>16</v>
      </c>
      <c r="Z2021">
        <v>100324</v>
      </c>
      <c r="AA2021">
        <v>17</v>
      </c>
      <c r="AB2021">
        <v>100324</v>
      </c>
      <c r="AC2021">
        <v>19</v>
      </c>
      <c r="AD2021">
        <v>100323</v>
      </c>
      <c r="AE2021">
        <v>20</v>
      </c>
      <c r="AF2021">
        <v>201071</v>
      </c>
      <c r="AG2021">
        <v>18</v>
      </c>
      <c r="AH2021" t="e">
        <f>VLOOKUP(AF2021,关卡难度线!B:H,11,0)</f>
        <v>#N/A</v>
      </c>
    </row>
    <row r="2022" spans="14:34">
      <c r="N2022" s="14">
        <v>100324</v>
      </c>
      <c r="O2022">
        <v>11</v>
      </c>
      <c r="P2022">
        <v>100324</v>
      </c>
      <c r="Q2022">
        <v>12</v>
      </c>
      <c r="R2022">
        <v>100324</v>
      </c>
      <c r="S2022">
        <v>13</v>
      </c>
      <c r="T2022">
        <v>100324</v>
      </c>
      <c r="U2022">
        <v>14</v>
      </c>
      <c r="V2022">
        <v>100322</v>
      </c>
      <c r="W2022">
        <v>15</v>
      </c>
      <c r="X2022">
        <v>100323</v>
      </c>
      <c r="Y2022">
        <v>16</v>
      </c>
      <c r="Z2022">
        <v>100323</v>
      </c>
      <c r="AA2022">
        <v>17</v>
      </c>
      <c r="AB2022">
        <v>100323</v>
      </c>
      <c r="AC2022">
        <v>19</v>
      </c>
      <c r="AD2022">
        <v>100324</v>
      </c>
      <c r="AE2022">
        <v>20</v>
      </c>
      <c r="AF2022">
        <v>201072</v>
      </c>
      <c r="AG2022">
        <v>18</v>
      </c>
      <c r="AH2022" t="e">
        <f>VLOOKUP(AF2022,关卡难度线!B:H,11,0)</f>
        <v>#N/A</v>
      </c>
    </row>
    <row r="2023" spans="14:34">
      <c r="N2023" s="14">
        <v>100322</v>
      </c>
      <c r="O2023">
        <v>11</v>
      </c>
      <c r="P2023">
        <v>100322</v>
      </c>
      <c r="Q2023">
        <v>12</v>
      </c>
      <c r="R2023">
        <v>100324</v>
      </c>
      <c r="S2023">
        <v>13</v>
      </c>
      <c r="T2023">
        <v>100324</v>
      </c>
      <c r="U2023">
        <v>14</v>
      </c>
      <c r="V2023">
        <v>100323</v>
      </c>
      <c r="W2023">
        <v>15</v>
      </c>
      <c r="X2023">
        <v>100322</v>
      </c>
      <c r="Y2023">
        <v>16</v>
      </c>
      <c r="Z2023">
        <v>100323</v>
      </c>
      <c r="AA2023">
        <v>17</v>
      </c>
      <c r="AB2023">
        <v>100322</v>
      </c>
      <c r="AC2023">
        <v>19</v>
      </c>
      <c r="AD2023">
        <v>100324</v>
      </c>
      <c r="AE2023">
        <v>20</v>
      </c>
      <c r="AF2023">
        <v>201073</v>
      </c>
      <c r="AG2023">
        <v>18</v>
      </c>
      <c r="AH2023" t="e">
        <f>VLOOKUP(AF2023,关卡难度线!B:H,11,0)</f>
        <v>#N/A</v>
      </c>
    </row>
    <row r="2024" spans="14:34">
      <c r="N2024" s="14">
        <v>100322</v>
      </c>
      <c r="O2024">
        <v>11</v>
      </c>
      <c r="P2024">
        <v>100323</v>
      </c>
      <c r="Q2024">
        <v>12</v>
      </c>
      <c r="R2024">
        <v>100322</v>
      </c>
      <c r="S2024">
        <v>13</v>
      </c>
      <c r="T2024">
        <v>100323</v>
      </c>
      <c r="U2024">
        <v>14</v>
      </c>
      <c r="V2024">
        <v>100324</v>
      </c>
      <c r="W2024">
        <v>15</v>
      </c>
      <c r="X2024">
        <v>100324</v>
      </c>
      <c r="Y2024">
        <v>16</v>
      </c>
      <c r="Z2024">
        <v>100322</v>
      </c>
      <c r="AA2024">
        <v>17</v>
      </c>
      <c r="AB2024">
        <v>100323</v>
      </c>
      <c r="AC2024">
        <v>19</v>
      </c>
      <c r="AD2024">
        <v>100324</v>
      </c>
      <c r="AE2024">
        <v>20</v>
      </c>
      <c r="AF2024">
        <v>201074</v>
      </c>
      <c r="AG2024">
        <v>18</v>
      </c>
      <c r="AH2024" t="e">
        <f>VLOOKUP(AF2024,关卡难度线!B:H,11,0)</f>
        <v>#N/A</v>
      </c>
    </row>
    <row r="2025" spans="14:34">
      <c r="N2025" s="14">
        <v>100322</v>
      </c>
      <c r="O2025">
        <v>11</v>
      </c>
      <c r="P2025">
        <v>100322</v>
      </c>
      <c r="Q2025">
        <v>12</v>
      </c>
      <c r="R2025">
        <v>100324</v>
      </c>
      <c r="S2025">
        <v>13</v>
      </c>
      <c r="T2025">
        <v>100323</v>
      </c>
      <c r="U2025">
        <v>14</v>
      </c>
      <c r="V2025">
        <v>100324</v>
      </c>
      <c r="W2025">
        <v>15</v>
      </c>
      <c r="X2025">
        <v>100324</v>
      </c>
      <c r="Y2025">
        <v>16</v>
      </c>
      <c r="Z2025">
        <v>100323</v>
      </c>
      <c r="AA2025">
        <v>17</v>
      </c>
      <c r="AB2025">
        <v>100324</v>
      </c>
      <c r="AC2025">
        <v>19</v>
      </c>
      <c r="AD2025">
        <v>100322</v>
      </c>
      <c r="AE2025">
        <v>20</v>
      </c>
      <c r="AF2025">
        <v>201075</v>
      </c>
      <c r="AG2025">
        <v>18</v>
      </c>
      <c r="AH2025" t="e">
        <f>VLOOKUP(AF2025,关卡难度线!B:H,11,0)</f>
        <v>#N/A</v>
      </c>
    </row>
    <row r="2026" spans="14:34">
      <c r="N2026" s="14">
        <v>100324</v>
      </c>
      <c r="O2026">
        <v>11</v>
      </c>
      <c r="P2026">
        <v>100324</v>
      </c>
      <c r="Q2026">
        <v>12</v>
      </c>
      <c r="R2026">
        <v>100323</v>
      </c>
      <c r="S2026">
        <v>13</v>
      </c>
      <c r="T2026">
        <v>100324</v>
      </c>
      <c r="U2026">
        <v>14</v>
      </c>
      <c r="V2026">
        <v>100322</v>
      </c>
      <c r="W2026">
        <v>15</v>
      </c>
      <c r="X2026">
        <v>100324</v>
      </c>
      <c r="Y2026">
        <v>16</v>
      </c>
      <c r="Z2026">
        <v>100323</v>
      </c>
      <c r="AA2026">
        <v>17</v>
      </c>
      <c r="AB2026">
        <v>100322</v>
      </c>
      <c r="AC2026">
        <v>19</v>
      </c>
      <c r="AD2026">
        <v>100324</v>
      </c>
      <c r="AE2026">
        <v>20</v>
      </c>
      <c r="AF2026">
        <v>201076</v>
      </c>
      <c r="AG2026">
        <v>18</v>
      </c>
      <c r="AH2026" t="e">
        <f>VLOOKUP(AF2026,关卡难度线!B:H,11,0)</f>
        <v>#N/A</v>
      </c>
    </row>
    <row r="2027" spans="14:34">
      <c r="N2027" s="14">
        <v>100322</v>
      </c>
      <c r="O2027">
        <v>11</v>
      </c>
      <c r="P2027">
        <v>100322</v>
      </c>
      <c r="Q2027">
        <v>12</v>
      </c>
      <c r="R2027">
        <v>100324</v>
      </c>
      <c r="S2027">
        <v>13</v>
      </c>
      <c r="T2027">
        <v>100323</v>
      </c>
      <c r="U2027">
        <v>14</v>
      </c>
      <c r="V2027">
        <v>100323</v>
      </c>
      <c r="W2027">
        <v>15</v>
      </c>
      <c r="X2027">
        <v>100323</v>
      </c>
      <c r="Y2027">
        <v>16</v>
      </c>
      <c r="Z2027">
        <v>100322</v>
      </c>
      <c r="AA2027">
        <v>17</v>
      </c>
      <c r="AB2027">
        <v>100324</v>
      </c>
      <c r="AC2027">
        <v>19</v>
      </c>
      <c r="AD2027">
        <v>100322</v>
      </c>
      <c r="AE2027">
        <v>20</v>
      </c>
      <c r="AF2027">
        <v>201077</v>
      </c>
      <c r="AG2027">
        <v>18</v>
      </c>
      <c r="AH2027" t="e">
        <f>VLOOKUP(AF2027,关卡难度线!B:H,11,0)</f>
        <v>#N/A</v>
      </c>
    </row>
    <row r="2028" spans="14:34">
      <c r="N2028" s="14">
        <v>100324</v>
      </c>
      <c r="O2028">
        <v>11</v>
      </c>
      <c r="P2028">
        <v>100322</v>
      </c>
      <c r="Q2028">
        <v>12</v>
      </c>
      <c r="R2028">
        <v>100324</v>
      </c>
      <c r="S2028">
        <v>13</v>
      </c>
      <c r="T2028">
        <v>100323</v>
      </c>
      <c r="U2028">
        <v>14</v>
      </c>
      <c r="V2028">
        <v>100322</v>
      </c>
      <c r="W2028">
        <v>15</v>
      </c>
      <c r="X2028">
        <v>100324</v>
      </c>
      <c r="Y2028">
        <v>16</v>
      </c>
      <c r="Z2028">
        <v>100323</v>
      </c>
      <c r="AA2028">
        <v>17</v>
      </c>
      <c r="AB2028">
        <v>100323</v>
      </c>
      <c r="AC2028">
        <v>19</v>
      </c>
      <c r="AD2028">
        <v>100324</v>
      </c>
      <c r="AE2028">
        <v>20</v>
      </c>
      <c r="AF2028">
        <v>201078</v>
      </c>
      <c r="AG2028">
        <v>18</v>
      </c>
      <c r="AH2028" t="e">
        <f>VLOOKUP(AF2028,关卡难度线!B:H,11,0)</f>
        <v>#N/A</v>
      </c>
    </row>
    <row r="2029" spans="14:34">
      <c r="N2029" s="14">
        <v>100322</v>
      </c>
      <c r="O2029">
        <v>11</v>
      </c>
      <c r="P2029">
        <v>100324</v>
      </c>
      <c r="Q2029">
        <v>12</v>
      </c>
      <c r="R2029">
        <v>100322</v>
      </c>
      <c r="S2029">
        <v>13</v>
      </c>
      <c r="T2029">
        <v>100324</v>
      </c>
      <c r="U2029">
        <v>14</v>
      </c>
      <c r="V2029">
        <v>100322</v>
      </c>
      <c r="W2029">
        <v>15</v>
      </c>
      <c r="X2029">
        <v>100324</v>
      </c>
      <c r="Y2029">
        <v>16</v>
      </c>
      <c r="Z2029">
        <v>100323</v>
      </c>
      <c r="AA2029">
        <v>17</v>
      </c>
      <c r="AB2029">
        <v>100323</v>
      </c>
      <c r="AC2029">
        <v>19</v>
      </c>
      <c r="AD2029">
        <v>100323</v>
      </c>
      <c r="AE2029">
        <v>20</v>
      </c>
      <c r="AF2029">
        <v>201079</v>
      </c>
      <c r="AG2029">
        <v>18</v>
      </c>
      <c r="AH2029" t="e">
        <f>VLOOKUP(AF2029,关卡难度线!B:H,11,0)</f>
        <v>#N/A</v>
      </c>
    </row>
    <row r="2030" spans="14:34">
      <c r="N2030" s="14">
        <v>100322</v>
      </c>
      <c r="O2030">
        <v>11</v>
      </c>
      <c r="P2030">
        <v>100324</v>
      </c>
      <c r="Q2030">
        <v>12</v>
      </c>
      <c r="R2030">
        <v>100323</v>
      </c>
      <c r="S2030">
        <v>13</v>
      </c>
      <c r="T2030">
        <v>100322</v>
      </c>
      <c r="U2030">
        <v>14</v>
      </c>
      <c r="V2030">
        <v>100324</v>
      </c>
      <c r="W2030">
        <v>15</v>
      </c>
      <c r="X2030">
        <v>100323</v>
      </c>
      <c r="Y2030">
        <v>16</v>
      </c>
      <c r="Z2030">
        <v>100324</v>
      </c>
      <c r="AA2030">
        <v>17</v>
      </c>
      <c r="AB2030">
        <v>100323</v>
      </c>
      <c r="AC2030">
        <v>19</v>
      </c>
      <c r="AD2030">
        <v>100323</v>
      </c>
      <c r="AE2030">
        <v>20</v>
      </c>
      <c r="AF2030">
        <v>201080</v>
      </c>
      <c r="AG2030">
        <v>18</v>
      </c>
      <c r="AH2030" t="e">
        <f>VLOOKUP(AF2030,关卡难度线!B:H,11,0)</f>
        <v>#N/A</v>
      </c>
    </row>
    <row r="2031" spans="14:34">
      <c r="N2031" s="14">
        <v>100323</v>
      </c>
      <c r="O2031">
        <v>11</v>
      </c>
      <c r="P2031">
        <v>100322</v>
      </c>
      <c r="Q2031">
        <v>12</v>
      </c>
      <c r="R2031">
        <v>100324</v>
      </c>
      <c r="S2031">
        <v>13</v>
      </c>
      <c r="T2031">
        <v>100323</v>
      </c>
      <c r="U2031">
        <v>14</v>
      </c>
      <c r="V2031">
        <v>100322</v>
      </c>
      <c r="W2031">
        <v>15</v>
      </c>
      <c r="X2031">
        <v>100322</v>
      </c>
      <c r="Y2031">
        <v>16</v>
      </c>
      <c r="Z2031">
        <v>100324</v>
      </c>
      <c r="AA2031">
        <v>17</v>
      </c>
      <c r="AB2031">
        <v>100324</v>
      </c>
      <c r="AC2031">
        <v>19</v>
      </c>
      <c r="AD2031">
        <v>100323</v>
      </c>
      <c r="AE2031">
        <v>20</v>
      </c>
      <c r="AF2031">
        <v>201071</v>
      </c>
      <c r="AG2031">
        <v>18</v>
      </c>
      <c r="AH2031" t="e">
        <f>VLOOKUP(AF2031,关卡难度线!B:H,11,0)</f>
        <v>#N/A</v>
      </c>
    </row>
    <row r="2032" spans="14:34">
      <c r="N2032" s="14">
        <v>100324</v>
      </c>
      <c r="O2032">
        <v>11</v>
      </c>
      <c r="P2032">
        <v>100324</v>
      </c>
      <c r="Q2032">
        <v>12</v>
      </c>
      <c r="R2032">
        <v>100324</v>
      </c>
      <c r="S2032">
        <v>13</v>
      </c>
      <c r="T2032">
        <v>100324</v>
      </c>
      <c r="U2032">
        <v>14</v>
      </c>
      <c r="V2032">
        <v>100322</v>
      </c>
      <c r="W2032">
        <v>15</v>
      </c>
      <c r="X2032">
        <v>100323</v>
      </c>
      <c r="Y2032">
        <v>16</v>
      </c>
      <c r="Z2032">
        <v>100323</v>
      </c>
      <c r="AA2032">
        <v>17</v>
      </c>
      <c r="AB2032">
        <v>100323</v>
      </c>
      <c r="AC2032">
        <v>19</v>
      </c>
      <c r="AD2032">
        <v>100324</v>
      </c>
      <c r="AE2032">
        <v>20</v>
      </c>
      <c r="AF2032">
        <v>201072</v>
      </c>
      <c r="AG2032">
        <v>18</v>
      </c>
      <c r="AH2032" t="e">
        <f>VLOOKUP(AF2032,关卡难度线!B:H,11,0)</f>
        <v>#N/A</v>
      </c>
    </row>
    <row r="2033" spans="14:34">
      <c r="N2033" s="14">
        <v>100322</v>
      </c>
      <c r="O2033">
        <v>11</v>
      </c>
      <c r="P2033">
        <v>100322</v>
      </c>
      <c r="Q2033">
        <v>12</v>
      </c>
      <c r="R2033">
        <v>100324</v>
      </c>
      <c r="S2033">
        <v>13</v>
      </c>
      <c r="T2033">
        <v>100324</v>
      </c>
      <c r="U2033">
        <v>14</v>
      </c>
      <c r="V2033">
        <v>100323</v>
      </c>
      <c r="W2033">
        <v>15</v>
      </c>
      <c r="X2033">
        <v>100322</v>
      </c>
      <c r="Y2033">
        <v>16</v>
      </c>
      <c r="Z2033">
        <v>100323</v>
      </c>
      <c r="AA2033">
        <v>17</v>
      </c>
      <c r="AB2033">
        <v>100322</v>
      </c>
      <c r="AC2033">
        <v>19</v>
      </c>
      <c r="AD2033">
        <v>100324</v>
      </c>
      <c r="AE2033">
        <v>20</v>
      </c>
      <c r="AF2033">
        <v>201073</v>
      </c>
      <c r="AG2033">
        <v>18</v>
      </c>
      <c r="AH2033" t="e">
        <f>VLOOKUP(AF2033,关卡难度线!B:H,11,0)</f>
        <v>#N/A</v>
      </c>
    </row>
    <row r="2034" spans="14:34">
      <c r="N2034" s="14">
        <v>100322</v>
      </c>
      <c r="O2034">
        <v>11</v>
      </c>
      <c r="P2034">
        <v>100323</v>
      </c>
      <c r="Q2034">
        <v>12</v>
      </c>
      <c r="R2034">
        <v>100322</v>
      </c>
      <c r="S2034">
        <v>13</v>
      </c>
      <c r="T2034">
        <v>100323</v>
      </c>
      <c r="U2034">
        <v>14</v>
      </c>
      <c r="V2034">
        <v>100324</v>
      </c>
      <c r="W2034">
        <v>15</v>
      </c>
      <c r="X2034">
        <v>100324</v>
      </c>
      <c r="Y2034">
        <v>16</v>
      </c>
      <c r="Z2034">
        <v>100322</v>
      </c>
      <c r="AA2034">
        <v>17</v>
      </c>
      <c r="AB2034">
        <v>100323</v>
      </c>
      <c r="AC2034">
        <v>19</v>
      </c>
      <c r="AD2034">
        <v>100324</v>
      </c>
      <c r="AE2034">
        <v>20</v>
      </c>
      <c r="AF2034">
        <v>201074</v>
      </c>
      <c r="AG2034">
        <v>18</v>
      </c>
      <c r="AH2034" t="e">
        <f>VLOOKUP(AF2034,关卡难度线!B:H,11,0)</f>
        <v>#N/A</v>
      </c>
    </row>
    <row r="2035" spans="14:34">
      <c r="N2035" s="14">
        <v>100322</v>
      </c>
      <c r="O2035">
        <v>11</v>
      </c>
      <c r="P2035">
        <v>100322</v>
      </c>
      <c r="Q2035">
        <v>12</v>
      </c>
      <c r="R2035">
        <v>100324</v>
      </c>
      <c r="S2035">
        <v>13</v>
      </c>
      <c r="T2035">
        <v>100323</v>
      </c>
      <c r="U2035">
        <v>14</v>
      </c>
      <c r="V2035">
        <v>100324</v>
      </c>
      <c r="W2035">
        <v>15</v>
      </c>
      <c r="X2035">
        <v>100324</v>
      </c>
      <c r="Y2035">
        <v>16</v>
      </c>
      <c r="Z2035">
        <v>100323</v>
      </c>
      <c r="AA2035">
        <v>17</v>
      </c>
      <c r="AB2035">
        <v>100324</v>
      </c>
      <c r="AC2035">
        <v>19</v>
      </c>
      <c r="AD2035">
        <v>100322</v>
      </c>
      <c r="AE2035">
        <v>20</v>
      </c>
      <c r="AF2035">
        <v>201075</v>
      </c>
      <c r="AG2035">
        <v>18</v>
      </c>
      <c r="AH2035" t="e">
        <f>VLOOKUP(AF2035,关卡难度线!B:H,11,0)</f>
        <v>#N/A</v>
      </c>
    </row>
    <row r="2036" spans="14:34">
      <c r="N2036" s="14">
        <v>100324</v>
      </c>
      <c r="O2036">
        <v>11</v>
      </c>
      <c r="P2036">
        <v>100324</v>
      </c>
      <c r="Q2036">
        <v>12</v>
      </c>
      <c r="R2036">
        <v>100323</v>
      </c>
      <c r="S2036">
        <v>13</v>
      </c>
      <c r="T2036">
        <v>100324</v>
      </c>
      <c r="U2036">
        <v>14</v>
      </c>
      <c r="V2036">
        <v>100322</v>
      </c>
      <c r="W2036">
        <v>15</v>
      </c>
      <c r="X2036">
        <v>100324</v>
      </c>
      <c r="Y2036">
        <v>16</v>
      </c>
      <c r="Z2036">
        <v>100323</v>
      </c>
      <c r="AA2036">
        <v>17</v>
      </c>
      <c r="AB2036">
        <v>100322</v>
      </c>
      <c r="AC2036">
        <v>19</v>
      </c>
      <c r="AD2036">
        <v>100324</v>
      </c>
      <c r="AE2036">
        <v>20</v>
      </c>
      <c r="AF2036">
        <v>201076</v>
      </c>
      <c r="AG2036">
        <v>18</v>
      </c>
      <c r="AH2036" t="e">
        <f>VLOOKUP(AF2036,关卡难度线!B:H,11,0)</f>
        <v>#N/A</v>
      </c>
    </row>
    <row r="2037" spans="14:34">
      <c r="N2037" s="14">
        <v>100322</v>
      </c>
      <c r="O2037">
        <v>11</v>
      </c>
      <c r="P2037">
        <v>100322</v>
      </c>
      <c r="Q2037">
        <v>12</v>
      </c>
      <c r="R2037">
        <v>100324</v>
      </c>
      <c r="S2037">
        <v>13</v>
      </c>
      <c r="T2037">
        <v>100323</v>
      </c>
      <c r="U2037">
        <v>14</v>
      </c>
      <c r="V2037">
        <v>100323</v>
      </c>
      <c r="W2037">
        <v>15</v>
      </c>
      <c r="X2037">
        <v>100323</v>
      </c>
      <c r="Y2037">
        <v>16</v>
      </c>
      <c r="Z2037">
        <v>100322</v>
      </c>
      <c r="AA2037">
        <v>17</v>
      </c>
      <c r="AB2037">
        <v>100324</v>
      </c>
      <c r="AC2037">
        <v>19</v>
      </c>
      <c r="AD2037">
        <v>100322</v>
      </c>
      <c r="AE2037">
        <v>20</v>
      </c>
      <c r="AF2037">
        <v>201077</v>
      </c>
      <c r="AG2037">
        <v>18</v>
      </c>
      <c r="AH2037" t="e">
        <f>VLOOKUP(AF2037,关卡难度线!B:H,11,0)</f>
        <v>#N/A</v>
      </c>
    </row>
    <row r="2038" spans="14:34">
      <c r="N2038" s="14">
        <v>100324</v>
      </c>
      <c r="O2038">
        <v>11</v>
      </c>
      <c r="P2038">
        <v>100322</v>
      </c>
      <c r="Q2038">
        <v>12</v>
      </c>
      <c r="R2038">
        <v>100324</v>
      </c>
      <c r="S2038">
        <v>13</v>
      </c>
      <c r="T2038">
        <v>100323</v>
      </c>
      <c r="U2038">
        <v>14</v>
      </c>
      <c r="V2038">
        <v>100322</v>
      </c>
      <c r="W2038">
        <v>15</v>
      </c>
      <c r="X2038">
        <v>100324</v>
      </c>
      <c r="Y2038">
        <v>16</v>
      </c>
      <c r="Z2038">
        <v>100323</v>
      </c>
      <c r="AA2038">
        <v>17</v>
      </c>
      <c r="AB2038">
        <v>100323</v>
      </c>
      <c r="AC2038">
        <v>19</v>
      </c>
      <c r="AD2038">
        <v>100324</v>
      </c>
      <c r="AE2038">
        <v>20</v>
      </c>
      <c r="AF2038">
        <v>201078</v>
      </c>
      <c r="AG2038">
        <v>18</v>
      </c>
      <c r="AH2038" t="e">
        <f>VLOOKUP(AF2038,关卡难度线!B:H,11,0)</f>
        <v>#N/A</v>
      </c>
    </row>
    <row r="2039" spans="14:34">
      <c r="N2039" s="14">
        <v>100322</v>
      </c>
      <c r="O2039">
        <v>11</v>
      </c>
      <c r="P2039">
        <v>100324</v>
      </c>
      <c r="Q2039">
        <v>12</v>
      </c>
      <c r="R2039">
        <v>100322</v>
      </c>
      <c r="S2039">
        <v>13</v>
      </c>
      <c r="T2039">
        <v>100324</v>
      </c>
      <c r="U2039">
        <v>14</v>
      </c>
      <c r="V2039">
        <v>100322</v>
      </c>
      <c r="W2039">
        <v>15</v>
      </c>
      <c r="X2039">
        <v>100324</v>
      </c>
      <c r="Y2039">
        <v>16</v>
      </c>
      <c r="Z2039">
        <v>100323</v>
      </c>
      <c r="AA2039">
        <v>17</v>
      </c>
      <c r="AB2039">
        <v>100323</v>
      </c>
      <c r="AC2039">
        <v>19</v>
      </c>
      <c r="AD2039">
        <v>100323</v>
      </c>
      <c r="AE2039">
        <v>20</v>
      </c>
      <c r="AF2039">
        <v>201079</v>
      </c>
      <c r="AG2039">
        <v>18</v>
      </c>
      <c r="AH2039" t="e">
        <f>VLOOKUP(AF2039,关卡难度线!B:H,11,0)</f>
        <v>#N/A</v>
      </c>
    </row>
    <row r="2040" spans="14:34">
      <c r="N2040" s="14">
        <v>100322</v>
      </c>
      <c r="O2040">
        <v>11</v>
      </c>
      <c r="P2040">
        <v>100324</v>
      </c>
      <c r="Q2040">
        <v>12</v>
      </c>
      <c r="R2040">
        <v>100323</v>
      </c>
      <c r="S2040">
        <v>13</v>
      </c>
      <c r="T2040">
        <v>100322</v>
      </c>
      <c r="U2040">
        <v>14</v>
      </c>
      <c r="V2040">
        <v>100324</v>
      </c>
      <c r="W2040">
        <v>15</v>
      </c>
      <c r="X2040">
        <v>100323</v>
      </c>
      <c r="Y2040">
        <v>16</v>
      </c>
      <c r="Z2040">
        <v>100324</v>
      </c>
      <c r="AA2040">
        <v>17</v>
      </c>
      <c r="AB2040">
        <v>100323</v>
      </c>
      <c r="AC2040">
        <v>19</v>
      </c>
      <c r="AD2040">
        <v>100323</v>
      </c>
      <c r="AE2040">
        <v>20</v>
      </c>
      <c r="AF2040">
        <v>201080</v>
      </c>
      <c r="AG2040">
        <v>18</v>
      </c>
      <c r="AH2040" t="e">
        <f>VLOOKUP(AF2040,关卡难度线!B:H,11,0)</f>
        <v>#N/A</v>
      </c>
    </row>
    <row r="2041" spans="14:34">
      <c r="N2041" s="14">
        <v>100327</v>
      </c>
      <c r="O2041">
        <v>11</v>
      </c>
      <c r="P2041">
        <v>100325</v>
      </c>
      <c r="Q2041">
        <v>12</v>
      </c>
      <c r="R2041">
        <v>100327</v>
      </c>
      <c r="S2041">
        <v>13</v>
      </c>
      <c r="T2041">
        <v>100327</v>
      </c>
      <c r="U2041">
        <v>14</v>
      </c>
      <c r="V2041">
        <v>100326</v>
      </c>
      <c r="W2041">
        <v>15</v>
      </c>
      <c r="X2041">
        <v>100325</v>
      </c>
      <c r="Y2041">
        <v>16</v>
      </c>
      <c r="Z2041">
        <v>100327</v>
      </c>
      <c r="AA2041">
        <v>17</v>
      </c>
      <c r="AB2041">
        <v>100325</v>
      </c>
      <c r="AC2041">
        <v>19</v>
      </c>
      <c r="AD2041">
        <v>100326</v>
      </c>
      <c r="AE2041">
        <v>20</v>
      </c>
      <c r="AF2041">
        <v>201081</v>
      </c>
      <c r="AG2041">
        <v>18</v>
      </c>
      <c r="AH2041" t="e">
        <f>VLOOKUP(AF2041,关卡难度线!B:H,11,0)</f>
        <v>#N/A</v>
      </c>
    </row>
    <row r="2042" spans="14:34">
      <c r="N2042" s="14">
        <v>100327</v>
      </c>
      <c r="O2042">
        <v>11</v>
      </c>
      <c r="P2042">
        <v>100325</v>
      </c>
      <c r="Q2042">
        <v>12</v>
      </c>
      <c r="R2042">
        <v>100327</v>
      </c>
      <c r="S2042">
        <v>13</v>
      </c>
      <c r="T2042">
        <v>100327</v>
      </c>
      <c r="U2042">
        <v>14</v>
      </c>
      <c r="V2042">
        <v>100325</v>
      </c>
      <c r="W2042">
        <v>15</v>
      </c>
      <c r="X2042">
        <v>100326</v>
      </c>
      <c r="Y2042">
        <v>16</v>
      </c>
      <c r="Z2042">
        <v>100327</v>
      </c>
      <c r="AA2042">
        <v>17</v>
      </c>
      <c r="AB2042">
        <v>100326</v>
      </c>
      <c r="AC2042">
        <v>19</v>
      </c>
      <c r="AD2042">
        <v>100325</v>
      </c>
      <c r="AE2042">
        <v>20</v>
      </c>
      <c r="AF2042">
        <v>201082</v>
      </c>
      <c r="AG2042">
        <v>18</v>
      </c>
      <c r="AH2042" t="e">
        <f>VLOOKUP(AF2042,关卡难度线!B:H,11,0)</f>
        <v>#N/A</v>
      </c>
    </row>
    <row r="2043" spans="14:34">
      <c r="N2043" s="14">
        <v>100327</v>
      </c>
      <c r="O2043">
        <v>11</v>
      </c>
      <c r="P2043">
        <v>100326</v>
      </c>
      <c r="Q2043">
        <v>12</v>
      </c>
      <c r="R2043">
        <v>100326</v>
      </c>
      <c r="S2043">
        <v>13</v>
      </c>
      <c r="T2043">
        <v>100327</v>
      </c>
      <c r="U2043">
        <v>14</v>
      </c>
      <c r="V2043">
        <v>100325</v>
      </c>
      <c r="W2043">
        <v>15</v>
      </c>
      <c r="X2043">
        <v>100325</v>
      </c>
      <c r="Y2043">
        <v>16</v>
      </c>
      <c r="Z2043">
        <v>100326</v>
      </c>
      <c r="AA2043">
        <v>17</v>
      </c>
      <c r="AB2043">
        <v>100326</v>
      </c>
      <c r="AC2043">
        <v>19</v>
      </c>
      <c r="AD2043">
        <v>100326</v>
      </c>
      <c r="AE2043">
        <v>20</v>
      </c>
      <c r="AF2043">
        <v>201083</v>
      </c>
      <c r="AG2043">
        <v>18</v>
      </c>
      <c r="AH2043" t="e">
        <f>VLOOKUP(AF2043,关卡难度线!B:H,11,0)</f>
        <v>#N/A</v>
      </c>
    </row>
    <row r="2044" spans="14:34">
      <c r="N2044" s="14">
        <v>100326</v>
      </c>
      <c r="O2044">
        <v>11</v>
      </c>
      <c r="P2044">
        <v>100326</v>
      </c>
      <c r="Q2044">
        <v>12</v>
      </c>
      <c r="R2044">
        <v>100327</v>
      </c>
      <c r="S2044">
        <v>13</v>
      </c>
      <c r="T2044">
        <v>100326</v>
      </c>
      <c r="U2044">
        <v>14</v>
      </c>
      <c r="V2044">
        <v>100327</v>
      </c>
      <c r="W2044">
        <v>15</v>
      </c>
      <c r="X2044">
        <v>100325</v>
      </c>
      <c r="Y2044">
        <v>16</v>
      </c>
      <c r="Z2044">
        <v>100327</v>
      </c>
      <c r="AA2044">
        <v>17</v>
      </c>
      <c r="AB2044">
        <v>100326</v>
      </c>
      <c r="AC2044">
        <v>19</v>
      </c>
      <c r="AD2044">
        <v>100327</v>
      </c>
      <c r="AE2044">
        <v>20</v>
      </c>
      <c r="AF2044">
        <v>201084</v>
      </c>
      <c r="AG2044">
        <v>18</v>
      </c>
      <c r="AH2044" t="e">
        <f>VLOOKUP(AF2044,关卡难度线!B:H,11,0)</f>
        <v>#N/A</v>
      </c>
    </row>
    <row r="2045" spans="14:34">
      <c r="N2045" s="14">
        <v>100326</v>
      </c>
      <c r="O2045">
        <v>11</v>
      </c>
      <c r="P2045">
        <v>100325</v>
      </c>
      <c r="Q2045">
        <v>12</v>
      </c>
      <c r="R2045">
        <v>100326</v>
      </c>
      <c r="S2045">
        <v>13</v>
      </c>
      <c r="T2045">
        <v>100326</v>
      </c>
      <c r="U2045">
        <v>14</v>
      </c>
      <c r="V2045">
        <v>100325</v>
      </c>
      <c r="W2045">
        <v>15</v>
      </c>
      <c r="X2045">
        <v>100326</v>
      </c>
      <c r="Y2045">
        <v>16</v>
      </c>
      <c r="Z2045">
        <v>100325</v>
      </c>
      <c r="AA2045">
        <v>17</v>
      </c>
      <c r="AB2045">
        <v>100325</v>
      </c>
      <c r="AC2045">
        <v>19</v>
      </c>
      <c r="AD2045">
        <v>100325</v>
      </c>
      <c r="AE2045">
        <v>20</v>
      </c>
      <c r="AF2045">
        <v>201085</v>
      </c>
      <c r="AG2045">
        <v>18</v>
      </c>
      <c r="AH2045" t="e">
        <f>VLOOKUP(AF2045,关卡难度线!B:H,11,0)</f>
        <v>#N/A</v>
      </c>
    </row>
    <row r="2046" spans="14:34">
      <c r="N2046" s="14">
        <v>100325</v>
      </c>
      <c r="O2046">
        <v>11</v>
      </c>
      <c r="P2046">
        <v>100326</v>
      </c>
      <c r="Q2046">
        <v>12</v>
      </c>
      <c r="R2046">
        <v>100325</v>
      </c>
      <c r="S2046">
        <v>13</v>
      </c>
      <c r="T2046">
        <v>100325</v>
      </c>
      <c r="U2046">
        <v>14</v>
      </c>
      <c r="V2046">
        <v>100327</v>
      </c>
      <c r="W2046">
        <v>15</v>
      </c>
      <c r="X2046">
        <v>100325</v>
      </c>
      <c r="Y2046">
        <v>16</v>
      </c>
      <c r="Z2046">
        <v>100327</v>
      </c>
      <c r="AA2046">
        <v>17</v>
      </c>
      <c r="AB2046">
        <v>100326</v>
      </c>
      <c r="AC2046">
        <v>19</v>
      </c>
      <c r="AD2046">
        <v>100325</v>
      </c>
      <c r="AE2046">
        <v>20</v>
      </c>
      <c r="AF2046">
        <v>201086</v>
      </c>
      <c r="AG2046">
        <v>18</v>
      </c>
      <c r="AH2046" t="e">
        <f>VLOOKUP(AF2046,关卡难度线!B:H,11,0)</f>
        <v>#N/A</v>
      </c>
    </row>
    <row r="2047" spans="14:34">
      <c r="N2047" s="14">
        <v>100326</v>
      </c>
      <c r="O2047">
        <v>11</v>
      </c>
      <c r="P2047">
        <v>100326</v>
      </c>
      <c r="Q2047">
        <v>12</v>
      </c>
      <c r="R2047">
        <v>100327</v>
      </c>
      <c r="S2047">
        <v>13</v>
      </c>
      <c r="T2047">
        <v>100327</v>
      </c>
      <c r="U2047">
        <v>14</v>
      </c>
      <c r="V2047">
        <v>100325</v>
      </c>
      <c r="W2047">
        <v>15</v>
      </c>
      <c r="X2047">
        <v>100326</v>
      </c>
      <c r="Y2047">
        <v>16</v>
      </c>
      <c r="Z2047">
        <v>100325</v>
      </c>
      <c r="AA2047">
        <v>17</v>
      </c>
      <c r="AB2047">
        <v>100327</v>
      </c>
      <c r="AC2047">
        <v>19</v>
      </c>
      <c r="AD2047">
        <v>100325</v>
      </c>
      <c r="AE2047">
        <v>20</v>
      </c>
      <c r="AF2047">
        <v>201087</v>
      </c>
      <c r="AG2047">
        <v>18</v>
      </c>
      <c r="AH2047" t="e">
        <f>VLOOKUP(AF2047,关卡难度线!B:H,11,0)</f>
        <v>#N/A</v>
      </c>
    </row>
    <row r="2048" spans="14:34">
      <c r="N2048" s="14">
        <v>100325</v>
      </c>
      <c r="O2048">
        <v>11</v>
      </c>
      <c r="P2048">
        <v>100326</v>
      </c>
      <c r="Q2048">
        <v>12</v>
      </c>
      <c r="R2048">
        <v>100325</v>
      </c>
      <c r="S2048">
        <v>13</v>
      </c>
      <c r="T2048">
        <v>100327</v>
      </c>
      <c r="U2048">
        <v>14</v>
      </c>
      <c r="V2048">
        <v>100325</v>
      </c>
      <c r="W2048">
        <v>15</v>
      </c>
      <c r="X2048">
        <v>100327</v>
      </c>
      <c r="Y2048">
        <v>16</v>
      </c>
      <c r="Z2048">
        <v>100327</v>
      </c>
      <c r="AA2048">
        <v>17</v>
      </c>
      <c r="AB2048">
        <v>100326</v>
      </c>
      <c r="AC2048">
        <v>19</v>
      </c>
      <c r="AD2048">
        <v>100325</v>
      </c>
      <c r="AE2048">
        <v>20</v>
      </c>
      <c r="AF2048">
        <v>201088</v>
      </c>
      <c r="AG2048">
        <v>18</v>
      </c>
      <c r="AH2048" t="e">
        <f>VLOOKUP(AF2048,关卡难度线!B:H,11,0)</f>
        <v>#N/A</v>
      </c>
    </row>
    <row r="2049" spans="14:34">
      <c r="N2049" s="14">
        <v>100326</v>
      </c>
      <c r="O2049">
        <v>11</v>
      </c>
      <c r="P2049">
        <v>100325</v>
      </c>
      <c r="Q2049">
        <v>12</v>
      </c>
      <c r="R2049">
        <v>100325</v>
      </c>
      <c r="S2049">
        <v>13</v>
      </c>
      <c r="T2049">
        <v>100326</v>
      </c>
      <c r="U2049">
        <v>14</v>
      </c>
      <c r="V2049">
        <v>100327</v>
      </c>
      <c r="W2049">
        <v>15</v>
      </c>
      <c r="X2049">
        <v>100325</v>
      </c>
      <c r="Y2049">
        <v>16</v>
      </c>
      <c r="Z2049">
        <v>100327</v>
      </c>
      <c r="AA2049">
        <v>17</v>
      </c>
      <c r="AB2049">
        <v>100326</v>
      </c>
      <c r="AC2049">
        <v>19</v>
      </c>
      <c r="AD2049">
        <v>100325</v>
      </c>
      <c r="AE2049">
        <v>20</v>
      </c>
      <c r="AF2049">
        <v>201089</v>
      </c>
      <c r="AG2049">
        <v>18</v>
      </c>
      <c r="AH2049" t="e">
        <f>VLOOKUP(AF2049,关卡难度线!B:H,11,0)</f>
        <v>#N/A</v>
      </c>
    </row>
    <row r="2050" spans="14:34">
      <c r="N2050" s="14">
        <v>100327</v>
      </c>
      <c r="O2050">
        <v>11</v>
      </c>
      <c r="P2050">
        <v>100325</v>
      </c>
      <c r="Q2050">
        <v>12</v>
      </c>
      <c r="R2050">
        <v>100325</v>
      </c>
      <c r="S2050">
        <v>13</v>
      </c>
      <c r="T2050">
        <v>100326</v>
      </c>
      <c r="U2050">
        <v>14</v>
      </c>
      <c r="V2050">
        <v>100326</v>
      </c>
      <c r="W2050">
        <v>15</v>
      </c>
      <c r="X2050">
        <v>100327</v>
      </c>
      <c r="Y2050">
        <v>16</v>
      </c>
      <c r="Z2050">
        <v>100325</v>
      </c>
      <c r="AA2050">
        <v>17</v>
      </c>
      <c r="AB2050">
        <v>100327</v>
      </c>
      <c r="AC2050">
        <v>19</v>
      </c>
      <c r="AD2050">
        <v>100326</v>
      </c>
      <c r="AE2050">
        <v>20</v>
      </c>
      <c r="AF2050">
        <v>201090</v>
      </c>
      <c r="AG2050">
        <v>18</v>
      </c>
      <c r="AH2050" t="e">
        <f>VLOOKUP(AF2050,关卡难度线!B:H,11,0)</f>
        <v>#N/A</v>
      </c>
    </row>
    <row r="2051" spans="14:34">
      <c r="N2051" s="14">
        <v>100327</v>
      </c>
      <c r="O2051">
        <v>11</v>
      </c>
      <c r="P2051">
        <v>100325</v>
      </c>
      <c r="Q2051">
        <v>12</v>
      </c>
      <c r="R2051">
        <v>100327</v>
      </c>
      <c r="S2051">
        <v>13</v>
      </c>
      <c r="T2051">
        <v>100327</v>
      </c>
      <c r="U2051">
        <v>14</v>
      </c>
      <c r="V2051">
        <v>100326</v>
      </c>
      <c r="W2051">
        <v>15</v>
      </c>
      <c r="X2051">
        <v>100325</v>
      </c>
      <c r="Y2051">
        <v>16</v>
      </c>
      <c r="Z2051">
        <v>100327</v>
      </c>
      <c r="AA2051">
        <v>17</v>
      </c>
      <c r="AB2051">
        <v>100325</v>
      </c>
      <c r="AC2051">
        <v>19</v>
      </c>
      <c r="AD2051">
        <v>100326</v>
      </c>
      <c r="AE2051">
        <v>20</v>
      </c>
      <c r="AF2051">
        <v>201081</v>
      </c>
      <c r="AG2051">
        <v>18</v>
      </c>
      <c r="AH2051" t="e">
        <f>VLOOKUP(AF2051,关卡难度线!B:H,11,0)</f>
        <v>#N/A</v>
      </c>
    </row>
    <row r="2052" spans="14:34">
      <c r="N2052" s="14">
        <v>100327</v>
      </c>
      <c r="O2052">
        <v>11</v>
      </c>
      <c r="P2052">
        <v>100325</v>
      </c>
      <c r="Q2052">
        <v>12</v>
      </c>
      <c r="R2052">
        <v>100327</v>
      </c>
      <c r="S2052">
        <v>13</v>
      </c>
      <c r="T2052">
        <v>100327</v>
      </c>
      <c r="U2052">
        <v>14</v>
      </c>
      <c r="V2052">
        <v>100325</v>
      </c>
      <c r="W2052">
        <v>15</v>
      </c>
      <c r="X2052">
        <v>100326</v>
      </c>
      <c r="Y2052">
        <v>16</v>
      </c>
      <c r="Z2052">
        <v>100327</v>
      </c>
      <c r="AA2052">
        <v>17</v>
      </c>
      <c r="AB2052">
        <v>100326</v>
      </c>
      <c r="AC2052">
        <v>19</v>
      </c>
      <c r="AD2052">
        <v>100325</v>
      </c>
      <c r="AE2052">
        <v>20</v>
      </c>
      <c r="AF2052">
        <v>201082</v>
      </c>
      <c r="AG2052">
        <v>18</v>
      </c>
      <c r="AH2052" t="e">
        <f>VLOOKUP(AF2052,关卡难度线!B:H,11,0)</f>
        <v>#N/A</v>
      </c>
    </row>
    <row r="2053" spans="14:34">
      <c r="N2053" s="14">
        <v>100327</v>
      </c>
      <c r="O2053">
        <v>11</v>
      </c>
      <c r="P2053">
        <v>100326</v>
      </c>
      <c r="Q2053">
        <v>12</v>
      </c>
      <c r="R2053">
        <v>100326</v>
      </c>
      <c r="S2053">
        <v>13</v>
      </c>
      <c r="T2053">
        <v>100327</v>
      </c>
      <c r="U2053">
        <v>14</v>
      </c>
      <c r="V2053">
        <v>100325</v>
      </c>
      <c r="W2053">
        <v>15</v>
      </c>
      <c r="X2053">
        <v>100325</v>
      </c>
      <c r="Y2053">
        <v>16</v>
      </c>
      <c r="Z2053">
        <v>100326</v>
      </c>
      <c r="AA2053">
        <v>17</v>
      </c>
      <c r="AB2053">
        <v>100326</v>
      </c>
      <c r="AC2053">
        <v>19</v>
      </c>
      <c r="AD2053">
        <v>100326</v>
      </c>
      <c r="AE2053">
        <v>20</v>
      </c>
      <c r="AF2053">
        <v>201083</v>
      </c>
      <c r="AG2053">
        <v>18</v>
      </c>
      <c r="AH2053" t="e">
        <f>VLOOKUP(AF2053,关卡难度线!B:H,11,0)</f>
        <v>#N/A</v>
      </c>
    </row>
    <row r="2054" spans="14:34">
      <c r="N2054" s="14">
        <v>100326</v>
      </c>
      <c r="O2054">
        <v>11</v>
      </c>
      <c r="P2054">
        <v>100326</v>
      </c>
      <c r="Q2054">
        <v>12</v>
      </c>
      <c r="R2054">
        <v>100327</v>
      </c>
      <c r="S2054">
        <v>13</v>
      </c>
      <c r="T2054">
        <v>100326</v>
      </c>
      <c r="U2054">
        <v>14</v>
      </c>
      <c r="V2054">
        <v>100327</v>
      </c>
      <c r="W2054">
        <v>15</v>
      </c>
      <c r="X2054">
        <v>100325</v>
      </c>
      <c r="Y2054">
        <v>16</v>
      </c>
      <c r="Z2054">
        <v>100327</v>
      </c>
      <c r="AA2054">
        <v>17</v>
      </c>
      <c r="AB2054">
        <v>100326</v>
      </c>
      <c r="AC2054">
        <v>19</v>
      </c>
      <c r="AD2054">
        <v>100327</v>
      </c>
      <c r="AE2054">
        <v>20</v>
      </c>
      <c r="AF2054">
        <v>201084</v>
      </c>
      <c r="AG2054">
        <v>18</v>
      </c>
      <c r="AH2054" t="e">
        <f>VLOOKUP(AF2054,关卡难度线!B:H,11,0)</f>
        <v>#N/A</v>
      </c>
    </row>
    <row r="2055" spans="14:34">
      <c r="N2055" s="14">
        <v>100326</v>
      </c>
      <c r="O2055">
        <v>11</v>
      </c>
      <c r="P2055">
        <v>100325</v>
      </c>
      <c r="Q2055">
        <v>12</v>
      </c>
      <c r="R2055">
        <v>100326</v>
      </c>
      <c r="S2055">
        <v>13</v>
      </c>
      <c r="T2055">
        <v>100326</v>
      </c>
      <c r="U2055">
        <v>14</v>
      </c>
      <c r="V2055">
        <v>100325</v>
      </c>
      <c r="W2055">
        <v>15</v>
      </c>
      <c r="X2055">
        <v>100326</v>
      </c>
      <c r="Y2055">
        <v>16</v>
      </c>
      <c r="Z2055">
        <v>100325</v>
      </c>
      <c r="AA2055">
        <v>17</v>
      </c>
      <c r="AB2055">
        <v>100325</v>
      </c>
      <c r="AC2055">
        <v>19</v>
      </c>
      <c r="AD2055">
        <v>100325</v>
      </c>
      <c r="AE2055">
        <v>20</v>
      </c>
      <c r="AF2055">
        <v>201085</v>
      </c>
      <c r="AG2055">
        <v>18</v>
      </c>
      <c r="AH2055" t="e">
        <f>VLOOKUP(AF2055,关卡难度线!B:H,11,0)</f>
        <v>#N/A</v>
      </c>
    </row>
    <row r="2056" spans="14:34">
      <c r="N2056" s="14">
        <v>100325</v>
      </c>
      <c r="O2056">
        <v>11</v>
      </c>
      <c r="P2056">
        <v>100326</v>
      </c>
      <c r="Q2056">
        <v>12</v>
      </c>
      <c r="R2056">
        <v>100325</v>
      </c>
      <c r="S2056">
        <v>13</v>
      </c>
      <c r="T2056">
        <v>100325</v>
      </c>
      <c r="U2056">
        <v>14</v>
      </c>
      <c r="V2056">
        <v>100327</v>
      </c>
      <c r="W2056">
        <v>15</v>
      </c>
      <c r="X2056">
        <v>100325</v>
      </c>
      <c r="Y2056">
        <v>16</v>
      </c>
      <c r="Z2056">
        <v>100327</v>
      </c>
      <c r="AA2056">
        <v>17</v>
      </c>
      <c r="AB2056">
        <v>100326</v>
      </c>
      <c r="AC2056">
        <v>19</v>
      </c>
      <c r="AD2056">
        <v>100325</v>
      </c>
      <c r="AE2056">
        <v>20</v>
      </c>
      <c r="AF2056">
        <v>201086</v>
      </c>
      <c r="AG2056">
        <v>18</v>
      </c>
      <c r="AH2056" t="e">
        <f>VLOOKUP(AF2056,关卡难度线!B:H,11,0)</f>
        <v>#N/A</v>
      </c>
    </row>
    <row r="2057" spans="14:34">
      <c r="N2057" s="14">
        <v>100326</v>
      </c>
      <c r="O2057">
        <v>11</v>
      </c>
      <c r="P2057">
        <v>100326</v>
      </c>
      <c r="Q2057">
        <v>12</v>
      </c>
      <c r="R2057">
        <v>100327</v>
      </c>
      <c r="S2057">
        <v>13</v>
      </c>
      <c r="T2057">
        <v>100327</v>
      </c>
      <c r="U2057">
        <v>14</v>
      </c>
      <c r="V2057">
        <v>100325</v>
      </c>
      <c r="W2057">
        <v>15</v>
      </c>
      <c r="X2057">
        <v>100326</v>
      </c>
      <c r="Y2057">
        <v>16</v>
      </c>
      <c r="Z2057">
        <v>100325</v>
      </c>
      <c r="AA2057">
        <v>17</v>
      </c>
      <c r="AB2057">
        <v>100327</v>
      </c>
      <c r="AC2057">
        <v>19</v>
      </c>
      <c r="AD2057">
        <v>100325</v>
      </c>
      <c r="AE2057">
        <v>20</v>
      </c>
      <c r="AF2057">
        <v>201087</v>
      </c>
      <c r="AG2057">
        <v>18</v>
      </c>
      <c r="AH2057" t="e">
        <f>VLOOKUP(AF2057,关卡难度线!B:H,11,0)</f>
        <v>#N/A</v>
      </c>
    </row>
    <row r="2058" spans="14:34">
      <c r="N2058" s="14">
        <v>100325</v>
      </c>
      <c r="O2058">
        <v>11</v>
      </c>
      <c r="P2058">
        <v>100326</v>
      </c>
      <c r="Q2058">
        <v>12</v>
      </c>
      <c r="R2058">
        <v>100325</v>
      </c>
      <c r="S2058">
        <v>13</v>
      </c>
      <c r="T2058">
        <v>100327</v>
      </c>
      <c r="U2058">
        <v>14</v>
      </c>
      <c r="V2058">
        <v>100325</v>
      </c>
      <c r="W2058">
        <v>15</v>
      </c>
      <c r="X2058">
        <v>100327</v>
      </c>
      <c r="Y2058">
        <v>16</v>
      </c>
      <c r="Z2058">
        <v>100327</v>
      </c>
      <c r="AA2058">
        <v>17</v>
      </c>
      <c r="AB2058">
        <v>100326</v>
      </c>
      <c r="AC2058">
        <v>19</v>
      </c>
      <c r="AD2058">
        <v>100325</v>
      </c>
      <c r="AE2058">
        <v>20</v>
      </c>
      <c r="AF2058">
        <v>201088</v>
      </c>
      <c r="AG2058">
        <v>18</v>
      </c>
      <c r="AH2058" t="e">
        <f>VLOOKUP(AF2058,关卡难度线!B:H,11,0)</f>
        <v>#N/A</v>
      </c>
    </row>
    <row r="2059" spans="14:34">
      <c r="N2059" s="14">
        <v>100326</v>
      </c>
      <c r="O2059">
        <v>11</v>
      </c>
      <c r="P2059">
        <v>100325</v>
      </c>
      <c r="Q2059">
        <v>12</v>
      </c>
      <c r="R2059">
        <v>100325</v>
      </c>
      <c r="S2059">
        <v>13</v>
      </c>
      <c r="T2059">
        <v>100326</v>
      </c>
      <c r="U2059">
        <v>14</v>
      </c>
      <c r="V2059">
        <v>100327</v>
      </c>
      <c r="W2059">
        <v>15</v>
      </c>
      <c r="X2059">
        <v>100325</v>
      </c>
      <c r="Y2059">
        <v>16</v>
      </c>
      <c r="Z2059">
        <v>100327</v>
      </c>
      <c r="AA2059">
        <v>17</v>
      </c>
      <c r="AB2059">
        <v>100326</v>
      </c>
      <c r="AC2059">
        <v>19</v>
      </c>
      <c r="AD2059">
        <v>100325</v>
      </c>
      <c r="AE2059">
        <v>20</v>
      </c>
      <c r="AF2059">
        <v>201089</v>
      </c>
      <c r="AG2059">
        <v>18</v>
      </c>
      <c r="AH2059" t="e">
        <f>VLOOKUP(AF2059,关卡难度线!B:H,11,0)</f>
        <v>#N/A</v>
      </c>
    </row>
    <row r="2060" spans="14:34">
      <c r="N2060" s="14">
        <v>100327</v>
      </c>
      <c r="O2060">
        <v>11</v>
      </c>
      <c r="P2060">
        <v>100325</v>
      </c>
      <c r="Q2060">
        <v>12</v>
      </c>
      <c r="R2060">
        <v>100325</v>
      </c>
      <c r="S2060">
        <v>13</v>
      </c>
      <c r="T2060">
        <v>100326</v>
      </c>
      <c r="U2060">
        <v>14</v>
      </c>
      <c r="V2060">
        <v>100326</v>
      </c>
      <c r="W2060">
        <v>15</v>
      </c>
      <c r="X2060">
        <v>100327</v>
      </c>
      <c r="Y2060">
        <v>16</v>
      </c>
      <c r="Z2060">
        <v>100325</v>
      </c>
      <c r="AA2060">
        <v>17</v>
      </c>
      <c r="AB2060">
        <v>100327</v>
      </c>
      <c r="AC2060">
        <v>19</v>
      </c>
      <c r="AD2060">
        <v>100326</v>
      </c>
      <c r="AE2060">
        <v>20</v>
      </c>
      <c r="AF2060">
        <v>201090</v>
      </c>
      <c r="AG2060">
        <v>18</v>
      </c>
      <c r="AH2060" t="e">
        <f>VLOOKUP(AF2060,关卡难度线!B:H,11,0)</f>
        <v>#N/A</v>
      </c>
    </row>
    <row r="2061" spans="14:34">
      <c r="N2061" s="14">
        <v>100330</v>
      </c>
      <c r="O2061">
        <v>11</v>
      </c>
      <c r="P2061">
        <v>100330</v>
      </c>
      <c r="Q2061">
        <v>12</v>
      </c>
      <c r="R2061">
        <v>100328</v>
      </c>
      <c r="S2061">
        <v>13</v>
      </c>
      <c r="T2061">
        <v>100329</v>
      </c>
      <c r="U2061">
        <v>14</v>
      </c>
      <c r="V2061">
        <v>100329</v>
      </c>
      <c r="W2061">
        <v>15</v>
      </c>
      <c r="X2061">
        <v>100329</v>
      </c>
      <c r="Y2061">
        <v>16</v>
      </c>
      <c r="Z2061">
        <v>100330</v>
      </c>
      <c r="AA2061">
        <v>17</v>
      </c>
      <c r="AB2061">
        <v>100329</v>
      </c>
      <c r="AC2061">
        <v>19</v>
      </c>
      <c r="AD2061">
        <v>100330</v>
      </c>
      <c r="AE2061">
        <v>20</v>
      </c>
      <c r="AF2061">
        <v>201091</v>
      </c>
      <c r="AG2061">
        <v>18</v>
      </c>
      <c r="AH2061" t="e">
        <f>VLOOKUP(AF2061,关卡难度线!B:H,11,0)</f>
        <v>#N/A</v>
      </c>
    </row>
    <row r="2062" spans="14:34">
      <c r="N2062" s="14">
        <v>100328</v>
      </c>
      <c r="O2062">
        <v>11</v>
      </c>
      <c r="P2062">
        <v>100328</v>
      </c>
      <c r="Q2062">
        <v>12</v>
      </c>
      <c r="R2062">
        <v>100330</v>
      </c>
      <c r="S2062">
        <v>13</v>
      </c>
      <c r="T2062">
        <v>100328</v>
      </c>
      <c r="U2062">
        <v>14</v>
      </c>
      <c r="V2062">
        <v>100329</v>
      </c>
      <c r="W2062">
        <v>15</v>
      </c>
      <c r="X2062">
        <v>100329</v>
      </c>
      <c r="Y2062">
        <v>16</v>
      </c>
      <c r="Z2062">
        <v>100330</v>
      </c>
      <c r="AA2062">
        <v>17</v>
      </c>
      <c r="AB2062">
        <v>100330</v>
      </c>
      <c r="AC2062">
        <v>19</v>
      </c>
      <c r="AD2062">
        <v>100328</v>
      </c>
      <c r="AE2062">
        <v>20</v>
      </c>
      <c r="AF2062">
        <v>201092</v>
      </c>
      <c r="AG2062">
        <v>18</v>
      </c>
      <c r="AH2062" t="e">
        <f>VLOOKUP(AF2062,关卡难度线!B:H,11,0)</f>
        <v>#N/A</v>
      </c>
    </row>
    <row r="2063" spans="14:34">
      <c r="N2063" s="14">
        <v>100328</v>
      </c>
      <c r="O2063">
        <v>11</v>
      </c>
      <c r="P2063">
        <v>100329</v>
      </c>
      <c r="Q2063">
        <v>12</v>
      </c>
      <c r="R2063">
        <v>100330</v>
      </c>
      <c r="S2063">
        <v>13</v>
      </c>
      <c r="T2063">
        <v>100330</v>
      </c>
      <c r="U2063">
        <v>14</v>
      </c>
      <c r="V2063">
        <v>100330</v>
      </c>
      <c r="W2063">
        <v>15</v>
      </c>
      <c r="X2063">
        <v>100328</v>
      </c>
      <c r="Y2063">
        <v>16</v>
      </c>
      <c r="Z2063">
        <v>100329</v>
      </c>
      <c r="AA2063">
        <v>17</v>
      </c>
      <c r="AB2063">
        <v>100329</v>
      </c>
      <c r="AC2063">
        <v>19</v>
      </c>
      <c r="AD2063">
        <v>100329</v>
      </c>
      <c r="AE2063">
        <v>20</v>
      </c>
      <c r="AF2063">
        <v>201093</v>
      </c>
      <c r="AG2063">
        <v>18</v>
      </c>
      <c r="AH2063" t="e">
        <f>VLOOKUP(AF2063,关卡难度线!B:H,11,0)</f>
        <v>#N/A</v>
      </c>
    </row>
    <row r="2064" spans="14:34">
      <c r="N2064" s="14">
        <v>100328</v>
      </c>
      <c r="O2064">
        <v>11</v>
      </c>
      <c r="P2064">
        <v>100329</v>
      </c>
      <c r="Q2064">
        <v>12</v>
      </c>
      <c r="R2064">
        <v>100328</v>
      </c>
      <c r="S2064">
        <v>13</v>
      </c>
      <c r="T2064">
        <v>100329</v>
      </c>
      <c r="U2064">
        <v>14</v>
      </c>
      <c r="V2064">
        <v>100330</v>
      </c>
      <c r="W2064">
        <v>15</v>
      </c>
      <c r="X2064">
        <v>100330</v>
      </c>
      <c r="Y2064">
        <v>16</v>
      </c>
      <c r="Z2064">
        <v>100329</v>
      </c>
      <c r="AA2064">
        <v>17</v>
      </c>
      <c r="AB2064">
        <v>100329</v>
      </c>
      <c r="AC2064">
        <v>19</v>
      </c>
      <c r="AD2064">
        <v>100330</v>
      </c>
      <c r="AE2064">
        <v>20</v>
      </c>
      <c r="AF2064">
        <v>201094</v>
      </c>
      <c r="AG2064">
        <v>18</v>
      </c>
      <c r="AH2064" t="e">
        <f>VLOOKUP(AF2064,关卡难度线!B:H,11,0)</f>
        <v>#N/A</v>
      </c>
    </row>
    <row r="2065" spans="14:34">
      <c r="N2065" s="14">
        <v>100328</v>
      </c>
      <c r="O2065">
        <v>11</v>
      </c>
      <c r="P2065">
        <v>100328</v>
      </c>
      <c r="Q2065">
        <v>12</v>
      </c>
      <c r="R2065">
        <v>100328</v>
      </c>
      <c r="S2065">
        <v>13</v>
      </c>
      <c r="T2065">
        <v>100329</v>
      </c>
      <c r="U2065">
        <v>14</v>
      </c>
      <c r="V2065">
        <v>100329</v>
      </c>
      <c r="W2065">
        <v>15</v>
      </c>
      <c r="X2065">
        <v>100330</v>
      </c>
      <c r="Y2065">
        <v>16</v>
      </c>
      <c r="Z2065">
        <v>100330</v>
      </c>
      <c r="AA2065">
        <v>17</v>
      </c>
      <c r="AB2065">
        <v>100329</v>
      </c>
      <c r="AC2065">
        <v>19</v>
      </c>
      <c r="AD2065">
        <v>100329</v>
      </c>
      <c r="AE2065">
        <v>20</v>
      </c>
      <c r="AF2065">
        <v>201095</v>
      </c>
      <c r="AG2065">
        <v>18</v>
      </c>
      <c r="AH2065" t="e">
        <f>VLOOKUP(AF2065,关卡难度线!B:H,11,0)</f>
        <v>#N/A</v>
      </c>
    </row>
    <row r="2066" spans="14:34">
      <c r="N2066" s="14">
        <v>100329</v>
      </c>
      <c r="O2066">
        <v>11</v>
      </c>
      <c r="P2066">
        <v>100329</v>
      </c>
      <c r="Q2066">
        <v>12</v>
      </c>
      <c r="R2066">
        <v>100329</v>
      </c>
      <c r="S2066">
        <v>13</v>
      </c>
      <c r="T2066">
        <v>100328</v>
      </c>
      <c r="U2066">
        <v>14</v>
      </c>
      <c r="V2066">
        <v>100330</v>
      </c>
      <c r="W2066">
        <v>15</v>
      </c>
      <c r="X2066">
        <v>100328</v>
      </c>
      <c r="Y2066">
        <v>16</v>
      </c>
      <c r="Z2066">
        <v>100330</v>
      </c>
      <c r="AA2066">
        <v>17</v>
      </c>
      <c r="AB2066">
        <v>100330</v>
      </c>
      <c r="AC2066">
        <v>19</v>
      </c>
      <c r="AD2066">
        <v>100329</v>
      </c>
      <c r="AE2066">
        <v>20</v>
      </c>
      <c r="AF2066">
        <v>201096</v>
      </c>
      <c r="AG2066">
        <v>18</v>
      </c>
      <c r="AH2066" t="e">
        <f>VLOOKUP(AF2066,关卡难度线!B:H,11,0)</f>
        <v>#N/A</v>
      </c>
    </row>
    <row r="2067" spans="14:34">
      <c r="N2067" s="14">
        <v>100329</v>
      </c>
      <c r="O2067">
        <v>11</v>
      </c>
      <c r="P2067">
        <v>100329</v>
      </c>
      <c r="Q2067">
        <v>12</v>
      </c>
      <c r="R2067">
        <v>100328</v>
      </c>
      <c r="S2067">
        <v>13</v>
      </c>
      <c r="T2067">
        <v>100330</v>
      </c>
      <c r="U2067">
        <v>14</v>
      </c>
      <c r="V2067">
        <v>100330</v>
      </c>
      <c r="W2067">
        <v>15</v>
      </c>
      <c r="X2067">
        <v>100330</v>
      </c>
      <c r="Y2067">
        <v>16</v>
      </c>
      <c r="Z2067">
        <v>100330</v>
      </c>
      <c r="AA2067">
        <v>17</v>
      </c>
      <c r="AB2067">
        <v>100329</v>
      </c>
      <c r="AC2067">
        <v>19</v>
      </c>
      <c r="AD2067">
        <v>100330</v>
      </c>
      <c r="AE2067">
        <v>20</v>
      </c>
      <c r="AF2067">
        <v>201097</v>
      </c>
      <c r="AG2067">
        <v>18</v>
      </c>
      <c r="AH2067" t="e">
        <f>VLOOKUP(AF2067,关卡难度线!B:H,11,0)</f>
        <v>#N/A</v>
      </c>
    </row>
    <row r="2068" spans="14:34">
      <c r="N2068" s="14">
        <v>100329</v>
      </c>
      <c r="O2068">
        <v>11</v>
      </c>
      <c r="P2068">
        <v>100330</v>
      </c>
      <c r="Q2068">
        <v>12</v>
      </c>
      <c r="R2068">
        <v>100330</v>
      </c>
      <c r="S2068">
        <v>13</v>
      </c>
      <c r="T2068">
        <v>100329</v>
      </c>
      <c r="U2068">
        <v>14</v>
      </c>
      <c r="V2068">
        <v>100329</v>
      </c>
      <c r="W2068">
        <v>15</v>
      </c>
      <c r="X2068">
        <v>100330</v>
      </c>
      <c r="Y2068">
        <v>16</v>
      </c>
      <c r="Z2068">
        <v>100328</v>
      </c>
      <c r="AA2068">
        <v>17</v>
      </c>
      <c r="AB2068">
        <v>100330</v>
      </c>
      <c r="AC2068">
        <v>19</v>
      </c>
      <c r="AD2068">
        <v>100329</v>
      </c>
      <c r="AE2068">
        <v>20</v>
      </c>
      <c r="AF2068">
        <v>201098</v>
      </c>
      <c r="AG2068">
        <v>18</v>
      </c>
      <c r="AH2068" t="e">
        <f>VLOOKUP(AF2068,关卡难度线!B:H,11,0)</f>
        <v>#N/A</v>
      </c>
    </row>
    <row r="2069" spans="14:34">
      <c r="N2069" s="14">
        <v>100329</v>
      </c>
      <c r="O2069">
        <v>11</v>
      </c>
      <c r="P2069">
        <v>100330</v>
      </c>
      <c r="Q2069">
        <v>12</v>
      </c>
      <c r="R2069">
        <v>100328</v>
      </c>
      <c r="S2069">
        <v>13</v>
      </c>
      <c r="T2069">
        <v>100329</v>
      </c>
      <c r="U2069">
        <v>14</v>
      </c>
      <c r="V2069">
        <v>100330</v>
      </c>
      <c r="W2069">
        <v>15</v>
      </c>
      <c r="X2069">
        <v>100328</v>
      </c>
      <c r="Y2069">
        <v>16</v>
      </c>
      <c r="Z2069">
        <v>100328</v>
      </c>
      <c r="AA2069">
        <v>17</v>
      </c>
      <c r="AB2069">
        <v>100329</v>
      </c>
      <c r="AC2069">
        <v>19</v>
      </c>
      <c r="AD2069">
        <v>100328</v>
      </c>
      <c r="AE2069">
        <v>20</v>
      </c>
      <c r="AF2069">
        <v>201099</v>
      </c>
      <c r="AG2069">
        <v>18</v>
      </c>
      <c r="AH2069" t="e">
        <f>VLOOKUP(AF2069,关卡难度线!B:H,11,0)</f>
        <v>#N/A</v>
      </c>
    </row>
    <row r="2070" spans="14:34">
      <c r="N2070" s="14">
        <v>100330</v>
      </c>
      <c r="O2070">
        <v>11</v>
      </c>
      <c r="P2070">
        <v>100329</v>
      </c>
      <c r="Q2070">
        <v>12</v>
      </c>
      <c r="R2070">
        <v>100329</v>
      </c>
      <c r="S2070">
        <v>13</v>
      </c>
      <c r="T2070">
        <v>100328</v>
      </c>
      <c r="U2070">
        <v>14</v>
      </c>
      <c r="V2070">
        <v>100329</v>
      </c>
      <c r="W2070">
        <v>15</v>
      </c>
      <c r="X2070">
        <v>100330</v>
      </c>
      <c r="Y2070">
        <v>16</v>
      </c>
      <c r="Z2070">
        <v>100330</v>
      </c>
      <c r="AA2070">
        <v>17</v>
      </c>
      <c r="AB2070">
        <v>100329</v>
      </c>
      <c r="AC2070">
        <v>19</v>
      </c>
      <c r="AD2070">
        <v>100328</v>
      </c>
      <c r="AE2070">
        <v>20</v>
      </c>
      <c r="AF2070">
        <v>201100</v>
      </c>
      <c r="AG2070">
        <v>18</v>
      </c>
      <c r="AH2070" t="e">
        <f>VLOOKUP(AF2070,关卡难度线!B:H,11,0)</f>
        <v>#N/A</v>
      </c>
    </row>
    <row r="2071" spans="14:34">
      <c r="N2071" s="14">
        <v>100330</v>
      </c>
      <c r="O2071">
        <v>11</v>
      </c>
      <c r="P2071">
        <v>100330</v>
      </c>
      <c r="Q2071">
        <v>12</v>
      </c>
      <c r="R2071">
        <v>100328</v>
      </c>
      <c r="S2071">
        <v>13</v>
      </c>
      <c r="T2071">
        <v>100329</v>
      </c>
      <c r="U2071">
        <v>14</v>
      </c>
      <c r="V2071">
        <v>100329</v>
      </c>
      <c r="W2071">
        <v>15</v>
      </c>
      <c r="X2071">
        <v>100329</v>
      </c>
      <c r="Y2071">
        <v>16</v>
      </c>
      <c r="Z2071">
        <v>100330</v>
      </c>
      <c r="AA2071">
        <v>17</v>
      </c>
      <c r="AB2071">
        <v>100329</v>
      </c>
      <c r="AC2071">
        <v>19</v>
      </c>
      <c r="AD2071">
        <v>100330</v>
      </c>
      <c r="AE2071">
        <v>20</v>
      </c>
      <c r="AF2071">
        <v>201091</v>
      </c>
      <c r="AG2071">
        <v>18</v>
      </c>
      <c r="AH2071" t="e">
        <f>VLOOKUP(AF2071,关卡难度线!B:H,11,0)</f>
        <v>#N/A</v>
      </c>
    </row>
    <row r="2072" spans="14:34">
      <c r="N2072" s="14">
        <v>100328</v>
      </c>
      <c r="O2072">
        <v>11</v>
      </c>
      <c r="P2072">
        <v>100328</v>
      </c>
      <c r="Q2072">
        <v>12</v>
      </c>
      <c r="R2072">
        <v>100330</v>
      </c>
      <c r="S2072">
        <v>13</v>
      </c>
      <c r="T2072">
        <v>100328</v>
      </c>
      <c r="U2072">
        <v>14</v>
      </c>
      <c r="V2072">
        <v>100329</v>
      </c>
      <c r="W2072">
        <v>15</v>
      </c>
      <c r="X2072">
        <v>100329</v>
      </c>
      <c r="Y2072">
        <v>16</v>
      </c>
      <c r="Z2072">
        <v>100330</v>
      </c>
      <c r="AA2072">
        <v>17</v>
      </c>
      <c r="AB2072">
        <v>100330</v>
      </c>
      <c r="AC2072">
        <v>19</v>
      </c>
      <c r="AD2072">
        <v>100328</v>
      </c>
      <c r="AE2072">
        <v>20</v>
      </c>
      <c r="AF2072">
        <v>201092</v>
      </c>
      <c r="AG2072">
        <v>18</v>
      </c>
      <c r="AH2072" t="e">
        <f>VLOOKUP(AF2072,关卡难度线!B:H,11,0)</f>
        <v>#N/A</v>
      </c>
    </row>
    <row r="2073" spans="14:34">
      <c r="N2073" s="14">
        <v>100328</v>
      </c>
      <c r="O2073">
        <v>11</v>
      </c>
      <c r="P2073">
        <v>100329</v>
      </c>
      <c r="Q2073">
        <v>12</v>
      </c>
      <c r="R2073">
        <v>100330</v>
      </c>
      <c r="S2073">
        <v>13</v>
      </c>
      <c r="T2073">
        <v>100330</v>
      </c>
      <c r="U2073">
        <v>14</v>
      </c>
      <c r="V2073">
        <v>100330</v>
      </c>
      <c r="W2073">
        <v>15</v>
      </c>
      <c r="X2073">
        <v>100328</v>
      </c>
      <c r="Y2073">
        <v>16</v>
      </c>
      <c r="Z2073">
        <v>100329</v>
      </c>
      <c r="AA2073">
        <v>17</v>
      </c>
      <c r="AB2073">
        <v>100329</v>
      </c>
      <c r="AC2073">
        <v>19</v>
      </c>
      <c r="AD2073">
        <v>100329</v>
      </c>
      <c r="AE2073">
        <v>20</v>
      </c>
      <c r="AF2073">
        <v>201093</v>
      </c>
      <c r="AG2073">
        <v>18</v>
      </c>
      <c r="AH2073" t="e">
        <f>VLOOKUP(AF2073,关卡难度线!B:H,11,0)</f>
        <v>#N/A</v>
      </c>
    </row>
    <row r="2074" spans="14:34">
      <c r="N2074" s="14">
        <v>100328</v>
      </c>
      <c r="O2074">
        <v>11</v>
      </c>
      <c r="P2074">
        <v>100329</v>
      </c>
      <c r="Q2074">
        <v>12</v>
      </c>
      <c r="R2074">
        <v>100328</v>
      </c>
      <c r="S2074">
        <v>13</v>
      </c>
      <c r="T2074">
        <v>100329</v>
      </c>
      <c r="U2074">
        <v>14</v>
      </c>
      <c r="V2074">
        <v>100330</v>
      </c>
      <c r="W2074">
        <v>15</v>
      </c>
      <c r="X2074">
        <v>100330</v>
      </c>
      <c r="Y2074">
        <v>16</v>
      </c>
      <c r="Z2074">
        <v>100329</v>
      </c>
      <c r="AA2074">
        <v>17</v>
      </c>
      <c r="AB2074">
        <v>100329</v>
      </c>
      <c r="AC2074">
        <v>19</v>
      </c>
      <c r="AD2074">
        <v>100330</v>
      </c>
      <c r="AE2074">
        <v>20</v>
      </c>
      <c r="AF2074">
        <v>201094</v>
      </c>
      <c r="AG2074">
        <v>18</v>
      </c>
      <c r="AH2074" t="e">
        <f>VLOOKUP(AF2074,关卡难度线!B:H,11,0)</f>
        <v>#N/A</v>
      </c>
    </row>
    <row r="2075" spans="14:34">
      <c r="N2075" s="14">
        <v>100328</v>
      </c>
      <c r="O2075">
        <v>11</v>
      </c>
      <c r="P2075">
        <v>100328</v>
      </c>
      <c r="Q2075">
        <v>12</v>
      </c>
      <c r="R2075">
        <v>100328</v>
      </c>
      <c r="S2075">
        <v>13</v>
      </c>
      <c r="T2075">
        <v>100329</v>
      </c>
      <c r="U2075">
        <v>14</v>
      </c>
      <c r="V2075">
        <v>100329</v>
      </c>
      <c r="W2075">
        <v>15</v>
      </c>
      <c r="X2075">
        <v>100330</v>
      </c>
      <c r="Y2075">
        <v>16</v>
      </c>
      <c r="Z2075">
        <v>100330</v>
      </c>
      <c r="AA2075">
        <v>17</v>
      </c>
      <c r="AB2075">
        <v>100329</v>
      </c>
      <c r="AC2075">
        <v>19</v>
      </c>
      <c r="AD2075">
        <v>100329</v>
      </c>
      <c r="AE2075">
        <v>20</v>
      </c>
      <c r="AF2075">
        <v>201095</v>
      </c>
      <c r="AG2075">
        <v>18</v>
      </c>
      <c r="AH2075" t="e">
        <f>VLOOKUP(AF2075,关卡难度线!B:H,11,0)</f>
        <v>#N/A</v>
      </c>
    </row>
    <row r="2076" spans="14:34">
      <c r="N2076" s="14">
        <v>100329</v>
      </c>
      <c r="O2076">
        <v>11</v>
      </c>
      <c r="P2076">
        <v>100329</v>
      </c>
      <c r="Q2076">
        <v>12</v>
      </c>
      <c r="R2076">
        <v>100329</v>
      </c>
      <c r="S2076">
        <v>13</v>
      </c>
      <c r="T2076">
        <v>100328</v>
      </c>
      <c r="U2076">
        <v>14</v>
      </c>
      <c r="V2076">
        <v>100330</v>
      </c>
      <c r="W2076">
        <v>15</v>
      </c>
      <c r="X2076">
        <v>100328</v>
      </c>
      <c r="Y2076">
        <v>16</v>
      </c>
      <c r="Z2076">
        <v>100330</v>
      </c>
      <c r="AA2076">
        <v>17</v>
      </c>
      <c r="AB2076">
        <v>100330</v>
      </c>
      <c r="AC2076">
        <v>19</v>
      </c>
      <c r="AD2076">
        <v>100329</v>
      </c>
      <c r="AE2076">
        <v>20</v>
      </c>
      <c r="AF2076">
        <v>201096</v>
      </c>
      <c r="AG2076">
        <v>18</v>
      </c>
      <c r="AH2076" t="e">
        <f>VLOOKUP(AF2076,关卡难度线!B:H,11,0)</f>
        <v>#N/A</v>
      </c>
    </row>
    <row r="2077" spans="14:34">
      <c r="N2077" s="14">
        <v>100329</v>
      </c>
      <c r="O2077">
        <v>11</v>
      </c>
      <c r="P2077">
        <v>100329</v>
      </c>
      <c r="Q2077">
        <v>12</v>
      </c>
      <c r="R2077">
        <v>100328</v>
      </c>
      <c r="S2077">
        <v>13</v>
      </c>
      <c r="T2077">
        <v>100330</v>
      </c>
      <c r="U2077">
        <v>14</v>
      </c>
      <c r="V2077">
        <v>100330</v>
      </c>
      <c r="W2077">
        <v>15</v>
      </c>
      <c r="X2077">
        <v>100330</v>
      </c>
      <c r="Y2077">
        <v>16</v>
      </c>
      <c r="Z2077">
        <v>100330</v>
      </c>
      <c r="AA2077">
        <v>17</v>
      </c>
      <c r="AB2077">
        <v>100329</v>
      </c>
      <c r="AC2077">
        <v>19</v>
      </c>
      <c r="AD2077">
        <v>100330</v>
      </c>
      <c r="AE2077">
        <v>20</v>
      </c>
      <c r="AF2077">
        <v>201097</v>
      </c>
      <c r="AG2077">
        <v>18</v>
      </c>
      <c r="AH2077" t="e">
        <f>VLOOKUP(AF2077,关卡难度线!B:H,11,0)</f>
        <v>#N/A</v>
      </c>
    </row>
    <row r="2078" spans="14:34">
      <c r="N2078" s="14">
        <v>100329</v>
      </c>
      <c r="O2078">
        <v>11</v>
      </c>
      <c r="P2078">
        <v>100330</v>
      </c>
      <c r="Q2078">
        <v>12</v>
      </c>
      <c r="R2078">
        <v>100330</v>
      </c>
      <c r="S2078">
        <v>13</v>
      </c>
      <c r="T2078">
        <v>100329</v>
      </c>
      <c r="U2078">
        <v>14</v>
      </c>
      <c r="V2078">
        <v>100329</v>
      </c>
      <c r="W2078">
        <v>15</v>
      </c>
      <c r="X2078">
        <v>100330</v>
      </c>
      <c r="Y2078">
        <v>16</v>
      </c>
      <c r="Z2078">
        <v>100328</v>
      </c>
      <c r="AA2078">
        <v>17</v>
      </c>
      <c r="AB2078">
        <v>100330</v>
      </c>
      <c r="AC2078">
        <v>19</v>
      </c>
      <c r="AD2078">
        <v>100329</v>
      </c>
      <c r="AE2078">
        <v>20</v>
      </c>
      <c r="AF2078">
        <v>201098</v>
      </c>
      <c r="AG2078">
        <v>18</v>
      </c>
      <c r="AH2078" t="e">
        <f>VLOOKUP(AF2078,关卡难度线!B:H,11,0)</f>
        <v>#N/A</v>
      </c>
    </row>
    <row r="2079" spans="14:34">
      <c r="N2079" s="14">
        <v>100329</v>
      </c>
      <c r="O2079">
        <v>11</v>
      </c>
      <c r="P2079">
        <v>100330</v>
      </c>
      <c r="Q2079">
        <v>12</v>
      </c>
      <c r="R2079">
        <v>100328</v>
      </c>
      <c r="S2079">
        <v>13</v>
      </c>
      <c r="T2079">
        <v>100329</v>
      </c>
      <c r="U2079">
        <v>14</v>
      </c>
      <c r="V2079">
        <v>100330</v>
      </c>
      <c r="W2079">
        <v>15</v>
      </c>
      <c r="X2079">
        <v>100328</v>
      </c>
      <c r="Y2079">
        <v>16</v>
      </c>
      <c r="Z2079">
        <v>100328</v>
      </c>
      <c r="AA2079">
        <v>17</v>
      </c>
      <c r="AB2079">
        <v>100329</v>
      </c>
      <c r="AC2079">
        <v>19</v>
      </c>
      <c r="AD2079">
        <v>100328</v>
      </c>
      <c r="AE2079">
        <v>20</v>
      </c>
      <c r="AF2079">
        <v>201099</v>
      </c>
      <c r="AG2079">
        <v>18</v>
      </c>
      <c r="AH2079" t="e">
        <f>VLOOKUP(AF2079,关卡难度线!B:H,11,0)</f>
        <v>#N/A</v>
      </c>
    </row>
    <row r="2080" spans="14:34">
      <c r="N2080" s="14">
        <v>100330</v>
      </c>
      <c r="O2080">
        <v>11</v>
      </c>
      <c r="P2080">
        <v>100329</v>
      </c>
      <c r="Q2080">
        <v>12</v>
      </c>
      <c r="R2080">
        <v>100329</v>
      </c>
      <c r="S2080">
        <v>13</v>
      </c>
      <c r="T2080">
        <v>100328</v>
      </c>
      <c r="U2080">
        <v>14</v>
      </c>
      <c r="V2080">
        <v>100329</v>
      </c>
      <c r="W2080">
        <v>15</v>
      </c>
      <c r="X2080">
        <v>100330</v>
      </c>
      <c r="Y2080">
        <v>16</v>
      </c>
      <c r="Z2080">
        <v>100330</v>
      </c>
      <c r="AA2080">
        <v>17</v>
      </c>
      <c r="AB2080">
        <v>100329</v>
      </c>
      <c r="AC2080">
        <v>19</v>
      </c>
      <c r="AD2080">
        <v>100328</v>
      </c>
      <c r="AE2080">
        <v>20</v>
      </c>
      <c r="AF2080">
        <v>201100</v>
      </c>
      <c r="AG2080">
        <v>18</v>
      </c>
      <c r="AH2080" t="e">
        <f>VLOOKUP(AF2080,关卡难度线!B:H,11,0)</f>
        <v>#N/A</v>
      </c>
    </row>
    <row r="2081" spans="14:34">
      <c r="N2081" s="14">
        <v>100333</v>
      </c>
      <c r="O2081">
        <v>11</v>
      </c>
      <c r="P2081">
        <v>100333</v>
      </c>
      <c r="Q2081">
        <v>12</v>
      </c>
      <c r="R2081">
        <v>100332</v>
      </c>
      <c r="S2081">
        <v>13</v>
      </c>
      <c r="T2081">
        <v>100332</v>
      </c>
      <c r="U2081">
        <v>14</v>
      </c>
      <c r="V2081">
        <v>100331</v>
      </c>
      <c r="W2081">
        <v>15</v>
      </c>
      <c r="X2081">
        <v>100333</v>
      </c>
      <c r="Y2081">
        <v>16</v>
      </c>
      <c r="Z2081">
        <v>100332</v>
      </c>
      <c r="AA2081">
        <v>17</v>
      </c>
      <c r="AB2081">
        <v>100332</v>
      </c>
      <c r="AC2081">
        <v>19</v>
      </c>
      <c r="AD2081">
        <v>100332</v>
      </c>
      <c r="AE2081">
        <v>20</v>
      </c>
      <c r="AF2081">
        <v>201101</v>
      </c>
      <c r="AG2081">
        <v>18</v>
      </c>
      <c r="AH2081" t="e">
        <f>VLOOKUP(AF2081,关卡难度线!B:H,11,0)</f>
        <v>#N/A</v>
      </c>
    </row>
    <row r="2082" spans="14:34">
      <c r="N2082" s="14">
        <v>100331</v>
      </c>
      <c r="O2082">
        <v>11</v>
      </c>
      <c r="P2082">
        <v>100333</v>
      </c>
      <c r="Q2082">
        <v>12</v>
      </c>
      <c r="R2082">
        <v>100333</v>
      </c>
      <c r="S2082">
        <v>13</v>
      </c>
      <c r="T2082">
        <v>100332</v>
      </c>
      <c r="U2082">
        <v>14</v>
      </c>
      <c r="V2082">
        <v>100333</v>
      </c>
      <c r="W2082">
        <v>15</v>
      </c>
      <c r="X2082">
        <v>100333</v>
      </c>
      <c r="Y2082">
        <v>16</v>
      </c>
      <c r="Z2082">
        <v>100331</v>
      </c>
      <c r="AA2082">
        <v>17</v>
      </c>
      <c r="AB2082">
        <v>100333</v>
      </c>
      <c r="AC2082">
        <v>19</v>
      </c>
      <c r="AD2082">
        <v>100331</v>
      </c>
      <c r="AE2082">
        <v>20</v>
      </c>
      <c r="AF2082">
        <v>201102</v>
      </c>
      <c r="AG2082">
        <v>18</v>
      </c>
      <c r="AH2082" t="e">
        <f>VLOOKUP(AF2082,关卡难度线!B:H,11,0)</f>
        <v>#N/A</v>
      </c>
    </row>
    <row r="2083" spans="14:34">
      <c r="N2083" s="14">
        <v>100333</v>
      </c>
      <c r="O2083">
        <v>11</v>
      </c>
      <c r="P2083">
        <v>100332</v>
      </c>
      <c r="Q2083">
        <v>12</v>
      </c>
      <c r="R2083">
        <v>100332</v>
      </c>
      <c r="S2083">
        <v>13</v>
      </c>
      <c r="T2083">
        <v>100333</v>
      </c>
      <c r="U2083">
        <v>14</v>
      </c>
      <c r="V2083">
        <v>100332</v>
      </c>
      <c r="W2083">
        <v>15</v>
      </c>
      <c r="X2083">
        <v>100331</v>
      </c>
      <c r="Y2083">
        <v>16</v>
      </c>
      <c r="Z2083">
        <v>100333</v>
      </c>
      <c r="AA2083">
        <v>17</v>
      </c>
      <c r="AB2083">
        <v>100331</v>
      </c>
      <c r="AC2083">
        <v>19</v>
      </c>
      <c r="AD2083">
        <v>100332</v>
      </c>
      <c r="AE2083">
        <v>20</v>
      </c>
      <c r="AF2083">
        <v>201103</v>
      </c>
      <c r="AG2083">
        <v>18</v>
      </c>
      <c r="AH2083" t="e">
        <f>VLOOKUP(AF2083,关卡难度线!B:H,11,0)</f>
        <v>#N/A</v>
      </c>
    </row>
    <row r="2084" spans="14:34">
      <c r="N2084" s="14">
        <v>100333</v>
      </c>
      <c r="O2084">
        <v>11</v>
      </c>
      <c r="P2084">
        <v>100333</v>
      </c>
      <c r="Q2084">
        <v>12</v>
      </c>
      <c r="R2084">
        <v>100332</v>
      </c>
      <c r="S2084">
        <v>13</v>
      </c>
      <c r="T2084">
        <v>100333</v>
      </c>
      <c r="U2084">
        <v>14</v>
      </c>
      <c r="V2084">
        <v>100331</v>
      </c>
      <c r="W2084">
        <v>15</v>
      </c>
      <c r="X2084">
        <v>100333</v>
      </c>
      <c r="Y2084">
        <v>16</v>
      </c>
      <c r="Z2084">
        <v>100332</v>
      </c>
      <c r="AA2084">
        <v>17</v>
      </c>
      <c r="AB2084">
        <v>100331</v>
      </c>
      <c r="AC2084">
        <v>19</v>
      </c>
      <c r="AD2084">
        <v>100332</v>
      </c>
      <c r="AE2084">
        <v>20</v>
      </c>
      <c r="AF2084">
        <v>201104</v>
      </c>
      <c r="AG2084">
        <v>18</v>
      </c>
      <c r="AH2084" t="e">
        <f>VLOOKUP(AF2084,关卡难度线!B:H,11,0)</f>
        <v>#N/A</v>
      </c>
    </row>
    <row r="2085" spans="14:34">
      <c r="N2085" s="14">
        <v>100331</v>
      </c>
      <c r="O2085">
        <v>11</v>
      </c>
      <c r="P2085">
        <v>100332</v>
      </c>
      <c r="Q2085">
        <v>12</v>
      </c>
      <c r="R2085">
        <v>100333</v>
      </c>
      <c r="S2085">
        <v>13</v>
      </c>
      <c r="T2085">
        <v>100333</v>
      </c>
      <c r="U2085">
        <v>14</v>
      </c>
      <c r="V2085">
        <v>100332</v>
      </c>
      <c r="W2085">
        <v>15</v>
      </c>
      <c r="X2085">
        <v>100333</v>
      </c>
      <c r="Y2085">
        <v>16</v>
      </c>
      <c r="Z2085">
        <v>100331</v>
      </c>
      <c r="AA2085">
        <v>17</v>
      </c>
      <c r="AB2085">
        <v>100331</v>
      </c>
      <c r="AC2085">
        <v>19</v>
      </c>
      <c r="AD2085">
        <v>100331</v>
      </c>
      <c r="AE2085">
        <v>20</v>
      </c>
      <c r="AF2085">
        <v>201105</v>
      </c>
      <c r="AG2085">
        <v>18</v>
      </c>
      <c r="AH2085" t="e">
        <f>VLOOKUP(AF2085,关卡难度线!B:H,11,0)</f>
        <v>#N/A</v>
      </c>
    </row>
    <row r="2086" spans="14:34">
      <c r="N2086" s="14">
        <v>100332</v>
      </c>
      <c r="O2086">
        <v>11</v>
      </c>
      <c r="P2086">
        <v>100332</v>
      </c>
      <c r="Q2086">
        <v>12</v>
      </c>
      <c r="R2086">
        <v>100333</v>
      </c>
      <c r="S2086">
        <v>13</v>
      </c>
      <c r="T2086">
        <v>100331</v>
      </c>
      <c r="U2086">
        <v>14</v>
      </c>
      <c r="V2086">
        <v>100333</v>
      </c>
      <c r="W2086">
        <v>15</v>
      </c>
      <c r="X2086">
        <v>100333</v>
      </c>
      <c r="Y2086">
        <v>16</v>
      </c>
      <c r="Z2086">
        <v>100332</v>
      </c>
      <c r="AA2086">
        <v>17</v>
      </c>
      <c r="AB2086">
        <v>100332</v>
      </c>
      <c r="AC2086">
        <v>19</v>
      </c>
      <c r="AD2086">
        <v>100333</v>
      </c>
      <c r="AE2086">
        <v>20</v>
      </c>
      <c r="AF2086">
        <v>201106</v>
      </c>
      <c r="AG2086">
        <v>18</v>
      </c>
      <c r="AH2086" t="e">
        <f>VLOOKUP(AF2086,关卡难度线!B:H,11,0)</f>
        <v>#N/A</v>
      </c>
    </row>
    <row r="2087" spans="14:34">
      <c r="N2087" s="14">
        <v>100333</v>
      </c>
      <c r="O2087">
        <v>11</v>
      </c>
      <c r="P2087">
        <v>100333</v>
      </c>
      <c r="Q2087">
        <v>12</v>
      </c>
      <c r="R2087">
        <v>100331</v>
      </c>
      <c r="S2087">
        <v>13</v>
      </c>
      <c r="T2087">
        <v>100333</v>
      </c>
      <c r="U2087">
        <v>14</v>
      </c>
      <c r="V2087">
        <v>100333</v>
      </c>
      <c r="W2087">
        <v>15</v>
      </c>
      <c r="X2087">
        <v>100332</v>
      </c>
      <c r="Y2087">
        <v>16</v>
      </c>
      <c r="Z2087">
        <v>100332</v>
      </c>
      <c r="AA2087">
        <v>17</v>
      </c>
      <c r="AB2087">
        <v>100333</v>
      </c>
      <c r="AC2087">
        <v>19</v>
      </c>
      <c r="AD2087">
        <v>100332</v>
      </c>
      <c r="AE2087">
        <v>20</v>
      </c>
      <c r="AF2087">
        <v>201107</v>
      </c>
      <c r="AG2087">
        <v>18</v>
      </c>
      <c r="AH2087" t="e">
        <f>VLOOKUP(AF2087,关卡难度线!B:H,11,0)</f>
        <v>#N/A</v>
      </c>
    </row>
    <row r="2088" spans="14:34">
      <c r="N2088" s="14">
        <v>100331</v>
      </c>
      <c r="O2088">
        <v>11</v>
      </c>
      <c r="P2088">
        <v>100331</v>
      </c>
      <c r="Q2088">
        <v>12</v>
      </c>
      <c r="R2088">
        <v>100333</v>
      </c>
      <c r="S2088">
        <v>13</v>
      </c>
      <c r="T2088">
        <v>100331</v>
      </c>
      <c r="U2088">
        <v>14</v>
      </c>
      <c r="V2088">
        <v>100333</v>
      </c>
      <c r="W2088">
        <v>15</v>
      </c>
      <c r="X2088">
        <v>100331</v>
      </c>
      <c r="Y2088">
        <v>16</v>
      </c>
      <c r="Z2088">
        <v>100333</v>
      </c>
      <c r="AA2088">
        <v>17</v>
      </c>
      <c r="AB2088">
        <v>100333</v>
      </c>
      <c r="AC2088">
        <v>19</v>
      </c>
      <c r="AD2088">
        <v>100332</v>
      </c>
      <c r="AE2088">
        <v>20</v>
      </c>
      <c r="AF2088">
        <v>201108</v>
      </c>
      <c r="AG2088">
        <v>18</v>
      </c>
      <c r="AH2088" t="e">
        <f>VLOOKUP(AF2088,关卡难度线!B:H,11,0)</f>
        <v>#N/A</v>
      </c>
    </row>
    <row r="2089" spans="14:34">
      <c r="N2089" s="14">
        <v>100333</v>
      </c>
      <c r="O2089">
        <v>11</v>
      </c>
      <c r="P2089">
        <v>100333</v>
      </c>
      <c r="Q2089">
        <v>12</v>
      </c>
      <c r="R2089">
        <v>100333</v>
      </c>
      <c r="S2089">
        <v>13</v>
      </c>
      <c r="T2089">
        <v>100332</v>
      </c>
      <c r="U2089">
        <v>14</v>
      </c>
      <c r="V2089">
        <v>100332</v>
      </c>
      <c r="W2089">
        <v>15</v>
      </c>
      <c r="X2089">
        <v>100331</v>
      </c>
      <c r="Y2089">
        <v>16</v>
      </c>
      <c r="Z2089">
        <v>100331</v>
      </c>
      <c r="AA2089">
        <v>17</v>
      </c>
      <c r="AB2089">
        <v>100333</v>
      </c>
      <c r="AC2089">
        <v>19</v>
      </c>
      <c r="AD2089">
        <v>100331</v>
      </c>
      <c r="AE2089">
        <v>20</v>
      </c>
      <c r="AF2089">
        <v>201109</v>
      </c>
      <c r="AG2089">
        <v>18</v>
      </c>
      <c r="AH2089" t="e">
        <f>VLOOKUP(AF2089,关卡难度线!B:H,11,0)</f>
        <v>#N/A</v>
      </c>
    </row>
    <row r="2090" spans="14:34">
      <c r="N2090" s="14">
        <v>100331</v>
      </c>
      <c r="O2090">
        <v>11</v>
      </c>
      <c r="P2090">
        <v>100332</v>
      </c>
      <c r="Q2090">
        <v>12</v>
      </c>
      <c r="R2090">
        <v>100331</v>
      </c>
      <c r="S2090">
        <v>13</v>
      </c>
      <c r="T2090">
        <v>100331</v>
      </c>
      <c r="U2090">
        <v>14</v>
      </c>
      <c r="V2090">
        <v>100333</v>
      </c>
      <c r="W2090">
        <v>15</v>
      </c>
      <c r="X2090">
        <v>100333</v>
      </c>
      <c r="Y2090">
        <v>16</v>
      </c>
      <c r="Z2090">
        <v>100332</v>
      </c>
      <c r="AA2090">
        <v>17</v>
      </c>
      <c r="AB2090">
        <v>100332</v>
      </c>
      <c r="AC2090">
        <v>19</v>
      </c>
      <c r="AD2090">
        <v>100333</v>
      </c>
      <c r="AE2090">
        <v>20</v>
      </c>
      <c r="AF2090">
        <v>201110</v>
      </c>
      <c r="AG2090">
        <v>18</v>
      </c>
      <c r="AH2090" t="e">
        <f>VLOOKUP(AF2090,关卡难度线!B:H,11,0)</f>
        <v>#N/A</v>
      </c>
    </row>
    <row r="2091" spans="14:34">
      <c r="N2091" s="14">
        <v>100333</v>
      </c>
      <c r="O2091">
        <v>11</v>
      </c>
      <c r="P2091">
        <v>100333</v>
      </c>
      <c r="Q2091">
        <v>12</v>
      </c>
      <c r="R2091">
        <v>100332</v>
      </c>
      <c r="S2091">
        <v>13</v>
      </c>
      <c r="T2091">
        <v>100332</v>
      </c>
      <c r="U2091">
        <v>14</v>
      </c>
      <c r="V2091">
        <v>100331</v>
      </c>
      <c r="W2091">
        <v>15</v>
      </c>
      <c r="X2091">
        <v>100333</v>
      </c>
      <c r="Y2091">
        <v>16</v>
      </c>
      <c r="Z2091">
        <v>100332</v>
      </c>
      <c r="AA2091">
        <v>17</v>
      </c>
      <c r="AB2091">
        <v>100332</v>
      </c>
      <c r="AC2091">
        <v>19</v>
      </c>
      <c r="AD2091">
        <v>100332</v>
      </c>
      <c r="AE2091">
        <v>20</v>
      </c>
      <c r="AF2091">
        <v>201101</v>
      </c>
      <c r="AG2091">
        <v>18</v>
      </c>
      <c r="AH2091" t="e">
        <f>VLOOKUP(AF2091,关卡难度线!B:H,11,0)</f>
        <v>#N/A</v>
      </c>
    </row>
    <row r="2092" spans="14:34">
      <c r="N2092" s="14">
        <v>100331</v>
      </c>
      <c r="O2092">
        <v>11</v>
      </c>
      <c r="P2092">
        <v>100333</v>
      </c>
      <c r="Q2092">
        <v>12</v>
      </c>
      <c r="R2092">
        <v>100333</v>
      </c>
      <c r="S2092">
        <v>13</v>
      </c>
      <c r="T2092">
        <v>100332</v>
      </c>
      <c r="U2092">
        <v>14</v>
      </c>
      <c r="V2092">
        <v>100333</v>
      </c>
      <c r="W2092">
        <v>15</v>
      </c>
      <c r="X2092">
        <v>100333</v>
      </c>
      <c r="Y2092">
        <v>16</v>
      </c>
      <c r="Z2092">
        <v>100331</v>
      </c>
      <c r="AA2092">
        <v>17</v>
      </c>
      <c r="AB2092">
        <v>100333</v>
      </c>
      <c r="AC2092">
        <v>19</v>
      </c>
      <c r="AD2092">
        <v>100331</v>
      </c>
      <c r="AE2092">
        <v>20</v>
      </c>
      <c r="AF2092">
        <v>201102</v>
      </c>
      <c r="AG2092">
        <v>18</v>
      </c>
      <c r="AH2092" t="e">
        <f>VLOOKUP(AF2092,关卡难度线!B:H,11,0)</f>
        <v>#N/A</v>
      </c>
    </row>
    <row r="2093" spans="14:34">
      <c r="N2093" s="14">
        <v>100333</v>
      </c>
      <c r="O2093">
        <v>11</v>
      </c>
      <c r="P2093">
        <v>100332</v>
      </c>
      <c r="Q2093">
        <v>12</v>
      </c>
      <c r="R2093">
        <v>100332</v>
      </c>
      <c r="S2093">
        <v>13</v>
      </c>
      <c r="T2093">
        <v>100333</v>
      </c>
      <c r="U2093">
        <v>14</v>
      </c>
      <c r="V2093">
        <v>100332</v>
      </c>
      <c r="W2093">
        <v>15</v>
      </c>
      <c r="X2093">
        <v>100331</v>
      </c>
      <c r="Y2093">
        <v>16</v>
      </c>
      <c r="Z2093">
        <v>100333</v>
      </c>
      <c r="AA2093">
        <v>17</v>
      </c>
      <c r="AB2093">
        <v>100331</v>
      </c>
      <c r="AC2093">
        <v>19</v>
      </c>
      <c r="AD2093">
        <v>100332</v>
      </c>
      <c r="AE2093">
        <v>20</v>
      </c>
      <c r="AF2093">
        <v>201103</v>
      </c>
      <c r="AG2093">
        <v>18</v>
      </c>
      <c r="AH2093" t="e">
        <f>VLOOKUP(AF2093,关卡难度线!B:H,11,0)</f>
        <v>#N/A</v>
      </c>
    </row>
    <row r="2094" spans="14:34">
      <c r="N2094" s="14">
        <v>100333</v>
      </c>
      <c r="O2094">
        <v>11</v>
      </c>
      <c r="P2094">
        <v>100333</v>
      </c>
      <c r="Q2094">
        <v>12</v>
      </c>
      <c r="R2094">
        <v>100332</v>
      </c>
      <c r="S2094">
        <v>13</v>
      </c>
      <c r="T2094">
        <v>100333</v>
      </c>
      <c r="U2094">
        <v>14</v>
      </c>
      <c r="V2094">
        <v>100331</v>
      </c>
      <c r="W2094">
        <v>15</v>
      </c>
      <c r="X2094">
        <v>100333</v>
      </c>
      <c r="Y2094">
        <v>16</v>
      </c>
      <c r="Z2094">
        <v>100332</v>
      </c>
      <c r="AA2094">
        <v>17</v>
      </c>
      <c r="AB2094">
        <v>100331</v>
      </c>
      <c r="AC2094">
        <v>19</v>
      </c>
      <c r="AD2094">
        <v>100332</v>
      </c>
      <c r="AE2094">
        <v>20</v>
      </c>
      <c r="AF2094">
        <v>201104</v>
      </c>
      <c r="AG2094">
        <v>18</v>
      </c>
      <c r="AH2094" t="e">
        <f>VLOOKUP(AF2094,关卡难度线!B:H,11,0)</f>
        <v>#N/A</v>
      </c>
    </row>
    <row r="2095" spans="14:34">
      <c r="N2095" s="14">
        <v>100331</v>
      </c>
      <c r="O2095">
        <v>11</v>
      </c>
      <c r="P2095">
        <v>100332</v>
      </c>
      <c r="Q2095">
        <v>12</v>
      </c>
      <c r="R2095">
        <v>100333</v>
      </c>
      <c r="S2095">
        <v>13</v>
      </c>
      <c r="T2095">
        <v>100333</v>
      </c>
      <c r="U2095">
        <v>14</v>
      </c>
      <c r="V2095">
        <v>100332</v>
      </c>
      <c r="W2095">
        <v>15</v>
      </c>
      <c r="X2095">
        <v>100333</v>
      </c>
      <c r="Y2095">
        <v>16</v>
      </c>
      <c r="Z2095">
        <v>100331</v>
      </c>
      <c r="AA2095">
        <v>17</v>
      </c>
      <c r="AB2095">
        <v>100331</v>
      </c>
      <c r="AC2095">
        <v>19</v>
      </c>
      <c r="AD2095">
        <v>100331</v>
      </c>
      <c r="AE2095">
        <v>20</v>
      </c>
      <c r="AF2095">
        <v>201105</v>
      </c>
      <c r="AG2095">
        <v>18</v>
      </c>
      <c r="AH2095" t="e">
        <f>VLOOKUP(AF2095,关卡难度线!B:H,11,0)</f>
        <v>#N/A</v>
      </c>
    </row>
    <row r="2096" spans="14:34">
      <c r="N2096" s="14">
        <v>100332</v>
      </c>
      <c r="O2096">
        <v>11</v>
      </c>
      <c r="P2096">
        <v>100332</v>
      </c>
      <c r="Q2096">
        <v>12</v>
      </c>
      <c r="R2096">
        <v>100333</v>
      </c>
      <c r="S2096">
        <v>13</v>
      </c>
      <c r="T2096">
        <v>100331</v>
      </c>
      <c r="U2096">
        <v>14</v>
      </c>
      <c r="V2096">
        <v>100333</v>
      </c>
      <c r="W2096">
        <v>15</v>
      </c>
      <c r="X2096">
        <v>100333</v>
      </c>
      <c r="Y2096">
        <v>16</v>
      </c>
      <c r="Z2096">
        <v>100332</v>
      </c>
      <c r="AA2096">
        <v>17</v>
      </c>
      <c r="AB2096">
        <v>100332</v>
      </c>
      <c r="AC2096">
        <v>19</v>
      </c>
      <c r="AD2096">
        <v>100333</v>
      </c>
      <c r="AE2096">
        <v>20</v>
      </c>
      <c r="AF2096">
        <v>201106</v>
      </c>
      <c r="AG2096">
        <v>18</v>
      </c>
      <c r="AH2096" t="e">
        <f>VLOOKUP(AF2096,关卡难度线!B:H,11,0)</f>
        <v>#N/A</v>
      </c>
    </row>
    <row r="2097" spans="14:34">
      <c r="N2097" s="14">
        <v>100333</v>
      </c>
      <c r="O2097">
        <v>11</v>
      </c>
      <c r="P2097">
        <v>100333</v>
      </c>
      <c r="Q2097">
        <v>12</v>
      </c>
      <c r="R2097">
        <v>100331</v>
      </c>
      <c r="S2097">
        <v>13</v>
      </c>
      <c r="T2097">
        <v>100333</v>
      </c>
      <c r="U2097">
        <v>14</v>
      </c>
      <c r="V2097">
        <v>100333</v>
      </c>
      <c r="W2097">
        <v>15</v>
      </c>
      <c r="X2097">
        <v>100332</v>
      </c>
      <c r="Y2097">
        <v>16</v>
      </c>
      <c r="Z2097">
        <v>100332</v>
      </c>
      <c r="AA2097">
        <v>17</v>
      </c>
      <c r="AB2097">
        <v>100333</v>
      </c>
      <c r="AC2097">
        <v>19</v>
      </c>
      <c r="AD2097">
        <v>100332</v>
      </c>
      <c r="AE2097">
        <v>20</v>
      </c>
      <c r="AF2097">
        <v>201107</v>
      </c>
      <c r="AG2097">
        <v>18</v>
      </c>
      <c r="AH2097" t="e">
        <f>VLOOKUP(AF2097,关卡难度线!B:H,11,0)</f>
        <v>#N/A</v>
      </c>
    </row>
    <row r="2098" spans="14:34">
      <c r="N2098" s="14">
        <v>100331</v>
      </c>
      <c r="O2098">
        <v>11</v>
      </c>
      <c r="P2098">
        <v>100331</v>
      </c>
      <c r="Q2098">
        <v>12</v>
      </c>
      <c r="R2098">
        <v>100333</v>
      </c>
      <c r="S2098">
        <v>13</v>
      </c>
      <c r="T2098">
        <v>100331</v>
      </c>
      <c r="U2098">
        <v>14</v>
      </c>
      <c r="V2098">
        <v>100333</v>
      </c>
      <c r="W2098">
        <v>15</v>
      </c>
      <c r="X2098">
        <v>100331</v>
      </c>
      <c r="Y2098">
        <v>16</v>
      </c>
      <c r="Z2098">
        <v>100333</v>
      </c>
      <c r="AA2098">
        <v>17</v>
      </c>
      <c r="AB2098">
        <v>100333</v>
      </c>
      <c r="AC2098">
        <v>19</v>
      </c>
      <c r="AD2098">
        <v>100332</v>
      </c>
      <c r="AE2098">
        <v>20</v>
      </c>
      <c r="AF2098">
        <v>201108</v>
      </c>
      <c r="AG2098">
        <v>18</v>
      </c>
      <c r="AH2098" t="e">
        <f>VLOOKUP(AF2098,关卡难度线!B:H,11,0)</f>
        <v>#N/A</v>
      </c>
    </row>
    <row r="2099" spans="14:34">
      <c r="N2099" s="14">
        <v>100333</v>
      </c>
      <c r="O2099">
        <v>11</v>
      </c>
      <c r="P2099">
        <v>100333</v>
      </c>
      <c r="Q2099">
        <v>12</v>
      </c>
      <c r="R2099">
        <v>100333</v>
      </c>
      <c r="S2099">
        <v>13</v>
      </c>
      <c r="T2099">
        <v>100332</v>
      </c>
      <c r="U2099">
        <v>14</v>
      </c>
      <c r="V2099">
        <v>100332</v>
      </c>
      <c r="W2099">
        <v>15</v>
      </c>
      <c r="X2099">
        <v>100331</v>
      </c>
      <c r="Y2099">
        <v>16</v>
      </c>
      <c r="Z2099">
        <v>100331</v>
      </c>
      <c r="AA2099">
        <v>17</v>
      </c>
      <c r="AB2099">
        <v>100333</v>
      </c>
      <c r="AC2099">
        <v>19</v>
      </c>
      <c r="AD2099">
        <v>100331</v>
      </c>
      <c r="AE2099">
        <v>20</v>
      </c>
      <c r="AF2099">
        <v>201109</v>
      </c>
      <c r="AG2099">
        <v>18</v>
      </c>
      <c r="AH2099" t="e">
        <f>VLOOKUP(AF2099,关卡难度线!B:H,11,0)</f>
        <v>#N/A</v>
      </c>
    </row>
    <row r="2100" spans="14:34">
      <c r="N2100" s="14">
        <v>100331</v>
      </c>
      <c r="O2100">
        <v>11</v>
      </c>
      <c r="P2100">
        <v>100332</v>
      </c>
      <c r="Q2100">
        <v>12</v>
      </c>
      <c r="R2100">
        <v>100331</v>
      </c>
      <c r="S2100">
        <v>13</v>
      </c>
      <c r="T2100">
        <v>100331</v>
      </c>
      <c r="U2100">
        <v>14</v>
      </c>
      <c r="V2100">
        <v>100333</v>
      </c>
      <c r="W2100">
        <v>15</v>
      </c>
      <c r="X2100">
        <v>100333</v>
      </c>
      <c r="Y2100">
        <v>16</v>
      </c>
      <c r="Z2100">
        <v>100332</v>
      </c>
      <c r="AA2100">
        <v>17</v>
      </c>
      <c r="AB2100">
        <v>100332</v>
      </c>
      <c r="AC2100">
        <v>19</v>
      </c>
      <c r="AD2100">
        <v>100333</v>
      </c>
      <c r="AE2100">
        <v>20</v>
      </c>
      <c r="AF2100">
        <v>201110</v>
      </c>
      <c r="AG2100">
        <v>18</v>
      </c>
      <c r="AH2100" t="e">
        <f>VLOOKUP(AF2100,关卡难度线!B:H,11,0)</f>
        <v>#N/A</v>
      </c>
    </row>
    <row r="2101" spans="14:34">
      <c r="N2101" s="14">
        <v>100334</v>
      </c>
      <c r="O2101">
        <v>11</v>
      </c>
      <c r="P2101">
        <v>100336</v>
      </c>
      <c r="Q2101">
        <v>12</v>
      </c>
      <c r="R2101">
        <v>100336</v>
      </c>
      <c r="S2101">
        <v>13</v>
      </c>
      <c r="T2101">
        <v>100336</v>
      </c>
      <c r="U2101">
        <v>14</v>
      </c>
      <c r="V2101">
        <v>100336</v>
      </c>
      <c r="W2101">
        <v>15</v>
      </c>
      <c r="X2101">
        <v>100334</v>
      </c>
      <c r="Y2101">
        <v>16</v>
      </c>
      <c r="Z2101">
        <v>100334</v>
      </c>
      <c r="AA2101">
        <v>17</v>
      </c>
      <c r="AB2101">
        <v>100335</v>
      </c>
      <c r="AC2101">
        <v>19</v>
      </c>
      <c r="AD2101">
        <v>100335</v>
      </c>
      <c r="AE2101">
        <v>20</v>
      </c>
      <c r="AF2101">
        <v>201111</v>
      </c>
      <c r="AG2101">
        <v>18</v>
      </c>
      <c r="AH2101" t="e">
        <f>VLOOKUP(AF2101,关卡难度线!B:H,11,0)</f>
        <v>#N/A</v>
      </c>
    </row>
    <row r="2102" spans="14:34">
      <c r="N2102" s="14">
        <v>100336</v>
      </c>
      <c r="O2102">
        <v>11</v>
      </c>
      <c r="P2102">
        <v>100335</v>
      </c>
      <c r="Q2102">
        <v>12</v>
      </c>
      <c r="R2102">
        <v>100336</v>
      </c>
      <c r="S2102">
        <v>13</v>
      </c>
      <c r="T2102">
        <v>100334</v>
      </c>
      <c r="U2102">
        <v>14</v>
      </c>
      <c r="V2102">
        <v>100336</v>
      </c>
      <c r="W2102">
        <v>15</v>
      </c>
      <c r="X2102">
        <v>100334</v>
      </c>
      <c r="Y2102">
        <v>16</v>
      </c>
      <c r="Z2102">
        <v>100336</v>
      </c>
      <c r="AA2102">
        <v>17</v>
      </c>
      <c r="AB2102">
        <v>100336</v>
      </c>
      <c r="AC2102">
        <v>19</v>
      </c>
      <c r="AD2102">
        <v>100334</v>
      </c>
      <c r="AE2102">
        <v>20</v>
      </c>
      <c r="AF2102">
        <v>201112</v>
      </c>
      <c r="AG2102">
        <v>18</v>
      </c>
      <c r="AH2102" t="e">
        <f>VLOOKUP(AF2102,关卡难度线!B:H,11,0)</f>
        <v>#N/A</v>
      </c>
    </row>
    <row r="2103" spans="14:34">
      <c r="N2103" s="14">
        <v>100336</v>
      </c>
      <c r="O2103">
        <v>11</v>
      </c>
      <c r="P2103">
        <v>100336</v>
      </c>
      <c r="Q2103">
        <v>12</v>
      </c>
      <c r="R2103">
        <v>100336</v>
      </c>
      <c r="S2103">
        <v>13</v>
      </c>
      <c r="T2103">
        <v>100336</v>
      </c>
      <c r="U2103">
        <v>14</v>
      </c>
      <c r="V2103">
        <v>100336</v>
      </c>
      <c r="W2103">
        <v>15</v>
      </c>
      <c r="X2103">
        <v>100335</v>
      </c>
      <c r="Y2103">
        <v>16</v>
      </c>
      <c r="Z2103">
        <v>100336</v>
      </c>
      <c r="AA2103">
        <v>17</v>
      </c>
      <c r="AB2103">
        <v>100335</v>
      </c>
      <c r="AC2103">
        <v>19</v>
      </c>
      <c r="AD2103">
        <v>100334</v>
      </c>
      <c r="AE2103">
        <v>20</v>
      </c>
      <c r="AF2103">
        <v>201113</v>
      </c>
      <c r="AG2103">
        <v>18</v>
      </c>
      <c r="AH2103" t="e">
        <f>VLOOKUP(AF2103,关卡难度线!B:H,11,0)</f>
        <v>#N/A</v>
      </c>
    </row>
    <row r="2104" spans="14:34">
      <c r="N2104" s="14">
        <v>100334</v>
      </c>
      <c r="O2104">
        <v>11</v>
      </c>
      <c r="P2104">
        <v>100336</v>
      </c>
      <c r="Q2104">
        <v>12</v>
      </c>
      <c r="R2104">
        <v>100334</v>
      </c>
      <c r="S2104">
        <v>13</v>
      </c>
      <c r="T2104">
        <v>100336</v>
      </c>
      <c r="U2104">
        <v>14</v>
      </c>
      <c r="V2104">
        <v>100336</v>
      </c>
      <c r="W2104">
        <v>15</v>
      </c>
      <c r="X2104">
        <v>100334</v>
      </c>
      <c r="Y2104">
        <v>16</v>
      </c>
      <c r="Z2104">
        <v>100335</v>
      </c>
      <c r="AA2104">
        <v>17</v>
      </c>
      <c r="AB2104">
        <v>100336</v>
      </c>
      <c r="AC2104">
        <v>19</v>
      </c>
      <c r="AD2104">
        <v>100334</v>
      </c>
      <c r="AE2104">
        <v>20</v>
      </c>
      <c r="AF2104">
        <v>201114</v>
      </c>
      <c r="AG2104">
        <v>18</v>
      </c>
      <c r="AH2104" t="e">
        <f>VLOOKUP(AF2104,关卡难度线!B:H,11,0)</f>
        <v>#N/A</v>
      </c>
    </row>
    <row r="2105" spans="14:34">
      <c r="N2105" s="14">
        <v>100336</v>
      </c>
      <c r="O2105">
        <v>11</v>
      </c>
      <c r="P2105">
        <v>100336</v>
      </c>
      <c r="Q2105">
        <v>12</v>
      </c>
      <c r="R2105">
        <v>100334</v>
      </c>
      <c r="S2105">
        <v>13</v>
      </c>
      <c r="T2105">
        <v>100334</v>
      </c>
      <c r="U2105">
        <v>14</v>
      </c>
      <c r="V2105">
        <v>100336</v>
      </c>
      <c r="W2105">
        <v>15</v>
      </c>
      <c r="X2105">
        <v>100335</v>
      </c>
      <c r="Y2105">
        <v>16</v>
      </c>
      <c r="Z2105">
        <v>100336</v>
      </c>
      <c r="AA2105">
        <v>17</v>
      </c>
      <c r="AB2105">
        <v>100336</v>
      </c>
      <c r="AC2105">
        <v>19</v>
      </c>
      <c r="AD2105">
        <v>100334</v>
      </c>
      <c r="AE2105">
        <v>20</v>
      </c>
      <c r="AF2105">
        <v>201115</v>
      </c>
      <c r="AG2105">
        <v>18</v>
      </c>
      <c r="AH2105" t="e">
        <f>VLOOKUP(AF2105,关卡难度线!B:H,11,0)</f>
        <v>#N/A</v>
      </c>
    </row>
    <row r="2106" spans="14:34">
      <c r="N2106" s="14">
        <v>100335</v>
      </c>
      <c r="O2106">
        <v>11</v>
      </c>
      <c r="P2106">
        <v>100334</v>
      </c>
      <c r="Q2106">
        <v>12</v>
      </c>
      <c r="R2106">
        <v>100336</v>
      </c>
      <c r="S2106">
        <v>13</v>
      </c>
      <c r="T2106">
        <v>100336</v>
      </c>
      <c r="U2106">
        <v>14</v>
      </c>
      <c r="V2106">
        <v>100334</v>
      </c>
      <c r="W2106">
        <v>15</v>
      </c>
      <c r="X2106">
        <v>100334</v>
      </c>
      <c r="Y2106">
        <v>16</v>
      </c>
      <c r="Z2106">
        <v>100336</v>
      </c>
      <c r="AA2106">
        <v>17</v>
      </c>
      <c r="AB2106">
        <v>100335</v>
      </c>
      <c r="AC2106">
        <v>19</v>
      </c>
      <c r="AD2106">
        <v>100334</v>
      </c>
      <c r="AE2106">
        <v>20</v>
      </c>
      <c r="AF2106">
        <v>201116</v>
      </c>
      <c r="AG2106">
        <v>18</v>
      </c>
      <c r="AH2106" t="e">
        <f>VLOOKUP(AF2106,关卡难度线!B:H,11,0)</f>
        <v>#N/A</v>
      </c>
    </row>
    <row r="2107" spans="14:34">
      <c r="N2107" s="14">
        <v>100336</v>
      </c>
      <c r="O2107">
        <v>11</v>
      </c>
      <c r="P2107">
        <v>100334</v>
      </c>
      <c r="Q2107">
        <v>12</v>
      </c>
      <c r="R2107">
        <v>100336</v>
      </c>
      <c r="S2107">
        <v>13</v>
      </c>
      <c r="T2107">
        <v>100336</v>
      </c>
      <c r="U2107">
        <v>14</v>
      </c>
      <c r="V2107">
        <v>100334</v>
      </c>
      <c r="W2107">
        <v>15</v>
      </c>
      <c r="X2107">
        <v>100336</v>
      </c>
      <c r="Y2107">
        <v>16</v>
      </c>
      <c r="Z2107">
        <v>100335</v>
      </c>
      <c r="AA2107">
        <v>17</v>
      </c>
      <c r="AB2107">
        <v>100334</v>
      </c>
      <c r="AC2107">
        <v>19</v>
      </c>
      <c r="AD2107">
        <v>100335</v>
      </c>
      <c r="AE2107">
        <v>20</v>
      </c>
      <c r="AF2107">
        <v>201117</v>
      </c>
      <c r="AG2107">
        <v>18</v>
      </c>
      <c r="AH2107" t="e">
        <f>VLOOKUP(AF2107,关卡难度线!B:H,11,0)</f>
        <v>#N/A</v>
      </c>
    </row>
    <row r="2108" spans="14:34">
      <c r="N2108" s="14">
        <v>100335</v>
      </c>
      <c r="O2108">
        <v>11</v>
      </c>
      <c r="P2108">
        <v>100336</v>
      </c>
      <c r="Q2108">
        <v>12</v>
      </c>
      <c r="R2108">
        <v>100334</v>
      </c>
      <c r="S2108">
        <v>13</v>
      </c>
      <c r="T2108">
        <v>100334</v>
      </c>
      <c r="U2108">
        <v>14</v>
      </c>
      <c r="V2108">
        <v>100334</v>
      </c>
      <c r="W2108">
        <v>15</v>
      </c>
      <c r="X2108">
        <v>100336</v>
      </c>
      <c r="Y2108">
        <v>16</v>
      </c>
      <c r="Z2108">
        <v>100334</v>
      </c>
      <c r="AA2108">
        <v>17</v>
      </c>
      <c r="AB2108">
        <v>100335</v>
      </c>
      <c r="AC2108">
        <v>19</v>
      </c>
      <c r="AD2108">
        <v>100336</v>
      </c>
      <c r="AE2108">
        <v>20</v>
      </c>
      <c r="AF2108">
        <v>201118</v>
      </c>
      <c r="AG2108">
        <v>18</v>
      </c>
      <c r="AH2108" t="e">
        <f>VLOOKUP(AF2108,关卡难度线!B:H,11,0)</f>
        <v>#N/A</v>
      </c>
    </row>
    <row r="2109" spans="14:34">
      <c r="N2109" s="14">
        <v>100336</v>
      </c>
      <c r="O2109">
        <v>11</v>
      </c>
      <c r="P2109">
        <v>100336</v>
      </c>
      <c r="Q2109">
        <v>12</v>
      </c>
      <c r="R2109">
        <v>100335</v>
      </c>
      <c r="S2109">
        <v>13</v>
      </c>
      <c r="T2109">
        <v>100336</v>
      </c>
      <c r="U2109">
        <v>14</v>
      </c>
      <c r="V2109">
        <v>100334</v>
      </c>
      <c r="W2109">
        <v>15</v>
      </c>
      <c r="X2109">
        <v>100336</v>
      </c>
      <c r="Y2109">
        <v>16</v>
      </c>
      <c r="Z2109">
        <v>100334</v>
      </c>
      <c r="AA2109">
        <v>17</v>
      </c>
      <c r="AB2109">
        <v>100335</v>
      </c>
      <c r="AC2109">
        <v>19</v>
      </c>
      <c r="AD2109">
        <v>100335</v>
      </c>
      <c r="AE2109">
        <v>20</v>
      </c>
      <c r="AF2109">
        <v>201119</v>
      </c>
      <c r="AG2109">
        <v>18</v>
      </c>
      <c r="AH2109" t="e">
        <f>VLOOKUP(AF2109,关卡难度线!B:H,11,0)</f>
        <v>#N/A</v>
      </c>
    </row>
    <row r="2110" spans="14:34">
      <c r="N2110" s="14">
        <v>100334</v>
      </c>
      <c r="O2110">
        <v>11</v>
      </c>
      <c r="P2110">
        <v>100334</v>
      </c>
      <c r="Q2110">
        <v>12</v>
      </c>
      <c r="R2110">
        <v>100336</v>
      </c>
      <c r="S2110">
        <v>13</v>
      </c>
      <c r="T2110">
        <v>100334</v>
      </c>
      <c r="U2110">
        <v>14</v>
      </c>
      <c r="V2110">
        <v>100335</v>
      </c>
      <c r="W2110">
        <v>15</v>
      </c>
      <c r="X2110">
        <v>100335</v>
      </c>
      <c r="Y2110">
        <v>16</v>
      </c>
      <c r="Z2110">
        <v>100336</v>
      </c>
      <c r="AA2110">
        <v>17</v>
      </c>
      <c r="AB2110">
        <v>100336</v>
      </c>
      <c r="AC2110">
        <v>19</v>
      </c>
      <c r="AD2110">
        <v>100335</v>
      </c>
      <c r="AE2110">
        <v>20</v>
      </c>
      <c r="AF2110">
        <v>201120</v>
      </c>
      <c r="AG2110">
        <v>18</v>
      </c>
      <c r="AH2110" t="e">
        <f>VLOOKUP(AF2110,关卡难度线!B:H,11,0)</f>
        <v>#N/A</v>
      </c>
    </row>
    <row r="2111" spans="14:34">
      <c r="N2111" s="14">
        <v>100334</v>
      </c>
      <c r="O2111">
        <v>11</v>
      </c>
      <c r="P2111">
        <v>100336</v>
      </c>
      <c r="Q2111">
        <v>12</v>
      </c>
      <c r="R2111">
        <v>100336</v>
      </c>
      <c r="S2111">
        <v>13</v>
      </c>
      <c r="T2111">
        <v>100336</v>
      </c>
      <c r="U2111">
        <v>14</v>
      </c>
      <c r="V2111">
        <v>100336</v>
      </c>
      <c r="W2111">
        <v>15</v>
      </c>
      <c r="X2111">
        <v>100334</v>
      </c>
      <c r="Y2111">
        <v>16</v>
      </c>
      <c r="Z2111">
        <v>100334</v>
      </c>
      <c r="AA2111">
        <v>17</v>
      </c>
      <c r="AB2111">
        <v>100335</v>
      </c>
      <c r="AC2111">
        <v>19</v>
      </c>
      <c r="AD2111">
        <v>100335</v>
      </c>
      <c r="AE2111">
        <v>20</v>
      </c>
      <c r="AF2111">
        <v>201111</v>
      </c>
      <c r="AG2111">
        <v>18</v>
      </c>
      <c r="AH2111" t="e">
        <f>VLOOKUP(AF2111,关卡难度线!B:H,11,0)</f>
        <v>#N/A</v>
      </c>
    </row>
    <row r="2112" spans="14:34">
      <c r="N2112" s="14">
        <v>100336</v>
      </c>
      <c r="O2112">
        <v>11</v>
      </c>
      <c r="P2112">
        <v>100335</v>
      </c>
      <c r="Q2112">
        <v>12</v>
      </c>
      <c r="R2112">
        <v>100336</v>
      </c>
      <c r="S2112">
        <v>13</v>
      </c>
      <c r="T2112">
        <v>100334</v>
      </c>
      <c r="U2112">
        <v>14</v>
      </c>
      <c r="V2112">
        <v>100336</v>
      </c>
      <c r="W2112">
        <v>15</v>
      </c>
      <c r="X2112">
        <v>100334</v>
      </c>
      <c r="Y2112">
        <v>16</v>
      </c>
      <c r="Z2112">
        <v>100336</v>
      </c>
      <c r="AA2112">
        <v>17</v>
      </c>
      <c r="AB2112">
        <v>100336</v>
      </c>
      <c r="AC2112">
        <v>19</v>
      </c>
      <c r="AD2112">
        <v>100334</v>
      </c>
      <c r="AE2112">
        <v>20</v>
      </c>
      <c r="AF2112">
        <v>201112</v>
      </c>
      <c r="AG2112">
        <v>18</v>
      </c>
      <c r="AH2112" t="e">
        <f>VLOOKUP(AF2112,关卡难度线!B:H,11,0)</f>
        <v>#N/A</v>
      </c>
    </row>
    <row r="2113" spans="14:34">
      <c r="N2113" s="14">
        <v>100336</v>
      </c>
      <c r="O2113">
        <v>11</v>
      </c>
      <c r="P2113">
        <v>100336</v>
      </c>
      <c r="Q2113">
        <v>12</v>
      </c>
      <c r="R2113">
        <v>100336</v>
      </c>
      <c r="S2113">
        <v>13</v>
      </c>
      <c r="T2113">
        <v>100336</v>
      </c>
      <c r="U2113">
        <v>14</v>
      </c>
      <c r="V2113">
        <v>100336</v>
      </c>
      <c r="W2113">
        <v>15</v>
      </c>
      <c r="X2113">
        <v>100335</v>
      </c>
      <c r="Y2113">
        <v>16</v>
      </c>
      <c r="Z2113">
        <v>100336</v>
      </c>
      <c r="AA2113">
        <v>17</v>
      </c>
      <c r="AB2113">
        <v>100335</v>
      </c>
      <c r="AC2113">
        <v>19</v>
      </c>
      <c r="AD2113">
        <v>100334</v>
      </c>
      <c r="AE2113">
        <v>20</v>
      </c>
      <c r="AF2113">
        <v>201113</v>
      </c>
      <c r="AG2113">
        <v>18</v>
      </c>
      <c r="AH2113" t="e">
        <f>VLOOKUP(AF2113,关卡难度线!B:H,11,0)</f>
        <v>#N/A</v>
      </c>
    </row>
    <row r="2114" spans="14:34">
      <c r="N2114" s="14">
        <v>100334</v>
      </c>
      <c r="O2114">
        <v>11</v>
      </c>
      <c r="P2114">
        <v>100336</v>
      </c>
      <c r="Q2114">
        <v>12</v>
      </c>
      <c r="R2114">
        <v>100334</v>
      </c>
      <c r="S2114">
        <v>13</v>
      </c>
      <c r="T2114">
        <v>100336</v>
      </c>
      <c r="U2114">
        <v>14</v>
      </c>
      <c r="V2114">
        <v>100336</v>
      </c>
      <c r="W2114">
        <v>15</v>
      </c>
      <c r="X2114">
        <v>100334</v>
      </c>
      <c r="Y2114">
        <v>16</v>
      </c>
      <c r="Z2114">
        <v>100335</v>
      </c>
      <c r="AA2114">
        <v>17</v>
      </c>
      <c r="AB2114">
        <v>100336</v>
      </c>
      <c r="AC2114">
        <v>19</v>
      </c>
      <c r="AD2114">
        <v>100334</v>
      </c>
      <c r="AE2114">
        <v>20</v>
      </c>
      <c r="AF2114">
        <v>201114</v>
      </c>
      <c r="AG2114">
        <v>18</v>
      </c>
      <c r="AH2114" t="e">
        <f>VLOOKUP(AF2114,关卡难度线!B:H,11,0)</f>
        <v>#N/A</v>
      </c>
    </row>
    <row r="2115" spans="14:34">
      <c r="N2115" s="14">
        <v>100336</v>
      </c>
      <c r="O2115">
        <v>11</v>
      </c>
      <c r="P2115">
        <v>100336</v>
      </c>
      <c r="Q2115">
        <v>12</v>
      </c>
      <c r="R2115">
        <v>100334</v>
      </c>
      <c r="S2115">
        <v>13</v>
      </c>
      <c r="T2115">
        <v>100334</v>
      </c>
      <c r="U2115">
        <v>14</v>
      </c>
      <c r="V2115">
        <v>100336</v>
      </c>
      <c r="W2115">
        <v>15</v>
      </c>
      <c r="X2115">
        <v>100335</v>
      </c>
      <c r="Y2115">
        <v>16</v>
      </c>
      <c r="Z2115">
        <v>100336</v>
      </c>
      <c r="AA2115">
        <v>17</v>
      </c>
      <c r="AB2115">
        <v>100336</v>
      </c>
      <c r="AC2115">
        <v>19</v>
      </c>
      <c r="AD2115">
        <v>100334</v>
      </c>
      <c r="AE2115">
        <v>20</v>
      </c>
      <c r="AF2115">
        <v>201115</v>
      </c>
      <c r="AG2115">
        <v>18</v>
      </c>
      <c r="AH2115" t="e">
        <f>VLOOKUP(AF2115,关卡难度线!B:H,11,0)</f>
        <v>#N/A</v>
      </c>
    </row>
    <row r="2116" spans="14:34">
      <c r="N2116" s="14">
        <v>100335</v>
      </c>
      <c r="O2116">
        <v>11</v>
      </c>
      <c r="P2116">
        <v>100334</v>
      </c>
      <c r="Q2116">
        <v>12</v>
      </c>
      <c r="R2116">
        <v>100336</v>
      </c>
      <c r="S2116">
        <v>13</v>
      </c>
      <c r="T2116">
        <v>100336</v>
      </c>
      <c r="U2116">
        <v>14</v>
      </c>
      <c r="V2116">
        <v>100334</v>
      </c>
      <c r="W2116">
        <v>15</v>
      </c>
      <c r="X2116">
        <v>100334</v>
      </c>
      <c r="Y2116">
        <v>16</v>
      </c>
      <c r="Z2116">
        <v>100336</v>
      </c>
      <c r="AA2116">
        <v>17</v>
      </c>
      <c r="AB2116">
        <v>100335</v>
      </c>
      <c r="AC2116">
        <v>19</v>
      </c>
      <c r="AD2116">
        <v>100334</v>
      </c>
      <c r="AE2116">
        <v>20</v>
      </c>
      <c r="AF2116">
        <v>201116</v>
      </c>
      <c r="AG2116">
        <v>18</v>
      </c>
      <c r="AH2116" t="e">
        <f>VLOOKUP(AF2116,关卡难度线!B:H,11,0)</f>
        <v>#N/A</v>
      </c>
    </row>
    <row r="2117" spans="14:34">
      <c r="N2117" s="14">
        <v>100336</v>
      </c>
      <c r="O2117">
        <v>11</v>
      </c>
      <c r="P2117">
        <v>100334</v>
      </c>
      <c r="Q2117">
        <v>12</v>
      </c>
      <c r="R2117">
        <v>100336</v>
      </c>
      <c r="S2117">
        <v>13</v>
      </c>
      <c r="T2117">
        <v>100336</v>
      </c>
      <c r="U2117">
        <v>14</v>
      </c>
      <c r="V2117">
        <v>100334</v>
      </c>
      <c r="W2117">
        <v>15</v>
      </c>
      <c r="X2117">
        <v>100336</v>
      </c>
      <c r="Y2117">
        <v>16</v>
      </c>
      <c r="Z2117">
        <v>100335</v>
      </c>
      <c r="AA2117">
        <v>17</v>
      </c>
      <c r="AB2117">
        <v>100334</v>
      </c>
      <c r="AC2117">
        <v>19</v>
      </c>
      <c r="AD2117">
        <v>100335</v>
      </c>
      <c r="AE2117">
        <v>20</v>
      </c>
      <c r="AF2117">
        <v>201117</v>
      </c>
      <c r="AG2117">
        <v>18</v>
      </c>
      <c r="AH2117" t="e">
        <f>VLOOKUP(AF2117,关卡难度线!B:H,11,0)</f>
        <v>#N/A</v>
      </c>
    </row>
    <row r="2118" spans="14:34">
      <c r="N2118" s="14">
        <v>100335</v>
      </c>
      <c r="O2118">
        <v>11</v>
      </c>
      <c r="P2118">
        <v>100336</v>
      </c>
      <c r="Q2118">
        <v>12</v>
      </c>
      <c r="R2118">
        <v>100334</v>
      </c>
      <c r="S2118">
        <v>13</v>
      </c>
      <c r="T2118">
        <v>100334</v>
      </c>
      <c r="U2118">
        <v>14</v>
      </c>
      <c r="V2118">
        <v>100334</v>
      </c>
      <c r="W2118">
        <v>15</v>
      </c>
      <c r="X2118">
        <v>100336</v>
      </c>
      <c r="Y2118">
        <v>16</v>
      </c>
      <c r="Z2118">
        <v>100334</v>
      </c>
      <c r="AA2118">
        <v>17</v>
      </c>
      <c r="AB2118">
        <v>100335</v>
      </c>
      <c r="AC2118">
        <v>19</v>
      </c>
      <c r="AD2118">
        <v>100336</v>
      </c>
      <c r="AE2118">
        <v>20</v>
      </c>
      <c r="AF2118">
        <v>201118</v>
      </c>
      <c r="AG2118">
        <v>18</v>
      </c>
      <c r="AH2118" t="e">
        <f>VLOOKUP(AF2118,关卡难度线!B:H,11,0)</f>
        <v>#N/A</v>
      </c>
    </row>
    <row r="2119" spans="14:34">
      <c r="N2119" s="14">
        <v>100336</v>
      </c>
      <c r="O2119">
        <v>11</v>
      </c>
      <c r="P2119">
        <v>100336</v>
      </c>
      <c r="Q2119">
        <v>12</v>
      </c>
      <c r="R2119">
        <v>100335</v>
      </c>
      <c r="S2119">
        <v>13</v>
      </c>
      <c r="T2119">
        <v>100336</v>
      </c>
      <c r="U2119">
        <v>14</v>
      </c>
      <c r="V2119">
        <v>100334</v>
      </c>
      <c r="W2119">
        <v>15</v>
      </c>
      <c r="X2119">
        <v>100336</v>
      </c>
      <c r="Y2119">
        <v>16</v>
      </c>
      <c r="Z2119">
        <v>100334</v>
      </c>
      <c r="AA2119">
        <v>17</v>
      </c>
      <c r="AB2119">
        <v>100335</v>
      </c>
      <c r="AC2119">
        <v>19</v>
      </c>
      <c r="AD2119">
        <v>100335</v>
      </c>
      <c r="AE2119">
        <v>20</v>
      </c>
      <c r="AF2119">
        <v>201119</v>
      </c>
      <c r="AG2119">
        <v>18</v>
      </c>
      <c r="AH2119" t="e">
        <f>VLOOKUP(AF2119,关卡难度线!B:H,11,0)</f>
        <v>#N/A</v>
      </c>
    </row>
    <row r="2120" spans="14:34">
      <c r="N2120" s="14">
        <v>100334</v>
      </c>
      <c r="O2120">
        <v>11</v>
      </c>
      <c r="P2120">
        <v>100334</v>
      </c>
      <c r="Q2120">
        <v>12</v>
      </c>
      <c r="R2120">
        <v>100336</v>
      </c>
      <c r="S2120">
        <v>13</v>
      </c>
      <c r="T2120">
        <v>100334</v>
      </c>
      <c r="U2120">
        <v>14</v>
      </c>
      <c r="V2120">
        <v>100335</v>
      </c>
      <c r="W2120">
        <v>15</v>
      </c>
      <c r="X2120">
        <v>100335</v>
      </c>
      <c r="Y2120">
        <v>16</v>
      </c>
      <c r="Z2120">
        <v>100336</v>
      </c>
      <c r="AA2120">
        <v>17</v>
      </c>
      <c r="AB2120">
        <v>100336</v>
      </c>
      <c r="AC2120">
        <v>19</v>
      </c>
      <c r="AD2120">
        <v>100335</v>
      </c>
      <c r="AE2120">
        <v>20</v>
      </c>
      <c r="AF2120">
        <v>201120</v>
      </c>
      <c r="AG2120">
        <v>18</v>
      </c>
      <c r="AH2120" t="e">
        <f>VLOOKUP(AF2120,关卡难度线!B:H,11,0)</f>
        <v>#N/A</v>
      </c>
    </row>
    <row r="2121" spans="14:34">
      <c r="N2121" s="14">
        <v>100338</v>
      </c>
      <c r="O2121">
        <v>11</v>
      </c>
      <c r="P2121">
        <v>100339</v>
      </c>
      <c r="Q2121">
        <v>12</v>
      </c>
      <c r="R2121">
        <v>100337</v>
      </c>
      <c r="S2121">
        <v>13</v>
      </c>
      <c r="T2121">
        <v>100339</v>
      </c>
      <c r="U2121">
        <v>14</v>
      </c>
      <c r="V2121">
        <v>100337</v>
      </c>
      <c r="W2121">
        <v>15</v>
      </c>
      <c r="X2121">
        <v>100337</v>
      </c>
      <c r="Y2121">
        <v>16</v>
      </c>
      <c r="Z2121">
        <v>100337</v>
      </c>
      <c r="AA2121">
        <v>17</v>
      </c>
      <c r="AB2121">
        <v>100339</v>
      </c>
      <c r="AC2121">
        <v>19</v>
      </c>
      <c r="AD2121">
        <v>100339</v>
      </c>
      <c r="AE2121">
        <v>20</v>
      </c>
      <c r="AF2121">
        <v>201121</v>
      </c>
      <c r="AG2121">
        <v>18</v>
      </c>
      <c r="AH2121" t="e">
        <f>VLOOKUP(AF2121,关卡难度线!B:H,11,0)</f>
        <v>#N/A</v>
      </c>
    </row>
    <row r="2122" spans="14:34">
      <c r="N2122" s="14">
        <v>100337</v>
      </c>
      <c r="O2122">
        <v>11</v>
      </c>
      <c r="P2122">
        <v>100338</v>
      </c>
      <c r="Q2122">
        <v>12</v>
      </c>
      <c r="R2122">
        <v>100338</v>
      </c>
      <c r="S2122">
        <v>13</v>
      </c>
      <c r="T2122">
        <v>100337</v>
      </c>
      <c r="U2122">
        <v>14</v>
      </c>
      <c r="V2122">
        <v>100338</v>
      </c>
      <c r="W2122">
        <v>15</v>
      </c>
      <c r="X2122">
        <v>100338</v>
      </c>
      <c r="Y2122">
        <v>16</v>
      </c>
      <c r="Z2122">
        <v>100338</v>
      </c>
      <c r="AA2122">
        <v>17</v>
      </c>
      <c r="AB2122">
        <v>100337</v>
      </c>
      <c r="AC2122">
        <v>19</v>
      </c>
      <c r="AD2122">
        <v>100337</v>
      </c>
      <c r="AE2122">
        <v>20</v>
      </c>
      <c r="AF2122">
        <v>201122</v>
      </c>
      <c r="AG2122">
        <v>18</v>
      </c>
      <c r="AH2122" t="e">
        <f>VLOOKUP(AF2122,关卡难度线!B:H,11,0)</f>
        <v>#N/A</v>
      </c>
    </row>
    <row r="2123" spans="14:34">
      <c r="N2123" s="14">
        <v>100337</v>
      </c>
      <c r="O2123">
        <v>11</v>
      </c>
      <c r="P2123">
        <v>100337</v>
      </c>
      <c r="Q2123">
        <v>12</v>
      </c>
      <c r="R2123">
        <v>100338</v>
      </c>
      <c r="S2123">
        <v>13</v>
      </c>
      <c r="T2123">
        <v>100339</v>
      </c>
      <c r="U2123">
        <v>14</v>
      </c>
      <c r="V2123">
        <v>100337</v>
      </c>
      <c r="W2123">
        <v>15</v>
      </c>
      <c r="X2123">
        <v>100339</v>
      </c>
      <c r="Y2123">
        <v>16</v>
      </c>
      <c r="Z2123">
        <v>100339</v>
      </c>
      <c r="AA2123">
        <v>17</v>
      </c>
      <c r="AB2123">
        <v>100339</v>
      </c>
      <c r="AC2123">
        <v>19</v>
      </c>
      <c r="AD2123">
        <v>100337</v>
      </c>
      <c r="AE2123">
        <v>20</v>
      </c>
      <c r="AF2123">
        <v>201123</v>
      </c>
      <c r="AG2123">
        <v>18</v>
      </c>
      <c r="AH2123" t="e">
        <f>VLOOKUP(AF2123,关卡难度线!B:H,11,0)</f>
        <v>#N/A</v>
      </c>
    </row>
    <row r="2124" spans="14:34">
      <c r="N2124" s="14">
        <v>100338</v>
      </c>
      <c r="O2124">
        <v>11</v>
      </c>
      <c r="P2124">
        <v>100338</v>
      </c>
      <c r="Q2124">
        <v>12</v>
      </c>
      <c r="R2124">
        <v>100339</v>
      </c>
      <c r="S2124">
        <v>13</v>
      </c>
      <c r="T2124">
        <v>100338</v>
      </c>
      <c r="U2124">
        <v>14</v>
      </c>
      <c r="V2124">
        <v>100339</v>
      </c>
      <c r="W2124">
        <v>15</v>
      </c>
      <c r="X2124">
        <v>100338</v>
      </c>
      <c r="Y2124">
        <v>16</v>
      </c>
      <c r="Z2124">
        <v>100337</v>
      </c>
      <c r="AA2124">
        <v>17</v>
      </c>
      <c r="AB2124">
        <v>100338</v>
      </c>
      <c r="AC2124">
        <v>19</v>
      </c>
      <c r="AD2124">
        <v>100339</v>
      </c>
      <c r="AE2124">
        <v>20</v>
      </c>
      <c r="AF2124">
        <v>201124</v>
      </c>
      <c r="AG2124">
        <v>18</v>
      </c>
      <c r="AH2124" t="e">
        <f>VLOOKUP(AF2124,关卡难度线!B:H,11,0)</f>
        <v>#N/A</v>
      </c>
    </row>
    <row r="2125" spans="14:34">
      <c r="N2125" s="14">
        <v>100339</v>
      </c>
      <c r="O2125">
        <v>11</v>
      </c>
      <c r="P2125">
        <v>100338</v>
      </c>
      <c r="Q2125">
        <v>12</v>
      </c>
      <c r="R2125">
        <v>100338</v>
      </c>
      <c r="S2125">
        <v>13</v>
      </c>
      <c r="T2125">
        <v>100337</v>
      </c>
      <c r="U2125">
        <v>14</v>
      </c>
      <c r="V2125">
        <v>100339</v>
      </c>
      <c r="W2125">
        <v>15</v>
      </c>
      <c r="X2125">
        <v>100339</v>
      </c>
      <c r="Y2125">
        <v>16</v>
      </c>
      <c r="Z2125">
        <v>100339</v>
      </c>
      <c r="AA2125">
        <v>17</v>
      </c>
      <c r="AB2125">
        <v>100337</v>
      </c>
      <c r="AC2125">
        <v>19</v>
      </c>
      <c r="AD2125">
        <v>100338</v>
      </c>
      <c r="AE2125">
        <v>20</v>
      </c>
      <c r="AF2125">
        <v>201125</v>
      </c>
      <c r="AG2125">
        <v>18</v>
      </c>
      <c r="AH2125" t="e">
        <f>VLOOKUP(AF2125,关卡难度线!B:H,11,0)</f>
        <v>#N/A</v>
      </c>
    </row>
    <row r="2126" spans="14:34">
      <c r="N2126" s="14">
        <v>100338</v>
      </c>
      <c r="O2126">
        <v>11</v>
      </c>
      <c r="P2126">
        <v>100339</v>
      </c>
      <c r="Q2126">
        <v>12</v>
      </c>
      <c r="R2126">
        <v>100338</v>
      </c>
      <c r="S2126">
        <v>13</v>
      </c>
      <c r="T2126">
        <v>100338</v>
      </c>
      <c r="U2126">
        <v>14</v>
      </c>
      <c r="V2126">
        <v>100337</v>
      </c>
      <c r="W2126">
        <v>15</v>
      </c>
      <c r="X2126">
        <v>100338</v>
      </c>
      <c r="Y2126">
        <v>16</v>
      </c>
      <c r="Z2126">
        <v>100339</v>
      </c>
      <c r="AA2126">
        <v>17</v>
      </c>
      <c r="AB2126">
        <v>100339</v>
      </c>
      <c r="AC2126">
        <v>19</v>
      </c>
      <c r="AD2126">
        <v>100339</v>
      </c>
      <c r="AE2126">
        <v>20</v>
      </c>
      <c r="AF2126">
        <v>201126</v>
      </c>
      <c r="AG2126">
        <v>18</v>
      </c>
      <c r="AH2126" t="e">
        <f>VLOOKUP(AF2126,关卡难度线!B:H,11,0)</f>
        <v>#N/A</v>
      </c>
    </row>
    <row r="2127" spans="14:34">
      <c r="N2127" s="14">
        <v>100339</v>
      </c>
      <c r="O2127">
        <v>11</v>
      </c>
      <c r="P2127">
        <v>100337</v>
      </c>
      <c r="Q2127">
        <v>12</v>
      </c>
      <c r="R2127">
        <v>100339</v>
      </c>
      <c r="S2127">
        <v>13</v>
      </c>
      <c r="T2127">
        <v>100339</v>
      </c>
      <c r="U2127">
        <v>14</v>
      </c>
      <c r="V2127">
        <v>100339</v>
      </c>
      <c r="W2127">
        <v>15</v>
      </c>
      <c r="X2127">
        <v>100338</v>
      </c>
      <c r="Y2127">
        <v>16</v>
      </c>
      <c r="Z2127">
        <v>100337</v>
      </c>
      <c r="AA2127">
        <v>17</v>
      </c>
      <c r="AB2127">
        <v>100339</v>
      </c>
      <c r="AC2127">
        <v>19</v>
      </c>
      <c r="AD2127">
        <v>100338</v>
      </c>
      <c r="AE2127">
        <v>20</v>
      </c>
      <c r="AF2127">
        <v>201127</v>
      </c>
      <c r="AG2127">
        <v>18</v>
      </c>
      <c r="AH2127" t="e">
        <f>VLOOKUP(AF2127,关卡难度线!B:H,11,0)</f>
        <v>#N/A</v>
      </c>
    </row>
    <row r="2128" spans="14:34">
      <c r="N2128" s="14">
        <v>100337</v>
      </c>
      <c r="O2128">
        <v>11</v>
      </c>
      <c r="P2128">
        <v>100337</v>
      </c>
      <c r="Q2128">
        <v>12</v>
      </c>
      <c r="R2128">
        <v>100338</v>
      </c>
      <c r="S2128">
        <v>13</v>
      </c>
      <c r="T2128">
        <v>100338</v>
      </c>
      <c r="U2128">
        <v>14</v>
      </c>
      <c r="V2128">
        <v>100337</v>
      </c>
      <c r="W2128">
        <v>15</v>
      </c>
      <c r="X2128">
        <v>100338</v>
      </c>
      <c r="Y2128">
        <v>16</v>
      </c>
      <c r="Z2128">
        <v>100339</v>
      </c>
      <c r="AA2128">
        <v>17</v>
      </c>
      <c r="AB2128">
        <v>100338</v>
      </c>
      <c r="AC2128">
        <v>19</v>
      </c>
      <c r="AD2128">
        <v>100337</v>
      </c>
      <c r="AE2128">
        <v>20</v>
      </c>
      <c r="AF2128">
        <v>201128</v>
      </c>
      <c r="AG2128">
        <v>18</v>
      </c>
      <c r="AH2128" t="e">
        <f>VLOOKUP(AF2128,关卡难度线!B:H,11,0)</f>
        <v>#N/A</v>
      </c>
    </row>
    <row r="2129" spans="14:34">
      <c r="N2129" s="14">
        <v>100337</v>
      </c>
      <c r="O2129">
        <v>11</v>
      </c>
      <c r="P2129">
        <v>100337</v>
      </c>
      <c r="Q2129">
        <v>12</v>
      </c>
      <c r="R2129">
        <v>100337</v>
      </c>
      <c r="S2129">
        <v>13</v>
      </c>
      <c r="T2129">
        <v>100339</v>
      </c>
      <c r="U2129">
        <v>14</v>
      </c>
      <c r="V2129">
        <v>100337</v>
      </c>
      <c r="W2129">
        <v>15</v>
      </c>
      <c r="X2129">
        <v>100339</v>
      </c>
      <c r="Y2129">
        <v>16</v>
      </c>
      <c r="Z2129">
        <v>100338</v>
      </c>
      <c r="AA2129">
        <v>17</v>
      </c>
      <c r="AB2129">
        <v>100337</v>
      </c>
      <c r="AC2129">
        <v>19</v>
      </c>
      <c r="AD2129">
        <v>100339</v>
      </c>
      <c r="AE2129">
        <v>20</v>
      </c>
      <c r="AF2129">
        <v>201129</v>
      </c>
      <c r="AG2129">
        <v>18</v>
      </c>
      <c r="AH2129" t="e">
        <f>VLOOKUP(AF2129,关卡难度线!B:H,11,0)</f>
        <v>#N/A</v>
      </c>
    </row>
    <row r="2130" spans="14:34">
      <c r="N2130" s="14">
        <v>100339</v>
      </c>
      <c r="O2130">
        <v>11</v>
      </c>
      <c r="P2130">
        <v>100338</v>
      </c>
      <c r="Q2130">
        <v>12</v>
      </c>
      <c r="R2130">
        <v>100338</v>
      </c>
      <c r="S2130">
        <v>13</v>
      </c>
      <c r="T2130">
        <v>100339</v>
      </c>
      <c r="U2130">
        <v>14</v>
      </c>
      <c r="V2130">
        <v>100339</v>
      </c>
      <c r="W2130">
        <v>15</v>
      </c>
      <c r="X2130">
        <v>100339</v>
      </c>
      <c r="Y2130">
        <v>16</v>
      </c>
      <c r="Z2130">
        <v>100339</v>
      </c>
      <c r="AA2130">
        <v>17</v>
      </c>
      <c r="AB2130">
        <v>100338</v>
      </c>
      <c r="AC2130">
        <v>19</v>
      </c>
      <c r="AD2130">
        <v>100337</v>
      </c>
      <c r="AE2130">
        <v>20</v>
      </c>
      <c r="AF2130">
        <v>201130</v>
      </c>
      <c r="AG2130">
        <v>18</v>
      </c>
      <c r="AH2130" t="e">
        <f>VLOOKUP(AF2130,关卡难度线!B:H,11,0)</f>
        <v>#N/A</v>
      </c>
    </row>
    <row r="2131" spans="14:34">
      <c r="N2131" s="14">
        <v>100338</v>
      </c>
      <c r="O2131">
        <v>11</v>
      </c>
      <c r="P2131">
        <v>100339</v>
      </c>
      <c r="Q2131">
        <v>12</v>
      </c>
      <c r="R2131">
        <v>100337</v>
      </c>
      <c r="S2131">
        <v>13</v>
      </c>
      <c r="T2131">
        <v>100339</v>
      </c>
      <c r="U2131">
        <v>14</v>
      </c>
      <c r="V2131">
        <v>100337</v>
      </c>
      <c r="W2131">
        <v>15</v>
      </c>
      <c r="X2131">
        <v>100337</v>
      </c>
      <c r="Y2131">
        <v>16</v>
      </c>
      <c r="Z2131">
        <v>100337</v>
      </c>
      <c r="AA2131">
        <v>17</v>
      </c>
      <c r="AB2131">
        <v>100339</v>
      </c>
      <c r="AC2131">
        <v>19</v>
      </c>
      <c r="AD2131">
        <v>100339</v>
      </c>
      <c r="AE2131">
        <v>20</v>
      </c>
      <c r="AF2131">
        <v>201121</v>
      </c>
      <c r="AG2131">
        <v>18</v>
      </c>
      <c r="AH2131" t="e">
        <f>VLOOKUP(AF2131,关卡难度线!B:H,11,0)</f>
        <v>#N/A</v>
      </c>
    </row>
    <row r="2132" spans="14:34">
      <c r="N2132" s="14">
        <v>100337</v>
      </c>
      <c r="O2132">
        <v>11</v>
      </c>
      <c r="P2132">
        <v>100338</v>
      </c>
      <c r="Q2132">
        <v>12</v>
      </c>
      <c r="R2132">
        <v>100338</v>
      </c>
      <c r="S2132">
        <v>13</v>
      </c>
      <c r="T2132">
        <v>100337</v>
      </c>
      <c r="U2132">
        <v>14</v>
      </c>
      <c r="V2132">
        <v>100338</v>
      </c>
      <c r="W2132">
        <v>15</v>
      </c>
      <c r="X2132">
        <v>100338</v>
      </c>
      <c r="Y2132">
        <v>16</v>
      </c>
      <c r="Z2132">
        <v>100338</v>
      </c>
      <c r="AA2132">
        <v>17</v>
      </c>
      <c r="AB2132">
        <v>100337</v>
      </c>
      <c r="AC2132">
        <v>19</v>
      </c>
      <c r="AD2132">
        <v>100337</v>
      </c>
      <c r="AE2132">
        <v>20</v>
      </c>
      <c r="AF2132">
        <v>201122</v>
      </c>
      <c r="AG2132">
        <v>18</v>
      </c>
      <c r="AH2132" t="e">
        <f>VLOOKUP(AF2132,关卡难度线!B:H,11,0)</f>
        <v>#N/A</v>
      </c>
    </row>
    <row r="2133" spans="14:34">
      <c r="N2133" s="14">
        <v>100337</v>
      </c>
      <c r="O2133">
        <v>11</v>
      </c>
      <c r="P2133">
        <v>100337</v>
      </c>
      <c r="Q2133">
        <v>12</v>
      </c>
      <c r="R2133">
        <v>100338</v>
      </c>
      <c r="S2133">
        <v>13</v>
      </c>
      <c r="T2133">
        <v>100339</v>
      </c>
      <c r="U2133">
        <v>14</v>
      </c>
      <c r="V2133">
        <v>100337</v>
      </c>
      <c r="W2133">
        <v>15</v>
      </c>
      <c r="X2133">
        <v>100339</v>
      </c>
      <c r="Y2133">
        <v>16</v>
      </c>
      <c r="Z2133">
        <v>100339</v>
      </c>
      <c r="AA2133">
        <v>17</v>
      </c>
      <c r="AB2133">
        <v>100339</v>
      </c>
      <c r="AC2133">
        <v>19</v>
      </c>
      <c r="AD2133">
        <v>100337</v>
      </c>
      <c r="AE2133">
        <v>20</v>
      </c>
      <c r="AF2133">
        <v>201123</v>
      </c>
      <c r="AG2133">
        <v>18</v>
      </c>
      <c r="AH2133" t="e">
        <f>VLOOKUP(AF2133,关卡难度线!B:H,11,0)</f>
        <v>#N/A</v>
      </c>
    </row>
    <row r="2134" spans="14:34">
      <c r="N2134" s="14">
        <v>100338</v>
      </c>
      <c r="O2134">
        <v>11</v>
      </c>
      <c r="P2134">
        <v>100338</v>
      </c>
      <c r="Q2134">
        <v>12</v>
      </c>
      <c r="R2134">
        <v>100339</v>
      </c>
      <c r="S2134">
        <v>13</v>
      </c>
      <c r="T2134">
        <v>100338</v>
      </c>
      <c r="U2134">
        <v>14</v>
      </c>
      <c r="V2134">
        <v>100339</v>
      </c>
      <c r="W2134">
        <v>15</v>
      </c>
      <c r="X2134">
        <v>100338</v>
      </c>
      <c r="Y2134">
        <v>16</v>
      </c>
      <c r="Z2134">
        <v>100337</v>
      </c>
      <c r="AA2134">
        <v>17</v>
      </c>
      <c r="AB2134">
        <v>100338</v>
      </c>
      <c r="AC2134">
        <v>19</v>
      </c>
      <c r="AD2134">
        <v>100339</v>
      </c>
      <c r="AE2134">
        <v>20</v>
      </c>
      <c r="AF2134">
        <v>201124</v>
      </c>
      <c r="AG2134">
        <v>18</v>
      </c>
      <c r="AH2134" t="e">
        <f>VLOOKUP(AF2134,关卡难度线!B:H,11,0)</f>
        <v>#N/A</v>
      </c>
    </row>
    <row r="2135" spans="14:34">
      <c r="N2135" s="14">
        <v>100339</v>
      </c>
      <c r="O2135">
        <v>11</v>
      </c>
      <c r="P2135">
        <v>100338</v>
      </c>
      <c r="Q2135">
        <v>12</v>
      </c>
      <c r="R2135">
        <v>100338</v>
      </c>
      <c r="S2135">
        <v>13</v>
      </c>
      <c r="T2135">
        <v>100337</v>
      </c>
      <c r="U2135">
        <v>14</v>
      </c>
      <c r="V2135">
        <v>100339</v>
      </c>
      <c r="W2135">
        <v>15</v>
      </c>
      <c r="X2135">
        <v>100339</v>
      </c>
      <c r="Y2135">
        <v>16</v>
      </c>
      <c r="Z2135">
        <v>100339</v>
      </c>
      <c r="AA2135">
        <v>17</v>
      </c>
      <c r="AB2135">
        <v>100337</v>
      </c>
      <c r="AC2135">
        <v>19</v>
      </c>
      <c r="AD2135">
        <v>100338</v>
      </c>
      <c r="AE2135">
        <v>20</v>
      </c>
      <c r="AF2135">
        <v>201125</v>
      </c>
      <c r="AG2135">
        <v>18</v>
      </c>
      <c r="AH2135" t="e">
        <f>VLOOKUP(AF2135,关卡难度线!B:H,11,0)</f>
        <v>#N/A</v>
      </c>
    </row>
    <row r="2136" spans="14:34">
      <c r="N2136" s="14">
        <v>100338</v>
      </c>
      <c r="O2136">
        <v>11</v>
      </c>
      <c r="P2136">
        <v>100339</v>
      </c>
      <c r="Q2136">
        <v>12</v>
      </c>
      <c r="R2136">
        <v>100338</v>
      </c>
      <c r="S2136">
        <v>13</v>
      </c>
      <c r="T2136">
        <v>100338</v>
      </c>
      <c r="U2136">
        <v>14</v>
      </c>
      <c r="V2136">
        <v>100337</v>
      </c>
      <c r="W2136">
        <v>15</v>
      </c>
      <c r="X2136">
        <v>100338</v>
      </c>
      <c r="Y2136">
        <v>16</v>
      </c>
      <c r="Z2136">
        <v>100339</v>
      </c>
      <c r="AA2136">
        <v>17</v>
      </c>
      <c r="AB2136">
        <v>100339</v>
      </c>
      <c r="AC2136">
        <v>19</v>
      </c>
      <c r="AD2136">
        <v>100339</v>
      </c>
      <c r="AE2136">
        <v>20</v>
      </c>
      <c r="AF2136">
        <v>201126</v>
      </c>
      <c r="AG2136">
        <v>18</v>
      </c>
      <c r="AH2136" t="e">
        <f>VLOOKUP(AF2136,关卡难度线!B:H,11,0)</f>
        <v>#N/A</v>
      </c>
    </row>
    <row r="2137" spans="14:34">
      <c r="N2137" s="14">
        <v>100339</v>
      </c>
      <c r="O2137">
        <v>11</v>
      </c>
      <c r="P2137">
        <v>100337</v>
      </c>
      <c r="Q2137">
        <v>12</v>
      </c>
      <c r="R2137">
        <v>100339</v>
      </c>
      <c r="S2137">
        <v>13</v>
      </c>
      <c r="T2137">
        <v>100339</v>
      </c>
      <c r="U2137">
        <v>14</v>
      </c>
      <c r="V2137">
        <v>100339</v>
      </c>
      <c r="W2137">
        <v>15</v>
      </c>
      <c r="X2137">
        <v>100338</v>
      </c>
      <c r="Y2137">
        <v>16</v>
      </c>
      <c r="Z2137">
        <v>100337</v>
      </c>
      <c r="AA2137">
        <v>17</v>
      </c>
      <c r="AB2137">
        <v>100339</v>
      </c>
      <c r="AC2137">
        <v>19</v>
      </c>
      <c r="AD2137">
        <v>100338</v>
      </c>
      <c r="AE2137">
        <v>20</v>
      </c>
      <c r="AF2137">
        <v>201127</v>
      </c>
      <c r="AG2137">
        <v>18</v>
      </c>
      <c r="AH2137" t="e">
        <f>VLOOKUP(AF2137,关卡难度线!B:H,11,0)</f>
        <v>#N/A</v>
      </c>
    </row>
    <row r="2138" spans="14:34">
      <c r="N2138" s="14">
        <v>100337</v>
      </c>
      <c r="O2138">
        <v>11</v>
      </c>
      <c r="P2138">
        <v>100337</v>
      </c>
      <c r="Q2138">
        <v>12</v>
      </c>
      <c r="R2138">
        <v>100338</v>
      </c>
      <c r="S2138">
        <v>13</v>
      </c>
      <c r="T2138">
        <v>100338</v>
      </c>
      <c r="U2138">
        <v>14</v>
      </c>
      <c r="V2138">
        <v>100337</v>
      </c>
      <c r="W2138">
        <v>15</v>
      </c>
      <c r="X2138">
        <v>100338</v>
      </c>
      <c r="Y2138">
        <v>16</v>
      </c>
      <c r="Z2138">
        <v>100339</v>
      </c>
      <c r="AA2138">
        <v>17</v>
      </c>
      <c r="AB2138">
        <v>100338</v>
      </c>
      <c r="AC2138">
        <v>19</v>
      </c>
      <c r="AD2138">
        <v>100337</v>
      </c>
      <c r="AE2138">
        <v>20</v>
      </c>
      <c r="AF2138">
        <v>201128</v>
      </c>
      <c r="AG2138">
        <v>18</v>
      </c>
      <c r="AH2138" t="e">
        <f>VLOOKUP(AF2138,关卡难度线!B:H,11,0)</f>
        <v>#N/A</v>
      </c>
    </row>
    <row r="2139" spans="14:34">
      <c r="N2139" s="14">
        <v>100337</v>
      </c>
      <c r="O2139">
        <v>11</v>
      </c>
      <c r="P2139">
        <v>100337</v>
      </c>
      <c r="Q2139">
        <v>12</v>
      </c>
      <c r="R2139">
        <v>100337</v>
      </c>
      <c r="S2139">
        <v>13</v>
      </c>
      <c r="T2139">
        <v>100339</v>
      </c>
      <c r="U2139">
        <v>14</v>
      </c>
      <c r="V2139">
        <v>100337</v>
      </c>
      <c r="W2139">
        <v>15</v>
      </c>
      <c r="X2139">
        <v>100339</v>
      </c>
      <c r="Y2139">
        <v>16</v>
      </c>
      <c r="Z2139">
        <v>100338</v>
      </c>
      <c r="AA2139">
        <v>17</v>
      </c>
      <c r="AB2139">
        <v>100337</v>
      </c>
      <c r="AC2139">
        <v>19</v>
      </c>
      <c r="AD2139">
        <v>100339</v>
      </c>
      <c r="AE2139">
        <v>20</v>
      </c>
      <c r="AF2139">
        <v>201129</v>
      </c>
      <c r="AG2139">
        <v>18</v>
      </c>
      <c r="AH2139" t="e">
        <f>VLOOKUP(AF2139,关卡难度线!B:H,11,0)</f>
        <v>#N/A</v>
      </c>
    </row>
    <row r="2140" spans="14:34">
      <c r="N2140" s="14">
        <v>100339</v>
      </c>
      <c r="O2140">
        <v>11</v>
      </c>
      <c r="P2140">
        <v>100338</v>
      </c>
      <c r="Q2140">
        <v>12</v>
      </c>
      <c r="R2140">
        <v>100338</v>
      </c>
      <c r="S2140">
        <v>13</v>
      </c>
      <c r="T2140">
        <v>100339</v>
      </c>
      <c r="U2140">
        <v>14</v>
      </c>
      <c r="V2140">
        <v>100339</v>
      </c>
      <c r="W2140">
        <v>15</v>
      </c>
      <c r="X2140">
        <v>100339</v>
      </c>
      <c r="Y2140">
        <v>16</v>
      </c>
      <c r="Z2140">
        <v>100339</v>
      </c>
      <c r="AA2140">
        <v>17</v>
      </c>
      <c r="AB2140">
        <v>100338</v>
      </c>
      <c r="AC2140">
        <v>19</v>
      </c>
      <c r="AD2140">
        <v>100337</v>
      </c>
      <c r="AE2140">
        <v>20</v>
      </c>
      <c r="AF2140">
        <v>201130</v>
      </c>
      <c r="AG2140">
        <v>18</v>
      </c>
      <c r="AH2140" t="e">
        <f>VLOOKUP(AF2140,关卡难度线!B:H,11,0)</f>
        <v>#N/A</v>
      </c>
    </row>
    <row r="2141" spans="14:34">
      <c r="N2141" s="14">
        <v>100341</v>
      </c>
      <c r="O2141">
        <v>11</v>
      </c>
      <c r="P2141">
        <v>100341</v>
      </c>
      <c r="Q2141">
        <v>12</v>
      </c>
      <c r="R2141">
        <v>100342</v>
      </c>
      <c r="S2141">
        <v>13</v>
      </c>
      <c r="T2141">
        <v>100341</v>
      </c>
      <c r="U2141">
        <v>14</v>
      </c>
      <c r="V2141">
        <v>100340</v>
      </c>
      <c r="W2141">
        <v>15</v>
      </c>
      <c r="X2141">
        <v>100341</v>
      </c>
      <c r="Y2141">
        <v>16</v>
      </c>
      <c r="Z2141">
        <v>100342</v>
      </c>
      <c r="AA2141">
        <v>17</v>
      </c>
      <c r="AB2141">
        <v>100341</v>
      </c>
      <c r="AC2141">
        <v>19</v>
      </c>
      <c r="AD2141">
        <v>100340</v>
      </c>
      <c r="AE2141">
        <v>20</v>
      </c>
      <c r="AF2141">
        <v>201131</v>
      </c>
      <c r="AG2141">
        <v>18</v>
      </c>
      <c r="AH2141" t="e">
        <f>VLOOKUP(AF2141,关卡难度线!B:H,11,0)</f>
        <v>#N/A</v>
      </c>
    </row>
    <row r="2142" spans="14:34">
      <c r="N2142" s="14">
        <v>100340</v>
      </c>
      <c r="O2142">
        <v>11</v>
      </c>
      <c r="P2142">
        <v>100341</v>
      </c>
      <c r="Q2142">
        <v>12</v>
      </c>
      <c r="R2142">
        <v>100342</v>
      </c>
      <c r="S2142">
        <v>13</v>
      </c>
      <c r="T2142">
        <v>100340</v>
      </c>
      <c r="U2142">
        <v>14</v>
      </c>
      <c r="V2142">
        <v>100342</v>
      </c>
      <c r="W2142">
        <v>15</v>
      </c>
      <c r="X2142">
        <v>100340</v>
      </c>
      <c r="Y2142">
        <v>16</v>
      </c>
      <c r="Z2142">
        <v>100340</v>
      </c>
      <c r="AA2142">
        <v>17</v>
      </c>
      <c r="AB2142">
        <v>100342</v>
      </c>
      <c r="AC2142">
        <v>19</v>
      </c>
      <c r="AD2142">
        <v>100342</v>
      </c>
      <c r="AE2142">
        <v>20</v>
      </c>
      <c r="AF2142">
        <v>201132</v>
      </c>
      <c r="AG2142">
        <v>18</v>
      </c>
      <c r="AH2142" t="e">
        <f>VLOOKUP(AF2142,关卡难度线!B:H,11,0)</f>
        <v>#N/A</v>
      </c>
    </row>
    <row r="2143" spans="14:34">
      <c r="N2143" s="14">
        <v>100341</v>
      </c>
      <c r="O2143">
        <v>11</v>
      </c>
      <c r="P2143">
        <v>100342</v>
      </c>
      <c r="Q2143">
        <v>12</v>
      </c>
      <c r="R2143">
        <v>100340</v>
      </c>
      <c r="S2143">
        <v>13</v>
      </c>
      <c r="T2143">
        <v>100341</v>
      </c>
      <c r="U2143">
        <v>14</v>
      </c>
      <c r="V2143">
        <v>100340</v>
      </c>
      <c r="W2143">
        <v>15</v>
      </c>
      <c r="X2143">
        <v>100342</v>
      </c>
      <c r="Y2143">
        <v>16</v>
      </c>
      <c r="Z2143">
        <v>100342</v>
      </c>
      <c r="AA2143">
        <v>17</v>
      </c>
      <c r="AB2143">
        <v>100341</v>
      </c>
      <c r="AC2143">
        <v>19</v>
      </c>
      <c r="AD2143">
        <v>100340</v>
      </c>
      <c r="AE2143">
        <v>20</v>
      </c>
      <c r="AF2143">
        <v>201133</v>
      </c>
      <c r="AG2143">
        <v>18</v>
      </c>
      <c r="AH2143" t="e">
        <f>VLOOKUP(AF2143,关卡难度线!B:H,11,0)</f>
        <v>#N/A</v>
      </c>
    </row>
    <row r="2144" spans="14:34">
      <c r="N2144" s="14">
        <v>100342</v>
      </c>
      <c r="O2144">
        <v>11</v>
      </c>
      <c r="P2144">
        <v>100340</v>
      </c>
      <c r="Q2144">
        <v>12</v>
      </c>
      <c r="R2144">
        <v>100340</v>
      </c>
      <c r="S2144">
        <v>13</v>
      </c>
      <c r="T2144">
        <v>100340</v>
      </c>
      <c r="U2144">
        <v>14</v>
      </c>
      <c r="V2144">
        <v>100342</v>
      </c>
      <c r="W2144">
        <v>15</v>
      </c>
      <c r="X2144">
        <v>100342</v>
      </c>
      <c r="Y2144">
        <v>16</v>
      </c>
      <c r="Z2144">
        <v>100342</v>
      </c>
      <c r="AA2144">
        <v>17</v>
      </c>
      <c r="AB2144">
        <v>100340</v>
      </c>
      <c r="AC2144">
        <v>19</v>
      </c>
      <c r="AD2144">
        <v>100341</v>
      </c>
      <c r="AE2144">
        <v>20</v>
      </c>
      <c r="AF2144">
        <v>201134</v>
      </c>
      <c r="AG2144">
        <v>18</v>
      </c>
      <c r="AH2144" t="e">
        <f>VLOOKUP(AF2144,关卡难度线!B:H,11,0)</f>
        <v>#N/A</v>
      </c>
    </row>
    <row r="2145" spans="14:34">
      <c r="N2145" s="14">
        <v>100341</v>
      </c>
      <c r="O2145">
        <v>11</v>
      </c>
      <c r="P2145">
        <v>100341</v>
      </c>
      <c r="Q2145">
        <v>12</v>
      </c>
      <c r="R2145">
        <v>100342</v>
      </c>
      <c r="S2145">
        <v>13</v>
      </c>
      <c r="T2145">
        <v>100342</v>
      </c>
      <c r="U2145">
        <v>14</v>
      </c>
      <c r="V2145">
        <v>100341</v>
      </c>
      <c r="W2145">
        <v>15</v>
      </c>
      <c r="X2145">
        <v>100341</v>
      </c>
      <c r="Y2145">
        <v>16</v>
      </c>
      <c r="Z2145">
        <v>100341</v>
      </c>
      <c r="AA2145">
        <v>17</v>
      </c>
      <c r="AB2145">
        <v>100340</v>
      </c>
      <c r="AC2145">
        <v>19</v>
      </c>
      <c r="AD2145">
        <v>100341</v>
      </c>
      <c r="AE2145">
        <v>20</v>
      </c>
      <c r="AF2145">
        <v>201135</v>
      </c>
      <c r="AG2145">
        <v>18</v>
      </c>
      <c r="AH2145" t="e">
        <f>VLOOKUP(AF2145,关卡难度线!B:H,11,0)</f>
        <v>#N/A</v>
      </c>
    </row>
    <row r="2146" spans="14:34">
      <c r="N2146" s="14">
        <v>100340</v>
      </c>
      <c r="O2146">
        <v>11</v>
      </c>
      <c r="P2146">
        <v>100342</v>
      </c>
      <c r="Q2146">
        <v>12</v>
      </c>
      <c r="R2146">
        <v>100341</v>
      </c>
      <c r="S2146">
        <v>13</v>
      </c>
      <c r="T2146">
        <v>100340</v>
      </c>
      <c r="U2146">
        <v>14</v>
      </c>
      <c r="V2146">
        <v>100340</v>
      </c>
      <c r="W2146">
        <v>15</v>
      </c>
      <c r="X2146">
        <v>100342</v>
      </c>
      <c r="Y2146">
        <v>16</v>
      </c>
      <c r="Z2146">
        <v>100341</v>
      </c>
      <c r="AA2146">
        <v>17</v>
      </c>
      <c r="AB2146">
        <v>100342</v>
      </c>
      <c r="AC2146">
        <v>19</v>
      </c>
      <c r="AD2146">
        <v>100341</v>
      </c>
      <c r="AE2146">
        <v>20</v>
      </c>
      <c r="AF2146">
        <v>201136</v>
      </c>
      <c r="AG2146">
        <v>18</v>
      </c>
      <c r="AH2146" t="e">
        <f>VLOOKUP(AF2146,关卡难度线!B:H,11,0)</f>
        <v>#N/A</v>
      </c>
    </row>
    <row r="2147" spans="14:34">
      <c r="N2147" s="14">
        <v>100342</v>
      </c>
      <c r="O2147">
        <v>11</v>
      </c>
      <c r="P2147">
        <v>100340</v>
      </c>
      <c r="Q2147">
        <v>12</v>
      </c>
      <c r="R2147">
        <v>100341</v>
      </c>
      <c r="S2147">
        <v>13</v>
      </c>
      <c r="T2147">
        <v>100341</v>
      </c>
      <c r="U2147">
        <v>14</v>
      </c>
      <c r="V2147">
        <v>100342</v>
      </c>
      <c r="W2147">
        <v>15</v>
      </c>
      <c r="X2147">
        <v>100342</v>
      </c>
      <c r="Y2147">
        <v>16</v>
      </c>
      <c r="Z2147">
        <v>100340</v>
      </c>
      <c r="AA2147">
        <v>17</v>
      </c>
      <c r="AB2147">
        <v>100340</v>
      </c>
      <c r="AC2147">
        <v>19</v>
      </c>
      <c r="AD2147">
        <v>100341</v>
      </c>
      <c r="AE2147">
        <v>20</v>
      </c>
      <c r="AF2147">
        <v>201137</v>
      </c>
      <c r="AG2147">
        <v>18</v>
      </c>
      <c r="AH2147" t="e">
        <f>VLOOKUP(AF2147,关卡难度线!B:H,11,0)</f>
        <v>#N/A</v>
      </c>
    </row>
    <row r="2148" spans="14:34">
      <c r="N2148" s="14">
        <v>100342</v>
      </c>
      <c r="O2148">
        <v>11</v>
      </c>
      <c r="P2148">
        <v>100341</v>
      </c>
      <c r="Q2148">
        <v>12</v>
      </c>
      <c r="R2148">
        <v>100341</v>
      </c>
      <c r="S2148">
        <v>13</v>
      </c>
      <c r="T2148">
        <v>100342</v>
      </c>
      <c r="U2148">
        <v>14</v>
      </c>
      <c r="V2148">
        <v>100342</v>
      </c>
      <c r="W2148">
        <v>15</v>
      </c>
      <c r="X2148">
        <v>100342</v>
      </c>
      <c r="Y2148">
        <v>16</v>
      </c>
      <c r="Z2148">
        <v>100341</v>
      </c>
      <c r="AA2148">
        <v>17</v>
      </c>
      <c r="AB2148">
        <v>100341</v>
      </c>
      <c r="AC2148">
        <v>19</v>
      </c>
      <c r="AD2148">
        <v>100340</v>
      </c>
      <c r="AE2148">
        <v>20</v>
      </c>
      <c r="AF2148">
        <v>201138</v>
      </c>
      <c r="AG2148">
        <v>18</v>
      </c>
      <c r="AH2148" t="e">
        <f>VLOOKUP(AF2148,关卡难度线!B:H,11,0)</f>
        <v>#N/A</v>
      </c>
    </row>
    <row r="2149" spans="14:34">
      <c r="N2149" s="14">
        <v>100341</v>
      </c>
      <c r="O2149">
        <v>11</v>
      </c>
      <c r="P2149">
        <v>100340</v>
      </c>
      <c r="Q2149">
        <v>12</v>
      </c>
      <c r="R2149">
        <v>100341</v>
      </c>
      <c r="S2149">
        <v>13</v>
      </c>
      <c r="T2149">
        <v>100341</v>
      </c>
      <c r="U2149">
        <v>14</v>
      </c>
      <c r="V2149">
        <v>100342</v>
      </c>
      <c r="W2149">
        <v>15</v>
      </c>
      <c r="X2149">
        <v>100341</v>
      </c>
      <c r="Y2149">
        <v>16</v>
      </c>
      <c r="Z2149">
        <v>100341</v>
      </c>
      <c r="AA2149">
        <v>17</v>
      </c>
      <c r="AB2149">
        <v>100341</v>
      </c>
      <c r="AC2149">
        <v>19</v>
      </c>
      <c r="AD2149">
        <v>100340</v>
      </c>
      <c r="AE2149">
        <v>20</v>
      </c>
      <c r="AF2149">
        <v>201139</v>
      </c>
      <c r="AG2149">
        <v>18</v>
      </c>
      <c r="AH2149" t="e">
        <f>VLOOKUP(AF2149,关卡难度线!B:H,11,0)</f>
        <v>#N/A</v>
      </c>
    </row>
    <row r="2150" spans="14:34">
      <c r="N2150" s="14">
        <v>100341</v>
      </c>
      <c r="O2150">
        <v>11</v>
      </c>
      <c r="P2150">
        <v>100341</v>
      </c>
      <c r="Q2150">
        <v>12</v>
      </c>
      <c r="R2150">
        <v>100342</v>
      </c>
      <c r="S2150">
        <v>13</v>
      </c>
      <c r="T2150">
        <v>100340</v>
      </c>
      <c r="U2150">
        <v>14</v>
      </c>
      <c r="V2150">
        <v>100341</v>
      </c>
      <c r="W2150">
        <v>15</v>
      </c>
      <c r="X2150">
        <v>100341</v>
      </c>
      <c r="Y2150">
        <v>16</v>
      </c>
      <c r="Z2150">
        <v>100340</v>
      </c>
      <c r="AA2150">
        <v>17</v>
      </c>
      <c r="AB2150">
        <v>100342</v>
      </c>
      <c r="AC2150">
        <v>19</v>
      </c>
      <c r="AD2150">
        <v>100342</v>
      </c>
      <c r="AE2150">
        <v>20</v>
      </c>
      <c r="AF2150">
        <v>201140</v>
      </c>
      <c r="AG2150">
        <v>18</v>
      </c>
      <c r="AH2150" t="e">
        <f>VLOOKUP(AF2150,关卡难度线!B:H,11,0)</f>
        <v>#N/A</v>
      </c>
    </row>
    <row r="2151" spans="14:34">
      <c r="N2151" s="14">
        <v>100341</v>
      </c>
      <c r="O2151">
        <v>11</v>
      </c>
      <c r="P2151">
        <v>100341</v>
      </c>
      <c r="Q2151">
        <v>12</v>
      </c>
      <c r="R2151">
        <v>100342</v>
      </c>
      <c r="S2151">
        <v>13</v>
      </c>
      <c r="T2151">
        <v>100341</v>
      </c>
      <c r="U2151">
        <v>14</v>
      </c>
      <c r="V2151">
        <v>100340</v>
      </c>
      <c r="W2151">
        <v>15</v>
      </c>
      <c r="X2151">
        <v>100341</v>
      </c>
      <c r="Y2151">
        <v>16</v>
      </c>
      <c r="Z2151">
        <v>100342</v>
      </c>
      <c r="AA2151">
        <v>17</v>
      </c>
      <c r="AB2151">
        <v>100341</v>
      </c>
      <c r="AC2151">
        <v>19</v>
      </c>
      <c r="AD2151">
        <v>100340</v>
      </c>
      <c r="AE2151">
        <v>20</v>
      </c>
      <c r="AF2151">
        <v>201131</v>
      </c>
      <c r="AG2151">
        <v>18</v>
      </c>
      <c r="AH2151" t="e">
        <f>VLOOKUP(AF2151,关卡难度线!B:H,11,0)</f>
        <v>#N/A</v>
      </c>
    </row>
    <row r="2152" spans="14:34">
      <c r="N2152" s="14">
        <v>100340</v>
      </c>
      <c r="O2152">
        <v>11</v>
      </c>
      <c r="P2152">
        <v>100341</v>
      </c>
      <c r="Q2152">
        <v>12</v>
      </c>
      <c r="R2152">
        <v>100342</v>
      </c>
      <c r="S2152">
        <v>13</v>
      </c>
      <c r="T2152">
        <v>100340</v>
      </c>
      <c r="U2152">
        <v>14</v>
      </c>
      <c r="V2152">
        <v>100342</v>
      </c>
      <c r="W2152">
        <v>15</v>
      </c>
      <c r="X2152">
        <v>100340</v>
      </c>
      <c r="Y2152">
        <v>16</v>
      </c>
      <c r="Z2152">
        <v>100340</v>
      </c>
      <c r="AA2152">
        <v>17</v>
      </c>
      <c r="AB2152">
        <v>100342</v>
      </c>
      <c r="AC2152">
        <v>19</v>
      </c>
      <c r="AD2152">
        <v>100342</v>
      </c>
      <c r="AE2152">
        <v>20</v>
      </c>
      <c r="AF2152">
        <v>201132</v>
      </c>
      <c r="AG2152">
        <v>18</v>
      </c>
      <c r="AH2152" t="e">
        <f>VLOOKUP(AF2152,关卡难度线!B:H,11,0)</f>
        <v>#N/A</v>
      </c>
    </row>
    <row r="2153" spans="14:34">
      <c r="N2153" s="14">
        <v>100341</v>
      </c>
      <c r="O2153">
        <v>11</v>
      </c>
      <c r="P2153">
        <v>100342</v>
      </c>
      <c r="Q2153">
        <v>12</v>
      </c>
      <c r="R2153">
        <v>100340</v>
      </c>
      <c r="S2153">
        <v>13</v>
      </c>
      <c r="T2153">
        <v>100341</v>
      </c>
      <c r="U2153">
        <v>14</v>
      </c>
      <c r="V2153">
        <v>100340</v>
      </c>
      <c r="W2153">
        <v>15</v>
      </c>
      <c r="X2153">
        <v>100342</v>
      </c>
      <c r="Y2153">
        <v>16</v>
      </c>
      <c r="Z2153">
        <v>100342</v>
      </c>
      <c r="AA2153">
        <v>17</v>
      </c>
      <c r="AB2153">
        <v>100341</v>
      </c>
      <c r="AC2153">
        <v>19</v>
      </c>
      <c r="AD2153">
        <v>100340</v>
      </c>
      <c r="AE2153">
        <v>20</v>
      </c>
      <c r="AF2153">
        <v>201133</v>
      </c>
      <c r="AG2153">
        <v>18</v>
      </c>
      <c r="AH2153" t="e">
        <f>VLOOKUP(AF2153,关卡难度线!B:H,11,0)</f>
        <v>#N/A</v>
      </c>
    </row>
    <row r="2154" spans="14:34">
      <c r="N2154" s="14">
        <v>100342</v>
      </c>
      <c r="O2154">
        <v>11</v>
      </c>
      <c r="P2154">
        <v>100340</v>
      </c>
      <c r="Q2154">
        <v>12</v>
      </c>
      <c r="R2154">
        <v>100340</v>
      </c>
      <c r="S2154">
        <v>13</v>
      </c>
      <c r="T2154">
        <v>100340</v>
      </c>
      <c r="U2154">
        <v>14</v>
      </c>
      <c r="V2154">
        <v>100342</v>
      </c>
      <c r="W2154">
        <v>15</v>
      </c>
      <c r="X2154">
        <v>100342</v>
      </c>
      <c r="Y2154">
        <v>16</v>
      </c>
      <c r="Z2154">
        <v>100342</v>
      </c>
      <c r="AA2154">
        <v>17</v>
      </c>
      <c r="AB2154">
        <v>100340</v>
      </c>
      <c r="AC2154">
        <v>19</v>
      </c>
      <c r="AD2154">
        <v>100341</v>
      </c>
      <c r="AE2154">
        <v>20</v>
      </c>
      <c r="AF2154">
        <v>201134</v>
      </c>
      <c r="AG2154">
        <v>18</v>
      </c>
      <c r="AH2154" t="e">
        <f>VLOOKUP(AF2154,关卡难度线!B:H,11,0)</f>
        <v>#N/A</v>
      </c>
    </row>
    <row r="2155" spans="14:34">
      <c r="N2155" s="14">
        <v>100341</v>
      </c>
      <c r="O2155">
        <v>11</v>
      </c>
      <c r="P2155">
        <v>100341</v>
      </c>
      <c r="Q2155">
        <v>12</v>
      </c>
      <c r="R2155">
        <v>100342</v>
      </c>
      <c r="S2155">
        <v>13</v>
      </c>
      <c r="T2155">
        <v>100342</v>
      </c>
      <c r="U2155">
        <v>14</v>
      </c>
      <c r="V2155">
        <v>100341</v>
      </c>
      <c r="W2155">
        <v>15</v>
      </c>
      <c r="X2155">
        <v>100341</v>
      </c>
      <c r="Y2155">
        <v>16</v>
      </c>
      <c r="Z2155">
        <v>100341</v>
      </c>
      <c r="AA2155">
        <v>17</v>
      </c>
      <c r="AB2155">
        <v>100340</v>
      </c>
      <c r="AC2155">
        <v>19</v>
      </c>
      <c r="AD2155">
        <v>100341</v>
      </c>
      <c r="AE2155">
        <v>20</v>
      </c>
      <c r="AF2155">
        <v>201135</v>
      </c>
      <c r="AG2155">
        <v>18</v>
      </c>
      <c r="AH2155" t="e">
        <f>VLOOKUP(AF2155,关卡难度线!B:H,11,0)</f>
        <v>#N/A</v>
      </c>
    </row>
    <row r="2156" spans="14:34">
      <c r="N2156" s="14">
        <v>100340</v>
      </c>
      <c r="O2156">
        <v>11</v>
      </c>
      <c r="P2156">
        <v>100342</v>
      </c>
      <c r="Q2156">
        <v>12</v>
      </c>
      <c r="R2156">
        <v>100341</v>
      </c>
      <c r="S2156">
        <v>13</v>
      </c>
      <c r="T2156">
        <v>100340</v>
      </c>
      <c r="U2156">
        <v>14</v>
      </c>
      <c r="V2156">
        <v>100340</v>
      </c>
      <c r="W2156">
        <v>15</v>
      </c>
      <c r="X2156">
        <v>100342</v>
      </c>
      <c r="Y2156">
        <v>16</v>
      </c>
      <c r="Z2156">
        <v>100341</v>
      </c>
      <c r="AA2156">
        <v>17</v>
      </c>
      <c r="AB2156">
        <v>100342</v>
      </c>
      <c r="AC2156">
        <v>19</v>
      </c>
      <c r="AD2156">
        <v>100341</v>
      </c>
      <c r="AE2156">
        <v>20</v>
      </c>
      <c r="AF2156">
        <v>201136</v>
      </c>
      <c r="AG2156">
        <v>18</v>
      </c>
      <c r="AH2156" t="e">
        <f>VLOOKUP(AF2156,关卡难度线!B:H,11,0)</f>
        <v>#N/A</v>
      </c>
    </row>
    <row r="2157" spans="14:34">
      <c r="N2157" s="14">
        <v>100342</v>
      </c>
      <c r="O2157">
        <v>11</v>
      </c>
      <c r="P2157">
        <v>100340</v>
      </c>
      <c r="Q2157">
        <v>12</v>
      </c>
      <c r="R2157">
        <v>100341</v>
      </c>
      <c r="S2157">
        <v>13</v>
      </c>
      <c r="T2157">
        <v>100341</v>
      </c>
      <c r="U2157">
        <v>14</v>
      </c>
      <c r="V2157">
        <v>100342</v>
      </c>
      <c r="W2157">
        <v>15</v>
      </c>
      <c r="X2157">
        <v>100342</v>
      </c>
      <c r="Y2157">
        <v>16</v>
      </c>
      <c r="Z2157">
        <v>100340</v>
      </c>
      <c r="AA2157">
        <v>17</v>
      </c>
      <c r="AB2157">
        <v>100340</v>
      </c>
      <c r="AC2157">
        <v>19</v>
      </c>
      <c r="AD2157">
        <v>100341</v>
      </c>
      <c r="AE2157">
        <v>20</v>
      </c>
      <c r="AF2157">
        <v>201137</v>
      </c>
      <c r="AG2157">
        <v>18</v>
      </c>
      <c r="AH2157" t="e">
        <f>VLOOKUP(AF2157,关卡难度线!B:H,11,0)</f>
        <v>#N/A</v>
      </c>
    </row>
    <row r="2158" spans="14:34">
      <c r="N2158" s="14">
        <v>100342</v>
      </c>
      <c r="O2158">
        <v>11</v>
      </c>
      <c r="P2158">
        <v>100341</v>
      </c>
      <c r="Q2158">
        <v>12</v>
      </c>
      <c r="R2158">
        <v>100341</v>
      </c>
      <c r="S2158">
        <v>13</v>
      </c>
      <c r="T2158">
        <v>100342</v>
      </c>
      <c r="U2158">
        <v>14</v>
      </c>
      <c r="V2158">
        <v>100342</v>
      </c>
      <c r="W2158">
        <v>15</v>
      </c>
      <c r="X2158">
        <v>100342</v>
      </c>
      <c r="Y2158">
        <v>16</v>
      </c>
      <c r="Z2158">
        <v>100341</v>
      </c>
      <c r="AA2158">
        <v>17</v>
      </c>
      <c r="AB2158">
        <v>100341</v>
      </c>
      <c r="AC2158">
        <v>19</v>
      </c>
      <c r="AD2158">
        <v>100340</v>
      </c>
      <c r="AE2158">
        <v>20</v>
      </c>
      <c r="AF2158">
        <v>201138</v>
      </c>
      <c r="AG2158">
        <v>18</v>
      </c>
      <c r="AH2158" t="e">
        <f>VLOOKUP(AF2158,关卡难度线!B:H,11,0)</f>
        <v>#N/A</v>
      </c>
    </row>
    <row r="2159" spans="14:34">
      <c r="N2159" s="14">
        <v>100341</v>
      </c>
      <c r="O2159">
        <v>11</v>
      </c>
      <c r="P2159">
        <v>100340</v>
      </c>
      <c r="Q2159">
        <v>12</v>
      </c>
      <c r="R2159">
        <v>100341</v>
      </c>
      <c r="S2159">
        <v>13</v>
      </c>
      <c r="T2159">
        <v>100341</v>
      </c>
      <c r="U2159">
        <v>14</v>
      </c>
      <c r="V2159">
        <v>100342</v>
      </c>
      <c r="W2159">
        <v>15</v>
      </c>
      <c r="X2159">
        <v>100341</v>
      </c>
      <c r="Y2159">
        <v>16</v>
      </c>
      <c r="Z2159">
        <v>100341</v>
      </c>
      <c r="AA2159">
        <v>17</v>
      </c>
      <c r="AB2159">
        <v>100341</v>
      </c>
      <c r="AC2159">
        <v>19</v>
      </c>
      <c r="AD2159">
        <v>100340</v>
      </c>
      <c r="AE2159">
        <v>20</v>
      </c>
      <c r="AF2159">
        <v>201139</v>
      </c>
      <c r="AG2159">
        <v>18</v>
      </c>
      <c r="AH2159" t="e">
        <f>VLOOKUP(AF2159,关卡难度线!B:H,11,0)</f>
        <v>#N/A</v>
      </c>
    </row>
    <row r="2160" spans="14:34">
      <c r="N2160" s="14">
        <v>100341</v>
      </c>
      <c r="O2160">
        <v>11</v>
      </c>
      <c r="P2160">
        <v>100341</v>
      </c>
      <c r="Q2160">
        <v>12</v>
      </c>
      <c r="R2160">
        <v>100342</v>
      </c>
      <c r="S2160">
        <v>13</v>
      </c>
      <c r="T2160">
        <v>100340</v>
      </c>
      <c r="U2160">
        <v>14</v>
      </c>
      <c r="V2160">
        <v>100341</v>
      </c>
      <c r="W2160">
        <v>15</v>
      </c>
      <c r="X2160">
        <v>100341</v>
      </c>
      <c r="Y2160">
        <v>16</v>
      </c>
      <c r="Z2160">
        <v>100340</v>
      </c>
      <c r="AA2160">
        <v>17</v>
      </c>
      <c r="AB2160">
        <v>100342</v>
      </c>
      <c r="AC2160">
        <v>19</v>
      </c>
      <c r="AD2160">
        <v>100342</v>
      </c>
      <c r="AE2160">
        <v>20</v>
      </c>
      <c r="AF2160">
        <v>201140</v>
      </c>
      <c r="AG2160">
        <v>18</v>
      </c>
      <c r="AH2160" t="e">
        <f>VLOOKUP(AF2160,关卡难度线!B:H,11,0)</f>
        <v>#N/A</v>
      </c>
    </row>
    <row r="2161" spans="14:34">
      <c r="N2161" s="14">
        <v>100344</v>
      </c>
      <c r="O2161">
        <v>11</v>
      </c>
      <c r="P2161">
        <v>100345</v>
      </c>
      <c r="Q2161">
        <v>12</v>
      </c>
      <c r="R2161">
        <v>100344</v>
      </c>
      <c r="S2161">
        <v>13</v>
      </c>
      <c r="T2161">
        <v>100344</v>
      </c>
      <c r="U2161">
        <v>14</v>
      </c>
      <c r="V2161">
        <v>100344</v>
      </c>
      <c r="W2161">
        <v>15</v>
      </c>
      <c r="X2161">
        <v>100344</v>
      </c>
      <c r="Y2161">
        <v>16</v>
      </c>
      <c r="Z2161">
        <v>100345</v>
      </c>
      <c r="AA2161">
        <v>17</v>
      </c>
      <c r="AB2161">
        <v>100344</v>
      </c>
      <c r="AC2161">
        <v>19</v>
      </c>
      <c r="AD2161">
        <v>100343</v>
      </c>
      <c r="AE2161">
        <v>20</v>
      </c>
      <c r="AF2161">
        <v>201141</v>
      </c>
      <c r="AG2161">
        <v>18</v>
      </c>
      <c r="AH2161" t="e">
        <f>VLOOKUP(AF2161,关卡难度线!B:H,11,0)</f>
        <v>#N/A</v>
      </c>
    </row>
    <row r="2162" spans="14:34">
      <c r="N2162" s="14">
        <v>100345</v>
      </c>
      <c r="O2162">
        <v>11</v>
      </c>
      <c r="P2162">
        <v>100345</v>
      </c>
      <c r="Q2162">
        <v>12</v>
      </c>
      <c r="R2162">
        <v>100345</v>
      </c>
      <c r="S2162">
        <v>13</v>
      </c>
      <c r="T2162">
        <v>100345</v>
      </c>
      <c r="U2162">
        <v>14</v>
      </c>
      <c r="V2162">
        <v>100345</v>
      </c>
      <c r="W2162">
        <v>15</v>
      </c>
      <c r="X2162">
        <v>100343</v>
      </c>
      <c r="Y2162">
        <v>16</v>
      </c>
      <c r="Z2162">
        <v>100344</v>
      </c>
      <c r="AA2162">
        <v>17</v>
      </c>
      <c r="AB2162">
        <v>100344</v>
      </c>
      <c r="AC2162">
        <v>19</v>
      </c>
      <c r="AD2162">
        <v>100344</v>
      </c>
      <c r="AE2162">
        <v>20</v>
      </c>
      <c r="AF2162">
        <v>201142</v>
      </c>
      <c r="AG2162">
        <v>18</v>
      </c>
      <c r="AH2162" t="e">
        <f>VLOOKUP(AF2162,关卡难度线!B:H,11,0)</f>
        <v>#N/A</v>
      </c>
    </row>
    <row r="2163" spans="14:34">
      <c r="N2163" s="14">
        <v>100343</v>
      </c>
      <c r="O2163">
        <v>11</v>
      </c>
      <c r="P2163">
        <v>100343</v>
      </c>
      <c r="Q2163">
        <v>12</v>
      </c>
      <c r="R2163">
        <v>100343</v>
      </c>
      <c r="S2163">
        <v>13</v>
      </c>
      <c r="T2163">
        <v>100345</v>
      </c>
      <c r="U2163">
        <v>14</v>
      </c>
      <c r="V2163">
        <v>100343</v>
      </c>
      <c r="W2163">
        <v>15</v>
      </c>
      <c r="X2163">
        <v>100343</v>
      </c>
      <c r="Y2163">
        <v>16</v>
      </c>
      <c r="Z2163">
        <v>100345</v>
      </c>
      <c r="AA2163">
        <v>17</v>
      </c>
      <c r="AB2163">
        <v>100343</v>
      </c>
      <c r="AC2163">
        <v>19</v>
      </c>
      <c r="AD2163">
        <v>100343</v>
      </c>
      <c r="AE2163">
        <v>20</v>
      </c>
      <c r="AF2163">
        <v>201143</v>
      </c>
      <c r="AG2163">
        <v>18</v>
      </c>
      <c r="AH2163" t="e">
        <f>VLOOKUP(AF2163,关卡难度线!B:H,11,0)</f>
        <v>#N/A</v>
      </c>
    </row>
    <row r="2164" spans="14:34">
      <c r="N2164" s="14">
        <v>100345</v>
      </c>
      <c r="O2164">
        <v>11</v>
      </c>
      <c r="P2164">
        <v>100345</v>
      </c>
      <c r="Q2164">
        <v>12</v>
      </c>
      <c r="R2164">
        <v>100345</v>
      </c>
      <c r="S2164">
        <v>13</v>
      </c>
      <c r="T2164">
        <v>100344</v>
      </c>
      <c r="U2164">
        <v>14</v>
      </c>
      <c r="V2164">
        <v>100344</v>
      </c>
      <c r="W2164">
        <v>15</v>
      </c>
      <c r="X2164">
        <v>100345</v>
      </c>
      <c r="Y2164">
        <v>16</v>
      </c>
      <c r="Z2164">
        <v>100344</v>
      </c>
      <c r="AA2164">
        <v>17</v>
      </c>
      <c r="AB2164">
        <v>100344</v>
      </c>
      <c r="AC2164">
        <v>19</v>
      </c>
      <c r="AD2164">
        <v>100345</v>
      </c>
      <c r="AE2164">
        <v>20</v>
      </c>
      <c r="AF2164">
        <v>201144</v>
      </c>
      <c r="AG2164">
        <v>18</v>
      </c>
      <c r="AH2164" t="e">
        <f>VLOOKUP(AF2164,关卡难度线!B:H,11,0)</f>
        <v>#N/A</v>
      </c>
    </row>
    <row r="2165" spans="14:34">
      <c r="N2165" s="14">
        <v>100345</v>
      </c>
      <c r="O2165">
        <v>11</v>
      </c>
      <c r="P2165">
        <v>100344</v>
      </c>
      <c r="Q2165">
        <v>12</v>
      </c>
      <c r="R2165">
        <v>100345</v>
      </c>
      <c r="S2165">
        <v>13</v>
      </c>
      <c r="T2165">
        <v>100343</v>
      </c>
      <c r="U2165">
        <v>14</v>
      </c>
      <c r="V2165">
        <v>100344</v>
      </c>
      <c r="W2165">
        <v>15</v>
      </c>
      <c r="X2165">
        <v>100345</v>
      </c>
      <c r="Y2165">
        <v>16</v>
      </c>
      <c r="Z2165">
        <v>100344</v>
      </c>
      <c r="AA2165">
        <v>17</v>
      </c>
      <c r="AB2165">
        <v>100343</v>
      </c>
      <c r="AC2165">
        <v>19</v>
      </c>
      <c r="AD2165">
        <v>100344</v>
      </c>
      <c r="AE2165">
        <v>20</v>
      </c>
      <c r="AF2165">
        <v>201145</v>
      </c>
      <c r="AG2165">
        <v>18</v>
      </c>
      <c r="AH2165" t="e">
        <f>VLOOKUP(AF2165,关卡难度线!B:H,11,0)</f>
        <v>#N/A</v>
      </c>
    </row>
    <row r="2166" spans="14:34">
      <c r="N2166" s="14">
        <v>100343</v>
      </c>
      <c r="O2166">
        <v>11</v>
      </c>
      <c r="P2166">
        <v>100344</v>
      </c>
      <c r="Q2166">
        <v>12</v>
      </c>
      <c r="R2166">
        <v>100343</v>
      </c>
      <c r="S2166">
        <v>13</v>
      </c>
      <c r="T2166">
        <v>100343</v>
      </c>
      <c r="U2166">
        <v>14</v>
      </c>
      <c r="V2166">
        <v>100345</v>
      </c>
      <c r="W2166">
        <v>15</v>
      </c>
      <c r="X2166">
        <v>100344</v>
      </c>
      <c r="Y2166">
        <v>16</v>
      </c>
      <c r="Z2166">
        <v>100343</v>
      </c>
      <c r="AA2166">
        <v>17</v>
      </c>
      <c r="AB2166">
        <v>100345</v>
      </c>
      <c r="AC2166">
        <v>19</v>
      </c>
      <c r="AD2166">
        <v>100345</v>
      </c>
      <c r="AE2166">
        <v>20</v>
      </c>
      <c r="AF2166">
        <v>201146</v>
      </c>
      <c r="AG2166">
        <v>18</v>
      </c>
      <c r="AH2166" t="e">
        <f>VLOOKUP(AF2166,关卡难度线!B:H,11,0)</f>
        <v>#N/A</v>
      </c>
    </row>
    <row r="2167" spans="14:34">
      <c r="N2167" s="14">
        <v>100345</v>
      </c>
      <c r="O2167">
        <v>11</v>
      </c>
      <c r="P2167">
        <v>100344</v>
      </c>
      <c r="Q2167">
        <v>12</v>
      </c>
      <c r="R2167">
        <v>100343</v>
      </c>
      <c r="S2167">
        <v>13</v>
      </c>
      <c r="T2167">
        <v>100345</v>
      </c>
      <c r="U2167">
        <v>14</v>
      </c>
      <c r="V2167">
        <v>100344</v>
      </c>
      <c r="W2167">
        <v>15</v>
      </c>
      <c r="X2167">
        <v>100344</v>
      </c>
      <c r="Y2167">
        <v>16</v>
      </c>
      <c r="Z2167">
        <v>100344</v>
      </c>
      <c r="AA2167">
        <v>17</v>
      </c>
      <c r="AB2167">
        <v>100344</v>
      </c>
      <c r="AC2167">
        <v>19</v>
      </c>
      <c r="AD2167">
        <v>100344</v>
      </c>
      <c r="AE2167">
        <v>20</v>
      </c>
      <c r="AF2167">
        <v>201147</v>
      </c>
      <c r="AG2167">
        <v>18</v>
      </c>
      <c r="AH2167" t="e">
        <f>VLOOKUP(AF2167,关卡难度线!B:H,11,0)</f>
        <v>#N/A</v>
      </c>
    </row>
    <row r="2168" spans="14:34">
      <c r="N2168" s="14">
        <v>100344</v>
      </c>
      <c r="O2168">
        <v>11</v>
      </c>
      <c r="P2168">
        <v>100343</v>
      </c>
      <c r="Q2168">
        <v>12</v>
      </c>
      <c r="R2168">
        <v>100344</v>
      </c>
      <c r="S2168">
        <v>13</v>
      </c>
      <c r="T2168">
        <v>100345</v>
      </c>
      <c r="U2168">
        <v>14</v>
      </c>
      <c r="V2168">
        <v>100343</v>
      </c>
      <c r="W2168">
        <v>15</v>
      </c>
      <c r="X2168">
        <v>100345</v>
      </c>
      <c r="Y2168">
        <v>16</v>
      </c>
      <c r="Z2168">
        <v>100345</v>
      </c>
      <c r="AA2168">
        <v>17</v>
      </c>
      <c r="AB2168">
        <v>100343</v>
      </c>
      <c r="AC2168">
        <v>19</v>
      </c>
      <c r="AD2168">
        <v>100345</v>
      </c>
      <c r="AE2168">
        <v>20</v>
      </c>
      <c r="AF2168">
        <v>201148</v>
      </c>
      <c r="AG2168">
        <v>18</v>
      </c>
      <c r="AH2168" t="e">
        <f>VLOOKUP(AF2168,关卡难度线!B:H,11,0)</f>
        <v>#N/A</v>
      </c>
    </row>
    <row r="2169" spans="14:34">
      <c r="N2169" s="14">
        <v>100345</v>
      </c>
      <c r="O2169">
        <v>11</v>
      </c>
      <c r="P2169">
        <v>100343</v>
      </c>
      <c r="Q2169">
        <v>12</v>
      </c>
      <c r="R2169">
        <v>100345</v>
      </c>
      <c r="S2169">
        <v>13</v>
      </c>
      <c r="T2169">
        <v>100344</v>
      </c>
      <c r="U2169">
        <v>14</v>
      </c>
      <c r="V2169">
        <v>100345</v>
      </c>
      <c r="W2169">
        <v>15</v>
      </c>
      <c r="X2169">
        <v>100345</v>
      </c>
      <c r="Y2169">
        <v>16</v>
      </c>
      <c r="Z2169">
        <v>100345</v>
      </c>
      <c r="AA2169">
        <v>17</v>
      </c>
      <c r="AB2169">
        <v>100345</v>
      </c>
      <c r="AC2169">
        <v>19</v>
      </c>
      <c r="AD2169">
        <v>100344</v>
      </c>
      <c r="AE2169">
        <v>20</v>
      </c>
      <c r="AF2169">
        <v>201149</v>
      </c>
      <c r="AG2169">
        <v>18</v>
      </c>
      <c r="AH2169" t="e">
        <f>VLOOKUP(AF2169,关卡难度线!B:H,11,0)</f>
        <v>#N/A</v>
      </c>
    </row>
    <row r="2170" spans="14:34">
      <c r="N2170" s="14">
        <v>100343</v>
      </c>
      <c r="O2170">
        <v>11</v>
      </c>
      <c r="P2170">
        <v>100344</v>
      </c>
      <c r="Q2170">
        <v>12</v>
      </c>
      <c r="R2170">
        <v>100344</v>
      </c>
      <c r="S2170">
        <v>13</v>
      </c>
      <c r="T2170">
        <v>100344</v>
      </c>
      <c r="U2170">
        <v>14</v>
      </c>
      <c r="V2170">
        <v>100344</v>
      </c>
      <c r="W2170">
        <v>15</v>
      </c>
      <c r="X2170">
        <v>100343</v>
      </c>
      <c r="Y2170">
        <v>16</v>
      </c>
      <c r="Z2170">
        <v>100343</v>
      </c>
      <c r="AA2170">
        <v>17</v>
      </c>
      <c r="AB2170">
        <v>100343</v>
      </c>
      <c r="AC2170">
        <v>19</v>
      </c>
      <c r="AD2170">
        <v>100343</v>
      </c>
      <c r="AE2170">
        <v>20</v>
      </c>
      <c r="AF2170">
        <v>201150</v>
      </c>
      <c r="AG2170">
        <v>18</v>
      </c>
      <c r="AH2170" t="e">
        <f>VLOOKUP(AF2170,关卡难度线!B:H,11,0)</f>
        <v>#N/A</v>
      </c>
    </row>
    <row r="2171" spans="14:34">
      <c r="N2171" s="14">
        <v>100344</v>
      </c>
      <c r="O2171">
        <v>11</v>
      </c>
      <c r="P2171">
        <v>100345</v>
      </c>
      <c r="Q2171">
        <v>12</v>
      </c>
      <c r="R2171">
        <v>100344</v>
      </c>
      <c r="S2171">
        <v>13</v>
      </c>
      <c r="T2171">
        <v>100344</v>
      </c>
      <c r="U2171">
        <v>14</v>
      </c>
      <c r="V2171">
        <v>100344</v>
      </c>
      <c r="W2171">
        <v>15</v>
      </c>
      <c r="X2171">
        <v>100344</v>
      </c>
      <c r="Y2171">
        <v>16</v>
      </c>
      <c r="Z2171">
        <v>100345</v>
      </c>
      <c r="AA2171">
        <v>17</v>
      </c>
      <c r="AB2171">
        <v>100344</v>
      </c>
      <c r="AC2171">
        <v>19</v>
      </c>
      <c r="AD2171">
        <v>100343</v>
      </c>
      <c r="AE2171">
        <v>20</v>
      </c>
      <c r="AF2171">
        <v>201141</v>
      </c>
      <c r="AG2171">
        <v>18</v>
      </c>
      <c r="AH2171" t="e">
        <f>VLOOKUP(AF2171,关卡难度线!B:H,11,0)</f>
        <v>#N/A</v>
      </c>
    </row>
    <row r="2172" spans="14:34">
      <c r="N2172" s="14">
        <v>100345</v>
      </c>
      <c r="O2172">
        <v>11</v>
      </c>
      <c r="P2172">
        <v>100345</v>
      </c>
      <c r="Q2172">
        <v>12</v>
      </c>
      <c r="R2172">
        <v>100345</v>
      </c>
      <c r="S2172">
        <v>13</v>
      </c>
      <c r="T2172">
        <v>100345</v>
      </c>
      <c r="U2172">
        <v>14</v>
      </c>
      <c r="V2172">
        <v>100345</v>
      </c>
      <c r="W2172">
        <v>15</v>
      </c>
      <c r="X2172">
        <v>100343</v>
      </c>
      <c r="Y2172">
        <v>16</v>
      </c>
      <c r="Z2172">
        <v>100344</v>
      </c>
      <c r="AA2172">
        <v>17</v>
      </c>
      <c r="AB2172">
        <v>100344</v>
      </c>
      <c r="AC2172">
        <v>19</v>
      </c>
      <c r="AD2172">
        <v>100344</v>
      </c>
      <c r="AE2172">
        <v>20</v>
      </c>
      <c r="AF2172">
        <v>201142</v>
      </c>
      <c r="AG2172">
        <v>18</v>
      </c>
      <c r="AH2172" t="e">
        <f>VLOOKUP(AF2172,关卡难度线!B:H,11,0)</f>
        <v>#N/A</v>
      </c>
    </row>
    <row r="2173" spans="14:34">
      <c r="N2173" s="14">
        <v>100343</v>
      </c>
      <c r="O2173">
        <v>11</v>
      </c>
      <c r="P2173">
        <v>100343</v>
      </c>
      <c r="Q2173">
        <v>12</v>
      </c>
      <c r="R2173">
        <v>100343</v>
      </c>
      <c r="S2173">
        <v>13</v>
      </c>
      <c r="T2173">
        <v>100345</v>
      </c>
      <c r="U2173">
        <v>14</v>
      </c>
      <c r="V2173">
        <v>100343</v>
      </c>
      <c r="W2173">
        <v>15</v>
      </c>
      <c r="X2173">
        <v>100343</v>
      </c>
      <c r="Y2173">
        <v>16</v>
      </c>
      <c r="Z2173">
        <v>100345</v>
      </c>
      <c r="AA2173">
        <v>17</v>
      </c>
      <c r="AB2173">
        <v>100343</v>
      </c>
      <c r="AC2173">
        <v>19</v>
      </c>
      <c r="AD2173">
        <v>100343</v>
      </c>
      <c r="AE2173">
        <v>20</v>
      </c>
      <c r="AF2173">
        <v>201143</v>
      </c>
      <c r="AG2173">
        <v>18</v>
      </c>
      <c r="AH2173" t="e">
        <f>VLOOKUP(AF2173,关卡难度线!B:H,11,0)</f>
        <v>#N/A</v>
      </c>
    </row>
    <row r="2174" spans="14:34">
      <c r="N2174" s="14">
        <v>100345</v>
      </c>
      <c r="O2174">
        <v>11</v>
      </c>
      <c r="P2174">
        <v>100345</v>
      </c>
      <c r="Q2174">
        <v>12</v>
      </c>
      <c r="R2174">
        <v>100345</v>
      </c>
      <c r="S2174">
        <v>13</v>
      </c>
      <c r="T2174">
        <v>100344</v>
      </c>
      <c r="U2174">
        <v>14</v>
      </c>
      <c r="V2174">
        <v>100344</v>
      </c>
      <c r="W2174">
        <v>15</v>
      </c>
      <c r="X2174">
        <v>100345</v>
      </c>
      <c r="Y2174">
        <v>16</v>
      </c>
      <c r="Z2174">
        <v>100344</v>
      </c>
      <c r="AA2174">
        <v>17</v>
      </c>
      <c r="AB2174">
        <v>100344</v>
      </c>
      <c r="AC2174">
        <v>19</v>
      </c>
      <c r="AD2174">
        <v>100345</v>
      </c>
      <c r="AE2174">
        <v>20</v>
      </c>
      <c r="AF2174">
        <v>201144</v>
      </c>
      <c r="AG2174">
        <v>18</v>
      </c>
      <c r="AH2174" t="e">
        <f>VLOOKUP(AF2174,关卡难度线!B:H,11,0)</f>
        <v>#N/A</v>
      </c>
    </row>
    <row r="2175" spans="14:34">
      <c r="N2175" s="14">
        <v>100345</v>
      </c>
      <c r="O2175">
        <v>11</v>
      </c>
      <c r="P2175">
        <v>100344</v>
      </c>
      <c r="Q2175">
        <v>12</v>
      </c>
      <c r="R2175">
        <v>100345</v>
      </c>
      <c r="S2175">
        <v>13</v>
      </c>
      <c r="T2175">
        <v>100343</v>
      </c>
      <c r="U2175">
        <v>14</v>
      </c>
      <c r="V2175">
        <v>100344</v>
      </c>
      <c r="W2175">
        <v>15</v>
      </c>
      <c r="X2175">
        <v>100345</v>
      </c>
      <c r="Y2175">
        <v>16</v>
      </c>
      <c r="Z2175">
        <v>100344</v>
      </c>
      <c r="AA2175">
        <v>17</v>
      </c>
      <c r="AB2175">
        <v>100343</v>
      </c>
      <c r="AC2175">
        <v>19</v>
      </c>
      <c r="AD2175">
        <v>100344</v>
      </c>
      <c r="AE2175">
        <v>20</v>
      </c>
      <c r="AF2175">
        <v>201145</v>
      </c>
      <c r="AG2175">
        <v>18</v>
      </c>
      <c r="AH2175" t="e">
        <f>VLOOKUP(AF2175,关卡难度线!B:H,11,0)</f>
        <v>#N/A</v>
      </c>
    </row>
    <row r="2176" spans="14:34">
      <c r="N2176" s="14">
        <v>100343</v>
      </c>
      <c r="O2176">
        <v>11</v>
      </c>
      <c r="P2176">
        <v>100344</v>
      </c>
      <c r="Q2176">
        <v>12</v>
      </c>
      <c r="R2176">
        <v>100343</v>
      </c>
      <c r="S2176">
        <v>13</v>
      </c>
      <c r="T2176">
        <v>100343</v>
      </c>
      <c r="U2176">
        <v>14</v>
      </c>
      <c r="V2176">
        <v>100345</v>
      </c>
      <c r="W2176">
        <v>15</v>
      </c>
      <c r="X2176">
        <v>100344</v>
      </c>
      <c r="Y2176">
        <v>16</v>
      </c>
      <c r="Z2176">
        <v>100343</v>
      </c>
      <c r="AA2176">
        <v>17</v>
      </c>
      <c r="AB2176">
        <v>100345</v>
      </c>
      <c r="AC2176">
        <v>19</v>
      </c>
      <c r="AD2176">
        <v>100345</v>
      </c>
      <c r="AE2176">
        <v>20</v>
      </c>
      <c r="AF2176">
        <v>201146</v>
      </c>
      <c r="AG2176">
        <v>18</v>
      </c>
      <c r="AH2176" t="e">
        <f>VLOOKUP(AF2176,关卡难度线!B:H,11,0)</f>
        <v>#N/A</v>
      </c>
    </row>
    <row r="2177" spans="14:34">
      <c r="N2177" s="14">
        <v>100345</v>
      </c>
      <c r="O2177">
        <v>11</v>
      </c>
      <c r="P2177">
        <v>100344</v>
      </c>
      <c r="Q2177">
        <v>12</v>
      </c>
      <c r="R2177">
        <v>100343</v>
      </c>
      <c r="S2177">
        <v>13</v>
      </c>
      <c r="T2177">
        <v>100345</v>
      </c>
      <c r="U2177">
        <v>14</v>
      </c>
      <c r="V2177">
        <v>100344</v>
      </c>
      <c r="W2177">
        <v>15</v>
      </c>
      <c r="X2177">
        <v>100344</v>
      </c>
      <c r="Y2177">
        <v>16</v>
      </c>
      <c r="Z2177">
        <v>100344</v>
      </c>
      <c r="AA2177">
        <v>17</v>
      </c>
      <c r="AB2177">
        <v>100344</v>
      </c>
      <c r="AC2177">
        <v>19</v>
      </c>
      <c r="AD2177">
        <v>100344</v>
      </c>
      <c r="AE2177">
        <v>20</v>
      </c>
      <c r="AF2177">
        <v>201147</v>
      </c>
      <c r="AG2177">
        <v>18</v>
      </c>
      <c r="AH2177" t="e">
        <f>VLOOKUP(AF2177,关卡难度线!B:H,11,0)</f>
        <v>#N/A</v>
      </c>
    </row>
    <row r="2178" spans="14:34">
      <c r="N2178" s="14">
        <v>100344</v>
      </c>
      <c r="O2178">
        <v>11</v>
      </c>
      <c r="P2178">
        <v>100343</v>
      </c>
      <c r="Q2178">
        <v>12</v>
      </c>
      <c r="R2178">
        <v>100344</v>
      </c>
      <c r="S2178">
        <v>13</v>
      </c>
      <c r="T2178">
        <v>100345</v>
      </c>
      <c r="U2178">
        <v>14</v>
      </c>
      <c r="V2178">
        <v>100343</v>
      </c>
      <c r="W2178">
        <v>15</v>
      </c>
      <c r="X2178">
        <v>100345</v>
      </c>
      <c r="Y2178">
        <v>16</v>
      </c>
      <c r="Z2178">
        <v>100345</v>
      </c>
      <c r="AA2178">
        <v>17</v>
      </c>
      <c r="AB2178">
        <v>100343</v>
      </c>
      <c r="AC2178">
        <v>19</v>
      </c>
      <c r="AD2178">
        <v>100345</v>
      </c>
      <c r="AE2178">
        <v>20</v>
      </c>
      <c r="AF2178">
        <v>201148</v>
      </c>
      <c r="AG2178">
        <v>18</v>
      </c>
      <c r="AH2178" t="e">
        <f>VLOOKUP(AF2178,关卡难度线!B:H,11,0)</f>
        <v>#N/A</v>
      </c>
    </row>
    <row r="2179" spans="14:34">
      <c r="N2179" s="14">
        <v>100345</v>
      </c>
      <c r="O2179">
        <v>11</v>
      </c>
      <c r="P2179">
        <v>100343</v>
      </c>
      <c r="Q2179">
        <v>12</v>
      </c>
      <c r="R2179">
        <v>100345</v>
      </c>
      <c r="S2179">
        <v>13</v>
      </c>
      <c r="T2179">
        <v>100344</v>
      </c>
      <c r="U2179">
        <v>14</v>
      </c>
      <c r="V2179">
        <v>100345</v>
      </c>
      <c r="W2179">
        <v>15</v>
      </c>
      <c r="X2179">
        <v>100345</v>
      </c>
      <c r="Y2179">
        <v>16</v>
      </c>
      <c r="Z2179">
        <v>100345</v>
      </c>
      <c r="AA2179">
        <v>17</v>
      </c>
      <c r="AB2179">
        <v>100345</v>
      </c>
      <c r="AC2179">
        <v>19</v>
      </c>
      <c r="AD2179">
        <v>100344</v>
      </c>
      <c r="AE2179">
        <v>20</v>
      </c>
      <c r="AF2179">
        <v>201149</v>
      </c>
      <c r="AG2179">
        <v>18</v>
      </c>
      <c r="AH2179" t="e">
        <f>VLOOKUP(AF2179,关卡难度线!B:H,11,0)</f>
        <v>#N/A</v>
      </c>
    </row>
    <row r="2180" spans="14:34">
      <c r="N2180" s="14">
        <v>100343</v>
      </c>
      <c r="O2180">
        <v>11</v>
      </c>
      <c r="P2180">
        <v>100344</v>
      </c>
      <c r="Q2180">
        <v>12</v>
      </c>
      <c r="R2180">
        <v>100344</v>
      </c>
      <c r="S2180">
        <v>13</v>
      </c>
      <c r="T2180">
        <v>100344</v>
      </c>
      <c r="U2180">
        <v>14</v>
      </c>
      <c r="V2180">
        <v>100344</v>
      </c>
      <c r="W2180">
        <v>15</v>
      </c>
      <c r="X2180">
        <v>100343</v>
      </c>
      <c r="Y2180">
        <v>16</v>
      </c>
      <c r="Z2180">
        <v>100343</v>
      </c>
      <c r="AA2180">
        <v>17</v>
      </c>
      <c r="AB2180">
        <v>100343</v>
      </c>
      <c r="AC2180">
        <v>19</v>
      </c>
      <c r="AD2180">
        <v>100343</v>
      </c>
      <c r="AE2180">
        <v>20</v>
      </c>
      <c r="AF2180">
        <v>201150</v>
      </c>
      <c r="AG2180">
        <v>18</v>
      </c>
      <c r="AH2180" t="e">
        <f>VLOOKUP(AF2180,关卡难度线!B:H,11,0)</f>
        <v>#N/A</v>
      </c>
    </row>
    <row r="2181" spans="14:34">
      <c r="N2181" s="14">
        <v>100346</v>
      </c>
      <c r="O2181">
        <v>11</v>
      </c>
      <c r="P2181">
        <v>100346</v>
      </c>
      <c r="Q2181">
        <v>12</v>
      </c>
      <c r="R2181">
        <v>100346</v>
      </c>
      <c r="S2181">
        <v>13</v>
      </c>
      <c r="T2181">
        <v>100348</v>
      </c>
      <c r="U2181">
        <v>14</v>
      </c>
      <c r="V2181">
        <v>100348</v>
      </c>
      <c r="W2181">
        <v>15</v>
      </c>
      <c r="X2181">
        <v>100347</v>
      </c>
      <c r="Y2181">
        <v>16</v>
      </c>
      <c r="Z2181">
        <v>100347</v>
      </c>
      <c r="AA2181">
        <v>17</v>
      </c>
      <c r="AB2181">
        <v>100348</v>
      </c>
      <c r="AC2181">
        <v>19</v>
      </c>
      <c r="AD2181">
        <v>100346</v>
      </c>
      <c r="AE2181">
        <v>20</v>
      </c>
      <c r="AF2181">
        <v>201151</v>
      </c>
      <c r="AG2181">
        <v>18</v>
      </c>
      <c r="AH2181" t="e">
        <f>VLOOKUP(AF2181,关卡难度线!B:H,11,0)</f>
        <v>#N/A</v>
      </c>
    </row>
    <row r="2182" spans="14:34">
      <c r="N2182" s="14">
        <v>100346</v>
      </c>
      <c r="O2182">
        <v>11</v>
      </c>
      <c r="P2182">
        <v>100348</v>
      </c>
      <c r="Q2182">
        <v>12</v>
      </c>
      <c r="R2182">
        <v>100347</v>
      </c>
      <c r="S2182">
        <v>13</v>
      </c>
      <c r="T2182">
        <v>100348</v>
      </c>
      <c r="U2182">
        <v>14</v>
      </c>
      <c r="V2182">
        <v>100346</v>
      </c>
      <c r="W2182">
        <v>15</v>
      </c>
      <c r="X2182">
        <v>100346</v>
      </c>
      <c r="Y2182">
        <v>16</v>
      </c>
      <c r="Z2182">
        <v>100347</v>
      </c>
      <c r="AA2182">
        <v>17</v>
      </c>
      <c r="AB2182">
        <v>100346</v>
      </c>
      <c r="AC2182">
        <v>19</v>
      </c>
      <c r="AD2182">
        <v>100347</v>
      </c>
      <c r="AE2182">
        <v>20</v>
      </c>
      <c r="AF2182">
        <v>201152</v>
      </c>
      <c r="AG2182">
        <v>18</v>
      </c>
      <c r="AH2182" t="e">
        <f>VLOOKUP(AF2182,关卡难度线!B:H,11,0)</f>
        <v>#N/A</v>
      </c>
    </row>
    <row r="2183" spans="14:34">
      <c r="N2183" s="14">
        <v>100347</v>
      </c>
      <c r="O2183">
        <v>11</v>
      </c>
      <c r="P2183">
        <v>100348</v>
      </c>
      <c r="Q2183">
        <v>12</v>
      </c>
      <c r="R2183">
        <v>100348</v>
      </c>
      <c r="S2183">
        <v>13</v>
      </c>
      <c r="T2183">
        <v>100347</v>
      </c>
      <c r="U2183">
        <v>14</v>
      </c>
      <c r="V2183">
        <v>100348</v>
      </c>
      <c r="W2183">
        <v>15</v>
      </c>
      <c r="X2183">
        <v>100348</v>
      </c>
      <c r="Y2183">
        <v>16</v>
      </c>
      <c r="Z2183">
        <v>100348</v>
      </c>
      <c r="AA2183">
        <v>17</v>
      </c>
      <c r="AB2183">
        <v>100348</v>
      </c>
      <c r="AC2183">
        <v>19</v>
      </c>
      <c r="AD2183">
        <v>100346</v>
      </c>
      <c r="AE2183">
        <v>20</v>
      </c>
      <c r="AF2183">
        <v>201153</v>
      </c>
      <c r="AG2183">
        <v>18</v>
      </c>
      <c r="AH2183" t="e">
        <f>VLOOKUP(AF2183,关卡难度线!B:H,11,0)</f>
        <v>#N/A</v>
      </c>
    </row>
    <row r="2184" spans="14:34">
      <c r="N2184" s="14">
        <v>100346</v>
      </c>
      <c r="O2184">
        <v>11</v>
      </c>
      <c r="P2184">
        <v>100348</v>
      </c>
      <c r="Q2184">
        <v>12</v>
      </c>
      <c r="R2184">
        <v>100347</v>
      </c>
      <c r="S2184">
        <v>13</v>
      </c>
      <c r="T2184">
        <v>100346</v>
      </c>
      <c r="U2184">
        <v>14</v>
      </c>
      <c r="V2184">
        <v>100348</v>
      </c>
      <c r="W2184">
        <v>15</v>
      </c>
      <c r="X2184">
        <v>100347</v>
      </c>
      <c r="Y2184">
        <v>16</v>
      </c>
      <c r="Z2184">
        <v>100347</v>
      </c>
      <c r="AA2184">
        <v>17</v>
      </c>
      <c r="AB2184">
        <v>100347</v>
      </c>
      <c r="AC2184">
        <v>19</v>
      </c>
      <c r="AD2184">
        <v>100347</v>
      </c>
      <c r="AE2184">
        <v>20</v>
      </c>
      <c r="AF2184">
        <v>201154</v>
      </c>
      <c r="AG2184">
        <v>18</v>
      </c>
      <c r="AH2184" t="e">
        <f>VLOOKUP(AF2184,关卡难度线!B:H,11,0)</f>
        <v>#N/A</v>
      </c>
    </row>
    <row r="2185" spans="14:34">
      <c r="N2185" s="14">
        <v>100346</v>
      </c>
      <c r="O2185">
        <v>11</v>
      </c>
      <c r="P2185">
        <v>100348</v>
      </c>
      <c r="Q2185">
        <v>12</v>
      </c>
      <c r="R2185">
        <v>100346</v>
      </c>
      <c r="S2185">
        <v>13</v>
      </c>
      <c r="T2185">
        <v>100347</v>
      </c>
      <c r="U2185">
        <v>14</v>
      </c>
      <c r="V2185">
        <v>100347</v>
      </c>
      <c r="W2185">
        <v>15</v>
      </c>
      <c r="X2185">
        <v>100348</v>
      </c>
      <c r="Y2185">
        <v>16</v>
      </c>
      <c r="Z2185">
        <v>100346</v>
      </c>
      <c r="AA2185">
        <v>17</v>
      </c>
      <c r="AB2185">
        <v>100346</v>
      </c>
      <c r="AC2185">
        <v>19</v>
      </c>
      <c r="AD2185">
        <v>100348</v>
      </c>
      <c r="AE2185">
        <v>20</v>
      </c>
      <c r="AF2185">
        <v>201155</v>
      </c>
      <c r="AG2185">
        <v>18</v>
      </c>
      <c r="AH2185" t="e">
        <f>VLOOKUP(AF2185,关卡难度线!B:H,11,0)</f>
        <v>#N/A</v>
      </c>
    </row>
    <row r="2186" spans="14:34">
      <c r="N2186" s="14">
        <v>100347</v>
      </c>
      <c r="O2186">
        <v>11</v>
      </c>
      <c r="P2186">
        <v>100346</v>
      </c>
      <c r="Q2186">
        <v>12</v>
      </c>
      <c r="R2186">
        <v>100347</v>
      </c>
      <c r="S2186">
        <v>13</v>
      </c>
      <c r="T2186">
        <v>100346</v>
      </c>
      <c r="U2186">
        <v>14</v>
      </c>
      <c r="V2186">
        <v>100347</v>
      </c>
      <c r="W2186">
        <v>15</v>
      </c>
      <c r="X2186">
        <v>100348</v>
      </c>
      <c r="Y2186">
        <v>16</v>
      </c>
      <c r="Z2186">
        <v>100346</v>
      </c>
      <c r="AA2186">
        <v>17</v>
      </c>
      <c r="AB2186">
        <v>100346</v>
      </c>
      <c r="AC2186">
        <v>19</v>
      </c>
      <c r="AD2186">
        <v>100348</v>
      </c>
      <c r="AE2186">
        <v>20</v>
      </c>
      <c r="AF2186">
        <v>201156</v>
      </c>
      <c r="AG2186">
        <v>18</v>
      </c>
      <c r="AH2186" t="e">
        <f>VLOOKUP(AF2186,关卡难度线!B:H,11,0)</f>
        <v>#N/A</v>
      </c>
    </row>
    <row r="2187" spans="14:34">
      <c r="N2187" s="14">
        <v>100347</v>
      </c>
      <c r="O2187">
        <v>11</v>
      </c>
      <c r="P2187">
        <v>100347</v>
      </c>
      <c r="Q2187">
        <v>12</v>
      </c>
      <c r="R2187">
        <v>100347</v>
      </c>
      <c r="S2187">
        <v>13</v>
      </c>
      <c r="T2187">
        <v>100348</v>
      </c>
      <c r="U2187">
        <v>14</v>
      </c>
      <c r="V2187">
        <v>100347</v>
      </c>
      <c r="W2187">
        <v>15</v>
      </c>
      <c r="X2187">
        <v>100348</v>
      </c>
      <c r="Y2187">
        <v>16</v>
      </c>
      <c r="Z2187">
        <v>100346</v>
      </c>
      <c r="AA2187">
        <v>17</v>
      </c>
      <c r="AB2187">
        <v>100347</v>
      </c>
      <c r="AC2187">
        <v>19</v>
      </c>
      <c r="AD2187">
        <v>100346</v>
      </c>
      <c r="AE2187">
        <v>20</v>
      </c>
      <c r="AF2187">
        <v>201157</v>
      </c>
      <c r="AG2187">
        <v>18</v>
      </c>
      <c r="AH2187" t="e">
        <f>VLOOKUP(AF2187,关卡难度线!B:H,11,0)</f>
        <v>#N/A</v>
      </c>
    </row>
    <row r="2188" spans="14:34">
      <c r="N2188" s="14">
        <v>100346</v>
      </c>
      <c r="O2188">
        <v>11</v>
      </c>
      <c r="P2188">
        <v>100346</v>
      </c>
      <c r="Q2188">
        <v>12</v>
      </c>
      <c r="R2188">
        <v>100346</v>
      </c>
      <c r="S2188">
        <v>13</v>
      </c>
      <c r="T2188">
        <v>100347</v>
      </c>
      <c r="U2188">
        <v>14</v>
      </c>
      <c r="V2188">
        <v>100347</v>
      </c>
      <c r="W2188">
        <v>15</v>
      </c>
      <c r="X2188">
        <v>100347</v>
      </c>
      <c r="Y2188">
        <v>16</v>
      </c>
      <c r="Z2188">
        <v>100346</v>
      </c>
      <c r="AA2188">
        <v>17</v>
      </c>
      <c r="AB2188">
        <v>100347</v>
      </c>
      <c r="AC2188">
        <v>19</v>
      </c>
      <c r="AD2188">
        <v>100348</v>
      </c>
      <c r="AE2188">
        <v>20</v>
      </c>
      <c r="AF2188">
        <v>201158</v>
      </c>
      <c r="AG2188">
        <v>18</v>
      </c>
      <c r="AH2188" t="e">
        <f>VLOOKUP(AF2188,关卡难度线!B:H,11,0)</f>
        <v>#N/A</v>
      </c>
    </row>
    <row r="2189" spans="14:34">
      <c r="N2189" s="14">
        <v>100346</v>
      </c>
      <c r="O2189">
        <v>11</v>
      </c>
      <c r="P2189">
        <v>100346</v>
      </c>
      <c r="Q2189">
        <v>12</v>
      </c>
      <c r="R2189">
        <v>100348</v>
      </c>
      <c r="S2189">
        <v>13</v>
      </c>
      <c r="T2189">
        <v>100346</v>
      </c>
      <c r="U2189">
        <v>14</v>
      </c>
      <c r="V2189">
        <v>100346</v>
      </c>
      <c r="W2189">
        <v>15</v>
      </c>
      <c r="X2189">
        <v>100346</v>
      </c>
      <c r="Y2189">
        <v>16</v>
      </c>
      <c r="Z2189">
        <v>100347</v>
      </c>
      <c r="AA2189">
        <v>17</v>
      </c>
      <c r="AB2189">
        <v>100348</v>
      </c>
      <c r="AC2189">
        <v>19</v>
      </c>
      <c r="AD2189">
        <v>100346</v>
      </c>
      <c r="AE2189">
        <v>20</v>
      </c>
      <c r="AF2189">
        <v>201159</v>
      </c>
      <c r="AG2189">
        <v>18</v>
      </c>
      <c r="AH2189" t="e">
        <f>VLOOKUP(AF2189,关卡难度线!B:H,11,0)</f>
        <v>#N/A</v>
      </c>
    </row>
    <row r="2190" spans="14:34">
      <c r="N2190" s="14">
        <v>100347</v>
      </c>
      <c r="O2190">
        <v>11</v>
      </c>
      <c r="P2190">
        <v>100348</v>
      </c>
      <c r="Q2190">
        <v>12</v>
      </c>
      <c r="R2190">
        <v>100348</v>
      </c>
      <c r="S2190">
        <v>13</v>
      </c>
      <c r="T2190">
        <v>100348</v>
      </c>
      <c r="U2190">
        <v>14</v>
      </c>
      <c r="V2190">
        <v>100348</v>
      </c>
      <c r="W2190">
        <v>15</v>
      </c>
      <c r="X2190">
        <v>100347</v>
      </c>
      <c r="Y2190">
        <v>16</v>
      </c>
      <c r="Z2190">
        <v>100346</v>
      </c>
      <c r="AA2190">
        <v>17</v>
      </c>
      <c r="AB2190">
        <v>100346</v>
      </c>
      <c r="AC2190">
        <v>19</v>
      </c>
      <c r="AD2190">
        <v>100347</v>
      </c>
      <c r="AE2190">
        <v>20</v>
      </c>
      <c r="AF2190">
        <v>201160</v>
      </c>
      <c r="AG2190">
        <v>18</v>
      </c>
      <c r="AH2190" t="e">
        <f>VLOOKUP(AF2190,关卡难度线!B:H,11,0)</f>
        <v>#N/A</v>
      </c>
    </row>
    <row r="2191" spans="14:34">
      <c r="N2191" s="14">
        <v>100346</v>
      </c>
      <c r="O2191">
        <v>11</v>
      </c>
      <c r="P2191">
        <v>100346</v>
      </c>
      <c r="Q2191">
        <v>12</v>
      </c>
      <c r="R2191">
        <v>100346</v>
      </c>
      <c r="S2191">
        <v>13</v>
      </c>
      <c r="T2191">
        <v>100348</v>
      </c>
      <c r="U2191">
        <v>14</v>
      </c>
      <c r="V2191">
        <v>100348</v>
      </c>
      <c r="W2191">
        <v>15</v>
      </c>
      <c r="X2191">
        <v>100347</v>
      </c>
      <c r="Y2191">
        <v>16</v>
      </c>
      <c r="Z2191">
        <v>100347</v>
      </c>
      <c r="AA2191">
        <v>17</v>
      </c>
      <c r="AB2191">
        <v>100348</v>
      </c>
      <c r="AC2191">
        <v>19</v>
      </c>
      <c r="AD2191">
        <v>100346</v>
      </c>
      <c r="AE2191">
        <v>20</v>
      </c>
      <c r="AF2191">
        <v>201151</v>
      </c>
      <c r="AG2191">
        <v>18</v>
      </c>
      <c r="AH2191" t="e">
        <f>VLOOKUP(AF2191,关卡难度线!B:H,11,0)</f>
        <v>#N/A</v>
      </c>
    </row>
    <row r="2192" spans="14:34">
      <c r="N2192" s="14">
        <v>100346</v>
      </c>
      <c r="O2192">
        <v>11</v>
      </c>
      <c r="P2192">
        <v>100348</v>
      </c>
      <c r="Q2192">
        <v>12</v>
      </c>
      <c r="R2192">
        <v>100347</v>
      </c>
      <c r="S2192">
        <v>13</v>
      </c>
      <c r="T2192">
        <v>100348</v>
      </c>
      <c r="U2192">
        <v>14</v>
      </c>
      <c r="V2192">
        <v>100346</v>
      </c>
      <c r="W2192">
        <v>15</v>
      </c>
      <c r="X2192">
        <v>100346</v>
      </c>
      <c r="Y2192">
        <v>16</v>
      </c>
      <c r="Z2192">
        <v>100347</v>
      </c>
      <c r="AA2192">
        <v>17</v>
      </c>
      <c r="AB2192">
        <v>100346</v>
      </c>
      <c r="AC2192">
        <v>19</v>
      </c>
      <c r="AD2192">
        <v>100347</v>
      </c>
      <c r="AE2192">
        <v>20</v>
      </c>
      <c r="AF2192">
        <v>201152</v>
      </c>
      <c r="AG2192">
        <v>18</v>
      </c>
      <c r="AH2192" t="e">
        <f>VLOOKUP(AF2192,关卡难度线!B:H,11,0)</f>
        <v>#N/A</v>
      </c>
    </row>
    <row r="2193" spans="14:34">
      <c r="N2193" s="14">
        <v>100347</v>
      </c>
      <c r="O2193">
        <v>11</v>
      </c>
      <c r="P2193">
        <v>100348</v>
      </c>
      <c r="Q2193">
        <v>12</v>
      </c>
      <c r="R2193">
        <v>100348</v>
      </c>
      <c r="S2193">
        <v>13</v>
      </c>
      <c r="T2193">
        <v>100347</v>
      </c>
      <c r="U2193">
        <v>14</v>
      </c>
      <c r="V2193">
        <v>100348</v>
      </c>
      <c r="W2193">
        <v>15</v>
      </c>
      <c r="X2193">
        <v>100348</v>
      </c>
      <c r="Y2193">
        <v>16</v>
      </c>
      <c r="Z2193">
        <v>100348</v>
      </c>
      <c r="AA2193">
        <v>17</v>
      </c>
      <c r="AB2193">
        <v>100348</v>
      </c>
      <c r="AC2193">
        <v>19</v>
      </c>
      <c r="AD2193">
        <v>100346</v>
      </c>
      <c r="AE2193">
        <v>20</v>
      </c>
      <c r="AF2193">
        <v>201153</v>
      </c>
      <c r="AG2193">
        <v>18</v>
      </c>
      <c r="AH2193" t="e">
        <f>VLOOKUP(AF2193,关卡难度线!B:H,11,0)</f>
        <v>#N/A</v>
      </c>
    </row>
    <row r="2194" spans="14:34">
      <c r="N2194" s="14">
        <v>100346</v>
      </c>
      <c r="O2194">
        <v>11</v>
      </c>
      <c r="P2194">
        <v>100348</v>
      </c>
      <c r="Q2194">
        <v>12</v>
      </c>
      <c r="R2194">
        <v>100347</v>
      </c>
      <c r="S2194">
        <v>13</v>
      </c>
      <c r="T2194">
        <v>100346</v>
      </c>
      <c r="U2194">
        <v>14</v>
      </c>
      <c r="V2194">
        <v>100348</v>
      </c>
      <c r="W2194">
        <v>15</v>
      </c>
      <c r="X2194">
        <v>100347</v>
      </c>
      <c r="Y2194">
        <v>16</v>
      </c>
      <c r="Z2194">
        <v>100347</v>
      </c>
      <c r="AA2194">
        <v>17</v>
      </c>
      <c r="AB2194">
        <v>100347</v>
      </c>
      <c r="AC2194">
        <v>19</v>
      </c>
      <c r="AD2194">
        <v>100347</v>
      </c>
      <c r="AE2194">
        <v>20</v>
      </c>
      <c r="AF2194">
        <v>201154</v>
      </c>
      <c r="AG2194">
        <v>18</v>
      </c>
      <c r="AH2194" t="e">
        <f>VLOOKUP(AF2194,关卡难度线!B:H,11,0)</f>
        <v>#N/A</v>
      </c>
    </row>
    <row r="2195" spans="14:34">
      <c r="N2195" s="14">
        <v>100346</v>
      </c>
      <c r="O2195">
        <v>11</v>
      </c>
      <c r="P2195">
        <v>100348</v>
      </c>
      <c r="Q2195">
        <v>12</v>
      </c>
      <c r="R2195">
        <v>100346</v>
      </c>
      <c r="S2195">
        <v>13</v>
      </c>
      <c r="T2195">
        <v>100347</v>
      </c>
      <c r="U2195">
        <v>14</v>
      </c>
      <c r="V2195">
        <v>100347</v>
      </c>
      <c r="W2195">
        <v>15</v>
      </c>
      <c r="X2195">
        <v>100348</v>
      </c>
      <c r="Y2195">
        <v>16</v>
      </c>
      <c r="Z2195">
        <v>100346</v>
      </c>
      <c r="AA2195">
        <v>17</v>
      </c>
      <c r="AB2195">
        <v>100346</v>
      </c>
      <c r="AC2195">
        <v>19</v>
      </c>
      <c r="AD2195">
        <v>100348</v>
      </c>
      <c r="AE2195">
        <v>20</v>
      </c>
      <c r="AF2195">
        <v>201155</v>
      </c>
      <c r="AG2195">
        <v>18</v>
      </c>
      <c r="AH2195" t="e">
        <f>VLOOKUP(AF2195,关卡难度线!B:H,11,0)</f>
        <v>#N/A</v>
      </c>
    </row>
    <row r="2196" spans="14:34">
      <c r="N2196" s="14">
        <v>100347</v>
      </c>
      <c r="O2196">
        <v>11</v>
      </c>
      <c r="P2196">
        <v>100346</v>
      </c>
      <c r="Q2196">
        <v>12</v>
      </c>
      <c r="R2196">
        <v>100347</v>
      </c>
      <c r="S2196">
        <v>13</v>
      </c>
      <c r="T2196">
        <v>100346</v>
      </c>
      <c r="U2196">
        <v>14</v>
      </c>
      <c r="V2196">
        <v>100347</v>
      </c>
      <c r="W2196">
        <v>15</v>
      </c>
      <c r="X2196">
        <v>100348</v>
      </c>
      <c r="Y2196">
        <v>16</v>
      </c>
      <c r="Z2196">
        <v>100346</v>
      </c>
      <c r="AA2196">
        <v>17</v>
      </c>
      <c r="AB2196">
        <v>100346</v>
      </c>
      <c r="AC2196">
        <v>19</v>
      </c>
      <c r="AD2196">
        <v>100348</v>
      </c>
      <c r="AE2196">
        <v>20</v>
      </c>
      <c r="AF2196">
        <v>201156</v>
      </c>
      <c r="AG2196">
        <v>18</v>
      </c>
      <c r="AH2196" t="e">
        <f>VLOOKUP(AF2196,关卡难度线!B:H,11,0)</f>
        <v>#N/A</v>
      </c>
    </row>
    <row r="2197" spans="14:34">
      <c r="N2197" s="14">
        <v>100347</v>
      </c>
      <c r="O2197">
        <v>11</v>
      </c>
      <c r="P2197">
        <v>100347</v>
      </c>
      <c r="Q2197">
        <v>12</v>
      </c>
      <c r="R2197">
        <v>100347</v>
      </c>
      <c r="S2197">
        <v>13</v>
      </c>
      <c r="T2197">
        <v>100348</v>
      </c>
      <c r="U2197">
        <v>14</v>
      </c>
      <c r="V2197">
        <v>100347</v>
      </c>
      <c r="W2197">
        <v>15</v>
      </c>
      <c r="X2197">
        <v>100348</v>
      </c>
      <c r="Y2197">
        <v>16</v>
      </c>
      <c r="Z2197">
        <v>100346</v>
      </c>
      <c r="AA2197">
        <v>17</v>
      </c>
      <c r="AB2197">
        <v>100347</v>
      </c>
      <c r="AC2197">
        <v>19</v>
      </c>
      <c r="AD2197">
        <v>100346</v>
      </c>
      <c r="AE2197">
        <v>20</v>
      </c>
      <c r="AF2197">
        <v>201157</v>
      </c>
      <c r="AG2197">
        <v>18</v>
      </c>
      <c r="AH2197" t="e">
        <f>VLOOKUP(AF2197,关卡难度线!B:H,11,0)</f>
        <v>#N/A</v>
      </c>
    </row>
    <row r="2198" spans="14:34">
      <c r="N2198" s="14">
        <v>100346</v>
      </c>
      <c r="O2198">
        <v>11</v>
      </c>
      <c r="P2198">
        <v>100346</v>
      </c>
      <c r="Q2198">
        <v>12</v>
      </c>
      <c r="R2198">
        <v>100346</v>
      </c>
      <c r="S2198">
        <v>13</v>
      </c>
      <c r="T2198">
        <v>100347</v>
      </c>
      <c r="U2198">
        <v>14</v>
      </c>
      <c r="V2198">
        <v>100347</v>
      </c>
      <c r="W2198">
        <v>15</v>
      </c>
      <c r="X2198">
        <v>100347</v>
      </c>
      <c r="Y2198">
        <v>16</v>
      </c>
      <c r="Z2198">
        <v>100346</v>
      </c>
      <c r="AA2198">
        <v>17</v>
      </c>
      <c r="AB2198">
        <v>100347</v>
      </c>
      <c r="AC2198">
        <v>19</v>
      </c>
      <c r="AD2198">
        <v>100348</v>
      </c>
      <c r="AE2198">
        <v>20</v>
      </c>
      <c r="AF2198">
        <v>201158</v>
      </c>
      <c r="AG2198">
        <v>18</v>
      </c>
      <c r="AH2198" t="e">
        <f>VLOOKUP(AF2198,关卡难度线!B:H,11,0)</f>
        <v>#N/A</v>
      </c>
    </row>
    <row r="2199" spans="14:34">
      <c r="N2199" s="14">
        <v>100346</v>
      </c>
      <c r="O2199">
        <v>11</v>
      </c>
      <c r="P2199">
        <v>100346</v>
      </c>
      <c r="Q2199">
        <v>12</v>
      </c>
      <c r="R2199">
        <v>100348</v>
      </c>
      <c r="S2199">
        <v>13</v>
      </c>
      <c r="T2199">
        <v>100346</v>
      </c>
      <c r="U2199">
        <v>14</v>
      </c>
      <c r="V2199">
        <v>100346</v>
      </c>
      <c r="W2199">
        <v>15</v>
      </c>
      <c r="X2199">
        <v>100346</v>
      </c>
      <c r="Y2199">
        <v>16</v>
      </c>
      <c r="Z2199">
        <v>100347</v>
      </c>
      <c r="AA2199">
        <v>17</v>
      </c>
      <c r="AB2199">
        <v>100348</v>
      </c>
      <c r="AC2199">
        <v>19</v>
      </c>
      <c r="AD2199">
        <v>100346</v>
      </c>
      <c r="AE2199">
        <v>20</v>
      </c>
      <c r="AF2199">
        <v>201159</v>
      </c>
      <c r="AG2199">
        <v>18</v>
      </c>
      <c r="AH2199" t="e">
        <f>VLOOKUP(AF2199,关卡难度线!B:H,11,0)</f>
        <v>#N/A</v>
      </c>
    </row>
    <row r="2200" spans="14:34">
      <c r="N2200" s="14">
        <v>100347</v>
      </c>
      <c r="O2200">
        <v>11</v>
      </c>
      <c r="P2200">
        <v>100348</v>
      </c>
      <c r="Q2200">
        <v>12</v>
      </c>
      <c r="R2200">
        <v>100348</v>
      </c>
      <c r="S2200">
        <v>13</v>
      </c>
      <c r="T2200">
        <v>100348</v>
      </c>
      <c r="U2200">
        <v>14</v>
      </c>
      <c r="V2200">
        <v>100348</v>
      </c>
      <c r="W2200">
        <v>15</v>
      </c>
      <c r="X2200">
        <v>100347</v>
      </c>
      <c r="Y2200">
        <v>16</v>
      </c>
      <c r="Z2200">
        <v>100346</v>
      </c>
      <c r="AA2200">
        <v>17</v>
      </c>
      <c r="AB2200">
        <v>100346</v>
      </c>
      <c r="AC2200">
        <v>19</v>
      </c>
      <c r="AD2200">
        <v>100347</v>
      </c>
      <c r="AE2200">
        <v>20</v>
      </c>
      <c r="AF2200">
        <v>201160</v>
      </c>
      <c r="AG2200">
        <v>18</v>
      </c>
      <c r="AH2200" t="e">
        <f>VLOOKUP(AF2200,关卡难度线!B:H,11,0)</f>
        <v>#N/A</v>
      </c>
    </row>
    <row r="2201" spans="14:34">
      <c r="N2201" s="14">
        <v>100350</v>
      </c>
      <c r="O2201">
        <v>11</v>
      </c>
      <c r="P2201">
        <v>100351</v>
      </c>
      <c r="Q2201">
        <v>12</v>
      </c>
      <c r="R2201">
        <v>100350</v>
      </c>
      <c r="S2201">
        <v>13</v>
      </c>
      <c r="T2201">
        <v>100349</v>
      </c>
      <c r="U2201">
        <v>14</v>
      </c>
      <c r="V2201">
        <v>100349</v>
      </c>
      <c r="W2201">
        <v>15</v>
      </c>
      <c r="X2201">
        <v>100351</v>
      </c>
      <c r="Y2201">
        <v>16</v>
      </c>
      <c r="Z2201">
        <v>100350</v>
      </c>
      <c r="AA2201">
        <v>17</v>
      </c>
      <c r="AB2201">
        <v>100351</v>
      </c>
      <c r="AC2201">
        <v>19</v>
      </c>
      <c r="AD2201">
        <v>100349</v>
      </c>
      <c r="AE2201">
        <v>20</v>
      </c>
      <c r="AF2201">
        <v>201161</v>
      </c>
      <c r="AG2201">
        <v>18</v>
      </c>
      <c r="AH2201" t="e">
        <f>VLOOKUP(AF2201,关卡难度线!B:H,11,0)</f>
        <v>#N/A</v>
      </c>
    </row>
    <row r="2202" spans="14:34">
      <c r="N2202" s="14">
        <v>100350</v>
      </c>
      <c r="O2202">
        <v>11</v>
      </c>
      <c r="P2202">
        <v>100349</v>
      </c>
      <c r="Q2202">
        <v>12</v>
      </c>
      <c r="R2202">
        <v>100351</v>
      </c>
      <c r="S2202">
        <v>13</v>
      </c>
      <c r="T2202">
        <v>100351</v>
      </c>
      <c r="U2202">
        <v>14</v>
      </c>
      <c r="V2202">
        <v>100349</v>
      </c>
      <c r="W2202">
        <v>15</v>
      </c>
      <c r="X2202">
        <v>100349</v>
      </c>
      <c r="Y2202">
        <v>16</v>
      </c>
      <c r="Z2202">
        <v>100351</v>
      </c>
      <c r="AA2202">
        <v>17</v>
      </c>
      <c r="AB2202">
        <v>100349</v>
      </c>
      <c r="AC2202">
        <v>19</v>
      </c>
      <c r="AD2202">
        <v>100350</v>
      </c>
      <c r="AE2202">
        <v>20</v>
      </c>
      <c r="AF2202">
        <v>201162</v>
      </c>
      <c r="AG2202">
        <v>18</v>
      </c>
      <c r="AH2202" t="e">
        <f>VLOOKUP(AF2202,关卡难度线!B:H,11,0)</f>
        <v>#N/A</v>
      </c>
    </row>
    <row r="2203" spans="14:34">
      <c r="N2203" s="14">
        <v>100350</v>
      </c>
      <c r="O2203">
        <v>11</v>
      </c>
      <c r="P2203">
        <v>100351</v>
      </c>
      <c r="Q2203">
        <v>12</v>
      </c>
      <c r="R2203">
        <v>100351</v>
      </c>
      <c r="S2203">
        <v>13</v>
      </c>
      <c r="T2203">
        <v>100349</v>
      </c>
      <c r="U2203">
        <v>14</v>
      </c>
      <c r="V2203">
        <v>100349</v>
      </c>
      <c r="W2203">
        <v>15</v>
      </c>
      <c r="X2203">
        <v>100351</v>
      </c>
      <c r="Y2203">
        <v>16</v>
      </c>
      <c r="Z2203">
        <v>100349</v>
      </c>
      <c r="AA2203">
        <v>17</v>
      </c>
      <c r="AB2203">
        <v>100350</v>
      </c>
      <c r="AC2203">
        <v>19</v>
      </c>
      <c r="AD2203">
        <v>100350</v>
      </c>
      <c r="AE2203">
        <v>20</v>
      </c>
      <c r="AF2203">
        <v>201163</v>
      </c>
      <c r="AG2203">
        <v>18</v>
      </c>
      <c r="AH2203" t="e">
        <f>VLOOKUP(AF2203,关卡难度线!B:H,11,0)</f>
        <v>#N/A</v>
      </c>
    </row>
    <row r="2204" spans="14:34">
      <c r="N2204" s="14">
        <v>100350</v>
      </c>
      <c r="O2204">
        <v>11</v>
      </c>
      <c r="P2204">
        <v>100349</v>
      </c>
      <c r="Q2204">
        <v>12</v>
      </c>
      <c r="R2204">
        <v>100351</v>
      </c>
      <c r="S2204">
        <v>13</v>
      </c>
      <c r="T2204">
        <v>100349</v>
      </c>
      <c r="U2204">
        <v>14</v>
      </c>
      <c r="V2204">
        <v>100351</v>
      </c>
      <c r="W2204">
        <v>15</v>
      </c>
      <c r="X2204">
        <v>100351</v>
      </c>
      <c r="Y2204">
        <v>16</v>
      </c>
      <c r="Z2204">
        <v>100350</v>
      </c>
      <c r="AA2204">
        <v>17</v>
      </c>
      <c r="AB2204">
        <v>100350</v>
      </c>
      <c r="AC2204">
        <v>19</v>
      </c>
      <c r="AD2204">
        <v>100350</v>
      </c>
      <c r="AE2204">
        <v>20</v>
      </c>
      <c r="AF2204">
        <v>201164</v>
      </c>
      <c r="AG2204">
        <v>18</v>
      </c>
      <c r="AH2204" t="e">
        <f>VLOOKUP(AF2204,关卡难度线!B:H,11,0)</f>
        <v>#N/A</v>
      </c>
    </row>
    <row r="2205" spans="14:34">
      <c r="N2205" s="14">
        <v>100350</v>
      </c>
      <c r="O2205">
        <v>11</v>
      </c>
      <c r="P2205">
        <v>100351</v>
      </c>
      <c r="Q2205">
        <v>12</v>
      </c>
      <c r="R2205">
        <v>100350</v>
      </c>
      <c r="S2205">
        <v>13</v>
      </c>
      <c r="T2205">
        <v>100349</v>
      </c>
      <c r="U2205">
        <v>14</v>
      </c>
      <c r="V2205">
        <v>100350</v>
      </c>
      <c r="W2205">
        <v>15</v>
      </c>
      <c r="X2205">
        <v>100350</v>
      </c>
      <c r="Y2205">
        <v>16</v>
      </c>
      <c r="Z2205">
        <v>100351</v>
      </c>
      <c r="AA2205">
        <v>17</v>
      </c>
      <c r="AB2205">
        <v>100349</v>
      </c>
      <c r="AC2205">
        <v>19</v>
      </c>
      <c r="AD2205">
        <v>100350</v>
      </c>
      <c r="AE2205">
        <v>20</v>
      </c>
      <c r="AF2205">
        <v>201165</v>
      </c>
      <c r="AG2205">
        <v>18</v>
      </c>
      <c r="AH2205" t="e">
        <f>VLOOKUP(AF2205,关卡难度线!B:H,11,0)</f>
        <v>#N/A</v>
      </c>
    </row>
    <row r="2206" spans="14:34">
      <c r="N2206" s="14">
        <v>100349</v>
      </c>
      <c r="O2206">
        <v>11</v>
      </c>
      <c r="P2206">
        <v>100351</v>
      </c>
      <c r="Q2206">
        <v>12</v>
      </c>
      <c r="R2206">
        <v>100349</v>
      </c>
      <c r="S2206">
        <v>13</v>
      </c>
      <c r="T2206">
        <v>100349</v>
      </c>
      <c r="U2206">
        <v>14</v>
      </c>
      <c r="V2206">
        <v>100350</v>
      </c>
      <c r="W2206">
        <v>15</v>
      </c>
      <c r="X2206">
        <v>100349</v>
      </c>
      <c r="Y2206">
        <v>16</v>
      </c>
      <c r="Z2206">
        <v>100350</v>
      </c>
      <c r="AA2206">
        <v>17</v>
      </c>
      <c r="AB2206">
        <v>100349</v>
      </c>
      <c r="AC2206">
        <v>19</v>
      </c>
      <c r="AD2206">
        <v>100350</v>
      </c>
      <c r="AE2206">
        <v>20</v>
      </c>
      <c r="AF2206">
        <v>201166</v>
      </c>
      <c r="AG2206">
        <v>18</v>
      </c>
      <c r="AH2206" t="e">
        <f>VLOOKUP(AF2206,关卡难度线!B:H,11,0)</f>
        <v>#N/A</v>
      </c>
    </row>
    <row r="2207" spans="14:34">
      <c r="N2207" s="14">
        <v>100349</v>
      </c>
      <c r="O2207">
        <v>11</v>
      </c>
      <c r="P2207">
        <v>100351</v>
      </c>
      <c r="Q2207">
        <v>12</v>
      </c>
      <c r="R2207">
        <v>100351</v>
      </c>
      <c r="S2207">
        <v>13</v>
      </c>
      <c r="T2207">
        <v>100350</v>
      </c>
      <c r="U2207">
        <v>14</v>
      </c>
      <c r="V2207">
        <v>100351</v>
      </c>
      <c r="W2207">
        <v>15</v>
      </c>
      <c r="X2207">
        <v>100351</v>
      </c>
      <c r="Y2207">
        <v>16</v>
      </c>
      <c r="Z2207">
        <v>100349</v>
      </c>
      <c r="AA2207">
        <v>17</v>
      </c>
      <c r="AB2207">
        <v>100350</v>
      </c>
      <c r="AC2207">
        <v>19</v>
      </c>
      <c r="AD2207">
        <v>100349</v>
      </c>
      <c r="AE2207">
        <v>20</v>
      </c>
      <c r="AF2207">
        <v>201167</v>
      </c>
      <c r="AG2207">
        <v>18</v>
      </c>
      <c r="AH2207" t="e">
        <f>VLOOKUP(AF2207,关卡难度线!B:H,11,0)</f>
        <v>#N/A</v>
      </c>
    </row>
    <row r="2208" spans="14:34">
      <c r="N2208" s="14">
        <v>100350</v>
      </c>
      <c r="O2208">
        <v>11</v>
      </c>
      <c r="P2208">
        <v>100349</v>
      </c>
      <c r="Q2208">
        <v>12</v>
      </c>
      <c r="R2208">
        <v>100349</v>
      </c>
      <c r="S2208">
        <v>13</v>
      </c>
      <c r="T2208">
        <v>100351</v>
      </c>
      <c r="U2208">
        <v>14</v>
      </c>
      <c r="V2208">
        <v>100349</v>
      </c>
      <c r="W2208">
        <v>15</v>
      </c>
      <c r="X2208">
        <v>100350</v>
      </c>
      <c r="Y2208">
        <v>16</v>
      </c>
      <c r="Z2208">
        <v>100350</v>
      </c>
      <c r="AA2208">
        <v>17</v>
      </c>
      <c r="AB2208">
        <v>100350</v>
      </c>
      <c r="AC2208">
        <v>19</v>
      </c>
      <c r="AD2208">
        <v>100350</v>
      </c>
      <c r="AE2208">
        <v>20</v>
      </c>
      <c r="AF2208">
        <v>201168</v>
      </c>
      <c r="AG2208">
        <v>18</v>
      </c>
      <c r="AH2208" t="e">
        <f>VLOOKUP(AF2208,关卡难度线!B:H,11,0)</f>
        <v>#N/A</v>
      </c>
    </row>
    <row r="2209" spans="14:34">
      <c r="N2209" s="14">
        <v>100350</v>
      </c>
      <c r="O2209">
        <v>11</v>
      </c>
      <c r="P2209">
        <v>100350</v>
      </c>
      <c r="Q2209">
        <v>12</v>
      </c>
      <c r="R2209">
        <v>100350</v>
      </c>
      <c r="S2209">
        <v>13</v>
      </c>
      <c r="T2209">
        <v>100349</v>
      </c>
      <c r="U2209">
        <v>14</v>
      </c>
      <c r="V2209">
        <v>100350</v>
      </c>
      <c r="W2209">
        <v>15</v>
      </c>
      <c r="X2209">
        <v>100350</v>
      </c>
      <c r="Y2209">
        <v>16</v>
      </c>
      <c r="Z2209">
        <v>100351</v>
      </c>
      <c r="AA2209">
        <v>17</v>
      </c>
      <c r="AB2209">
        <v>100350</v>
      </c>
      <c r="AC2209">
        <v>19</v>
      </c>
      <c r="AD2209">
        <v>100350</v>
      </c>
      <c r="AE2209">
        <v>20</v>
      </c>
      <c r="AF2209">
        <v>201169</v>
      </c>
      <c r="AG2209">
        <v>18</v>
      </c>
      <c r="AH2209" t="e">
        <f>VLOOKUP(AF2209,关卡难度线!B:H,11,0)</f>
        <v>#N/A</v>
      </c>
    </row>
    <row r="2210" spans="14:34">
      <c r="N2210" s="14">
        <v>100351</v>
      </c>
      <c r="O2210">
        <v>11</v>
      </c>
      <c r="P2210">
        <v>100350</v>
      </c>
      <c r="Q2210">
        <v>12</v>
      </c>
      <c r="R2210">
        <v>100349</v>
      </c>
      <c r="S2210">
        <v>13</v>
      </c>
      <c r="T2210">
        <v>100349</v>
      </c>
      <c r="U2210">
        <v>14</v>
      </c>
      <c r="V2210">
        <v>100350</v>
      </c>
      <c r="W2210">
        <v>15</v>
      </c>
      <c r="X2210">
        <v>100350</v>
      </c>
      <c r="Y2210">
        <v>16</v>
      </c>
      <c r="Z2210">
        <v>100349</v>
      </c>
      <c r="AA2210">
        <v>17</v>
      </c>
      <c r="AB2210">
        <v>100349</v>
      </c>
      <c r="AC2210">
        <v>19</v>
      </c>
      <c r="AD2210">
        <v>100350</v>
      </c>
      <c r="AE2210">
        <v>20</v>
      </c>
      <c r="AF2210">
        <v>201170</v>
      </c>
      <c r="AG2210">
        <v>18</v>
      </c>
      <c r="AH2210" t="e">
        <f>VLOOKUP(AF2210,关卡难度线!B:H,11,0)</f>
        <v>#N/A</v>
      </c>
    </row>
    <row r="2211" spans="14:34">
      <c r="N2211" s="14">
        <v>100350</v>
      </c>
      <c r="O2211">
        <v>11</v>
      </c>
      <c r="P2211">
        <v>100351</v>
      </c>
      <c r="Q2211">
        <v>12</v>
      </c>
      <c r="R2211">
        <v>100350</v>
      </c>
      <c r="S2211">
        <v>13</v>
      </c>
      <c r="T2211">
        <v>100349</v>
      </c>
      <c r="U2211">
        <v>14</v>
      </c>
      <c r="V2211">
        <v>100349</v>
      </c>
      <c r="W2211">
        <v>15</v>
      </c>
      <c r="X2211">
        <v>100351</v>
      </c>
      <c r="Y2211">
        <v>16</v>
      </c>
      <c r="Z2211">
        <v>100350</v>
      </c>
      <c r="AA2211">
        <v>17</v>
      </c>
      <c r="AB2211">
        <v>100351</v>
      </c>
      <c r="AC2211">
        <v>19</v>
      </c>
      <c r="AD2211">
        <v>100349</v>
      </c>
      <c r="AE2211">
        <v>20</v>
      </c>
      <c r="AF2211">
        <v>201161</v>
      </c>
      <c r="AG2211">
        <v>18</v>
      </c>
      <c r="AH2211" t="e">
        <f>VLOOKUP(AF2211,关卡难度线!B:H,11,0)</f>
        <v>#N/A</v>
      </c>
    </row>
    <row r="2212" spans="14:34">
      <c r="N2212" s="14">
        <v>100350</v>
      </c>
      <c r="O2212">
        <v>11</v>
      </c>
      <c r="P2212">
        <v>100349</v>
      </c>
      <c r="Q2212">
        <v>12</v>
      </c>
      <c r="R2212">
        <v>100351</v>
      </c>
      <c r="S2212">
        <v>13</v>
      </c>
      <c r="T2212">
        <v>100351</v>
      </c>
      <c r="U2212">
        <v>14</v>
      </c>
      <c r="V2212">
        <v>100349</v>
      </c>
      <c r="W2212">
        <v>15</v>
      </c>
      <c r="X2212">
        <v>100349</v>
      </c>
      <c r="Y2212">
        <v>16</v>
      </c>
      <c r="Z2212">
        <v>100351</v>
      </c>
      <c r="AA2212">
        <v>17</v>
      </c>
      <c r="AB2212">
        <v>100349</v>
      </c>
      <c r="AC2212">
        <v>19</v>
      </c>
      <c r="AD2212">
        <v>100350</v>
      </c>
      <c r="AE2212">
        <v>20</v>
      </c>
      <c r="AF2212">
        <v>201162</v>
      </c>
      <c r="AG2212">
        <v>18</v>
      </c>
      <c r="AH2212" t="e">
        <f>VLOOKUP(AF2212,关卡难度线!B:H,11,0)</f>
        <v>#N/A</v>
      </c>
    </row>
    <row r="2213" spans="14:34">
      <c r="N2213" s="14">
        <v>100350</v>
      </c>
      <c r="O2213">
        <v>11</v>
      </c>
      <c r="P2213">
        <v>100351</v>
      </c>
      <c r="Q2213">
        <v>12</v>
      </c>
      <c r="R2213">
        <v>100351</v>
      </c>
      <c r="S2213">
        <v>13</v>
      </c>
      <c r="T2213">
        <v>100349</v>
      </c>
      <c r="U2213">
        <v>14</v>
      </c>
      <c r="V2213">
        <v>100349</v>
      </c>
      <c r="W2213">
        <v>15</v>
      </c>
      <c r="X2213">
        <v>100351</v>
      </c>
      <c r="Y2213">
        <v>16</v>
      </c>
      <c r="Z2213">
        <v>100349</v>
      </c>
      <c r="AA2213">
        <v>17</v>
      </c>
      <c r="AB2213">
        <v>100350</v>
      </c>
      <c r="AC2213">
        <v>19</v>
      </c>
      <c r="AD2213">
        <v>100350</v>
      </c>
      <c r="AE2213">
        <v>20</v>
      </c>
      <c r="AF2213">
        <v>201163</v>
      </c>
      <c r="AG2213">
        <v>18</v>
      </c>
      <c r="AH2213" t="e">
        <f>VLOOKUP(AF2213,关卡难度线!B:H,11,0)</f>
        <v>#N/A</v>
      </c>
    </row>
    <row r="2214" spans="14:34">
      <c r="N2214" s="14">
        <v>100350</v>
      </c>
      <c r="O2214">
        <v>11</v>
      </c>
      <c r="P2214">
        <v>100349</v>
      </c>
      <c r="Q2214">
        <v>12</v>
      </c>
      <c r="R2214">
        <v>100351</v>
      </c>
      <c r="S2214">
        <v>13</v>
      </c>
      <c r="T2214">
        <v>100349</v>
      </c>
      <c r="U2214">
        <v>14</v>
      </c>
      <c r="V2214">
        <v>100351</v>
      </c>
      <c r="W2214">
        <v>15</v>
      </c>
      <c r="X2214">
        <v>100351</v>
      </c>
      <c r="Y2214">
        <v>16</v>
      </c>
      <c r="Z2214">
        <v>100350</v>
      </c>
      <c r="AA2214">
        <v>17</v>
      </c>
      <c r="AB2214">
        <v>100350</v>
      </c>
      <c r="AC2214">
        <v>19</v>
      </c>
      <c r="AD2214">
        <v>100350</v>
      </c>
      <c r="AE2214">
        <v>20</v>
      </c>
      <c r="AF2214">
        <v>201164</v>
      </c>
      <c r="AG2214">
        <v>18</v>
      </c>
      <c r="AH2214" t="e">
        <f>VLOOKUP(AF2214,关卡难度线!B:H,11,0)</f>
        <v>#N/A</v>
      </c>
    </row>
    <row r="2215" spans="14:34">
      <c r="N2215" s="14">
        <v>100350</v>
      </c>
      <c r="O2215">
        <v>11</v>
      </c>
      <c r="P2215">
        <v>100351</v>
      </c>
      <c r="Q2215">
        <v>12</v>
      </c>
      <c r="R2215">
        <v>100350</v>
      </c>
      <c r="S2215">
        <v>13</v>
      </c>
      <c r="T2215">
        <v>100349</v>
      </c>
      <c r="U2215">
        <v>14</v>
      </c>
      <c r="V2215">
        <v>100350</v>
      </c>
      <c r="W2215">
        <v>15</v>
      </c>
      <c r="X2215">
        <v>100350</v>
      </c>
      <c r="Y2215">
        <v>16</v>
      </c>
      <c r="Z2215">
        <v>100351</v>
      </c>
      <c r="AA2215">
        <v>17</v>
      </c>
      <c r="AB2215">
        <v>100349</v>
      </c>
      <c r="AC2215">
        <v>19</v>
      </c>
      <c r="AD2215">
        <v>100350</v>
      </c>
      <c r="AE2215">
        <v>20</v>
      </c>
      <c r="AF2215">
        <v>201165</v>
      </c>
      <c r="AG2215">
        <v>18</v>
      </c>
      <c r="AH2215" t="e">
        <f>VLOOKUP(AF2215,关卡难度线!B:H,11,0)</f>
        <v>#N/A</v>
      </c>
    </row>
    <row r="2216" spans="14:34">
      <c r="N2216" s="14">
        <v>100349</v>
      </c>
      <c r="O2216">
        <v>11</v>
      </c>
      <c r="P2216">
        <v>100351</v>
      </c>
      <c r="Q2216">
        <v>12</v>
      </c>
      <c r="R2216">
        <v>100349</v>
      </c>
      <c r="S2216">
        <v>13</v>
      </c>
      <c r="T2216">
        <v>100349</v>
      </c>
      <c r="U2216">
        <v>14</v>
      </c>
      <c r="V2216">
        <v>100350</v>
      </c>
      <c r="W2216">
        <v>15</v>
      </c>
      <c r="X2216">
        <v>100349</v>
      </c>
      <c r="Y2216">
        <v>16</v>
      </c>
      <c r="Z2216">
        <v>100350</v>
      </c>
      <c r="AA2216">
        <v>17</v>
      </c>
      <c r="AB2216">
        <v>100349</v>
      </c>
      <c r="AC2216">
        <v>19</v>
      </c>
      <c r="AD2216">
        <v>100350</v>
      </c>
      <c r="AE2216">
        <v>20</v>
      </c>
      <c r="AF2216">
        <v>201166</v>
      </c>
      <c r="AG2216">
        <v>18</v>
      </c>
      <c r="AH2216" t="e">
        <f>VLOOKUP(AF2216,关卡难度线!B:H,11,0)</f>
        <v>#N/A</v>
      </c>
    </row>
    <row r="2217" spans="14:34">
      <c r="N2217" s="14">
        <v>100349</v>
      </c>
      <c r="O2217">
        <v>11</v>
      </c>
      <c r="P2217">
        <v>100351</v>
      </c>
      <c r="Q2217">
        <v>12</v>
      </c>
      <c r="R2217">
        <v>100351</v>
      </c>
      <c r="S2217">
        <v>13</v>
      </c>
      <c r="T2217">
        <v>100350</v>
      </c>
      <c r="U2217">
        <v>14</v>
      </c>
      <c r="V2217">
        <v>100351</v>
      </c>
      <c r="W2217">
        <v>15</v>
      </c>
      <c r="X2217">
        <v>100351</v>
      </c>
      <c r="Y2217">
        <v>16</v>
      </c>
      <c r="Z2217">
        <v>100349</v>
      </c>
      <c r="AA2217">
        <v>17</v>
      </c>
      <c r="AB2217">
        <v>100350</v>
      </c>
      <c r="AC2217">
        <v>19</v>
      </c>
      <c r="AD2217">
        <v>100349</v>
      </c>
      <c r="AE2217">
        <v>20</v>
      </c>
      <c r="AF2217">
        <v>201167</v>
      </c>
      <c r="AG2217">
        <v>18</v>
      </c>
      <c r="AH2217" t="e">
        <f>VLOOKUP(AF2217,关卡难度线!B:H,11,0)</f>
        <v>#N/A</v>
      </c>
    </row>
    <row r="2218" spans="14:34">
      <c r="N2218" s="14">
        <v>100350</v>
      </c>
      <c r="O2218">
        <v>11</v>
      </c>
      <c r="P2218">
        <v>100349</v>
      </c>
      <c r="Q2218">
        <v>12</v>
      </c>
      <c r="R2218">
        <v>100349</v>
      </c>
      <c r="S2218">
        <v>13</v>
      </c>
      <c r="T2218">
        <v>100351</v>
      </c>
      <c r="U2218">
        <v>14</v>
      </c>
      <c r="V2218">
        <v>100349</v>
      </c>
      <c r="W2218">
        <v>15</v>
      </c>
      <c r="X2218">
        <v>100350</v>
      </c>
      <c r="Y2218">
        <v>16</v>
      </c>
      <c r="Z2218">
        <v>100350</v>
      </c>
      <c r="AA2218">
        <v>17</v>
      </c>
      <c r="AB2218">
        <v>100350</v>
      </c>
      <c r="AC2218">
        <v>19</v>
      </c>
      <c r="AD2218">
        <v>100350</v>
      </c>
      <c r="AE2218">
        <v>20</v>
      </c>
      <c r="AF2218">
        <v>201168</v>
      </c>
      <c r="AG2218">
        <v>18</v>
      </c>
      <c r="AH2218" t="e">
        <f>VLOOKUP(AF2218,关卡难度线!B:H,11,0)</f>
        <v>#N/A</v>
      </c>
    </row>
    <row r="2219" spans="14:34">
      <c r="N2219" s="14">
        <v>100350</v>
      </c>
      <c r="O2219">
        <v>11</v>
      </c>
      <c r="P2219">
        <v>100350</v>
      </c>
      <c r="Q2219">
        <v>12</v>
      </c>
      <c r="R2219">
        <v>100350</v>
      </c>
      <c r="S2219">
        <v>13</v>
      </c>
      <c r="T2219">
        <v>100349</v>
      </c>
      <c r="U2219">
        <v>14</v>
      </c>
      <c r="V2219">
        <v>100350</v>
      </c>
      <c r="W2219">
        <v>15</v>
      </c>
      <c r="X2219">
        <v>100350</v>
      </c>
      <c r="Y2219">
        <v>16</v>
      </c>
      <c r="Z2219">
        <v>100351</v>
      </c>
      <c r="AA2219">
        <v>17</v>
      </c>
      <c r="AB2219">
        <v>100350</v>
      </c>
      <c r="AC2219">
        <v>19</v>
      </c>
      <c r="AD2219">
        <v>100350</v>
      </c>
      <c r="AE2219">
        <v>20</v>
      </c>
      <c r="AF2219">
        <v>201169</v>
      </c>
      <c r="AG2219">
        <v>18</v>
      </c>
      <c r="AH2219" t="e">
        <f>VLOOKUP(AF2219,关卡难度线!B:H,11,0)</f>
        <v>#N/A</v>
      </c>
    </row>
    <row r="2220" spans="14:34">
      <c r="N2220" s="14">
        <v>100351</v>
      </c>
      <c r="O2220">
        <v>11</v>
      </c>
      <c r="P2220">
        <v>100350</v>
      </c>
      <c r="Q2220">
        <v>12</v>
      </c>
      <c r="R2220">
        <v>100349</v>
      </c>
      <c r="S2220">
        <v>13</v>
      </c>
      <c r="T2220">
        <v>100349</v>
      </c>
      <c r="U2220">
        <v>14</v>
      </c>
      <c r="V2220">
        <v>100350</v>
      </c>
      <c r="W2220">
        <v>15</v>
      </c>
      <c r="X2220">
        <v>100350</v>
      </c>
      <c r="Y2220">
        <v>16</v>
      </c>
      <c r="Z2220">
        <v>100349</v>
      </c>
      <c r="AA2220">
        <v>17</v>
      </c>
      <c r="AB2220">
        <v>100349</v>
      </c>
      <c r="AC2220">
        <v>19</v>
      </c>
      <c r="AD2220">
        <v>100350</v>
      </c>
      <c r="AE2220">
        <v>20</v>
      </c>
      <c r="AF2220">
        <v>201170</v>
      </c>
      <c r="AG2220">
        <v>18</v>
      </c>
      <c r="AH2220" t="e">
        <f>VLOOKUP(AF2220,关卡难度线!B:H,11,0)</f>
        <v>#N/A</v>
      </c>
    </row>
    <row r="2221" spans="14:34">
      <c r="N2221" s="14">
        <v>100353</v>
      </c>
      <c r="O2221">
        <v>11</v>
      </c>
      <c r="P2221">
        <v>100353</v>
      </c>
      <c r="Q2221">
        <v>12</v>
      </c>
      <c r="R2221">
        <v>100354</v>
      </c>
      <c r="S2221">
        <v>13</v>
      </c>
      <c r="T2221">
        <v>100354</v>
      </c>
      <c r="U2221">
        <v>14</v>
      </c>
      <c r="V2221">
        <v>100354</v>
      </c>
      <c r="W2221">
        <v>15</v>
      </c>
      <c r="X2221">
        <v>100354</v>
      </c>
      <c r="Y2221">
        <v>16</v>
      </c>
      <c r="Z2221">
        <v>100352</v>
      </c>
      <c r="AA2221">
        <v>17</v>
      </c>
      <c r="AB2221">
        <v>100354</v>
      </c>
      <c r="AC2221">
        <v>19</v>
      </c>
      <c r="AD2221">
        <v>100353</v>
      </c>
      <c r="AE2221">
        <v>20</v>
      </c>
      <c r="AF2221">
        <v>201171</v>
      </c>
      <c r="AG2221">
        <v>18</v>
      </c>
      <c r="AH2221" t="e">
        <f>VLOOKUP(AF2221,关卡难度线!B:H,11,0)</f>
        <v>#N/A</v>
      </c>
    </row>
    <row r="2222" spans="14:34">
      <c r="N2222" s="14">
        <v>100353</v>
      </c>
      <c r="O2222">
        <v>11</v>
      </c>
      <c r="P2222">
        <v>100352</v>
      </c>
      <c r="Q2222">
        <v>12</v>
      </c>
      <c r="R2222">
        <v>100352</v>
      </c>
      <c r="S2222">
        <v>13</v>
      </c>
      <c r="T2222">
        <v>100354</v>
      </c>
      <c r="U2222">
        <v>14</v>
      </c>
      <c r="V2222">
        <v>100352</v>
      </c>
      <c r="W2222">
        <v>15</v>
      </c>
      <c r="X2222">
        <v>100352</v>
      </c>
      <c r="Y2222">
        <v>16</v>
      </c>
      <c r="Z2222">
        <v>100353</v>
      </c>
      <c r="AA2222">
        <v>17</v>
      </c>
      <c r="AB2222">
        <v>100354</v>
      </c>
      <c r="AC2222">
        <v>19</v>
      </c>
      <c r="AD2222">
        <v>100352</v>
      </c>
      <c r="AE2222">
        <v>20</v>
      </c>
      <c r="AF2222">
        <v>201172</v>
      </c>
      <c r="AG2222">
        <v>18</v>
      </c>
      <c r="AH2222" t="e">
        <f>VLOOKUP(AF2222,关卡难度线!B:H,11,0)</f>
        <v>#N/A</v>
      </c>
    </row>
    <row r="2223" spans="14:34">
      <c r="N2223" s="14">
        <v>100352</v>
      </c>
      <c r="O2223">
        <v>11</v>
      </c>
      <c r="P2223">
        <v>100352</v>
      </c>
      <c r="Q2223">
        <v>12</v>
      </c>
      <c r="R2223">
        <v>100354</v>
      </c>
      <c r="S2223">
        <v>13</v>
      </c>
      <c r="T2223">
        <v>100352</v>
      </c>
      <c r="U2223">
        <v>14</v>
      </c>
      <c r="V2223">
        <v>100352</v>
      </c>
      <c r="W2223">
        <v>15</v>
      </c>
      <c r="X2223">
        <v>100352</v>
      </c>
      <c r="Y2223">
        <v>16</v>
      </c>
      <c r="Z2223">
        <v>100353</v>
      </c>
      <c r="AA2223">
        <v>17</v>
      </c>
      <c r="AB2223">
        <v>100352</v>
      </c>
      <c r="AC2223">
        <v>19</v>
      </c>
      <c r="AD2223">
        <v>100353</v>
      </c>
      <c r="AE2223">
        <v>20</v>
      </c>
      <c r="AF2223">
        <v>201173</v>
      </c>
      <c r="AG2223">
        <v>18</v>
      </c>
      <c r="AH2223" t="e">
        <f>VLOOKUP(AF2223,关卡难度线!B:H,11,0)</f>
        <v>#N/A</v>
      </c>
    </row>
    <row r="2224" spans="14:34">
      <c r="N2224" s="14">
        <v>100352</v>
      </c>
      <c r="O2224">
        <v>11</v>
      </c>
      <c r="P2224">
        <v>100354</v>
      </c>
      <c r="Q2224">
        <v>12</v>
      </c>
      <c r="R2224">
        <v>100353</v>
      </c>
      <c r="S2224">
        <v>13</v>
      </c>
      <c r="T2224">
        <v>100352</v>
      </c>
      <c r="U2224">
        <v>14</v>
      </c>
      <c r="V2224">
        <v>100354</v>
      </c>
      <c r="W2224">
        <v>15</v>
      </c>
      <c r="X2224">
        <v>100354</v>
      </c>
      <c r="Y2224">
        <v>16</v>
      </c>
      <c r="Z2224">
        <v>100352</v>
      </c>
      <c r="AA2224">
        <v>17</v>
      </c>
      <c r="AB2224">
        <v>100352</v>
      </c>
      <c r="AC2224">
        <v>19</v>
      </c>
      <c r="AD2224">
        <v>100354</v>
      </c>
      <c r="AE2224">
        <v>20</v>
      </c>
      <c r="AF2224">
        <v>201174</v>
      </c>
      <c r="AG2224">
        <v>18</v>
      </c>
      <c r="AH2224" t="e">
        <f>VLOOKUP(AF2224,关卡难度线!B:H,11,0)</f>
        <v>#N/A</v>
      </c>
    </row>
    <row r="2225" spans="14:34">
      <c r="N2225" s="14">
        <v>100352</v>
      </c>
      <c r="O2225">
        <v>11</v>
      </c>
      <c r="P2225">
        <v>100353</v>
      </c>
      <c r="Q2225">
        <v>12</v>
      </c>
      <c r="R2225">
        <v>100354</v>
      </c>
      <c r="S2225">
        <v>13</v>
      </c>
      <c r="T2225">
        <v>100353</v>
      </c>
      <c r="U2225">
        <v>14</v>
      </c>
      <c r="V2225">
        <v>100354</v>
      </c>
      <c r="W2225">
        <v>15</v>
      </c>
      <c r="X2225">
        <v>100354</v>
      </c>
      <c r="Y2225">
        <v>16</v>
      </c>
      <c r="Z2225">
        <v>100352</v>
      </c>
      <c r="AA2225">
        <v>17</v>
      </c>
      <c r="AB2225">
        <v>100352</v>
      </c>
      <c r="AC2225">
        <v>19</v>
      </c>
      <c r="AD2225">
        <v>100354</v>
      </c>
      <c r="AE2225">
        <v>20</v>
      </c>
      <c r="AF2225">
        <v>201175</v>
      </c>
      <c r="AG2225">
        <v>18</v>
      </c>
      <c r="AH2225" t="e">
        <f>VLOOKUP(AF2225,关卡难度线!B:H,11,0)</f>
        <v>#N/A</v>
      </c>
    </row>
    <row r="2226" spans="14:34">
      <c r="N2226" s="14">
        <v>100353</v>
      </c>
      <c r="O2226">
        <v>11</v>
      </c>
      <c r="P2226">
        <v>100353</v>
      </c>
      <c r="Q2226">
        <v>12</v>
      </c>
      <c r="R2226">
        <v>100352</v>
      </c>
      <c r="S2226">
        <v>13</v>
      </c>
      <c r="T2226">
        <v>100354</v>
      </c>
      <c r="U2226">
        <v>14</v>
      </c>
      <c r="V2226">
        <v>100354</v>
      </c>
      <c r="W2226">
        <v>15</v>
      </c>
      <c r="X2226">
        <v>100352</v>
      </c>
      <c r="Y2226">
        <v>16</v>
      </c>
      <c r="Z2226">
        <v>100354</v>
      </c>
      <c r="AA2226">
        <v>17</v>
      </c>
      <c r="AB2226">
        <v>100354</v>
      </c>
      <c r="AC2226">
        <v>19</v>
      </c>
      <c r="AD2226">
        <v>100354</v>
      </c>
      <c r="AE2226">
        <v>20</v>
      </c>
      <c r="AF2226">
        <v>201176</v>
      </c>
      <c r="AG2226">
        <v>18</v>
      </c>
      <c r="AH2226" t="e">
        <f>VLOOKUP(AF2226,关卡难度线!B:H,11,0)</f>
        <v>#N/A</v>
      </c>
    </row>
    <row r="2227" spans="14:34">
      <c r="N2227" s="14">
        <v>100352</v>
      </c>
      <c r="O2227">
        <v>11</v>
      </c>
      <c r="P2227">
        <v>100353</v>
      </c>
      <c r="Q2227">
        <v>12</v>
      </c>
      <c r="R2227">
        <v>100354</v>
      </c>
      <c r="S2227">
        <v>13</v>
      </c>
      <c r="T2227">
        <v>100353</v>
      </c>
      <c r="U2227">
        <v>14</v>
      </c>
      <c r="V2227">
        <v>100352</v>
      </c>
      <c r="W2227">
        <v>15</v>
      </c>
      <c r="X2227">
        <v>100354</v>
      </c>
      <c r="Y2227">
        <v>16</v>
      </c>
      <c r="Z2227">
        <v>100352</v>
      </c>
      <c r="AA2227">
        <v>17</v>
      </c>
      <c r="AB2227">
        <v>100353</v>
      </c>
      <c r="AC2227">
        <v>19</v>
      </c>
      <c r="AD2227">
        <v>100354</v>
      </c>
      <c r="AE2227">
        <v>20</v>
      </c>
      <c r="AF2227">
        <v>201177</v>
      </c>
      <c r="AG2227">
        <v>18</v>
      </c>
      <c r="AH2227" t="e">
        <f>VLOOKUP(AF2227,关卡难度线!B:H,11,0)</f>
        <v>#N/A</v>
      </c>
    </row>
    <row r="2228" spans="14:34">
      <c r="N2228" s="14">
        <v>100352</v>
      </c>
      <c r="O2228">
        <v>11</v>
      </c>
      <c r="P2228">
        <v>100353</v>
      </c>
      <c r="Q2228">
        <v>12</v>
      </c>
      <c r="R2228">
        <v>100352</v>
      </c>
      <c r="S2228">
        <v>13</v>
      </c>
      <c r="T2228">
        <v>100352</v>
      </c>
      <c r="U2228">
        <v>14</v>
      </c>
      <c r="V2228">
        <v>100353</v>
      </c>
      <c r="W2228">
        <v>15</v>
      </c>
      <c r="X2228">
        <v>100354</v>
      </c>
      <c r="Y2228">
        <v>16</v>
      </c>
      <c r="Z2228">
        <v>100353</v>
      </c>
      <c r="AA2228">
        <v>17</v>
      </c>
      <c r="AB2228">
        <v>100353</v>
      </c>
      <c r="AC2228">
        <v>19</v>
      </c>
      <c r="AD2228">
        <v>100354</v>
      </c>
      <c r="AE2228">
        <v>20</v>
      </c>
      <c r="AF2228">
        <v>201178</v>
      </c>
      <c r="AG2228">
        <v>18</v>
      </c>
      <c r="AH2228" t="e">
        <f>VLOOKUP(AF2228,关卡难度线!B:H,11,0)</f>
        <v>#N/A</v>
      </c>
    </row>
    <row r="2229" spans="14:34">
      <c r="N2229" s="14">
        <v>100353</v>
      </c>
      <c r="O2229">
        <v>11</v>
      </c>
      <c r="P2229">
        <v>100353</v>
      </c>
      <c r="Q2229">
        <v>12</v>
      </c>
      <c r="R2229">
        <v>100354</v>
      </c>
      <c r="S2229">
        <v>13</v>
      </c>
      <c r="T2229">
        <v>100353</v>
      </c>
      <c r="U2229">
        <v>14</v>
      </c>
      <c r="V2229">
        <v>100354</v>
      </c>
      <c r="W2229">
        <v>15</v>
      </c>
      <c r="X2229">
        <v>100354</v>
      </c>
      <c r="Y2229">
        <v>16</v>
      </c>
      <c r="Z2229">
        <v>100354</v>
      </c>
      <c r="AA2229">
        <v>17</v>
      </c>
      <c r="AB2229">
        <v>100354</v>
      </c>
      <c r="AC2229">
        <v>19</v>
      </c>
      <c r="AD2229">
        <v>100353</v>
      </c>
      <c r="AE2229">
        <v>20</v>
      </c>
      <c r="AF2229">
        <v>201179</v>
      </c>
      <c r="AG2229">
        <v>18</v>
      </c>
      <c r="AH2229" t="e">
        <f>VLOOKUP(AF2229,关卡难度线!B:H,11,0)</f>
        <v>#N/A</v>
      </c>
    </row>
    <row r="2230" spans="14:34">
      <c r="N2230" s="14">
        <v>100353</v>
      </c>
      <c r="O2230">
        <v>11</v>
      </c>
      <c r="P2230">
        <v>100352</v>
      </c>
      <c r="Q2230">
        <v>12</v>
      </c>
      <c r="R2230">
        <v>100353</v>
      </c>
      <c r="S2230">
        <v>13</v>
      </c>
      <c r="T2230">
        <v>100352</v>
      </c>
      <c r="U2230">
        <v>14</v>
      </c>
      <c r="V2230">
        <v>100354</v>
      </c>
      <c r="W2230">
        <v>15</v>
      </c>
      <c r="X2230">
        <v>100352</v>
      </c>
      <c r="Y2230">
        <v>16</v>
      </c>
      <c r="Z2230">
        <v>100352</v>
      </c>
      <c r="AA2230">
        <v>17</v>
      </c>
      <c r="AB2230">
        <v>100354</v>
      </c>
      <c r="AC2230">
        <v>19</v>
      </c>
      <c r="AD2230">
        <v>100352</v>
      </c>
      <c r="AE2230">
        <v>20</v>
      </c>
      <c r="AF2230">
        <v>201180</v>
      </c>
      <c r="AG2230">
        <v>18</v>
      </c>
      <c r="AH2230" t="e">
        <f>VLOOKUP(AF2230,关卡难度线!B:H,11,0)</f>
        <v>#N/A</v>
      </c>
    </row>
    <row r="2231" spans="14:34">
      <c r="N2231" s="14">
        <v>100353</v>
      </c>
      <c r="O2231">
        <v>11</v>
      </c>
      <c r="P2231">
        <v>100353</v>
      </c>
      <c r="Q2231">
        <v>12</v>
      </c>
      <c r="R2231">
        <v>100354</v>
      </c>
      <c r="S2231">
        <v>13</v>
      </c>
      <c r="T2231">
        <v>100354</v>
      </c>
      <c r="U2231">
        <v>14</v>
      </c>
      <c r="V2231">
        <v>100354</v>
      </c>
      <c r="W2231">
        <v>15</v>
      </c>
      <c r="X2231">
        <v>100354</v>
      </c>
      <c r="Y2231">
        <v>16</v>
      </c>
      <c r="Z2231">
        <v>100352</v>
      </c>
      <c r="AA2231">
        <v>17</v>
      </c>
      <c r="AB2231">
        <v>100354</v>
      </c>
      <c r="AC2231">
        <v>19</v>
      </c>
      <c r="AD2231">
        <v>100353</v>
      </c>
      <c r="AE2231">
        <v>20</v>
      </c>
      <c r="AF2231">
        <v>201171</v>
      </c>
      <c r="AG2231">
        <v>18</v>
      </c>
      <c r="AH2231" t="e">
        <f>VLOOKUP(AF2231,关卡难度线!B:H,11,0)</f>
        <v>#N/A</v>
      </c>
    </row>
    <row r="2232" spans="14:34">
      <c r="N2232" s="14">
        <v>100353</v>
      </c>
      <c r="O2232">
        <v>11</v>
      </c>
      <c r="P2232">
        <v>100352</v>
      </c>
      <c r="Q2232">
        <v>12</v>
      </c>
      <c r="R2232">
        <v>100352</v>
      </c>
      <c r="S2232">
        <v>13</v>
      </c>
      <c r="T2232">
        <v>100354</v>
      </c>
      <c r="U2232">
        <v>14</v>
      </c>
      <c r="V2232">
        <v>100352</v>
      </c>
      <c r="W2232">
        <v>15</v>
      </c>
      <c r="X2232">
        <v>100352</v>
      </c>
      <c r="Y2232">
        <v>16</v>
      </c>
      <c r="Z2232">
        <v>100353</v>
      </c>
      <c r="AA2232">
        <v>17</v>
      </c>
      <c r="AB2232">
        <v>100354</v>
      </c>
      <c r="AC2232">
        <v>19</v>
      </c>
      <c r="AD2232">
        <v>100352</v>
      </c>
      <c r="AE2232">
        <v>20</v>
      </c>
      <c r="AF2232">
        <v>201172</v>
      </c>
      <c r="AG2232">
        <v>18</v>
      </c>
      <c r="AH2232" t="e">
        <f>VLOOKUP(AF2232,关卡难度线!B:H,11,0)</f>
        <v>#N/A</v>
      </c>
    </row>
    <row r="2233" spans="14:34">
      <c r="N2233" s="14">
        <v>100352</v>
      </c>
      <c r="O2233">
        <v>11</v>
      </c>
      <c r="P2233">
        <v>100352</v>
      </c>
      <c r="Q2233">
        <v>12</v>
      </c>
      <c r="R2233">
        <v>100354</v>
      </c>
      <c r="S2233">
        <v>13</v>
      </c>
      <c r="T2233">
        <v>100352</v>
      </c>
      <c r="U2233">
        <v>14</v>
      </c>
      <c r="V2233">
        <v>100352</v>
      </c>
      <c r="W2233">
        <v>15</v>
      </c>
      <c r="X2233">
        <v>100352</v>
      </c>
      <c r="Y2233">
        <v>16</v>
      </c>
      <c r="Z2233">
        <v>100353</v>
      </c>
      <c r="AA2233">
        <v>17</v>
      </c>
      <c r="AB2233">
        <v>100352</v>
      </c>
      <c r="AC2233">
        <v>19</v>
      </c>
      <c r="AD2233">
        <v>100353</v>
      </c>
      <c r="AE2233">
        <v>20</v>
      </c>
      <c r="AF2233">
        <v>201173</v>
      </c>
      <c r="AG2233">
        <v>18</v>
      </c>
      <c r="AH2233" t="e">
        <f>VLOOKUP(AF2233,关卡难度线!B:H,11,0)</f>
        <v>#N/A</v>
      </c>
    </row>
    <row r="2234" spans="14:34">
      <c r="N2234" s="14">
        <v>100352</v>
      </c>
      <c r="O2234">
        <v>11</v>
      </c>
      <c r="P2234">
        <v>100354</v>
      </c>
      <c r="Q2234">
        <v>12</v>
      </c>
      <c r="R2234">
        <v>100353</v>
      </c>
      <c r="S2234">
        <v>13</v>
      </c>
      <c r="T2234">
        <v>100352</v>
      </c>
      <c r="U2234">
        <v>14</v>
      </c>
      <c r="V2234">
        <v>100354</v>
      </c>
      <c r="W2234">
        <v>15</v>
      </c>
      <c r="X2234">
        <v>100354</v>
      </c>
      <c r="Y2234">
        <v>16</v>
      </c>
      <c r="Z2234">
        <v>100352</v>
      </c>
      <c r="AA2234">
        <v>17</v>
      </c>
      <c r="AB2234">
        <v>100352</v>
      </c>
      <c r="AC2234">
        <v>19</v>
      </c>
      <c r="AD2234">
        <v>100354</v>
      </c>
      <c r="AE2234">
        <v>20</v>
      </c>
      <c r="AF2234">
        <v>201174</v>
      </c>
      <c r="AG2234">
        <v>18</v>
      </c>
      <c r="AH2234" t="e">
        <f>VLOOKUP(AF2234,关卡难度线!B:H,11,0)</f>
        <v>#N/A</v>
      </c>
    </row>
    <row r="2235" spans="14:34">
      <c r="N2235" s="14">
        <v>100352</v>
      </c>
      <c r="O2235">
        <v>11</v>
      </c>
      <c r="P2235">
        <v>100353</v>
      </c>
      <c r="Q2235">
        <v>12</v>
      </c>
      <c r="R2235">
        <v>100354</v>
      </c>
      <c r="S2235">
        <v>13</v>
      </c>
      <c r="T2235">
        <v>100353</v>
      </c>
      <c r="U2235">
        <v>14</v>
      </c>
      <c r="V2235">
        <v>100354</v>
      </c>
      <c r="W2235">
        <v>15</v>
      </c>
      <c r="X2235">
        <v>100354</v>
      </c>
      <c r="Y2235">
        <v>16</v>
      </c>
      <c r="Z2235">
        <v>100352</v>
      </c>
      <c r="AA2235">
        <v>17</v>
      </c>
      <c r="AB2235">
        <v>100352</v>
      </c>
      <c r="AC2235">
        <v>19</v>
      </c>
      <c r="AD2235">
        <v>100354</v>
      </c>
      <c r="AE2235">
        <v>20</v>
      </c>
      <c r="AF2235">
        <v>201175</v>
      </c>
      <c r="AG2235">
        <v>18</v>
      </c>
      <c r="AH2235" t="e">
        <f>VLOOKUP(AF2235,关卡难度线!B:H,11,0)</f>
        <v>#N/A</v>
      </c>
    </row>
    <row r="2236" spans="14:34">
      <c r="N2236" s="14">
        <v>100353</v>
      </c>
      <c r="O2236">
        <v>11</v>
      </c>
      <c r="P2236">
        <v>100353</v>
      </c>
      <c r="Q2236">
        <v>12</v>
      </c>
      <c r="R2236">
        <v>100352</v>
      </c>
      <c r="S2236">
        <v>13</v>
      </c>
      <c r="T2236">
        <v>100354</v>
      </c>
      <c r="U2236">
        <v>14</v>
      </c>
      <c r="V2236">
        <v>100354</v>
      </c>
      <c r="W2236">
        <v>15</v>
      </c>
      <c r="X2236">
        <v>100352</v>
      </c>
      <c r="Y2236">
        <v>16</v>
      </c>
      <c r="Z2236">
        <v>100354</v>
      </c>
      <c r="AA2236">
        <v>17</v>
      </c>
      <c r="AB2236">
        <v>100354</v>
      </c>
      <c r="AC2236">
        <v>19</v>
      </c>
      <c r="AD2236">
        <v>100354</v>
      </c>
      <c r="AE2236">
        <v>20</v>
      </c>
      <c r="AF2236">
        <v>201176</v>
      </c>
      <c r="AG2236">
        <v>18</v>
      </c>
      <c r="AH2236" t="e">
        <f>VLOOKUP(AF2236,关卡难度线!B:H,11,0)</f>
        <v>#N/A</v>
      </c>
    </row>
    <row r="2237" spans="14:34">
      <c r="N2237" s="14">
        <v>100352</v>
      </c>
      <c r="O2237">
        <v>11</v>
      </c>
      <c r="P2237">
        <v>100353</v>
      </c>
      <c r="Q2237">
        <v>12</v>
      </c>
      <c r="R2237">
        <v>100354</v>
      </c>
      <c r="S2237">
        <v>13</v>
      </c>
      <c r="T2237">
        <v>100353</v>
      </c>
      <c r="U2237">
        <v>14</v>
      </c>
      <c r="V2237">
        <v>100352</v>
      </c>
      <c r="W2237">
        <v>15</v>
      </c>
      <c r="X2237">
        <v>100354</v>
      </c>
      <c r="Y2237">
        <v>16</v>
      </c>
      <c r="Z2237">
        <v>100352</v>
      </c>
      <c r="AA2237">
        <v>17</v>
      </c>
      <c r="AB2237">
        <v>100353</v>
      </c>
      <c r="AC2237">
        <v>19</v>
      </c>
      <c r="AD2237">
        <v>100354</v>
      </c>
      <c r="AE2237">
        <v>20</v>
      </c>
      <c r="AF2237">
        <v>201177</v>
      </c>
      <c r="AG2237">
        <v>18</v>
      </c>
      <c r="AH2237" t="e">
        <f>VLOOKUP(AF2237,关卡难度线!B:H,11,0)</f>
        <v>#N/A</v>
      </c>
    </row>
    <row r="2238" spans="14:34">
      <c r="N2238" s="14">
        <v>100352</v>
      </c>
      <c r="O2238">
        <v>11</v>
      </c>
      <c r="P2238">
        <v>100353</v>
      </c>
      <c r="Q2238">
        <v>12</v>
      </c>
      <c r="R2238">
        <v>100352</v>
      </c>
      <c r="S2238">
        <v>13</v>
      </c>
      <c r="T2238">
        <v>100352</v>
      </c>
      <c r="U2238">
        <v>14</v>
      </c>
      <c r="V2238">
        <v>100353</v>
      </c>
      <c r="W2238">
        <v>15</v>
      </c>
      <c r="X2238">
        <v>100354</v>
      </c>
      <c r="Y2238">
        <v>16</v>
      </c>
      <c r="Z2238">
        <v>100353</v>
      </c>
      <c r="AA2238">
        <v>17</v>
      </c>
      <c r="AB2238">
        <v>100353</v>
      </c>
      <c r="AC2238">
        <v>19</v>
      </c>
      <c r="AD2238">
        <v>100354</v>
      </c>
      <c r="AE2238">
        <v>20</v>
      </c>
      <c r="AF2238">
        <v>201178</v>
      </c>
      <c r="AG2238">
        <v>18</v>
      </c>
      <c r="AH2238" t="e">
        <f>VLOOKUP(AF2238,关卡难度线!B:H,11,0)</f>
        <v>#N/A</v>
      </c>
    </row>
    <row r="2239" spans="14:34">
      <c r="N2239" s="14">
        <v>100353</v>
      </c>
      <c r="O2239">
        <v>11</v>
      </c>
      <c r="P2239">
        <v>100353</v>
      </c>
      <c r="Q2239">
        <v>12</v>
      </c>
      <c r="R2239">
        <v>100354</v>
      </c>
      <c r="S2239">
        <v>13</v>
      </c>
      <c r="T2239">
        <v>100353</v>
      </c>
      <c r="U2239">
        <v>14</v>
      </c>
      <c r="V2239">
        <v>100354</v>
      </c>
      <c r="W2239">
        <v>15</v>
      </c>
      <c r="X2239">
        <v>100354</v>
      </c>
      <c r="Y2239">
        <v>16</v>
      </c>
      <c r="Z2239">
        <v>100354</v>
      </c>
      <c r="AA2239">
        <v>17</v>
      </c>
      <c r="AB2239">
        <v>100354</v>
      </c>
      <c r="AC2239">
        <v>19</v>
      </c>
      <c r="AD2239">
        <v>100353</v>
      </c>
      <c r="AE2239">
        <v>20</v>
      </c>
      <c r="AF2239">
        <v>201179</v>
      </c>
      <c r="AG2239">
        <v>18</v>
      </c>
      <c r="AH2239" t="e">
        <f>VLOOKUP(AF2239,关卡难度线!B:H,11,0)</f>
        <v>#N/A</v>
      </c>
    </row>
    <row r="2240" spans="14:34">
      <c r="N2240" s="14">
        <v>100353</v>
      </c>
      <c r="O2240">
        <v>11</v>
      </c>
      <c r="P2240">
        <v>100352</v>
      </c>
      <c r="Q2240">
        <v>12</v>
      </c>
      <c r="R2240">
        <v>100353</v>
      </c>
      <c r="S2240">
        <v>13</v>
      </c>
      <c r="T2240">
        <v>100352</v>
      </c>
      <c r="U2240">
        <v>14</v>
      </c>
      <c r="V2240">
        <v>100354</v>
      </c>
      <c r="W2240">
        <v>15</v>
      </c>
      <c r="X2240">
        <v>100352</v>
      </c>
      <c r="Y2240">
        <v>16</v>
      </c>
      <c r="Z2240">
        <v>100352</v>
      </c>
      <c r="AA2240">
        <v>17</v>
      </c>
      <c r="AB2240">
        <v>100354</v>
      </c>
      <c r="AC2240">
        <v>19</v>
      </c>
      <c r="AD2240">
        <v>100352</v>
      </c>
      <c r="AE2240">
        <v>20</v>
      </c>
      <c r="AF2240">
        <v>201180</v>
      </c>
      <c r="AG2240">
        <v>18</v>
      </c>
      <c r="AH2240" t="e">
        <f>VLOOKUP(AF2240,关卡难度线!B:H,11,0)</f>
        <v>#N/A</v>
      </c>
    </row>
    <row r="2241" spans="14:34">
      <c r="N2241" s="14">
        <v>100355</v>
      </c>
      <c r="O2241">
        <v>11</v>
      </c>
      <c r="P2241">
        <v>100356</v>
      </c>
      <c r="Q2241">
        <v>12</v>
      </c>
      <c r="R2241">
        <v>100356</v>
      </c>
      <c r="S2241">
        <v>13</v>
      </c>
      <c r="T2241">
        <v>100357</v>
      </c>
      <c r="U2241">
        <v>14</v>
      </c>
      <c r="V2241">
        <v>100357</v>
      </c>
      <c r="W2241">
        <v>15</v>
      </c>
      <c r="X2241">
        <v>100357</v>
      </c>
      <c r="Y2241">
        <v>16</v>
      </c>
      <c r="Z2241">
        <v>100356</v>
      </c>
      <c r="AA2241">
        <v>17</v>
      </c>
      <c r="AB2241">
        <v>100356</v>
      </c>
      <c r="AC2241">
        <v>19</v>
      </c>
      <c r="AD2241">
        <v>100357</v>
      </c>
      <c r="AE2241">
        <v>20</v>
      </c>
      <c r="AF2241">
        <v>201181</v>
      </c>
      <c r="AG2241">
        <v>18</v>
      </c>
      <c r="AH2241" t="e">
        <f>VLOOKUP(AF2241,关卡难度线!B:H,11,0)</f>
        <v>#N/A</v>
      </c>
    </row>
    <row r="2242" spans="14:34">
      <c r="N2242" s="14">
        <v>100356</v>
      </c>
      <c r="O2242">
        <v>11</v>
      </c>
      <c r="P2242">
        <v>100355</v>
      </c>
      <c r="Q2242">
        <v>12</v>
      </c>
      <c r="R2242">
        <v>100356</v>
      </c>
      <c r="S2242">
        <v>13</v>
      </c>
      <c r="T2242">
        <v>100357</v>
      </c>
      <c r="U2242">
        <v>14</v>
      </c>
      <c r="V2242">
        <v>100355</v>
      </c>
      <c r="W2242">
        <v>15</v>
      </c>
      <c r="X2242">
        <v>100357</v>
      </c>
      <c r="Y2242">
        <v>16</v>
      </c>
      <c r="Z2242">
        <v>100356</v>
      </c>
      <c r="AA2242">
        <v>17</v>
      </c>
      <c r="AB2242">
        <v>100357</v>
      </c>
      <c r="AC2242">
        <v>19</v>
      </c>
      <c r="AD2242">
        <v>100357</v>
      </c>
      <c r="AE2242">
        <v>20</v>
      </c>
      <c r="AF2242">
        <v>201182</v>
      </c>
      <c r="AG2242">
        <v>18</v>
      </c>
      <c r="AH2242" t="e">
        <f>VLOOKUP(AF2242,关卡难度线!B:H,11,0)</f>
        <v>#N/A</v>
      </c>
    </row>
    <row r="2243" spans="14:34">
      <c r="N2243" s="14">
        <v>100355</v>
      </c>
      <c r="O2243">
        <v>11</v>
      </c>
      <c r="P2243">
        <v>100355</v>
      </c>
      <c r="Q2243">
        <v>12</v>
      </c>
      <c r="R2243">
        <v>100355</v>
      </c>
      <c r="S2243">
        <v>13</v>
      </c>
      <c r="T2243">
        <v>100356</v>
      </c>
      <c r="U2243">
        <v>14</v>
      </c>
      <c r="V2243">
        <v>100355</v>
      </c>
      <c r="W2243">
        <v>15</v>
      </c>
      <c r="X2243">
        <v>100355</v>
      </c>
      <c r="Y2243">
        <v>16</v>
      </c>
      <c r="Z2243">
        <v>100356</v>
      </c>
      <c r="AA2243">
        <v>17</v>
      </c>
      <c r="AB2243">
        <v>100357</v>
      </c>
      <c r="AC2243">
        <v>19</v>
      </c>
      <c r="AD2243">
        <v>100357</v>
      </c>
      <c r="AE2243">
        <v>20</v>
      </c>
      <c r="AF2243">
        <v>201183</v>
      </c>
      <c r="AG2243">
        <v>18</v>
      </c>
      <c r="AH2243" t="e">
        <f>VLOOKUP(AF2243,关卡难度线!B:H,11,0)</f>
        <v>#N/A</v>
      </c>
    </row>
    <row r="2244" spans="14:34">
      <c r="N2244" s="14">
        <v>100357</v>
      </c>
      <c r="O2244">
        <v>11</v>
      </c>
      <c r="P2244">
        <v>100357</v>
      </c>
      <c r="Q2244">
        <v>12</v>
      </c>
      <c r="R2244">
        <v>100356</v>
      </c>
      <c r="S2244">
        <v>13</v>
      </c>
      <c r="T2244">
        <v>100355</v>
      </c>
      <c r="U2244">
        <v>14</v>
      </c>
      <c r="V2244">
        <v>100357</v>
      </c>
      <c r="W2244">
        <v>15</v>
      </c>
      <c r="X2244">
        <v>100357</v>
      </c>
      <c r="Y2244">
        <v>16</v>
      </c>
      <c r="Z2244">
        <v>100356</v>
      </c>
      <c r="AA2244">
        <v>17</v>
      </c>
      <c r="AB2244">
        <v>100355</v>
      </c>
      <c r="AC2244">
        <v>19</v>
      </c>
      <c r="AD2244">
        <v>100357</v>
      </c>
      <c r="AE2244">
        <v>20</v>
      </c>
      <c r="AF2244">
        <v>201184</v>
      </c>
      <c r="AG2244">
        <v>18</v>
      </c>
      <c r="AH2244" t="e">
        <f>VLOOKUP(AF2244,关卡难度线!B:H,11,0)</f>
        <v>#N/A</v>
      </c>
    </row>
    <row r="2245" spans="14:34">
      <c r="N2245" s="14">
        <v>100357</v>
      </c>
      <c r="O2245">
        <v>11</v>
      </c>
      <c r="P2245">
        <v>100356</v>
      </c>
      <c r="Q2245">
        <v>12</v>
      </c>
      <c r="R2245">
        <v>100355</v>
      </c>
      <c r="S2245">
        <v>13</v>
      </c>
      <c r="T2245">
        <v>100355</v>
      </c>
      <c r="U2245">
        <v>14</v>
      </c>
      <c r="V2245">
        <v>100357</v>
      </c>
      <c r="W2245">
        <v>15</v>
      </c>
      <c r="X2245">
        <v>100355</v>
      </c>
      <c r="Y2245">
        <v>16</v>
      </c>
      <c r="Z2245">
        <v>100357</v>
      </c>
      <c r="AA2245">
        <v>17</v>
      </c>
      <c r="AB2245">
        <v>100356</v>
      </c>
      <c r="AC2245">
        <v>19</v>
      </c>
      <c r="AD2245">
        <v>100357</v>
      </c>
      <c r="AE2245">
        <v>20</v>
      </c>
      <c r="AF2245">
        <v>201185</v>
      </c>
      <c r="AG2245">
        <v>18</v>
      </c>
      <c r="AH2245" t="e">
        <f>VLOOKUP(AF2245,关卡难度线!B:H,11,0)</f>
        <v>#N/A</v>
      </c>
    </row>
    <row r="2246" spans="14:34">
      <c r="N2246" s="14">
        <v>100356</v>
      </c>
      <c r="O2246">
        <v>11</v>
      </c>
      <c r="P2246">
        <v>100355</v>
      </c>
      <c r="Q2246">
        <v>12</v>
      </c>
      <c r="R2246">
        <v>100356</v>
      </c>
      <c r="S2246">
        <v>13</v>
      </c>
      <c r="T2246">
        <v>100355</v>
      </c>
      <c r="U2246">
        <v>14</v>
      </c>
      <c r="V2246">
        <v>100356</v>
      </c>
      <c r="W2246">
        <v>15</v>
      </c>
      <c r="X2246">
        <v>100356</v>
      </c>
      <c r="Y2246">
        <v>16</v>
      </c>
      <c r="Z2246">
        <v>100355</v>
      </c>
      <c r="AA2246">
        <v>17</v>
      </c>
      <c r="AB2246">
        <v>100356</v>
      </c>
      <c r="AC2246">
        <v>19</v>
      </c>
      <c r="AD2246">
        <v>100356</v>
      </c>
      <c r="AE2246">
        <v>20</v>
      </c>
      <c r="AF2246">
        <v>201186</v>
      </c>
      <c r="AG2246">
        <v>18</v>
      </c>
      <c r="AH2246" t="e">
        <f>VLOOKUP(AF2246,关卡难度线!B:H,11,0)</f>
        <v>#N/A</v>
      </c>
    </row>
    <row r="2247" spans="14:34">
      <c r="N2247" s="14">
        <v>100356</v>
      </c>
      <c r="O2247">
        <v>11</v>
      </c>
      <c r="P2247">
        <v>100356</v>
      </c>
      <c r="Q2247">
        <v>12</v>
      </c>
      <c r="R2247">
        <v>100357</v>
      </c>
      <c r="S2247">
        <v>13</v>
      </c>
      <c r="T2247">
        <v>100355</v>
      </c>
      <c r="U2247">
        <v>14</v>
      </c>
      <c r="V2247">
        <v>100355</v>
      </c>
      <c r="W2247">
        <v>15</v>
      </c>
      <c r="X2247">
        <v>100357</v>
      </c>
      <c r="Y2247">
        <v>16</v>
      </c>
      <c r="Z2247">
        <v>100355</v>
      </c>
      <c r="AA2247">
        <v>17</v>
      </c>
      <c r="AB2247">
        <v>100356</v>
      </c>
      <c r="AC2247">
        <v>19</v>
      </c>
      <c r="AD2247">
        <v>100355</v>
      </c>
      <c r="AE2247">
        <v>20</v>
      </c>
      <c r="AF2247">
        <v>201187</v>
      </c>
      <c r="AG2247">
        <v>18</v>
      </c>
      <c r="AH2247" t="e">
        <f>VLOOKUP(AF2247,关卡难度线!B:H,11,0)</f>
        <v>#N/A</v>
      </c>
    </row>
    <row r="2248" spans="14:34">
      <c r="N2248" s="14">
        <v>100355</v>
      </c>
      <c r="O2248">
        <v>11</v>
      </c>
      <c r="P2248">
        <v>100357</v>
      </c>
      <c r="Q2248">
        <v>12</v>
      </c>
      <c r="R2248">
        <v>100357</v>
      </c>
      <c r="S2248">
        <v>13</v>
      </c>
      <c r="T2248">
        <v>100355</v>
      </c>
      <c r="U2248">
        <v>14</v>
      </c>
      <c r="V2248">
        <v>100355</v>
      </c>
      <c r="W2248">
        <v>15</v>
      </c>
      <c r="X2248">
        <v>100357</v>
      </c>
      <c r="Y2248">
        <v>16</v>
      </c>
      <c r="Z2248">
        <v>100355</v>
      </c>
      <c r="AA2248">
        <v>17</v>
      </c>
      <c r="AB2248">
        <v>100356</v>
      </c>
      <c r="AC2248">
        <v>19</v>
      </c>
      <c r="AD2248">
        <v>100357</v>
      </c>
      <c r="AE2248">
        <v>20</v>
      </c>
      <c r="AF2248">
        <v>201188</v>
      </c>
      <c r="AG2248">
        <v>18</v>
      </c>
      <c r="AH2248" t="e">
        <f>VLOOKUP(AF2248,关卡难度线!B:H,11,0)</f>
        <v>#N/A</v>
      </c>
    </row>
    <row r="2249" spans="14:34">
      <c r="N2249" s="14">
        <v>100357</v>
      </c>
      <c r="O2249">
        <v>11</v>
      </c>
      <c r="P2249">
        <v>100356</v>
      </c>
      <c r="Q2249">
        <v>12</v>
      </c>
      <c r="R2249">
        <v>100355</v>
      </c>
      <c r="S2249">
        <v>13</v>
      </c>
      <c r="T2249">
        <v>100355</v>
      </c>
      <c r="U2249">
        <v>14</v>
      </c>
      <c r="V2249">
        <v>100357</v>
      </c>
      <c r="W2249">
        <v>15</v>
      </c>
      <c r="X2249">
        <v>100357</v>
      </c>
      <c r="Y2249">
        <v>16</v>
      </c>
      <c r="Z2249">
        <v>100355</v>
      </c>
      <c r="AA2249">
        <v>17</v>
      </c>
      <c r="AB2249">
        <v>100356</v>
      </c>
      <c r="AC2249">
        <v>19</v>
      </c>
      <c r="AD2249">
        <v>100356</v>
      </c>
      <c r="AE2249">
        <v>20</v>
      </c>
      <c r="AF2249">
        <v>201189</v>
      </c>
      <c r="AG2249">
        <v>18</v>
      </c>
      <c r="AH2249" t="e">
        <f>VLOOKUP(AF2249,关卡难度线!B:H,11,0)</f>
        <v>#N/A</v>
      </c>
    </row>
    <row r="2250" spans="14:34">
      <c r="N2250" s="14">
        <v>100355</v>
      </c>
      <c r="O2250">
        <v>11</v>
      </c>
      <c r="P2250">
        <v>100355</v>
      </c>
      <c r="Q2250">
        <v>12</v>
      </c>
      <c r="R2250">
        <v>100356</v>
      </c>
      <c r="S2250">
        <v>13</v>
      </c>
      <c r="T2250">
        <v>100357</v>
      </c>
      <c r="U2250">
        <v>14</v>
      </c>
      <c r="V2250">
        <v>100357</v>
      </c>
      <c r="W2250">
        <v>15</v>
      </c>
      <c r="X2250">
        <v>100356</v>
      </c>
      <c r="Y2250">
        <v>16</v>
      </c>
      <c r="Z2250">
        <v>100355</v>
      </c>
      <c r="AA2250">
        <v>17</v>
      </c>
      <c r="AB2250">
        <v>100357</v>
      </c>
      <c r="AC2250">
        <v>19</v>
      </c>
      <c r="AD2250">
        <v>100356</v>
      </c>
      <c r="AE2250">
        <v>20</v>
      </c>
      <c r="AF2250">
        <v>201190</v>
      </c>
      <c r="AG2250">
        <v>18</v>
      </c>
      <c r="AH2250" t="e">
        <f>VLOOKUP(AF2250,关卡难度线!B:H,11,0)</f>
        <v>#N/A</v>
      </c>
    </row>
    <row r="2251" spans="14:34">
      <c r="N2251" s="14">
        <v>100355</v>
      </c>
      <c r="O2251">
        <v>11</v>
      </c>
      <c r="P2251">
        <v>100356</v>
      </c>
      <c r="Q2251">
        <v>12</v>
      </c>
      <c r="R2251">
        <v>100356</v>
      </c>
      <c r="S2251">
        <v>13</v>
      </c>
      <c r="T2251">
        <v>100357</v>
      </c>
      <c r="U2251">
        <v>14</v>
      </c>
      <c r="V2251">
        <v>100357</v>
      </c>
      <c r="W2251">
        <v>15</v>
      </c>
      <c r="X2251">
        <v>100357</v>
      </c>
      <c r="Y2251">
        <v>16</v>
      </c>
      <c r="Z2251">
        <v>100356</v>
      </c>
      <c r="AA2251">
        <v>17</v>
      </c>
      <c r="AB2251">
        <v>100356</v>
      </c>
      <c r="AC2251">
        <v>19</v>
      </c>
      <c r="AD2251">
        <v>100357</v>
      </c>
      <c r="AE2251">
        <v>20</v>
      </c>
      <c r="AF2251">
        <v>201181</v>
      </c>
      <c r="AG2251">
        <v>18</v>
      </c>
      <c r="AH2251" t="e">
        <f>VLOOKUP(AF2251,关卡难度线!B:H,11,0)</f>
        <v>#N/A</v>
      </c>
    </row>
    <row r="2252" spans="14:34">
      <c r="N2252" s="14">
        <v>100356</v>
      </c>
      <c r="O2252">
        <v>11</v>
      </c>
      <c r="P2252">
        <v>100355</v>
      </c>
      <c r="Q2252">
        <v>12</v>
      </c>
      <c r="R2252">
        <v>100356</v>
      </c>
      <c r="S2252">
        <v>13</v>
      </c>
      <c r="T2252">
        <v>100357</v>
      </c>
      <c r="U2252">
        <v>14</v>
      </c>
      <c r="V2252">
        <v>100355</v>
      </c>
      <c r="W2252">
        <v>15</v>
      </c>
      <c r="X2252">
        <v>100357</v>
      </c>
      <c r="Y2252">
        <v>16</v>
      </c>
      <c r="Z2252">
        <v>100356</v>
      </c>
      <c r="AA2252">
        <v>17</v>
      </c>
      <c r="AB2252">
        <v>100357</v>
      </c>
      <c r="AC2252">
        <v>19</v>
      </c>
      <c r="AD2252">
        <v>100357</v>
      </c>
      <c r="AE2252">
        <v>20</v>
      </c>
      <c r="AF2252">
        <v>201182</v>
      </c>
      <c r="AG2252">
        <v>18</v>
      </c>
      <c r="AH2252" t="e">
        <f>VLOOKUP(AF2252,关卡难度线!B:H,11,0)</f>
        <v>#N/A</v>
      </c>
    </row>
    <row r="2253" spans="14:34">
      <c r="N2253" s="14">
        <v>100355</v>
      </c>
      <c r="O2253">
        <v>11</v>
      </c>
      <c r="P2253">
        <v>100355</v>
      </c>
      <c r="Q2253">
        <v>12</v>
      </c>
      <c r="R2253">
        <v>100355</v>
      </c>
      <c r="S2253">
        <v>13</v>
      </c>
      <c r="T2253">
        <v>100356</v>
      </c>
      <c r="U2253">
        <v>14</v>
      </c>
      <c r="V2253">
        <v>100355</v>
      </c>
      <c r="W2253">
        <v>15</v>
      </c>
      <c r="X2253">
        <v>100355</v>
      </c>
      <c r="Y2253">
        <v>16</v>
      </c>
      <c r="Z2253">
        <v>100356</v>
      </c>
      <c r="AA2253">
        <v>17</v>
      </c>
      <c r="AB2253">
        <v>100357</v>
      </c>
      <c r="AC2253">
        <v>19</v>
      </c>
      <c r="AD2253">
        <v>100357</v>
      </c>
      <c r="AE2253">
        <v>20</v>
      </c>
      <c r="AF2253">
        <v>201183</v>
      </c>
      <c r="AG2253">
        <v>18</v>
      </c>
      <c r="AH2253" t="e">
        <f>VLOOKUP(AF2253,关卡难度线!B:H,11,0)</f>
        <v>#N/A</v>
      </c>
    </row>
    <row r="2254" spans="14:34">
      <c r="N2254" s="14">
        <v>100357</v>
      </c>
      <c r="O2254">
        <v>11</v>
      </c>
      <c r="P2254">
        <v>100357</v>
      </c>
      <c r="Q2254">
        <v>12</v>
      </c>
      <c r="R2254">
        <v>100356</v>
      </c>
      <c r="S2254">
        <v>13</v>
      </c>
      <c r="T2254">
        <v>100355</v>
      </c>
      <c r="U2254">
        <v>14</v>
      </c>
      <c r="V2254">
        <v>100357</v>
      </c>
      <c r="W2254">
        <v>15</v>
      </c>
      <c r="X2254">
        <v>100357</v>
      </c>
      <c r="Y2254">
        <v>16</v>
      </c>
      <c r="Z2254">
        <v>100356</v>
      </c>
      <c r="AA2254">
        <v>17</v>
      </c>
      <c r="AB2254">
        <v>100355</v>
      </c>
      <c r="AC2254">
        <v>19</v>
      </c>
      <c r="AD2254">
        <v>100357</v>
      </c>
      <c r="AE2254">
        <v>20</v>
      </c>
      <c r="AF2254">
        <v>201184</v>
      </c>
      <c r="AG2254">
        <v>18</v>
      </c>
      <c r="AH2254" t="e">
        <f>VLOOKUP(AF2254,关卡难度线!B:H,11,0)</f>
        <v>#N/A</v>
      </c>
    </row>
    <row r="2255" spans="14:34">
      <c r="N2255" s="14">
        <v>100357</v>
      </c>
      <c r="O2255">
        <v>11</v>
      </c>
      <c r="P2255">
        <v>100356</v>
      </c>
      <c r="Q2255">
        <v>12</v>
      </c>
      <c r="R2255">
        <v>100355</v>
      </c>
      <c r="S2255">
        <v>13</v>
      </c>
      <c r="T2255">
        <v>100355</v>
      </c>
      <c r="U2255">
        <v>14</v>
      </c>
      <c r="V2255">
        <v>100357</v>
      </c>
      <c r="W2255">
        <v>15</v>
      </c>
      <c r="X2255">
        <v>100355</v>
      </c>
      <c r="Y2255">
        <v>16</v>
      </c>
      <c r="Z2255">
        <v>100357</v>
      </c>
      <c r="AA2255">
        <v>17</v>
      </c>
      <c r="AB2255">
        <v>100356</v>
      </c>
      <c r="AC2255">
        <v>19</v>
      </c>
      <c r="AD2255">
        <v>100357</v>
      </c>
      <c r="AE2255">
        <v>20</v>
      </c>
      <c r="AF2255">
        <v>201185</v>
      </c>
      <c r="AG2255">
        <v>18</v>
      </c>
      <c r="AH2255" t="e">
        <f>VLOOKUP(AF2255,关卡难度线!B:H,11,0)</f>
        <v>#N/A</v>
      </c>
    </row>
    <row r="2256" spans="14:34">
      <c r="N2256" s="14">
        <v>100356</v>
      </c>
      <c r="O2256">
        <v>11</v>
      </c>
      <c r="P2256">
        <v>100355</v>
      </c>
      <c r="Q2256">
        <v>12</v>
      </c>
      <c r="R2256">
        <v>100356</v>
      </c>
      <c r="S2256">
        <v>13</v>
      </c>
      <c r="T2256">
        <v>100355</v>
      </c>
      <c r="U2256">
        <v>14</v>
      </c>
      <c r="V2256">
        <v>100356</v>
      </c>
      <c r="W2256">
        <v>15</v>
      </c>
      <c r="X2256">
        <v>100356</v>
      </c>
      <c r="Y2256">
        <v>16</v>
      </c>
      <c r="Z2256">
        <v>100355</v>
      </c>
      <c r="AA2256">
        <v>17</v>
      </c>
      <c r="AB2256">
        <v>100356</v>
      </c>
      <c r="AC2256">
        <v>19</v>
      </c>
      <c r="AD2256">
        <v>100356</v>
      </c>
      <c r="AE2256">
        <v>20</v>
      </c>
      <c r="AF2256">
        <v>201186</v>
      </c>
      <c r="AG2256">
        <v>18</v>
      </c>
      <c r="AH2256" t="e">
        <f>VLOOKUP(AF2256,关卡难度线!B:H,11,0)</f>
        <v>#N/A</v>
      </c>
    </row>
    <row r="2257" spans="14:34">
      <c r="N2257" s="14">
        <v>100356</v>
      </c>
      <c r="O2257">
        <v>11</v>
      </c>
      <c r="P2257">
        <v>100356</v>
      </c>
      <c r="Q2257">
        <v>12</v>
      </c>
      <c r="R2257">
        <v>100357</v>
      </c>
      <c r="S2257">
        <v>13</v>
      </c>
      <c r="T2257">
        <v>100355</v>
      </c>
      <c r="U2257">
        <v>14</v>
      </c>
      <c r="V2257">
        <v>100355</v>
      </c>
      <c r="W2257">
        <v>15</v>
      </c>
      <c r="X2257">
        <v>100357</v>
      </c>
      <c r="Y2257">
        <v>16</v>
      </c>
      <c r="Z2257">
        <v>100355</v>
      </c>
      <c r="AA2257">
        <v>17</v>
      </c>
      <c r="AB2257">
        <v>100356</v>
      </c>
      <c r="AC2257">
        <v>19</v>
      </c>
      <c r="AD2257">
        <v>100355</v>
      </c>
      <c r="AE2257">
        <v>20</v>
      </c>
      <c r="AF2257">
        <v>201187</v>
      </c>
      <c r="AG2257">
        <v>18</v>
      </c>
      <c r="AH2257" t="e">
        <f>VLOOKUP(AF2257,关卡难度线!B:H,11,0)</f>
        <v>#N/A</v>
      </c>
    </row>
    <row r="2258" spans="14:34">
      <c r="N2258" s="14">
        <v>100355</v>
      </c>
      <c r="O2258">
        <v>11</v>
      </c>
      <c r="P2258">
        <v>100357</v>
      </c>
      <c r="Q2258">
        <v>12</v>
      </c>
      <c r="R2258">
        <v>100357</v>
      </c>
      <c r="S2258">
        <v>13</v>
      </c>
      <c r="T2258">
        <v>100355</v>
      </c>
      <c r="U2258">
        <v>14</v>
      </c>
      <c r="V2258">
        <v>100355</v>
      </c>
      <c r="W2258">
        <v>15</v>
      </c>
      <c r="X2258">
        <v>100357</v>
      </c>
      <c r="Y2258">
        <v>16</v>
      </c>
      <c r="Z2258">
        <v>100355</v>
      </c>
      <c r="AA2258">
        <v>17</v>
      </c>
      <c r="AB2258">
        <v>100356</v>
      </c>
      <c r="AC2258">
        <v>19</v>
      </c>
      <c r="AD2258">
        <v>100357</v>
      </c>
      <c r="AE2258">
        <v>20</v>
      </c>
      <c r="AF2258">
        <v>201188</v>
      </c>
      <c r="AG2258">
        <v>18</v>
      </c>
      <c r="AH2258" t="e">
        <f>VLOOKUP(AF2258,关卡难度线!B:H,11,0)</f>
        <v>#N/A</v>
      </c>
    </row>
    <row r="2259" spans="14:34">
      <c r="N2259" s="14">
        <v>100357</v>
      </c>
      <c r="O2259">
        <v>11</v>
      </c>
      <c r="P2259">
        <v>100356</v>
      </c>
      <c r="Q2259">
        <v>12</v>
      </c>
      <c r="R2259">
        <v>100355</v>
      </c>
      <c r="S2259">
        <v>13</v>
      </c>
      <c r="T2259">
        <v>100355</v>
      </c>
      <c r="U2259">
        <v>14</v>
      </c>
      <c r="V2259">
        <v>100357</v>
      </c>
      <c r="W2259">
        <v>15</v>
      </c>
      <c r="X2259">
        <v>100357</v>
      </c>
      <c r="Y2259">
        <v>16</v>
      </c>
      <c r="Z2259">
        <v>100355</v>
      </c>
      <c r="AA2259">
        <v>17</v>
      </c>
      <c r="AB2259">
        <v>100356</v>
      </c>
      <c r="AC2259">
        <v>19</v>
      </c>
      <c r="AD2259">
        <v>100356</v>
      </c>
      <c r="AE2259">
        <v>20</v>
      </c>
      <c r="AF2259">
        <v>201189</v>
      </c>
      <c r="AG2259">
        <v>18</v>
      </c>
      <c r="AH2259" t="e">
        <f>VLOOKUP(AF2259,关卡难度线!B:H,11,0)</f>
        <v>#N/A</v>
      </c>
    </row>
    <row r="2260" spans="14:34">
      <c r="N2260" s="14">
        <v>100355</v>
      </c>
      <c r="O2260">
        <v>11</v>
      </c>
      <c r="P2260">
        <v>100355</v>
      </c>
      <c r="Q2260">
        <v>12</v>
      </c>
      <c r="R2260">
        <v>100356</v>
      </c>
      <c r="S2260">
        <v>13</v>
      </c>
      <c r="T2260">
        <v>100357</v>
      </c>
      <c r="U2260">
        <v>14</v>
      </c>
      <c r="V2260">
        <v>100357</v>
      </c>
      <c r="W2260">
        <v>15</v>
      </c>
      <c r="X2260">
        <v>100356</v>
      </c>
      <c r="Y2260">
        <v>16</v>
      </c>
      <c r="Z2260">
        <v>100355</v>
      </c>
      <c r="AA2260">
        <v>17</v>
      </c>
      <c r="AB2260">
        <v>100357</v>
      </c>
      <c r="AC2260">
        <v>19</v>
      </c>
      <c r="AD2260">
        <v>100356</v>
      </c>
      <c r="AE2260">
        <v>20</v>
      </c>
      <c r="AF2260">
        <v>201190</v>
      </c>
      <c r="AG2260">
        <v>18</v>
      </c>
      <c r="AH2260" t="e">
        <f>VLOOKUP(AF2260,关卡难度线!B:H,11,0)</f>
        <v>#N/A</v>
      </c>
    </row>
    <row r="2261" spans="14:34">
      <c r="N2261" s="14">
        <v>100360</v>
      </c>
      <c r="O2261">
        <v>11</v>
      </c>
      <c r="P2261">
        <v>100358</v>
      </c>
      <c r="Q2261">
        <v>12</v>
      </c>
      <c r="R2261">
        <v>100358</v>
      </c>
      <c r="S2261">
        <v>13</v>
      </c>
      <c r="T2261">
        <v>100358</v>
      </c>
      <c r="U2261">
        <v>14</v>
      </c>
      <c r="V2261">
        <v>100360</v>
      </c>
      <c r="W2261">
        <v>15</v>
      </c>
      <c r="X2261">
        <v>100358</v>
      </c>
      <c r="Y2261">
        <v>16</v>
      </c>
      <c r="Z2261">
        <v>100359</v>
      </c>
      <c r="AA2261">
        <v>17</v>
      </c>
      <c r="AB2261">
        <v>100360</v>
      </c>
      <c r="AC2261">
        <v>19</v>
      </c>
      <c r="AD2261">
        <v>100358</v>
      </c>
      <c r="AE2261">
        <v>20</v>
      </c>
      <c r="AF2261">
        <v>201191</v>
      </c>
      <c r="AG2261">
        <v>18</v>
      </c>
      <c r="AH2261" t="e">
        <f>VLOOKUP(AF2261,关卡难度线!B:H,11,0)</f>
        <v>#N/A</v>
      </c>
    </row>
    <row r="2262" spans="14:34">
      <c r="N2262" s="14">
        <v>100358</v>
      </c>
      <c r="O2262">
        <v>11</v>
      </c>
      <c r="P2262">
        <v>100359</v>
      </c>
      <c r="Q2262">
        <v>12</v>
      </c>
      <c r="R2262">
        <v>100358</v>
      </c>
      <c r="S2262">
        <v>13</v>
      </c>
      <c r="T2262">
        <v>100360</v>
      </c>
      <c r="U2262">
        <v>14</v>
      </c>
      <c r="V2262">
        <v>100360</v>
      </c>
      <c r="W2262">
        <v>15</v>
      </c>
      <c r="X2262">
        <v>100359</v>
      </c>
      <c r="Y2262">
        <v>16</v>
      </c>
      <c r="Z2262">
        <v>100358</v>
      </c>
      <c r="AA2262">
        <v>17</v>
      </c>
      <c r="AB2262">
        <v>100359</v>
      </c>
      <c r="AC2262">
        <v>19</v>
      </c>
      <c r="AD2262">
        <v>100358</v>
      </c>
      <c r="AE2262">
        <v>20</v>
      </c>
      <c r="AF2262">
        <v>201192</v>
      </c>
      <c r="AG2262">
        <v>18</v>
      </c>
      <c r="AH2262" t="e">
        <f>VLOOKUP(AF2262,关卡难度线!B:H,11,0)</f>
        <v>#N/A</v>
      </c>
    </row>
    <row r="2263" spans="14:34">
      <c r="N2263" s="14">
        <v>100358</v>
      </c>
      <c r="O2263">
        <v>11</v>
      </c>
      <c r="P2263">
        <v>100359</v>
      </c>
      <c r="Q2263">
        <v>12</v>
      </c>
      <c r="R2263">
        <v>100358</v>
      </c>
      <c r="S2263">
        <v>13</v>
      </c>
      <c r="T2263">
        <v>100360</v>
      </c>
      <c r="U2263">
        <v>14</v>
      </c>
      <c r="V2263">
        <v>100360</v>
      </c>
      <c r="W2263">
        <v>15</v>
      </c>
      <c r="X2263">
        <v>100359</v>
      </c>
      <c r="Y2263">
        <v>16</v>
      </c>
      <c r="Z2263">
        <v>100360</v>
      </c>
      <c r="AA2263">
        <v>17</v>
      </c>
      <c r="AB2263">
        <v>100360</v>
      </c>
      <c r="AC2263">
        <v>19</v>
      </c>
      <c r="AD2263">
        <v>100358</v>
      </c>
      <c r="AE2263">
        <v>20</v>
      </c>
      <c r="AF2263">
        <v>201193</v>
      </c>
      <c r="AG2263">
        <v>18</v>
      </c>
      <c r="AH2263" t="e">
        <f>VLOOKUP(AF2263,关卡难度线!B:H,11,0)</f>
        <v>#N/A</v>
      </c>
    </row>
    <row r="2264" spans="14:34">
      <c r="N2264" s="14">
        <v>100360</v>
      </c>
      <c r="O2264">
        <v>11</v>
      </c>
      <c r="P2264">
        <v>100360</v>
      </c>
      <c r="Q2264">
        <v>12</v>
      </c>
      <c r="R2264">
        <v>100358</v>
      </c>
      <c r="S2264">
        <v>13</v>
      </c>
      <c r="T2264">
        <v>100359</v>
      </c>
      <c r="U2264">
        <v>14</v>
      </c>
      <c r="V2264">
        <v>100358</v>
      </c>
      <c r="W2264">
        <v>15</v>
      </c>
      <c r="X2264">
        <v>100358</v>
      </c>
      <c r="Y2264">
        <v>16</v>
      </c>
      <c r="Z2264">
        <v>100359</v>
      </c>
      <c r="AA2264">
        <v>17</v>
      </c>
      <c r="AB2264">
        <v>100360</v>
      </c>
      <c r="AC2264">
        <v>19</v>
      </c>
      <c r="AD2264">
        <v>100358</v>
      </c>
      <c r="AE2264">
        <v>20</v>
      </c>
      <c r="AF2264">
        <v>201194</v>
      </c>
      <c r="AG2264">
        <v>18</v>
      </c>
      <c r="AH2264" t="e">
        <f>VLOOKUP(AF2264,关卡难度线!B:H,11,0)</f>
        <v>#N/A</v>
      </c>
    </row>
    <row r="2265" spans="14:34">
      <c r="N2265" s="14">
        <v>100359</v>
      </c>
      <c r="O2265">
        <v>11</v>
      </c>
      <c r="P2265">
        <v>100360</v>
      </c>
      <c r="Q2265">
        <v>12</v>
      </c>
      <c r="R2265">
        <v>100358</v>
      </c>
      <c r="S2265">
        <v>13</v>
      </c>
      <c r="T2265">
        <v>100359</v>
      </c>
      <c r="U2265">
        <v>14</v>
      </c>
      <c r="V2265">
        <v>100359</v>
      </c>
      <c r="W2265">
        <v>15</v>
      </c>
      <c r="X2265">
        <v>100359</v>
      </c>
      <c r="Y2265">
        <v>16</v>
      </c>
      <c r="Z2265">
        <v>100359</v>
      </c>
      <c r="AA2265">
        <v>17</v>
      </c>
      <c r="AB2265">
        <v>100358</v>
      </c>
      <c r="AC2265">
        <v>19</v>
      </c>
      <c r="AD2265">
        <v>100360</v>
      </c>
      <c r="AE2265">
        <v>20</v>
      </c>
      <c r="AF2265">
        <v>201195</v>
      </c>
      <c r="AG2265">
        <v>18</v>
      </c>
      <c r="AH2265" t="e">
        <f>VLOOKUP(AF2265,关卡难度线!B:H,11,0)</f>
        <v>#N/A</v>
      </c>
    </row>
    <row r="2266" spans="14:34">
      <c r="N2266" s="14">
        <v>100359</v>
      </c>
      <c r="O2266">
        <v>11</v>
      </c>
      <c r="P2266">
        <v>100360</v>
      </c>
      <c r="Q2266">
        <v>12</v>
      </c>
      <c r="R2266">
        <v>100360</v>
      </c>
      <c r="S2266">
        <v>13</v>
      </c>
      <c r="T2266">
        <v>100359</v>
      </c>
      <c r="U2266">
        <v>14</v>
      </c>
      <c r="V2266">
        <v>100358</v>
      </c>
      <c r="W2266">
        <v>15</v>
      </c>
      <c r="X2266">
        <v>100358</v>
      </c>
      <c r="Y2266">
        <v>16</v>
      </c>
      <c r="Z2266">
        <v>100360</v>
      </c>
      <c r="AA2266">
        <v>17</v>
      </c>
      <c r="AB2266">
        <v>100360</v>
      </c>
      <c r="AC2266">
        <v>19</v>
      </c>
      <c r="AD2266">
        <v>100360</v>
      </c>
      <c r="AE2266">
        <v>20</v>
      </c>
      <c r="AF2266">
        <v>201196</v>
      </c>
      <c r="AG2266">
        <v>18</v>
      </c>
      <c r="AH2266" t="e">
        <f>VLOOKUP(AF2266,关卡难度线!B:H,11,0)</f>
        <v>#N/A</v>
      </c>
    </row>
    <row r="2267" spans="14:34">
      <c r="N2267" s="14">
        <v>100360</v>
      </c>
      <c r="O2267">
        <v>11</v>
      </c>
      <c r="P2267">
        <v>100360</v>
      </c>
      <c r="Q2267">
        <v>12</v>
      </c>
      <c r="R2267">
        <v>100358</v>
      </c>
      <c r="S2267">
        <v>13</v>
      </c>
      <c r="T2267">
        <v>100359</v>
      </c>
      <c r="U2267">
        <v>14</v>
      </c>
      <c r="V2267">
        <v>100360</v>
      </c>
      <c r="W2267">
        <v>15</v>
      </c>
      <c r="X2267">
        <v>100359</v>
      </c>
      <c r="Y2267">
        <v>16</v>
      </c>
      <c r="Z2267">
        <v>100358</v>
      </c>
      <c r="AA2267">
        <v>17</v>
      </c>
      <c r="AB2267">
        <v>100360</v>
      </c>
      <c r="AC2267">
        <v>19</v>
      </c>
      <c r="AD2267">
        <v>100359</v>
      </c>
      <c r="AE2267">
        <v>20</v>
      </c>
      <c r="AF2267">
        <v>201197</v>
      </c>
      <c r="AG2267">
        <v>18</v>
      </c>
      <c r="AH2267" t="e">
        <f>VLOOKUP(AF2267,关卡难度线!B:H,11,0)</f>
        <v>#N/A</v>
      </c>
    </row>
    <row r="2268" spans="14:34">
      <c r="N2268" s="14">
        <v>100359</v>
      </c>
      <c r="O2268">
        <v>11</v>
      </c>
      <c r="P2268">
        <v>100358</v>
      </c>
      <c r="Q2268">
        <v>12</v>
      </c>
      <c r="R2268">
        <v>100358</v>
      </c>
      <c r="S2268">
        <v>13</v>
      </c>
      <c r="T2268">
        <v>100360</v>
      </c>
      <c r="U2268">
        <v>14</v>
      </c>
      <c r="V2268">
        <v>100359</v>
      </c>
      <c r="W2268">
        <v>15</v>
      </c>
      <c r="X2268">
        <v>100359</v>
      </c>
      <c r="Y2268">
        <v>16</v>
      </c>
      <c r="Z2268">
        <v>100360</v>
      </c>
      <c r="AA2268">
        <v>17</v>
      </c>
      <c r="AB2268">
        <v>100360</v>
      </c>
      <c r="AC2268">
        <v>19</v>
      </c>
      <c r="AD2268">
        <v>100360</v>
      </c>
      <c r="AE2268">
        <v>20</v>
      </c>
      <c r="AF2268">
        <v>201198</v>
      </c>
      <c r="AG2268">
        <v>18</v>
      </c>
      <c r="AH2268" t="e">
        <f>VLOOKUP(AF2268,关卡难度线!B:H,11,0)</f>
        <v>#N/A</v>
      </c>
    </row>
    <row r="2269" spans="14:34">
      <c r="N2269" s="14">
        <v>100358</v>
      </c>
      <c r="O2269">
        <v>11</v>
      </c>
      <c r="P2269">
        <v>100358</v>
      </c>
      <c r="Q2269">
        <v>12</v>
      </c>
      <c r="R2269">
        <v>100359</v>
      </c>
      <c r="S2269">
        <v>13</v>
      </c>
      <c r="T2269">
        <v>100360</v>
      </c>
      <c r="U2269">
        <v>14</v>
      </c>
      <c r="V2269">
        <v>100360</v>
      </c>
      <c r="W2269">
        <v>15</v>
      </c>
      <c r="X2269">
        <v>100360</v>
      </c>
      <c r="Y2269">
        <v>16</v>
      </c>
      <c r="Z2269">
        <v>100358</v>
      </c>
      <c r="AA2269">
        <v>17</v>
      </c>
      <c r="AB2269">
        <v>100360</v>
      </c>
      <c r="AC2269">
        <v>19</v>
      </c>
      <c r="AD2269">
        <v>100358</v>
      </c>
      <c r="AE2269">
        <v>20</v>
      </c>
      <c r="AF2269">
        <v>201199</v>
      </c>
      <c r="AG2269">
        <v>18</v>
      </c>
      <c r="AH2269" t="e">
        <f>VLOOKUP(AF2269,关卡难度线!B:H,11,0)</f>
        <v>#N/A</v>
      </c>
    </row>
    <row r="2270" spans="14:34">
      <c r="N2270" s="14">
        <v>100360</v>
      </c>
      <c r="O2270">
        <v>11</v>
      </c>
      <c r="P2270">
        <v>100358</v>
      </c>
      <c r="Q2270">
        <v>12</v>
      </c>
      <c r="R2270">
        <v>100358</v>
      </c>
      <c r="S2270">
        <v>13</v>
      </c>
      <c r="T2270">
        <v>100358</v>
      </c>
      <c r="U2270">
        <v>14</v>
      </c>
      <c r="V2270">
        <v>100360</v>
      </c>
      <c r="W2270">
        <v>15</v>
      </c>
      <c r="X2270">
        <v>100360</v>
      </c>
      <c r="Y2270">
        <v>16</v>
      </c>
      <c r="Z2270">
        <v>100359</v>
      </c>
      <c r="AA2270">
        <v>17</v>
      </c>
      <c r="AB2270">
        <v>100358</v>
      </c>
      <c r="AC2270">
        <v>19</v>
      </c>
      <c r="AD2270">
        <v>100359</v>
      </c>
      <c r="AE2270">
        <v>20</v>
      </c>
      <c r="AF2270">
        <v>201200</v>
      </c>
      <c r="AG2270">
        <v>18</v>
      </c>
      <c r="AH2270" t="e">
        <f>VLOOKUP(AF2270,关卡难度线!B:H,11,0)</f>
        <v>#N/A</v>
      </c>
    </row>
    <row r="2271" spans="14:34">
      <c r="N2271" s="14">
        <v>100360</v>
      </c>
      <c r="O2271">
        <v>11</v>
      </c>
      <c r="P2271">
        <v>100358</v>
      </c>
      <c r="Q2271">
        <v>12</v>
      </c>
      <c r="R2271">
        <v>100358</v>
      </c>
      <c r="S2271">
        <v>13</v>
      </c>
      <c r="T2271">
        <v>100358</v>
      </c>
      <c r="U2271">
        <v>14</v>
      </c>
      <c r="V2271">
        <v>100360</v>
      </c>
      <c r="W2271">
        <v>15</v>
      </c>
      <c r="X2271">
        <v>100358</v>
      </c>
      <c r="Y2271">
        <v>16</v>
      </c>
      <c r="Z2271">
        <v>100359</v>
      </c>
      <c r="AA2271">
        <v>17</v>
      </c>
      <c r="AB2271">
        <v>100360</v>
      </c>
      <c r="AC2271">
        <v>19</v>
      </c>
      <c r="AD2271">
        <v>100358</v>
      </c>
      <c r="AE2271">
        <v>20</v>
      </c>
      <c r="AF2271">
        <v>201191</v>
      </c>
      <c r="AG2271">
        <v>18</v>
      </c>
      <c r="AH2271" t="e">
        <f>VLOOKUP(AF2271,关卡难度线!B:H,11,0)</f>
        <v>#N/A</v>
      </c>
    </row>
    <row r="2272" spans="14:34">
      <c r="N2272" s="14">
        <v>100358</v>
      </c>
      <c r="O2272">
        <v>11</v>
      </c>
      <c r="P2272">
        <v>100359</v>
      </c>
      <c r="Q2272">
        <v>12</v>
      </c>
      <c r="R2272">
        <v>100358</v>
      </c>
      <c r="S2272">
        <v>13</v>
      </c>
      <c r="T2272">
        <v>100360</v>
      </c>
      <c r="U2272">
        <v>14</v>
      </c>
      <c r="V2272">
        <v>100360</v>
      </c>
      <c r="W2272">
        <v>15</v>
      </c>
      <c r="X2272">
        <v>100359</v>
      </c>
      <c r="Y2272">
        <v>16</v>
      </c>
      <c r="Z2272">
        <v>100358</v>
      </c>
      <c r="AA2272">
        <v>17</v>
      </c>
      <c r="AB2272">
        <v>100359</v>
      </c>
      <c r="AC2272">
        <v>19</v>
      </c>
      <c r="AD2272">
        <v>100358</v>
      </c>
      <c r="AE2272">
        <v>20</v>
      </c>
      <c r="AF2272">
        <v>201192</v>
      </c>
      <c r="AG2272">
        <v>18</v>
      </c>
      <c r="AH2272" t="e">
        <f>VLOOKUP(AF2272,关卡难度线!B:H,11,0)</f>
        <v>#N/A</v>
      </c>
    </row>
    <row r="2273" spans="14:34">
      <c r="N2273" s="14">
        <v>100358</v>
      </c>
      <c r="O2273">
        <v>11</v>
      </c>
      <c r="P2273">
        <v>100359</v>
      </c>
      <c r="Q2273">
        <v>12</v>
      </c>
      <c r="R2273">
        <v>100358</v>
      </c>
      <c r="S2273">
        <v>13</v>
      </c>
      <c r="T2273">
        <v>100360</v>
      </c>
      <c r="U2273">
        <v>14</v>
      </c>
      <c r="V2273">
        <v>100360</v>
      </c>
      <c r="W2273">
        <v>15</v>
      </c>
      <c r="X2273">
        <v>100359</v>
      </c>
      <c r="Y2273">
        <v>16</v>
      </c>
      <c r="Z2273">
        <v>100360</v>
      </c>
      <c r="AA2273">
        <v>17</v>
      </c>
      <c r="AB2273">
        <v>100360</v>
      </c>
      <c r="AC2273">
        <v>19</v>
      </c>
      <c r="AD2273">
        <v>100358</v>
      </c>
      <c r="AE2273">
        <v>20</v>
      </c>
      <c r="AF2273">
        <v>201193</v>
      </c>
      <c r="AG2273">
        <v>18</v>
      </c>
      <c r="AH2273" t="e">
        <f>VLOOKUP(AF2273,关卡难度线!B:H,11,0)</f>
        <v>#N/A</v>
      </c>
    </row>
    <row r="2274" spans="14:34">
      <c r="N2274" s="14">
        <v>100360</v>
      </c>
      <c r="O2274">
        <v>11</v>
      </c>
      <c r="P2274">
        <v>100360</v>
      </c>
      <c r="Q2274">
        <v>12</v>
      </c>
      <c r="R2274">
        <v>100358</v>
      </c>
      <c r="S2274">
        <v>13</v>
      </c>
      <c r="T2274">
        <v>100359</v>
      </c>
      <c r="U2274">
        <v>14</v>
      </c>
      <c r="V2274">
        <v>100358</v>
      </c>
      <c r="W2274">
        <v>15</v>
      </c>
      <c r="X2274">
        <v>100358</v>
      </c>
      <c r="Y2274">
        <v>16</v>
      </c>
      <c r="Z2274">
        <v>100359</v>
      </c>
      <c r="AA2274">
        <v>17</v>
      </c>
      <c r="AB2274">
        <v>100360</v>
      </c>
      <c r="AC2274">
        <v>19</v>
      </c>
      <c r="AD2274">
        <v>100358</v>
      </c>
      <c r="AE2274">
        <v>20</v>
      </c>
      <c r="AF2274">
        <v>201194</v>
      </c>
      <c r="AG2274">
        <v>18</v>
      </c>
      <c r="AH2274" t="e">
        <f>VLOOKUP(AF2274,关卡难度线!B:H,11,0)</f>
        <v>#N/A</v>
      </c>
    </row>
    <row r="2275" spans="14:34">
      <c r="N2275" s="14">
        <v>100359</v>
      </c>
      <c r="O2275">
        <v>11</v>
      </c>
      <c r="P2275">
        <v>100360</v>
      </c>
      <c r="Q2275">
        <v>12</v>
      </c>
      <c r="R2275">
        <v>100358</v>
      </c>
      <c r="S2275">
        <v>13</v>
      </c>
      <c r="T2275">
        <v>100359</v>
      </c>
      <c r="U2275">
        <v>14</v>
      </c>
      <c r="V2275">
        <v>100359</v>
      </c>
      <c r="W2275">
        <v>15</v>
      </c>
      <c r="X2275">
        <v>100359</v>
      </c>
      <c r="Y2275">
        <v>16</v>
      </c>
      <c r="Z2275">
        <v>100359</v>
      </c>
      <c r="AA2275">
        <v>17</v>
      </c>
      <c r="AB2275">
        <v>100358</v>
      </c>
      <c r="AC2275">
        <v>19</v>
      </c>
      <c r="AD2275">
        <v>100360</v>
      </c>
      <c r="AE2275">
        <v>20</v>
      </c>
      <c r="AF2275">
        <v>201195</v>
      </c>
      <c r="AG2275">
        <v>18</v>
      </c>
      <c r="AH2275" t="e">
        <f>VLOOKUP(AF2275,关卡难度线!B:H,11,0)</f>
        <v>#N/A</v>
      </c>
    </row>
    <row r="2276" spans="14:34">
      <c r="N2276" s="14">
        <v>100359</v>
      </c>
      <c r="O2276">
        <v>11</v>
      </c>
      <c r="P2276">
        <v>100360</v>
      </c>
      <c r="Q2276">
        <v>12</v>
      </c>
      <c r="R2276">
        <v>100360</v>
      </c>
      <c r="S2276">
        <v>13</v>
      </c>
      <c r="T2276">
        <v>100359</v>
      </c>
      <c r="U2276">
        <v>14</v>
      </c>
      <c r="V2276">
        <v>100358</v>
      </c>
      <c r="W2276">
        <v>15</v>
      </c>
      <c r="X2276">
        <v>100358</v>
      </c>
      <c r="Y2276">
        <v>16</v>
      </c>
      <c r="Z2276">
        <v>100360</v>
      </c>
      <c r="AA2276">
        <v>17</v>
      </c>
      <c r="AB2276">
        <v>100360</v>
      </c>
      <c r="AC2276">
        <v>19</v>
      </c>
      <c r="AD2276">
        <v>100360</v>
      </c>
      <c r="AE2276">
        <v>20</v>
      </c>
      <c r="AF2276">
        <v>201196</v>
      </c>
      <c r="AG2276">
        <v>18</v>
      </c>
      <c r="AH2276" t="e">
        <f>VLOOKUP(AF2276,关卡难度线!B:H,11,0)</f>
        <v>#N/A</v>
      </c>
    </row>
    <row r="2277" spans="14:34">
      <c r="N2277" s="14">
        <v>100360</v>
      </c>
      <c r="O2277">
        <v>11</v>
      </c>
      <c r="P2277">
        <v>100360</v>
      </c>
      <c r="Q2277">
        <v>12</v>
      </c>
      <c r="R2277">
        <v>100358</v>
      </c>
      <c r="S2277">
        <v>13</v>
      </c>
      <c r="T2277">
        <v>100359</v>
      </c>
      <c r="U2277">
        <v>14</v>
      </c>
      <c r="V2277">
        <v>100360</v>
      </c>
      <c r="W2277">
        <v>15</v>
      </c>
      <c r="X2277">
        <v>100359</v>
      </c>
      <c r="Y2277">
        <v>16</v>
      </c>
      <c r="Z2277">
        <v>100358</v>
      </c>
      <c r="AA2277">
        <v>17</v>
      </c>
      <c r="AB2277">
        <v>100360</v>
      </c>
      <c r="AC2277">
        <v>19</v>
      </c>
      <c r="AD2277">
        <v>100359</v>
      </c>
      <c r="AE2277">
        <v>20</v>
      </c>
      <c r="AF2277">
        <v>201197</v>
      </c>
      <c r="AG2277">
        <v>18</v>
      </c>
      <c r="AH2277" t="e">
        <f>VLOOKUP(AF2277,关卡难度线!B:H,11,0)</f>
        <v>#N/A</v>
      </c>
    </row>
    <row r="2278" spans="14:34">
      <c r="N2278" s="14">
        <v>100359</v>
      </c>
      <c r="O2278">
        <v>11</v>
      </c>
      <c r="P2278">
        <v>100358</v>
      </c>
      <c r="Q2278">
        <v>12</v>
      </c>
      <c r="R2278">
        <v>100358</v>
      </c>
      <c r="S2278">
        <v>13</v>
      </c>
      <c r="T2278">
        <v>100360</v>
      </c>
      <c r="U2278">
        <v>14</v>
      </c>
      <c r="V2278">
        <v>100359</v>
      </c>
      <c r="W2278">
        <v>15</v>
      </c>
      <c r="X2278">
        <v>100359</v>
      </c>
      <c r="Y2278">
        <v>16</v>
      </c>
      <c r="Z2278">
        <v>100360</v>
      </c>
      <c r="AA2278">
        <v>17</v>
      </c>
      <c r="AB2278">
        <v>100360</v>
      </c>
      <c r="AC2278">
        <v>19</v>
      </c>
      <c r="AD2278">
        <v>100360</v>
      </c>
      <c r="AE2278">
        <v>20</v>
      </c>
      <c r="AF2278">
        <v>201198</v>
      </c>
      <c r="AG2278">
        <v>18</v>
      </c>
      <c r="AH2278" t="e">
        <f>VLOOKUP(AF2278,关卡难度线!B:H,11,0)</f>
        <v>#N/A</v>
      </c>
    </row>
    <row r="2279" spans="14:34">
      <c r="N2279" s="14">
        <v>100358</v>
      </c>
      <c r="O2279">
        <v>11</v>
      </c>
      <c r="P2279">
        <v>100358</v>
      </c>
      <c r="Q2279">
        <v>12</v>
      </c>
      <c r="R2279">
        <v>100359</v>
      </c>
      <c r="S2279">
        <v>13</v>
      </c>
      <c r="T2279">
        <v>100360</v>
      </c>
      <c r="U2279">
        <v>14</v>
      </c>
      <c r="V2279">
        <v>100360</v>
      </c>
      <c r="W2279">
        <v>15</v>
      </c>
      <c r="X2279">
        <v>100360</v>
      </c>
      <c r="Y2279">
        <v>16</v>
      </c>
      <c r="Z2279">
        <v>100358</v>
      </c>
      <c r="AA2279">
        <v>17</v>
      </c>
      <c r="AB2279">
        <v>100360</v>
      </c>
      <c r="AC2279">
        <v>19</v>
      </c>
      <c r="AD2279">
        <v>100358</v>
      </c>
      <c r="AE2279">
        <v>20</v>
      </c>
      <c r="AF2279">
        <v>201199</v>
      </c>
      <c r="AG2279">
        <v>18</v>
      </c>
      <c r="AH2279" t="e">
        <f>VLOOKUP(AF2279,关卡难度线!B:H,11,0)</f>
        <v>#N/A</v>
      </c>
    </row>
    <row r="2280" spans="14:34">
      <c r="N2280" s="14">
        <v>100360</v>
      </c>
      <c r="O2280">
        <v>11</v>
      </c>
      <c r="P2280">
        <v>100358</v>
      </c>
      <c r="Q2280">
        <v>12</v>
      </c>
      <c r="R2280">
        <v>100358</v>
      </c>
      <c r="S2280">
        <v>13</v>
      </c>
      <c r="T2280">
        <v>100358</v>
      </c>
      <c r="U2280">
        <v>14</v>
      </c>
      <c r="V2280">
        <v>100360</v>
      </c>
      <c r="W2280">
        <v>15</v>
      </c>
      <c r="X2280">
        <v>100360</v>
      </c>
      <c r="Y2280">
        <v>16</v>
      </c>
      <c r="Z2280">
        <v>100359</v>
      </c>
      <c r="AA2280">
        <v>17</v>
      </c>
      <c r="AB2280">
        <v>100358</v>
      </c>
      <c r="AC2280">
        <v>19</v>
      </c>
      <c r="AD2280">
        <v>100359</v>
      </c>
      <c r="AE2280">
        <v>20</v>
      </c>
      <c r="AF2280">
        <v>201200</v>
      </c>
      <c r="AG2280">
        <v>18</v>
      </c>
      <c r="AH2280" t="e">
        <f>VLOOKUP(AF2280,关卡难度线!B:H,11,0)</f>
        <v>#N/A</v>
      </c>
    </row>
    <row r="2281" spans="14:34">
      <c r="N2281" s="14">
        <v>100361</v>
      </c>
      <c r="O2281">
        <v>11</v>
      </c>
      <c r="P2281">
        <v>100362</v>
      </c>
      <c r="Q2281">
        <v>12</v>
      </c>
      <c r="R2281">
        <v>100361</v>
      </c>
      <c r="S2281">
        <v>13</v>
      </c>
      <c r="T2281">
        <v>100361</v>
      </c>
      <c r="U2281">
        <v>14</v>
      </c>
      <c r="V2281">
        <v>100361</v>
      </c>
      <c r="W2281">
        <v>15</v>
      </c>
      <c r="X2281">
        <v>100361</v>
      </c>
      <c r="Y2281">
        <v>16</v>
      </c>
      <c r="Z2281">
        <v>100363</v>
      </c>
      <c r="AA2281">
        <v>17</v>
      </c>
      <c r="AB2281">
        <v>100363</v>
      </c>
      <c r="AC2281">
        <v>19</v>
      </c>
      <c r="AD2281">
        <v>100361</v>
      </c>
      <c r="AE2281">
        <v>20</v>
      </c>
      <c r="AF2281">
        <v>201201</v>
      </c>
      <c r="AG2281">
        <v>18</v>
      </c>
      <c r="AH2281" t="e">
        <f>VLOOKUP(AF2281,关卡难度线!B:H,11,0)</f>
        <v>#N/A</v>
      </c>
    </row>
    <row r="2282" spans="14:34">
      <c r="N2282" s="14">
        <v>100361</v>
      </c>
      <c r="O2282">
        <v>11</v>
      </c>
      <c r="P2282">
        <v>100361</v>
      </c>
      <c r="Q2282">
        <v>12</v>
      </c>
      <c r="R2282">
        <v>100363</v>
      </c>
      <c r="S2282">
        <v>13</v>
      </c>
      <c r="T2282">
        <v>100363</v>
      </c>
      <c r="U2282">
        <v>14</v>
      </c>
      <c r="V2282">
        <v>100363</v>
      </c>
      <c r="W2282">
        <v>15</v>
      </c>
      <c r="X2282">
        <v>100361</v>
      </c>
      <c r="Y2282">
        <v>16</v>
      </c>
      <c r="Z2282">
        <v>100361</v>
      </c>
      <c r="AA2282">
        <v>17</v>
      </c>
      <c r="AB2282">
        <v>100363</v>
      </c>
      <c r="AC2282">
        <v>19</v>
      </c>
      <c r="AD2282">
        <v>100362</v>
      </c>
      <c r="AE2282">
        <v>20</v>
      </c>
      <c r="AF2282">
        <v>201202</v>
      </c>
      <c r="AG2282">
        <v>18</v>
      </c>
      <c r="AH2282" t="e">
        <f>VLOOKUP(AF2282,关卡难度线!B:H,11,0)</f>
        <v>#N/A</v>
      </c>
    </row>
    <row r="2283" spans="14:34">
      <c r="N2283" s="14">
        <v>100362</v>
      </c>
      <c r="O2283">
        <v>11</v>
      </c>
      <c r="P2283">
        <v>100361</v>
      </c>
      <c r="Q2283">
        <v>12</v>
      </c>
      <c r="R2283">
        <v>100362</v>
      </c>
      <c r="S2283">
        <v>13</v>
      </c>
      <c r="T2283">
        <v>100361</v>
      </c>
      <c r="U2283">
        <v>14</v>
      </c>
      <c r="V2283">
        <v>100362</v>
      </c>
      <c r="W2283">
        <v>15</v>
      </c>
      <c r="X2283">
        <v>100361</v>
      </c>
      <c r="Y2283">
        <v>16</v>
      </c>
      <c r="Z2283">
        <v>100361</v>
      </c>
      <c r="AA2283">
        <v>17</v>
      </c>
      <c r="AB2283">
        <v>100361</v>
      </c>
      <c r="AC2283">
        <v>19</v>
      </c>
      <c r="AD2283">
        <v>100361</v>
      </c>
      <c r="AE2283">
        <v>20</v>
      </c>
      <c r="AF2283">
        <v>201203</v>
      </c>
      <c r="AG2283">
        <v>18</v>
      </c>
      <c r="AH2283" t="e">
        <f>VLOOKUP(AF2283,关卡难度线!B:H,11,0)</f>
        <v>#N/A</v>
      </c>
    </row>
    <row r="2284" spans="14:34">
      <c r="N2284" s="14">
        <v>100362</v>
      </c>
      <c r="O2284">
        <v>11</v>
      </c>
      <c r="P2284">
        <v>100361</v>
      </c>
      <c r="Q2284">
        <v>12</v>
      </c>
      <c r="R2284">
        <v>100363</v>
      </c>
      <c r="S2284">
        <v>13</v>
      </c>
      <c r="T2284">
        <v>100361</v>
      </c>
      <c r="U2284">
        <v>14</v>
      </c>
      <c r="V2284">
        <v>100361</v>
      </c>
      <c r="W2284">
        <v>15</v>
      </c>
      <c r="X2284">
        <v>100363</v>
      </c>
      <c r="Y2284">
        <v>16</v>
      </c>
      <c r="Z2284">
        <v>100361</v>
      </c>
      <c r="AA2284">
        <v>17</v>
      </c>
      <c r="AB2284">
        <v>100362</v>
      </c>
      <c r="AC2284">
        <v>19</v>
      </c>
      <c r="AD2284">
        <v>100362</v>
      </c>
      <c r="AE2284">
        <v>20</v>
      </c>
      <c r="AF2284">
        <v>201204</v>
      </c>
      <c r="AG2284">
        <v>18</v>
      </c>
      <c r="AH2284" t="e">
        <f>VLOOKUP(AF2284,关卡难度线!B:H,11,0)</f>
        <v>#N/A</v>
      </c>
    </row>
    <row r="2285" spans="14:34">
      <c r="N2285" s="14">
        <v>100363</v>
      </c>
      <c r="O2285">
        <v>11</v>
      </c>
      <c r="P2285">
        <v>100361</v>
      </c>
      <c r="Q2285">
        <v>12</v>
      </c>
      <c r="R2285">
        <v>100362</v>
      </c>
      <c r="S2285">
        <v>13</v>
      </c>
      <c r="T2285">
        <v>100363</v>
      </c>
      <c r="U2285">
        <v>14</v>
      </c>
      <c r="V2285">
        <v>100362</v>
      </c>
      <c r="W2285">
        <v>15</v>
      </c>
      <c r="X2285">
        <v>100363</v>
      </c>
      <c r="Y2285">
        <v>16</v>
      </c>
      <c r="Z2285">
        <v>100361</v>
      </c>
      <c r="AA2285">
        <v>17</v>
      </c>
      <c r="AB2285">
        <v>100363</v>
      </c>
      <c r="AC2285">
        <v>19</v>
      </c>
      <c r="AD2285">
        <v>100361</v>
      </c>
      <c r="AE2285">
        <v>20</v>
      </c>
      <c r="AF2285">
        <v>201205</v>
      </c>
      <c r="AG2285">
        <v>18</v>
      </c>
      <c r="AH2285" t="e">
        <f>VLOOKUP(AF2285,关卡难度线!B:H,11,0)</f>
        <v>#N/A</v>
      </c>
    </row>
    <row r="2286" spans="14:34">
      <c r="N2286" s="14">
        <v>100361</v>
      </c>
      <c r="O2286">
        <v>11</v>
      </c>
      <c r="P2286">
        <v>100361</v>
      </c>
      <c r="Q2286">
        <v>12</v>
      </c>
      <c r="R2286">
        <v>100363</v>
      </c>
      <c r="S2286">
        <v>13</v>
      </c>
      <c r="T2286">
        <v>100363</v>
      </c>
      <c r="U2286">
        <v>14</v>
      </c>
      <c r="V2286">
        <v>100361</v>
      </c>
      <c r="W2286">
        <v>15</v>
      </c>
      <c r="X2286">
        <v>100362</v>
      </c>
      <c r="Y2286">
        <v>16</v>
      </c>
      <c r="Z2286">
        <v>100363</v>
      </c>
      <c r="AA2286">
        <v>17</v>
      </c>
      <c r="AB2286">
        <v>100362</v>
      </c>
      <c r="AC2286">
        <v>19</v>
      </c>
      <c r="AD2286">
        <v>100363</v>
      </c>
      <c r="AE2286">
        <v>20</v>
      </c>
      <c r="AF2286">
        <v>201206</v>
      </c>
      <c r="AG2286">
        <v>18</v>
      </c>
      <c r="AH2286" t="e">
        <f>VLOOKUP(AF2286,关卡难度线!B:H,11,0)</f>
        <v>#N/A</v>
      </c>
    </row>
    <row r="2287" spans="14:34">
      <c r="N2287" s="14">
        <v>100361</v>
      </c>
      <c r="O2287">
        <v>11</v>
      </c>
      <c r="P2287">
        <v>100361</v>
      </c>
      <c r="Q2287">
        <v>12</v>
      </c>
      <c r="R2287">
        <v>100363</v>
      </c>
      <c r="S2287">
        <v>13</v>
      </c>
      <c r="T2287">
        <v>100362</v>
      </c>
      <c r="U2287">
        <v>14</v>
      </c>
      <c r="V2287">
        <v>100361</v>
      </c>
      <c r="W2287">
        <v>15</v>
      </c>
      <c r="X2287">
        <v>100363</v>
      </c>
      <c r="Y2287">
        <v>16</v>
      </c>
      <c r="Z2287">
        <v>100363</v>
      </c>
      <c r="AA2287">
        <v>17</v>
      </c>
      <c r="AB2287">
        <v>100363</v>
      </c>
      <c r="AC2287">
        <v>19</v>
      </c>
      <c r="AD2287">
        <v>100362</v>
      </c>
      <c r="AE2287">
        <v>20</v>
      </c>
      <c r="AF2287">
        <v>201207</v>
      </c>
      <c r="AG2287">
        <v>18</v>
      </c>
      <c r="AH2287" t="e">
        <f>VLOOKUP(AF2287,关卡难度线!B:H,11,0)</f>
        <v>#N/A</v>
      </c>
    </row>
    <row r="2288" spans="14:34">
      <c r="N2288" s="14">
        <v>100361</v>
      </c>
      <c r="O2288">
        <v>11</v>
      </c>
      <c r="P2288">
        <v>100363</v>
      </c>
      <c r="Q2288">
        <v>12</v>
      </c>
      <c r="R2288">
        <v>100361</v>
      </c>
      <c r="S2288">
        <v>13</v>
      </c>
      <c r="T2288">
        <v>100362</v>
      </c>
      <c r="U2288">
        <v>14</v>
      </c>
      <c r="V2288">
        <v>100362</v>
      </c>
      <c r="W2288">
        <v>15</v>
      </c>
      <c r="X2288">
        <v>100363</v>
      </c>
      <c r="Y2288">
        <v>16</v>
      </c>
      <c r="Z2288">
        <v>100361</v>
      </c>
      <c r="AA2288">
        <v>17</v>
      </c>
      <c r="AB2288">
        <v>100361</v>
      </c>
      <c r="AC2288">
        <v>19</v>
      </c>
      <c r="AD2288">
        <v>100363</v>
      </c>
      <c r="AE2288">
        <v>20</v>
      </c>
      <c r="AF2288">
        <v>201208</v>
      </c>
      <c r="AG2288">
        <v>18</v>
      </c>
      <c r="AH2288" t="e">
        <f>VLOOKUP(AF2288,关卡难度线!B:H,11,0)</f>
        <v>#N/A</v>
      </c>
    </row>
    <row r="2289" spans="14:34">
      <c r="N2289" s="14">
        <v>100363</v>
      </c>
      <c r="O2289">
        <v>11</v>
      </c>
      <c r="P2289">
        <v>100363</v>
      </c>
      <c r="Q2289">
        <v>12</v>
      </c>
      <c r="R2289">
        <v>100361</v>
      </c>
      <c r="S2289">
        <v>13</v>
      </c>
      <c r="T2289">
        <v>100361</v>
      </c>
      <c r="U2289">
        <v>14</v>
      </c>
      <c r="V2289">
        <v>100361</v>
      </c>
      <c r="W2289">
        <v>15</v>
      </c>
      <c r="X2289">
        <v>100363</v>
      </c>
      <c r="Y2289">
        <v>16</v>
      </c>
      <c r="Z2289">
        <v>100362</v>
      </c>
      <c r="AA2289">
        <v>17</v>
      </c>
      <c r="AB2289">
        <v>100361</v>
      </c>
      <c r="AC2289">
        <v>19</v>
      </c>
      <c r="AD2289">
        <v>100361</v>
      </c>
      <c r="AE2289">
        <v>20</v>
      </c>
      <c r="AF2289">
        <v>201209</v>
      </c>
      <c r="AG2289">
        <v>18</v>
      </c>
      <c r="AH2289" t="e">
        <f>VLOOKUP(AF2289,关卡难度线!B:H,11,0)</f>
        <v>#N/A</v>
      </c>
    </row>
    <row r="2290" spans="14:34">
      <c r="N2290" s="14">
        <v>100361</v>
      </c>
      <c r="O2290">
        <v>11</v>
      </c>
      <c r="P2290">
        <v>100363</v>
      </c>
      <c r="Q2290">
        <v>12</v>
      </c>
      <c r="R2290">
        <v>100363</v>
      </c>
      <c r="S2290">
        <v>13</v>
      </c>
      <c r="T2290">
        <v>100361</v>
      </c>
      <c r="U2290">
        <v>14</v>
      </c>
      <c r="V2290">
        <v>100362</v>
      </c>
      <c r="W2290">
        <v>15</v>
      </c>
      <c r="X2290">
        <v>100363</v>
      </c>
      <c r="Y2290">
        <v>16</v>
      </c>
      <c r="Z2290">
        <v>100363</v>
      </c>
      <c r="AA2290">
        <v>17</v>
      </c>
      <c r="AB2290">
        <v>100362</v>
      </c>
      <c r="AC2290">
        <v>19</v>
      </c>
      <c r="AD2290">
        <v>100363</v>
      </c>
      <c r="AE2290">
        <v>20</v>
      </c>
      <c r="AF2290">
        <v>201210</v>
      </c>
      <c r="AG2290">
        <v>18</v>
      </c>
      <c r="AH2290" t="e">
        <f>VLOOKUP(AF2290,关卡难度线!B:H,11,0)</f>
        <v>#N/A</v>
      </c>
    </row>
    <row r="2291" spans="14:34">
      <c r="N2291" s="14">
        <v>100361</v>
      </c>
      <c r="O2291">
        <v>11</v>
      </c>
      <c r="P2291">
        <v>100362</v>
      </c>
      <c r="Q2291">
        <v>12</v>
      </c>
      <c r="R2291">
        <v>100361</v>
      </c>
      <c r="S2291">
        <v>13</v>
      </c>
      <c r="T2291">
        <v>100361</v>
      </c>
      <c r="U2291">
        <v>14</v>
      </c>
      <c r="V2291">
        <v>100361</v>
      </c>
      <c r="W2291">
        <v>15</v>
      </c>
      <c r="X2291">
        <v>100361</v>
      </c>
      <c r="Y2291">
        <v>16</v>
      </c>
      <c r="Z2291">
        <v>100363</v>
      </c>
      <c r="AA2291">
        <v>17</v>
      </c>
      <c r="AB2291">
        <v>100363</v>
      </c>
      <c r="AC2291">
        <v>19</v>
      </c>
      <c r="AD2291">
        <v>100361</v>
      </c>
      <c r="AE2291">
        <v>20</v>
      </c>
      <c r="AF2291">
        <v>201201</v>
      </c>
      <c r="AG2291">
        <v>18</v>
      </c>
      <c r="AH2291" t="e">
        <f>VLOOKUP(AF2291,关卡难度线!B:H,11,0)</f>
        <v>#N/A</v>
      </c>
    </row>
    <row r="2292" spans="14:34">
      <c r="N2292" s="14">
        <v>100361</v>
      </c>
      <c r="O2292">
        <v>11</v>
      </c>
      <c r="P2292">
        <v>100361</v>
      </c>
      <c r="Q2292">
        <v>12</v>
      </c>
      <c r="R2292">
        <v>100363</v>
      </c>
      <c r="S2292">
        <v>13</v>
      </c>
      <c r="T2292">
        <v>100363</v>
      </c>
      <c r="U2292">
        <v>14</v>
      </c>
      <c r="V2292">
        <v>100363</v>
      </c>
      <c r="W2292">
        <v>15</v>
      </c>
      <c r="X2292">
        <v>100361</v>
      </c>
      <c r="Y2292">
        <v>16</v>
      </c>
      <c r="Z2292">
        <v>100361</v>
      </c>
      <c r="AA2292">
        <v>17</v>
      </c>
      <c r="AB2292">
        <v>100363</v>
      </c>
      <c r="AC2292">
        <v>19</v>
      </c>
      <c r="AD2292">
        <v>100362</v>
      </c>
      <c r="AE2292">
        <v>20</v>
      </c>
      <c r="AF2292">
        <v>201202</v>
      </c>
      <c r="AG2292">
        <v>18</v>
      </c>
      <c r="AH2292" t="e">
        <f>VLOOKUP(AF2292,关卡难度线!B:H,11,0)</f>
        <v>#N/A</v>
      </c>
    </row>
    <row r="2293" spans="14:34">
      <c r="N2293" s="14">
        <v>100362</v>
      </c>
      <c r="O2293">
        <v>11</v>
      </c>
      <c r="P2293">
        <v>100361</v>
      </c>
      <c r="Q2293">
        <v>12</v>
      </c>
      <c r="R2293">
        <v>100362</v>
      </c>
      <c r="S2293">
        <v>13</v>
      </c>
      <c r="T2293">
        <v>100361</v>
      </c>
      <c r="U2293">
        <v>14</v>
      </c>
      <c r="V2293">
        <v>100362</v>
      </c>
      <c r="W2293">
        <v>15</v>
      </c>
      <c r="X2293">
        <v>100361</v>
      </c>
      <c r="Y2293">
        <v>16</v>
      </c>
      <c r="Z2293">
        <v>100361</v>
      </c>
      <c r="AA2293">
        <v>17</v>
      </c>
      <c r="AB2293">
        <v>100361</v>
      </c>
      <c r="AC2293">
        <v>19</v>
      </c>
      <c r="AD2293">
        <v>100361</v>
      </c>
      <c r="AE2293">
        <v>20</v>
      </c>
      <c r="AF2293">
        <v>201203</v>
      </c>
      <c r="AG2293">
        <v>18</v>
      </c>
      <c r="AH2293" t="e">
        <f>VLOOKUP(AF2293,关卡难度线!B:H,11,0)</f>
        <v>#N/A</v>
      </c>
    </row>
    <row r="2294" spans="14:34">
      <c r="N2294" s="14">
        <v>100362</v>
      </c>
      <c r="O2294">
        <v>11</v>
      </c>
      <c r="P2294">
        <v>100361</v>
      </c>
      <c r="Q2294">
        <v>12</v>
      </c>
      <c r="R2294">
        <v>100363</v>
      </c>
      <c r="S2294">
        <v>13</v>
      </c>
      <c r="T2294">
        <v>100361</v>
      </c>
      <c r="U2294">
        <v>14</v>
      </c>
      <c r="V2294">
        <v>100361</v>
      </c>
      <c r="W2294">
        <v>15</v>
      </c>
      <c r="X2294">
        <v>100363</v>
      </c>
      <c r="Y2294">
        <v>16</v>
      </c>
      <c r="Z2294">
        <v>100361</v>
      </c>
      <c r="AA2294">
        <v>17</v>
      </c>
      <c r="AB2294">
        <v>100362</v>
      </c>
      <c r="AC2294">
        <v>19</v>
      </c>
      <c r="AD2294">
        <v>100362</v>
      </c>
      <c r="AE2294">
        <v>20</v>
      </c>
      <c r="AF2294">
        <v>201204</v>
      </c>
      <c r="AG2294">
        <v>18</v>
      </c>
      <c r="AH2294" t="e">
        <f>VLOOKUP(AF2294,关卡难度线!B:H,11,0)</f>
        <v>#N/A</v>
      </c>
    </row>
    <row r="2295" spans="14:34">
      <c r="N2295" s="14">
        <v>100363</v>
      </c>
      <c r="O2295">
        <v>11</v>
      </c>
      <c r="P2295">
        <v>100361</v>
      </c>
      <c r="Q2295">
        <v>12</v>
      </c>
      <c r="R2295">
        <v>100362</v>
      </c>
      <c r="S2295">
        <v>13</v>
      </c>
      <c r="T2295">
        <v>100363</v>
      </c>
      <c r="U2295">
        <v>14</v>
      </c>
      <c r="V2295">
        <v>100362</v>
      </c>
      <c r="W2295">
        <v>15</v>
      </c>
      <c r="X2295">
        <v>100363</v>
      </c>
      <c r="Y2295">
        <v>16</v>
      </c>
      <c r="Z2295">
        <v>100361</v>
      </c>
      <c r="AA2295">
        <v>17</v>
      </c>
      <c r="AB2295">
        <v>100363</v>
      </c>
      <c r="AC2295">
        <v>19</v>
      </c>
      <c r="AD2295">
        <v>100361</v>
      </c>
      <c r="AE2295">
        <v>20</v>
      </c>
      <c r="AF2295">
        <v>201205</v>
      </c>
      <c r="AG2295">
        <v>18</v>
      </c>
      <c r="AH2295" t="e">
        <f>VLOOKUP(AF2295,关卡难度线!B:H,11,0)</f>
        <v>#N/A</v>
      </c>
    </row>
    <row r="2296" spans="14:34">
      <c r="N2296" s="14">
        <v>100361</v>
      </c>
      <c r="O2296">
        <v>11</v>
      </c>
      <c r="P2296">
        <v>100361</v>
      </c>
      <c r="Q2296">
        <v>12</v>
      </c>
      <c r="R2296">
        <v>100363</v>
      </c>
      <c r="S2296">
        <v>13</v>
      </c>
      <c r="T2296">
        <v>100363</v>
      </c>
      <c r="U2296">
        <v>14</v>
      </c>
      <c r="V2296">
        <v>100361</v>
      </c>
      <c r="W2296">
        <v>15</v>
      </c>
      <c r="X2296">
        <v>100362</v>
      </c>
      <c r="Y2296">
        <v>16</v>
      </c>
      <c r="Z2296">
        <v>100363</v>
      </c>
      <c r="AA2296">
        <v>17</v>
      </c>
      <c r="AB2296">
        <v>100362</v>
      </c>
      <c r="AC2296">
        <v>19</v>
      </c>
      <c r="AD2296">
        <v>100363</v>
      </c>
      <c r="AE2296">
        <v>20</v>
      </c>
      <c r="AF2296">
        <v>201206</v>
      </c>
      <c r="AG2296">
        <v>18</v>
      </c>
      <c r="AH2296" t="e">
        <f>VLOOKUP(AF2296,关卡难度线!B:H,11,0)</f>
        <v>#N/A</v>
      </c>
    </row>
    <row r="2297" spans="14:34">
      <c r="N2297" s="14">
        <v>100361</v>
      </c>
      <c r="O2297">
        <v>11</v>
      </c>
      <c r="P2297">
        <v>100361</v>
      </c>
      <c r="Q2297">
        <v>12</v>
      </c>
      <c r="R2297">
        <v>100363</v>
      </c>
      <c r="S2297">
        <v>13</v>
      </c>
      <c r="T2297">
        <v>100362</v>
      </c>
      <c r="U2297">
        <v>14</v>
      </c>
      <c r="V2297">
        <v>100361</v>
      </c>
      <c r="W2297">
        <v>15</v>
      </c>
      <c r="X2297">
        <v>100363</v>
      </c>
      <c r="Y2297">
        <v>16</v>
      </c>
      <c r="Z2297">
        <v>100363</v>
      </c>
      <c r="AA2297">
        <v>17</v>
      </c>
      <c r="AB2297">
        <v>100363</v>
      </c>
      <c r="AC2297">
        <v>19</v>
      </c>
      <c r="AD2297">
        <v>100362</v>
      </c>
      <c r="AE2297">
        <v>20</v>
      </c>
      <c r="AF2297">
        <v>201207</v>
      </c>
      <c r="AG2297">
        <v>18</v>
      </c>
      <c r="AH2297" t="e">
        <f>VLOOKUP(AF2297,关卡难度线!B:H,11,0)</f>
        <v>#N/A</v>
      </c>
    </row>
    <row r="2298" spans="14:34">
      <c r="N2298" s="14">
        <v>100361</v>
      </c>
      <c r="O2298">
        <v>11</v>
      </c>
      <c r="P2298">
        <v>100363</v>
      </c>
      <c r="Q2298">
        <v>12</v>
      </c>
      <c r="R2298">
        <v>100361</v>
      </c>
      <c r="S2298">
        <v>13</v>
      </c>
      <c r="T2298">
        <v>100362</v>
      </c>
      <c r="U2298">
        <v>14</v>
      </c>
      <c r="V2298">
        <v>100362</v>
      </c>
      <c r="W2298">
        <v>15</v>
      </c>
      <c r="X2298">
        <v>100363</v>
      </c>
      <c r="Y2298">
        <v>16</v>
      </c>
      <c r="Z2298">
        <v>100361</v>
      </c>
      <c r="AA2298">
        <v>17</v>
      </c>
      <c r="AB2298">
        <v>100361</v>
      </c>
      <c r="AC2298">
        <v>19</v>
      </c>
      <c r="AD2298">
        <v>100363</v>
      </c>
      <c r="AE2298">
        <v>20</v>
      </c>
      <c r="AF2298">
        <v>201208</v>
      </c>
      <c r="AG2298">
        <v>18</v>
      </c>
      <c r="AH2298" t="e">
        <f>VLOOKUP(AF2298,关卡难度线!B:H,11,0)</f>
        <v>#N/A</v>
      </c>
    </row>
    <row r="2299" spans="14:34">
      <c r="N2299" s="14">
        <v>100363</v>
      </c>
      <c r="O2299">
        <v>11</v>
      </c>
      <c r="P2299">
        <v>100363</v>
      </c>
      <c r="Q2299">
        <v>12</v>
      </c>
      <c r="R2299">
        <v>100361</v>
      </c>
      <c r="S2299">
        <v>13</v>
      </c>
      <c r="T2299">
        <v>100361</v>
      </c>
      <c r="U2299">
        <v>14</v>
      </c>
      <c r="V2299">
        <v>100361</v>
      </c>
      <c r="W2299">
        <v>15</v>
      </c>
      <c r="X2299">
        <v>100363</v>
      </c>
      <c r="Y2299">
        <v>16</v>
      </c>
      <c r="Z2299">
        <v>100362</v>
      </c>
      <c r="AA2299">
        <v>17</v>
      </c>
      <c r="AB2299">
        <v>100361</v>
      </c>
      <c r="AC2299">
        <v>19</v>
      </c>
      <c r="AD2299">
        <v>100361</v>
      </c>
      <c r="AE2299">
        <v>20</v>
      </c>
      <c r="AF2299">
        <v>201209</v>
      </c>
      <c r="AG2299">
        <v>18</v>
      </c>
      <c r="AH2299" t="e">
        <f>VLOOKUP(AF2299,关卡难度线!B:H,11,0)</f>
        <v>#N/A</v>
      </c>
    </row>
    <row r="2300" spans="14:34">
      <c r="N2300" s="14">
        <v>100361</v>
      </c>
      <c r="O2300">
        <v>11</v>
      </c>
      <c r="P2300">
        <v>100363</v>
      </c>
      <c r="Q2300">
        <v>12</v>
      </c>
      <c r="R2300">
        <v>100363</v>
      </c>
      <c r="S2300">
        <v>13</v>
      </c>
      <c r="T2300">
        <v>100361</v>
      </c>
      <c r="U2300">
        <v>14</v>
      </c>
      <c r="V2300">
        <v>100362</v>
      </c>
      <c r="W2300">
        <v>15</v>
      </c>
      <c r="X2300">
        <v>100363</v>
      </c>
      <c r="Y2300">
        <v>16</v>
      </c>
      <c r="Z2300">
        <v>100363</v>
      </c>
      <c r="AA2300">
        <v>17</v>
      </c>
      <c r="AB2300">
        <v>100362</v>
      </c>
      <c r="AC2300">
        <v>19</v>
      </c>
      <c r="AD2300">
        <v>100363</v>
      </c>
      <c r="AE2300">
        <v>20</v>
      </c>
      <c r="AF2300">
        <v>201210</v>
      </c>
      <c r="AG2300">
        <v>18</v>
      </c>
      <c r="AH2300" t="e">
        <f>VLOOKUP(AF2300,关卡难度线!B:H,11,0)</f>
        <v>#N/A</v>
      </c>
    </row>
    <row r="2301" spans="14:34">
      <c r="N2301" s="14">
        <v>100366</v>
      </c>
      <c r="O2301">
        <v>11</v>
      </c>
      <c r="P2301">
        <v>100364</v>
      </c>
      <c r="Q2301">
        <v>12</v>
      </c>
      <c r="R2301">
        <v>100365</v>
      </c>
      <c r="S2301">
        <v>13</v>
      </c>
      <c r="T2301">
        <v>100364</v>
      </c>
      <c r="U2301">
        <v>14</v>
      </c>
      <c r="V2301">
        <v>100365</v>
      </c>
      <c r="W2301">
        <v>15</v>
      </c>
      <c r="X2301">
        <v>100364</v>
      </c>
      <c r="Y2301">
        <v>16</v>
      </c>
      <c r="Z2301">
        <v>100366</v>
      </c>
      <c r="AA2301">
        <v>17</v>
      </c>
      <c r="AB2301">
        <v>100364</v>
      </c>
      <c r="AC2301">
        <v>19</v>
      </c>
      <c r="AD2301">
        <v>100365</v>
      </c>
      <c r="AE2301">
        <v>20</v>
      </c>
      <c r="AF2301">
        <v>201211</v>
      </c>
      <c r="AG2301">
        <v>18</v>
      </c>
      <c r="AH2301" t="e">
        <f>VLOOKUP(AF2301,关卡难度线!B:H,11,0)</f>
        <v>#N/A</v>
      </c>
    </row>
    <row r="2302" spans="14:34">
      <c r="N2302" s="14">
        <v>100364</v>
      </c>
      <c r="O2302">
        <v>11</v>
      </c>
      <c r="P2302">
        <v>100364</v>
      </c>
      <c r="Q2302">
        <v>12</v>
      </c>
      <c r="R2302">
        <v>100366</v>
      </c>
      <c r="S2302">
        <v>13</v>
      </c>
      <c r="T2302">
        <v>100364</v>
      </c>
      <c r="U2302">
        <v>14</v>
      </c>
      <c r="V2302">
        <v>100364</v>
      </c>
      <c r="W2302">
        <v>15</v>
      </c>
      <c r="X2302">
        <v>100366</v>
      </c>
      <c r="Y2302">
        <v>16</v>
      </c>
      <c r="Z2302">
        <v>100364</v>
      </c>
      <c r="AA2302">
        <v>17</v>
      </c>
      <c r="AB2302">
        <v>100366</v>
      </c>
      <c r="AC2302">
        <v>19</v>
      </c>
      <c r="AD2302">
        <v>100364</v>
      </c>
      <c r="AE2302">
        <v>20</v>
      </c>
      <c r="AF2302">
        <v>201212</v>
      </c>
      <c r="AG2302">
        <v>18</v>
      </c>
      <c r="AH2302" t="e">
        <f>VLOOKUP(AF2302,关卡难度线!B:H,11,0)</f>
        <v>#N/A</v>
      </c>
    </row>
    <row r="2303" spans="14:34">
      <c r="N2303" s="14">
        <v>100366</v>
      </c>
      <c r="O2303">
        <v>11</v>
      </c>
      <c r="P2303">
        <v>100364</v>
      </c>
      <c r="Q2303">
        <v>12</v>
      </c>
      <c r="R2303">
        <v>100365</v>
      </c>
      <c r="S2303">
        <v>13</v>
      </c>
      <c r="T2303">
        <v>100366</v>
      </c>
      <c r="U2303">
        <v>14</v>
      </c>
      <c r="V2303">
        <v>100366</v>
      </c>
      <c r="W2303">
        <v>15</v>
      </c>
      <c r="X2303">
        <v>100365</v>
      </c>
      <c r="Y2303">
        <v>16</v>
      </c>
      <c r="Z2303">
        <v>100364</v>
      </c>
      <c r="AA2303">
        <v>17</v>
      </c>
      <c r="AB2303">
        <v>100365</v>
      </c>
      <c r="AC2303">
        <v>19</v>
      </c>
      <c r="AD2303">
        <v>100364</v>
      </c>
      <c r="AE2303">
        <v>20</v>
      </c>
      <c r="AF2303">
        <v>201213</v>
      </c>
      <c r="AG2303">
        <v>18</v>
      </c>
      <c r="AH2303" t="e">
        <f>VLOOKUP(AF2303,关卡难度线!B:H,11,0)</f>
        <v>#N/A</v>
      </c>
    </row>
    <row r="2304" spans="14:34">
      <c r="N2304" s="14">
        <v>100365</v>
      </c>
      <c r="O2304">
        <v>11</v>
      </c>
      <c r="P2304">
        <v>100366</v>
      </c>
      <c r="Q2304">
        <v>12</v>
      </c>
      <c r="R2304">
        <v>100365</v>
      </c>
      <c r="S2304">
        <v>13</v>
      </c>
      <c r="T2304">
        <v>100365</v>
      </c>
      <c r="U2304">
        <v>14</v>
      </c>
      <c r="V2304">
        <v>100365</v>
      </c>
      <c r="W2304">
        <v>15</v>
      </c>
      <c r="X2304">
        <v>100366</v>
      </c>
      <c r="Y2304">
        <v>16</v>
      </c>
      <c r="Z2304">
        <v>100366</v>
      </c>
      <c r="AA2304">
        <v>17</v>
      </c>
      <c r="AB2304">
        <v>100366</v>
      </c>
      <c r="AC2304">
        <v>19</v>
      </c>
      <c r="AD2304">
        <v>100365</v>
      </c>
      <c r="AE2304">
        <v>20</v>
      </c>
      <c r="AF2304">
        <v>201214</v>
      </c>
      <c r="AG2304">
        <v>18</v>
      </c>
      <c r="AH2304" t="e">
        <f>VLOOKUP(AF2304,关卡难度线!B:H,11,0)</f>
        <v>#N/A</v>
      </c>
    </row>
    <row r="2305" spans="14:34">
      <c r="N2305" s="14">
        <v>100365</v>
      </c>
      <c r="O2305">
        <v>11</v>
      </c>
      <c r="P2305">
        <v>100365</v>
      </c>
      <c r="Q2305">
        <v>12</v>
      </c>
      <c r="R2305">
        <v>100364</v>
      </c>
      <c r="S2305">
        <v>13</v>
      </c>
      <c r="T2305">
        <v>100365</v>
      </c>
      <c r="U2305">
        <v>14</v>
      </c>
      <c r="V2305">
        <v>100366</v>
      </c>
      <c r="W2305">
        <v>15</v>
      </c>
      <c r="X2305">
        <v>100365</v>
      </c>
      <c r="Y2305">
        <v>16</v>
      </c>
      <c r="Z2305">
        <v>100364</v>
      </c>
      <c r="AA2305">
        <v>17</v>
      </c>
      <c r="AB2305">
        <v>100365</v>
      </c>
      <c r="AC2305">
        <v>19</v>
      </c>
      <c r="AD2305">
        <v>100365</v>
      </c>
      <c r="AE2305">
        <v>20</v>
      </c>
      <c r="AF2305">
        <v>201215</v>
      </c>
      <c r="AG2305">
        <v>18</v>
      </c>
      <c r="AH2305" t="e">
        <f>VLOOKUP(AF2305,关卡难度线!B:H,11,0)</f>
        <v>#N/A</v>
      </c>
    </row>
    <row r="2306" spans="14:34">
      <c r="N2306" s="14">
        <v>100366</v>
      </c>
      <c r="O2306">
        <v>11</v>
      </c>
      <c r="P2306">
        <v>100365</v>
      </c>
      <c r="Q2306">
        <v>12</v>
      </c>
      <c r="R2306">
        <v>100365</v>
      </c>
      <c r="S2306">
        <v>13</v>
      </c>
      <c r="T2306">
        <v>100365</v>
      </c>
      <c r="U2306">
        <v>14</v>
      </c>
      <c r="V2306">
        <v>100364</v>
      </c>
      <c r="W2306">
        <v>15</v>
      </c>
      <c r="X2306">
        <v>100366</v>
      </c>
      <c r="Y2306">
        <v>16</v>
      </c>
      <c r="Z2306">
        <v>100364</v>
      </c>
      <c r="AA2306">
        <v>17</v>
      </c>
      <c r="AB2306">
        <v>100364</v>
      </c>
      <c r="AC2306">
        <v>19</v>
      </c>
      <c r="AD2306">
        <v>100364</v>
      </c>
      <c r="AE2306">
        <v>20</v>
      </c>
      <c r="AF2306">
        <v>201216</v>
      </c>
      <c r="AG2306">
        <v>18</v>
      </c>
      <c r="AH2306" t="e">
        <f>VLOOKUP(AF2306,关卡难度线!B:H,11,0)</f>
        <v>#N/A</v>
      </c>
    </row>
    <row r="2307" spans="14:34">
      <c r="N2307" s="14">
        <v>100364</v>
      </c>
      <c r="O2307">
        <v>11</v>
      </c>
      <c r="P2307">
        <v>100364</v>
      </c>
      <c r="Q2307">
        <v>12</v>
      </c>
      <c r="R2307">
        <v>100366</v>
      </c>
      <c r="S2307">
        <v>13</v>
      </c>
      <c r="T2307">
        <v>100365</v>
      </c>
      <c r="U2307">
        <v>14</v>
      </c>
      <c r="V2307">
        <v>100365</v>
      </c>
      <c r="W2307">
        <v>15</v>
      </c>
      <c r="X2307">
        <v>100366</v>
      </c>
      <c r="Y2307">
        <v>16</v>
      </c>
      <c r="Z2307">
        <v>100365</v>
      </c>
      <c r="AA2307">
        <v>17</v>
      </c>
      <c r="AB2307">
        <v>100365</v>
      </c>
      <c r="AC2307">
        <v>19</v>
      </c>
      <c r="AD2307">
        <v>100364</v>
      </c>
      <c r="AE2307">
        <v>20</v>
      </c>
      <c r="AF2307">
        <v>201217</v>
      </c>
      <c r="AG2307">
        <v>18</v>
      </c>
      <c r="AH2307" t="e">
        <f>VLOOKUP(AF2307,关卡难度线!B:H,11,0)</f>
        <v>#N/A</v>
      </c>
    </row>
    <row r="2308" spans="14:34">
      <c r="N2308" s="14">
        <v>100364</v>
      </c>
      <c r="O2308">
        <v>11</v>
      </c>
      <c r="P2308">
        <v>100365</v>
      </c>
      <c r="Q2308">
        <v>12</v>
      </c>
      <c r="R2308">
        <v>100364</v>
      </c>
      <c r="S2308">
        <v>13</v>
      </c>
      <c r="T2308">
        <v>100364</v>
      </c>
      <c r="U2308">
        <v>14</v>
      </c>
      <c r="V2308">
        <v>100366</v>
      </c>
      <c r="W2308">
        <v>15</v>
      </c>
      <c r="X2308">
        <v>100364</v>
      </c>
      <c r="Y2308">
        <v>16</v>
      </c>
      <c r="Z2308">
        <v>100366</v>
      </c>
      <c r="AA2308">
        <v>17</v>
      </c>
      <c r="AB2308">
        <v>100364</v>
      </c>
      <c r="AC2308">
        <v>19</v>
      </c>
      <c r="AD2308">
        <v>100364</v>
      </c>
      <c r="AE2308">
        <v>20</v>
      </c>
      <c r="AF2308">
        <v>201218</v>
      </c>
      <c r="AG2308">
        <v>18</v>
      </c>
      <c r="AH2308" t="e">
        <f>VLOOKUP(AF2308,关卡难度线!B:H,11,0)</f>
        <v>#N/A</v>
      </c>
    </row>
    <row r="2309" spans="14:34">
      <c r="N2309" s="14">
        <v>100365</v>
      </c>
      <c r="O2309">
        <v>11</v>
      </c>
      <c r="P2309">
        <v>100365</v>
      </c>
      <c r="Q2309">
        <v>12</v>
      </c>
      <c r="R2309">
        <v>100364</v>
      </c>
      <c r="S2309">
        <v>13</v>
      </c>
      <c r="T2309">
        <v>100366</v>
      </c>
      <c r="U2309">
        <v>14</v>
      </c>
      <c r="V2309">
        <v>100365</v>
      </c>
      <c r="W2309">
        <v>15</v>
      </c>
      <c r="X2309">
        <v>100364</v>
      </c>
      <c r="Y2309">
        <v>16</v>
      </c>
      <c r="Z2309">
        <v>100365</v>
      </c>
      <c r="AA2309">
        <v>17</v>
      </c>
      <c r="AB2309">
        <v>100364</v>
      </c>
      <c r="AC2309">
        <v>19</v>
      </c>
      <c r="AD2309">
        <v>100364</v>
      </c>
      <c r="AE2309">
        <v>20</v>
      </c>
      <c r="AF2309">
        <v>201219</v>
      </c>
      <c r="AG2309">
        <v>18</v>
      </c>
      <c r="AH2309" t="e">
        <f>VLOOKUP(AF2309,关卡难度线!B:H,11,0)</f>
        <v>#N/A</v>
      </c>
    </row>
    <row r="2310" spans="14:34">
      <c r="N2310" s="14">
        <v>100364</v>
      </c>
      <c r="O2310">
        <v>11</v>
      </c>
      <c r="P2310">
        <v>100364</v>
      </c>
      <c r="Q2310">
        <v>12</v>
      </c>
      <c r="R2310">
        <v>100364</v>
      </c>
      <c r="S2310">
        <v>13</v>
      </c>
      <c r="T2310">
        <v>100364</v>
      </c>
      <c r="U2310">
        <v>14</v>
      </c>
      <c r="V2310">
        <v>100364</v>
      </c>
      <c r="W2310">
        <v>15</v>
      </c>
      <c r="X2310">
        <v>100366</v>
      </c>
      <c r="Y2310">
        <v>16</v>
      </c>
      <c r="Z2310">
        <v>100366</v>
      </c>
      <c r="AA2310">
        <v>17</v>
      </c>
      <c r="AB2310">
        <v>100365</v>
      </c>
      <c r="AC2310">
        <v>19</v>
      </c>
      <c r="AD2310">
        <v>100364</v>
      </c>
      <c r="AE2310">
        <v>20</v>
      </c>
      <c r="AF2310">
        <v>201220</v>
      </c>
      <c r="AG2310">
        <v>18</v>
      </c>
      <c r="AH2310" t="e">
        <f>VLOOKUP(AF2310,关卡难度线!B:H,11,0)</f>
        <v>#N/A</v>
      </c>
    </row>
    <row r="2311" spans="14:34">
      <c r="N2311" s="14">
        <v>100366</v>
      </c>
      <c r="O2311">
        <v>11</v>
      </c>
      <c r="P2311">
        <v>100364</v>
      </c>
      <c r="Q2311">
        <v>12</v>
      </c>
      <c r="R2311">
        <v>100365</v>
      </c>
      <c r="S2311">
        <v>13</v>
      </c>
      <c r="T2311">
        <v>100364</v>
      </c>
      <c r="U2311">
        <v>14</v>
      </c>
      <c r="V2311">
        <v>100365</v>
      </c>
      <c r="W2311">
        <v>15</v>
      </c>
      <c r="X2311">
        <v>100364</v>
      </c>
      <c r="Y2311">
        <v>16</v>
      </c>
      <c r="Z2311">
        <v>100366</v>
      </c>
      <c r="AA2311">
        <v>17</v>
      </c>
      <c r="AB2311">
        <v>100364</v>
      </c>
      <c r="AC2311">
        <v>19</v>
      </c>
      <c r="AD2311">
        <v>100365</v>
      </c>
      <c r="AE2311">
        <v>20</v>
      </c>
      <c r="AF2311">
        <v>201211</v>
      </c>
      <c r="AG2311">
        <v>18</v>
      </c>
      <c r="AH2311" t="e">
        <f>VLOOKUP(AF2311,关卡难度线!B:H,11,0)</f>
        <v>#N/A</v>
      </c>
    </row>
    <row r="2312" spans="14:34">
      <c r="N2312" s="14">
        <v>100364</v>
      </c>
      <c r="O2312">
        <v>11</v>
      </c>
      <c r="P2312">
        <v>100364</v>
      </c>
      <c r="Q2312">
        <v>12</v>
      </c>
      <c r="R2312">
        <v>100366</v>
      </c>
      <c r="S2312">
        <v>13</v>
      </c>
      <c r="T2312">
        <v>100364</v>
      </c>
      <c r="U2312">
        <v>14</v>
      </c>
      <c r="V2312">
        <v>100364</v>
      </c>
      <c r="W2312">
        <v>15</v>
      </c>
      <c r="X2312">
        <v>100366</v>
      </c>
      <c r="Y2312">
        <v>16</v>
      </c>
      <c r="Z2312">
        <v>100364</v>
      </c>
      <c r="AA2312">
        <v>17</v>
      </c>
      <c r="AB2312">
        <v>100366</v>
      </c>
      <c r="AC2312">
        <v>19</v>
      </c>
      <c r="AD2312">
        <v>100364</v>
      </c>
      <c r="AE2312">
        <v>20</v>
      </c>
      <c r="AF2312">
        <v>201212</v>
      </c>
      <c r="AG2312">
        <v>18</v>
      </c>
      <c r="AH2312" t="e">
        <f>VLOOKUP(AF2312,关卡难度线!B:H,11,0)</f>
        <v>#N/A</v>
      </c>
    </row>
    <row r="2313" spans="14:34">
      <c r="N2313" s="14">
        <v>100366</v>
      </c>
      <c r="O2313">
        <v>11</v>
      </c>
      <c r="P2313">
        <v>100364</v>
      </c>
      <c r="Q2313">
        <v>12</v>
      </c>
      <c r="R2313">
        <v>100365</v>
      </c>
      <c r="S2313">
        <v>13</v>
      </c>
      <c r="T2313">
        <v>100366</v>
      </c>
      <c r="U2313">
        <v>14</v>
      </c>
      <c r="V2313">
        <v>100366</v>
      </c>
      <c r="W2313">
        <v>15</v>
      </c>
      <c r="X2313">
        <v>100365</v>
      </c>
      <c r="Y2313">
        <v>16</v>
      </c>
      <c r="Z2313">
        <v>100364</v>
      </c>
      <c r="AA2313">
        <v>17</v>
      </c>
      <c r="AB2313">
        <v>100365</v>
      </c>
      <c r="AC2313">
        <v>19</v>
      </c>
      <c r="AD2313">
        <v>100364</v>
      </c>
      <c r="AE2313">
        <v>20</v>
      </c>
      <c r="AF2313">
        <v>201213</v>
      </c>
      <c r="AG2313">
        <v>18</v>
      </c>
      <c r="AH2313" t="e">
        <f>VLOOKUP(AF2313,关卡难度线!B:H,11,0)</f>
        <v>#N/A</v>
      </c>
    </row>
    <row r="2314" spans="14:34">
      <c r="N2314" s="14">
        <v>100365</v>
      </c>
      <c r="O2314">
        <v>11</v>
      </c>
      <c r="P2314">
        <v>100366</v>
      </c>
      <c r="Q2314">
        <v>12</v>
      </c>
      <c r="R2314">
        <v>100365</v>
      </c>
      <c r="S2314">
        <v>13</v>
      </c>
      <c r="T2314">
        <v>100365</v>
      </c>
      <c r="U2314">
        <v>14</v>
      </c>
      <c r="V2314">
        <v>100365</v>
      </c>
      <c r="W2314">
        <v>15</v>
      </c>
      <c r="X2314">
        <v>100366</v>
      </c>
      <c r="Y2314">
        <v>16</v>
      </c>
      <c r="Z2314">
        <v>100366</v>
      </c>
      <c r="AA2314">
        <v>17</v>
      </c>
      <c r="AB2314">
        <v>100366</v>
      </c>
      <c r="AC2314">
        <v>19</v>
      </c>
      <c r="AD2314">
        <v>100365</v>
      </c>
      <c r="AE2314">
        <v>20</v>
      </c>
      <c r="AF2314">
        <v>201214</v>
      </c>
      <c r="AG2314">
        <v>18</v>
      </c>
      <c r="AH2314" t="e">
        <f>VLOOKUP(AF2314,关卡难度线!B:H,11,0)</f>
        <v>#N/A</v>
      </c>
    </row>
    <row r="2315" spans="14:34">
      <c r="N2315" s="14">
        <v>100365</v>
      </c>
      <c r="O2315">
        <v>11</v>
      </c>
      <c r="P2315">
        <v>100365</v>
      </c>
      <c r="Q2315">
        <v>12</v>
      </c>
      <c r="R2315">
        <v>100364</v>
      </c>
      <c r="S2315">
        <v>13</v>
      </c>
      <c r="T2315">
        <v>100365</v>
      </c>
      <c r="U2315">
        <v>14</v>
      </c>
      <c r="V2315">
        <v>100366</v>
      </c>
      <c r="W2315">
        <v>15</v>
      </c>
      <c r="X2315">
        <v>100365</v>
      </c>
      <c r="Y2315">
        <v>16</v>
      </c>
      <c r="Z2315">
        <v>100364</v>
      </c>
      <c r="AA2315">
        <v>17</v>
      </c>
      <c r="AB2315">
        <v>100365</v>
      </c>
      <c r="AC2315">
        <v>19</v>
      </c>
      <c r="AD2315">
        <v>100365</v>
      </c>
      <c r="AE2315">
        <v>20</v>
      </c>
      <c r="AF2315">
        <v>201215</v>
      </c>
      <c r="AG2315">
        <v>18</v>
      </c>
      <c r="AH2315" t="e">
        <f>VLOOKUP(AF2315,关卡难度线!B:H,11,0)</f>
        <v>#N/A</v>
      </c>
    </row>
    <row r="2316" spans="14:34">
      <c r="N2316" s="14">
        <v>100366</v>
      </c>
      <c r="O2316">
        <v>11</v>
      </c>
      <c r="P2316">
        <v>100365</v>
      </c>
      <c r="Q2316">
        <v>12</v>
      </c>
      <c r="R2316">
        <v>100365</v>
      </c>
      <c r="S2316">
        <v>13</v>
      </c>
      <c r="T2316">
        <v>100365</v>
      </c>
      <c r="U2316">
        <v>14</v>
      </c>
      <c r="V2316">
        <v>100364</v>
      </c>
      <c r="W2316">
        <v>15</v>
      </c>
      <c r="X2316">
        <v>100366</v>
      </c>
      <c r="Y2316">
        <v>16</v>
      </c>
      <c r="Z2316">
        <v>100364</v>
      </c>
      <c r="AA2316">
        <v>17</v>
      </c>
      <c r="AB2316">
        <v>100364</v>
      </c>
      <c r="AC2316">
        <v>19</v>
      </c>
      <c r="AD2316">
        <v>100364</v>
      </c>
      <c r="AE2316">
        <v>20</v>
      </c>
      <c r="AF2316">
        <v>201216</v>
      </c>
      <c r="AG2316">
        <v>18</v>
      </c>
      <c r="AH2316" t="e">
        <f>VLOOKUP(AF2316,关卡难度线!B:H,11,0)</f>
        <v>#N/A</v>
      </c>
    </row>
    <row r="2317" spans="14:34">
      <c r="N2317" s="14">
        <v>100364</v>
      </c>
      <c r="O2317">
        <v>11</v>
      </c>
      <c r="P2317">
        <v>100364</v>
      </c>
      <c r="Q2317">
        <v>12</v>
      </c>
      <c r="R2317">
        <v>100366</v>
      </c>
      <c r="S2317">
        <v>13</v>
      </c>
      <c r="T2317">
        <v>100365</v>
      </c>
      <c r="U2317">
        <v>14</v>
      </c>
      <c r="V2317">
        <v>100365</v>
      </c>
      <c r="W2317">
        <v>15</v>
      </c>
      <c r="X2317">
        <v>100366</v>
      </c>
      <c r="Y2317">
        <v>16</v>
      </c>
      <c r="Z2317">
        <v>100365</v>
      </c>
      <c r="AA2317">
        <v>17</v>
      </c>
      <c r="AB2317">
        <v>100365</v>
      </c>
      <c r="AC2317">
        <v>19</v>
      </c>
      <c r="AD2317">
        <v>100364</v>
      </c>
      <c r="AE2317">
        <v>20</v>
      </c>
      <c r="AF2317">
        <v>201217</v>
      </c>
      <c r="AG2317">
        <v>18</v>
      </c>
      <c r="AH2317" t="e">
        <f>VLOOKUP(AF2317,关卡难度线!B:H,11,0)</f>
        <v>#N/A</v>
      </c>
    </row>
    <row r="2318" spans="14:34">
      <c r="N2318" s="14">
        <v>100364</v>
      </c>
      <c r="O2318">
        <v>11</v>
      </c>
      <c r="P2318">
        <v>100365</v>
      </c>
      <c r="Q2318">
        <v>12</v>
      </c>
      <c r="R2318">
        <v>100364</v>
      </c>
      <c r="S2318">
        <v>13</v>
      </c>
      <c r="T2318">
        <v>100364</v>
      </c>
      <c r="U2318">
        <v>14</v>
      </c>
      <c r="V2318">
        <v>100366</v>
      </c>
      <c r="W2318">
        <v>15</v>
      </c>
      <c r="X2318">
        <v>100364</v>
      </c>
      <c r="Y2318">
        <v>16</v>
      </c>
      <c r="Z2318">
        <v>100366</v>
      </c>
      <c r="AA2318">
        <v>17</v>
      </c>
      <c r="AB2318">
        <v>100364</v>
      </c>
      <c r="AC2318">
        <v>19</v>
      </c>
      <c r="AD2318">
        <v>100364</v>
      </c>
      <c r="AE2318">
        <v>20</v>
      </c>
      <c r="AF2318">
        <v>201218</v>
      </c>
      <c r="AG2318">
        <v>18</v>
      </c>
      <c r="AH2318" t="e">
        <f>VLOOKUP(AF2318,关卡难度线!B:H,11,0)</f>
        <v>#N/A</v>
      </c>
    </row>
    <row r="2319" spans="14:34">
      <c r="N2319" s="14">
        <v>100365</v>
      </c>
      <c r="O2319">
        <v>11</v>
      </c>
      <c r="P2319">
        <v>100365</v>
      </c>
      <c r="Q2319">
        <v>12</v>
      </c>
      <c r="R2319">
        <v>100364</v>
      </c>
      <c r="S2319">
        <v>13</v>
      </c>
      <c r="T2319">
        <v>100366</v>
      </c>
      <c r="U2319">
        <v>14</v>
      </c>
      <c r="V2319">
        <v>100365</v>
      </c>
      <c r="W2319">
        <v>15</v>
      </c>
      <c r="X2319">
        <v>100364</v>
      </c>
      <c r="Y2319">
        <v>16</v>
      </c>
      <c r="Z2319">
        <v>100365</v>
      </c>
      <c r="AA2319">
        <v>17</v>
      </c>
      <c r="AB2319">
        <v>100364</v>
      </c>
      <c r="AC2319">
        <v>19</v>
      </c>
      <c r="AD2319">
        <v>100364</v>
      </c>
      <c r="AE2319">
        <v>20</v>
      </c>
      <c r="AF2319">
        <v>201219</v>
      </c>
      <c r="AG2319">
        <v>18</v>
      </c>
      <c r="AH2319" t="e">
        <f>VLOOKUP(AF2319,关卡难度线!B:H,11,0)</f>
        <v>#N/A</v>
      </c>
    </row>
    <row r="2320" spans="14:34">
      <c r="N2320" s="14">
        <v>100364</v>
      </c>
      <c r="O2320">
        <v>11</v>
      </c>
      <c r="P2320">
        <v>100364</v>
      </c>
      <c r="Q2320">
        <v>12</v>
      </c>
      <c r="R2320">
        <v>100364</v>
      </c>
      <c r="S2320">
        <v>13</v>
      </c>
      <c r="T2320">
        <v>100364</v>
      </c>
      <c r="U2320">
        <v>14</v>
      </c>
      <c r="V2320">
        <v>100364</v>
      </c>
      <c r="W2320">
        <v>15</v>
      </c>
      <c r="X2320">
        <v>100366</v>
      </c>
      <c r="Y2320">
        <v>16</v>
      </c>
      <c r="Z2320">
        <v>100366</v>
      </c>
      <c r="AA2320">
        <v>17</v>
      </c>
      <c r="AB2320">
        <v>100365</v>
      </c>
      <c r="AC2320">
        <v>19</v>
      </c>
      <c r="AD2320">
        <v>100364</v>
      </c>
      <c r="AE2320">
        <v>20</v>
      </c>
      <c r="AF2320">
        <v>201220</v>
      </c>
      <c r="AG2320">
        <v>18</v>
      </c>
      <c r="AH2320" t="e">
        <f>VLOOKUP(AF2320,关卡难度线!B:H,11,0)</f>
        <v>#N/A</v>
      </c>
    </row>
    <row r="2321" spans="14:34">
      <c r="N2321" s="14">
        <v>100368</v>
      </c>
      <c r="O2321">
        <v>11</v>
      </c>
      <c r="P2321">
        <v>100368</v>
      </c>
      <c r="Q2321">
        <v>12</v>
      </c>
      <c r="R2321">
        <v>100368</v>
      </c>
      <c r="S2321">
        <v>13</v>
      </c>
      <c r="T2321">
        <v>100367</v>
      </c>
      <c r="U2321">
        <v>14</v>
      </c>
      <c r="V2321">
        <v>100369</v>
      </c>
      <c r="W2321">
        <v>15</v>
      </c>
      <c r="X2321">
        <v>100368</v>
      </c>
      <c r="Y2321">
        <v>16</v>
      </c>
      <c r="Z2321">
        <v>100368</v>
      </c>
      <c r="AA2321">
        <v>17</v>
      </c>
      <c r="AB2321">
        <v>100368</v>
      </c>
      <c r="AC2321">
        <v>19</v>
      </c>
      <c r="AD2321">
        <v>100369</v>
      </c>
      <c r="AE2321">
        <v>20</v>
      </c>
      <c r="AF2321">
        <v>201221</v>
      </c>
      <c r="AG2321">
        <v>18</v>
      </c>
      <c r="AH2321" t="e">
        <f>VLOOKUP(AF2321,关卡难度线!B:H,11,0)</f>
        <v>#N/A</v>
      </c>
    </row>
    <row r="2322" spans="14:34">
      <c r="N2322" s="14">
        <v>100369</v>
      </c>
      <c r="O2322">
        <v>11</v>
      </c>
      <c r="P2322">
        <v>100369</v>
      </c>
      <c r="Q2322">
        <v>12</v>
      </c>
      <c r="R2322">
        <v>100368</v>
      </c>
      <c r="S2322">
        <v>13</v>
      </c>
      <c r="T2322">
        <v>100369</v>
      </c>
      <c r="U2322">
        <v>14</v>
      </c>
      <c r="V2322">
        <v>100367</v>
      </c>
      <c r="W2322">
        <v>15</v>
      </c>
      <c r="X2322">
        <v>100368</v>
      </c>
      <c r="Y2322">
        <v>16</v>
      </c>
      <c r="Z2322">
        <v>100369</v>
      </c>
      <c r="AA2322">
        <v>17</v>
      </c>
      <c r="AB2322">
        <v>100367</v>
      </c>
      <c r="AC2322">
        <v>19</v>
      </c>
      <c r="AD2322">
        <v>100368</v>
      </c>
      <c r="AE2322">
        <v>20</v>
      </c>
      <c r="AF2322">
        <v>201222</v>
      </c>
      <c r="AG2322">
        <v>18</v>
      </c>
      <c r="AH2322" t="e">
        <f>VLOOKUP(AF2322,关卡难度线!B:H,11,0)</f>
        <v>#N/A</v>
      </c>
    </row>
    <row r="2323" spans="14:34">
      <c r="N2323" s="14">
        <v>100369</v>
      </c>
      <c r="O2323">
        <v>11</v>
      </c>
      <c r="P2323">
        <v>100367</v>
      </c>
      <c r="Q2323">
        <v>12</v>
      </c>
      <c r="R2323">
        <v>100368</v>
      </c>
      <c r="S2323">
        <v>13</v>
      </c>
      <c r="T2323">
        <v>100367</v>
      </c>
      <c r="U2323">
        <v>14</v>
      </c>
      <c r="V2323">
        <v>100367</v>
      </c>
      <c r="W2323">
        <v>15</v>
      </c>
      <c r="X2323">
        <v>100368</v>
      </c>
      <c r="Y2323">
        <v>16</v>
      </c>
      <c r="Z2323">
        <v>100369</v>
      </c>
      <c r="AA2323">
        <v>17</v>
      </c>
      <c r="AB2323">
        <v>100367</v>
      </c>
      <c r="AC2323">
        <v>19</v>
      </c>
      <c r="AD2323">
        <v>100369</v>
      </c>
      <c r="AE2323">
        <v>20</v>
      </c>
      <c r="AF2323">
        <v>201223</v>
      </c>
      <c r="AG2323">
        <v>18</v>
      </c>
      <c r="AH2323" t="e">
        <f>VLOOKUP(AF2323,关卡难度线!B:H,11,0)</f>
        <v>#N/A</v>
      </c>
    </row>
    <row r="2324" spans="14:34">
      <c r="N2324" s="14">
        <v>100367</v>
      </c>
      <c r="O2324">
        <v>11</v>
      </c>
      <c r="P2324">
        <v>100367</v>
      </c>
      <c r="Q2324">
        <v>12</v>
      </c>
      <c r="R2324">
        <v>100367</v>
      </c>
      <c r="S2324">
        <v>13</v>
      </c>
      <c r="T2324">
        <v>100368</v>
      </c>
      <c r="U2324">
        <v>14</v>
      </c>
      <c r="V2324">
        <v>100367</v>
      </c>
      <c r="W2324">
        <v>15</v>
      </c>
      <c r="X2324">
        <v>100369</v>
      </c>
      <c r="Y2324">
        <v>16</v>
      </c>
      <c r="Z2324">
        <v>100369</v>
      </c>
      <c r="AA2324">
        <v>17</v>
      </c>
      <c r="AB2324">
        <v>100367</v>
      </c>
      <c r="AC2324">
        <v>19</v>
      </c>
      <c r="AD2324">
        <v>100368</v>
      </c>
      <c r="AE2324">
        <v>20</v>
      </c>
      <c r="AF2324">
        <v>201224</v>
      </c>
      <c r="AG2324">
        <v>18</v>
      </c>
      <c r="AH2324" t="e">
        <f>VLOOKUP(AF2324,关卡难度线!B:H,11,0)</f>
        <v>#N/A</v>
      </c>
    </row>
    <row r="2325" spans="14:34">
      <c r="N2325" s="14">
        <v>100369</v>
      </c>
      <c r="O2325">
        <v>11</v>
      </c>
      <c r="P2325">
        <v>100369</v>
      </c>
      <c r="Q2325">
        <v>12</v>
      </c>
      <c r="R2325">
        <v>100368</v>
      </c>
      <c r="S2325">
        <v>13</v>
      </c>
      <c r="T2325">
        <v>100367</v>
      </c>
      <c r="U2325">
        <v>14</v>
      </c>
      <c r="V2325">
        <v>100369</v>
      </c>
      <c r="W2325">
        <v>15</v>
      </c>
      <c r="X2325">
        <v>100368</v>
      </c>
      <c r="Y2325">
        <v>16</v>
      </c>
      <c r="Z2325">
        <v>100367</v>
      </c>
      <c r="AA2325">
        <v>17</v>
      </c>
      <c r="AB2325">
        <v>100367</v>
      </c>
      <c r="AC2325">
        <v>19</v>
      </c>
      <c r="AD2325">
        <v>100367</v>
      </c>
      <c r="AE2325">
        <v>20</v>
      </c>
      <c r="AF2325">
        <v>201225</v>
      </c>
      <c r="AG2325">
        <v>18</v>
      </c>
      <c r="AH2325" t="e">
        <f>VLOOKUP(AF2325,关卡难度线!B:H,11,0)</f>
        <v>#N/A</v>
      </c>
    </row>
    <row r="2326" spans="14:34">
      <c r="N2326" s="14">
        <v>100367</v>
      </c>
      <c r="O2326">
        <v>11</v>
      </c>
      <c r="P2326">
        <v>100367</v>
      </c>
      <c r="Q2326">
        <v>12</v>
      </c>
      <c r="R2326">
        <v>100369</v>
      </c>
      <c r="S2326">
        <v>13</v>
      </c>
      <c r="T2326">
        <v>100367</v>
      </c>
      <c r="U2326">
        <v>14</v>
      </c>
      <c r="V2326">
        <v>100367</v>
      </c>
      <c r="W2326">
        <v>15</v>
      </c>
      <c r="X2326">
        <v>100367</v>
      </c>
      <c r="Y2326">
        <v>16</v>
      </c>
      <c r="Z2326">
        <v>100367</v>
      </c>
      <c r="AA2326">
        <v>17</v>
      </c>
      <c r="AB2326">
        <v>100369</v>
      </c>
      <c r="AC2326">
        <v>19</v>
      </c>
      <c r="AD2326">
        <v>100368</v>
      </c>
      <c r="AE2326">
        <v>20</v>
      </c>
      <c r="AF2326">
        <v>201226</v>
      </c>
      <c r="AG2326">
        <v>18</v>
      </c>
      <c r="AH2326" t="e">
        <f>VLOOKUP(AF2326,关卡难度线!B:H,11,0)</f>
        <v>#N/A</v>
      </c>
    </row>
    <row r="2327" spans="14:34">
      <c r="N2327" s="14">
        <v>100367</v>
      </c>
      <c r="O2327">
        <v>11</v>
      </c>
      <c r="P2327">
        <v>100367</v>
      </c>
      <c r="Q2327">
        <v>12</v>
      </c>
      <c r="R2327">
        <v>100369</v>
      </c>
      <c r="S2327">
        <v>13</v>
      </c>
      <c r="T2327">
        <v>100367</v>
      </c>
      <c r="U2327">
        <v>14</v>
      </c>
      <c r="V2327">
        <v>100367</v>
      </c>
      <c r="W2327">
        <v>15</v>
      </c>
      <c r="X2327">
        <v>100368</v>
      </c>
      <c r="Y2327">
        <v>16</v>
      </c>
      <c r="Z2327">
        <v>100368</v>
      </c>
      <c r="AA2327">
        <v>17</v>
      </c>
      <c r="AB2327">
        <v>100367</v>
      </c>
      <c r="AC2327">
        <v>19</v>
      </c>
      <c r="AD2327">
        <v>100367</v>
      </c>
      <c r="AE2327">
        <v>20</v>
      </c>
      <c r="AF2327">
        <v>201227</v>
      </c>
      <c r="AG2327">
        <v>18</v>
      </c>
      <c r="AH2327" t="e">
        <f>VLOOKUP(AF2327,关卡难度线!B:H,11,0)</f>
        <v>#N/A</v>
      </c>
    </row>
    <row r="2328" spans="14:34">
      <c r="N2328" s="14">
        <v>100367</v>
      </c>
      <c r="O2328">
        <v>11</v>
      </c>
      <c r="P2328">
        <v>100368</v>
      </c>
      <c r="Q2328">
        <v>12</v>
      </c>
      <c r="R2328">
        <v>100369</v>
      </c>
      <c r="S2328">
        <v>13</v>
      </c>
      <c r="T2328">
        <v>100369</v>
      </c>
      <c r="U2328">
        <v>14</v>
      </c>
      <c r="V2328">
        <v>100368</v>
      </c>
      <c r="W2328">
        <v>15</v>
      </c>
      <c r="X2328">
        <v>100367</v>
      </c>
      <c r="Y2328">
        <v>16</v>
      </c>
      <c r="Z2328">
        <v>100369</v>
      </c>
      <c r="AA2328">
        <v>17</v>
      </c>
      <c r="AB2328">
        <v>100367</v>
      </c>
      <c r="AC2328">
        <v>19</v>
      </c>
      <c r="AD2328">
        <v>100367</v>
      </c>
      <c r="AE2328">
        <v>20</v>
      </c>
      <c r="AF2328">
        <v>201228</v>
      </c>
      <c r="AG2328">
        <v>18</v>
      </c>
      <c r="AH2328" t="e">
        <f>VLOOKUP(AF2328,关卡难度线!B:H,11,0)</f>
        <v>#N/A</v>
      </c>
    </row>
    <row r="2329" spans="14:34">
      <c r="N2329" s="14">
        <v>100368</v>
      </c>
      <c r="O2329">
        <v>11</v>
      </c>
      <c r="P2329">
        <v>100368</v>
      </c>
      <c r="Q2329">
        <v>12</v>
      </c>
      <c r="R2329">
        <v>100369</v>
      </c>
      <c r="S2329">
        <v>13</v>
      </c>
      <c r="T2329">
        <v>100368</v>
      </c>
      <c r="U2329">
        <v>14</v>
      </c>
      <c r="V2329">
        <v>100367</v>
      </c>
      <c r="W2329">
        <v>15</v>
      </c>
      <c r="X2329">
        <v>100369</v>
      </c>
      <c r="Y2329">
        <v>16</v>
      </c>
      <c r="Z2329">
        <v>100368</v>
      </c>
      <c r="AA2329">
        <v>17</v>
      </c>
      <c r="AB2329">
        <v>100368</v>
      </c>
      <c r="AC2329">
        <v>19</v>
      </c>
      <c r="AD2329">
        <v>100367</v>
      </c>
      <c r="AE2329">
        <v>20</v>
      </c>
      <c r="AF2329">
        <v>201229</v>
      </c>
      <c r="AG2329">
        <v>18</v>
      </c>
      <c r="AH2329" t="e">
        <f>VLOOKUP(AF2329,关卡难度线!B:H,11,0)</f>
        <v>#N/A</v>
      </c>
    </row>
    <row r="2330" spans="14:34">
      <c r="N2330" s="14">
        <v>100367</v>
      </c>
      <c r="O2330">
        <v>11</v>
      </c>
      <c r="P2330">
        <v>100369</v>
      </c>
      <c r="Q2330">
        <v>12</v>
      </c>
      <c r="R2330">
        <v>100368</v>
      </c>
      <c r="S2330">
        <v>13</v>
      </c>
      <c r="T2330">
        <v>100368</v>
      </c>
      <c r="U2330">
        <v>14</v>
      </c>
      <c r="V2330">
        <v>100368</v>
      </c>
      <c r="W2330">
        <v>15</v>
      </c>
      <c r="X2330">
        <v>100369</v>
      </c>
      <c r="Y2330">
        <v>16</v>
      </c>
      <c r="Z2330">
        <v>100368</v>
      </c>
      <c r="AA2330">
        <v>17</v>
      </c>
      <c r="AB2330">
        <v>100369</v>
      </c>
      <c r="AC2330">
        <v>19</v>
      </c>
      <c r="AD2330">
        <v>100368</v>
      </c>
      <c r="AE2330">
        <v>20</v>
      </c>
      <c r="AF2330">
        <v>201230</v>
      </c>
      <c r="AG2330">
        <v>18</v>
      </c>
      <c r="AH2330" t="e">
        <f>VLOOKUP(AF2330,关卡难度线!B:H,11,0)</f>
        <v>#N/A</v>
      </c>
    </row>
    <row r="2331" spans="14:34">
      <c r="N2331" s="14">
        <v>100368</v>
      </c>
      <c r="O2331">
        <v>11</v>
      </c>
      <c r="P2331">
        <v>100368</v>
      </c>
      <c r="Q2331">
        <v>12</v>
      </c>
      <c r="R2331">
        <v>100368</v>
      </c>
      <c r="S2331">
        <v>13</v>
      </c>
      <c r="T2331">
        <v>100367</v>
      </c>
      <c r="U2331">
        <v>14</v>
      </c>
      <c r="V2331">
        <v>100369</v>
      </c>
      <c r="W2331">
        <v>15</v>
      </c>
      <c r="X2331">
        <v>100368</v>
      </c>
      <c r="Y2331">
        <v>16</v>
      </c>
      <c r="Z2331">
        <v>100368</v>
      </c>
      <c r="AA2331">
        <v>17</v>
      </c>
      <c r="AB2331">
        <v>100368</v>
      </c>
      <c r="AC2331">
        <v>19</v>
      </c>
      <c r="AD2331">
        <v>100369</v>
      </c>
      <c r="AE2331">
        <v>20</v>
      </c>
      <c r="AF2331">
        <v>201221</v>
      </c>
      <c r="AG2331">
        <v>18</v>
      </c>
      <c r="AH2331" t="e">
        <f>VLOOKUP(AF2331,关卡难度线!B:H,11,0)</f>
        <v>#N/A</v>
      </c>
    </row>
    <row r="2332" spans="14:34">
      <c r="N2332" s="14">
        <v>100369</v>
      </c>
      <c r="O2332">
        <v>11</v>
      </c>
      <c r="P2332">
        <v>100369</v>
      </c>
      <c r="Q2332">
        <v>12</v>
      </c>
      <c r="R2332">
        <v>100368</v>
      </c>
      <c r="S2332">
        <v>13</v>
      </c>
      <c r="T2332">
        <v>100369</v>
      </c>
      <c r="U2332">
        <v>14</v>
      </c>
      <c r="V2332">
        <v>100367</v>
      </c>
      <c r="W2332">
        <v>15</v>
      </c>
      <c r="X2332">
        <v>100368</v>
      </c>
      <c r="Y2332">
        <v>16</v>
      </c>
      <c r="Z2332">
        <v>100369</v>
      </c>
      <c r="AA2332">
        <v>17</v>
      </c>
      <c r="AB2332">
        <v>100367</v>
      </c>
      <c r="AC2332">
        <v>19</v>
      </c>
      <c r="AD2332">
        <v>100368</v>
      </c>
      <c r="AE2332">
        <v>20</v>
      </c>
      <c r="AF2332">
        <v>201222</v>
      </c>
      <c r="AG2332">
        <v>18</v>
      </c>
      <c r="AH2332" t="e">
        <f>VLOOKUP(AF2332,关卡难度线!B:H,11,0)</f>
        <v>#N/A</v>
      </c>
    </row>
    <row r="2333" spans="14:34">
      <c r="N2333" s="14">
        <v>100369</v>
      </c>
      <c r="O2333">
        <v>11</v>
      </c>
      <c r="P2333">
        <v>100367</v>
      </c>
      <c r="Q2333">
        <v>12</v>
      </c>
      <c r="R2333">
        <v>100368</v>
      </c>
      <c r="S2333">
        <v>13</v>
      </c>
      <c r="T2333">
        <v>100367</v>
      </c>
      <c r="U2333">
        <v>14</v>
      </c>
      <c r="V2333">
        <v>100367</v>
      </c>
      <c r="W2333">
        <v>15</v>
      </c>
      <c r="X2333">
        <v>100368</v>
      </c>
      <c r="Y2333">
        <v>16</v>
      </c>
      <c r="Z2333">
        <v>100369</v>
      </c>
      <c r="AA2333">
        <v>17</v>
      </c>
      <c r="AB2333">
        <v>100367</v>
      </c>
      <c r="AC2333">
        <v>19</v>
      </c>
      <c r="AD2333">
        <v>100369</v>
      </c>
      <c r="AE2333">
        <v>20</v>
      </c>
      <c r="AF2333">
        <v>201223</v>
      </c>
      <c r="AG2333">
        <v>18</v>
      </c>
      <c r="AH2333" t="e">
        <f>VLOOKUP(AF2333,关卡难度线!B:H,11,0)</f>
        <v>#N/A</v>
      </c>
    </row>
    <row r="2334" spans="14:34">
      <c r="N2334" s="14">
        <v>100367</v>
      </c>
      <c r="O2334">
        <v>11</v>
      </c>
      <c r="P2334">
        <v>100367</v>
      </c>
      <c r="Q2334">
        <v>12</v>
      </c>
      <c r="R2334">
        <v>100367</v>
      </c>
      <c r="S2334">
        <v>13</v>
      </c>
      <c r="T2334">
        <v>100368</v>
      </c>
      <c r="U2334">
        <v>14</v>
      </c>
      <c r="V2334">
        <v>100367</v>
      </c>
      <c r="W2334">
        <v>15</v>
      </c>
      <c r="X2334">
        <v>100369</v>
      </c>
      <c r="Y2334">
        <v>16</v>
      </c>
      <c r="Z2334">
        <v>100369</v>
      </c>
      <c r="AA2334">
        <v>17</v>
      </c>
      <c r="AB2334">
        <v>100367</v>
      </c>
      <c r="AC2334">
        <v>19</v>
      </c>
      <c r="AD2334">
        <v>100368</v>
      </c>
      <c r="AE2334">
        <v>20</v>
      </c>
      <c r="AF2334">
        <v>201224</v>
      </c>
      <c r="AG2334">
        <v>18</v>
      </c>
      <c r="AH2334" t="e">
        <f>VLOOKUP(AF2334,关卡难度线!B:H,11,0)</f>
        <v>#N/A</v>
      </c>
    </row>
    <row r="2335" spans="14:34">
      <c r="N2335" s="14">
        <v>100369</v>
      </c>
      <c r="O2335">
        <v>11</v>
      </c>
      <c r="P2335">
        <v>100369</v>
      </c>
      <c r="Q2335">
        <v>12</v>
      </c>
      <c r="R2335">
        <v>100368</v>
      </c>
      <c r="S2335">
        <v>13</v>
      </c>
      <c r="T2335">
        <v>100367</v>
      </c>
      <c r="U2335">
        <v>14</v>
      </c>
      <c r="V2335">
        <v>100369</v>
      </c>
      <c r="W2335">
        <v>15</v>
      </c>
      <c r="X2335">
        <v>100368</v>
      </c>
      <c r="Y2335">
        <v>16</v>
      </c>
      <c r="Z2335">
        <v>100367</v>
      </c>
      <c r="AA2335">
        <v>17</v>
      </c>
      <c r="AB2335">
        <v>100367</v>
      </c>
      <c r="AC2335">
        <v>19</v>
      </c>
      <c r="AD2335">
        <v>100367</v>
      </c>
      <c r="AE2335">
        <v>20</v>
      </c>
      <c r="AF2335">
        <v>201225</v>
      </c>
      <c r="AG2335">
        <v>18</v>
      </c>
      <c r="AH2335" t="e">
        <f>VLOOKUP(AF2335,关卡难度线!B:H,11,0)</f>
        <v>#N/A</v>
      </c>
    </row>
    <row r="2336" spans="14:34">
      <c r="N2336" s="14">
        <v>100367</v>
      </c>
      <c r="O2336">
        <v>11</v>
      </c>
      <c r="P2336">
        <v>100367</v>
      </c>
      <c r="Q2336">
        <v>12</v>
      </c>
      <c r="R2336">
        <v>100369</v>
      </c>
      <c r="S2336">
        <v>13</v>
      </c>
      <c r="T2336">
        <v>100367</v>
      </c>
      <c r="U2336">
        <v>14</v>
      </c>
      <c r="V2336">
        <v>100367</v>
      </c>
      <c r="W2336">
        <v>15</v>
      </c>
      <c r="X2336">
        <v>100367</v>
      </c>
      <c r="Y2336">
        <v>16</v>
      </c>
      <c r="Z2336">
        <v>100367</v>
      </c>
      <c r="AA2336">
        <v>17</v>
      </c>
      <c r="AB2336">
        <v>100369</v>
      </c>
      <c r="AC2336">
        <v>19</v>
      </c>
      <c r="AD2336">
        <v>100368</v>
      </c>
      <c r="AE2336">
        <v>20</v>
      </c>
      <c r="AF2336">
        <v>201226</v>
      </c>
      <c r="AG2336">
        <v>18</v>
      </c>
      <c r="AH2336" t="e">
        <f>VLOOKUP(AF2336,关卡难度线!B:H,11,0)</f>
        <v>#N/A</v>
      </c>
    </row>
    <row r="2337" spans="14:34">
      <c r="N2337" s="14">
        <v>100367</v>
      </c>
      <c r="O2337">
        <v>11</v>
      </c>
      <c r="P2337">
        <v>100367</v>
      </c>
      <c r="Q2337">
        <v>12</v>
      </c>
      <c r="R2337">
        <v>100369</v>
      </c>
      <c r="S2337">
        <v>13</v>
      </c>
      <c r="T2337">
        <v>100367</v>
      </c>
      <c r="U2337">
        <v>14</v>
      </c>
      <c r="V2337">
        <v>100367</v>
      </c>
      <c r="W2337">
        <v>15</v>
      </c>
      <c r="X2337">
        <v>100368</v>
      </c>
      <c r="Y2337">
        <v>16</v>
      </c>
      <c r="Z2337">
        <v>100368</v>
      </c>
      <c r="AA2337">
        <v>17</v>
      </c>
      <c r="AB2337">
        <v>100367</v>
      </c>
      <c r="AC2337">
        <v>19</v>
      </c>
      <c r="AD2337">
        <v>100367</v>
      </c>
      <c r="AE2337">
        <v>20</v>
      </c>
      <c r="AF2337">
        <v>201227</v>
      </c>
      <c r="AG2337">
        <v>18</v>
      </c>
      <c r="AH2337" t="e">
        <f>VLOOKUP(AF2337,关卡难度线!B:H,11,0)</f>
        <v>#N/A</v>
      </c>
    </row>
    <row r="2338" spans="14:34">
      <c r="N2338" s="14">
        <v>100367</v>
      </c>
      <c r="O2338">
        <v>11</v>
      </c>
      <c r="P2338">
        <v>100368</v>
      </c>
      <c r="Q2338">
        <v>12</v>
      </c>
      <c r="R2338">
        <v>100369</v>
      </c>
      <c r="S2338">
        <v>13</v>
      </c>
      <c r="T2338">
        <v>100369</v>
      </c>
      <c r="U2338">
        <v>14</v>
      </c>
      <c r="V2338">
        <v>100368</v>
      </c>
      <c r="W2338">
        <v>15</v>
      </c>
      <c r="X2338">
        <v>100367</v>
      </c>
      <c r="Y2338">
        <v>16</v>
      </c>
      <c r="Z2338">
        <v>100369</v>
      </c>
      <c r="AA2338">
        <v>17</v>
      </c>
      <c r="AB2338">
        <v>100367</v>
      </c>
      <c r="AC2338">
        <v>19</v>
      </c>
      <c r="AD2338">
        <v>100367</v>
      </c>
      <c r="AE2338">
        <v>20</v>
      </c>
      <c r="AF2338">
        <v>201228</v>
      </c>
      <c r="AG2338">
        <v>18</v>
      </c>
      <c r="AH2338" t="e">
        <f>VLOOKUP(AF2338,关卡难度线!B:H,11,0)</f>
        <v>#N/A</v>
      </c>
    </row>
    <row r="2339" spans="14:34">
      <c r="N2339" s="14">
        <v>100368</v>
      </c>
      <c r="O2339">
        <v>11</v>
      </c>
      <c r="P2339">
        <v>100368</v>
      </c>
      <c r="Q2339">
        <v>12</v>
      </c>
      <c r="R2339">
        <v>100369</v>
      </c>
      <c r="S2339">
        <v>13</v>
      </c>
      <c r="T2339">
        <v>100368</v>
      </c>
      <c r="U2339">
        <v>14</v>
      </c>
      <c r="V2339">
        <v>100367</v>
      </c>
      <c r="W2339">
        <v>15</v>
      </c>
      <c r="X2339">
        <v>100369</v>
      </c>
      <c r="Y2339">
        <v>16</v>
      </c>
      <c r="Z2339">
        <v>100368</v>
      </c>
      <c r="AA2339">
        <v>17</v>
      </c>
      <c r="AB2339">
        <v>100368</v>
      </c>
      <c r="AC2339">
        <v>19</v>
      </c>
      <c r="AD2339">
        <v>100367</v>
      </c>
      <c r="AE2339">
        <v>20</v>
      </c>
      <c r="AF2339">
        <v>201229</v>
      </c>
      <c r="AG2339">
        <v>18</v>
      </c>
      <c r="AH2339" t="e">
        <f>VLOOKUP(AF2339,关卡难度线!B:H,11,0)</f>
        <v>#N/A</v>
      </c>
    </row>
    <row r="2340" spans="14:34">
      <c r="N2340" s="14">
        <v>100367</v>
      </c>
      <c r="O2340">
        <v>11</v>
      </c>
      <c r="P2340">
        <v>100369</v>
      </c>
      <c r="Q2340">
        <v>12</v>
      </c>
      <c r="R2340">
        <v>100368</v>
      </c>
      <c r="S2340">
        <v>13</v>
      </c>
      <c r="T2340">
        <v>100368</v>
      </c>
      <c r="U2340">
        <v>14</v>
      </c>
      <c r="V2340">
        <v>100368</v>
      </c>
      <c r="W2340">
        <v>15</v>
      </c>
      <c r="X2340">
        <v>100369</v>
      </c>
      <c r="Y2340">
        <v>16</v>
      </c>
      <c r="Z2340">
        <v>100368</v>
      </c>
      <c r="AA2340">
        <v>17</v>
      </c>
      <c r="AB2340">
        <v>100369</v>
      </c>
      <c r="AC2340">
        <v>19</v>
      </c>
      <c r="AD2340">
        <v>100368</v>
      </c>
      <c r="AE2340">
        <v>20</v>
      </c>
      <c r="AF2340">
        <v>201230</v>
      </c>
      <c r="AG2340">
        <v>18</v>
      </c>
      <c r="AH2340" t="e">
        <f>VLOOKUP(AF2340,关卡难度线!B:H,11,0)</f>
        <v>#N/A</v>
      </c>
    </row>
    <row r="2341" spans="14:34">
      <c r="N2341" s="14">
        <v>100372</v>
      </c>
      <c r="O2341">
        <v>11</v>
      </c>
      <c r="P2341">
        <v>100370</v>
      </c>
      <c r="Q2341">
        <v>12</v>
      </c>
      <c r="R2341">
        <v>100370</v>
      </c>
      <c r="S2341">
        <v>13</v>
      </c>
      <c r="T2341">
        <v>100372</v>
      </c>
      <c r="U2341">
        <v>14</v>
      </c>
      <c r="V2341">
        <v>100371</v>
      </c>
      <c r="W2341">
        <v>15</v>
      </c>
      <c r="X2341">
        <v>100372</v>
      </c>
      <c r="Y2341">
        <v>16</v>
      </c>
      <c r="Z2341">
        <v>100371</v>
      </c>
      <c r="AA2341">
        <v>17</v>
      </c>
      <c r="AB2341">
        <v>100372</v>
      </c>
      <c r="AC2341">
        <v>19</v>
      </c>
      <c r="AD2341">
        <v>100371</v>
      </c>
      <c r="AE2341">
        <v>20</v>
      </c>
      <c r="AF2341">
        <v>201231</v>
      </c>
      <c r="AG2341">
        <v>18</v>
      </c>
      <c r="AH2341" t="e">
        <f>VLOOKUP(AF2341,关卡难度线!B:H,11,0)</f>
        <v>#N/A</v>
      </c>
    </row>
    <row r="2342" spans="14:34">
      <c r="N2342" s="14">
        <v>100372</v>
      </c>
      <c r="O2342">
        <v>11</v>
      </c>
      <c r="P2342">
        <v>100372</v>
      </c>
      <c r="Q2342">
        <v>12</v>
      </c>
      <c r="R2342">
        <v>100371</v>
      </c>
      <c r="S2342">
        <v>13</v>
      </c>
      <c r="T2342">
        <v>100370</v>
      </c>
      <c r="U2342">
        <v>14</v>
      </c>
      <c r="V2342">
        <v>100371</v>
      </c>
      <c r="W2342">
        <v>15</v>
      </c>
      <c r="X2342">
        <v>100370</v>
      </c>
      <c r="Y2342">
        <v>16</v>
      </c>
      <c r="Z2342">
        <v>100370</v>
      </c>
      <c r="AA2342">
        <v>17</v>
      </c>
      <c r="AB2342">
        <v>100371</v>
      </c>
      <c r="AC2342">
        <v>19</v>
      </c>
      <c r="AD2342">
        <v>100372</v>
      </c>
      <c r="AE2342">
        <v>20</v>
      </c>
      <c r="AF2342">
        <v>201232</v>
      </c>
      <c r="AG2342">
        <v>18</v>
      </c>
      <c r="AH2342" t="e">
        <f>VLOOKUP(AF2342,关卡难度线!B:H,11,0)</f>
        <v>#N/A</v>
      </c>
    </row>
    <row r="2343" spans="14:34">
      <c r="N2343" s="14">
        <v>100371</v>
      </c>
      <c r="O2343">
        <v>11</v>
      </c>
      <c r="P2343">
        <v>100370</v>
      </c>
      <c r="Q2343">
        <v>12</v>
      </c>
      <c r="R2343">
        <v>100370</v>
      </c>
      <c r="S2343">
        <v>13</v>
      </c>
      <c r="T2343">
        <v>100371</v>
      </c>
      <c r="U2343">
        <v>14</v>
      </c>
      <c r="V2343">
        <v>100371</v>
      </c>
      <c r="W2343">
        <v>15</v>
      </c>
      <c r="X2343">
        <v>100370</v>
      </c>
      <c r="Y2343">
        <v>16</v>
      </c>
      <c r="Z2343">
        <v>100370</v>
      </c>
      <c r="AA2343">
        <v>17</v>
      </c>
      <c r="AB2343">
        <v>100372</v>
      </c>
      <c r="AC2343">
        <v>19</v>
      </c>
      <c r="AD2343">
        <v>100371</v>
      </c>
      <c r="AE2343">
        <v>20</v>
      </c>
      <c r="AF2343">
        <v>201233</v>
      </c>
      <c r="AG2343">
        <v>18</v>
      </c>
      <c r="AH2343" t="e">
        <f>VLOOKUP(AF2343,关卡难度线!B:H,11,0)</f>
        <v>#N/A</v>
      </c>
    </row>
    <row r="2344" spans="14:34">
      <c r="N2344" s="14">
        <v>100370</v>
      </c>
      <c r="O2344">
        <v>11</v>
      </c>
      <c r="P2344">
        <v>100372</v>
      </c>
      <c r="Q2344">
        <v>12</v>
      </c>
      <c r="R2344">
        <v>100371</v>
      </c>
      <c r="S2344">
        <v>13</v>
      </c>
      <c r="T2344">
        <v>100370</v>
      </c>
      <c r="U2344">
        <v>14</v>
      </c>
      <c r="V2344">
        <v>100370</v>
      </c>
      <c r="W2344">
        <v>15</v>
      </c>
      <c r="X2344">
        <v>100372</v>
      </c>
      <c r="Y2344">
        <v>16</v>
      </c>
      <c r="Z2344">
        <v>100371</v>
      </c>
      <c r="AA2344">
        <v>17</v>
      </c>
      <c r="AB2344">
        <v>100370</v>
      </c>
      <c r="AC2344">
        <v>19</v>
      </c>
      <c r="AD2344">
        <v>100372</v>
      </c>
      <c r="AE2344">
        <v>20</v>
      </c>
      <c r="AF2344">
        <v>201234</v>
      </c>
      <c r="AG2344">
        <v>18</v>
      </c>
      <c r="AH2344" t="e">
        <f>VLOOKUP(AF2344,关卡难度线!B:H,11,0)</f>
        <v>#N/A</v>
      </c>
    </row>
    <row r="2345" spans="14:34">
      <c r="N2345" s="14">
        <v>100372</v>
      </c>
      <c r="O2345">
        <v>11</v>
      </c>
      <c r="P2345">
        <v>100371</v>
      </c>
      <c r="Q2345">
        <v>12</v>
      </c>
      <c r="R2345">
        <v>100372</v>
      </c>
      <c r="S2345">
        <v>13</v>
      </c>
      <c r="T2345">
        <v>100370</v>
      </c>
      <c r="U2345">
        <v>14</v>
      </c>
      <c r="V2345">
        <v>100372</v>
      </c>
      <c r="W2345">
        <v>15</v>
      </c>
      <c r="X2345">
        <v>100370</v>
      </c>
      <c r="Y2345">
        <v>16</v>
      </c>
      <c r="Z2345">
        <v>100372</v>
      </c>
      <c r="AA2345">
        <v>17</v>
      </c>
      <c r="AB2345">
        <v>100371</v>
      </c>
      <c r="AC2345">
        <v>19</v>
      </c>
      <c r="AD2345">
        <v>100370</v>
      </c>
      <c r="AE2345">
        <v>20</v>
      </c>
      <c r="AF2345">
        <v>201235</v>
      </c>
      <c r="AG2345">
        <v>18</v>
      </c>
      <c r="AH2345" t="e">
        <f>VLOOKUP(AF2345,关卡难度线!B:H,11,0)</f>
        <v>#N/A</v>
      </c>
    </row>
    <row r="2346" spans="14:34">
      <c r="N2346" s="14">
        <v>100370</v>
      </c>
      <c r="O2346">
        <v>11</v>
      </c>
      <c r="P2346">
        <v>100371</v>
      </c>
      <c r="Q2346">
        <v>12</v>
      </c>
      <c r="R2346">
        <v>100372</v>
      </c>
      <c r="S2346">
        <v>13</v>
      </c>
      <c r="T2346">
        <v>100370</v>
      </c>
      <c r="U2346">
        <v>14</v>
      </c>
      <c r="V2346">
        <v>100371</v>
      </c>
      <c r="W2346">
        <v>15</v>
      </c>
      <c r="X2346">
        <v>100370</v>
      </c>
      <c r="Y2346">
        <v>16</v>
      </c>
      <c r="Z2346">
        <v>100371</v>
      </c>
      <c r="AA2346">
        <v>17</v>
      </c>
      <c r="AB2346">
        <v>100372</v>
      </c>
      <c r="AC2346">
        <v>19</v>
      </c>
      <c r="AD2346">
        <v>100371</v>
      </c>
      <c r="AE2346">
        <v>20</v>
      </c>
      <c r="AF2346">
        <v>201236</v>
      </c>
      <c r="AG2346">
        <v>18</v>
      </c>
      <c r="AH2346" t="e">
        <f>VLOOKUP(AF2346,关卡难度线!B:H,11,0)</f>
        <v>#N/A</v>
      </c>
    </row>
    <row r="2347" spans="14:34">
      <c r="N2347" s="14">
        <v>100371</v>
      </c>
      <c r="O2347">
        <v>11</v>
      </c>
      <c r="P2347">
        <v>100370</v>
      </c>
      <c r="Q2347">
        <v>12</v>
      </c>
      <c r="R2347">
        <v>100372</v>
      </c>
      <c r="S2347">
        <v>13</v>
      </c>
      <c r="T2347">
        <v>100370</v>
      </c>
      <c r="U2347">
        <v>14</v>
      </c>
      <c r="V2347">
        <v>100371</v>
      </c>
      <c r="W2347">
        <v>15</v>
      </c>
      <c r="X2347">
        <v>100371</v>
      </c>
      <c r="Y2347">
        <v>16</v>
      </c>
      <c r="Z2347">
        <v>100371</v>
      </c>
      <c r="AA2347">
        <v>17</v>
      </c>
      <c r="AB2347">
        <v>100372</v>
      </c>
      <c r="AC2347">
        <v>19</v>
      </c>
      <c r="AD2347">
        <v>100371</v>
      </c>
      <c r="AE2347">
        <v>20</v>
      </c>
      <c r="AF2347">
        <v>201237</v>
      </c>
      <c r="AG2347">
        <v>18</v>
      </c>
      <c r="AH2347" t="e">
        <f>VLOOKUP(AF2347,关卡难度线!B:H,11,0)</f>
        <v>#N/A</v>
      </c>
    </row>
    <row r="2348" spans="14:34">
      <c r="N2348" s="14">
        <v>100370</v>
      </c>
      <c r="O2348">
        <v>11</v>
      </c>
      <c r="P2348">
        <v>100371</v>
      </c>
      <c r="Q2348">
        <v>12</v>
      </c>
      <c r="R2348">
        <v>100370</v>
      </c>
      <c r="S2348">
        <v>13</v>
      </c>
      <c r="T2348">
        <v>100370</v>
      </c>
      <c r="U2348">
        <v>14</v>
      </c>
      <c r="V2348">
        <v>100371</v>
      </c>
      <c r="W2348">
        <v>15</v>
      </c>
      <c r="X2348">
        <v>100370</v>
      </c>
      <c r="Y2348">
        <v>16</v>
      </c>
      <c r="Z2348">
        <v>100372</v>
      </c>
      <c r="AA2348">
        <v>17</v>
      </c>
      <c r="AB2348">
        <v>100372</v>
      </c>
      <c r="AC2348">
        <v>19</v>
      </c>
      <c r="AD2348">
        <v>100370</v>
      </c>
      <c r="AE2348">
        <v>20</v>
      </c>
      <c r="AF2348">
        <v>201238</v>
      </c>
      <c r="AG2348">
        <v>18</v>
      </c>
      <c r="AH2348" t="e">
        <f>VLOOKUP(AF2348,关卡难度线!B:H,11,0)</f>
        <v>#N/A</v>
      </c>
    </row>
    <row r="2349" spans="14:34">
      <c r="N2349" s="14">
        <v>100370</v>
      </c>
      <c r="O2349">
        <v>11</v>
      </c>
      <c r="P2349">
        <v>100372</v>
      </c>
      <c r="Q2349">
        <v>12</v>
      </c>
      <c r="R2349">
        <v>100372</v>
      </c>
      <c r="S2349">
        <v>13</v>
      </c>
      <c r="T2349">
        <v>100370</v>
      </c>
      <c r="U2349">
        <v>14</v>
      </c>
      <c r="V2349">
        <v>100372</v>
      </c>
      <c r="W2349">
        <v>15</v>
      </c>
      <c r="X2349">
        <v>100372</v>
      </c>
      <c r="Y2349">
        <v>16</v>
      </c>
      <c r="Z2349">
        <v>100370</v>
      </c>
      <c r="AA2349">
        <v>17</v>
      </c>
      <c r="AB2349">
        <v>100370</v>
      </c>
      <c r="AC2349">
        <v>19</v>
      </c>
      <c r="AD2349">
        <v>100372</v>
      </c>
      <c r="AE2349">
        <v>20</v>
      </c>
      <c r="AF2349">
        <v>201239</v>
      </c>
      <c r="AG2349">
        <v>18</v>
      </c>
      <c r="AH2349" t="e">
        <f>VLOOKUP(AF2349,关卡难度线!B:H,11,0)</f>
        <v>#N/A</v>
      </c>
    </row>
    <row r="2350" spans="14:34">
      <c r="N2350" s="14">
        <v>100370</v>
      </c>
      <c r="O2350">
        <v>11</v>
      </c>
      <c r="P2350">
        <v>100370</v>
      </c>
      <c r="Q2350">
        <v>12</v>
      </c>
      <c r="R2350">
        <v>100370</v>
      </c>
      <c r="S2350">
        <v>13</v>
      </c>
      <c r="T2350">
        <v>100371</v>
      </c>
      <c r="U2350">
        <v>14</v>
      </c>
      <c r="V2350">
        <v>100372</v>
      </c>
      <c r="W2350">
        <v>15</v>
      </c>
      <c r="X2350">
        <v>100372</v>
      </c>
      <c r="Y2350">
        <v>16</v>
      </c>
      <c r="Z2350">
        <v>100372</v>
      </c>
      <c r="AA2350">
        <v>17</v>
      </c>
      <c r="AB2350">
        <v>100370</v>
      </c>
      <c r="AC2350">
        <v>19</v>
      </c>
      <c r="AD2350">
        <v>100370</v>
      </c>
      <c r="AE2350">
        <v>20</v>
      </c>
      <c r="AF2350">
        <v>201240</v>
      </c>
      <c r="AG2350">
        <v>18</v>
      </c>
      <c r="AH2350" t="e">
        <f>VLOOKUP(AF2350,关卡难度线!B:H,11,0)</f>
        <v>#N/A</v>
      </c>
    </row>
    <row r="2351" spans="14:34">
      <c r="N2351" s="14">
        <v>100372</v>
      </c>
      <c r="O2351">
        <v>11</v>
      </c>
      <c r="P2351">
        <v>100370</v>
      </c>
      <c r="Q2351">
        <v>12</v>
      </c>
      <c r="R2351">
        <v>100370</v>
      </c>
      <c r="S2351">
        <v>13</v>
      </c>
      <c r="T2351">
        <v>100372</v>
      </c>
      <c r="U2351">
        <v>14</v>
      </c>
      <c r="V2351">
        <v>100371</v>
      </c>
      <c r="W2351">
        <v>15</v>
      </c>
      <c r="X2351">
        <v>100372</v>
      </c>
      <c r="Y2351">
        <v>16</v>
      </c>
      <c r="Z2351">
        <v>100371</v>
      </c>
      <c r="AA2351">
        <v>17</v>
      </c>
      <c r="AB2351">
        <v>100372</v>
      </c>
      <c r="AC2351">
        <v>19</v>
      </c>
      <c r="AD2351">
        <v>100371</v>
      </c>
      <c r="AE2351">
        <v>20</v>
      </c>
      <c r="AF2351">
        <v>201231</v>
      </c>
      <c r="AG2351">
        <v>18</v>
      </c>
      <c r="AH2351" t="e">
        <f>VLOOKUP(AF2351,关卡难度线!B:H,11,0)</f>
        <v>#N/A</v>
      </c>
    </row>
    <row r="2352" spans="14:34">
      <c r="N2352" s="14">
        <v>100372</v>
      </c>
      <c r="O2352">
        <v>11</v>
      </c>
      <c r="P2352">
        <v>100372</v>
      </c>
      <c r="Q2352">
        <v>12</v>
      </c>
      <c r="R2352">
        <v>100371</v>
      </c>
      <c r="S2352">
        <v>13</v>
      </c>
      <c r="T2352">
        <v>100370</v>
      </c>
      <c r="U2352">
        <v>14</v>
      </c>
      <c r="V2352">
        <v>100371</v>
      </c>
      <c r="W2352">
        <v>15</v>
      </c>
      <c r="X2352">
        <v>100370</v>
      </c>
      <c r="Y2352">
        <v>16</v>
      </c>
      <c r="Z2352">
        <v>100370</v>
      </c>
      <c r="AA2352">
        <v>17</v>
      </c>
      <c r="AB2352">
        <v>100371</v>
      </c>
      <c r="AC2352">
        <v>19</v>
      </c>
      <c r="AD2352">
        <v>100372</v>
      </c>
      <c r="AE2352">
        <v>20</v>
      </c>
      <c r="AF2352">
        <v>201232</v>
      </c>
      <c r="AG2352">
        <v>18</v>
      </c>
      <c r="AH2352" t="e">
        <f>VLOOKUP(AF2352,关卡难度线!B:H,11,0)</f>
        <v>#N/A</v>
      </c>
    </row>
    <row r="2353" spans="14:34">
      <c r="N2353" s="14">
        <v>100371</v>
      </c>
      <c r="O2353">
        <v>11</v>
      </c>
      <c r="P2353">
        <v>100370</v>
      </c>
      <c r="Q2353">
        <v>12</v>
      </c>
      <c r="R2353">
        <v>100370</v>
      </c>
      <c r="S2353">
        <v>13</v>
      </c>
      <c r="T2353">
        <v>100371</v>
      </c>
      <c r="U2353">
        <v>14</v>
      </c>
      <c r="V2353">
        <v>100371</v>
      </c>
      <c r="W2353">
        <v>15</v>
      </c>
      <c r="X2353">
        <v>100370</v>
      </c>
      <c r="Y2353">
        <v>16</v>
      </c>
      <c r="Z2353">
        <v>100370</v>
      </c>
      <c r="AA2353">
        <v>17</v>
      </c>
      <c r="AB2353">
        <v>100372</v>
      </c>
      <c r="AC2353">
        <v>19</v>
      </c>
      <c r="AD2353">
        <v>100371</v>
      </c>
      <c r="AE2353">
        <v>20</v>
      </c>
      <c r="AF2353">
        <v>201233</v>
      </c>
      <c r="AG2353">
        <v>18</v>
      </c>
      <c r="AH2353" t="e">
        <f>VLOOKUP(AF2353,关卡难度线!B:H,11,0)</f>
        <v>#N/A</v>
      </c>
    </row>
    <row r="2354" spans="14:34">
      <c r="N2354" s="14">
        <v>100370</v>
      </c>
      <c r="O2354">
        <v>11</v>
      </c>
      <c r="P2354">
        <v>100372</v>
      </c>
      <c r="Q2354">
        <v>12</v>
      </c>
      <c r="R2354">
        <v>100371</v>
      </c>
      <c r="S2354">
        <v>13</v>
      </c>
      <c r="T2354">
        <v>100370</v>
      </c>
      <c r="U2354">
        <v>14</v>
      </c>
      <c r="V2354">
        <v>100370</v>
      </c>
      <c r="W2354">
        <v>15</v>
      </c>
      <c r="X2354">
        <v>100372</v>
      </c>
      <c r="Y2354">
        <v>16</v>
      </c>
      <c r="Z2354">
        <v>100371</v>
      </c>
      <c r="AA2354">
        <v>17</v>
      </c>
      <c r="AB2354">
        <v>100370</v>
      </c>
      <c r="AC2354">
        <v>19</v>
      </c>
      <c r="AD2354">
        <v>100372</v>
      </c>
      <c r="AE2354">
        <v>20</v>
      </c>
      <c r="AF2354">
        <v>201234</v>
      </c>
      <c r="AG2354">
        <v>18</v>
      </c>
      <c r="AH2354" t="e">
        <f>VLOOKUP(AF2354,关卡难度线!B:H,11,0)</f>
        <v>#N/A</v>
      </c>
    </row>
    <row r="2355" spans="14:34">
      <c r="N2355" s="14">
        <v>100372</v>
      </c>
      <c r="O2355">
        <v>11</v>
      </c>
      <c r="P2355">
        <v>100371</v>
      </c>
      <c r="Q2355">
        <v>12</v>
      </c>
      <c r="R2355">
        <v>100372</v>
      </c>
      <c r="S2355">
        <v>13</v>
      </c>
      <c r="T2355">
        <v>100370</v>
      </c>
      <c r="U2355">
        <v>14</v>
      </c>
      <c r="V2355">
        <v>100372</v>
      </c>
      <c r="W2355">
        <v>15</v>
      </c>
      <c r="X2355">
        <v>100370</v>
      </c>
      <c r="Y2355">
        <v>16</v>
      </c>
      <c r="Z2355">
        <v>100372</v>
      </c>
      <c r="AA2355">
        <v>17</v>
      </c>
      <c r="AB2355">
        <v>100371</v>
      </c>
      <c r="AC2355">
        <v>19</v>
      </c>
      <c r="AD2355">
        <v>100370</v>
      </c>
      <c r="AE2355">
        <v>20</v>
      </c>
      <c r="AF2355">
        <v>201235</v>
      </c>
      <c r="AG2355">
        <v>18</v>
      </c>
      <c r="AH2355" t="e">
        <f>VLOOKUP(AF2355,关卡难度线!B:H,11,0)</f>
        <v>#N/A</v>
      </c>
    </row>
    <row r="2356" spans="14:34">
      <c r="N2356" s="14">
        <v>100370</v>
      </c>
      <c r="O2356">
        <v>11</v>
      </c>
      <c r="P2356">
        <v>100371</v>
      </c>
      <c r="Q2356">
        <v>12</v>
      </c>
      <c r="R2356">
        <v>100372</v>
      </c>
      <c r="S2356">
        <v>13</v>
      </c>
      <c r="T2356">
        <v>100370</v>
      </c>
      <c r="U2356">
        <v>14</v>
      </c>
      <c r="V2356">
        <v>100371</v>
      </c>
      <c r="W2356">
        <v>15</v>
      </c>
      <c r="X2356">
        <v>100370</v>
      </c>
      <c r="Y2356">
        <v>16</v>
      </c>
      <c r="Z2356">
        <v>100371</v>
      </c>
      <c r="AA2356">
        <v>17</v>
      </c>
      <c r="AB2356">
        <v>100372</v>
      </c>
      <c r="AC2356">
        <v>19</v>
      </c>
      <c r="AD2356">
        <v>100371</v>
      </c>
      <c r="AE2356">
        <v>20</v>
      </c>
      <c r="AF2356">
        <v>201236</v>
      </c>
      <c r="AG2356">
        <v>18</v>
      </c>
      <c r="AH2356" t="e">
        <f>VLOOKUP(AF2356,关卡难度线!B:H,11,0)</f>
        <v>#N/A</v>
      </c>
    </row>
    <row r="2357" spans="14:34">
      <c r="N2357" s="14">
        <v>100371</v>
      </c>
      <c r="O2357">
        <v>11</v>
      </c>
      <c r="P2357">
        <v>100370</v>
      </c>
      <c r="Q2357">
        <v>12</v>
      </c>
      <c r="R2357">
        <v>100372</v>
      </c>
      <c r="S2357">
        <v>13</v>
      </c>
      <c r="T2357">
        <v>100370</v>
      </c>
      <c r="U2357">
        <v>14</v>
      </c>
      <c r="V2357">
        <v>100371</v>
      </c>
      <c r="W2357">
        <v>15</v>
      </c>
      <c r="X2357">
        <v>100371</v>
      </c>
      <c r="Y2357">
        <v>16</v>
      </c>
      <c r="Z2357">
        <v>100371</v>
      </c>
      <c r="AA2357">
        <v>17</v>
      </c>
      <c r="AB2357">
        <v>100372</v>
      </c>
      <c r="AC2357">
        <v>19</v>
      </c>
      <c r="AD2357">
        <v>100371</v>
      </c>
      <c r="AE2357">
        <v>20</v>
      </c>
      <c r="AF2357">
        <v>201237</v>
      </c>
      <c r="AG2357">
        <v>18</v>
      </c>
      <c r="AH2357" t="e">
        <f>VLOOKUP(AF2357,关卡难度线!B:H,11,0)</f>
        <v>#N/A</v>
      </c>
    </row>
    <row r="2358" spans="14:34">
      <c r="N2358" s="14">
        <v>100370</v>
      </c>
      <c r="O2358">
        <v>11</v>
      </c>
      <c r="P2358">
        <v>100371</v>
      </c>
      <c r="Q2358">
        <v>12</v>
      </c>
      <c r="R2358">
        <v>100370</v>
      </c>
      <c r="S2358">
        <v>13</v>
      </c>
      <c r="T2358">
        <v>100370</v>
      </c>
      <c r="U2358">
        <v>14</v>
      </c>
      <c r="V2358">
        <v>100371</v>
      </c>
      <c r="W2358">
        <v>15</v>
      </c>
      <c r="X2358">
        <v>100370</v>
      </c>
      <c r="Y2358">
        <v>16</v>
      </c>
      <c r="Z2358">
        <v>100372</v>
      </c>
      <c r="AA2358">
        <v>17</v>
      </c>
      <c r="AB2358">
        <v>100372</v>
      </c>
      <c r="AC2358">
        <v>19</v>
      </c>
      <c r="AD2358">
        <v>100370</v>
      </c>
      <c r="AE2358">
        <v>20</v>
      </c>
      <c r="AF2358">
        <v>201238</v>
      </c>
      <c r="AG2358">
        <v>18</v>
      </c>
      <c r="AH2358" t="e">
        <f>VLOOKUP(AF2358,关卡难度线!B:H,11,0)</f>
        <v>#N/A</v>
      </c>
    </row>
    <row r="2359" spans="14:34">
      <c r="N2359" s="14">
        <v>100370</v>
      </c>
      <c r="O2359">
        <v>11</v>
      </c>
      <c r="P2359">
        <v>100372</v>
      </c>
      <c r="Q2359">
        <v>12</v>
      </c>
      <c r="R2359">
        <v>100372</v>
      </c>
      <c r="S2359">
        <v>13</v>
      </c>
      <c r="T2359">
        <v>100370</v>
      </c>
      <c r="U2359">
        <v>14</v>
      </c>
      <c r="V2359">
        <v>100372</v>
      </c>
      <c r="W2359">
        <v>15</v>
      </c>
      <c r="X2359">
        <v>100372</v>
      </c>
      <c r="Y2359">
        <v>16</v>
      </c>
      <c r="Z2359">
        <v>100370</v>
      </c>
      <c r="AA2359">
        <v>17</v>
      </c>
      <c r="AB2359">
        <v>100370</v>
      </c>
      <c r="AC2359">
        <v>19</v>
      </c>
      <c r="AD2359">
        <v>100372</v>
      </c>
      <c r="AE2359">
        <v>20</v>
      </c>
      <c r="AF2359">
        <v>201239</v>
      </c>
      <c r="AG2359">
        <v>18</v>
      </c>
      <c r="AH2359" t="e">
        <f>VLOOKUP(AF2359,关卡难度线!B:H,11,0)</f>
        <v>#N/A</v>
      </c>
    </row>
    <row r="2360" spans="14:34">
      <c r="N2360" s="14">
        <v>100370</v>
      </c>
      <c r="O2360">
        <v>11</v>
      </c>
      <c r="P2360">
        <v>100370</v>
      </c>
      <c r="Q2360">
        <v>12</v>
      </c>
      <c r="R2360">
        <v>100370</v>
      </c>
      <c r="S2360">
        <v>13</v>
      </c>
      <c r="T2360">
        <v>100371</v>
      </c>
      <c r="U2360">
        <v>14</v>
      </c>
      <c r="V2360">
        <v>100372</v>
      </c>
      <c r="W2360">
        <v>15</v>
      </c>
      <c r="X2360">
        <v>100372</v>
      </c>
      <c r="Y2360">
        <v>16</v>
      </c>
      <c r="Z2360">
        <v>100372</v>
      </c>
      <c r="AA2360">
        <v>17</v>
      </c>
      <c r="AB2360">
        <v>100370</v>
      </c>
      <c r="AC2360">
        <v>19</v>
      </c>
      <c r="AD2360">
        <v>100370</v>
      </c>
      <c r="AE2360">
        <v>20</v>
      </c>
      <c r="AF2360">
        <v>201240</v>
      </c>
      <c r="AG2360">
        <v>18</v>
      </c>
      <c r="AH2360" t="e">
        <f>VLOOKUP(AF2360,关卡难度线!B:H,11,0)</f>
        <v>#N/A</v>
      </c>
    </row>
    <row r="2361" spans="14:34">
      <c r="N2361" s="14">
        <v>100374</v>
      </c>
      <c r="O2361">
        <v>11</v>
      </c>
      <c r="P2361">
        <v>100375</v>
      </c>
      <c r="Q2361">
        <v>12</v>
      </c>
      <c r="R2361">
        <v>100374</v>
      </c>
      <c r="S2361">
        <v>13</v>
      </c>
      <c r="T2361">
        <v>100375</v>
      </c>
      <c r="U2361">
        <v>14</v>
      </c>
      <c r="V2361">
        <v>100373</v>
      </c>
      <c r="W2361">
        <v>15</v>
      </c>
      <c r="X2361">
        <v>100374</v>
      </c>
      <c r="Y2361">
        <v>16</v>
      </c>
      <c r="Z2361">
        <v>100375</v>
      </c>
      <c r="AA2361">
        <v>17</v>
      </c>
      <c r="AB2361">
        <v>100374</v>
      </c>
      <c r="AC2361">
        <v>19</v>
      </c>
      <c r="AD2361">
        <v>100374</v>
      </c>
      <c r="AE2361">
        <v>20</v>
      </c>
      <c r="AF2361">
        <v>201241</v>
      </c>
      <c r="AG2361">
        <v>18</v>
      </c>
      <c r="AH2361" t="e">
        <f>VLOOKUP(AF2361,关卡难度线!B:H,11,0)</f>
        <v>#N/A</v>
      </c>
    </row>
    <row r="2362" spans="14:34">
      <c r="N2362" s="14">
        <v>100373</v>
      </c>
      <c r="O2362">
        <v>11</v>
      </c>
      <c r="P2362">
        <v>100373</v>
      </c>
      <c r="Q2362">
        <v>12</v>
      </c>
      <c r="R2362">
        <v>100374</v>
      </c>
      <c r="S2362">
        <v>13</v>
      </c>
      <c r="T2362">
        <v>100375</v>
      </c>
      <c r="U2362">
        <v>14</v>
      </c>
      <c r="V2362">
        <v>100374</v>
      </c>
      <c r="W2362">
        <v>15</v>
      </c>
      <c r="X2362">
        <v>100375</v>
      </c>
      <c r="Y2362">
        <v>16</v>
      </c>
      <c r="Z2362">
        <v>100374</v>
      </c>
      <c r="AA2362">
        <v>17</v>
      </c>
      <c r="AB2362">
        <v>100374</v>
      </c>
      <c r="AC2362">
        <v>19</v>
      </c>
      <c r="AD2362">
        <v>100375</v>
      </c>
      <c r="AE2362">
        <v>20</v>
      </c>
      <c r="AF2362">
        <v>201242</v>
      </c>
      <c r="AG2362">
        <v>18</v>
      </c>
      <c r="AH2362" t="e">
        <f>VLOOKUP(AF2362,关卡难度线!B:H,11,0)</f>
        <v>#N/A</v>
      </c>
    </row>
    <row r="2363" spans="14:34">
      <c r="N2363" s="14">
        <v>100373</v>
      </c>
      <c r="O2363">
        <v>11</v>
      </c>
      <c r="P2363">
        <v>100374</v>
      </c>
      <c r="Q2363">
        <v>12</v>
      </c>
      <c r="R2363">
        <v>100374</v>
      </c>
      <c r="S2363">
        <v>13</v>
      </c>
      <c r="T2363">
        <v>100373</v>
      </c>
      <c r="U2363">
        <v>14</v>
      </c>
      <c r="V2363">
        <v>100375</v>
      </c>
      <c r="W2363">
        <v>15</v>
      </c>
      <c r="X2363">
        <v>100373</v>
      </c>
      <c r="Y2363">
        <v>16</v>
      </c>
      <c r="Z2363">
        <v>100374</v>
      </c>
      <c r="AA2363">
        <v>17</v>
      </c>
      <c r="AB2363">
        <v>100373</v>
      </c>
      <c r="AC2363">
        <v>19</v>
      </c>
      <c r="AD2363">
        <v>100375</v>
      </c>
      <c r="AE2363">
        <v>20</v>
      </c>
      <c r="AF2363">
        <v>201243</v>
      </c>
      <c r="AG2363">
        <v>18</v>
      </c>
      <c r="AH2363" t="e">
        <f>VLOOKUP(AF2363,关卡难度线!B:H,11,0)</f>
        <v>#N/A</v>
      </c>
    </row>
    <row r="2364" spans="14:34">
      <c r="N2364" s="14">
        <v>100373</v>
      </c>
      <c r="O2364">
        <v>11</v>
      </c>
      <c r="P2364">
        <v>100374</v>
      </c>
      <c r="Q2364">
        <v>12</v>
      </c>
      <c r="R2364">
        <v>100373</v>
      </c>
      <c r="S2364">
        <v>13</v>
      </c>
      <c r="T2364">
        <v>100374</v>
      </c>
      <c r="U2364">
        <v>14</v>
      </c>
      <c r="V2364">
        <v>100375</v>
      </c>
      <c r="W2364">
        <v>15</v>
      </c>
      <c r="X2364">
        <v>100375</v>
      </c>
      <c r="Y2364">
        <v>16</v>
      </c>
      <c r="Z2364">
        <v>100374</v>
      </c>
      <c r="AA2364">
        <v>17</v>
      </c>
      <c r="AB2364">
        <v>100374</v>
      </c>
      <c r="AC2364">
        <v>19</v>
      </c>
      <c r="AD2364">
        <v>100375</v>
      </c>
      <c r="AE2364">
        <v>20</v>
      </c>
      <c r="AF2364">
        <v>201244</v>
      </c>
      <c r="AG2364">
        <v>18</v>
      </c>
      <c r="AH2364" t="e">
        <f>VLOOKUP(AF2364,关卡难度线!B:H,11,0)</f>
        <v>#N/A</v>
      </c>
    </row>
    <row r="2365" spans="14:34">
      <c r="N2365" s="14">
        <v>100375</v>
      </c>
      <c r="O2365">
        <v>11</v>
      </c>
      <c r="P2365">
        <v>100375</v>
      </c>
      <c r="Q2365">
        <v>12</v>
      </c>
      <c r="R2365">
        <v>100374</v>
      </c>
      <c r="S2365">
        <v>13</v>
      </c>
      <c r="T2365">
        <v>100375</v>
      </c>
      <c r="U2365">
        <v>14</v>
      </c>
      <c r="V2365">
        <v>100373</v>
      </c>
      <c r="W2365">
        <v>15</v>
      </c>
      <c r="X2365">
        <v>100373</v>
      </c>
      <c r="Y2365">
        <v>16</v>
      </c>
      <c r="Z2365">
        <v>100373</v>
      </c>
      <c r="AA2365">
        <v>17</v>
      </c>
      <c r="AB2365">
        <v>100374</v>
      </c>
      <c r="AC2365">
        <v>19</v>
      </c>
      <c r="AD2365">
        <v>100375</v>
      </c>
      <c r="AE2365">
        <v>20</v>
      </c>
      <c r="AF2365">
        <v>201245</v>
      </c>
      <c r="AG2365">
        <v>18</v>
      </c>
      <c r="AH2365" t="e">
        <f>VLOOKUP(AF2365,关卡难度线!B:H,11,0)</f>
        <v>#N/A</v>
      </c>
    </row>
    <row r="2366" spans="14:34">
      <c r="N2366" s="14">
        <v>100374</v>
      </c>
      <c r="O2366">
        <v>11</v>
      </c>
      <c r="P2366">
        <v>100375</v>
      </c>
      <c r="Q2366">
        <v>12</v>
      </c>
      <c r="R2366">
        <v>100374</v>
      </c>
      <c r="S2366">
        <v>13</v>
      </c>
      <c r="T2366">
        <v>100373</v>
      </c>
      <c r="U2366">
        <v>14</v>
      </c>
      <c r="V2366">
        <v>100374</v>
      </c>
      <c r="W2366">
        <v>15</v>
      </c>
      <c r="X2366">
        <v>100375</v>
      </c>
      <c r="Y2366">
        <v>16</v>
      </c>
      <c r="Z2366">
        <v>100373</v>
      </c>
      <c r="AA2366">
        <v>17</v>
      </c>
      <c r="AB2366">
        <v>100373</v>
      </c>
      <c r="AC2366">
        <v>19</v>
      </c>
      <c r="AD2366">
        <v>100375</v>
      </c>
      <c r="AE2366">
        <v>20</v>
      </c>
      <c r="AF2366">
        <v>201246</v>
      </c>
      <c r="AG2366">
        <v>18</v>
      </c>
      <c r="AH2366" t="e">
        <f>VLOOKUP(AF2366,关卡难度线!B:H,11,0)</f>
        <v>#N/A</v>
      </c>
    </row>
    <row r="2367" spans="14:34">
      <c r="N2367" s="14">
        <v>100374</v>
      </c>
      <c r="O2367">
        <v>11</v>
      </c>
      <c r="P2367">
        <v>100375</v>
      </c>
      <c r="Q2367">
        <v>12</v>
      </c>
      <c r="R2367">
        <v>100375</v>
      </c>
      <c r="S2367">
        <v>13</v>
      </c>
      <c r="T2367">
        <v>100374</v>
      </c>
      <c r="U2367">
        <v>14</v>
      </c>
      <c r="V2367">
        <v>100373</v>
      </c>
      <c r="W2367">
        <v>15</v>
      </c>
      <c r="X2367">
        <v>100375</v>
      </c>
      <c r="Y2367">
        <v>16</v>
      </c>
      <c r="Z2367">
        <v>100374</v>
      </c>
      <c r="AA2367">
        <v>17</v>
      </c>
      <c r="AB2367">
        <v>100373</v>
      </c>
      <c r="AC2367">
        <v>19</v>
      </c>
      <c r="AD2367">
        <v>100373</v>
      </c>
      <c r="AE2367">
        <v>20</v>
      </c>
      <c r="AF2367">
        <v>201247</v>
      </c>
      <c r="AG2367">
        <v>18</v>
      </c>
      <c r="AH2367" t="e">
        <f>VLOOKUP(AF2367,关卡难度线!B:H,11,0)</f>
        <v>#N/A</v>
      </c>
    </row>
    <row r="2368" spans="14:34">
      <c r="N2368" s="14">
        <v>100375</v>
      </c>
      <c r="O2368">
        <v>11</v>
      </c>
      <c r="P2368">
        <v>100375</v>
      </c>
      <c r="Q2368">
        <v>12</v>
      </c>
      <c r="R2368">
        <v>100374</v>
      </c>
      <c r="S2368">
        <v>13</v>
      </c>
      <c r="T2368">
        <v>100374</v>
      </c>
      <c r="U2368">
        <v>14</v>
      </c>
      <c r="V2368">
        <v>100373</v>
      </c>
      <c r="W2368">
        <v>15</v>
      </c>
      <c r="X2368">
        <v>100374</v>
      </c>
      <c r="Y2368">
        <v>16</v>
      </c>
      <c r="Z2368">
        <v>100373</v>
      </c>
      <c r="AA2368">
        <v>17</v>
      </c>
      <c r="AB2368">
        <v>100375</v>
      </c>
      <c r="AC2368">
        <v>19</v>
      </c>
      <c r="AD2368">
        <v>100375</v>
      </c>
      <c r="AE2368">
        <v>20</v>
      </c>
      <c r="AF2368">
        <v>201248</v>
      </c>
      <c r="AG2368">
        <v>18</v>
      </c>
      <c r="AH2368" t="e">
        <f>VLOOKUP(AF2368,关卡难度线!B:H,11,0)</f>
        <v>#N/A</v>
      </c>
    </row>
    <row r="2369" spans="14:34">
      <c r="N2369" s="14">
        <v>100375</v>
      </c>
      <c r="O2369">
        <v>11</v>
      </c>
      <c r="P2369">
        <v>100374</v>
      </c>
      <c r="Q2369">
        <v>12</v>
      </c>
      <c r="R2369">
        <v>100373</v>
      </c>
      <c r="S2369">
        <v>13</v>
      </c>
      <c r="T2369">
        <v>100375</v>
      </c>
      <c r="U2369">
        <v>14</v>
      </c>
      <c r="V2369">
        <v>100373</v>
      </c>
      <c r="W2369">
        <v>15</v>
      </c>
      <c r="X2369">
        <v>100375</v>
      </c>
      <c r="Y2369">
        <v>16</v>
      </c>
      <c r="Z2369">
        <v>100373</v>
      </c>
      <c r="AA2369">
        <v>17</v>
      </c>
      <c r="AB2369">
        <v>100374</v>
      </c>
      <c r="AC2369">
        <v>19</v>
      </c>
      <c r="AD2369">
        <v>100375</v>
      </c>
      <c r="AE2369">
        <v>20</v>
      </c>
      <c r="AF2369">
        <v>201249</v>
      </c>
      <c r="AG2369">
        <v>18</v>
      </c>
      <c r="AH2369" t="e">
        <f>VLOOKUP(AF2369,关卡难度线!B:H,11,0)</f>
        <v>#N/A</v>
      </c>
    </row>
    <row r="2370" spans="14:34">
      <c r="N2370" s="14">
        <v>100373</v>
      </c>
      <c r="O2370">
        <v>11</v>
      </c>
      <c r="P2370">
        <v>100374</v>
      </c>
      <c r="Q2370">
        <v>12</v>
      </c>
      <c r="R2370">
        <v>100374</v>
      </c>
      <c r="S2370">
        <v>13</v>
      </c>
      <c r="T2370">
        <v>100375</v>
      </c>
      <c r="U2370">
        <v>14</v>
      </c>
      <c r="V2370">
        <v>100373</v>
      </c>
      <c r="W2370">
        <v>15</v>
      </c>
      <c r="X2370">
        <v>100373</v>
      </c>
      <c r="Y2370">
        <v>16</v>
      </c>
      <c r="Z2370">
        <v>100375</v>
      </c>
      <c r="AA2370">
        <v>17</v>
      </c>
      <c r="AB2370">
        <v>100373</v>
      </c>
      <c r="AC2370">
        <v>19</v>
      </c>
      <c r="AD2370">
        <v>100374</v>
      </c>
      <c r="AE2370">
        <v>20</v>
      </c>
      <c r="AF2370">
        <v>201250</v>
      </c>
      <c r="AG2370">
        <v>18</v>
      </c>
      <c r="AH2370" t="e">
        <f>VLOOKUP(AF2370,关卡难度线!B:H,11,0)</f>
        <v>#N/A</v>
      </c>
    </row>
    <row r="2371" spans="14:34">
      <c r="N2371" s="14">
        <v>100374</v>
      </c>
      <c r="O2371">
        <v>11</v>
      </c>
      <c r="P2371">
        <v>100375</v>
      </c>
      <c r="Q2371">
        <v>12</v>
      </c>
      <c r="R2371">
        <v>100374</v>
      </c>
      <c r="S2371">
        <v>13</v>
      </c>
      <c r="T2371">
        <v>100375</v>
      </c>
      <c r="U2371">
        <v>14</v>
      </c>
      <c r="V2371">
        <v>100373</v>
      </c>
      <c r="W2371">
        <v>15</v>
      </c>
      <c r="X2371">
        <v>100374</v>
      </c>
      <c r="Y2371">
        <v>16</v>
      </c>
      <c r="Z2371">
        <v>100375</v>
      </c>
      <c r="AA2371">
        <v>17</v>
      </c>
      <c r="AB2371">
        <v>100374</v>
      </c>
      <c r="AC2371">
        <v>19</v>
      </c>
      <c r="AD2371">
        <v>100374</v>
      </c>
      <c r="AE2371">
        <v>20</v>
      </c>
      <c r="AF2371">
        <v>201241</v>
      </c>
      <c r="AG2371">
        <v>18</v>
      </c>
      <c r="AH2371" t="e">
        <f>VLOOKUP(AF2371,关卡难度线!B:H,11,0)</f>
        <v>#N/A</v>
      </c>
    </row>
    <row r="2372" spans="14:34">
      <c r="N2372" s="14">
        <v>100373</v>
      </c>
      <c r="O2372">
        <v>11</v>
      </c>
      <c r="P2372">
        <v>100373</v>
      </c>
      <c r="Q2372">
        <v>12</v>
      </c>
      <c r="R2372">
        <v>100374</v>
      </c>
      <c r="S2372">
        <v>13</v>
      </c>
      <c r="T2372">
        <v>100375</v>
      </c>
      <c r="U2372">
        <v>14</v>
      </c>
      <c r="V2372">
        <v>100374</v>
      </c>
      <c r="W2372">
        <v>15</v>
      </c>
      <c r="X2372">
        <v>100375</v>
      </c>
      <c r="Y2372">
        <v>16</v>
      </c>
      <c r="Z2372">
        <v>100374</v>
      </c>
      <c r="AA2372">
        <v>17</v>
      </c>
      <c r="AB2372">
        <v>100374</v>
      </c>
      <c r="AC2372">
        <v>19</v>
      </c>
      <c r="AD2372">
        <v>100375</v>
      </c>
      <c r="AE2372">
        <v>20</v>
      </c>
      <c r="AF2372">
        <v>201242</v>
      </c>
      <c r="AG2372">
        <v>18</v>
      </c>
      <c r="AH2372" t="e">
        <f>VLOOKUP(AF2372,关卡难度线!B:H,11,0)</f>
        <v>#N/A</v>
      </c>
    </row>
    <row r="2373" spans="14:34">
      <c r="N2373" s="14">
        <v>100373</v>
      </c>
      <c r="O2373">
        <v>11</v>
      </c>
      <c r="P2373">
        <v>100374</v>
      </c>
      <c r="Q2373">
        <v>12</v>
      </c>
      <c r="R2373">
        <v>100374</v>
      </c>
      <c r="S2373">
        <v>13</v>
      </c>
      <c r="T2373">
        <v>100373</v>
      </c>
      <c r="U2373">
        <v>14</v>
      </c>
      <c r="V2373">
        <v>100375</v>
      </c>
      <c r="W2373">
        <v>15</v>
      </c>
      <c r="X2373">
        <v>100373</v>
      </c>
      <c r="Y2373">
        <v>16</v>
      </c>
      <c r="Z2373">
        <v>100374</v>
      </c>
      <c r="AA2373">
        <v>17</v>
      </c>
      <c r="AB2373">
        <v>100373</v>
      </c>
      <c r="AC2373">
        <v>19</v>
      </c>
      <c r="AD2373">
        <v>100375</v>
      </c>
      <c r="AE2373">
        <v>20</v>
      </c>
      <c r="AF2373">
        <v>201243</v>
      </c>
      <c r="AG2373">
        <v>18</v>
      </c>
      <c r="AH2373" t="e">
        <f>VLOOKUP(AF2373,关卡难度线!B:H,11,0)</f>
        <v>#N/A</v>
      </c>
    </row>
    <row r="2374" spans="14:34">
      <c r="N2374" s="14">
        <v>100373</v>
      </c>
      <c r="O2374">
        <v>11</v>
      </c>
      <c r="P2374">
        <v>100374</v>
      </c>
      <c r="Q2374">
        <v>12</v>
      </c>
      <c r="R2374">
        <v>100373</v>
      </c>
      <c r="S2374">
        <v>13</v>
      </c>
      <c r="T2374">
        <v>100374</v>
      </c>
      <c r="U2374">
        <v>14</v>
      </c>
      <c r="V2374">
        <v>100375</v>
      </c>
      <c r="W2374">
        <v>15</v>
      </c>
      <c r="X2374">
        <v>100375</v>
      </c>
      <c r="Y2374">
        <v>16</v>
      </c>
      <c r="Z2374">
        <v>100374</v>
      </c>
      <c r="AA2374">
        <v>17</v>
      </c>
      <c r="AB2374">
        <v>100374</v>
      </c>
      <c r="AC2374">
        <v>19</v>
      </c>
      <c r="AD2374">
        <v>100375</v>
      </c>
      <c r="AE2374">
        <v>20</v>
      </c>
      <c r="AF2374">
        <v>201244</v>
      </c>
      <c r="AG2374">
        <v>18</v>
      </c>
      <c r="AH2374" t="e">
        <f>VLOOKUP(AF2374,关卡难度线!B:H,11,0)</f>
        <v>#N/A</v>
      </c>
    </row>
    <row r="2375" spans="14:34">
      <c r="N2375" s="14">
        <v>100375</v>
      </c>
      <c r="O2375">
        <v>11</v>
      </c>
      <c r="P2375">
        <v>100375</v>
      </c>
      <c r="Q2375">
        <v>12</v>
      </c>
      <c r="R2375">
        <v>100374</v>
      </c>
      <c r="S2375">
        <v>13</v>
      </c>
      <c r="T2375">
        <v>100375</v>
      </c>
      <c r="U2375">
        <v>14</v>
      </c>
      <c r="V2375">
        <v>100373</v>
      </c>
      <c r="W2375">
        <v>15</v>
      </c>
      <c r="X2375">
        <v>100373</v>
      </c>
      <c r="Y2375">
        <v>16</v>
      </c>
      <c r="Z2375">
        <v>100373</v>
      </c>
      <c r="AA2375">
        <v>17</v>
      </c>
      <c r="AB2375">
        <v>100374</v>
      </c>
      <c r="AC2375">
        <v>19</v>
      </c>
      <c r="AD2375">
        <v>100375</v>
      </c>
      <c r="AE2375">
        <v>20</v>
      </c>
      <c r="AF2375">
        <v>201245</v>
      </c>
      <c r="AG2375">
        <v>18</v>
      </c>
      <c r="AH2375" t="e">
        <f>VLOOKUP(AF2375,关卡难度线!B:H,11,0)</f>
        <v>#N/A</v>
      </c>
    </row>
    <row r="2376" spans="14:34">
      <c r="N2376" s="14">
        <v>100374</v>
      </c>
      <c r="O2376">
        <v>11</v>
      </c>
      <c r="P2376">
        <v>100375</v>
      </c>
      <c r="Q2376">
        <v>12</v>
      </c>
      <c r="R2376">
        <v>100374</v>
      </c>
      <c r="S2376">
        <v>13</v>
      </c>
      <c r="T2376">
        <v>100373</v>
      </c>
      <c r="U2376">
        <v>14</v>
      </c>
      <c r="V2376">
        <v>100374</v>
      </c>
      <c r="W2376">
        <v>15</v>
      </c>
      <c r="X2376">
        <v>100375</v>
      </c>
      <c r="Y2376">
        <v>16</v>
      </c>
      <c r="Z2376">
        <v>100373</v>
      </c>
      <c r="AA2376">
        <v>17</v>
      </c>
      <c r="AB2376">
        <v>100373</v>
      </c>
      <c r="AC2376">
        <v>19</v>
      </c>
      <c r="AD2376">
        <v>100375</v>
      </c>
      <c r="AE2376">
        <v>20</v>
      </c>
      <c r="AF2376">
        <v>201246</v>
      </c>
      <c r="AG2376">
        <v>18</v>
      </c>
      <c r="AH2376" t="e">
        <f>VLOOKUP(AF2376,关卡难度线!B:H,11,0)</f>
        <v>#N/A</v>
      </c>
    </row>
    <row r="2377" spans="14:34">
      <c r="N2377" s="14">
        <v>100374</v>
      </c>
      <c r="O2377">
        <v>11</v>
      </c>
      <c r="P2377">
        <v>100375</v>
      </c>
      <c r="Q2377">
        <v>12</v>
      </c>
      <c r="R2377">
        <v>100375</v>
      </c>
      <c r="S2377">
        <v>13</v>
      </c>
      <c r="T2377">
        <v>100374</v>
      </c>
      <c r="U2377">
        <v>14</v>
      </c>
      <c r="V2377">
        <v>100373</v>
      </c>
      <c r="W2377">
        <v>15</v>
      </c>
      <c r="X2377">
        <v>100375</v>
      </c>
      <c r="Y2377">
        <v>16</v>
      </c>
      <c r="Z2377">
        <v>100374</v>
      </c>
      <c r="AA2377">
        <v>17</v>
      </c>
      <c r="AB2377">
        <v>100373</v>
      </c>
      <c r="AC2377">
        <v>19</v>
      </c>
      <c r="AD2377">
        <v>100373</v>
      </c>
      <c r="AE2377">
        <v>20</v>
      </c>
      <c r="AF2377">
        <v>201247</v>
      </c>
      <c r="AG2377">
        <v>18</v>
      </c>
      <c r="AH2377" t="e">
        <f>VLOOKUP(AF2377,关卡难度线!B:H,11,0)</f>
        <v>#N/A</v>
      </c>
    </row>
    <row r="2378" spans="14:34">
      <c r="N2378" s="14">
        <v>100375</v>
      </c>
      <c r="O2378">
        <v>11</v>
      </c>
      <c r="P2378">
        <v>100375</v>
      </c>
      <c r="Q2378">
        <v>12</v>
      </c>
      <c r="R2378">
        <v>100374</v>
      </c>
      <c r="S2378">
        <v>13</v>
      </c>
      <c r="T2378">
        <v>100374</v>
      </c>
      <c r="U2378">
        <v>14</v>
      </c>
      <c r="V2378">
        <v>100373</v>
      </c>
      <c r="W2378">
        <v>15</v>
      </c>
      <c r="X2378">
        <v>100374</v>
      </c>
      <c r="Y2378">
        <v>16</v>
      </c>
      <c r="Z2378">
        <v>100373</v>
      </c>
      <c r="AA2378">
        <v>17</v>
      </c>
      <c r="AB2378">
        <v>100375</v>
      </c>
      <c r="AC2378">
        <v>19</v>
      </c>
      <c r="AD2378">
        <v>100375</v>
      </c>
      <c r="AE2378">
        <v>20</v>
      </c>
      <c r="AF2378">
        <v>201248</v>
      </c>
      <c r="AG2378">
        <v>18</v>
      </c>
      <c r="AH2378" t="e">
        <f>VLOOKUP(AF2378,关卡难度线!B:H,11,0)</f>
        <v>#N/A</v>
      </c>
    </row>
    <row r="2379" spans="14:34">
      <c r="N2379" s="14">
        <v>100375</v>
      </c>
      <c r="O2379">
        <v>11</v>
      </c>
      <c r="P2379">
        <v>100374</v>
      </c>
      <c r="Q2379">
        <v>12</v>
      </c>
      <c r="R2379">
        <v>100373</v>
      </c>
      <c r="S2379">
        <v>13</v>
      </c>
      <c r="T2379">
        <v>100375</v>
      </c>
      <c r="U2379">
        <v>14</v>
      </c>
      <c r="V2379">
        <v>100373</v>
      </c>
      <c r="W2379">
        <v>15</v>
      </c>
      <c r="X2379">
        <v>100375</v>
      </c>
      <c r="Y2379">
        <v>16</v>
      </c>
      <c r="Z2379">
        <v>100373</v>
      </c>
      <c r="AA2379">
        <v>17</v>
      </c>
      <c r="AB2379">
        <v>100374</v>
      </c>
      <c r="AC2379">
        <v>19</v>
      </c>
      <c r="AD2379">
        <v>100375</v>
      </c>
      <c r="AE2379">
        <v>20</v>
      </c>
      <c r="AF2379">
        <v>201249</v>
      </c>
      <c r="AG2379">
        <v>18</v>
      </c>
      <c r="AH2379" t="e">
        <f>VLOOKUP(AF2379,关卡难度线!B:H,11,0)</f>
        <v>#N/A</v>
      </c>
    </row>
    <row r="2380" spans="14:34">
      <c r="N2380" s="14">
        <v>100373</v>
      </c>
      <c r="O2380">
        <v>11</v>
      </c>
      <c r="P2380">
        <v>100374</v>
      </c>
      <c r="Q2380">
        <v>12</v>
      </c>
      <c r="R2380">
        <v>100374</v>
      </c>
      <c r="S2380">
        <v>13</v>
      </c>
      <c r="T2380">
        <v>100375</v>
      </c>
      <c r="U2380">
        <v>14</v>
      </c>
      <c r="V2380">
        <v>100373</v>
      </c>
      <c r="W2380">
        <v>15</v>
      </c>
      <c r="X2380">
        <v>100373</v>
      </c>
      <c r="Y2380">
        <v>16</v>
      </c>
      <c r="Z2380">
        <v>100375</v>
      </c>
      <c r="AA2380">
        <v>17</v>
      </c>
      <c r="AB2380">
        <v>100373</v>
      </c>
      <c r="AC2380">
        <v>19</v>
      </c>
      <c r="AD2380">
        <v>100374</v>
      </c>
      <c r="AE2380">
        <v>20</v>
      </c>
      <c r="AF2380">
        <v>201250</v>
      </c>
      <c r="AG2380">
        <v>18</v>
      </c>
      <c r="AH2380" t="e">
        <f>VLOOKUP(AF2380,关卡难度线!B:H,11,0)</f>
        <v>#N/A</v>
      </c>
    </row>
    <row r="2381" spans="14:34">
      <c r="N2381" s="14">
        <v>100377</v>
      </c>
      <c r="O2381">
        <v>11</v>
      </c>
      <c r="P2381">
        <v>100376</v>
      </c>
      <c r="Q2381">
        <v>12</v>
      </c>
      <c r="R2381">
        <v>100378</v>
      </c>
      <c r="S2381">
        <v>13</v>
      </c>
      <c r="T2381">
        <v>100378</v>
      </c>
      <c r="U2381">
        <v>14</v>
      </c>
      <c r="V2381">
        <v>100378</v>
      </c>
      <c r="W2381">
        <v>15</v>
      </c>
      <c r="X2381">
        <v>100377</v>
      </c>
      <c r="Y2381">
        <v>16</v>
      </c>
      <c r="Z2381">
        <v>100377</v>
      </c>
      <c r="AA2381">
        <v>17</v>
      </c>
      <c r="AB2381">
        <v>100378</v>
      </c>
      <c r="AC2381">
        <v>19</v>
      </c>
      <c r="AD2381">
        <v>100378</v>
      </c>
      <c r="AE2381">
        <v>20</v>
      </c>
      <c r="AF2381">
        <v>201251</v>
      </c>
      <c r="AG2381">
        <v>18</v>
      </c>
      <c r="AH2381" t="e">
        <f>VLOOKUP(AF2381,关卡难度线!B:H,11,0)</f>
        <v>#N/A</v>
      </c>
    </row>
    <row r="2382" spans="14:34">
      <c r="N2382" s="14">
        <v>100377</v>
      </c>
      <c r="O2382">
        <v>11</v>
      </c>
      <c r="P2382">
        <v>100377</v>
      </c>
      <c r="Q2382">
        <v>12</v>
      </c>
      <c r="R2382">
        <v>100376</v>
      </c>
      <c r="S2382">
        <v>13</v>
      </c>
      <c r="T2382">
        <v>100378</v>
      </c>
      <c r="U2382">
        <v>14</v>
      </c>
      <c r="V2382">
        <v>100376</v>
      </c>
      <c r="W2382">
        <v>15</v>
      </c>
      <c r="X2382">
        <v>100378</v>
      </c>
      <c r="Y2382">
        <v>16</v>
      </c>
      <c r="Z2382">
        <v>100376</v>
      </c>
      <c r="AA2382">
        <v>17</v>
      </c>
      <c r="AB2382">
        <v>100377</v>
      </c>
      <c r="AC2382">
        <v>19</v>
      </c>
      <c r="AD2382">
        <v>100378</v>
      </c>
      <c r="AE2382">
        <v>20</v>
      </c>
      <c r="AF2382">
        <v>201252</v>
      </c>
      <c r="AG2382">
        <v>18</v>
      </c>
      <c r="AH2382" t="e">
        <f>VLOOKUP(AF2382,关卡难度线!B:H,11,0)</f>
        <v>#N/A</v>
      </c>
    </row>
    <row r="2383" spans="14:34">
      <c r="N2383" s="14">
        <v>100376</v>
      </c>
      <c r="O2383">
        <v>11</v>
      </c>
      <c r="P2383">
        <v>100376</v>
      </c>
      <c r="Q2383">
        <v>12</v>
      </c>
      <c r="R2383">
        <v>100376</v>
      </c>
      <c r="S2383">
        <v>13</v>
      </c>
      <c r="T2383">
        <v>100378</v>
      </c>
      <c r="U2383">
        <v>14</v>
      </c>
      <c r="V2383">
        <v>100378</v>
      </c>
      <c r="W2383">
        <v>15</v>
      </c>
      <c r="X2383">
        <v>100377</v>
      </c>
      <c r="Y2383">
        <v>16</v>
      </c>
      <c r="Z2383">
        <v>100377</v>
      </c>
      <c r="AA2383">
        <v>17</v>
      </c>
      <c r="AB2383">
        <v>100377</v>
      </c>
      <c r="AC2383">
        <v>19</v>
      </c>
      <c r="AD2383">
        <v>100378</v>
      </c>
      <c r="AE2383">
        <v>20</v>
      </c>
      <c r="AF2383">
        <v>201253</v>
      </c>
      <c r="AG2383">
        <v>18</v>
      </c>
      <c r="AH2383" t="e">
        <f>VLOOKUP(AF2383,关卡难度线!B:H,11,0)</f>
        <v>#N/A</v>
      </c>
    </row>
    <row r="2384" spans="14:34">
      <c r="N2384" s="14">
        <v>100376</v>
      </c>
      <c r="O2384">
        <v>11</v>
      </c>
      <c r="P2384">
        <v>100376</v>
      </c>
      <c r="Q2384">
        <v>12</v>
      </c>
      <c r="R2384">
        <v>100377</v>
      </c>
      <c r="S2384">
        <v>13</v>
      </c>
      <c r="T2384">
        <v>100378</v>
      </c>
      <c r="U2384">
        <v>14</v>
      </c>
      <c r="V2384">
        <v>100377</v>
      </c>
      <c r="W2384">
        <v>15</v>
      </c>
      <c r="X2384">
        <v>100376</v>
      </c>
      <c r="Y2384">
        <v>16</v>
      </c>
      <c r="Z2384">
        <v>100376</v>
      </c>
      <c r="AA2384">
        <v>17</v>
      </c>
      <c r="AB2384">
        <v>100377</v>
      </c>
      <c r="AC2384">
        <v>19</v>
      </c>
      <c r="AD2384">
        <v>100376</v>
      </c>
      <c r="AE2384">
        <v>20</v>
      </c>
      <c r="AF2384">
        <v>201254</v>
      </c>
      <c r="AG2384">
        <v>18</v>
      </c>
      <c r="AH2384" t="e">
        <f>VLOOKUP(AF2384,关卡难度线!B:H,11,0)</f>
        <v>#N/A</v>
      </c>
    </row>
    <row r="2385" spans="14:34">
      <c r="N2385" s="14">
        <v>100377</v>
      </c>
      <c r="O2385">
        <v>11</v>
      </c>
      <c r="P2385">
        <v>100376</v>
      </c>
      <c r="Q2385">
        <v>12</v>
      </c>
      <c r="R2385">
        <v>100377</v>
      </c>
      <c r="S2385">
        <v>13</v>
      </c>
      <c r="T2385">
        <v>100377</v>
      </c>
      <c r="U2385">
        <v>14</v>
      </c>
      <c r="V2385">
        <v>100378</v>
      </c>
      <c r="W2385">
        <v>15</v>
      </c>
      <c r="X2385">
        <v>100376</v>
      </c>
      <c r="Y2385">
        <v>16</v>
      </c>
      <c r="Z2385">
        <v>100377</v>
      </c>
      <c r="AA2385">
        <v>17</v>
      </c>
      <c r="AB2385">
        <v>100377</v>
      </c>
      <c r="AC2385">
        <v>19</v>
      </c>
      <c r="AD2385">
        <v>100377</v>
      </c>
      <c r="AE2385">
        <v>20</v>
      </c>
      <c r="AF2385">
        <v>201255</v>
      </c>
      <c r="AG2385">
        <v>18</v>
      </c>
      <c r="AH2385" t="e">
        <f>VLOOKUP(AF2385,关卡难度线!B:H,11,0)</f>
        <v>#N/A</v>
      </c>
    </row>
    <row r="2386" spans="14:34">
      <c r="N2386" s="14">
        <v>100376</v>
      </c>
      <c r="O2386">
        <v>11</v>
      </c>
      <c r="P2386">
        <v>100376</v>
      </c>
      <c r="Q2386">
        <v>12</v>
      </c>
      <c r="R2386">
        <v>100377</v>
      </c>
      <c r="S2386">
        <v>13</v>
      </c>
      <c r="T2386">
        <v>100376</v>
      </c>
      <c r="U2386">
        <v>14</v>
      </c>
      <c r="V2386">
        <v>100376</v>
      </c>
      <c r="W2386">
        <v>15</v>
      </c>
      <c r="X2386">
        <v>100378</v>
      </c>
      <c r="Y2386">
        <v>16</v>
      </c>
      <c r="Z2386">
        <v>100376</v>
      </c>
      <c r="AA2386">
        <v>17</v>
      </c>
      <c r="AB2386">
        <v>100376</v>
      </c>
      <c r="AC2386">
        <v>19</v>
      </c>
      <c r="AD2386">
        <v>100378</v>
      </c>
      <c r="AE2386">
        <v>20</v>
      </c>
      <c r="AF2386">
        <v>201256</v>
      </c>
      <c r="AG2386">
        <v>18</v>
      </c>
      <c r="AH2386" t="e">
        <f>VLOOKUP(AF2386,关卡难度线!B:H,11,0)</f>
        <v>#N/A</v>
      </c>
    </row>
    <row r="2387" spans="14:34">
      <c r="N2387" s="14">
        <v>100378</v>
      </c>
      <c r="O2387">
        <v>11</v>
      </c>
      <c r="P2387">
        <v>100378</v>
      </c>
      <c r="Q2387">
        <v>12</v>
      </c>
      <c r="R2387">
        <v>100376</v>
      </c>
      <c r="S2387">
        <v>13</v>
      </c>
      <c r="T2387">
        <v>100378</v>
      </c>
      <c r="U2387">
        <v>14</v>
      </c>
      <c r="V2387">
        <v>100378</v>
      </c>
      <c r="W2387">
        <v>15</v>
      </c>
      <c r="X2387">
        <v>100376</v>
      </c>
      <c r="Y2387">
        <v>16</v>
      </c>
      <c r="Z2387">
        <v>100378</v>
      </c>
      <c r="AA2387">
        <v>17</v>
      </c>
      <c r="AB2387">
        <v>100376</v>
      </c>
      <c r="AC2387">
        <v>19</v>
      </c>
      <c r="AD2387">
        <v>100377</v>
      </c>
      <c r="AE2387">
        <v>20</v>
      </c>
      <c r="AF2387">
        <v>201257</v>
      </c>
      <c r="AG2387">
        <v>18</v>
      </c>
      <c r="AH2387" t="e">
        <f>VLOOKUP(AF2387,关卡难度线!B:H,11,0)</f>
        <v>#N/A</v>
      </c>
    </row>
    <row r="2388" spans="14:34">
      <c r="N2388" s="14">
        <v>100377</v>
      </c>
      <c r="O2388">
        <v>11</v>
      </c>
      <c r="P2388">
        <v>100377</v>
      </c>
      <c r="Q2388">
        <v>12</v>
      </c>
      <c r="R2388">
        <v>100376</v>
      </c>
      <c r="S2388">
        <v>13</v>
      </c>
      <c r="T2388">
        <v>100378</v>
      </c>
      <c r="U2388">
        <v>14</v>
      </c>
      <c r="V2388">
        <v>100377</v>
      </c>
      <c r="W2388">
        <v>15</v>
      </c>
      <c r="X2388">
        <v>100376</v>
      </c>
      <c r="Y2388">
        <v>16</v>
      </c>
      <c r="Z2388">
        <v>100377</v>
      </c>
      <c r="AA2388">
        <v>17</v>
      </c>
      <c r="AB2388">
        <v>100378</v>
      </c>
      <c r="AC2388">
        <v>19</v>
      </c>
      <c r="AD2388">
        <v>100378</v>
      </c>
      <c r="AE2388">
        <v>20</v>
      </c>
      <c r="AF2388">
        <v>201258</v>
      </c>
      <c r="AG2388">
        <v>18</v>
      </c>
      <c r="AH2388" t="e">
        <f>VLOOKUP(AF2388,关卡难度线!B:H,11,0)</f>
        <v>#N/A</v>
      </c>
    </row>
    <row r="2389" spans="14:34">
      <c r="N2389" s="14">
        <v>100377</v>
      </c>
      <c r="O2389">
        <v>11</v>
      </c>
      <c r="P2389">
        <v>100377</v>
      </c>
      <c r="Q2389">
        <v>12</v>
      </c>
      <c r="R2389">
        <v>100376</v>
      </c>
      <c r="S2389">
        <v>13</v>
      </c>
      <c r="T2389">
        <v>100378</v>
      </c>
      <c r="U2389">
        <v>14</v>
      </c>
      <c r="V2389">
        <v>100377</v>
      </c>
      <c r="W2389">
        <v>15</v>
      </c>
      <c r="X2389">
        <v>100377</v>
      </c>
      <c r="Y2389">
        <v>16</v>
      </c>
      <c r="Z2389">
        <v>100378</v>
      </c>
      <c r="AA2389">
        <v>17</v>
      </c>
      <c r="AB2389">
        <v>100378</v>
      </c>
      <c r="AC2389">
        <v>19</v>
      </c>
      <c r="AD2389">
        <v>100377</v>
      </c>
      <c r="AE2389">
        <v>20</v>
      </c>
      <c r="AF2389">
        <v>201259</v>
      </c>
      <c r="AG2389">
        <v>18</v>
      </c>
      <c r="AH2389" t="e">
        <f>VLOOKUP(AF2389,关卡难度线!B:H,11,0)</f>
        <v>#N/A</v>
      </c>
    </row>
    <row r="2390" spans="14:34">
      <c r="N2390" s="14">
        <v>100378</v>
      </c>
      <c r="O2390">
        <v>11</v>
      </c>
      <c r="P2390">
        <v>100376</v>
      </c>
      <c r="Q2390">
        <v>12</v>
      </c>
      <c r="R2390">
        <v>100377</v>
      </c>
      <c r="S2390">
        <v>13</v>
      </c>
      <c r="T2390">
        <v>100377</v>
      </c>
      <c r="U2390">
        <v>14</v>
      </c>
      <c r="V2390">
        <v>100377</v>
      </c>
      <c r="W2390">
        <v>15</v>
      </c>
      <c r="X2390">
        <v>100376</v>
      </c>
      <c r="Y2390">
        <v>16</v>
      </c>
      <c r="Z2390">
        <v>100376</v>
      </c>
      <c r="AA2390">
        <v>17</v>
      </c>
      <c r="AB2390">
        <v>100378</v>
      </c>
      <c r="AC2390">
        <v>19</v>
      </c>
      <c r="AD2390">
        <v>100377</v>
      </c>
      <c r="AE2390">
        <v>20</v>
      </c>
      <c r="AF2390">
        <v>201260</v>
      </c>
      <c r="AG2390">
        <v>18</v>
      </c>
      <c r="AH2390" t="e">
        <f>VLOOKUP(AF2390,关卡难度线!B:H,11,0)</f>
        <v>#N/A</v>
      </c>
    </row>
    <row r="2391" spans="14:34">
      <c r="N2391" s="14">
        <v>100377</v>
      </c>
      <c r="O2391">
        <v>11</v>
      </c>
      <c r="P2391">
        <v>100376</v>
      </c>
      <c r="Q2391">
        <v>12</v>
      </c>
      <c r="R2391">
        <v>100378</v>
      </c>
      <c r="S2391">
        <v>13</v>
      </c>
      <c r="T2391">
        <v>100378</v>
      </c>
      <c r="U2391">
        <v>14</v>
      </c>
      <c r="V2391">
        <v>100378</v>
      </c>
      <c r="W2391">
        <v>15</v>
      </c>
      <c r="X2391">
        <v>100377</v>
      </c>
      <c r="Y2391">
        <v>16</v>
      </c>
      <c r="Z2391">
        <v>100377</v>
      </c>
      <c r="AA2391">
        <v>17</v>
      </c>
      <c r="AB2391">
        <v>100378</v>
      </c>
      <c r="AC2391">
        <v>19</v>
      </c>
      <c r="AD2391">
        <v>100378</v>
      </c>
      <c r="AE2391">
        <v>20</v>
      </c>
      <c r="AF2391">
        <v>201251</v>
      </c>
      <c r="AG2391">
        <v>18</v>
      </c>
      <c r="AH2391" t="e">
        <f>VLOOKUP(AF2391,关卡难度线!B:H,11,0)</f>
        <v>#N/A</v>
      </c>
    </row>
    <row r="2392" spans="14:34">
      <c r="N2392" s="14">
        <v>100377</v>
      </c>
      <c r="O2392">
        <v>11</v>
      </c>
      <c r="P2392">
        <v>100377</v>
      </c>
      <c r="Q2392">
        <v>12</v>
      </c>
      <c r="R2392">
        <v>100376</v>
      </c>
      <c r="S2392">
        <v>13</v>
      </c>
      <c r="T2392">
        <v>100378</v>
      </c>
      <c r="U2392">
        <v>14</v>
      </c>
      <c r="V2392">
        <v>100376</v>
      </c>
      <c r="W2392">
        <v>15</v>
      </c>
      <c r="X2392">
        <v>100378</v>
      </c>
      <c r="Y2392">
        <v>16</v>
      </c>
      <c r="Z2392">
        <v>100376</v>
      </c>
      <c r="AA2392">
        <v>17</v>
      </c>
      <c r="AB2392">
        <v>100377</v>
      </c>
      <c r="AC2392">
        <v>19</v>
      </c>
      <c r="AD2392">
        <v>100378</v>
      </c>
      <c r="AE2392">
        <v>20</v>
      </c>
      <c r="AF2392">
        <v>201252</v>
      </c>
      <c r="AG2392">
        <v>18</v>
      </c>
      <c r="AH2392" t="e">
        <f>VLOOKUP(AF2392,关卡难度线!B:H,11,0)</f>
        <v>#N/A</v>
      </c>
    </row>
    <row r="2393" spans="14:34">
      <c r="N2393" s="14">
        <v>100376</v>
      </c>
      <c r="O2393">
        <v>11</v>
      </c>
      <c r="P2393">
        <v>100376</v>
      </c>
      <c r="Q2393">
        <v>12</v>
      </c>
      <c r="R2393">
        <v>100376</v>
      </c>
      <c r="S2393">
        <v>13</v>
      </c>
      <c r="T2393">
        <v>100378</v>
      </c>
      <c r="U2393">
        <v>14</v>
      </c>
      <c r="V2393">
        <v>100378</v>
      </c>
      <c r="W2393">
        <v>15</v>
      </c>
      <c r="X2393">
        <v>100377</v>
      </c>
      <c r="Y2393">
        <v>16</v>
      </c>
      <c r="Z2393">
        <v>100377</v>
      </c>
      <c r="AA2393">
        <v>17</v>
      </c>
      <c r="AB2393">
        <v>100377</v>
      </c>
      <c r="AC2393">
        <v>19</v>
      </c>
      <c r="AD2393">
        <v>100378</v>
      </c>
      <c r="AE2393">
        <v>20</v>
      </c>
      <c r="AF2393">
        <v>201253</v>
      </c>
      <c r="AG2393">
        <v>18</v>
      </c>
      <c r="AH2393" t="e">
        <f>VLOOKUP(AF2393,关卡难度线!B:H,11,0)</f>
        <v>#N/A</v>
      </c>
    </row>
    <row r="2394" spans="14:34">
      <c r="N2394" s="14">
        <v>100376</v>
      </c>
      <c r="O2394">
        <v>11</v>
      </c>
      <c r="P2394">
        <v>100376</v>
      </c>
      <c r="Q2394">
        <v>12</v>
      </c>
      <c r="R2394">
        <v>100377</v>
      </c>
      <c r="S2394">
        <v>13</v>
      </c>
      <c r="T2394">
        <v>100378</v>
      </c>
      <c r="U2394">
        <v>14</v>
      </c>
      <c r="V2394">
        <v>100377</v>
      </c>
      <c r="W2394">
        <v>15</v>
      </c>
      <c r="X2394">
        <v>100376</v>
      </c>
      <c r="Y2394">
        <v>16</v>
      </c>
      <c r="Z2394">
        <v>100376</v>
      </c>
      <c r="AA2394">
        <v>17</v>
      </c>
      <c r="AB2394">
        <v>100377</v>
      </c>
      <c r="AC2394">
        <v>19</v>
      </c>
      <c r="AD2394">
        <v>100376</v>
      </c>
      <c r="AE2394">
        <v>20</v>
      </c>
      <c r="AF2394">
        <v>201254</v>
      </c>
      <c r="AG2394">
        <v>18</v>
      </c>
      <c r="AH2394" t="e">
        <f>VLOOKUP(AF2394,关卡难度线!B:H,11,0)</f>
        <v>#N/A</v>
      </c>
    </row>
    <row r="2395" spans="14:34">
      <c r="N2395" s="14">
        <v>100377</v>
      </c>
      <c r="O2395">
        <v>11</v>
      </c>
      <c r="P2395">
        <v>100376</v>
      </c>
      <c r="Q2395">
        <v>12</v>
      </c>
      <c r="R2395">
        <v>100377</v>
      </c>
      <c r="S2395">
        <v>13</v>
      </c>
      <c r="T2395">
        <v>100377</v>
      </c>
      <c r="U2395">
        <v>14</v>
      </c>
      <c r="V2395">
        <v>100378</v>
      </c>
      <c r="W2395">
        <v>15</v>
      </c>
      <c r="X2395">
        <v>100376</v>
      </c>
      <c r="Y2395">
        <v>16</v>
      </c>
      <c r="Z2395">
        <v>100377</v>
      </c>
      <c r="AA2395">
        <v>17</v>
      </c>
      <c r="AB2395">
        <v>100377</v>
      </c>
      <c r="AC2395">
        <v>19</v>
      </c>
      <c r="AD2395">
        <v>100377</v>
      </c>
      <c r="AE2395">
        <v>20</v>
      </c>
      <c r="AF2395">
        <v>201255</v>
      </c>
      <c r="AG2395">
        <v>18</v>
      </c>
      <c r="AH2395" t="e">
        <f>VLOOKUP(AF2395,关卡难度线!B:H,11,0)</f>
        <v>#N/A</v>
      </c>
    </row>
    <row r="2396" spans="14:34">
      <c r="N2396" s="14">
        <v>100376</v>
      </c>
      <c r="O2396">
        <v>11</v>
      </c>
      <c r="P2396">
        <v>100376</v>
      </c>
      <c r="Q2396">
        <v>12</v>
      </c>
      <c r="R2396">
        <v>100377</v>
      </c>
      <c r="S2396">
        <v>13</v>
      </c>
      <c r="T2396">
        <v>100376</v>
      </c>
      <c r="U2396">
        <v>14</v>
      </c>
      <c r="V2396">
        <v>100376</v>
      </c>
      <c r="W2396">
        <v>15</v>
      </c>
      <c r="X2396">
        <v>100378</v>
      </c>
      <c r="Y2396">
        <v>16</v>
      </c>
      <c r="Z2396">
        <v>100376</v>
      </c>
      <c r="AA2396">
        <v>17</v>
      </c>
      <c r="AB2396">
        <v>100376</v>
      </c>
      <c r="AC2396">
        <v>19</v>
      </c>
      <c r="AD2396">
        <v>100378</v>
      </c>
      <c r="AE2396">
        <v>20</v>
      </c>
      <c r="AF2396">
        <v>201256</v>
      </c>
      <c r="AG2396">
        <v>18</v>
      </c>
      <c r="AH2396" t="e">
        <f>VLOOKUP(AF2396,关卡难度线!B:H,11,0)</f>
        <v>#N/A</v>
      </c>
    </row>
    <row r="2397" spans="14:34">
      <c r="N2397" s="14">
        <v>100378</v>
      </c>
      <c r="O2397">
        <v>11</v>
      </c>
      <c r="P2397">
        <v>100378</v>
      </c>
      <c r="Q2397">
        <v>12</v>
      </c>
      <c r="R2397">
        <v>100376</v>
      </c>
      <c r="S2397">
        <v>13</v>
      </c>
      <c r="T2397">
        <v>100378</v>
      </c>
      <c r="U2397">
        <v>14</v>
      </c>
      <c r="V2397">
        <v>100378</v>
      </c>
      <c r="W2397">
        <v>15</v>
      </c>
      <c r="X2397">
        <v>100376</v>
      </c>
      <c r="Y2397">
        <v>16</v>
      </c>
      <c r="Z2397">
        <v>100378</v>
      </c>
      <c r="AA2397">
        <v>17</v>
      </c>
      <c r="AB2397">
        <v>100376</v>
      </c>
      <c r="AC2397">
        <v>19</v>
      </c>
      <c r="AD2397">
        <v>100377</v>
      </c>
      <c r="AE2397">
        <v>20</v>
      </c>
      <c r="AF2397">
        <v>201257</v>
      </c>
      <c r="AG2397">
        <v>18</v>
      </c>
      <c r="AH2397" t="e">
        <f>VLOOKUP(AF2397,关卡难度线!B:H,11,0)</f>
        <v>#N/A</v>
      </c>
    </row>
    <row r="2398" spans="14:34">
      <c r="N2398" s="14">
        <v>100377</v>
      </c>
      <c r="O2398">
        <v>11</v>
      </c>
      <c r="P2398">
        <v>100377</v>
      </c>
      <c r="Q2398">
        <v>12</v>
      </c>
      <c r="R2398">
        <v>100376</v>
      </c>
      <c r="S2398">
        <v>13</v>
      </c>
      <c r="T2398">
        <v>100378</v>
      </c>
      <c r="U2398">
        <v>14</v>
      </c>
      <c r="V2398">
        <v>100377</v>
      </c>
      <c r="W2398">
        <v>15</v>
      </c>
      <c r="X2398">
        <v>100376</v>
      </c>
      <c r="Y2398">
        <v>16</v>
      </c>
      <c r="Z2398">
        <v>100377</v>
      </c>
      <c r="AA2398">
        <v>17</v>
      </c>
      <c r="AB2398">
        <v>100378</v>
      </c>
      <c r="AC2398">
        <v>19</v>
      </c>
      <c r="AD2398">
        <v>100378</v>
      </c>
      <c r="AE2398">
        <v>20</v>
      </c>
      <c r="AF2398">
        <v>201258</v>
      </c>
      <c r="AG2398">
        <v>18</v>
      </c>
      <c r="AH2398" t="e">
        <f>VLOOKUP(AF2398,关卡难度线!B:H,11,0)</f>
        <v>#N/A</v>
      </c>
    </row>
    <row r="2399" spans="14:34">
      <c r="N2399" s="14">
        <v>100377</v>
      </c>
      <c r="O2399">
        <v>11</v>
      </c>
      <c r="P2399">
        <v>100377</v>
      </c>
      <c r="Q2399">
        <v>12</v>
      </c>
      <c r="R2399">
        <v>100376</v>
      </c>
      <c r="S2399">
        <v>13</v>
      </c>
      <c r="T2399">
        <v>100378</v>
      </c>
      <c r="U2399">
        <v>14</v>
      </c>
      <c r="V2399">
        <v>100377</v>
      </c>
      <c r="W2399">
        <v>15</v>
      </c>
      <c r="X2399">
        <v>100377</v>
      </c>
      <c r="Y2399">
        <v>16</v>
      </c>
      <c r="Z2399">
        <v>100378</v>
      </c>
      <c r="AA2399">
        <v>17</v>
      </c>
      <c r="AB2399">
        <v>100378</v>
      </c>
      <c r="AC2399">
        <v>19</v>
      </c>
      <c r="AD2399">
        <v>100377</v>
      </c>
      <c r="AE2399">
        <v>20</v>
      </c>
      <c r="AF2399">
        <v>201259</v>
      </c>
      <c r="AG2399">
        <v>18</v>
      </c>
      <c r="AH2399" t="e">
        <f>VLOOKUP(AF2399,关卡难度线!B:H,11,0)</f>
        <v>#N/A</v>
      </c>
    </row>
    <row r="2400" spans="14:34">
      <c r="N2400" s="14">
        <v>100378</v>
      </c>
      <c r="O2400">
        <v>11</v>
      </c>
      <c r="P2400">
        <v>100376</v>
      </c>
      <c r="Q2400">
        <v>12</v>
      </c>
      <c r="R2400">
        <v>100377</v>
      </c>
      <c r="S2400">
        <v>13</v>
      </c>
      <c r="T2400">
        <v>100377</v>
      </c>
      <c r="U2400">
        <v>14</v>
      </c>
      <c r="V2400">
        <v>100377</v>
      </c>
      <c r="W2400">
        <v>15</v>
      </c>
      <c r="X2400">
        <v>100376</v>
      </c>
      <c r="Y2400">
        <v>16</v>
      </c>
      <c r="Z2400">
        <v>100376</v>
      </c>
      <c r="AA2400">
        <v>17</v>
      </c>
      <c r="AB2400">
        <v>100378</v>
      </c>
      <c r="AC2400">
        <v>19</v>
      </c>
      <c r="AD2400">
        <v>100377</v>
      </c>
      <c r="AE2400">
        <v>20</v>
      </c>
      <c r="AF2400">
        <v>201260</v>
      </c>
      <c r="AG2400">
        <v>18</v>
      </c>
      <c r="AH2400" t="e">
        <f>VLOOKUP(AF2400,关卡难度线!B:H,11,0)</f>
        <v>#N/A</v>
      </c>
    </row>
    <row r="2401" spans="14:34">
      <c r="N2401" s="14">
        <v>100381</v>
      </c>
      <c r="O2401">
        <v>11</v>
      </c>
      <c r="P2401">
        <v>100380</v>
      </c>
      <c r="Q2401">
        <v>12</v>
      </c>
      <c r="R2401">
        <v>100380</v>
      </c>
      <c r="S2401">
        <v>13</v>
      </c>
      <c r="T2401">
        <v>100381</v>
      </c>
      <c r="U2401">
        <v>14</v>
      </c>
      <c r="V2401">
        <v>100380</v>
      </c>
      <c r="W2401">
        <v>15</v>
      </c>
      <c r="X2401">
        <v>100381</v>
      </c>
      <c r="Y2401">
        <v>16</v>
      </c>
      <c r="Z2401">
        <v>100381</v>
      </c>
      <c r="AA2401">
        <v>17</v>
      </c>
      <c r="AB2401">
        <v>100379</v>
      </c>
      <c r="AC2401">
        <v>19</v>
      </c>
      <c r="AD2401">
        <v>100380</v>
      </c>
      <c r="AE2401">
        <v>20</v>
      </c>
      <c r="AF2401">
        <v>201261</v>
      </c>
      <c r="AG2401">
        <v>18</v>
      </c>
      <c r="AH2401" t="e">
        <f>VLOOKUP(AF2401,关卡难度线!B:H,11,0)</f>
        <v>#N/A</v>
      </c>
    </row>
    <row r="2402" spans="14:34">
      <c r="N2402" s="14">
        <v>100380</v>
      </c>
      <c r="O2402">
        <v>11</v>
      </c>
      <c r="P2402">
        <v>100380</v>
      </c>
      <c r="Q2402">
        <v>12</v>
      </c>
      <c r="R2402">
        <v>100380</v>
      </c>
      <c r="S2402">
        <v>13</v>
      </c>
      <c r="T2402">
        <v>100380</v>
      </c>
      <c r="U2402">
        <v>14</v>
      </c>
      <c r="V2402">
        <v>100380</v>
      </c>
      <c r="W2402">
        <v>15</v>
      </c>
      <c r="X2402">
        <v>100380</v>
      </c>
      <c r="Y2402">
        <v>16</v>
      </c>
      <c r="Z2402">
        <v>100380</v>
      </c>
      <c r="AA2402">
        <v>17</v>
      </c>
      <c r="AB2402">
        <v>100379</v>
      </c>
      <c r="AC2402">
        <v>19</v>
      </c>
      <c r="AD2402">
        <v>100379</v>
      </c>
      <c r="AE2402">
        <v>20</v>
      </c>
      <c r="AF2402">
        <v>201262</v>
      </c>
      <c r="AG2402">
        <v>18</v>
      </c>
      <c r="AH2402" t="e">
        <f>VLOOKUP(AF2402,关卡难度线!B:H,11,0)</f>
        <v>#N/A</v>
      </c>
    </row>
    <row r="2403" spans="14:34">
      <c r="N2403" s="14">
        <v>100381</v>
      </c>
      <c r="O2403">
        <v>11</v>
      </c>
      <c r="P2403">
        <v>100380</v>
      </c>
      <c r="Q2403">
        <v>12</v>
      </c>
      <c r="R2403">
        <v>100380</v>
      </c>
      <c r="S2403">
        <v>13</v>
      </c>
      <c r="T2403">
        <v>100379</v>
      </c>
      <c r="U2403">
        <v>14</v>
      </c>
      <c r="V2403">
        <v>100380</v>
      </c>
      <c r="W2403">
        <v>15</v>
      </c>
      <c r="X2403">
        <v>100379</v>
      </c>
      <c r="Y2403">
        <v>16</v>
      </c>
      <c r="Z2403">
        <v>100381</v>
      </c>
      <c r="AA2403">
        <v>17</v>
      </c>
      <c r="AB2403">
        <v>100379</v>
      </c>
      <c r="AC2403">
        <v>19</v>
      </c>
      <c r="AD2403">
        <v>100380</v>
      </c>
      <c r="AE2403">
        <v>20</v>
      </c>
      <c r="AF2403">
        <v>201263</v>
      </c>
      <c r="AG2403">
        <v>18</v>
      </c>
      <c r="AH2403" t="e">
        <f>VLOOKUP(AF2403,关卡难度线!B:H,11,0)</f>
        <v>#N/A</v>
      </c>
    </row>
    <row r="2404" spans="14:34">
      <c r="N2404" s="14">
        <v>100379</v>
      </c>
      <c r="O2404">
        <v>11</v>
      </c>
      <c r="P2404">
        <v>100380</v>
      </c>
      <c r="Q2404">
        <v>12</v>
      </c>
      <c r="R2404">
        <v>100379</v>
      </c>
      <c r="S2404">
        <v>13</v>
      </c>
      <c r="T2404">
        <v>100381</v>
      </c>
      <c r="U2404">
        <v>14</v>
      </c>
      <c r="V2404">
        <v>100379</v>
      </c>
      <c r="W2404">
        <v>15</v>
      </c>
      <c r="X2404">
        <v>100379</v>
      </c>
      <c r="Y2404">
        <v>16</v>
      </c>
      <c r="Z2404">
        <v>100379</v>
      </c>
      <c r="AA2404">
        <v>17</v>
      </c>
      <c r="AB2404">
        <v>100379</v>
      </c>
      <c r="AC2404">
        <v>19</v>
      </c>
      <c r="AD2404">
        <v>100380</v>
      </c>
      <c r="AE2404">
        <v>20</v>
      </c>
      <c r="AF2404">
        <v>201264</v>
      </c>
      <c r="AG2404">
        <v>18</v>
      </c>
      <c r="AH2404" t="e">
        <f>VLOOKUP(AF2404,关卡难度线!B:H,11,0)</f>
        <v>#N/A</v>
      </c>
    </row>
    <row r="2405" spans="14:34">
      <c r="N2405" s="14">
        <v>100379</v>
      </c>
      <c r="O2405">
        <v>11</v>
      </c>
      <c r="P2405">
        <v>100380</v>
      </c>
      <c r="Q2405">
        <v>12</v>
      </c>
      <c r="R2405">
        <v>100381</v>
      </c>
      <c r="S2405">
        <v>13</v>
      </c>
      <c r="T2405">
        <v>100380</v>
      </c>
      <c r="U2405">
        <v>14</v>
      </c>
      <c r="V2405">
        <v>100380</v>
      </c>
      <c r="W2405">
        <v>15</v>
      </c>
      <c r="X2405">
        <v>100381</v>
      </c>
      <c r="Y2405">
        <v>16</v>
      </c>
      <c r="Z2405">
        <v>100379</v>
      </c>
      <c r="AA2405">
        <v>17</v>
      </c>
      <c r="AB2405">
        <v>100379</v>
      </c>
      <c r="AC2405">
        <v>19</v>
      </c>
      <c r="AD2405">
        <v>100380</v>
      </c>
      <c r="AE2405">
        <v>20</v>
      </c>
      <c r="AF2405">
        <v>201265</v>
      </c>
      <c r="AG2405">
        <v>18</v>
      </c>
      <c r="AH2405" t="e">
        <f>VLOOKUP(AF2405,关卡难度线!B:H,11,0)</f>
        <v>#N/A</v>
      </c>
    </row>
    <row r="2406" spans="14:34">
      <c r="N2406" s="14">
        <v>100381</v>
      </c>
      <c r="O2406">
        <v>11</v>
      </c>
      <c r="P2406">
        <v>100379</v>
      </c>
      <c r="Q2406">
        <v>12</v>
      </c>
      <c r="R2406">
        <v>100381</v>
      </c>
      <c r="S2406">
        <v>13</v>
      </c>
      <c r="T2406">
        <v>100379</v>
      </c>
      <c r="U2406">
        <v>14</v>
      </c>
      <c r="V2406">
        <v>100381</v>
      </c>
      <c r="W2406">
        <v>15</v>
      </c>
      <c r="X2406">
        <v>100380</v>
      </c>
      <c r="Y2406">
        <v>16</v>
      </c>
      <c r="Z2406">
        <v>100380</v>
      </c>
      <c r="AA2406">
        <v>17</v>
      </c>
      <c r="AB2406">
        <v>100381</v>
      </c>
      <c r="AC2406">
        <v>19</v>
      </c>
      <c r="AD2406">
        <v>100380</v>
      </c>
      <c r="AE2406">
        <v>20</v>
      </c>
      <c r="AF2406">
        <v>201266</v>
      </c>
      <c r="AG2406">
        <v>18</v>
      </c>
      <c r="AH2406" t="e">
        <f>VLOOKUP(AF2406,关卡难度线!B:H,11,0)</f>
        <v>#N/A</v>
      </c>
    </row>
    <row r="2407" spans="14:34">
      <c r="N2407" s="14">
        <v>100381</v>
      </c>
      <c r="O2407">
        <v>11</v>
      </c>
      <c r="P2407">
        <v>100379</v>
      </c>
      <c r="Q2407">
        <v>12</v>
      </c>
      <c r="R2407">
        <v>100380</v>
      </c>
      <c r="S2407">
        <v>13</v>
      </c>
      <c r="T2407">
        <v>100379</v>
      </c>
      <c r="U2407">
        <v>14</v>
      </c>
      <c r="V2407">
        <v>100380</v>
      </c>
      <c r="W2407">
        <v>15</v>
      </c>
      <c r="X2407">
        <v>100379</v>
      </c>
      <c r="Y2407">
        <v>16</v>
      </c>
      <c r="Z2407">
        <v>100381</v>
      </c>
      <c r="AA2407">
        <v>17</v>
      </c>
      <c r="AB2407">
        <v>100380</v>
      </c>
      <c r="AC2407">
        <v>19</v>
      </c>
      <c r="AD2407">
        <v>100380</v>
      </c>
      <c r="AE2407">
        <v>20</v>
      </c>
      <c r="AF2407">
        <v>201267</v>
      </c>
      <c r="AG2407">
        <v>18</v>
      </c>
      <c r="AH2407" t="e">
        <f>VLOOKUP(AF2407,关卡难度线!B:H,11,0)</f>
        <v>#N/A</v>
      </c>
    </row>
    <row r="2408" spans="14:34">
      <c r="N2408" s="14">
        <v>100380</v>
      </c>
      <c r="O2408">
        <v>11</v>
      </c>
      <c r="P2408">
        <v>100381</v>
      </c>
      <c r="Q2408">
        <v>12</v>
      </c>
      <c r="R2408">
        <v>100379</v>
      </c>
      <c r="S2408">
        <v>13</v>
      </c>
      <c r="T2408">
        <v>100381</v>
      </c>
      <c r="U2408">
        <v>14</v>
      </c>
      <c r="V2408">
        <v>100379</v>
      </c>
      <c r="W2408">
        <v>15</v>
      </c>
      <c r="X2408">
        <v>100380</v>
      </c>
      <c r="Y2408">
        <v>16</v>
      </c>
      <c r="Z2408">
        <v>100380</v>
      </c>
      <c r="AA2408">
        <v>17</v>
      </c>
      <c r="AB2408">
        <v>100381</v>
      </c>
      <c r="AC2408">
        <v>19</v>
      </c>
      <c r="AD2408">
        <v>100380</v>
      </c>
      <c r="AE2408">
        <v>20</v>
      </c>
      <c r="AF2408">
        <v>201268</v>
      </c>
      <c r="AG2408">
        <v>18</v>
      </c>
      <c r="AH2408" t="e">
        <f>VLOOKUP(AF2408,关卡难度线!B:H,11,0)</f>
        <v>#N/A</v>
      </c>
    </row>
    <row r="2409" spans="14:34">
      <c r="N2409" s="14">
        <v>100379</v>
      </c>
      <c r="O2409">
        <v>11</v>
      </c>
      <c r="P2409">
        <v>100381</v>
      </c>
      <c r="Q2409">
        <v>12</v>
      </c>
      <c r="R2409">
        <v>100379</v>
      </c>
      <c r="S2409">
        <v>13</v>
      </c>
      <c r="T2409">
        <v>100380</v>
      </c>
      <c r="U2409">
        <v>14</v>
      </c>
      <c r="V2409">
        <v>100379</v>
      </c>
      <c r="W2409">
        <v>15</v>
      </c>
      <c r="X2409">
        <v>100379</v>
      </c>
      <c r="Y2409">
        <v>16</v>
      </c>
      <c r="Z2409">
        <v>100379</v>
      </c>
      <c r="AA2409">
        <v>17</v>
      </c>
      <c r="AB2409">
        <v>100380</v>
      </c>
      <c r="AC2409">
        <v>19</v>
      </c>
      <c r="AD2409">
        <v>100379</v>
      </c>
      <c r="AE2409">
        <v>20</v>
      </c>
      <c r="AF2409">
        <v>201269</v>
      </c>
      <c r="AG2409">
        <v>18</v>
      </c>
      <c r="AH2409" t="e">
        <f>VLOOKUP(AF2409,关卡难度线!B:H,11,0)</f>
        <v>#N/A</v>
      </c>
    </row>
    <row r="2410" spans="14:34">
      <c r="N2410" s="14">
        <v>100380</v>
      </c>
      <c r="O2410">
        <v>11</v>
      </c>
      <c r="P2410">
        <v>100381</v>
      </c>
      <c r="Q2410">
        <v>12</v>
      </c>
      <c r="R2410">
        <v>100381</v>
      </c>
      <c r="S2410">
        <v>13</v>
      </c>
      <c r="T2410">
        <v>100381</v>
      </c>
      <c r="U2410">
        <v>14</v>
      </c>
      <c r="V2410">
        <v>100379</v>
      </c>
      <c r="W2410">
        <v>15</v>
      </c>
      <c r="X2410">
        <v>100380</v>
      </c>
      <c r="Y2410">
        <v>16</v>
      </c>
      <c r="Z2410">
        <v>100379</v>
      </c>
      <c r="AA2410">
        <v>17</v>
      </c>
      <c r="AB2410">
        <v>100379</v>
      </c>
      <c r="AC2410">
        <v>19</v>
      </c>
      <c r="AD2410">
        <v>100381</v>
      </c>
      <c r="AE2410">
        <v>20</v>
      </c>
      <c r="AF2410">
        <v>201270</v>
      </c>
      <c r="AG2410">
        <v>18</v>
      </c>
      <c r="AH2410" t="e">
        <f>VLOOKUP(AF2410,关卡难度线!B:H,11,0)</f>
        <v>#N/A</v>
      </c>
    </row>
    <row r="2411" spans="14:34">
      <c r="N2411" s="14">
        <v>100381</v>
      </c>
      <c r="O2411">
        <v>11</v>
      </c>
      <c r="P2411">
        <v>100380</v>
      </c>
      <c r="Q2411">
        <v>12</v>
      </c>
      <c r="R2411">
        <v>100380</v>
      </c>
      <c r="S2411">
        <v>13</v>
      </c>
      <c r="T2411">
        <v>100381</v>
      </c>
      <c r="U2411">
        <v>14</v>
      </c>
      <c r="V2411">
        <v>100380</v>
      </c>
      <c r="W2411">
        <v>15</v>
      </c>
      <c r="X2411">
        <v>100381</v>
      </c>
      <c r="Y2411">
        <v>16</v>
      </c>
      <c r="Z2411">
        <v>100381</v>
      </c>
      <c r="AA2411">
        <v>17</v>
      </c>
      <c r="AB2411">
        <v>100379</v>
      </c>
      <c r="AC2411">
        <v>19</v>
      </c>
      <c r="AD2411">
        <v>100380</v>
      </c>
      <c r="AE2411">
        <v>20</v>
      </c>
      <c r="AF2411">
        <v>201261</v>
      </c>
      <c r="AG2411">
        <v>18</v>
      </c>
      <c r="AH2411" t="e">
        <f>VLOOKUP(AF2411,关卡难度线!B:H,11,0)</f>
        <v>#N/A</v>
      </c>
    </row>
    <row r="2412" spans="14:34">
      <c r="N2412" s="14">
        <v>100380</v>
      </c>
      <c r="O2412">
        <v>11</v>
      </c>
      <c r="P2412">
        <v>100380</v>
      </c>
      <c r="Q2412">
        <v>12</v>
      </c>
      <c r="R2412">
        <v>100380</v>
      </c>
      <c r="S2412">
        <v>13</v>
      </c>
      <c r="T2412">
        <v>100380</v>
      </c>
      <c r="U2412">
        <v>14</v>
      </c>
      <c r="V2412">
        <v>100380</v>
      </c>
      <c r="W2412">
        <v>15</v>
      </c>
      <c r="X2412">
        <v>100380</v>
      </c>
      <c r="Y2412">
        <v>16</v>
      </c>
      <c r="Z2412">
        <v>100380</v>
      </c>
      <c r="AA2412">
        <v>17</v>
      </c>
      <c r="AB2412">
        <v>100379</v>
      </c>
      <c r="AC2412">
        <v>19</v>
      </c>
      <c r="AD2412">
        <v>100379</v>
      </c>
      <c r="AE2412">
        <v>20</v>
      </c>
      <c r="AF2412">
        <v>201262</v>
      </c>
      <c r="AG2412">
        <v>18</v>
      </c>
      <c r="AH2412" t="e">
        <f>VLOOKUP(AF2412,关卡难度线!B:H,11,0)</f>
        <v>#N/A</v>
      </c>
    </row>
    <row r="2413" spans="14:34">
      <c r="N2413" s="14">
        <v>100381</v>
      </c>
      <c r="O2413">
        <v>11</v>
      </c>
      <c r="P2413">
        <v>100380</v>
      </c>
      <c r="Q2413">
        <v>12</v>
      </c>
      <c r="R2413">
        <v>100380</v>
      </c>
      <c r="S2413">
        <v>13</v>
      </c>
      <c r="T2413">
        <v>100379</v>
      </c>
      <c r="U2413">
        <v>14</v>
      </c>
      <c r="V2413">
        <v>100380</v>
      </c>
      <c r="W2413">
        <v>15</v>
      </c>
      <c r="X2413">
        <v>100379</v>
      </c>
      <c r="Y2413">
        <v>16</v>
      </c>
      <c r="Z2413">
        <v>100381</v>
      </c>
      <c r="AA2413">
        <v>17</v>
      </c>
      <c r="AB2413">
        <v>100379</v>
      </c>
      <c r="AC2413">
        <v>19</v>
      </c>
      <c r="AD2413">
        <v>100380</v>
      </c>
      <c r="AE2413">
        <v>20</v>
      </c>
      <c r="AF2413">
        <v>201263</v>
      </c>
      <c r="AG2413">
        <v>18</v>
      </c>
      <c r="AH2413" t="e">
        <f>VLOOKUP(AF2413,关卡难度线!B:H,11,0)</f>
        <v>#N/A</v>
      </c>
    </row>
    <row r="2414" spans="14:34">
      <c r="N2414" s="14">
        <v>100379</v>
      </c>
      <c r="O2414">
        <v>11</v>
      </c>
      <c r="P2414">
        <v>100380</v>
      </c>
      <c r="Q2414">
        <v>12</v>
      </c>
      <c r="R2414">
        <v>100379</v>
      </c>
      <c r="S2414">
        <v>13</v>
      </c>
      <c r="T2414">
        <v>100381</v>
      </c>
      <c r="U2414">
        <v>14</v>
      </c>
      <c r="V2414">
        <v>100379</v>
      </c>
      <c r="W2414">
        <v>15</v>
      </c>
      <c r="X2414">
        <v>100379</v>
      </c>
      <c r="Y2414">
        <v>16</v>
      </c>
      <c r="Z2414">
        <v>100379</v>
      </c>
      <c r="AA2414">
        <v>17</v>
      </c>
      <c r="AB2414">
        <v>100379</v>
      </c>
      <c r="AC2414">
        <v>19</v>
      </c>
      <c r="AD2414">
        <v>100380</v>
      </c>
      <c r="AE2414">
        <v>20</v>
      </c>
      <c r="AF2414">
        <v>201264</v>
      </c>
      <c r="AG2414">
        <v>18</v>
      </c>
      <c r="AH2414" t="e">
        <f>VLOOKUP(AF2414,关卡难度线!B:H,11,0)</f>
        <v>#N/A</v>
      </c>
    </row>
    <row r="2415" spans="14:34">
      <c r="N2415" s="14">
        <v>100379</v>
      </c>
      <c r="O2415">
        <v>11</v>
      </c>
      <c r="P2415">
        <v>100380</v>
      </c>
      <c r="Q2415">
        <v>12</v>
      </c>
      <c r="R2415">
        <v>100381</v>
      </c>
      <c r="S2415">
        <v>13</v>
      </c>
      <c r="T2415">
        <v>100380</v>
      </c>
      <c r="U2415">
        <v>14</v>
      </c>
      <c r="V2415">
        <v>100380</v>
      </c>
      <c r="W2415">
        <v>15</v>
      </c>
      <c r="X2415">
        <v>100381</v>
      </c>
      <c r="Y2415">
        <v>16</v>
      </c>
      <c r="Z2415">
        <v>100379</v>
      </c>
      <c r="AA2415">
        <v>17</v>
      </c>
      <c r="AB2415">
        <v>100379</v>
      </c>
      <c r="AC2415">
        <v>19</v>
      </c>
      <c r="AD2415">
        <v>100380</v>
      </c>
      <c r="AE2415">
        <v>20</v>
      </c>
      <c r="AF2415">
        <v>201265</v>
      </c>
      <c r="AG2415">
        <v>18</v>
      </c>
      <c r="AH2415" t="e">
        <f>VLOOKUP(AF2415,关卡难度线!B:H,11,0)</f>
        <v>#N/A</v>
      </c>
    </row>
    <row r="2416" spans="14:34">
      <c r="N2416" s="14">
        <v>100381</v>
      </c>
      <c r="O2416">
        <v>11</v>
      </c>
      <c r="P2416">
        <v>100379</v>
      </c>
      <c r="Q2416">
        <v>12</v>
      </c>
      <c r="R2416">
        <v>100381</v>
      </c>
      <c r="S2416">
        <v>13</v>
      </c>
      <c r="T2416">
        <v>100379</v>
      </c>
      <c r="U2416">
        <v>14</v>
      </c>
      <c r="V2416">
        <v>100381</v>
      </c>
      <c r="W2416">
        <v>15</v>
      </c>
      <c r="X2416">
        <v>100380</v>
      </c>
      <c r="Y2416">
        <v>16</v>
      </c>
      <c r="Z2416">
        <v>100380</v>
      </c>
      <c r="AA2416">
        <v>17</v>
      </c>
      <c r="AB2416">
        <v>100381</v>
      </c>
      <c r="AC2416">
        <v>19</v>
      </c>
      <c r="AD2416">
        <v>100380</v>
      </c>
      <c r="AE2416">
        <v>20</v>
      </c>
      <c r="AF2416">
        <v>201266</v>
      </c>
      <c r="AG2416">
        <v>18</v>
      </c>
      <c r="AH2416" t="e">
        <f>VLOOKUP(AF2416,关卡难度线!B:H,11,0)</f>
        <v>#N/A</v>
      </c>
    </row>
    <row r="2417" spans="14:34">
      <c r="N2417" s="14">
        <v>100381</v>
      </c>
      <c r="O2417">
        <v>11</v>
      </c>
      <c r="P2417">
        <v>100379</v>
      </c>
      <c r="Q2417">
        <v>12</v>
      </c>
      <c r="R2417">
        <v>100380</v>
      </c>
      <c r="S2417">
        <v>13</v>
      </c>
      <c r="T2417">
        <v>100379</v>
      </c>
      <c r="U2417">
        <v>14</v>
      </c>
      <c r="V2417">
        <v>100380</v>
      </c>
      <c r="W2417">
        <v>15</v>
      </c>
      <c r="X2417">
        <v>100379</v>
      </c>
      <c r="Y2417">
        <v>16</v>
      </c>
      <c r="Z2417">
        <v>100381</v>
      </c>
      <c r="AA2417">
        <v>17</v>
      </c>
      <c r="AB2417">
        <v>100380</v>
      </c>
      <c r="AC2417">
        <v>19</v>
      </c>
      <c r="AD2417">
        <v>100380</v>
      </c>
      <c r="AE2417">
        <v>20</v>
      </c>
      <c r="AF2417">
        <v>201267</v>
      </c>
      <c r="AG2417">
        <v>18</v>
      </c>
      <c r="AH2417" t="e">
        <f>VLOOKUP(AF2417,关卡难度线!B:H,11,0)</f>
        <v>#N/A</v>
      </c>
    </row>
    <row r="2418" spans="14:34">
      <c r="N2418" s="14">
        <v>100380</v>
      </c>
      <c r="O2418">
        <v>11</v>
      </c>
      <c r="P2418">
        <v>100381</v>
      </c>
      <c r="Q2418">
        <v>12</v>
      </c>
      <c r="R2418">
        <v>100379</v>
      </c>
      <c r="S2418">
        <v>13</v>
      </c>
      <c r="T2418">
        <v>100381</v>
      </c>
      <c r="U2418">
        <v>14</v>
      </c>
      <c r="V2418">
        <v>100379</v>
      </c>
      <c r="W2418">
        <v>15</v>
      </c>
      <c r="X2418">
        <v>100380</v>
      </c>
      <c r="Y2418">
        <v>16</v>
      </c>
      <c r="Z2418">
        <v>100380</v>
      </c>
      <c r="AA2418">
        <v>17</v>
      </c>
      <c r="AB2418">
        <v>100381</v>
      </c>
      <c r="AC2418">
        <v>19</v>
      </c>
      <c r="AD2418">
        <v>100380</v>
      </c>
      <c r="AE2418">
        <v>20</v>
      </c>
      <c r="AF2418">
        <v>201268</v>
      </c>
      <c r="AG2418">
        <v>18</v>
      </c>
      <c r="AH2418" t="e">
        <f>VLOOKUP(AF2418,关卡难度线!B:H,11,0)</f>
        <v>#N/A</v>
      </c>
    </row>
    <row r="2419" spans="14:34">
      <c r="N2419" s="14">
        <v>100379</v>
      </c>
      <c r="O2419">
        <v>11</v>
      </c>
      <c r="P2419">
        <v>100381</v>
      </c>
      <c r="Q2419">
        <v>12</v>
      </c>
      <c r="R2419">
        <v>100379</v>
      </c>
      <c r="S2419">
        <v>13</v>
      </c>
      <c r="T2419">
        <v>100380</v>
      </c>
      <c r="U2419">
        <v>14</v>
      </c>
      <c r="V2419">
        <v>100379</v>
      </c>
      <c r="W2419">
        <v>15</v>
      </c>
      <c r="X2419">
        <v>100379</v>
      </c>
      <c r="Y2419">
        <v>16</v>
      </c>
      <c r="Z2419">
        <v>100379</v>
      </c>
      <c r="AA2419">
        <v>17</v>
      </c>
      <c r="AB2419">
        <v>100380</v>
      </c>
      <c r="AC2419">
        <v>19</v>
      </c>
      <c r="AD2419">
        <v>100379</v>
      </c>
      <c r="AE2419">
        <v>20</v>
      </c>
      <c r="AF2419">
        <v>201269</v>
      </c>
      <c r="AG2419">
        <v>18</v>
      </c>
      <c r="AH2419" t="e">
        <f>VLOOKUP(AF2419,关卡难度线!B:H,11,0)</f>
        <v>#N/A</v>
      </c>
    </row>
    <row r="2420" spans="14:34">
      <c r="N2420" s="14">
        <v>100380</v>
      </c>
      <c r="O2420">
        <v>11</v>
      </c>
      <c r="P2420">
        <v>100381</v>
      </c>
      <c r="Q2420">
        <v>12</v>
      </c>
      <c r="R2420">
        <v>100381</v>
      </c>
      <c r="S2420">
        <v>13</v>
      </c>
      <c r="T2420">
        <v>100381</v>
      </c>
      <c r="U2420">
        <v>14</v>
      </c>
      <c r="V2420">
        <v>100379</v>
      </c>
      <c r="W2420">
        <v>15</v>
      </c>
      <c r="X2420">
        <v>100380</v>
      </c>
      <c r="Y2420">
        <v>16</v>
      </c>
      <c r="Z2420">
        <v>100379</v>
      </c>
      <c r="AA2420">
        <v>17</v>
      </c>
      <c r="AB2420">
        <v>100379</v>
      </c>
      <c r="AC2420">
        <v>19</v>
      </c>
      <c r="AD2420">
        <v>100381</v>
      </c>
      <c r="AE2420">
        <v>20</v>
      </c>
      <c r="AF2420">
        <v>201270</v>
      </c>
      <c r="AG2420">
        <v>18</v>
      </c>
      <c r="AH2420" t="e">
        <f>VLOOKUP(AF2420,关卡难度线!B:H,11,0)</f>
        <v>#N/A</v>
      </c>
    </row>
    <row r="2421" spans="14:34">
      <c r="N2421" s="14">
        <v>100384</v>
      </c>
      <c r="O2421">
        <v>11</v>
      </c>
      <c r="P2421">
        <v>100384</v>
      </c>
      <c r="Q2421">
        <v>12</v>
      </c>
      <c r="R2421">
        <v>100382</v>
      </c>
      <c r="S2421">
        <v>13</v>
      </c>
      <c r="T2421">
        <v>100383</v>
      </c>
      <c r="U2421">
        <v>14</v>
      </c>
      <c r="V2421">
        <v>100384</v>
      </c>
      <c r="W2421">
        <v>15</v>
      </c>
      <c r="X2421">
        <v>100383</v>
      </c>
      <c r="Y2421">
        <v>16</v>
      </c>
      <c r="Z2421">
        <v>100384</v>
      </c>
      <c r="AA2421">
        <v>17</v>
      </c>
      <c r="AB2421">
        <v>100382</v>
      </c>
      <c r="AC2421">
        <v>19</v>
      </c>
      <c r="AD2421">
        <v>100383</v>
      </c>
      <c r="AE2421">
        <v>20</v>
      </c>
      <c r="AF2421">
        <v>201271</v>
      </c>
      <c r="AG2421">
        <v>18</v>
      </c>
      <c r="AH2421" t="e">
        <f>VLOOKUP(AF2421,关卡难度线!B:H,11,0)</f>
        <v>#N/A</v>
      </c>
    </row>
    <row r="2422" spans="14:34">
      <c r="N2422" s="14">
        <v>100382</v>
      </c>
      <c r="O2422">
        <v>11</v>
      </c>
      <c r="P2422">
        <v>100384</v>
      </c>
      <c r="Q2422">
        <v>12</v>
      </c>
      <c r="R2422">
        <v>100382</v>
      </c>
      <c r="S2422">
        <v>13</v>
      </c>
      <c r="T2422">
        <v>100384</v>
      </c>
      <c r="U2422">
        <v>14</v>
      </c>
      <c r="V2422">
        <v>100382</v>
      </c>
      <c r="W2422">
        <v>15</v>
      </c>
      <c r="X2422">
        <v>100383</v>
      </c>
      <c r="Y2422">
        <v>16</v>
      </c>
      <c r="Z2422">
        <v>100383</v>
      </c>
      <c r="AA2422">
        <v>17</v>
      </c>
      <c r="AB2422">
        <v>100383</v>
      </c>
      <c r="AC2422">
        <v>19</v>
      </c>
      <c r="AD2422">
        <v>100384</v>
      </c>
      <c r="AE2422">
        <v>20</v>
      </c>
      <c r="AF2422">
        <v>201272</v>
      </c>
      <c r="AG2422">
        <v>18</v>
      </c>
      <c r="AH2422" t="e">
        <f>VLOOKUP(AF2422,关卡难度线!B:H,11,0)</f>
        <v>#N/A</v>
      </c>
    </row>
    <row r="2423" spans="14:34">
      <c r="N2423" s="14">
        <v>100383</v>
      </c>
      <c r="O2423">
        <v>11</v>
      </c>
      <c r="P2423">
        <v>100383</v>
      </c>
      <c r="Q2423">
        <v>12</v>
      </c>
      <c r="R2423">
        <v>100383</v>
      </c>
      <c r="S2423">
        <v>13</v>
      </c>
      <c r="T2423">
        <v>100384</v>
      </c>
      <c r="U2423">
        <v>14</v>
      </c>
      <c r="V2423">
        <v>100383</v>
      </c>
      <c r="W2423">
        <v>15</v>
      </c>
      <c r="X2423">
        <v>100383</v>
      </c>
      <c r="Y2423">
        <v>16</v>
      </c>
      <c r="Z2423">
        <v>100384</v>
      </c>
      <c r="AA2423">
        <v>17</v>
      </c>
      <c r="AB2423">
        <v>100384</v>
      </c>
      <c r="AC2423">
        <v>19</v>
      </c>
      <c r="AD2423">
        <v>100382</v>
      </c>
      <c r="AE2423">
        <v>20</v>
      </c>
      <c r="AF2423">
        <v>201273</v>
      </c>
      <c r="AG2423">
        <v>18</v>
      </c>
      <c r="AH2423" t="e">
        <f>VLOOKUP(AF2423,关卡难度线!B:H,11,0)</f>
        <v>#N/A</v>
      </c>
    </row>
    <row r="2424" spans="14:34">
      <c r="N2424" s="14">
        <v>100383</v>
      </c>
      <c r="O2424">
        <v>11</v>
      </c>
      <c r="P2424">
        <v>100382</v>
      </c>
      <c r="Q2424">
        <v>12</v>
      </c>
      <c r="R2424">
        <v>100382</v>
      </c>
      <c r="S2424">
        <v>13</v>
      </c>
      <c r="T2424">
        <v>100384</v>
      </c>
      <c r="U2424">
        <v>14</v>
      </c>
      <c r="V2424">
        <v>100384</v>
      </c>
      <c r="W2424">
        <v>15</v>
      </c>
      <c r="X2424">
        <v>100383</v>
      </c>
      <c r="Y2424">
        <v>16</v>
      </c>
      <c r="Z2424">
        <v>100382</v>
      </c>
      <c r="AA2424">
        <v>17</v>
      </c>
      <c r="AB2424">
        <v>100382</v>
      </c>
      <c r="AC2424">
        <v>19</v>
      </c>
      <c r="AD2424">
        <v>100382</v>
      </c>
      <c r="AE2424">
        <v>20</v>
      </c>
      <c r="AF2424">
        <v>201274</v>
      </c>
      <c r="AG2424">
        <v>18</v>
      </c>
      <c r="AH2424" t="e">
        <f>VLOOKUP(AF2424,关卡难度线!B:H,11,0)</f>
        <v>#N/A</v>
      </c>
    </row>
    <row r="2425" spans="14:34">
      <c r="N2425" s="14">
        <v>100384</v>
      </c>
      <c r="O2425">
        <v>11</v>
      </c>
      <c r="P2425">
        <v>100384</v>
      </c>
      <c r="Q2425">
        <v>12</v>
      </c>
      <c r="R2425">
        <v>100383</v>
      </c>
      <c r="S2425">
        <v>13</v>
      </c>
      <c r="T2425">
        <v>100383</v>
      </c>
      <c r="U2425">
        <v>14</v>
      </c>
      <c r="V2425">
        <v>100383</v>
      </c>
      <c r="W2425">
        <v>15</v>
      </c>
      <c r="X2425">
        <v>100382</v>
      </c>
      <c r="Y2425">
        <v>16</v>
      </c>
      <c r="Z2425">
        <v>100384</v>
      </c>
      <c r="AA2425">
        <v>17</v>
      </c>
      <c r="AB2425">
        <v>100383</v>
      </c>
      <c r="AC2425">
        <v>19</v>
      </c>
      <c r="AD2425">
        <v>100383</v>
      </c>
      <c r="AE2425">
        <v>20</v>
      </c>
      <c r="AF2425">
        <v>201275</v>
      </c>
      <c r="AG2425">
        <v>18</v>
      </c>
      <c r="AH2425" t="e">
        <f>VLOOKUP(AF2425,关卡难度线!B:H,11,0)</f>
        <v>#N/A</v>
      </c>
    </row>
    <row r="2426" spans="14:34">
      <c r="N2426" s="14">
        <v>100384</v>
      </c>
      <c r="O2426">
        <v>11</v>
      </c>
      <c r="P2426">
        <v>100382</v>
      </c>
      <c r="Q2426">
        <v>12</v>
      </c>
      <c r="R2426">
        <v>100382</v>
      </c>
      <c r="S2426">
        <v>13</v>
      </c>
      <c r="T2426">
        <v>100382</v>
      </c>
      <c r="U2426">
        <v>14</v>
      </c>
      <c r="V2426">
        <v>100384</v>
      </c>
      <c r="W2426">
        <v>15</v>
      </c>
      <c r="X2426">
        <v>100384</v>
      </c>
      <c r="Y2426">
        <v>16</v>
      </c>
      <c r="Z2426">
        <v>100384</v>
      </c>
      <c r="AA2426">
        <v>17</v>
      </c>
      <c r="AB2426">
        <v>100384</v>
      </c>
      <c r="AC2426">
        <v>19</v>
      </c>
      <c r="AD2426">
        <v>100383</v>
      </c>
      <c r="AE2426">
        <v>20</v>
      </c>
      <c r="AF2426">
        <v>201276</v>
      </c>
      <c r="AG2426">
        <v>18</v>
      </c>
      <c r="AH2426" t="e">
        <f>VLOOKUP(AF2426,关卡难度线!B:H,11,0)</f>
        <v>#N/A</v>
      </c>
    </row>
    <row r="2427" spans="14:34">
      <c r="N2427" s="14">
        <v>100384</v>
      </c>
      <c r="O2427">
        <v>11</v>
      </c>
      <c r="P2427">
        <v>100383</v>
      </c>
      <c r="Q2427">
        <v>12</v>
      </c>
      <c r="R2427">
        <v>100383</v>
      </c>
      <c r="S2427">
        <v>13</v>
      </c>
      <c r="T2427">
        <v>100383</v>
      </c>
      <c r="U2427">
        <v>14</v>
      </c>
      <c r="V2427">
        <v>100384</v>
      </c>
      <c r="W2427">
        <v>15</v>
      </c>
      <c r="X2427">
        <v>100383</v>
      </c>
      <c r="Y2427">
        <v>16</v>
      </c>
      <c r="Z2427">
        <v>100382</v>
      </c>
      <c r="AA2427">
        <v>17</v>
      </c>
      <c r="AB2427">
        <v>100384</v>
      </c>
      <c r="AC2427">
        <v>19</v>
      </c>
      <c r="AD2427">
        <v>100382</v>
      </c>
      <c r="AE2427">
        <v>20</v>
      </c>
      <c r="AF2427">
        <v>201277</v>
      </c>
      <c r="AG2427">
        <v>18</v>
      </c>
      <c r="AH2427" t="e">
        <f>VLOOKUP(AF2427,关卡难度线!B:H,11,0)</f>
        <v>#N/A</v>
      </c>
    </row>
    <row r="2428" spans="14:34">
      <c r="N2428" s="14">
        <v>100383</v>
      </c>
      <c r="O2428">
        <v>11</v>
      </c>
      <c r="P2428">
        <v>100384</v>
      </c>
      <c r="Q2428">
        <v>12</v>
      </c>
      <c r="R2428">
        <v>100383</v>
      </c>
      <c r="S2428">
        <v>13</v>
      </c>
      <c r="T2428">
        <v>100383</v>
      </c>
      <c r="U2428">
        <v>14</v>
      </c>
      <c r="V2428">
        <v>100382</v>
      </c>
      <c r="W2428">
        <v>15</v>
      </c>
      <c r="X2428">
        <v>100382</v>
      </c>
      <c r="Y2428">
        <v>16</v>
      </c>
      <c r="Z2428">
        <v>100382</v>
      </c>
      <c r="AA2428">
        <v>17</v>
      </c>
      <c r="AB2428">
        <v>100382</v>
      </c>
      <c r="AC2428">
        <v>19</v>
      </c>
      <c r="AD2428">
        <v>100382</v>
      </c>
      <c r="AE2428">
        <v>20</v>
      </c>
      <c r="AF2428">
        <v>201278</v>
      </c>
      <c r="AG2428">
        <v>18</v>
      </c>
      <c r="AH2428" t="e">
        <f>VLOOKUP(AF2428,关卡难度线!B:H,11,0)</f>
        <v>#N/A</v>
      </c>
    </row>
    <row r="2429" spans="14:34">
      <c r="N2429" s="14">
        <v>100382</v>
      </c>
      <c r="O2429">
        <v>11</v>
      </c>
      <c r="P2429">
        <v>100382</v>
      </c>
      <c r="Q2429">
        <v>12</v>
      </c>
      <c r="R2429">
        <v>100383</v>
      </c>
      <c r="S2429">
        <v>13</v>
      </c>
      <c r="T2429">
        <v>100382</v>
      </c>
      <c r="U2429">
        <v>14</v>
      </c>
      <c r="V2429">
        <v>100382</v>
      </c>
      <c r="W2429">
        <v>15</v>
      </c>
      <c r="X2429">
        <v>100383</v>
      </c>
      <c r="Y2429">
        <v>16</v>
      </c>
      <c r="Z2429">
        <v>100384</v>
      </c>
      <c r="AA2429">
        <v>17</v>
      </c>
      <c r="AB2429">
        <v>100383</v>
      </c>
      <c r="AC2429">
        <v>19</v>
      </c>
      <c r="AD2429">
        <v>100384</v>
      </c>
      <c r="AE2429">
        <v>20</v>
      </c>
      <c r="AF2429">
        <v>201279</v>
      </c>
      <c r="AG2429">
        <v>18</v>
      </c>
      <c r="AH2429" t="e">
        <f>VLOOKUP(AF2429,关卡难度线!B:H,11,0)</f>
        <v>#N/A</v>
      </c>
    </row>
    <row r="2430" spans="14:34">
      <c r="N2430" s="14">
        <v>100382</v>
      </c>
      <c r="O2430">
        <v>11</v>
      </c>
      <c r="P2430">
        <v>100383</v>
      </c>
      <c r="Q2430">
        <v>12</v>
      </c>
      <c r="R2430">
        <v>100383</v>
      </c>
      <c r="S2430">
        <v>13</v>
      </c>
      <c r="T2430">
        <v>100383</v>
      </c>
      <c r="U2430">
        <v>14</v>
      </c>
      <c r="V2430">
        <v>100382</v>
      </c>
      <c r="W2430">
        <v>15</v>
      </c>
      <c r="X2430">
        <v>100382</v>
      </c>
      <c r="Y2430">
        <v>16</v>
      </c>
      <c r="Z2430">
        <v>100382</v>
      </c>
      <c r="AA2430">
        <v>17</v>
      </c>
      <c r="AB2430">
        <v>100383</v>
      </c>
      <c r="AC2430">
        <v>19</v>
      </c>
      <c r="AD2430">
        <v>100384</v>
      </c>
      <c r="AE2430">
        <v>20</v>
      </c>
      <c r="AF2430">
        <v>201280</v>
      </c>
      <c r="AG2430">
        <v>18</v>
      </c>
      <c r="AH2430" t="e">
        <f>VLOOKUP(AF2430,关卡难度线!B:H,11,0)</f>
        <v>#N/A</v>
      </c>
    </row>
    <row r="2431" spans="14:34">
      <c r="N2431" s="14">
        <v>100384</v>
      </c>
      <c r="O2431">
        <v>11</v>
      </c>
      <c r="P2431">
        <v>100384</v>
      </c>
      <c r="Q2431">
        <v>12</v>
      </c>
      <c r="R2431">
        <v>100382</v>
      </c>
      <c r="S2431">
        <v>13</v>
      </c>
      <c r="T2431">
        <v>100383</v>
      </c>
      <c r="U2431">
        <v>14</v>
      </c>
      <c r="V2431">
        <v>100384</v>
      </c>
      <c r="W2431">
        <v>15</v>
      </c>
      <c r="X2431">
        <v>100383</v>
      </c>
      <c r="Y2431">
        <v>16</v>
      </c>
      <c r="Z2431">
        <v>100384</v>
      </c>
      <c r="AA2431">
        <v>17</v>
      </c>
      <c r="AB2431">
        <v>100382</v>
      </c>
      <c r="AC2431">
        <v>19</v>
      </c>
      <c r="AD2431">
        <v>100383</v>
      </c>
      <c r="AE2431">
        <v>20</v>
      </c>
      <c r="AF2431">
        <v>201271</v>
      </c>
      <c r="AG2431">
        <v>18</v>
      </c>
      <c r="AH2431" t="e">
        <f>VLOOKUP(AF2431,关卡难度线!B:H,11,0)</f>
        <v>#N/A</v>
      </c>
    </row>
    <row r="2432" spans="14:34">
      <c r="N2432" s="14">
        <v>100382</v>
      </c>
      <c r="O2432">
        <v>11</v>
      </c>
      <c r="P2432">
        <v>100384</v>
      </c>
      <c r="Q2432">
        <v>12</v>
      </c>
      <c r="R2432">
        <v>100382</v>
      </c>
      <c r="S2432">
        <v>13</v>
      </c>
      <c r="T2432">
        <v>100384</v>
      </c>
      <c r="U2432">
        <v>14</v>
      </c>
      <c r="V2432">
        <v>100382</v>
      </c>
      <c r="W2432">
        <v>15</v>
      </c>
      <c r="X2432">
        <v>100383</v>
      </c>
      <c r="Y2432">
        <v>16</v>
      </c>
      <c r="Z2432">
        <v>100383</v>
      </c>
      <c r="AA2432">
        <v>17</v>
      </c>
      <c r="AB2432">
        <v>100383</v>
      </c>
      <c r="AC2432">
        <v>19</v>
      </c>
      <c r="AD2432">
        <v>100384</v>
      </c>
      <c r="AE2432">
        <v>20</v>
      </c>
      <c r="AF2432">
        <v>201272</v>
      </c>
      <c r="AG2432">
        <v>18</v>
      </c>
      <c r="AH2432" t="e">
        <f>VLOOKUP(AF2432,关卡难度线!B:H,11,0)</f>
        <v>#N/A</v>
      </c>
    </row>
    <row r="2433" spans="14:34">
      <c r="N2433" s="14">
        <v>100383</v>
      </c>
      <c r="O2433">
        <v>11</v>
      </c>
      <c r="P2433">
        <v>100383</v>
      </c>
      <c r="Q2433">
        <v>12</v>
      </c>
      <c r="R2433">
        <v>100383</v>
      </c>
      <c r="S2433">
        <v>13</v>
      </c>
      <c r="T2433">
        <v>100384</v>
      </c>
      <c r="U2433">
        <v>14</v>
      </c>
      <c r="V2433">
        <v>100383</v>
      </c>
      <c r="W2433">
        <v>15</v>
      </c>
      <c r="X2433">
        <v>100383</v>
      </c>
      <c r="Y2433">
        <v>16</v>
      </c>
      <c r="Z2433">
        <v>100384</v>
      </c>
      <c r="AA2433">
        <v>17</v>
      </c>
      <c r="AB2433">
        <v>100384</v>
      </c>
      <c r="AC2433">
        <v>19</v>
      </c>
      <c r="AD2433">
        <v>100382</v>
      </c>
      <c r="AE2433">
        <v>20</v>
      </c>
      <c r="AF2433">
        <v>201273</v>
      </c>
      <c r="AG2433">
        <v>18</v>
      </c>
      <c r="AH2433" t="e">
        <f>VLOOKUP(AF2433,关卡难度线!B:H,11,0)</f>
        <v>#N/A</v>
      </c>
    </row>
    <row r="2434" spans="14:34">
      <c r="N2434" s="14">
        <v>100383</v>
      </c>
      <c r="O2434">
        <v>11</v>
      </c>
      <c r="P2434">
        <v>100382</v>
      </c>
      <c r="Q2434">
        <v>12</v>
      </c>
      <c r="R2434">
        <v>100382</v>
      </c>
      <c r="S2434">
        <v>13</v>
      </c>
      <c r="T2434">
        <v>100384</v>
      </c>
      <c r="U2434">
        <v>14</v>
      </c>
      <c r="V2434">
        <v>100384</v>
      </c>
      <c r="W2434">
        <v>15</v>
      </c>
      <c r="X2434">
        <v>100383</v>
      </c>
      <c r="Y2434">
        <v>16</v>
      </c>
      <c r="Z2434">
        <v>100382</v>
      </c>
      <c r="AA2434">
        <v>17</v>
      </c>
      <c r="AB2434">
        <v>100382</v>
      </c>
      <c r="AC2434">
        <v>19</v>
      </c>
      <c r="AD2434">
        <v>100382</v>
      </c>
      <c r="AE2434">
        <v>20</v>
      </c>
      <c r="AF2434">
        <v>201274</v>
      </c>
      <c r="AG2434">
        <v>18</v>
      </c>
      <c r="AH2434" t="e">
        <f>VLOOKUP(AF2434,关卡难度线!B:H,11,0)</f>
        <v>#N/A</v>
      </c>
    </row>
    <row r="2435" spans="14:34">
      <c r="N2435" s="14">
        <v>100384</v>
      </c>
      <c r="O2435">
        <v>11</v>
      </c>
      <c r="P2435">
        <v>100384</v>
      </c>
      <c r="Q2435">
        <v>12</v>
      </c>
      <c r="R2435">
        <v>100383</v>
      </c>
      <c r="S2435">
        <v>13</v>
      </c>
      <c r="T2435">
        <v>100383</v>
      </c>
      <c r="U2435">
        <v>14</v>
      </c>
      <c r="V2435">
        <v>100383</v>
      </c>
      <c r="W2435">
        <v>15</v>
      </c>
      <c r="X2435">
        <v>100382</v>
      </c>
      <c r="Y2435">
        <v>16</v>
      </c>
      <c r="Z2435">
        <v>100384</v>
      </c>
      <c r="AA2435">
        <v>17</v>
      </c>
      <c r="AB2435">
        <v>100383</v>
      </c>
      <c r="AC2435">
        <v>19</v>
      </c>
      <c r="AD2435">
        <v>100383</v>
      </c>
      <c r="AE2435">
        <v>20</v>
      </c>
      <c r="AF2435">
        <v>201275</v>
      </c>
      <c r="AG2435">
        <v>18</v>
      </c>
      <c r="AH2435" t="e">
        <f>VLOOKUP(AF2435,关卡难度线!B:H,11,0)</f>
        <v>#N/A</v>
      </c>
    </row>
    <row r="2436" spans="14:34">
      <c r="N2436" s="14">
        <v>100384</v>
      </c>
      <c r="O2436">
        <v>11</v>
      </c>
      <c r="P2436">
        <v>100382</v>
      </c>
      <c r="Q2436">
        <v>12</v>
      </c>
      <c r="R2436">
        <v>100382</v>
      </c>
      <c r="S2436">
        <v>13</v>
      </c>
      <c r="T2436">
        <v>100382</v>
      </c>
      <c r="U2436">
        <v>14</v>
      </c>
      <c r="V2436">
        <v>100384</v>
      </c>
      <c r="W2436">
        <v>15</v>
      </c>
      <c r="X2436">
        <v>100384</v>
      </c>
      <c r="Y2436">
        <v>16</v>
      </c>
      <c r="Z2436">
        <v>100384</v>
      </c>
      <c r="AA2436">
        <v>17</v>
      </c>
      <c r="AB2436">
        <v>100384</v>
      </c>
      <c r="AC2436">
        <v>19</v>
      </c>
      <c r="AD2436">
        <v>100383</v>
      </c>
      <c r="AE2436">
        <v>20</v>
      </c>
      <c r="AF2436">
        <v>201276</v>
      </c>
      <c r="AG2436">
        <v>18</v>
      </c>
      <c r="AH2436" t="e">
        <f>VLOOKUP(AF2436,关卡难度线!B:H,11,0)</f>
        <v>#N/A</v>
      </c>
    </row>
    <row r="2437" spans="14:34">
      <c r="N2437" s="14">
        <v>100384</v>
      </c>
      <c r="O2437">
        <v>11</v>
      </c>
      <c r="P2437">
        <v>100383</v>
      </c>
      <c r="Q2437">
        <v>12</v>
      </c>
      <c r="R2437">
        <v>100383</v>
      </c>
      <c r="S2437">
        <v>13</v>
      </c>
      <c r="T2437">
        <v>100383</v>
      </c>
      <c r="U2437">
        <v>14</v>
      </c>
      <c r="V2437">
        <v>100384</v>
      </c>
      <c r="W2437">
        <v>15</v>
      </c>
      <c r="X2437">
        <v>100383</v>
      </c>
      <c r="Y2437">
        <v>16</v>
      </c>
      <c r="Z2437">
        <v>100382</v>
      </c>
      <c r="AA2437">
        <v>17</v>
      </c>
      <c r="AB2437">
        <v>100384</v>
      </c>
      <c r="AC2437">
        <v>19</v>
      </c>
      <c r="AD2437">
        <v>100382</v>
      </c>
      <c r="AE2437">
        <v>20</v>
      </c>
      <c r="AF2437">
        <v>201277</v>
      </c>
      <c r="AG2437">
        <v>18</v>
      </c>
      <c r="AH2437" t="e">
        <f>VLOOKUP(AF2437,关卡难度线!B:H,11,0)</f>
        <v>#N/A</v>
      </c>
    </row>
    <row r="2438" spans="14:34">
      <c r="N2438" s="14">
        <v>100383</v>
      </c>
      <c r="O2438">
        <v>11</v>
      </c>
      <c r="P2438">
        <v>100384</v>
      </c>
      <c r="Q2438">
        <v>12</v>
      </c>
      <c r="R2438">
        <v>100383</v>
      </c>
      <c r="S2438">
        <v>13</v>
      </c>
      <c r="T2438">
        <v>100383</v>
      </c>
      <c r="U2438">
        <v>14</v>
      </c>
      <c r="V2438">
        <v>100382</v>
      </c>
      <c r="W2438">
        <v>15</v>
      </c>
      <c r="X2438">
        <v>100382</v>
      </c>
      <c r="Y2438">
        <v>16</v>
      </c>
      <c r="Z2438">
        <v>100382</v>
      </c>
      <c r="AA2438">
        <v>17</v>
      </c>
      <c r="AB2438">
        <v>100382</v>
      </c>
      <c r="AC2438">
        <v>19</v>
      </c>
      <c r="AD2438">
        <v>100382</v>
      </c>
      <c r="AE2438">
        <v>20</v>
      </c>
      <c r="AF2438">
        <v>201278</v>
      </c>
      <c r="AG2438">
        <v>18</v>
      </c>
      <c r="AH2438" t="e">
        <f>VLOOKUP(AF2438,关卡难度线!B:H,11,0)</f>
        <v>#N/A</v>
      </c>
    </row>
    <row r="2439" spans="14:34">
      <c r="N2439" s="14">
        <v>100382</v>
      </c>
      <c r="O2439">
        <v>11</v>
      </c>
      <c r="P2439">
        <v>100382</v>
      </c>
      <c r="Q2439">
        <v>12</v>
      </c>
      <c r="R2439">
        <v>100383</v>
      </c>
      <c r="S2439">
        <v>13</v>
      </c>
      <c r="T2439">
        <v>100382</v>
      </c>
      <c r="U2439">
        <v>14</v>
      </c>
      <c r="V2439">
        <v>100382</v>
      </c>
      <c r="W2439">
        <v>15</v>
      </c>
      <c r="X2439">
        <v>100383</v>
      </c>
      <c r="Y2439">
        <v>16</v>
      </c>
      <c r="Z2439">
        <v>100384</v>
      </c>
      <c r="AA2439">
        <v>17</v>
      </c>
      <c r="AB2439">
        <v>100383</v>
      </c>
      <c r="AC2439">
        <v>19</v>
      </c>
      <c r="AD2439">
        <v>100384</v>
      </c>
      <c r="AE2439">
        <v>20</v>
      </c>
      <c r="AF2439">
        <v>201279</v>
      </c>
      <c r="AG2439">
        <v>18</v>
      </c>
      <c r="AH2439" t="e">
        <f>VLOOKUP(AF2439,关卡难度线!B:H,11,0)</f>
        <v>#N/A</v>
      </c>
    </row>
    <row r="2440" spans="14:34">
      <c r="N2440" s="14">
        <v>100382</v>
      </c>
      <c r="O2440">
        <v>11</v>
      </c>
      <c r="P2440">
        <v>100383</v>
      </c>
      <c r="Q2440">
        <v>12</v>
      </c>
      <c r="R2440">
        <v>100383</v>
      </c>
      <c r="S2440">
        <v>13</v>
      </c>
      <c r="T2440">
        <v>100383</v>
      </c>
      <c r="U2440">
        <v>14</v>
      </c>
      <c r="V2440">
        <v>100382</v>
      </c>
      <c r="W2440">
        <v>15</v>
      </c>
      <c r="X2440">
        <v>100382</v>
      </c>
      <c r="Y2440">
        <v>16</v>
      </c>
      <c r="Z2440">
        <v>100382</v>
      </c>
      <c r="AA2440">
        <v>17</v>
      </c>
      <c r="AB2440">
        <v>100383</v>
      </c>
      <c r="AC2440">
        <v>19</v>
      </c>
      <c r="AD2440">
        <v>100384</v>
      </c>
      <c r="AE2440">
        <v>20</v>
      </c>
      <c r="AF2440">
        <v>201280</v>
      </c>
      <c r="AG2440">
        <v>18</v>
      </c>
      <c r="AH2440" t="e">
        <f>VLOOKUP(AF2440,关卡难度线!B:H,11,0)</f>
        <v>#N/A</v>
      </c>
    </row>
    <row r="2441" spans="14:34">
      <c r="N2441" s="14">
        <v>100385</v>
      </c>
      <c r="O2441">
        <v>11</v>
      </c>
      <c r="P2441">
        <v>100385</v>
      </c>
      <c r="Q2441">
        <v>12</v>
      </c>
      <c r="R2441">
        <v>100385</v>
      </c>
      <c r="S2441">
        <v>13</v>
      </c>
      <c r="T2441">
        <v>100386</v>
      </c>
      <c r="U2441">
        <v>14</v>
      </c>
      <c r="V2441">
        <v>100387</v>
      </c>
      <c r="W2441">
        <v>15</v>
      </c>
      <c r="X2441">
        <v>100385</v>
      </c>
      <c r="Y2441">
        <v>16</v>
      </c>
      <c r="Z2441">
        <v>100386</v>
      </c>
      <c r="AA2441">
        <v>17</v>
      </c>
      <c r="AB2441">
        <v>100386</v>
      </c>
      <c r="AC2441">
        <v>19</v>
      </c>
      <c r="AD2441">
        <v>100387</v>
      </c>
      <c r="AE2441">
        <v>20</v>
      </c>
      <c r="AF2441">
        <v>201281</v>
      </c>
      <c r="AG2441">
        <v>18</v>
      </c>
      <c r="AH2441" t="e">
        <f>VLOOKUP(AF2441,关卡难度线!B:H,11,0)</f>
        <v>#N/A</v>
      </c>
    </row>
    <row r="2442" spans="14:34">
      <c r="N2442" s="14">
        <v>100387</v>
      </c>
      <c r="O2442">
        <v>11</v>
      </c>
      <c r="P2442">
        <v>100385</v>
      </c>
      <c r="Q2442">
        <v>12</v>
      </c>
      <c r="R2442">
        <v>100387</v>
      </c>
      <c r="S2442">
        <v>13</v>
      </c>
      <c r="T2442">
        <v>100387</v>
      </c>
      <c r="U2442">
        <v>14</v>
      </c>
      <c r="V2442">
        <v>100387</v>
      </c>
      <c r="W2442">
        <v>15</v>
      </c>
      <c r="X2442">
        <v>100386</v>
      </c>
      <c r="Y2442">
        <v>16</v>
      </c>
      <c r="Z2442">
        <v>100387</v>
      </c>
      <c r="AA2442">
        <v>17</v>
      </c>
      <c r="AB2442">
        <v>100386</v>
      </c>
      <c r="AC2442">
        <v>19</v>
      </c>
      <c r="AD2442">
        <v>100385</v>
      </c>
      <c r="AE2442">
        <v>20</v>
      </c>
      <c r="AF2442">
        <v>201282</v>
      </c>
      <c r="AG2442">
        <v>18</v>
      </c>
      <c r="AH2442" t="e">
        <f>VLOOKUP(AF2442,关卡难度线!B:H,11,0)</f>
        <v>#N/A</v>
      </c>
    </row>
    <row r="2443" spans="14:34">
      <c r="N2443" s="14">
        <v>100385</v>
      </c>
      <c r="O2443">
        <v>11</v>
      </c>
      <c r="P2443">
        <v>100385</v>
      </c>
      <c r="Q2443">
        <v>12</v>
      </c>
      <c r="R2443">
        <v>100387</v>
      </c>
      <c r="S2443">
        <v>13</v>
      </c>
      <c r="T2443">
        <v>100387</v>
      </c>
      <c r="U2443">
        <v>14</v>
      </c>
      <c r="V2443">
        <v>100385</v>
      </c>
      <c r="W2443">
        <v>15</v>
      </c>
      <c r="X2443">
        <v>100387</v>
      </c>
      <c r="Y2443">
        <v>16</v>
      </c>
      <c r="Z2443">
        <v>100385</v>
      </c>
      <c r="AA2443">
        <v>17</v>
      </c>
      <c r="AB2443">
        <v>100386</v>
      </c>
      <c r="AC2443">
        <v>19</v>
      </c>
      <c r="AD2443">
        <v>100386</v>
      </c>
      <c r="AE2443">
        <v>20</v>
      </c>
      <c r="AF2443">
        <v>201283</v>
      </c>
      <c r="AG2443">
        <v>18</v>
      </c>
      <c r="AH2443" t="e">
        <f>VLOOKUP(AF2443,关卡难度线!B:H,11,0)</f>
        <v>#N/A</v>
      </c>
    </row>
    <row r="2444" spans="14:34">
      <c r="N2444" s="14">
        <v>100387</v>
      </c>
      <c r="O2444">
        <v>11</v>
      </c>
      <c r="P2444">
        <v>100386</v>
      </c>
      <c r="Q2444">
        <v>12</v>
      </c>
      <c r="R2444">
        <v>100385</v>
      </c>
      <c r="S2444">
        <v>13</v>
      </c>
      <c r="T2444">
        <v>100386</v>
      </c>
      <c r="U2444">
        <v>14</v>
      </c>
      <c r="V2444">
        <v>100386</v>
      </c>
      <c r="W2444">
        <v>15</v>
      </c>
      <c r="X2444">
        <v>100387</v>
      </c>
      <c r="Y2444">
        <v>16</v>
      </c>
      <c r="Z2444">
        <v>100386</v>
      </c>
      <c r="AA2444">
        <v>17</v>
      </c>
      <c r="AB2444">
        <v>100387</v>
      </c>
      <c r="AC2444">
        <v>19</v>
      </c>
      <c r="AD2444">
        <v>100385</v>
      </c>
      <c r="AE2444">
        <v>20</v>
      </c>
      <c r="AF2444">
        <v>201284</v>
      </c>
      <c r="AG2444">
        <v>18</v>
      </c>
      <c r="AH2444" t="e">
        <f>VLOOKUP(AF2444,关卡难度线!B:H,11,0)</f>
        <v>#N/A</v>
      </c>
    </row>
    <row r="2445" spans="14:34">
      <c r="N2445" s="14">
        <v>100385</v>
      </c>
      <c r="O2445">
        <v>11</v>
      </c>
      <c r="P2445">
        <v>100385</v>
      </c>
      <c r="Q2445">
        <v>12</v>
      </c>
      <c r="R2445">
        <v>100386</v>
      </c>
      <c r="S2445">
        <v>13</v>
      </c>
      <c r="T2445">
        <v>100385</v>
      </c>
      <c r="U2445">
        <v>14</v>
      </c>
      <c r="V2445">
        <v>100385</v>
      </c>
      <c r="W2445">
        <v>15</v>
      </c>
      <c r="X2445">
        <v>100387</v>
      </c>
      <c r="Y2445">
        <v>16</v>
      </c>
      <c r="Z2445">
        <v>100385</v>
      </c>
      <c r="AA2445">
        <v>17</v>
      </c>
      <c r="AB2445">
        <v>100385</v>
      </c>
      <c r="AC2445">
        <v>19</v>
      </c>
      <c r="AD2445">
        <v>100385</v>
      </c>
      <c r="AE2445">
        <v>20</v>
      </c>
      <c r="AF2445">
        <v>201285</v>
      </c>
      <c r="AG2445">
        <v>18</v>
      </c>
      <c r="AH2445" t="e">
        <f>VLOOKUP(AF2445,关卡难度线!B:H,11,0)</f>
        <v>#N/A</v>
      </c>
    </row>
    <row r="2446" spans="14:34">
      <c r="N2446" s="14">
        <v>100386</v>
      </c>
      <c r="O2446">
        <v>11</v>
      </c>
      <c r="P2446">
        <v>100387</v>
      </c>
      <c r="Q2446">
        <v>12</v>
      </c>
      <c r="R2446">
        <v>100387</v>
      </c>
      <c r="S2446">
        <v>13</v>
      </c>
      <c r="T2446">
        <v>100387</v>
      </c>
      <c r="U2446">
        <v>14</v>
      </c>
      <c r="V2446">
        <v>100386</v>
      </c>
      <c r="W2446">
        <v>15</v>
      </c>
      <c r="X2446">
        <v>100385</v>
      </c>
      <c r="Y2446">
        <v>16</v>
      </c>
      <c r="Z2446">
        <v>100385</v>
      </c>
      <c r="AA2446">
        <v>17</v>
      </c>
      <c r="AB2446">
        <v>100385</v>
      </c>
      <c r="AC2446">
        <v>19</v>
      </c>
      <c r="AD2446">
        <v>100386</v>
      </c>
      <c r="AE2446">
        <v>20</v>
      </c>
      <c r="AF2446">
        <v>201286</v>
      </c>
      <c r="AG2446">
        <v>18</v>
      </c>
      <c r="AH2446" t="e">
        <f>VLOOKUP(AF2446,关卡难度线!B:H,11,0)</f>
        <v>#N/A</v>
      </c>
    </row>
    <row r="2447" spans="14:34">
      <c r="N2447" s="14">
        <v>100387</v>
      </c>
      <c r="O2447">
        <v>11</v>
      </c>
      <c r="P2447">
        <v>100386</v>
      </c>
      <c r="Q2447">
        <v>12</v>
      </c>
      <c r="R2447">
        <v>100386</v>
      </c>
      <c r="S2447">
        <v>13</v>
      </c>
      <c r="T2447">
        <v>100385</v>
      </c>
      <c r="U2447">
        <v>14</v>
      </c>
      <c r="V2447">
        <v>100387</v>
      </c>
      <c r="W2447">
        <v>15</v>
      </c>
      <c r="X2447">
        <v>100386</v>
      </c>
      <c r="Y2447">
        <v>16</v>
      </c>
      <c r="Z2447">
        <v>100386</v>
      </c>
      <c r="AA2447">
        <v>17</v>
      </c>
      <c r="AB2447">
        <v>100385</v>
      </c>
      <c r="AC2447">
        <v>19</v>
      </c>
      <c r="AD2447">
        <v>100387</v>
      </c>
      <c r="AE2447">
        <v>20</v>
      </c>
      <c r="AF2447">
        <v>201287</v>
      </c>
      <c r="AG2447">
        <v>18</v>
      </c>
      <c r="AH2447" t="e">
        <f>VLOOKUP(AF2447,关卡难度线!B:H,11,0)</f>
        <v>#N/A</v>
      </c>
    </row>
    <row r="2448" spans="14:34">
      <c r="N2448" s="14">
        <v>100386</v>
      </c>
      <c r="O2448">
        <v>11</v>
      </c>
      <c r="P2448">
        <v>100385</v>
      </c>
      <c r="Q2448">
        <v>12</v>
      </c>
      <c r="R2448">
        <v>100386</v>
      </c>
      <c r="S2448">
        <v>13</v>
      </c>
      <c r="T2448">
        <v>100386</v>
      </c>
      <c r="U2448">
        <v>14</v>
      </c>
      <c r="V2448">
        <v>100387</v>
      </c>
      <c r="W2448">
        <v>15</v>
      </c>
      <c r="X2448">
        <v>100387</v>
      </c>
      <c r="Y2448">
        <v>16</v>
      </c>
      <c r="Z2448">
        <v>100387</v>
      </c>
      <c r="AA2448">
        <v>17</v>
      </c>
      <c r="AB2448">
        <v>100387</v>
      </c>
      <c r="AC2448">
        <v>19</v>
      </c>
      <c r="AD2448">
        <v>100386</v>
      </c>
      <c r="AE2448">
        <v>20</v>
      </c>
      <c r="AF2448">
        <v>201288</v>
      </c>
      <c r="AG2448">
        <v>18</v>
      </c>
      <c r="AH2448" t="e">
        <f>VLOOKUP(AF2448,关卡难度线!B:H,11,0)</f>
        <v>#N/A</v>
      </c>
    </row>
    <row r="2449" spans="14:34">
      <c r="N2449" s="14">
        <v>100387</v>
      </c>
      <c r="O2449">
        <v>11</v>
      </c>
      <c r="P2449">
        <v>100386</v>
      </c>
      <c r="Q2449">
        <v>12</v>
      </c>
      <c r="R2449">
        <v>100385</v>
      </c>
      <c r="S2449">
        <v>13</v>
      </c>
      <c r="T2449">
        <v>100386</v>
      </c>
      <c r="U2449">
        <v>14</v>
      </c>
      <c r="V2449">
        <v>100385</v>
      </c>
      <c r="W2449">
        <v>15</v>
      </c>
      <c r="X2449">
        <v>100385</v>
      </c>
      <c r="Y2449">
        <v>16</v>
      </c>
      <c r="Z2449">
        <v>100385</v>
      </c>
      <c r="AA2449">
        <v>17</v>
      </c>
      <c r="AB2449">
        <v>100386</v>
      </c>
      <c r="AC2449">
        <v>19</v>
      </c>
      <c r="AD2449">
        <v>100387</v>
      </c>
      <c r="AE2449">
        <v>20</v>
      </c>
      <c r="AF2449">
        <v>201289</v>
      </c>
      <c r="AG2449">
        <v>18</v>
      </c>
      <c r="AH2449" t="e">
        <f>VLOOKUP(AF2449,关卡难度线!B:H,11,0)</f>
        <v>#N/A</v>
      </c>
    </row>
    <row r="2450" spans="14:34">
      <c r="N2450" s="14">
        <v>100385</v>
      </c>
      <c r="O2450">
        <v>11</v>
      </c>
      <c r="P2450">
        <v>100387</v>
      </c>
      <c r="Q2450">
        <v>12</v>
      </c>
      <c r="R2450">
        <v>100385</v>
      </c>
      <c r="S2450">
        <v>13</v>
      </c>
      <c r="T2450">
        <v>100385</v>
      </c>
      <c r="U2450">
        <v>14</v>
      </c>
      <c r="V2450">
        <v>100386</v>
      </c>
      <c r="W2450">
        <v>15</v>
      </c>
      <c r="X2450">
        <v>100386</v>
      </c>
      <c r="Y2450">
        <v>16</v>
      </c>
      <c r="Z2450">
        <v>100386</v>
      </c>
      <c r="AA2450">
        <v>17</v>
      </c>
      <c r="AB2450">
        <v>100385</v>
      </c>
      <c r="AC2450">
        <v>19</v>
      </c>
      <c r="AD2450">
        <v>100387</v>
      </c>
      <c r="AE2450">
        <v>20</v>
      </c>
      <c r="AF2450">
        <v>201290</v>
      </c>
      <c r="AG2450">
        <v>18</v>
      </c>
      <c r="AH2450" t="e">
        <f>VLOOKUP(AF2450,关卡难度线!B:H,11,0)</f>
        <v>#N/A</v>
      </c>
    </row>
    <row r="2451" spans="14:34">
      <c r="N2451" s="14">
        <v>100385</v>
      </c>
      <c r="O2451">
        <v>11</v>
      </c>
      <c r="P2451">
        <v>100385</v>
      </c>
      <c r="Q2451">
        <v>12</v>
      </c>
      <c r="R2451">
        <v>100385</v>
      </c>
      <c r="S2451">
        <v>13</v>
      </c>
      <c r="T2451">
        <v>100386</v>
      </c>
      <c r="U2451">
        <v>14</v>
      </c>
      <c r="V2451">
        <v>100387</v>
      </c>
      <c r="W2451">
        <v>15</v>
      </c>
      <c r="X2451">
        <v>100385</v>
      </c>
      <c r="Y2451">
        <v>16</v>
      </c>
      <c r="Z2451">
        <v>100386</v>
      </c>
      <c r="AA2451">
        <v>17</v>
      </c>
      <c r="AB2451">
        <v>100386</v>
      </c>
      <c r="AC2451">
        <v>19</v>
      </c>
      <c r="AD2451">
        <v>100387</v>
      </c>
      <c r="AE2451">
        <v>20</v>
      </c>
      <c r="AF2451">
        <v>201281</v>
      </c>
      <c r="AG2451">
        <v>18</v>
      </c>
      <c r="AH2451" t="e">
        <f>VLOOKUP(AF2451,关卡难度线!B:H,11,0)</f>
        <v>#N/A</v>
      </c>
    </row>
    <row r="2452" spans="14:34">
      <c r="N2452" s="14">
        <v>100387</v>
      </c>
      <c r="O2452">
        <v>11</v>
      </c>
      <c r="P2452">
        <v>100385</v>
      </c>
      <c r="Q2452">
        <v>12</v>
      </c>
      <c r="R2452">
        <v>100387</v>
      </c>
      <c r="S2452">
        <v>13</v>
      </c>
      <c r="T2452">
        <v>100387</v>
      </c>
      <c r="U2452">
        <v>14</v>
      </c>
      <c r="V2452">
        <v>100387</v>
      </c>
      <c r="W2452">
        <v>15</v>
      </c>
      <c r="X2452">
        <v>100386</v>
      </c>
      <c r="Y2452">
        <v>16</v>
      </c>
      <c r="Z2452">
        <v>100387</v>
      </c>
      <c r="AA2452">
        <v>17</v>
      </c>
      <c r="AB2452">
        <v>100386</v>
      </c>
      <c r="AC2452">
        <v>19</v>
      </c>
      <c r="AD2452">
        <v>100385</v>
      </c>
      <c r="AE2452">
        <v>20</v>
      </c>
      <c r="AF2452">
        <v>201282</v>
      </c>
      <c r="AG2452">
        <v>18</v>
      </c>
      <c r="AH2452" t="e">
        <f>VLOOKUP(AF2452,关卡难度线!B:H,11,0)</f>
        <v>#N/A</v>
      </c>
    </row>
    <row r="2453" spans="14:34">
      <c r="N2453" s="14">
        <v>100385</v>
      </c>
      <c r="O2453">
        <v>11</v>
      </c>
      <c r="P2453">
        <v>100385</v>
      </c>
      <c r="Q2453">
        <v>12</v>
      </c>
      <c r="R2453">
        <v>100387</v>
      </c>
      <c r="S2453">
        <v>13</v>
      </c>
      <c r="T2453">
        <v>100387</v>
      </c>
      <c r="U2453">
        <v>14</v>
      </c>
      <c r="V2453">
        <v>100385</v>
      </c>
      <c r="W2453">
        <v>15</v>
      </c>
      <c r="X2453">
        <v>100387</v>
      </c>
      <c r="Y2453">
        <v>16</v>
      </c>
      <c r="Z2453">
        <v>100385</v>
      </c>
      <c r="AA2453">
        <v>17</v>
      </c>
      <c r="AB2453">
        <v>100386</v>
      </c>
      <c r="AC2453">
        <v>19</v>
      </c>
      <c r="AD2453">
        <v>100386</v>
      </c>
      <c r="AE2453">
        <v>20</v>
      </c>
      <c r="AF2453">
        <v>201283</v>
      </c>
      <c r="AG2453">
        <v>18</v>
      </c>
      <c r="AH2453" t="e">
        <f>VLOOKUP(AF2453,关卡难度线!B:H,11,0)</f>
        <v>#N/A</v>
      </c>
    </row>
    <row r="2454" spans="14:34">
      <c r="N2454" s="14">
        <v>100387</v>
      </c>
      <c r="O2454">
        <v>11</v>
      </c>
      <c r="P2454">
        <v>100386</v>
      </c>
      <c r="Q2454">
        <v>12</v>
      </c>
      <c r="R2454">
        <v>100385</v>
      </c>
      <c r="S2454">
        <v>13</v>
      </c>
      <c r="T2454">
        <v>100386</v>
      </c>
      <c r="U2454">
        <v>14</v>
      </c>
      <c r="V2454">
        <v>100386</v>
      </c>
      <c r="W2454">
        <v>15</v>
      </c>
      <c r="X2454">
        <v>100387</v>
      </c>
      <c r="Y2454">
        <v>16</v>
      </c>
      <c r="Z2454">
        <v>100386</v>
      </c>
      <c r="AA2454">
        <v>17</v>
      </c>
      <c r="AB2454">
        <v>100387</v>
      </c>
      <c r="AC2454">
        <v>19</v>
      </c>
      <c r="AD2454">
        <v>100385</v>
      </c>
      <c r="AE2454">
        <v>20</v>
      </c>
      <c r="AF2454">
        <v>201284</v>
      </c>
      <c r="AG2454">
        <v>18</v>
      </c>
      <c r="AH2454" t="e">
        <f>VLOOKUP(AF2454,关卡难度线!B:H,11,0)</f>
        <v>#N/A</v>
      </c>
    </row>
    <row r="2455" spans="14:34">
      <c r="N2455" s="14">
        <v>100385</v>
      </c>
      <c r="O2455">
        <v>11</v>
      </c>
      <c r="P2455">
        <v>100385</v>
      </c>
      <c r="Q2455">
        <v>12</v>
      </c>
      <c r="R2455">
        <v>100386</v>
      </c>
      <c r="S2455">
        <v>13</v>
      </c>
      <c r="T2455">
        <v>100385</v>
      </c>
      <c r="U2455">
        <v>14</v>
      </c>
      <c r="V2455">
        <v>100385</v>
      </c>
      <c r="W2455">
        <v>15</v>
      </c>
      <c r="X2455">
        <v>100387</v>
      </c>
      <c r="Y2455">
        <v>16</v>
      </c>
      <c r="Z2455">
        <v>100385</v>
      </c>
      <c r="AA2455">
        <v>17</v>
      </c>
      <c r="AB2455">
        <v>100385</v>
      </c>
      <c r="AC2455">
        <v>19</v>
      </c>
      <c r="AD2455">
        <v>100385</v>
      </c>
      <c r="AE2455">
        <v>20</v>
      </c>
      <c r="AF2455">
        <v>201285</v>
      </c>
      <c r="AG2455">
        <v>18</v>
      </c>
      <c r="AH2455" t="e">
        <f>VLOOKUP(AF2455,关卡难度线!B:H,11,0)</f>
        <v>#N/A</v>
      </c>
    </row>
    <row r="2456" spans="14:34">
      <c r="N2456" s="14">
        <v>100386</v>
      </c>
      <c r="O2456">
        <v>11</v>
      </c>
      <c r="P2456">
        <v>100387</v>
      </c>
      <c r="Q2456">
        <v>12</v>
      </c>
      <c r="R2456">
        <v>100387</v>
      </c>
      <c r="S2456">
        <v>13</v>
      </c>
      <c r="T2456">
        <v>100387</v>
      </c>
      <c r="U2456">
        <v>14</v>
      </c>
      <c r="V2456">
        <v>100386</v>
      </c>
      <c r="W2456">
        <v>15</v>
      </c>
      <c r="X2456">
        <v>100385</v>
      </c>
      <c r="Y2456">
        <v>16</v>
      </c>
      <c r="Z2456">
        <v>100385</v>
      </c>
      <c r="AA2456">
        <v>17</v>
      </c>
      <c r="AB2456">
        <v>100385</v>
      </c>
      <c r="AC2456">
        <v>19</v>
      </c>
      <c r="AD2456">
        <v>100386</v>
      </c>
      <c r="AE2456">
        <v>20</v>
      </c>
      <c r="AF2456">
        <v>201286</v>
      </c>
      <c r="AG2456">
        <v>18</v>
      </c>
      <c r="AH2456" t="e">
        <f>VLOOKUP(AF2456,关卡难度线!B:H,11,0)</f>
        <v>#N/A</v>
      </c>
    </row>
    <row r="2457" spans="14:34">
      <c r="N2457" s="14">
        <v>100387</v>
      </c>
      <c r="O2457">
        <v>11</v>
      </c>
      <c r="P2457">
        <v>100386</v>
      </c>
      <c r="Q2457">
        <v>12</v>
      </c>
      <c r="R2457">
        <v>100386</v>
      </c>
      <c r="S2457">
        <v>13</v>
      </c>
      <c r="T2457">
        <v>100385</v>
      </c>
      <c r="U2457">
        <v>14</v>
      </c>
      <c r="V2457">
        <v>100387</v>
      </c>
      <c r="W2457">
        <v>15</v>
      </c>
      <c r="X2457">
        <v>100386</v>
      </c>
      <c r="Y2457">
        <v>16</v>
      </c>
      <c r="Z2457">
        <v>100386</v>
      </c>
      <c r="AA2457">
        <v>17</v>
      </c>
      <c r="AB2457">
        <v>100385</v>
      </c>
      <c r="AC2457">
        <v>19</v>
      </c>
      <c r="AD2457">
        <v>100387</v>
      </c>
      <c r="AE2457">
        <v>20</v>
      </c>
      <c r="AF2457">
        <v>201287</v>
      </c>
      <c r="AG2457">
        <v>18</v>
      </c>
      <c r="AH2457" t="e">
        <f>VLOOKUP(AF2457,关卡难度线!B:H,11,0)</f>
        <v>#N/A</v>
      </c>
    </row>
    <row r="2458" spans="14:34">
      <c r="N2458" s="14">
        <v>100386</v>
      </c>
      <c r="O2458">
        <v>11</v>
      </c>
      <c r="P2458">
        <v>100385</v>
      </c>
      <c r="Q2458">
        <v>12</v>
      </c>
      <c r="R2458">
        <v>100386</v>
      </c>
      <c r="S2458">
        <v>13</v>
      </c>
      <c r="T2458">
        <v>100386</v>
      </c>
      <c r="U2458">
        <v>14</v>
      </c>
      <c r="V2458">
        <v>100387</v>
      </c>
      <c r="W2458">
        <v>15</v>
      </c>
      <c r="X2458">
        <v>100387</v>
      </c>
      <c r="Y2458">
        <v>16</v>
      </c>
      <c r="Z2458">
        <v>100387</v>
      </c>
      <c r="AA2458">
        <v>17</v>
      </c>
      <c r="AB2458">
        <v>100387</v>
      </c>
      <c r="AC2458">
        <v>19</v>
      </c>
      <c r="AD2458">
        <v>100386</v>
      </c>
      <c r="AE2458">
        <v>20</v>
      </c>
      <c r="AF2458">
        <v>201288</v>
      </c>
      <c r="AG2458">
        <v>18</v>
      </c>
      <c r="AH2458" t="e">
        <f>VLOOKUP(AF2458,关卡难度线!B:H,11,0)</f>
        <v>#N/A</v>
      </c>
    </row>
    <row r="2459" spans="14:34">
      <c r="N2459" s="14">
        <v>100387</v>
      </c>
      <c r="O2459">
        <v>11</v>
      </c>
      <c r="P2459">
        <v>100386</v>
      </c>
      <c r="Q2459">
        <v>12</v>
      </c>
      <c r="R2459">
        <v>100385</v>
      </c>
      <c r="S2459">
        <v>13</v>
      </c>
      <c r="T2459">
        <v>100386</v>
      </c>
      <c r="U2459">
        <v>14</v>
      </c>
      <c r="V2459">
        <v>100385</v>
      </c>
      <c r="W2459">
        <v>15</v>
      </c>
      <c r="X2459">
        <v>100385</v>
      </c>
      <c r="Y2459">
        <v>16</v>
      </c>
      <c r="Z2459">
        <v>100385</v>
      </c>
      <c r="AA2459">
        <v>17</v>
      </c>
      <c r="AB2459">
        <v>100386</v>
      </c>
      <c r="AC2459">
        <v>19</v>
      </c>
      <c r="AD2459">
        <v>100387</v>
      </c>
      <c r="AE2459">
        <v>20</v>
      </c>
      <c r="AF2459">
        <v>201289</v>
      </c>
      <c r="AG2459">
        <v>18</v>
      </c>
      <c r="AH2459" t="e">
        <f>VLOOKUP(AF2459,关卡难度线!B:H,11,0)</f>
        <v>#N/A</v>
      </c>
    </row>
    <row r="2460" spans="14:34">
      <c r="N2460" s="14">
        <v>100385</v>
      </c>
      <c r="O2460">
        <v>11</v>
      </c>
      <c r="P2460">
        <v>100387</v>
      </c>
      <c r="Q2460">
        <v>12</v>
      </c>
      <c r="R2460">
        <v>100385</v>
      </c>
      <c r="S2460">
        <v>13</v>
      </c>
      <c r="T2460">
        <v>100385</v>
      </c>
      <c r="U2460">
        <v>14</v>
      </c>
      <c r="V2460">
        <v>100386</v>
      </c>
      <c r="W2460">
        <v>15</v>
      </c>
      <c r="X2460">
        <v>100386</v>
      </c>
      <c r="Y2460">
        <v>16</v>
      </c>
      <c r="Z2460">
        <v>100386</v>
      </c>
      <c r="AA2460">
        <v>17</v>
      </c>
      <c r="AB2460">
        <v>100385</v>
      </c>
      <c r="AC2460">
        <v>19</v>
      </c>
      <c r="AD2460">
        <v>100387</v>
      </c>
      <c r="AE2460">
        <v>20</v>
      </c>
      <c r="AF2460">
        <v>201290</v>
      </c>
      <c r="AG2460">
        <v>18</v>
      </c>
      <c r="AH2460" t="e">
        <f>VLOOKUP(AF2460,关卡难度线!B:H,11,0)</f>
        <v>#N/A</v>
      </c>
    </row>
    <row r="2461" spans="14:34">
      <c r="N2461" s="14">
        <v>100389</v>
      </c>
      <c r="O2461">
        <v>11</v>
      </c>
      <c r="P2461">
        <v>100388</v>
      </c>
      <c r="Q2461">
        <v>12</v>
      </c>
      <c r="R2461">
        <v>100390</v>
      </c>
      <c r="S2461">
        <v>13</v>
      </c>
      <c r="T2461">
        <v>100389</v>
      </c>
      <c r="U2461">
        <v>14</v>
      </c>
      <c r="V2461">
        <v>100389</v>
      </c>
      <c r="W2461">
        <v>15</v>
      </c>
      <c r="X2461">
        <v>100390</v>
      </c>
      <c r="Y2461">
        <v>16</v>
      </c>
      <c r="Z2461">
        <v>100389</v>
      </c>
      <c r="AA2461">
        <v>17</v>
      </c>
      <c r="AB2461">
        <v>100389</v>
      </c>
      <c r="AC2461">
        <v>19</v>
      </c>
      <c r="AD2461">
        <v>100388</v>
      </c>
      <c r="AE2461">
        <v>20</v>
      </c>
      <c r="AF2461">
        <v>201291</v>
      </c>
      <c r="AG2461">
        <v>18</v>
      </c>
      <c r="AH2461" t="e">
        <f>VLOOKUP(AF2461,关卡难度线!B:H,11,0)</f>
        <v>#N/A</v>
      </c>
    </row>
    <row r="2462" spans="14:34">
      <c r="N2462" s="14">
        <v>100389</v>
      </c>
      <c r="O2462">
        <v>11</v>
      </c>
      <c r="P2462">
        <v>100388</v>
      </c>
      <c r="Q2462">
        <v>12</v>
      </c>
      <c r="R2462">
        <v>100388</v>
      </c>
      <c r="S2462">
        <v>13</v>
      </c>
      <c r="T2462">
        <v>100390</v>
      </c>
      <c r="U2462">
        <v>14</v>
      </c>
      <c r="V2462">
        <v>100388</v>
      </c>
      <c r="W2462">
        <v>15</v>
      </c>
      <c r="X2462">
        <v>100389</v>
      </c>
      <c r="Y2462">
        <v>16</v>
      </c>
      <c r="Z2462">
        <v>100390</v>
      </c>
      <c r="AA2462">
        <v>17</v>
      </c>
      <c r="AB2462">
        <v>100390</v>
      </c>
      <c r="AC2462">
        <v>19</v>
      </c>
      <c r="AD2462">
        <v>100389</v>
      </c>
      <c r="AE2462">
        <v>20</v>
      </c>
      <c r="AF2462">
        <v>201292</v>
      </c>
      <c r="AG2462">
        <v>18</v>
      </c>
      <c r="AH2462" t="e">
        <f>VLOOKUP(AF2462,关卡难度线!B:H,11,0)</f>
        <v>#N/A</v>
      </c>
    </row>
    <row r="2463" spans="14:34">
      <c r="N2463" s="14">
        <v>100389</v>
      </c>
      <c r="O2463">
        <v>11</v>
      </c>
      <c r="P2463">
        <v>100389</v>
      </c>
      <c r="Q2463">
        <v>12</v>
      </c>
      <c r="R2463">
        <v>100390</v>
      </c>
      <c r="S2463">
        <v>13</v>
      </c>
      <c r="T2463">
        <v>100389</v>
      </c>
      <c r="U2463">
        <v>14</v>
      </c>
      <c r="V2463">
        <v>100390</v>
      </c>
      <c r="W2463">
        <v>15</v>
      </c>
      <c r="X2463">
        <v>100388</v>
      </c>
      <c r="Y2463">
        <v>16</v>
      </c>
      <c r="Z2463">
        <v>100389</v>
      </c>
      <c r="AA2463">
        <v>17</v>
      </c>
      <c r="AB2463">
        <v>100388</v>
      </c>
      <c r="AC2463">
        <v>19</v>
      </c>
      <c r="AD2463">
        <v>100390</v>
      </c>
      <c r="AE2463">
        <v>20</v>
      </c>
      <c r="AF2463">
        <v>201293</v>
      </c>
      <c r="AG2463">
        <v>18</v>
      </c>
      <c r="AH2463" t="e">
        <f>VLOOKUP(AF2463,关卡难度线!B:H,11,0)</f>
        <v>#N/A</v>
      </c>
    </row>
    <row r="2464" spans="14:34">
      <c r="N2464" s="14">
        <v>100390</v>
      </c>
      <c r="O2464">
        <v>11</v>
      </c>
      <c r="P2464">
        <v>100388</v>
      </c>
      <c r="Q2464">
        <v>12</v>
      </c>
      <c r="R2464">
        <v>100389</v>
      </c>
      <c r="S2464">
        <v>13</v>
      </c>
      <c r="T2464">
        <v>100388</v>
      </c>
      <c r="U2464">
        <v>14</v>
      </c>
      <c r="V2464">
        <v>100390</v>
      </c>
      <c r="W2464">
        <v>15</v>
      </c>
      <c r="X2464">
        <v>100388</v>
      </c>
      <c r="Y2464">
        <v>16</v>
      </c>
      <c r="Z2464">
        <v>100389</v>
      </c>
      <c r="AA2464">
        <v>17</v>
      </c>
      <c r="AB2464">
        <v>100390</v>
      </c>
      <c r="AC2464">
        <v>19</v>
      </c>
      <c r="AD2464">
        <v>100390</v>
      </c>
      <c r="AE2464">
        <v>20</v>
      </c>
      <c r="AF2464">
        <v>201294</v>
      </c>
      <c r="AG2464">
        <v>18</v>
      </c>
      <c r="AH2464" t="e">
        <f>VLOOKUP(AF2464,关卡难度线!B:H,11,0)</f>
        <v>#N/A</v>
      </c>
    </row>
    <row r="2465" spans="14:34">
      <c r="N2465" s="14">
        <v>100389</v>
      </c>
      <c r="O2465">
        <v>11</v>
      </c>
      <c r="P2465">
        <v>100389</v>
      </c>
      <c r="Q2465">
        <v>12</v>
      </c>
      <c r="R2465">
        <v>100388</v>
      </c>
      <c r="S2465">
        <v>13</v>
      </c>
      <c r="T2465">
        <v>100389</v>
      </c>
      <c r="U2465">
        <v>14</v>
      </c>
      <c r="V2465">
        <v>100388</v>
      </c>
      <c r="W2465">
        <v>15</v>
      </c>
      <c r="X2465">
        <v>100388</v>
      </c>
      <c r="Y2465">
        <v>16</v>
      </c>
      <c r="Z2465">
        <v>100388</v>
      </c>
      <c r="AA2465">
        <v>17</v>
      </c>
      <c r="AB2465">
        <v>100390</v>
      </c>
      <c r="AC2465">
        <v>19</v>
      </c>
      <c r="AD2465">
        <v>100390</v>
      </c>
      <c r="AE2465">
        <v>20</v>
      </c>
      <c r="AF2465">
        <v>201295</v>
      </c>
      <c r="AG2465">
        <v>18</v>
      </c>
      <c r="AH2465" t="e">
        <f>VLOOKUP(AF2465,关卡难度线!B:H,11,0)</f>
        <v>#N/A</v>
      </c>
    </row>
    <row r="2466" spans="14:34">
      <c r="N2466" s="14">
        <v>100390</v>
      </c>
      <c r="O2466">
        <v>11</v>
      </c>
      <c r="P2466">
        <v>100388</v>
      </c>
      <c r="Q2466">
        <v>12</v>
      </c>
      <c r="R2466">
        <v>100390</v>
      </c>
      <c r="S2466">
        <v>13</v>
      </c>
      <c r="T2466">
        <v>100390</v>
      </c>
      <c r="U2466">
        <v>14</v>
      </c>
      <c r="V2466">
        <v>100390</v>
      </c>
      <c r="W2466">
        <v>15</v>
      </c>
      <c r="X2466">
        <v>100388</v>
      </c>
      <c r="Y2466">
        <v>16</v>
      </c>
      <c r="Z2466">
        <v>100390</v>
      </c>
      <c r="AA2466">
        <v>17</v>
      </c>
      <c r="AB2466">
        <v>100390</v>
      </c>
      <c r="AC2466">
        <v>19</v>
      </c>
      <c r="AD2466">
        <v>100388</v>
      </c>
      <c r="AE2466">
        <v>20</v>
      </c>
      <c r="AF2466">
        <v>201296</v>
      </c>
      <c r="AG2466">
        <v>18</v>
      </c>
      <c r="AH2466" t="e">
        <f>VLOOKUP(AF2466,关卡难度线!B:H,11,0)</f>
        <v>#N/A</v>
      </c>
    </row>
    <row r="2467" spans="14:34">
      <c r="N2467" s="14">
        <v>100388</v>
      </c>
      <c r="O2467">
        <v>11</v>
      </c>
      <c r="P2467">
        <v>100390</v>
      </c>
      <c r="Q2467">
        <v>12</v>
      </c>
      <c r="R2467">
        <v>100389</v>
      </c>
      <c r="S2467">
        <v>13</v>
      </c>
      <c r="T2467">
        <v>100388</v>
      </c>
      <c r="U2467">
        <v>14</v>
      </c>
      <c r="V2467">
        <v>100388</v>
      </c>
      <c r="W2467">
        <v>15</v>
      </c>
      <c r="X2467">
        <v>100388</v>
      </c>
      <c r="Y2467">
        <v>16</v>
      </c>
      <c r="Z2467">
        <v>100390</v>
      </c>
      <c r="AA2467">
        <v>17</v>
      </c>
      <c r="AB2467">
        <v>100389</v>
      </c>
      <c r="AC2467">
        <v>19</v>
      </c>
      <c r="AD2467">
        <v>100388</v>
      </c>
      <c r="AE2467">
        <v>20</v>
      </c>
      <c r="AF2467">
        <v>201297</v>
      </c>
      <c r="AG2467">
        <v>18</v>
      </c>
      <c r="AH2467" t="e">
        <f>VLOOKUP(AF2467,关卡难度线!B:H,11,0)</f>
        <v>#N/A</v>
      </c>
    </row>
    <row r="2468" spans="14:34">
      <c r="N2468" s="14">
        <v>100388</v>
      </c>
      <c r="O2468">
        <v>11</v>
      </c>
      <c r="P2468">
        <v>100389</v>
      </c>
      <c r="Q2468">
        <v>12</v>
      </c>
      <c r="R2468">
        <v>100389</v>
      </c>
      <c r="S2468">
        <v>13</v>
      </c>
      <c r="T2468">
        <v>100390</v>
      </c>
      <c r="U2468">
        <v>14</v>
      </c>
      <c r="V2468">
        <v>100389</v>
      </c>
      <c r="W2468">
        <v>15</v>
      </c>
      <c r="X2468">
        <v>100390</v>
      </c>
      <c r="Y2468">
        <v>16</v>
      </c>
      <c r="Z2468">
        <v>100388</v>
      </c>
      <c r="AA2468">
        <v>17</v>
      </c>
      <c r="AB2468">
        <v>100389</v>
      </c>
      <c r="AC2468">
        <v>19</v>
      </c>
      <c r="AD2468">
        <v>100389</v>
      </c>
      <c r="AE2468">
        <v>20</v>
      </c>
      <c r="AF2468">
        <v>201298</v>
      </c>
      <c r="AG2468">
        <v>18</v>
      </c>
      <c r="AH2468" t="e">
        <f>VLOOKUP(AF2468,关卡难度线!B:H,11,0)</f>
        <v>#N/A</v>
      </c>
    </row>
    <row r="2469" spans="14:34">
      <c r="N2469" s="14">
        <v>100388</v>
      </c>
      <c r="O2469">
        <v>11</v>
      </c>
      <c r="P2469">
        <v>100390</v>
      </c>
      <c r="Q2469">
        <v>12</v>
      </c>
      <c r="R2469">
        <v>100389</v>
      </c>
      <c r="S2469">
        <v>13</v>
      </c>
      <c r="T2469">
        <v>100388</v>
      </c>
      <c r="U2469">
        <v>14</v>
      </c>
      <c r="V2469">
        <v>100388</v>
      </c>
      <c r="W2469">
        <v>15</v>
      </c>
      <c r="X2469">
        <v>100390</v>
      </c>
      <c r="Y2469">
        <v>16</v>
      </c>
      <c r="Z2469">
        <v>100389</v>
      </c>
      <c r="AA2469">
        <v>17</v>
      </c>
      <c r="AB2469">
        <v>100388</v>
      </c>
      <c r="AC2469">
        <v>19</v>
      </c>
      <c r="AD2469">
        <v>100389</v>
      </c>
      <c r="AE2469">
        <v>20</v>
      </c>
      <c r="AF2469">
        <v>201299</v>
      </c>
      <c r="AG2469">
        <v>18</v>
      </c>
      <c r="AH2469" t="e">
        <f>VLOOKUP(AF2469,关卡难度线!B:H,11,0)</f>
        <v>#N/A</v>
      </c>
    </row>
    <row r="2470" spans="14:34">
      <c r="N2470" s="14">
        <v>100389</v>
      </c>
      <c r="O2470">
        <v>11</v>
      </c>
      <c r="P2470">
        <v>100389</v>
      </c>
      <c r="Q2470">
        <v>12</v>
      </c>
      <c r="R2470">
        <v>100388</v>
      </c>
      <c r="S2470">
        <v>13</v>
      </c>
      <c r="T2470">
        <v>100388</v>
      </c>
      <c r="U2470">
        <v>14</v>
      </c>
      <c r="V2470">
        <v>100389</v>
      </c>
      <c r="W2470">
        <v>15</v>
      </c>
      <c r="X2470">
        <v>100389</v>
      </c>
      <c r="Y2470">
        <v>16</v>
      </c>
      <c r="Z2470">
        <v>100390</v>
      </c>
      <c r="AA2470">
        <v>17</v>
      </c>
      <c r="AB2470">
        <v>100388</v>
      </c>
      <c r="AC2470">
        <v>19</v>
      </c>
      <c r="AD2470">
        <v>100390</v>
      </c>
      <c r="AE2470">
        <v>20</v>
      </c>
      <c r="AF2470">
        <v>201300</v>
      </c>
      <c r="AG2470">
        <v>18</v>
      </c>
      <c r="AH2470" t="e">
        <f>VLOOKUP(AF2470,关卡难度线!B:H,11,0)</f>
        <v>#N/A</v>
      </c>
    </row>
    <row r="2471" spans="14:34">
      <c r="N2471" s="14">
        <v>100389</v>
      </c>
      <c r="O2471">
        <v>11</v>
      </c>
      <c r="P2471">
        <v>100388</v>
      </c>
      <c r="Q2471">
        <v>12</v>
      </c>
      <c r="R2471">
        <v>100390</v>
      </c>
      <c r="S2471">
        <v>13</v>
      </c>
      <c r="T2471">
        <v>100389</v>
      </c>
      <c r="U2471">
        <v>14</v>
      </c>
      <c r="V2471">
        <v>100389</v>
      </c>
      <c r="W2471">
        <v>15</v>
      </c>
      <c r="X2471">
        <v>100390</v>
      </c>
      <c r="Y2471">
        <v>16</v>
      </c>
      <c r="Z2471">
        <v>100389</v>
      </c>
      <c r="AA2471">
        <v>17</v>
      </c>
      <c r="AB2471">
        <v>100389</v>
      </c>
      <c r="AC2471">
        <v>19</v>
      </c>
      <c r="AD2471">
        <v>100388</v>
      </c>
      <c r="AE2471">
        <v>20</v>
      </c>
      <c r="AF2471">
        <v>201291</v>
      </c>
      <c r="AG2471">
        <v>18</v>
      </c>
      <c r="AH2471" t="e">
        <f>VLOOKUP(AF2471,关卡难度线!B:H,11,0)</f>
        <v>#N/A</v>
      </c>
    </row>
    <row r="2472" spans="14:34">
      <c r="N2472" s="14">
        <v>100389</v>
      </c>
      <c r="O2472">
        <v>11</v>
      </c>
      <c r="P2472">
        <v>100388</v>
      </c>
      <c r="Q2472">
        <v>12</v>
      </c>
      <c r="R2472">
        <v>100388</v>
      </c>
      <c r="S2472">
        <v>13</v>
      </c>
      <c r="T2472">
        <v>100390</v>
      </c>
      <c r="U2472">
        <v>14</v>
      </c>
      <c r="V2472">
        <v>100388</v>
      </c>
      <c r="W2472">
        <v>15</v>
      </c>
      <c r="X2472">
        <v>100389</v>
      </c>
      <c r="Y2472">
        <v>16</v>
      </c>
      <c r="Z2472">
        <v>100390</v>
      </c>
      <c r="AA2472">
        <v>17</v>
      </c>
      <c r="AB2472">
        <v>100390</v>
      </c>
      <c r="AC2472">
        <v>19</v>
      </c>
      <c r="AD2472">
        <v>100389</v>
      </c>
      <c r="AE2472">
        <v>20</v>
      </c>
      <c r="AF2472">
        <v>201292</v>
      </c>
      <c r="AG2472">
        <v>18</v>
      </c>
      <c r="AH2472" t="e">
        <f>VLOOKUP(AF2472,关卡难度线!B:H,11,0)</f>
        <v>#N/A</v>
      </c>
    </row>
    <row r="2473" spans="14:34">
      <c r="N2473" s="14">
        <v>100389</v>
      </c>
      <c r="O2473">
        <v>11</v>
      </c>
      <c r="P2473">
        <v>100389</v>
      </c>
      <c r="Q2473">
        <v>12</v>
      </c>
      <c r="R2473">
        <v>100390</v>
      </c>
      <c r="S2473">
        <v>13</v>
      </c>
      <c r="T2473">
        <v>100389</v>
      </c>
      <c r="U2473">
        <v>14</v>
      </c>
      <c r="V2473">
        <v>100390</v>
      </c>
      <c r="W2473">
        <v>15</v>
      </c>
      <c r="X2473">
        <v>100388</v>
      </c>
      <c r="Y2473">
        <v>16</v>
      </c>
      <c r="Z2473">
        <v>100389</v>
      </c>
      <c r="AA2473">
        <v>17</v>
      </c>
      <c r="AB2473">
        <v>100388</v>
      </c>
      <c r="AC2473">
        <v>19</v>
      </c>
      <c r="AD2473">
        <v>100390</v>
      </c>
      <c r="AE2473">
        <v>20</v>
      </c>
      <c r="AF2473">
        <v>201293</v>
      </c>
      <c r="AG2473">
        <v>18</v>
      </c>
      <c r="AH2473" t="e">
        <f>VLOOKUP(AF2473,关卡难度线!B:H,11,0)</f>
        <v>#N/A</v>
      </c>
    </row>
    <row r="2474" spans="14:34">
      <c r="N2474" s="14">
        <v>100390</v>
      </c>
      <c r="O2474">
        <v>11</v>
      </c>
      <c r="P2474">
        <v>100388</v>
      </c>
      <c r="Q2474">
        <v>12</v>
      </c>
      <c r="R2474">
        <v>100389</v>
      </c>
      <c r="S2474">
        <v>13</v>
      </c>
      <c r="T2474">
        <v>100388</v>
      </c>
      <c r="U2474">
        <v>14</v>
      </c>
      <c r="V2474">
        <v>100390</v>
      </c>
      <c r="W2474">
        <v>15</v>
      </c>
      <c r="X2474">
        <v>100388</v>
      </c>
      <c r="Y2474">
        <v>16</v>
      </c>
      <c r="Z2474">
        <v>100389</v>
      </c>
      <c r="AA2474">
        <v>17</v>
      </c>
      <c r="AB2474">
        <v>100390</v>
      </c>
      <c r="AC2474">
        <v>19</v>
      </c>
      <c r="AD2474">
        <v>100390</v>
      </c>
      <c r="AE2474">
        <v>20</v>
      </c>
      <c r="AF2474">
        <v>201294</v>
      </c>
      <c r="AG2474">
        <v>18</v>
      </c>
      <c r="AH2474" t="e">
        <f>VLOOKUP(AF2474,关卡难度线!B:H,11,0)</f>
        <v>#N/A</v>
      </c>
    </row>
    <row r="2475" spans="14:34">
      <c r="N2475" s="14">
        <v>100389</v>
      </c>
      <c r="O2475">
        <v>11</v>
      </c>
      <c r="P2475">
        <v>100389</v>
      </c>
      <c r="Q2475">
        <v>12</v>
      </c>
      <c r="R2475">
        <v>100388</v>
      </c>
      <c r="S2475">
        <v>13</v>
      </c>
      <c r="T2475">
        <v>100389</v>
      </c>
      <c r="U2475">
        <v>14</v>
      </c>
      <c r="V2475">
        <v>100388</v>
      </c>
      <c r="W2475">
        <v>15</v>
      </c>
      <c r="X2475">
        <v>100388</v>
      </c>
      <c r="Y2475">
        <v>16</v>
      </c>
      <c r="Z2475">
        <v>100388</v>
      </c>
      <c r="AA2475">
        <v>17</v>
      </c>
      <c r="AB2475">
        <v>100390</v>
      </c>
      <c r="AC2475">
        <v>19</v>
      </c>
      <c r="AD2475">
        <v>100390</v>
      </c>
      <c r="AE2475">
        <v>20</v>
      </c>
      <c r="AF2475">
        <v>201295</v>
      </c>
      <c r="AG2475">
        <v>18</v>
      </c>
      <c r="AH2475" t="e">
        <f>VLOOKUP(AF2475,关卡难度线!B:H,11,0)</f>
        <v>#N/A</v>
      </c>
    </row>
    <row r="2476" spans="14:34">
      <c r="N2476" s="14">
        <v>100390</v>
      </c>
      <c r="O2476">
        <v>11</v>
      </c>
      <c r="P2476">
        <v>100388</v>
      </c>
      <c r="Q2476">
        <v>12</v>
      </c>
      <c r="R2476">
        <v>100390</v>
      </c>
      <c r="S2476">
        <v>13</v>
      </c>
      <c r="T2476">
        <v>100390</v>
      </c>
      <c r="U2476">
        <v>14</v>
      </c>
      <c r="V2476">
        <v>100390</v>
      </c>
      <c r="W2476">
        <v>15</v>
      </c>
      <c r="X2476">
        <v>100388</v>
      </c>
      <c r="Y2476">
        <v>16</v>
      </c>
      <c r="Z2476">
        <v>100390</v>
      </c>
      <c r="AA2476">
        <v>17</v>
      </c>
      <c r="AB2476">
        <v>100390</v>
      </c>
      <c r="AC2476">
        <v>19</v>
      </c>
      <c r="AD2476">
        <v>100388</v>
      </c>
      <c r="AE2476">
        <v>20</v>
      </c>
      <c r="AF2476">
        <v>201296</v>
      </c>
      <c r="AG2476">
        <v>18</v>
      </c>
      <c r="AH2476" t="e">
        <f>VLOOKUP(AF2476,关卡难度线!B:H,11,0)</f>
        <v>#N/A</v>
      </c>
    </row>
    <row r="2477" spans="14:34">
      <c r="N2477" s="14">
        <v>100388</v>
      </c>
      <c r="O2477">
        <v>11</v>
      </c>
      <c r="P2477">
        <v>100390</v>
      </c>
      <c r="Q2477">
        <v>12</v>
      </c>
      <c r="R2477">
        <v>100389</v>
      </c>
      <c r="S2477">
        <v>13</v>
      </c>
      <c r="T2477">
        <v>100388</v>
      </c>
      <c r="U2477">
        <v>14</v>
      </c>
      <c r="V2477">
        <v>100388</v>
      </c>
      <c r="W2477">
        <v>15</v>
      </c>
      <c r="X2477">
        <v>100388</v>
      </c>
      <c r="Y2477">
        <v>16</v>
      </c>
      <c r="Z2477">
        <v>100390</v>
      </c>
      <c r="AA2477">
        <v>17</v>
      </c>
      <c r="AB2477">
        <v>100389</v>
      </c>
      <c r="AC2477">
        <v>19</v>
      </c>
      <c r="AD2477">
        <v>100388</v>
      </c>
      <c r="AE2477">
        <v>20</v>
      </c>
      <c r="AF2477">
        <v>201297</v>
      </c>
      <c r="AG2477">
        <v>18</v>
      </c>
      <c r="AH2477" t="e">
        <f>VLOOKUP(AF2477,关卡难度线!B:H,11,0)</f>
        <v>#N/A</v>
      </c>
    </row>
    <row r="2478" spans="14:34">
      <c r="N2478" s="14">
        <v>100388</v>
      </c>
      <c r="O2478">
        <v>11</v>
      </c>
      <c r="P2478">
        <v>100389</v>
      </c>
      <c r="Q2478">
        <v>12</v>
      </c>
      <c r="R2478">
        <v>100389</v>
      </c>
      <c r="S2478">
        <v>13</v>
      </c>
      <c r="T2478">
        <v>100390</v>
      </c>
      <c r="U2478">
        <v>14</v>
      </c>
      <c r="V2478">
        <v>100389</v>
      </c>
      <c r="W2478">
        <v>15</v>
      </c>
      <c r="X2478">
        <v>100390</v>
      </c>
      <c r="Y2478">
        <v>16</v>
      </c>
      <c r="Z2478">
        <v>100388</v>
      </c>
      <c r="AA2478">
        <v>17</v>
      </c>
      <c r="AB2478">
        <v>100389</v>
      </c>
      <c r="AC2478">
        <v>19</v>
      </c>
      <c r="AD2478">
        <v>100389</v>
      </c>
      <c r="AE2478">
        <v>20</v>
      </c>
      <c r="AF2478">
        <v>201298</v>
      </c>
      <c r="AG2478">
        <v>18</v>
      </c>
      <c r="AH2478" t="e">
        <f>VLOOKUP(AF2478,关卡难度线!B:H,11,0)</f>
        <v>#N/A</v>
      </c>
    </row>
    <row r="2479" spans="14:34">
      <c r="N2479" s="14">
        <v>100388</v>
      </c>
      <c r="O2479">
        <v>11</v>
      </c>
      <c r="P2479">
        <v>100390</v>
      </c>
      <c r="Q2479">
        <v>12</v>
      </c>
      <c r="R2479">
        <v>100389</v>
      </c>
      <c r="S2479">
        <v>13</v>
      </c>
      <c r="T2479">
        <v>100388</v>
      </c>
      <c r="U2479">
        <v>14</v>
      </c>
      <c r="V2479">
        <v>100388</v>
      </c>
      <c r="W2479">
        <v>15</v>
      </c>
      <c r="X2479">
        <v>100390</v>
      </c>
      <c r="Y2479">
        <v>16</v>
      </c>
      <c r="Z2479">
        <v>100389</v>
      </c>
      <c r="AA2479">
        <v>17</v>
      </c>
      <c r="AB2479">
        <v>100388</v>
      </c>
      <c r="AC2479">
        <v>19</v>
      </c>
      <c r="AD2479">
        <v>100389</v>
      </c>
      <c r="AE2479">
        <v>20</v>
      </c>
      <c r="AF2479">
        <v>201299</v>
      </c>
      <c r="AG2479">
        <v>18</v>
      </c>
      <c r="AH2479" t="e">
        <f>VLOOKUP(AF2479,关卡难度线!B:H,11,0)</f>
        <v>#N/A</v>
      </c>
    </row>
    <row r="2480" spans="14:34">
      <c r="N2480" s="14">
        <v>100389</v>
      </c>
      <c r="O2480">
        <v>11</v>
      </c>
      <c r="P2480">
        <v>100389</v>
      </c>
      <c r="Q2480">
        <v>12</v>
      </c>
      <c r="R2480">
        <v>100388</v>
      </c>
      <c r="S2480">
        <v>13</v>
      </c>
      <c r="T2480">
        <v>100388</v>
      </c>
      <c r="U2480">
        <v>14</v>
      </c>
      <c r="V2480">
        <v>100389</v>
      </c>
      <c r="W2480">
        <v>15</v>
      </c>
      <c r="X2480">
        <v>100389</v>
      </c>
      <c r="Y2480">
        <v>16</v>
      </c>
      <c r="Z2480">
        <v>100390</v>
      </c>
      <c r="AA2480">
        <v>17</v>
      </c>
      <c r="AB2480">
        <v>100388</v>
      </c>
      <c r="AC2480">
        <v>19</v>
      </c>
      <c r="AD2480">
        <v>100390</v>
      </c>
      <c r="AE2480">
        <v>20</v>
      </c>
      <c r="AF2480">
        <v>201300</v>
      </c>
      <c r="AG2480">
        <v>18</v>
      </c>
      <c r="AH2480" t="e">
        <f>VLOOKUP(AF2480,关卡难度线!B:H,11,0)</f>
        <v>#N/A</v>
      </c>
    </row>
    <row r="2481" spans="14:34">
      <c r="N2481" s="14">
        <v>100391</v>
      </c>
      <c r="O2481">
        <v>11</v>
      </c>
      <c r="P2481">
        <v>100391</v>
      </c>
      <c r="Q2481">
        <v>12</v>
      </c>
      <c r="R2481">
        <v>100393</v>
      </c>
      <c r="S2481">
        <v>13</v>
      </c>
      <c r="T2481">
        <v>100392</v>
      </c>
      <c r="U2481">
        <v>14</v>
      </c>
      <c r="V2481">
        <v>100392</v>
      </c>
      <c r="W2481">
        <v>15</v>
      </c>
      <c r="X2481">
        <v>100391</v>
      </c>
      <c r="Y2481">
        <v>16</v>
      </c>
      <c r="Z2481">
        <v>100392</v>
      </c>
      <c r="AA2481">
        <v>17</v>
      </c>
      <c r="AB2481">
        <v>100392</v>
      </c>
      <c r="AC2481">
        <v>19</v>
      </c>
      <c r="AD2481">
        <v>100393</v>
      </c>
      <c r="AE2481">
        <v>20</v>
      </c>
      <c r="AF2481">
        <v>201301</v>
      </c>
      <c r="AG2481">
        <v>18</v>
      </c>
      <c r="AH2481" t="e">
        <f>VLOOKUP(AF2481,关卡难度线!B:H,11,0)</f>
        <v>#N/A</v>
      </c>
    </row>
    <row r="2482" spans="14:34">
      <c r="N2482" s="14">
        <v>100392</v>
      </c>
      <c r="O2482">
        <v>11</v>
      </c>
      <c r="P2482">
        <v>100392</v>
      </c>
      <c r="Q2482">
        <v>12</v>
      </c>
      <c r="R2482">
        <v>100393</v>
      </c>
      <c r="S2482">
        <v>13</v>
      </c>
      <c r="T2482">
        <v>100392</v>
      </c>
      <c r="U2482">
        <v>14</v>
      </c>
      <c r="V2482">
        <v>100392</v>
      </c>
      <c r="W2482">
        <v>15</v>
      </c>
      <c r="X2482">
        <v>100393</v>
      </c>
      <c r="Y2482">
        <v>16</v>
      </c>
      <c r="Z2482">
        <v>100392</v>
      </c>
      <c r="AA2482">
        <v>17</v>
      </c>
      <c r="AB2482">
        <v>100393</v>
      </c>
      <c r="AC2482">
        <v>19</v>
      </c>
      <c r="AD2482">
        <v>100392</v>
      </c>
      <c r="AE2482">
        <v>20</v>
      </c>
      <c r="AF2482">
        <v>201302</v>
      </c>
      <c r="AG2482">
        <v>18</v>
      </c>
      <c r="AH2482" t="e">
        <f>VLOOKUP(AF2482,关卡难度线!B:H,11,0)</f>
        <v>#N/A</v>
      </c>
    </row>
    <row r="2483" spans="14:34">
      <c r="N2483" s="14">
        <v>100392</v>
      </c>
      <c r="O2483">
        <v>11</v>
      </c>
      <c r="P2483">
        <v>100392</v>
      </c>
      <c r="Q2483">
        <v>12</v>
      </c>
      <c r="R2483">
        <v>100393</v>
      </c>
      <c r="S2483">
        <v>13</v>
      </c>
      <c r="T2483">
        <v>100392</v>
      </c>
      <c r="U2483">
        <v>14</v>
      </c>
      <c r="V2483">
        <v>100392</v>
      </c>
      <c r="W2483">
        <v>15</v>
      </c>
      <c r="X2483">
        <v>100393</v>
      </c>
      <c r="Y2483">
        <v>16</v>
      </c>
      <c r="Z2483">
        <v>100392</v>
      </c>
      <c r="AA2483">
        <v>17</v>
      </c>
      <c r="AB2483">
        <v>100392</v>
      </c>
      <c r="AC2483">
        <v>19</v>
      </c>
      <c r="AD2483">
        <v>100393</v>
      </c>
      <c r="AE2483">
        <v>20</v>
      </c>
      <c r="AF2483">
        <v>201303</v>
      </c>
      <c r="AG2483">
        <v>18</v>
      </c>
      <c r="AH2483" t="e">
        <f>VLOOKUP(AF2483,关卡难度线!B:H,11,0)</f>
        <v>#N/A</v>
      </c>
    </row>
    <row r="2484" spans="14:34">
      <c r="N2484" s="14">
        <v>100391</v>
      </c>
      <c r="O2484">
        <v>11</v>
      </c>
      <c r="P2484">
        <v>100391</v>
      </c>
      <c r="Q2484">
        <v>12</v>
      </c>
      <c r="R2484">
        <v>100393</v>
      </c>
      <c r="S2484">
        <v>13</v>
      </c>
      <c r="T2484">
        <v>100391</v>
      </c>
      <c r="U2484">
        <v>14</v>
      </c>
      <c r="V2484">
        <v>100392</v>
      </c>
      <c r="W2484">
        <v>15</v>
      </c>
      <c r="X2484">
        <v>100392</v>
      </c>
      <c r="Y2484">
        <v>16</v>
      </c>
      <c r="Z2484">
        <v>100392</v>
      </c>
      <c r="AA2484">
        <v>17</v>
      </c>
      <c r="AB2484">
        <v>100393</v>
      </c>
      <c r="AC2484">
        <v>19</v>
      </c>
      <c r="AD2484">
        <v>100393</v>
      </c>
      <c r="AE2484">
        <v>20</v>
      </c>
      <c r="AF2484">
        <v>201304</v>
      </c>
      <c r="AG2484">
        <v>18</v>
      </c>
      <c r="AH2484" t="e">
        <f>VLOOKUP(AF2484,关卡难度线!B:H,11,0)</f>
        <v>#N/A</v>
      </c>
    </row>
    <row r="2485" spans="14:34">
      <c r="N2485" s="14">
        <v>100393</v>
      </c>
      <c r="O2485">
        <v>11</v>
      </c>
      <c r="P2485">
        <v>100392</v>
      </c>
      <c r="Q2485">
        <v>12</v>
      </c>
      <c r="R2485">
        <v>100393</v>
      </c>
      <c r="S2485">
        <v>13</v>
      </c>
      <c r="T2485">
        <v>100391</v>
      </c>
      <c r="U2485">
        <v>14</v>
      </c>
      <c r="V2485">
        <v>100393</v>
      </c>
      <c r="W2485">
        <v>15</v>
      </c>
      <c r="X2485">
        <v>100393</v>
      </c>
      <c r="Y2485">
        <v>16</v>
      </c>
      <c r="Z2485">
        <v>100392</v>
      </c>
      <c r="AA2485">
        <v>17</v>
      </c>
      <c r="AB2485">
        <v>100391</v>
      </c>
      <c r="AC2485">
        <v>19</v>
      </c>
      <c r="AD2485">
        <v>100391</v>
      </c>
      <c r="AE2485">
        <v>20</v>
      </c>
      <c r="AF2485">
        <v>201305</v>
      </c>
      <c r="AG2485">
        <v>18</v>
      </c>
      <c r="AH2485" t="e">
        <f>VLOOKUP(AF2485,关卡难度线!B:H,11,0)</f>
        <v>#N/A</v>
      </c>
    </row>
    <row r="2486" spans="14:34">
      <c r="N2486" s="14">
        <v>100391</v>
      </c>
      <c r="O2486">
        <v>11</v>
      </c>
      <c r="P2486">
        <v>100391</v>
      </c>
      <c r="Q2486">
        <v>12</v>
      </c>
      <c r="R2486">
        <v>100393</v>
      </c>
      <c r="S2486">
        <v>13</v>
      </c>
      <c r="T2486">
        <v>100391</v>
      </c>
      <c r="U2486">
        <v>14</v>
      </c>
      <c r="V2486">
        <v>100393</v>
      </c>
      <c r="W2486">
        <v>15</v>
      </c>
      <c r="X2486">
        <v>100393</v>
      </c>
      <c r="Y2486">
        <v>16</v>
      </c>
      <c r="Z2486">
        <v>100392</v>
      </c>
      <c r="AA2486">
        <v>17</v>
      </c>
      <c r="AB2486">
        <v>100391</v>
      </c>
      <c r="AC2486">
        <v>19</v>
      </c>
      <c r="AD2486">
        <v>100393</v>
      </c>
      <c r="AE2486">
        <v>20</v>
      </c>
      <c r="AF2486">
        <v>201306</v>
      </c>
      <c r="AG2486">
        <v>18</v>
      </c>
      <c r="AH2486" t="e">
        <f>VLOOKUP(AF2486,关卡难度线!B:H,11,0)</f>
        <v>#N/A</v>
      </c>
    </row>
    <row r="2487" spans="14:34">
      <c r="N2487" s="14">
        <v>100391</v>
      </c>
      <c r="O2487">
        <v>11</v>
      </c>
      <c r="P2487">
        <v>100391</v>
      </c>
      <c r="Q2487">
        <v>12</v>
      </c>
      <c r="R2487">
        <v>100391</v>
      </c>
      <c r="S2487">
        <v>13</v>
      </c>
      <c r="T2487">
        <v>100393</v>
      </c>
      <c r="U2487">
        <v>14</v>
      </c>
      <c r="V2487">
        <v>100393</v>
      </c>
      <c r="W2487">
        <v>15</v>
      </c>
      <c r="X2487">
        <v>100392</v>
      </c>
      <c r="Y2487">
        <v>16</v>
      </c>
      <c r="Z2487">
        <v>100393</v>
      </c>
      <c r="AA2487">
        <v>17</v>
      </c>
      <c r="AB2487">
        <v>100393</v>
      </c>
      <c r="AC2487">
        <v>19</v>
      </c>
      <c r="AD2487">
        <v>100393</v>
      </c>
      <c r="AE2487">
        <v>20</v>
      </c>
      <c r="AF2487">
        <v>201307</v>
      </c>
      <c r="AG2487">
        <v>18</v>
      </c>
      <c r="AH2487" t="e">
        <f>VLOOKUP(AF2487,关卡难度线!B:H,11,0)</f>
        <v>#N/A</v>
      </c>
    </row>
    <row r="2488" spans="14:34">
      <c r="N2488" s="14">
        <v>100391</v>
      </c>
      <c r="O2488">
        <v>11</v>
      </c>
      <c r="P2488">
        <v>100391</v>
      </c>
      <c r="Q2488">
        <v>12</v>
      </c>
      <c r="R2488">
        <v>100391</v>
      </c>
      <c r="S2488">
        <v>13</v>
      </c>
      <c r="T2488">
        <v>100393</v>
      </c>
      <c r="U2488">
        <v>14</v>
      </c>
      <c r="V2488">
        <v>100392</v>
      </c>
      <c r="W2488">
        <v>15</v>
      </c>
      <c r="X2488">
        <v>100391</v>
      </c>
      <c r="Y2488">
        <v>16</v>
      </c>
      <c r="Z2488">
        <v>100393</v>
      </c>
      <c r="AA2488">
        <v>17</v>
      </c>
      <c r="AB2488">
        <v>100391</v>
      </c>
      <c r="AC2488">
        <v>19</v>
      </c>
      <c r="AD2488">
        <v>100393</v>
      </c>
      <c r="AE2488">
        <v>20</v>
      </c>
      <c r="AF2488">
        <v>201308</v>
      </c>
      <c r="AG2488">
        <v>18</v>
      </c>
      <c r="AH2488" t="e">
        <f>VLOOKUP(AF2488,关卡难度线!B:H,11,0)</f>
        <v>#N/A</v>
      </c>
    </row>
    <row r="2489" spans="14:34">
      <c r="N2489" s="14">
        <v>100392</v>
      </c>
      <c r="O2489">
        <v>11</v>
      </c>
      <c r="P2489">
        <v>100391</v>
      </c>
      <c r="Q2489">
        <v>12</v>
      </c>
      <c r="R2489">
        <v>100393</v>
      </c>
      <c r="S2489">
        <v>13</v>
      </c>
      <c r="T2489">
        <v>100391</v>
      </c>
      <c r="U2489">
        <v>14</v>
      </c>
      <c r="V2489">
        <v>100391</v>
      </c>
      <c r="W2489">
        <v>15</v>
      </c>
      <c r="X2489">
        <v>100392</v>
      </c>
      <c r="Y2489">
        <v>16</v>
      </c>
      <c r="Z2489">
        <v>100392</v>
      </c>
      <c r="AA2489">
        <v>17</v>
      </c>
      <c r="AB2489">
        <v>100392</v>
      </c>
      <c r="AC2489">
        <v>19</v>
      </c>
      <c r="AD2489">
        <v>100393</v>
      </c>
      <c r="AE2489">
        <v>20</v>
      </c>
      <c r="AF2489">
        <v>201309</v>
      </c>
      <c r="AG2489">
        <v>18</v>
      </c>
      <c r="AH2489" t="e">
        <f>VLOOKUP(AF2489,关卡难度线!B:H,11,0)</f>
        <v>#N/A</v>
      </c>
    </row>
    <row r="2490" spans="14:34">
      <c r="N2490" s="14">
        <v>100392</v>
      </c>
      <c r="O2490">
        <v>11</v>
      </c>
      <c r="P2490">
        <v>100391</v>
      </c>
      <c r="Q2490">
        <v>12</v>
      </c>
      <c r="R2490">
        <v>100393</v>
      </c>
      <c r="S2490">
        <v>13</v>
      </c>
      <c r="T2490">
        <v>100392</v>
      </c>
      <c r="U2490">
        <v>14</v>
      </c>
      <c r="V2490">
        <v>100393</v>
      </c>
      <c r="W2490">
        <v>15</v>
      </c>
      <c r="X2490">
        <v>100392</v>
      </c>
      <c r="Y2490">
        <v>16</v>
      </c>
      <c r="Z2490">
        <v>100392</v>
      </c>
      <c r="AA2490">
        <v>17</v>
      </c>
      <c r="AB2490">
        <v>100392</v>
      </c>
      <c r="AC2490">
        <v>19</v>
      </c>
      <c r="AD2490">
        <v>100393</v>
      </c>
      <c r="AE2490">
        <v>20</v>
      </c>
      <c r="AF2490">
        <v>201310</v>
      </c>
      <c r="AG2490">
        <v>18</v>
      </c>
      <c r="AH2490" t="e">
        <f>VLOOKUP(AF2490,关卡难度线!B:H,11,0)</f>
        <v>#N/A</v>
      </c>
    </row>
    <row r="2491" spans="14:34">
      <c r="N2491" s="14">
        <v>100391</v>
      </c>
      <c r="O2491">
        <v>11</v>
      </c>
      <c r="P2491">
        <v>100391</v>
      </c>
      <c r="Q2491">
        <v>12</v>
      </c>
      <c r="R2491">
        <v>100393</v>
      </c>
      <c r="S2491">
        <v>13</v>
      </c>
      <c r="T2491">
        <v>100392</v>
      </c>
      <c r="U2491">
        <v>14</v>
      </c>
      <c r="V2491">
        <v>100392</v>
      </c>
      <c r="W2491">
        <v>15</v>
      </c>
      <c r="X2491">
        <v>100391</v>
      </c>
      <c r="Y2491">
        <v>16</v>
      </c>
      <c r="Z2491">
        <v>100392</v>
      </c>
      <c r="AA2491">
        <v>17</v>
      </c>
      <c r="AB2491">
        <v>100392</v>
      </c>
      <c r="AC2491">
        <v>19</v>
      </c>
      <c r="AD2491">
        <v>100393</v>
      </c>
      <c r="AE2491">
        <v>20</v>
      </c>
      <c r="AF2491">
        <v>201301</v>
      </c>
      <c r="AG2491">
        <v>18</v>
      </c>
      <c r="AH2491" t="e">
        <f>VLOOKUP(AF2491,关卡难度线!B:H,11,0)</f>
        <v>#N/A</v>
      </c>
    </row>
    <row r="2492" spans="14:34">
      <c r="N2492" s="14">
        <v>100392</v>
      </c>
      <c r="O2492">
        <v>11</v>
      </c>
      <c r="P2492">
        <v>100392</v>
      </c>
      <c r="Q2492">
        <v>12</v>
      </c>
      <c r="R2492">
        <v>100393</v>
      </c>
      <c r="S2492">
        <v>13</v>
      </c>
      <c r="T2492">
        <v>100392</v>
      </c>
      <c r="U2492">
        <v>14</v>
      </c>
      <c r="V2492">
        <v>100392</v>
      </c>
      <c r="W2492">
        <v>15</v>
      </c>
      <c r="X2492">
        <v>100393</v>
      </c>
      <c r="Y2492">
        <v>16</v>
      </c>
      <c r="Z2492">
        <v>100392</v>
      </c>
      <c r="AA2492">
        <v>17</v>
      </c>
      <c r="AB2492">
        <v>100393</v>
      </c>
      <c r="AC2492">
        <v>19</v>
      </c>
      <c r="AD2492">
        <v>100392</v>
      </c>
      <c r="AE2492">
        <v>20</v>
      </c>
      <c r="AF2492">
        <v>201302</v>
      </c>
      <c r="AG2492">
        <v>18</v>
      </c>
      <c r="AH2492" t="e">
        <f>VLOOKUP(AF2492,关卡难度线!B:H,11,0)</f>
        <v>#N/A</v>
      </c>
    </row>
    <row r="2493" spans="14:34">
      <c r="N2493" s="14">
        <v>100392</v>
      </c>
      <c r="O2493">
        <v>11</v>
      </c>
      <c r="P2493">
        <v>100392</v>
      </c>
      <c r="Q2493">
        <v>12</v>
      </c>
      <c r="R2493">
        <v>100393</v>
      </c>
      <c r="S2493">
        <v>13</v>
      </c>
      <c r="T2493">
        <v>100392</v>
      </c>
      <c r="U2493">
        <v>14</v>
      </c>
      <c r="V2493">
        <v>100392</v>
      </c>
      <c r="W2493">
        <v>15</v>
      </c>
      <c r="X2493">
        <v>100393</v>
      </c>
      <c r="Y2493">
        <v>16</v>
      </c>
      <c r="Z2493">
        <v>100392</v>
      </c>
      <c r="AA2493">
        <v>17</v>
      </c>
      <c r="AB2493">
        <v>100392</v>
      </c>
      <c r="AC2493">
        <v>19</v>
      </c>
      <c r="AD2493">
        <v>100393</v>
      </c>
      <c r="AE2493">
        <v>20</v>
      </c>
      <c r="AF2493">
        <v>201303</v>
      </c>
      <c r="AG2493">
        <v>18</v>
      </c>
      <c r="AH2493" t="e">
        <f>VLOOKUP(AF2493,关卡难度线!B:H,11,0)</f>
        <v>#N/A</v>
      </c>
    </row>
    <row r="2494" spans="14:34">
      <c r="N2494" s="14">
        <v>100391</v>
      </c>
      <c r="O2494">
        <v>11</v>
      </c>
      <c r="P2494">
        <v>100391</v>
      </c>
      <c r="Q2494">
        <v>12</v>
      </c>
      <c r="R2494">
        <v>100393</v>
      </c>
      <c r="S2494">
        <v>13</v>
      </c>
      <c r="T2494">
        <v>100391</v>
      </c>
      <c r="U2494">
        <v>14</v>
      </c>
      <c r="V2494">
        <v>100392</v>
      </c>
      <c r="W2494">
        <v>15</v>
      </c>
      <c r="X2494">
        <v>100392</v>
      </c>
      <c r="Y2494">
        <v>16</v>
      </c>
      <c r="Z2494">
        <v>100392</v>
      </c>
      <c r="AA2494">
        <v>17</v>
      </c>
      <c r="AB2494">
        <v>100393</v>
      </c>
      <c r="AC2494">
        <v>19</v>
      </c>
      <c r="AD2494">
        <v>100393</v>
      </c>
      <c r="AE2494">
        <v>20</v>
      </c>
      <c r="AF2494">
        <v>201304</v>
      </c>
      <c r="AG2494">
        <v>18</v>
      </c>
      <c r="AH2494" t="e">
        <f>VLOOKUP(AF2494,关卡难度线!B:H,11,0)</f>
        <v>#N/A</v>
      </c>
    </row>
    <row r="2495" spans="14:34">
      <c r="N2495" s="14">
        <v>100393</v>
      </c>
      <c r="O2495">
        <v>11</v>
      </c>
      <c r="P2495">
        <v>100392</v>
      </c>
      <c r="Q2495">
        <v>12</v>
      </c>
      <c r="R2495">
        <v>100393</v>
      </c>
      <c r="S2495">
        <v>13</v>
      </c>
      <c r="T2495">
        <v>100391</v>
      </c>
      <c r="U2495">
        <v>14</v>
      </c>
      <c r="V2495">
        <v>100393</v>
      </c>
      <c r="W2495">
        <v>15</v>
      </c>
      <c r="X2495">
        <v>100393</v>
      </c>
      <c r="Y2495">
        <v>16</v>
      </c>
      <c r="Z2495">
        <v>100392</v>
      </c>
      <c r="AA2495">
        <v>17</v>
      </c>
      <c r="AB2495">
        <v>100391</v>
      </c>
      <c r="AC2495">
        <v>19</v>
      </c>
      <c r="AD2495">
        <v>100391</v>
      </c>
      <c r="AE2495">
        <v>20</v>
      </c>
      <c r="AF2495">
        <v>201305</v>
      </c>
      <c r="AG2495">
        <v>18</v>
      </c>
      <c r="AH2495" t="e">
        <f>VLOOKUP(AF2495,关卡难度线!B:H,11,0)</f>
        <v>#N/A</v>
      </c>
    </row>
    <row r="2496" spans="14:34">
      <c r="N2496" s="14">
        <v>100391</v>
      </c>
      <c r="O2496">
        <v>11</v>
      </c>
      <c r="P2496">
        <v>100391</v>
      </c>
      <c r="Q2496">
        <v>12</v>
      </c>
      <c r="R2496">
        <v>100393</v>
      </c>
      <c r="S2496">
        <v>13</v>
      </c>
      <c r="T2496">
        <v>100391</v>
      </c>
      <c r="U2496">
        <v>14</v>
      </c>
      <c r="V2496">
        <v>100393</v>
      </c>
      <c r="W2496">
        <v>15</v>
      </c>
      <c r="X2496">
        <v>100393</v>
      </c>
      <c r="Y2496">
        <v>16</v>
      </c>
      <c r="Z2496">
        <v>100392</v>
      </c>
      <c r="AA2496">
        <v>17</v>
      </c>
      <c r="AB2496">
        <v>100391</v>
      </c>
      <c r="AC2496">
        <v>19</v>
      </c>
      <c r="AD2496">
        <v>100393</v>
      </c>
      <c r="AE2496">
        <v>20</v>
      </c>
      <c r="AF2496">
        <v>201306</v>
      </c>
      <c r="AG2496">
        <v>18</v>
      </c>
      <c r="AH2496" t="e">
        <f>VLOOKUP(AF2496,关卡难度线!B:H,11,0)</f>
        <v>#N/A</v>
      </c>
    </row>
    <row r="2497" spans="14:34">
      <c r="N2497" s="14">
        <v>100391</v>
      </c>
      <c r="O2497">
        <v>11</v>
      </c>
      <c r="P2497">
        <v>100391</v>
      </c>
      <c r="Q2497">
        <v>12</v>
      </c>
      <c r="R2497">
        <v>100391</v>
      </c>
      <c r="S2497">
        <v>13</v>
      </c>
      <c r="T2497">
        <v>100393</v>
      </c>
      <c r="U2497">
        <v>14</v>
      </c>
      <c r="V2497">
        <v>100393</v>
      </c>
      <c r="W2497">
        <v>15</v>
      </c>
      <c r="X2497">
        <v>100392</v>
      </c>
      <c r="Y2497">
        <v>16</v>
      </c>
      <c r="Z2497">
        <v>100393</v>
      </c>
      <c r="AA2497">
        <v>17</v>
      </c>
      <c r="AB2497">
        <v>100393</v>
      </c>
      <c r="AC2497">
        <v>19</v>
      </c>
      <c r="AD2497">
        <v>100393</v>
      </c>
      <c r="AE2497">
        <v>20</v>
      </c>
      <c r="AF2497">
        <v>201307</v>
      </c>
      <c r="AG2497">
        <v>18</v>
      </c>
      <c r="AH2497" t="e">
        <f>VLOOKUP(AF2497,关卡难度线!B:H,11,0)</f>
        <v>#N/A</v>
      </c>
    </row>
    <row r="2498" spans="14:34">
      <c r="N2498" s="14">
        <v>100391</v>
      </c>
      <c r="O2498">
        <v>11</v>
      </c>
      <c r="P2498">
        <v>100391</v>
      </c>
      <c r="Q2498">
        <v>12</v>
      </c>
      <c r="R2498">
        <v>100391</v>
      </c>
      <c r="S2498">
        <v>13</v>
      </c>
      <c r="T2498">
        <v>100393</v>
      </c>
      <c r="U2498">
        <v>14</v>
      </c>
      <c r="V2498">
        <v>100392</v>
      </c>
      <c r="W2498">
        <v>15</v>
      </c>
      <c r="X2498">
        <v>100391</v>
      </c>
      <c r="Y2498">
        <v>16</v>
      </c>
      <c r="Z2498">
        <v>100393</v>
      </c>
      <c r="AA2498">
        <v>17</v>
      </c>
      <c r="AB2498">
        <v>100391</v>
      </c>
      <c r="AC2498">
        <v>19</v>
      </c>
      <c r="AD2498">
        <v>100393</v>
      </c>
      <c r="AE2498">
        <v>20</v>
      </c>
      <c r="AF2498">
        <v>201308</v>
      </c>
      <c r="AG2498">
        <v>18</v>
      </c>
      <c r="AH2498" t="e">
        <f>VLOOKUP(AF2498,关卡难度线!B:H,11,0)</f>
        <v>#N/A</v>
      </c>
    </row>
    <row r="2499" spans="14:34">
      <c r="N2499" s="14">
        <v>100392</v>
      </c>
      <c r="O2499">
        <v>11</v>
      </c>
      <c r="P2499">
        <v>100391</v>
      </c>
      <c r="Q2499">
        <v>12</v>
      </c>
      <c r="R2499">
        <v>100393</v>
      </c>
      <c r="S2499">
        <v>13</v>
      </c>
      <c r="T2499">
        <v>100391</v>
      </c>
      <c r="U2499">
        <v>14</v>
      </c>
      <c r="V2499">
        <v>100391</v>
      </c>
      <c r="W2499">
        <v>15</v>
      </c>
      <c r="X2499">
        <v>100392</v>
      </c>
      <c r="Y2499">
        <v>16</v>
      </c>
      <c r="Z2499">
        <v>100392</v>
      </c>
      <c r="AA2499">
        <v>17</v>
      </c>
      <c r="AB2499">
        <v>100392</v>
      </c>
      <c r="AC2499">
        <v>19</v>
      </c>
      <c r="AD2499">
        <v>100393</v>
      </c>
      <c r="AE2499">
        <v>20</v>
      </c>
      <c r="AF2499">
        <v>201309</v>
      </c>
      <c r="AG2499">
        <v>18</v>
      </c>
      <c r="AH2499" t="e">
        <f>VLOOKUP(AF2499,关卡难度线!B:H,11,0)</f>
        <v>#N/A</v>
      </c>
    </row>
    <row r="2500" spans="14:34">
      <c r="N2500" s="14">
        <v>100392</v>
      </c>
      <c r="O2500">
        <v>11</v>
      </c>
      <c r="P2500">
        <v>100391</v>
      </c>
      <c r="Q2500">
        <v>12</v>
      </c>
      <c r="R2500">
        <v>100393</v>
      </c>
      <c r="S2500">
        <v>13</v>
      </c>
      <c r="T2500">
        <v>100392</v>
      </c>
      <c r="U2500">
        <v>14</v>
      </c>
      <c r="V2500">
        <v>100393</v>
      </c>
      <c r="W2500">
        <v>15</v>
      </c>
      <c r="X2500">
        <v>100392</v>
      </c>
      <c r="Y2500">
        <v>16</v>
      </c>
      <c r="Z2500">
        <v>100392</v>
      </c>
      <c r="AA2500">
        <v>17</v>
      </c>
      <c r="AB2500">
        <v>100392</v>
      </c>
      <c r="AC2500">
        <v>19</v>
      </c>
      <c r="AD2500">
        <v>100393</v>
      </c>
      <c r="AE2500">
        <v>20</v>
      </c>
      <c r="AF2500">
        <v>201310</v>
      </c>
      <c r="AG2500">
        <v>18</v>
      </c>
      <c r="AH2500" t="e">
        <f>VLOOKUP(AF2500,关卡难度线!B:H,11,0)</f>
        <v>#N/A</v>
      </c>
    </row>
    <row r="2501" spans="14:34">
      <c r="N2501" s="14">
        <v>100395</v>
      </c>
      <c r="O2501">
        <v>11</v>
      </c>
      <c r="P2501">
        <v>100394</v>
      </c>
      <c r="Q2501">
        <v>12</v>
      </c>
      <c r="R2501">
        <v>100395</v>
      </c>
      <c r="S2501">
        <v>13</v>
      </c>
      <c r="T2501">
        <v>100394</v>
      </c>
      <c r="U2501">
        <v>14</v>
      </c>
      <c r="V2501">
        <v>100394</v>
      </c>
      <c r="W2501">
        <v>15</v>
      </c>
      <c r="X2501">
        <v>100395</v>
      </c>
      <c r="Y2501">
        <v>16</v>
      </c>
      <c r="Z2501">
        <v>100394</v>
      </c>
      <c r="AA2501">
        <v>17</v>
      </c>
      <c r="AB2501">
        <v>100396</v>
      </c>
      <c r="AC2501">
        <v>19</v>
      </c>
      <c r="AD2501">
        <v>100395</v>
      </c>
      <c r="AE2501">
        <v>20</v>
      </c>
      <c r="AF2501">
        <v>201311</v>
      </c>
      <c r="AG2501">
        <v>18</v>
      </c>
      <c r="AH2501" t="e">
        <f>VLOOKUP(AF2501,关卡难度线!B:H,11,0)</f>
        <v>#N/A</v>
      </c>
    </row>
    <row r="2502" spans="14:34">
      <c r="N2502" s="14">
        <v>100395</v>
      </c>
      <c r="O2502">
        <v>11</v>
      </c>
      <c r="P2502">
        <v>100396</v>
      </c>
      <c r="Q2502">
        <v>12</v>
      </c>
      <c r="R2502">
        <v>100394</v>
      </c>
      <c r="S2502">
        <v>13</v>
      </c>
      <c r="T2502">
        <v>100396</v>
      </c>
      <c r="U2502">
        <v>14</v>
      </c>
      <c r="V2502">
        <v>100395</v>
      </c>
      <c r="W2502">
        <v>15</v>
      </c>
      <c r="X2502">
        <v>100394</v>
      </c>
      <c r="Y2502">
        <v>16</v>
      </c>
      <c r="Z2502">
        <v>100394</v>
      </c>
      <c r="AA2502">
        <v>17</v>
      </c>
      <c r="AB2502">
        <v>100394</v>
      </c>
      <c r="AC2502">
        <v>19</v>
      </c>
      <c r="AD2502">
        <v>100396</v>
      </c>
      <c r="AE2502">
        <v>20</v>
      </c>
      <c r="AF2502">
        <v>201312</v>
      </c>
      <c r="AG2502">
        <v>18</v>
      </c>
      <c r="AH2502" t="e">
        <f>VLOOKUP(AF2502,关卡难度线!B:H,11,0)</f>
        <v>#N/A</v>
      </c>
    </row>
    <row r="2503" spans="14:34">
      <c r="N2503" s="14">
        <v>100395</v>
      </c>
      <c r="O2503">
        <v>11</v>
      </c>
      <c r="P2503">
        <v>100395</v>
      </c>
      <c r="Q2503">
        <v>12</v>
      </c>
      <c r="R2503">
        <v>100395</v>
      </c>
      <c r="S2503">
        <v>13</v>
      </c>
      <c r="T2503">
        <v>100394</v>
      </c>
      <c r="U2503">
        <v>14</v>
      </c>
      <c r="V2503">
        <v>100396</v>
      </c>
      <c r="W2503">
        <v>15</v>
      </c>
      <c r="X2503">
        <v>100395</v>
      </c>
      <c r="Y2503">
        <v>16</v>
      </c>
      <c r="Z2503">
        <v>100396</v>
      </c>
      <c r="AA2503">
        <v>17</v>
      </c>
      <c r="AB2503">
        <v>100395</v>
      </c>
      <c r="AC2503">
        <v>19</v>
      </c>
      <c r="AD2503">
        <v>100396</v>
      </c>
      <c r="AE2503">
        <v>20</v>
      </c>
      <c r="AF2503">
        <v>201313</v>
      </c>
      <c r="AG2503">
        <v>18</v>
      </c>
      <c r="AH2503" t="e">
        <f>VLOOKUP(AF2503,关卡难度线!B:H,11,0)</f>
        <v>#N/A</v>
      </c>
    </row>
    <row r="2504" spans="14:34">
      <c r="N2504" s="14">
        <v>100394</v>
      </c>
      <c r="O2504">
        <v>11</v>
      </c>
      <c r="P2504">
        <v>100396</v>
      </c>
      <c r="Q2504">
        <v>12</v>
      </c>
      <c r="R2504">
        <v>100395</v>
      </c>
      <c r="S2504">
        <v>13</v>
      </c>
      <c r="T2504">
        <v>100396</v>
      </c>
      <c r="U2504">
        <v>14</v>
      </c>
      <c r="V2504">
        <v>100394</v>
      </c>
      <c r="W2504">
        <v>15</v>
      </c>
      <c r="X2504">
        <v>100395</v>
      </c>
      <c r="Y2504">
        <v>16</v>
      </c>
      <c r="Z2504">
        <v>100396</v>
      </c>
      <c r="AA2504">
        <v>17</v>
      </c>
      <c r="AB2504">
        <v>100394</v>
      </c>
      <c r="AC2504">
        <v>19</v>
      </c>
      <c r="AD2504">
        <v>100395</v>
      </c>
      <c r="AE2504">
        <v>20</v>
      </c>
      <c r="AF2504">
        <v>201314</v>
      </c>
      <c r="AG2504">
        <v>18</v>
      </c>
      <c r="AH2504" t="e">
        <f>VLOOKUP(AF2504,关卡难度线!B:H,11,0)</f>
        <v>#N/A</v>
      </c>
    </row>
    <row r="2505" spans="14:34">
      <c r="N2505" s="14">
        <v>100396</v>
      </c>
      <c r="O2505">
        <v>11</v>
      </c>
      <c r="P2505">
        <v>100396</v>
      </c>
      <c r="Q2505">
        <v>12</v>
      </c>
      <c r="R2505">
        <v>100396</v>
      </c>
      <c r="S2505">
        <v>13</v>
      </c>
      <c r="T2505">
        <v>100396</v>
      </c>
      <c r="U2505">
        <v>14</v>
      </c>
      <c r="V2505">
        <v>100394</v>
      </c>
      <c r="W2505">
        <v>15</v>
      </c>
      <c r="X2505">
        <v>100395</v>
      </c>
      <c r="Y2505">
        <v>16</v>
      </c>
      <c r="Z2505">
        <v>100394</v>
      </c>
      <c r="AA2505">
        <v>17</v>
      </c>
      <c r="AB2505">
        <v>100396</v>
      </c>
      <c r="AC2505">
        <v>19</v>
      </c>
      <c r="AD2505">
        <v>100396</v>
      </c>
      <c r="AE2505">
        <v>20</v>
      </c>
      <c r="AF2505">
        <v>201315</v>
      </c>
      <c r="AG2505">
        <v>18</v>
      </c>
      <c r="AH2505" t="e">
        <f>VLOOKUP(AF2505,关卡难度线!B:H,11,0)</f>
        <v>#N/A</v>
      </c>
    </row>
    <row r="2506" spans="14:34">
      <c r="N2506" s="14">
        <v>100396</v>
      </c>
      <c r="O2506">
        <v>11</v>
      </c>
      <c r="P2506">
        <v>100396</v>
      </c>
      <c r="Q2506">
        <v>12</v>
      </c>
      <c r="R2506">
        <v>100394</v>
      </c>
      <c r="S2506">
        <v>13</v>
      </c>
      <c r="T2506">
        <v>100396</v>
      </c>
      <c r="U2506">
        <v>14</v>
      </c>
      <c r="V2506">
        <v>100394</v>
      </c>
      <c r="W2506">
        <v>15</v>
      </c>
      <c r="X2506">
        <v>100394</v>
      </c>
      <c r="Y2506">
        <v>16</v>
      </c>
      <c r="Z2506">
        <v>100394</v>
      </c>
      <c r="AA2506">
        <v>17</v>
      </c>
      <c r="AB2506">
        <v>100395</v>
      </c>
      <c r="AC2506">
        <v>19</v>
      </c>
      <c r="AD2506">
        <v>100394</v>
      </c>
      <c r="AE2506">
        <v>20</v>
      </c>
      <c r="AF2506">
        <v>201316</v>
      </c>
      <c r="AG2506">
        <v>18</v>
      </c>
      <c r="AH2506" t="e">
        <f>VLOOKUP(AF2506,关卡难度线!B:H,11,0)</f>
        <v>#N/A</v>
      </c>
    </row>
    <row r="2507" spans="14:34">
      <c r="N2507" s="14">
        <v>100395</v>
      </c>
      <c r="O2507">
        <v>11</v>
      </c>
      <c r="P2507">
        <v>100395</v>
      </c>
      <c r="Q2507">
        <v>12</v>
      </c>
      <c r="R2507">
        <v>100396</v>
      </c>
      <c r="S2507">
        <v>13</v>
      </c>
      <c r="T2507">
        <v>100395</v>
      </c>
      <c r="U2507">
        <v>14</v>
      </c>
      <c r="V2507">
        <v>100396</v>
      </c>
      <c r="W2507">
        <v>15</v>
      </c>
      <c r="X2507">
        <v>100394</v>
      </c>
      <c r="Y2507">
        <v>16</v>
      </c>
      <c r="Z2507">
        <v>100395</v>
      </c>
      <c r="AA2507">
        <v>17</v>
      </c>
      <c r="AB2507">
        <v>100395</v>
      </c>
      <c r="AC2507">
        <v>19</v>
      </c>
      <c r="AD2507">
        <v>100395</v>
      </c>
      <c r="AE2507">
        <v>20</v>
      </c>
      <c r="AF2507">
        <v>201317</v>
      </c>
      <c r="AG2507">
        <v>18</v>
      </c>
      <c r="AH2507" t="e">
        <f>VLOOKUP(AF2507,关卡难度线!B:H,11,0)</f>
        <v>#N/A</v>
      </c>
    </row>
    <row r="2508" spans="14:34">
      <c r="N2508" s="14">
        <v>100395</v>
      </c>
      <c r="O2508">
        <v>11</v>
      </c>
      <c r="P2508">
        <v>100394</v>
      </c>
      <c r="Q2508">
        <v>12</v>
      </c>
      <c r="R2508">
        <v>100395</v>
      </c>
      <c r="S2508">
        <v>13</v>
      </c>
      <c r="T2508">
        <v>100396</v>
      </c>
      <c r="U2508">
        <v>14</v>
      </c>
      <c r="V2508">
        <v>100396</v>
      </c>
      <c r="W2508">
        <v>15</v>
      </c>
      <c r="X2508">
        <v>100394</v>
      </c>
      <c r="Y2508">
        <v>16</v>
      </c>
      <c r="Z2508">
        <v>100396</v>
      </c>
      <c r="AA2508">
        <v>17</v>
      </c>
      <c r="AB2508">
        <v>100394</v>
      </c>
      <c r="AC2508">
        <v>19</v>
      </c>
      <c r="AD2508">
        <v>100394</v>
      </c>
      <c r="AE2508">
        <v>20</v>
      </c>
      <c r="AF2508">
        <v>201318</v>
      </c>
      <c r="AG2508">
        <v>18</v>
      </c>
      <c r="AH2508" t="e">
        <f>VLOOKUP(AF2508,关卡难度线!B:H,11,0)</f>
        <v>#N/A</v>
      </c>
    </row>
    <row r="2509" spans="14:34">
      <c r="N2509" s="14">
        <v>100394</v>
      </c>
      <c r="O2509">
        <v>11</v>
      </c>
      <c r="P2509">
        <v>100394</v>
      </c>
      <c r="Q2509">
        <v>12</v>
      </c>
      <c r="R2509">
        <v>100394</v>
      </c>
      <c r="S2509">
        <v>13</v>
      </c>
      <c r="T2509">
        <v>100395</v>
      </c>
      <c r="U2509">
        <v>14</v>
      </c>
      <c r="V2509">
        <v>100394</v>
      </c>
      <c r="W2509">
        <v>15</v>
      </c>
      <c r="X2509">
        <v>100396</v>
      </c>
      <c r="Y2509">
        <v>16</v>
      </c>
      <c r="Z2509">
        <v>100395</v>
      </c>
      <c r="AA2509">
        <v>17</v>
      </c>
      <c r="AB2509">
        <v>100394</v>
      </c>
      <c r="AC2509">
        <v>19</v>
      </c>
      <c r="AD2509">
        <v>100395</v>
      </c>
      <c r="AE2509">
        <v>20</v>
      </c>
      <c r="AF2509">
        <v>201319</v>
      </c>
      <c r="AG2509">
        <v>18</v>
      </c>
      <c r="AH2509" t="e">
        <f>VLOOKUP(AF2509,关卡难度线!B:H,11,0)</f>
        <v>#N/A</v>
      </c>
    </row>
    <row r="2510" spans="14:34">
      <c r="N2510" s="14">
        <v>100395</v>
      </c>
      <c r="O2510">
        <v>11</v>
      </c>
      <c r="P2510">
        <v>100394</v>
      </c>
      <c r="Q2510">
        <v>12</v>
      </c>
      <c r="R2510">
        <v>100395</v>
      </c>
      <c r="S2510">
        <v>13</v>
      </c>
      <c r="T2510">
        <v>100395</v>
      </c>
      <c r="U2510">
        <v>14</v>
      </c>
      <c r="V2510">
        <v>100396</v>
      </c>
      <c r="W2510">
        <v>15</v>
      </c>
      <c r="X2510">
        <v>100395</v>
      </c>
      <c r="Y2510">
        <v>16</v>
      </c>
      <c r="Z2510">
        <v>100396</v>
      </c>
      <c r="AA2510">
        <v>17</v>
      </c>
      <c r="AB2510">
        <v>100396</v>
      </c>
      <c r="AC2510">
        <v>19</v>
      </c>
      <c r="AD2510">
        <v>100394</v>
      </c>
      <c r="AE2510">
        <v>20</v>
      </c>
      <c r="AF2510">
        <v>201320</v>
      </c>
      <c r="AG2510">
        <v>18</v>
      </c>
      <c r="AH2510" t="e">
        <f>VLOOKUP(AF2510,关卡难度线!B:H,11,0)</f>
        <v>#N/A</v>
      </c>
    </row>
    <row r="2511" spans="14:34">
      <c r="N2511" s="14">
        <v>100395</v>
      </c>
      <c r="O2511">
        <v>11</v>
      </c>
      <c r="P2511">
        <v>100394</v>
      </c>
      <c r="Q2511">
        <v>12</v>
      </c>
      <c r="R2511">
        <v>100395</v>
      </c>
      <c r="S2511">
        <v>13</v>
      </c>
      <c r="T2511">
        <v>100394</v>
      </c>
      <c r="U2511">
        <v>14</v>
      </c>
      <c r="V2511">
        <v>100394</v>
      </c>
      <c r="W2511">
        <v>15</v>
      </c>
      <c r="X2511">
        <v>100395</v>
      </c>
      <c r="Y2511">
        <v>16</v>
      </c>
      <c r="Z2511">
        <v>100394</v>
      </c>
      <c r="AA2511">
        <v>17</v>
      </c>
      <c r="AB2511">
        <v>100396</v>
      </c>
      <c r="AC2511">
        <v>19</v>
      </c>
      <c r="AD2511">
        <v>100395</v>
      </c>
      <c r="AE2511">
        <v>20</v>
      </c>
      <c r="AF2511">
        <v>201311</v>
      </c>
      <c r="AG2511">
        <v>18</v>
      </c>
      <c r="AH2511" t="e">
        <f>VLOOKUP(AF2511,关卡难度线!B:H,11,0)</f>
        <v>#N/A</v>
      </c>
    </row>
    <row r="2512" spans="14:34">
      <c r="N2512" s="14">
        <v>100395</v>
      </c>
      <c r="O2512">
        <v>11</v>
      </c>
      <c r="P2512">
        <v>100396</v>
      </c>
      <c r="Q2512">
        <v>12</v>
      </c>
      <c r="R2512">
        <v>100394</v>
      </c>
      <c r="S2512">
        <v>13</v>
      </c>
      <c r="T2512">
        <v>100396</v>
      </c>
      <c r="U2512">
        <v>14</v>
      </c>
      <c r="V2512">
        <v>100395</v>
      </c>
      <c r="W2512">
        <v>15</v>
      </c>
      <c r="X2512">
        <v>100394</v>
      </c>
      <c r="Y2512">
        <v>16</v>
      </c>
      <c r="Z2512">
        <v>100394</v>
      </c>
      <c r="AA2512">
        <v>17</v>
      </c>
      <c r="AB2512">
        <v>100394</v>
      </c>
      <c r="AC2512">
        <v>19</v>
      </c>
      <c r="AD2512">
        <v>100396</v>
      </c>
      <c r="AE2512">
        <v>20</v>
      </c>
      <c r="AF2512">
        <v>201312</v>
      </c>
      <c r="AG2512">
        <v>18</v>
      </c>
      <c r="AH2512" t="e">
        <f>VLOOKUP(AF2512,关卡难度线!B:H,11,0)</f>
        <v>#N/A</v>
      </c>
    </row>
    <row r="2513" spans="14:34">
      <c r="N2513" s="14">
        <v>100395</v>
      </c>
      <c r="O2513">
        <v>11</v>
      </c>
      <c r="P2513">
        <v>100395</v>
      </c>
      <c r="Q2513">
        <v>12</v>
      </c>
      <c r="R2513">
        <v>100395</v>
      </c>
      <c r="S2513">
        <v>13</v>
      </c>
      <c r="T2513">
        <v>100394</v>
      </c>
      <c r="U2513">
        <v>14</v>
      </c>
      <c r="V2513">
        <v>100396</v>
      </c>
      <c r="W2513">
        <v>15</v>
      </c>
      <c r="X2513">
        <v>100395</v>
      </c>
      <c r="Y2513">
        <v>16</v>
      </c>
      <c r="Z2513">
        <v>100396</v>
      </c>
      <c r="AA2513">
        <v>17</v>
      </c>
      <c r="AB2513">
        <v>100395</v>
      </c>
      <c r="AC2513">
        <v>19</v>
      </c>
      <c r="AD2513">
        <v>100396</v>
      </c>
      <c r="AE2513">
        <v>20</v>
      </c>
      <c r="AF2513">
        <v>201313</v>
      </c>
      <c r="AG2513">
        <v>18</v>
      </c>
      <c r="AH2513" t="e">
        <f>VLOOKUP(AF2513,关卡难度线!B:H,11,0)</f>
        <v>#N/A</v>
      </c>
    </row>
    <row r="2514" spans="14:34">
      <c r="N2514" s="14">
        <v>100394</v>
      </c>
      <c r="O2514">
        <v>11</v>
      </c>
      <c r="P2514">
        <v>100396</v>
      </c>
      <c r="Q2514">
        <v>12</v>
      </c>
      <c r="R2514">
        <v>100395</v>
      </c>
      <c r="S2514">
        <v>13</v>
      </c>
      <c r="T2514">
        <v>100396</v>
      </c>
      <c r="U2514">
        <v>14</v>
      </c>
      <c r="V2514">
        <v>100394</v>
      </c>
      <c r="W2514">
        <v>15</v>
      </c>
      <c r="X2514">
        <v>100395</v>
      </c>
      <c r="Y2514">
        <v>16</v>
      </c>
      <c r="Z2514">
        <v>100396</v>
      </c>
      <c r="AA2514">
        <v>17</v>
      </c>
      <c r="AB2514">
        <v>100394</v>
      </c>
      <c r="AC2514">
        <v>19</v>
      </c>
      <c r="AD2514">
        <v>100395</v>
      </c>
      <c r="AE2514">
        <v>20</v>
      </c>
      <c r="AF2514">
        <v>201314</v>
      </c>
      <c r="AG2514">
        <v>18</v>
      </c>
      <c r="AH2514" t="e">
        <f>VLOOKUP(AF2514,关卡难度线!B:H,11,0)</f>
        <v>#N/A</v>
      </c>
    </row>
    <row r="2515" spans="14:34">
      <c r="N2515" s="14">
        <v>100396</v>
      </c>
      <c r="O2515">
        <v>11</v>
      </c>
      <c r="P2515">
        <v>100396</v>
      </c>
      <c r="Q2515">
        <v>12</v>
      </c>
      <c r="R2515">
        <v>100396</v>
      </c>
      <c r="S2515">
        <v>13</v>
      </c>
      <c r="T2515">
        <v>100396</v>
      </c>
      <c r="U2515">
        <v>14</v>
      </c>
      <c r="V2515">
        <v>100394</v>
      </c>
      <c r="W2515">
        <v>15</v>
      </c>
      <c r="X2515">
        <v>100395</v>
      </c>
      <c r="Y2515">
        <v>16</v>
      </c>
      <c r="Z2515">
        <v>100394</v>
      </c>
      <c r="AA2515">
        <v>17</v>
      </c>
      <c r="AB2515">
        <v>100396</v>
      </c>
      <c r="AC2515">
        <v>19</v>
      </c>
      <c r="AD2515">
        <v>100396</v>
      </c>
      <c r="AE2515">
        <v>20</v>
      </c>
      <c r="AF2515">
        <v>201315</v>
      </c>
      <c r="AG2515">
        <v>18</v>
      </c>
      <c r="AH2515" t="e">
        <f>VLOOKUP(AF2515,关卡难度线!B:H,11,0)</f>
        <v>#N/A</v>
      </c>
    </row>
    <row r="2516" spans="14:34">
      <c r="N2516" s="14">
        <v>100396</v>
      </c>
      <c r="O2516">
        <v>11</v>
      </c>
      <c r="P2516">
        <v>100396</v>
      </c>
      <c r="Q2516">
        <v>12</v>
      </c>
      <c r="R2516">
        <v>100394</v>
      </c>
      <c r="S2516">
        <v>13</v>
      </c>
      <c r="T2516">
        <v>100396</v>
      </c>
      <c r="U2516">
        <v>14</v>
      </c>
      <c r="V2516">
        <v>100394</v>
      </c>
      <c r="W2516">
        <v>15</v>
      </c>
      <c r="X2516">
        <v>100394</v>
      </c>
      <c r="Y2516">
        <v>16</v>
      </c>
      <c r="Z2516">
        <v>100394</v>
      </c>
      <c r="AA2516">
        <v>17</v>
      </c>
      <c r="AB2516">
        <v>100395</v>
      </c>
      <c r="AC2516">
        <v>19</v>
      </c>
      <c r="AD2516">
        <v>100394</v>
      </c>
      <c r="AE2516">
        <v>20</v>
      </c>
      <c r="AF2516">
        <v>201316</v>
      </c>
      <c r="AG2516">
        <v>18</v>
      </c>
      <c r="AH2516" t="e">
        <f>VLOOKUP(AF2516,关卡难度线!B:H,11,0)</f>
        <v>#N/A</v>
      </c>
    </row>
    <row r="2517" spans="14:34">
      <c r="N2517" s="14">
        <v>100395</v>
      </c>
      <c r="O2517">
        <v>11</v>
      </c>
      <c r="P2517">
        <v>100395</v>
      </c>
      <c r="Q2517">
        <v>12</v>
      </c>
      <c r="R2517">
        <v>100396</v>
      </c>
      <c r="S2517">
        <v>13</v>
      </c>
      <c r="T2517">
        <v>100395</v>
      </c>
      <c r="U2517">
        <v>14</v>
      </c>
      <c r="V2517">
        <v>100396</v>
      </c>
      <c r="W2517">
        <v>15</v>
      </c>
      <c r="X2517">
        <v>100394</v>
      </c>
      <c r="Y2517">
        <v>16</v>
      </c>
      <c r="Z2517">
        <v>100395</v>
      </c>
      <c r="AA2517">
        <v>17</v>
      </c>
      <c r="AB2517">
        <v>100395</v>
      </c>
      <c r="AC2517">
        <v>19</v>
      </c>
      <c r="AD2517">
        <v>100395</v>
      </c>
      <c r="AE2517">
        <v>20</v>
      </c>
      <c r="AF2517">
        <v>201317</v>
      </c>
      <c r="AG2517">
        <v>18</v>
      </c>
      <c r="AH2517" t="e">
        <f>VLOOKUP(AF2517,关卡难度线!B:H,11,0)</f>
        <v>#N/A</v>
      </c>
    </row>
    <row r="2518" spans="14:34">
      <c r="N2518" s="14">
        <v>100395</v>
      </c>
      <c r="O2518">
        <v>11</v>
      </c>
      <c r="P2518">
        <v>100394</v>
      </c>
      <c r="Q2518">
        <v>12</v>
      </c>
      <c r="R2518">
        <v>100395</v>
      </c>
      <c r="S2518">
        <v>13</v>
      </c>
      <c r="T2518">
        <v>100396</v>
      </c>
      <c r="U2518">
        <v>14</v>
      </c>
      <c r="V2518">
        <v>100396</v>
      </c>
      <c r="W2518">
        <v>15</v>
      </c>
      <c r="X2518">
        <v>100394</v>
      </c>
      <c r="Y2518">
        <v>16</v>
      </c>
      <c r="Z2518">
        <v>100396</v>
      </c>
      <c r="AA2518">
        <v>17</v>
      </c>
      <c r="AB2518">
        <v>100394</v>
      </c>
      <c r="AC2518">
        <v>19</v>
      </c>
      <c r="AD2518">
        <v>100394</v>
      </c>
      <c r="AE2518">
        <v>20</v>
      </c>
      <c r="AF2518">
        <v>201318</v>
      </c>
      <c r="AG2518">
        <v>18</v>
      </c>
      <c r="AH2518" t="e">
        <f>VLOOKUP(AF2518,关卡难度线!B:H,11,0)</f>
        <v>#N/A</v>
      </c>
    </row>
    <row r="2519" spans="14:34">
      <c r="N2519" s="14">
        <v>100394</v>
      </c>
      <c r="O2519">
        <v>11</v>
      </c>
      <c r="P2519">
        <v>100394</v>
      </c>
      <c r="Q2519">
        <v>12</v>
      </c>
      <c r="R2519">
        <v>100394</v>
      </c>
      <c r="S2519">
        <v>13</v>
      </c>
      <c r="T2519">
        <v>100395</v>
      </c>
      <c r="U2519">
        <v>14</v>
      </c>
      <c r="V2519">
        <v>100394</v>
      </c>
      <c r="W2519">
        <v>15</v>
      </c>
      <c r="X2519">
        <v>100396</v>
      </c>
      <c r="Y2519">
        <v>16</v>
      </c>
      <c r="Z2519">
        <v>100395</v>
      </c>
      <c r="AA2519">
        <v>17</v>
      </c>
      <c r="AB2519">
        <v>100394</v>
      </c>
      <c r="AC2519">
        <v>19</v>
      </c>
      <c r="AD2519">
        <v>100395</v>
      </c>
      <c r="AE2519">
        <v>20</v>
      </c>
      <c r="AF2519">
        <v>201319</v>
      </c>
      <c r="AG2519">
        <v>18</v>
      </c>
      <c r="AH2519" t="e">
        <f>VLOOKUP(AF2519,关卡难度线!B:H,11,0)</f>
        <v>#N/A</v>
      </c>
    </row>
    <row r="2520" spans="14:34">
      <c r="N2520" s="14">
        <v>100395</v>
      </c>
      <c r="O2520">
        <v>11</v>
      </c>
      <c r="P2520">
        <v>100394</v>
      </c>
      <c r="Q2520">
        <v>12</v>
      </c>
      <c r="R2520">
        <v>100395</v>
      </c>
      <c r="S2520">
        <v>13</v>
      </c>
      <c r="T2520">
        <v>100395</v>
      </c>
      <c r="U2520">
        <v>14</v>
      </c>
      <c r="V2520">
        <v>100396</v>
      </c>
      <c r="W2520">
        <v>15</v>
      </c>
      <c r="X2520">
        <v>100395</v>
      </c>
      <c r="Y2520">
        <v>16</v>
      </c>
      <c r="Z2520">
        <v>100396</v>
      </c>
      <c r="AA2520">
        <v>17</v>
      </c>
      <c r="AB2520">
        <v>100396</v>
      </c>
      <c r="AC2520">
        <v>19</v>
      </c>
      <c r="AD2520">
        <v>100394</v>
      </c>
      <c r="AE2520">
        <v>20</v>
      </c>
      <c r="AF2520">
        <v>201320</v>
      </c>
      <c r="AG2520">
        <v>18</v>
      </c>
      <c r="AH2520" t="e">
        <f>VLOOKUP(AF2520,关卡难度线!B:H,11,0)</f>
        <v>#N/A</v>
      </c>
    </row>
    <row r="2521" spans="14:34">
      <c r="N2521" s="14">
        <v>100399</v>
      </c>
      <c r="O2521">
        <v>11</v>
      </c>
      <c r="P2521">
        <v>100397</v>
      </c>
      <c r="Q2521">
        <v>12</v>
      </c>
      <c r="R2521">
        <v>100397</v>
      </c>
      <c r="S2521">
        <v>13</v>
      </c>
      <c r="T2521">
        <v>100399</v>
      </c>
      <c r="U2521">
        <v>14</v>
      </c>
      <c r="V2521">
        <v>100397</v>
      </c>
      <c r="W2521">
        <v>15</v>
      </c>
      <c r="X2521">
        <v>100397</v>
      </c>
      <c r="Y2521">
        <v>16</v>
      </c>
      <c r="Z2521">
        <v>100399</v>
      </c>
      <c r="AA2521">
        <v>17</v>
      </c>
      <c r="AB2521">
        <v>100398</v>
      </c>
      <c r="AC2521">
        <v>19</v>
      </c>
      <c r="AD2521">
        <v>100398</v>
      </c>
      <c r="AE2521">
        <v>20</v>
      </c>
      <c r="AF2521">
        <v>201321</v>
      </c>
      <c r="AG2521">
        <v>18</v>
      </c>
      <c r="AH2521" t="e">
        <f>VLOOKUP(AF2521,关卡难度线!B:H,11,0)</f>
        <v>#N/A</v>
      </c>
    </row>
    <row r="2522" spans="14:34">
      <c r="N2522" s="14">
        <v>100398</v>
      </c>
      <c r="O2522">
        <v>11</v>
      </c>
      <c r="P2522">
        <v>100397</v>
      </c>
      <c r="Q2522">
        <v>12</v>
      </c>
      <c r="R2522">
        <v>100398</v>
      </c>
      <c r="S2522">
        <v>13</v>
      </c>
      <c r="T2522">
        <v>100399</v>
      </c>
      <c r="U2522">
        <v>14</v>
      </c>
      <c r="V2522">
        <v>100397</v>
      </c>
      <c r="W2522">
        <v>15</v>
      </c>
      <c r="X2522">
        <v>100399</v>
      </c>
      <c r="Y2522">
        <v>16</v>
      </c>
      <c r="Z2522">
        <v>100398</v>
      </c>
      <c r="AA2522">
        <v>17</v>
      </c>
      <c r="AB2522">
        <v>100399</v>
      </c>
      <c r="AC2522">
        <v>19</v>
      </c>
      <c r="AD2522">
        <v>100398</v>
      </c>
      <c r="AE2522">
        <v>20</v>
      </c>
      <c r="AF2522">
        <v>201322</v>
      </c>
      <c r="AG2522">
        <v>18</v>
      </c>
      <c r="AH2522" t="e">
        <f>VLOOKUP(AF2522,关卡难度线!B:H,11,0)</f>
        <v>#N/A</v>
      </c>
    </row>
    <row r="2523" spans="14:34">
      <c r="N2523" s="14">
        <v>100398</v>
      </c>
      <c r="O2523">
        <v>11</v>
      </c>
      <c r="P2523">
        <v>100399</v>
      </c>
      <c r="Q2523">
        <v>12</v>
      </c>
      <c r="R2523">
        <v>100399</v>
      </c>
      <c r="S2523">
        <v>13</v>
      </c>
      <c r="T2523">
        <v>100399</v>
      </c>
      <c r="U2523">
        <v>14</v>
      </c>
      <c r="V2523">
        <v>100397</v>
      </c>
      <c r="W2523">
        <v>15</v>
      </c>
      <c r="X2523">
        <v>100398</v>
      </c>
      <c r="Y2523">
        <v>16</v>
      </c>
      <c r="Z2523">
        <v>100398</v>
      </c>
      <c r="AA2523">
        <v>17</v>
      </c>
      <c r="AB2523">
        <v>100398</v>
      </c>
      <c r="AC2523">
        <v>19</v>
      </c>
      <c r="AD2523">
        <v>100398</v>
      </c>
      <c r="AE2523">
        <v>20</v>
      </c>
      <c r="AF2523">
        <v>201323</v>
      </c>
      <c r="AG2523">
        <v>18</v>
      </c>
      <c r="AH2523" t="e">
        <f>VLOOKUP(AF2523,关卡难度线!B:H,11,0)</f>
        <v>#N/A</v>
      </c>
    </row>
    <row r="2524" spans="14:34">
      <c r="N2524" s="14">
        <v>100399</v>
      </c>
      <c r="O2524">
        <v>11</v>
      </c>
      <c r="P2524">
        <v>100399</v>
      </c>
      <c r="Q2524">
        <v>12</v>
      </c>
      <c r="R2524">
        <v>100398</v>
      </c>
      <c r="S2524">
        <v>13</v>
      </c>
      <c r="T2524">
        <v>100397</v>
      </c>
      <c r="U2524">
        <v>14</v>
      </c>
      <c r="V2524">
        <v>100399</v>
      </c>
      <c r="W2524">
        <v>15</v>
      </c>
      <c r="X2524">
        <v>100397</v>
      </c>
      <c r="Y2524">
        <v>16</v>
      </c>
      <c r="Z2524">
        <v>100397</v>
      </c>
      <c r="AA2524">
        <v>17</v>
      </c>
      <c r="AB2524">
        <v>100399</v>
      </c>
      <c r="AC2524">
        <v>19</v>
      </c>
      <c r="AD2524">
        <v>100399</v>
      </c>
      <c r="AE2524">
        <v>20</v>
      </c>
      <c r="AF2524">
        <v>201324</v>
      </c>
      <c r="AG2524">
        <v>18</v>
      </c>
      <c r="AH2524" t="e">
        <f>VLOOKUP(AF2524,关卡难度线!B:H,11,0)</f>
        <v>#N/A</v>
      </c>
    </row>
    <row r="2525" spans="14:34">
      <c r="N2525" s="14">
        <v>100398</v>
      </c>
      <c r="O2525">
        <v>11</v>
      </c>
      <c r="P2525">
        <v>100398</v>
      </c>
      <c r="Q2525">
        <v>12</v>
      </c>
      <c r="R2525">
        <v>100398</v>
      </c>
      <c r="S2525">
        <v>13</v>
      </c>
      <c r="T2525">
        <v>100399</v>
      </c>
      <c r="U2525">
        <v>14</v>
      </c>
      <c r="V2525">
        <v>100399</v>
      </c>
      <c r="W2525">
        <v>15</v>
      </c>
      <c r="X2525">
        <v>100398</v>
      </c>
      <c r="Y2525">
        <v>16</v>
      </c>
      <c r="Z2525">
        <v>100399</v>
      </c>
      <c r="AA2525">
        <v>17</v>
      </c>
      <c r="AB2525">
        <v>100398</v>
      </c>
      <c r="AC2525">
        <v>19</v>
      </c>
      <c r="AD2525">
        <v>100398</v>
      </c>
      <c r="AE2525">
        <v>20</v>
      </c>
      <c r="AF2525">
        <v>201325</v>
      </c>
      <c r="AG2525">
        <v>18</v>
      </c>
      <c r="AH2525" t="e">
        <f>VLOOKUP(AF2525,关卡难度线!B:H,11,0)</f>
        <v>#N/A</v>
      </c>
    </row>
    <row r="2526" spans="14:34">
      <c r="N2526" s="14">
        <v>100399</v>
      </c>
      <c r="O2526">
        <v>11</v>
      </c>
      <c r="P2526">
        <v>100397</v>
      </c>
      <c r="Q2526">
        <v>12</v>
      </c>
      <c r="R2526">
        <v>100398</v>
      </c>
      <c r="S2526">
        <v>13</v>
      </c>
      <c r="T2526">
        <v>100399</v>
      </c>
      <c r="U2526">
        <v>14</v>
      </c>
      <c r="V2526">
        <v>100398</v>
      </c>
      <c r="W2526">
        <v>15</v>
      </c>
      <c r="X2526">
        <v>100399</v>
      </c>
      <c r="Y2526">
        <v>16</v>
      </c>
      <c r="Z2526">
        <v>100397</v>
      </c>
      <c r="AA2526">
        <v>17</v>
      </c>
      <c r="AB2526">
        <v>100399</v>
      </c>
      <c r="AC2526">
        <v>19</v>
      </c>
      <c r="AD2526">
        <v>100398</v>
      </c>
      <c r="AE2526">
        <v>20</v>
      </c>
      <c r="AF2526">
        <v>201326</v>
      </c>
      <c r="AG2526">
        <v>18</v>
      </c>
      <c r="AH2526" t="e">
        <f>VLOOKUP(AF2526,关卡难度线!B:H,11,0)</f>
        <v>#N/A</v>
      </c>
    </row>
    <row r="2527" spans="14:34">
      <c r="N2527" s="14">
        <v>100397</v>
      </c>
      <c r="O2527">
        <v>11</v>
      </c>
      <c r="P2527">
        <v>100398</v>
      </c>
      <c r="Q2527">
        <v>12</v>
      </c>
      <c r="R2527">
        <v>100397</v>
      </c>
      <c r="S2527">
        <v>13</v>
      </c>
      <c r="T2527">
        <v>100397</v>
      </c>
      <c r="U2527">
        <v>14</v>
      </c>
      <c r="V2527">
        <v>100399</v>
      </c>
      <c r="W2527">
        <v>15</v>
      </c>
      <c r="X2527">
        <v>100398</v>
      </c>
      <c r="Y2527">
        <v>16</v>
      </c>
      <c r="Z2527">
        <v>100399</v>
      </c>
      <c r="AA2527">
        <v>17</v>
      </c>
      <c r="AB2527">
        <v>100399</v>
      </c>
      <c r="AC2527">
        <v>19</v>
      </c>
      <c r="AD2527">
        <v>100399</v>
      </c>
      <c r="AE2527">
        <v>20</v>
      </c>
      <c r="AF2527">
        <v>201327</v>
      </c>
      <c r="AG2527">
        <v>18</v>
      </c>
      <c r="AH2527" t="e">
        <f>VLOOKUP(AF2527,关卡难度线!B:H,11,0)</f>
        <v>#N/A</v>
      </c>
    </row>
    <row r="2528" spans="14:34">
      <c r="N2528" s="14">
        <v>100397</v>
      </c>
      <c r="O2528">
        <v>11</v>
      </c>
      <c r="P2528">
        <v>100397</v>
      </c>
      <c r="Q2528">
        <v>12</v>
      </c>
      <c r="R2528">
        <v>100399</v>
      </c>
      <c r="S2528">
        <v>13</v>
      </c>
      <c r="T2528">
        <v>100399</v>
      </c>
      <c r="U2528">
        <v>14</v>
      </c>
      <c r="V2528">
        <v>100398</v>
      </c>
      <c r="W2528">
        <v>15</v>
      </c>
      <c r="X2528">
        <v>100399</v>
      </c>
      <c r="Y2528">
        <v>16</v>
      </c>
      <c r="Z2528">
        <v>100398</v>
      </c>
      <c r="AA2528">
        <v>17</v>
      </c>
      <c r="AB2528">
        <v>100397</v>
      </c>
      <c r="AC2528">
        <v>19</v>
      </c>
      <c r="AD2528">
        <v>100397</v>
      </c>
      <c r="AE2528">
        <v>20</v>
      </c>
      <c r="AF2528">
        <v>201328</v>
      </c>
      <c r="AG2528">
        <v>18</v>
      </c>
      <c r="AH2528" t="e">
        <f>VLOOKUP(AF2528,关卡难度线!B:H,11,0)</f>
        <v>#N/A</v>
      </c>
    </row>
    <row r="2529" spans="14:34">
      <c r="N2529" s="14">
        <v>100399</v>
      </c>
      <c r="O2529">
        <v>11</v>
      </c>
      <c r="P2529">
        <v>100398</v>
      </c>
      <c r="Q2529">
        <v>12</v>
      </c>
      <c r="R2529">
        <v>100398</v>
      </c>
      <c r="S2529">
        <v>13</v>
      </c>
      <c r="T2529">
        <v>100397</v>
      </c>
      <c r="U2529">
        <v>14</v>
      </c>
      <c r="V2529">
        <v>100398</v>
      </c>
      <c r="W2529">
        <v>15</v>
      </c>
      <c r="X2529">
        <v>100397</v>
      </c>
      <c r="Y2529">
        <v>16</v>
      </c>
      <c r="Z2529">
        <v>100398</v>
      </c>
      <c r="AA2529">
        <v>17</v>
      </c>
      <c r="AB2529">
        <v>100397</v>
      </c>
      <c r="AC2529">
        <v>19</v>
      </c>
      <c r="AD2529">
        <v>100397</v>
      </c>
      <c r="AE2529">
        <v>20</v>
      </c>
      <c r="AF2529">
        <v>201329</v>
      </c>
      <c r="AG2529">
        <v>18</v>
      </c>
      <c r="AH2529" t="e">
        <f>VLOOKUP(AF2529,关卡难度线!B:H,11,0)</f>
        <v>#N/A</v>
      </c>
    </row>
    <row r="2530" spans="14:34">
      <c r="N2530" s="14">
        <v>100399</v>
      </c>
      <c r="O2530">
        <v>11</v>
      </c>
      <c r="P2530">
        <v>100397</v>
      </c>
      <c r="Q2530">
        <v>12</v>
      </c>
      <c r="R2530">
        <v>100399</v>
      </c>
      <c r="S2530">
        <v>13</v>
      </c>
      <c r="T2530">
        <v>100398</v>
      </c>
      <c r="U2530">
        <v>14</v>
      </c>
      <c r="V2530">
        <v>100397</v>
      </c>
      <c r="W2530">
        <v>15</v>
      </c>
      <c r="X2530">
        <v>100397</v>
      </c>
      <c r="Y2530">
        <v>16</v>
      </c>
      <c r="Z2530">
        <v>100398</v>
      </c>
      <c r="AA2530">
        <v>17</v>
      </c>
      <c r="AB2530">
        <v>100399</v>
      </c>
      <c r="AC2530">
        <v>19</v>
      </c>
      <c r="AD2530">
        <v>100397</v>
      </c>
      <c r="AE2530">
        <v>20</v>
      </c>
      <c r="AF2530">
        <v>201330</v>
      </c>
      <c r="AG2530">
        <v>18</v>
      </c>
      <c r="AH2530" t="e">
        <f>VLOOKUP(AF2530,关卡难度线!B:H,11,0)</f>
        <v>#N/A</v>
      </c>
    </row>
    <row r="2531" spans="14:34">
      <c r="N2531" s="14">
        <v>100399</v>
      </c>
      <c r="O2531">
        <v>11</v>
      </c>
      <c r="P2531">
        <v>100397</v>
      </c>
      <c r="Q2531">
        <v>12</v>
      </c>
      <c r="R2531">
        <v>100397</v>
      </c>
      <c r="S2531">
        <v>13</v>
      </c>
      <c r="T2531">
        <v>100399</v>
      </c>
      <c r="U2531">
        <v>14</v>
      </c>
      <c r="V2531">
        <v>100397</v>
      </c>
      <c r="W2531">
        <v>15</v>
      </c>
      <c r="X2531">
        <v>100397</v>
      </c>
      <c r="Y2531">
        <v>16</v>
      </c>
      <c r="Z2531">
        <v>100399</v>
      </c>
      <c r="AA2531">
        <v>17</v>
      </c>
      <c r="AB2531">
        <v>100398</v>
      </c>
      <c r="AC2531">
        <v>19</v>
      </c>
      <c r="AD2531">
        <v>100398</v>
      </c>
      <c r="AE2531">
        <v>20</v>
      </c>
      <c r="AF2531">
        <v>201321</v>
      </c>
      <c r="AG2531">
        <v>18</v>
      </c>
      <c r="AH2531" t="e">
        <f>VLOOKUP(AF2531,关卡难度线!B:H,11,0)</f>
        <v>#N/A</v>
      </c>
    </row>
    <row r="2532" spans="14:34">
      <c r="N2532" s="14">
        <v>100398</v>
      </c>
      <c r="O2532">
        <v>11</v>
      </c>
      <c r="P2532">
        <v>100397</v>
      </c>
      <c r="Q2532">
        <v>12</v>
      </c>
      <c r="R2532">
        <v>100398</v>
      </c>
      <c r="S2532">
        <v>13</v>
      </c>
      <c r="T2532">
        <v>100399</v>
      </c>
      <c r="U2532">
        <v>14</v>
      </c>
      <c r="V2532">
        <v>100397</v>
      </c>
      <c r="W2532">
        <v>15</v>
      </c>
      <c r="X2532">
        <v>100399</v>
      </c>
      <c r="Y2532">
        <v>16</v>
      </c>
      <c r="Z2532">
        <v>100398</v>
      </c>
      <c r="AA2532">
        <v>17</v>
      </c>
      <c r="AB2532">
        <v>100399</v>
      </c>
      <c r="AC2532">
        <v>19</v>
      </c>
      <c r="AD2532">
        <v>100398</v>
      </c>
      <c r="AE2532">
        <v>20</v>
      </c>
      <c r="AF2532">
        <v>201322</v>
      </c>
      <c r="AG2532">
        <v>18</v>
      </c>
      <c r="AH2532" t="e">
        <f>VLOOKUP(AF2532,关卡难度线!B:H,11,0)</f>
        <v>#N/A</v>
      </c>
    </row>
    <row r="2533" spans="14:34">
      <c r="N2533" s="14">
        <v>100398</v>
      </c>
      <c r="O2533">
        <v>11</v>
      </c>
      <c r="P2533">
        <v>100399</v>
      </c>
      <c r="Q2533">
        <v>12</v>
      </c>
      <c r="R2533">
        <v>100399</v>
      </c>
      <c r="S2533">
        <v>13</v>
      </c>
      <c r="T2533">
        <v>100399</v>
      </c>
      <c r="U2533">
        <v>14</v>
      </c>
      <c r="V2533">
        <v>100397</v>
      </c>
      <c r="W2533">
        <v>15</v>
      </c>
      <c r="X2533">
        <v>100398</v>
      </c>
      <c r="Y2533">
        <v>16</v>
      </c>
      <c r="Z2533">
        <v>100398</v>
      </c>
      <c r="AA2533">
        <v>17</v>
      </c>
      <c r="AB2533">
        <v>100398</v>
      </c>
      <c r="AC2533">
        <v>19</v>
      </c>
      <c r="AD2533">
        <v>100398</v>
      </c>
      <c r="AE2533">
        <v>20</v>
      </c>
      <c r="AF2533">
        <v>201323</v>
      </c>
      <c r="AG2533">
        <v>18</v>
      </c>
      <c r="AH2533" t="e">
        <f>VLOOKUP(AF2533,关卡难度线!B:H,11,0)</f>
        <v>#N/A</v>
      </c>
    </row>
    <row r="2534" spans="14:34">
      <c r="N2534" s="14">
        <v>100399</v>
      </c>
      <c r="O2534">
        <v>11</v>
      </c>
      <c r="P2534">
        <v>100399</v>
      </c>
      <c r="Q2534">
        <v>12</v>
      </c>
      <c r="R2534">
        <v>100398</v>
      </c>
      <c r="S2534">
        <v>13</v>
      </c>
      <c r="T2534">
        <v>100397</v>
      </c>
      <c r="U2534">
        <v>14</v>
      </c>
      <c r="V2534">
        <v>100399</v>
      </c>
      <c r="W2534">
        <v>15</v>
      </c>
      <c r="X2534">
        <v>100397</v>
      </c>
      <c r="Y2534">
        <v>16</v>
      </c>
      <c r="Z2534">
        <v>100397</v>
      </c>
      <c r="AA2534">
        <v>17</v>
      </c>
      <c r="AB2534">
        <v>100399</v>
      </c>
      <c r="AC2534">
        <v>19</v>
      </c>
      <c r="AD2534">
        <v>100399</v>
      </c>
      <c r="AE2534">
        <v>20</v>
      </c>
      <c r="AF2534">
        <v>201324</v>
      </c>
      <c r="AG2534">
        <v>18</v>
      </c>
      <c r="AH2534" t="e">
        <f>VLOOKUP(AF2534,关卡难度线!B:H,11,0)</f>
        <v>#N/A</v>
      </c>
    </row>
    <row r="2535" spans="14:34">
      <c r="N2535" s="14">
        <v>100398</v>
      </c>
      <c r="O2535">
        <v>11</v>
      </c>
      <c r="P2535">
        <v>100398</v>
      </c>
      <c r="Q2535">
        <v>12</v>
      </c>
      <c r="R2535">
        <v>100398</v>
      </c>
      <c r="S2535">
        <v>13</v>
      </c>
      <c r="T2535">
        <v>100399</v>
      </c>
      <c r="U2535">
        <v>14</v>
      </c>
      <c r="V2535">
        <v>100399</v>
      </c>
      <c r="W2535">
        <v>15</v>
      </c>
      <c r="X2535">
        <v>100398</v>
      </c>
      <c r="Y2535">
        <v>16</v>
      </c>
      <c r="Z2535">
        <v>100399</v>
      </c>
      <c r="AA2535">
        <v>17</v>
      </c>
      <c r="AB2535">
        <v>100398</v>
      </c>
      <c r="AC2535">
        <v>19</v>
      </c>
      <c r="AD2535">
        <v>100398</v>
      </c>
      <c r="AE2535">
        <v>20</v>
      </c>
      <c r="AF2535">
        <v>201325</v>
      </c>
      <c r="AG2535">
        <v>18</v>
      </c>
      <c r="AH2535" t="e">
        <f>VLOOKUP(AF2535,关卡难度线!B:H,11,0)</f>
        <v>#N/A</v>
      </c>
    </row>
    <row r="2536" spans="14:34">
      <c r="N2536" s="14">
        <v>100399</v>
      </c>
      <c r="O2536">
        <v>11</v>
      </c>
      <c r="P2536">
        <v>100397</v>
      </c>
      <c r="Q2536">
        <v>12</v>
      </c>
      <c r="R2536">
        <v>100398</v>
      </c>
      <c r="S2536">
        <v>13</v>
      </c>
      <c r="T2536">
        <v>100399</v>
      </c>
      <c r="U2536">
        <v>14</v>
      </c>
      <c r="V2536">
        <v>100398</v>
      </c>
      <c r="W2536">
        <v>15</v>
      </c>
      <c r="X2536">
        <v>100399</v>
      </c>
      <c r="Y2536">
        <v>16</v>
      </c>
      <c r="Z2536">
        <v>100397</v>
      </c>
      <c r="AA2536">
        <v>17</v>
      </c>
      <c r="AB2536">
        <v>100399</v>
      </c>
      <c r="AC2536">
        <v>19</v>
      </c>
      <c r="AD2536">
        <v>100398</v>
      </c>
      <c r="AE2536">
        <v>20</v>
      </c>
      <c r="AF2536">
        <v>201326</v>
      </c>
      <c r="AG2536">
        <v>18</v>
      </c>
      <c r="AH2536" t="e">
        <f>VLOOKUP(AF2536,关卡难度线!B:H,11,0)</f>
        <v>#N/A</v>
      </c>
    </row>
    <row r="2537" spans="14:34">
      <c r="N2537" s="14">
        <v>100397</v>
      </c>
      <c r="O2537">
        <v>11</v>
      </c>
      <c r="P2537">
        <v>100398</v>
      </c>
      <c r="Q2537">
        <v>12</v>
      </c>
      <c r="R2537">
        <v>100397</v>
      </c>
      <c r="S2537">
        <v>13</v>
      </c>
      <c r="T2537">
        <v>100397</v>
      </c>
      <c r="U2537">
        <v>14</v>
      </c>
      <c r="V2537">
        <v>100399</v>
      </c>
      <c r="W2537">
        <v>15</v>
      </c>
      <c r="X2537">
        <v>100398</v>
      </c>
      <c r="Y2537">
        <v>16</v>
      </c>
      <c r="Z2537">
        <v>100399</v>
      </c>
      <c r="AA2537">
        <v>17</v>
      </c>
      <c r="AB2537">
        <v>100399</v>
      </c>
      <c r="AC2537">
        <v>19</v>
      </c>
      <c r="AD2537">
        <v>100399</v>
      </c>
      <c r="AE2537">
        <v>20</v>
      </c>
      <c r="AF2537">
        <v>201327</v>
      </c>
      <c r="AG2537">
        <v>18</v>
      </c>
      <c r="AH2537" t="e">
        <f>VLOOKUP(AF2537,关卡难度线!B:H,11,0)</f>
        <v>#N/A</v>
      </c>
    </row>
    <row r="2538" spans="14:34">
      <c r="N2538" s="14">
        <v>100397</v>
      </c>
      <c r="O2538">
        <v>11</v>
      </c>
      <c r="P2538">
        <v>100397</v>
      </c>
      <c r="Q2538">
        <v>12</v>
      </c>
      <c r="R2538">
        <v>100399</v>
      </c>
      <c r="S2538">
        <v>13</v>
      </c>
      <c r="T2538">
        <v>100399</v>
      </c>
      <c r="U2538">
        <v>14</v>
      </c>
      <c r="V2538">
        <v>100398</v>
      </c>
      <c r="W2538">
        <v>15</v>
      </c>
      <c r="X2538">
        <v>100399</v>
      </c>
      <c r="Y2538">
        <v>16</v>
      </c>
      <c r="Z2538">
        <v>100398</v>
      </c>
      <c r="AA2538">
        <v>17</v>
      </c>
      <c r="AB2538">
        <v>100397</v>
      </c>
      <c r="AC2538">
        <v>19</v>
      </c>
      <c r="AD2538">
        <v>100397</v>
      </c>
      <c r="AE2538">
        <v>20</v>
      </c>
      <c r="AF2538">
        <v>201328</v>
      </c>
      <c r="AG2538">
        <v>18</v>
      </c>
      <c r="AH2538" t="e">
        <f>VLOOKUP(AF2538,关卡难度线!B:H,11,0)</f>
        <v>#N/A</v>
      </c>
    </row>
    <row r="2539" spans="14:34">
      <c r="N2539" s="14">
        <v>100399</v>
      </c>
      <c r="O2539">
        <v>11</v>
      </c>
      <c r="P2539">
        <v>100398</v>
      </c>
      <c r="Q2539">
        <v>12</v>
      </c>
      <c r="R2539">
        <v>100398</v>
      </c>
      <c r="S2539">
        <v>13</v>
      </c>
      <c r="T2539">
        <v>100397</v>
      </c>
      <c r="U2539">
        <v>14</v>
      </c>
      <c r="V2539">
        <v>100398</v>
      </c>
      <c r="W2539">
        <v>15</v>
      </c>
      <c r="X2539">
        <v>100397</v>
      </c>
      <c r="Y2539">
        <v>16</v>
      </c>
      <c r="Z2539">
        <v>100398</v>
      </c>
      <c r="AA2539">
        <v>17</v>
      </c>
      <c r="AB2539">
        <v>100397</v>
      </c>
      <c r="AC2539">
        <v>19</v>
      </c>
      <c r="AD2539">
        <v>100397</v>
      </c>
      <c r="AE2539">
        <v>20</v>
      </c>
      <c r="AF2539">
        <v>201329</v>
      </c>
      <c r="AG2539">
        <v>18</v>
      </c>
      <c r="AH2539" t="e">
        <f>VLOOKUP(AF2539,关卡难度线!B:H,11,0)</f>
        <v>#N/A</v>
      </c>
    </row>
    <row r="2540" spans="14:34">
      <c r="N2540" s="14">
        <v>100399</v>
      </c>
      <c r="O2540">
        <v>11</v>
      </c>
      <c r="P2540">
        <v>100397</v>
      </c>
      <c r="Q2540">
        <v>12</v>
      </c>
      <c r="R2540">
        <v>100399</v>
      </c>
      <c r="S2540">
        <v>13</v>
      </c>
      <c r="T2540">
        <v>100398</v>
      </c>
      <c r="U2540">
        <v>14</v>
      </c>
      <c r="V2540">
        <v>100397</v>
      </c>
      <c r="W2540">
        <v>15</v>
      </c>
      <c r="X2540">
        <v>100397</v>
      </c>
      <c r="Y2540">
        <v>16</v>
      </c>
      <c r="Z2540">
        <v>100398</v>
      </c>
      <c r="AA2540">
        <v>17</v>
      </c>
      <c r="AB2540">
        <v>100399</v>
      </c>
      <c r="AC2540">
        <v>19</v>
      </c>
      <c r="AD2540">
        <v>100397</v>
      </c>
      <c r="AE2540">
        <v>20</v>
      </c>
      <c r="AF2540">
        <v>201330</v>
      </c>
      <c r="AG2540">
        <v>18</v>
      </c>
      <c r="AH2540" t="e">
        <f>VLOOKUP(AF2540,关卡难度线!B:H,11,0)</f>
        <v>#N/A</v>
      </c>
    </row>
    <row r="2541" spans="14:34">
      <c r="N2541" s="14">
        <v>100402</v>
      </c>
      <c r="O2541">
        <v>11</v>
      </c>
      <c r="P2541">
        <v>100400</v>
      </c>
      <c r="Q2541">
        <v>12</v>
      </c>
      <c r="R2541">
        <v>100401</v>
      </c>
      <c r="S2541">
        <v>13</v>
      </c>
      <c r="T2541">
        <v>100402</v>
      </c>
      <c r="U2541">
        <v>14</v>
      </c>
      <c r="V2541">
        <v>100402</v>
      </c>
      <c r="W2541">
        <v>15</v>
      </c>
      <c r="X2541">
        <v>100400</v>
      </c>
      <c r="Y2541">
        <v>16</v>
      </c>
      <c r="Z2541">
        <v>100401</v>
      </c>
      <c r="AA2541">
        <v>17</v>
      </c>
      <c r="AB2541">
        <v>100402</v>
      </c>
      <c r="AC2541">
        <v>19</v>
      </c>
      <c r="AD2541">
        <v>100401</v>
      </c>
      <c r="AE2541">
        <v>20</v>
      </c>
      <c r="AF2541">
        <v>201331</v>
      </c>
      <c r="AG2541">
        <v>18</v>
      </c>
      <c r="AH2541" t="e">
        <f>VLOOKUP(AF2541,关卡难度线!B:H,11,0)</f>
        <v>#N/A</v>
      </c>
    </row>
    <row r="2542" spans="14:34">
      <c r="N2542" s="14">
        <v>100402</v>
      </c>
      <c r="O2542">
        <v>11</v>
      </c>
      <c r="P2542">
        <v>100401</v>
      </c>
      <c r="Q2542">
        <v>12</v>
      </c>
      <c r="R2542">
        <v>100402</v>
      </c>
      <c r="S2542">
        <v>13</v>
      </c>
      <c r="T2542">
        <v>100401</v>
      </c>
      <c r="U2542">
        <v>14</v>
      </c>
      <c r="V2542">
        <v>100400</v>
      </c>
      <c r="W2542">
        <v>15</v>
      </c>
      <c r="X2542">
        <v>100400</v>
      </c>
      <c r="Y2542">
        <v>16</v>
      </c>
      <c r="Z2542">
        <v>100401</v>
      </c>
      <c r="AA2542">
        <v>17</v>
      </c>
      <c r="AB2542">
        <v>100401</v>
      </c>
      <c r="AC2542">
        <v>19</v>
      </c>
      <c r="AD2542">
        <v>100401</v>
      </c>
      <c r="AE2542">
        <v>20</v>
      </c>
      <c r="AF2542">
        <v>201332</v>
      </c>
      <c r="AG2542">
        <v>18</v>
      </c>
      <c r="AH2542" t="e">
        <f>VLOOKUP(AF2542,关卡难度线!B:H,11,0)</f>
        <v>#N/A</v>
      </c>
    </row>
    <row r="2543" spans="14:34">
      <c r="N2543" s="14">
        <v>100400</v>
      </c>
      <c r="O2543">
        <v>11</v>
      </c>
      <c r="P2543">
        <v>100400</v>
      </c>
      <c r="Q2543">
        <v>12</v>
      </c>
      <c r="R2543">
        <v>100401</v>
      </c>
      <c r="S2543">
        <v>13</v>
      </c>
      <c r="T2543">
        <v>100401</v>
      </c>
      <c r="U2543">
        <v>14</v>
      </c>
      <c r="V2543">
        <v>100401</v>
      </c>
      <c r="W2543">
        <v>15</v>
      </c>
      <c r="X2543">
        <v>100401</v>
      </c>
      <c r="Y2543">
        <v>16</v>
      </c>
      <c r="Z2543">
        <v>100401</v>
      </c>
      <c r="AA2543">
        <v>17</v>
      </c>
      <c r="AB2543">
        <v>100400</v>
      </c>
      <c r="AC2543">
        <v>19</v>
      </c>
      <c r="AD2543">
        <v>100401</v>
      </c>
      <c r="AE2543">
        <v>20</v>
      </c>
      <c r="AF2543">
        <v>201333</v>
      </c>
      <c r="AG2543">
        <v>18</v>
      </c>
      <c r="AH2543" t="e">
        <f>VLOOKUP(AF2543,关卡难度线!B:H,11,0)</f>
        <v>#N/A</v>
      </c>
    </row>
    <row r="2544" spans="14:34">
      <c r="N2544" s="14">
        <v>100401</v>
      </c>
      <c r="O2544">
        <v>11</v>
      </c>
      <c r="P2544">
        <v>100400</v>
      </c>
      <c r="Q2544">
        <v>12</v>
      </c>
      <c r="R2544">
        <v>100402</v>
      </c>
      <c r="S2544">
        <v>13</v>
      </c>
      <c r="T2544">
        <v>100402</v>
      </c>
      <c r="U2544">
        <v>14</v>
      </c>
      <c r="V2544">
        <v>100402</v>
      </c>
      <c r="W2544">
        <v>15</v>
      </c>
      <c r="X2544">
        <v>100401</v>
      </c>
      <c r="Y2544">
        <v>16</v>
      </c>
      <c r="Z2544">
        <v>100400</v>
      </c>
      <c r="AA2544">
        <v>17</v>
      </c>
      <c r="AB2544">
        <v>100400</v>
      </c>
      <c r="AC2544">
        <v>19</v>
      </c>
      <c r="AD2544">
        <v>100402</v>
      </c>
      <c r="AE2544">
        <v>20</v>
      </c>
      <c r="AF2544">
        <v>201334</v>
      </c>
      <c r="AG2544">
        <v>18</v>
      </c>
      <c r="AH2544" t="e">
        <f>VLOOKUP(AF2544,关卡难度线!B:H,11,0)</f>
        <v>#N/A</v>
      </c>
    </row>
    <row r="2545" spans="14:34">
      <c r="N2545" s="14">
        <v>100401</v>
      </c>
      <c r="O2545">
        <v>11</v>
      </c>
      <c r="P2545">
        <v>100401</v>
      </c>
      <c r="Q2545">
        <v>12</v>
      </c>
      <c r="R2545">
        <v>100400</v>
      </c>
      <c r="S2545">
        <v>13</v>
      </c>
      <c r="T2545">
        <v>100400</v>
      </c>
      <c r="U2545">
        <v>14</v>
      </c>
      <c r="V2545">
        <v>100401</v>
      </c>
      <c r="W2545">
        <v>15</v>
      </c>
      <c r="X2545">
        <v>100402</v>
      </c>
      <c r="Y2545">
        <v>16</v>
      </c>
      <c r="Z2545">
        <v>100400</v>
      </c>
      <c r="AA2545">
        <v>17</v>
      </c>
      <c r="AB2545">
        <v>100401</v>
      </c>
      <c r="AC2545">
        <v>19</v>
      </c>
      <c r="AD2545">
        <v>100402</v>
      </c>
      <c r="AE2545">
        <v>20</v>
      </c>
      <c r="AF2545">
        <v>201335</v>
      </c>
      <c r="AG2545">
        <v>18</v>
      </c>
      <c r="AH2545" t="e">
        <f>VLOOKUP(AF2545,关卡难度线!B:H,11,0)</f>
        <v>#N/A</v>
      </c>
    </row>
    <row r="2546" spans="14:34">
      <c r="N2546" s="14">
        <v>100401</v>
      </c>
      <c r="O2546">
        <v>11</v>
      </c>
      <c r="P2546">
        <v>100401</v>
      </c>
      <c r="Q2546">
        <v>12</v>
      </c>
      <c r="R2546">
        <v>100400</v>
      </c>
      <c r="S2546">
        <v>13</v>
      </c>
      <c r="T2546">
        <v>100401</v>
      </c>
      <c r="U2546">
        <v>14</v>
      </c>
      <c r="V2546">
        <v>100401</v>
      </c>
      <c r="W2546">
        <v>15</v>
      </c>
      <c r="X2546">
        <v>100402</v>
      </c>
      <c r="Y2546">
        <v>16</v>
      </c>
      <c r="Z2546">
        <v>100400</v>
      </c>
      <c r="AA2546">
        <v>17</v>
      </c>
      <c r="AB2546">
        <v>100401</v>
      </c>
      <c r="AC2546">
        <v>19</v>
      </c>
      <c r="AD2546">
        <v>100402</v>
      </c>
      <c r="AE2546">
        <v>20</v>
      </c>
      <c r="AF2546">
        <v>201336</v>
      </c>
      <c r="AG2546">
        <v>18</v>
      </c>
      <c r="AH2546" t="e">
        <f>VLOOKUP(AF2546,关卡难度线!B:H,11,0)</f>
        <v>#N/A</v>
      </c>
    </row>
    <row r="2547" spans="14:34">
      <c r="N2547" s="14">
        <v>100402</v>
      </c>
      <c r="O2547">
        <v>11</v>
      </c>
      <c r="P2547">
        <v>100402</v>
      </c>
      <c r="Q2547">
        <v>12</v>
      </c>
      <c r="R2547">
        <v>100402</v>
      </c>
      <c r="S2547">
        <v>13</v>
      </c>
      <c r="T2547">
        <v>100401</v>
      </c>
      <c r="U2547">
        <v>14</v>
      </c>
      <c r="V2547">
        <v>100401</v>
      </c>
      <c r="W2547">
        <v>15</v>
      </c>
      <c r="X2547">
        <v>100402</v>
      </c>
      <c r="Y2547">
        <v>16</v>
      </c>
      <c r="Z2547">
        <v>100401</v>
      </c>
      <c r="AA2547">
        <v>17</v>
      </c>
      <c r="AB2547">
        <v>100402</v>
      </c>
      <c r="AC2547">
        <v>19</v>
      </c>
      <c r="AD2547">
        <v>100400</v>
      </c>
      <c r="AE2547">
        <v>20</v>
      </c>
      <c r="AF2547">
        <v>201337</v>
      </c>
      <c r="AG2547">
        <v>18</v>
      </c>
      <c r="AH2547" t="e">
        <f>VLOOKUP(AF2547,关卡难度线!B:H,11,0)</f>
        <v>#N/A</v>
      </c>
    </row>
    <row r="2548" spans="14:34">
      <c r="N2548" s="14">
        <v>100400</v>
      </c>
      <c r="O2548">
        <v>11</v>
      </c>
      <c r="P2548">
        <v>100401</v>
      </c>
      <c r="Q2548">
        <v>12</v>
      </c>
      <c r="R2548">
        <v>100400</v>
      </c>
      <c r="S2548">
        <v>13</v>
      </c>
      <c r="T2548">
        <v>100400</v>
      </c>
      <c r="U2548">
        <v>14</v>
      </c>
      <c r="V2548">
        <v>100400</v>
      </c>
      <c r="W2548">
        <v>15</v>
      </c>
      <c r="X2548">
        <v>100402</v>
      </c>
      <c r="Y2548">
        <v>16</v>
      </c>
      <c r="Z2548">
        <v>100401</v>
      </c>
      <c r="AA2548">
        <v>17</v>
      </c>
      <c r="AB2548">
        <v>100401</v>
      </c>
      <c r="AC2548">
        <v>19</v>
      </c>
      <c r="AD2548">
        <v>100401</v>
      </c>
      <c r="AE2548">
        <v>20</v>
      </c>
      <c r="AF2548">
        <v>201338</v>
      </c>
      <c r="AG2548">
        <v>18</v>
      </c>
      <c r="AH2548" t="e">
        <f>VLOOKUP(AF2548,关卡难度线!B:H,11,0)</f>
        <v>#N/A</v>
      </c>
    </row>
    <row r="2549" spans="14:34">
      <c r="N2549" s="14">
        <v>100401</v>
      </c>
      <c r="O2549">
        <v>11</v>
      </c>
      <c r="P2549">
        <v>100400</v>
      </c>
      <c r="Q2549">
        <v>12</v>
      </c>
      <c r="R2549">
        <v>100400</v>
      </c>
      <c r="S2549">
        <v>13</v>
      </c>
      <c r="T2549">
        <v>100402</v>
      </c>
      <c r="U2549">
        <v>14</v>
      </c>
      <c r="V2549">
        <v>100401</v>
      </c>
      <c r="W2549">
        <v>15</v>
      </c>
      <c r="X2549">
        <v>100402</v>
      </c>
      <c r="Y2549">
        <v>16</v>
      </c>
      <c r="Z2549">
        <v>100401</v>
      </c>
      <c r="AA2549">
        <v>17</v>
      </c>
      <c r="AB2549">
        <v>100400</v>
      </c>
      <c r="AC2549">
        <v>19</v>
      </c>
      <c r="AD2549">
        <v>100400</v>
      </c>
      <c r="AE2549">
        <v>20</v>
      </c>
      <c r="AF2549">
        <v>201339</v>
      </c>
      <c r="AG2549">
        <v>18</v>
      </c>
      <c r="AH2549" t="e">
        <f>VLOOKUP(AF2549,关卡难度线!B:H,11,0)</f>
        <v>#N/A</v>
      </c>
    </row>
    <row r="2550" spans="14:34">
      <c r="N2550" s="14">
        <v>100401</v>
      </c>
      <c r="O2550">
        <v>11</v>
      </c>
      <c r="P2550">
        <v>100400</v>
      </c>
      <c r="Q2550">
        <v>12</v>
      </c>
      <c r="R2550">
        <v>100400</v>
      </c>
      <c r="S2550">
        <v>13</v>
      </c>
      <c r="T2550">
        <v>100400</v>
      </c>
      <c r="U2550">
        <v>14</v>
      </c>
      <c r="V2550">
        <v>100400</v>
      </c>
      <c r="W2550">
        <v>15</v>
      </c>
      <c r="X2550">
        <v>100401</v>
      </c>
      <c r="Y2550">
        <v>16</v>
      </c>
      <c r="Z2550">
        <v>100401</v>
      </c>
      <c r="AA2550">
        <v>17</v>
      </c>
      <c r="AB2550">
        <v>100402</v>
      </c>
      <c r="AC2550">
        <v>19</v>
      </c>
      <c r="AD2550">
        <v>100402</v>
      </c>
      <c r="AE2550">
        <v>20</v>
      </c>
      <c r="AF2550">
        <v>201340</v>
      </c>
      <c r="AG2550">
        <v>18</v>
      </c>
      <c r="AH2550" t="e">
        <f>VLOOKUP(AF2550,关卡难度线!B:H,11,0)</f>
        <v>#N/A</v>
      </c>
    </row>
    <row r="2551" spans="14:34">
      <c r="N2551" s="14">
        <v>100402</v>
      </c>
      <c r="O2551">
        <v>11</v>
      </c>
      <c r="P2551">
        <v>100400</v>
      </c>
      <c r="Q2551">
        <v>12</v>
      </c>
      <c r="R2551">
        <v>100401</v>
      </c>
      <c r="S2551">
        <v>13</v>
      </c>
      <c r="T2551">
        <v>100402</v>
      </c>
      <c r="U2551">
        <v>14</v>
      </c>
      <c r="V2551">
        <v>100402</v>
      </c>
      <c r="W2551">
        <v>15</v>
      </c>
      <c r="X2551">
        <v>100400</v>
      </c>
      <c r="Y2551">
        <v>16</v>
      </c>
      <c r="Z2551">
        <v>100401</v>
      </c>
      <c r="AA2551">
        <v>17</v>
      </c>
      <c r="AB2551">
        <v>100402</v>
      </c>
      <c r="AC2551">
        <v>19</v>
      </c>
      <c r="AD2551">
        <v>100401</v>
      </c>
      <c r="AE2551">
        <v>20</v>
      </c>
      <c r="AF2551">
        <v>201331</v>
      </c>
      <c r="AG2551">
        <v>18</v>
      </c>
      <c r="AH2551" t="e">
        <f>VLOOKUP(AF2551,关卡难度线!B:H,11,0)</f>
        <v>#N/A</v>
      </c>
    </row>
    <row r="2552" spans="14:34">
      <c r="N2552" s="14">
        <v>100402</v>
      </c>
      <c r="O2552">
        <v>11</v>
      </c>
      <c r="P2552">
        <v>100401</v>
      </c>
      <c r="Q2552">
        <v>12</v>
      </c>
      <c r="R2552">
        <v>100402</v>
      </c>
      <c r="S2552">
        <v>13</v>
      </c>
      <c r="T2552">
        <v>100401</v>
      </c>
      <c r="U2552">
        <v>14</v>
      </c>
      <c r="V2552">
        <v>100400</v>
      </c>
      <c r="W2552">
        <v>15</v>
      </c>
      <c r="X2552">
        <v>100400</v>
      </c>
      <c r="Y2552">
        <v>16</v>
      </c>
      <c r="Z2552">
        <v>100401</v>
      </c>
      <c r="AA2552">
        <v>17</v>
      </c>
      <c r="AB2552">
        <v>100401</v>
      </c>
      <c r="AC2552">
        <v>19</v>
      </c>
      <c r="AD2552">
        <v>100401</v>
      </c>
      <c r="AE2552">
        <v>20</v>
      </c>
      <c r="AF2552">
        <v>201332</v>
      </c>
      <c r="AG2552">
        <v>18</v>
      </c>
      <c r="AH2552" t="e">
        <f>VLOOKUP(AF2552,关卡难度线!B:H,11,0)</f>
        <v>#N/A</v>
      </c>
    </row>
    <row r="2553" spans="14:34">
      <c r="N2553" s="14">
        <v>100400</v>
      </c>
      <c r="O2553">
        <v>11</v>
      </c>
      <c r="P2553">
        <v>100400</v>
      </c>
      <c r="Q2553">
        <v>12</v>
      </c>
      <c r="R2553">
        <v>100401</v>
      </c>
      <c r="S2553">
        <v>13</v>
      </c>
      <c r="T2553">
        <v>100401</v>
      </c>
      <c r="U2553">
        <v>14</v>
      </c>
      <c r="V2553">
        <v>100401</v>
      </c>
      <c r="W2553">
        <v>15</v>
      </c>
      <c r="X2553">
        <v>100401</v>
      </c>
      <c r="Y2553">
        <v>16</v>
      </c>
      <c r="Z2553">
        <v>100401</v>
      </c>
      <c r="AA2553">
        <v>17</v>
      </c>
      <c r="AB2553">
        <v>100400</v>
      </c>
      <c r="AC2553">
        <v>19</v>
      </c>
      <c r="AD2553">
        <v>100401</v>
      </c>
      <c r="AE2553">
        <v>20</v>
      </c>
      <c r="AF2553">
        <v>201333</v>
      </c>
      <c r="AG2553">
        <v>18</v>
      </c>
      <c r="AH2553" t="e">
        <f>VLOOKUP(AF2553,关卡难度线!B:H,11,0)</f>
        <v>#N/A</v>
      </c>
    </row>
    <row r="2554" spans="14:34">
      <c r="N2554" s="14">
        <v>100401</v>
      </c>
      <c r="O2554">
        <v>11</v>
      </c>
      <c r="P2554">
        <v>100400</v>
      </c>
      <c r="Q2554">
        <v>12</v>
      </c>
      <c r="R2554">
        <v>100402</v>
      </c>
      <c r="S2554">
        <v>13</v>
      </c>
      <c r="T2554">
        <v>100402</v>
      </c>
      <c r="U2554">
        <v>14</v>
      </c>
      <c r="V2554">
        <v>100402</v>
      </c>
      <c r="W2554">
        <v>15</v>
      </c>
      <c r="X2554">
        <v>100401</v>
      </c>
      <c r="Y2554">
        <v>16</v>
      </c>
      <c r="Z2554">
        <v>100400</v>
      </c>
      <c r="AA2554">
        <v>17</v>
      </c>
      <c r="AB2554">
        <v>100400</v>
      </c>
      <c r="AC2554">
        <v>19</v>
      </c>
      <c r="AD2554">
        <v>100402</v>
      </c>
      <c r="AE2554">
        <v>20</v>
      </c>
      <c r="AF2554">
        <v>201334</v>
      </c>
      <c r="AG2554">
        <v>18</v>
      </c>
      <c r="AH2554" t="e">
        <f>VLOOKUP(AF2554,关卡难度线!B:H,11,0)</f>
        <v>#N/A</v>
      </c>
    </row>
    <row r="2555" spans="14:34">
      <c r="N2555" s="14">
        <v>100401</v>
      </c>
      <c r="O2555">
        <v>11</v>
      </c>
      <c r="P2555">
        <v>100401</v>
      </c>
      <c r="Q2555">
        <v>12</v>
      </c>
      <c r="R2555">
        <v>100400</v>
      </c>
      <c r="S2555">
        <v>13</v>
      </c>
      <c r="T2555">
        <v>100400</v>
      </c>
      <c r="U2555">
        <v>14</v>
      </c>
      <c r="V2555">
        <v>100401</v>
      </c>
      <c r="W2555">
        <v>15</v>
      </c>
      <c r="X2555">
        <v>100402</v>
      </c>
      <c r="Y2555">
        <v>16</v>
      </c>
      <c r="Z2555">
        <v>100400</v>
      </c>
      <c r="AA2555">
        <v>17</v>
      </c>
      <c r="AB2555">
        <v>100401</v>
      </c>
      <c r="AC2555">
        <v>19</v>
      </c>
      <c r="AD2555">
        <v>100402</v>
      </c>
      <c r="AE2555">
        <v>20</v>
      </c>
      <c r="AF2555">
        <v>201335</v>
      </c>
      <c r="AG2555">
        <v>18</v>
      </c>
      <c r="AH2555" t="e">
        <f>VLOOKUP(AF2555,关卡难度线!B:H,11,0)</f>
        <v>#N/A</v>
      </c>
    </row>
    <row r="2556" spans="14:34">
      <c r="N2556" s="14">
        <v>100401</v>
      </c>
      <c r="O2556">
        <v>11</v>
      </c>
      <c r="P2556">
        <v>100401</v>
      </c>
      <c r="Q2556">
        <v>12</v>
      </c>
      <c r="R2556">
        <v>100400</v>
      </c>
      <c r="S2556">
        <v>13</v>
      </c>
      <c r="T2556">
        <v>100401</v>
      </c>
      <c r="U2556">
        <v>14</v>
      </c>
      <c r="V2556">
        <v>100401</v>
      </c>
      <c r="W2556">
        <v>15</v>
      </c>
      <c r="X2556">
        <v>100402</v>
      </c>
      <c r="Y2556">
        <v>16</v>
      </c>
      <c r="Z2556">
        <v>100400</v>
      </c>
      <c r="AA2556">
        <v>17</v>
      </c>
      <c r="AB2556">
        <v>100401</v>
      </c>
      <c r="AC2556">
        <v>19</v>
      </c>
      <c r="AD2556">
        <v>100402</v>
      </c>
      <c r="AE2556">
        <v>20</v>
      </c>
      <c r="AF2556">
        <v>201336</v>
      </c>
      <c r="AG2556">
        <v>18</v>
      </c>
      <c r="AH2556" t="e">
        <f>VLOOKUP(AF2556,关卡难度线!B:H,11,0)</f>
        <v>#N/A</v>
      </c>
    </row>
    <row r="2557" spans="14:34">
      <c r="N2557" s="14">
        <v>100402</v>
      </c>
      <c r="O2557">
        <v>11</v>
      </c>
      <c r="P2557">
        <v>100402</v>
      </c>
      <c r="Q2557">
        <v>12</v>
      </c>
      <c r="R2557">
        <v>100402</v>
      </c>
      <c r="S2557">
        <v>13</v>
      </c>
      <c r="T2557">
        <v>100401</v>
      </c>
      <c r="U2557">
        <v>14</v>
      </c>
      <c r="V2557">
        <v>100401</v>
      </c>
      <c r="W2557">
        <v>15</v>
      </c>
      <c r="X2557">
        <v>100402</v>
      </c>
      <c r="Y2557">
        <v>16</v>
      </c>
      <c r="Z2557">
        <v>100401</v>
      </c>
      <c r="AA2557">
        <v>17</v>
      </c>
      <c r="AB2557">
        <v>100402</v>
      </c>
      <c r="AC2557">
        <v>19</v>
      </c>
      <c r="AD2557">
        <v>100400</v>
      </c>
      <c r="AE2557">
        <v>20</v>
      </c>
      <c r="AF2557">
        <v>201337</v>
      </c>
      <c r="AG2557">
        <v>18</v>
      </c>
      <c r="AH2557" t="e">
        <f>VLOOKUP(AF2557,关卡难度线!B:H,11,0)</f>
        <v>#N/A</v>
      </c>
    </row>
    <row r="2558" spans="14:34">
      <c r="N2558" s="14">
        <v>100400</v>
      </c>
      <c r="O2558">
        <v>11</v>
      </c>
      <c r="P2558">
        <v>100401</v>
      </c>
      <c r="Q2558">
        <v>12</v>
      </c>
      <c r="R2558">
        <v>100400</v>
      </c>
      <c r="S2558">
        <v>13</v>
      </c>
      <c r="T2558">
        <v>100400</v>
      </c>
      <c r="U2558">
        <v>14</v>
      </c>
      <c r="V2558">
        <v>100400</v>
      </c>
      <c r="W2558">
        <v>15</v>
      </c>
      <c r="X2558">
        <v>100402</v>
      </c>
      <c r="Y2558">
        <v>16</v>
      </c>
      <c r="Z2558">
        <v>100401</v>
      </c>
      <c r="AA2558">
        <v>17</v>
      </c>
      <c r="AB2558">
        <v>100401</v>
      </c>
      <c r="AC2558">
        <v>19</v>
      </c>
      <c r="AD2558">
        <v>100401</v>
      </c>
      <c r="AE2558">
        <v>20</v>
      </c>
      <c r="AF2558">
        <v>201338</v>
      </c>
      <c r="AG2558">
        <v>18</v>
      </c>
      <c r="AH2558" t="e">
        <f>VLOOKUP(AF2558,关卡难度线!B:H,11,0)</f>
        <v>#N/A</v>
      </c>
    </row>
    <row r="2559" spans="14:34">
      <c r="N2559" s="14">
        <v>100401</v>
      </c>
      <c r="O2559">
        <v>11</v>
      </c>
      <c r="P2559">
        <v>100400</v>
      </c>
      <c r="Q2559">
        <v>12</v>
      </c>
      <c r="R2559">
        <v>100400</v>
      </c>
      <c r="S2559">
        <v>13</v>
      </c>
      <c r="T2559">
        <v>100402</v>
      </c>
      <c r="U2559">
        <v>14</v>
      </c>
      <c r="V2559">
        <v>100401</v>
      </c>
      <c r="W2559">
        <v>15</v>
      </c>
      <c r="X2559">
        <v>100402</v>
      </c>
      <c r="Y2559">
        <v>16</v>
      </c>
      <c r="Z2559">
        <v>100401</v>
      </c>
      <c r="AA2559">
        <v>17</v>
      </c>
      <c r="AB2559">
        <v>100400</v>
      </c>
      <c r="AC2559">
        <v>19</v>
      </c>
      <c r="AD2559">
        <v>100400</v>
      </c>
      <c r="AE2559">
        <v>20</v>
      </c>
      <c r="AF2559">
        <v>201339</v>
      </c>
      <c r="AG2559">
        <v>18</v>
      </c>
      <c r="AH2559" t="e">
        <f>VLOOKUP(AF2559,关卡难度线!B:H,11,0)</f>
        <v>#N/A</v>
      </c>
    </row>
    <row r="2560" spans="14:34">
      <c r="N2560" s="14">
        <v>100401</v>
      </c>
      <c r="O2560">
        <v>11</v>
      </c>
      <c r="P2560">
        <v>100400</v>
      </c>
      <c r="Q2560">
        <v>12</v>
      </c>
      <c r="R2560">
        <v>100400</v>
      </c>
      <c r="S2560">
        <v>13</v>
      </c>
      <c r="T2560">
        <v>100400</v>
      </c>
      <c r="U2560">
        <v>14</v>
      </c>
      <c r="V2560">
        <v>100400</v>
      </c>
      <c r="W2560">
        <v>15</v>
      </c>
      <c r="X2560">
        <v>100401</v>
      </c>
      <c r="Y2560">
        <v>16</v>
      </c>
      <c r="Z2560">
        <v>100401</v>
      </c>
      <c r="AA2560">
        <v>17</v>
      </c>
      <c r="AB2560">
        <v>100402</v>
      </c>
      <c r="AC2560">
        <v>19</v>
      </c>
      <c r="AD2560">
        <v>100402</v>
      </c>
      <c r="AE2560">
        <v>20</v>
      </c>
      <c r="AF2560">
        <v>201340</v>
      </c>
      <c r="AG2560">
        <v>18</v>
      </c>
      <c r="AH2560" t="e">
        <f>VLOOKUP(AF2560,关卡难度线!B:H,11,0)</f>
        <v>#N/A</v>
      </c>
    </row>
    <row r="2561" spans="14:34">
      <c r="N2561" s="14">
        <v>100403</v>
      </c>
      <c r="O2561">
        <v>11</v>
      </c>
      <c r="P2561">
        <v>100404</v>
      </c>
      <c r="Q2561">
        <v>12</v>
      </c>
      <c r="R2561">
        <v>100403</v>
      </c>
      <c r="S2561">
        <v>13</v>
      </c>
      <c r="T2561">
        <v>100404</v>
      </c>
      <c r="U2561">
        <v>14</v>
      </c>
      <c r="V2561">
        <v>100405</v>
      </c>
      <c r="W2561">
        <v>15</v>
      </c>
      <c r="X2561">
        <v>100405</v>
      </c>
      <c r="Y2561">
        <v>16</v>
      </c>
      <c r="Z2561">
        <v>100405</v>
      </c>
      <c r="AA2561">
        <v>17</v>
      </c>
      <c r="AB2561">
        <v>100404</v>
      </c>
      <c r="AC2561">
        <v>19</v>
      </c>
      <c r="AD2561">
        <v>100405</v>
      </c>
      <c r="AE2561">
        <v>20</v>
      </c>
      <c r="AF2561">
        <v>201341</v>
      </c>
      <c r="AG2561">
        <v>18</v>
      </c>
      <c r="AH2561" t="e">
        <f>VLOOKUP(AF2561,关卡难度线!B:H,11,0)</f>
        <v>#N/A</v>
      </c>
    </row>
    <row r="2562" spans="14:34">
      <c r="N2562" s="14">
        <v>100405</v>
      </c>
      <c r="O2562">
        <v>11</v>
      </c>
      <c r="P2562">
        <v>100404</v>
      </c>
      <c r="Q2562">
        <v>12</v>
      </c>
      <c r="R2562">
        <v>100404</v>
      </c>
      <c r="S2562">
        <v>13</v>
      </c>
      <c r="T2562">
        <v>100403</v>
      </c>
      <c r="U2562">
        <v>14</v>
      </c>
      <c r="V2562">
        <v>100405</v>
      </c>
      <c r="W2562">
        <v>15</v>
      </c>
      <c r="X2562">
        <v>100404</v>
      </c>
      <c r="Y2562">
        <v>16</v>
      </c>
      <c r="Z2562">
        <v>100404</v>
      </c>
      <c r="AA2562">
        <v>17</v>
      </c>
      <c r="AB2562">
        <v>100403</v>
      </c>
      <c r="AC2562">
        <v>19</v>
      </c>
      <c r="AD2562">
        <v>100405</v>
      </c>
      <c r="AE2562">
        <v>20</v>
      </c>
      <c r="AF2562">
        <v>201342</v>
      </c>
      <c r="AG2562">
        <v>18</v>
      </c>
      <c r="AH2562" t="e">
        <f>VLOOKUP(AF2562,关卡难度线!B:H,11,0)</f>
        <v>#N/A</v>
      </c>
    </row>
    <row r="2563" spans="14:34">
      <c r="N2563" s="14">
        <v>100404</v>
      </c>
      <c r="O2563">
        <v>11</v>
      </c>
      <c r="P2563">
        <v>100403</v>
      </c>
      <c r="Q2563">
        <v>12</v>
      </c>
      <c r="R2563">
        <v>100405</v>
      </c>
      <c r="S2563">
        <v>13</v>
      </c>
      <c r="T2563">
        <v>100405</v>
      </c>
      <c r="U2563">
        <v>14</v>
      </c>
      <c r="V2563">
        <v>100404</v>
      </c>
      <c r="W2563">
        <v>15</v>
      </c>
      <c r="X2563">
        <v>100403</v>
      </c>
      <c r="Y2563">
        <v>16</v>
      </c>
      <c r="Z2563">
        <v>100403</v>
      </c>
      <c r="AA2563">
        <v>17</v>
      </c>
      <c r="AB2563">
        <v>100403</v>
      </c>
      <c r="AC2563">
        <v>19</v>
      </c>
      <c r="AD2563">
        <v>100405</v>
      </c>
      <c r="AE2563">
        <v>20</v>
      </c>
      <c r="AF2563">
        <v>201343</v>
      </c>
      <c r="AG2563">
        <v>18</v>
      </c>
      <c r="AH2563" t="e">
        <f>VLOOKUP(AF2563,关卡难度线!B:H,11,0)</f>
        <v>#N/A</v>
      </c>
    </row>
    <row r="2564" spans="14:34">
      <c r="N2564" s="14">
        <v>100403</v>
      </c>
      <c r="O2564">
        <v>11</v>
      </c>
      <c r="P2564">
        <v>100404</v>
      </c>
      <c r="Q2564">
        <v>12</v>
      </c>
      <c r="R2564">
        <v>100403</v>
      </c>
      <c r="S2564">
        <v>13</v>
      </c>
      <c r="T2564">
        <v>100405</v>
      </c>
      <c r="U2564">
        <v>14</v>
      </c>
      <c r="V2564">
        <v>100403</v>
      </c>
      <c r="W2564">
        <v>15</v>
      </c>
      <c r="X2564">
        <v>100405</v>
      </c>
      <c r="Y2564">
        <v>16</v>
      </c>
      <c r="Z2564">
        <v>100404</v>
      </c>
      <c r="AA2564">
        <v>17</v>
      </c>
      <c r="AB2564">
        <v>100405</v>
      </c>
      <c r="AC2564">
        <v>19</v>
      </c>
      <c r="AD2564">
        <v>100405</v>
      </c>
      <c r="AE2564">
        <v>20</v>
      </c>
      <c r="AF2564">
        <v>201344</v>
      </c>
      <c r="AG2564">
        <v>18</v>
      </c>
      <c r="AH2564" t="e">
        <f>VLOOKUP(AF2564,关卡难度线!B:H,11,0)</f>
        <v>#N/A</v>
      </c>
    </row>
    <row r="2565" spans="14:34">
      <c r="N2565" s="14">
        <v>100404</v>
      </c>
      <c r="O2565">
        <v>11</v>
      </c>
      <c r="P2565">
        <v>100404</v>
      </c>
      <c r="Q2565">
        <v>12</v>
      </c>
      <c r="R2565">
        <v>100405</v>
      </c>
      <c r="S2565">
        <v>13</v>
      </c>
      <c r="T2565">
        <v>100403</v>
      </c>
      <c r="U2565">
        <v>14</v>
      </c>
      <c r="V2565">
        <v>100404</v>
      </c>
      <c r="W2565">
        <v>15</v>
      </c>
      <c r="X2565">
        <v>100405</v>
      </c>
      <c r="Y2565">
        <v>16</v>
      </c>
      <c r="Z2565">
        <v>100403</v>
      </c>
      <c r="AA2565">
        <v>17</v>
      </c>
      <c r="AB2565">
        <v>100405</v>
      </c>
      <c r="AC2565">
        <v>19</v>
      </c>
      <c r="AD2565">
        <v>100404</v>
      </c>
      <c r="AE2565">
        <v>20</v>
      </c>
      <c r="AF2565">
        <v>201345</v>
      </c>
      <c r="AG2565">
        <v>18</v>
      </c>
      <c r="AH2565" t="e">
        <f>VLOOKUP(AF2565,关卡难度线!B:H,11,0)</f>
        <v>#N/A</v>
      </c>
    </row>
    <row r="2566" spans="14:34">
      <c r="N2566" s="14">
        <v>100404</v>
      </c>
      <c r="O2566">
        <v>11</v>
      </c>
      <c r="P2566">
        <v>100403</v>
      </c>
      <c r="Q2566">
        <v>12</v>
      </c>
      <c r="R2566">
        <v>100405</v>
      </c>
      <c r="S2566">
        <v>13</v>
      </c>
      <c r="T2566">
        <v>100403</v>
      </c>
      <c r="U2566">
        <v>14</v>
      </c>
      <c r="V2566">
        <v>100404</v>
      </c>
      <c r="W2566">
        <v>15</v>
      </c>
      <c r="X2566">
        <v>100403</v>
      </c>
      <c r="Y2566">
        <v>16</v>
      </c>
      <c r="Z2566">
        <v>100405</v>
      </c>
      <c r="AA2566">
        <v>17</v>
      </c>
      <c r="AB2566">
        <v>100403</v>
      </c>
      <c r="AC2566">
        <v>19</v>
      </c>
      <c r="AD2566">
        <v>100405</v>
      </c>
      <c r="AE2566">
        <v>20</v>
      </c>
      <c r="AF2566">
        <v>201346</v>
      </c>
      <c r="AG2566">
        <v>18</v>
      </c>
      <c r="AH2566" t="e">
        <f>VLOOKUP(AF2566,关卡难度线!B:H,11,0)</f>
        <v>#N/A</v>
      </c>
    </row>
    <row r="2567" spans="14:34">
      <c r="N2567" s="14">
        <v>100404</v>
      </c>
      <c r="O2567">
        <v>11</v>
      </c>
      <c r="P2567">
        <v>100405</v>
      </c>
      <c r="Q2567">
        <v>12</v>
      </c>
      <c r="R2567">
        <v>100403</v>
      </c>
      <c r="S2567">
        <v>13</v>
      </c>
      <c r="T2567">
        <v>100403</v>
      </c>
      <c r="U2567">
        <v>14</v>
      </c>
      <c r="V2567">
        <v>100403</v>
      </c>
      <c r="W2567">
        <v>15</v>
      </c>
      <c r="X2567">
        <v>100403</v>
      </c>
      <c r="Y2567">
        <v>16</v>
      </c>
      <c r="Z2567">
        <v>100404</v>
      </c>
      <c r="AA2567">
        <v>17</v>
      </c>
      <c r="AB2567">
        <v>100403</v>
      </c>
      <c r="AC2567">
        <v>19</v>
      </c>
      <c r="AD2567">
        <v>100403</v>
      </c>
      <c r="AE2567">
        <v>20</v>
      </c>
      <c r="AF2567">
        <v>201347</v>
      </c>
      <c r="AG2567">
        <v>18</v>
      </c>
      <c r="AH2567" t="e">
        <f>VLOOKUP(AF2567,关卡难度线!B:H,11,0)</f>
        <v>#N/A</v>
      </c>
    </row>
    <row r="2568" spans="14:34">
      <c r="N2568" s="14">
        <v>100405</v>
      </c>
      <c r="O2568">
        <v>11</v>
      </c>
      <c r="P2568">
        <v>100404</v>
      </c>
      <c r="Q2568">
        <v>12</v>
      </c>
      <c r="R2568">
        <v>100403</v>
      </c>
      <c r="S2568">
        <v>13</v>
      </c>
      <c r="T2568">
        <v>100405</v>
      </c>
      <c r="U2568">
        <v>14</v>
      </c>
      <c r="V2568">
        <v>100404</v>
      </c>
      <c r="W2568">
        <v>15</v>
      </c>
      <c r="X2568">
        <v>100404</v>
      </c>
      <c r="Y2568">
        <v>16</v>
      </c>
      <c r="Z2568">
        <v>100404</v>
      </c>
      <c r="AA2568">
        <v>17</v>
      </c>
      <c r="AB2568">
        <v>100405</v>
      </c>
      <c r="AC2568">
        <v>19</v>
      </c>
      <c r="AD2568">
        <v>100404</v>
      </c>
      <c r="AE2568">
        <v>20</v>
      </c>
      <c r="AF2568">
        <v>201348</v>
      </c>
      <c r="AG2568">
        <v>18</v>
      </c>
      <c r="AH2568" t="e">
        <f>VLOOKUP(AF2568,关卡难度线!B:H,11,0)</f>
        <v>#N/A</v>
      </c>
    </row>
    <row r="2569" spans="14:34">
      <c r="N2569" s="14">
        <v>100405</v>
      </c>
      <c r="O2569">
        <v>11</v>
      </c>
      <c r="P2569">
        <v>100404</v>
      </c>
      <c r="Q2569">
        <v>12</v>
      </c>
      <c r="R2569">
        <v>100403</v>
      </c>
      <c r="S2569">
        <v>13</v>
      </c>
      <c r="T2569">
        <v>100404</v>
      </c>
      <c r="U2569">
        <v>14</v>
      </c>
      <c r="V2569">
        <v>100405</v>
      </c>
      <c r="W2569">
        <v>15</v>
      </c>
      <c r="X2569">
        <v>100403</v>
      </c>
      <c r="Y2569">
        <v>16</v>
      </c>
      <c r="Z2569">
        <v>100404</v>
      </c>
      <c r="AA2569">
        <v>17</v>
      </c>
      <c r="AB2569">
        <v>100405</v>
      </c>
      <c r="AC2569">
        <v>19</v>
      </c>
      <c r="AD2569">
        <v>100405</v>
      </c>
      <c r="AE2569">
        <v>20</v>
      </c>
      <c r="AF2569">
        <v>201349</v>
      </c>
      <c r="AG2569">
        <v>18</v>
      </c>
      <c r="AH2569" t="e">
        <f>VLOOKUP(AF2569,关卡难度线!B:H,11,0)</f>
        <v>#N/A</v>
      </c>
    </row>
    <row r="2570" spans="14:34">
      <c r="N2570" s="14">
        <v>100404</v>
      </c>
      <c r="O2570">
        <v>11</v>
      </c>
      <c r="P2570">
        <v>100404</v>
      </c>
      <c r="Q2570">
        <v>12</v>
      </c>
      <c r="R2570">
        <v>100404</v>
      </c>
      <c r="S2570">
        <v>13</v>
      </c>
      <c r="T2570">
        <v>100403</v>
      </c>
      <c r="U2570">
        <v>14</v>
      </c>
      <c r="V2570">
        <v>100403</v>
      </c>
      <c r="W2570">
        <v>15</v>
      </c>
      <c r="X2570">
        <v>100404</v>
      </c>
      <c r="Y2570">
        <v>16</v>
      </c>
      <c r="Z2570">
        <v>100405</v>
      </c>
      <c r="AA2570">
        <v>17</v>
      </c>
      <c r="AB2570">
        <v>100405</v>
      </c>
      <c r="AC2570">
        <v>19</v>
      </c>
      <c r="AD2570">
        <v>100403</v>
      </c>
      <c r="AE2570">
        <v>20</v>
      </c>
      <c r="AF2570">
        <v>201350</v>
      </c>
      <c r="AG2570">
        <v>18</v>
      </c>
      <c r="AH2570" t="e">
        <f>VLOOKUP(AF2570,关卡难度线!B:H,11,0)</f>
        <v>#N/A</v>
      </c>
    </row>
    <row r="2571" spans="14:34">
      <c r="N2571" s="14">
        <v>100403</v>
      </c>
      <c r="O2571">
        <v>11</v>
      </c>
      <c r="P2571">
        <v>100404</v>
      </c>
      <c r="Q2571">
        <v>12</v>
      </c>
      <c r="R2571">
        <v>100403</v>
      </c>
      <c r="S2571">
        <v>13</v>
      </c>
      <c r="T2571">
        <v>100404</v>
      </c>
      <c r="U2571">
        <v>14</v>
      </c>
      <c r="V2571">
        <v>100405</v>
      </c>
      <c r="W2571">
        <v>15</v>
      </c>
      <c r="X2571">
        <v>100405</v>
      </c>
      <c r="Y2571">
        <v>16</v>
      </c>
      <c r="Z2571">
        <v>100405</v>
      </c>
      <c r="AA2571">
        <v>17</v>
      </c>
      <c r="AB2571">
        <v>100404</v>
      </c>
      <c r="AC2571">
        <v>19</v>
      </c>
      <c r="AD2571">
        <v>100405</v>
      </c>
      <c r="AE2571">
        <v>20</v>
      </c>
      <c r="AF2571">
        <v>201341</v>
      </c>
      <c r="AG2571">
        <v>18</v>
      </c>
      <c r="AH2571" t="e">
        <f>VLOOKUP(AF2571,关卡难度线!B:H,11,0)</f>
        <v>#N/A</v>
      </c>
    </row>
    <row r="2572" spans="14:34">
      <c r="N2572" s="14">
        <v>100405</v>
      </c>
      <c r="O2572">
        <v>11</v>
      </c>
      <c r="P2572">
        <v>100404</v>
      </c>
      <c r="Q2572">
        <v>12</v>
      </c>
      <c r="R2572">
        <v>100404</v>
      </c>
      <c r="S2572">
        <v>13</v>
      </c>
      <c r="T2572">
        <v>100403</v>
      </c>
      <c r="U2572">
        <v>14</v>
      </c>
      <c r="V2572">
        <v>100405</v>
      </c>
      <c r="W2572">
        <v>15</v>
      </c>
      <c r="X2572">
        <v>100404</v>
      </c>
      <c r="Y2572">
        <v>16</v>
      </c>
      <c r="Z2572">
        <v>100404</v>
      </c>
      <c r="AA2572">
        <v>17</v>
      </c>
      <c r="AB2572">
        <v>100403</v>
      </c>
      <c r="AC2572">
        <v>19</v>
      </c>
      <c r="AD2572">
        <v>100405</v>
      </c>
      <c r="AE2572">
        <v>20</v>
      </c>
      <c r="AF2572">
        <v>201342</v>
      </c>
      <c r="AG2572">
        <v>18</v>
      </c>
      <c r="AH2572" t="e">
        <f>VLOOKUP(AF2572,关卡难度线!B:H,11,0)</f>
        <v>#N/A</v>
      </c>
    </row>
    <row r="2573" spans="14:34">
      <c r="N2573" s="14">
        <v>100404</v>
      </c>
      <c r="O2573">
        <v>11</v>
      </c>
      <c r="P2573">
        <v>100403</v>
      </c>
      <c r="Q2573">
        <v>12</v>
      </c>
      <c r="R2573">
        <v>100405</v>
      </c>
      <c r="S2573">
        <v>13</v>
      </c>
      <c r="T2573">
        <v>100405</v>
      </c>
      <c r="U2573">
        <v>14</v>
      </c>
      <c r="V2573">
        <v>100404</v>
      </c>
      <c r="W2573">
        <v>15</v>
      </c>
      <c r="X2573">
        <v>100403</v>
      </c>
      <c r="Y2573">
        <v>16</v>
      </c>
      <c r="Z2573">
        <v>100403</v>
      </c>
      <c r="AA2573">
        <v>17</v>
      </c>
      <c r="AB2573">
        <v>100403</v>
      </c>
      <c r="AC2573">
        <v>19</v>
      </c>
      <c r="AD2573">
        <v>100405</v>
      </c>
      <c r="AE2573">
        <v>20</v>
      </c>
      <c r="AF2573">
        <v>201343</v>
      </c>
      <c r="AG2573">
        <v>18</v>
      </c>
      <c r="AH2573" t="e">
        <f>VLOOKUP(AF2573,关卡难度线!B:H,11,0)</f>
        <v>#N/A</v>
      </c>
    </row>
    <row r="2574" spans="14:34">
      <c r="N2574" s="14">
        <v>100403</v>
      </c>
      <c r="O2574">
        <v>11</v>
      </c>
      <c r="P2574">
        <v>100404</v>
      </c>
      <c r="Q2574">
        <v>12</v>
      </c>
      <c r="R2574">
        <v>100403</v>
      </c>
      <c r="S2574">
        <v>13</v>
      </c>
      <c r="T2574">
        <v>100405</v>
      </c>
      <c r="U2574">
        <v>14</v>
      </c>
      <c r="V2574">
        <v>100403</v>
      </c>
      <c r="W2574">
        <v>15</v>
      </c>
      <c r="X2574">
        <v>100405</v>
      </c>
      <c r="Y2574">
        <v>16</v>
      </c>
      <c r="Z2574">
        <v>100404</v>
      </c>
      <c r="AA2574">
        <v>17</v>
      </c>
      <c r="AB2574">
        <v>100405</v>
      </c>
      <c r="AC2574">
        <v>19</v>
      </c>
      <c r="AD2574">
        <v>100405</v>
      </c>
      <c r="AE2574">
        <v>20</v>
      </c>
      <c r="AF2574">
        <v>201344</v>
      </c>
      <c r="AG2574">
        <v>18</v>
      </c>
      <c r="AH2574" t="e">
        <f>VLOOKUP(AF2574,关卡难度线!B:H,11,0)</f>
        <v>#N/A</v>
      </c>
    </row>
    <row r="2575" spans="14:34">
      <c r="N2575" s="14">
        <v>100404</v>
      </c>
      <c r="O2575">
        <v>11</v>
      </c>
      <c r="P2575">
        <v>100404</v>
      </c>
      <c r="Q2575">
        <v>12</v>
      </c>
      <c r="R2575">
        <v>100405</v>
      </c>
      <c r="S2575">
        <v>13</v>
      </c>
      <c r="T2575">
        <v>100403</v>
      </c>
      <c r="U2575">
        <v>14</v>
      </c>
      <c r="V2575">
        <v>100404</v>
      </c>
      <c r="W2575">
        <v>15</v>
      </c>
      <c r="X2575">
        <v>100405</v>
      </c>
      <c r="Y2575">
        <v>16</v>
      </c>
      <c r="Z2575">
        <v>100403</v>
      </c>
      <c r="AA2575">
        <v>17</v>
      </c>
      <c r="AB2575">
        <v>100405</v>
      </c>
      <c r="AC2575">
        <v>19</v>
      </c>
      <c r="AD2575">
        <v>100404</v>
      </c>
      <c r="AE2575">
        <v>20</v>
      </c>
      <c r="AF2575">
        <v>201345</v>
      </c>
      <c r="AG2575">
        <v>18</v>
      </c>
      <c r="AH2575" t="e">
        <f>VLOOKUP(AF2575,关卡难度线!B:H,11,0)</f>
        <v>#N/A</v>
      </c>
    </row>
    <row r="2576" spans="14:34">
      <c r="N2576" s="14">
        <v>100404</v>
      </c>
      <c r="O2576">
        <v>11</v>
      </c>
      <c r="P2576">
        <v>100403</v>
      </c>
      <c r="Q2576">
        <v>12</v>
      </c>
      <c r="R2576">
        <v>100405</v>
      </c>
      <c r="S2576">
        <v>13</v>
      </c>
      <c r="T2576">
        <v>100403</v>
      </c>
      <c r="U2576">
        <v>14</v>
      </c>
      <c r="V2576">
        <v>100404</v>
      </c>
      <c r="W2576">
        <v>15</v>
      </c>
      <c r="X2576">
        <v>100403</v>
      </c>
      <c r="Y2576">
        <v>16</v>
      </c>
      <c r="Z2576">
        <v>100405</v>
      </c>
      <c r="AA2576">
        <v>17</v>
      </c>
      <c r="AB2576">
        <v>100403</v>
      </c>
      <c r="AC2576">
        <v>19</v>
      </c>
      <c r="AD2576">
        <v>100405</v>
      </c>
      <c r="AE2576">
        <v>20</v>
      </c>
      <c r="AF2576">
        <v>201346</v>
      </c>
      <c r="AG2576">
        <v>18</v>
      </c>
      <c r="AH2576" t="e">
        <f>VLOOKUP(AF2576,关卡难度线!B:H,11,0)</f>
        <v>#N/A</v>
      </c>
    </row>
    <row r="2577" spans="14:34">
      <c r="N2577" s="14">
        <v>100404</v>
      </c>
      <c r="O2577">
        <v>11</v>
      </c>
      <c r="P2577">
        <v>100405</v>
      </c>
      <c r="Q2577">
        <v>12</v>
      </c>
      <c r="R2577">
        <v>100403</v>
      </c>
      <c r="S2577">
        <v>13</v>
      </c>
      <c r="T2577">
        <v>100403</v>
      </c>
      <c r="U2577">
        <v>14</v>
      </c>
      <c r="V2577">
        <v>100403</v>
      </c>
      <c r="W2577">
        <v>15</v>
      </c>
      <c r="X2577">
        <v>100403</v>
      </c>
      <c r="Y2577">
        <v>16</v>
      </c>
      <c r="Z2577">
        <v>100404</v>
      </c>
      <c r="AA2577">
        <v>17</v>
      </c>
      <c r="AB2577">
        <v>100403</v>
      </c>
      <c r="AC2577">
        <v>19</v>
      </c>
      <c r="AD2577">
        <v>100403</v>
      </c>
      <c r="AE2577">
        <v>20</v>
      </c>
      <c r="AF2577">
        <v>201347</v>
      </c>
      <c r="AG2577">
        <v>18</v>
      </c>
      <c r="AH2577" t="e">
        <f>VLOOKUP(AF2577,关卡难度线!B:H,11,0)</f>
        <v>#N/A</v>
      </c>
    </row>
    <row r="2578" spans="14:34">
      <c r="N2578" s="14">
        <v>100405</v>
      </c>
      <c r="O2578">
        <v>11</v>
      </c>
      <c r="P2578">
        <v>100404</v>
      </c>
      <c r="Q2578">
        <v>12</v>
      </c>
      <c r="R2578">
        <v>100403</v>
      </c>
      <c r="S2578">
        <v>13</v>
      </c>
      <c r="T2578">
        <v>100405</v>
      </c>
      <c r="U2578">
        <v>14</v>
      </c>
      <c r="V2578">
        <v>100404</v>
      </c>
      <c r="W2578">
        <v>15</v>
      </c>
      <c r="X2578">
        <v>100404</v>
      </c>
      <c r="Y2578">
        <v>16</v>
      </c>
      <c r="Z2578">
        <v>100404</v>
      </c>
      <c r="AA2578">
        <v>17</v>
      </c>
      <c r="AB2578">
        <v>100405</v>
      </c>
      <c r="AC2578">
        <v>19</v>
      </c>
      <c r="AD2578">
        <v>100404</v>
      </c>
      <c r="AE2578">
        <v>20</v>
      </c>
      <c r="AF2578">
        <v>201348</v>
      </c>
      <c r="AG2578">
        <v>18</v>
      </c>
      <c r="AH2578" t="e">
        <f>VLOOKUP(AF2578,关卡难度线!B:H,11,0)</f>
        <v>#N/A</v>
      </c>
    </row>
    <row r="2579" spans="14:34">
      <c r="N2579" s="14">
        <v>100405</v>
      </c>
      <c r="O2579">
        <v>11</v>
      </c>
      <c r="P2579">
        <v>100404</v>
      </c>
      <c r="Q2579">
        <v>12</v>
      </c>
      <c r="R2579">
        <v>100403</v>
      </c>
      <c r="S2579">
        <v>13</v>
      </c>
      <c r="T2579">
        <v>100404</v>
      </c>
      <c r="U2579">
        <v>14</v>
      </c>
      <c r="V2579">
        <v>100405</v>
      </c>
      <c r="W2579">
        <v>15</v>
      </c>
      <c r="X2579">
        <v>100403</v>
      </c>
      <c r="Y2579">
        <v>16</v>
      </c>
      <c r="Z2579">
        <v>100404</v>
      </c>
      <c r="AA2579">
        <v>17</v>
      </c>
      <c r="AB2579">
        <v>100405</v>
      </c>
      <c r="AC2579">
        <v>19</v>
      </c>
      <c r="AD2579">
        <v>100405</v>
      </c>
      <c r="AE2579">
        <v>20</v>
      </c>
      <c r="AF2579">
        <v>201349</v>
      </c>
      <c r="AG2579">
        <v>18</v>
      </c>
      <c r="AH2579" t="e">
        <f>VLOOKUP(AF2579,关卡难度线!B:H,11,0)</f>
        <v>#N/A</v>
      </c>
    </row>
    <row r="2580" spans="14:34">
      <c r="N2580" s="14">
        <v>100404</v>
      </c>
      <c r="O2580">
        <v>11</v>
      </c>
      <c r="P2580">
        <v>100404</v>
      </c>
      <c r="Q2580">
        <v>12</v>
      </c>
      <c r="R2580">
        <v>100404</v>
      </c>
      <c r="S2580">
        <v>13</v>
      </c>
      <c r="T2580">
        <v>100403</v>
      </c>
      <c r="U2580">
        <v>14</v>
      </c>
      <c r="V2580">
        <v>100403</v>
      </c>
      <c r="W2580">
        <v>15</v>
      </c>
      <c r="X2580">
        <v>100404</v>
      </c>
      <c r="Y2580">
        <v>16</v>
      </c>
      <c r="Z2580">
        <v>100405</v>
      </c>
      <c r="AA2580">
        <v>17</v>
      </c>
      <c r="AB2580">
        <v>100405</v>
      </c>
      <c r="AC2580">
        <v>19</v>
      </c>
      <c r="AD2580">
        <v>100403</v>
      </c>
      <c r="AE2580">
        <v>20</v>
      </c>
      <c r="AF2580">
        <v>201350</v>
      </c>
      <c r="AG2580">
        <v>18</v>
      </c>
      <c r="AH2580" t="e">
        <f>VLOOKUP(AF2580,关卡难度线!B:H,11,0)</f>
        <v>#N/A</v>
      </c>
    </row>
    <row r="2581" spans="14:34">
      <c r="N2581" s="14">
        <v>100406</v>
      </c>
      <c r="O2581">
        <v>11</v>
      </c>
      <c r="P2581">
        <v>100406</v>
      </c>
      <c r="Q2581">
        <v>12</v>
      </c>
      <c r="R2581">
        <v>100408</v>
      </c>
      <c r="S2581">
        <v>13</v>
      </c>
      <c r="T2581">
        <v>100408</v>
      </c>
      <c r="U2581">
        <v>14</v>
      </c>
      <c r="V2581">
        <v>100408</v>
      </c>
      <c r="W2581">
        <v>15</v>
      </c>
      <c r="X2581">
        <v>100406</v>
      </c>
      <c r="Y2581">
        <v>16</v>
      </c>
      <c r="Z2581">
        <v>100407</v>
      </c>
      <c r="AA2581">
        <v>17</v>
      </c>
      <c r="AB2581">
        <v>100406</v>
      </c>
      <c r="AC2581">
        <v>19</v>
      </c>
      <c r="AD2581">
        <v>100408</v>
      </c>
      <c r="AE2581">
        <v>20</v>
      </c>
      <c r="AF2581">
        <v>201351</v>
      </c>
      <c r="AG2581">
        <v>18</v>
      </c>
      <c r="AH2581" t="e">
        <f>VLOOKUP(AF2581,关卡难度线!B:H,11,0)</f>
        <v>#N/A</v>
      </c>
    </row>
    <row r="2582" spans="14:34">
      <c r="N2582" s="14">
        <v>100407</v>
      </c>
      <c r="O2582">
        <v>11</v>
      </c>
      <c r="P2582">
        <v>100408</v>
      </c>
      <c r="Q2582">
        <v>12</v>
      </c>
      <c r="R2582">
        <v>100407</v>
      </c>
      <c r="S2582">
        <v>13</v>
      </c>
      <c r="T2582">
        <v>100407</v>
      </c>
      <c r="U2582">
        <v>14</v>
      </c>
      <c r="V2582">
        <v>100408</v>
      </c>
      <c r="W2582">
        <v>15</v>
      </c>
      <c r="X2582">
        <v>100406</v>
      </c>
      <c r="Y2582">
        <v>16</v>
      </c>
      <c r="Z2582">
        <v>100408</v>
      </c>
      <c r="AA2582">
        <v>17</v>
      </c>
      <c r="AB2582">
        <v>100406</v>
      </c>
      <c r="AC2582">
        <v>19</v>
      </c>
      <c r="AD2582">
        <v>100407</v>
      </c>
      <c r="AE2582">
        <v>20</v>
      </c>
      <c r="AF2582">
        <v>201352</v>
      </c>
      <c r="AG2582">
        <v>18</v>
      </c>
      <c r="AH2582" t="e">
        <f>VLOOKUP(AF2582,关卡难度线!B:H,11,0)</f>
        <v>#N/A</v>
      </c>
    </row>
    <row r="2583" spans="14:34">
      <c r="N2583" s="14">
        <v>100406</v>
      </c>
      <c r="O2583">
        <v>11</v>
      </c>
      <c r="P2583">
        <v>100407</v>
      </c>
      <c r="Q2583">
        <v>12</v>
      </c>
      <c r="R2583">
        <v>100406</v>
      </c>
      <c r="S2583">
        <v>13</v>
      </c>
      <c r="T2583">
        <v>100408</v>
      </c>
      <c r="U2583">
        <v>14</v>
      </c>
      <c r="V2583">
        <v>100406</v>
      </c>
      <c r="W2583">
        <v>15</v>
      </c>
      <c r="X2583">
        <v>100406</v>
      </c>
      <c r="Y2583">
        <v>16</v>
      </c>
      <c r="Z2583">
        <v>100408</v>
      </c>
      <c r="AA2583">
        <v>17</v>
      </c>
      <c r="AB2583">
        <v>100408</v>
      </c>
      <c r="AC2583">
        <v>19</v>
      </c>
      <c r="AD2583">
        <v>100408</v>
      </c>
      <c r="AE2583">
        <v>20</v>
      </c>
      <c r="AF2583">
        <v>201353</v>
      </c>
      <c r="AG2583">
        <v>18</v>
      </c>
      <c r="AH2583" t="e">
        <f>VLOOKUP(AF2583,关卡难度线!B:H,11,0)</f>
        <v>#N/A</v>
      </c>
    </row>
    <row r="2584" spans="14:34">
      <c r="N2584" s="14">
        <v>100407</v>
      </c>
      <c r="O2584">
        <v>11</v>
      </c>
      <c r="P2584">
        <v>100407</v>
      </c>
      <c r="Q2584">
        <v>12</v>
      </c>
      <c r="R2584">
        <v>100407</v>
      </c>
      <c r="S2584">
        <v>13</v>
      </c>
      <c r="T2584">
        <v>100406</v>
      </c>
      <c r="U2584">
        <v>14</v>
      </c>
      <c r="V2584">
        <v>100406</v>
      </c>
      <c r="W2584">
        <v>15</v>
      </c>
      <c r="X2584">
        <v>100407</v>
      </c>
      <c r="Y2584">
        <v>16</v>
      </c>
      <c r="Z2584">
        <v>100406</v>
      </c>
      <c r="AA2584">
        <v>17</v>
      </c>
      <c r="AB2584">
        <v>100406</v>
      </c>
      <c r="AC2584">
        <v>19</v>
      </c>
      <c r="AD2584">
        <v>100408</v>
      </c>
      <c r="AE2584">
        <v>20</v>
      </c>
      <c r="AF2584">
        <v>201354</v>
      </c>
      <c r="AG2584">
        <v>18</v>
      </c>
      <c r="AH2584" t="e">
        <f>VLOOKUP(AF2584,关卡难度线!B:H,11,0)</f>
        <v>#N/A</v>
      </c>
    </row>
    <row r="2585" spans="14:34">
      <c r="N2585" s="14">
        <v>100406</v>
      </c>
      <c r="O2585">
        <v>11</v>
      </c>
      <c r="P2585">
        <v>100406</v>
      </c>
      <c r="Q2585">
        <v>12</v>
      </c>
      <c r="R2585">
        <v>100408</v>
      </c>
      <c r="S2585">
        <v>13</v>
      </c>
      <c r="T2585">
        <v>100406</v>
      </c>
      <c r="U2585">
        <v>14</v>
      </c>
      <c r="V2585">
        <v>100407</v>
      </c>
      <c r="W2585">
        <v>15</v>
      </c>
      <c r="X2585">
        <v>100408</v>
      </c>
      <c r="Y2585">
        <v>16</v>
      </c>
      <c r="Z2585">
        <v>100408</v>
      </c>
      <c r="AA2585">
        <v>17</v>
      </c>
      <c r="AB2585">
        <v>100408</v>
      </c>
      <c r="AC2585">
        <v>19</v>
      </c>
      <c r="AD2585">
        <v>100406</v>
      </c>
      <c r="AE2585">
        <v>20</v>
      </c>
      <c r="AF2585">
        <v>201355</v>
      </c>
      <c r="AG2585">
        <v>18</v>
      </c>
      <c r="AH2585" t="e">
        <f>VLOOKUP(AF2585,关卡难度线!B:H,11,0)</f>
        <v>#N/A</v>
      </c>
    </row>
    <row r="2586" spans="14:34">
      <c r="N2586" s="14">
        <v>100406</v>
      </c>
      <c r="O2586">
        <v>11</v>
      </c>
      <c r="P2586">
        <v>100407</v>
      </c>
      <c r="Q2586">
        <v>12</v>
      </c>
      <c r="R2586">
        <v>100407</v>
      </c>
      <c r="S2586">
        <v>13</v>
      </c>
      <c r="T2586">
        <v>100406</v>
      </c>
      <c r="U2586">
        <v>14</v>
      </c>
      <c r="V2586">
        <v>100408</v>
      </c>
      <c r="W2586">
        <v>15</v>
      </c>
      <c r="X2586">
        <v>100407</v>
      </c>
      <c r="Y2586">
        <v>16</v>
      </c>
      <c r="Z2586">
        <v>100406</v>
      </c>
      <c r="AA2586">
        <v>17</v>
      </c>
      <c r="AB2586">
        <v>100407</v>
      </c>
      <c r="AC2586">
        <v>19</v>
      </c>
      <c r="AD2586">
        <v>100408</v>
      </c>
      <c r="AE2586">
        <v>20</v>
      </c>
      <c r="AF2586">
        <v>201356</v>
      </c>
      <c r="AG2586">
        <v>18</v>
      </c>
      <c r="AH2586" t="e">
        <f>VLOOKUP(AF2586,关卡难度线!B:H,11,0)</f>
        <v>#N/A</v>
      </c>
    </row>
    <row r="2587" spans="14:34">
      <c r="N2587" s="14">
        <v>100406</v>
      </c>
      <c r="O2587">
        <v>11</v>
      </c>
      <c r="P2587">
        <v>100407</v>
      </c>
      <c r="Q2587">
        <v>12</v>
      </c>
      <c r="R2587">
        <v>100407</v>
      </c>
      <c r="S2587">
        <v>13</v>
      </c>
      <c r="T2587">
        <v>100406</v>
      </c>
      <c r="U2587">
        <v>14</v>
      </c>
      <c r="V2587">
        <v>100408</v>
      </c>
      <c r="W2587">
        <v>15</v>
      </c>
      <c r="X2587">
        <v>100406</v>
      </c>
      <c r="Y2587">
        <v>16</v>
      </c>
      <c r="Z2587">
        <v>100406</v>
      </c>
      <c r="AA2587">
        <v>17</v>
      </c>
      <c r="AB2587">
        <v>100407</v>
      </c>
      <c r="AC2587">
        <v>19</v>
      </c>
      <c r="AD2587">
        <v>100407</v>
      </c>
      <c r="AE2587">
        <v>20</v>
      </c>
      <c r="AF2587">
        <v>201357</v>
      </c>
      <c r="AG2587">
        <v>18</v>
      </c>
      <c r="AH2587" t="e">
        <f>VLOOKUP(AF2587,关卡难度线!B:H,11,0)</f>
        <v>#N/A</v>
      </c>
    </row>
    <row r="2588" spans="14:34">
      <c r="N2588" s="14">
        <v>100408</v>
      </c>
      <c r="O2588">
        <v>11</v>
      </c>
      <c r="P2588">
        <v>100407</v>
      </c>
      <c r="Q2588">
        <v>12</v>
      </c>
      <c r="R2588">
        <v>100407</v>
      </c>
      <c r="S2588">
        <v>13</v>
      </c>
      <c r="T2588">
        <v>100408</v>
      </c>
      <c r="U2588">
        <v>14</v>
      </c>
      <c r="V2588">
        <v>100408</v>
      </c>
      <c r="W2588">
        <v>15</v>
      </c>
      <c r="X2588">
        <v>100406</v>
      </c>
      <c r="Y2588">
        <v>16</v>
      </c>
      <c r="Z2588">
        <v>100406</v>
      </c>
      <c r="AA2588">
        <v>17</v>
      </c>
      <c r="AB2588">
        <v>100408</v>
      </c>
      <c r="AC2588">
        <v>19</v>
      </c>
      <c r="AD2588">
        <v>100406</v>
      </c>
      <c r="AE2588">
        <v>20</v>
      </c>
      <c r="AF2588">
        <v>201358</v>
      </c>
      <c r="AG2588">
        <v>18</v>
      </c>
      <c r="AH2588" t="e">
        <f>VLOOKUP(AF2588,关卡难度线!B:H,11,0)</f>
        <v>#N/A</v>
      </c>
    </row>
    <row r="2589" spans="14:34">
      <c r="N2589" s="14">
        <v>100407</v>
      </c>
      <c r="O2589">
        <v>11</v>
      </c>
      <c r="P2589">
        <v>100406</v>
      </c>
      <c r="Q2589">
        <v>12</v>
      </c>
      <c r="R2589">
        <v>100407</v>
      </c>
      <c r="S2589">
        <v>13</v>
      </c>
      <c r="T2589">
        <v>100407</v>
      </c>
      <c r="U2589">
        <v>14</v>
      </c>
      <c r="V2589">
        <v>100406</v>
      </c>
      <c r="W2589">
        <v>15</v>
      </c>
      <c r="X2589">
        <v>100407</v>
      </c>
      <c r="Y2589">
        <v>16</v>
      </c>
      <c r="Z2589">
        <v>100406</v>
      </c>
      <c r="AA2589">
        <v>17</v>
      </c>
      <c r="AB2589">
        <v>100407</v>
      </c>
      <c r="AC2589">
        <v>19</v>
      </c>
      <c r="AD2589">
        <v>100407</v>
      </c>
      <c r="AE2589">
        <v>20</v>
      </c>
      <c r="AF2589">
        <v>201359</v>
      </c>
      <c r="AG2589">
        <v>18</v>
      </c>
      <c r="AH2589" t="e">
        <f>VLOOKUP(AF2589,关卡难度线!B:H,11,0)</f>
        <v>#N/A</v>
      </c>
    </row>
    <row r="2590" spans="14:34">
      <c r="N2590" s="14">
        <v>100408</v>
      </c>
      <c r="O2590">
        <v>11</v>
      </c>
      <c r="P2590">
        <v>100408</v>
      </c>
      <c r="Q2590">
        <v>12</v>
      </c>
      <c r="R2590">
        <v>100407</v>
      </c>
      <c r="S2590">
        <v>13</v>
      </c>
      <c r="T2590">
        <v>100407</v>
      </c>
      <c r="U2590">
        <v>14</v>
      </c>
      <c r="V2590">
        <v>100406</v>
      </c>
      <c r="W2590">
        <v>15</v>
      </c>
      <c r="X2590">
        <v>100406</v>
      </c>
      <c r="Y2590">
        <v>16</v>
      </c>
      <c r="Z2590">
        <v>100406</v>
      </c>
      <c r="AA2590">
        <v>17</v>
      </c>
      <c r="AB2590">
        <v>100406</v>
      </c>
      <c r="AC2590">
        <v>19</v>
      </c>
      <c r="AD2590">
        <v>100406</v>
      </c>
      <c r="AE2590">
        <v>20</v>
      </c>
      <c r="AF2590">
        <v>201360</v>
      </c>
      <c r="AG2590">
        <v>18</v>
      </c>
      <c r="AH2590" t="e">
        <f>VLOOKUP(AF2590,关卡难度线!B:H,11,0)</f>
        <v>#N/A</v>
      </c>
    </row>
    <row r="2591" spans="14:34">
      <c r="N2591" s="14">
        <v>100406</v>
      </c>
      <c r="O2591">
        <v>11</v>
      </c>
      <c r="P2591">
        <v>100406</v>
      </c>
      <c r="Q2591">
        <v>12</v>
      </c>
      <c r="R2591">
        <v>100408</v>
      </c>
      <c r="S2591">
        <v>13</v>
      </c>
      <c r="T2591">
        <v>100408</v>
      </c>
      <c r="U2591">
        <v>14</v>
      </c>
      <c r="V2591">
        <v>100408</v>
      </c>
      <c r="W2591">
        <v>15</v>
      </c>
      <c r="X2591">
        <v>100406</v>
      </c>
      <c r="Y2591">
        <v>16</v>
      </c>
      <c r="Z2591">
        <v>100407</v>
      </c>
      <c r="AA2591">
        <v>17</v>
      </c>
      <c r="AB2591">
        <v>100406</v>
      </c>
      <c r="AC2591">
        <v>19</v>
      </c>
      <c r="AD2591">
        <v>100408</v>
      </c>
      <c r="AE2591">
        <v>20</v>
      </c>
      <c r="AF2591">
        <v>201351</v>
      </c>
      <c r="AG2591">
        <v>18</v>
      </c>
      <c r="AH2591" t="e">
        <f>VLOOKUP(AF2591,关卡难度线!B:H,11,0)</f>
        <v>#N/A</v>
      </c>
    </row>
    <row r="2592" spans="14:34">
      <c r="N2592" s="14">
        <v>100407</v>
      </c>
      <c r="O2592">
        <v>11</v>
      </c>
      <c r="P2592">
        <v>100408</v>
      </c>
      <c r="Q2592">
        <v>12</v>
      </c>
      <c r="R2592">
        <v>100407</v>
      </c>
      <c r="S2592">
        <v>13</v>
      </c>
      <c r="T2592">
        <v>100407</v>
      </c>
      <c r="U2592">
        <v>14</v>
      </c>
      <c r="V2592">
        <v>100408</v>
      </c>
      <c r="W2592">
        <v>15</v>
      </c>
      <c r="X2592">
        <v>100406</v>
      </c>
      <c r="Y2592">
        <v>16</v>
      </c>
      <c r="Z2592">
        <v>100408</v>
      </c>
      <c r="AA2592">
        <v>17</v>
      </c>
      <c r="AB2592">
        <v>100406</v>
      </c>
      <c r="AC2592">
        <v>19</v>
      </c>
      <c r="AD2592">
        <v>100407</v>
      </c>
      <c r="AE2592">
        <v>20</v>
      </c>
      <c r="AF2592">
        <v>201352</v>
      </c>
      <c r="AG2592">
        <v>18</v>
      </c>
      <c r="AH2592" t="e">
        <f>VLOOKUP(AF2592,关卡难度线!B:H,11,0)</f>
        <v>#N/A</v>
      </c>
    </row>
    <row r="2593" spans="14:34">
      <c r="N2593" s="14">
        <v>100406</v>
      </c>
      <c r="O2593">
        <v>11</v>
      </c>
      <c r="P2593">
        <v>100407</v>
      </c>
      <c r="Q2593">
        <v>12</v>
      </c>
      <c r="R2593">
        <v>100406</v>
      </c>
      <c r="S2593">
        <v>13</v>
      </c>
      <c r="T2593">
        <v>100408</v>
      </c>
      <c r="U2593">
        <v>14</v>
      </c>
      <c r="V2593">
        <v>100406</v>
      </c>
      <c r="W2593">
        <v>15</v>
      </c>
      <c r="X2593">
        <v>100406</v>
      </c>
      <c r="Y2593">
        <v>16</v>
      </c>
      <c r="Z2593">
        <v>100408</v>
      </c>
      <c r="AA2593">
        <v>17</v>
      </c>
      <c r="AB2593">
        <v>100408</v>
      </c>
      <c r="AC2593">
        <v>19</v>
      </c>
      <c r="AD2593">
        <v>100408</v>
      </c>
      <c r="AE2593">
        <v>20</v>
      </c>
      <c r="AF2593">
        <v>201353</v>
      </c>
      <c r="AG2593">
        <v>18</v>
      </c>
      <c r="AH2593" t="e">
        <f>VLOOKUP(AF2593,关卡难度线!B:H,11,0)</f>
        <v>#N/A</v>
      </c>
    </row>
    <row r="2594" spans="14:34">
      <c r="N2594" s="14">
        <v>100407</v>
      </c>
      <c r="O2594">
        <v>11</v>
      </c>
      <c r="P2594">
        <v>100407</v>
      </c>
      <c r="Q2594">
        <v>12</v>
      </c>
      <c r="R2594">
        <v>100407</v>
      </c>
      <c r="S2594">
        <v>13</v>
      </c>
      <c r="T2594">
        <v>100406</v>
      </c>
      <c r="U2594">
        <v>14</v>
      </c>
      <c r="V2594">
        <v>100406</v>
      </c>
      <c r="W2594">
        <v>15</v>
      </c>
      <c r="X2594">
        <v>100407</v>
      </c>
      <c r="Y2594">
        <v>16</v>
      </c>
      <c r="Z2594">
        <v>100406</v>
      </c>
      <c r="AA2594">
        <v>17</v>
      </c>
      <c r="AB2594">
        <v>100406</v>
      </c>
      <c r="AC2594">
        <v>19</v>
      </c>
      <c r="AD2594">
        <v>100408</v>
      </c>
      <c r="AE2594">
        <v>20</v>
      </c>
      <c r="AF2594">
        <v>201354</v>
      </c>
      <c r="AG2594">
        <v>18</v>
      </c>
      <c r="AH2594" t="e">
        <f>VLOOKUP(AF2594,关卡难度线!B:H,11,0)</f>
        <v>#N/A</v>
      </c>
    </row>
    <row r="2595" spans="14:34">
      <c r="N2595" s="14">
        <v>100406</v>
      </c>
      <c r="O2595">
        <v>11</v>
      </c>
      <c r="P2595">
        <v>100406</v>
      </c>
      <c r="Q2595">
        <v>12</v>
      </c>
      <c r="R2595">
        <v>100408</v>
      </c>
      <c r="S2595">
        <v>13</v>
      </c>
      <c r="T2595">
        <v>100406</v>
      </c>
      <c r="U2595">
        <v>14</v>
      </c>
      <c r="V2595">
        <v>100407</v>
      </c>
      <c r="W2595">
        <v>15</v>
      </c>
      <c r="X2595">
        <v>100408</v>
      </c>
      <c r="Y2595">
        <v>16</v>
      </c>
      <c r="Z2595">
        <v>100408</v>
      </c>
      <c r="AA2595">
        <v>17</v>
      </c>
      <c r="AB2595">
        <v>100408</v>
      </c>
      <c r="AC2595">
        <v>19</v>
      </c>
      <c r="AD2595">
        <v>100406</v>
      </c>
      <c r="AE2595">
        <v>20</v>
      </c>
      <c r="AF2595">
        <v>201355</v>
      </c>
      <c r="AG2595">
        <v>18</v>
      </c>
      <c r="AH2595" t="e">
        <f>VLOOKUP(AF2595,关卡难度线!B:H,11,0)</f>
        <v>#N/A</v>
      </c>
    </row>
    <row r="2596" spans="14:34">
      <c r="N2596" s="14">
        <v>100406</v>
      </c>
      <c r="O2596">
        <v>11</v>
      </c>
      <c r="P2596">
        <v>100407</v>
      </c>
      <c r="Q2596">
        <v>12</v>
      </c>
      <c r="R2596">
        <v>100407</v>
      </c>
      <c r="S2596">
        <v>13</v>
      </c>
      <c r="T2596">
        <v>100406</v>
      </c>
      <c r="U2596">
        <v>14</v>
      </c>
      <c r="V2596">
        <v>100408</v>
      </c>
      <c r="W2596">
        <v>15</v>
      </c>
      <c r="X2596">
        <v>100407</v>
      </c>
      <c r="Y2596">
        <v>16</v>
      </c>
      <c r="Z2596">
        <v>100406</v>
      </c>
      <c r="AA2596">
        <v>17</v>
      </c>
      <c r="AB2596">
        <v>100407</v>
      </c>
      <c r="AC2596">
        <v>19</v>
      </c>
      <c r="AD2596">
        <v>100408</v>
      </c>
      <c r="AE2596">
        <v>20</v>
      </c>
      <c r="AF2596">
        <v>201356</v>
      </c>
      <c r="AG2596">
        <v>18</v>
      </c>
      <c r="AH2596" t="e">
        <f>VLOOKUP(AF2596,关卡难度线!B:H,11,0)</f>
        <v>#N/A</v>
      </c>
    </row>
    <row r="2597" spans="14:34">
      <c r="N2597" s="14">
        <v>100406</v>
      </c>
      <c r="O2597">
        <v>11</v>
      </c>
      <c r="P2597">
        <v>100407</v>
      </c>
      <c r="Q2597">
        <v>12</v>
      </c>
      <c r="R2597">
        <v>100407</v>
      </c>
      <c r="S2597">
        <v>13</v>
      </c>
      <c r="T2597">
        <v>100406</v>
      </c>
      <c r="U2597">
        <v>14</v>
      </c>
      <c r="V2597">
        <v>100408</v>
      </c>
      <c r="W2597">
        <v>15</v>
      </c>
      <c r="X2597">
        <v>100406</v>
      </c>
      <c r="Y2597">
        <v>16</v>
      </c>
      <c r="Z2597">
        <v>100406</v>
      </c>
      <c r="AA2597">
        <v>17</v>
      </c>
      <c r="AB2597">
        <v>100407</v>
      </c>
      <c r="AC2597">
        <v>19</v>
      </c>
      <c r="AD2597">
        <v>100407</v>
      </c>
      <c r="AE2597">
        <v>20</v>
      </c>
      <c r="AF2597">
        <v>201357</v>
      </c>
      <c r="AG2597">
        <v>18</v>
      </c>
      <c r="AH2597" t="e">
        <f>VLOOKUP(AF2597,关卡难度线!B:H,11,0)</f>
        <v>#N/A</v>
      </c>
    </row>
    <row r="2598" spans="14:34">
      <c r="N2598" s="14">
        <v>100408</v>
      </c>
      <c r="O2598">
        <v>11</v>
      </c>
      <c r="P2598">
        <v>100407</v>
      </c>
      <c r="Q2598">
        <v>12</v>
      </c>
      <c r="R2598">
        <v>100407</v>
      </c>
      <c r="S2598">
        <v>13</v>
      </c>
      <c r="T2598">
        <v>100408</v>
      </c>
      <c r="U2598">
        <v>14</v>
      </c>
      <c r="V2598">
        <v>100408</v>
      </c>
      <c r="W2598">
        <v>15</v>
      </c>
      <c r="X2598">
        <v>100406</v>
      </c>
      <c r="Y2598">
        <v>16</v>
      </c>
      <c r="Z2598">
        <v>100406</v>
      </c>
      <c r="AA2598">
        <v>17</v>
      </c>
      <c r="AB2598">
        <v>100408</v>
      </c>
      <c r="AC2598">
        <v>19</v>
      </c>
      <c r="AD2598">
        <v>100406</v>
      </c>
      <c r="AE2598">
        <v>20</v>
      </c>
      <c r="AF2598">
        <v>201358</v>
      </c>
      <c r="AG2598">
        <v>18</v>
      </c>
      <c r="AH2598" t="e">
        <f>VLOOKUP(AF2598,关卡难度线!B:H,11,0)</f>
        <v>#N/A</v>
      </c>
    </row>
    <row r="2599" spans="14:34">
      <c r="N2599" s="14">
        <v>100407</v>
      </c>
      <c r="O2599">
        <v>11</v>
      </c>
      <c r="P2599">
        <v>100406</v>
      </c>
      <c r="Q2599">
        <v>12</v>
      </c>
      <c r="R2599">
        <v>100407</v>
      </c>
      <c r="S2599">
        <v>13</v>
      </c>
      <c r="T2599">
        <v>100407</v>
      </c>
      <c r="U2599">
        <v>14</v>
      </c>
      <c r="V2599">
        <v>100406</v>
      </c>
      <c r="W2599">
        <v>15</v>
      </c>
      <c r="X2599">
        <v>100407</v>
      </c>
      <c r="Y2599">
        <v>16</v>
      </c>
      <c r="Z2599">
        <v>100406</v>
      </c>
      <c r="AA2599">
        <v>17</v>
      </c>
      <c r="AB2599">
        <v>100407</v>
      </c>
      <c r="AC2599">
        <v>19</v>
      </c>
      <c r="AD2599">
        <v>100407</v>
      </c>
      <c r="AE2599">
        <v>20</v>
      </c>
      <c r="AF2599">
        <v>201359</v>
      </c>
      <c r="AG2599">
        <v>18</v>
      </c>
      <c r="AH2599" t="e">
        <f>VLOOKUP(AF2599,关卡难度线!B:H,11,0)</f>
        <v>#N/A</v>
      </c>
    </row>
    <row r="2600" spans="14:34">
      <c r="N2600" s="14">
        <v>100408</v>
      </c>
      <c r="O2600">
        <v>11</v>
      </c>
      <c r="P2600">
        <v>100408</v>
      </c>
      <c r="Q2600">
        <v>12</v>
      </c>
      <c r="R2600">
        <v>100407</v>
      </c>
      <c r="S2600">
        <v>13</v>
      </c>
      <c r="T2600">
        <v>100407</v>
      </c>
      <c r="U2600">
        <v>14</v>
      </c>
      <c r="V2600">
        <v>100406</v>
      </c>
      <c r="W2600">
        <v>15</v>
      </c>
      <c r="X2600">
        <v>100406</v>
      </c>
      <c r="Y2600">
        <v>16</v>
      </c>
      <c r="Z2600">
        <v>100406</v>
      </c>
      <c r="AA2600">
        <v>17</v>
      </c>
      <c r="AB2600">
        <v>100406</v>
      </c>
      <c r="AC2600">
        <v>19</v>
      </c>
      <c r="AD2600">
        <v>100406</v>
      </c>
      <c r="AE2600">
        <v>20</v>
      </c>
      <c r="AF2600">
        <v>201360</v>
      </c>
      <c r="AG2600">
        <v>18</v>
      </c>
      <c r="AH2600" t="e">
        <f>VLOOKUP(AF2600,关卡难度线!B:H,11,0)</f>
        <v>#N/A</v>
      </c>
    </row>
    <row r="2601" spans="14:34">
      <c r="N2601" s="14">
        <v>100409</v>
      </c>
      <c r="O2601">
        <v>11</v>
      </c>
      <c r="P2601">
        <v>100410</v>
      </c>
      <c r="Q2601">
        <v>12</v>
      </c>
      <c r="R2601">
        <v>100410</v>
      </c>
      <c r="S2601">
        <v>13</v>
      </c>
      <c r="T2601">
        <v>100411</v>
      </c>
      <c r="U2601">
        <v>14</v>
      </c>
      <c r="V2601">
        <v>100409</v>
      </c>
      <c r="W2601">
        <v>15</v>
      </c>
      <c r="X2601">
        <v>100409</v>
      </c>
      <c r="Y2601">
        <v>16</v>
      </c>
      <c r="Z2601">
        <v>100409</v>
      </c>
      <c r="AA2601">
        <v>17</v>
      </c>
      <c r="AB2601">
        <v>100409</v>
      </c>
      <c r="AC2601">
        <v>19</v>
      </c>
      <c r="AD2601">
        <v>100411</v>
      </c>
      <c r="AE2601">
        <v>20</v>
      </c>
      <c r="AF2601">
        <v>201361</v>
      </c>
      <c r="AG2601">
        <v>18</v>
      </c>
      <c r="AH2601" t="e">
        <f>VLOOKUP(AF2601,关卡难度线!B:H,11,0)</f>
        <v>#N/A</v>
      </c>
    </row>
    <row r="2602" spans="14:34">
      <c r="N2602" s="14">
        <v>100411</v>
      </c>
      <c r="O2602">
        <v>11</v>
      </c>
      <c r="P2602">
        <v>100409</v>
      </c>
      <c r="Q2602">
        <v>12</v>
      </c>
      <c r="R2602">
        <v>100411</v>
      </c>
      <c r="S2602">
        <v>13</v>
      </c>
      <c r="T2602">
        <v>100410</v>
      </c>
      <c r="U2602">
        <v>14</v>
      </c>
      <c r="V2602">
        <v>100411</v>
      </c>
      <c r="W2602">
        <v>15</v>
      </c>
      <c r="X2602">
        <v>100410</v>
      </c>
      <c r="Y2602">
        <v>16</v>
      </c>
      <c r="Z2602">
        <v>100410</v>
      </c>
      <c r="AA2602">
        <v>17</v>
      </c>
      <c r="AB2602">
        <v>100409</v>
      </c>
      <c r="AC2602">
        <v>19</v>
      </c>
      <c r="AD2602">
        <v>100410</v>
      </c>
      <c r="AE2602">
        <v>20</v>
      </c>
      <c r="AF2602">
        <v>201362</v>
      </c>
      <c r="AG2602">
        <v>18</v>
      </c>
      <c r="AH2602" t="e">
        <f>VLOOKUP(AF2602,关卡难度线!B:H,11,0)</f>
        <v>#N/A</v>
      </c>
    </row>
    <row r="2603" spans="14:34">
      <c r="N2603" s="14">
        <v>100410</v>
      </c>
      <c r="O2603">
        <v>11</v>
      </c>
      <c r="P2603">
        <v>100410</v>
      </c>
      <c r="Q2603">
        <v>12</v>
      </c>
      <c r="R2603">
        <v>100411</v>
      </c>
      <c r="S2603">
        <v>13</v>
      </c>
      <c r="T2603">
        <v>100409</v>
      </c>
      <c r="U2603">
        <v>14</v>
      </c>
      <c r="V2603">
        <v>100411</v>
      </c>
      <c r="W2603">
        <v>15</v>
      </c>
      <c r="X2603">
        <v>100411</v>
      </c>
      <c r="Y2603">
        <v>16</v>
      </c>
      <c r="Z2603">
        <v>100410</v>
      </c>
      <c r="AA2603">
        <v>17</v>
      </c>
      <c r="AB2603">
        <v>100411</v>
      </c>
      <c r="AC2603">
        <v>19</v>
      </c>
      <c r="AD2603">
        <v>100410</v>
      </c>
      <c r="AE2603">
        <v>20</v>
      </c>
      <c r="AF2603">
        <v>201363</v>
      </c>
      <c r="AG2603">
        <v>18</v>
      </c>
      <c r="AH2603" t="e">
        <f>VLOOKUP(AF2603,关卡难度线!B:H,11,0)</f>
        <v>#N/A</v>
      </c>
    </row>
    <row r="2604" spans="14:34">
      <c r="N2604" s="14">
        <v>100409</v>
      </c>
      <c r="O2604">
        <v>11</v>
      </c>
      <c r="P2604">
        <v>100411</v>
      </c>
      <c r="Q2604">
        <v>12</v>
      </c>
      <c r="R2604">
        <v>100410</v>
      </c>
      <c r="S2604">
        <v>13</v>
      </c>
      <c r="T2604">
        <v>100410</v>
      </c>
      <c r="U2604">
        <v>14</v>
      </c>
      <c r="V2604">
        <v>100410</v>
      </c>
      <c r="W2604">
        <v>15</v>
      </c>
      <c r="X2604">
        <v>100410</v>
      </c>
      <c r="Y2604">
        <v>16</v>
      </c>
      <c r="Z2604">
        <v>100409</v>
      </c>
      <c r="AA2604">
        <v>17</v>
      </c>
      <c r="AB2604">
        <v>100411</v>
      </c>
      <c r="AC2604">
        <v>19</v>
      </c>
      <c r="AD2604">
        <v>100409</v>
      </c>
      <c r="AE2604">
        <v>20</v>
      </c>
      <c r="AF2604">
        <v>201364</v>
      </c>
      <c r="AG2604">
        <v>18</v>
      </c>
      <c r="AH2604" t="e">
        <f>VLOOKUP(AF2604,关卡难度线!B:H,11,0)</f>
        <v>#N/A</v>
      </c>
    </row>
    <row r="2605" spans="14:34">
      <c r="N2605" s="14">
        <v>100411</v>
      </c>
      <c r="O2605">
        <v>11</v>
      </c>
      <c r="P2605">
        <v>100410</v>
      </c>
      <c r="Q2605">
        <v>12</v>
      </c>
      <c r="R2605">
        <v>100409</v>
      </c>
      <c r="S2605">
        <v>13</v>
      </c>
      <c r="T2605">
        <v>100411</v>
      </c>
      <c r="U2605">
        <v>14</v>
      </c>
      <c r="V2605">
        <v>100411</v>
      </c>
      <c r="W2605">
        <v>15</v>
      </c>
      <c r="X2605">
        <v>100409</v>
      </c>
      <c r="Y2605">
        <v>16</v>
      </c>
      <c r="Z2605">
        <v>100409</v>
      </c>
      <c r="AA2605">
        <v>17</v>
      </c>
      <c r="AB2605">
        <v>100411</v>
      </c>
      <c r="AC2605">
        <v>19</v>
      </c>
      <c r="AD2605">
        <v>100409</v>
      </c>
      <c r="AE2605">
        <v>20</v>
      </c>
      <c r="AF2605">
        <v>201365</v>
      </c>
      <c r="AG2605">
        <v>18</v>
      </c>
      <c r="AH2605" t="e">
        <f>VLOOKUP(AF2605,关卡难度线!B:H,11,0)</f>
        <v>#N/A</v>
      </c>
    </row>
    <row r="2606" spans="14:34">
      <c r="N2606" s="14">
        <v>100409</v>
      </c>
      <c r="O2606">
        <v>11</v>
      </c>
      <c r="P2606">
        <v>100411</v>
      </c>
      <c r="Q2606">
        <v>12</v>
      </c>
      <c r="R2606">
        <v>100411</v>
      </c>
      <c r="S2606">
        <v>13</v>
      </c>
      <c r="T2606">
        <v>100410</v>
      </c>
      <c r="U2606">
        <v>14</v>
      </c>
      <c r="V2606">
        <v>100410</v>
      </c>
      <c r="W2606">
        <v>15</v>
      </c>
      <c r="X2606">
        <v>100410</v>
      </c>
      <c r="Y2606">
        <v>16</v>
      </c>
      <c r="Z2606">
        <v>100409</v>
      </c>
      <c r="AA2606">
        <v>17</v>
      </c>
      <c r="AB2606">
        <v>100411</v>
      </c>
      <c r="AC2606">
        <v>19</v>
      </c>
      <c r="AD2606">
        <v>100409</v>
      </c>
      <c r="AE2606">
        <v>20</v>
      </c>
      <c r="AF2606">
        <v>201366</v>
      </c>
      <c r="AG2606">
        <v>18</v>
      </c>
      <c r="AH2606" t="e">
        <f>VLOOKUP(AF2606,关卡难度线!B:H,11,0)</f>
        <v>#N/A</v>
      </c>
    </row>
    <row r="2607" spans="14:34">
      <c r="N2607" s="14">
        <v>100410</v>
      </c>
      <c r="O2607">
        <v>11</v>
      </c>
      <c r="P2607">
        <v>100410</v>
      </c>
      <c r="Q2607">
        <v>12</v>
      </c>
      <c r="R2607">
        <v>100410</v>
      </c>
      <c r="S2607">
        <v>13</v>
      </c>
      <c r="T2607">
        <v>100410</v>
      </c>
      <c r="U2607">
        <v>14</v>
      </c>
      <c r="V2607">
        <v>100411</v>
      </c>
      <c r="W2607">
        <v>15</v>
      </c>
      <c r="X2607">
        <v>100411</v>
      </c>
      <c r="Y2607">
        <v>16</v>
      </c>
      <c r="Z2607">
        <v>100410</v>
      </c>
      <c r="AA2607">
        <v>17</v>
      </c>
      <c r="AB2607">
        <v>100411</v>
      </c>
      <c r="AC2607">
        <v>19</v>
      </c>
      <c r="AD2607">
        <v>100410</v>
      </c>
      <c r="AE2607">
        <v>20</v>
      </c>
      <c r="AF2607">
        <v>201367</v>
      </c>
      <c r="AG2607">
        <v>18</v>
      </c>
      <c r="AH2607" t="e">
        <f>VLOOKUP(AF2607,关卡难度线!B:H,11,0)</f>
        <v>#N/A</v>
      </c>
    </row>
    <row r="2608" spans="14:34">
      <c r="N2608" s="14">
        <v>100411</v>
      </c>
      <c r="O2608">
        <v>11</v>
      </c>
      <c r="P2608">
        <v>100409</v>
      </c>
      <c r="Q2608">
        <v>12</v>
      </c>
      <c r="R2608">
        <v>100411</v>
      </c>
      <c r="S2608">
        <v>13</v>
      </c>
      <c r="T2608">
        <v>100410</v>
      </c>
      <c r="U2608">
        <v>14</v>
      </c>
      <c r="V2608">
        <v>100411</v>
      </c>
      <c r="W2608">
        <v>15</v>
      </c>
      <c r="X2608">
        <v>100409</v>
      </c>
      <c r="Y2608">
        <v>16</v>
      </c>
      <c r="Z2608">
        <v>100410</v>
      </c>
      <c r="AA2608">
        <v>17</v>
      </c>
      <c r="AB2608">
        <v>100410</v>
      </c>
      <c r="AC2608">
        <v>19</v>
      </c>
      <c r="AD2608">
        <v>100410</v>
      </c>
      <c r="AE2608">
        <v>20</v>
      </c>
      <c r="AF2608">
        <v>201368</v>
      </c>
      <c r="AG2608">
        <v>18</v>
      </c>
      <c r="AH2608" t="e">
        <f>VLOOKUP(AF2608,关卡难度线!B:H,11,0)</f>
        <v>#N/A</v>
      </c>
    </row>
    <row r="2609" spans="14:34">
      <c r="N2609" s="14">
        <v>100411</v>
      </c>
      <c r="O2609">
        <v>11</v>
      </c>
      <c r="P2609">
        <v>100409</v>
      </c>
      <c r="Q2609">
        <v>12</v>
      </c>
      <c r="R2609">
        <v>100409</v>
      </c>
      <c r="S2609">
        <v>13</v>
      </c>
      <c r="T2609">
        <v>100409</v>
      </c>
      <c r="U2609">
        <v>14</v>
      </c>
      <c r="V2609">
        <v>100411</v>
      </c>
      <c r="W2609">
        <v>15</v>
      </c>
      <c r="X2609">
        <v>100411</v>
      </c>
      <c r="Y2609">
        <v>16</v>
      </c>
      <c r="Z2609">
        <v>100411</v>
      </c>
      <c r="AA2609">
        <v>17</v>
      </c>
      <c r="AB2609">
        <v>100411</v>
      </c>
      <c r="AC2609">
        <v>19</v>
      </c>
      <c r="AD2609">
        <v>100409</v>
      </c>
      <c r="AE2609">
        <v>20</v>
      </c>
      <c r="AF2609">
        <v>201369</v>
      </c>
      <c r="AG2609">
        <v>18</v>
      </c>
      <c r="AH2609" t="e">
        <f>VLOOKUP(AF2609,关卡难度线!B:H,11,0)</f>
        <v>#N/A</v>
      </c>
    </row>
    <row r="2610" spans="14:34">
      <c r="N2610" s="14">
        <v>100409</v>
      </c>
      <c r="O2610">
        <v>11</v>
      </c>
      <c r="P2610">
        <v>100411</v>
      </c>
      <c r="Q2610">
        <v>12</v>
      </c>
      <c r="R2610">
        <v>100410</v>
      </c>
      <c r="S2610">
        <v>13</v>
      </c>
      <c r="T2610">
        <v>100409</v>
      </c>
      <c r="U2610">
        <v>14</v>
      </c>
      <c r="V2610">
        <v>100410</v>
      </c>
      <c r="W2610">
        <v>15</v>
      </c>
      <c r="X2610">
        <v>100411</v>
      </c>
      <c r="Y2610">
        <v>16</v>
      </c>
      <c r="Z2610">
        <v>100411</v>
      </c>
      <c r="AA2610">
        <v>17</v>
      </c>
      <c r="AB2610">
        <v>100410</v>
      </c>
      <c r="AC2610">
        <v>19</v>
      </c>
      <c r="AD2610">
        <v>100409</v>
      </c>
      <c r="AE2610">
        <v>20</v>
      </c>
      <c r="AF2610">
        <v>201370</v>
      </c>
      <c r="AG2610">
        <v>18</v>
      </c>
      <c r="AH2610" t="e">
        <f>VLOOKUP(AF2610,关卡难度线!B:H,11,0)</f>
        <v>#N/A</v>
      </c>
    </row>
    <row r="2611" spans="14:34">
      <c r="N2611" s="14">
        <v>100409</v>
      </c>
      <c r="O2611">
        <v>11</v>
      </c>
      <c r="P2611">
        <v>100410</v>
      </c>
      <c r="Q2611">
        <v>12</v>
      </c>
      <c r="R2611">
        <v>100410</v>
      </c>
      <c r="S2611">
        <v>13</v>
      </c>
      <c r="T2611">
        <v>100411</v>
      </c>
      <c r="U2611">
        <v>14</v>
      </c>
      <c r="V2611">
        <v>100409</v>
      </c>
      <c r="W2611">
        <v>15</v>
      </c>
      <c r="X2611">
        <v>100409</v>
      </c>
      <c r="Y2611">
        <v>16</v>
      </c>
      <c r="Z2611">
        <v>100409</v>
      </c>
      <c r="AA2611">
        <v>17</v>
      </c>
      <c r="AB2611">
        <v>100409</v>
      </c>
      <c r="AC2611">
        <v>19</v>
      </c>
      <c r="AD2611">
        <v>100411</v>
      </c>
      <c r="AE2611">
        <v>20</v>
      </c>
      <c r="AF2611">
        <v>201361</v>
      </c>
      <c r="AG2611">
        <v>18</v>
      </c>
      <c r="AH2611" t="e">
        <f>VLOOKUP(AF2611,关卡难度线!B:H,11,0)</f>
        <v>#N/A</v>
      </c>
    </row>
    <row r="2612" spans="14:34">
      <c r="N2612" s="14">
        <v>100411</v>
      </c>
      <c r="O2612">
        <v>11</v>
      </c>
      <c r="P2612">
        <v>100409</v>
      </c>
      <c r="Q2612">
        <v>12</v>
      </c>
      <c r="R2612">
        <v>100411</v>
      </c>
      <c r="S2612">
        <v>13</v>
      </c>
      <c r="T2612">
        <v>100410</v>
      </c>
      <c r="U2612">
        <v>14</v>
      </c>
      <c r="V2612">
        <v>100411</v>
      </c>
      <c r="W2612">
        <v>15</v>
      </c>
      <c r="X2612">
        <v>100410</v>
      </c>
      <c r="Y2612">
        <v>16</v>
      </c>
      <c r="Z2612">
        <v>100410</v>
      </c>
      <c r="AA2612">
        <v>17</v>
      </c>
      <c r="AB2612">
        <v>100409</v>
      </c>
      <c r="AC2612">
        <v>19</v>
      </c>
      <c r="AD2612">
        <v>100410</v>
      </c>
      <c r="AE2612">
        <v>20</v>
      </c>
      <c r="AF2612">
        <v>201362</v>
      </c>
      <c r="AG2612">
        <v>18</v>
      </c>
      <c r="AH2612" t="e">
        <f>VLOOKUP(AF2612,关卡难度线!B:H,11,0)</f>
        <v>#N/A</v>
      </c>
    </row>
    <row r="2613" spans="14:34">
      <c r="N2613" s="14">
        <v>100410</v>
      </c>
      <c r="O2613">
        <v>11</v>
      </c>
      <c r="P2613">
        <v>100410</v>
      </c>
      <c r="Q2613">
        <v>12</v>
      </c>
      <c r="R2613">
        <v>100411</v>
      </c>
      <c r="S2613">
        <v>13</v>
      </c>
      <c r="T2613">
        <v>100409</v>
      </c>
      <c r="U2613">
        <v>14</v>
      </c>
      <c r="V2613">
        <v>100411</v>
      </c>
      <c r="W2613">
        <v>15</v>
      </c>
      <c r="X2613">
        <v>100411</v>
      </c>
      <c r="Y2613">
        <v>16</v>
      </c>
      <c r="Z2613">
        <v>100410</v>
      </c>
      <c r="AA2613">
        <v>17</v>
      </c>
      <c r="AB2613">
        <v>100411</v>
      </c>
      <c r="AC2613">
        <v>19</v>
      </c>
      <c r="AD2613">
        <v>100410</v>
      </c>
      <c r="AE2613">
        <v>20</v>
      </c>
      <c r="AF2613">
        <v>201363</v>
      </c>
      <c r="AG2613">
        <v>18</v>
      </c>
      <c r="AH2613" t="e">
        <f>VLOOKUP(AF2613,关卡难度线!B:H,11,0)</f>
        <v>#N/A</v>
      </c>
    </row>
    <row r="2614" spans="14:34">
      <c r="N2614" s="14">
        <v>100409</v>
      </c>
      <c r="O2614">
        <v>11</v>
      </c>
      <c r="P2614">
        <v>100411</v>
      </c>
      <c r="Q2614">
        <v>12</v>
      </c>
      <c r="R2614">
        <v>100410</v>
      </c>
      <c r="S2614">
        <v>13</v>
      </c>
      <c r="T2614">
        <v>100410</v>
      </c>
      <c r="U2614">
        <v>14</v>
      </c>
      <c r="V2614">
        <v>100410</v>
      </c>
      <c r="W2614">
        <v>15</v>
      </c>
      <c r="X2614">
        <v>100410</v>
      </c>
      <c r="Y2614">
        <v>16</v>
      </c>
      <c r="Z2614">
        <v>100409</v>
      </c>
      <c r="AA2614">
        <v>17</v>
      </c>
      <c r="AB2614">
        <v>100411</v>
      </c>
      <c r="AC2614">
        <v>19</v>
      </c>
      <c r="AD2614">
        <v>100409</v>
      </c>
      <c r="AE2614">
        <v>20</v>
      </c>
      <c r="AF2614">
        <v>201364</v>
      </c>
      <c r="AG2614">
        <v>18</v>
      </c>
      <c r="AH2614" t="e">
        <f>VLOOKUP(AF2614,关卡难度线!B:H,11,0)</f>
        <v>#N/A</v>
      </c>
    </row>
    <row r="2615" spans="14:34">
      <c r="N2615" s="14">
        <v>100411</v>
      </c>
      <c r="O2615">
        <v>11</v>
      </c>
      <c r="P2615">
        <v>100410</v>
      </c>
      <c r="Q2615">
        <v>12</v>
      </c>
      <c r="R2615">
        <v>100409</v>
      </c>
      <c r="S2615">
        <v>13</v>
      </c>
      <c r="T2615">
        <v>100411</v>
      </c>
      <c r="U2615">
        <v>14</v>
      </c>
      <c r="V2615">
        <v>100411</v>
      </c>
      <c r="W2615">
        <v>15</v>
      </c>
      <c r="X2615">
        <v>100409</v>
      </c>
      <c r="Y2615">
        <v>16</v>
      </c>
      <c r="Z2615">
        <v>100409</v>
      </c>
      <c r="AA2615">
        <v>17</v>
      </c>
      <c r="AB2615">
        <v>100411</v>
      </c>
      <c r="AC2615">
        <v>19</v>
      </c>
      <c r="AD2615">
        <v>100409</v>
      </c>
      <c r="AE2615">
        <v>20</v>
      </c>
      <c r="AF2615">
        <v>201365</v>
      </c>
      <c r="AG2615">
        <v>18</v>
      </c>
      <c r="AH2615" t="e">
        <f>VLOOKUP(AF2615,关卡难度线!B:H,11,0)</f>
        <v>#N/A</v>
      </c>
    </row>
    <row r="2616" spans="14:34">
      <c r="N2616" s="14">
        <v>100409</v>
      </c>
      <c r="O2616">
        <v>11</v>
      </c>
      <c r="P2616">
        <v>100411</v>
      </c>
      <c r="Q2616">
        <v>12</v>
      </c>
      <c r="R2616">
        <v>100411</v>
      </c>
      <c r="S2616">
        <v>13</v>
      </c>
      <c r="T2616">
        <v>100410</v>
      </c>
      <c r="U2616">
        <v>14</v>
      </c>
      <c r="V2616">
        <v>100410</v>
      </c>
      <c r="W2616">
        <v>15</v>
      </c>
      <c r="X2616">
        <v>100410</v>
      </c>
      <c r="Y2616">
        <v>16</v>
      </c>
      <c r="Z2616">
        <v>100409</v>
      </c>
      <c r="AA2616">
        <v>17</v>
      </c>
      <c r="AB2616">
        <v>100411</v>
      </c>
      <c r="AC2616">
        <v>19</v>
      </c>
      <c r="AD2616">
        <v>100409</v>
      </c>
      <c r="AE2616">
        <v>20</v>
      </c>
      <c r="AF2616">
        <v>201366</v>
      </c>
      <c r="AG2616">
        <v>18</v>
      </c>
      <c r="AH2616" t="e">
        <f>VLOOKUP(AF2616,关卡难度线!B:H,11,0)</f>
        <v>#N/A</v>
      </c>
    </row>
    <row r="2617" spans="14:34">
      <c r="N2617" s="14">
        <v>100410</v>
      </c>
      <c r="O2617">
        <v>11</v>
      </c>
      <c r="P2617">
        <v>100410</v>
      </c>
      <c r="Q2617">
        <v>12</v>
      </c>
      <c r="R2617">
        <v>100410</v>
      </c>
      <c r="S2617">
        <v>13</v>
      </c>
      <c r="T2617">
        <v>100410</v>
      </c>
      <c r="U2617">
        <v>14</v>
      </c>
      <c r="V2617">
        <v>100411</v>
      </c>
      <c r="W2617">
        <v>15</v>
      </c>
      <c r="X2617">
        <v>100411</v>
      </c>
      <c r="Y2617">
        <v>16</v>
      </c>
      <c r="Z2617">
        <v>100410</v>
      </c>
      <c r="AA2617">
        <v>17</v>
      </c>
      <c r="AB2617">
        <v>100411</v>
      </c>
      <c r="AC2617">
        <v>19</v>
      </c>
      <c r="AD2617">
        <v>100410</v>
      </c>
      <c r="AE2617">
        <v>20</v>
      </c>
      <c r="AF2617">
        <v>201367</v>
      </c>
      <c r="AG2617">
        <v>18</v>
      </c>
      <c r="AH2617" t="e">
        <f>VLOOKUP(AF2617,关卡难度线!B:H,11,0)</f>
        <v>#N/A</v>
      </c>
    </row>
    <row r="2618" spans="14:34">
      <c r="N2618" s="14">
        <v>100411</v>
      </c>
      <c r="O2618">
        <v>11</v>
      </c>
      <c r="P2618">
        <v>100409</v>
      </c>
      <c r="Q2618">
        <v>12</v>
      </c>
      <c r="R2618">
        <v>100411</v>
      </c>
      <c r="S2618">
        <v>13</v>
      </c>
      <c r="T2618">
        <v>100410</v>
      </c>
      <c r="U2618">
        <v>14</v>
      </c>
      <c r="V2618">
        <v>100411</v>
      </c>
      <c r="W2618">
        <v>15</v>
      </c>
      <c r="X2618">
        <v>100409</v>
      </c>
      <c r="Y2618">
        <v>16</v>
      </c>
      <c r="Z2618">
        <v>100410</v>
      </c>
      <c r="AA2618">
        <v>17</v>
      </c>
      <c r="AB2618">
        <v>100410</v>
      </c>
      <c r="AC2618">
        <v>19</v>
      </c>
      <c r="AD2618">
        <v>100410</v>
      </c>
      <c r="AE2618">
        <v>20</v>
      </c>
      <c r="AF2618">
        <v>201368</v>
      </c>
      <c r="AG2618">
        <v>18</v>
      </c>
      <c r="AH2618" t="e">
        <f>VLOOKUP(AF2618,关卡难度线!B:H,11,0)</f>
        <v>#N/A</v>
      </c>
    </row>
    <row r="2619" spans="14:34">
      <c r="N2619" s="14">
        <v>100411</v>
      </c>
      <c r="O2619">
        <v>11</v>
      </c>
      <c r="P2619">
        <v>100409</v>
      </c>
      <c r="Q2619">
        <v>12</v>
      </c>
      <c r="R2619">
        <v>100409</v>
      </c>
      <c r="S2619">
        <v>13</v>
      </c>
      <c r="T2619">
        <v>100409</v>
      </c>
      <c r="U2619">
        <v>14</v>
      </c>
      <c r="V2619">
        <v>100411</v>
      </c>
      <c r="W2619">
        <v>15</v>
      </c>
      <c r="X2619">
        <v>100411</v>
      </c>
      <c r="Y2619">
        <v>16</v>
      </c>
      <c r="Z2619">
        <v>100411</v>
      </c>
      <c r="AA2619">
        <v>17</v>
      </c>
      <c r="AB2619">
        <v>100411</v>
      </c>
      <c r="AC2619">
        <v>19</v>
      </c>
      <c r="AD2619">
        <v>100409</v>
      </c>
      <c r="AE2619">
        <v>20</v>
      </c>
      <c r="AF2619">
        <v>201369</v>
      </c>
      <c r="AG2619">
        <v>18</v>
      </c>
      <c r="AH2619" t="e">
        <f>VLOOKUP(AF2619,关卡难度线!B:H,11,0)</f>
        <v>#N/A</v>
      </c>
    </row>
    <row r="2620" spans="14:34">
      <c r="N2620" s="14">
        <v>100409</v>
      </c>
      <c r="O2620">
        <v>11</v>
      </c>
      <c r="P2620">
        <v>100411</v>
      </c>
      <c r="Q2620">
        <v>12</v>
      </c>
      <c r="R2620">
        <v>100410</v>
      </c>
      <c r="S2620">
        <v>13</v>
      </c>
      <c r="T2620">
        <v>100409</v>
      </c>
      <c r="U2620">
        <v>14</v>
      </c>
      <c r="V2620">
        <v>100410</v>
      </c>
      <c r="W2620">
        <v>15</v>
      </c>
      <c r="X2620">
        <v>100411</v>
      </c>
      <c r="Y2620">
        <v>16</v>
      </c>
      <c r="Z2620">
        <v>100411</v>
      </c>
      <c r="AA2620">
        <v>17</v>
      </c>
      <c r="AB2620">
        <v>100410</v>
      </c>
      <c r="AC2620">
        <v>19</v>
      </c>
      <c r="AD2620">
        <v>100409</v>
      </c>
      <c r="AE2620">
        <v>20</v>
      </c>
      <c r="AF2620">
        <v>201370</v>
      </c>
      <c r="AG2620">
        <v>18</v>
      </c>
      <c r="AH2620" t="e">
        <f>VLOOKUP(AF2620,关卡难度线!B:H,11,0)</f>
        <v>#N/A</v>
      </c>
    </row>
    <row r="2621" spans="14:34">
      <c r="N2621" s="14">
        <v>100413</v>
      </c>
      <c r="O2621">
        <v>11</v>
      </c>
      <c r="P2621">
        <v>100412</v>
      </c>
      <c r="Q2621">
        <v>12</v>
      </c>
      <c r="R2621">
        <v>100412</v>
      </c>
      <c r="S2621">
        <v>13</v>
      </c>
      <c r="T2621">
        <v>100414</v>
      </c>
      <c r="U2621">
        <v>14</v>
      </c>
      <c r="V2621">
        <v>100412</v>
      </c>
      <c r="W2621">
        <v>15</v>
      </c>
      <c r="X2621">
        <v>100412</v>
      </c>
      <c r="Y2621">
        <v>16</v>
      </c>
      <c r="Z2621">
        <v>100414</v>
      </c>
      <c r="AA2621">
        <v>17</v>
      </c>
      <c r="AB2621">
        <v>100412</v>
      </c>
      <c r="AC2621">
        <v>19</v>
      </c>
      <c r="AD2621">
        <v>100414</v>
      </c>
      <c r="AE2621">
        <v>20</v>
      </c>
      <c r="AF2621">
        <v>201371</v>
      </c>
      <c r="AG2621">
        <v>18</v>
      </c>
      <c r="AH2621" t="e">
        <f>VLOOKUP(AF2621,关卡难度线!B:H,11,0)</f>
        <v>#N/A</v>
      </c>
    </row>
    <row r="2622" spans="14:34">
      <c r="N2622" s="14">
        <v>100412</v>
      </c>
      <c r="O2622">
        <v>11</v>
      </c>
      <c r="P2622">
        <v>100412</v>
      </c>
      <c r="Q2622">
        <v>12</v>
      </c>
      <c r="R2622">
        <v>100414</v>
      </c>
      <c r="S2622">
        <v>13</v>
      </c>
      <c r="T2622">
        <v>100412</v>
      </c>
      <c r="U2622">
        <v>14</v>
      </c>
      <c r="V2622">
        <v>100414</v>
      </c>
      <c r="W2622">
        <v>15</v>
      </c>
      <c r="X2622">
        <v>100414</v>
      </c>
      <c r="Y2622">
        <v>16</v>
      </c>
      <c r="Z2622">
        <v>100412</v>
      </c>
      <c r="AA2622">
        <v>17</v>
      </c>
      <c r="AB2622">
        <v>100412</v>
      </c>
      <c r="AC2622">
        <v>19</v>
      </c>
      <c r="AD2622">
        <v>100414</v>
      </c>
      <c r="AE2622">
        <v>20</v>
      </c>
      <c r="AF2622">
        <v>201372</v>
      </c>
      <c r="AG2622">
        <v>18</v>
      </c>
      <c r="AH2622" t="e">
        <f>VLOOKUP(AF2622,关卡难度线!B:H,11,0)</f>
        <v>#N/A</v>
      </c>
    </row>
    <row r="2623" spans="14:34">
      <c r="N2623" s="14">
        <v>100414</v>
      </c>
      <c r="O2623">
        <v>11</v>
      </c>
      <c r="P2623">
        <v>100413</v>
      </c>
      <c r="Q2623">
        <v>12</v>
      </c>
      <c r="R2623">
        <v>100414</v>
      </c>
      <c r="S2623">
        <v>13</v>
      </c>
      <c r="T2623">
        <v>100414</v>
      </c>
      <c r="U2623">
        <v>14</v>
      </c>
      <c r="V2623">
        <v>100413</v>
      </c>
      <c r="W2623">
        <v>15</v>
      </c>
      <c r="X2623">
        <v>100413</v>
      </c>
      <c r="Y2623">
        <v>16</v>
      </c>
      <c r="Z2623">
        <v>100414</v>
      </c>
      <c r="AA2623">
        <v>17</v>
      </c>
      <c r="AB2623">
        <v>100414</v>
      </c>
      <c r="AC2623">
        <v>19</v>
      </c>
      <c r="AD2623">
        <v>100414</v>
      </c>
      <c r="AE2623">
        <v>20</v>
      </c>
      <c r="AF2623">
        <v>201373</v>
      </c>
      <c r="AG2623">
        <v>18</v>
      </c>
      <c r="AH2623" t="e">
        <f>VLOOKUP(AF2623,关卡难度线!B:H,11,0)</f>
        <v>#N/A</v>
      </c>
    </row>
    <row r="2624" spans="14:34">
      <c r="N2624" s="14">
        <v>100412</v>
      </c>
      <c r="O2624">
        <v>11</v>
      </c>
      <c r="P2624">
        <v>100412</v>
      </c>
      <c r="Q2624">
        <v>12</v>
      </c>
      <c r="R2624">
        <v>100412</v>
      </c>
      <c r="S2624">
        <v>13</v>
      </c>
      <c r="T2624">
        <v>100413</v>
      </c>
      <c r="U2624">
        <v>14</v>
      </c>
      <c r="V2624">
        <v>100412</v>
      </c>
      <c r="W2624">
        <v>15</v>
      </c>
      <c r="X2624">
        <v>100412</v>
      </c>
      <c r="Y2624">
        <v>16</v>
      </c>
      <c r="Z2624">
        <v>100413</v>
      </c>
      <c r="AA2624">
        <v>17</v>
      </c>
      <c r="AB2624">
        <v>100412</v>
      </c>
      <c r="AC2624">
        <v>19</v>
      </c>
      <c r="AD2624">
        <v>100412</v>
      </c>
      <c r="AE2624">
        <v>20</v>
      </c>
      <c r="AF2624">
        <v>201374</v>
      </c>
      <c r="AG2624">
        <v>18</v>
      </c>
      <c r="AH2624" t="e">
        <f>VLOOKUP(AF2624,关卡难度线!B:H,11,0)</f>
        <v>#N/A</v>
      </c>
    </row>
    <row r="2625" spans="14:34">
      <c r="N2625" s="14">
        <v>100413</v>
      </c>
      <c r="O2625">
        <v>11</v>
      </c>
      <c r="P2625">
        <v>100412</v>
      </c>
      <c r="Q2625">
        <v>12</v>
      </c>
      <c r="R2625">
        <v>100414</v>
      </c>
      <c r="S2625">
        <v>13</v>
      </c>
      <c r="T2625">
        <v>100412</v>
      </c>
      <c r="U2625">
        <v>14</v>
      </c>
      <c r="V2625">
        <v>100412</v>
      </c>
      <c r="W2625">
        <v>15</v>
      </c>
      <c r="X2625">
        <v>100413</v>
      </c>
      <c r="Y2625">
        <v>16</v>
      </c>
      <c r="Z2625">
        <v>100413</v>
      </c>
      <c r="AA2625">
        <v>17</v>
      </c>
      <c r="AB2625">
        <v>100414</v>
      </c>
      <c r="AC2625">
        <v>19</v>
      </c>
      <c r="AD2625">
        <v>100413</v>
      </c>
      <c r="AE2625">
        <v>20</v>
      </c>
      <c r="AF2625">
        <v>201375</v>
      </c>
      <c r="AG2625">
        <v>18</v>
      </c>
      <c r="AH2625" t="e">
        <f>VLOOKUP(AF2625,关卡难度线!B:H,11,0)</f>
        <v>#N/A</v>
      </c>
    </row>
    <row r="2626" spans="14:34">
      <c r="N2626" s="14">
        <v>100413</v>
      </c>
      <c r="O2626">
        <v>11</v>
      </c>
      <c r="P2626">
        <v>100412</v>
      </c>
      <c r="Q2626">
        <v>12</v>
      </c>
      <c r="R2626">
        <v>100413</v>
      </c>
      <c r="S2626">
        <v>13</v>
      </c>
      <c r="T2626">
        <v>100412</v>
      </c>
      <c r="U2626">
        <v>14</v>
      </c>
      <c r="V2626">
        <v>100412</v>
      </c>
      <c r="W2626">
        <v>15</v>
      </c>
      <c r="X2626">
        <v>100412</v>
      </c>
      <c r="Y2626">
        <v>16</v>
      </c>
      <c r="Z2626">
        <v>100412</v>
      </c>
      <c r="AA2626">
        <v>17</v>
      </c>
      <c r="AB2626">
        <v>100414</v>
      </c>
      <c r="AC2626">
        <v>19</v>
      </c>
      <c r="AD2626">
        <v>100414</v>
      </c>
      <c r="AE2626">
        <v>20</v>
      </c>
      <c r="AF2626">
        <v>201376</v>
      </c>
      <c r="AG2626">
        <v>18</v>
      </c>
      <c r="AH2626" t="e">
        <f>VLOOKUP(AF2626,关卡难度线!B:H,11,0)</f>
        <v>#N/A</v>
      </c>
    </row>
    <row r="2627" spans="14:34">
      <c r="N2627" s="14">
        <v>100412</v>
      </c>
      <c r="O2627">
        <v>11</v>
      </c>
      <c r="P2627">
        <v>100414</v>
      </c>
      <c r="Q2627">
        <v>12</v>
      </c>
      <c r="R2627">
        <v>100413</v>
      </c>
      <c r="S2627">
        <v>13</v>
      </c>
      <c r="T2627">
        <v>100412</v>
      </c>
      <c r="U2627">
        <v>14</v>
      </c>
      <c r="V2627">
        <v>100412</v>
      </c>
      <c r="W2627">
        <v>15</v>
      </c>
      <c r="X2627">
        <v>100412</v>
      </c>
      <c r="Y2627">
        <v>16</v>
      </c>
      <c r="Z2627">
        <v>100412</v>
      </c>
      <c r="AA2627">
        <v>17</v>
      </c>
      <c r="AB2627">
        <v>100412</v>
      </c>
      <c r="AC2627">
        <v>19</v>
      </c>
      <c r="AD2627">
        <v>100413</v>
      </c>
      <c r="AE2627">
        <v>20</v>
      </c>
      <c r="AF2627">
        <v>201377</v>
      </c>
      <c r="AG2627">
        <v>18</v>
      </c>
      <c r="AH2627" t="e">
        <f>VLOOKUP(AF2627,关卡难度线!B:H,11,0)</f>
        <v>#N/A</v>
      </c>
    </row>
    <row r="2628" spans="14:34">
      <c r="N2628" s="14">
        <v>100414</v>
      </c>
      <c r="O2628">
        <v>11</v>
      </c>
      <c r="P2628">
        <v>100414</v>
      </c>
      <c r="Q2628">
        <v>12</v>
      </c>
      <c r="R2628">
        <v>100413</v>
      </c>
      <c r="S2628">
        <v>13</v>
      </c>
      <c r="T2628">
        <v>100414</v>
      </c>
      <c r="U2628">
        <v>14</v>
      </c>
      <c r="V2628">
        <v>100414</v>
      </c>
      <c r="W2628">
        <v>15</v>
      </c>
      <c r="X2628">
        <v>100413</v>
      </c>
      <c r="Y2628">
        <v>16</v>
      </c>
      <c r="Z2628">
        <v>100413</v>
      </c>
      <c r="AA2628">
        <v>17</v>
      </c>
      <c r="AB2628">
        <v>100414</v>
      </c>
      <c r="AC2628">
        <v>19</v>
      </c>
      <c r="AD2628">
        <v>100414</v>
      </c>
      <c r="AE2628">
        <v>20</v>
      </c>
      <c r="AF2628">
        <v>201378</v>
      </c>
      <c r="AG2628">
        <v>18</v>
      </c>
      <c r="AH2628" t="e">
        <f>VLOOKUP(AF2628,关卡难度线!B:H,11,0)</f>
        <v>#N/A</v>
      </c>
    </row>
    <row r="2629" spans="14:34">
      <c r="N2629" s="14">
        <v>100412</v>
      </c>
      <c r="O2629">
        <v>11</v>
      </c>
      <c r="P2629">
        <v>100412</v>
      </c>
      <c r="Q2629">
        <v>12</v>
      </c>
      <c r="R2629">
        <v>100413</v>
      </c>
      <c r="S2629">
        <v>13</v>
      </c>
      <c r="T2629">
        <v>100412</v>
      </c>
      <c r="U2629">
        <v>14</v>
      </c>
      <c r="V2629">
        <v>100412</v>
      </c>
      <c r="W2629">
        <v>15</v>
      </c>
      <c r="X2629">
        <v>100414</v>
      </c>
      <c r="Y2629">
        <v>16</v>
      </c>
      <c r="Z2629">
        <v>100413</v>
      </c>
      <c r="AA2629">
        <v>17</v>
      </c>
      <c r="AB2629">
        <v>100413</v>
      </c>
      <c r="AC2629">
        <v>19</v>
      </c>
      <c r="AD2629">
        <v>100412</v>
      </c>
      <c r="AE2629">
        <v>20</v>
      </c>
      <c r="AF2629">
        <v>201379</v>
      </c>
      <c r="AG2629">
        <v>18</v>
      </c>
      <c r="AH2629" t="e">
        <f>VLOOKUP(AF2629,关卡难度线!B:H,11,0)</f>
        <v>#N/A</v>
      </c>
    </row>
    <row r="2630" spans="14:34">
      <c r="N2630" s="14">
        <v>100414</v>
      </c>
      <c r="O2630">
        <v>11</v>
      </c>
      <c r="P2630">
        <v>100414</v>
      </c>
      <c r="Q2630">
        <v>12</v>
      </c>
      <c r="R2630">
        <v>100412</v>
      </c>
      <c r="S2630">
        <v>13</v>
      </c>
      <c r="T2630">
        <v>100413</v>
      </c>
      <c r="U2630">
        <v>14</v>
      </c>
      <c r="V2630">
        <v>100413</v>
      </c>
      <c r="W2630">
        <v>15</v>
      </c>
      <c r="X2630">
        <v>100413</v>
      </c>
      <c r="Y2630">
        <v>16</v>
      </c>
      <c r="Z2630">
        <v>100414</v>
      </c>
      <c r="AA2630">
        <v>17</v>
      </c>
      <c r="AB2630">
        <v>100414</v>
      </c>
      <c r="AC2630">
        <v>19</v>
      </c>
      <c r="AD2630">
        <v>100414</v>
      </c>
      <c r="AE2630">
        <v>20</v>
      </c>
      <c r="AF2630">
        <v>201380</v>
      </c>
      <c r="AG2630">
        <v>18</v>
      </c>
      <c r="AH2630" t="e">
        <f>VLOOKUP(AF2630,关卡难度线!B:H,11,0)</f>
        <v>#N/A</v>
      </c>
    </row>
    <row r="2631" spans="14:34">
      <c r="N2631" s="14">
        <v>100413</v>
      </c>
      <c r="O2631">
        <v>11</v>
      </c>
      <c r="P2631">
        <v>100412</v>
      </c>
      <c r="Q2631">
        <v>12</v>
      </c>
      <c r="R2631">
        <v>100412</v>
      </c>
      <c r="S2631">
        <v>13</v>
      </c>
      <c r="T2631">
        <v>100414</v>
      </c>
      <c r="U2631">
        <v>14</v>
      </c>
      <c r="V2631">
        <v>100412</v>
      </c>
      <c r="W2631">
        <v>15</v>
      </c>
      <c r="X2631">
        <v>100412</v>
      </c>
      <c r="Y2631">
        <v>16</v>
      </c>
      <c r="Z2631">
        <v>100414</v>
      </c>
      <c r="AA2631">
        <v>17</v>
      </c>
      <c r="AB2631">
        <v>100412</v>
      </c>
      <c r="AC2631">
        <v>19</v>
      </c>
      <c r="AD2631">
        <v>100414</v>
      </c>
      <c r="AE2631">
        <v>20</v>
      </c>
      <c r="AF2631">
        <v>201371</v>
      </c>
      <c r="AG2631">
        <v>18</v>
      </c>
      <c r="AH2631" t="e">
        <f>VLOOKUP(AF2631,关卡难度线!B:H,11,0)</f>
        <v>#N/A</v>
      </c>
    </row>
    <row r="2632" spans="14:34">
      <c r="N2632" s="14">
        <v>100412</v>
      </c>
      <c r="O2632">
        <v>11</v>
      </c>
      <c r="P2632">
        <v>100412</v>
      </c>
      <c r="Q2632">
        <v>12</v>
      </c>
      <c r="R2632">
        <v>100414</v>
      </c>
      <c r="S2632">
        <v>13</v>
      </c>
      <c r="T2632">
        <v>100412</v>
      </c>
      <c r="U2632">
        <v>14</v>
      </c>
      <c r="V2632">
        <v>100414</v>
      </c>
      <c r="W2632">
        <v>15</v>
      </c>
      <c r="X2632">
        <v>100414</v>
      </c>
      <c r="Y2632">
        <v>16</v>
      </c>
      <c r="Z2632">
        <v>100412</v>
      </c>
      <c r="AA2632">
        <v>17</v>
      </c>
      <c r="AB2632">
        <v>100412</v>
      </c>
      <c r="AC2632">
        <v>19</v>
      </c>
      <c r="AD2632">
        <v>100414</v>
      </c>
      <c r="AE2632">
        <v>20</v>
      </c>
      <c r="AF2632">
        <v>201372</v>
      </c>
      <c r="AG2632">
        <v>18</v>
      </c>
      <c r="AH2632" t="e">
        <f>VLOOKUP(AF2632,关卡难度线!B:H,11,0)</f>
        <v>#N/A</v>
      </c>
    </row>
    <row r="2633" spans="14:34">
      <c r="N2633" s="14">
        <v>100414</v>
      </c>
      <c r="O2633">
        <v>11</v>
      </c>
      <c r="P2633">
        <v>100413</v>
      </c>
      <c r="Q2633">
        <v>12</v>
      </c>
      <c r="R2633">
        <v>100414</v>
      </c>
      <c r="S2633">
        <v>13</v>
      </c>
      <c r="T2633">
        <v>100414</v>
      </c>
      <c r="U2633">
        <v>14</v>
      </c>
      <c r="V2633">
        <v>100413</v>
      </c>
      <c r="W2633">
        <v>15</v>
      </c>
      <c r="X2633">
        <v>100413</v>
      </c>
      <c r="Y2633">
        <v>16</v>
      </c>
      <c r="Z2633">
        <v>100414</v>
      </c>
      <c r="AA2633">
        <v>17</v>
      </c>
      <c r="AB2633">
        <v>100414</v>
      </c>
      <c r="AC2633">
        <v>19</v>
      </c>
      <c r="AD2633">
        <v>100414</v>
      </c>
      <c r="AE2633">
        <v>20</v>
      </c>
      <c r="AF2633">
        <v>201373</v>
      </c>
      <c r="AG2633">
        <v>18</v>
      </c>
      <c r="AH2633" t="e">
        <f>VLOOKUP(AF2633,关卡难度线!B:H,11,0)</f>
        <v>#N/A</v>
      </c>
    </row>
    <row r="2634" spans="14:34">
      <c r="N2634" s="14">
        <v>100412</v>
      </c>
      <c r="O2634">
        <v>11</v>
      </c>
      <c r="P2634">
        <v>100412</v>
      </c>
      <c r="Q2634">
        <v>12</v>
      </c>
      <c r="R2634">
        <v>100412</v>
      </c>
      <c r="S2634">
        <v>13</v>
      </c>
      <c r="T2634">
        <v>100413</v>
      </c>
      <c r="U2634">
        <v>14</v>
      </c>
      <c r="V2634">
        <v>100412</v>
      </c>
      <c r="W2634">
        <v>15</v>
      </c>
      <c r="X2634">
        <v>100412</v>
      </c>
      <c r="Y2634">
        <v>16</v>
      </c>
      <c r="Z2634">
        <v>100413</v>
      </c>
      <c r="AA2634">
        <v>17</v>
      </c>
      <c r="AB2634">
        <v>100412</v>
      </c>
      <c r="AC2634">
        <v>19</v>
      </c>
      <c r="AD2634">
        <v>100412</v>
      </c>
      <c r="AE2634">
        <v>20</v>
      </c>
      <c r="AF2634">
        <v>201374</v>
      </c>
      <c r="AG2634">
        <v>18</v>
      </c>
      <c r="AH2634" t="e">
        <f>VLOOKUP(AF2634,关卡难度线!B:H,11,0)</f>
        <v>#N/A</v>
      </c>
    </row>
    <row r="2635" spans="14:34">
      <c r="N2635" s="14">
        <v>100413</v>
      </c>
      <c r="O2635">
        <v>11</v>
      </c>
      <c r="P2635">
        <v>100412</v>
      </c>
      <c r="Q2635">
        <v>12</v>
      </c>
      <c r="R2635">
        <v>100414</v>
      </c>
      <c r="S2635">
        <v>13</v>
      </c>
      <c r="T2635">
        <v>100412</v>
      </c>
      <c r="U2635">
        <v>14</v>
      </c>
      <c r="V2635">
        <v>100412</v>
      </c>
      <c r="W2635">
        <v>15</v>
      </c>
      <c r="X2635">
        <v>100413</v>
      </c>
      <c r="Y2635">
        <v>16</v>
      </c>
      <c r="Z2635">
        <v>100413</v>
      </c>
      <c r="AA2635">
        <v>17</v>
      </c>
      <c r="AB2635">
        <v>100414</v>
      </c>
      <c r="AC2635">
        <v>19</v>
      </c>
      <c r="AD2635">
        <v>100413</v>
      </c>
      <c r="AE2635">
        <v>20</v>
      </c>
      <c r="AF2635">
        <v>201375</v>
      </c>
      <c r="AG2635">
        <v>18</v>
      </c>
      <c r="AH2635" t="e">
        <f>VLOOKUP(AF2635,关卡难度线!B:H,11,0)</f>
        <v>#N/A</v>
      </c>
    </row>
    <row r="2636" spans="14:34">
      <c r="N2636" s="14">
        <v>100413</v>
      </c>
      <c r="O2636">
        <v>11</v>
      </c>
      <c r="P2636">
        <v>100412</v>
      </c>
      <c r="Q2636">
        <v>12</v>
      </c>
      <c r="R2636">
        <v>100413</v>
      </c>
      <c r="S2636">
        <v>13</v>
      </c>
      <c r="T2636">
        <v>100412</v>
      </c>
      <c r="U2636">
        <v>14</v>
      </c>
      <c r="V2636">
        <v>100412</v>
      </c>
      <c r="W2636">
        <v>15</v>
      </c>
      <c r="X2636">
        <v>100412</v>
      </c>
      <c r="Y2636">
        <v>16</v>
      </c>
      <c r="Z2636">
        <v>100412</v>
      </c>
      <c r="AA2636">
        <v>17</v>
      </c>
      <c r="AB2636">
        <v>100414</v>
      </c>
      <c r="AC2636">
        <v>19</v>
      </c>
      <c r="AD2636">
        <v>100414</v>
      </c>
      <c r="AE2636">
        <v>20</v>
      </c>
      <c r="AF2636">
        <v>201376</v>
      </c>
      <c r="AG2636">
        <v>18</v>
      </c>
      <c r="AH2636" t="e">
        <f>VLOOKUP(AF2636,关卡难度线!B:H,11,0)</f>
        <v>#N/A</v>
      </c>
    </row>
    <row r="2637" spans="14:34">
      <c r="N2637" s="14">
        <v>100412</v>
      </c>
      <c r="O2637">
        <v>11</v>
      </c>
      <c r="P2637">
        <v>100414</v>
      </c>
      <c r="Q2637">
        <v>12</v>
      </c>
      <c r="R2637">
        <v>100413</v>
      </c>
      <c r="S2637">
        <v>13</v>
      </c>
      <c r="T2637">
        <v>100412</v>
      </c>
      <c r="U2637">
        <v>14</v>
      </c>
      <c r="V2637">
        <v>100412</v>
      </c>
      <c r="W2637">
        <v>15</v>
      </c>
      <c r="X2637">
        <v>100412</v>
      </c>
      <c r="Y2637">
        <v>16</v>
      </c>
      <c r="Z2637">
        <v>100412</v>
      </c>
      <c r="AA2637">
        <v>17</v>
      </c>
      <c r="AB2637">
        <v>100412</v>
      </c>
      <c r="AC2637">
        <v>19</v>
      </c>
      <c r="AD2637">
        <v>100413</v>
      </c>
      <c r="AE2637">
        <v>20</v>
      </c>
      <c r="AF2637">
        <v>201377</v>
      </c>
      <c r="AG2637">
        <v>18</v>
      </c>
      <c r="AH2637" t="e">
        <f>VLOOKUP(AF2637,关卡难度线!B:H,11,0)</f>
        <v>#N/A</v>
      </c>
    </row>
    <row r="2638" spans="14:34">
      <c r="N2638" s="14">
        <v>100414</v>
      </c>
      <c r="O2638">
        <v>11</v>
      </c>
      <c r="P2638">
        <v>100414</v>
      </c>
      <c r="Q2638">
        <v>12</v>
      </c>
      <c r="R2638">
        <v>100413</v>
      </c>
      <c r="S2638">
        <v>13</v>
      </c>
      <c r="T2638">
        <v>100414</v>
      </c>
      <c r="U2638">
        <v>14</v>
      </c>
      <c r="V2638">
        <v>100414</v>
      </c>
      <c r="W2638">
        <v>15</v>
      </c>
      <c r="X2638">
        <v>100413</v>
      </c>
      <c r="Y2638">
        <v>16</v>
      </c>
      <c r="Z2638">
        <v>100413</v>
      </c>
      <c r="AA2638">
        <v>17</v>
      </c>
      <c r="AB2638">
        <v>100414</v>
      </c>
      <c r="AC2638">
        <v>19</v>
      </c>
      <c r="AD2638">
        <v>100414</v>
      </c>
      <c r="AE2638">
        <v>20</v>
      </c>
      <c r="AF2638">
        <v>201378</v>
      </c>
      <c r="AG2638">
        <v>18</v>
      </c>
      <c r="AH2638" t="e">
        <f>VLOOKUP(AF2638,关卡难度线!B:H,11,0)</f>
        <v>#N/A</v>
      </c>
    </row>
    <row r="2639" spans="14:34">
      <c r="N2639" s="14">
        <v>100412</v>
      </c>
      <c r="O2639">
        <v>11</v>
      </c>
      <c r="P2639">
        <v>100412</v>
      </c>
      <c r="Q2639">
        <v>12</v>
      </c>
      <c r="R2639">
        <v>100413</v>
      </c>
      <c r="S2639">
        <v>13</v>
      </c>
      <c r="T2639">
        <v>100412</v>
      </c>
      <c r="U2639">
        <v>14</v>
      </c>
      <c r="V2639">
        <v>100412</v>
      </c>
      <c r="W2639">
        <v>15</v>
      </c>
      <c r="X2639">
        <v>100414</v>
      </c>
      <c r="Y2639">
        <v>16</v>
      </c>
      <c r="Z2639">
        <v>100413</v>
      </c>
      <c r="AA2639">
        <v>17</v>
      </c>
      <c r="AB2639">
        <v>100413</v>
      </c>
      <c r="AC2639">
        <v>19</v>
      </c>
      <c r="AD2639">
        <v>100412</v>
      </c>
      <c r="AE2639">
        <v>20</v>
      </c>
      <c r="AF2639">
        <v>201379</v>
      </c>
      <c r="AG2639">
        <v>18</v>
      </c>
      <c r="AH2639" t="e">
        <f>VLOOKUP(AF2639,关卡难度线!B:H,11,0)</f>
        <v>#N/A</v>
      </c>
    </row>
    <row r="2640" spans="14:34">
      <c r="N2640" s="14">
        <v>100414</v>
      </c>
      <c r="O2640">
        <v>11</v>
      </c>
      <c r="P2640">
        <v>100414</v>
      </c>
      <c r="Q2640">
        <v>12</v>
      </c>
      <c r="R2640">
        <v>100412</v>
      </c>
      <c r="S2640">
        <v>13</v>
      </c>
      <c r="T2640">
        <v>100413</v>
      </c>
      <c r="U2640">
        <v>14</v>
      </c>
      <c r="V2640">
        <v>100413</v>
      </c>
      <c r="W2640">
        <v>15</v>
      </c>
      <c r="X2640">
        <v>100413</v>
      </c>
      <c r="Y2640">
        <v>16</v>
      </c>
      <c r="Z2640">
        <v>100414</v>
      </c>
      <c r="AA2640">
        <v>17</v>
      </c>
      <c r="AB2640">
        <v>100414</v>
      </c>
      <c r="AC2640">
        <v>19</v>
      </c>
      <c r="AD2640">
        <v>100414</v>
      </c>
      <c r="AE2640">
        <v>20</v>
      </c>
      <c r="AF2640">
        <v>201380</v>
      </c>
      <c r="AG2640">
        <v>18</v>
      </c>
      <c r="AH2640" t="e">
        <f>VLOOKUP(AF2640,关卡难度线!B:H,11,0)</f>
        <v>#N/A</v>
      </c>
    </row>
    <row r="2641" spans="14:34">
      <c r="N2641" s="14">
        <v>100416</v>
      </c>
      <c r="O2641">
        <v>11</v>
      </c>
      <c r="P2641">
        <v>100417</v>
      </c>
      <c r="Q2641">
        <v>12</v>
      </c>
      <c r="R2641">
        <v>100416</v>
      </c>
      <c r="S2641">
        <v>13</v>
      </c>
      <c r="T2641">
        <v>100415</v>
      </c>
      <c r="U2641">
        <v>14</v>
      </c>
      <c r="V2641">
        <v>100417</v>
      </c>
      <c r="W2641">
        <v>15</v>
      </c>
      <c r="X2641">
        <v>100417</v>
      </c>
      <c r="Y2641">
        <v>16</v>
      </c>
      <c r="Z2641">
        <v>100417</v>
      </c>
      <c r="AA2641">
        <v>17</v>
      </c>
      <c r="AB2641">
        <v>100415</v>
      </c>
      <c r="AC2641">
        <v>19</v>
      </c>
      <c r="AD2641">
        <v>100417</v>
      </c>
      <c r="AE2641">
        <v>20</v>
      </c>
      <c r="AF2641">
        <v>201381</v>
      </c>
      <c r="AG2641">
        <v>18</v>
      </c>
      <c r="AH2641" t="e">
        <f>VLOOKUP(AF2641,关卡难度线!B:H,11,0)</f>
        <v>#N/A</v>
      </c>
    </row>
    <row r="2642" spans="14:34">
      <c r="N2642" s="14">
        <v>100416</v>
      </c>
      <c r="O2642">
        <v>11</v>
      </c>
      <c r="P2642">
        <v>100417</v>
      </c>
      <c r="Q2642">
        <v>12</v>
      </c>
      <c r="R2642">
        <v>100417</v>
      </c>
      <c r="S2642">
        <v>13</v>
      </c>
      <c r="T2642">
        <v>100417</v>
      </c>
      <c r="U2642">
        <v>14</v>
      </c>
      <c r="V2642">
        <v>100415</v>
      </c>
      <c r="W2642">
        <v>15</v>
      </c>
      <c r="X2642">
        <v>100416</v>
      </c>
      <c r="Y2642">
        <v>16</v>
      </c>
      <c r="Z2642">
        <v>100415</v>
      </c>
      <c r="AA2642">
        <v>17</v>
      </c>
      <c r="AB2642">
        <v>100415</v>
      </c>
      <c r="AC2642">
        <v>19</v>
      </c>
      <c r="AD2642">
        <v>100417</v>
      </c>
      <c r="AE2642">
        <v>20</v>
      </c>
      <c r="AF2642">
        <v>201382</v>
      </c>
      <c r="AG2642">
        <v>18</v>
      </c>
      <c r="AH2642" t="e">
        <f>VLOOKUP(AF2642,关卡难度线!B:H,11,0)</f>
        <v>#N/A</v>
      </c>
    </row>
    <row r="2643" spans="14:34">
      <c r="N2643" s="14">
        <v>100416</v>
      </c>
      <c r="O2643">
        <v>11</v>
      </c>
      <c r="P2643">
        <v>100415</v>
      </c>
      <c r="Q2643">
        <v>12</v>
      </c>
      <c r="R2643">
        <v>100416</v>
      </c>
      <c r="S2643">
        <v>13</v>
      </c>
      <c r="T2643">
        <v>100416</v>
      </c>
      <c r="U2643">
        <v>14</v>
      </c>
      <c r="V2643">
        <v>100416</v>
      </c>
      <c r="W2643">
        <v>15</v>
      </c>
      <c r="X2643">
        <v>100417</v>
      </c>
      <c r="Y2643">
        <v>16</v>
      </c>
      <c r="Z2643">
        <v>100415</v>
      </c>
      <c r="AA2643">
        <v>17</v>
      </c>
      <c r="AB2643">
        <v>100415</v>
      </c>
      <c r="AC2643">
        <v>19</v>
      </c>
      <c r="AD2643">
        <v>100416</v>
      </c>
      <c r="AE2643">
        <v>20</v>
      </c>
      <c r="AF2643">
        <v>201383</v>
      </c>
      <c r="AG2643">
        <v>18</v>
      </c>
      <c r="AH2643" t="e">
        <f>VLOOKUP(AF2643,关卡难度线!B:H,11,0)</f>
        <v>#N/A</v>
      </c>
    </row>
    <row r="2644" spans="14:34">
      <c r="N2644" s="14">
        <v>100416</v>
      </c>
      <c r="O2644">
        <v>11</v>
      </c>
      <c r="P2644">
        <v>100417</v>
      </c>
      <c r="Q2644">
        <v>12</v>
      </c>
      <c r="R2644">
        <v>100415</v>
      </c>
      <c r="S2644">
        <v>13</v>
      </c>
      <c r="T2644">
        <v>100416</v>
      </c>
      <c r="U2644">
        <v>14</v>
      </c>
      <c r="V2644">
        <v>100415</v>
      </c>
      <c r="W2644">
        <v>15</v>
      </c>
      <c r="X2644">
        <v>100417</v>
      </c>
      <c r="Y2644">
        <v>16</v>
      </c>
      <c r="Z2644">
        <v>100415</v>
      </c>
      <c r="AA2644">
        <v>17</v>
      </c>
      <c r="AB2644">
        <v>100415</v>
      </c>
      <c r="AC2644">
        <v>19</v>
      </c>
      <c r="AD2644">
        <v>100415</v>
      </c>
      <c r="AE2644">
        <v>20</v>
      </c>
      <c r="AF2644">
        <v>201384</v>
      </c>
      <c r="AG2644">
        <v>18</v>
      </c>
      <c r="AH2644" t="e">
        <f>VLOOKUP(AF2644,关卡难度线!B:H,11,0)</f>
        <v>#N/A</v>
      </c>
    </row>
    <row r="2645" spans="14:34">
      <c r="N2645" s="14">
        <v>100416</v>
      </c>
      <c r="O2645">
        <v>11</v>
      </c>
      <c r="P2645">
        <v>100417</v>
      </c>
      <c r="Q2645">
        <v>12</v>
      </c>
      <c r="R2645">
        <v>100415</v>
      </c>
      <c r="S2645">
        <v>13</v>
      </c>
      <c r="T2645">
        <v>100415</v>
      </c>
      <c r="U2645">
        <v>14</v>
      </c>
      <c r="V2645">
        <v>100415</v>
      </c>
      <c r="W2645">
        <v>15</v>
      </c>
      <c r="X2645">
        <v>100415</v>
      </c>
      <c r="Y2645">
        <v>16</v>
      </c>
      <c r="Z2645">
        <v>100417</v>
      </c>
      <c r="AA2645">
        <v>17</v>
      </c>
      <c r="AB2645">
        <v>100417</v>
      </c>
      <c r="AC2645">
        <v>19</v>
      </c>
      <c r="AD2645">
        <v>100416</v>
      </c>
      <c r="AE2645">
        <v>20</v>
      </c>
      <c r="AF2645">
        <v>201385</v>
      </c>
      <c r="AG2645">
        <v>18</v>
      </c>
      <c r="AH2645" t="e">
        <f>VLOOKUP(AF2645,关卡难度线!B:H,11,0)</f>
        <v>#N/A</v>
      </c>
    </row>
    <row r="2646" spans="14:34">
      <c r="N2646" s="14">
        <v>100416</v>
      </c>
      <c r="O2646">
        <v>11</v>
      </c>
      <c r="P2646">
        <v>100416</v>
      </c>
      <c r="Q2646">
        <v>12</v>
      </c>
      <c r="R2646">
        <v>100415</v>
      </c>
      <c r="S2646">
        <v>13</v>
      </c>
      <c r="T2646">
        <v>100415</v>
      </c>
      <c r="U2646">
        <v>14</v>
      </c>
      <c r="V2646">
        <v>100417</v>
      </c>
      <c r="W2646">
        <v>15</v>
      </c>
      <c r="X2646">
        <v>100415</v>
      </c>
      <c r="Y2646">
        <v>16</v>
      </c>
      <c r="Z2646">
        <v>100417</v>
      </c>
      <c r="AA2646">
        <v>17</v>
      </c>
      <c r="AB2646">
        <v>100415</v>
      </c>
      <c r="AC2646">
        <v>19</v>
      </c>
      <c r="AD2646">
        <v>100415</v>
      </c>
      <c r="AE2646">
        <v>20</v>
      </c>
      <c r="AF2646">
        <v>201386</v>
      </c>
      <c r="AG2646">
        <v>18</v>
      </c>
      <c r="AH2646" t="e">
        <f>VLOOKUP(AF2646,关卡难度线!B:H,11,0)</f>
        <v>#N/A</v>
      </c>
    </row>
    <row r="2647" spans="14:34">
      <c r="N2647" s="14">
        <v>100415</v>
      </c>
      <c r="O2647">
        <v>11</v>
      </c>
      <c r="P2647">
        <v>100417</v>
      </c>
      <c r="Q2647">
        <v>12</v>
      </c>
      <c r="R2647">
        <v>100416</v>
      </c>
      <c r="S2647">
        <v>13</v>
      </c>
      <c r="T2647">
        <v>100415</v>
      </c>
      <c r="U2647">
        <v>14</v>
      </c>
      <c r="V2647">
        <v>100417</v>
      </c>
      <c r="W2647">
        <v>15</v>
      </c>
      <c r="X2647">
        <v>100415</v>
      </c>
      <c r="Y2647">
        <v>16</v>
      </c>
      <c r="Z2647">
        <v>100416</v>
      </c>
      <c r="AA2647">
        <v>17</v>
      </c>
      <c r="AB2647">
        <v>100415</v>
      </c>
      <c r="AC2647">
        <v>19</v>
      </c>
      <c r="AD2647">
        <v>100415</v>
      </c>
      <c r="AE2647">
        <v>20</v>
      </c>
      <c r="AF2647">
        <v>201387</v>
      </c>
      <c r="AG2647">
        <v>18</v>
      </c>
      <c r="AH2647" t="e">
        <f>VLOOKUP(AF2647,关卡难度线!B:H,11,0)</f>
        <v>#N/A</v>
      </c>
    </row>
    <row r="2648" spans="14:34">
      <c r="N2648" s="14">
        <v>100417</v>
      </c>
      <c r="O2648">
        <v>11</v>
      </c>
      <c r="P2648">
        <v>100415</v>
      </c>
      <c r="Q2648">
        <v>12</v>
      </c>
      <c r="R2648">
        <v>100416</v>
      </c>
      <c r="S2648">
        <v>13</v>
      </c>
      <c r="T2648">
        <v>100416</v>
      </c>
      <c r="U2648">
        <v>14</v>
      </c>
      <c r="V2648">
        <v>100415</v>
      </c>
      <c r="W2648">
        <v>15</v>
      </c>
      <c r="X2648">
        <v>100415</v>
      </c>
      <c r="Y2648">
        <v>16</v>
      </c>
      <c r="Z2648">
        <v>100416</v>
      </c>
      <c r="AA2648">
        <v>17</v>
      </c>
      <c r="AB2648">
        <v>100415</v>
      </c>
      <c r="AC2648">
        <v>19</v>
      </c>
      <c r="AD2648">
        <v>100416</v>
      </c>
      <c r="AE2648">
        <v>20</v>
      </c>
      <c r="AF2648">
        <v>201388</v>
      </c>
      <c r="AG2648">
        <v>18</v>
      </c>
      <c r="AH2648" t="e">
        <f>VLOOKUP(AF2648,关卡难度线!B:H,11,0)</f>
        <v>#N/A</v>
      </c>
    </row>
    <row r="2649" spans="14:34">
      <c r="N2649" s="14">
        <v>100416</v>
      </c>
      <c r="O2649">
        <v>11</v>
      </c>
      <c r="P2649">
        <v>100415</v>
      </c>
      <c r="Q2649">
        <v>12</v>
      </c>
      <c r="R2649">
        <v>100415</v>
      </c>
      <c r="S2649">
        <v>13</v>
      </c>
      <c r="T2649">
        <v>100417</v>
      </c>
      <c r="U2649">
        <v>14</v>
      </c>
      <c r="V2649">
        <v>100416</v>
      </c>
      <c r="W2649">
        <v>15</v>
      </c>
      <c r="X2649">
        <v>100415</v>
      </c>
      <c r="Y2649">
        <v>16</v>
      </c>
      <c r="Z2649">
        <v>100415</v>
      </c>
      <c r="AA2649">
        <v>17</v>
      </c>
      <c r="AB2649">
        <v>100416</v>
      </c>
      <c r="AC2649">
        <v>19</v>
      </c>
      <c r="AD2649">
        <v>100416</v>
      </c>
      <c r="AE2649">
        <v>20</v>
      </c>
      <c r="AF2649">
        <v>201389</v>
      </c>
      <c r="AG2649">
        <v>18</v>
      </c>
      <c r="AH2649" t="e">
        <f>VLOOKUP(AF2649,关卡难度线!B:H,11,0)</f>
        <v>#N/A</v>
      </c>
    </row>
    <row r="2650" spans="14:34">
      <c r="N2650" s="14">
        <v>100416</v>
      </c>
      <c r="O2650">
        <v>11</v>
      </c>
      <c r="P2650">
        <v>100417</v>
      </c>
      <c r="Q2650">
        <v>12</v>
      </c>
      <c r="R2650">
        <v>100417</v>
      </c>
      <c r="S2650">
        <v>13</v>
      </c>
      <c r="T2650">
        <v>100417</v>
      </c>
      <c r="U2650">
        <v>14</v>
      </c>
      <c r="V2650">
        <v>100416</v>
      </c>
      <c r="W2650">
        <v>15</v>
      </c>
      <c r="X2650">
        <v>100416</v>
      </c>
      <c r="Y2650">
        <v>16</v>
      </c>
      <c r="Z2650">
        <v>100416</v>
      </c>
      <c r="AA2650">
        <v>17</v>
      </c>
      <c r="AB2650">
        <v>100417</v>
      </c>
      <c r="AC2650">
        <v>19</v>
      </c>
      <c r="AD2650">
        <v>100416</v>
      </c>
      <c r="AE2650">
        <v>20</v>
      </c>
      <c r="AF2650">
        <v>201390</v>
      </c>
      <c r="AG2650">
        <v>18</v>
      </c>
      <c r="AH2650" t="e">
        <f>VLOOKUP(AF2650,关卡难度线!B:H,11,0)</f>
        <v>#N/A</v>
      </c>
    </row>
    <row r="2651" spans="14:34">
      <c r="N2651" s="14">
        <v>100416</v>
      </c>
      <c r="O2651">
        <v>11</v>
      </c>
      <c r="P2651">
        <v>100417</v>
      </c>
      <c r="Q2651">
        <v>12</v>
      </c>
      <c r="R2651">
        <v>100416</v>
      </c>
      <c r="S2651">
        <v>13</v>
      </c>
      <c r="T2651">
        <v>100415</v>
      </c>
      <c r="U2651">
        <v>14</v>
      </c>
      <c r="V2651">
        <v>100417</v>
      </c>
      <c r="W2651">
        <v>15</v>
      </c>
      <c r="X2651">
        <v>100417</v>
      </c>
      <c r="Y2651">
        <v>16</v>
      </c>
      <c r="Z2651">
        <v>100417</v>
      </c>
      <c r="AA2651">
        <v>17</v>
      </c>
      <c r="AB2651">
        <v>100415</v>
      </c>
      <c r="AC2651">
        <v>19</v>
      </c>
      <c r="AD2651">
        <v>100417</v>
      </c>
      <c r="AE2651">
        <v>20</v>
      </c>
      <c r="AF2651">
        <v>201381</v>
      </c>
      <c r="AG2651">
        <v>18</v>
      </c>
      <c r="AH2651" t="e">
        <f>VLOOKUP(AF2651,关卡难度线!B:H,11,0)</f>
        <v>#N/A</v>
      </c>
    </row>
    <row r="2652" spans="14:34">
      <c r="N2652" s="14">
        <v>100416</v>
      </c>
      <c r="O2652">
        <v>11</v>
      </c>
      <c r="P2652">
        <v>100417</v>
      </c>
      <c r="Q2652">
        <v>12</v>
      </c>
      <c r="R2652">
        <v>100417</v>
      </c>
      <c r="S2652">
        <v>13</v>
      </c>
      <c r="T2652">
        <v>100417</v>
      </c>
      <c r="U2652">
        <v>14</v>
      </c>
      <c r="V2652">
        <v>100415</v>
      </c>
      <c r="W2652">
        <v>15</v>
      </c>
      <c r="X2652">
        <v>100416</v>
      </c>
      <c r="Y2652">
        <v>16</v>
      </c>
      <c r="Z2652">
        <v>100415</v>
      </c>
      <c r="AA2652">
        <v>17</v>
      </c>
      <c r="AB2652">
        <v>100415</v>
      </c>
      <c r="AC2652">
        <v>19</v>
      </c>
      <c r="AD2652">
        <v>100417</v>
      </c>
      <c r="AE2652">
        <v>20</v>
      </c>
      <c r="AF2652">
        <v>201382</v>
      </c>
      <c r="AG2652">
        <v>18</v>
      </c>
      <c r="AH2652" t="e">
        <f>VLOOKUP(AF2652,关卡难度线!B:H,11,0)</f>
        <v>#N/A</v>
      </c>
    </row>
    <row r="2653" spans="14:34">
      <c r="N2653" s="14">
        <v>100416</v>
      </c>
      <c r="O2653">
        <v>11</v>
      </c>
      <c r="P2653">
        <v>100415</v>
      </c>
      <c r="Q2653">
        <v>12</v>
      </c>
      <c r="R2653">
        <v>100416</v>
      </c>
      <c r="S2653">
        <v>13</v>
      </c>
      <c r="T2653">
        <v>100416</v>
      </c>
      <c r="U2653">
        <v>14</v>
      </c>
      <c r="V2653">
        <v>100416</v>
      </c>
      <c r="W2653">
        <v>15</v>
      </c>
      <c r="X2653">
        <v>100417</v>
      </c>
      <c r="Y2653">
        <v>16</v>
      </c>
      <c r="Z2653">
        <v>100415</v>
      </c>
      <c r="AA2653">
        <v>17</v>
      </c>
      <c r="AB2653">
        <v>100415</v>
      </c>
      <c r="AC2653">
        <v>19</v>
      </c>
      <c r="AD2653">
        <v>100416</v>
      </c>
      <c r="AE2653">
        <v>20</v>
      </c>
      <c r="AF2653">
        <v>201383</v>
      </c>
      <c r="AG2653">
        <v>18</v>
      </c>
      <c r="AH2653" t="e">
        <f>VLOOKUP(AF2653,关卡难度线!B:H,11,0)</f>
        <v>#N/A</v>
      </c>
    </row>
    <row r="2654" spans="14:34">
      <c r="N2654" s="14">
        <v>100416</v>
      </c>
      <c r="O2654">
        <v>11</v>
      </c>
      <c r="P2654">
        <v>100417</v>
      </c>
      <c r="Q2654">
        <v>12</v>
      </c>
      <c r="R2654">
        <v>100415</v>
      </c>
      <c r="S2654">
        <v>13</v>
      </c>
      <c r="T2654">
        <v>100416</v>
      </c>
      <c r="U2654">
        <v>14</v>
      </c>
      <c r="V2654">
        <v>100415</v>
      </c>
      <c r="W2654">
        <v>15</v>
      </c>
      <c r="X2654">
        <v>100417</v>
      </c>
      <c r="Y2654">
        <v>16</v>
      </c>
      <c r="Z2654">
        <v>100415</v>
      </c>
      <c r="AA2654">
        <v>17</v>
      </c>
      <c r="AB2654">
        <v>100415</v>
      </c>
      <c r="AC2654">
        <v>19</v>
      </c>
      <c r="AD2654">
        <v>100415</v>
      </c>
      <c r="AE2654">
        <v>20</v>
      </c>
      <c r="AF2654">
        <v>201384</v>
      </c>
      <c r="AG2654">
        <v>18</v>
      </c>
      <c r="AH2654" t="e">
        <f>VLOOKUP(AF2654,关卡难度线!B:H,11,0)</f>
        <v>#N/A</v>
      </c>
    </row>
    <row r="2655" spans="14:34">
      <c r="N2655" s="14">
        <v>100416</v>
      </c>
      <c r="O2655">
        <v>11</v>
      </c>
      <c r="P2655">
        <v>100417</v>
      </c>
      <c r="Q2655">
        <v>12</v>
      </c>
      <c r="R2655">
        <v>100415</v>
      </c>
      <c r="S2655">
        <v>13</v>
      </c>
      <c r="T2655">
        <v>100415</v>
      </c>
      <c r="U2655">
        <v>14</v>
      </c>
      <c r="V2655">
        <v>100415</v>
      </c>
      <c r="W2655">
        <v>15</v>
      </c>
      <c r="X2655">
        <v>100415</v>
      </c>
      <c r="Y2655">
        <v>16</v>
      </c>
      <c r="Z2655">
        <v>100417</v>
      </c>
      <c r="AA2655">
        <v>17</v>
      </c>
      <c r="AB2655">
        <v>100417</v>
      </c>
      <c r="AC2655">
        <v>19</v>
      </c>
      <c r="AD2655">
        <v>100416</v>
      </c>
      <c r="AE2655">
        <v>20</v>
      </c>
      <c r="AF2655">
        <v>201385</v>
      </c>
      <c r="AG2655">
        <v>18</v>
      </c>
      <c r="AH2655" t="e">
        <f>VLOOKUP(AF2655,关卡难度线!B:H,11,0)</f>
        <v>#N/A</v>
      </c>
    </row>
    <row r="2656" spans="14:34">
      <c r="N2656" s="14">
        <v>100416</v>
      </c>
      <c r="O2656">
        <v>11</v>
      </c>
      <c r="P2656">
        <v>100416</v>
      </c>
      <c r="Q2656">
        <v>12</v>
      </c>
      <c r="R2656">
        <v>100415</v>
      </c>
      <c r="S2656">
        <v>13</v>
      </c>
      <c r="T2656">
        <v>100415</v>
      </c>
      <c r="U2656">
        <v>14</v>
      </c>
      <c r="V2656">
        <v>100417</v>
      </c>
      <c r="W2656">
        <v>15</v>
      </c>
      <c r="X2656">
        <v>100415</v>
      </c>
      <c r="Y2656">
        <v>16</v>
      </c>
      <c r="Z2656">
        <v>100417</v>
      </c>
      <c r="AA2656">
        <v>17</v>
      </c>
      <c r="AB2656">
        <v>100415</v>
      </c>
      <c r="AC2656">
        <v>19</v>
      </c>
      <c r="AD2656">
        <v>100415</v>
      </c>
      <c r="AE2656">
        <v>20</v>
      </c>
      <c r="AF2656">
        <v>201386</v>
      </c>
      <c r="AG2656">
        <v>18</v>
      </c>
      <c r="AH2656" t="e">
        <f>VLOOKUP(AF2656,关卡难度线!B:H,11,0)</f>
        <v>#N/A</v>
      </c>
    </row>
    <row r="2657" spans="14:34">
      <c r="N2657" s="14">
        <v>100415</v>
      </c>
      <c r="O2657">
        <v>11</v>
      </c>
      <c r="P2657">
        <v>100417</v>
      </c>
      <c r="Q2657">
        <v>12</v>
      </c>
      <c r="R2657">
        <v>100416</v>
      </c>
      <c r="S2657">
        <v>13</v>
      </c>
      <c r="T2657">
        <v>100415</v>
      </c>
      <c r="U2657">
        <v>14</v>
      </c>
      <c r="V2657">
        <v>100417</v>
      </c>
      <c r="W2657">
        <v>15</v>
      </c>
      <c r="X2657">
        <v>100415</v>
      </c>
      <c r="Y2657">
        <v>16</v>
      </c>
      <c r="Z2657">
        <v>100416</v>
      </c>
      <c r="AA2657">
        <v>17</v>
      </c>
      <c r="AB2657">
        <v>100415</v>
      </c>
      <c r="AC2657">
        <v>19</v>
      </c>
      <c r="AD2657">
        <v>100415</v>
      </c>
      <c r="AE2657">
        <v>20</v>
      </c>
      <c r="AF2657">
        <v>201387</v>
      </c>
      <c r="AG2657">
        <v>18</v>
      </c>
      <c r="AH2657" t="e">
        <f>VLOOKUP(AF2657,关卡难度线!B:H,11,0)</f>
        <v>#N/A</v>
      </c>
    </row>
    <row r="2658" spans="14:34">
      <c r="N2658" s="14">
        <v>100417</v>
      </c>
      <c r="O2658">
        <v>11</v>
      </c>
      <c r="P2658">
        <v>100415</v>
      </c>
      <c r="Q2658">
        <v>12</v>
      </c>
      <c r="R2658">
        <v>100416</v>
      </c>
      <c r="S2658">
        <v>13</v>
      </c>
      <c r="T2658">
        <v>100416</v>
      </c>
      <c r="U2658">
        <v>14</v>
      </c>
      <c r="V2658">
        <v>100415</v>
      </c>
      <c r="W2658">
        <v>15</v>
      </c>
      <c r="X2658">
        <v>100415</v>
      </c>
      <c r="Y2658">
        <v>16</v>
      </c>
      <c r="Z2658">
        <v>100416</v>
      </c>
      <c r="AA2658">
        <v>17</v>
      </c>
      <c r="AB2658">
        <v>100415</v>
      </c>
      <c r="AC2658">
        <v>19</v>
      </c>
      <c r="AD2658">
        <v>100416</v>
      </c>
      <c r="AE2658">
        <v>20</v>
      </c>
      <c r="AF2658">
        <v>201388</v>
      </c>
      <c r="AG2658">
        <v>18</v>
      </c>
      <c r="AH2658" t="e">
        <f>VLOOKUP(AF2658,关卡难度线!B:H,11,0)</f>
        <v>#N/A</v>
      </c>
    </row>
    <row r="2659" spans="14:34">
      <c r="N2659" s="14">
        <v>100416</v>
      </c>
      <c r="O2659">
        <v>11</v>
      </c>
      <c r="P2659">
        <v>100415</v>
      </c>
      <c r="Q2659">
        <v>12</v>
      </c>
      <c r="R2659">
        <v>100415</v>
      </c>
      <c r="S2659">
        <v>13</v>
      </c>
      <c r="T2659">
        <v>100417</v>
      </c>
      <c r="U2659">
        <v>14</v>
      </c>
      <c r="V2659">
        <v>100416</v>
      </c>
      <c r="W2659">
        <v>15</v>
      </c>
      <c r="X2659">
        <v>100415</v>
      </c>
      <c r="Y2659">
        <v>16</v>
      </c>
      <c r="Z2659">
        <v>100415</v>
      </c>
      <c r="AA2659">
        <v>17</v>
      </c>
      <c r="AB2659">
        <v>100416</v>
      </c>
      <c r="AC2659">
        <v>19</v>
      </c>
      <c r="AD2659">
        <v>100416</v>
      </c>
      <c r="AE2659">
        <v>20</v>
      </c>
      <c r="AF2659">
        <v>201389</v>
      </c>
      <c r="AG2659">
        <v>18</v>
      </c>
      <c r="AH2659" t="e">
        <f>VLOOKUP(AF2659,关卡难度线!B:H,11,0)</f>
        <v>#N/A</v>
      </c>
    </row>
    <row r="2660" spans="14:34">
      <c r="N2660" s="14">
        <v>100416</v>
      </c>
      <c r="O2660">
        <v>11</v>
      </c>
      <c r="P2660">
        <v>100417</v>
      </c>
      <c r="Q2660">
        <v>12</v>
      </c>
      <c r="R2660">
        <v>100417</v>
      </c>
      <c r="S2660">
        <v>13</v>
      </c>
      <c r="T2660">
        <v>100417</v>
      </c>
      <c r="U2660">
        <v>14</v>
      </c>
      <c r="V2660">
        <v>100416</v>
      </c>
      <c r="W2660">
        <v>15</v>
      </c>
      <c r="X2660">
        <v>100416</v>
      </c>
      <c r="Y2660">
        <v>16</v>
      </c>
      <c r="Z2660">
        <v>100416</v>
      </c>
      <c r="AA2660">
        <v>17</v>
      </c>
      <c r="AB2660">
        <v>100417</v>
      </c>
      <c r="AC2660">
        <v>19</v>
      </c>
      <c r="AD2660">
        <v>100416</v>
      </c>
      <c r="AE2660">
        <v>20</v>
      </c>
      <c r="AF2660">
        <v>201390</v>
      </c>
      <c r="AG2660">
        <v>18</v>
      </c>
      <c r="AH2660" t="e">
        <f>VLOOKUP(AF2660,关卡难度线!B:H,11,0)</f>
        <v>#N/A</v>
      </c>
    </row>
    <row r="2661" spans="14:34">
      <c r="N2661" s="14">
        <v>100419</v>
      </c>
      <c r="O2661">
        <v>11</v>
      </c>
      <c r="P2661">
        <v>100418</v>
      </c>
      <c r="Q2661">
        <v>12</v>
      </c>
      <c r="R2661">
        <v>100419</v>
      </c>
      <c r="S2661">
        <v>13</v>
      </c>
      <c r="T2661">
        <v>100419</v>
      </c>
      <c r="U2661">
        <v>14</v>
      </c>
      <c r="V2661">
        <v>100420</v>
      </c>
      <c r="W2661">
        <v>15</v>
      </c>
      <c r="X2661">
        <v>100419</v>
      </c>
      <c r="Y2661">
        <v>16</v>
      </c>
      <c r="Z2661">
        <v>100418</v>
      </c>
      <c r="AA2661">
        <v>17</v>
      </c>
      <c r="AB2661">
        <v>100418</v>
      </c>
      <c r="AC2661">
        <v>19</v>
      </c>
      <c r="AD2661">
        <v>100420</v>
      </c>
      <c r="AE2661">
        <v>20</v>
      </c>
      <c r="AF2661">
        <v>201391</v>
      </c>
      <c r="AG2661">
        <v>18</v>
      </c>
      <c r="AH2661" t="e">
        <f>VLOOKUP(AF2661,关卡难度线!B:H,11,0)</f>
        <v>#N/A</v>
      </c>
    </row>
    <row r="2662" spans="14:34">
      <c r="N2662" s="14">
        <v>100420</v>
      </c>
      <c r="O2662">
        <v>11</v>
      </c>
      <c r="P2662">
        <v>100418</v>
      </c>
      <c r="Q2662">
        <v>12</v>
      </c>
      <c r="R2662">
        <v>100420</v>
      </c>
      <c r="S2662">
        <v>13</v>
      </c>
      <c r="T2662">
        <v>100420</v>
      </c>
      <c r="U2662">
        <v>14</v>
      </c>
      <c r="V2662">
        <v>100418</v>
      </c>
      <c r="W2662">
        <v>15</v>
      </c>
      <c r="X2662">
        <v>100420</v>
      </c>
      <c r="Y2662">
        <v>16</v>
      </c>
      <c r="Z2662">
        <v>100419</v>
      </c>
      <c r="AA2662">
        <v>17</v>
      </c>
      <c r="AB2662">
        <v>100418</v>
      </c>
      <c r="AC2662">
        <v>19</v>
      </c>
      <c r="AD2662">
        <v>100418</v>
      </c>
      <c r="AE2662">
        <v>20</v>
      </c>
      <c r="AF2662">
        <v>201392</v>
      </c>
      <c r="AG2662">
        <v>18</v>
      </c>
      <c r="AH2662" t="e">
        <f>VLOOKUP(AF2662,关卡难度线!B:H,11,0)</f>
        <v>#N/A</v>
      </c>
    </row>
    <row r="2663" spans="14:34">
      <c r="N2663" s="14">
        <v>100419</v>
      </c>
      <c r="O2663">
        <v>11</v>
      </c>
      <c r="P2663">
        <v>100420</v>
      </c>
      <c r="Q2663">
        <v>12</v>
      </c>
      <c r="R2663">
        <v>100419</v>
      </c>
      <c r="S2663">
        <v>13</v>
      </c>
      <c r="T2663">
        <v>100418</v>
      </c>
      <c r="U2663">
        <v>14</v>
      </c>
      <c r="V2663">
        <v>100419</v>
      </c>
      <c r="W2663">
        <v>15</v>
      </c>
      <c r="X2663">
        <v>100420</v>
      </c>
      <c r="Y2663">
        <v>16</v>
      </c>
      <c r="Z2663">
        <v>100420</v>
      </c>
      <c r="AA2663">
        <v>17</v>
      </c>
      <c r="AB2663">
        <v>100418</v>
      </c>
      <c r="AC2663">
        <v>19</v>
      </c>
      <c r="AD2663">
        <v>100419</v>
      </c>
      <c r="AE2663">
        <v>20</v>
      </c>
      <c r="AF2663">
        <v>201393</v>
      </c>
      <c r="AG2663">
        <v>18</v>
      </c>
      <c r="AH2663" t="e">
        <f>VLOOKUP(AF2663,关卡难度线!B:H,11,0)</f>
        <v>#N/A</v>
      </c>
    </row>
    <row r="2664" spans="14:34">
      <c r="N2664" s="14">
        <v>100419</v>
      </c>
      <c r="O2664">
        <v>11</v>
      </c>
      <c r="P2664">
        <v>100418</v>
      </c>
      <c r="Q2664">
        <v>12</v>
      </c>
      <c r="R2664">
        <v>100420</v>
      </c>
      <c r="S2664">
        <v>13</v>
      </c>
      <c r="T2664">
        <v>100418</v>
      </c>
      <c r="U2664">
        <v>14</v>
      </c>
      <c r="V2664">
        <v>100419</v>
      </c>
      <c r="W2664">
        <v>15</v>
      </c>
      <c r="X2664">
        <v>100419</v>
      </c>
      <c r="Y2664">
        <v>16</v>
      </c>
      <c r="Z2664">
        <v>100418</v>
      </c>
      <c r="AA2664">
        <v>17</v>
      </c>
      <c r="AB2664">
        <v>100418</v>
      </c>
      <c r="AC2664">
        <v>19</v>
      </c>
      <c r="AD2664">
        <v>100418</v>
      </c>
      <c r="AE2664">
        <v>20</v>
      </c>
      <c r="AF2664">
        <v>201394</v>
      </c>
      <c r="AG2664">
        <v>18</v>
      </c>
      <c r="AH2664" t="e">
        <f>VLOOKUP(AF2664,关卡难度线!B:H,11,0)</f>
        <v>#N/A</v>
      </c>
    </row>
    <row r="2665" spans="14:34">
      <c r="N2665" s="14">
        <v>100418</v>
      </c>
      <c r="O2665">
        <v>11</v>
      </c>
      <c r="P2665">
        <v>100419</v>
      </c>
      <c r="Q2665">
        <v>12</v>
      </c>
      <c r="R2665">
        <v>100420</v>
      </c>
      <c r="S2665">
        <v>13</v>
      </c>
      <c r="T2665">
        <v>100420</v>
      </c>
      <c r="U2665">
        <v>14</v>
      </c>
      <c r="V2665">
        <v>100418</v>
      </c>
      <c r="W2665">
        <v>15</v>
      </c>
      <c r="X2665">
        <v>100420</v>
      </c>
      <c r="Y2665">
        <v>16</v>
      </c>
      <c r="Z2665">
        <v>100420</v>
      </c>
      <c r="AA2665">
        <v>17</v>
      </c>
      <c r="AB2665">
        <v>100418</v>
      </c>
      <c r="AC2665">
        <v>19</v>
      </c>
      <c r="AD2665">
        <v>100418</v>
      </c>
      <c r="AE2665">
        <v>20</v>
      </c>
      <c r="AF2665">
        <v>201395</v>
      </c>
      <c r="AG2665">
        <v>18</v>
      </c>
      <c r="AH2665" t="e">
        <f>VLOOKUP(AF2665,关卡难度线!B:H,11,0)</f>
        <v>#N/A</v>
      </c>
    </row>
    <row r="2666" spans="14:34">
      <c r="N2666" s="14">
        <v>100420</v>
      </c>
      <c r="O2666">
        <v>11</v>
      </c>
      <c r="P2666">
        <v>100420</v>
      </c>
      <c r="Q2666">
        <v>12</v>
      </c>
      <c r="R2666">
        <v>100418</v>
      </c>
      <c r="S2666">
        <v>13</v>
      </c>
      <c r="T2666">
        <v>100419</v>
      </c>
      <c r="U2666">
        <v>14</v>
      </c>
      <c r="V2666">
        <v>100418</v>
      </c>
      <c r="W2666">
        <v>15</v>
      </c>
      <c r="X2666">
        <v>100419</v>
      </c>
      <c r="Y2666">
        <v>16</v>
      </c>
      <c r="Z2666">
        <v>100418</v>
      </c>
      <c r="AA2666">
        <v>17</v>
      </c>
      <c r="AB2666">
        <v>100418</v>
      </c>
      <c r="AC2666">
        <v>19</v>
      </c>
      <c r="AD2666">
        <v>100420</v>
      </c>
      <c r="AE2666">
        <v>20</v>
      </c>
      <c r="AF2666">
        <v>201396</v>
      </c>
      <c r="AG2666">
        <v>18</v>
      </c>
      <c r="AH2666" t="e">
        <f>VLOOKUP(AF2666,关卡难度线!B:H,11,0)</f>
        <v>#N/A</v>
      </c>
    </row>
    <row r="2667" spans="14:34">
      <c r="N2667" s="14">
        <v>100420</v>
      </c>
      <c r="O2667">
        <v>11</v>
      </c>
      <c r="P2667">
        <v>100420</v>
      </c>
      <c r="Q2667">
        <v>12</v>
      </c>
      <c r="R2667">
        <v>100418</v>
      </c>
      <c r="S2667">
        <v>13</v>
      </c>
      <c r="T2667">
        <v>100420</v>
      </c>
      <c r="U2667">
        <v>14</v>
      </c>
      <c r="V2667">
        <v>100418</v>
      </c>
      <c r="W2667">
        <v>15</v>
      </c>
      <c r="X2667">
        <v>100419</v>
      </c>
      <c r="Y2667">
        <v>16</v>
      </c>
      <c r="Z2667">
        <v>100420</v>
      </c>
      <c r="AA2667">
        <v>17</v>
      </c>
      <c r="AB2667">
        <v>100420</v>
      </c>
      <c r="AC2667">
        <v>19</v>
      </c>
      <c r="AD2667">
        <v>100419</v>
      </c>
      <c r="AE2667">
        <v>20</v>
      </c>
      <c r="AF2667">
        <v>201397</v>
      </c>
      <c r="AG2667">
        <v>18</v>
      </c>
      <c r="AH2667" t="e">
        <f>VLOOKUP(AF2667,关卡难度线!B:H,11,0)</f>
        <v>#N/A</v>
      </c>
    </row>
    <row r="2668" spans="14:34">
      <c r="N2668" s="14">
        <v>100418</v>
      </c>
      <c r="O2668">
        <v>11</v>
      </c>
      <c r="P2668">
        <v>100419</v>
      </c>
      <c r="Q2668">
        <v>12</v>
      </c>
      <c r="R2668">
        <v>100419</v>
      </c>
      <c r="S2668">
        <v>13</v>
      </c>
      <c r="T2668">
        <v>100420</v>
      </c>
      <c r="U2668">
        <v>14</v>
      </c>
      <c r="V2668">
        <v>100420</v>
      </c>
      <c r="W2668">
        <v>15</v>
      </c>
      <c r="X2668">
        <v>100418</v>
      </c>
      <c r="Y2668">
        <v>16</v>
      </c>
      <c r="Z2668">
        <v>100419</v>
      </c>
      <c r="AA2668">
        <v>17</v>
      </c>
      <c r="AB2668">
        <v>100419</v>
      </c>
      <c r="AC2668">
        <v>19</v>
      </c>
      <c r="AD2668">
        <v>100420</v>
      </c>
      <c r="AE2668">
        <v>20</v>
      </c>
      <c r="AF2668">
        <v>201398</v>
      </c>
      <c r="AG2668">
        <v>18</v>
      </c>
      <c r="AH2668" t="e">
        <f>VLOOKUP(AF2668,关卡难度线!B:H,11,0)</f>
        <v>#N/A</v>
      </c>
    </row>
    <row r="2669" spans="14:34">
      <c r="N2669" s="14">
        <v>100418</v>
      </c>
      <c r="O2669">
        <v>11</v>
      </c>
      <c r="P2669">
        <v>100420</v>
      </c>
      <c r="Q2669">
        <v>12</v>
      </c>
      <c r="R2669">
        <v>100420</v>
      </c>
      <c r="S2669">
        <v>13</v>
      </c>
      <c r="T2669">
        <v>100419</v>
      </c>
      <c r="U2669">
        <v>14</v>
      </c>
      <c r="V2669">
        <v>100420</v>
      </c>
      <c r="W2669">
        <v>15</v>
      </c>
      <c r="X2669">
        <v>100420</v>
      </c>
      <c r="Y2669">
        <v>16</v>
      </c>
      <c r="Z2669">
        <v>100418</v>
      </c>
      <c r="AA2669">
        <v>17</v>
      </c>
      <c r="AB2669">
        <v>100418</v>
      </c>
      <c r="AC2669">
        <v>19</v>
      </c>
      <c r="AD2669">
        <v>100418</v>
      </c>
      <c r="AE2669">
        <v>20</v>
      </c>
      <c r="AF2669">
        <v>201399</v>
      </c>
      <c r="AG2669">
        <v>18</v>
      </c>
      <c r="AH2669" t="e">
        <f>VLOOKUP(AF2669,关卡难度线!B:H,11,0)</f>
        <v>#N/A</v>
      </c>
    </row>
    <row r="2670" spans="14:34">
      <c r="N2670" s="14">
        <v>100419</v>
      </c>
      <c r="O2670">
        <v>11</v>
      </c>
      <c r="P2670">
        <v>100419</v>
      </c>
      <c r="Q2670">
        <v>12</v>
      </c>
      <c r="R2670">
        <v>100418</v>
      </c>
      <c r="S2670">
        <v>13</v>
      </c>
      <c r="T2670">
        <v>100419</v>
      </c>
      <c r="U2670">
        <v>14</v>
      </c>
      <c r="V2670">
        <v>100420</v>
      </c>
      <c r="W2670">
        <v>15</v>
      </c>
      <c r="X2670">
        <v>100418</v>
      </c>
      <c r="Y2670">
        <v>16</v>
      </c>
      <c r="Z2670">
        <v>100420</v>
      </c>
      <c r="AA2670">
        <v>17</v>
      </c>
      <c r="AB2670">
        <v>100420</v>
      </c>
      <c r="AC2670">
        <v>19</v>
      </c>
      <c r="AD2670">
        <v>100418</v>
      </c>
      <c r="AE2670">
        <v>20</v>
      </c>
      <c r="AF2670">
        <v>201400</v>
      </c>
      <c r="AG2670">
        <v>18</v>
      </c>
      <c r="AH2670" t="e">
        <f>VLOOKUP(AF2670,关卡难度线!B:H,11,0)</f>
        <v>#N/A</v>
      </c>
    </row>
    <row r="2671" spans="14:34">
      <c r="N2671" s="14">
        <v>100419</v>
      </c>
      <c r="O2671">
        <v>11</v>
      </c>
      <c r="P2671">
        <v>100418</v>
      </c>
      <c r="Q2671">
        <v>12</v>
      </c>
      <c r="R2671">
        <v>100419</v>
      </c>
      <c r="S2671">
        <v>13</v>
      </c>
      <c r="T2671">
        <v>100419</v>
      </c>
      <c r="U2671">
        <v>14</v>
      </c>
      <c r="V2671">
        <v>100420</v>
      </c>
      <c r="W2671">
        <v>15</v>
      </c>
      <c r="X2671">
        <v>100419</v>
      </c>
      <c r="Y2671">
        <v>16</v>
      </c>
      <c r="Z2671">
        <v>100418</v>
      </c>
      <c r="AA2671">
        <v>17</v>
      </c>
      <c r="AB2671">
        <v>100418</v>
      </c>
      <c r="AC2671">
        <v>19</v>
      </c>
      <c r="AD2671">
        <v>100420</v>
      </c>
      <c r="AE2671">
        <v>20</v>
      </c>
      <c r="AF2671">
        <v>201391</v>
      </c>
      <c r="AG2671">
        <v>18</v>
      </c>
      <c r="AH2671" t="e">
        <f>VLOOKUP(AF2671,关卡难度线!B:H,11,0)</f>
        <v>#N/A</v>
      </c>
    </row>
    <row r="2672" spans="14:34">
      <c r="N2672" s="14">
        <v>100420</v>
      </c>
      <c r="O2672">
        <v>11</v>
      </c>
      <c r="P2672">
        <v>100418</v>
      </c>
      <c r="Q2672">
        <v>12</v>
      </c>
      <c r="R2672">
        <v>100420</v>
      </c>
      <c r="S2672">
        <v>13</v>
      </c>
      <c r="T2672">
        <v>100420</v>
      </c>
      <c r="U2672">
        <v>14</v>
      </c>
      <c r="V2672">
        <v>100418</v>
      </c>
      <c r="W2672">
        <v>15</v>
      </c>
      <c r="X2672">
        <v>100420</v>
      </c>
      <c r="Y2672">
        <v>16</v>
      </c>
      <c r="Z2672">
        <v>100419</v>
      </c>
      <c r="AA2672">
        <v>17</v>
      </c>
      <c r="AB2672">
        <v>100418</v>
      </c>
      <c r="AC2672">
        <v>19</v>
      </c>
      <c r="AD2672">
        <v>100418</v>
      </c>
      <c r="AE2672">
        <v>20</v>
      </c>
      <c r="AF2672">
        <v>201392</v>
      </c>
      <c r="AG2672">
        <v>18</v>
      </c>
      <c r="AH2672" t="e">
        <f>VLOOKUP(AF2672,关卡难度线!B:H,11,0)</f>
        <v>#N/A</v>
      </c>
    </row>
    <row r="2673" spans="14:34">
      <c r="N2673" s="14">
        <v>100419</v>
      </c>
      <c r="O2673">
        <v>11</v>
      </c>
      <c r="P2673">
        <v>100420</v>
      </c>
      <c r="Q2673">
        <v>12</v>
      </c>
      <c r="R2673">
        <v>100419</v>
      </c>
      <c r="S2673">
        <v>13</v>
      </c>
      <c r="T2673">
        <v>100418</v>
      </c>
      <c r="U2673">
        <v>14</v>
      </c>
      <c r="V2673">
        <v>100419</v>
      </c>
      <c r="W2673">
        <v>15</v>
      </c>
      <c r="X2673">
        <v>100420</v>
      </c>
      <c r="Y2673">
        <v>16</v>
      </c>
      <c r="Z2673">
        <v>100420</v>
      </c>
      <c r="AA2673">
        <v>17</v>
      </c>
      <c r="AB2673">
        <v>100418</v>
      </c>
      <c r="AC2673">
        <v>19</v>
      </c>
      <c r="AD2673">
        <v>100419</v>
      </c>
      <c r="AE2673">
        <v>20</v>
      </c>
      <c r="AF2673">
        <v>201393</v>
      </c>
      <c r="AG2673">
        <v>18</v>
      </c>
      <c r="AH2673" t="e">
        <f>VLOOKUP(AF2673,关卡难度线!B:H,11,0)</f>
        <v>#N/A</v>
      </c>
    </row>
    <row r="2674" spans="14:34">
      <c r="N2674" s="14">
        <v>100419</v>
      </c>
      <c r="O2674">
        <v>11</v>
      </c>
      <c r="P2674">
        <v>100418</v>
      </c>
      <c r="Q2674">
        <v>12</v>
      </c>
      <c r="R2674">
        <v>100420</v>
      </c>
      <c r="S2674">
        <v>13</v>
      </c>
      <c r="T2674">
        <v>100418</v>
      </c>
      <c r="U2674">
        <v>14</v>
      </c>
      <c r="V2674">
        <v>100419</v>
      </c>
      <c r="W2674">
        <v>15</v>
      </c>
      <c r="X2674">
        <v>100419</v>
      </c>
      <c r="Y2674">
        <v>16</v>
      </c>
      <c r="Z2674">
        <v>100418</v>
      </c>
      <c r="AA2674">
        <v>17</v>
      </c>
      <c r="AB2674">
        <v>100418</v>
      </c>
      <c r="AC2674">
        <v>19</v>
      </c>
      <c r="AD2674">
        <v>100418</v>
      </c>
      <c r="AE2674">
        <v>20</v>
      </c>
      <c r="AF2674">
        <v>201394</v>
      </c>
      <c r="AG2674">
        <v>18</v>
      </c>
      <c r="AH2674" t="e">
        <f>VLOOKUP(AF2674,关卡难度线!B:H,11,0)</f>
        <v>#N/A</v>
      </c>
    </row>
    <row r="2675" spans="14:34">
      <c r="N2675" s="14">
        <v>100418</v>
      </c>
      <c r="O2675">
        <v>11</v>
      </c>
      <c r="P2675">
        <v>100419</v>
      </c>
      <c r="Q2675">
        <v>12</v>
      </c>
      <c r="R2675">
        <v>100420</v>
      </c>
      <c r="S2675">
        <v>13</v>
      </c>
      <c r="T2675">
        <v>100420</v>
      </c>
      <c r="U2675">
        <v>14</v>
      </c>
      <c r="V2675">
        <v>100418</v>
      </c>
      <c r="W2675">
        <v>15</v>
      </c>
      <c r="X2675">
        <v>100420</v>
      </c>
      <c r="Y2675">
        <v>16</v>
      </c>
      <c r="Z2675">
        <v>100420</v>
      </c>
      <c r="AA2675">
        <v>17</v>
      </c>
      <c r="AB2675">
        <v>100418</v>
      </c>
      <c r="AC2675">
        <v>19</v>
      </c>
      <c r="AD2675">
        <v>100418</v>
      </c>
      <c r="AE2675">
        <v>20</v>
      </c>
      <c r="AF2675">
        <v>201395</v>
      </c>
      <c r="AG2675">
        <v>18</v>
      </c>
      <c r="AH2675" t="e">
        <f>VLOOKUP(AF2675,关卡难度线!B:H,11,0)</f>
        <v>#N/A</v>
      </c>
    </row>
    <row r="2676" spans="14:34">
      <c r="N2676" s="14">
        <v>100420</v>
      </c>
      <c r="O2676">
        <v>11</v>
      </c>
      <c r="P2676">
        <v>100420</v>
      </c>
      <c r="Q2676">
        <v>12</v>
      </c>
      <c r="R2676">
        <v>100418</v>
      </c>
      <c r="S2676">
        <v>13</v>
      </c>
      <c r="T2676">
        <v>100419</v>
      </c>
      <c r="U2676">
        <v>14</v>
      </c>
      <c r="V2676">
        <v>100418</v>
      </c>
      <c r="W2676">
        <v>15</v>
      </c>
      <c r="X2676">
        <v>100419</v>
      </c>
      <c r="Y2676">
        <v>16</v>
      </c>
      <c r="Z2676">
        <v>100418</v>
      </c>
      <c r="AA2676">
        <v>17</v>
      </c>
      <c r="AB2676">
        <v>100418</v>
      </c>
      <c r="AC2676">
        <v>19</v>
      </c>
      <c r="AD2676">
        <v>100420</v>
      </c>
      <c r="AE2676">
        <v>20</v>
      </c>
      <c r="AF2676">
        <v>201396</v>
      </c>
      <c r="AG2676">
        <v>18</v>
      </c>
      <c r="AH2676" t="e">
        <f>VLOOKUP(AF2676,关卡难度线!B:H,11,0)</f>
        <v>#N/A</v>
      </c>
    </row>
    <row r="2677" spans="14:34">
      <c r="N2677" s="14">
        <v>100420</v>
      </c>
      <c r="O2677">
        <v>11</v>
      </c>
      <c r="P2677">
        <v>100420</v>
      </c>
      <c r="Q2677">
        <v>12</v>
      </c>
      <c r="R2677">
        <v>100418</v>
      </c>
      <c r="S2677">
        <v>13</v>
      </c>
      <c r="T2677">
        <v>100420</v>
      </c>
      <c r="U2677">
        <v>14</v>
      </c>
      <c r="V2677">
        <v>100418</v>
      </c>
      <c r="W2677">
        <v>15</v>
      </c>
      <c r="X2677">
        <v>100419</v>
      </c>
      <c r="Y2677">
        <v>16</v>
      </c>
      <c r="Z2677">
        <v>100420</v>
      </c>
      <c r="AA2677">
        <v>17</v>
      </c>
      <c r="AB2677">
        <v>100420</v>
      </c>
      <c r="AC2677">
        <v>19</v>
      </c>
      <c r="AD2677">
        <v>100419</v>
      </c>
      <c r="AE2677">
        <v>20</v>
      </c>
      <c r="AF2677">
        <v>201397</v>
      </c>
      <c r="AG2677">
        <v>18</v>
      </c>
      <c r="AH2677" t="e">
        <f>VLOOKUP(AF2677,关卡难度线!B:H,11,0)</f>
        <v>#N/A</v>
      </c>
    </row>
    <row r="2678" spans="14:34">
      <c r="N2678" s="14">
        <v>100418</v>
      </c>
      <c r="O2678">
        <v>11</v>
      </c>
      <c r="P2678">
        <v>100419</v>
      </c>
      <c r="Q2678">
        <v>12</v>
      </c>
      <c r="R2678">
        <v>100419</v>
      </c>
      <c r="S2678">
        <v>13</v>
      </c>
      <c r="T2678">
        <v>100420</v>
      </c>
      <c r="U2678">
        <v>14</v>
      </c>
      <c r="V2678">
        <v>100420</v>
      </c>
      <c r="W2678">
        <v>15</v>
      </c>
      <c r="X2678">
        <v>100418</v>
      </c>
      <c r="Y2678">
        <v>16</v>
      </c>
      <c r="Z2678">
        <v>100419</v>
      </c>
      <c r="AA2678">
        <v>17</v>
      </c>
      <c r="AB2678">
        <v>100419</v>
      </c>
      <c r="AC2678">
        <v>19</v>
      </c>
      <c r="AD2678">
        <v>100420</v>
      </c>
      <c r="AE2678">
        <v>20</v>
      </c>
      <c r="AF2678">
        <v>201398</v>
      </c>
      <c r="AG2678">
        <v>18</v>
      </c>
      <c r="AH2678" t="e">
        <f>VLOOKUP(AF2678,关卡难度线!B:H,11,0)</f>
        <v>#N/A</v>
      </c>
    </row>
    <row r="2679" spans="14:34">
      <c r="N2679" s="14">
        <v>100418</v>
      </c>
      <c r="O2679">
        <v>11</v>
      </c>
      <c r="P2679">
        <v>100420</v>
      </c>
      <c r="Q2679">
        <v>12</v>
      </c>
      <c r="R2679">
        <v>100420</v>
      </c>
      <c r="S2679">
        <v>13</v>
      </c>
      <c r="T2679">
        <v>100419</v>
      </c>
      <c r="U2679">
        <v>14</v>
      </c>
      <c r="V2679">
        <v>100420</v>
      </c>
      <c r="W2679">
        <v>15</v>
      </c>
      <c r="X2679">
        <v>100420</v>
      </c>
      <c r="Y2679">
        <v>16</v>
      </c>
      <c r="Z2679">
        <v>100418</v>
      </c>
      <c r="AA2679">
        <v>17</v>
      </c>
      <c r="AB2679">
        <v>100418</v>
      </c>
      <c r="AC2679">
        <v>19</v>
      </c>
      <c r="AD2679">
        <v>100418</v>
      </c>
      <c r="AE2679">
        <v>20</v>
      </c>
      <c r="AF2679">
        <v>201399</v>
      </c>
      <c r="AG2679">
        <v>18</v>
      </c>
      <c r="AH2679" t="e">
        <f>VLOOKUP(AF2679,关卡难度线!B:H,11,0)</f>
        <v>#N/A</v>
      </c>
    </row>
    <row r="2680" spans="14:34">
      <c r="N2680" s="14">
        <v>100419</v>
      </c>
      <c r="O2680">
        <v>11</v>
      </c>
      <c r="P2680">
        <v>100419</v>
      </c>
      <c r="Q2680">
        <v>12</v>
      </c>
      <c r="R2680">
        <v>100418</v>
      </c>
      <c r="S2680">
        <v>13</v>
      </c>
      <c r="T2680">
        <v>100419</v>
      </c>
      <c r="U2680">
        <v>14</v>
      </c>
      <c r="V2680">
        <v>100420</v>
      </c>
      <c r="W2680">
        <v>15</v>
      </c>
      <c r="X2680">
        <v>100418</v>
      </c>
      <c r="Y2680">
        <v>16</v>
      </c>
      <c r="Z2680">
        <v>100420</v>
      </c>
      <c r="AA2680">
        <v>17</v>
      </c>
      <c r="AB2680">
        <v>100420</v>
      </c>
      <c r="AC2680">
        <v>19</v>
      </c>
      <c r="AD2680">
        <v>100418</v>
      </c>
      <c r="AE2680">
        <v>20</v>
      </c>
      <c r="AF2680">
        <v>201400</v>
      </c>
      <c r="AG2680">
        <v>18</v>
      </c>
      <c r="AH2680" t="e">
        <f>VLOOKUP(AF2680,关卡难度线!B:H,11,0)</f>
        <v>#N/A</v>
      </c>
    </row>
    <row r="2681" spans="14:34">
      <c r="N2681" s="14">
        <v>100422</v>
      </c>
      <c r="O2681">
        <v>11</v>
      </c>
      <c r="P2681">
        <v>100422</v>
      </c>
      <c r="Q2681">
        <v>12</v>
      </c>
      <c r="R2681">
        <v>100421</v>
      </c>
      <c r="S2681">
        <v>13</v>
      </c>
      <c r="T2681">
        <v>100422</v>
      </c>
      <c r="U2681">
        <v>14</v>
      </c>
      <c r="V2681">
        <v>100422</v>
      </c>
      <c r="W2681">
        <v>15</v>
      </c>
      <c r="X2681">
        <v>100421</v>
      </c>
      <c r="Y2681">
        <v>16</v>
      </c>
      <c r="Z2681">
        <v>100421</v>
      </c>
      <c r="AA2681">
        <v>17</v>
      </c>
      <c r="AB2681">
        <v>100422</v>
      </c>
      <c r="AC2681">
        <v>19</v>
      </c>
      <c r="AD2681">
        <v>100423</v>
      </c>
      <c r="AE2681">
        <v>20</v>
      </c>
      <c r="AF2681">
        <v>201401</v>
      </c>
      <c r="AG2681">
        <v>18</v>
      </c>
      <c r="AH2681" t="e">
        <f>VLOOKUP(AF2681,关卡难度线!B:H,11,0)</f>
        <v>#N/A</v>
      </c>
    </row>
    <row r="2682" spans="14:34">
      <c r="N2682" s="14">
        <v>100422</v>
      </c>
      <c r="O2682">
        <v>11</v>
      </c>
      <c r="P2682">
        <v>100421</v>
      </c>
      <c r="Q2682">
        <v>12</v>
      </c>
      <c r="R2682">
        <v>100422</v>
      </c>
      <c r="S2682">
        <v>13</v>
      </c>
      <c r="T2682">
        <v>100421</v>
      </c>
      <c r="U2682">
        <v>14</v>
      </c>
      <c r="V2682">
        <v>100421</v>
      </c>
      <c r="W2682">
        <v>15</v>
      </c>
      <c r="X2682">
        <v>100423</v>
      </c>
      <c r="Y2682">
        <v>16</v>
      </c>
      <c r="Z2682">
        <v>100422</v>
      </c>
      <c r="AA2682">
        <v>17</v>
      </c>
      <c r="AB2682">
        <v>100421</v>
      </c>
      <c r="AC2682">
        <v>19</v>
      </c>
      <c r="AD2682">
        <v>100421</v>
      </c>
      <c r="AE2682">
        <v>20</v>
      </c>
      <c r="AF2682">
        <v>201402</v>
      </c>
      <c r="AG2682">
        <v>18</v>
      </c>
      <c r="AH2682" t="e">
        <f>VLOOKUP(AF2682,关卡难度线!B:H,11,0)</f>
        <v>#N/A</v>
      </c>
    </row>
    <row r="2683" spans="14:34">
      <c r="N2683" s="14">
        <v>100422</v>
      </c>
      <c r="O2683">
        <v>11</v>
      </c>
      <c r="P2683">
        <v>100422</v>
      </c>
      <c r="Q2683">
        <v>12</v>
      </c>
      <c r="R2683">
        <v>100422</v>
      </c>
      <c r="S2683">
        <v>13</v>
      </c>
      <c r="T2683">
        <v>100421</v>
      </c>
      <c r="U2683">
        <v>14</v>
      </c>
      <c r="V2683">
        <v>100423</v>
      </c>
      <c r="W2683">
        <v>15</v>
      </c>
      <c r="X2683">
        <v>100421</v>
      </c>
      <c r="Y2683">
        <v>16</v>
      </c>
      <c r="Z2683">
        <v>100421</v>
      </c>
      <c r="AA2683">
        <v>17</v>
      </c>
      <c r="AB2683">
        <v>100422</v>
      </c>
      <c r="AC2683">
        <v>19</v>
      </c>
      <c r="AD2683">
        <v>100422</v>
      </c>
      <c r="AE2683">
        <v>20</v>
      </c>
      <c r="AF2683">
        <v>201403</v>
      </c>
      <c r="AG2683">
        <v>18</v>
      </c>
      <c r="AH2683" t="e">
        <f>VLOOKUP(AF2683,关卡难度线!B:H,11,0)</f>
        <v>#N/A</v>
      </c>
    </row>
    <row r="2684" spans="14:34">
      <c r="N2684" s="14">
        <v>100422</v>
      </c>
      <c r="O2684">
        <v>11</v>
      </c>
      <c r="P2684">
        <v>100423</v>
      </c>
      <c r="Q2684">
        <v>12</v>
      </c>
      <c r="R2684">
        <v>100423</v>
      </c>
      <c r="S2684">
        <v>13</v>
      </c>
      <c r="T2684">
        <v>100422</v>
      </c>
      <c r="U2684">
        <v>14</v>
      </c>
      <c r="V2684">
        <v>100422</v>
      </c>
      <c r="W2684">
        <v>15</v>
      </c>
      <c r="X2684">
        <v>100421</v>
      </c>
      <c r="Y2684">
        <v>16</v>
      </c>
      <c r="Z2684">
        <v>100423</v>
      </c>
      <c r="AA2684">
        <v>17</v>
      </c>
      <c r="AB2684">
        <v>100423</v>
      </c>
      <c r="AC2684">
        <v>19</v>
      </c>
      <c r="AD2684">
        <v>100422</v>
      </c>
      <c r="AE2684">
        <v>20</v>
      </c>
      <c r="AF2684">
        <v>201404</v>
      </c>
      <c r="AG2684">
        <v>18</v>
      </c>
      <c r="AH2684" t="e">
        <f>VLOOKUP(AF2684,关卡难度线!B:H,11,0)</f>
        <v>#N/A</v>
      </c>
    </row>
    <row r="2685" spans="14:34">
      <c r="N2685" s="14">
        <v>100423</v>
      </c>
      <c r="O2685">
        <v>11</v>
      </c>
      <c r="P2685">
        <v>100422</v>
      </c>
      <c r="Q2685">
        <v>12</v>
      </c>
      <c r="R2685">
        <v>100422</v>
      </c>
      <c r="S2685">
        <v>13</v>
      </c>
      <c r="T2685">
        <v>100422</v>
      </c>
      <c r="U2685">
        <v>14</v>
      </c>
      <c r="V2685">
        <v>100422</v>
      </c>
      <c r="W2685">
        <v>15</v>
      </c>
      <c r="X2685">
        <v>100422</v>
      </c>
      <c r="Y2685">
        <v>16</v>
      </c>
      <c r="Z2685">
        <v>100422</v>
      </c>
      <c r="AA2685">
        <v>17</v>
      </c>
      <c r="AB2685">
        <v>100422</v>
      </c>
      <c r="AC2685">
        <v>19</v>
      </c>
      <c r="AD2685">
        <v>100421</v>
      </c>
      <c r="AE2685">
        <v>20</v>
      </c>
      <c r="AF2685">
        <v>201405</v>
      </c>
      <c r="AG2685">
        <v>18</v>
      </c>
      <c r="AH2685" t="e">
        <f>VLOOKUP(AF2685,关卡难度线!B:H,11,0)</f>
        <v>#N/A</v>
      </c>
    </row>
    <row r="2686" spans="14:34">
      <c r="N2686" s="14">
        <v>100421</v>
      </c>
      <c r="O2686">
        <v>11</v>
      </c>
      <c r="P2686">
        <v>100422</v>
      </c>
      <c r="Q2686">
        <v>12</v>
      </c>
      <c r="R2686">
        <v>100423</v>
      </c>
      <c r="S2686">
        <v>13</v>
      </c>
      <c r="T2686">
        <v>100422</v>
      </c>
      <c r="U2686">
        <v>14</v>
      </c>
      <c r="V2686">
        <v>100423</v>
      </c>
      <c r="W2686">
        <v>15</v>
      </c>
      <c r="X2686">
        <v>100421</v>
      </c>
      <c r="Y2686">
        <v>16</v>
      </c>
      <c r="Z2686">
        <v>100423</v>
      </c>
      <c r="AA2686">
        <v>17</v>
      </c>
      <c r="AB2686">
        <v>100422</v>
      </c>
      <c r="AC2686">
        <v>19</v>
      </c>
      <c r="AD2686">
        <v>100421</v>
      </c>
      <c r="AE2686">
        <v>20</v>
      </c>
      <c r="AF2686">
        <v>201406</v>
      </c>
      <c r="AG2686">
        <v>18</v>
      </c>
      <c r="AH2686" t="e">
        <f>VLOOKUP(AF2686,关卡难度线!B:H,11,0)</f>
        <v>#N/A</v>
      </c>
    </row>
    <row r="2687" spans="14:34">
      <c r="N2687" s="14">
        <v>100421</v>
      </c>
      <c r="O2687">
        <v>11</v>
      </c>
      <c r="P2687">
        <v>100423</v>
      </c>
      <c r="Q2687">
        <v>12</v>
      </c>
      <c r="R2687">
        <v>100423</v>
      </c>
      <c r="S2687">
        <v>13</v>
      </c>
      <c r="T2687">
        <v>100421</v>
      </c>
      <c r="U2687">
        <v>14</v>
      </c>
      <c r="V2687">
        <v>100421</v>
      </c>
      <c r="W2687">
        <v>15</v>
      </c>
      <c r="X2687">
        <v>100422</v>
      </c>
      <c r="Y2687">
        <v>16</v>
      </c>
      <c r="Z2687">
        <v>100423</v>
      </c>
      <c r="AA2687">
        <v>17</v>
      </c>
      <c r="AB2687">
        <v>100422</v>
      </c>
      <c r="AC2687">
        <v>19</v>
      </c>
      <c r="AD2687">
        <v>100421</v>
      </c>
      <c r="AE2687">
        <v>20</v>
      </c>
      <c r="AF2687">
        <v>201407</v>
      </c>
      <c r="AG2687">
        <v>18</v>
      </c>
      <c r="AH2687" t="e">
        <f>VLOOKUP(AF2687,关卡难度线!B:H,11,0)</f>
        <v>#N/A</v>
      </c>
    </row>
    <row r="2688" spans="14:34">
      <c r="N2688" s="14">
        <v>100421</v>
      </c>
      <c r="O2688">
        <v>11</v>
      </c>
      <c r="P2688">
        <v>100421</v>
      </c>
      <c r="Q2688">
        <v>12</v>
      </c>
      <c r="R2688">
        <v>100421</v>
      </c>
      <c r="S2688">
        <v>13</v>
      </c>
      <c r="T2688">
        <v>100422</v>
      </c>
      <c r="U2688">
        <v>14</v>
      </c>
      <c r="V2688">
        <v>100421</v>
      </c>
      <c r="W2688">
        <v>15</v>
      </c>
      <c r="X2688">
        <v>100421</v>
      </c>
      <c r="Y2688">
        <v>16</v>
      </c>
      <c r="Z2688">
        <v>100421</v>
      </c>
      <c r="AA2688">
        <v>17</v>
      </c>
      <c r="AB2688">
        <v>100422</v>
      </c>
      <c r="AC2688">
        <v>19</v>
      </c>
      <c r="AD2688">
        <v>100422</v>
      </c>
      <c r="AE2688">
        <v>20</v>
      </c>
      <c r="AF2688">
        <v>201408</v>
      </c>
      <c r="AG2688">
        <v>18</v>
      </c>
      <c r="AH2688" t="e">
        <f>VLOOKUP(AF2688,关卡难度线!B:H,11,0)</f>
        <v>#N/A</v>
      </c>
    </row>
    <row r="2689" spans="14:34">
      <c r="N2689" s="14">
        <v>100422</v>
      </c>
      <c r="O2689">
        <v>11</v>
      </c>
      <c r="P2689">
        <v>100423</v>
      </c>
      <c r="Q2689">
        <v>12</v>
      </c>
      <c r="R2689">
        <v>100422</v>
      </c>
      <c r="S2689">
        <v>13</v>
      </c>
      <c r="T2689">
        <v>100423</v>
      </c>
      <c r="U2689">
        <v>14</v>
      </c>
      <c r="V2689">
        <v>100421</v>
      </c>
      <c r="W2689">
        <v>15</v>
      </c>
      <c r="X2689">
        <v>100422</v>
      </c>
      <c r="Y2689">
        <v>16</v>
      </c>
      <c r="Z2689">
        <v>100421</v>
      </c>
      <c r="AA2689">
        <v>17</v>
      </c>
      <c r="AB2689">
        <v>100423</v>
      </c>
      <c r="AC2689">
        <v>19</v>
      </c>
      <c r="AD2689">
        <v>100421</v>
      </c>
      <c r="AE2689">
        <v>20</v>
      </c>
      <c r="AF2689">
        <v>201409</v>
      </c>
      <c r="AG2689">
        <v>18</v>
      </c>
      <c r="AH2689" t="e">
        <f>VLOOKUP(AF2689,关卡难度线!B:H,11,0)</f>
        <v>#N/A</v>
      </c>
    </row>
    <row r="2690" spans="14:34">
      <c r="N2690" s="14">
        <v>100421</v>
      </c>
      <c r="O2690">
        <v>11</v>
      </c>
      <c r="P2690">
        <v>100423</v>
      </c>
      <c r="Q2690">
        <v>12</v>
      </c>
      <c r="R2690">
        <v>100422</v>
      </c>
      <c r="S2690">
        <v>13</v>
      </c>
      <c r="T2690">
        <v>100422</v>
      </c>
      <c r="U2690">
        <v>14</v>
      </c>
      <c r="V2690">
        <v>100421</v>
      </c>
      <c r="W2690">
        <v>15</v>
      </c>
      <c r="X2690">
        <v>100422</v>
      </c>
      <c r="Y2690">
        <v>16</v>
      </c>
      <c r="Z2690">
        <v>100423</v>
      </c>
      <c r="AA2690">
        <v>17</v>
      </c>
      <c r="AB2690">
        <v>100422</v>
      </c>
      <c r="AC2690">
        <v>19</v>
      </c>
      <c r="AD2690">
        <v>100423</v>
      </c>
      <c r="AE2690">
        <v>20</v>
      </c>
      <c r="AF2690">
        <v>201410</v>
      </c>
      <c r="AG2690">
        <v>18</v>
      </c>
      <c r="AH2690" t="e">
        <f>VLOOKUP(AF2690,关卡难度线!B:H,11,0)</f>
        <v>#N/A</v>
      </c>
    </row>
    <row r="2691" spans="14:34">
      <c r="N2691" s="14">
        <v>100422</v>
      </c>
      <c r="O2691">
        <v>11</v>
      </c>
      <c r="P2691">
        <v>100422</v>
      </c>
      <c r="Q2691">
        <v>12</v>
      </c>
      <c r="R2691">
        <v>100421</v>
      </c>
      <c r="S2691">
        <v>13</v>
      </c>
      <c r="T2691">
        <v>100422</v>
      </c>
      <c r="U2691">
        <v>14</v>
      </c>
      <c r="V2691">
        <v>100422</v>
      </c>
      <c r="W2691">
        <v>15</v>
      </c>
      <c r="X2691">
        <v>100421</v>
      </c>
      <c r="Y2691">
        <v>16</v>
      </c>
      <c r="Z2691">
        <v>100421</v>
      </c>
      <c r="AA2691">
        <v>17</v>
      </c>
      <c r="AB2691">
        <v>100422</v>
      </c>
      <c r="AC2691">
        <v>19</v>
      </c>
      <c r="AD2691">
        <v>100423</v>
      </c>
      <c r="AE2691">
        <v>20</v>
      </c>
      <c r="AF2691">
        <v>201401</v>
      </c>
      <c r="AG2691">
        <v>18</v>
      </c>
      <c r="AH2691" t="e">
        <f>VLOOKUP(AF2691,关卡难度线!B:H,11,0)</f>
        <v>#N/A</v>
      </c>
    </row>
    <row r="2692" spans="14:34">
      <c r="N2692" s="14">
        <v>100422</v>
      </c>
      <c r="O2692">
        <v>11</v>
      </c>
      <c r="P2692">
        <v>100421</v>
      </c>
      <c r="Q2692">
        <v>12</v>
      </c>
      <c r="R2692">
        <v>100422</v>
      </c>
      <c r="S2692">
        <v>13</v>
      </c>
      <c r="T2692">
        <v>100421</v>
      </c>
      <c r="U2692">
        <v>14</v>
      </c>
      <c r="V2692">
        <v>100421</v>
      </c>
      <c r="W2692">
        <v>15</v>
      </c>
      <c r="X2692">
        <v>100423</v>
      </c>
      <c r="Y2692">
        <v>16</v>
      </c>
      <c r="Z2692">
        <v>100422</v>
      </c>
      <c r="AA2692">
        <v>17</v>
      </c>
      <c r="AB2692">
        <v>100421</v>
      </c>
      <c r="AC2692">
        <v>19</v>
      </c>
      <c r="AD2692">
        <v>100421</v>
      </c>
      <c r="AE2692">
        <v>20</v>
      </c>
      <c r="AF2692">
        <v>201402</v>
      </c>
      <c r="AG2692">
        <v>18</v>
      </c>
      <c r="AH2692" t="e">
        <f>VLOOKUP(AF2692,关卡难度线!B:H,11,0)</f>
        <v>#N/A</v>
      </c>
    </row>
    <row r="2693" spans="14:34">
      <c r="N2693" s="14">
        <v>100422</v>
      </c>
      <c r="O2693">
        <v>11</v>
      </c>
      <c r="P2693">
        <v>100422</v>
      </c>
      <c r="Q2693">
        <v>12</v>
      </c>
      <c r="R2693">
        <v>100422</v>
      </c>
      <c r="S2693">
        <v>13</v>
      </c>
      <c r="T2693">
        <v>100421</v>
      </c>
      <c r="U2693">
        <v>14</v>
      </c>
      <c r="V2693">
        <v>100423</v>
      </c>
      <c r="W2693">
        <v>15</v>
      </c>
      <c r="X2693">
        <v>100421</v>
      </c>
      <c r="Y2693">
        <v>16</v>
      </c>
      <c r="Z2693">
        <v>100421</v>
      </c>
      <c r="AA2693">
        <v>17</v>
      </c>
      <c r="AB2693">
        <v>100422</v>
      </c>
      <c r="AC2693">
        <v>19</v>
      </c>
      <c r="AD2693">
        <v>100422</v>
      </c>
      <c r="AE2693">
        <v>20</v>
      </c>
      <c r="AF2693">
        <v>201403</v>
      </c>
      <c r="AG2693">
        <v>18</v>
      </c>
      <c r="AH2693" t="e">
        <f>VLOOKUP(AF2693,关卡难度线!B:H,11,0)</f>
        <v>#N/A</v>
      </c>
    </row>
    <row r="2694" spans="14:34">
      <c r="N2694" s="14">
        <v>100422</v>
      </c>
      <c r="O2694">
        <v>11</v>
      </c>
      <c r="P2694">
        <v>100423</v>
      </c>
      <c r="Q2694">
        <v>12</v>
      </c>
      <c r="R2694">
        <v>100423</v>
      </c>
      <c r="S2694">
        <v>13</v>
      </c>
      <c r="T2694">
        <v>100422</v>
      </c>
      <c r="U2694">
        <v>14</v>
      </c>
      <c r="V2694">
        <v>100422</v>
      </c>
      <c r="W2694">
        <v>15</v>
      </c>
      <c r="X2694">
        <v>100421</v>
      </c>
      <c r="Y2694">
        <v>16</v>
      </c>
      <c r="Z2694">
        <v>100423</v>
      </c>
      <c r="AA2694">
        <v>17</v>
      </c>
      <c r="AB2694">
        <v>100423</v>
      </c>
      <c r="AC2694">
        <v>19</v>
      </c>
      <c r="AD2694">
        <v>100422</v>
      </c>
      <c r="AE2694">
        <v>20</v>
      </c>
      <c r="AF2694">
        <v>201404</v>
      </c>
      <c r="AG2694">
        <v>18</v>
      </c>
      <c r="AH2694" t="e">
        <f>VLOOKUP(AF2694,关卡难度线!B:H,11,0)</f>
        <v>#N/A</v>
      </c>
    </row>
    <row r="2695" spans="14:34">
      <c r="N2695" s="14">
        <v>100423</v>
      </c>
      <c r="O2695">
        <v>11</v>
      </c>
      <c r="P2695">
        <v>100422</v>
      </c>
      <c r="Q2695">
        <v>12</v>
      </c>
      <c r="R2695">
        <v>100422</v>
      </c>
      <c r="S2695">
        <v>13</v>
      </c>
      <c r="T2695">
        <v>100422</v>
      </c>
      <c r="U2695">
        <v>14</v>
      </c>
      <c r="V2695">
        <v>100422</v>
      </c>
      <c r="W2695">
        <v>15</v>
      </c>
      <c r="X2695">
        <v>100422</v>
      </c>
      <c r="Y2695">
        <v>16</v>
      </c>
      <c r="Z2695">
        <v>100422</v>
      </c>
      <c r="AA2695">
        <v>17</v>
      </c>
      <c r="AB2695">
        <v>100422</v>
      </c>
      <c r="AC2695">
        <v>19</v>
      </c>
      <c r="AD2695">
        <v>100421</v>
      </c>
      <c r="AE2695">
        <v>20</v>
      </c>
      <c r="AF2695">
        <v>201405</v>
      </c>
      <c r="AG2695">
        <v>18</v>
      </c>
      <c r="AH2695" t="e">
        <f>VLOOKUP(AF2695,关卡难度线!B:H,11,0)</f>
        <v>#N/A</v>
      </c>
    </row>
    <row r="2696" spans="14:34">
      <c r="N2696" s="14">
        <v>100421</v>
      </c>
      <c r="O2696">
        <v>11</v>
      </c>
      <c r="P2696">
        <v>100422</v>
      </c>
      <c r="Q2696">
        <v>12</v>
      </c>
      <c r="R2696">
        <v>100423</v>
      </c>
      <c r="S2696">
        <v>13</v>
      </c>
      <c r="T2696">
        <v>100422</v>
      </c>
      <c r="U2696">
        <v>14</v>
      </c>
      <c r="V2696">
        <v>100423</v>
      </c>
      <c r="W2696">
        <v>15</v>
      </c>
      <c r="X2696">
        <v>100421</v>
      </c>
      <c r="Y2696">
        <v>16</v>
      </c>
      <c r="Z2696">
        <v>100423</v>
      </c>
      <c r="AA2696">
        <v>17</v>
      </c>
      <c r="AB2696">
        <v>100422</v>
      </c>
      <c r="AC2696">
        <v>19</v>
      </c>
      <c r="AD2696">
        <v>100421</v>
      </c>
      <c r="AE2696">
        <v>20</v>
      </c>
      <c r="AF2696">
        <v>201406</v>
      </c>
      <c r="AG2696">
        <v>18</v>
      </c>
      <c r="AH2696" t="e">
        <f>VLOOKUP(AF2696,关卡难度线!B:H,11,0)</f>
        <v>#N/A</v>
      </c>
    </row>
    <row r="2697" spans="14:34">
      <c r="N2697" s="14">
        <v>100421</v>
      </c>
      <c r="O2697">
        <v>11</v>
      </c>
      <c r="P2697">
        <v>100423</v>
      </c>
      <c r="Q2697">
        <v>12</v>
      </c>
      <c r="R2697">
        <v>100423</v>
      </c>
      <c r="S2697">
        <v>13</v>
      </c>
      <c r="T2697">
        <v>100421</v>
      </c>
      <c r="U2697">
        <v>14</v>
      </c>
      <c r="V2697">
        <v>100421</v>
      </c>
      <c r="W2697">
        <v>15</v>
      </c>
      <c r="X2697">
        <v>100422</v>
      </c>
      <c r="Y2697">
        <v>16</v>
      </c>
      <c r="Z2697">
        <v>100423</v>
      </c>
      <c r="AA2697">
        <v>17</v>
      </c>
      <c r="AB2697">
        <v>100422</v>
      </c>
      <c r="AC2697">
        <v>19</v>
      </c>
      <c r="AD2697">
        <v>100421</v>
      </c>
      <c r="AE2697">
        <v>20</v>
      </c>
      <c r="AF2697">
        <v>201407</v>
      </c>
      <c r="AG2697">
        <v>18</v>
      </c>
      <c r="AH2697" t="e">
        <f>VLOOKUP(AF2697,关卡难度线!B:H,11,0)</f>
        <v>#N/A</v>
      </c>
    </row>
    <row r="2698" spans="14:34">
      <c r="N2698" s="14">
        <v>100421</v>
      </c>
      <c r="O2698">
        <v>11</v>
      </c>
      <c r="P2698">
        <v>100421</v>
      </c>
      <c r="Q2698">
        <v>12</v>
      </c>
      <c r="R2698">
        <v>100421</v>
      </c>
      <c r="S2698">
        <v>13</v>
      </c>
      <c r="T2698">
        <v>100422</v>
      </c>
      <c r="U2698">
        <v>14</v>
      </c>
      <c r="V2698">
        <v>100421</v>
      </c>
      <c r="W2698">
        <v>15</v>
      </c>
      <c r="X2698">
        <v>100421</v>
      </c>
      <c r="Y2698">
        <v>16</v>
      </c>
      <c r="Z2698">
        <v>100421</v>
      </c>
      <c r="AA2698">
        <v>17</v>
      </c>
      <c r="AB2698">
        <v>100422</v>
      </c>
      <c r="AC2698">
        <v>19</v>
      </c>
      <c r="AD2698">
        <v>100422</v>
      </c>
      <c r="AE2698">
        <v>20</v>
      </c>
      <c r="AF2698">
        <v>201408</v>
      </c>
      <c r="AG2698">
        <v>18</v>
      </c>
      <c r="AH2698" t="e">
        <f>VLOOKUP(AF2698,关卡难度线!B:H,11,0)</f>
        <v>#N/A</v>
      </c>
    </row>
    <row r="2699" spans="14:34">
      <c r="N2699" s="14">
        <v>100422</v>
      </c>
      <c r="O2699">
        <v>11</v>
      </c>
      <c r="P2699">
        <v>100423</v>
      </c>
      <c r="Q2699">
        <v>12</v>
      </c>
      <c r="R2699">
        <v>100422</v>
      </c>
      <c r="S2699">
        <v>13</v>
      </c>
      <c r="T2699">
        <v>100423</v>
      </c>
      <c r="U2699">
        <v>14</v>
      </c>
      <c r="V2699">
        <v>100421</v>
      </c>
      <c r="W2699">
        <v>15</v>
      </c>
      <c r="X2699">
        <v>100422</v>
      </c>
      <c r="Y2699">
        <v>16</v>
      </c>
      <c r="Z2699">
        <v>100421</v>
      </c>
      <c r="AA2699">
        <v>17</v>
      </c>
      <c r="AB2699">
        <v>100423</v>
      </c>
      <c r="AC2699">
        <v>19</v>
      </c>
      <c r="AD2699">
        <v>100421</v>
      </c>
      <c r="AE2699">
        <v>20</v>
      </c>
      <c r="AF2699">
        <v>201409</v>
      </c>
      <c r="AG2699">
        <v>18</v>
      </c>
      <c r="AH2699" t="e">
        <f>VLOOKUP(AF2699,关卡难度线!B:H,11,0)</f>
        <v>#N/A</v>
      </c>
    </row>
    <row r="2700" spans="14:34">
      <c r="N2700" s="14">
        <v>100421</v>
      </c>
      <c r="O2700">
        <v>11</v>
      </c>
      <c r="P2700">
        <v>100423</v>
      </c>
      <c r="Q2700">
        <v>12</v>
      </c>
      <c r="R2700">
        <v>100422</v>
      </c>
      <c r="S2700">
        <v>13</v>
      </c>
      <c r="T2700">
        <v>100422</v>
      </c>
      <c r="U2700">
        <v>14</v>
      </c>
      <c r="V2700">
        <v>100421</v>
      </c>
      <c r="W2700">
        <v>15</v>
      </c>
      <c r="X2700">
        <v>100422</v>
      </c>
      <c r="Y2700">
        <v>16</v>
      </c>
      <c r="Z2700">
        <v>100423</v>
      </c>
      <c r="AA2700">
        <v>17</v>
      </c>
      <c r="AB2700">
        <v>100422</v>
      </c>
      <c r="AC2700">
        <v>19</v>
      </c>
      <c r="AD2700">
        <v>100423</v>
      </c>
      <c r="AE2700">
        <v>20</v>
      </c>
      <c r="AF2700">
        <v>201410</v>
      </c>
      <c r="AG2700">
        <v>18</v>
      </c>
      <c r="AH2700" t="e">
        <f>VLOOKUP(AF2700,关卡难度线!B:H,11,0)</f>
        <v>#N/A</v>
      </c>
    </row>
    <row r="2701" spans="14:34">
      <c r="N2701" s="14">
        <v>100424</v>
      </c>
      <c r="O2701">
        <v>11</v>
      </c>
      <c r="P2701">
        <v>100425</v>
      </c>
      <c r="Q2701">
        <v>12</v>
      </c>
      <c r="R2701">
        <v>100426</v>
      </c>
      <c r="S2701">
        <v>13</v>
      </c>
      <c r="T2701">
        <v>100426</v>
      </c>
      <c r="U2701">
        <v>14</v>
      </c>
      <c r="V2701">
        <v>100426</v>
      </c>
      <c r="W2701">
        <v>15</v>
      </c>
      <c r="X2701">
        <v>100425</v>
      </c>
      <c r="Y2701">
        <v>16</v>
      </c>
      <c r="Z2701">
        <v>100426</v>
      </c>
      <c r="AA2701">
        <v>17</v>
      </c>
      <c r="AB2701">
        <v>100424</v>
      </c>
      <c r="AC2701">
        <v>19</v>
      </c>
      <c r="AD2701">
        <v>100425</v>
      </c>
      <c r="AE2701">
        <v>20</v>
      </c>
      <c r="AF2701">
        <v>201411</v>
      </c>
      <c r="AG2701">
        <v>18</v>
      </c>
      <c r="AH2701" t="e">
        <f>VLOOKUP(AF2701,关卡难度线!B:H,11,0)</f>
        <v>#N/A</v>
      </c>
    </row>
    <row r="2702" spans="14:34">
      <c r="N2702" s="14">
        <v>100424</v>
      </c>
      <c r="O2702">
        <v>11</v>
      </c>
      <c r="P2702">
        <v>100424</v>
      </c>
      <c r="Q2702">
        <v>12</v>
      </c>
      <c r="R2702">
        <v>100424</v>
      </c>
      <c r="S2702">
        <v>13</v>
      </c>
      <c r="T2702">
        <v>100424</v>
      </c>
      <c r="U2702">
        <v>14</v>
      </c>
      <c r="V2702">
        <v>100426</v>
      </c>
      <c r="W2702">
        <v>15</v>
      </c>
      <c r="X2702">
        <v>100424</v>
      </c>
      <c r="Y2702">
        <v>16</v>
      </c>
      <c r="Z2702">
        <v>100426</v>
      </c>
      <c r="AA2702">
        <v>17</v>
      </c>
      <c r="AB2702">
        <v>100426</v>
      </c>
      <c r="AC2702">
        <v>19</v>
      </c>
      <c r="AD2702">
        <v>100425</v>
      </c>
      <c r="AE2702">
        <v>20</v>
      </c>
      <c r="AF2702">
        <v>201412</v>
      </c>
      <c r="AG2702">
        <v>18</v>
      </c>
      <c r="AH2702" t="e">
        <f>VLOOKUP(AF2702,关卡难度线!B:H,11,0)</f>
        <v>#N/A</v>
      </c>
    </row>
    <row r="2703" spans="14:34">
      <c r="N2703" s="14">
        <v>100426</v>
      </c>
      <c r="O2703">
        <v>11</v>
      </c>
      <c r="P2703">
        <v>100424</v>
      </c>
      <c r="Q2703">
        <v>12</v>
      </c>
      <c r="R2703">
        <v>100424</v>
      </c>
      <c r="S2703">
        <v>13</v>
      </c>
      <c r="T2703">
        <v>100424</v>
      </c>
      <c r="U2703">
        <v>14</v>
      </c>
      <c r="V2703">
        <v>100425</v>
      </c>
      <c r="W2703">
        <v>15</v>
      </c>
      <c r="X2703">
        <v>100425</v>
      </c>
      <c r="Y2703">
        <v>16</v>
      </c>
      <c r="Z2703">
        <v>100426</v>
      </c>
      <c r="AA2703">
        <v>17</v>
      </c>
      <c r="AB2703">
        <v>100426</v>
      </c>
      <c r="AC2703">
        <v>19</v>
      </c>
      <c r="AD2703">
        <v>100424</v>
      </c>
      <c r="AE2703">
        <v>20</v>
      </c>
      <c r="AF2703">
        <v>201413</v>
      </c>
      <c r="AG2703">
        <v>18</v>
      </c>
      <c r="AH2703" t="e">
        <f>VLOOKUP(AF2703,关卡难度线!B:H,11,0)</f>
        <v>#N/A</v>
      </c>
    </row>
    <row r="2704" spans="14:34">
      <c r="N2704" s="14">
        <v>100425</v>
      </c>
      <c r="O2704">
        <v>11</v>
      </c>
      <c r="P2704">
        <v>100425</v>
      </c>
      <c r="Q2704">
        <v>12</v>
      </c>
      <c r="R2704">
        <v>100426</v>
      </c>
      <c r="S2704">
        <v>13</v>
      </c>
      <c r="T2704">
        <v>100426</v>
      </c>
      <c r="U2704">
        <v>14</v>
      </c>
      <c r="V2704">
        <v>100426</v>
      </c>
      <c r="W2704">
        <v>15</v>
      </c>
      <c r="X2704">
        <v>100426</v>
      </c>
      <c r="Y2704">
        <v>16</v>
      </c>
      <c r="Z2704">
        <v>100426</v>
      </c>
      <c r="AA2704">
        <v>17</v>
      </c>
      <c r="AB2704">
        <v>100426</v>
      </c>
      <c r="AC2704">
        <v>19</v>
      </c>
      <c r="AD2704">
        <v>100424</v>
      </c>
      <c r="AE2704">
        <v>20</v>
      </c>
      <c r="AF2704">
        <v>201414</v>
      </c>
      <c r="AG2704">
        <v>18</v>
      </c>
      <c r="AH2704" t="e">
        <f>VLOOKUP(AF2704,关卡难度线!B:H,11,0)</f>
        <v>#N/A</v>
      </c>
    </row>
    <row r="2705" spans="14:34">
      <c r="N2705" s="14">
        <v>100424</v>
      </c>
      <c r="O2705">
        <v>11</v>
      </c>
      <c r="P2705">
        <v>100425</v>
      </c>
      <c r="Q2705">
        <v>12</v>
      </c>
      <c r="R2705">
        <v>100426</v>
      </c>
      <c r="S2705">
        <v>13</v>
      </c>
      <c r="T2705">
        <v>100424</v>
      </c>
      <c r="U2705">
        <v>14</v>
      </c>
      <c r="V2705">
        <v>100426</v>
      </c>
      <c r="W2705">
        <v>15</v>
      </c>
      <c r="X2705">
        <v>100424</v>
      </c>
      <c r="Y2705">
        <v>16</v>
      </c>
      <c r="Z2705">
        <v>100425</v>
      </c>
      <c r="AA2705">
        <v>17</v>
      </c>
      <c r="AB2705">
        <v>100426</v>
      </c>
      <c r="AC2705">
        <v>19</v>
      </c>
      <c r="AD2705">
        <v>100425</v>
      </c>
      <c r="AE2705">
        <v>20</v>
      </c>
      <c r="AF2705">
        <v>201415</v>
      </c>
      <c r="AG2705">
        <v>18</v>
      </c>
      <c r="AH2705" t="e">
        <f>VLOOKUP(AF2705,关卡难度线!B:H,11,0)</f>
        <v>#N/A</v>
      </c>
    </row>
    <row r="2706" spans="14:34">
      <c r="N2706" s="14">
        <v>100425</v>
      </c>
      <c r="O2706">
        <v>11</v>
      </c>
      <c r="P2706">
        <v>100425</v>
      </c>
      <c r="Q2706">
        <v>12</v>
      </c>
      <c r="R2706">
        <v>100424</v>
      </c>
      <c r="S2706">
        <v>13</v>
      </c>
      <c r="T2706">
        <v>100426</v>
      </c>
      <c r="U2706">
        <v>14</v>
      </c>
      <c r="V2706">
        <v>100425</v>
      </c>
      <c r="W2706">
        <v>15</v>
      </c>
      <c r="X2706">
        <v>100425</v>
      </c>
      <c r="Y2706">
        <v>16</v>
      </c>
      <c r="Z2706">
        <v>100426</v>
      </c>
      <c r="AA2706">
        <v>17</v>
      </c>
      <c r="AB2706">
        <v>100424</v>
      </c>
      <c r="AC2706">
        <v>19</v>
      </c>
      <c r="AD2706">
        <v>100426</v>
      </c>
      <c r="AE2706">
        <v>20</v>
      </c>
      <c r="AF2706">
        <v>201416</v>
      </c>
      <c r="AG2706">
        <v>18</v>
      </c>
      <c r="AH2706" t="e">
        <f>VLOOKUP(AF2706,关卡难度线!B:H,11,0)</f>
        <v>#N/A</v>
      </c>
    </row>
    <row r="2707" spans="14:34">
      <c r="N2707" s="14">
        <v>100424</v>
      </c>
      <c r="O2707">
        <v>11</v>
      </c>
      <c r="P2707">
        <v>100426</v>
      </c>
      <c r="Q2707">
        <v>12</v>
      </c>
      <c r="R2707">
        <v>100426</v>
      </c>
      <c r="S2707">
        <v>13</v>
      </c>
      <c r="T2707">
        <v>100425</v>
      </c>
      <c r="U2707">
        <v>14</v>
      </c>
      <c r="V2707">
        <v>100424</v>
      </c>
      <c r="W2707">
        <v>15</v>
      </c>
      <c r="X2707">
        <v>100425</v>
      </c>
      <c r="Y2707">
        <v>16</v>
      </c>
      <c r="Z2707">
        <v>100426</v>
      </c>
      <c r="AA2707">
        <v>17</v>
      </c>
      <c r="AB2707">
        <v>100426</v>
      </c>
      <c r="AC2707">
        <v>19</v>
      </c>
      <c r="AD2707">
        <v>100424</v>
      </c>
      <c r="AE2707">
        <v>20</v>
      </c>
      <c r="AF2707">
        <v>201417</v>
      </c>
      <c r="AG2707">
        <v>18</v>
      </c>
      <c r="AH2707" t="e">
        <f>VLOOKUP(AF2707,关卡难度线!B:H,11,0)</f>
        <v>#N/A</v>
      </c>
    </row>
    <row r="2708" spans="14:34">
      <c r="N2708" s="14">
        <v>100426</v>
      </c>
      <c r="O2708">
        <v>11</v>
      </c>
      <c r="P2708">
        <v>100426</v>
      </c>
      <c r="Q2708">
        <v>12</v>
      </c>
      <c r="R2708">
        <v>100425</v>
      </c>
      <c r="S2708">
        <v>13</v>
      </c>
      <c r="T2708">
        <v>100425</v>
      </c>
      <c r="U2708">
        <v>14</v>
      </c>
      <c r="V2708">
        <v>100425</v>
      </c>
      <c r="W2708">
        <v>15</v>
      </c>
      <c r="X2708">
        <v>100426</v>
      </c>
      <c r="Y2708">
        <v>16</v>
      </c>
      <c r="Z2708">
        <v>100426</v>
      </c>
      <c r="AA2708">
        <v>17</v>
      </c>
      <c r="AB2708">
        <v>100425</v>
      </c>
      <c r="AC2708">
        <v>19</v>
      </c>
      <c r="AD2708">
        <v>100426</v>
      </c>
      <c r="AE2708">
        <v>20</v>
      </c>
      <c r="AF2708">
        <v>201418</v>
      </c>
      <c r="AG2708">
        <v>18</v>
      </c>
      <c r="AH2708" t="e">
        <f>VLOOKUP(AF2708,关卡难度线!B:H,11,0)</f>
        <v>#N/A</v>
      </c>
    </row>
    <row r="2709" spans="14:34">
      <c r="N2709" s="14">
        <v>100425</v>
      </c>
      <c r="O2709">
        <v>11</v>
      </c>
      <c r="P2709">
        <v>100424</v>
      </c>
      <c r="Q2709">
        <v>12</v>
      </c>
      <c r="R2709">
        <v>100424</v>
      </c>
      <c r="S2709">
        <v>13</v>
      </c>
      <c r="T2709">
        <v>100424</v>
      </c>
      <c r="U2709">
        <v>14</v>
      </c>
      <c r="V2709">
        <v>100425</v>
      </c>
      <c r="W2709">
        <v>15</v>
      </c>
      <c r="X2709">
        <v>100426</v>
      </c>
      <c r="Y2709">
        <v>16</v>
      </c>
      <c r="Z2709">
        <v>100426</v>
      </c>
      <c r="AA2709">
        <v>17</v>
      </c>
      <c r="AB2709">
        <v>100424</v>
      </c>
      <c r="AC2709">
        <v>19</v>
      </c>
      <c r="AD2709">
        <v>100425</v>
      </c>
      <c r="AE2709">
        <v>20</v>
      </c>
      <c r="AF2709">
        <v>201419</v>
      </c>
      <c r="AG2709">
        <v>18</v>
      </c>
      <c r="AH2709" t="e">
        <f>VLOOKUP(AF2709,关卡难度线!B:H,11,0)</f>
        <v>#N/A</v>
      </c>
    </row>
    <row r="2710" spans="14:34">
      <c r="N2710" s="14">
        <v>100424</v>
      </c>
      <c r="O2710">
        <v>11</v>
      </c>
      <c r="P2710">
        <v>100424</v>
      </c>
      <c r="Q2710">
        <v>12</v>
      </c>
      <c r="R2710">
        <v>100426</v>
      </c>
      <c r="S2710">
        <v>13</v>
      </c>
      <c r="T2710">
        <v>100426</v>
      </c>
      <c r="U2710">
        <v>14</v>
      </c>
      <c r="V2710">
        <v>100425</v>
      </c>
      <c r="W2710">
        <v>15</v>
      </c>
      <c r="X2710">
        <v>100424</v>
      </c>
      <c r="Y2710">
        <v>16</v>
      </c>
      <c r="Z2710">
        <v>100424</v>
      </c>
      <c r="AA2710">
        <v>17</v>
      </c>
      <c r="AB2710">
        <v>100426</v>
      </c>
      <c r="AC2710">
        <v>19</v>
      </c>
      <c r="AD2710">
        <v>100426</v>
      </c>
      <c r="AE2710">
        <v>20</v>
      </c>
      <c r="AF2710">
        <v>201420</v>
      </c>
      <c r="AG2710">
        <v>18</v>
      </c>
      <c r="AH2710" t="e">
        <f>VLOOKUP(AF2710,关卡难度线!B:H,11,0)</f>
        <v>#N/A</v>
      </c>
    </row>
    <row r="2711" spans="14:34">
      <c r="N2711" s="14">
        <v>100424</v>
      </c>
      <c r="O2711">
        <v>11</v>
      </c>
      <c r="P2711">
        <v>100425</v>
      </c>
      <c r="Q2711">
        <v>12</v>
      </c>
      <c r="R2711">
        <v>100426</v>
      </c>
      <c r="S2711">
        <v>13</v>
      </c>
      <c r="T2711">
        <v>100426</v>
      </c>
      <c r="U2711">
        <v>14</v>
      </c>
      <c r="V2711">
        <v>100426</v>
      </c>
      <c r="W2711">
        <v>15</v>
      </c>
      <c r="X2711">
        <v>100425</v>
      </c>
      <c r="Y2711">
        <v>16</v>
      </c>
      <c r="Z2711">
        <v>100426</v>
      </c>
      <c r="AA2711">
        <v>17</v>
      </c>
      <c r="AB2711">
        <v>100424</v>
      </c>
      <c r="AC2711">
        <v>19</v>
      </c>
      <c r="AD2711">
        <v>100425</v>
      </c>
      <c r="AE2711">
        <v>20</v>
      </c>
      <c r="AF2711">
        <v>201411</v>
      </c>
      <c r="AG2711">
        <v>18</v>
      </c>
      <c r="AH2711" t="e">
        <f>VLOOKUP(AF2711,关卡难度线!B:H,11,0)</f>
        <v>#N/A</v>
      </c>
    </row>
    <row r="2712" spans="14:34">
      <c r="N2712" s="14">
        <v>100424</v>
      </c>
      <c r="O2712">
        <v>11</v>
      </c>
      <c r="P2712">
        <v>100424</v>
      </c>
      <c r="Q2712">
        <v>12</v>
      </c>
      <c r="R2712">
        <v>100424</v>
      </c>
      <c r="S2712">
        <v>13</v>
      </c>
      <c r="T2712">
        <v>100424</v>
      </c>
      <c r="U2712">
        <v>14</v>
      </c>
      <c r="V2712">
        <v>100426</v>
      </c>
      <c r="W2712">
        <v>15</v>
      </c>
      <c r="X2712">
        <v>100424</v>
      </c>
      <c r="Y2712">
        <v>16</v>
      </c>
      <c r="Z2712">
        <v>100426</v>
      </c>
      <c r="AA2712">
        <v>17</v>
      </c>
      <c r="AB2712">
        <v>100426</v>
      </c>
      <c r="AC2712">
        <v>19</v>
      </c>
      <c r="AD2712">
        <v>100425</v>
      </c>
      <c r="AE2712">
        <v>20</v>
      </c>
      <c r="AF2712">
        <v>201412</v>
      </c>
      <c r="AG2712">
        <v>18</v>
      </c>
      <c r="AH2712" t="e">
        <f>VLOOKUP(AF2712,关卡难度线!B:H,11,0)</f>
        <v>#N/A</v>
      </c>
    </row>
    <row r="2713" spans="14:34">
      <c r="N2713" s="14">
        <v>100426</v>
      </c>
      <c r="O2713">
        <v>11</v>
      </c>
      <c r="P2713">
        <v>100424</v>
      </c>
      <c r="Q2713">
        <v>12</v>
      </c>
      <c r="R2713">
        <v>100424</v>
      </c>
      <c r="S2713">
        <v>13</v>
      </c>
      <c r="T2713">
        <v>100424</v>
      </c>
      <c r="U2713">
        <v>14</v>
      </c>
      <c r="V2713">
        <v>100425</v>
      </c>
      <c r="W2713">
        <v>15</v>
      </c>
      <c r="X2713">
        <v>100425</v>
      </c>
      <c r="Y2713">
        <v>16</v>
      </c>
      <c r="Z2713">
        <v>100426</v>
      </c>
      <c r="AA2713">
        <v>17</v>
      </c>
      <c r="AB2713">
        <v>100426</v>
      </c>
      <c r="AC2713">
        <v>19</v>
      </c>
      <c r="AD2713">
        <v>100424</v>
      </c>
      <c r="AE2713">
        <v>20</v>
      </c>
      <c r="AF2713">
        <v>201413</v>
      </c>
      <c r="AG2713">
        <v>18</v>
      </c>
      <c r="AH2713" t="e">
        <f>VLOOKUP(AF2713,关卡难度线!B:H,11,0)</f>
        <v>#N/A</v>
      </c>
    </row>
    <row r="2714" spans="14:34">
      <c r="N2714" s="14">
        <v>100425</v>
      </c>
      <c r="O2714">
        <v>11</v>
      </c>
      <c r="P2714">
        <v>100425</v>
      </c>
      <c r="Q2714">
        <v>12</v>
      </c>
      <c r="R2714">
        <v>100426</v>
      </c>
      <c r="S2714">
        <v>13</v>
      </c>
      <c r="T2714">
        <v>100426</v>
      </c>
      <c r="U2714">
        <v>14</v>
      </c>
      <c r="V2714">
        <v>100426</v>
      </c>
      <c r="W2714">
        <v>15</v>
      </c>
      <c r="X2714">
        <v>100426</v>
      </c>
      <c r="Y2714">
        <v>16</v>
      </c>
      <c r="Z2714">
        <v>100426</v>
      </c>
      <c r="AA2714">
        <v>17</v>
      </c>
      <c r="AB2714">
        <v>100426</v>
      </c>
      <c r="AC2714">
        <v>19</v>
      </c>
      <c r="AD2714">
        <v>100424</v>
      </c>
      <c r="AE2714">
        <v>20</v>
      </c>
      <c r="AF2714">
        <v>201414</v>
      </c>
      <c r="AG2714">
        <v>18</v>
      </c>
      <c r="AH2714" t="e">
        <f>VLOOKUP(AF2714,关卡难度线!B:H,11,0)</f>
        <v>#N/A</v>
      </c>
    </row>
    <row r="2715" spans="14:34">
      <c r="N2715" s="14">
        <v>100424</v>
      </c>
      <c r="O2715">
        <v>11</v>
      </c>
      <c r="P2715">
        <v>100425</v>
      </c>
      <c r="Q2715">
        <v>12</v>
      </c>
      <c r="R2715">
        <v>100426</v>
      </c>
      <c r="S2715">
        <v>13</v>
      </c>
      <c r="T2715">
        <v>100424</v>
      </c>
      <c r="U2715">
        <v>14</v>
      </c>
      <c r="V2715">
        <v>100426</v>
      </c>
      <c r="W2715">
        <v>15</v>
      </c>
      <c r="X2715">
        <v>100424</v>
      </c>
      <c r="Y2715">
        <v>16</v>
      </c>
      <c r="Z2715">
        <v>100425</v>
      </c>
      <c r="AA2715">
        <v>17</v>
      </c>
      <c r="AB2715">
        <v>100426</v>
      </c>
      <c r="AC2715">
        <v>19</v>
      </c>
      <c r="AD2715">
        <v>100425</v>
      </c>
      <c r="AE2715">
        <v>20</v>
      </c>
      <c r="AF2715">
        <v>201415</v>
      </c>
      <c r="AG2715">
        <v>18</v>
      </c>
      <c r="AH2715" t="e">
        <f>VLOOKUP(AF2715,关卡难度线!B:H,11,0)</f>
        <v>#N/A</v>
      </c>
    </row>
    <row r="2716" spans="14:34">
      <c r="N2716" s="14">
        <v>100425</v>
      </c>
      <c r="O2716">
        <v>11</v>
      </c>
      <c r="P2716">
        <v>100425</v>
      </c>
      <c r="Q2716">
        <v>12</v>
      </c>
      <c r="R2716">
        <v>100424</v>
      </c>
      <c r="S2716">
        <v>13</v>
      </c>
      <c r="T2716">
        <v>100426</v>
      </c>
      <c r="U2716">
        <v>14</v>
      </c>
      <c r="V2716">
        <v>100425</v>
      </c>
      <c r="W2716">
        <v>15</v>
      </c>
      <c r="X2716">
        <v>100425</v>
      </c>
      <c r="Y2716">
        <v>16</v>
      </c>
      <c r="Z2716">
        <v>100426</v>
      </c>
      <c r="AA2716">
        <v>17</v>
      </c>
      <c r="AB2716">
        <v>100424</v>
      </c>
      <c r="AC2716">
        <v>19</v>
      </c>
      <c r="AD2716">
        <v>100426</v>
      </c>
      <c r="AE2716">
        <v>20</v>
      </c>
      <c r="AF2716">
        <v>201416</v>
      </c>
      <c r="AG2716">
        <v>18</v>
      </c>
      <c r="AH2716" t="e">
        <f>VLOOKUP(AF2716,关卡难度线!B:H,11,0)</f>
        <v>#N/A</v>
      </c>
    </row>
    <row r="2717" spans="14:34">
      <c r="N2717" s="14">
        <v>100424</v>
      </c>
      <c r="O2717">
        <v>11</v>
      </c>
      <c r="P2717">
        <v>100426</v>
      </c>
      <c r="Q2717">
        <v>12</v>
      </c>
      <c r="R2717">
        <v>100426</v>
      </c>
      <c r="S2717">
        <v>13</v>
      </c>
      <c r="T2717">
        <v>100425</v>
      </c>
      <c r="U2717">
        <v>14</v>
      </c>
      <c r="V2717">
        <v>100424</v>
      </c>
      <c r="W2717">
        <v>15</v>
      </c>
      <c r="X2717">
        <v>100425</v>
      </c>
      <c r="Y2717">
        <v>16</v>
      </c>
      <c r="Z2717">
        <v>100426</v>
      </c>
      <c r="AA2717">
        <v>17</v>
      </c>
      <c r="AB2717">
        <v>100426</v>
      </c>
      <c r="AC2717">
        <v>19</v>
      </c>
      <c r="AD2717">
        <v>100424</v>
      </c>
      <c r="AE2717">
        <v>20</v>
      </c>
      <c r="AF2717">
        <v>201417</v>
      </c>
      <c r="AG2717">
        <v>18</v>
      </c>
      <c r="AH2717" t="e">
        <f>VLOOKUP(AF2717,关卡难度线!B:H,11,0)</f>
        <v>#N/A</v>
      </c>
    </row>
    <row r="2718" spans="14:34">
      <c r="N2718" s="14">
        <v>100426</v>
      </c>
      <c r="O2718">
        <v>11</v>
      </c>
      <c r="P2718">
        <v>100426</v>
      </c>
      <c r="Q2718">
        <v>12</v>
      </c>
      <c r="R2718">
        <v>100425</v>
      </c>
      <c r="S2718">
        <v>13</v>
      </c>
      <c r="T2718">
        <v>100425</v>
      </c>
      <c r="U2718">
        <v>14</v>
      </c>
      <c r="V2718">
        <v>100425</v>
      </c>
      <c r="W2718">
        <v>15</v>
      </c>
      <c r="X2718">
        <v>100426</v>
      </c>
      <c r="Y2718">
        <v>16</v>
      </c>
      <c r="Z2718">
        <v>100426</v>
      </c>
      <c r="AA2718">
        <v>17</v>
      </c>
      <c r="AB2718">
        <v>100425</v>
      </c>
      <c r="AC2718">
        <v>19</v>
      </c>
      <c r="AD2718">
        <v>100426</v>
      </c>
      <c r="AE2718">
        <v>20</v>
      </c>
      <c r="AF2718">
        <v>201418</v>
      </c>
      <c r="AG2718">
        <v>18</v>
      </c>
      <c r="AH2718" t="e">
        <f>VLOOKUP(AF2718,关卡难度线!B:H,11,0)</f>
        <v>#N/A</v>
      </c>
    </row>
    <row r="2719" spans="14:34">
      <c r="N2719" s="14">
        <v>100425</v>
      </c>
      <c r="O2719">
        <v>11</v>
      </c>
      <c r="P2719">
        <v>100424</v>
      </c>
      <c r="Q2719">
        <v>12</v>
      </c>
      <c r="R2719">
        <v>100424</v>
      </c>
      <c r="S2719">
        <v>13</v>
      </c>
      <c r="T2719">
        <v>100424</v>
      </c>
      <c r="U2719">
        <v>14</v>
      </c>
      <c r="V2719">
        <v>100425</v>
      </c>
      <c r="W2719">
        <v>15</v>
      </c>
      <c r="X2719">
        <v>100426</v>
      </c>
      <c r="Y2719">
        <v>16</v>
      </c>
      <c r="Z2719">
        <v>100426</v>
      </c>
      <c r="AA2719">
        <v>17</v>
      </c>
      <c r="AB2719">
        <v>100424</v>
      </c>
      <c r="AC2719">
        <v>19</v>
      </c>
      <c r="AD2719">
        <v>100425</v>
      </c>
      <c r="AE2719">
        <v>20</v>
      </c>
      <c r="AF2719">
        <v>201419</v>
      </c>
      <c r="AG2719">
        <v>18</v>
      </c>
      <c r="AH2719" t="e">
        <f>VLOOKUP(AF2719,关卡难度线!B:H,11,0)</f>
        <v>#N/A</v>
      </c>
    </row>
    <row r="2720" spans="14:34">
      <c r="N2720" s="14">
        <v>100424</v>
      </c>
      <c r="O2720">
        <v>11</v>
      </c>
      <c r="P2720">
        <v>100424</v>
      </c>
      <c r="Q2720">
        <v>12</v>
      </c>
      <c r="R2720">
        <v>100426</v>
      </c>
      <c r="S2720">
        <v>13</v>
      </c>
      <c r="T2720">
        <v>100426</v>
      </c>
      <c r="U2720">
        <v>14</v>
      </c>
      <c r="V2720">
        <v>100425</v>
      </c>
      <c r="W2720">
        <v>15</v>
      </c>
      <c r="X2720">
        <v>100424</v>
      </c>
      <c r="Y2720">
        <v>16</v>
      </c>
      <c r="Z2720">
        <v>100424</v>
      </c>
      <c r="AA2720">
        <v>17</v>
      </c>
      <c r="AB2720">
        <v>100426</v>
      </c>
      <c r="AC2720">
        <v>19</v>
      </c>
      <c r="AD2720">
        <v>100426</v>
      </c>
      <c r="AE2720">
        <v>20</v>
      </c>
      <c r="AF2720">
        <v>201420</v>
      </c>
      <c r="AG2720">
        <v>18</v>
      </c>
      <c r="AH2720" t="e">
        <f>VLOOKUP(AF2720,关卡难度线!B:H,11,0)</f>
        <v>#N/A</v>
      </c>
    </row>
    <row r="2721" spans="14:34">
      <c r="N2721" s="14">
        <v>100427</v>
      </c>
      <c r="O2721">
        <v>11</v>
      </c>
      <c r="P2721">
        <v>100429</v>
      </c>
      <c r="Q2721">
        <v>12</v>
      </c>
      <c r="R2721">
        <v>100427</v>
      </c>
      <c r="S2721">
        <v>13</v>
      </c>
      <c r="T2721">
        <v>100429</v>
      </c>
      <c r="U2721">
        <v>14</v>
      </c>
      <c r="V2721">
        <v>100428</v>
      </c>
      <c r="W2721">
        <v>15</v>
      </c>
      <c r="X2721">
        <v>100428</v>
      </c>
      <c r="Y2721">
        <v>16</v>
      </c>
      <c r="Z2721">
        <v>100429</v>
      </c>
      <c r="AA2721">
        <v>17</v>
      </c>
      <c r="AB2721">
        <v>100428</v>
      </c>
      <c r="AC2721">
        <v>19</v>
      </c>
      <c r="AD2721">
        <v>100429</v>
      </c>
      <c r="AE2721">
        <v>20</v>
      </c>
      <c r="AF2721">
        <v>201421</v>
      </c>
      <c r="AG2721">
        <v>18</v>
      </c>
      <c r="AH2721" t="e">
        <f>VLOOKUP(AF2721,关卡难度线!B:H,11,0)</f>
        <v>#N/A</v>
      </c>
    </row>
    <row r="2722" spans="14:34">
      <c r="N2722" s="14">
        <v>100427</v>
      </c>
      <c r="O2722">
        <v>11</v>
      </c>
      <c r="P2722">
        <v>100429</v>
      </c>
      <c r="Q2722">
        <v>12</v>
      </c>
      <c r="R2722">
        <v>100427</v>
      </c>
      <c r="S2722">
        <v>13</v>
      </c>
      <c r="T2722">
        <v>100428</v>
      </c>
      <c r="U2722">
        <v>14</v>
      </c>
      <c r="V2722">
        <v>100427</v>
      </c>
      <c r="W2722">
        <v>15</v>
      </c>
      <c r="X2722">
        <v>100428</v>
      </c>
      <c r="Y2722">
        <v>16</v>
      </c>
      <c r="Z2722">
        <v>100428</v>
      </c>
      <c r="AA2722">
        <v>17</v>
      </c>
      <c r="AB2722">
        <v>100429</v>
      </c>
      <c r="AC2722">
        <v>19</v>
      </c>
      <c r="AD2722">
        <v>100428</v>
      </c>
      <c r="AE2722">
        <v>20</v>
      </c>
      <c r="AF2722">
        <v>201422</v>
      </c>
      <c r="AG2722">
        <v>18</v>
      </c>
      <c r="AH2722" t="e">
        <f>VLOOKUP(AF2722,关卡难度线!B:H,11,0)</f>
        <v>#N/A</v>
      </c>
    </row>
    <row r="2723" spans="14:34">
      <c r="N2723" s="14">
        <v>100427</v>
      </c>
      <c r="O2723">
        <v>11</v>
      </c>
      <c r="P2723">
        <v>100428</v>
      </c>
      <c r="Q2723">
        <v>12</v>
      </c>
      <c r="R2723">
        <v>100427</v>
      </c>
      <c r="S2723">
        <v>13</v>
      </c>
      <c r="T2723">
        <v>100429</v>
      </c>
      <c r="U2723">
        <v>14</v>
      </c>
      <c r="V2723">
        <v>100427</v>
      </c>
      <c r="W2723">
        <v>15</v>
      </c>
      <c r="X2723">
        <v>100428</v>
      </c>
      <c r="Y2723">
        <v>16</v>
      </c>
      <c r="Z2723">
        <v>100427</v>
      </c>
      <c r="AA2723">
        <v>17</v>
      </c>
      <c r="AB2723">
        <v>100428</v>
      </c>
      <c r="AC2723">
        <v>19</v>
      </c>
      <c r="AD2723">
        <v>100428</v>
      </c>
      <c r="AE2723">
        <v>20</v>
      </c>
      <c r="AF2723">
        <v>201423</v>
      </c>
      <c r="AG2723">
        <v>18</v>
      </c>
      <c r="AH2723" t="e">
        <f>VLOOKUP(AF2723,关卡难度线!B:H,11,0)</f>
        <v>#N/A</v>
      </c>
    </row>
    <row r="2724" spans="14:34">
      <c r="N2724" s="14">
        <v>100427</v>
      </c>
      <c r="O2724">
        <v>11</v>
      </c>
      <c r="P2724">
        <v>100429</v>
      </c>
      <c r="Q2724">
        <v>12</v>
      </c>
      <c r="R2724">
        <v>100429</v>
      </c>
      <c r="S2724">
        <v>13</v>
      </c>
      <c r="T2724">
        <v>100427</v>
      </c>
      <c r="U2724">
        <v>14</v>
      </c>
      <c r="V2724">
        <v>100427</v>
      </c>
      <c r="W2724">
        <v>15</v>
      </c>
      <c r="X2724">
        <v>100428</v>
      </c>
      <c r="Y2724">
        <v>16</v>
      </c>
      <c r="Z2724">
        <v>100429</v>
      </c>
      <c r="AA2724">
        <v>17</v>
      </c>
      <c r="AB2724">
        <v>100429</v>
      </c>
      <c r="AC2724">
        <v>19</v>
      </c>
      <c r="AD2724">
        <v>100428</v>
      </c>
      <c r="AE2724">
        <v>20</v>
      </c>
      <c r="AF2724">
        <v>201424</v>
      </c>
      <c r="AG2724">
        <v>18</v>
      </c>
      <c r="AH2724" t="e">
        <f>VLOOKUP(AF2724,关卡难度线!B:H,11,0)</f>
        <v>#N/A</v>
      </c>
    </row>
    <row r="2725" spans="14:34">
      <c r="N2725" s="14">
        <v>100427</v>
      </c>
      <c r="O2725">
        <v>11</v>
      </c>
      <c r="P2725">
        <v>100428</v>
      </c>
      <c r="Q2725">
        <v>12</v>
      </c>
      <c r="R2725">
        <v>100429</v>
      </c>
      <c r="S2725">
        <v>13</v>
      </c>
      <c r="T2725">
        <v>100428</v>
      </c>
      <c r="U2725">
        <v>14</v>
      </c>
      <c r="V2725">
        <v>100429</v>
      </c>
      <c r="W2725">
        <v>15</v>
      </c>
      <c r="X2725">
        <v>100428</v>
      </c>
      <c r="Y2725">
        <v>16</v>
      </c>
      <c r="Z2725">
        <v>100428</v>
      </c>
      <c r="AA2725">
        <v>17</v>
      </c>
      <c r="AB2725">
        <v>100428</v>
      </c>
      <c r="AC2725">
        <v>19</v>
      </c>
      <c r="AD2725">
        <v>100428</v>
      </c>
      <c r="AE2725">
        <v>20</v>
      </c>
      <c r="AF2725">
        <v>201425</v>
      </c>
      <c r="AG2725">
        <v>18</v>
      </c>
      <c r="AH2725" t="e">
        <f>VLOOKUP(AF2725,关卡难度线!B:H,11,0)</f>
        <v>#N/A</v>
      </c>
    </row>
    <row r="2726" spans="14:34">
      <c r="N2726" s="14">
        <v>100429</v>
      </c>
      <c r="O2726">
        <v>11</v>
      </c>
      <c r="P2726">
        <v>100427</v>
      </c>
      <c r="Q2726">
        <v>12</v>
      </c>
      <c r="R2726">
        <v>100427</v>
      </c>
      <c r="S2726">
        <v>13</v>
      </c>
      <c r="T2726">
        <v>100428</v>
      </c>
      <c r="U2726">
        <v>14</v>
      </c>
      <c r="V2726">
        <v>100429</v>
      </c>
      <c r="W2726">
        <v>15</v>
      </c>
      <c r="X2726">
        <v>100429</v>
      </c>
      <c r="Y2726">
        <v>16</v>
      </c>
      <c r="Z2726">
        <v>100428</v>
      </c>
      <c r="AA2726">
        <v>17</v>
      </c>
      <c r="AB2726">
        <v>100429</v>
      </c>
      <c r="AC2726">
        <v>19</v>
      </c>
      <c r="AD2726">
        <v>100429</v>
      </c>
      <c r="AE2726">
        <v>20</v>
      </c>
      <c r="AF2726">
        <v>201426</v>
      </c>
      <c r="AG2726">
        <v>18</v>
      </c>
      <c r="AH2726" t="e">
        <f>VLOOKUP(AF2726,关卡难度线!B:H,11,0)</f>
        <v>#N/A</v>
      </c>
    </row>
    <row r="2727" spans="14:34">
      <c r="N2727" s="14">
        <v>100427</v>
      </c>
      <c r="O2727">
        <v>11</v>
      </c>
      <c r="P2727">
        <v>100429</v>
      </c>
      <c r="Q2727">
        <v>12</v>
      </c>
      <c r="R2727">
        <v>100428</v>
      </c>
      <c r="S2727">
        <v>13</v>
      </c>
      <c r="T2727">
        <v>100427</v>
      </c>
      <c r="U2727">
        <v>14</v>
      </c>
      <c r="V2727">
        <v>100428</v>
      </c>
      <c r="W2727">
        <v>15</v>
      </c>
      <c r="X2727">
        <v>100427</v>
      </c>
      <c r="Y2727">
        <v>16</v>
      </c>
      <c r="Z2727">
        <v>100428</v>
      </c>
      <c r="AA2727">
        <v>17</v>
      </c>
      <c r="AB2727">
        <v>100427</v>
      </c>
      <c r="AC2727">
        <v>19</v>
      </c>
      <c r="AD2727">
        <v>100427</v>
      </c>
      <c r="AE2727">
        <v>20</v>
      </c>
      <c r="AF2727">
        <v>201427</v>
      </c>
      <c r="AG2727">
        <v>18</v>
      </c>
      <c r="AH2727" t="e">
        <f>VLOOKUP(AF2727,关卡难度线!B:H,11,0)</f>
        <v>#N/A</v>
      </c>
    </row>
    <row r="2728" spans="14:34">
      <c r="N2728" s="14">
        <v>100427</v>
      </c>
      <c r="O2728">
        <v>11</v>
      </c>
      <c r="P2728">
        <v>100429</v>
      </c>
      <c r="Q2728">
        <v>12</v>
      </c>
      <c r="R2728">
        <v>100429</v>
      </c>
      <c r="S2728">
        <v>13</v>
      </c>
      <c r="T2728">
        <v>100429</v>
      </c>
      <c r="U2728">
        <v>14</v>
      </c>
      <c r="V2728">
        <v>100429</v>
      </c>
      <c r="W2728">
        <v>15</v>
      </c>
      <c r="X2728">
        <v>100429</v>
      </c>
      <c r="Y2728">
        <v>16</v>
      </c>
      <c r="Z2728">
        <v>100429</v>
      </c>
      <c r="AA2728">
        <v>17</v>
      </c>
      <c r="AB2728">
        <v>100428</v>
      </c>
      <c r="AC2728">
        <v>19</v>
      </c>
      <c r="AD2728">
        <v>100429</v>
      </c>
      <c r="AE2728">
        <v>20</v>
      </c>
      <c r="AF2728">
        <v>201428</v>
      </c>
      <c r="AG2728">
        <v>18</v>
      </c>
      <c r="AH2728" t="e">
        <f>VLOOKUP(AF2728,关卡难度线!B:H,11,0)</f>
        <v>#N/A</v>
      </c>
    </row>
    <row r="2729" spans="14:34">
      <c r="N2729" s="14">
        <v>100427</v>
      </c>
      <c r="O2729">
        <v>11</v>
      </c>
      <c r="P2729">
        <v>100428</v>
      </c>
      <c r="Q2729">
        <v>12</v>
      </c>
      <c r="R2729">
        <v>100427</v>
      </c>
      <c r="S2729">
        <v>13</v>
      </c>
      <c r="T2729">
        <v>100427</v>
      </c>
      <c r="U2729">
        <v>14</v>
      </c>
      <c r="V2729">
        <v>100429</v>
      </c>
      <c r="W2729">
        <v>15</v>
      </c>
      <c r="X2729">
        <v>100428</v>
      </c>
      <c r="Y2729">
        <v>16</v>
      </c>
      <c r="Z2729">
        <v>100429</v>
      </c>
      <c r="AA2729">
        <v>17</v>
      </c>
      <c r="AB2729">
        <v>100427</v>
      </c>
      <c r="AC2729">
        <v>19</v>
      </c>
      <c r="AD2729">
        <v>100428</v>
      </c>
      <c r="AE2729">
        <v>20</v>
      </c>
      <c r="AF2729">
        <v>201429</v>
      </c>
      <c r="AG2729">
        <v>18</v>
      </c>
      <c r="AH2729" t="e">
        <f>VLOOKUP(AF2729,关卡难度线!B:H,11,0)</f>
        <v>#N/A</v>
      </c>
    </row>
    <row r="2730" spans="14:34">
      <c r="N2730" s="14">
        <v>100429</v>
      </c>
      <c r="O2730">
        <v>11</v>
      </c>
      <c r="P2730">
        <v>100427</v>
      </c>
      <c r="Q2730">
        <v>12</v>
      </c>
      <c r="R2730">
        <v>100429</v>
      </c>
      <c r="S2730">
        <v>13</v>
      </c>
      <c r="T2730">
        <v>100429</v>
      </c>
      <c r="U2730">
        <v>14</v>
      </c>
      <c r="V2730">
        <v>100429</v>
      </c>
      <c r="W2730">
        <v>15</v>
      </c>
      <c r="X2730">
        <v>100428</v>
      </c>
      <c r="Y2730">
        <v>16</v>
      </c>
      <c r="Z2730">
        <v>100427</v>
      </c>
      <c r="AA2730">
        <v>17</v>
      </c>
      <c r="AB2730">
        <v>100428</v>
      </c>
      <c r="AC2730">
        <v>19</v>
      </c>
      <c r="AD2730">
        <v>100427</v>
      </c>
      <c r="AE2730">
        <v>20</v>
      </c>
      <c r="AF2730">
        <v>201430</v>
      </c>
      <c r="AG2730">
        <v>18</v>
      </c>
      <c r="AH2730" t="e">
        <f>VLOOKUP(AF2730,关卡难度线!B:H,11,0)</f>
        <v>#N/A</v>
      </c>
    </row>
    <row r="2731" spans="14:34">
      <c r="N2731" s="14">
        <v>100427</v>
      </c>
      <c r="O2731">
        <v>11</v>
      </c>
      <c r="P2731">
        <v>100429</v>
      </c>
      <c r="Q2731">
        <v>12</v>
      </c>
      <c r="R2731">
        <v>100427</v>
      </c>
      <c r="S2731">
        <v>13</v>
      </c>
      <c r="T2731">
        <v>100429</v>
      </c>
      <c r="U2731">
        <v>14</v>
      </c>
      <c r="V2731">
        <v>100428</v>
      </c>
      <c r="W2731">
        <v>15</v>
      </c>
      <c r="X2731">
        <v>100428</v>
      </c>
      <c r="Y2731">
        <v>16</v>
      </c>
      <c r="Z2731">
        <v>100429</v>
      </c>
      <c r="AA2731">
        <v>17</v>
      </c>
      <c r="AB2731">
        <v>100428</v>
      </c>
      <c r="AC2731">
        <v>19</v>
      </c>
      <c r="AD2731">
        <v>100429</v>
      </c>
      <c r="AE2731">
        <v>20</v>
      </c>
      <c r="AF2731">
        <v>201421</v>
      </c>
      <c r="AG2731">
        <v>18</v>
      </c>
      <c r="AH2731" t="e">
        <f>VLOOKUP(AF2731,关卡难度线!B:H,11,0)</f>
        <v>#N/A</v>
      </c>
    </row>
    <row r="2732" spans="14:34">
      <c r="N2732" s="14">
        <v>100427</v>
      </c>
      <c r="O2732">
        <v>11</v>
      </c>
      <c r="P2732">
        <v>100429</v>
      </c>
      <c r="Q2732">
        <v>12</v>
      </c>
      <c r="R2732">
        <v>100427</v>
      </c>
      <c r="S2732">
        <v>13</v>
      </c>
      <c r="T2732">
        <v>100428</v>
      </c>
      <c r="U2732">
        <v>14</v>
      </c>
      <c r="V2732">
        <v>100427</v>
      </c>
      <c r="W2732">
        <v>15</v>
      </c>
      <c r="X2732">
        <v>100428</v>
      </c>
      <c r="Y2732">
        <v>16</v>
      </c>
      <c r="Z2732">
        <v>100428</v>
      </c>
      <c r="AA2732">
        <v>17</v>
      </c>
      <c r="AB2732">
        <v>100429</v>
      </c>
      <c r="AC2732">
        <v>19</v>
      </c>
      <c r="AD2732">
        <v>100428</v>
      </c>
      <c r="AE2732">
        <v>20</v>
      </c>
      <c r="AF2732">
        <v>201422</v>
      </c>
      <c r="AG2732">
        <v>18</v>
      </c>
      <c r="AH2732" t="e">
        <f>VLOOKUP(AF2732,关卡难度线!B:H,11,0)</f>
        <v>#N/A</v>
      </c>
    </row>
    <row r="2733" spans="14:34">
      <c r="N2733" s="14">
        <v>100427</v>
      </c>
      <c r="O2733">
        <v>11</v>
      </c>
      <c r="P2733">
        <v>100428</v>
      </c>
      <c r="Q2733">
        <v>12</v>
      </c>
      <c r="R2733">
        <v>100427</v>
      </c>
      <c r="S2733">
        <v>13</v>
      </c>
      <c r="T2733">
        <v>100429</v>
      </c>
      <c r="U2733">
        <v>14</v>
      </c>
      <c r="V2733">
        <v>100427</v>
      </c>
      <c r="W2733">
        <v>15</v>
      </c>
      <c r="X2733">
        <v>100428</v>
      </c>
      <c r="Y2733">
        <v>16</v>
      </c>
      <c r="Z2733">
        <v>100427</v>
      </c>
      <c r="AA2733">
        <v>17</v>
      </c>
      <c r="AB2733">
        <v>100428</v>
      </c>
      <c r="AC2733">
        <v>19</v>
      </c>
      <c r="AD2733">
        <v>100428</v>
      </c>
      <c r="AE2733">
        <v>20</v>
      </c>
      <c r="AF2733">
        <v>201423</v>
      </c>
      <c r="AG2733">
        <v>18</v>
      </c>
      <c r="AH2733" t="e">
        <f>VLOOKUP(AF2733,关卡难度线!B:H,11,0)</f>
        <v>#N/A</v>
      </c>
    </row>
    <row r="2734" spans="14:34">
      <c r="N2734" s="14">
        <v>100427</v>
      </c>
      <c r="O2734">
        <v>11</v>
      </c>
      <c r="P2734">
        <v>100429</v>
      </c>
      <c r="Q2734">
        <v>12</v>
      </c>
      <c r="R2734">
        <v>100429</v>
      </c>
      <c r="S2734">
        <v>13</v>
      </c>
      <c r="T2734">
        <v>100427</v>
      </c>
      <c r="U2734">
        <v>14</v>
      </c>
      <c r="V2734">
        <v>100427</v>
      </c>
      <c r="W2734">
        <v>15</v>
      </c>
      <c r="X2734">
        <v>100428</v>
      </c>
      <c r="Y2734">
        <v>16</v>
      </c>
      <c r="Z2734">
        <v>100429</v>
      </c>
      <c r="AA2734">
        <v>17</v>
      </c>
      <c r="AB2734">
        <v>100429</v>
      </c>
      <c r="AC2734">
        <v>19</v>
      </c>
      <c r="AD2734">
        <v>100428</v>
      </c>
      <c r="AE2734">
        <v>20</v>
      </c>
      <c r="AF2734">
        <v>201424</v>
      </c>
      <c r="AG2734">
        <v>18</v>
      </c>
      <c r="AH2734" t="e">
        <f>VLOOKUP(AF2734,关卡难度线!B:H,11,0)</f>
        <v>#N/A</v>
      </c>
    </row>
    <row r="2735" spans="14:34">
      <c r="N2735" s="14">
        <v>100427</v>
      </c>
      <c r="O2735">
        <v>11</v>
      </c>
      <c r="P2735">
        <v>100428</v>
      </c>
      <c r="Q2735">
        <v>12</v>
      </c>
      <c r="R2735">
        <v>100429</v>
      </c>
      <c r="S2735">
        <v>13</v>
      </c>
      <c r="T2735">
        <v>100428</v>
      </c>
      <c r="U2735">
        <v>14</v>
      </c>
      <c r="V2735">
        <v>100429</v>
      </c>
      <c r="W2735">
        <v>15</v>
      </c>
      <c r="X2735">
        <v>100428</v>
      </c>
      <c r="Y2735">
        <v>16</v>
      </c>
      <c r="Z2735">
        <v>100428</v>
      </c>
      <c r="AA2735">
        <v>17</v>
      </c>
      <c r="AB2735">
        <v>100428</v>
      </c>
      <c r="AC2735">
        <v>19</v>
      </c>
      <c r="AD2735">
        <v>100428</v>
      </c>
      <c r="AE2735">
        <v>20</v>
      </c>
      <c r="AF2735">
        <v>201425</v>
      </c>
      <c r="AG2735">
        <v>18</v>
      </c>
      <c r="AH2735" t="e">
        <f>VLOOKUP(AF2735,关卡难度线!B:H,11,0)</f>
        <v>#N/A</v>
      </c>
    </row>
    <row r="2736" spans="14:34">
      <c r="N2736" s="14">
        <v>100429</v>
      </c>
      <c r="O2736">
        <v>11</v>
      </c>
      <c r="P2736">
        <v>100427</v>
      </c>
      <c r="Q2736">
        <v>12</v>
      </c>
      <c r="R2736">
        <v>100427</v>
      </c>
      <c r="S2736">
        <v>13</v>
      </c>
      <c r="T2736">
        <v>100428</v>
      </c>
      <c r="U2736">
        <v>14</v>
      </c>
      <c r="V2736">
        <v>100429</v>
      </c>
      <c r="W2736">
        <v>15</v>
      </c>
      <c r="X2736">
        <v>100429</v>
      </c>
      <c r="Y2736">
        <v>16</v>
      </c>
      <c r="Z2736">
        <v>100428</v>
      </c>
      <c r="AA2736">
        <v>17</v>
      </c>
      <c r="AB2736">
        <v>100429</v>
      </c>
      <c r="AC2736">
        <v>19</v>
      </c>
      <c r="AD2736">
        <v>100429</v>
      </c>
      <c r="AE2736">
        <v>20</v>
      </c>
      <c r="AF2736">
        <v>201426</v>
      </c>
      <c r="AG2736">
        <v>18</v>
      </c>
      <c r="AH2736" t="e">
        <f>VLOOKUP(AF2736,关卡难度线!B:H,11,0)</f>
        <v>#N/A</v>
      </c>
    </row>
    <row r="2737" spans="14:34">
      <c r="N2737" s="14">
        <v>100427</v>
      </c>
      <c r="O2737">
        <v>11</v>
      </c>
      <c r="P2737">
        <v>100429</v>
      </c>
      <c r="Q2737">
        <v>12</v>
      </c>
      <c r="R2737">
        <v>100428</v>
      </c>
      <c r="S2737">
        <v>13</v>
      </c>
      <c r="T2737">
        <v>100427</v>
      </c>
      <c r="U2737">
        <v>14</v>
      </c>
      <c r="V2737">
        <v>100428</v>
      </c>
      <c r="W2737">
        <v>15</v>
      </c>
      <c r="X2737">
        <v>100427</v>
      </c>
      <c r="Y2737">
        <v>16</v>
      </c>
      <c r="Z2737">
        <v>100428</v>
      </c>
      <c r="AA2737">
        <v>17</v>
      </c>
      <c r="AB2737">
        <v>100427</v>
      </c>
      <c r="AC2737">
        <v>19</v>
      </c>
      <c r="AD2737">
        <v>100427</v>
      </c>
      <c r="AE2737">
        <v>20</v>
      </c>
      <c r="AF2737">
        <v>201427</v>
      </c>
      <c r="AG2737">
        <v>18</v>
      </c>
      <c r="AH2737" t="e">
        <f>VLOOKUP(AF2737,关卡难度线!B:H,11,0)</f>
        <v>#N/A</v>
      </c>
    </row>
    <row r="2738" spans="14:34">
      <c r="N2738" s="14">
        <v>100427</v>
      </c>
      <c r="O2738">
        <v>11</v>
      </c>
      <c r="P2738">
        <v>100429</v>
      </c>
      <c r="Q2738">
        <v>12</v>
      </c>
      <c r="R2738">
        <v>100429</v>
      </c>
      <c r="S2738">
        <v>13</v>
      </c>
      <c r="T2738">
        <v>100429</v>
      </c>
      <c r="U2738">
        <v>14</v>
      </c>
      <c r="V2738">
        <v>100429</v>
      </c>
      <c r="W2738">
        <v>15</v>
      </c>
      <c r="X2738">
        <v>100429</v>
      </c>
      <c r="Y2738">
        <v>16</v>
      </c>
      <c r="Z2738">
        <v>100429</v>
      </c>
      <c r="AA2738">
        <v>17</v>
      </c>
      <c r="AB2738">
        <v>100428</v>
      </c>
      <c r="AC2738">
        <v>19</v>
      </c>
      <c r="AD2738">
        <v>100429</v>
      </c>
      <c r="AE2738">
        <v>20</v>
      </c>
      <c r="AF2738">
        <v>201428</v>
      </c>
      <c r="AG2738">
        <v>18</v>
      </c>
      <c r="AH2738" t="e">
        <f>VLOOKUP(AF2738,关卡难度线!B:H,11,0)</f>
        <v>#N/A</v>
      </c>
    </row>
    <row r="2739" spans="14:34">
      <c r="N2739" s="14">
        <v>100427</v>
      </c>
      <c r="O2739">
        <v>11</v>
      </c>
      <c r="P2739">
        <v>100428</v>
      </c>
      <c r="Q2739">
        <v>12</v>
      </c>
      <c r="R2739">
        <v>100427</v>
      </c>
      <c r="S2739">
        <v>13</v>
      </c>
      <c r="T2739">
        <v>100427</v>
      </c>
      <c r="U2739">
        <v>14</v>
      </c>
      <c r="V2739">
        <v>100429</v>
      </c>
      <c r="W2739">
        <v>15</v>
      </c>
      <c r="X2739">
        <v>100428</v>
      </c>
      <c r="Y2739">
        <v>16</v>
      </c>
      <c r="Z2739">
        <v>100429</v>
      </c>
      <c r="AA2739">
        <v>17</v>
      </c>
      <c r="AB2739">
        <v>100427</v>
      </c>
      <c r="AC2739">
        <v>19</v>
      </c>
      <c r="AD2739">
        <v>100428</v>
      </c>
      <c r="AE2739">
        <v>20</v>
      </c>
      <c r="AF2739">
        <v>201429</v>
      </c>
      <c r="AG2739">
        <v>18</v>
      </c>
      <c r="AH2739" t="e">
        <f>VLOOKUP(AF2739,关卡难度线!B:H,11,0)</f>
        <v>#N/A</v>
      </c>
    </row>
    <row r="2740" spans="14:34">
      <c r="N2740" s="14">
        <v>100429</v>
      </c>
      <c r="O2740">
        <v>11</v>
      </c>
      <c r="P2740">
        <v>100427</v>
      </c>
      <c r="Q2740">
        <v>12</v>
      </c>
      <c r="R2740">
        <v>100429</v>
      </c>
      <c r="S2740">
        <v>13</v>
      </c>
      <c r="T2740">
        <v>100429</v>
      </c>
      <c r="U2740">
        <v>14</v>
      </c>
      <c r="V2740">
        <v>100429</v>
      </c>
      <c r="W2740">
        <v>15</v>
      </c>
      <c r="X2740">
        <v>100428</v>
      </c>
      <c r="Y2740">
        <v>16</v>
      </c>
      <c r="Z2740">
        <v>100427</v>
      </c>
      <c r="AA2740">
        <v>17</v>
      </c>
      <c r="AB2740">
        <v>100428</v>
      </c>
      <c r="AC2740">
        <v>19</v>
      </c>
      <c r="AD2740">
        <v>100427</v>
      </c>
      <c r="AE2740">
        <v>20</v>
      </c>
      <c r="AF2740">
        <v>201430</v>
      </c>
      <c r="AG2740">
        <v>18</v>
      </c>
      <c r="AH2740" t="e">
        <f>VLOOKUP(AF2740,关卡难度线!B:H,11,0)</f>
        <v>#N/A</v>
      </c>
    </row>
    <row r="2741" spans="14:34">
      <c r="N2741" s="14">
        <v>100432</v>
      </c>
      <c r="O2741">
        <v>11</v>
      </c>
      <c r="P2741">
        <v>100431</v>
      </c>
      <c r="Q2741">
        <v>12</v>
      </c>
      <c r="R2741">
        <v>100430</v>
      </c>
      <c r="S2741">
        <v>13</v>
      </c>
      <c r="T2741">
        <v>100430</v>
      </c>
      <c r="U2741">
        <v>14</v>
      </c>
      <c r="V2741">
        <v>100432</v>
      </c>
      <c r="W2741">
        <v>15</v>
      </c>
      <c r="X2741">
        <v>100431</v>
      </c>
      <c r="Y2741">
        <v>16</v>
      </c>
      <c r="Z2741">
        <v>100432</v>
      </c>
      <c r="AA2741">
        <v>17</v>
      </c>
      <c r="AB2741">
        <v>100431</v>
      </c>
      <c r="AC2741">
        <v>19</v>
      </c>
      <c r="AD2741">
        <v>100432</v>
      </c>
      <c r="AE2741">
        <v>20</v>
      </c>
      <c r="AF2741">
        <v>201431</v>
      </c>
      <c r="AG2741">
        <v>18</v>
      </c>
      <c r="AH2741" t="e">
        <f>VLOOKUP(AF2741,关卡难度线!B:H,11,0)</f>
        <v>#N/A</v>
      </c>
    </row>
    <row r="2742" spans="14:34">
      <c r="N2742" s="14">
        <v>100432</v>
      </c>
      <c r="O2742">
        <v>11</v>
      </c>
      <c r="P2742">
        <v>100431</v>
      </c>
      <c r="Q2742">
        <v>12</v>
      </c>
      <c r="R2742">
        <v>100432</v>
      </c>
      <c r="S2742">
        <v>13</v>
      </c>
      <c r="T2742">
        <v>100431</v>
      </c>
      <c r="U2742">
        <v>14</v>
      </c>
      <c r="V2742">
        <v>100431</v>
      </c>
      <c r="W2742">
        <v>15</v>
      </c>
      <c r="X2742">
        <v>100432</v>
      </c>
      <c r="Y2742">
        <v>16</v>
      </c>
      <c r="Z2742">
        <v>100430</v>
      </c>
      <c r="AA2742">
        <v>17</v>
      </c>
      <c r="AB2742">
        <v>100432</v>
      </c>
      <c r="AC2742">
        <v>19</v>
      </c>
      <c r="AD2742">
        <v>100432</v>
      </c>
      <c r="AE2742">
        <v>20</v>
      </c>
      <c r="AF2742">
        <v>201432</v>
      </c>
      <c r="AG2742">
        <v>18</v>
      </c>
      <c r="AH2742" t="e">
        <f>VLOOKUP(AF2742,关卡难度线!B:H,11,0)</f>
        <v>#N/A</v>
      </c>
    </row>
    <row r="2743" spans="14:34">
      <c r="N2743" s="14">
        <v>100431</v>
      </c>
      <c r="O2743">
        <v>11</v>
      </c>
      <c r="P2743">
        <v>100430</v>
      </c>
      <c r="Q2743">
        <v>12</v>
      </c>
      <c r="R2743">
        <v>100430</v>
      </c>
      <c r="S2743">
        <v>13</v>
      </c>
      <c r="T2743">
        <v>100432</v>
      </c>
      <c r="U2743">
        <v>14</v>
      </c>
      <c r="V2743">
        <v>100430</v>
      </c>
      <c r="W2743">
        <v>15</v>
      </c>
      <c r="X2743">
        <v>100432</v>
      </c>
      <c r="Y2743">
        <v>16</v>
      </c>
      <c r="Z2743">
        <v>100432</v>
      </c>
      <c r="AA2743">
        <v>17</v>
      </c>
      <c r="AB2743">
        <v>100431</v>
      </c>
      <c r="AC2743">
        <v>19</v>
      </c>
      <c r="AD2743">
        <v>100431</v>
      </c>
      <c r="AE2743">
        <v>20</v>
      </c>
      <c r="AF2743">
        <v>201433</v>
      </c>
      <c r="AG2743">
        <v>18</v>
      </c>
      <c r="AH2743" t="e">
        <f>VLOOKUP(AF2743,关卡难度线!B:H,11,0)</f>
        <v>#N/A</v>
      </c>
    </row>
    <row r="2744" spans="14:34">
      <c r="N2744" s="14">
        <v>100430</v>
      </c>
      <c r="O2744">
        <v>11</v>
      </c>
      <c r="P2744">
        <v>100432</v>
      </c>
      <c r="Q2744">
        <v>12</v>
      </c>
      <c r="R2744">
        <v>100430</v>
      </c>
      <c r="S2744">
        <v>13</v>
      </c>
      <c r="T2744">
        <v>100432</v>
      </c>
      <c r="U2744">
        <v>14</v>
      </c>
      <c r="V2744">
        <v>100432</v>
      </c>
      <c r="W2744">
        <v>15</v>
      </c>
      <c r="X2744">
        <v>100430</v>
      </c>
      <c r="Y2744">
        <v>16</v>
      </c>
      <c r="Z2744">
        <v>100430</v>
      </c>
      <c r="AA2744">
        <v>17</v>
      </c>
      <c r="AB2744">
        <v>100432</v>
      </c>
      <c r="AC2744">
        <v>19</v>
      </c>
      <c r="AD2744">
        <v>100430</v>
      </c>
      <c r="AE2744">
        <v>20</v>
      </c>
      <c r="AF2744">
        <v>201434</v>
      </c>
      <c r="AG2744">
        <v>18</v>
      </c>
      <c r="AH2744" t="e">
        <f>VLOOKUP(AF2744,关卡难度线!B:H,11,0)</f>
        <v>#N/A</v>
      </c>
    </row>
    <row r="2745" spans="14:34">
      <c r="N2745" s="14">
        <v>100432</v>
      </c>
      <c r="O2745">
        <v>11</v>
      </c>
      <c r="P2745">
        <v>100431</v>
      </c>
      <c r="Q2745">
        <v>12</v>
      </c>
      <c r="R2745">
        <v>100430</v>
      </c>
      <c r="S2745">
        <v>13</v>
      </c>
      <c r="T2745">
        <v>100430</v>
      </c>
      <c r="U2745">
        <v>14</v>
      </c>
      <c r="V2745">
        <v>100430</v>
      </c>
      <c r="W2745">
        <v>15</v>
      </c>
      <c r="X2745">
        <v>100432</v>
      </c>
      <c r="Y2745">
        <v>16</v>
      </c>
      <c r="Z2745">
        <v>100431</v>
      </c>
      <c r="AA2745">
        <v>17</v>
      </c>
      <c r="AB2745">
        <v>100431</v>
      </c>
      <c r="AC2745">
        <v>19</v>
      </c>
      <c r="AD2745">
        <v>100430</v>
      </c>
      <c r="AE2745">
        <v>20</v>
      </c>
      <c r="AF2745">
        <v>201435</v>
      </c>
      <c r="AG2745">
        <v>18</v>
      </c>
      <c r="AH2745" t="e">
        <f>VLOOKUP(AF2745,关卡难度线!B:H,11,0)</f>
        <v>#N/A</v>
      </c>
    </row>
    <row r="2746" spans="14:34">
      <c r="N2746" s="14">
        <v>100431</v>
      </c>
      <c r="O2746">
        <v>11</v>
      </c>
      <c r="P2746">
        <v>100431</v>
      </c>
      <c r="Q2746">
        <v>12</v>
      </c>
      <c r="R2746">
        <v>100432</v>
      </c>
      <c r="S2746">
        <v>13</v>
      </c>
      <c r="T2746">
        <v>100432</v>
      </c>
      <c r="U2746">
        <v>14</v>
      </c>
      <c r="V2746">
        <v>100432</v>
      </c>
      <c r="W2746">
        <v>15</v>
      </c>
      <c r="X2746">
        <v>100430</v>
      </c>
      <c r="Y2746">
        <v>16</v>
      </c>
      <c r="Z2746">
        <v>100432</v>
      </c>
      <c r="AA2746">
        <v>17</v>
      </c>
      <c r="AB2746">
        <v>100430</v>
      </c>
      <c r="AC2746">
        <v>19</v>
      </c>
      <c r="AD2746">
        <v>100432</v>
      </c>
      <c r="AE2746">
        <v>20</v>
      </c>
      <c r="AF2746">
        <v>201436</v>
      </c>
      <c r="AG2746">
        <v>18</v>
      </c>
      <c r="AH2746" t="e">
        <f>VLOOKUP(AF2746,关卡难度线!B:H,11,0)</f>
        <v>#N/A</v>
      </c>
    </row>
    <row r="2747" spans="14:34">
      <c r="N2747" s="14">
        <v>100431</v>
      </c>
      <c r="O2747">
        <v>11</v>
      </c>
      <c r="P2747">
        <v>100431</v>
      </c>
      <c r="Q2747">
        <v>12</v>
      </c>
      <c r="R2747">
        <v>100430</v>
      </c>
      <c r="S2747">
        <v>13</v>
      </c>
      <c r="T2747">
        <v>100430</v>
      </c>
      <c r="U2747">
        <v>14</v>
      </c>
      <c r="V2747">
        <v>100431</v>
      </c>
      <c r="W2747">
        <v>15</v>
      </c>
      <c r="X2747">
        <v>100432</v>
      </c>
      <c r="Y2747">
        <v>16</v>
      </c>
      <c r="Z2747">
        <v>100430</v>
      </c>
      <c r="AA2747">
        <v>17</v>
      </c>
      <c r="AB2747">
        <v>100432</v>
      </c>
      <c r="AC2747">
        <v>19</v>
      </c>
      <c r="AD2747">
        <v>100430</v>
      </c>
      <c r="AE2747">
        <v>20</v>
      </c>
      <c r="AF2747">
        <v>201437</v>
      </c>
      <c r="AG2747">
        <v>18</v>
      </c>
      <c r="AH2747" t="e">
        <f>VLOOKUP(AF2747,关卡难度线!B:H,11,0)</f>
        <v>#N/A</v>
      </c>
    </row>
    <row r="2748" spans="14:34">
      <c r="N2748" s="14">
        <v>100430</v>
      </c>
      <c r="O2748">
        <v>11</v>
      </c>
      <c r="P2748">
        <v>100430</v>
      </c>
      <c r="Q2748">
        <v>12</v>
      </c>
      <c r="R2748">
        <v>100431</v>
      </c>
      <c r="S2748">
        <v>13</v>
      </c>
      <c r="T2748">
        <v>100431</v>
      </c>
      <c r="U2748">
        <v>14</v>
      </c>
      <c r="V2748">
        <v>100431</v>
      </c>
      <c r="W2748">
        <v>15</v>
      </c>
      <c r="X2748">
        <v>100432</v>
      </c>
      <c r="Y2748">
        <v>16</v>
      </c>
      <c r="Z2748">
        <v>100430</v>
      </c>
      <c r="AA2748">
        <v>17</v>
      </c>
      <c r="AB2748">
        <v>100432</v>
      </c>
      <c r="AC2748">
        <v>19</v>
      </c>
      <c r="AD2748">
        <v>100431</v>
      </c>
      <c r="AE2748">
        <v>20</v>
      </c>
      <c r="AF2748">
        <v>201438</v>
      </c>
      <c r="AG2748">
        <v>18</v>
      </c>
      <c r="AH2748" t="e">
        <f>VLOOKUP(AF2748,关卡难度线!B:H,11,0)</f>
        <v>#N/A</v>
      </c>
    </row>
    <row r="2749" spans="14:34">
      <c r="N2749" s="14">
        <v>100430</v>
      </c>
      <c r="O2749">
        <v>11</v>
      </c>
      <c r="P2749">
        <v>100431</v>
      </c>
      <c r="Q2749">
        <v>12</v>
      </c>
      <c r="R2749">
        <v>100431</v>
      </c>
      <c r="S2749">
        <v>13</v>
      </c>
      <c r="T2749">
        <v>100431</v>
      </c>
      <c r="U2749">
        <v>14</v>
      </c>
      <c r="V2749">
        <v>100432</v>
      </c>
      <c r="W2749">
        <v>15</v>
      </c>
      <c r="X2749">
        <v>100430</v>
      </c>
      <c r="Y2749">
        <v>16</v>
      </c>
      <c r="Z2749">
        <v>100431</v>
      </c>
      <c r="AA2749">
        <v>17</v>
      </c>
      <c r="AB2749">
        <v>100431</v>
      </c>
      <c r="AC2749">
        <v>19</v>
      </c>
      <c r="AD2749">
        <v>100430</v>
      </c>
      <c r="AE2749">
        <v>20</v>
      </c>
      <c r="AF2749">
        <v>201439</v>
      </c>
      <c r="AG2749">
        <v>18</v>
      </c>
      <c r="AH2749" t="e">
        <f>VLOOKUP(AF2749,关卡难度线!B:H,11,0)</f>
        <v>#N/A</v>
      </c>
    </row>
    <row r="2750" spans="14:34">
      <c r="N2750" s="14">
        <v>100430</v>
      </c>
      <c r="O2750">
        <v>11</v>
      </c>
      <c r="P2750">
        <v>100430</v>
      </c>
      <c r="Q2750">
        <v>12</v>
      </c>
      <c r="R2750">
        <v>100430</v>
      </c>
      <c r="S2750">
        <v>13</v>
      </c>
      <c r="T2750">
        <v>100430</v>
      </c>
      <c r="U2750">
        <v>14</v>
      </c>
      <c r="V2750">
        <v>100430</v>
      </c>
      <c r="W2750">
        <v>15</v>
      </c>
      <c r="X2750">
        <v>100431</v>
      </c>
      <c r="Y2750">
        <v>16</v>
      </c>
      <c r="Z2750">
        <v>100432</v>
      </c>
      <c r="AA2750">
        <v>17</v>
      </c>
      <c r="AB2750">
        <v>100430</v>
      </c>
      <c r="AC2750">
        <v>19</v>
      </c>
      <c r="AD2750">
        <v>100432</v>
      </c>
      <c r="AE2750">
        <v>20</v>
      </c>
      <c r="AF2750">
        <v>201440</v>
      </c>
      <c r="AG2750">
        <v>18</v>
      </c>
      <c r="AH2750" t="e">
        <f>VLOOKUP(AF2750,关卡难度线!B:H,11,0)</f>
        <v>#N/A</v>
      </c>
    </row>
    <row r="2751" spans="14:34">
      <c r="N2751" s="14">
        <v>100432</v>
      </c>
      <c r="O2751">
        <v>11</v>
      </c>
      <c r="P2751">
        <v>100431</v>
      </c>
      <c r="Q2751">
        <v>12</v>
      </c>
      <c r="R2751">
        <v>100430</v>
      </c>
      <c r="S2751">
        <v>13</v>
      </c>
      <c r="T2751">
        <v>100430</v>
      </c>
      <c r="U2751">
        <v>14</v>
      </c>
      <c r="V2751">
        <v>100432</v>
      </c>
      <c r="W2751">
        <v>15</v>
      </c>
      <c r="X2751">
        <v>100431</v>
      </c>
      <c r="Y2751">
        <v>16</v>
      </c>
      <c r="Z2751">
        <v>100432</v>
      </c>
      <c r="AA2751">
        <v>17</v>
      </c>
      <c r="AB2751">
        <v>100431</v>
      </c>
      <c r="AC2751">
        <v>19</v>
      </c>
      <c r="AD2751">
        <v>100432</v>
      </c>
      <c r="AE2751">
        <v>20</v>
      </c>
      <c r="AF2751">
        <v>201431</v>
      </c>
      <c r="AG2751">
        <v>18</v>
      </c>
      <c r="AH2751" t="e">
        <f>VLOOKUP(AF2751,关卡难度线!B:H,11,0)</f>
        <v>#N/A</v>
      </c>
    </row>
    <row r="2752" spans="14:34">
      <c r="N2752" s="14">
        <v>100432</v>
      </c>
      <c r="O2752">
        <v>11</v>
      </c>
      <c r="P2752">
        <v>100431</v>
      </c>
      <c r="Q2752">
        <v>12</v>
      </c>
      <c r="R2752">
        <v>100432</v>
      </c>
      <c r="S2752">
        <v>13</v>
      </c>
      <c r="T2752">
        <v>100431</v>
      </c>
      <c r="U2752">
        <v>14</v>
      </c>
      <c r="V2752">
        <v>100431</v>
      </c>
      <c r="W2752">
        <v>15</v>
      </c>
      <c r="X2752">
        <v>100432</v>
      </c>
      <c r="Y2752">
        <v>16</v>
      </c>
      <c r="Z2752">
        <v>100430</v>
      </c>
      <c r="AA2752">
        <v>17</v>
      </c>
      <c r="AB2752">
        <v>100432</v>
      </c>
      <c r="AC2752">
        <v>19</v>
      </c>
      <c r="AD2752">
        <v>100432</v>
      </c>
      <c r="AE2752">
        <v>20</v>
      </c>
      <c r="AF2752">
        <v>201432</v>
      </c>
      <c r="AG2752">
        <v>18</v>
      </c>
      <c r="AH2752" t="e">
        <f>VLOOKUP(AF2752,关卡难度线!B:H,11,0)</f>
        <v>#N/A</v>
      </c>
    </row>
    <row r="2753" spans="14:34">
      <c r="N2753" s="14">
        <v>100431</v>
      </c>
      <c r="O2753">
        <v>11</v>
      </c>
      <c r="P2753">
        <v>100430</v>
      </c>
      <c r="Q2753">
        <v>12</v>
      </c>
      <c r="R2753">
        <v>100430</v>
      </c>
      <c r="S2753">
        <v>13</v>
      </c>
      <c r="T2753">
        <v>100432</v>
      </c>
      <c r="U2753">
        <v>14</v>
      </c>
      <c r="V2753">
        <v>100430</v>
      </c>
      <c r="W2753">
        <v>15</v>
      </c>
      <c r="X2753">
        <v>100432</v>
      </c>
      <c r="Y2753">
        <v>16</v>
      </c>
      <c r="Z2753">
        <v>100432</v>
      </c>
      <c r="AA2753">
        <v>17</v>
      </c>
      <c r="AB2753">
        <v>100431</v>
      </c>
      <c r="AC2753">
        <v>19</v>
      </c>
      <c r="AD2753">
        <v>100431</v>
      </c>
      <c r="AE2753">
        <v>20</v>
      </c>
      <c r="AF2753">
        <v>201433</v>
      </c>
      <c r="AG2753">
        <v>18</v>
      </c>
      <c r="AH2753" t="e">
        <f>VLOOKUP(AF2753,关卡难度线!B:H,11,0)</f>
        <v>#N/A</v>
      </c>
    </row>
    <row r="2754" spans="14:34">
      <c r="N2754" s="14">
        <v>100430</v>
      </c>
      <c r="O2754">
        <v>11</v>
      </c>
      <c r="P2754">
        <v>100432</v>
      </c>
      <c r="Q2754">
        <v>12</v>
      </c>
      <c r="R2754">
        <v>100430</v>
      </c>
      <c r="S2754">
        <v>13</v>
      </c>
      <c r="T2754">
        <v>100432</v>
      </c>
      <c r="U2754">
        <v>14</v>
      </c>
      <c r="V2754">
        <v>100432</v>
      </c>
      <c r="W2754">
        <v>15</v>
      </c>
      <c r="X2754">
        <v>100430</v>
      </c>
      <c r="Y2754">
        <v>16</v>
      </c>
      <c r="Z2754">
        <v>100430</v>
      </c>
      <c r="AA2754">
        <v>17</v>
      </c>
      <c r="AB2754">
        <v>100432</v>
      </c>
      <c r="AC2754">
        <v>19</v>
      </c>
      <c r="AD2754">
        <v>100430</v>
      </c>
      <c r="AE2754">
        <v>20</v>
      </c>
      <c r="AF2754">
        <v>201434</v>
      </c>
      <c r="AG2754">
        <v>18</v>
      </c>
      <c r="AH2754" t="e">
        <f>VLOOKUP(AF2754,关卡难度线!B:H,11,0)</f>
        <v>#N/A</v>
      </c>
    </row>
    <row r="2755" spans="14:34">
      <c r="N2755" s="14">
        <v>100432</v>
      </c>
      <c r="O2755">
        <v>11</v>
      </c>
      <c r="P2755">
        <v>100431</v>
      </c>
      <c r="Q2755">
        <v>12</v>
      </c>
      <c r="R2755">
        <v>100430</v>
      </c>
      <c r="S2755">
        <v>13</v>
      </c>
      <c r="T2755">
        <v>100430</v>
      </c>
      <c r="U2755">
        <v>14</v>
      </c>
      <c r="V2755">
        <v>100430</v>
      </c>
      <c r="W2755">
        <v>15</v>
      </c>
      <c r="X2755">
        <v>100432</v>
      </c>
      <c r="Y2755">
        <v>16</v>
      </c>
      <c r="Z2755">
        <v>100431</v>
      </c>
      <c r="AA2755">
        <v>17</v>
      </c>
      <c r="AB2755">
        <v>100431</v>
      </c>
      <c r="AC2755">
        <v>19</v>
      </c>
      <c r="AD2755">
        <v>100430</v>
      </c>
      <c r="AE2755">
        <v>20</v>
      </c>
      <c r="AF2755">
        <v>201435</v>
      </c>
      <c r="AG2755">
        <v>18</v>
      </c>
      <c r="AH2755" t="e">
        <f>VLOOKUP(AF2755,关卡难度线!B:H,11,0)</f>
        <v>#N/A</v>
      </c>
    </row>
    <row r="2756" spans="14:34">
      <c r="N2756" s="14">
        <v>100431</v>
      </c>
      <c r="O2756">
        <v>11</v>
      </c>
      <c r="P2756">
        <v>100431</v>
      </c>
      <c r="Q2756">
        <v>12</v>
      </c>
      <c r="R2756">
        <v>100432</v>
      </c>
      <c r="S2756">
        <v>13</v>
      </c>
      <c r="T2756">
        <v>100432</v>
      </c>
      <c r="U2756">
        <v>14</v>
      </c>
      <c r="V2756">
        <v>100432</v>
      </c>
      <c r="W2756">
        <v>15</v>
      </c>
      <c r="X2756">
        <v>100430</v>
      </c>
      <c r="Y2756">
        <v>16</v>
      </c>
      <c r="Z2756">
        <v>100432</v>
      </c>
      <c r="AA2756">
        <v>17</v>
      </c>
      <c r="AB2756">
        <v>100430</v>
      </c>
      <c r="AC2756">
        <v>19</v>
      </c>
      <c r="AD2756">
        <v>100432</v>
      </c>
      <c r="AE2756">
        <v>20</v>
      </c>
      <c r="AF2756">
        <v>201436</v>
      </c>
      <c r="AG2756">
        <v>18</v>
      </c>
      <c r="AH2756" t="e">
        <f>VLOOKUP(AF2756,关卡难度线!B:H,11,0)</f>
        <v>#N/A</v>
      </c>
    </row>
    <row r="2757" spans="14:34">
      <c r="N2757" s="14">
        <v>100431</v>
      </c>
      <c r="O2757">
        <v>11</v>
      </c>
      <c r="P2757">
        <v>100431</v>
      </c>
      <c r="Q2757">
        <v>12</v>
      </c>
      <c r="R2757">
        <v>100430</v>
      </c>
      <c r="S2757">
        <v>13</v>
      </c>
      <c r="T2757">
        <v>100430</v>
      </c>
      <c r="U2757">
        <v>14</v>
      </c>
      <c r="V2757">
        <v>100431</v>
      </c>
      <c r="W2757">
        <v>15</v>
      </c>
      <c r="X2757">
        <v>100432</v>
      </c>
      <c r="Y2757">
        <v>16</v>
      </c>
      <c r="Z2757">
        <v>100430</v>
      </c>
      <c r="AA2757">
        <v>17</v>
      </c>
      <c r="AB2757">
        <v>100432</v>
      </c>
      <c r="AC2757">
        <v>19</v>
      </c>
      <c r="AD2757">
        <v>100430</v>
      </c>
      <c r="AE2757">
        <v>20</v>
      </c>
      <c r="AF2757">
        <v>201437</v>
      </c>
      <c r="AG2757">
        <v>18</v>
      </c>
      <c r="AH2757" t="e">
        <f>VLOOKUP(AF2757,关卡难度线!B:H,11,0)</f>
        <v>#N/A</v>
      </c>
    </row>
    <row r="2758" spans="14:34">
      <c r="N2758" s="14">
        <v>100430</v>
      </c>
      <c r="O2758">
        <v>11</v>
      </c>
      <c r="P2758">
        <v>100430</v>
      </c>
      <c r="Q2758">
        <v>12</v>
      </c>
      <c r="R2758">
        <v>100431</v>
      </c>
      <c r="S2758">
        <v>13</v>
      </c>
      <c r="T2758">
        <v>100431</v>
      </c>
      <c r="U2758">
        <v>14</v>
      </c>
      <c r="V2758">
        <v>100431</v>
      </c>
      <c r="W2758">
        <v>15</v>
      </c>
      <c r="X2758">
        <v>100432</v>
      </c>
      <c r="Y2758">
        <v>16</v>
      </c>
      <c r="Z2758">
        <v>100430</v>
      </c>
      <c r="AA2758">
        <v>17</v>
      </c>
      <c r="AB2758">
        <v>100432</v>
      </c>
      <c r="AC2758">
        <v>19</v>
      </c>
      <c r="AD2758">
        <v>100431</v>
      </c>
      <c r="AE2758">
        <v>20</v>
      </c>
      <c r="AF2758">
        <v>201438</v>
      </c>
      <c r="AG2758">
        <v>18</v>
      </c>
      <c r="AH2758" t="e">
        <f>VLOOKUP(AF2758,关卡难度线!B:H,11,0)</f>
        <v>#N/A</v>
      </c>
    </row>
    <row r="2759" spans="14:34">
      <c r="N2759" s="14">
        <v>100430</v>
      </c>
      <c r="O2759">
        <v>11</v>
      </c>
      <c r="P2759">
        <v>100431</v>
      </c>
      <c r="Q2759">
        <v>12</v>
      </c>
      <c r="R2759">
        <v>100431</v>
      </c>
      <c r="S2759">
        <v>13</v>
      </c>
      <c r="T2759">
        <v>100431</v>
      </c>
      <c r="U2759">
        <v>14</v>
      </c>
      <c r="V2759">
        <v>100432</v>
      </c>
      <c r="W2759">
        <v>15</v>
      </c>
      <c r="X2759">
        <v>100430</v>
      </c>
      <c r="Y2759">
        <v>16</v>
      </c>
      <c r="Z2759">
        <v>100431</v>
      </c>
      <c r="AA2759">
        <v>17</v>
      </c>
      <c r="AB2759">
        <v>100431</v>
      </c>
      <c r="AC2759">
        <v>19</v>
      </c>
      <c r="AD2759">
        <v>100430</v>
      </c>
      <c r="AE2759">
        <v>20</v>
      </c>
      <c r="AF2759">
        <v>201439</v>
      </c>
      <c r="AG2759">
        <v>18</v>
      </c>
      <c r="AH2759" t="e">
        <f>VLOOKUP(AF2759,关卡难度线!B:H,11,0)</f>
        <v>#N/A</v>
      </c>
    </row>
    <row r="2760" spans="14:34">
      <c r="N2760" s="14">
        <v>100430</v>
      </c>
      <c r="O2760">
        <v>11</v>
      </c>
      <c r="P2760">
        <v>100430</v>
      </c>
      <c r="Q2760">
        <v>12</v>
      </c>
      <c r="R2760">
        <v>100430</v>
      </c>
      <c r="S2760">
        <v>13</v>
      </c>
      <c r="T2760">
        <v>100430</v>
      </c>
      <c r="U2760">
        <v>14</v>
      </c>
      <c r="V2760">
        <v>100430</v>
      </c>
      <c r="W2760">
        <v>15</v>
      </c>
      <c r="X2760">
        <v>100431</v>
      </c>
      <c r="Y2760">
        <v>16</v>
      </c>
      <c r="Z2760">
        <v>100432</v>
      </c>
      <c r="AA2760">
        <v>17</v>
      </c>
      <c r="AB2760">
        <v>100430</v>
      </c>
      <c r="AC2760">
        <v>19</v>
      </c>
      <c r="AD2760">
        <v>100432</v>
      </c>
      <c r="AE2760">
        <v>20</v>
      </c>
      <c r="AF2760">
        <v>201440</v>
      </c>
      <c r="AG2760">
        <v>18</v>
      </c>
      <c r="AH2760" t="e">
        <f>VLOOKUP(AF2760,关卡难度线!B:H,11,0)</f>
        <v>#N/A</v>
      </c>
    </row>
    <row r="2761" spans="14:34">
      <c r="N2761" s="14">
        <v>100435</v>
      </c>
      <c r="O2761">
        <v>11</v>
      </c>
      <c r="P2761">
        <v>100434</v>
      </c>
      <c r="Q2761">
        <v>12</v>
      </c>
      <c r="R2761">
        <v>100433</v>
      </c>
      <c r="S2761">
        <v>13</v>
      </c>
      <c r="T2761">
        <v>100433</v>
      </c>
      <c r="U2761">
        <v>14</v>
      </c>
      <c r="V2761">
        <v>100434</v>
      </c>
      <c r="W2761">
        <v>15</v>
      </c>
      <c r="X2761">
        <v>100434</v>
      </c>
      <c r="Y2761">
        <v>16</v>
      </c>
      <c r="Z2761">
        <v>100433</v>
      </c>
      <c r="AA2761">
        <v>17</v>
      </c>
      <c r="AB2761">
        <v>100435</v>
      </c>
      <c r="AC2761">
        <v>19</v>
      </c>
      <c r="AD2761">
        <v>100435</v>
      </c>
      <c r="AE2761">
        <v>20</v>
      </c>
      <c r="AF2761">
        <v>201441</v>
      </c>
      <c r="AG2761">
        <v>18</v>
      </c>
      <c r="AH2761" t="e">
        <f>VLOOKUP(AF2761,关卡难度线!B:H,11,0)</f>
        <v>#N/A</v>
      </c>
    </row>
    <row r="2762" spans="14:34">
      <c r="N2762" s="14">
        <v>100435</v>
      </c>
      <c r="O2762">
        <v>11</v>
      </c>
      <c r="P2762">
        <v>100435</v>
      </c>
      <c r="Q2762">
        <v>12</v>
      </c>
      <c r="R2762">
        <v>100433</v>
      </c>
      <c r="S2762">
        <v>13</v>
      </c>
      <c r="T2762">
        <v>100434</v>
      </c>
      <c r="U2762">
        <v>14</v>
      </c>
      <c r="V2762">
        <v>100433</v>
      </c>
      <c r="W2762">
        <v>15</v>
      </c>
      <c r="X2762">
        <v>100433</v>
      </c>
      <c r="Y2762">
        <v>16</v>
      </c>
      <c r="Z2762">
        <v>100433</v>
      </c>
      <c r="AA2762">
        <v>17</v>
      </c>
      <c r="AB2762">
        <v>100433</v>
      </c>
      <c r="AC2762">
        <v>19</v>
      </c>
      <c r="AD2762">
        <v>100435</v>
      </c>
      <c r="AE2762">
        <v>20</v>
      </c>
      <c r="AF2762">
        <v>201442</v>
      </c>
      <c r="AG2762">
        <v>18</v>
      </c>
      <c r="AH2762" t="e">
        <f>VLOOKUP(AF2762,关卡难度线!B:H,11,0)</f>
        <v>#N/A</v>
      </c>
    </row>
    <row r="2763" spans="14:34">
      <c r="N2763" s="14">
        <v>100434</v>
      </c>
      <c r="O2763">
        <v>11</v>
      </c>
      <c r="P2763">
        <v>100433</v>
      </c>
      <c r="Q2763">
        <v>12</v>
      </c>
      <c r="R2763">
        <v>100433</v>
      </c>
      <c r="S2763">
        <v>13</v>
      </c>
      <c r="T2763">
        <v>100435</v>
      </c>
      <c r="U2763">
        <v>14</v>
      </c>
      <c r="V2763">
        <v>100433</v>
      </c>
      <c r="W2763">
        <v>15</v>
      </c>
      <c r="X2763">
        <v>100434</v>
      </c>
      <c r="Y2763">
        <v>16</v>
      </c>
      <c r="Z2763">
        <v>100435</v>
      </c>
      <c r="AA2763">
        <v>17</v>
      </c>
      <c r="AB2763">
        <v>100434</v>
      </c>
      <c r="AC2763">
        <v>19</v>
      </c>
      <c r="AD2763">
        <v>100435</v>
      </c>
      <c r="AE2763">
        <v>20</v>
      </c>
      <c r="AF2763">
        <v>201443</v>
      </c>
      <c r="AG2763">
        <v>18</v>
      </c>
      <c r="AH2763" t="e">
        <f>VLOOKUP(AF2763,关卡难度线!B:H,11,0)</f>
        <v>#N/A</v>
      </c>
    </row>
    <row r="2764" spans="14:34">
      <c r="N2764" s="14">
        <v>100434</v>
      </c>
      <c r="O2764">
        <v>11</v>
      </c>
      <c r="P2764">
        <v>100435</v>
      </c>
      <c r="Q2764">
        <v>12</v>
      </c>
      <c r="R2764">
        <v>100435</v>
      </c>
      <c r="S2764">
        <v>13</v>
      </c>
      <c r="T2764">
        <v>100435</v>
      </c>
      <c r="U2764">
        <v>14</v>
      </c>
      <c r="V2764">
        <v>100435</v>
      </c>
      <c r="W2764">
        <v>15</v>
      </c>
      <c r="X2764">
        <v>100435</v>
      </c>
      <c r="Y2764">
        <v>16</v>
      </c>
      <c r="Z2764">
        <v>100435</v>
      </c>
      <c r="AA2764">
        <v>17</v>
      </c>
      <c r="AB2764">
        <v>100434</v>
      </c>
      <c r="AC2764">
        <v>19</v>
      </c>
      <c r="AD2764">
        <v>100434</v>
      </c>
      <c r="AE2764">
        <v>20</v>
      </c>
      <c r="AF2764">
        <v>201444</v>
      </c>
      <c r="AG2764">
        <v>18</v>
      </c>
      <c r="AH2764" t="e">
        <f>VLOOKUP(AF2764,关卡难度线!B:H,11,0)</f>
        <v>#N/A</v>
      </c>
    </row>
    <row r="2765" spans="14:34">
      <c r="N2765" s="14">
        <v>100434</v>
      </c>
      <c r="O2765">
        <v>11</v>
      </c>
      <c r="P2765">
        <v>100435</v>
      </c>
      <c r="Q2765">
        <v>12</v>
      </c>
      <c r="R2765">
        <v>100433</v>
      </c>
      <c r="S2765">
        <v>13</v>
      </c>
      <c r="T2765">
        <v>100433</v>
      </c>
      <c r="U2765">
        <v>14</v>
      </c>
      <c r="V2765">
        <v>100433</v>
      </c>
      <c r="W2765">
        <v>15</v>
      </c>
      <c r="X2765">
        <v>100435</v>
      </c>
      <c r="Y2765">
        <v>16</v>
      </c>
      <c r="Z2765">
        <v>100433</v>
      </c>
      <c r="AA2765">
        <v>17</v>
      </c>
      <c r="AB2765">
        <v>100434</v>
      </c>
      <c r="AC2765">
        <v>19</v>
      </c>
      <c r="AD2765">
        <v>100434</v>
      </c>
      <c r="AE2765">
        <v>20</v>
      </c>
      <c r="AF2765">
        <v>201445</v>
      </c>
      <c r="AG2765">
        <v>18</v>
      </c>
      <c r="AH2765" t="e">
        <f>VLOOKUP(AF2765,关卡难度线!B:H,11,0)</f>
        <v>#N/A</v>
      </c>
    </row>
    <row r="2766" spans="14:34">
      <c r="N2766" s="14">
        <v>100435</v>
      </c>
      <c r="O2766">
        <v>11</v>
      </c>
      <c r="P2766">
        <v>100434</v>
      </c>
      <c r="Q2766">
        <v>12</v>
      </c>
      <c r="R2766">
        <v>100435</v>
      </c>
      <c r="S2766">
        <v>13</v>
      </c>
      <c r="T2766">
        <v>100434</v>
      </c>
      <c r="U2766">
        <v>14</v>
      </c>
      <c r="V2766">
        <v>100435</v>
      </c>
      <c r="W2766">
        <v>15</v>
      </c>
      <c r="X2766">
        <v>100435</v>
      </c>
      <c r="Y2766">
        <v>16</v>
      </c>
      <c r="Z2766">
        <v>100434</v>
      </c>
      <c r="AA2766">
        <v>17</v>
      </c>
      <c r="AB2766">
        <v>100435</v>
      </c>
      <c r="AC2766">
        <v>19</v>
      </c>
      <c r="AD2766">
        <v>100433</v>
      </c>
      <c r="AE2766">
        <v>20</v>
      </c>
      <c r="AF2766">
        <v>201446</v>
      </c>
      <c r="AG2766">
        <v>18</v>
      </c>
      <c r="AH2766" t="e">
        <f>VLOOKUP(AF2766,关卡难度线!B:H,11,0)</f>
        <v>#N/A</v>
      </c>
    </row>
    <row r="2767" spans="14:34">
      <c r="N2767" s="14">
        <v>100434</v>
      </c>
      <c r="O2767">
        <v>11</v>
      </c>
      <c r="P2767">
        <v>100435</v>
      </c>
      <c r="Q2767">
        <v>12</v>
      </c>
      <c r="R2767">
        <v>100435</v>
      </c>
      <c r="S2767">
        <v>13</v>
      </c>
      <c r="T2767">
        <v>100434</v>
      </c>
      <c r="U2767">
        <v>14</v>
      </c>
      <c r="V2767">
        <v>100435</v>
      </c>
      <c r="W2767">
        <v>15</v>
      </c>
      <c r="X2767">
        <v>100433</v>
      </c>
      <c r="Y2767">
        <v>16</v>
      </c>
      <c r="Z2767">
        <v>100433</v>
      </c>
      <c r="AA2767">
        <v>17</v>
      </c>
      <c r="AB2767">
        <v>100435</v>
      </c>
      <c r="AC2767">
        <v>19</v>
      </c>
      <c r="AD2767">
        <v>100435</v>
      </c>
      <c r="AE2767">
        <v>20</v>
      </c>
      <c r="AF2767">
        <v>201447</v>
      </c>
      <c r="AG2767">
        <v>18</v>
      </c>
      <c r="AH2767" t="e">
        <f>VLOOKUP(AF2767,关卡难度线!B:H,11,0)</f>
        <v>#N/A</v>
      </c>
    </row>
    <row r="2768" spans="14:34">
      <c r="N2768" s="14">
        <v>100435</v>
      </c>
      <c r="O2768">
        <v>11</v>
      </c>
      <c r="P2768">
        <v>100433</v>
      </c>
      <c r="Q2768">
        <v>12</v>
      </c>
      <c r="R2768">
        <v>100433</v>
      </c>
      <c r="S2768">
        <v>13</v>
      </c>
      <c r="T2768">
        <v>100433</v>
      </c>
      <c r="U2768">
        <v>14</v>
      </c>
      <c r="V2768">
        <v>100435</v>
      </c>
      <c r="W2768">
        <v>15</v>
      </c>
      <c r="X2768">
        <v>100435</v>
      </c>
      <c r="Y2768">
        <v>16</v>
      </c>
      <c r="Z2768">
        <v>100433</v>
      </c>
      <c r="AA2768">
        <v>17</v>
      </c>
      <c r="AB2768">
        <v>100434</v>
      </c>
      <c r="AC2768">
        <v>19</v>
      </c>
      <c r="AD2768">
        <v>100434</v>
      </c>
      <c r="AE2768">
        <v>20</v>
      </c>
      <c r="AF2768">
        <v>201448</v>
      </c>
      <c r="AG2768">
        <v>18</v>
      </c>
      <c r="AH2768" t="e">
        <f>VLOOKUP(AF2768,关卡难度线!B:H,11,0)</f>
        <v>#N/A</v>
      </c>
    </row>
    <row r="2769" spans="14:34">
      <c r="N2769" s="14">
        <v>100434</v>
      </c>
      <c r="O2769">
        <v>11</v>
      </c>
      <c r="P2769">
        <v>100434</v>
      </c>
      <c r="Q2769">
        <v>12</v>
      </c>
      <c r="R2769">
        <v>100435</v>
      </c>
      <c r="S2769">
        <v>13</v>
      </c>
      <c r="T2769">
        <v>100433</v>
      </c>
      <c r="U2769">
        <v>14</v>
      </c>
      <c r="V2769">
        <v>100435</v>
      </c>
      <c r="W2769">
        <v>15</v>
      </c>
      <c r="X2769">
        <v>100433</v>
      </c>
      <c r="Y2769">
        <v>16</v>
      </c>
      <c r="Z2769">
        <v>100434</v>
      </c>
      <c r="AA2769">
        <v>17</v>
      </c>
      <c r="AB2769">
        <v>100434</v>
      </c>
      <c r="AC2769">
        <v>19</v>
      </c>
      <c r="AD2769">
        <v>100434</v>
      </c>
      <c r="AE2769">
        <v>20</v>
      </c>
      <c r="AF2769">
        <v>201449</v>
      </c>
      <c r="AG2769">
        <v>18</v>
      </c>
      <c r="AH2769" t="e">
        <f>VLOOKUP(AF2769,关卡难度线!B:H,11,0)</f>
        <v>#N/A</v>
      </c>
    </row>
    <row r="2770" spans="14:34">
      <c r="N2770" s="14">
        <v>100435</v>
      </c>
      <c r="O2770">
        <v>11</v>
      </c>
      <c r="P2770">
        <v>100433</v>
      </c>
      <c r="Q2770">
        <v>12</v>
      </c>
      <c r="R2770">
        <v>100433</v>
      </c>
      <c r="S2770">
        <v>13</v>
      </c>
      <c r="T2770">
        <v>100433</v>
      </c>
      <c r="U2770">
        <v>14</v>
      </c>
      <c r="V2770">
        <v>100434</v>
      </c>
      <c r="W2770">
        <v>15</v>
      </c>
      <c r="X2770">
        <v>100435</v>
      </c>
      <c r="Y2770">
        <v>16</v>
      </c>
      <c r="Z2770">
        <v>100435</v>
      </c>
      <c r="AA2770">
        <v>17</v>
      </c>
      <c r="AB2770">
        <v>100434</v>
      </c>
      <c r="AC2770">
        <v>19</v>
      </c>
      <c r="AD2770">
        <v>100433</v>
      </c>
      <c r="AE2770">
        <v>20</v>
      </c>
      <c r="AF2770">
        <v>201450</v>
      </c>
      <c r="AG2770">
        <v>18</v>
      </c>
      <c r="AH2770" t="e">
        <f>VLOOKUP(AF2770,关卡难度线!B:H,11,0)</f>
        <v>#N/A</v>
      </c>
    </row>
    <row r="2771" spans="14:34">
      <c r="N2771" s="14">
        <v>100435</v>
      </c>
      <c r="O2771">
        <v>11</v>
      </c>
      <c r="P2771">
        <v>100434</v>
      </c>
      <c r="Q2771">
        <v>12</v>
      </c>
      <c r="R2771">
        <v>100433</v>
      </c>
      <c r="S2771">
        <v>13</v>
      </c>
      <c r="T2771">
        <v>100433</v>
      </c>
      <c r="U2771">
        <v>14</v>
      </c>
      <c r="V2771">
        <v>100434</v>
      </c>
      <c r="W2771">
        <v>15</v>
      </c>
      <c r="X2771">
        <v>100434</v>
      </c>
      <c r="Y2771">
        <v>16</v>
      </c>
      <c r="Z2771">
        <v>100433</v>
      </c>
      <c r="AA2771">
        <v>17</v>
      </c>
      <c r="AB2771">
        <v>100435</v>
      </c>
      <c r="AC2771">
        <v>19</v>
      </c>
      <c r="AD2771">
        <v>100435</v>
      </c>
      <c r="AE2771">
        <v>20</v>
      </c>
      <c r="AF2771">
        <v>201441</v>
      </c>
      <c r="AG2771">
        <v>18</v>
      </c>
      <c r="AH2771" t="e">
        <f>VLOOKUP(AF2771,关卡难度线!B:H,11,0)</f>
        <v>#N/A</v>
      </c>
    </row>
    <row r="2772" spans="14:34">
      <c r="N2772" s="14">
        <v>100435</v>
      </c>
      <c r="O2772">
        <v>11</v>
      </c>
      <c r="P2772">
        <v>100435</v>
      </c>
      <c r="Q2772">
        <v>12</v>
      </c>
      <c r="R2772">
        <v>100433</v>
      </c>
      <c r="S2772">
        <v>13</v>
      </c>
      <c r="T2772">
        <v>100434</v>
      </c>
      <c r="U2772">
        <v>14</v>
      </c>
      <c r="V2772">
        <v>100433</v>
      </c>
      <c r="W2772">
        <v>15</v>
      </c>
      <c r="X2772">
        <v>100433</v>
      </c>
      <c r="Y2772">
        <v>16</v>
      </c>
      <c r="Z2772">
        <v>100433</v>
      </c>
      <c r="AA2772">
        <v>17</v>
      </c>
      <c r="AB2772">
        <v>100433</v>
      </c>
      <c r="AC2772">
        <v>19</v>
      </c>
      <c r="AD2772">
        <v>100435</v>
      </c>
      <c r="AE2772">
        <v>20</v>
      </c>
      <c r="AF2772">
        <v>201442</v>
      </c>
      <c r="AG2772">
        <v>18</v>
      </c>
      <c r="AH2772" t="e">
        <f>VLOOKUP(AF2772,关卡难度线!B:H,11,0)</f>
        <v>#N/A</v>
      </c>
    </row>
    <row r="2773" spans="14:34">
      <c r="N2773" s="14">
        <v>100434</v>
      </c>
      <c r="O2773">
        <v>11</v>
      </c>
      <c r="P2773">
        <v>100433</v>
      </c>
      <c r="Q2773">
        <v>12</v>
      </c>
      <c r="R2773">
        <v>100433</v>
      </c>
      <c r="S2773">
        <v>13</v>
      </c>
      <c r="T2773">
        <v>100435</v>
      </c>
      <c r="U2773">
        <v>14</v>
      </c>
      <c r="V2773">
        <v>100433</v>
      </c>
      <c r="W2773">
        <v>15</v>
      </c>
      <c r="X2773">
        <v>100434</v>
      </c>
      <c r="Y2773">
        <v>16</v>
      </c>
      <c r="Z2773">
        <v>100435</v>
      </c>
      <c r="AA2773">
        <v>17</v>
      </c>
      <c r="AB2773">
        <v>100434</v>
      </c>
      <c r="AC2773">
        <v>19</v>
      </c>
      <c r="AD2773">
        <v>100435</v>
      </c>
      <c r="AE2773">
        <v>20</v>
      </c>
      <c r="AF2773">
        <v>201443</v>
      </c>
      <c r="AG2773">
        <v>18</v>
      </c>
      <c r="AH2773" t="e">
        <f>VLOOKUP(AF2773,关卡难度线!B:H,11,0)</f>
        <v>#N/A</v>
      </c>
    </row>
    <row r="2774" spans="14:34">
      <c r="N2774" s="14">
        <v>100434</v>
      </c>
      <c r="O2774">
        <v>11</v>
      </c>
      <c r="P2774">
        <v>100435</v>
      </c>
      <c r="Q2774">
        <v>12</v>
      </c>
      <c r="R2774">
        <v>100435</v>
      </c>
      <c r="S2774">
        <v>13</v>
      </c>
      <c r="T2774">
        <v>100435</v>
      </c>
      <c r="U2774">
        <v>14</v>
      </c>
      <c r="V2774">
        <v>100435</v>
      </c>
      <c r="W2774">
        <v>15</v>
      </c>
      <c r="X2774">
        <v>100435</v>
      </c>
      <c r="Y2774">
        <v>16</v>
      </c>
      <c r="Z2774">
        <v>100435</v>
      </c>
      <c r="AA2774">
        <v>17</v>
      </c>
      <c r="AB2774">
        <v>100434</v>
      </c>
      <c r="AC2774">
        <v>19</v>
      </c>
      <c r="AD2774">
        <v>100434</v>
      </c>
      <c r="AE2774">
        <v>20</v>
      </c>
      <c r="AF2774">
        <v>201444</v>
      </c>
      <c r="AG2774">
        <v>18</v>
      </c>
      <c r="AH2774" t="e">
        <f>VLOOKUP(AF2774,关卡难度线!B:H,11,0)</f>
        <v>#N/A</v>
      </c>
    </row>
    <row r="2775" spans="14:34">
      <c r="N2775" s="14">
        <v>100434</v>
      </c>
      <c r="O2775">
        <v>11</v>
      </c>
      <c r="P2775">
        <v>100435</v>
      </c>
      <c r="Q2775">
        <v>12</v>
      </c>
      <c r="R2775">
        <v>100433</v>
      </c>
      <c r="S2775">
        <v>13</v>
      </c>
      <c r="T2775">
        <v>100433</v>
      </c>
      <c r="U2775">
        <v>14</v>
      </c>
      <c r="V2775">
        <v>100433</v>
      </c>
      <c r="W2775">
        <v>15</v>
      </c>
      <c r="X2775">
        <v>100435</v>
      </c>
      <c r="Y2775">
        <v>16</v>
      </c>
      <c r="Z2775">
        <v>100433</v>
      </c>
      <c r="AA2775">
        <v>17</v>
      </c>
      <c r="AB2775">
        <v>100434</v>
      </c>
      <c r="AC2775">
        <v>19</v>
      </c>
      <c r="AD2775">
        <v>100434</v>
      </c>
      <c r="AE2775">
        <v>20</v>
      </c>
      <c r="AF2775">
        <v>201445</v>
      </c>
      <c r="AG2775">
        <v>18</v>
      </c>
      <c r="AH2775" t="e">
        <f>VLOOKUP(AF2775,关卡难度线!B:H,11,0)</f>
        <v>#N/A</v>
      </c>
    </row>
    <row r="2776" spans="14:34">
      <c r="N2776" s="14">
        <v>100435</v>
      </c>
      <c r="O2776">
        <v>11</v>
      </c>
      <c r="P2776">
        <v>100434</v>
      </c>
      <c r="Q2776">
        <v>12</v>
      </c>
      <c r="R2776">
        <v>100435</v>
      </c>
      <c r="S2776">
        <v>13</v>
      </c>
      <c r="T2776">
        <v>100434</v>
      </c>
      <c r="U2776">
        <v>14</v>
      </c>
      <c r="V2776">
        <v>100435</v>
      </c>
      <c r="W2776">
        <v>15</v>
      </c>
      <c r="X2776">
        <v>100435</v>
      </c>
      <c r="Y2776">
        <v>16</v>
      </c>
      <c r="Z2776">
        <v>100434</v>
      </c>
      <c r="AA2776">
        <v>17</v>
      </c>
      <c r="AB2776">
        <v>100435</v>
      </c>
      <c r="AC2776">
        <v>19</v>
      </c>
      <c r="AD2776">
        <v>100433</v>
      </c>
      <c r="AE2776">
        <v>20</v>
      </c>
      <c r="AF2776">
        <v>201446</v>
      </c>
      <c r="AG2776">
        <v>18</v>
      </c>
      <c r="AH2776" t="e">
        <f>VLOOKUP(AF2776,关卡难度线!B:H,11,0)</f>
        <v>#N/A</v>
      </c>
    </row>
    <row r="2777" spans="14:34">
      <c r="N2777" s="14">
        <v>100434</v>
      </c>
      <c r="O2777">
        <v>11</v>
      </c>
      <c r="P2777">
        <v>100435</v>
      </c>
      <c r="Q2777">
        <v>12</v>
      </c>
      <c r="R2777">
        <v>100435</v>
      </c>
      <c r="S2777">
        <v>13</v>
      </c>
      <c r="T2777">
        <v>100434</v>
      </c>
      <c r="U2777">
        <v>14</v>
      </c>
      <c r="V2777">
        <v>100435</v>
      </c>
      <c r="W2777">
        <v>15</v>
      </c>
      <c r="X2777">
        <v>100433</v>
      </c>
      <c r="Y2777">
        <v>16</v>
      </c>
      <c r="Z2777">
        <v>100433</v>
      </c>
      <c r="AA2777">
        <v>17</v>
      </c>
      <c r="AB2777">
        <v>100435</v>
      </c>
      <c r="AC2777">
        <v>19</v>
      </c>
      <c r="AD2777">
        <v>100435</v>
      </c>
      <c r="AE2777">
        <v>20</v>
      </c>
      <c r="AF2777">
        <v>201447</v>
      </c>
      <c r="AG2777">
        <v>18</v>
      </c>
      <c r="AH2777" t="e">
        <f>VLOOKUP(AF2777,关卡难度线!B:H,11,0)</f>
        <v>#N/A</v>
      </c>
    </row>
    <row r="2778" spans="14:34">
      <c r="N2778" s="14">
        <v>100435</v>
      </c>
      <c r="O2778">
        <v>11</v>
      </c>
      <c r="P2778">
        <v>100433</v>
      </c>
      <c r="Q2778">
        <v>12</v>
      </c>
      <c r="R2778">
        <v>100433</v>
      </c>
      <c r="S2778">
        <v>13</v>
      </c>
      <c r="T2778">
        <v>100433</v>
      </c>
      <c r="U2778">
        <v>14</v>
      </c>
      <c r="V2778">
        <v>100435</v>
      </c>
      <c r="W2778">
        <v>15</v>
      </c>
      <c r="X2778">
        <v>100435</v>
      </c>
      <c r="Y2778">
        <v>16</v>
      </c>
      <c r="Z2778">
        <v>100433</v>
      </c>
      <c r="AA2778">
        <v>17</v>
      </c>
      <c r="AB2778">
        <v>100434</v>
      </c>
      <c r="AC2778">
        <v>19</v>
      </c>
      <c r="AD2778">
        <v>100434</v>
      </c>
      <c r="AE2778">
        <v>20</v>
      </c>
      <c r="AF2778">
        <v>201448</v>
      </c>
      <c r="AG2778">
        <v>18</v>
      </c>
      <c r="AH2778" t="e">
        <f>VLOOKUP(AF2778,关卡难度线!B:H,11,0)</f>
        <v>#N/A</v>
      </c>
    </row>
    <row r="2779" spans="14:34">
      <c r="N2779" s="14">
        <v>100434</v>
      </c>
      <c r="O2779">
        <v>11</v>
      </c>
      <c r="P2779">
        <v>100434</v>
      </c>
      <c r="Q2779">
        <v>12</v>
      </c>
      <c r="R2779">
        <v>100435</v>
      </c>
      <c r="S2779">
        <v>13</v>
      </c>
      <c r="T2779">
        <v>100433</v>
      </c>
      <c r="U2779">
        <v>14</v>
      </c>
      <c r="V2779">
        <v>100435</v>
      </c>
      <c r="W2779">
        <v>15</v>
      </c>
      <c r="X2779">
        <v>100433</v>
      </c>
      <c r="Y2779">
        <v>16</v>
      </c>
      <c r="Z2779">
        <v>100434</v>
      </c>
      <c r="AA2779">
        <v>17</v>
      </c>
      <c r="AB2779">
        <v>100434</v>
      </c>
      <c r="AC2779">
        <v>19</v>
      </c>
      <c r="AD2779">
        <v>100434</v>
      </c>
      <c r="AE2779">
        <v>20</v>
      </c>
      <c r="AF2779">
        <v>201449</v>
      </c>
      <c r="AG2779">
        <v>18</v>
      </c>
      <c r="AH2779" t="e">
        <f>VLOOKUP(AF2779,关卡难度线!B:H,11,0)</f>
        <v>#N/A</v>
      </c>
    </row>
    <row r="2780" spans="14:34">
      <c r="N2780" s="14">
        <v>100435</v>
      </c>
      <c r="O2780">
        <v>11</v>
      </c>
      <c r="P2780">
        <v>100433</v>
      </c>
      <c r="Q2780">
        <v>12</v>
      </c>
      <c r="R2780">
        <v>100433</v>
      </c>
      <c r="S2780">
        <v>13</v>
      </c>
      <c r="T2780">
        <v>100433</v>
      </c>
      <c r="U2780">
        <v>14</v>
      </c>
      <c r="V2780">
        <v>100434</v>
      </c>
      <c r="W2780">
        <v>15</v>
      </c>
      <c r="X2780">
        <v>100435</v>
      </c>
      <c r="Y2780">
        <v>16</v>
      </c>
      <c r="Z2780">
        <v>100435</v>
      </c>
      <c r="AA2780">
        <v>17</v>
      </c>
      <c r="AB2780">
        <v>100434</v>
      </c>
      <c r="AC2780">
        <v>19</v>
      </c>
      <c r="AD2780">
        <v>100433</v>
      </c>
      <c r="AE2780">
        <v>20</v>
      </c>
      <c r="AF2780">
        <v>201450</v>
      </c>
      <c r="AG2780">
        <v>18</v>
      </c>
      <c r="AH2780" t="e">
        <f>VLOOKUP(AF2780,关卡难度线!B:H,11,0)</f>
        <v>#N/A</v>
      </c>
    </row>
    <row r="2781" spans="14:34">
      <c r="N2781" s="14">
        <v>100437</v>
      </c>
      <c r="O2781">
        <v>11</v>
      </c>
      <c r="P2781">
        <v>100436</v>
      </c>
      <c r="Q2781">
        <v>12</v>
      </c>
      <c r="R2781">
        <v>100436</v>
      </c>
      <c r="S2781">
        <v>13</v>
      </c>
      <c r="T2781">
        <v>100438</v>
      </c>
      <c r="U2781">
        <v>14</v>
      </c>
      <c r="V2781">
        <v>100437</v>
      </c>
      <c r="W2781">
        <v>15</v>
      </c>
      <c r="X2781">
        <v>100437</v>
      </c>
      <c r="Y2781">
        <v>16</v>
      </c>
      <c r="Z2781">
        <v>100436</v>
      </c>
      <c r="AA2781">
        <v>17</v>
      </c>
      <c r="AB2781">
        <v>100436</v>
      </c>
      <c r="AC2781">
        <v>19</v>
      </c>
      <c r="AD2781">
        <v>100437</v>
      </c>
      <c r="AE2781">
        <v>20</v>
      </c>
      <c r="AF2781">
        <v>201451</v>
      </c>
      <c r="AG2781">
        <v>18</v>
      </c>
      <c r="AH2781" t="e">
        <f>VLOOKUP(AF2781,关卡难度线!B:H,11,0)</f>
        <v>#N/A</v>
      </c>
    </row>
    <row r="2782" spans="14:34">
      <c r="N2782" s="14">
        <v>100437</v>
      </c>
      <c r="O2782">
        <v>11</v>
      </c>
      <c r="P2782">
        <v>100436</v>
      </c>
      <c r="Q2782">
        <v>12</v>
      </c>
      <c r="R2782">
        <v>100438</v>
      </c>
      <c r="S2782">
        <v>13</v>
      </c>
      <c r="T2782">
        <v>100438</v>
      </c>
      <c r="U2782">
        <v>14</v>
      </c>
      <c r="V2782">
        <v>100436</v>
      </c>
      <c r="W2782">
        <v>15</v>
      </c>
      <c r="X2782">
        <v>100436</v>
      </c>
      <c r="Y2782">
        <v>16</v>
      </c>
      <c r="Z2782">
        <v>100436</v>
      </c>
      <c r="AA2782">
        <v>17</v>
      </c>
      <c r="AB2782">
        <v>100436</v>
      </c>
      <c r="AC2782">
        <v>19</v>
      </c>
      <c r="AD2782">
        <v>100437</v>
      </c>
      <c r="AE2782">
        <v>20</v>
      </c>
      <c r="AF2782">
        <v>201452</v>
      </c>
      <c r="AG2782">
        <v>18</v>
      </c>
      <c r="AH2782" t="e">
        <f>VLOOKUP(AF2782,关卡难度线!B:H,11,0)</f>
        <v>#N/A</v>
      </c>
    </row>
    <row r="2783" spans="14:34">
      <c r="N2783" s="14">
        <v>100436</v>
      </c>
      <c r="O2783">
        <v>11</v>
      </c>
      <c r="P2783">
        <v>100438</v>
      </c>
      <c r="Q2783">
        <v>12</v>
      </c>
      <c r="R2783">
        <v>100437</v>
      </c>
      <c r="S2783">
        <v>13</v>
      </c>
      <c r="T2783">
        <v>100437</v>
      </c>
      <c r="U2783">
        <v>14</v>
      </c>
      <c r="V2783">
        <v>100436</v>
      </c>
      <c r="W2783">
        <v>15</v>
      </c>
      <c r="X2783">
        <v>100436</v>
      </c>
      <c r="Y2783">
        <v>16</v>
      </c>
      <c r="Z2783">
        <v>100436</v>
      </c>
      <c r="AA2783">
        <v>17</v>
      </c>
      <c r="AB2783">
        <v>100438</v>
      </c>
      <c r="AC2783">
        <v>19</v>
      </c>
      <c r="AD2783">
        <v>100436</v>
      </c>
      <c r="AE2783">
        <v>20</v>
      </c>
      <c r="AF2783">
        <v>201453</v>
      </c>
      <c r="AG2783">
        <v>18</v>
      </c>
      <c r="AH2783" t="e">
        <f>VLOOKUP(AF2783,关卡难度线!B:H,11,0)</f>
        <v>#N/A</v>
      </c>
    </row>
    <row r="2784" spans="14:34">
      <c r="N2784" s="14">
        <v>100436</v>
      </c>
      <c r="O2784">
        <v>11</v>
      </c>
      <c r="P2784">
        <v>100437</v>
      </c>
      <c r="Q2784">
        <v>12</v>
      </c>
      <c r="R2784">
        <v>100436</v>
      </c>
      <c r="S2784">
        <v>13</v>
      </c>
      <c r="T2784">
        <v>100437</v>
      </c>
      <c r="U2784">
        <v>14</v>
      </c>
      <c r="V2784">
        <v>100437</v>
      </c>
      <c r="W2784">
        <v>15</v>
      </c>
      <c r="X2784">
        <v>100436</v>
      </c>
      <c r="Y2784">
        <v>16</v>
      </c>
      <c r="Z2784">
        <v>100436</v>
      </c>
      <c r="AA2784">
        <v>17</v>
      </c>
      <c r="AB2784">
        <v>100437</v>
      </c>
      <c r="AC2784">
        <v>19</v>
      </c>
      <c r="AD2784">
        <v>100438</v>
      </c>
      <c r="AE2784">
        <v>20</v>
      </c>
      <c r="AF2784">
        <v>201454</v>
      </c>
      <c r="AG2784">
        <v>18</v>
      </c>
      <c r="AH2784" t="e">
        <f>VLOOKUP(AF2784,关卡难度线!B:H,11,0)</f>
        <v>#N/A</v>
      </c>
    </row>
    <row r="2785" spans="14:34">
      <c r="N2785" s="14">
        <v>100438</v>
      </c>
      <c r="O2785">
        <v>11</v>
      </c>
      <c r="P2785">
        <v>100436</v>
      </c>
      <c r="Q2785">
        <v>12</v>
      </c>
      <c r="R2785">
        <v>100437</v>
      </c>
      <c r="S2785">
        <v>13</v>
      </c>
      <c r="T2785">
        <v>100436</v>
      </c>
      <c r="U2785">
        <v>14</v>
      </c>
      <c r="V2785">
        <v>100438</v>
      </c>
      <c r="W2785">
        <v>15</v>
      </c>
      <c r="X2785">
        <v>100438</v>
      </c>
      <c r="Y2785">
        <v>16</v>
      </c>
      <c r="Z2785">
        <v>100438</v>
      </c>
      <c r="AA2785">
        <v>17</v>
      </c>
      <c r="AB2785">
        <v>100438</v>
      </c>
      <c r="AC2785">
        <v>19</v>
      </c>
      <c r="AD2785">
        <v>100438</v>
      </c>
      <c r="AE2785">
        <v>20</v>
      </c>
      <c r="AF2785">
        <v>201455</v>
      </c>
      <c r="AG2785">
        <v>18</v>
      </c>
      <c r="AH2785" t="e">
        <f>VLOOKUP(AF2785,关卡难度线!B:H,11,0)</f>
        <v>#N/A</v>
      </c>
    </row>
    <row r="2786" spans="14:34">
      <c r="N2786" s="14">
        <v>100437</v>
      </c>
      <c r="O2786">
        <v>11</v>
      </c>
      <c r="P2786">
        <v>100438</v>
      </c>
      <c r="Q2786">
        <v>12</v>
      </c>
      <c r="R2786">
        <v>100438</v>
      </c>
      <c r="S2786">
        <v>13</v>
      </c>
      <c r="T2786">
        <v>100437</v>
      </c>
      <c r="U2786">
        <v>14</v>
      </c>
      <c r="V2786">
        <v>100438</v>
      </c>
      <c r="W2786">
        <v>15</v>
      </c>
      <c r="X2786">
        <v>100437</v>
      </c>
      <c r="Y2786">
        <v>16</v>
      </c>
      <c r="Z2786">
        <v>100438</v>
      </c>
      <c r="AA2786">
        <v>17</v>
      </c>
      <c r="AB2786">
        <v>100438</v>
      </c>
      <c r="AC2786">
        <v>19</v>
      </c>
      <c r="AD2786">
        <v>100438</v>
      </c>
      <c r="AE2786">
        <v>20</v>
      </c>
      <c r="AF2786">
        <v>201456</v>
      </c>
      <c r="AG2786">
        <v>18</v>
      </c>
      <c r="AH2786" t="e">
        <f>VLOOKUP(AF2786,关卡难度线!B:H,11,0)</f>
        <v>#N/A</v>
      </c>
    </row>
    <row r="2787" spans="14:34">
      <c r="N2787" s="14">
        <v>100437</v>
      </c>
      <c r="O2787">
        <v>11</v>
      </c>
      <c r="P2787">
        <v>100438</v>
      </c>
      <c r="Q2787">
        <v>12</v>
      </c>
      <c r="R2787">
        <v>100437</v>
      </c>
      <c r="S2787">
        <v>13</v>
      </c>
      <c r="T2787">
        <v>100437</v>
      </c>
      <c r="U2787">
        <v>14</v>
      </c>
      <c r="V2787">
        <v>100436</v>
      </c>
      <c r="W2787">
        <v>15</v>
      </c>
      <c r="X2787">
        <v>100438</v>
      </c>
      <c r="Y2787">
        <v>16</v>
      </c>
      <c r="Z2787">
        <v>100437</v>
      </c>
      <c r="AA2787">
        <v>17</v>
      </c>
      <c r="AB2787">
        <v>100437</v>
      </c>
      <c r="AC2787">
        <v>19</v>
      </c>
      <c r="AD2787">
        <v>100436</v>
      </c>
      <c r="AE2787">
        <v>20</v>
      </c>
      <c r="AF2787">
        <v>201457</v>
      </c>
      <c r="AG2787">
        <v>18</v>
      </c>
      <c r="AH2787" t="e">
        <f>VLOOKUP(AF2787,关卡难度线!B:H,11,0)</f>
        <v>#N/A</v>
      </c>
    </row>
    <row r="2788" spans="14:34">
      <c r="N2788" s="14">
        <v>100436</v>
      </c>
      <c r="O2788">
        <v>11</v>
      </c>
      <c r="P2788">
        <v>100436</v>
      </c>
      <c r="Q2788">
        <v>12</v>
      </c>
      <c r="R2788">
        <v>100438</v>
      </c>
      <c r="S2788">
        <v>13</v>
      </c>
      <c r="T2788">
        <v>100436</v>
      </c>
      <c r="U2788">
        <v>14</v>
      </c>
      <c r="V2788">
        <v>100436</v>
      </c>
      <c r="W2788">
        <v>15</v>
      </c>
      <c r="X2788">
        <v>100437</v>
      </c>
      <c r="Y2788">
        <v>16</v>
      </c>
      <c r="Z2788">
        <v>100436</v>
      </c>
      <c r="AA2788">
        <v>17</v>
      </c>
      <c r="AB2788">
        <v>100436</v>
      </c>
      <c r="AC2788">
        <v>19</v>
      </c>
      <c r="AD2788">
        <v>100438</v>
      </c>
      <c r="AE2788">
        <v>20</v>
      </c>
      <c r="AF2788">
        <v>201458</v>
      </c>
      <c r="AG2788">
        <v>18</v>
      </c>
      <c r="AH2788" t="e">
        <f>VLOOKUP(AF2788,关卡难度线!B:H,11,0)</f>
        <v>#N/A</v>
      </c>
    </row>
    <row r="2789" spans="14:34">
      <c r="N2789" s="14">
        <v>100437</v>
      </c>
      <c r="O2789">
        <v>11</v>
      </c>
      <c r="P2789">
        <v>100437</v>
      </c>
      <c r="Q2789">
        <v>12</v>
      </c>
      <c r="R2789">
        <v>100437</v>
      </c>
      <c r="S2789">
        <v>13</v>
      </c>
      <c r="T2789">
        <v>100436</v>
      </c>
      <c r="U2789">
        <v>14</v>
      </c>
      <c r="V2789">
        <v>100438</v>
      </c>
      <c r="W2789">
        <v>15</v>
      </c>
      <c r="X2789">
        <v>100437</v>
      </c>
      <c r="Y2789">
        <v>16</v>
      </c>
      <c r="Z2789">
        <v>100436</v>
      </c>
      <c r="AA2789">
        <v>17</v>
      </c>
      <c r="AB2789">
        <v>100436</v>
      </c>
      <c r="AC2789">
        <v>19</v>
      </c>
      <c r="AD2789">
        <v>100437</v>
      </c>
      <c r="AE2789">
        <v>20</v>
      </c>
      <c r="AF2789">
        <v>201459</v>
      </c>
      <c r="AG2789">
        <v>18</v>
      </c>
      <c r="AH2789" t="e">
        <f>VLOOKUP(AF2789,关卡难度线!B:H,11,0)</f>
        <v>#N/A</v>
      </c>
    </row>
    <row r="2790" spans="14:34">
      <c r="N2790" s="14">
        <v>100437</v>
      </c>
      <c r="O2790">
        <v>11</v>
      </c>
      <c r="P2790">
        <v>100437</v>
      </c>
      <c r="Q2790">
        <v>12</v>
      </c>
      <c r="R2790">
        <v>100438</v>
      </c>
      <c r="S2790">
        <v>13</v>
      </c>
      <c r="T2790">
        <v>100438</v>
      </c>
      <c r="U2790">
        <v>14</v>
      </c>
      <c r="V2790">
        <v>100437</v>
      </c>
      <c r="W2790">
        <v>15</v>
      </c>
      <c r="X2790">
        <v>100437</v>
      </c>
      <c r="Y2790">
        <v>16</v>
      </c>
      <c r="Z2790">
        <v>100436</v>
      </c>
      <c r="AA2790">
        <v>17</v>
      </c>
      <c r="AB2790">
        <v>100436</v>
      </c>
      <c r="AC2790">
        <v>19</v>
      </c>
      <c r="AD2790">
        <v>100438</v>
      </c>
      <c r="AE2790">
        <v>20</v>
      </c>
      <c r="AF2790">
        <v>201460</v>
      </c>
      <c r="AG2790">
        <v>18</v>
      </c>
      <c r="AH2790" t="e">
        <f>VLOOKUP(AF2790,关卡难度线!B:H,11,0)</f>
        <v>#N/A</v>
      </c>
    </row>
    <row r="2791" spans="14:34">
      <c r="N2791" s="14">
        <v>100437</v>
      </c>
      <c r="O2791">
        <v>11</v>
      </c>
      <c r="P2791">
        <v>100436</v>
      </c>
      <c r="Q2791">
        <v>12</v>
      </c>
      <c r="R2791">
        <v>100436</v>
      </c>
      <c r="S2791">
        <v>13</v>
      </c>
      <c r="T2791">
        <v>100438</v>
      </c>
      <c r="U2791">
        <v>14</v>
      </c>
      <c r="V2791">
        <v>100437</v>
      </c>
      <c r="W2791">
        <v>15</v>
      </c>
      <c r="X2791">
        <v>100437</v>
      </c>
      <c r="Y2791">
        <v>16</v>
      </c>
      <c r="Z2791">
        <v>100436</v>
      </c>
      <c r="AA2791">
        <v>17</v>
      </c>
      <c r="AB2791">
        <v>100436</v>
      </c>
      <c r="AC2791">
        <v>19</v>
      </c>
      <c r="AD2791">
        <v>100437</v>
      </c>
      <c r="AE2791">
        <v>20</v>
      </c>
      <c r="AF2791">
        <v>201451</v>
      </c>
      <c r="AG2791">
        <v>18</v>
      </c>
      <c r="AH2791" t="e">
        <f>VLOOKUP(AF2791,关卡难度线!B:H,11,0)</f>
        <v>#N/A</v>
      </c>
    </row>
    <row r="2792" spans="14:34">
      <c r="N2792" s="14">
        <v>100437</v>
      </c>
      <c r="O2792">
        <v>11</v>
      </c>
      <c r="P2792">
        <v>100436</v>
      </c>
      <c r="Q2792">
        <v>12</v>
      </c>
      <c r="R2792">
        <v>100438</v>
      </c>
      <c r="S2792">
        <v>13</v>
      </c>
      <c r="T2792">
        <v>100438</v>
      </c>
      <c r="U2792">
        <v>14</v>
      </c>
      <c r="V2792">
        <v>100436</v>
      </c>
      <c r="W2792">
        <v>15</v>
      </c>
      <c r="X2792">
        <v>100436</v>
      </c>
      <c r="Y2792">
        <v>16</v>
      </c>
      <c r="Z2792">
        <v>100436</v>
      </c>
      <c r="AA2792">
        <v>17</v>
      </c>
      <c r="AB2792">
        <v>100436</v>
      </c>
      <c r="AC2792">
        <v>19</v>
      </c>
      <c r="AD2792">
        <v>100437</v>
      </c>
      <c r="AE2792">
        <v>20</v>
      </c>
      <c r="AF2792">
        <v>201452</v>
      </c>
      <c r="AG2792">
        <v>18</v>
      </c>
      <c r="AH2792" t="e">
        <f>VLOOKUP(AF2792,关卡难度线!B:H,11,0)</f>
        <v>#N/A</v>
      </c>
    </row>
    <row r="2793" spans="14:34">
      <c r="N2793" s="14">
        <v>100436</v>
      </c>
      <c r="O2793">
        <v>11</v>
      </c>
      <c r="P2793">
        <v>100438</v>
      </c>
      <c r="Q2793">
        <v>12</v>
      </c>
      <c r="R2793">
        <v>100437</v>
      </c>
      <c r="S2793">
        <v>13</v>
      </c>
      <c r="T2793">
        <v>100437</v>
      </c>
      <c r="U2793">
        <v>14</v>
      </c>
      <c r="V2793">
        <v>100436</v>
      </c>
      <c r="W2793">
        <v>15</v>
      </c>
      <c r="X2793">
        <v>100436</v>
      </c>
      <c r="Y2793">
        <v>16</v>
      </c>
      <c r="Z2793">
        <v>100436</v>
      </c>
      <c r="AA2793">
        <v>17</v>
      </c>
      <c r="AB2793">
        <v>100438</v>
      </c>
      <c r="AC2793">
        <v>19</v>
      </c>
      <c r="AD2793">
        <v>100436</v>
      </c>
      <c r="AE2793">
        <v>20</v>
      </c>
      <c r="AF2793">
        <v>201453</v>
      </c>
      <c r="AG2793">
        <v>18</v>
      </c>
      <c r="AH2793" t="e">
        <f>VLOOKUP(AF2793,关卡难度线!B:H,11,0)</f>
        <v>#N/A</v>
      </c>
    </row>
    <row r="2794" spans="14:34">
      <c r="N2794" s="14">
        <v>100436</v>
      </c>
      <c r="O2794">
        <v>11</v>
      </c>
      <c r="P2794">
        <v>100437</v>
      </c>
      <c r="Q2794">
        <v>12</v>
      </c>
      <c r="R2794">
        <v>100436</v>
      </c>
      <c r="S2794">
        <v>13</v>
      </c>
      <c r="T2794">
        <v>100437</v>
      </c>
      <c r="U2794">
        <v>14</v>
      </c>
      <c r="V2794">
        <v>100437</v>
      </c>
      <c r="W2794">
        <v>15</v>
      </c>
      <c r="X2794">
        <v>100436</v>
      </c>
      <c r="Y2794">
        <v>16</v>
      </c>
      <c r="Z2794">
        <v>100436</v>
      </c>
      <c r="AA2794">
        <v>17</v>
      </c>
      <c r="AB2794">
        <v>100437</v>
      </c>
      <c r="AC2794">
        <v>19</v>
      </c>
      <c r="AD2794">
        <v>100438</v>
      </c>
      <c r="AE2794">
        <v>20</v>
      </c>
      <c r="AF2794">
        <v>201454</v>
      </c>
      <c r="AG2794">
        <v>18</v>
      </c>
      <c r="AH2794" t="e">
        <f>VLOOKUP(AF2794,关卡难度线!B:H,11,0)</f>
        <v>#N/A</v>
      </c>
    </row>
    <row r="2795" spans="14:34">
      <c r="N2795" s="14">
        <v>100438</v>
      </c>
      <c r="O2795">
        <v>11</v>
      </c>
      <c r="P2795">
        <v>100436</v>
      </c>
      <c r="Q2795">
        <v>12</v>
      </c>
      <c r="R2795">
        <v>100437</v>
      </c>
      <c r="S2795">
        <v>13</v>
      </c>
      <c r="T2795">
        <v>100436</v>
      </c>
      <c r="U2795">
        <v>14</v>
      </c>
      <c r="V2795">
        <v>100438</v>
      </c>
      <c r="W2795">
        <v>15</v>
      </c>
      <c r="X2795">
        <v>100438</v>
      </c>
      <c r="Y2795">
        <v>16</v>
      </c>
      <c r="Z2795">
        <v>100438</v>
      </c>
      <c r="AA2795">
        <v>17</v>
      </c>
      <c r="AB2795">
        <v>100438</v>
      </c>
      <c r="AC2795">
        <v>19</v>
      </c>
      <c r="AD2795">
        <v>100438</v>
      </c>
      <c r="AE2795">
        <v>20</v>
      </c>
      <c r="AF2795">
        <v>201455</v>
      </c>
      <c r="AG2795">
        <v>18</v>
      </c>
      <c r="AH2795" t="e">
        <f>VLOOKUP(AF2795,关卡难度线!B:H,11,0)</f>
        <v>#N/A</v>
      </c>
    </row>
    <row r="2796" spans="14:34">
      <c r="N2796" s="14">
        <v>100437</v>
      </c>
      <c r="O2796">
        <v>11</v>
      </c>
      <c r="P2796">
        <v>100438</v>
      </c>
      <c r="Q2796">
        <v>12</v>
      </c>
      <c r="R2796">
        <v>100438</v>
      </c>
      <c r="S2796">
        <v>13</v>
      </c>
      <c r="T2796">
        <v>100437</v>
      </c>
      <c r="U2796">
        <v>14</v>
      </c>
      <c r="V2796">
        <v>100438</v>
      </c>
      <c r="W2796">
        <v>15</v>
      </c>
      <c r="X2796">
        <v>100437</v>
      </c>
      <c r="Y2796">
        <v>16</v>
      </c>
      <c r="Z2796">
        <v>100438</v>
      </c>
      <c r="AA2796">
        <v>17</v>
      </c>
      <c r="AB2796">
        <v>100438</v>
      </c>
      <c r="AC2796">
        <v>19</v>
      </c>
      <c r="AD2796">
        <v>100438</v>
      </c>
      <c r="AE2796">
        <v>20</v>
      </c>
      <c r="AF2796">
        <v>201456</v>
      </c>
      <c r="AG2796">
        <v>18</v>
      </c>
      <c r="AH2796" t="e">
        <f>VLOOKUP(AF2796,关卡难度线!B:H,11,0)</f>
        <v>#N/A</v>
      </c>
    </row>
    <row r="2797" spans="14:34">
      <c r="N2797" s="14">
        <v>100437</v>
      </c>
      <c r="O2797">
        <v>11</v>
      </c>
      <c r="P2797">
        <v>100438</v>
      </c>
      <c r="Q2797">
        <v>12</v>
      </c>
      <c r="R2797">
        <v>100437</v>
      </c>
      <c r="S2797">
        <v>13</v>
      </c>
      <c r="T2797">
        <v>100437</v>
      </c>
      <c r="U2797">
        <v>14</v>
      </c>
      <c r="V2797">
        <v>100436</v>
      </c>
      <c r="W2797">
        <v>15</v>
      </c>
      <c r="X2797">
        <v>100438</v>
      </c>
      <c r="Y2797">
        <v>16</v>
      </c>
      <c r="Z2797">
        <v>100437</v>
      </c>
      <c r="AA2797">
        <v>17</v>
      </c>
      <c r="AB2797">
        <v>100437</v>
      </c>
      <c r="AC2797">
        <v>19</v>
      </c>
      <c r="AD2797">
        <v>100436</v>
      </c>
      <c r="AE2797">
        <v>20</v>
      </c>
      <c r="AF2797">
        <v>201457</v>
      </c>
      <c r="AG2797">
        <v>18</v>
      </c>
      <c r="AH2797" t="e">
        <f>VLOOKUP(AF2797,关卡难度线!B:H,11,0)</f>
        <v>#N/A</v>
      </c>
    </row>
    <row r="2798" spans="14:34">
      <c r="N2798" s="14">
        <v>100436</v>
      </c>
      <c r="O2798">
        <v>11</v>
      </c>
      <c r="P2798">
        <v>100436</v>
      </c>
      <c r="Q2798">
        <v>12</v>
      </c>
      <c r="R2798">
        <v>100438</v>
      </c>
      <c r="S2798">
        <v>13</v>
      </c>
      <c r="T2798">
        <v>100436</v>
      </c>
      <c r="U2798">
        <v>14</v>
      </c>
      <c r="V2798">
        <v>100436</v>
      </c>
      <c r="W2798">
        <v>15</v>
      </c>
      <c r="X2798">
        <v>100437</v>
      </c>
      <c r="Y2798">
        <v>16</v>
      </c>
      <c r="Z2798">
        <v>100436</v>
      </c>
      <c r="AA2798">
        <v>17</v>
      </c>
      <c r="AB2798">
        <v>100436</v>
      </c>
      <c r="AC2798">
        <v>19</v>
      </c>
      <c r="AD2798">
        <v>100438</v>
      </c>
      <c r="AE2798">
        <v>20</v>
      </c>
      <c r="AF2798">
        <v>201458</v>
      </c>
      <c r="AG2798">
        <v>18</v>
      </c>
      <c r="AH2798" t="e">
        <f>VLOOKUP(AF2798,关卡难度线!B:H,11,0)</f>
        <v>#N/A</v>
      </c>
    </row>
    <row r="2799" spans="14:34">
      <c r="N2799" s="14">
        <v>100437</v>
      </c>
      <c r="O2799">
        <v>11</v>
      </c>
      <c r="P2799">
        <v>100437</v>
      </c>
      <c r="Q2799">
        <v>12</v>
      </c>
      <c r="R2799">
        <v>100437</v>
      </c>
      <c r="S2799">
        <v>13</v>
      </c>
      <c r="T2799">
        <v>100436</v>
      </c>
      <c r="U2799">
        <v>14</v>
      </c>
      <c r="V2799">
        <v>100438</v>
      </c>
      <c r="W2799">
        <v>15</v>
      </c>
      <c r="X2799">
        <v>100437</v>
      </c>
      <c r="Y2799">
        <v>16</v>
      </c>
      <c r="Z2799">
        <v>100436</v>
      </c>
      <c r="AA2799">
        <v>17</v>
      </c>
      <c r="AB2799">
        <v>100436</v>
      </c>
      <c r="AC2799">
        <v>19</v>
      </c>
      <c r="AD2799">
        <v>100437</v>
      </c>
      <c r="AE2799">
        <v>20</v>
      </c>
      <c r="AF2799">
        <v>201459</v>
      </c>
      <c r="AG2799">
        <v>18</v>
      </c>
      <c r="AH2799" t="e">
        <f>VLOOKUP(AF2799,关卡难度线!B:H,11,0)</f>
        <v>#N/A</v>
      </c>
    </row>
    <row r="2800" spans="14:34">
      <c r="N2800" s="14">
        <v>100437</v>
      </c>
      <c r="O2800">
        <v>11</v>
      </c>
      <c r="P2800">
        <v>100437</v>
      </c>
      <c r="Q2800">
        <v>12</v>
      </c>
      <c r="R2800">
        <v>100438</v>
      </c>
      <c r="S2800">
        <v>13</v>
      </c>
      <c r="T2800">
        <v>100438</v>
      </c>
      <c r="U2800">
        <v>14</v>
      </c>
      <c r="V2800">
        <v>100437</v>
      </c>
      <c r="W2800">
        <v>15</v>
      </c>
      <c r="X2800">
        <v>100437</v>
      </c>
      <c r="Y2800">
        <v>16</v>
      </c>
      <c r="Z2800">
        <v>100436</v>
      </c>
      <c r="AA2800">
        <v>17</v>
      </c>
      <c r="AB2800">
        <v>100436</v>
      </c>
      <c r="AC2800">
        <v>19</v>
      </c>
      <c r="AD2800">
        <v>100438</v>
      </c>
      <c r="AE2800">
        <v>20</v>
      </c>
      <c r="AF2800">
        <v>201460</v>
      </c>
      <c r="AG2800">
        <v>18</v>
      </c>
      <c r="AH2800" t="e">
        <f>VLOOKUP(AF2800,关卡难度线!B:H,11,0)</f>
        <v>#N/A</v>
      </c>
    </row>
    <row r="2801" spans="14:34">
      <c r="N2801" s="14">
        <v>100440</v>
      </c>
      <c r="O2801">
        <v>11</v>
      </c>
      <c r="P2801">
        <v>100439</v>
      </c>
      <c r="Q2801">
        <v>12</v>
      </c>
      <c r="R2801">
        <v>100440</v>
      </c>
      <c r="S2801">
        <v>13</v>
      </c>
      <c r="T2801">
        <v>100441</v>
      </c>
      <c r="U2801">
        <v>14</v>
      </c>
      <c r="V2801">
        <v>100439</v>
      </c>
      <c r="W2801">
        <v>15</v>
      </c>
      <c r="X2801">
        <v>100441</v>
      </c>
      <c r="Y2801">
        <v>16</v>
      </c>
      <c r="Z2801">
        <v>100440</v>
      </c>
      <c r="AA2801">
        <v>17</v>
      </c>
      <c r="AB2801">
        <v>100439</v>
      </c>
      <c r="AC2801">
        <v>19</v>
      </c>
      <c r="AD2801">
        <v>100440</v>
      </c>
      <c r="AE2801">
        <v>20</v>
      </c>
      <c r="AF2801">
        <v>201461</v>
      </c>
      <c r="AG2801">
        <v>18</v>
      </c>
      <c r="AH2801" t="e">
        <f>VLOOKUP(AF2801,关卡难度线!B:H,11,0)</f>
        <v>#N/A</v>
      </c>
    </row>
    <row r="2802" spans="14:34">
      <c r="N2802" s="14">
        <v>100439</v>
      </c>
      <c r="O2802">
        <v>11</v>
      </c>
      <c r="P2802">
        <v>100440</v>
      </c>
      <c r="Q2802">
        <v>12</v>
      </c>
      <c r="R2802">
        <v>100441</v>
      </c>
      <c r="S2802">
        <v>13</v>
      </c>
      <c r="T2802">
        <v>100440</v>
      </c>
      <c r="U2802">
        <v>14</v>
      </c>
      <c r="V2802">
        <v>100441</v>
      </c>
      <c r="W2802">
        <v>15</v>
      </c>
      <c r="X2802">
        <v>100441</v>
      </c>
      <c r="Y2802">
        <v>16</v>
      </c>
      <c r="Z2802">
        <v>100441</v>
      </c>
      <c r="AA2802">
        <v>17</v>
      </c>
      <c r="AB2802">
        <v>100440</v>
      </c>
      <c r="AC2802">
        <v>19</v>
      </c>
      <c r="AD2802">
        <v>100440</v>
      </c>
      <c r="AE2802">
        <v>20</v>
      </c>
      <c r="AF2802">
        <v>201462</v>
      </c>
      <c r="AG2802">
        <v>18</v>
      </c>
      <c r="AH2802" t="e">
        <f>VLOOKUP(AF2802,关卡难度线!B:H,11,0)</f>
        <v>#N/A</v>
      </c>
    </row>
    <row r="2803" spans="14:34">
      <c r="N2803" s="14">
        <v>100439</v>
      </c>
      <c r="O2803">
        <v>11</v>
      </c>
      <c r="P2803">
        <v>100440</v>
      </c>
      <c r="Q2803">
        <v>12</v>
      </c>
      <c r="R2803">
        <v>100439</v>
      </c>
      <c r="S2803">
        <v>13</v>
      </c>
      <c r="T2803">
        <v>100441</v>
      </c>
      <c r="U2803">
        <v>14</v>
      </c>
      <c r="V2803">
        <v>100440</v>
      </c>
      <c r="W2803">
        <v>15</v>
      </c>
      <c r="X2803">
        <v>100440</v>
      </c>
      <c r="Y2803">
        <v>16</v>
      </c>
      <c r="Z2803">
        <v>100440</v>
      </c>
      <c r="AA2803">
        <v>17</v>
      </c>
      <c r="AB2803">
        <v>100440</v>
      </c>
      <c r="AC2803">
        <v>19</v>
      </c>
      <c r="AD2803">
        <v>100440</v>
      </c>
      <c r="AE2803">
        <v>20</v>
      </c>
      <c r="AF2803">
        <v>201463</v>
      </c>
      <c r="AG2803">
        <v>18</v>
      </c>
      <c r="AH2803" t="e">
        <f>VLOOKUP(AF2803,关卡难度线!B:H,11,0)</f>
        <v>#N/A</v>
      </c>
    </row>
    <row r="2804" spans="14:34">
      <c r="N2804" s="14">
        <v>100439</v>
      </c>
      <c r="O2804">
        <v>11</v>
      </c>
      <c r="P2804">
        <v>100441</v>
      </c>
      <c r="Q2804">
        <v>12</v>
      </c>
      <c r="R2804">
        <v>100441</v>
      </c>
      <c r="S2804">
        <v>13</v>
      </c>
      <c r="T2804">
        <v>100439</v>
      </c>
      <c r="U2804">
        <v>14</v>
      </c>
      <c r="V2804">
        <v>100440</v>
      </c>
      <c r="W2804">
        <v>15</v>
      </c>
      <c r="X2804">
        <v>100441</v>
      </c>
      <c r="Y2804">
        <v>16</v>
      </c>
      <c r="Z2804">
        <v>100441</v>
      </c>
      <c r="AA2804">
        <v>17</v>
      </c>
      <c r="AB2804">
        <v>100440</v>
      </c>
      <c r="AC2804">
        <v>19</v>
      </c>
      <c r="AD2804">
        <v>100441</v>
      </c>
      <c r="AE2804">
        <v>20</v>
      </c>
      <c r="AF2804">
        <v>201464</v>
      </c>
      <c r="AG2804">
        <v>18</v>
      </c>
      <c r="AH2804" t="e">
        <f>VLOOKUP(AF2804,关卡难度线!B:H,11,0)</f>
        <v>#N/A</v>
      </c>
    </row>
    <row r="2805" spans="14:34">
      <c r="N2805" s="14">
        <v>100441</v>
      </c>
      <c r="O2805">
        <v>11</v>
      </c>
      <c r="P2805">
        <v>100439</v>
      </c>
      <c r="Q2805">
        <v>12</v>
      </c>
      <c r="R2805">
        <v>100441</v>
      </c>
      <c r="S2805">
        <v>13</v>
      </c>
      <c r="T2805">
        <v>100441</v>
      </c>
      <c r="U2805">
        <v>14</v>
      </c>
      <c r="V2805">
        <v>100440</v>
      </c>
      <c r="W2805">
        <v>15</v>
      </c>
      <c r="X2805">
        <v>100440</v>
      </c>
      <c r="Y2805">
        <v>16</v>
      </c>
      <c r="Z2805">
        <v>100441</v>
      </c>
      <c r="AA2805">
        <v>17</v>
      </c>
      <c r="AB2805">
        <v>100440</v>
      </c>
      <c r="AC2805">
        <v>19</v>
      </c>
      <c r="AD2805">
        <v>100439</v>
      </c>
      <c r="AE2805">
        <v>20</v>
      </c>
      <c r="AF2805">
        <v>201465</v>
      </c>
      <c r="AG2805">
        <v>18</v>
      </c>
      <c r="AH2805" t="e">
        <f>VLOOKUP(AF2805,关卡难度线!B:H,11,0)</f>
        <v>#N/A</v>
      </c>
    </row>
    <row r="2806" spans="14:34">
      <c r="N2806" s="14">
        <v>100440</v>
      </c>
      <c r="O2806">
        <v>11</v>
      </c>
      <c r="P2806">
        <v>100440</v>
      </c>
      <c r="Q2806">
        <v>12</v>
      </c>
      <c r="R2806">
        <v>100439</v>
      </c>
      <c r="S2806">
        <v>13</v>
      </c>
      <c r="T2806">
        <v>100441</v>
      </c>
      <c r="U2806">
        <v>14</v>
      </c>
      <c r="V2806">
        <v>100439</v>
      </c>
      <c r="W2806">
        <v>15</v>
      </c>
      <c r="X2806">
        <v>100440</v>
      </c>
      <c r="Y2806">
        <v>16</v>
      </c>
      <c r="Z2806">
        <v>100441</v>
      </c>
      <c r="AA2806">
        <v>17</v>
      </c>
      <c r="AB2806">
        <v>100439</v>
      </c>
      <c r="AC2806">
        <v>19</v>
      </c>
      <c r="AD2806">
        <v>100439</v>
      </c>
      <c r="AE2806">
        <v>20</v>
      </c>
      <c r="AF2806">
        <v>201466</v>
      </c>
      <c r="AG2806">
        <v>18</v>
      </c>
      <c r="AH2806" t="e">
        <f>VLOOKUP(AF2806,关卡难度线!B:H,11,0)</f>
        <v>#N/A</v>
      </c>
    </row>
    <row r="2807" spans="14:34">
      <c r="N2807" s="14">
        <v>100441</v>
      </c>
      <c r="O2807">
        <v>11</v>
      </c>
      <c r="P2807">
        <v>100439</v>
      </c>
      <c r="Q2807">
        <v>12</v>
      </c>
      <c r="R2807">
        <v>100441</v>
      </c>
      <c r="S2807">
        <v>13</v>
      </c>
      <c r="T2807">
        <v>100439</v>
      </c>
      <c r="U2807">
        <v>14</v>
      </c>
      <c r="V2807">
        <v>100441</v>
      </c>
      <c r="W2807">
        <v>15</v>
      </c>
      <c r="X2807">
        <v>100439</v>
      </c>
      <c r="Y2807">
        <v>16</v>
      </c>
      <c r="Z2807">
        <v>100439</v>
      </c>
      <c r="AA2807">
        <v>17</v>
      </c>
      <c r="AB2807">
        <v>100440</v>
      </c>
      <c r="AC2807">
        <v>19</v>
      </c>
      <c r="AD2807">
        <v>100440</v>
      </c>
      <c r="AE2807">
        <v>20</v>
      </c>
      <c r="AF2807">
        <v>201467</v>
      </c>
      <c r="AG2807">
        <v>18</v>
      </c>
      <c r="AH2807" t="e">
        <f>VLOOKUP(AF2807,关卡难度线!B:H,11,0)</f>
        <v>#N/A</v>
      </c>
    </row>
    <row r="2808" spans="14:34">
      <c r="N2808" s="14">
        <v>100441</v>
      </c>
      <c r="O2808">
        <v>11</v>
      </c>
      <c r="P2808">
        <v>100439</v>
      </c>
      <c r="Q2808">
        <v>12</v>
      </c>
      <c r="R2808">
        <v>100439</v>
      </c>
      <c r="S2808">
        <v>13</v>
      </c>
      <c r="T2808">
        <v>100441</v>
      </c>
      <c r="U2808">
        <v>14</v>
      </c>
      <c r="V2808">
        <v>100440</v>
      </c>
      <c r="W2808">
        <v>15</v>
      </c>
      <c r="X2808">
        <v>100441</v>
      </c>
      <c r="Y2808">
        <v>16</v>
      </c>
      <c r="Z2808">
        <v>100441</v>
      </c>
      <c r="AA2808">
        <v>17</v>
      </c>
      <c r="AB2808">
        <v>100439</v>
      </c>
      <c r="AC2808">
        <v>19</v>
      </c>
      <c r="AD2808">
        <v>100441</v>
      </c>
      <c r="AE2808">
        <v>20</v>
      </c>
      <c r="AF2808">
        <v>201468</v>
      </c>
      <c r="AG2808">
        <v>18</v>
      </c>
      <c r="AH2808" t="e">
        <f>VLOOKUP(AF2808,关卡难度线!B:H,11,0)</f>
        <v>#N/A</v>
      </c>
    </row>
    <row r="2809" spans="14:34">
      <c r="N2809" s="14">
        <v>100439</v>
      </c>
      <c r="O2809">
        <v>11</v>
      </c>
      <c r="P2809">
        <v>100439</v>
      </c>
      <c r="Q2809">
        <v>12</v>
      </c>
      <c r="R2809">
        <v>100439</v>
      </c>
      <c r="S2809">
        <v>13</v>
      </c>
      <c r="T2809">
        <v>100441</v>
      </c>
      <c r="U2809">
        <v>14</v>
      </c>
      <c r="V2809">
        <v>100439</v>
      </c>
      <c r="W2809">
        <v>15</v>
      </c>
      <c r="X2809">
        <v>100440</v>
      </c>
      <c r="Y2809">
        <v>16</v>
      </c>
      <c r="Z2809">
        <v>100441</v>
      </c>
      <c r="AA2809">
        <v>17</v>
      </c>
      <c r="AB2809">
        <v>100439</v>
      </c>
      <c r="AC2809">
        <v>19</v>
      </c>
      <c r="AD2809">
        <v>100440</v>
      </c>
      <c r="AE2809">
        <v>20</v>
      </c>
      <c r="AF2809">
        <v>201469</v>
      </c>
      <c r="AG2809">
        <v>18</v>
      </c>
      <c r="AH2809" t="e">
        <f>VLOOKUP(AF2809,关卡难度线!B:H,11,0)</f>
        <v>#N/A</v>
      </c>
    </row>
    <row r="2810" spans="14:34">
      <c r="N2810" s="14">
        <v>100441</v>
      </c>
      <c r="O2810">
        <v>11</v>
      </c>
      <c r="P2810">
        <v>100440</v>
      </c>
      <c r="Q2810">
        <v>12</v>
      </c>
      <c r="R2810">
        <v>100440</v>
      </c>
      <c r="S2810">
        <v>13</v>
      </c>
      <c r="T2810">
        <v>100439</v>
      </c>
      <c r="U2810">
        <v>14</v>
      </c>
      <c r="V2810">
        <v>100439</v>
      </c>
      <c r="W2810">
        <v>15</v>
      </c>
      <c r="X2810">
        <v>100441</v>
      </c>
      <c r="Y2810">
        <v>16</v>
      </c>
      <c r="Z2810">
        <v>100441</v>
      </c>
      <c r="AA2810">
        <v>17</v>
      </c>
      <c r="AB2810">
        <v>100441</v>
      </c>
      <c r="AC2810">
        <v>19</v>
      </c>
      <c r="AD2810">
        <v>100441</v>
      </c>
      <c r="AE2810">
        <v>20</v>
      </c>
      <c r="AF2810">
        <v>201470</v>
      </c>
      <c r="AG2810">
        <v>18</v>
      </c>
      <c r="AH2810" t="e">
        <f>VLOOKUP(AF2810,关卡难度线!B:H,11,0)</f>
        <v>#N/A</v>
      </c>
    </row>
    <row r="2811" spans="14:34">
      <c r="N2811" s="14">
        <v>100440</v>
      </c>
      <c r="O2811">
        <v>11</v>
      </c>
      <c r="P2811">
        <v>100439</v>
      </c>
      <c r="Q2811">
        <v>12</v>
      </c>
      <c r="R2811">
        <v>100440</v>
      </c>
      <c r="S2811">
        <v>13</v>
      </c>
      <c r="T2811">
        <v>100441</v>
      </c>
      <c r="U2811">
        <v>14</v>
      </c>
      <c r="V2811">
        <v>100439</v>
      </c>
      <c r="W2811">
        <v>15</v>
      </c>
      <c r="X2811">
        <v>100441</v>
      </c>
      <c r="Y2811">
        <v>16</v>
      </c>
      <c r="Z2811">
        <v>100440</v>
      </c>
      <c r="AA2811">
        <v>17</v>
      </c>
      <c r="AB2811">
        <v>100439</v>
      </c>
      <c r="AC2811">
        <v>19</v>
      </c>
      <c r="AD2811">
        <v>100440</v>
      </c>
      <c r="AE2811">
        <v>20</v>
      </c>
      <c r="AF2811">
        <v>201461</v>
      </c>
      <c r="AG2811">
        <v>18</v>
      </c>
      <c r="AH2811" t="e">
        <f>VLOOKUP(AF2811,关卡难度线!B:H,11,0)</f>
        <v>#N/A</v>
      </c>
    </row>
    <row r="2812" spans="14:34">
      <c r="N2812" s="14">
        <v>100439</v>
      </c>
      <c r="O2812">
        <v>11</v>
      </c>
      <c r="P2812">
        <v>100440</v>
      </c>
      <c r="Q2812">
        <v>12</v>
      </c>
      <c r="R2812">
        <v>100441</v>
      </c>
      <c r="S2812">
        <v>13</v>
      </c>
      <c r="T2812">
        <v>100440</v>
      </c>
      <c r="U2812">
        <v>14</v>
      </c>
      <c r="V2812">
        <v>100441</v>
      </c>
      <c r="W2812">
        <v>15</v>
      </c>
      <c r="X2812">
        <v>100441</v>
      </c>
      <c r="Y2812">
        <v>16</v>
      </c>
      <c r="Z2812">
        <v>100441</v>
      </c>
      <c r="AA2812">
        <v>17</v>
      </c>
      <c r="AB2812">
        <v>100440</v>
      </c>
      <c r="AC2812">
        <v>19</v>
      </c>
      <c r="AD2812">
        <v>100440</v>
      </c>
      <c r="AE2812">
        <v>20</v>
      </c>
      <c r="AF2812">
        <v>201462</v>
      </c>
      <c r="AG2812">
        <v>18</v>
      </c>
      <c r="AH2812" t="e">
        <f>VLOOKUP(AF2812,关卡难度线!B:H,11,0)</f>
        <v>#N/A</v>
      </c>
    </row>
    <row r="2813" spans="14:34">
      <c r="N2813" s="14">
        <v>100439</v>
      </c>
      <c r="O2813">
        <v>11</v>
      </c>
      <c r="P2813">
        <v>100440</v>
      </c>
      <c r="Q2813">
        <v>12</v>
      </c>
      <c r="R2813">
        <v>100439</v>
      </c>
      <c r="S2813">
        <v>13</v>
      </c>
      <c r="T2813">
        <v>100441</v>
      </c>
      <c r="U2813">
        <v>14</v>
      </c>
      <c r="V2813">
        <v>100440</v>
      </c>
      <c r="W2813">
        <v>15</v>
      </c>
      <c r="X2813">
        <v>100440</v>
      </c>
      <c r="Y2813">
        <v>16</v>
      </c>
      <c r="Z2813">
        <v>100440</v>
      </c>
      <c r="AA2813">
        <v>17</v>
      </c>
      <c r="AB2813">
        <v>100440</v>
      </c>
      <c r="AC2813">
        <v>19</v>
      </c>
      <c r="AD2813">
        <v>100440</v>
      </c>
      <c r="AE2813">
        <v>20</v>
      </c>
      <c r="AF2813">
        <v>201463</v>
      </c>
      <c r="AG2813">
        <v>18</v>
      </c>
      <c r="AH2813" t="e">
        <f>VLOOKUP(AF2813,关卡难度线!B:H,11,0)</f>
        <v>#N/A</v>
      </c>
    </row>
    <row r="2814" spans="14:34">
      <c r="N2814" s="14">
        <v>100439</v>
      </c>
      <c r="O2814">
        <v>11</v>
      </c>
      <c r="P2814">
        <v>100441</v>
      </c>
      <c r="Q2814">
        <v>12</v>
      </c>
      <c r="R2814">
        <v>100441</v>
      </c>
      <c r="S2814">
        <v>13</v>
      </c>
      <c r="T2814">
        <v>100439</v>
      </c>
      <c r="U2814">
        <v>14</v>
      </c>
      <c r="V2814">
        <v>100440</v>
      </c>
      <c r="W2814">
        <v>15</v>
      </c>
      <c r="X2814">
        <v>100441</v>
      </c>
      <c r="Y2814">
        <v>16</v>
      </c>
      <c r="Z2814">
        <v>100441</v>
      </c>
      <c r="AA2814">
        <v>17</v>
      </c>
      <c r="AB2814">
        <v>100440</v>
      </c>
      <c r="AC2814">
        <v>19</v>
      </c>
      <c r="AD2814">
        <v>100441</v>
      </c>
      <c r="AE2814">
        <v>20</v>
      </c>
      <c r="AF2814">
        <v>201464</v>
      </c>
      <c r="AG2814">
        <v>18</v>
      </c>
      <c r="AH2814" t="e">
        <f>VLOOKUP(AF2814,关卡难度线!B:H,11,0)</f>
        <v>#N/A</v>
      </c>
    </row>
    <row r="2815" spans="14:34">
      <c r="N2815" s="14">
        <v>100441</v>
      </c>
      <c r="O2815">
        <v>11</v>
      </c>
      <c r="P2815">
        <v>100439</v>
      </c>
      <c r="Q2815">
        <v>12</v>
      </c>
      <c r="R2815">
        <v>100441</v>
      </c>
      <c r="S2815">
        <v>13</v>
      </c>
      <c r="T2815">
        <v>100441</v>
      </c>
      <c r="U2815">
        <v>14</v>
      </c>
      <c r="V2815">
        <v>100440</v>
      </c>
      <c r="W2815">
        <v>15</v>
      </c>
      <c r="X2815">
        <v>100440</v>
      </c>
      <c r="Y2815">
        <v>16</v>
      </c>
      <c r="Z2815">
        <v>100441</v>
      </c>
      <c r="AA2815">
        <v>17</v>
      </c>
      <c r="AB2815">
        <v>100440</v>
      </c>
      <c r="AC2815">
        <v>19</v>
      </c>
      <c r="AD2815">
        <v>100439</v>
      </c>
      <c r="AE2815">
        <v>20</v>
      </c>
      <c r="AF2815">
        <v>201465</v>
      </c>
      <c r="AG2815">
        <v>18</v>
      </c>
      <c r="AH2815" t="e">
        <f>VLOOKUP(AF2815,关卡难度线!B:H,11,0)</f>
        <v>#N/A</v>
      </c>
    </row>
    <row r="2816" spans="14:34">
      <c r="N2816" s="14">
        <v>100440</v>
      </c>
      <c r="O2816">
        <v>11</v>
      </c>
      <c r="P2816">
        <v>100440</v>
      </c>
      <c r="Q2816">
        <v>12</v>
      </c>
      <c r="R2816">
        <v>100439</v>
      </c>
      <c r="S2816">
        <v>13</v>
      </c>
      <c r="T2816">
        <v>100441</v>
      </c>
      <c r="U2816">
        <v>14</v>
      </c>
      <c r="V2816">
        <v>100439</v>
      </c>
      <c r="W2816">
        <v>15</v>
      </c>
      <c r="X2816">
        <v>100440</v>
      </c>
      <c r="Y2816">
        <v>16</v>
      </c>
      <c r="Z2816">
        <v>100441</v>
      </c>
      <c r="AA2816">
        <v>17</v>
      </c>
      <c r="AB2816">
        <v>100439</v>
      </c>
      <c r="AC2816">
        <v>19</v>
      </c>
      <c r="AD2816">
        <v>100439</v>
      </c>
      <c r="AE2816">
        <v>20</v>
      </c>
      <c r="AF2816">
        <v>201466</v>
      </c>
      <c r="AG2816">
        <v>18</v>
      </c>
      <c r="AH2816" t="e">
        <f>VLOOKUP(AF2816,关卡难度线!B:H,11,0)</f>
        <v>#N/A</v>
      </c>
    </row>
    <row r="2817" spans="14:34">
      <c r="N2817" s="14">
        <v>100441</v>
      </c>
      <c r="O2817">
        <v>11</v>
      </c>
      <c r="P2817">
        <v>100439</v>
      </c>
      <c r="Q2817">
        <v>12</v>
      </c>
      <c r="R2817">
        <v>100441</v>
      </c>
      <c r="S2817">
        <v>13</v>
      </c>
      <c r="T2817">
        <v>100439</v>
      </c>
      <c r="U2817">
        <v>14</v>
      </c>
      <c r="V2817">
        <v>100441</v>
      </c>
      <c r="W2817">
        <v>15</v>
      </c>
      <c r="X2817">
        <v>100439</v>
      </c>
      <c r="Y2817">
        <v>16</v>
      </c>
      <c r="Z2817">
        <v>100439</v>
      </c>
      <c r="AA2817">
        <v>17</v>
      </c>
      <c r="AB2817">
        <v>100440</v>
      </c>
      <c r="AC2817">
        <v>19</v>
      </c>
      <c r="AD2817">
        <v>100440</v>
      </c>
      <c r="AE2817">
        <v>20</v>
      </c>
      <c r="AF2817">
        <v>201467</v>
      </c>
      <c r="AG2817">
        <v>18</v>
      </c>
      <c r="AH2817" t="e">
        <f>VLOOKUP(AF2817,关卡难度线!B:H,11,0)</f>
        <v>#N/A</v>
      </c>
    </row>
    <row r="2818" spans="14:34">
      <c r="N2818" s="14">
        <v>100441</v>
      </c>
      <c r="O2818">
        <v>11</v>
      </c>
      <c r="P2818">
        <v>100439</v>
      </c>
      <c r="Q2818">
        <v>12</v>
      </c>
      <c r="R2818">
        <v>100439</v>
      </c>
      <c r="S2818">
        <v>13</v>
      </c>
      <c r="T2818">
        <v>100441</v>
      </c>
      <c r="U2818">
        <v>14</v>
      </c>
      <c r="V2818">
        <v>100440</v>
      </c>
      <c r="W2818">
        <v>15</v>
      </c>
      <c r="X2818">
        <v>100441</v>
      </c>
      <c r="Y2818">
        <v>16</v>
      </c>
      <c r="Z2818">
        <v>100441</v>
      </c>
      <c r="AA2818">
        <v>17</v>
      </c>
      <c r="AB2818">
        <v>100439</v>
      </c>
      <c r="AC2818">
        <v>19</v>
      </c>
      <c r="AD2818">
        <v>100441</v>
      </c>
      <c r="AE2818">
        <v>20</v>
      </c>
      <c r="AF2818">
        <v>201468</v>
      </c>
      <c r="AG2818">
        <v>18</v>
      </c>
      <c r="AH2818" t="e">
        <f>VLOOKUP(AF2818,关卡难度线!B:H,11,0)</f>
        <v>#N/A</v>
      </c>
    </row>
    <row r="2819" spans="14:34">
      <c r="N2819" s="14">
        <v>100439</v>
      </c>
      <c r="O2819">
        <v>11</v>
      </c>
      <c r="P2819">
        <v>100439</v>
      </c>
      <c r="Q2819">
        <v>12</v>
      </c>
      <c r="R2819">
        <v>100439</v>
      </c>
      <c r="S2819">
        <v>13</v>
      </c>
      <c r="T2819">
        <v>100441</v>
      </c>
      <c r="U2819">
        <v>14</v>
      </c>
      <c r="V2819">
        <v>100439</v>
      </c>
      <c r="W2819">
        <v>15</v>
      </c>
      <c r="X2819">
        <v>100440</v>
      </c>
      <c r="Y2819">
        <v>16</v>
      </c>
      <c r="Z2819">
        <v>100441</v>
      </c>
      <c r="AA2819">
        <v>17</v>
      </c>
      <c r="AB2819">
        <v>100439</v>
      </c>
      <c r="AC2819">
        <v>19</v>
      </c>
      <c r="AD2819">
        <v>100440</v>
      </c>
      <c r="AE2819">
        <v>20</v>
      </c>
      <c r="AF2819">
        <v>201469</v>
      </c>
      <c r="AG2819">
        <v>18</v>
      </c>
      <c r="AH2819" t="e">
        <f>VLOOKUP(AF2819,关卡难度线!B:H,11,0)</f>
        <v>#N/A</v>
      </c>
    </row>
    <row r="2820" spans="14:34">
      <c r="N2820" s="14">
        <v>100441</v>
      </c>
      <c r="O2820">
        <v>11</v>
      </c>
      <c r="P2820">
        <v>100440</v>
      </c>
      <c r="Q2820">
        <v>12</v>
      </c>
      <c r="R2820">
        <v>100440</v>
      </c>
      <c r="S2820">
        <v>13</v>
      </c>
      <c r="T2820">
        <v>100439</v>
      </c>
      <c r="U2820">
        <v>14</v>
      </c>
      <c r="V2820">
        <v>100439</v>
      </c>
      <c r="W2820">
        <v>15</v>
      </c>
      <c r="X2820">
        <v>100441</v>
      </c>
      <c r="Y2820">
        <v>16</v>
      </c>
      <c r="Z2820">
        <v>100441</v>
      </c>
      <c r="AA2820">
        <v>17</v>
      </c>
      <c r="AB2820">
        <v>100441</v>
      </c>
      <c r="AC2820">
        <v>19</v>
      </c>
      <c r="AD2820">
        <v>100441</v>
      </c>
      <c r="AE2820">
        <v>20</v>
      </c>
      <c r="AF2820">
        <v>201470</v>
      </c>
      <c r="AG2820">
        <v>18</v>
      </c>
      <c r="AH2820" t="e">
        <f>VLOOKUP(AF2820,关卡难度线!B:H,11,0)</f>
        <v>#N/A</v>
      </c>
    </row>
    <row r="2821" spans="14:34">
      <c r="N2821" s="14">
        <v>100444</v>
      </c>
      <c r="O2821">
        <v>11</v>
      </c>
      <c r="P2821">
        <v>100443</v>
      </c>
      <c r="Q2821">
        <v>12</v>
      </c>
      <c r="R2821">
        <v>100442</v>
      </c>
      <c r="S2821">
        <v>13</v>
      </c>
      <c r="T2821">
        <v>100442</v>
      </c>
      <c r="U2821">
        <v>14</v>
      </c>
      <c r="V2821">
        <v>100442</v>
      </c>
      <c r="W2821">
        <v>15</v>
      </c>
      <c r="X2821">
        <v>100442</v>
      </c>
      <c r="Y2821">
        <v>16</v>
      </c>
      <c r="Z2821">
        <v>100444</v>
      </c>
      <c r="AA2821">
        <v>17</v>
      </c>
      <c r="AB2821">
        <v>100442</v>
      </c>
      <c r="AC2821">
        <v>19</v>
      </c>
      <c r="AD2821">
        <v>100442</v>
      </c>
      <c r="AE2821">
        <v>20</v>
      </c>
      <c r="AF2821">
        <v>201471</v>
      </c>
      <c r="AG2821">
        <v>18</v>
      </c>
      <c r="AH2821" t="e">
        <f>VLOOKUP(AF2821,关卡难度线!B:H,11,0)</f>
        <v>#N/A</v>
      </c>
    </row>
    <row r="2822" spans="14:34">
      <c r="N2822" s="14">
        <v>100443</v>
      </c>
      <c r="O2822">
        <v>11</v>
      </c>
      <c r="P2822">
        <v>100443</v>
      </c>
      <c r="Q2822">
        <v>12</v>
      </c>
      <c r="R2822">
        <v>100442</v>
      </c>
      <c r="S2822">
        <v>13</v>
      </c>
      <c r="T2822">
        <v>100444</v>
      </c>
      <c r="U2822">
        <v>14</v>
      </c>
      <c r="V2822">
        <v>100442</v>
      </c>
      <c r="W2822">
        <v>15</v>
      </c>
      <c r="X2822">
        <v>100444</v>
      </c>
      <c r="Y2822">
        <v>16</v>
      </c>
      <c r="Z2822">
        <v>100444</v>
      </c>
      <c r="AA2822">
        <v>17</v>
      </c>
      <c r="AB2822">
        <v>100442</v>
      </c>
      <c r="AC2822">
        <v>19</v>
      </c>
      <c r="AD2822">
        <v>100442</v>
      </c>
      <c r="AE2822">
        <v>20</v>
      </c>
      <c r="AF2822">
        <v>201472</v>
      </c>
      <c r="AG2822">
        <v>18</v>
      </c>
      <c r="AH2822" t="e">
        <f>VLOOKUP(AF2822,关卡难度线!B:H,11,0)</f>
        <v>#N/A</v>
      </c>
    </row>
    <row r="2823" spans="14:34">
      <c r="N2823" s="14">
        <v>100444</v>
      </c>
      <c r="O2823">
        <v>11</v>
      </c>
      <c r="P2823">
        <v>100443</v>
      </c>
      <c r="Q2823">
        <v>12</v>
      </c>
      <c r="R2823">
        <v>100442</v>
      </c>
      <c r="S2823">
        <v>13</v>
      </c>
      <c r="T2823">
        <v>100444</v>
      </c>
      <c r="U2823">
        <v>14</v>
      </c>
      <c r="V2823">
        <v>100442</v>
      </c>
      <c r="W2823">
        <v>15</v>
      </c>
      <c r="X2823">
        <v>100443</v>
      </c>
      <c r="Y2823">
        <v>16</v>
      </c>
      <c r="Z2823">
        <v>100442</v>
      </c>
      <c r="AA2823">
        <v>17</v>
      </c>
      <c r="AB2823">
        <v>100443</v>
      </c>
      <c r="AC2823">
        <v>19</v>
      </c>
      <c r="AD2823">
        <v>100443</v>
      </c>
      <c r="AE2823">
        <v>20</v>
      </c>
      <c r="AF2823">
        <v>201473</v>
      </c>
      <c r="AG2823">
        <v>18</v>
      </c>
      <c r="AH2823" t="e">
        <f>VLOOKUP(AF2823,关卡难度线!B:H,11,0)</f>
        <v>#N/A</v>
      </c>
    </row>
    <row r="2824" spans="14:34">
      <c r="N2824" s="14">
        <v>100444</v>
      </c>
      <c r="O2824">
        <v>11</v>
      </c>
      <c r="P2824">
        <v>100444</v>
      </c>
      <c r="Q2824">
        <v>12</v>
      </c>
      <c r="R2824">
        <v>100443</v>
      </c>
      <c r="S2824">
        <v>13</v>
      </c>
      <c r="T2824">
        <v>100442</v>
      </c>
      <c r="U2824">
        <v>14</v>
      </c>
      <c r="V2824">
        <v>100442</v>
      </c>
      <c r="W2824">
        <v>15</v>
      </c>
      <c r="X2824">
        <v>100442</v>
      </c>
      <c r="Y2824">
        <v>16</v>
      </c>
      <c r="Z2824">
        <v>100442</v>
      </c>
      <c r="AA2824">
        <v>17</v>
      </c>
      <c r="AB2824">
        <v>100442</v>
      </c>
      <c r="AC2824">
        <v>19</v>
      </c>
      <c r="AD2824">
        <v>100443</v>
      </c>
      <c r="AE2824">
        <v>20</v>
      </c>
      <c r="AF2824">
        <v>201474</v>
      </c>
      <c r="AG2824">
        <v>18</v>
      </c>
      <c r="AH2824" t="e">
        <f>VLOOKUP(AF2824,关卡难度线!B:H,11,0)</f>
        <v>#N/A</v>
      </c>
    </row>
    <row r="2825" spans="14:34">
      <c r="N2825" s="14">
        <v>100443</v>
      </c>
      <c r="O2825">
        <v>11</v>
      </c>
      <c r="P2825">
        <v>100444</v>
      </c>
      <c r="Q2825">
        <v>12</v>
      </c>
      <c r="R2825">
        <v>100443</v>
      </c>
      <c r="S2825">
        <v>13</v>
      </c>
      <c r="T2825">
        <v>100443</v>
      </c>
      <c r="U2825">
        <v>14</v>
      </c>
      <c r="V2825">
        <v>100442</v>
      </c>
      <c r="W2825">
        <v>15</v>
      </c>
      <c r="X2825">
        <v>100442</v>
      </c>
      <c r="Y2825">
        <v>16</v>
      </c>
      <c r="Z2825">
        <v>100444</v>
      </c>
      <c r="AA2825">
        <v>17</v>
      </c>
      <c r="AB2825">
        <v>100442</v>
      </c>
      <c r="AC2825">
        <v>19</v>
      </c>
      <c r="AD2825">
        <v>100442</v>
      </c>
      <c r="AE2825">
        <v>20</v>
      </c>
      <c r="AF2825">
        <v>201475</v>
      </c>
      <c r="AG2825">
        <v>18</v>
      </c>
      <c r="AH2825" t="e">
        <f>VLOOKUP(AF2825,关卡难度线!B:H,11,0)</f>
        <v>#N/A</v>
      </c>
    </row>
    <row r="2826" spans="14:34">
      <c r="N2826" s="14">
        <v>100443</v>
      </c>
      <c r="O2826">
        <v>11</v>
      </c>
      <c r="P2826">
        <v>100444</v>
      </c>
      <c r="Q2826">
        <v>12</v>
      </c>
      <c r="R2826">
        <v>100442</v>
      </c>
      <c r="S2826">
        <v>13</v>
      </c>
      <c r="T2826">
        <v>100443</v>
      </c>
      <c r="U2826">
        <v>14</v>
      </c>
      <c r="V2826">
        <v>100442</v>
      </c>
      <c r="W2826">
        <v>15</v>
      </c>
      <c r="X2826">
        <v>100443</v>
      </c>
      <c r="Y2826">
        <v>16</v>
      </c>
      <c r="Z2826">
        <v>100442</v>
      </c>
      <c r="AA2826">
        <v>17</v>
      </c>
      <c r="AB2826">
        <v>100442</v>
      </c>
      <c r="AC2826">
        <v>19</v>
      </c>
      <c r="AD2826">
        <v>100443</v>
      </c>
      <c r="AE2826">
        <v>20</v>
      </c>
      <c r="AF2826">
        <v>201476</v>
      </c>
      <c r="AG2826">
        <v>18</v>
      </c>
      <c r="AH2826" t="e">
        <f>VLOOKUP(AF2826,关卡难度线!B:H,11,0)</f>
        <v>#N/A</v>
      </c>
    </row>
    <row r="2827" spans="14:34">
      <c r="N2827" s="14">
        <v>100443</v>
      </c>
      <c r="O2827">
        <v>11</v>
      </c>
      <c r="P2827">
        <v>100443</v>
      </c>
      <c r="Q2827">
        <v>12</v>
      </c>
      <c r="R2827">
        <v>100444</v>
      </c>
      <c r="S2827">
        <v>13</v>
      </c>
      <c r="T2827">
        <v>100444</v>
      </c>
      <c r="U2827">
        <v>14</v>
      </c>
      <c r="V2827">
        <v>100442</v>
      </c>
      <c r="W2827">
        <v>15</v>
      </c>
      <c r="X2827">
        <v>100444</v>
      </c>
      <c r="Y2827">
        <v>16</v>
      </c>
      <c r="Z2827">
        <v>100442</v>
      </c>
      <c r="AA2827">
        <v>17</v>
      </c>
      <c r="AB2827">
        <v>100444</v>
      </c>
      <c r="AC2827">
        <v>19</v>
      </c>
      <c r="AD2827">
        <v>100443</v>
      </c>
      <c r="AE2827">
        <v>20</v>
      </c>
      <c r="AF2827">
        <v>201477</v>
      </c>
      <c r="AG2827">
        <v>18</v>
      </c>
      <c r="AH2827" t="e">
        <f>VLOOKUP(AF2827,关卡难度线!B:H,11,0)</f>
        <v>#N/A</v>
      </c>
    </row>
    <row r="2828" spans="14:34">
      <c r="N2828" s="14">
        <v>100442</v>
      </c>
      <c r="O2828">
        <v>11</v>
      </c>
      <c r="P2828">
        <v>100443</v>
      </c>
      <c r="Q2828">
        <v>12</v>
      </c>
      <c r="R2828">
        <v>100443</v>
      </c>
      <c r="S2828">
        <v>13</v>
      </c>
      <c r="T2828">
        <v>100443</v>
      </c>
      <c r="U2828">
        <v>14</v>
      </c>
      <c r="V2828">
        <v>100444</v>
      </c>
      <c r="W2828">
        <v>15</v>
      </c>
      <c r="X2828">
        <v>100443</v>
      </c>
      <c r="Y2828">
        <v>16</v>
      </c>
      <c r="Z2828">
        <v>100444</v>
      </c>
      <c r="AA2828">
        <v>17</v>
      </c>
      <c r="AB2828">
        <v>100443</v>
      </c>
      <c r="AC2828">
        <v>19</v>
      </c>
      <c r="AD2828">
        <v>100443</v>
      </c>
      <c r="AE2828">
        <v>20</v>
      </c>
      <c r="AF2828">
        <v>201478</v>
      </c>
      <c r="AG2828">
        <v>18</v>
      </c>
      <c r="AH2828" t="e">
        <f>VLOOKUP(AF2828,关卡难度线!B:H,11,0)</f>
        <v>#N/A</v>
      </c>
    </row>
    <row r="2829" spans="14:34">
      <c r="N2829" s="14">
        <v>100444</v>
      </c>
      <c r="O2829">
        <v>11</v>
      </c>
      <c r="P2829">
        <v>100442</v>
      </c>
      <c r="Q2829">
        <v>12</v>
      </c>
      <c r="R2829">
        <v>100443</v>
      </c>
      <c r="S2829">
        <v>13</v>
      </c>
      <c r="T2829">
        <v>100442</v>
      </c>
      <c r="U2829">
        <v>14</v>
      </c>
      <c r="V2829">
        <v>100443</v>
      </c>
      <c r="W2829">
        <v>15</v>
      </c>
      <c r="X2829">
        <v>100442</v>
      </c>
      <c r="Y2829">
        <v>16</v>
      </c>
      <c r="Z2829">
        <v>100443</v>
      </c>
      <c r="AA2829">
        <v>17</v>
      </c>
      <c r="AB2829">
        <v>100442</v>
      </c>
      <c r="AC2829">
        <v>19</v>
      </c>
      <c r="AD2829">
        <v>100442</v>
      </c>
      <c r="AE2829">
        <v>20</v>
      </c>
      <c r="AF2829">
        <v>201479</v>
      </c>
      <c r="AG2829">
        <v>18</v>
      </c>
      <c r="AH2829" t="e">
        <f>VLOOKUP(AF2829,关卡难度线!B:H,11,0)</f>
        <v>#N/A</v>
      </c>
    </row>
    <row r="2830" spans="14:34">
      <c r="N2830" s="14">
        <v>100444</v>
      </c>
      <c r="O2830">
        <v>11</v>
      </c>
      <c r="P2830">
        <v>100442</v>
      </c>
      <c r="Q2830">
        <v>12</v>
      </c>
      <c r="R2830">
        <v>100444</v>
      </c>
      <c r="S2830">
        <v>13</v>
      </c>
      <c r="T2830">
        <v>100442</v>
      </c>
      <c r="U2830">
        <v>14</v>
      </c>
      <c r="V2830">
        <v>100442</v>
      </c>
      <c r="W2830">
        <v>15</v>
      </c>
      <c r="X2830">
        <v>100443</v>
      </c>
      <c r="Y2830">
        <v>16</v>
      </c>
      <c r="Z2830">
        <v>100442</v>
      </c>
      <c r="AA2830">
        <v>17</v>
      </c>
      <c r="AB2830">
        <v>100443</v>
      </c>
      <c r="AC2830">
        <v>19</v>
      </c>
      <c r="AD2830">
        <v>100443</v>
      </c>
      <c r="AE2830">
        <v>20</v>
      </c>
      <c r="AF2830">
        <v>201480</v>
      </c>
      <c r="AG2830">
        <v>18</v>
      </c>
      <c r="AH2830" t="e">
        <f>VLOOKUP(AF2830,关卡难度线!B:H,11,0)</f>
        <v>#N/A</v>
      </c>
    </row>
    <row r="2831" spans="14:34">
      <c r="N2831" s="14">
        <v>100444</v>
      </c>
      <c r="O2831">
        <v>11</v>
      </c>
      <c r="P2831">
        <v>100443</v>
      </c>
      <c r="Q2831">
        <v>12</v>
      </c>
      <c r="R2831">
        <v>100442</v>
      </c>
      <c r="S2831">
        <v>13</v>
      </c>
      <c r="T2831">
        <v>100442</v>
      </c>
      <c r="U2831">
        <v>14</v>
      </c>
      <c r="V2831">
        <v>100442</v>
      </c>
      <c r="W2831">
        <v>15</v>
      </c>
      <c r="X2831">
        <v>100442</v>
      </c>
      <c r="Y2831">
        <v>16</v>
      </c>
      <c r="Z2831">
        <v>100444</v>
      </c>
      <c r="AA2831">
        <v>17</v>
      </c>
      <c r="AB2831">
        <v>100442</v>
      </c>
      <c r="AC2831">
        <v>19</v>
      </c>
      <c r="AD2831">
        <v>100442</v>
      </c>
      <c r="AE2831">
        <v>20</v>
      </c>
      <c r="AF2831">
        <v>201471</v>
      </c>
      <c r="AG2831">
        <v>18</v>
      </c>
      <c r="AH2831" t="e">
        <f>VLOOKUP(AF2831,关卡难度线!B:H,11,0)</f>
        <v>#N/A</v>
      </c>
    </row>
    <row r="2832" spans="14:34">
      <c r="N2832" s="14">
        <v>100443</v>
      </c>
      <c r="O2832">
        <v>11</v>
      </c>
      <c r="P2832">
        <v>100443</v>
      </c>
      <c r="Q2832">
        <v>12</v>
      </c>
      <c r="R2832">
        <v>100442</v>
      </c>
      <c r="S2832">
        <v>13</v>
      </c>
      <c r="T2832">
        <v>100444</v>
      </c>
      <c r="U2832">
        <v>14</v>
      </c>
      <c r="V2832">
        <v>100442</v>
      </c>
      <c r="W2832">
        <v>15</v>
      </c>
      <c r="X2832">
        <v>100444</v>
      </c>
      <c r="Y2832">
        <v>16</v>
      </c>
      <c r="Z2832">
        <v>100444</v>
      </c>
      <c r="AA2832">
        <v>17</v>
      </c>
      <c r="AB2832">
        <v>100442</v>
      </c>
      <c r="AC2832">
        <v>19</v>
      </c>
      <c r="AD2832">
        <v>100442</v>
      </c>
      <c r="AE2832">
        <v>20</v>
      </c>
      <c r="AF2832">
        <v>201472</v>
      </c>
      <c r="AG2832">
        <v>18</v>
      </c>
      <c r="AH2832" t="e">
        <f>VLOOKUP(AF2832,关卡难度线!B:H,11,0)</f>
        <v>#N/A</v>
      </c>
    </row>
    <row r="2833" spans="14:34">
      <c r="N2833" s="14">
        <v>100444</v>
      </c>
      <c r="O2833">
        <v>11</v>
      </c>
      <c r="P2833">
        <v>100443</v>
      </c>
      <c r="Q2833">
        <v>12</v>
      </c>
      <c r="R2833">
        <v>100442</v>
      </c>
      <c r="S2833">
        <v>13</v>
      </c>
      <c r="T2833">
        <v>100444</v>
      </c>
      <c r="U2833">
        <v>14</v>
      </c>
      <c r="V2833">
        <v>100442</v>
      </c>
      <c r="W2833">
        <v>15</v>
      </c>
      <c r="X2833">
        <v>100443</v>
      </c>
      <c r="Y2833">
        <v>16</v>
      </c>
      <c r="Z2833">
        <v>100442</v>
      </c>
      <c r="AA2833">
        <v>17</v>
      </c>
      <c r="AB2833">
        <v>100443</v>
      </c>
      <c r="AC2833">
        <v>19</v>
      </c>
      <c r="AD2833">
        <v>100443</v>
      </c>
      <c r="AE2833">
        <v>20</v>
      </c>
      <c r="AF2833">
        <v>201473</v>
      </c>
      <c r="AG2833">
        <v>18</v>
      </c>
      <c r="AH2833" t="e">
        <f>VLOOKUP(AF2833,关卡难度线!B:H,11,0)</f>
        <v>#N/A</v>
      </c>
    </row>
    <row r="2834" spans="14:34">
      <c r="N2834" s="14">
        <v>100444</v>
      </c>
      <c r="O2834">
        <v>11</v>
      </c>
      <c r="P2834">
        <v>100444</v>
      </c>
      <c r="Q2834">
        <v>12</v>
      </c>
      <c r="R2834">
        <v>100443</v>
      </c>
      <c r="S2834">
        <v>13</v>
      </c>
      <c r="T2834">
        <v>100442</v>
      </c>
      <c r="U2834">
        <v>14</v>
      </c>
      <c r="V2834">
        <v>100442</v>
      </c>
      <c r="W2834">
        <v>15</v>
      </c>
      <c r="X2834">
        <v>100442</v>
      </c>
      <c r="Y2834">
        <v>16</v>
      </c>
      <c r="Z2834">
        <v>100442</v>
      </c>
      <c r="AA2834">
        <v>17</v>
      </c>
      <c r="AB2834">
        <v>100442</v>
      </c>
      <c r="AC2834">
        <v>19</v>
      </c>
      <c r="AD2834">
        <v>100443</v>
      </c>
      <c r="AE2834">
        <v>20</v>
      </c>
      <c r="AF2834">
        <v>201474</v>
      </c>
      <c r="AG2834">
        <v>18</v>
      </c>
      <c r="AH2834" t="e">
        <f>VLOOKUP(AF2834,关卡难度线!B:H,11,0)</f>
        <v>#N/A</v>
      </c>
    </row>
    <row r="2835" spans="14:34">
      <c r="N2835" s="14">
        <v>100443</v>
      </c>
      <c r="O2835">
        <v>11</v>
      </c>
      <c r="P2835">
        <v>100444</v>
      </c>
      <c r="Q2835">
        <v>12</v>
      </c>
      <c r="R2835">
        <v>100443</v>
      </c>
      <c r="S2835">
        <v>13</v>
      </c>
      <c r="T2835">
        <v>100443</v>
      </c>
      <c r="U2835">
        <v>14</v>
      </c>
      <c r="V2835">
        <v>100442</v>
      </c>
      <c r="W2835">
        <v>15</v>
      </c>
      <c r="X2835">
        <v>100442</v>
      </c>
      <c r="Y2835">
        <v>16</v>
      </c>
      <c r="Z2835">
        <v>100444</v>
      </c>
      <c r="AA2835">
        <v>17</v>
      </c>
      <c r="AB2835">
        <v>100442</v>
      </c>
      <c r="AC2835">
        <v>19</v>
      </c>
      <c r="AD2835">
        <v>100442</v>
      </c>
      <c r="AE2835">
        <v>20</v>
      </c>
      <c r="AF2835">
        <v>201475</v>
      </c>
      <c r="AG2835">
        <v>18</v>
      </c>
      <c r="AH2835" t="e">
        <f>VLOOKUP(AF2835,关卡难度线!B:H,11,0)</f>
        <v>#N/A</v>
      </c>
    </row>
    <row r="2836" spans="14:34">
      <c r="N2836" s="14">
        <v>100443</v>
      </c>
      <c r="O2836">
        <v>11</v>
      </c>
      <c r="P2836">
        <v>100444</v>
      </c>
      <c r="Q2836">
        <v>12</v>
      </c>
      <c r="R2836">
        <v>100442</v>
      </c>
      <c r="S2836">
        <v>13</v>
      </c>
      <c r="T2836">
        <v>100443</v>
      </c>
      <c r="U2836">
        <v>14</v>
      </c>
      <c r="V2836">
        <v>100442</v>
      </c>
      <c r="W2836">
        <v>15</v>
      </c>
      <c r="X2836">
        <v>100443</v>
      </c>
      <c r="Y2836">
        <v>16</v>
      </c>
      <c r="Z2836">
        <v>100442</v>
      </c>
      <c r="AA2836">
        <v>17</v>
      </c>
      <c r="AB2836">
        <v>100442</v>
      </c>
      <c r="AC2836">
        <v>19</v>
      </c>
      <c r="AD2836">
        <v>100443</v>
      </c>
      <c r="AE2836">
        <v>20</v>
      </c>
      <c r="AF2836">
        <v>201476</v>
      </c>
      <c r="AG2836">
        <v>18</v>
      </c>
      <c r="AH2836" t="e">
        <f>VLOOKUP(AF2836,关卡难度线!B:H,11,0)</f>
        <v>#N/A</v>
      </c>
    </row>
    <row r="2837" spans="14:34">
      <c r="N2837" s="14">
        <v>100443</v>
      </c>
      <c r="O2837">
        <v>11</v>
      </c>
      <c r="P2837">
        <v>100443</v>
      </c>
      <c r="Q2837">
        <v>12</v>
      </c>
      <c r="R2837">
        <v>100444</v>
      </c>
      <c r="S2837">
        <v>13</v>
      </c>
      <c r="T2837">
        <v>100444</v>
      </c>
      <c r="U2837">
        <v>14</v>
      </c>
      <c r="V2837">
        <v>100442</v>
      </c>
      <c r="W2837">
        <v>15</v>
      </c>
      <c r="X2837">
        <v>100444</v>
      </c>
      <c r="Y2837">
        <v>16</v>
      </c>
      <c r="Z2837">
        <v>100442</v>
      </c>
      <c r="AA2837">
        <v>17</v>
      </c>
      <c r="AB2837">
        <v>100444</v>
      </c>
      <c r="AC2837">
        <v>19</v>
      </c>
      <c r="AD2837">
        <v>100443</v>
      </c>
      <c r="AE2837">
        <v>20</v>
      </c>
      <c r="AF2837">
        <v>201477</v>
      </c>
      <c r="AG2837">
        <v>18</v>
      </c>
      <c r="AH2837" t="e">
        <f>VLOOKUP(AF2837,关卡难度线!B:H,11,0)</f>
        <v>#N/A</v>
      </c>
    </row>
    <row r="2838" spans="14:34">
      <c r="N2838" s="14">
        <v>100442</v>
      </c>
      <c r="O2838">
        <v>11</v>
      </c>
      <c r="P2838">
        <v>100443</v>
      </c>
      <c r="Q2838">
        <v>12</v>
      </c>
      <c r="R2838">
        <v>100443</v>
      </c>
      <c r="S2838">
        <v>13</v>
      </c>
      <c r="T2838">
        <v>100443</v>
      </c>
      <c r="U2838">
        <v>14</v>
      </c>
      <c r="V2838">
        <v>100444</v>
      </c>
      <c r="W2838">
        <v>15</v>
      </c>
      <c r="X2838">
        <v>100443</v>
      </c>
      <c r="Y2838">
        <v>16</v>
      </c>
      <c r="Z2838">
        <v>100444</v>
      </c>
      <c r="AA2838">
        <v>17</v>
      </c>
      <c r="AB2838">
        <v>100443</v>
      </c>
      <c r="AC2838">
        <v>19</v>
      </c>
      <c r="AD2838">
        <v>100443</v>
      </c>
      <c r="AE2838">
        <v>20</v>
      </c>
      <c r="AF2838">
        <v>201478</v>
      </c>
      <c r="AG2838">
        <v>18</v>
      </c>
      <c r="AH2838" t="e">
        <f>VLOOKUP(AF2838,关卡难度线!B:H,11,0)</f>
        <v>#N/A</v>
      </c>
    </row>
    <row r="2839" spans="14:34">
      <c r="N2839" s="14">
        <v>100444</v>
      </c>
      <c r="O2839">
        <v>11</v>
      </c>
      <c r="P2839">
        <v>100442</v>
      </c>
      <c r="Q2839">
        <v>12</v>
      </c>
      <c r="R2839">
        <v>100443</v>
      </c>
      <c r="S2839">
        <v>13</v>
      </c>
      <c r="T2839">
        <v>100442</v>
      </c>
      <c r="U2839">
        <v>14</v>
      </c>
      <c r="V2839">
        <v>100443</v>
      </c>
      <c r="W2839">
        <v>15</v>
      </c>
      <c r="X2839">
        <v>100442</v>
      </c>
      <c r="Y2839">
        <v>16</v>
      </c>
      <c r="Z2839">
        <v>100443</v>
      </c>
      <c r="AA2839">
        <v>17</v>
      </c>
      <c r="AB2839">
        <v>100442</v>
      </c>
      <c r="AC2839">
        <v>19</v>
      </c>
      <c r="AD2839">
        <v>100442</v>
      </c>
      <c r="AE2839">
        <v>20</v>
      </c>
      <c r="AF2839">
        <v>201479</v>
      </c>
      <c r="AG2839">
        <v>18</v>
      </c>
      <c r="AH2839" t="e">
        <f>VLOOKUP(AF2839,关卡难度线!B:H,11,0)</f>
        <v>#N/A</v>
      </c>
    </row>
    <row r="2840" spans="14:34">
      <c r="N2840" s="14">
        <v>100444</v>
      </c>
      <c r="O2840">
        <v>11</v>
      </c>
      <c r="P2840">
        <v>100442</v>
      </c>
      <c r="Q2840">
        <v>12</v>
      </c>
      <c r="R2840">
        <v>100444</v>
      </c>
      <c r="S2840">
        <v>13</v>
      </c>
      <c r="T2840">
        <v>100442</v>
      </c>
      <c r="U2840">
        <v>14</v>
      </c>
      <c r="V2840">
        <v>100442</v>
      </c>
      <c r="W2840">
        <v>15</v>
      </c>
      <c r="X2840">
        <v>100443</v>
      </c>
      <c r="Y2840">
        <v>16</v>
      </c>
      <c r="Z2840">
        <v>100442</v>
      </c>
      <c r="AA2840">
        <v>17</v>
      </c>
      <c r="AB2840">
        <v>100443</v>
      </c>
      <c r="AC2840">
        <v>19</v>
      </c>
      <c r="AD2840">
        <v>100443</v>
      </c>
      <c r="AE2840">
        <v>20</v>
      </c>
      <c r="AF2840">
        <v>201480</v>
      </c>
      <c r="AG2840">
        <v>18</v>
      </c>
      <c r="AH2840" t="e">
        <f>VLOOKUP(AF2840,关卡难度线!B:H,11,0)</f>
        <v>#N/A</v>
      </c>
    </row>
    <row r="2841" spans="14:34">
      <c r="N2841" s="14">
        <v>100447</v>
      </c>
      <c r="O2841">
        <v>11</v>
      </c>
      <c r="P2841">
        <v>100447</v>
      </c>
      <c r="Q2841">
        <v>12</v>
      </c>
      <c r="R2841">
        <v>100447</v>
      </c>
      <c r="S2841">
        <v>13</v>
      </c>
      <c r="T2841">
        <v>100447</v>
      </c>
      <c r="U2841">
        <v>14</v>
      </c>
      <c r="V2841">
        <v>100445</v>
      </c>
      <c r="W2841">
        <v>15</v>
      </c>
      <c r="X2841">
        <v>100446</v>
      </c>
      <c r="Y2841">
        <v>16</v>
      </c>
      <c r="Z2841">
        <v>100446</v>
      </c>
      <c r="AA2841">
        <v>17</v>
      </c>
      <c r="AB2841">
        <v>100445</v>
      </c>
      <c r="AC2841">
        <v>19</v>
      </c>
      <c r="AD2841">
        <v>100446</v>
      </c>
      <c r="AE2841">
        <v>20</v>
      </c>
      <c r="AF2841">
        <v>201481</v>
      </c>
      <c r="AG2841">
        <v>18</v>
      </c>
      <c r="AH2841" t="e">
        <f>VLOOKUP(AF2841,关卡难度线!B:H,11,0)</f>
        <v>#N/A</v>
      </c>
    </row>
    <row r="2842" spans="14:34">
      <c r="N2842" s="14">
        <v>100446</v>
      </c>
      <c r="O2842">
        <v>11</v>
      </c>
      <c r="P2842">
        <v>100445</v>
      </c>
      <c r="Q2842">
        <v>12</v>
      </c>
      <c r="R2842">
        <v>100445</v>
      </c>
      <c r="S2842">
        <v>13</v>
      </c>
      <c r="T2842">
        <v>100446</v>
      </c>
      <c r="U2842">
        <v>14</v>
      </c>
      <c r="V2842">
        <v>100447</v>
      </c>
      <c r="W2842">
        <v>15</v>
      </c>
      <c r="X2842">
        <v>100447</v>
      </c>
      <c r="Y2842">
        <v>16</v>
      </c>
      <c r="Z2842">
        <v>100445</v>
      </c>
      <c r="AA2842">
        <v>17</v>
      </c>
      <c r="AB2842">
        <v>100445</v>
      </c>
      <c r="AC2842">
        <v>19</v>
      </c>
      <c r="AD2842">
        <v>100446</v>
      </c>
      <c r="AE2842">
        <v>20</v>
      </c>
      <c r="AF2842">
        <v>201482</v>
      </c>
      <c r="AG2842">
        <v>18</v>
      </c>
      <c r="AH2842" t="e">
        <f>VLOOKUP(AF2842,关卡难度线!B:H,11,0)</f>
        <v>#N/A</v>
      </c>
    </row>
    <row r="2843" spans="14:34">
      <c r="N2843" s="14">
        <v>100447</v>
      </c>
      <c r="O2843">
        <v>11</v>
      </c>
      <c r="P2843">
        <v>100445</v>
      </c>
      <c r="Q2843">
        <v>12</v>
      </c>
      <c r="R2843">
        <v>100446</v>
      </c>
      <c r="S2843">
        <v>13</v>
      </c>
      <c r="T2843">
        <v>100445</v>
      </c>
      <c r="U2843">
        <v>14</v>
      </c>
      <c r="V2843">
        <v>100445</v>
      </c>
      <c r="W2843">
        <v>15</v>
      </c>
      <c r="X2843">
        <v>100445</v>
      </c>
      <c r="Y2843">
        <v>16</v>
      </c>
      <c r="Z2843">
        <v>100446</v>
      </c>
      <c r="AA2843">
        <v>17</v>
      </c>
      <c r="AB2843">
        <v>100445</v>
      </c>
      <c r="AC2843">
        <v>19</v>
      </c>
      <c r="AD2843">
        <v>100447</v>
      </c>
      <c r="AE2843">
        <v>20</v>
      </c>
      <c r="AF2843">
        <v>201483</v>
      </c>
      <c r="AG2843">
        <v>18</v>
      </c>
      <c r="AH2843" t="e">
        <f>VLOOKUP(AF2843,关卡难度线!B:H,11,0)</f>
        <v>#N/A</v>
      </c>
    </row>
    <row r="2844" spans="14:34">
      <c r="N2844" s="14">
        <v>100445</v>
      </c>
      <c r="O2844">
        <v>11</v>
      </c>
      <c r="P2844">
        <v>100445</v>
      </c>
      <c r="Q2844">
        <v>12</v>
      </c>
      <c r="R2844">
        <v>100446</v>
      </c>
      <c r="S2844">
        <v>13</v>
      </c>
      <c r="T2844">
        <v>100446</v>
      </c>
      <c r="U2844">
        <v>14</v>
      </c>
      <c r="V2844">
        <v>100446</v>
      </c>
      <c r="W2844">
        <v>15</v>
      </c>
      <c r="X2844">
        <v>100445</v>
      </c>
      <c r="Y2844">
        <v>16</v>
      </c>
      <c r="Z2844">
        <v>100447</v>
      </c>
      <c r="AA2844">
        <v>17</v>
      </c>
      <c r="AB2844">
        <v>100447</v>
      </c>
      <c r="AC2844">
        <v>19</v>
      </c>
      <c r="AD2844">
        <v>100447</v>
      </c>
      <c r="AE2844">
        <v>20</v>
      </c>
      <c r="AF2844">
        <v>201484</v>
      </c>
      <c r="AG2844">
        <v>18</v>
      </c>
      <c r="AH2844" t="e">
        <f>VLOOKUP(AF2844,关卡难度线!B:H,11,0)</f>
        <v>#N/A</v>
      </c>
    </row>
    <row r="2845" spans="14:34">
      <c r="N2845" s="14">
        <v>100445</v>
      </c>
      <c r="O2845">
        <v>11</v>
      </c>
      <c r="P2845">
        <v>100447</v>
      </c>
      <c r="Q2845">
        <v>12</v>
      </c>
      <c r="R2845">
        <v>100446</v>
      </c>
      <c r="S2845">
        <v>13</v>
      </c>
      <c r="T2845">
        <v>100446</v>
      </c>
      <c r="U2845">
        <v>14</v>
      </c>
      <c r="V2845">
        <v>100447</v>
      </c>
      <c r="W2845">
        <v>15</v>
      </c>
      <c r="X2845">
        <v>100447</v>
      </c>
      <c r="Y2845">
        <v>16</v>
      </c>
      <c r="Z2845">
        <v>100446</v>
      </c>
      <c r="AA2845">
        <v>17</v>
      </c>
      <c r="AB2845">
        <v>100445</v>
      </c>
      <c r="AC2845">
        <v>19</v>
      </c>
      <c r="AD2845">
        <v>100445</v>
      </c>
      <c r="AE2845">
        <v>20</v>
      </c>
      <c r="AF2845">
        <v>201485</v>
      </c>
      <c r="AG2845">
        <v>18</v>
      </c>
      <c r="AH2845" t="e">
        <f>VLOOKUP(AF2845,关卡难度线!B:H,11,0)</f>
        <v>#N/A</v>
      </c>
    </row>
    <row r="2846" spans="14:34">
      <c r="N2846" s="14">
        <v>100446</v>
      </c>
      <c r="O2846">
        <v>11</v>
      </c>
      <c r="P2846">
        <v>100447</v>
      </c>
      <c r="Q2846">
        <v>12</v>
      </c>
      <c r="R2846">
        <v>100447</v>
      </c>
      <c r="S2846">
        <v>13</v>
      </c>
      <c r="T2846">
        <v>100445</v>
      </c>
      <c r="U2846">
        <v>14</v>
      </c>
      <c r="V2846">
        <v>100445</v>
      </c>
      <c r="W2846">
        <v>15</v>
      </c>
      <c r="X2846">
        <v>100447</v>
      </c>
      <c r="Y2846">
        <v>16</v>
      </c>
      <c r="Z2846">
        <v>100447</v>
      </c>
      <c r="AA2846">
        <v>17</v>
      </c>
      <c r="AB2846">
        <v>100446</v>
      </c>
      <c r="AC2846">
        <v>19</v>
      </c>
      <c r="AD2846">
        <v>100446</v>
      </c>
      <c r="AE2846">
        <v>20</v>
      </c>
      <c r="AF2846">
        <v>201486</v>
      </c>
      <c r="AG2846">
        <v>18</v>
      </c>
      <c r="AH2846" t="e">
        <f>VLOOKUP(AF2846,关卡难度线!B:H,11,0)</f>
        <v>#N/A</v>
      </c>
    </row>
    <row r="2847" spans="14:34">
      <c r="N2847" s="14">
        <v>100447</v>
      </c>
      <c r="O2847">
        <v>11</v>
      </c>
      <c r="P2847">
        <v>100446</v>
      </c>
      <c r="Q2847">
        <v>12</v>
      </c>
      <c r="R2847">
        <v>100445</v>
      </c>
      <c r="S2847">
        <v>13</v>
      </c>
      <c r="T2847">
        <v>100446</v>
      </c>
      <c r="U2847">
        <v>14</v>
      </c>
      <c r="V2847">
        <v>100446</v>
      </c>
      <c r="W2847">
        <v>15</v>
      </c>
      <c r="X2847">
        <v>100445</v>
      </c>
      <c r="Y2847">
        <v>16</v>
      </c>
      <c r="Z2847">
        <v>100446</v>
      </c>
      <c r="AA2847">
        <v>17</v>
      </c>
      <c r="AB2847">
        <v>100445</v>
      </c>
      <c r="AC2847">
        <v>19</v>
      </c>
      <c r="AD2847">
        <v>100445</v>
      </c>
      <c r="AE2847">
        <v>20</v>
      </c>
      <c r="AF2847">
        <v>201487</v>
      </c>
      <c r="AG2847">
        <v>18</v>
      </c>
      <c r="AH2847" t="e">
        <f>VLOOKUP(AF2847,关卡难度线!B:H,11,0)</f>
        <v>#N/A</v>
      </c>
    </row>
    <row r="2848" spans="14:34">
      <c r="N2848" s="14">
        <v>100445</v>
      </c>
      <c r="O2848">
        <v>11</v>
      </c>
      <c r="P2848">
        <v>100445</v>
      </c>
      <c r="Q2848">
        <v>12</v>
      </c>
      <c r="R2848">
        <v>100445</v>
      </c>
      <c r="S2848">
        <v>13</v>
      </c>
      <c r="T2848">
        <v>100445</v>
      </c>
      <c r="U2848">
        <v>14</v>
      </c>
      <c r="V2848">
        <v>100446</v>
      </c>
      <c r="W2848">
        <v>15</v>
      </c>
      <c r="X2848">
        <v>100447</v>
      </c>
      <c r="Y2848">
        <v>16</v>
      </c>
      <c r="Z2848">
        <v>100446</v>
      </c>
      <c r="AA2848">
        <v>17</v>
      </c>
      <c r="AB2848">
        <v>100446</v>
      </c>
      <c r="AC2848">
        <v>19</v>
      </c>
      <c r="AD2848">
        <v>100445</v>
      </c>
      <c r="AE2848">
        <v>20</v>
      </c>
      <c r="AF2848">
        <v>201488</v>
      </c>
      <c r="AG2848">
        <v>18</v>
      </c>
      <c r="AH2848" t="e">
        <f>VLOOKUP(AF2848,关卡难度线!B:H,11,0)</f>
        <v>#N/A</v>
      </c>
    </row>
    <row r="2849" spans="14:34">
      <c r="N2849" s="14">
        <v>100447</v>
      </c>
      <c r="O2849">
        <v>11</v>
      </c>
      <c r="P2849">
        <v>100445</v>
      </c>
      <c r="Q2849">
        <v>12</v>
      </c>
      <c r="R2849">
        <v>100445</v>
      </c>
      <c r="S2849">
        <v>13</v>
      </c>
      <c r="T2849">
        <v>100445</v>
      </c>
      <c r="U2849">
        <v>14</v>
      </c>
      <c r="V2849">
        <v>100445</v>
      </c>
      <c r="W2849">
        <v>15</v>
      </c>
      <c r="X2849">
        <v>100447</v>
      </c>
      <c r="Y2849">
        <v>16</v>
      </c>
      <c r="Z2849">
        <v>100446</v>
      </c>
      <c r="AA2849">
        <v>17</v>
      </c>
      <c r="AB2849">
        <v>100445</v>
      </c>
      <c r="AC2849">
        <v>19</v>
      </c>
      <c r="AD2849">
        <v>100447</v>
      </c>
      <c r="AE2849">
        <v>20</v>
      </c>
      <c r="AF2849">
        <v>201489</v>
      </c>
      <c r="AG2849">
        <v>18</v>
      </c>
      <c r="AH2849" t="e">
        <f>VLOOKUP(AF2849,关卡难度线!B:H,11,0)</f>
        <v>#N/A</v>
      </c>
    </row>
    <row r="2850" spans="14:34">
      <c r="N2850" s="14">
        <v>100446</v>
      </c>
      <c r="O2850">
        <v>11</v>
      </c>
      <c r="P2850">
        <v>100445</v>
      </c>
      <c r="Q2850">
        <v>12</v>
      </c>
      <c r="R2850">
        <v>100446</v>
      </c>
      <c r="S2850">
        <v>13</v>
      </c>
      <c r="T2850">
        <v>100447</v>
      </c>
      <c r="U2850">
        <v>14</v>
      </c>
      <c r="V2850">
        <v>100445</v>
      </c>
      <c r="W2850">
        <v>15</v>
      </c>
      <c r="X2850">
        <v>100445</v>
      </c>
      <c r="Y2850">
        <v>16</v>
      </c>
      <c r="Z2850">
        <v>100447</v>
      </c>
      <c r="AA2850">
        <v>17</v>
      </c>
      <c r="AB2850">
        <v>100445</v>
      </c>
      <c r="AC2850">
        <v>19</v>
      </c>
      <c r="AD2850">
        <v>100446</v>
      </c>
      <c r="AE2850">
        <v>20</v>
      </c>
      <c r="AF2850">
        <v>201490</v>
      </c>
      <c r="AG2850">
        <v>18</v>
      </c>
      <c r="AH2850" t="e">
        <f>VLOOKUP(AF2850,关卡难度线!B:H,11,0)</f>
        <v>#N/A</v>
      </c>
    </row>
    <row r="2851" spans="14:34">
      <c r="N2851" s="14">
        <v>100447</v>
      </c>
      <c r="O2851">
        <v>11</v>
      </c>
      <c r="P2851">
        <v>100447</v>
      </c>
      <c r="Q2851">
        <v>12</v>
      </c>
      <c r="R2851">
        <v>100447</v>
      </c>
      <c r="S2851">
        <v>13</v>
      </c>
      <c r="T2851">
        <v>100447</v>
      </c>
      <c r="U2851">
        <v>14</v>
      </c>
      <c r="V2851">
        <v>100445</v>
      </c>
      <c r="W2851">
        <v>15</v>
      </c>
      <c r="X2851">
        <v>100446</v>
      </c>
      <c r="Y2851">
        <v>16</v>
      </c>
      <c r="Z2851">
        <v>100446</v>
      </c>
      <c r="AA2851">
        <v>17</v>
      </c>
      <c r="AB2851">
        <v>100445</v>
      </c>
      <c r="AC2851">
        <v>19</v>
      </c>
      <c r="AD2851">
        <v>100446</v>
      </c>
      <c r="AE2851">
        <v>20</v>
      </c>
      <c r="AF2851">
        <v>201481</v>
      </c>
      <c r="AG2851">
        <v>18</v>
      </c>
      <c r="AH2851" t="e">
        <f>VLOOKUP(AF2851,关卡难度线!B:H,11,0)</f>
        <v>#N/A</v>
      </c>
    </row>
    <row r="2852" spans="14:34">
      <c r="N2852" s="14">
        <v>100446</v>
      </c>
      <c r="O2852">
        <v>11</v>
      </c>
      <c r="P2852">
        <v>100445</v>
      </c>
      <c r="Q2852">
        <v>12</v>
      </c>
      <c r="R2852">
        <v>100445</v>
      </c>
      <c r="S2852">
        <v>13</v>
      </c>
      <c r="T2852">
        <v>100446</v>
      </c>
      <c r="U2852">
        <v>14</v>
      </c>
      <c r="V2852">
        <v>100447</v>
      </c>
      <c r="W2852">
        <v>15</v>
      </c>
      <c r="X2852">
        <v>100447</v>
      </c>
      <c r="Y2852">
        <v>16</v>
      </c>
      <c r="Z2852">
        <v>100445</v>
      </c>
      <c r="AA2852">
        <v>17</v>
      </c>
      <c r="AB2852">
        <v>100445</v>
      </c>
      <c r="AC2852">
        <v>19</v>
      </c>
      <c r="AD2852">
        <v>100446</v>
      </c>
      <c r="AE2852">
        <v>20</v>
      </c>
      <c r="AF2852">
        <v>201482</v>
      </c>
      <c r="AG2852">
        <v>18</v>
      </c>
      <c r="AH2852" t="e">
        <f>VLOOKUP(AF2852,关卡难度线!B:H,11,0)</f>
        <v>#N/A</v>
      </c>
    </row>
    <row r="2853" spans="14:34">
      <c r="N2853" s="14">
        <v>100447</v>
      </c>
      <c r="O2853">
        <v>11</v>
      </c>
      <c r="P2853">
        <v>100445</v>
      </c>
      <c r="Q2853">
        <v>12</v>
      </c>
      <c r="R2853">
        <v>100446</v>
      </c>
      <c r="S2853">
        <v>13</v>
      </c>
      <c r="T2853">
        <v>100445</v>
      </c>
      <c r="U2853">
        <v>14</v>
      </c>
      <c r="V2853">
        <v>100445</v>
      </c>
      <c r="W2853">
        <v>15</v>
      </c>
      <c r="X2853">
        <v>100445</v>
      </c>
      <c r="Y2853">
        <v>16</v>
      </c>
      <c r="Z2853">
        <v>100446</v>
      </c>
      <c r="AA2853">
        <v>17</v>
      </c>
      <c r="AB2853">
        <v>100445</v>
      </c>
      <c r="AC2853">
        <v>19</v>
      </c>
      <c r="AD2853">
        <v>100447</v>
      </c>
      <c r="AE2853">
        <v>20</v>
      </c>
      <c r="AF2853">
        <v>201483</v>
      </c>
      <c r="AG2853">
        <v>18</v>
      </c>
      <c r="AH2853" t="e">
        <f>VLOOKUP(AF2853,关卡难度线!B:H,11,0)</f>
        <v>#N/A</v>
      </c>
    </row>
    <row r="2854" spans="14:34">
      <c r="N2854" s="14">
        <v>100445</v>
      </c>
      <c r="O2854">
        <v>11</v>
      </c>
      <c r="P2854">
        <v>100445</v>
      </c>
      <c r="Q2854">
        <v>12</v>
      </c>
      <c r="R2854">
        <v>100446</v>
      </c>
      <c r="S2854">
        <v>13</v>
      </c>
      <c r="T2854">
        <v>100446</v>
      </c>
      <c r="U2854">
        <v>14</v>
      </c>
      <c r="V2854">
        <v>100446</v>
      </c>
      <c r="W2854">
        <v>15</v>
      </c>
      <c r="X2854">
        <v>100445</v>
      </c>
      <c r="Y2854">
        <v>16</v>
      </c>
      <c r="Z2854">
        <v>100447</v>
      </c>
      <c r="AA2854">
        <v>17</v>
      </c>
      <c r="AB2854">
        <v>100447</v>
      </c>
      <c r="AC2854">
        <v>19</v>
      </c>
      <c r="AD2854">
        <v>100447</v>
      </c>
      <c r="AE2854">
        <v>20</v>
      </c>
      <c r="AF2854">
        <v>201484</v>
      </c>
      <c r="AG2854">
        <v>18</v>
      </c>
      <c r="AH2854" t="e">
        <f>VLOOKUP(AF2854,关卡难度线!B:H,11,0)</f>
        <v>#N/A</v>
      </c>
    </row>
    <row r="2855" spans="14:34">
      <c r="N2855" s="14">
        <v>100445</v>
      </c>
      <c r="O2855">
        <v>11</v>
      </c>
      <c r="P2855">
        <v>100447</v>
      </c>
      <c r="Q2855">
        <v>12</v>
      </c>
      <c r="R2855">
        <v>100446</v>
      </c>
      <c r="S2855">
        <v>13</v>
      </c>
      <c r="T2855">
        <v>100446</v>
      </c>
      <c r="U2855">
        <v>14</v>
      </c>
      <c r="V2855">
        <v>100447</v>
      </c>
      <c r="W2855">
        <v>15</v>
      </c>
      <c r="X2855">
        <v>100447</v>
      </c>
      <c r="Y2855">
        <v>16</v>
      </c>
      <c r="Z2855">
        <v>100446</v>
      </c>
      <c r="AA2855">
        <v>17</v>
      </c>
      <c r="AB2855">
        <v>100445</v>
      </c>
      <c r="AC2855">
        <v>19</v>
      </c>
      <c r="AD2855">
        <v>100445</v>
      </c>
      <c r="AE2855">
        <v>20</v>
      </c>
      <c r="AF2855">
        <v>201485</v>
      </c>
      <c r="AG2855">
        <v>18</v>
      </c>
      <c r="AH2855" t="e">
        <f>VLOOKUP(AF2855,关卡难度线!B:H,11,0)</f>
        <v>#N/A</v>
      </c>
    </row>
    <row r="2856" spans="14:34">
      <c r="N2856" s="14">
        <v>100446</v>
      </c>
      <c r="O2856">
        <v>11</v>
      </c>
      <c r="P2856">
        <v>100447</v>
      </c>
      <c r="Q2856">
        <v>12</v>
      </c>
      <c r="R2856">
        <v>100447</v>
      </c>
      <c r="S2856">
        <v>13</v>
      </c>
      <c r="T2856">
        <v>100445</v>
      </c>
      <c r="U2856">
        <v>14</v>
      </c>
      <c r="V2856">
        <v>100445</v>
      </c>
      <c r="W2856">
        <v>15</v>
      </c>
      <c r="X2856">
        <v>100447</v>
      </c>
      <c r="Y2856">
        <v>16</v>
      </c>
      <c r="Z2856">
        <v>100447</v>
      </c>
      <c r="AA2856">
        <v>17</v>
      </c>
      <c r="AB2856">
        <v>100446</v>
      </c>
      <c r="AC2856">
        <v>19</v>
      </c>
      <c r="AD2856">
        <v>100446</v>
      </c>
      <c r="AE2856">
        <v>20</v>
      </c>
      <c r="AF2856">
        <v>201486</v>
      </c>
      <c r="AG2856">
        <v>18</v>
      </c>
      <c r="AH2856" t="e">
        <f>VLOOKUP(AF2856,关卡难度线!B:H,11,0)</f>
        <v>#N/A</v>
      </c>
    </row>
    <row r="2857" spans="14:34">
      <c r="N2857" s="14">
        <v>100447</v>
      </c>
      <c r="O2857">
        <v>11</v>
      </c>
      <c r="P2857">
        <v>100446</v>
      </c>
      <c r="Q2857">
        <v>12</v>
      </c>
      <c r="R2857">
        <v>100445</v>
      </c>
      <c r="S2857">
        <v>13</v>
      </c>
      <c r="T2857">
        <v>100446</v>
      </c>
      <c r="U2857">
        <v>14</v>
      </c>
      <c r="V2857">
        <v>100446</v>
      </c>
      <c r="W2857">
        <v>15</v>
      </c>
      <c r="X2857">
        <v>100445</v>
      </c>
      <c r="Y2857">
        <v>16</v>
      </c>
      <c r="Z2857">
        <v>100446</v>
      </c>
      <c r="AA2857">
        <v>17</v>
      </c>
      <c r="AB2857">
        <v>100445</v>
      </c>
      <c r="AC2857">
        <v>19</v>
      </c>
      <c r="AD2857">
        <v>100445</v>
      </c>
      <c r="AE2857">
        <v>20</v>
      </c>
      <c r="AF2857">
        <v>201487</v>
      </c>
      <c r="AG2857">
        <v>18</v>
      </c>
      <c r="AH2857" t="e">
        <f>VLOOKUP(AF2857,关卡难度线!B:H,11,0)</f>
        <v>#N/A</v>
      </c>
    </row>
    <row r="2858" spans="14:34">
      <c r="N2858" s="14">
        <v>100445</v>
      </c>
      <c r="O2858">
        <v>11</v>
      </c>
      <c r="P2858">
        <v>100445</v>
      </c>
      <c r="Q2858">
        <v>12</v>
      </c>
      <c r="R2858">
        <v>100445</v>
      </c>
      <c r="S2858">
        <v>13</v>
      </c>
      <c r="T2858">
        <v>100445</v>
      </c>
      <c r="U2858">
        <v>14</v>
      </c>
      <c r="V2858">
        <v>100446</v>
      </c>
      <c r="W2858">
        <v>15</v>
      </c>
      <c r="X2858">
        <v>100447</v>
      </c>
      <c r="Y2858">
        <v>16</v>
      </c>
      <c r="Z2858">
        <v>100446</v>
      </c>
      <c r="AA2858">
        <v>17</v>
      </c>
      <c r="AB2858">
        <v>100446</v>
      </c>
      <c r="AC2858">
        <v>19</v>
      </c>
      <c r="AD2858">
        <v>100445</v>
      </c>
      <c r="AE2858">
        <v>20</v>
      </c>
      <c r="AF2858">
        <v>201488</v>
      </c>
      <c r="AG2858">
        <v>18</v>
      </c>
      <c r="AH2858" t="e">
        <f>VLOOKUP(AF2858,关卡难度线!B:H,11,0)</f>
        <v>#N/A</v>
      </c>
    </row>
    <row r="2859" spans="14:34">
      <c r="N2859" s="14">
        <v>100447</v>
      </c>
      <c r="O2859">
        <v>11</v>
      </c>
      <c r="P2859">
        <v>100445</v>
      </c>
      <c r="Q2859">
        <v>12</v>
      </c>
      <c r="R2859">
        <v>100445</v>
      </c>
      <c r="S2859">
        <v>13</v>
      </c>
      <c r="T2859">
        <v>100445</v>
      </c>
      <c r="U2859">
        <v>14</v>
      </c>
      <c r="V2859">
        <v>100445</v>
      </c>
      <c r="W2859">
        <v>15</v>
      </c>
      <c r="X2859">
        <v>100447</v>
      </c>
      <c r="Y2859">
        <v>16</v>
      </c>
      <c r="Z2859">
        <v>100446</v>
      </c>
      <c r="AA2859">
        <v>17</v>
      </c>
      <c r="AB2859">
        <v>100445</v>
      </c>
      <c r="AC2859">
        <v>19</v>
      </c>
      <c r="AD2859">
        <v>100447</v>
      </c>
      <c r="AE2859">
        <v>20</v>
      </c>
      <c r="AF2859">
        <v>201489</v>
      </c>
      <c r="AG2859">
        <v>18</v>
      </c>
      <c r="AH2859" t="e">
        <f>VLOOKUP(AF2859,关卡难度线!B:H,11,0)</f>
        <v>#N/A</v>
      </c>
    </row>
    <row r="2860" spans="14:34">
      <c r="N2860" s="14">
        <v>100446</v>
      </c>
      <c r="O2860">
        <v>11</v>
      </c>
      <c r="P2860">
        <v>100445</v>
      </c>
      <c r="Q2860">
        <v>12</v>
      </c>
      <c r="R2860">
        <v>100446</v>
      </c>
      <c r="S2860">
        <v>13</v>
      </c>
      <c r="T2860">
        <v>100447</v>
      </c>
      <c r="U2860">
        <v>14</v>
      </c>
      <c r="V2860">
        <v>100445</v>
      </c>
      <c r="W2860">
        <v>15</v>
      </c>
      <c r="X2860">
        <v>100445</v>
      </c>
      <c r="Y2860">
        <v>16</v>
      </c>
      <c r="Z2860">
        <v>100447</v>
      </c>
      <c r="AA2860">
        <v>17</v>
      </c>
      <c r="AB2860">
        <v>100445</v>
      </c>
      <c r="AC2860">
        <v>19</v>
      </c>
      <c r="AD2860">
        <v>100446</v>
      </c>
      <c r="AE2860">
        <v>20</v>
      </c>
      <c r="AF2860">
        <v>201490</v>
      </c>
      <c r="AG2860">
        <v>18</v>
      </c>
      <c r="AH2860" t="e">
        <f>VLOOKUP(AF2860,关卡难度线!B:H,11,0)</f>
        <v>#N/A</v>
      </c>
    </row>
    <row r="2861" spans="14:34">
      <c r="N2861" s="14">
        <v>100450</v>
      </c>
      <c r="O2861">
        <v>11</v>
      </c>
      <c r="P2861">
        <v>100450</v>
      </c>
      <c r="Q2861">
        <v>12</v>
      </c>
      <c r="R2861">
        <v>100449</v>
      </c>
      <c r="S2861">
        <v>13</v>
      </c>
      <c r="T2861">
        <v>100450</v>
      </c>
      <c r="U2861">
        <v>14</v>
      </c>
      <c r="V2861">
        <v>100449</v>
      </c>
      <c r="W2861">
        <v>15</v>
      </c>
      <c r="X2861">
        <v>100449</v>
      </c>
      <c r="Y2861">
        <v>16</v>
      </c>
      <c r="Z2861">
        <v>100448</v>
      </c>
      <c r="AA2861">
        <v>17</v>
      </c>
      <c r="AB2861">
        <v>100448</v>
      </c>
      <c r="AC2861">
        <v>19</v>
      </c>
      <c r="AD2861">
        <v>100448</v>
      </c>
      <c r="AE2861">
        <v>20</v>
      </c>
      <c r="AF2861">
        <v>201491</v>
      </c>
      <c r="AG2861">
        <v>18</v>
      </c>
      <c r="AH2861" t="e">
        <f>VLOOKUP(AF2861,关卡难度线!B:H,11,0)</f>
        <v>#N/A</v>
      </c>
    </row>
    <row r="2862" spans="14:34">
      <c r="N2862" s="14">
        <v>100448</v>
      </c>
      <c r="O2862">
        <v>11</v>
      </c>
      <c r="P2862">
        <v>100448</v>
      </c>
      <c r="Q2862">
        <v>12</v>
      </c>
      <c r="R2862">
        <v>100450</v>
      </c>
      <c r="S2862">
        <v>13</v>
      </c>
      <c r="T2862">
        <v>100449</v>
      </c>
      <c r="U2862">
        <v>14</v>
      </c>
      <c r="V2862">
        <v>100449</v>
      </c>
      <c r="W2862">
        <v>15</v>
      </c>
      <c r="X2862">
        <v>100448</v>
      </c>
      <c r="Y2862">
        <v>16</v>
      </c>
      <c r="Z2862">
        <v>100450</v>
      </c>
      <c r="AA2862">
        <v>17</v>
      </c>
      <c r="AB2862">
        <v>100450</v>
      </c>
      <c r="AC2862">
        <v>19</v>
      </c>
      <c r="AD2862">
        <v>100449</v>
      </c>
      <c r="AE2862">
        <v>20</v>
      </c>
      <c r="AF2862">
        <v>201492</v>
      </c>
      <c r="AG2862">
        <v>18</v>
      </c>
      <c r="AH2862" t="e">
        <f>VLOOKUP(AF2862,关卡难度线!B:H,11,0)</f>
        <v>#N/A</v>
      </c>
    </row>
    <row r="2863" spans="14:34">
      <c r="N2863" s="14">
        <v>100449</v>
      </c>
      <c r="O2863">
        <v>11</v>
      </c>
      <c r="P2863">
        <v>100449</v>
      </c>
      <c r="Q2863">
        <v>12</v>
      </c>
      <c r="R2863">
        <v>100450</v>
      </c>
      <c r="S2863">
        <v>13</v>
      </c>
      <c r="T2863">
        <v>100449</v>
      </c>
      <c r="U2863">
        <v>14</v>
      </c>
      <c r="V2863">
        <v>100448</v>
      </c>
      <c r="W2863">
        <v>15</v>
      </c>
      <c r="X2863">
        <v>100448</v>
      </c>
      <c r="Y2863">
        <v>16</v>
      </c>
      <c r="Z2863">
        <v>100449</v>
      </c>
      <c r="AA2863">
        <v>17</v>
      </c>
      <c r="AB2863">
        <v>100449</v>
      </c>
      <c r="AC2863">
        <v>19</v>
      </c>
      <c r="AD2863">
        <v>100449</v>
      </c>
      <c r="AE2863">
        <v>20</v>
      </c>
      <c r="AF2863">
        <v>201493</v>
      </c>
      <c r="AG2863">
        <v>18</v>
      </c>
      <c r="AH2863" t="e">
        <f>VLOOKUP(AF2863,关卡难度线!B:H,11,0)</f>
        <v>#N/A</v>
      </c>
    </row>
    <row r="2864" spans="14:34">
      <c r="N2864" s="14">
        <v>100450</v>
      </c>
      <c r="O2864">
        <v>11</v>
      </c>
      <c r="P2864">
        <v>100449</v>
      </c>
      <c r="Q2864">
        <v>12</v>
      </c>
      <c r="R2864">
        <v>100450</v>
      </c>
      <c r="S2864">
        <v>13</v>
      </c>
      <c r="T2864">
        <v>100450</v>
      </c>
      <c r="U2864">
        <v>14</v>
      </c>
      <c r="V2864">
        <v>100450</v>
      </c>
      <c r="W2864">
        <v>15</v>
      </c>
      <c r="X2864">
        <v>100448</v>
      </c>
      <c r="Y2864">
        <v>16</v>
      </c>
      <c r="Z2864">
        <v>100450</v>
      </c>
      <c r="AA2864">
        <v>17</v>
      </c>
      <c r="AB2864">
        <v>100448</v>
      </c>
      <c r="AC2864">
        <v>19</v>
      </c>
      <c r="AD2864">
        <v>100448</v>
      </c>
      <c r="AE2864">
        <v>20</v>
      </c>
      <c r="AF2864">
        <v>201494</v>
      </c>
      <c r="AG2864">
        <v>18</v>
      </c>
      <c r="AH2864" t="e">
        <f>VLOOKUP(AF2864,关卡难度线!B:H,11,0)</f>
        <v>#N/A</v>
      </c>
    </row>
    <row r="2865" spans="14:34">
      <c r="N2865" s="14">
        <v>100449</v>
      </c>
      <c r="O2865">
        <v>11</v>
      </c>
      <c r="P2865">
        <v>100450</v>
      </c>
      <c r="Q2865">
        <v>12</v>
      </c>
      <c r="R2865">
        <v>100450</v>
      </c>
      <c r="S2865">
        <v>13</v>
      </c>
      <c r="T2865">
        <v>100448</v>
      </c>
      <c r="U2865">
        <v>14</v>
      </c>
      <c r="V2865">
        <v>100449</v>
      </c>
      <c r="W2865">
        <v>15</v>
      </c>
      <c r="X2865">
        <v>100450</v>
      </c>
      <c r="Y2865">
        <v>16</v>
      </c>
      <c r="Z2865">
        <v>100448</v>
      </c>
      <c r="AA2865">
        <v>17</v>
      </c>
      <c r="AB2865">
        <v>100448</v>
      </c>
      <c r="AC2865">
        <v>19</v>
      </c>
      <c r="AD2865">
        <v>100448</v>
      </c>
      <c r="AE2865">
        <v>20</v>
      </c>
      <c r="AF2865">
        <v>201495</v>
      </c>
      <c r="AG2865">
        <v>18</v>
      </c>
      <c r="AH2865" t="e">
        <f>VLOOKUP(AF2865,关卡难度线!B:H,11,0)</f>
        <v>#N/A</v>
      </c>
    </row>
    <row r="2866" spans="14:34">
      <c r="N2866" s="14">
        <v>100448</v>
      </c>
      <c r="O2866">
        <v>11</v>
      </c>
      <c r="P2866">
        <v>100450</v>
      </c>
      <c r="Q2866">
        <v>12</v>
      </c>
      <c r="R2866">
        <v>100450</v>
      </c>
      <c r="S2866">
        <v>13</v>
      </c>
      <c r="T2866">
        <v>100449</v>
      </c>
      <c r="U2866">
        <v>14</v>
      </c>
      <c r="V2866">
        <v>100448</v>
      </c>
      <c r="W2866">
        <v>15</v>
      </c>
      <c r="X2866">
        <v>100448</v>
      </c>
      <c r="Y2866">
        <v>16</v>
      </c>
      <c r="Z2866">
        <v>100450</v>
      </c>
      <c r="AA2866">
        <v>17</v>
      </c>
      <c r="AB2866">
        <v>100449</v>
      </c>
      <c r="AC2866">
        <v>19</v>
      </c>
      <c r="AD2866">
        <v>100449</v>
      </c>
      <c r="AE2866">
        <v>20</v>
      </c>
      <c r="AF2866">
        <v>201496</v>
      </c>
      <c r="AG2866">
        <v>18</v>
      </c>
      <c r="AH2866" t="e">
        <f>VLOOKUP(AF2866,关卡难度线!B:H,11,0)</f>
        <v>#N/A</v>
      </c>
    </row>
    <row r="2867" spans="14:34">
      <c r="N2867" s="14">
        <v>100449</v>
      </c>
      <c r="O2867">
        <v>11</v>
      </c>
      <c r="P2867">
        <v>100448</v>
      </c>
      <c r="Q2867">
        <v>12</v>
      </c>
      <c r="R2867">
        <v>100449</v>
      </c>
      <c r="S2867">
        <v>13</v>
      </c>
      <c r="T2867">
        <v>100448</v>
      </c>
      <c r="U2867">
        <v>14</v>
      </c>
      <c r="V2867">
        <v>100449</v>
      </c>
      <c r="W2867">
        <v>15</v>
      </c>
      <c r="X2867">
        <v>100448</v>
      </c>
      <c r="Y2867">
        <v>16</v>
      </c>
      <c r="Z2867">
        <v>100448</v>
      </c>
      <c r="AA2867">
        <v>17</v>
      </c>
      <c r="AB2867">
        <v>100448</v>
      </c>
      <c r="AC2867">
        <v>19</v>
      </c>
      <c r="AD2867">
        <v>100448</v>
      </c>
      <c r="AE2867">
        <v>20</v>
      </c>
      <c r="AF2867">
        <v>201497</v>
      </c>
      <c r="AG2867">
        <v>18</v>
      </c>
      <c r="AH2867" t="e">
        <f>VLOOKUP(AF2867,关卡难度线!B:H,11,0)</f>
        <v>#N/A</v>
      </c>
    </row>
    <row r="2868" spans="14:34">
      <c r="N2868" s="14">
        <v>100450</v>
      </c>
      <c r="O2868">
        <v>11</v>
      </c>
      <c r="P2868">
        <v>100448</v>
      </c>
      <c r="Q2868">
        <v>12</v>
      </c>
      <c r="R2868">
        <v>100449</v>
      </c>
      <c r="S2868">
        <v>13</v>
      </c>
      <c r="T2868">
        <v>100450</v>
      </c>
      <c r="U2868">
        <v>14</v>
      </c>
      <c r="V2868">
        <v>100449</v>
      </c>
      <c r="W2868">
        <v>15</v>
      </c>
      <c r="X2868">
        <v>100448</v>
      </c>
      <c r="Y2868">
        <v>16</v>
      </c>
      <c r="Z2868">
        <v>100448</v>
      </c>
      <c r="AA2868">
        <v>17</v>
      </c>
      <c r="AB2868">
        <v>100449</v>
      </c>
      <c r="AC2868">
        <v>19</v>
      </c>
      <c r="AD2868">
        <v>100450</v>
      </c>
      <c r="AE2868">
        <v>20</v>
      </c>
      <c r="AF2868">
        <v>201498</v>
      </c>
      <c r="AG2868">
        <v>18</v>
      </c>
      <c r="AH2868" t="e">
        <f>VLOOKUP(AF2868,关卡难度线!B:H,11,0)</f>
        <v>#N/A</v>
      </c>
    </row>
    <row r="2869" spans="14:34">
      <c r="N2869" s="14">
        <v>100450</v>
      </c>
      <c r="O2869">
        <v>11</v>
      </c>
      <c r="P2869">
        <v>100449</v>
      </c>
      <c r="Q2869">
        <v>12</v>
      </c>
      <c r="R2869">
        <v>100450</v>
      </c>
      <c r="S2869">
        <v>13</v>
      </c>
      <c r="T2869">
        <v>100450</v>
      </c>
      <c r="U2869">
        <v>14</v>
      </c>
      <c r="V2869">
        <v>100448</v>
      </c>
      <c r="W2869">
        <v>15</v>
      </c>
      <c r="X2869">
        <v>100450</v>
      </c>
      <c r="Y2869">
        <v>16</v>
      </c>
      <c r="Z2869">
        <v>100450</v>
      </c>
      <c r="AA2869">
        <v>17</v>
      </c>
      <c r="AB2869">
        <v>100450</v>
      </c>
      <c r="AC2869">
        <v>19</v>
      </c>
      <c r="AD2869">
        <v>100449</v>
      </c>
      <c r="AE2869">
        <v>20</v>
      </c>
      <c r="AF2869">
        <v>201499</v>
      </c>
      <c r="AG2869">
        <v>18</v>
      </c>
      <c r="AH2869" t="e">
        <f>VLOOKUP(AF2869,关卡难度线!B:H,11,0)</f>
        <v>#N/A</v>
      </c>
    </row>
    <row r="2870" spans="14:34">
      <c r="N2870" s="14">
        <v>100448</v>
      </c>
      <c r="O2870">
        <v>11</v>
      </c>
      <c r="P2870">
        <v>100449</v>
      </c>
      <c r="Q2870">
        <v>12</v>
      </c>
      <c r="R2870">
        <v>100450</v>
      </c>
      <c r="S2870">
        <v>13</v>
      </c>
      <c r="T2870">
        <v>100448</v>
      </c>
      <c r="U2870">
        <v>14</v>
      </c>
      <c r="V2870">
        <v>100449</v>
      </c>
      <c r="W2870">
        <v>15</v>
      </c>
      <c r="X2870">
        <v>100448</v>
      </c>
      <c r="Y2870">
        <v>16</v>
      </c>
      <c r="Z2870">
        <v>100449</v>
      </c>
      <c r="AA2870">
        <v>17</v>
      </c>
      <c r="AB2870">
        <v>100448</v>
      </c>
      <c r="AC2870">
        <v>19</v>
      </c>
      <c r="AD2870">
        <v>100448</v>
      </c>
      <c r="AE2870">
        <v>20</v>
      </c>
      <c r="AF2870">
        <v>201500</v>
      </c>
      <c r="AG2870">
        <v>18</v>
      </c>
      <c r="AH2870" t="e">
        <f>VLOOKUP(AF2870,关卡难度线!B:H,11,0)</f>
        <v>#N/A</v>
      </c>
    </row>
    <row r="2871" spans="14:34">
      <c r="N2871" s="14">
        <v>100450</v>
      </c>
      <c r="O2871">
        <v>11</v>
      </c>
      <c r="P2871">
        <v>100450</v>
      </c>
      <c r="Q2871">
        <v>12</v>
      </c>
      <c r="R2871">
        <v>100449</v>
      </c>
      <c r="S2871">
        <v>13</v>
      </c>
      <c r="T2871">
        <v>100450</v>
      </c>
      <c r="U2871">
        <v>14</v>
      </c>
      <c r="V2871">
        <v>100449</v>
      </c>
      <c r="W2871">
        <v>15</v>
      </c>
      <c r="X2871">
        <v>100449</v>
      </c>
      <c r="Y2871">
        <v>16</v>
      </c>
      <c r="Z2871">
        <v>100448</v>
      </c>
      <c r="AA2871">
        <v>17</v>
      </c>
      <c r="AB2871">
        <v>100448</v>
      </c>
      <c r="AC2871">
        <v>19</v>
      </c>
      <c r="AD2871">
        <v>100448</v>
      </c>
      <c r="AE2871">
        <v>20</v>
      </c>
      <c r="AF2871">
        <v>201491</v>
      </c>
      <c r="AG2871">
        <v>18</v>
      </c>
      <c r="AH2871" t="e">
        <f>VLOOKUP(AF2871,关卡难度线!B:H,11,0)</f>
        <v>#N/A</v>
      </c>
    </row>
    <row r="2872" spans="14:34">
      <c r="N2872" s="14">
        <v>100448</v>
      </c>
      <c r="O2872">
        <v>11</v>
      </c>
      <c r="P2872">
        <v>100448</v>
      </c>
      <c r="Q2872">
        <v>12</v>
      </c>
      <c r="R2872">
        <v>100450</v>
      </c>
      <c r="S2872">
        <v>13</v>
      </c>
      <c r="T2872">
        <v>100449</v>
      </c>
      <c r="U2872">
        <v>14</v>
      </c>
      <c r="V2872">
        <v>100449</v>
      </c>
      <c r="W2872">
        <v>15</v>
      </c>
      <c r="X2872">
        <v>100448</v>
      </c>
      <c r="Y2872">
        <v>16</v>
      </c>
      <c r="Z2872">
        <v>100450</v>
      </c>
      <c r="AA2872">
        <v>17</v>
      </c>
      <c r="AB2872">
        <v>100450</v>
      </c>
      <c r="AC2872">
        <v>19</v>
      </c>
      <c r="AD2872">
        <v>100449</v>
      </c>
      <c r="AE2872">
        <v>20</v>
      </c>
      <c r="AF2872">
        <v>201492</v>
      </c>
      <c r="AG2872">
        <v>18</v>
      </c>
      <c r="AH2872" t="e">
        <f>VLOOKUP(AF2872,关卡难度线!B:H,11,0)</f>
        <v>#N/A</v>
      </c>
    </row>
    <row r="2873" spans="14:34">
      <c r="N2873" s="14">
        <v>100449</v>
      </c>
      <c r="O2873">
        <v>11</v>
      </c>
      <c r="P2873">
        <v>100449</v>
      </c>
      <c r="Q2873">
        <v>12</v>
      </c>
      <c r="R2873">
        <v>100450</v>
      </c>
      <c r="S2873">
        <v>13</v>
      </c>
      <c r="T2873">
        <v>100449</v>
      </c>
      <c r="U2873">
        <v>14</v>
      </c>
      <c r="V2873">
        <v>100448</v>
      </c>
      <c r="W2873">
        <v>15</v>
      </c>
      <c r="X2873">
        <v>100448</v>
      </c>
      <c r="Y2873">
        <v>16</v>
      </c>
      <c r="Z2873">
        <v>100449</v>
      </c>
      <c r="AA2873">
        <v>17</v>
      </c>
      <c r="AB2873">
        <v>100449</v>
      </c>
      <c r="AC2873">
        <v>19</v>
      </c>
      <c r="AD2873">
        <v>100449</v>
      </c>
      <c r="AE2873">
        <v>20</v>
      </c>
      <c r="AF2873">
        <v>201493</v>
      </c>
      <c r="AG2873">
        <v>18</v>
      </c>
      <c r="AH2873" t="e">
        <f>VLOOKUP(AF2873,关卡难度线!B:H,11,0)</f>
        <v>#N/A</v>
      </c>
    </row>
    <row r="2874" spans="14:34">
      <c r="N2874" s="14">
        <v>100450</v>
      </c>
      <c r="O2874">
        <v>11</v>
      </c>
      <c r="P2874">
        <v>100449</v>
      </c>
      <c r="Q2874">
        <v>12</v>
      </c>
      <c r="R2874">
        <v>100450</v>
      </c>
      <c r="S2874">
        <v>13</v>
      </c>
      <c r="T2874">
        <v>100450</v>
      </c>
      <c r="U2874">
        <v>14</v>
      </c>
      <c r="V2874">
        <v>100450</v>
      </c>
      <c r="W2874">
        <v>15</v>
      </c>
      <c r="X2874">
        <v>100448</v>
      </c>
      <c r="Y2874">
        <v>16</v>
      </c>
      <c r="Z2874">
        <v>100450</v>
      </c>
      <c r="AA2874">
        <v>17</v>
      </c>
      <c r="AB2874">
        <v>100448</v>
      </c>
      <c r="AC2874">
        <v>19</v>
      </c>
      <c r="AD2874">
        <v>100448</v>
      </c>
      <c r="AE2874">
        <v>20</v>
      </c>
      <c r="AF2874">
        <v>201494</v>
      </c>
      <c r="AG2874">
        <v>18</v>
      </c>
      <c r="AH2874" t="e">
        <f>VLOOKUP(AF2874,关卡难度线!B:H,11,0)</f>
        <v>#N/A</v>
      </c>
    </row>
    <row r="2875" spans="14:34">
      <c r="N2875" s="14">
        <v>100449</v>
      </c>
      <c r="O2875">
        <v>11</v>
      </c>
      <c r="P2875">
        <v>100450</v>
      </c>
      <c r="Q2875">
        <v>12</v>
      </c>
      <c r="R2875">
        <v>100450</v>
      </c>
      <c r="S2875">
        <v>13</v>
      </c>
      <c r="T2875">
        <v>100448</v>
      </c>
      <c r="U2875">
        <v>14</v>
      </c>
      <c r="V2875">
        <v>100449</v>
      </c>
      <c r="W2875">
        <v>15</v>
      </c>
      <c r="X2875">
        <v>100450</v>
      </c>
      <c r="Y2875">
        <v>16</v>
      </c>
      <c r="Z2875">
        <v>100448</v>
      </c>
      <c r="AA2875">
        <v>17</v>
      </c>
      <c r="AB2875">
        <v>100448</v>
      </c>
      <c r="AC2875">
        <v>19</v>
      </c>
      <c r="AD2875">
        <v>100448</v>
      </c>
      <c r="AE2875">
        <v>20</v>
      </c>
      <c r="AF2875">
        <v>201495</v>
      </c>
      <c r="AG2875">
        <v>18</v>
      </c>
      <c r="AH2875" t="e">
        <f>VLOOKUP(AF2875,关卡难度线!B:H,11,0)</f>
        <v>#N/A</v>
      </c>
    </row>
    <row r="2876" spans="14:34">
      <c r="N2876" s="14">
        <v>100448</v>
      </c>
      <c r="O2876">
        <v>11</v>
      </c>
      <c r="P2876">
        <v>100450</v>
      </c>
      <c r="Q2876">
        <v>12</v>
      </c>
      <c r="R2876">
        <v>100450</v>
      </c>
      <c r="S2876">
        <v>13</v>
      </c>
      <c r="T2876">
        <v>100449</v>
      </c>
      <c r="U2876">
        <v>14</v>
      </c>
      <c r="V2876">
        <v>100448</v>
      </c>
      <c r="W2876">
        <v>15</v>
      </c>
      <c r="X2876">
        <v>100448</v>
      </c>
      <c r="Y2876">
        <v>16</v>
      </c>
      <c r="Z2876">
        <v>100450</v>
      </c>
      <c r="AA2876">
        <v>17</v>
      </c>
      <c r="AB2876">
        <v>100449</v>
      </c>
      <c r="AC2876">
        <v>19</v>
      </c>
      <c r="AD2876">
        <v>100449</v>
      </c>
      <c r="AE2876">
        <v>20</v>
      </c>
      <c r="AF2876">
        <v>201496</v>
      </c>
      <c r="AG2876">
        <v>18</v>
      </c>
      <c r="AH2876" t="e">
        <f>VLOOKUP(AF2876,关卡难度线!B:H,11,0)</f>
        <v>#N/A</v>
      </c>
    </row>
    <row r="2877" spans="14:34">
      <c r="N2877" s="14">
        <v>100449</v>
      </c>
      <c r="O2877">
        <v>11</v>
      </c>
      <c r="P2877">
        <v>100448</v>
      </c>
      <c r="Q2877">
        <v>12</v>
      </c>
      <c r="R2877">
        <v>100449</v>
      </c>
      <c r="S2877">
        <v>13</v>
      </c>
      <c r="T2877">
        <v>100448</v>
      </c>
      <c r="U2877">
        <v>14</v>
      </c>
      <c r="V2877">
        <v>100449</v>
      </c>
      <c r="W2877">
        <v>15</v>
      </c>
      <c r="X2877">
        <v>100448</v>
      </c>
      <c r="Y2877">
        <v>16</v>
      </c>
      <c r="Z2877">
        <v>100448</v>
      </c>
      <c r="AA2877">
        <v>17</v>
      </c>
      <c r="AB2877">
        <v>100448</v>
      </c>
      <c r="AC2877">
        <v>19</v>
      </c>
      <c r="AD2877">
        <v>100448</v>
      </c>
      <c r="AE2877">
        <v>20</v>
      </c>
      <c r="AF2877">
        <v>201497</v>
      </c>
      <c r="AG2877">
        <v>18</v>
      </c>
      <c r="AH2877" t="e">
        <f>VLOOKUP(AF2877,关卡难度线!B:H,11,0)</f>
        <v>#N/A</v>
      </c>
    </row>
    <row r="2878" spans="14:34">
      <c r="N2878" s="14">
        <v>100450</v>
      </c>
      <c r="O2878">
        <v>11</v>
      </c>
      <c r="P2878">
        <v>100448</v>
      </c>
      <c r="Q2878">
        <v>12</v>
      </c>
      <c r="R2878">
        <v>100449</v>
      </c>
      <c r="S2878">
        <v>13</v>
      </c>
      <c r="T2878">
        <v>100450</v>
      </c>
      <c r="U2878">
        <v>14</v>
      </c>
      <c r="V2878">
        <v>100449</v>
      </c>
      <c r="W2878">
        <v>15</v>
      </c>
      <c r="X2878">
        <v>100448</v>
      </c>
      <c r="Y2878">
        <v>16</v>
      </c>
      <c r="Z2878">
        <v>100448</v>
      </c>
      <c r="AA2878">
        <v>17</v>
      </c>
      <c r="AB2878">
        <v>100449</v>
      </c>
      <c r="AC2878">
        <v>19</v>
      </c>
      <c r="AD2878">
        <v>100450</v>
      </c>
      <c r="AE2878">
        <v>20</v>
      </c>
      <c r="AF2878">
        <v>201498</v>
      </c>
      <c r="AG2878">
        <v>18</v>
      </c>
      <c r="AH2878" t="e">
        <f>VLOOKUP(AF2878,关卡难度线!B:H,11,0)</f>
        <v>#N/A</v>
      </c>
    </row>
    <row r="2879" spans="14:34">
      <c r="N2879" s="14">
        <v>100450</v>
      </c>
      <c r="O2879">
        <v>11</v>
      </c>
      <c r="P2879">
        <v>100449</v>
      </c>
      <c r="Q2879">
        <v>12</v>
      </c>
      <c r="R2879">
        <v>100450</v>
      </c>
      <c r="S2879">
        <v>13</v>
      </c>
      <c r="T2879">
        <v>100450</v>
      </c>
      <c r="U2879">
        <v>14</v>
      </c>
      <c r="V2879">
        <v>100448</v>
      </c>
      <c r="W2879">
        <v>15</v>
      </c>
      <c r="X2879">
        <v>100450</v>
      </c>
      <c r="Y2879">
        <v>16</v>
      </c>
      <c r="Z2879">
        <v>100450</v>
      </c>
      <c r="AA2879">
        <v>17</v>
      </c>
      <c r="AB2879">
        <v>100450</v>
      </c>
      <c r="AC2879">
        <v>19</v>
      </c>
      <c r="AD2879">
        <v>100449</v>
      </c>
      <c r="AE2879">
        <v>20</v>
      </c>
      <c r="AF2879">
        <v>201499</v>
      </c>
      <c r="AG2879">
        <v>18</v>
      </c>
      <c r="AH2879" t="e">
        <f>VLOOKUP(AF2879,关卡难度线!B:H,11,0)</f>
        <v>#N/A</v>
      </c>
    </row>
    <row r="2880" spans="14:34">
      <c r="N2880" s="14">
        <v>100448</v>
      </c>
      <c r="O2880">
        <v>11</v>
      </c>
      <c r="P2880">
        <v>100449</v>
      </c>
      <c r="Q2880">
        <v>12</v>
      </c>
      <c r="R2880">
        <v>100450</v>
      </c>
      <c r="S2880">
        <v>13</v>
      </c>
      <c r="T2880">
        <v>100448</v>
      </c>
      <c r="U2880">
        <v>14</v>
      </c>
      <c r="V2880">
        <v>100449</v>
      </c>
      <c r="W2880">
        <v>15</v>
      </c>
      <c r="X2880">
        <v>100448</v>
      </c>
      <c r="Y2880">
        <v>16</v>
      </c>
      <c r="Z2880">
        <v>100449</v>
      </c>
      <c r="AA2880">
        <v>17</v>
      </c>
      <c r="AB2880">
        <v>100448</v>
      </c>
      <c r="AC2880">
        <v>19</v>
      </c>
      <c r="AD2880">
        <v>100448</v>
      </c>
      <c r="AE2880">
        <v>20</v>
      </c>
      <c r="AF2880">
        <v>201500</v>
      </c>
      <c r="AG2880">
        <v>18</v>
      </c>
      <c r="AH2880" t="e">
        <f>VLOOKUP(AF2880,关卡难度线!B:H,11,0)</f>
        <v>#N/A</v>
      </c>
    </row>
    <row r="2881" spans="14:34">
      <c r="N2881" s="14">
        <v>100451</v>
      </c>
      <c r="O2881">
        <v>11</v>
      </c>
      <c r="P2881">
        <v>100452</v>
      </c>
      <c r="Q2881">
        <v>12</v>
      </c>
      <c r="R2881">
        <v>100453</v>
      </c>
      <c r="S2881">
        <v>13</v>
      </c>
      <c r="T2881">
        <v>100453</v>
      </c>
      <c r="U2881">
        <v>14</v>
      </c>
      <c r="V2881">
        <v>100453</v>
      </c>
      <c r="W2881">
        <v>15</v>
      </c>
      <c r="X2881">
        <v>100453</v>
      </c>
      <c r="Y2881">
        <v>16</v>
      </c>
      <c r="Z2881">
        <v>100452</v>
      </c>
      <c r="AA2881">
        <v>17</v>
      </c>
      <c r="AB2881">
        <v>100452</v>
      </c>
      <c r="AC2881">
        <v>19</v>
      </c>
      <c r="AD2881">
        <v>100452</v>
      </c>
      <c r="AE2881">
        <v>20</v>
      </c>
      <c r="AF2881">
        <v>201501</v>
      </c>
      <c r="AG2881">
        <v>18</v>
      </c>
      <c r="AH2881" t="e">
        <f>VLOOKUP(AF2881,关卡难度线!B:H,11,0)</f>
        <v>#N/A</v>
      </c>
    </row>
    <row r="2882" spans="14:34">
      <c r="N2882" s="14">
        <v>100452</v>
      </c>
      <c r="O2882">
        <v>11</v>
      </c>
      <c r="P2882">
        <v>100453</v>
      </c>
      <c r="Q2882">
        <v>12</v>
      </c>
      <c r="R2882">
        <v>100452</v>
      </c>
      <c r="S2882">
        <v>13</v>
      </c>
      <c r="T2882">
        <v>100452</v>
      </c>
      <c r="U2882">
        <v>14</v>
      </c>
      <c r="V2882">
        <v>100452</v>
      </c>
      <c r="W2882">
        <v>15</v>
      </c>
      <c r="X2882">
        <v>100451</v>
      </c>
      <c r="Y2882">
        <v>16</v>
      </c>
      <c r="Z2882">
        <v>100451</v>
      </c>
      <c r="AA2882">
        <v>17</v>
      </c>
      <c r="AB2882">
        <v>100452</v>
      </c>
      <c r="AC2882">
        <v>19</v>
      </c>
      <c r="AD2882">
        <v>100451</v>
      </c>
      <c r="AE2882">
        <v>20</v>
      </c>
      <c r="AF2882">
        <v>201502</v>
      </c>
      <c r="AG2882">
        <v>18</v>
      </c>
      <c r="AH2882" t="e">
        <f>VLOOKUP(AF2882,关卡难度线!B:H,11,0)</f>
        <v>#N/A</v>
      </c>
    </row>
    <row r="2883" spans="14:34">
      <c r="N2883" s="14">
        <v>100452</v>
      </c>
      <c r="O2883">
        <v>11</v>
      </c>
      <c r="P2883">
        <v>100451</v>
      </c>
      <c r="Q2883">
        <v>12</v>
      </c>
      <c r="R2883">
        <v>100452</v>
      </c>
      <c r="S2883">
        <v>13</v>
      </c>
      <c r="T2883">
        <v>100451</v>
      </c>
      <c r="U2883">
        <v>14</v>
      </c>
      <c r="V2883">
        <v>100451</v>
      </c>
      <c r="W2883">
        <v>15</v>
      </c>
      <c r="X2883">
        <v>100452</v>
      </c>
      <c r="Y2883">
        <v>16</v>
      </c>
      <c r="Z2883">
        <v>100452</v>
      </c>
      <c r="AA2883">
        <v>17</v>
      </c>
      <c r="AB2883">
        <v>100451</v>
      </c>
      <c r="AC2883">
        <v>19</v>
      </c>
      <c r="AD2883">
        <v>100452</v>
      </c>
      <c r="AE2883">
        <v>20</v>
      </c>
      <c r="AF2883">
        <v>201503</v>
      </c>
      <c r="AG2883">
        <v>18</v>
      </c>
      <c r="AH2883" t="e">
        <f>VLOOKUP(AF2883,关卡难度线!B:H,11,0)</f>
        <v>#N/A</v>
      </c>
    </row>
    <row r="2884" spans="14:34">
      <c r="N2884" s="14">
        <v>100452</v>
      </c>
      <c r="O2884">
        <v>11</v>
      </c>
      <c r="P2884">
        <v>100451</v>
      </c>
      <c r="Q2884">
        <v>12</v>
      </c>
      <c r="R2884">
        <v>100452</v>
      </c>
      <c r="S2884">
        <v>13</v>
      </c>
      <c r="T2884">
        <v>100451</v>
      </c>
      <c r="U2884">
        <v>14</v>
      </c>
      <c r="V2884">
        <v>100451</v>
      </c>
      <c r="W2884">
        <v>15</v>
      </c>
      <c r="X2884">
        <v>100453</v>
      </c>
      <c r="Y2884">
        <v>16</v>
      </c>
      <c r="Z2884">
        <v>100453</v>
      </c>
      <c r="AA2884">
        <v>17</v>
      </c>
      <c r="AB2884">
        <v>100451</v>
      </c>
      <c r="AC2884">
        <v>19</v>
      </c>
      <c r="AD2884">
        <v>100451</v>
      </c>
      <c r="AE2884">
        <v>20</v>
      </c>
      <c r="AF2884">
        <v>201504</v>
      </c>
      <c r="AG2884">
        <v>18</v>
      </c>
      <c r="AH2884" t="e">
        <f>VLOOKUP(AF2884,关卡难度线!B:H,11,0)</f>
        <v>#N/A</v>
      </c>
    </row>
    <row r="2885" spans="14:34">
      <c r="N2885" s="14">
        <v>100453</v>
      </c>
      <c r="O2885">
        <v>11</v>
      </c>
      <c r="P2885">
        <v>100452</v>
      </c>
      <c r="Q2885">
        <v>12</v>
      </c>
      <c r="R2885">
        <v>100453</v>
      </c>
      <c r="S2885">
        <v>13</v>
      </c>
      <c r="T2885">
        <v>100453</v>
      </c>
      <c r="U2885">
        <v>14</v>
      </c>
      <c r="V2885">
        <v>100451</v>
      </c>
      <c r="W2885">
        <v>15</v>
      </c>
      <c r="X2885">
        <v>100453</v>
      </c>
      <c r="Y2885">
        <v>16</v>
      </c>
      <c r="Z2885">
        <v>100453</v>
      </c>
      <c r="AA2885">
        <v>17</v>
      </c>
      <c r="AB2885">
        <v>100451</v>
      </c>
      <c r="AC2885">
        <v>19</v>
      </c>
      <c r="AD2885">
        <v>100451</v>
      </c>
      <c r="AE2885">
        <v>20</v>
      </c>
      <c r="AF2885">
        <v>201505</v>
      </c>
      <c r="AG2885">
        <v>18</v>
      </c>
      <c r="AH2885" t="e">
        <f>VLOOKUP(AF2885,关卡难度线!B:H,11,0)</f>
        <v>#N/A</v>
      </c>
    </row>
    <row r="2886" spans="14:34">
      <c r="N2886" s="14">
        <v>100452</v>
      </c>
      <c r="O2886">
        <v>11</v>
      </c>
      <c r="P2886">
        <v>100451</v>
      </c>
      <c r="Q2886">
        <v>12</v>
      </c>
      <c r="R2886">
        <v>100452</v>
      </c>
      <c r="S2886">
        <v>13</v>
      </c>
      <c r="T2886">
        <v>100451</v>
      </c>
      <c r="U2886">
        <v>14</v>
      </c>
      <c r="V2886">
        <v>100453</v>
      </c>
      <c r="W2886">
        <v>15</v>
      </c>
      <c r="X2886">
        <v>100452</v>
      </c>
      <c r="Y2886">
        <v>16</v>
      </c>
      <c r="Z2886">
        <v>100453</v>
      </c>
      <c r="AA2886">
        <v>17</v>
      </c>
      <c r="AB2886">
        <v>100453</v>
      </c>
      <c r="AC2886">
        <v>19</v>
      </c>
      <c r="AD2886">
        <v>100452</v>
      </c>
      <c r="AE2886">
        <v>20</v>
      </c>
      <c r="AF2886">
        <v>201506</v>
      </c>
      <c r="AG2886">
        <v>18</v>
      </c>
      <c r="AH2886" t="e">
        <f>VLOOKUP(AF2886,关卡难度线!B:H,11,0)</f>
        <v>#N/A</v>
      </c>
    </row>
    <row r="2887" spans="14:34">
      <c r="N2887" s="14">
        <v>100453</v>
      </c>
      <c r="O2887">
        <v>11</v>
      </c>
      <c r="P2887">
        <v>100453</v>
      </c>
      <c r="Q2887">
        <v>12</v>
      </c>
      <c r="R2887">
        <v>100451</v>
      </c>
      <c r="S2887">
        <v>13</v>
      </c>
      <c r="T2887">
        <v>100451</v>
      </c>
      <c r="U2887">
        <v>14</v>
      </c>
      <c r="V2887">
        <v>100452</v>
      </c>
      <c r="W2887">
        <v>15</v>
      </c>
      <c r="X2887">
        <v>100451</v>
      </c>
      <c r="Y2887">
        <v>16</v>
      </c>
      <c r="Z2887">
        <v>100452</v>
      </c>
      <c r="AA2887">
        <v>17</v>
      </c>
      <c r="AB2887">
        <v>100451</v>
      </c>
      <c r="AC2887">
        <v>19</v>
      </c>
      <c r="AD2887">
        <v>100452</v>
      </c>
      <c r="AE2887">
        <v>20</v>
      </c>
      <c r="AF2887">
        <v>201507</v>
      </c>
      <c r="AG2887">
        <v>18</v>
      </c>
      <c r="AH2887" t="e">
        <f>VLOOKUP(AF2887,关卡难度线!B:H,11,0)</f>
        <v>#N/A</v>
      </c>
    </row>
    <row r="2888" spans="14:34">
      <c r="N2888" s="14">
        <v>100453</v>
      </c>
      <c r="O2888">
        <v>11</v>
      </c>
      <c r="P2888">
        <v>100453</v>
      </c>
      <c r="Q2888">
        <v>12</v>
      </c>
      <c r="R2888">
        <v>100452</v>
      </c>
      <c r="S2888">
        <v>13</v>
      </c>
      <c r="T2888">
        <v>100453</v>
      </c>
      <c r="U2888">
        <v>14</v>
      </c>
      <c r="V2888">
        <v>100452</v>
      </c>
      <c r="W2888">
        <v>15</v>
      </c>
      <c r="X2888">
        <v>100451</v>
      </c>
      <c r="Y2888">
        <v>16</v>
      </c>
      <c r="Z2888">
        <v>100453</v>
      </c>
      <c r="AA2888">
        <v>17</v>
      </c>
      <c r="AB2888">
        <v>100452</v>
      </c>
      <c r="AC2888">
        <v>19</v>
      </c>
      <c r="AD2888">
        <v>100451</v>
      </c>
      <c r="AE2888">
        <v>20</v>
      </c>
      <c r="AF2888">
        <v>201508</v>
      </c>
      <c r="AG2888">
        <v>18</v>
      </c>
      <c r="AH2888" t="e">
        <f>VLOOKUP(AF2888,关卡难度线!B:H,11,0)</f>
        <v>#N/A</v>
      </c>
    </row>
    <row r="2889" spans="14:34">
      <c r="N2889" s="14">
        <v>100451</v>
      </c>
      <c r="O2889">
        <v>11</v>
      </c>
      <c r="P2889">
        <v>100453</v>
      </c>
      <c r="Q2889">
        <v>12</v>
      </c>
      <c r="R2889">
        <v>100453</v>
      </c>
      <c r="S2889">
        <v>13</v>
      </c>
      <c r="T2889">
        <v>100453</v>
      </c>
      <c r="U2889">
        <v>14</v>
      </c>
      <c r="V2889">
        <v>100452</v>
      </c>
      <c r="W2889">
        <v>15</v>
      </c>
      <c r="X2889">
        <v>100452</v>
      </c>
      <c r="Y2889">
        <v>16</v>
      </c>
      <c r="Z2889">
        <v>100453</v>
      </c>
      <c r="AA2889">
        <v>17</v>
      </c>
      <c r="AB2889">
        <v>100451</v>
      </c>
      <c r="AC2889">
        <v>19</v>
      </c>
      <c r="AD2889">
        <v>100453</v>
      </c>
      <c r="AE2889">
        <v>20</v>
      </c>
      <c r="AF2889">
        <v>201509</v>
      </c>
      <c r="AG2889">
        <v>18</v>
      </c>
      <c r="AH2889" t="e">
        <f>VLOOKUP(AF2889,关卡难度线!B:H,11,0)</f>
        <v>#N/A</v>
      </c>
    </row>
    <row r="2890" spans="14:34">
      <c r="N2890" s="14">
        <v>100451</v>
      </c>
      <c r="O2890">
        <v>11</v>
      </c>
      <c r="P2890">
        <v>100452</v>
      </c>
      <c r="Q2890">
        <v>12</v>
      </c>
      <c r="R2890">
        <v>100451</v>
      </c>
      <c r="S2890">
        <v>13</v>
      </c>
      <c r="T2890">
        <v>100451</v>
      </c>
      <c r="U2890">
        <v>14</v>
      </c>
      <c r="V2890">
        <v>100451</v>
      </c>
      <c r="W2890">
        <v>15</v>
      </c>
      <c r="X2890">
        <v>100452</v>
      </c>
      <c r="Y2890">
        <v>16</v>
      </c>
      <c r="Z2890">
        <v>100452</v>
      </c>
      <c r="AA2890">
        <v>17</v>
      </c>
      <c r="AB2890">
        <v>100453</v>
      </c>
      <c r="AC2890">
        <v>19</v>
      </c>
      <c r="AD2890">
        <v>100453</v>
      </c>
      <c r="AE2890">
        <v>20</v>
      </c>
      <c r="AF2890">
        <v>201510</v>
      </c>
      <c r="AG2890">
        <v>18</v>
      </c>
      <c r="AH2890" t="e">
        <f>VLOOKUP(AF2890,关卡难度线!B:H,11,0)</f>
        <v>#N/A</v>
      </c>
    </row>
    <row r="2891" spans="14:34">
      <c r="N2891" s="14">
        <v>100451</v>
      </c>
      <c r="O2891">
        <v>11</v>
      </c>
      <c r="P2891">
        <v>100452</v>
      </c>
      <c r="Q2891">
        <v>12</v>
      </c>
      <c r="R2891">
        <v>100453</v>
      </c>
      <c r="S2891">
        <v>13</v>
      </c>
      <c r="T2891">
        <v>100453</v>
      </c>
      <c r="U2891">
        <v>14</v>
      </c>
      <c r="V2891">
        <v>100453</v>
      </c>
      <c r="W2891">
        <v>15</v>
      </c>
      <c r="X2891">
        <v>100453</v>
      </c>
      <c r="Y2891">
        <v>16</v>
      </c>
      <c r="Z2891">
        <v>100452</v>
      </c>
      <c r="AA2891">
        <v>17</v>
      </c>
      <c r="AB2891">
        <v>100452</v>
      </c>
      <c r="AC2891">
        <v>19</v>
      </c>
      <c r="AD2891">
        <v>100452</v>
      </c>
      <c r="AE2891">
        <v>20</v>
      </c>
      <c r="AF2891">
        <v>201501</v>
      </c>
      <c r="AG2891">
        <v>18</v>
      </c>
      <c r="AH2891" t="e">
        <f>VLOOKUP(AF2891,关卡难度线!B:H,11,0)</f>
        <v>#N/A</v>
      </c>
    </row>
    <row r="2892" spans="14:34">
      <c r="N2892" s="14">
        <v>100452</v>
      </c>
      <c r="O2892">
        <v>11</v>
      </c>
      <c r="P2892">
        <v>100453</v>
      </c>
      <c r="Q2892">
        <v>12</v>
      </c>
      <c r="R2892">
        <v>100452</v>
      </c>
      <c r="S2892">
        <v>13</v>
      </c>
      <c r="T2892">
        <v>100452</v>
      </c>
      <c r="U2892">
        <v>14</v>
      </c>
      <c r="V2892">
        <v>100452</v>
      </c>
      <c r="W2892">
        <v>15</v>
      </c>
      <c r="X2892">
        <v>100451</v>
      </c>
      <c r="Y2892">
        <v>16</v>
      </c>
      <c r="Z2892">
        <v>100451</v>
      </c>
      <c r="AA2892">
        <v>17</v>
      </c>
      <c r="AB2892">
        <v>100452</v>
      </c>
      <c r="AC2892">
        <v>19</v>
      </c>
      <c r="AD2892">
        <v>100451</v>
      </c>
      <c r="AE2892">
        <v>20</v>
      </c>
      <c r="AF2892">
        <v>201502</v>
      </c>
      <c r="AG2892">
        <v>18</v>
      </c>
      <c r="AH2892" t="e">
        <f>VLOOKUP(AF2892,关卡难度线!B:H,11,0)</f>
        <v>#N/A</v>
      </c>
    </row>
    <row r="2893" spans="14:34">
      <c r="N2893" s="14">
        <v>100452</v>
      </c>
      <c r="O2893">
        <v>11</v>
      </c>
      <c r="P2893">
        <v>100451</v>
      </c>
      <c r="Q2893">
        <v>12</v>
      </c>
      <c r="R2893">
        <v>100452</v>
      </c>
      <c r="S2893">
        <v>13</v>
      </c>
      <c r="T2893">
        <v>100451</v>
      </c>
      <c r="U2893">
        <v>14</v>
      </c>
      <c r="V2893">
        <v>100451</v>
      </c>
      <c r="W2893">
        <v>15</v>
      </c>
      <c r="X2893">
        <v>100452</v>
      </c>
      <c r="Y2893">
        <v>16</v>
      </c>
      <c r="Z2893">
        <v>100452</v>
      </c>
      <c r="AA2893">
        <v>17</v>
      </c>
      <c r="AB2893">
        <v>100451</v>
      </c>
      <c r="AC2893">
        <v>19</v>
      </c>
      <c r="AD2893">
        <v>100452</v>
      </c>
      <c r="AE2893">
        <v>20</v>
      </c>
      <c r="AF2893">
        <v>201503</v>
      </c>
      <c r="AG2893">
        <v>18</v>
      </c>
      <c r="AH2893" t="e">
        <f>VLOOKUP(AF2893,关卡难度线!B:H,11,0)</f>
        <v>#N/A</v>
      </c>
    </row>
    <row r="2894" spans="14:34">
      <c r="N2894" s="14">
        <v>100452</v>
      </c>
      <c r="O2894">
        <v>11</v>
      </c>
      <c r="P2894">
        <v>100451</v>
      </c>
      <c r="Q2894">
        <v>12</v>
      </c>
      <c r="R2894">
        <v>100452</v>
      </c>
      <c r="S2894">
        <v>13</v>
      </c>
      <c r="T2894">
        <v>100451</v>
      </c>
      <c r="U2894">
        <v>14</v>
      </c>
      <c r="V2894">
        <v>100451</v>
      </c>
      <c r="W2894">
        <v>15</v>
      </c>
      <c r="X2894">
        <v>100453</v>
      </c>
      <c r="Y2894">
        <v>16</v>
      </c>
      <c r="Z2894">
        <v>100453</v>
      </c>
      <c r="AA2894">
        <v>17</v>
      </c>
      <c r="AB2894">
        <v>100451</v>
      </c>
      <c r="AC2894">
        <v>19</v>
      </c>
      <c r="AD2894">
        <v>100451</v>
      </c>
      <c r="AE2894">
        <v>20</v>
      </c>
      <c r="AF2894">
        <v>201504</v>
      </c>
      <c r="AG2894">
        <v>18</v>
      </c>
      <c r="AH2894" t="e">
        <f>VLOOKUP(AF2894,关卡难度线!B:H,11,0)</f>
        <v>#N/A</v>
      </c>
    </row>
    <row r="2895" spans="14:34">
      <c r="N2895" s="14">
        <v>100453</v>
      </c>
      <c r="O2895">
        <v>11</v>
      </c>
      <c r="P2895">
        <v>100452</v>
      </c>
      <c r="Q2895">
        <v>12</v>
      </c>
      <c r="R2895">
        <v>100453</v>
      </c>
      <c r="S2895">
        <v>13</v>
      </c>
      <c r="T2895">
        <v>100453</v>
      </c>
      <c r="U2895">
        <v>14</v>
      </c>
      <c r="V2895">
        <v>100451</v>
      </c>
      <c r="W2895">
        <v>15</v>
      </c>
      <c r="X2895">
        <v>100453</v>
      </c>
      <c r="Y2895">
        <v>16</v>
      </c>
      <c r="Z2895">
        <v>100453</v>
      </c>
      <c r="AA2895">
        <v>17</v>
      </c>
      <c r="AB2895">
        <v>100451</v>
      </c>
      <c r="AC2895">
        <v>19</v>
      </c>
      <c r="AD2895">
        <v>100451</v>
      </c>
      <c r="AE2895">
        <v>20</v>
      </c>
      <c r="AF2895">
        <v>201505</v>
      </c>
      <c r="AG2895">
        <v>18</v>
      </c>
      <c r="AH2895" t="e">
        <f>VLOOKUP(AF2895,关卡难度线!B:H,11,0)</f>
        <v>#N/A</v>
      </c>
    </row>
    <row r="2896" spans="14:34">
      <c r="N2896" s="14">
        <v>100452</v>
      </c>
      <c r="O2896">
        <v>11</v>
      </c>
      <c r="P2896">
        <v>100451</v>
      </c>
      <c r="Q2896">
        <v>12</v>
      </c>
      <c r="R2896">
        <v>100452</v>
      </c>
      <c r="S2896">
        <v>13</v>
      </c>
      <c r="T2896">
        <v>100451</v>
      </c>
      <c r="U2896">
        <v>14</v>
      </c>
      <c r="V2896">
        <v>100453</v>
      </c>
      <c r="W2896">
        <v>15</v>
      </c>
      <c r="X2896">
        <v>100452</v>
      </c>
      <c r="Y2896">
        <v>16</v>
      </c>
      <c r="Z2896">
        <v>100453</v>
      </c>
      <c r="AA2896">
        <v>17</v>
      </c>
      <c r="AB2896">
        <v>100453</v>
      </c>
      <c r="AC2896">
        <v>19</v>
      </c>
      <c r="AD2896">
        <v>100452</v>
      </c>
      <c r="AE2896">
        <v>20</v>
      </c>
      <c r="AF2896">
        <v>201506</v>
      </c>
      <c r="AG2896">
        <v>18</v>
      </c>
      <c r="AH2896" t="e">
        <f>VLOOKUP(AF2896,关卡难度线!B:H,11,0)</f>
        <v>#N/A</v>
      </c>
    </row>
    <row r="2897" spans="14:34">
      <c r="N2897" s="14">
        <v>100453</v>
      </c>
      <c r="O2897">
        <v>11</v>
      </c>
      <c r="P2897">
        <v>100453</v>
      </c>
      <c r="Q2897">
        <v>12</v>
      </c>
      <c r="R2897">
        <v>100451</v>
      </c>
      <c r="S2897">
        <v>13</v>
      </c>
      <c r="T2897">
        <v>100451</v>
      </c>
      <c r="U2897">
        <v>14</v>
      </c>
      <c r="V2897">
        <v>100452</v>
      </c>
      <c r="W2897">
        <v>15</v>
      </c>
      <c r="X2897">
        <v>100451</v>
      </c>
      <c r="Y2897">
        <v>16</v>
      </c>
      <c r="Z2897">
        <v>100452</v>
      </c>
      <c r="AA2897">
        <v>17</v>
      </c>
      <c r="AB2897">
        <v>100451</v>
      </c>
      <c r="AC2897">
        <v>19</v>
      </c>
      <c r="AD2897">
        <v>100452</v>
      </c>
      <c r="AE2897">
        <v>20</v>
      </c>
      <c r="AF2897">
        <v>201507</v>
      </c>
      <c r="AG2897">
        <v>18</v>
      </c>
      <c r="AH2897" t="e">
        <f>VLOOKUP(AF2897,关卡难度线!B:H,11,0)</f>
        <v>#N/A</v>
      </c>
    </row>
    <row r="2898" spans="14:34">
      <c r="N2898" s="14">
        <v>100453</v>
      </c>
      <c r="O2898">
        <v>11</v>
      </c>
      <c r="P2898">
        <v>100453</v>
      </c>
      <c r="Q2898">
        <v>12</v>
      </c>
      <c r="R2898">
        <v>100452</v>
      </c>
      <c r="S2898">
        <v>13</v>
      </c>
      <c r="T2898">
        <v>100453</v>
      </c>
      <c r="U2898">
        <v>14</v>
      </c>
      <c r="V2898">
        <v>100452</v>
      </c>
      <c r="W2898">
        <v>15</v>
      </c>
      <c r="X2898">
        <v>100451</v>
      </c>
      <c r="Y2898">
        <v>16</v>
      </c>
      <c r="Z2898">
        <v>100453</v>
      </c>
      <c r="AA2898">
        <v>17</v>
      </c>
      <c r="AB2898">
        <v>100452</v>
      </c>
      <c r="AC2898">
        <v>19</v>
      </c>
      <c r="AD2898">
        <v>100451</v>
      </c>
      <c r="AE2898">
        <v>20</v>
      </c>
      <c r="AF2898">
        <v>201508</v>
      </c>
      <c r="AG2898">
        <v>18</v>
      </c>
      <c r="AH2898" t="e">
        <f>VLOOKUP(AF2898,关卡难度线!B:H,11,0)</f>
        <v>#N/A</v>
      </c>
    </row>
    <row r="2899" spans="14:34">
      <c r="N2899" s="14">
        <v>100451</v>
      </c>
      <c r="O2899">
        <v>11</v>
      </c>
      <c r="P2899">
        <v>100453</v>
      </c>
      <c r="Q2899">
        <v>12</v>
      </c>
      <c r="R2899">
        <v>100453</v>
      </c>
      <c r="S2899">
        <v>13</v>
      </c>
      <c r="T2899">
        <v>100453</v>
      </c>
      <c r="U2899">
        <v>14</v>
      </c>
      <c r="V2899">
        <v>100452</v>
      </c>
      <c r="W2899">
        <v>15</v>
      </c>
      <c r="X2899">
        <v>100452</v>
      </c>
      <c r="Y2899">
        <v>16</v>
      </c>
      <c r="Z2899">
        <v>100453</v>
      </c>
      <c r="AA2899">
        <v>17</v>
      </c>
      <c r="AB2899">
        <v>100451</v>
      </c>
      <c r="AC2899">
        <v>19</v>
      </c>
      <c r="AD2899">
        <v>100453</v>
      </c>
      <c r="AE2899">
        <v>20</v>
      </c>
      <c r="AF2899">
        <v>201509</v>
      </c>
      <c r="AG2899">
        <v>18</v>
      </c>
      <c r="AH2899" t="e">
        <f>VLOOKUP(AF2899,关卡难度线!B:H,11,0)</f>
        <v>#N/A</v>
      </c>
    </row>
    <row r="2900" spans="14:34">
      <c r="N2900" s="14">
        <v>100451</v>
      </c>
      <c r="O2900">
        <v>11</v>
      </c>
      <c r="P2900">
        <v>100452</v>
      </c>
      <c r="Q2900">
        <v>12</v>
      </c>
      <c r="R2900">
        <v>100451</v>
      </c>
      <c r="S2900">
        <v>13</v>
      </c>
      <c r="T2900">
        <v>100451</v>
      </c>
      <c r="U2900">
        <v>14</v>
      </c>
      <c r="V2900">
        <v>100451</v>
      </c>
      <c r="W2900">
        <v>15</v>
      </c>
      <c r="X2900">
        <v>100452</v>
      </c>
      <c r="Y2900">
        <v>16</v>
      </c>
      <c r="Z2900">
        <v>100452</v>
      </c>
      <c r="AA2900">
        <v>17</v>
      </c>
      <c r="AB2900">
        <v>100453</v>
      </c>
      <c r="AC2900">
        <v>19</v>
      </c>
      <c r="AD2900">
        <v>100453</v>
      </c>
      <c r="AE2900">
        <v>20</v>
      </c>
      <c r="AF2900">
        <v>201510</v>
      </c>
      <c r="AG2900">
        <v>18</v>
      </c>
      <c r="AH2900" t="e">
        <f>VLOOKUP(AF2900,关卡难度线!B:H,11,0)</f>
        <v>#N/A</v>
      </c>
    </row>
    <row r="2901" spans="14:34">
      <c r="N2901" s="14">
        <v>100456</v>
      </c>
      <c r="O2901">
        <v>11</v>
      </c>
      <c r="P2901">
        <v>100456</v>
      </c>
      <c r="Q2901">
        <v>12</v>
      </c>
      <c r="R2901">
        <v>100454</v>
      </c>
      <c r="S2901">
        <v>13</v>
      </c>
      <c r="T2901">
        <v>100454</v>
      </c>
      <c r="U2901">
        <v>14</v>
      </c>
      <c r="V2901">
        <v>100455</v>
      </c>
      <c r="W2901">
        <v>15</v>
      </c>
      <c r="X2901">
        <v>100455</v>
      </c>
      <c r="Y2901">
        <v>16</v>
      </c>
      <c r="Z2901">
        <v>100454</v>
      </c>
      <c r="AA2901">
        <v>17</v>
      </c>
      <c r="AB2901">
        <v>100455</v>
      </c>
      <c r="AC2901">
        <v>19</v>
      </c>
      <c r="AD2901">
        <v>100455</v>
      </c>
      <c r="AE2901">
        <v>20</v>
      </c>
      <c r="AF2901">
        <v>201511</v>
      </c>
      <c r="AG2901">
        <v>18</v>
      </c>
      <c r="AH2901" t="e">
        <f>VLOOKUP(AF2901,关卡难度线!B:H,11,0)</f>
        <v>#N/A</v>
      </c>
    </row>
    <row r="2902" spans="14:34">
      <c r="N2902" s="14">
        <v>100454</v>
      </c>
      <c r="O2902">
        <v>11</v>
      </c>
      <c r="P2902">
        <v>100455</v>
      </c>
      <c r="Q2902">
        <v>12</v>
      </c>
      <c r="R2902">
        <v>100456</v>
      </c>
      <c r="S2902">
        <v>13</v>
      </c>
      <c r="T2902">
        <v>100455</v>
      </c>
      <c r="U2902">
        <v>14</v>
      </c>
      <c r="V2902">
        <v>100455</v>
      </c>
      <c r="W2902">
        <v>15</v>
      </c>
      <c r="X2902">
        <v>100454</v>
      </c>
      <c r="Y2902">
        <v>16</v>
      </c>
      <c r="Z2902">
        <v>100456</v>
      </c>
      <c r="AA2902">
        <v>17</v>
      </c>
      <c r="AB2902">
        <v>100454</v>
      </c>
      <c r="AC2902">
        <v>19</v>
      </c>
      <c r="AD2902">
        <v>100454</v>
      </c>
      <c r="AE2902">
        <v>20</v>
      </c>
      <c r="AF2902">
        <v>201512</v>
      </c>
      <c r="AG2902">
        <v>18</v>
      </c>
      <c r="AH2902" t="e">
        <f>VLOOKUP(AF2902,关卡难度线!B:H,11,0)</f>
        <v>#N/A</v>
      </c>
    </row>
    <row r="2903" spans="14:34">
      <c r="N2903" s="14">
        <v>100454</v>
      </c>
      <c r="O2903">
        <v>11</v>
      </c>
      <c r="P2903">
        <v>100454</v>
      </c>
      <c r="Q2903">
        <v>12</v>
      </c>
      <c r="R2903">
        <v>100456</v>
      </c>
      <c r="S2903">
        <v>13</v>
      </c>
      <c r="T2903">
        <v>100456</v>
      </c>
      <c r="U2903">
        <v>14</v>
      </c>
      <c r="V2903">
        <v>100455</v>
      </c>
      <c r="W2903">
        <v>15</v>
      </c>
      <c r="X2903">
        <v>100456</v>
      </c>
      <c r="Y2903">
        <v>16</v>
      </c>
      <c r="Z2903">
        <v>100456</v>
      </c>
      <c r="AA2903">
        <v>17</v>
      </c>
      <c r="AB2903">
        <v>100456</v>
      </c>
      <c r="AC2903">
        <v>19</v>
      </c>
      <c r="AD2903">
        <v>100455</v>
      </c>
      <c r="AE2903">
        <v>20</v>
      </c>
      <c r="AF2903">
        <v>201513</v>
      </c>
      <c r="AG2903">
        <v>18</v>
      </c>
      <c r="AH2903" t="e">
        <f>VLOOKUP(AF2903,关卡难度线!B:H,11,0)</f>
        <v>#N/A</v>
      </c>
    </row>
    <row r="2904" spans="14:34">
      <c r="N2904" s="14">
        <v>100454</v>
      </c>
      <c r="O2904">
        <v>11</v>
      </c>
      <c r="P2904">
        <v>100454</v>
      </c>
      <c r="Q2904">
        <v>12</v>
      </c>
      <c r="R2904">
        <v>100454</v>
      </c>
      <c r="S2904">
        <v>13</v>
      </c>
      <c r="T2904">
        <v>100456</v>
      </c>
      <c r="U2904">
        <v>14</v>
      </c>
      <c r="V2904">
        <v>100454</v>
      </c>
      <c r="W2904">
        <v>15</v>
      </c>
      <c r="X2904">
        <v>100455</v>
      </c>
      <c r="Y2904">
        <v>16</v>
      </c>
      <c r="Z2904">
        <v>100454</v>
      </c>
      <c r="AA2904">
        <v>17</v>
      </c>
      <c r="AB2904">
        <v>100455</v>
      </c>
      <c r="AC2904">
        <v>19</v>
      </c>
      <c r="AD2904">
        <v>100455</v>
      </c>
      <c r="AE2904">
        <v>20</v>
      </c>
      <c r="AF2904">
        <v>201514</v>
      </c>
      <c r="AG2904">
        <v>18</v>
      </c>
      <c r="AH2904" t="e">
        <f>VLOOKUP(AF2904,关卡难度线!B:H,11,0)</f>
        <v>#N/A</v>
      </c>
    </row>
    <row r="2905" spans="14:34">
      <c r="N2905" s="14">
        <v>100454</v>
      </c>
      <c r="O2905">
        <v>11</v>
      </c>
      <c r="P2905">
        <v>100454</v>
      </c>
      <c r="Q2905">
        <v>12</v>
      </c>
      <c r="R2905">
        <v>100456</v>
      </c>
      <c r="S2905">
        <v>13</v>
      </c>
      <c r="T2905">
        <v>100455</v>
      </c>
      <c r="U2905">
        <v>14</v>
      </c>
      <c r="V2905">
        <v>100456</v>
      </c>
      <c r="W2905">
        <v>15</v>
      </c>
      <c r="X2905">
        <v>100456</v>
      </c>
      <c r="Y2905">
        <v>16</v>
      </c>
      <c r="Z2905">
        <v>100456</v>
      </c>
      <c r="AA2905">
        <v>17</v>
      </c>
      <c r="AB2905">
        <v>100454</v>
      </c>
      <c r="AC2905">
        <v>19</v>
      </c>
      <c r="AD2905">
        <v>100456</v>
      </c>
      <c r="AE2905">
        <v>20</v>
      </c>
      <c r="AF2905">
        <v>201515</v>
      </c>
      <c r="AG2905">
        <v>18</v>
      </c>
      <c r="AH2905" t="e">
        <f>VLOOKUP(AF2905,关卡难度线!B:H,11,0)</f>
        <v>#N/A</v>
      </c>
    </row>
    <row r="2906" spans="14:34">
      <c r="N2906" s="14">
        <v>100454</v>
      </c>
      <c r="O2906">
        <v>11</v>
      </c>
      <c r="P2906">
        <v>100454</v>
      </c>
      <c r="Q2906">
        <v>12</v>
      </c>
      <c r="R2906">
        <v>100454</v>
      </c>
      <c r="S2906">
        <v>13</v>
      </c>
      <c r="T2906">
        <v>100455</v>
      </c>
      <c r="U2906">
        <v>14</v>
      </c>
      <c r="V2906">
        <v>100454</v>
      </c>
      <c r="W2906">
        <v>15</v>
      </c>
      <c r="X2906">
        <v>100454</v>
      </c>
      <c r="Y2906">
        <v>16</v>
      </c>
      <c r="Z2906">
        <v>100455</v>
      </c>
      <c r="AA2906">
        <v>17</v>
      </c>
      <c r="AB2906">
        <v>100455</v>
      </c>
      <c r="AC2906">
        <v>19</v>
      </c>
      <c r="AD2906">
        <v>100454</v>
      </c>
      <c r="AE2906">
        <v>20</v>
      </c>
      <c r="AF2906">
        <v>201516</v>
      </c>
      <c r="AG2906">
        <v>18</v>
      </c>
      <c r="AH2906" t="e">
        <f>VLOOKUP(AF2906,关卡难度线!B:H,11,0)</f>
        <v>#N/A</v>
      </c>
    </row>
    <row r="2907" spans="14:34">
      <c r="N2907" s="14">
        <v>100454</v>
      </c>
      <c r="O2907">
        <v>11</v>
      </c>
      <c r="P2907">
        <v>100455</v>
      </c>
      <c r="Q2907">
        <v>12</v>
      </c>
      <c r="R2907">
        <v>100456</v>
      </c>
      <c r="S2907">
        <v>13</v>
      </c>
      <c r="T2907">
        <v>100454</v>
      </c>
      <c r="U2907">
        <v>14</v>
      </c>
      <c r="V2907">
        <v>100456</v>
      </c>
      <c r="W2907">
        <v>15</v>
      </c>
      <c r="X2907">
        <v>100456</v>
      </c>
      <c r="Y2907">
        <v>16</v>
      </c>
      <c r="Z2907">
        <v>100455</v>
      </c>
      <c r="AA2907">
        <v>17</v>
      </c>
      <c r="AB2907">
        <v>100454</v>
      </c>
      <c r="AC2907">
        <v>19</v>
      </c>
      <c r="AD2907">
        <v>100455</v>
      </c>
      <c r="AE2907">
        <v>20</v>
      </c>
      <c r="AF2907">
        <v>201517</v>
      </c>
      <c r="AG2907">
        <v>18</v>
      </c>
      <c r="AH2907" t="e">
        <f>VLOOKUP(AF2907,关卡难度线!B:H,11,0)</f>
        <v>#N/A</v>
      </c>
    </row>
    <row r="2908" spans="14:34">
      <c r="N2908" s="14">
        <v>100456</v>
      </c>
      <c r="O2908">
        <v>11</v>
      </c>
      <c r="P2908">
        <v>100454</v>
      </c>
      <c r="Q2908">
        <v>12</v>
      </c>
      <c r="R2908">
        <v>100456</v>
      </c>
      <c r="S2908">
        <v>13</v>
      </c>
      <c r="T2908">
        <v>100455</v>
      </c>
      <c r="U2908">
        <v>14</v>
      </c>
      <c r="V2908">
        <v>100456</v>
      </c>
      <c r="W2908">
        <v>15</v>
      </c>
      <c r="X2908">
        <v>100455</v>
      </c>
      <c r="Y2908">
        <v>16</v>
      </c>
      <c r="Z2908">
        <v>100456</v>
      </c>
      <c r="AA2908">
        <v>17</v>
      </c>
      <c r="AB2908">
        <v>100456</v>
      </c>
      <c r="AC2908">
        <v>19</v>
      </c>
      <c r="AD2908">
        <v>100454</v>
      </c>
      <c r="AE2908">
        <v>20</v>
      </c>
      <c r="AF2908">
        <v>201518</v>
      </c>
      <c r="AG2908">
        <v>18</v>
      </c>
      <c r="AH2908" t="e">
        <f>VLOOKUP(AF2908,关卡难度线!B:H,11,0)</f>
        <v>#N/A</v>
      </c>
    </row>
    <row r="2909" spans="14:34">
      <c r="N2909" s="14">
        <v>100456</v>
      </c>
      <c r="O2909">
        <v>11</v>
      </c>
      <c r="P2909">
        <v>100455</v>
      </c>
      <c r="Q2909">
        <v>12</v>
      </c>
      <c r="R2909">
        <v>100454</v>
      </c>
      <c r="S2909">
        <v>13</v>
      </c>
      <c r="T2909">
        <v>100455</v>
      </c>
      <c r="U2909">
        <v>14</v>
      </c>
      <c r="V2909">
        <v>100454</v>
      </c>
      <c r="W2909">
        <v>15</v>
      </c>
      <c r="X2909">
        <v>100455</v>
      </c>
      <c r="Y2909">
        <v>16</v>
      </c>
      <c r="Z2909">
        <v>100456</v>
      </c>
      <c r="AA2909">
        <v>17</v>
      </c>
      <c r="AB2909">
        <v>100454</v>
      </c>
      <c r="AC2909">
        <v>19</v>
      </c>
      <c r="AD2909">
        <v>100455</v>
      </c>
      <c r="AE2909">
        <v>20</v>
      </c>
      <c r="AF2909">
        <v>201519</v>
      </c>
      <c r="AG2909">
        <v>18</v>
      </c>
      <c r="AH2909" t="e">
        <f>VLOOKUP(AF2909,关卡难度线!B:H,11,0)</f>
        <v>#N/A</v>
      </c>
    </row>
    <row r="2910" spans="14:34">
      <c r="N2910" s="14">
        <v>100456</v>
      </c>
      <c r="O2910">
        <v>11</v>
      </c>
      <c r="P2910">
        <v>100456</v>
      </c>
      <c r="Q2910">
        <v>12</v>
      </c>
      <c r="R2910">
        <v>100455</v>
      </c>
      <c r="S2910">
        <v>13</v>
      </c>
      <c r="T2910">
        <v>100455</v>
      </c>
      <c r="U2910">
        <v>14</v>
      </c>
      <c r="V2910">
        <v>100454</v>
      </c>
      <c r="W2910">
        <v>15</v>
      </c>
      <c r="X2910">
        <v>100454</v>
      </c>
      <c r="Y2910">
        <v>16</v>
      </c>
      <c r="Z2910">
        <v>100454</v>
      </c>
      <c r="AA2910">
        <v>17</v>
      </c>
      <c r="AB2910">
        <v>100455</v>
      </c>
      <c r="AC2910">
        <v>19</v>
      </c>
      <c r="AD2910">
        <v>100454</v>
      </c>
      <c r="AE2910">
        <v>20</v>
      </c>
      <c r="AF2910">
        <v>201520</v>
      </c>
      <c r="AG2910">
        <v>18</v>
      </c>
      <c r="AH2910" t="e">
        <f>VLOOKUP(AF2910,关卡难度线!B:H,11,0)</f>
        <v>#N/A</v>
      </c>
    </row>
    <row r="2911" spans="14:34">
      <c r="N2911" s="14">
        <v>100456</v>
      </c>
      <c r="O2911">
        <v>11</v>
      </c>
      <c r="P2911">
        <v>100456</v>
      </c>
      <c r="Q2911">
        <v>12</v>
      </c>
      <c r="R2911">
        <v>100454</v>
      </c>
      <c r="S2911">
        <v>13</v>
      </c>
      <c r="T2911">
        <v>100454</v>
      </c>
      <c r="U2911">
        <v>14</v>
      </c>
      <c r="V2911">
        <v>100455</v>
      </c>
      <c r="W2911">
        <v>15</v>
      </c>
      <c r="X2911">
        <v>100455</v>
      </c>
      <c r="Y2911">
        <v>16</v>
      </c>
      <c r="Z2911">
        <v>100454</v>
      </c>
      <c r="AA2911">
        <v>17</v>
      </c>
      <c r="AB2911">
        <v>100455</v>
      </c>
      <c r="AC2911">
        <v>19</v>
      </c>
      <c r="AD2911">
        <v>100455</v>
      </c>
      <c r="AE2911">
        <v>20</v>
      </c>
      <c r="AF2911">
        <v>201511</v>
      </c>
      <c r="AG2911">
        <v>18</v>
      </c>
      <c r="AH2911" t="e">
        <f>VLOOKUP(AF2911,关卡难度线!B:H,11,0)</f>
        <v>#N/A</v>
      </c>
    </row>
    <row r="2912" spans="14:34">
      <c r="N2912" s="14">
        <v>100454</v>
      </c>
      <c r="O2912">
        <v>11</v>
      </c>
      <c r="P2912">
        <v>100455</v>
      </c>
      <c r="Q2912">
        <v>12</v>
      </c>
      <c r="R2912">
        <v>100456</v>
      </c>
      <c r="S2912">
        <v>13</v>
      </c>
      <c r="T2912">
        <v>100455</v>
      </c>
      <c r="U2912">
        <v>14</v>
      </c>
      <c r="V2912">
        <v>100455</v>
      </c>
      <c r="W2912">
        <v>15</v>
      </c>
      <c r="X2912">
        <v>100454</v>
      </c>
      <c r="Y2912">
        <v>16</v>
      </c>
      <c r="Z2912">
        <v>100456</v>
      </c>
      <c r="AA2912">
        <v>17</v>
      </c>
      <c r="AB2912">
        <v>100454</v>
      </c>
      <c r="AC2912">
        <v>19</v>
      </c>
      <c r="AD2912">
        <v>100454</v>
      </c>
      <c r="AE2912">
        <v>20</v>
      </c>
      <c r="AF2912">
        <v>201512</v>
      </c>
      <c r="AG2912">
        <v>18</v>
      </c>
      <c r="AH2912" t="e">
        <f>VLOOKUP(AF2912,关卡难度线!B:H,11,0)</f>
        <v>#N/A</v>
      </c>
    </row>
    <row r="2913" spans="14:34">
      <c r="N2913" s="14">
        <v>100454</v>
      </c>
      <c r="O2913">
        <v>11</v>
      </c>
      <c r="P2913">
        <v>100454</v>
      </c>
      <c r="Q2913">
        <v>12</v>
      </c>
      <c r="R2913">
        <v>100456</v>
      </c>
      <c r="S2913">
        <v>13</v>
      </c>
      <c r="T2913">
        <v>100456</v>
      </c>
      <c r="U2913">
        <v>14</v>
      </c>
      <c r="V2913">
        <v>100455</v>
      </c>
      <c r="W2913">
        <v>15</v>
      </c>
      <c r="X2913">
        <v>100456</v>
      </c>
      <c r="Y2913">
        <v>16</v>
      </c>
      <c r="Z2913">
        <v>100456</v>
      </c>
      <c r="AA2913">
        <v>17</v>
      </c>
      <c r="AB2913">
        <v>100456</v>
      </c>
      <c r="AC2913">
        <v>19</v>
      </c>
      <c r="AD2913">
        <v>100455</v>
      </c>
      <c r="AE2913">
        <v>20</v>
      </c>
      <c r="AF2913">
        <v>201513</v>
      </c>
      <c r="AG2913">
        <v>18</v>
      </c>
      <c r="AH2913" t="e">
        <f>VLOOKUP(AF2913,关卡难度线!B:H,11,0)</f>
        <v>#N/A</v>
      </c>
    </row>
    <row r="2914" spans="14:34">
      <c r="N2914" s="14">
        <v>100454</v>
      </c>
      <c r="O2914">
        <v>11</v>
      </c>
      <c r="P2914">
        <v>100454</v>
      </c>
      <c r="Q2914">
        <v>12</v>
      </c>
      <c r="R2914">
        <v>100454</v>
      </c>
      <c r="S2914">
        <v>13</v>
      </c>
      <c r="T2914">
        <v>100456</v>
      </c>
      <c r="U2914">
        <v>14</v>
      </c>
      <c r="V2914">
        <v>100454</v>
      </c>
      <c r="W2914">
        <v>15</v>
      </c>
      <c r="X2914">
        <v>100455</v>
      </c>
      <c r="Y2914">
        <v>16</v>
      </c>
      <c r="Z2914">
        <v>100454</v>
      </c>
      <c r="AA2914">
        <v>17</v>
      </c>
      <c r="AB2914">
        <v>100455</v>
      </c>
      <c r="AC2914">
        <v>19</v>
      </c>
      <c r="AD2914">
        <v>100455</v>
      </c>
      <c r="AE2914">
        <v>20</v>
      </c>
      <c r="AF2914">
        <v>201514</v>
      </c>
      <c r="AG2914">
        <v>18</v>
      </c>
      <c r="AH2914" t="e">
        <f>VLOOKUP(AF2914,关卡难度线!B:H,11,0)</f>
        <v>#N/A</v>
      </c>
    </row>
    <row r="2915" spans="14:34">
      <c r="N2915" s="14">
        <v>100454</v>
      </c>
      <c r="O2915">
        <v>11</v>
      </c>
      <c r="P2915">
        <v>100454</v>
      </c>
      <c r="Q2915">
        <v>12</v>
      </c>
      <c r="R2915">
        <v>100456</v>
      </c>
      <c r="S2915">
        <v>13</v>
      </c>
      <c r="T2915">
        <v>100455</v>
      </c>
      <c r="U2915">
        <v>14</v>
      </c>
      <c r="V2915">
        <v>100456</v>
      </c>
      <c r="W2915">
        <v>15</v>
      </c>
      <c r="X2915">
        <v>100456</v>
      </c>
      <c r="Y2915">
        <v>16</v>
      </c>
      <c r="Z2915">
        <v>100456</v>
      </c>
      <c r="AA2915">
        <v>17</v>
      </c>
      <c r="AB2915">
        <v>100454</v>
      </c>
      <c r="AC2915">
        <v>19</v>
      </c>
      <c r="AD2915">
        <v>100456</v>
      </c>
      <c r="AE2915">
        <v>20</v>
      </c>
      <c r="AF2915">
        <v>201515</v>
      </c>
      <c r="AG2915">
        <v>18</v>
      </c>
      <c r="AH2915" t="e">
        <f>VLOOKUP(AF2915,关卡难度线!B:H,11,0)</f>
        <v>#N/A</v>
      </c>
    </row>
    <row r="2916" spans="14:34">
      <c r="N2916" s="14">
        <v>100454</v>
      </c>
      <c r="O2916">
        <v>11</v>
      </c>
      <c r="P2916">
        <v>100454</v>
      </c>
      <c r="Q2916">
        <v>12</v>
      </c>
      <c r="R2916">
        <v>100454</v>
      </c>
      <c r="S2916">
        <v>13</v>
      </c>
      <c r="T2916">
        <v>100455</v>
      </c>
      <c r="U2916">
        <v>14</v>
      </c>
      <c r="V2916">
        <v>100454</v>
      </c>
      <c r="W2916">
        <v>15</v>
      </c>
      <c r="X2916">
        <v>100454</v>
      </c>
      <c r="Y2916">
        <v>16</v>
      </c>
      <c r="Z2916">
        <v>100455</v>
      </c>
      <c r="AA2916">
        <v>17</v>
      </c>
      <c r="AB2916">
        <v>100455</v>
      </c>
      <c r="AC2916">
        <v>19</v>
      </c>
      <c r="AD2916">
        <v>100454</v>
      </c>
      <c r="AE2916">
        <v>20</v>
      </c>
      <c r="AF2916">
        <v>201516</v>
      </c>
      <c r="AG2916">
        <v>18</v>
      </c>
      <c r="AH2916" t="e">
        <f>VLOOKUP(AF2916,关卡难度线!B:H,11,0)</f>
        <v>#N/A</v>
      </c>
    </row>
    <row r="2917" spans="14:34">
      <c r="N2917" s="14">
        <v>100454</v>
      </c>
      <c r="O2917">
        <v>11</v>
      </c>
      <c r="P2917">
        <v>100455</v>
      </c>
      <c r="Q2917">
        <v>12</v>
      </c>
      <c r="R2917">
        <v>100456</v>
      </c>
      <c r="S2917">
        <v>13</v>
      </c>
      <c r="T2917">
        <v>100454</v>
      </c>
      <c r="U2917">
        <v>14</v>
      </c>
      <c r="V2917">
        <v>100456</v>
      </c>
      <c r="W2917">
        <v>15</v>
      </c>
      <c r="X2917">
        <v>100456</v>
      </c>
      <c r="Y2917">
        <v>16</v>
      </c>
      <c r="Z2917">
        <v>100455</v>
      </c>
      <c r="AA2917">
        <v>17</v>
      </c>
      <c r="AB2917">
        <v>100454</v>
      </c>
      <c r="AC2917">
        <v>19</v>
      </c>
      <c r="AD2917">
        <v>100455</v>
      </c>
      <c r="AE2917">
        <v>20</v>
      </c>
      <c r="AF2917">
        <v>201517</v>
      </c>
      <c r="AG2917">
        <v>18</v>
      </c>
      <c r="AH2917" t="e">
        <f>VLOOKUP(AF2917,关卡难度线!B:H,11,0)</f>
        <v>#N/A</v>
      </c>
    </row>
    <row r="2918" spans="14:34">
      <c r="N2918" s="14">
        <v>100456</v>
      </c>
      <c r="O2918">
        <v>11</v>
      </c>
      <c r="P2918">
        <v>100454</v>
      </c>
      <c r="Q2918">
        <v>12</v>
      </c>
      <c r="R2918">
        <v>100456</v>
      </c>
      <c r="S2918">
        <v>13</v>
      </c>
      <c r="T2918">
        <v>100455</v>
      </c>
      <c r="U2918">
        <v>14</v>
      </c>
      <c r="V2918">
        <v>100456</v>
      </c>
      <c r="W2918">
        <v>15</v>
      </c>
      <c r="X2918">
        <v>100455</v>
      </c>
      <c r="Y2918">
        <v>16</v>
      </c>
      <c r="Z2918">
        <v>100456</v>
      </c>
      <c r="AA2918">
        <v>17</v>
      </c>
      <c r="AB2918">
        <v>100456</v>
      </c>
      <c r="AC2918">
        <v>19</v>
      </c>
      <c r="AD2918">
        <v>100454</v>
      </c>
      <c r="AE2918">
        <v>20</v>
      </c>
      <c r="AF2918">
        <v>201518</v>
      </c>
      <c r="AG2918">
        <v>18</v>
      </c>
      <c r="AH2918" t="e">
        <f>VLOOKUP(AF2918,关卡难度线!B:H,11,0)</f>
        <v>#N/A</v>
      </c>
    </row>
    <row r="2919" spans="14:34">
      <c r="N2919" s="14">
        <v>100456</v>
      </c>
      <c r="O2919">
        <v>11</v>
      </c>
      <c r="P2919">
        <v>100455</v>
      </c>
      <c r="Q2919">
        <v>12</v>
      </c>
      <c r="R2919">
        <v>100454</v>
      </c>
      <c r="S2919">
        <v>13</v>
      </c>
      <c r="T2919">
        <v>100455</v>
      </c>
      <c r="U2919">
        <v>14</v>
      </c>
      <c r="V2919">
        <v>100454</v>
      </c>
      <c r="W2919">
        <v>15</v>
      </c>
      <c r="X2919">
        <v>100455</v>
      </c>
      <c r="Y2919">
        <v>16</v>
      </c>
      <c r="Z2919">
        <v>100456</v>
      </c>
      <c r="AA2919">
        <v>17</v>
      </c>
      <c r="AB2919">
        <v>100454</v>
      </c>
      <c r="AC2919">
        <v>19</v>
      </c>
      <c r="AD2919">
        <v>100455</v>
      </c>
      <c r="AE2919">
        <v>20</v>
      </c>
      <c r="AF2919">
        <v>201519</v>
      </c>
      <c r="AG2919">
        <v>18</v>
      </c>
      <c r="AH2919" t="e">
        <f>VLOOKUP(AF2919,关卡难度线!B:H,11,0)</f>
        <v>#N/A</v>
      </c>
    </row>
    <row r="2920" spans="14:34">
      <c r="N2920" s="14">
        <v>100456</v>
      </c>
      <c r="O2920">
        <v>11</v>
      </c>
      <c r="P2920">
        <v>100456</v>
      </c>
      <c r="Q2920">
        <v>12</v>
      </c>
      <c r="R2920">
        <v>100455</v>
      </c>
      <c r="S2920">
        <v>13</v>
      </c>
      <c r="T2920">
        <v>100455</v>
      </c>
      <c r="U2920">
        <v>14</v>
      </c>
      <c r="V2920">
        <v>100454</v>
      </c>
      <c r="W2920">
        <v>15</v>
      </c>
      <c r="X2920">
        <v>100454</v>
      </c>
      <c r="Y2920">
        <v>16</v>
      </c>
      <c r="Z2920">
        <v>100454</v>
      </c>
      <c r="AA2920">
        <v>17</v>
      </c>
      <c r="AB2920">
        <v>100455</v>
      </c>
      <c r="AC2920">
        <v>19</v>
      </c>
      <c r="AD2920">
        <v>100454</v>
      </c>
      <c r="AE2920">
        <v>20</v>
      </c>
      <c r="AF2920">
        <v>201520</v>
      </c>
      <c r="AG2920">
        <v>18</v>
      </c>
      <c r="AH2920" t="e">
        <f>VLOOKUP(AF2920,关卡难度线!B:H,11,0)</f>
        <v>#N/A</v>
      </c>
    </row>
    <row r="2921" spans="14:34">
      <c r="N2921" s="14">
        <v>100457</v>
      </c>
      <c r="O2921">
        <v>11</v>
      </c>
      <c r="P2921">
        <v>100457</v>
      </c>
      <c r="Q2921">
        <v>12</v>
      </c>
      <c r="R2921">
        <v>100458</v>
      </c>
      <c r="S2921">
        <v>13</v>
      </c>
      <c r="T2921">
        <v>100458</v>
      </c>
      <c r="U2921">
        <v>14</v>
      </c>
      <c r="V2921">
        <v>100459</v>
      </c>
      <c r="W2921">
        <v>15</v>
      </c>
      <c r="X2921">
        <v>100457</v>
      </c>
      <c r="Y2921">
        <v>16</v>
      </c>
      <c r="Z2921">
        <v>100458</v>
      </c>
      <c r="AA2921">
        <v>17</v>
      </c>
      <c r="AB2921">
        <v>100458</v>
      </c>
      <c r="AC2921">
        <v>19</v>
      </c>
      <c r="AD2921">
        <v>100457</v>
      </c>
      <c r="AE2921">
        <v>20</v>
      </c>
      <c r="AF2921">
        <v>201521</v>
      </c>
      <c r="AG2921">
        <v>18</v>
      </c>
      <c r="AH2921" t="e">
        <f>VLOOKUP(AF2921,关卡难度线!B:H,11,0)</f>
        <v>#N/A</v>
      </c>
    </row>
    <row r="2922" spans="14:34">
      <c r="N2922" s="14">
        <v>100457</v>
      </c>
      <c r="O2922">
        <v>11</v>
      </c>
      <c r="P2922">
        <v>100457</v>
      </c>
      <c r="Q2922">
        <v>12</v>
      </c>
      <c r="R2922">
        <v>100458</v>
      </c>
      <c r="S2922">
        <v>13</v>
      </c>
      <c r="T2922">
        <v>100459</v>
      </c>
      <c r="U2922">
        <v>14</v>
      </c>
      <c r="V2922">
        <v>100458</v>
      </c>
      <c r="W2922">
        <v>15</v>
      </c>
      <c r="X2922">
        <v>100459</v>
      </c>
      <c r="Y2922">
        <v>16</v>
      </c>
      <c r="Z2922">
        <v>100457</v>
      </c>
      <c r="AA2922">
        <v>17</v>
      </c>
      <c r="AB2922">
        <v>100458</v>
      </c>
      <c r="AC2922">
        <v>19</v>
      </c>
      <c r="AD2922">
        <v>100458</v>
      </c>
      <c r="AE2922">
        <v>20</v>
      </c>
      <c r="AF2922">
        <v>201522</v>
      </c>
      <c r="AG2922">
        <v>18</v>
      </c>
      <c r="AH2922" t="e">
        <f>VLOOKUP(AF2922,关卡难度线!B:H,11,0)</f>
        <v>#N/A</v>
      </c>
    </row>
    <row r="2923" spans="14:34">
      <c r="N2923" s="14">
        <v>100457</v>
      </c>
      <c r="O2923">
        <v>11</v>
      </c>
      <c r="P2923">
        <v>100458</v>
      </c>
      <c r="Q2923">
        <v>12</v>
      </c>
      <c r="R2923">
        <v>100458</v>
      </c>
      <c r="S2923">
        <v>13</v>
      </c>
      <c r="T2923">
        <v>100458</v>
      </c>
      <c r="U2923">
        <v>14</v>
      </c>
      <c r="V2923">
        <v>100459</v>
      </c>
      <c r="W2923">
        <v>15</v>
      </c>
      <c r="X2923">
        <v>100458</v>
      </c>
      <c r="Y2923">
        <v>16</v>
      </c>
      <c r="Z2923">
        <v>100457</v>
      </c>
      <c r="AA2923">
        <v>17</v>
      </c>
      <c r="AB2923">
        <v>100459</v>
      </c>
      <c r="AC2923">
        <v>19</v>
      </c>
      <c r="AD2923">
        <v>100458</v>
      </c>
      <c r="AE2923">
        <v>20</v>
      </c>
      <c r="AF2923">
        <v>201523</v>
      </c>
      <c r="AG2923">
        <v>18</v>
      </c>
      <c r="AH2923" t="e">
        <f>VLOOKUP(AF2923,关卡难度线!B:H,11,0)</f>
        <v>#N/A</v>
      </c>
    </row>
    <row r="2924" spans="14:34">
      <c r="N2924" s="14">
        <v>100459</v>
      </c>
      <c r="O2924">
        <v>11</v>
      </c>
      <c r="P2924">
        <v>100457</v>
      </c>
      <c r="Q2924">
        <v>12</v>
      </c>
      <c r="R2924">
        <v>100459</v>
      </c>
      <c r="S2924">
        <v>13</v>
      </c>
      <c r="T2924">
        <v>100457</v>
      </c>
      <c r="U2924">
        <v>14</v>
      </c>
      <c r="V2924">
        <v>100457</v>
      </c>
      <c r="W2924">
        <v>15</v>
      </c>
      <c r="X2924">
        <v>100457</v>
      </c>
      <c r="Y2924">
        <v>16</v>
      </c>
      <c r="Z2924">
        <v>100458</v>
      </c>
      <c r="AA2924">
        <v>17</v>
      </c>
      <c r="AB2924">
        <v>100459</v>
      </c>
      <c r="AC2924">
        <v>19</v>
      </c>
      <c r="AD2924">
        <v>100457</v>
      </c>
      <c r="AE2924">
        <v>20</v>
      </c>
      <c r="AF2924">
        <v>201524</v>
      </c>
      <c r="AG2924">
        <v>18</v>
      </c>
      <c r="AH2924" t="e">
        <f>VLOOKUP(AF2924,关卡难度线!B:H,11,0)</f>
        <v>#N/A</v>
      </c>
    </row>
    <row r="2925" spans="14:34">
      <c r="N2925" s="14">
        <v>100459</v>
      </c>
      <c r="O2925">
        <v>11</v>
      </c>
      <c r="P2925">
        <v>100459</v>
      </c>
      <c r="Q2925">
        <v>12</v>
      </c>
      <c r="R2925">
        <v>100459</v>
      </c>
      <c r="S2925">
        <v>13</v>
      </c>
      <c r="T2925">
        <v>100458</v>
      </c>
      <c r="U2925">
        <v>14</v>
      </c>
      <c r="V2925">
        <v>100457</v>
      </c>
      <c r="W2925">
        <v>15</v>
      </c>
      <c r="X2925">
        <v>100458</v>
      </c>
      <c r="Y2925">
        <v>16</v>
      </c>
      <c r="Z2925">
        <v>100459</v>
      </c>
      <c r="AA2925">
        <v>17</v>
      </c>
      <c r="AB2925">
        <v>100459</v>
      </c>
      <c r="AC2925">
        <v>19</v>
      </c>
      <c r="AD2925">
        <v>100458</v>
      </c>
      <c r="AE2925">
        <v>20</v>
      </c>
      <c r="AF2925">
        <v>201525</v>
      </c>
      <c r="AG2925">
        <v>18</v>
      </c>
      <c r="AH2925" t="e">
        <f>VLOOKUP(AF2925,关卡难度线!B:H,11,0)</f>
        <v>#N/A</v>
      </c>
    </row>
    <row r="2926" spans="14:34">
      <c r="N2926" s="14">
        <v>100459</v>
      </c>
      <c r="O2926">
        <v>11</v>
      </c>
      <c r="P2926">
        <v>100457</v>
      </c>
      <c r="Q2926">
        <v>12</v>
      </c>
      <c r="R2926">
        <v>100459</v>
      </c>
      <c r="S2926">
        <v>13</v>
      </c>
      <c r="T2926">
        <v>100459</v>
      </c>
      <c r="U2926">
        <v>14</v>
      </c>
      <c r="V2926">
        <v>100457</v>
      </c>
      <c r="W2926">
        <v>15</v>
      </c>
      <c r="X2926">
        <v>100458</v>
      </c>
      <c r="Y2926">
        <v>16</v>
      </c>
      <c r="Z2926">
        <v>100459</v>
      </c>
      <c r="AA2926">
        <v>17</v>
      </c>
      <c r="AB2926">
        <v>100459</v>
      </c>
      <c r="AC2926">
        <v>19</v>
      </c>
      <c r="AD2926">
        <v>100458</v>
      </c>
      <c r="AE2926">
        <v>20</v>
      </c>
      <c r="AF2926">
        <v>201526</v>
      </c>
      <c r="AG2926">
        <v>18</v>
      </c>
      <c r="AH2926" t="e">
        <f>VLOOKUP(AF2926,关卡难度线!B:H,11,0)</f>
        <v>#N/A</v>
      </c>
    </row>
    <row r="2927" spans="14:34">
      <c r="N2927" s="14">
        <v>100457</v>
      </c>
      <c r="O2927">
        <v>11</v>
      </c>
      <c r="P2927">
        <v>100457</v>
      </c>
      <c r="Q2927">
        <v>12</v>
      </c>
      <c r="R2927">
        <v>100459</v>
      </c>
      <c r="S2927">
        <v>13</v>
      </c>
      <c r="T2927">
        <v>100457</v>
      </c>
      <c r="U2927">
        <v>14</v>
      </c>
      <c r="V2927">
        <v>100457</v>
      </c>
      <c r="W2927">
        <v>15</v>
      </c>
      <c r="X2927">
        <v>100459</v>
      </c>
      <c r="Y2927">
        <v>16</v>
      </c>
      <c r="Z2927">
        <v>100457</v>
      </c>
      <c r="AA2927">
        <v>17</v>
      </c>
      <c r="AB2927">
        <v>100458</v>
      </c>
      <c r="AC2927">
        <v>19</v>
      </c>
      <c r="AD2927">
        <v>100458</v>
      </c>
      <c r="AE2927">
        <v>20</v>
      </c>
      <c r="AF2927">
        <v>201527</v>
      </c>
      <c r="AG2927">
        <v>18</v>
      </c>
      <c r="AH2927" t="e">
        <f>VLOOKUP(AF2927,关卡难度线!B:H,11,0)</f>
        <v>#N/A</v>
      </c>
    </row>
    <row r="2928" spans="14:34">
      <c r="N2928" s="14">
        <v>100457</v>
      </c>
      <c r="O2928">
        <v>11</v>
      </c>
      <c r="P2928">
        <v>100457</v>
      </c>
      <c r="Q2928">
        <v>12</v>
      </c>
      <c r="R2928">
        <v>100459</v>
      </c>
      <c r="S2928">
        <v>13</v>
      </c>
      <c r="T2928">
        <v>100458</v>
      </c>
      <c r="U2928">
        <v>14</v>
      </c>
      <c r="V2928">
        <v>100458</v>
      </c>
      <c r="W2928">
        <v>15</v>
      </c>
      <c r="X2928">
        <v>100457</v>
      </c>
      <c r="Y2928">
        <v>16</v>
      </c>
      <c r="Z2928">
        <v>100459</v>
      </c>
      <c r="AA2928">
        <v>17</v>
      </c>
      <c r="AB2928">
        <v>100457</v>
      </c>
      <c r="AC2928">
        <v>19</v>
      </c>
      <c r="AD2928">
        <v>100459</v>
      </c>
      <c r="AE2928">
        <v>20</v>
      </c>
      <c r="AF2928">
        <v>201528</v>
      </c>
      <c r="AG2928">
        <v>18</v>
      </c>
      <c r="AH2928" t="e">
        <f>VLOOKUP(AF2928,关卡难度线!B:H,11,0)</f>
        <v>#N/A</v>
      </c>
    </row>
    <row r="2929" spans="14:34">
      <c r="N2929" s="14">
        <v>100457</v>
      </c>
      <c r="O2929">
        <v>11</v>
      </c>
      <c r="P2929">
        <v>100458</v>
      </c>
      <c r="Q2929">
        <v>12</v>
      </c>
      <c r="R2929">
        <v>100458</v>
      </c>
      <c r="S2929">
        <v>13</v>
      </c>
      <c r="T2929">
        <v>100458</v>
      </c>
      <c r="U2929">
        <v>14</v>
      </c>
      <c r="V2929">
        <v>100458</v>
      </c>
      <c r="W2929">
        <v>15</v>
      </c>
      <c r="X2929">
        <v>100457</v>
      </c>
      <c r="Y2929">
        <v>16</v>
      </c>
      <c r="Z2929">
        <v>100458</v>
      </c>
      <c r="AA2929">
        <v>17</v>
      </c>
      <c r="AB2929">
        <v>100458</v>
      </c>
      <c r="AC2929">
        <v>19</v>
      </c>
      <c r="AD2929">
        <v>100457</v>
      </c>
      <c r="AE2929">
        <v>20</v>
      </c>
      <c r="AF2929">
        <v>201529</v>
      </c>
      <c r="AG2929">
        <v>18</v>
      </c>
      <c r="AH2929" t="e">
        <f>VLOOKUP(AF2929,关卡难度线!B:H,11,0)</f>
        <v>#N/A</v>
      </c>
    </row>
    <row r="2930" spans="14:34">
      <c r="N2930" s="14">
        <v>100459</v>
      </c>
      <c r="O2930">
        <v>11</v>
      </c>
      <c r="P2930">
        <v>100457</v>
      </c>
      <c r="Q2930">
        <v>12</v>
      </c>
      <c r="R2930">
        <v>100459</v>
      </c>
      <c r="S2930">
        <v>13</v>
      </c>
      <c r="T2930">
        <v>100459</v>
      </c>
      <c r="U2930">
        <v>14</v>
      </c>
      <c r="V2930">
        <v>100459</v>
      </c>
      <c r="W2930">
        <v>15</v>
      </c>
      <c r="X2930">
        <v>100459</v>
      </c>
      <c r="Y2930">
        <v>16</v>
      </c>
      <c r="Z2930">
        <v>100457</v>
      </c>
      <c r="AA2930">
        <v>17</v>
      </c>
      <c r="AB2930">
        <v>100459</v>
      </c>
      <c r="AC2930">
        <v>19</v>
      </c>
      <c r="AD2930">
        <v>100457</v>
      </c>
      <c r="AE2930">
        <v>20</v>
      </c>
      <c r="AF2930">
        <v>201530</v>
      </c>
      <c r="AG2930">
        <v>18</v>
      </c>
      <c r="AH2930" t="e">
        <f>VLOOKUP(AF2930,关卡难度线!B:H,11,0)</f>
        <v>#N/A</v>
      </c>
    </row>
    <row r="2931" spans="14:34">
      <c r="N2931" s="14">
        <v>100457</v>
      </c>
      <c r="O2931">
        <v>11</v>
      </c>
      <c r="P2931">
        <v>100457</v>
      </c>
      <c r="Q2931">
        <v>12</v>
      </c>
      <c r="R2931">
        <v>100458</v>
      </c>
      <c r="S2931">
        <v>13</v>
      </c>
      <c r="T2931">
        <v>100458</v>
      </c>
      <c r="U2931">
        <v>14</v>
      </c>
      <c r="V2931">
        <v>100459</v>
      </c>
      <c r="W2931">
        <v>15</v>
      </c>
      <c r="X2931">
        <v>100457</v>
      </c>
      <c r="Y2931">
        <v>16</v>
      </c>
      <c r="Z2931">
        <v>100458</v>
      </c>
      <c r="AA2931">
        <v>17</v>
      </c>
      <c r="AB2931">
        <v>100458</v>
      </c>
      <c r="AC2931">
        <v>19</v>
      </c>
      <c r="AD2931">
        <v>100457</v>
      </c>
      <c r="AE2931">
        <v>20</v>
      </c>
      <c r="AF2931">
        <v>201521</v>
      </c>
      <c r="AG2931">
        <v>18</v>
      </c>
      <c r="AH2931" t="e">
        <f>VLOOKUP(AF2931,关卡难度线!B:H,11,0)</f>
        <v>#N/A</v>
      </c>
    </row>
    <row r="2932" spans="14:34">
      <c r="N2932" s="14">
        <v>100457</v>
      </c>
      <c r="O2932">
        <v>11</v>
      </c>
      <c r="P2932">
        <v>100457</v>
      </c>
      <c r="Q2932">
        <v>12</v>
      </c>
      <c r="R2932">
        <v>100458</v>
      </c>
      <c r="S2932">
        <v>13</v>
      </c>
      <c r="T2932">
        <v>100459</v>
      </c>
      <c r="U2932">
        <v>14</v>
      </c>
      <c r="V2932">
        <v>100458</v>
      </c>
      <c r="W2932">
        <v>15</v>
      </c>
      <c r="X2932">
        <v>100459</v>
      </c>
      <c r="Y2932">
        <v>16</v>
      </c>
      <c r="Z2932">
        <v>100457</v>
      </c>
      <c r="AA2932">
        <v>17</v>
      </c>
      <c r="AB2932">
        <v>100458</v>
      </c>
      <c r="AC2932">
        <v>19</v>
      </c>
      <c r="AD2932">
        <v>100458</v>
      </c>
      <c r="AE2932">
        <v>20</v>
      </c>
      <c r="AF2932">
        <v>201522</v>
      </c>
      <c r="AG2932">
        <v>18</v>
      </c>
      <c r="AH2932" t="e">
        <f>VLOOKUP(AF2932,关卡难度线!B:H,11,0)</f>
        <v>#N/A</v>
      </c>
    </row>
    <row r="2933" spans="14:34">
      <c r="N2933" s="14">
        <v>100457</v>
      </c>
      <c r="O2933">
        <v>11</v>
      </c>
      <c r="P2933">
        <v>100458</v>
      </c>
      <c r="Q2933">
        <v>12</v>
      </c>
      <c r="R2933">
        <v>100458</v>
      </c>
      <c r="S2933">
        <v>13</v>
      </c>
      <c r="T2933">
        <v>100458</v>
      </c>
      <c r="U2933">
        <v>14</v>
      </c>
      <c r="V2933">
        <v>100459</v>
      </c>
      <c r="W2933">
        <v>15</v>
      </c>
      <c r="X2933">
        <v>100458</v>
      </c>
      <c r="Y2933">
        <v>16</v>
      </c>
      <c r="Z2933">
        <v>100457</v>
      </c>
      <c r="AA2933">
        <v>17</v>
      </c>
      <c r="AB2933">
        <v>100459</v>
      </c>
      <c r="AC2933">
        <v>19</v>
      </c>
      <c r="AD2933">
        <v>100458</v>
      </c>
      <c r="AE2933">
        <v>20</v>
      </c>
      <c r="AF2933">
        <v>201523</v>
      </c>
      <c r="AG2933">
        <v>18</v>
      </c>
      <c r="AH2933" t="e">
        <f>VLOOKUP(AF2933,关卡难度线!B:H,11,0)</f>
        <v>#N/A</v>
      </c>
    </row>
    <row r="2934" spans="14:34">
      <c r="N2934" s="14">
        <v>100459</v>
      </c>
      <c r="O2934">
        <v>11</v>
      </c>
      <c r="P2934">
        <v>100457</v>
      </c>
      <c r="Q2934">
        <v>12</v>
      </c>
      <c r="R2934">
        <v>100459</v>
      </c>
      <c r="S2934">
        <v>13</v>
      </c>
      <c r="T2934">
        <v>100457</v>
      </c>
      <c r="U2934">
        <v>14</v>
      </c>
      <c r="V2934">
        <v>100457</v>
      </c>
      <c r="W2934">
        <v>15</v>
      </c>
      <c r="X2934">
        <v>100457</v>
      </c>
      <c r="Y2934">
        <v>16</v>
      </c>
      <c r="Z2934">
        <v>100458</v>
      </c>
      <c r="AA2934">
        <v>17</v>
      </c>
      <c r="AB2934">
        <v>100459</v>
      </c>
      <c r="AC2934">
        <v>19</v>
      </c>
      <c r="AD2934">
        <v>100457</v>
      </c>
      <c r="AE2934">
        <v>20</v>
      </c>
      <c r="AF2934">
        <v>201524</v>
      </c>
      <c r="AG2934">
        <v>18</v>
      </c>
      <c r="AH2934" t="e">
        <f>VLOOKUP(AF2934,关卡难度线!B:H,11,0)</f>
        <v>#N/A</v>
      </c>
    </row>
    <row r="2935" spans="14:34">
      <c r="N2935" s="14">
        <v>100459</v>
      </c>
      <c r="O2935">
        <v>11</v>
      </c>
      <c r="P2935">
        <v>100459</v>
      </c>
      <c r="Q2935">
        <v>12</v>
      </c>
      <c r="R2935">
        <v>100459</v>
      </c>
      <c r="S2935">
        <v>13</v>
      </c>
      <c r="T2935">
        <v>100458</v>
      </c>
      <c r="U2935">
        <v>14</v>
      </c>
      <c r="V2935">
        <v>100457</v>
      </c>
      <c r="W2935">
        <v>15</v>
      </c>
      <c r="X2935">
        <v>100458</v>
      </c>
      <c r="Y2935">
        <v>16</v>
      </c>
      <c r="Z2935">
        <v>100459</v>
      </c>
      <c r="AA2935">
        <v>17</v>
      </c>
      <c r="AB2935">
        <v>100459</v>
      </c>
      <c r="AC2935">
        <v>19</v>
      </c>
      <c r="AD2935">
        <v>100458</v>
      </c>
      <c r="AE2935">
        <v>20</v>
      </c>
      <c r="AF2935">
        <v>201525</v>
      </c>
      <c r="AG2935">
        <v>18</v>
      </c>
      <c r="AH2935" t="e">
        <f>VLOOKUP(AF2935,关卡难度线!B:H,11,0)</f>
        <v>#N/A</v>
      </c>
    </row>
    <row r="2936" spans="14:34">
      <c r="N2936" s="14">
        <v>100459</v>
      </c>
      <c r="O2936">
        <v>11</v>
      </c>
      <c r="P2936">
        <v>100457</v>
      </c>
      <c r="Q2936">
        <v>12</v>
      </c>
      <c r="R2936">
        <v>100459</v>
      </c>
      <c r="S2936">
        <v>13</v>
      </c>
      <c r="T2936">
        <v>100459</v>
      </c>
      <c r="U2936">
        <v>14</v>
      </c>
      <c r="V2936">
        <v>100457</v>
      </c>
      <c r="W2936">
        <v>15</v>
      </c>
      <c r="X2936">
        <v>100458</v>
      </c>
      <c r="Y2936">
        <v>16</v>
      </c>
      <c r="Z2936">
        <v>100459</v>
      </c>
      <c r="AA2936">
        <v>17</v>
      </c>
      <c r="AB2936">
        <v>100459</v>
      </c>
      <c r="AC2936">
        <v>19</v>
      </c>
      <c r="AD2936">
        <v>100458</v>
      </c>
      <c r="AE2936">
        <v>20</v>
      </c>
      <c r="AF2936">
        <v>201526</v>
      </c>
      <c r="AG2936">
        <v>18</v>
      </c>
      <c r="AH2936" t="e">
        <f>VLOOKUP(AF2936,关卡难度线!B:H,11,0)</f>
        <v>#N/A</v>
      </c>
    </row>
    <row r="2937" spans="14:34">
      <c r="N2937" s="14">
        <v>100457</v>
      </c>
      <c r="O2937">
        <v>11</v>
      </c>
      <c r="P2937">
        <v>100457</v>
      </c>
      <c r="Q2937">
        <v>12</v>
      </c>
      <c r="R2937">
        <v>100459</v>
      </c>
      <c r="S2937">
        <v>13</v>
      </c>
      <c r="T2937">
        <v>100457</v>
      </c>
      <c r="U2937">
        <v>14</v>
      </c>
      <c r="V2937">
        <v>100457</v>
      </c>
      <c r="W2937">
        <v>15</v>
      </c>
      <c r="X2937">
        <v>100459</v>
      </c>
      <c r="Y2937">
        <v>16</v>
      </c>
      <c r="Z2937">
        <v>100457</v>
      </c>
      <c r="AA2937">
        <v>17</v>
      </c>
      <c r="AB2937">
        <v>100458</v>
      </c>
      <c r="AC2937">
        <v>19</v>
      </c>
      <c r="AD2937">
        <v>100458</v>
      </c>
      <c r="AE2937">
        <v>20</v>
      </c>
      <c r="AF2937">
        <v>201527</v>
      </c>
      <c r="AG2937">
        <v>18</v>
      </c>
      <c r="AH2937" t="e">
        <f>VLOOKUP(AF2937,关卡难度线!B:H,11,0)</f>
        <v>#N/A</v>
      </c>
    </row>
    <row r="2938" spans="14:34">
      <c r="N2938" s="14">
        <v>100457</v>
      </c>
      <c r="O2938">
        <v>11</v>
      </c>
      <c r="P2938">
        <v>100457</v>
      </c>
      <c r="Q2938">
        <v>12</v>
      </c>
      <c r="R2938">
        <v>100459</v>
      </c>
      <c r="S2938">
        <v>13</v>
      </c>
      <c r="T2938">
        <v>100458</v>
      </c>
      <c r="U2938">
        <v>14</v>
      </c>
      <c r="V2938">
        <v>100458</v>
      </c>
      <c r="W2938">
        <v>15</v>
      </c>
      <c r="X2938">
        <v>100457</v>
      </c>
      <c r="Y2938">
        <v>16</v>
      </c>
      <c r="Z2938">
        <v>100459</v>
      </c>
      <c r="AA2938">
        <v>17</v>
      </c>
      <c r="AB2938">
        <v>100457</v>
      </c>
      <c r="AC2938">
        <v>19</v>
      </c>
      <c r="AD2938">
        <v>100459</v>
      </c>
      <c r="AE2938">
        <v>20</v>
      </c>
      <c r="AF2938">
        <v>201528</v>
      </c>
      <c r="AG2938">
        <v>18</v>
      </c>
      <c r="AH2938" t="e">
        <f>VLOOKUP(AF2938,关卡难度线!B:H,11,0)</f>
        <v>#N/A</v>
      </c>
    </row>
    <row r="2939" spans="14:34">
      <c r="N2939" s="14">
        <v>100457</v>
      </c>
      <c r="O2939">
        <v>11</v>
      </c>
      <c r="P2939">
        <v>100458</v>
      </c>
      <c r="Q2939">
        <v>12</v>
      </c>
      <c r="R2939">
        <v>100458</v>
      </c>
      <c r="S2939">
        <v>13</v>
      </c>
      <c r="T2939">
        <v>100458</v>
      </c>
      <c r="U2939">
        <v>14</v>
      </c>
      <c r="V2939">
        <v>100458</v>
      </c>
      <c r="W2939">
        <v>15</v>
      </c>
      <c r="X2939">
        <v>100457</v>
      </c>
      <c r="Y2939">
        <v>16</v>
      </c>
      <c r="Z2939">
        <v>100458</v>
      </c>
      <c r="AA2939">
        <v>17</v>
      </c>
      <c r="AB2939">
        <v>100458</v>
      </c>
      <c r="AC2939">
        <v>19</v>
      </c>
      <c r="AD2939">
        <v>100457</v>
      </c>
      <c r="AE2939">
        <v>20</v>
      </c>
      <c r="AF2939">
        <v>201529</v>
      </c>
      <c r="AG2939">
        <v>18</v>
      </c>
      <c r="AH2939" t="e">
        <f>VLOOKUP(AF2939,关卡难度线!B:H,11,0)</f>
        <v>#N/A</v>
      </c>
    </row>
    <row r="2940" spans="14:34">
      <c r="N2940" s="14">
        <v>100459</v>
      </c>
      <c r="O2940">
        <v>11</v>
      </c>
      <c r="P2940">
        <v>100457</v>
      </c>
      <c r="Q2940">
        <v>12</v>
      </c>
      <c r="R2940">
        <v>100459</v>
      </c>
      <c r="S2940">
        <v>13</v>
      </c>
      <c r="T2940">
        <v>100459</v>
      </c>
      <c r="U2940">
        <v>14</v>
      </c>
      <c r="V2940">
        <v>100459</v>
      </c>
      <c r="W2940">
        <v>15</v>
      </c>
      <c r="X2940">
        <v>100459</v>
      </c>
      <c r="Y2940">
        <v>16</v>
      </c>
      <c r="Z2940">
        <v>100457</v>
      </c>
      <c r="AA2940">
        <v>17</v>
      </c>
      <c r="AB2940">
        <v>100459</v>
      </c>
      <c r="AC2940">
        <v>19</v>
      </c>
      <c r="AD2940">
        <v>100457</v>
      </c>
      <c r="AE2940">
        <v>20</v>
      </c>
      <c r="AF2940">
        <v>201530</v>
      </c>
      <c r="AG2940">
        <v>18</v>
      </c>
      <c r="AH2940" t="e">
        <f>VLOOKUP(AF2940,关卡难度线!B:H,11,0)</f>
        <v>#N/A</v>
      </c>
    </row>
    <row r="2941" spans="14:34">
      <c r="N2941" s="14">
        <v>100461</v>
      </c>
      <c r="O2941">
        <v>11</v>
      </c>
      <c r="P2941">
        <v>100461</v>
      </c>
      <c r="Q2941">
        <v>12</v>
      </c>
      <c r="R2941">
        <v>100460</v>
      </c>
      <c r="S2941">
        <v>13</v>
      </c>
      <c r="T2941">
        <v>100461</v>
      </c>
      <c r="U2941">
        <v>14</v>
      </c>
      <c r="V2941">
        <v>100462</v>
      </c>
      <c r="W2941">
        <v>15</v>
      </c>
      <c r="X2941">
        <v>100460</v>
      </c>
      <c r="Y2941">
        <v>16</v>
      </c>
      <c r="Z2941">
        <v>100462</v>
      </c>
      <c r="AA2941">
        <v>17</v>
      </c>
      <c r="AB2941">
        <v>100461</v>
      </c>
      <c r="AC2941">
        <v>19</v>
      </c>
      <c r="AD2941">
        <v>100461</v>
      </c>
      <c r="AE2941">
        <v>20</v>
      </c>
      <c r="AF2941">
        <v>201531</v>
      </c>
      <c r="AG2941">
        <v>18</v>
      </c>
      <c r="AH2941" t="e">
        <f>VLOOKUP(AF2941,关卡难度线!B:H,11,0)</f>
        <v>#N/A</v>
      </c>
    </row>
    <row r="2942" spans="14:34">
      <c r="N2942" s="14">
        <v>100462</v>
      </c>
      <c r="O2942">
        <v>11</v>
      </c>
      <c r="P2942">
        <v>100461</v>
      </c>
      <c r="Q2942">
        <v>12</v>
      </c>
      <c r="R2942">
        <v>100462</v>
      </c>
      <c r="S2942">
        <v>13</v>
      </c>
      <c r="T2942">
        <v>100461</v>
      </c>
      <c r="U2942">
        <v>14</v>
      </c>
      <c r="V2942">
        <v>100460</v>
      </c>
      <c r="W2942">
        <v>15</v>
      </c>
      <c r="X2942">
        <v>100462</v>
      </c>
      <c r="Y2942">
        <v>16</v>
      </c>
      <c r="Z2942">
        <v>100462</v>
      </c>
      <c r="AA2942">
        <v>17</v>
      </c>
      <c r="AB2942">
        <v>100460</v>
      </c>
      <c r="AC2942">
        <v>19</v>
      </c>
      <c r="AD2942">
        <v>100462</v>
      </c>
      <c r="AE2942">
        <v>20</v>
      </c>
      <c r="AF2942">
        <v>201532</v>
      </c>
      <c r="AG2942">
        <v>18</v>
      </c>
      <c r="AH2942" t="e">
        <f>VLOOKUP(AF2942,关卡难度线!B:H,11,0)</f>
        <v>#N/A</v>
      </c>
    </row>
    <row r="2943" spans="14:34">
      <c r="N2943" s="14">
        <v>100461</v>
      </c>
      <c r="O2943">
        <v>11</v>
      </c>
      <c r="P2943">
        <v>100461</v>
      </c>
      <c r="Q2943">
        <v>12</v>
      </c>
      <c r="R2943">
        <v>100461</v>
      </c>
      <c r="S2943">
        <v>13</v>
      </c>
      <c r="T2943">
        <v>100461</v>
      </c>
      <c r="U2943">
        <v>14</v>
      </c>
      <c r="V2943">
        <v>100461</v>
      </c>
      <c r="W2943">
        <v>15</v>
      </c>
      <c r="X2943">
        <v>100462</v>
      </c>
      <c r="Y2943">
        <v>16</v>
      </c>
      <c r="Z2943">
        <v>100462</v>
      </c>
      <c r="AA2943">
        <v>17</v>
      </c>
      <c r="AB2943">
        <v>100461</v>
      </c>
      <c r="AC2943">
        <v>19</v>
      </c>
      <c r="AD2943">
        <v>100461</v>
      </c>
      <c r="AE2943">
        <v>20</v>
      </c>
      <c r="AF2943">
        <v>201533</v>
      </c>
      <c r="AG2943">
        <v>18</v>
      </c>
      <c r="AH2943" t="e">
        <f>VLOOKUP(AF2943,关卡难度线!B:H,11,0)</f>
        <v>#N/A</v>
      </c>
    </row>
    <row r="2944" spans="14:34">
      <c r="N2944" s="14">
        <v>100462</v>
      </c>
      <c r="O2944">
        <v>11</v>
      </c>
      <c r="P2944">
        <v>100460</v>
      </c>
      <c r="Q2944">
        <v>12</v>
      </c>
      <c r="R2944">
        <v>100460</v>
      </c>
      <c r="S2944">
        <v>13</v>
      </c>
      <c r="T2944">
        <v>100460</v>
      </c>
      <c r="U2944">
        <v>14</v>
      </c>
      <c r="V2944">
        <v>100460</v>
      </c>
      <c r="W2944">
        <v>15</v>
      </c>
      <c r="X2944">
        <v>100461</v>
      </c>
      <c r="Y2944">
        <v>16</v>
      </c>
      <c r="Z2944">
        <v>100461</v>
      </c>
      <c r="AA2944">
        <v>17</v>
      </c>
      <c r="AB2944">
        <v>100461</v>
      </c>
      <c r="AC2944">
        <v>19</v>
      </c>
      <c r="AD2944">
        <v>100462</v>
      </c>
      <c r="AE2944">
        <v>20</v>
      </c>
      <c r="AF2944">
        <v>201534</v>
      </c>
      <c r="AG2944">
        <v>18</v>
      </c>
      <c r="AH2944" t="e">
        <f>VLOOKUP(AF2944,关卡难度线!B:H,11,0)</f>
        <v>#N/A</v>
      </c>
    </row>
    <row r="2945" spans="14:34">
      <c r="N2945" s="14">
        <v>100462</v>
      </c>
      <c r="O2945">
        <v>11</v>
      </c>
      <c r="P2945">
        <v>100461</v>
      </c>
      <c r="Q2945">
        <v>12</v>
      </c>
      <c r="R2945">
        <v>100460</v>
      </c>
      <c r="S2945">
        <v>13</v>
      </c>
      <c r="T2945">
        <v>100460</v>
      </c>
      <c r="U2945">
        <v>14</v>
      </c>
      <c r="V2945">
        <v>100460</v>
      </c>
      <c r="W2945">
        <v>15</v>
      </c>
      <c r="X2945">
        <v>100460</v>
      </c>
      <c r="Y2945">
        <v>16</v>
      </c>
      <c r="Z2945">
        <v>100462</v>
      </c>
      <c r="AA2945">
        <v>17</v>
      </c>
      <c r="AB2945">
        <v>100460</v>
      </c>
      <c r="AC2945">
        <v>19</v>
      </c>
      <c r="AD2945">
        <v>100460</v>
      </c>
      <c r="AE2945">
        <v>20</v>
      </c>
      <c r="AF2945">
        <v>201535</v>
      </c>
      <c r="AG2945">
        <v>18</v>
      </c>
      <c r="AH2945" t="e">
        <f>VLOOKUP(AF2945,关卡难度线!B:H,11,0)</f>
        <v>#N/A</v>
      </c>
    </row>
    <row r="2946" spans="14:34">
      <c r="N2946" s="14">
        <v>100460</v>
      </c>
      <c r="O2946">
        <v>11</v>
      </c>
      <c r="P2946">
        <v>100462</v>
      </c>
      <c r="Q2946">
        <v>12</v>
      </c>
      <c r="R2946">
        <v>100460</v>
      </c>
      <c r="S2946">
        <v>13</v>
      </c>
      <c r="T2946">
        <v>100462</v>
      </c>
      <c r="U2946">
        <v>14</v>
      </c>
      <c r="V2946">
        <v>100460</v>
      </c>
      <c r="W2946">
        <v>15</v>
      </c>
      <c r="X2946">
        <v>100462</v>
      </c>
      <c r="Y2946">
        <v>16</v>
      </c>
      <c r="Z2946">
        <v>100461</v>
      </c>
      <c r="AA2946">
        <v>17</v>
      </c>
      <c r="AB2946">
        <v>100460</v>
      </c>
      <c r="AC2946">
        <v>19</v>
      </c>
      <c r="AD2946">
        <v>100460</v>
      </c>
      <c r="AE2946">
        <v>20</v>
      </c>
      <c r="AF2946">
        <v>201536</v>
      </c>
      <c r="AG2946">
        <v>18</v>
      </c>
      <c r="AH2946" t="e">
        <f>VLOOKUP(AF2946,关卡难度线!B:H,11,0)</f>
        <v>#N/A</v>
      </c>
    </row>
    <row r="2947" spans="14:34">
      <c r="N2947" s="14">
        <v>100461</v>
      </c>
      <c r="O2947">
        <v>11</v>
      </c>
      <c r="P2947">
        <v>100462</v>
      </c>
      <c r="Q2947">
        <v>12</v>
      </c>
      <c r="R2947">
        <v>100460</v>
      </c>
      <c r="S2947">
        <v>13</v>
      </c>
      <c r="T2947">
        <v>100462</v>
      </c>
      <c r="U2947">
        <v>14</v>
      </c>
      <c r="V2947">
        <v>100462</v>
      </c>
      <c r="W2947">
        <v>15</v>
      </c>
      <c r="X2947">
        <v>100461</v>
      </c>
      <c r="Y2947">
        <v>16</v>
      </c>
      <c r="Z2947">
        <v>100461</v>
      </c>
      <c r="AA2947">
        <v>17</v>
      </c>
      <c r="AB2947">
        <v>100460</v>
      </c>
      <c r="AC2947">
        <v>19</v>
      </c>
      <c r="AD2947">
        <v>100461</v>
      </c>
      <c r="AE2947">
        <v>20</v>
      </c>
      <c r="AF2947">
        <v>201537</v>
      </c>
      <c r="AG2947">
        <v>18</v>
      </c>
      <c r="AH2947" t="e">
        <f>VLOOKUP(AF2947,关卡难度线!B:H,11,0)</f>
        <v>#N/A</v>
      </c>
    </row>
    <row r="2948" spans="14:34">
      <c r="N2948" s="14">
        <v>100462</v>
      </c>
      <c r="O2948">
        <v>11</v>
      </c>
      <c r="P2948">
        <v>100462</v>
      </c>
      <c r="Q2948">
        <v>12</v>
      </c>
      <c r="R2948">
        <v>100460</v>
      </c>
      <c r="S2948">
        <v>13</v>
      </c>
      <c r="T2948">
        <v>100461</v>
      </c>
      <c r="U2948">
        <v>14</v>
      </c>
      <c r="V2948">
        <v>100461</v>
      </c>
      <c r="W2948">
        <v>15</v>
      </c>
      <c r="X2948">
        <v>100461</v>
      </c>
      <c r="Y2948">
        <v>16</v>
      </c>
      <c r="Z2948">
        <v>100460</v>
      </c>
      <c r="AA2948">
        <v>17</v>
      </c>
      <c r="AB2948">
        <v>100462</v>
      </c>
      <c r="AC2948">
        <v>19</v>
      </c>
      <c r="AD2948">
        <v>100461</v>
      </c>
      <c r="AE2948">
        <v>20</v>
      </c>
      <c r="AF2948">
        <v>201538</v>
      </c>
      <c r="AG2948">
        <v>18</v>
      </c>
      <c r="AH2948" t="e">
        <f>VLOOKUP(AF2948,关卡难度线!B:H,11,0)</f>
        <v>#N/A</v>
      </c>
    </row>
    <row r="2949" spans="14:34">
      <c r="N2949" s="14">
        <v>100461</v>
      </c>
      <c r="O2949">
        <v>11</v>
      </c>
      <c r="P2949">
        <v>100462</v>
      </c>
      <c r="Q2949">
        <v>12</v>
      </c>
      <c r="R2949">
        <v>100461</v>
      </c>
      <c r="S2949">
        <v>13</v>
      </c>
      <c r="T2949">
        <v>100461</v>
      </c>
      <c r="U2949">
        <v>14</v>
      </c>
      <c r="V2949">
        <v>100461</v>
      </c>
      <c r="W2949">
        <v>15</v>
      </c>
      <c r="X2949">
        <v>100461</v>
      </c>
      <c r="Y2949">
        <v>16</v>
      </c>
      <c r="Z2949">
        <v>100462</v>
      </c>
      <c r="AA2949">
        <v>17</v>
      </c>
      <c r="AB2949">
        <v>100460</v>
      </c>
      <c r="AC2949">
        <v>19</v>
      </c>
      <c r="AD2949">
        <v>100460</v>
      </c>
      <c r="AE2949">
        <v>20</v>
      </c>
      <c r="AF2949">
        <v>201539</v>
      </c>
      <c r="AG2949">
        <v>18</v>
      </c>
      <c r="AH2949" t="e">
        <f>VLOOKUP(AF2949,关卡难度线!B:H,11,0)</f>
        <v>#N/A</v>
      </c>
    </row>
    <row r="2950" spans="14:34">
      <c r="N2950" s="14">
        <v>100462</v>
      </c>
      <c r="O2950">
        <v>11</v>
      </c>
      <c r="P2950">
        <v>100460</v>
      </c>
      <c r="Q2950">
        <v>12</v>
      </c>
      <c r="R2950">
        <v>100461</v>
      </c>
      <c r="S2950">
        <v>13</v>
      </c>
      <c r="T2950">
        <v>100460</v>
      </c>
      <c r="U2950">
        <v>14</v>
      </c>
      <c r="V2950">
        <v>100461</v>
      </c>
      <c r="W2950">
        <v>15</v>
      </c>
      <c r="X2950">
        <v>100461</v>
      </c>
      <c r="Y2950">
        <v>16</v>
      </c>
      <c r="Z2950">
        <v>100461</v>
      </c>
      <c r="AA2950">
        <v>17</v>
      </c>
      <c r="AB2950">
        <v>100462</v>
      </c>
      <c r="AC2950">
        <v>19</v>
      </c>
      <c r="AD2950">
        <v>100462</v>
      </c>
      <c r="AE2950">
        <v>20</v>
      </c>
      <c r="AF2950">
        <v>201540</v>
      </c>
      <c r="AG2950">
        <v>18</v>
      </c>
      <c r="AH2950" t="e">
        <f>VLOOKUP(AF2950,关卡难度线!B:H,11,0)</f>
        <v>#N/A</v>
      </c>
    </row>
    <row r="2951" spans="14:34">
      <c r="N2951" s="14">
        <v>100461</v>
      </c>
      <c r="O2951">
        <v>11</v>
      </c>
      <c r="P2951">
        <v>100461</v>
      </c>
      <c r="Q2951">
        <v>12</v>
      </c>
      <c r="R2951">
        <v>100460</v>
      </c>
      <c r="S2951">
        <v>13</v>
      </c>
      <c r="T2951">
        <v>100461</v>
      </c>
      <c r="U2951">
        <v>14</v>
      </c>
      <c r="V2951">
        <v>100462</v>
      </c>
      <c r="W2951">
        <v>15</v>
      </c>
      <c r="X2951">
        <v>100460</v>
      </c>
      <c r="Y2951">
        <v>16</v>
      </c>
      <c r="Z2951">
        <v>100462</v>
      </c>
      <c r="AA2951">
        <v>17</v>
      </c>
      <c r="AB2951">
        <v>100461</v>
      </c>
      <c r="AC2951">
        <v>19</v>
      </c>
      <c r="AD2951">
        <v>100461</v>
      </c>
      <c r="AE2951">
        <v>20</v>
      </c>
      <c r="AF2951">
        <v>201531</v>
      </c>
      <c r="AG2951">
        <v>18</v>
      </c>
      <c r="AH2951" t="e">
        <f>VLOOKUP(AF2951,关卡难度线!B:H,11,0)</f>
        <v>#N/A</v>
      </c>
    </row>
    <row r="2952" spans="14:34">
      <c r="N2952" s="14">
        <v>100462</v>
      </c>
      <c r="O2952">
        <v>11</v>
      </c>
      <c r="P2952">
        <v>100461</v>
      </c>
      <c r="Q2952">
        <v>12</v>
      </c>
      <c r="R2952">
        <v>100462</v>
      </c>
      <c r="S2952">
        <v>13</v>
      </c>
      <c r="T2952">
        <v>100461</v>
      </c>
      <c r="U2952">
        <v>14</v>
      </c>
      <c r="V2952">
        <v>100460</v>
      </c>
      <c r="W2952">
        <v>15</v>
      </c>
      <c r="X2952">
        <v>100462</v>
      </c>
      <c r="Y2952">
        <v>16</v>
      </c>
      <c r="Z2952">
        <v>100462</v>
      </c>
      <c r="AA2952">
        <v>17</v>
      </c>
      <c r="AB2952">
        <v>100460</v>
      </c>
      <c r="AC2952">
        <v>19</v>
      </c>
      <c r="AD2952">
        <v>100462</v>
      </c>
      <c r="AE2952">
        <v>20</v>
      </c>
      <c r="AF2952">
        <v>201532</v>
      </c>
      <c r="AG2952">
        <v>18</v>
      </c>
      <c r="AH2952" t="e">
        <f>VLOOKUP(AF2952,关卡难度线!B:H,11,0)</f>
        <v>#N/A</v>
      </c>
    </row>
    <row r="2953" spans="14:34">
      <c r="N2953" s="14">
        <v>100461</v>
      </c>
      <c r="O2953">
        <v>11</v>
      </c>
      <c r="P2953">
        <v>100461</v>
      </c>
      <c r="Q2953">
        <v>12</v>
      </c>
      <c r="R2953">
        <v>100461</v>
      </c>
      <c r="S2953">
        <v>13</v>
      </c>
      <c r="T2953">
        <v>100461</v>
      </c>
      <c r="U2953">
        <v>14</v>
      </c>
      <c r="V2953">
        <v>100461</v>
      </c>
      <c r="W2953">
        <v>15</v>
      </c>
      <c r="X2953">
        <v>100462</v>
      </c>
      <c r="Y2953">
        <v>16</v>
      </c>
      <c r="Z2953">
        <v>100462</v>
      </c>
      <c r="AA2953">
        <v>17</v>
      </c>
      <c r="AB2953">
        <v>100461</v>
      </c>
      <c r="AC2953">
        <v>19</v>
      </c>
      <c r="AD2953">
        <v>100461</v>
      </c>
      <c r="AE2953">
        <v>20</v>
      </c>
      <c r="AF2953">
        <v>201533</v>
      </c>
      <c r="AG2953">
        <v>18</v>
      </c>
      <c r="AH2953" t="e">
        <f>VLOOKUP(AF2953,关卡难度线!B:H,11,0)</f>
        <v>#N/A</v>
      </c>
    </row>
    <row r="2954" spans="14:34">
      <c r="N2954" s="14">
        <v>100462</v>
      </c>
      <c r="O2954">
        <v>11</v>
      </c>
      <c r="P2954">
        <v>100460</v>
      </c>
      <c r="Q2954">
        <v>12</v>
      </c>
      <c r="R2954">
        <v>100460</v>
      </c>
      <c r="S2954">
        <v>13</v>
      </c>
      <c r="T2954">
        <v>100460</v>
      </c>
      <c r="U2954">
        <v>14</v>
      </c>
      <c r="V2954">
        <v>100460</v>
      </c>
      <c r="W2954">
        <v>15</v>
      </c>
      <c r="X2954">
        <v>100461</v>
      </c>
      <c r="Y2954">
        <v>16</v>
      </c>
      <c r="Z2954">
        <v>100461</v>
      </c>
      <c r="AA2954">
        <v>17</v>
      </c>
      <c r="AB2954">
        <v>100461</v>
      </c>
      <c r="AC2954">
        <v>19</v>
      </c>
      <c r="AD2954">
        <v>100462</v>
      </c>
      <c r="AE2954">
        <v>20</v>
      </c>
      <c r="AF2954">
        <v>201534</v>
      </c>
      <c r="AG2954">
        <v>18</v>
      </c>
      <c r="AH2954" t="e">
        <f>VLOOKUP(AF2954,关卡难度线!B:H,11,0)</f>
        <v>#N/A</v>
      </c>
    </row>
    <row r="2955" spans="14:34">
      <c r="N2955" s="14">
        <v>100462</v>
      </c>
      <c r="O2955">
        <v>11</v>
      </c>
      <c r="P2955">
        <v>100461</v>
      </c>
      <c r="Q2955">
        <v>12</v>
      </c>
      <c r="R2955">
        <v>100460</v>
      </c>
      <c r="S2955">
        <v>13</v>
      </c>
      <c r="T2955">
        <v>100460</v>
      </c>
      <c r="U2955">
        <v>14</v>
      </c>
      <c r="V2955">
        <v>100460</v>
      </c>
      <c r="W2955">
        <v>15</v>
      </c>
      <c r="X2955">
        <v>100460</v>
      </c>
      <c r="Y2955">
        <v>16</v>
      </c>
      <c r="Z2955">
        <v>100462</v>
      </c>
      <c r="AA2955">
        <v>17</v>
      </c>
      <c r="AB2955">
        <v>100460</v>
      </c>
      <c r="AC2955">
        <v>19</v>
      </c>
      <c r="AD2955">
        <v>100460</v>
      </c>
      <c r="AE2955">
        <v>20</v>
      </c>
      <c r="AF2955">
        <v>201535</v>
      </c>
      <c r="AG2955">
        <v>18</v>
      </c>
      <c r="AH2955" t="e">
        <f>VLOOKUP(AF2955,关卡难度线!B:H,11,0)</f>
        <v>#N/A</v>
      </c>
    </row>
    <row r="2956" spans="14:34">
      <c r="N2956" s="14">
        <v>100460</v>
      </c>
      <c r="O2956">
        <v>11</v>
      </c>
      <c r="P2956">
        <v>100462</v>
      </c>
      <c r="Q2956">
        <v>12</v>
      </c>
      <c r="R2956">
        <v>100460</v>
      </c>
      <c r="S2956">
        <v>13</v>
      </c>
      <c r="T2956">
        <v>100462</v>
      </c>
      <c r="U2956">
        <v>14</v>
      </c>
      <c r="V2956">
        <v>100460</v>
      </c>
      <c r="W2956">
        <v>15</v>
      </c>
      <c r="X2956">
        <v>100462</v>
      </c>
      <c r="Y2956">
        <v>16</v>
      </c>
      <c r="Z2956">
        <v>100461</v>
      </c>
      <c r="AA2956">
        <v>17</v>
      </c>
      <c r="AB2956">
        <v>100460</v>
      </c>
      <c r="AC2956">
        <v>19</v>
      </c>
      <c r="AD2956">
        <v>100460</v>
      </c>
      <c r="AE2956">
        <v>20</v>
      </c>
      <c r="AF2956">
        <v>201536</v>
      </c>
      <c r="AG2956">
        <v>18</v>
      </c>
      <c r="AH2956" t="e">
        <f>VLOOKUP(AF2956,关卡难度线!B:H,11,0)</f>
        <v>#N/A</v>
      </c>
    </row>
    <row r="2957" spans="14:34">
      <c r="N2957" s="14">
        <v>100461</v>
      </c>
      <c r="O2957">
        <v>11</v>
      </c>
      <c r="P2957">
        <v>100462</v>
      </c>
      <c r="Q2957">
        <v>12</v>
      </c>
      <c r="R2957">
        <v>100460</v>
      </c>
      <c r="S2957">
        <v>13</v>
      </c>
      <c r="T2957">
        <v>100462</v>
      </c>
      <c r="U2957">
        <v>14</v>
      </c>
      <c r="V2957">
        <v>100462</v>
      </c>
      <c r="W2957">
        <v>15</v>
      </c>
      <c r="X2957">
        <v>100461</v>
      </c>
      <c r="Y2957">
        <v>16</v>
      </c>
      <c r="Z2957">
        <v>100461</v>
      </c>
      <c r="AA2957">
        <v>17</v>
      </c>
      <c r="AB2957">
        <v>100460</v>
      </c>
      <c r="AC2957">
        <v>19</v>
      </c>
      <c r="AD2957">
        <v>100461</v>
      </c>
      <c r="AE2957">
        <v>20</v>
      </c>
      <c r="AF2957">
        <v>201537</v>
      </c>
      <c r="AG2957">
        <v>18</v>
      </c>
      <c r="AH2957" t="e">
        <f>VLOOKUP(AF2957,关卡难度线!B:H,11,0)</f>
        <v>#N/A</v>
      </c>
    </row>
    <row r="2958" spans="14:34">
      <c r="N2958" s="14">
        <v>100462</v>
      </c>
      <c r="O2958">
        <v>11</v>
      </c>
      <c r="P2958">
        <v>100462</v>
      </c>
      <c r="Q2958">
        <v>12</v>
      </c>
      <c r="R2958">
        <v>100460</v>
      </c>
      <c r="S2958">
        <v>13</v>
      </c>
      <c r="T2958">
        <v>100461</v>
      </c>
      <c r="U2958">
        <v>14</v>
      </c>
      <c r="V2958">
        <v>100461</v>
      </c>
      <c r="W2958">
        <v>15</v>
      </c>
      <c r="X2958">
        <v>100461</v>
      </c>
      <c r="Y2958">
        <v>16</v>
      </c>
      <c r="Z2958">
        <v>100460</v>
      </c>
      <c r="AA2958">
        <v>17</v>
      </c>
      <c r="AB2958">
        <v>100462</v>
      </c>
      <c r="AC2958">
        <v>19</v>
      </c>
      <c r="AD2958">
        <v>100461</v>
      </c>
      <c r="AE2958">
        <v>20</v>
      </c>
      <c r="AF2958">
        <v>201538</v>
      </c>
      <c r="AG2958">
        <v>18</v>
      </c>
      <c r="AH2958" t="e">
        <f>VLOOKUP(AF2958,关卡难度线!B:H,11,0)</f>
        <v>#N/A</v>
      </c>
    </row>
    <row r="2959" spans="14:34">
      <c r="N2959" s="14">
        <v>100461</v>
      </c>
      <c r="O2959">
        <v>11</v>
      </c>
      <c r="P2959">
        <v>100462</v>
      </c>
      <c r="Q2959">
        <v>12</v>
      </c>
      <c r="R2959">
        <v>100461</v>
      </c>
      <c r="S2959">
        <v>13</v>
      </c>
      <c r="T2959">
        <v>100461</v>
      </c>
      <c r="U2959">
        <v>14</v>
      </c>
      <c r="V2959">
        <v>100461</v>
      </c>
      <c r="W2959">
        <v>15</v>
      </c>
      <c r="X2959">
        <v>100461</v>
      </c>
      <c r="Y2959">
        <v>16</v>
      </c>
      <c r="Z2959">
        <v>100462</v>
      </c>
      <c r="AA2959">
        <v>17</v>
      </c>
      <c r="AB2959">
        <v>100460</v>
      </c>
      <c r="AC2959">
        <v>19</v>
      </c>
      <c r="AD2959">
        <v>100460</v>
      </c>
      <c r="AE2959">
        <v>20</v>
      </c>
      <c r="AF2959">
        <v>201539</v>
      </c>
      <c r="AG2959">
        <v>18</v>
      </c>
      <c r="AH2959" t="e">
        <f>VLOOKUP(AF2959,关卡难度线!B:H,11,0)</f>
        <v>#N/A</v>
      </c>
    </row>
    <row r="2960" spans="14:34">
      <c r="N2960" s="14">
        <v>100462</v>
      </c>
      <c r="O2960">
        <v>11</v>
      </c>
      <c r="P2960">
        <v>100460</v>
      </c>
      <c r="Q2960">
        <v>12</v>
      </c>
      <c r="R2960">
        <v>100461</v>
      </c>
      <c r="S2960">
        <v>13</v>
      </c>
      <c r="T2960">
        <v>100460</v>
      </c>
      <c r="U2960">
        <v>14</v>
      </c>
      <c r="V2960">
        <v>100461</v>
      </c>
      <c r="W2960">
        <v>15</v>
      </c>
      <c r="X2960">
        <v>100461</v>
      </c>
      <c r="Y2960">
        <v>16</v>
      </c>
      <c r="Z2960">
        <v>100461</v>
      </c>
      <c r="AA2960">
        <v>17</v>
      </c>
      <c r="AB2960">
        <v>100462</v>
      </c>
      <c r="AC2960">
        <v>19</v>
      </c>
      <c r="AD2960">
        <v>100462</v>
      </c>
      <c r="AE2960">
        <v>20</v>
      </c>
      <c r="AF2960">
        <v>201540</v>
      </c>
      <c r="AG2960">
        <v>18</v>
      </c>
      <c r="AH2960" t="e">
        <f>VLOOKUP(AF2960,关卡难度线!B:H,11,0)</f>
        <v>#N/A</v>
      </c>
    </row>
    <row r="2961" spans="14:34">
      <c r="N2961" s="14">
        <v>100464</v>
      </c>
      <c r="O2961">
        <v>11</v>
      </c>
      <c r="P2961">
        <v>100463</v>
      </c>
      <c r="Q2961">
        <v>12</v>
      </c>
      <c r="R2961">
        <v>100465</v>
      </c>
      <c r="S2961">
        <v>13</v>
      </c>
      <c r="T2961">
        <v>100465</v>
      </c>
      <c r="U2961">
        <v>14</v>
      </c>
      <c r="V2961">
        <v>100465</v>
      </c>
      <c r="W2961">
        <v>15</v>
      </c>
      <c r="X2961">
        <v>100464</v>
      </c>
      <c r="Y2961">
        <v>16</v>
      </c>
      <c r="Z2961">
        <v>100463</v>
      </c>
      <c r="AA2961">
        <v>17</v>
      </c>
      <c r="AB2961">
        <v>100464</v>
      </c>
      <c r="AC2961">
        <v>19</v>
      </c>
      <c r="AD2961">
        <v>100465</v>
      </c>
      <c r="AE2961">
        <v>20</v>
      </c>
      <c r="AF2961">
        <v>201541</v>
      </c>
      <c r="AG2961">
        <v>18</v>
      </c>
      <c r="AH2961" t="e">
        <f>VLOOKUP(AF2961,关卡难度线!B:H,11,0)</f>
        <v>#N/A</v>
      </c>
    </row>
    <row r="2962" spans="14:34">
      <c r="N2962" s="14">
        <v>100463</v>
      </c>
      <c r="O2962">
        <v>11</v>
      </c>
      <c r="P2962">
        <v>100463</v>
      </c>
      <c r="Q2962">
        <v>12</v>
      </c>
      <c r="R2962">
        <v>100463</v>
      </c>
      <c r="S2962">
        <v>13</v>
      </c>
      <c r="T2962">
        <v>100463</v>
      </c>
      <c r="U2962">
        <v>14</v>
      </c>
      <c r="V2962">
        <v>100463</v>
      </c>
      <c r="W2962">
        <v>15</v>
      </c>
      <c r="X2962">
        <v>100465</v>
      </c>
      <c r="Y2962">
        <v>16</v>
      </c>
      <c r="Z2962">
        <v>100464</v>
      </c>
      <c r="AA2962">
        <v>17</v>
      </c>
      <c r="AB2962">
        <v>100465</v>
      </c>
      <c r="AC2962">
        <v>19</v>
      </c>
      <c r="AD2962">
        <v>100463</v>
      </c>
      <c r="AE2962">
        <v>20</v>
      </c>
      <c r="AF2962">
        <v>201542</v>
      </c>
      <c r="AG2962">
        <v>18</v>
      </c>
      <c r="AH2962" t="e">
        <f>VLOOKUP(AF2962,关卡难度线!B:H,11,0)</f>
        <v>#N/A</v>
      </c>
    </row>
    <row r="2963" spans="14:34">
      <c r="N2963" s="14">
        <v>100463</v>
      </c>
      <c r="O2963">
        <v>11</v>
      </c>
      <c r="P2963">
        <v>100464</v>
      </c>
      <c r="Q2963">
        <v>12</v>
      </c>
      <c r="R2963">
        <v>100463</v>
      </c>
      <c r="S2963">
        <v>13</v>
      </c>
      <c r="T2963">
        <v>100463</v>
      </c>
      <c r="U2963">
        <v>14</v>
      </c>
      <c r="V2963">
        <v>100464</v>
      </c>
      <c r="W2963">
        <v>15</v>
      </c>
      <c r="X2963">
        <v>100463</v>
      </c>
      <c r="Y2963">
        <v>16</v>
      </c>
      <c r="Z2963">
        <v>100465</v>
      </c>
      <c r="AA2963">
        <v>17</v>
      </c>
      <c r="AB2963">
        <v>100464</v>
      </c>
      <c r="AC2963">
        <v>19</v>
      </c>
      <c r="AD2963">
        <v>100463</v>
      </c>
      <c r="AE2963">
        <v>20</v>
      </c>
      <c r="AF2963">
        <v>201543</v>
      </c>
      <c r="AG2963">
        <v>18</v>
      </c>
      <c r="AH2963" t="e">
        <f>VLOOKUP(AF2963,关卡难度线!B:H,11,0)</f>
        <v>#N/A</v>
      </c>
    </row>
    <row r="2964" spans="14:34">
      <c r="N2964" s="14">
        <v>100464</v>
      </c>
      <c r="O2964">
        <v>11</v>
      </c>
      <c r="P2964">
        <v>100464</v>
      </c>
      <c r="Q2964">
        <v>12</v>
      </c>
      <c r="R2964">
        <v>100465</v>
      </c>
      <c r="S2964">
        <v>13</v>
      </c>
      <c r="T2964">
        <v>100465</v>
      </c>
      <c r="U2964">
        <v>14</v>
      </c>
      <c r="V2964">
        <v>100465</v>
      </c>
      <c r="W2964">
        <v>15</v>
      </c>
      <c r="X2964">
        <v>100465</v>
      </c>
      <c r="Y2964">
        <v>16</v>
      </c>
      <c r="Z2964">
        <v>100463</v>
      </c>
      <c r="AA2964">
        <v>17</v>
      </c>
      <c r="AB2964">
        <v>100463</v>
      </c>
      <c r="AC2964">
        <v>19</v>
      </c>
      <c r="AD2964">
        <v>100463</v>
      </c>
      <c r="AE2964">
        <v>20</v>
      </c>
      <c r="AF2964">
        <v>201544</v>
      </c>
      <c r="AG2964">
        <v>18</v>
      </c>
      <c r="AH2964" t="e">
        <f>VLOOKUP(AF2964,关卡难度线!B:H,11,0)</f>
        <v>#N/A</v>
      </c>
    </row>
    <row r="2965" spans="14:34">
      <c r="N2965" s="14">
        <v>100465</v>
      </c>
      <c r="O2965">
        <v>11</v>
      </c>
      <c r="P2965">
        <v>100464</v>
      </c>
      <c r="Q2965">
        <v>12</v>
      </c>
      <c r="R2965">
        <v>100465</v>
      </c>
      <c r="S2965">
        <v>13</v>
      </c>
      <c r="T2965">
        <v>100463</v>
      </c>
      <c r="U2965">
        <v>14</v>
      </c>
      <c r="V2965">
        <v>100463</v>
      </c>
      <c r="W2965">
        <v>15</v>
      </c>
      <c r="X2965">
        <v>100465</v>
      </c>
      <c r="Y2965">
        <v>16</v>
      </c>
      <c r="Z2965">
        <v>100465</v>
      </c>
      <c r="AA2965">
        <v>17</v>
      </c>
      <c r="AB2965">
        <v>100465</v>
      </c>
      <c r="AC2965">
        <v>19</v>
      </c>
      <c r="AD2965">
        <v>100464</v>
      </c>
      <c r="AE2965">
        <v>20</v>
      </c>
      <c r="AF2965">
        <v>201545</v>
      </c>
      <c r="AG2965">
        <v>18</v>
      </c>
      <c r="AH2965" t="e">
        <f>VLOOKUP(AF2965,关卡难度线!B:H,11,0)</f>
        <v>#N/A</v>
      </c>
    </row>
    <row r="2966" spans="14:34">
      <c r="N2966" s="14">
        <v>100464</v>
      </c>
      <c r="O2966">
        <v>11</v>
      </c>
      <c r="P2966">
        <v>100463</v>
      </c>
      <c r="Q2966">
        <v>12</v>
      </c>
      <c r="R2966">
        <v>100465</v>
      </c>
      <c r="S2966">
        <v>13</v>
      </c>
      <c r="T2966">
        <v>100463</v>
      </c>
      <c r="U2966">
        <v>14</v>
      </c>
      <c r="V2966">
        <v>100465</v>
      </c>
      <c r="W2966">
        <v>15</v>
      </c>
      <c r="X2966">
        <v>100464</v>
      </c>
      <c r="Y2966">
        <v>16</v>
      </c>
      <c r="Z2966">
        <v>100465</v>
      </c>
      <c r="AA2966">
        <v>17</v>
      </c>
      <c r="AB2966">
        <v>100464</v>
      </c>
      <c r="AC2966">
        <v>19</v>
      </c>
      <c r="AD2966">
        <v>100465</v>
      </c>
      <c r="AE2966">
        <v>20</v>
      </c>
      <c r="AF2966">
        <v>201546</v>
      </c>
      <c r="AG2966">
        <v>18</v>
      </c>
      <c r="AH2966" t="e">
        <f>VLOOKUP(AF2966,关卡难度线!B:H,11,0)</f>
        <v>#N/A</v>
      </c>
    </row>
    <row r="2967" spans="14:34">
      <c r="N2967" s="14">
        <v>100465</v>
      </c>
      <c r="O2967">
        <v>11</v>
      </c>
      <c r="P2967">
        <v>100463</v>
      </c>
      <c r="Q2967">
        <v>12</v>
      </c>
      <c r="R2967">
        <v>100463</v>
      </c>
      <c r="S2967">
        <v>13</v>
      </c>
      <c r="T2967">
        <v>100464</v>
      </c>
      <c r="U2967">
        <v>14</v>
      </c>
      <c r="V2967">
        <v>100464</v>
      </c>
      <c r="W2967">
        <v>15</v>
      </c>
      <c r="X2967">
        <v>100464</v>
      </c>
      <c r="Y2967">
        <v>16</v>
      </c>
      <c r="Z2967">
        <v>100463</v>
      </c>
      <c r="AA2967">
        <v>17</v>
      </c>
      <c r="AB2967">
        <v>100464</v>
      </c>
      <c r="AC2967">
        <v>19</v>
      </c>
      <c r="AD2967">
        <v>100465</v>
      </c>
      <c r="AE2967">
        <v>20</v>
      </c>
      <c r="AF2967">
        <v>201547</v>
      </c>
      <c r="AG2967">
        <v>18</v>
      </c>
      <c r="AH2967" t="e">
        <f>VLOOKUP(AF2967,关卡难度线!B:H,11,0)</f>
        <v>#N/A</v>
      </c>
    </row>
    <row r="2968" spans="14:34">
      <c r="N2968" s="14">
        <v>100465</v>
      </c>
      <c r="O2968">
        <v>11</v>
      </c>
      <c r="P2968">
        <v>100463</v>
      </c>
      <c r="Q2968">
        <v>12</v>
      </c>
      <c r="R2968">
        <v>100465</v>
      </c>
      <c r="S2968">
        <v>13</v>
      </c>
      <c r="T2968">
        <v>100465</v>
      </c>
      <c r="U2968">
        <v>14</v>
      </c>
      <c r="V2968">
        <v>100463</v>
      </c>
      <c r="W2968">
        <v>15</v>
      </c>
      <c r="X2968">
        <v>100465</v>
      </c>
      <c r="Y2968">
        <v>16</v>
      </c>
      <c r="Z2968">
        <v>100465</v>
      </c>
      <c r="AA2968">
        <v>17</v>
      </c>
      <c r="AB2968">
        <v>100465</v>
      </c>
      <c r="AC2968">
        <v>19</v>
      </c>
      <c r="AD2968">
        <v>100464</v>
      </c>
      <c r="AE2968">
        <v>20</v>
      </c>
      <c r="AF2968">
        <v>201548</v>
      </c>
      <c r="AG2968">
        <v>18</v>
      </c>
      <c r="AH2968" t="e">
        <f>VLOOKUP(AF2968,关卡难度线!B:H,11,0)</f>
        <v>#N/A</v>
      </c>
    </row>
    <row r="2969" spans="14:34">
      <c r="N2969" s="14">
        <v>100463</v>
      </c>
      <c r="O2969">
        <v>11</v>
      </c>
      <c r="P2969">
        <v>100464</v>
      </c>
      <c r="Q2969">
        <v>12</v>
      </c>
      <c r="R2969">
        <v>100465</v>
      </c>
      <c r="S2969">
        <v>13</v>
      </c>
      <c r="T2969">
        <v>100463</v>
      </c>
      <c r="U2969">
        <v>14</v>
      </c>
      <c r="V2969">
        <v>100464</v>
      </c>
      <c r="W2969">
        <v>15</v>
      </c>
      <c r="X2969">
        <v>100464</v>
      </c>
      <c r="Y2969">
        <v>16</v>
      </c>
      <c r="Z2969">
        <v>100464</v>
      </c>
      <c r="AA2969">
        <v>17</v>
      </c>
      <c r="AB2969">
        <v>100464</v>
      </c>
      <c r="AC2969">
        <v>19</v>
      </c>
      <c r="AD2969">
        <v>100464</v>
      </c>
      <c r="AE2969">
        <v>20</v>
      </c>
      <c r="AF2969">
        <v>201549</v>
      </c>
      <c r="AG2969">
        <v>18</v>
      </c>
      <c r="AH2969" t="e">
        <f>VLOOKUP(AF2969,关卡难度线!B:H,11,0)</f>
        <v>#N/A</v>
      </c>
    </row>
    <row r="2970" spans="14:34">
      <c r="N2970" s="14">
        <v>100463</v>
      </c>
      <c r="O2970">
        <v>11</v>
      </c>
      <c r="P2970">
        <v>100464</v>
      </c>
      <c r="Q2970">
        <v>12</v>
      </c>
      <c r="R2970">
        <v>100464</v>
      </c>
      <c r="S2970">
        <v>13</v>
      </c>
      <c r="T2970">
        <v>100464</v>
      </c>
      <c r="U2970">
        <v>14</v>
      </c>
      <c r="V2970">
        <v>100465</v>
      </c>
      <c r="W2970">
        <v>15</v>
      </c>
      <c r="X2970">
        <v>100463</v>
      </c>
      <c r="Y2970">
        <v>16</v>
      </c>
      <c r="Z2970">
        <v>100464</v>
      </c>
      <c r="AA2970">
        <v>17</v>
      </c>
      <c r="AB2970">
        <v>100463</v>
      </c>
      <c r="AC2970">
        <v>19</v>
      </c>
      <c r="AD2970">
        <v>100465</v>
      </c>
      <c r="AE2970">
        <v>20</v>
      </c>
      <c r="AF2970">
        <v>201550</v>
      </c>
      <c r="AG2970">
        <v>18</v>
      </c>
      <c r="AH2970" t="e">
        <f>VLOOKUP(AF2970,关卡难度线!B:H,11,0)</f>
        <v>#N/A</v>
      </c>
    </row>
    <row r="2971" spans="14:34">
      <c r="N2971" s="14">
        <v>100464</v>
      </c>
      <c r="O2971">
        <v>11</v>
      </c>
      <c r="P2971">
        <v>100463</v>
      </c>
      <c r="Q2971">
        <v>12</v>
      </c>
      <c r="R2971">
        <v>100465</v>
      </c>
      <c r="S2971">
        <v>13</v>
      </c>
      <c r="T2971">
        <v>100465</v>
      </c>
      <c r="U2971">
        <v>14</v>
      </c>
      <c r="V2971">
        <v>100465</v>
      </c>
      <c r="W2971">
        <v>15</v>
      </c>
      <c r="X2971">
        <v>100464</v>
      </c>
      <c r="Y2971">
        <v>16</v>
      </c>
      <c r="Z2971">
        <v>100463</v>
      </c>
      <c r="AA2971">
        <v>17</v>
      </c>
      <c r="AB2971">
        <v>100464</v>
      </c>
      <c r="AC2971">
        <v>19</v>
      </c>
      <c r="AD2971">
        <v>100465</v>
      </c>
      <c r="AE2971">
        <v>20</v>
      </c>
      <c r="AF2971">
        <v>201541</v>
      </c>
      <c r="AG2971">
        <v>18</v>
      </c>
      <c r="AH2971" t="e">
        <f>VLOOKUP(AF2971,关卡难度线!B:H,11,0)</f>
        <v>#N/A</v>
      </c>
    </row>
    <row r="2972" spans="14:34">
      <c r="N2972" s="14">
        <v>100463</v>
      </c>
      <c r="O2972">
        <v>11</v>
      </c>
      <c r="P2972">
        <v>100463</v>
      </c>
      <c r="Q2972">
        <v>12</v>
      </c>
      <c r="R2972">
        <v>100463</v>
      </c>
      <c r="S2972">
        <v>13</v>
      </c>
      <c r="T2972">
        <v>100463</v>
      </c>
      <c r="U2972">
        <v>14</v>
      </c>
      <c r="V2972">
        <v>100463</v>
      </c>
      <c r="W2972">
        <v>15</v>
      </c>
      <c r="X2972">
        <v>100465</v>
      </c>
      <c r="Y2972">
        <v>16</v>
      </c>
      <c r="Z2972">
        <v>100464</v>
      </c>
      <c r="AA2972">
        <v>17</v>
      </c>
      <c r="AB2972">
        <v>100465</v>
      </c>
      <c r="AC2972">
        <v>19</v>
      </c>
      <c r="AD2972">
        <v>100463</v>
      </c>
      <c r="AE2972">
        <v>20</v>
      </c>
      <c r="AF2972">
        <v>201542</v>
      </c>
      <c r="AG2972">
        <v>18</v>
      </c>
      <c r="AH2972" t="e">
        <f>VLOOKUP(AF2972,关卡难度线!B:H,11,0)</f>
        <v>#N/A</v>
      </c>
    </row>
    <row r="2973" spans="14:34">
      <c r="N2973" s="14">
        <v>100463</v>
      </c>
      <c r="O2973">
        <v>11</v>
      </c>
      <c r="P2973">
        <v>100464</v>
      </c>
      <c r="Q2973">
        <v>12</v>
      </c>
      <c r="R2973">
        <v>100463</v>
      </c>
      <c r="S2973">
        <v>13</v>
      </c>
      <c r="T2973">
        <v>100463</v>
      </c>
      <c r="U2973">
        <v>14</v>
      </c>
      <c r="V2973">
        <v>100464</v>
      </c>
      <c r="W2973">
        <v>15</v>
      </c>
      <c r="X2973">
        <v>100463</v>
      </c>
      <c r="Y2973">
        <v>16</v>
      </c>
      <c r="Z2973">
        <v>100465</v>
      </c>
      <c r="AA2973">
        <v>17</v>
      </c>
      <c r="AB2973">
        <v>100464</v>
      </c>
      <c r="AC2973">
        <v>19</v>
      </c>
      <c r="AD2973">
        <v>100463</v>
      </c>
      <c r="AE2973">
        <v>20</v>
      </c>
      <c r="AF2973">
        <v>201543</v>
      </c>
      <c r="AG2973">
        <v>18</v>
      </c>
      <c r="AH2973" t="e">
        <f>VLOOKUP(AF2973,关卡难度线!B:H,11,0)</f>
        <v>#N/A</v>
      </c>
    </row>
    <row r="2974" spans="14:34">
      <c r="N2974" s="14">
        <v>100464</v>
      </c>
      <c r="O2974">
        <v>11</v>
      </c>
      <c r="P2974">
        <v>100464</v>
      </c>
      <c r="Q2974">
        <v>12</v>
      </c>
      <c r="R2974">
        <v>100465</v>
      </c>
      <c r="S2974">
        <v>13</v>
      </c>
      <c r="T2974">
        <v>100465</v>
      </c>
      <c r="U2974">
        <v>14</v>
      </c>
      <c r="V2974">
        <v>100465</v>
      </c>
      <c r="W2974">
        <v>15</v>
      </c>
      <c r="X2974">
        <v>100465</v>
      </c>
      <c r="Y2974">
        <v>16</v>
      </c>
      <c r="Z2974">
        <v>100463</v>
      </c>
      <c r="AA2974">
        <v>17</v>
      </c>
      <c r="AB2974">
        <v>100463</v>
      </c>
      <c r="AC2974">
        <v>19</v>
      </c>
      <c r="AD2974">
        <v>100463</v>
      </c>
      <c r="AE2974">
        <v>20</v>
      </c>
      <c r="AF2974">
        <v>201544</v>
      </c>
      <c r="AG2974">
        <v>18</v>
      </c>
      <c r="AH2974" t="e">
        <f>VLOOKUP(AF2974,关卡难度线!B:H,11,0)</f>
        <v>#N/A</v>
      </c>
    </row>
    <row r="2975" spans="14:34">
      <c r="N2975" s="14">
        <v>100465</v>
      </c>
      <c r="O2975">
        <v>11</v>
      </c>
      <c r="P2975">
        <v>100464</v>
      </c>
      <c r="Q2975">
        <v>12</v>
      </c>
      <c r="R2975">
        <v>100465</v>
      </c>
      <c r="S2975">
        <v>13</v>
      </c>
      <c r="T2975">
        <v>100463</v>
      </c>
      <c r="U2975">
        <v>14</v>
      </c>
      <c r="V2975">
        <v>100463</v>
      </c>
      <c r="W2975">
        <v>15</v>
      </c>
      <c r="X2975">
        <v>100465</v>
      </c>
      <c r="Y2975">
        <v>16</v>
      </c>
      <c r="Z2975">
        <v>100465</v>
      </c>
      <c r="AA2975">
        <v>17</v>
      </c>
      <c r="AB2975">
        <v>100465</v>
      </c>
      <c r="AC2975">
        <v>19</v>
      </c>
      <c r="AD2975">
        <v>100464</v>
      </c>
      <c r="AE2975">
        <v>20</v>
      </c>
      <c r="AF2975">
        <v>201545</v>
      </c>
      <c r="AG2975">
        <v>18</v>
      </c>
      <c r="AH2975" t="e">
        <f>VLOOKUP(AF2975,关卡难度线!B:H,11,0)</f>
        <v>#N/A</v>
      </c>
    </row>
    <row r="2976" spans="14:34">
      <c r="N2976" s="14">
        <v>100464</v>
      </c>
      <c r="O2976">
        <v>11</v>
      </c>
      <c r="P2976">
        <v>100463</v>
      </c>
      <c r="Q2976">
        <v>12</v>
      </c>
      <c r="R2976">
        <v>100465</v>
      </c>
      <c r="S2976">
        <v>13</v>
      </c>
      <c r="T2976">
        <v>100463</v>
      </c>
      <c r="U2976">
        <v>14</v>
      </c>
      <c r="V2976">
        <v>100465</v>
      </c>
      <c r="W2976">
        <v>15</v>
      </c>
      <c r="X2976">
        <v>100464</v>
      </c>
      <c r="Y2976">
        <v>16</v>
      </c>
      <c r="Z2976">
        <v>100465</v>
      </c>
      <c r="AA2976">
        <v>17</v>
      </c>
      <c r="AB2976">
        <v>100464</v>
      </c>
      <c r="AC2976">
        <v>19</v>
      </c>
      <c r="AD2976">
        <v>100465</v>
      </c>
      <c r="AE2976">
        <v>20</v>
      </c>
      <c r="AF2976">
        <v>201546</v>
      </c>
      <c r="AG2976">
        <v>18</v>
      </c>
      <c r="AH2976" t="e">
        <f>VLOOKUP(AF2976,关卡难度线!B:H,11,0)</f>
        <v>#N/A</v>
      </c>
    </row>
    <row r="2977" spans="14:34">
      <c r="N2977" s="14">
        <v>100465</v>
      </c>
      <c r="O2977">
        <v>11</v>
      </c>
      <c r="P2977">
        <v>100463</v>
      </c>
      <c r="Q2977">
        <v>12</v>
      </c>
      <c r="R2977">
        <v>100463</v>
      </c>
      <c r="S2977">
        <v>13</v>
      </c>
      <c r="T2977">
        <v>100464</v>
      </c>
      <c r="U2977">
        <v>14</v>
      </c>
      <c r="V2977">
        <v>100464</v>
      </c>
      <c r="W2977">
        <v>15</v>
      </c>
      <c r="X2977">
        <v>100464</v>
      </c>
      <c r="Y2977">
        <v>16</v>
      </c>
      <c r="Z2977">
        <v>100463</v>
      </c>
      <c r="AA2977">
        <v>17</v>
      </c>
      <c r="AB2977">
        <v>100464</v>
      </c>
      <c r="AC2977">
        <v>19</v>
      </c>
      <c r="AD2977">
        <v>100465</v>
      </c>
      <c r="AE2977">
        <v>20</v>
      </c>
      <c r="AF2977">
        <v>201547</v>
      </c>
      <c r="AG2977">
        <v>18</v>
      </c>
      <c r="AH2977" t="e">
        <f>VLOOKUP(AF2977,关卡难度线!B:H,11,0)</f>
        <v>#N/A</v>
      </c>
    </row>
    <row r="2978" spans="14:34">
      <c r="N2978" s="14">
        <v>100465</v>
      </c>
      <c r="O2978">
        <v>11</v>
      </c>
      <c r="P2978">
        <v>100463</v>
      </c>
      <c r="Q2978">
        <v>12</v>
      </c>
      <c r="R2978">
        <v>100465</v>
      </c>
      <c r="S2978">
        <v>13</v>
      </c>
      <c r="T2978">
        <v>100465</v>
      </c>
      <c r="U2978">
        <v>14</v>
      </c>
      <c r="V2978">
        <v>100463</v>
      </c>
      <c r="W2978">
        <v>15</v>
      </c>
      <c r="X2978">
        <v>100465</v>
      </c>
      <c r="Y2978">
        <v>16</v>
      </c>
      <c r="Z2978">
        <v>100465</v>
      </c>
      <c r="AA2978">
        <v>17</v>
      </c>
      <c r="AB2978">
        <v>100465</v>
      </c>
      <c r="AC2978">
        <v>19</v>
      </c>
      <c r="AD2978">
        <v>100464</v>
      </c>
      <c r="AE2978">
        <v>20</v>
      </c>
      <c r="AF2978">
        <v>201548</v>
      </c>
      <c r="AG2978">
        <v>18</v>
      </c>
      <c r="AH2978" t="e">
        <f>VLOOKUP(AF2978,关卡难度线!B:H,11,0)</f>
        <v>#N/A</v>
      </c>
    </row>
    <row r="2979" spans="14:34">
      <c r="N2979" s="14">
        <v>100463</v>
      </c>
      <c r="O2979">
        <v>11</v>
      </c>
      <c r="P2979">
        <v>100464</v>
      </c>
      <c r="Q2979">
        <v>12</v>
      </c>
      <c r="R2979">
        <v>100465</v>
      </c>
      <c r="S2979">
        <v>13</v>
      </c>
      <c r="T2979">
        <v>100463</v>
      </c>
      <c r="U2979">
        <v>14</v>
      </c>
      <c r="V2979">
        <v>100464</v>
      </c>
      <c r="W2979">
        <v>15</v>
      </c>
      <c r="X2979">
        <v>100464</v>
      </c>
      <c r="Y2979">
        <v>16</v>
      </c>
      <c r="Z2979">
        <v>100464</v>
      </c>
      <c r="AA2979">
        <v>17</v>
      </c>
      <c r="AB2979">
        <v>100464</v>
      </c>
      <c r="AC2979">
        <v>19</v>
      </c>
      <c r="AD2979">
        <v>100464</v>
      </c>
      <c r="AE2979">
        <v>20</v>
      </c>
      <c r="AF2979">
        <v>201549</v>
      </c>
      <c r="AG2979">
        <v>18</v>
      </c>
      <c r="AH2979" t="e">
        <f>VLOOKUP(AF2979,关卡难度线!B:H,11,0)</f>
        <v>#N/A</v>
      </c>
    </row>
    <row r="2980" spans="14:34">
      <c r="N2980" s="14">
        <v>100463</v>
      </c>
      <c r="O2980">
        <v>11</v>
      </c>
      <c r="P2980">
        <v>100464</v>
      </c>
      <c r="Q2980">
        <v>12</v>
      </c>
      <c r="R2980">
        <v>100464</v>
      </c>
      <c r="S2980">
        <v>13</v>
      </c>
      <c r="T2980">
        <v>100464</v>
      </c>
      <c r="U2980">
        <v>14</v>
      </c>
      <c r="V2980">
        <v>100465</v>
      </c>
      <c r="W2980">
        <v>15</v>
      </c>
      <c r="X2980">
        <v>100463</v>
      </c>
      <c r="Y2980">
        <v>16</v>
      </c>
      <c r="Z2980">
        <v>100464</v>
      </c>
      <c r="AA2980">
        <v>17</v>
      </c>
      <c r="AB2980">
        <v>100463</v>
      </c>
      <c r="AC2980">
        <v>19</v>
      </c>
      <c r="AD2980">
        <v>100465</v>
      </c>
      <c r="AE2980">
        <v>20</v>
      </c>
      <c r="AF2980">
        <v>201550</v>
      </c>
      <c r="AG2980">
        <v>18</v>
      </c>
      <c r="AH2980" t="e">
        <f>VLOOKUP(AF2980,关卡难度线!B:H,11,0)</f>
        <v>#N/A</v>
      </c>
    </row>
    <row r="2981" spans="14:34">
      <c r="N2981" s="14">
        <v>100466</v>
      </c>
      <c r="O2981">
        <v>11</v>
      </c>
      <c r="P2981">
        <v>100468</v>
      </c>
      <c r="Q2981">
        <v>12</v>
      </c>
      <c r="R2981">
        <v>100467</v>
      </c>
      <c r="S2981">
        <v>13</v>
      </c>
      <c r="T2981">
        <v>100466</v>
      </c>
      <c r="U2981">
        <v>14</v>
      </c>
      <c r="V2981">
        <v>100467</v>
      </c>
      <c r="W2981">
        <v>15</v>
      </c>
      <c r="X2981">
        <v>100468</v>
      </c>
      <c r="Y2981">
        <v>16</v>
      </c>
      <c r="Z2981">
        <v>100466</v>
      </c>
      <c r="AA2981">
        <v>17</v>
      </c>
      <c r="AB2981">
        <v>100466</v>
      </c>
      <c r="AC2981">
        <v>19</v>
      </c>
      <c r="AD2981">
        <v>100467</v>
      </c>
      <c r="AE2981">
        <v>20</v>
      </c>
      <c r="AF2981">
        <v>201551</v>
      </c>
      <c r="AG2981">
        <v>18</v>
      </c>
      <c r="AH2981" t="e">
        <f>VLOOKUP(AF2981,关卡难度线!B:H,11,0)</f>
        <v>#N/A</v>
      </c>
    </row>
    <row r="2982" spans="14:34">
      <c r="N2982" s="14">
        <v>100467</v>
      </c>
      <c r="O2982">
        <v>11</v>
      </c>
      <c r="P2982">
        <v>100466</v>
      </c>
      <c r="Q2982">
        <v>12</v>
      </c>
      <c r="R2982">
        <v>100466</v>
      </c>
      <c r="S2982">
        <v>13</v>
      </c>
      <c r="T2982">
        <v>100467</v>
      </c>
      <c r="U2982">
        <v>14</v>
      </c>
      <c r="V2982">
        <v>100468</v>
      </c>
      <c r="W2982">
        <v>15</v>
      </c>
      <c r="X2982">
        <v>100468</v>
      </c>
      <c r="Y2982">
        <v>16</v>
      </c>
      <c r="Z2982">
        <v>100467</v>
      </c>
      <c r="AA2982">
        <v>17</v>
      </c>
      <c r="AB2982">
        <v>100466</v>
      </c>
      <c r="AC2982">
        <v>19</v>
      </c>
      <c r="AD2982">
        <v>100466</v>
      </c>
      <c r="AE2982">
        <v>20</v>
      </c>
      <c r="AF2982">
        <v>201552</v>
      </c>
      <c r="AG2982">
        <v>18</v>
      </c>
      <c r="AH2982" t="e">
        <f>VLOOKUP(AF2982,关卡难度线!B:H,11,0)</f>
        <v>#N/A</v>
      </c>
    </row>
    <row r="2983" spans="14:34">
      <c r="N2983" s="14">
        <v>100468</v>
      </c>
      <c r="O2983">
        <v>11</v>
      </c>
      <c r="P2983">
        <v>100468</v>
      </c>
      <c r="Q2983">
        <v>12</v>
      </c>
      <c r="R2983">
        <v>100467</v>
      </c>
      <c r="S2983">
        <v>13</v>
      </c>
      <c r="T2983">
        <v>100467</v>
      </c>
      <c r="U2983">
        <v>14</v>
      </c>
      <c r="V2983">
        <v>100467</v>
      </c>
      <c r="W2983">
        <v>15</v>
      </c>
      <c r="X2983">
        <v>100467</v>
      </c>
      <c r="Y2983">
        <v>16</v>
      </c>
      <c r="Z2983">
        <v>100468</v>
      </c>
      <c r="AA2983">
        <v>17</v>
      </c>
      <c r="AB2983">
        <v>100466</v>
      </c>
      <c r="AC2983">
        <v>19</v>
      </c>
      <c r="AD2983">
        <v>100466</v>
      </c>
      <c r="AE2983">
        <v>20</v>
      </c>
      <c r="AF2983">
        <v>201553</v>
      </c>
      <c r="AG2983">
        <v>18</v>
      </c>
      <c r="AH2983" t="e">
        <f>VLOOKUP(AF2983,关卡难度线!B:H,11,0)</f>
        <v>#N/A</v>
      </c>
    </row>
    <row r="2984" spans="14:34">
      <c r="N2984" s="14">
        <v>100467</v>
      </c>
      <c r="O2984">
        <v>11</v>
      </c>
      <c r="P2984">
        <v>100466</v>
      </c>
      <c r="Q2984">
        <v>12</v>
      </c>
      <c r="R2984">
        <v>100466</v>
      </c>
      <c r="S2984">
        <v>13</v>
      </c>
      <c r="T2984">
        <v>100468</v>
      </c>
      <c r="U2984">
        <v>14</v>
      </c>
      <c r="V2984">
        <v>100466</v>
      </c>
      <c r="W2984">
        <v>15</v>
      </c>
      <c r="X2984">
        <v>100466</v>
      </c>
      <c r="Y2984">
        <v>16</v>
      </c>
      <c r="Z2984">
        <v>100468</v>
      </c>
      <c r="AA2984">
        <v>17</v>
      </c>
      <c r="AB2984">
        <v>100466</v>
      </c>
      <c r="AC2984">
        <v>19</v>
      </c>
      <c r="AD2984">
        <v>100466</v>
      </c>
      <c r="AE2984">
        <v>20</v>
      </c>
      <c r="AF2984">
        <v>201554</v>
      </c>
      <c r="AG2984">
        <v>18</v>
      </c>
      <c r="AH2984" t="e">
        <f>VLOOKUP(AF2984,关卡难度线!B:H,11,0)</f>
        <v>#N/A</v>
      </c>
    </row>
    <row r="2985" spans="14:34">
      <c r="N2985" s="14">
        <v>100466</v>
      </c>
      <c r="O2985">
        <v>11</v>
      </c>
      <c r="P2985">
        <v>100467</v>
      </c>
      <c r="Q2985">
        <v>12</v>
      </c>
      <c r="R2985">
        <v>100468</v>
      </c>
      <c r="S2985">
        <v>13</v>
      </c>
      <c r="T2985">
        <v>100468</v>
      </c>
      <c r="U2985">
        <v>14</v>
      </c>
      <c r="V2985">
        <v>100466</v>
      </c>
      <c r="W2985">
        <v>15</v>
      </c>
      <c r="X2985">
        <v>100466</v>
      </c>
      <c r="Y2985">
        <v>16</v>
      </c>
      <c r="Z2985">
        <v>100468</v>
      </c>
      <c r="AA2985">
        <v>17</v>
      </c>
      <c r="AB2985">
        <v>100468</v>
      </c>
      <c r="AC2985">
        <v>19</v>
      </c>
      <c r="AD2985">
        <v>100467</v>
      </c>
      <c r="AE2985">
        <v>20</v>
      </c>
      <c r="AF2985">
        <v>201555</v>
      </c>
      <c r="AG2985">
        <v>18</v>
      </c>
      <c r="AH2985" t="e">
        <f>VLOOKUP(AF2985,关卡难度线!B:H,11,0)</f>
        <v>#N/A</v>
      </c>
    </row>
    <row r="2986" spans="14:34">
      <c r="N2986" s="14">
        <v>100466</v>
      </c>
      <c r="O2986">
        <v>11</v>
      </c>
      <c r="P2986">
        <v>100467</v>
      </c>
      <c r="Q2986">
        <v>12</v>
      </c>
      <c r="R2986">
        <v>100466</v>
      </c>
      <c r="S2986">
        <v>13</v>
      </c>
      <c r="T2986">
        <v>100468</v>
      </c>
      <c r="U2986">
        <v>14</v>
      </c>
      <c r="V2986">
        <v>100466</v>
      </c>
      <c r="W2986">
        <v>15</v>
      </c>
      <c r="X2986">
        <v>100467</v>
      </c>
      <c r="Y2986">
        <v>16</v>
      </c>
      <c r="Z2986">
        <v>100466</v>
      </c>
      <c r="AA2986">
        <v>17</v>
      </c>
      <c r="AB2986">
        <v>100467</v>
      </c>
      <c r="AC2986">
        <v>19</v>
      </c>
      <c r="AD2986">
        <v>100467</v>
      </c>
      <c r="AE2986">
        <v>20</v>
      </c>
      <c r="AF2986">
        <v>201556</v>
      </c>
      <c r="AG2986">
        <v>18</v>
      </c>
      <c r="AH2986" t="e">
        <f>VLOOKUP(AF2986,关卡难度线!B:H,11,0)</f>
        <v>#N/A</v>
      </c>
    </row>
    <row r="2987" spans="14:34">
      <c r="N2987" s="14">
        <v>100468</v>
      </c>
      <c r="O2987">
        <v>11</v>
      </c>
      <c r="P2987">
        <v>100466</v>
      </c>
      <c r="Q2987">
        <v>12</v>
      </c>
      <c r="R2987">
        <v>100466</v>
      </c>
      <c r="S2987">
        <v>13</v>
      </c>
      <c r="T2987">
        <v>100468</v>
      </c>
      <c r="U2987">
        <v>14</v>
      </c>
      <c r="V2987">
        <v>100468</v>
      </c>
      <c r="W2987">
        <v>15</v>
      </c>
      <c r="X2987">
        <v>100467</v>
      </c>
      <c r="Y2987">
        <v>16</v>
      </c>
      <c r="Z2987">
        <v>100467</v>
      </c>
      <c r="AA2987">
        <v>17</v>
      </c>
      <c r="AB2987">
        <v>100466</v>
      </c>
      <c r="AC2987">
        <v>19</v>
      </c>
      <c r="AD2987">
        <v>100468</v>
      </c>
      <c r="AE2987">
        <v>20</v>
      </c>
      <c r="AF2987">
        <v>201557</v>
      </c>
      <c r="AG2987">
        <v>18</v>
      </c>
      <c r="AH2987" t="e">
        <f>VLOOKUP(AF2987,关卡难度线!B:H,11,0)</f>
        <v>#N/A</v>
      </c>
    </row>
    <row r="2988" spans="14:34">
      <c r="N2988" s="14">
        <v>100468</v>
      </c>
      <c r="O2988">
        <v>11</v>
      </c>
      <c r="P2988">
        <v>100467</v>
      </c>
      <c r="Q2988">
        <v>12</v>
      </c>
      <c r="R2988">
        <v>100467</v>
      </c>
      <c r="S2988">
        <v>13</v>
      </c>
      <c r="T2988">
        <v>100468</v>
      </c>
      <c r="U2988">
        <v>14</v>
      </c>
      <c r="V2988">
        <v>100468</v>
      </c>
      <c r="W2988">
        <v>15</v>
      </c>
      <c r="X2988">
        <v>100467</v>
      </c>
      <c r="Y2988">
        <v>16</v>
      </c>
      <c r="Z2988">
        <v>100467</v>
      </c>
      <c r="AA2988">
        <v>17</v>
      </c>
      <c r="AB2988">
        <v>100467</v>
      </c>
      <c r="AC2988">
        <v>19</v>
      </c>
      <c r="AD2988">
        <v>100468</v>
      </c>
      <c r="AE2988">
        <v>20</v>
      </c>
      <c r="AF2988">
        <v>201558</v>
      </c>
      <c r="AG2988">
        <v>18</v>
      </c>
      <c r="AH2988" t="e">
        <f>VLOOKUP(AF2988,关卡难度线!B:H,11,0)</f>
        <v>#N/A</v>
      </c>
    </row>
    <row r="2989" spans="14:34">
      <c r="N2989" s="14">
        <v>100466</v>
      </c>
      <c r="O2989">
        <v>11</v>
      </c>
      <c r="P2989">
        <v>100467</v>
      </c>
      <c r="Q2989">
        <v>12</v>
      </c>
      <c r="R2989">
        <v>100466</v>
      </c>
      <c r="S2989">
        <v>13</v>
      </c>
      <c r="T2989">
        <v>100467</v>
      </c>
      <c r="U2989">
        <v>14</v>
      </c>
      <c r="V2989">
        <v>100466</v>
      </c>
      <c r="W2989">
        <v>15</v>
      </c>
      <c r="X2989">
        <v>100467</v>
      </c>
      <c r="Y2989">
        <v>16</v>
      </c>
      <c r="Z2989">
        <v>100468</v>
      </c>
      <c r="AA2989">
        <v>17</v>
      </c>
      <c r="AB2989">
        <v>100466</v>
      </c>
      <c r="AC2989">
        <v>19</v>
      </c>
      <c r="AD2989">
        <v>100467</v>
      </c>
      <c r="AE2989">
        <v>20</v>
      </c>
      <c r="AF2989">
        <v>201559</v>
      </c>
      <c r="AG2989">
        <v>18</v>
      </c>
      <c r="AH2989" t="e">
        <f>VLOOKUP(AF2989,关卡难度线!B:H,11,0)</f>
        <v>#N/A</v>
      </c>
    </row>
    <row r="2990" spans="14:34">
      <c r="N2990" s="14">
        <v>100468</v>
      </c>
      <c r="O2990">
        <v>11</v>
      </c>
      <c r="P2990">
        <v>100467</v>
      </c>
      <c r="Q2990">
        <v>12</v>
      </c>
      <c r="R2990">
        <v>100467</v>
      </c>
      <c r="S2990">
        <v>13</v>
      </c>
      <c r="T2990">
        <v>100467</v>
      </c>
      <c r="U2990">
        <v>14</v>
      </c>
      <c r="V2990">
        <v>100467</v>
      </c>
      <c r="W2990">
        <v>15</v>
      </c>
      <c r="X2990">
        <v>100466</v>
      </c>
      <c r="Y2990">
        <v>16</v>
      </c>
      <c r="Z2990">
        <v>100467</v>
      </c>
      <c r="AA2990">
        <v>17</v>
      </c>
      <c r="AB2990">
        <v>100468</v>
      </c>
      <c r="AC2990">
        <v>19</v>
      </c>
      <c r="AD2990">
        <v>100468</v>
      </c>
      <c r="AE2990">
        <v>20</v>
      </c>
      <c r="AF2990">
        <v>201560</v>
      </c>
      <c r="AG2990">
        <v>18</v>
      </c>
      <c r="AH2990" t="e">
        <f>VLOOKUP(AF2990,关卡难度线!B:H,11,0)</f>
        <v>#N/A</v>
      </c>
    </row>
    <row r="2991" spans="14:34">
      <c r="N2991" s="14">
        <v>100466</v>
      </c>
      <c r="O2991">
        <v>11</v>
      </c>
      <c r="P2991">
        <v>100468</v>
      </c>
      <c r="Q2991">
        <v>12</v>
      </c>
      <c r="R2991">
        <v>100467</v>
      </c>
      <c r="S2991">
        <v>13</v>
      </c>
      <c r="T2991">
        <v>100466</v>
      </c>
      <c r="U2991">
        <v>14</v>
      </c>
      <c r="V2991">
        <v>100467</v>
      </c>
      <c r="W2991">
        <v>15</v>
      </c>
      <c r="X2991">
        <v>100468</v>
      </c>
      <c r="Y2991">
        <v>16</v>
      </c>
      <c r="Z2991">
        <v>100466</v>
      </c>
      <c r="AA2991">
        <v>17</v>
      </c>
      <c r="AB2991">
        <v>100466</v>
      </c>
      <c r="AC2991">
        <v>19</v>
      </c>
      <c r="AD2991">
        <v>100467</v>
      </c>
      <c r="AE2991">
        <v>20</v>
      </c>
      <c r="AF2991">
        <v>201551</v>
      </c>
      <c r="AG2991">
        <v>18</v>
      </c>
      <c r="AH2991" t="e">
        <f>VLOOKUP(AF2991,关卡难度线!B:H,11,0)</f>
        <v>#N/A</v>
      </c>
    </row>
    <row r="2992" spans="14:34">
      <c r="N2992" s="14">
        <v>100467</v>
      </c>
      <c r="O2992">
        <v>11</v>
      </c>
      <c r="P2992">
        <v>100466</v>
      </c>
      <c r="Q2992">
        <v>12</v>
      </c>
      <c r="R2992">
        <v>100466</v>
      </c>
      <c r="S2992">
        <v>13</v>
      </c>
      <c r="T2992">
        <v>100467</v>
      </c>
      <c r="U2992">
        <v>14</v>
      </c>
      <c r="V2992">
        <v>100468</v>
      </c>
      <c r="W2992">
        <v>15</v>
      </c>
      <c r="X2992">
        <v>100468</v>
      </c>
      <c r="Y2992">
        <v>16</v>
      </c>
      <c r="Z2992">
        <v>100467</v>
      </c>
      <c r="AA2992">
        <v>17</v>
      </c>
      <c r="AB2992">
        <v>100466</v>
      </c>
      <c r="AC2992">
        <v>19</v>
      </c>
      <c r="AD2992">
        <v>100466</v>
      </c>
      <c r="AE2992">
        <v>20</v>
      </c>
      <c r="AF2992">
        <v>201552</v>
      </c>
      <c r="AG2992">
        <v>18</v>
      </c>
      <c r="AH2992" t="e">
        <f>VLOOKUP(AF2992,关卡难度线!B:H,11,0)</f>
        <v>#N/A</v>
      </c>
    </row>
    <row r="2993" spans="14:34">
      <c r="N2993" s="14">
        <v>100468</v>
      </c>
      <c r="O2993">
        <v>11</v>
      </c>
      <c r="P2993">
        <v>100468</v>
      </c>
      <c r="Q2993">
        <v>12</v>
      </c>
      <c r="R2993">
        <v>100467</v>
      </c>
      <c r="S2993">
        <v>13</v>
      </c>
      <c r="T2993">
        <v>100467</v>
      </c>
      <c r="U2993">
        <v>14</v>
      </c>
      <c r="V2993">
        <v>100467</v>
      </c>
      <c r="W2993">
        <v>15</v>
      </c>
      <c r="X2993">
        <v>100467</v>
      </c>
      <c r="Y2993">
        <v>16</v>
      </c>
      <c r="Z2993">
        <v>100468</v>
      </c>
      <c r="AA2993">
        <v>17</v>
      </c>
      <c r="AB2993">
        <v>100466</v>
      </c>
      <c r="AC2993">
        <v>19</v>
      </c>
      <c r="AD2993">
        <v>100466</v>
      </c>
      <c r="AE2993">
        <v>20</v>
      </c>
      <c r="AF2993">
        <v>201553</v>
      </c>
      <c r="AG2993">
        <v>18</v>
      </c>
      <c r="AH2993" t="e">
        <f>VLOOKUP(AF2993,关卡难度线!B:H,11,0)</f>
        <v>#N/A</v>
      </c>
    </row>
    <row r="2994" spans="14:34">
      <c r="N2994" s="14">
        <v>100467</v>
      </c>
      <c r="O2994">
        <v>11</v>
      </c>
      <c r="P2994">
        <v>100466</v>
      </c>
      <c r="Q2994">
        <v>12</v>
      </c>
      <c r="R2994">
        <v>100466</v>
      </c>
      <c r="S2994">
        <v>13</v>
      </c>
      <c r="T2994">
        <v>100468</v>
      </c>
      <c r="U2994">
        <v>14</v>
      </c>
      <c r="V2994">
        <v>100466</v>
      </c>
      <c r="W2994">
        <v>15</v>
      </c>
      <c r="X2994">
        <v>100466</v>
      </c>
      <c r="Y2994">
        <v>16</v>
      </c>
      <c r="Z2994">
        <v>100468</v>
      </c>
      <c r="AA2994">
        <v>17</v>
      </c>
      <c r="AB2994">
        <v>100466</v>
      </c>
      <c r="AC2994">
        <v>19</v>
      </c>
      <c r="AD2994">
        <v>100466</v>
      </c>
      <c r="AE2994">
        <v>20</v>
      </c>
      <c r="AF2994">
        <v>201554</v>
      </c>
      <c r="AG2994">
        <v>18</v>
      </c>
      <c r="AH2994" t="e">
        <f>VLOOKUP(AF2994,关卡难度线!B:H,11,0)</f>
        <v>#N/A</v>
      </c>
    </row>
    <row r="2995" spans="14:34">
      <c r="N2995" s="14">
        <v>100466</v>
      </c>
      <c r="O2995">
        <v>11</v>
      </c>
      <c r="P2995">
        <v>100467</v>
      </c>
      <c r="Q2995">
        <v>12</v>
      </c>
      <c r="R2995">
        <v>100468</v>
      </c>
      <c r="S2995">
        <v>13</v>
      </c>
      <c r="T2995">
        <v>100468</v>
      </c>
      <c r="U2995">
        <v>14</v>
      </c>
      <c r="V2995">
        <v>100466</v>
      </c>
      <c r="W2995">
        <v>15</v>
      </c>
      <c r="X2995">
        <v>100466</v>
      </c>
      <c r="Y2995">
        <v>16</v>
      </c>
      <c r="Z2995">
        <v>100468</v>
      </c>
      <c r="AA2995">
        <v>17</v>
      </c>
      <c r="AB2995">
        <v>100468</v>
      </c>
      <c r="AC2995">
        <v>19</v>
      </c>
      <c r="AD2995">
        <v>100467</v>
      </c>
      <c r="AE2995">
        <v>20</v>
      </c>
      <c r="AF2995">
        <v>201555</v>
      </c>
      <c r="AG2995">
        <v>18</v>
      </c>
      <c r="AH2995" t="e">
        <f>VLOOKUP(AF2995,关卡难度线!B:H,11,0)</f>
        <v>#N/A</v>
      </c>
    </row>
    <row r="2996" spans="14:34">
      <c r="N2996" s="14">
        <v>100466</v>
      </c>
      <c r="O2996">
        <v>11</v>
      </c>
      <c r="P2996">
        <v>100467</v>
      </c>
      <c r="Q2996">
        <v>12</v>
      </c>
      <c r="R2996">
        <v>100466</v>
      </c>
      <c r="S2996">
        <v>13</v>
      </c>
      <c r="T2996">
        <v>100468</v>
      </c>
      <c r="U2996">
        <v>14</v>
      </c>
      <c r="V2996">
        <v>100466</v>
      </c>
      <c r="W2996">
        <v>15</v>
      </c>
      <c r="X2996">
        <v>100467</v>
      </c>
      <c r="Y2996">
        <v>16</v>
      </c>
      <c r="Z2996">
        <v>100466</v>
      </c>
      <c r="AA2996">
        <v>17</v>
      </c>
      <c r="AB2996">
        <v>100467</v>
      </c>
      <c r="AC2996">
        <v>19</v>
      </c>
      <c r="AD2996">
        <v>100467</v>
      </c>
      <c r="AE2996">
        <v>20</v>
      </c>
      <c r="AF2996">
        <v>201556</v>
      </c>
      <c r="AG2996">
        <v>18</v>
      </c>
      <c r="AH2996" t="e">
        <f>VLOOKUP(AF2996,关卡难度线!B:H,11,0)</f>
        <v>#N/A</v>
      </c>
    </row>
    <row r="2997" spans="14:34">
      <c r="N2997" s="14">
        <v>100468</v>
      </c>
      <c r="O2997">
        <v>11</v>
      </c>
      <c r="P2997">
        <v>100466</v>
      </c>
      <c r="Q2997">
        <v>12</v>
      </c>
      <c r="R2997">
        <v>100466</v>
      </c>
      <c r="S2997">
        <v>13</v>
      </c>
      <c r="T2997">
        <v>100468</v>
      </c>
      <c r="U2997">
        <v>14</v>
      </c>
      <c r="V2997">
        <v>100468</v>
      </c>
      <c r="W2997">
        <v>15</v>
      </c>
      <c r="X2997">
        <v>100467</v>
      </c>
      <c r="Y2997">
        <v>16</v>
      </c>
      <c r="Z2997">
        <v>100467</v>
      </c>
      <c r="AA2997">
        <v>17</v>
      </c>
      <c r="AB2997">
        <v>100466</v>
      </c>
      <c r="AC2997">
        <v>19</v>
      </c>
      <c r="AD2997">
        <v>100468</v>
      </c>
      <c r="AE2997">
        <v>20</v>
      </c>
      <c r="AF2997">
        <v>201557</v>
      </c>
      <c r="AG2997">
        <v>18</v>
      </c>
      <c r="AH2997" t="e">
        <f>VLOOKUP(AF2997,关卡难度线!B:H,11,0)</f>
        <v>#N/A</v>
      </c>
    </row>
    <row r="2998" spans="14:34">
      <c r="N2998" s="14">
        <v>100468</v>
      </c>
      <c r="O2998">
        <v>11</v>
      </c>
      <c r="P2998">
        <v>100467</v>
      </c>
      <c r="Q2998">
        <v>12</v>
      </c>
      <c r="R2998">
        <v>100467</v>
      </c>
      <c r="S2998">
        <v>13</v>
      </c>
      <c r="T2998">
        <v>100468</v>
      </c>
      <c r="U2998">
        <v>14</v>
      </c>
      <c r="V2998">
        <v>100468</v>
      </c>
      <c r="W2998">
        <v>15</v>
      </c>
      <c r="X2998">
        <v>100467</v>
      </c>
      <c r="Y2998">
        <v>16</v>
      </c>
      <c r="Z2998">
        <v>100467</v>
      </c>
      <c r="AA2998">
        <v>17</v>
      </c>
      <c r="AB2998">
        <v>100467</v>
      </c>
      <c r="AC2998">
        <v>19</v>
      </c>
      <c r="AD2998">
        <v>100468</v>
      </c>
      <c r="AE2998">
        <v>20</v>
      </c>
      <c r="AF2998">
        <v>201558</v>
      </c>
      <c r="AG2998">
        <v>18</v>
      </c>
      <c r="AH2998" t="e">
        <f>VLOOKUP(AF2998,关卡难度线!B:H,11,0)</f>
        <v>#N/A</v>
      </c>
    </row>
    <row r="2999" spans="14:34">
      <c r="N2999" s="14">
        <v>100466</v>
      </c>
      <c r="O2999">
        <v>11</v>
      </c>
      <c r="P2999">
        <v>100467</v>
      </c>
      <c r="Q2999">
        <v>12</v>
      </c>
      <c r="R2999">
        <v>100466</v>
      </c>
      <c r="S2999">
        <v>13</v>
      </c>
      <c r="T2999">
        <v>100467</v>
      </c>
      <c r="U2999">
        <v>14</v>
      </c>
      <c r="V2999">
        <v>100466</v>
      </c>
      <c r="W2999">
        <v>15</v>
      </c>
      <c r="X2999">
        <v>100467</v>
      </c>
      <c r="Y2999">
        <v>16</v>
      </c>
      <c r="Z2999">
        <v>100468</v>
      </c>
      <c r="AA2999">
        <v>17</v>
      </c>
      <c r="AB2999">
        <v>100466</v>
      </c>
      <c r="AC2999">
        <v>19</v>
      </c>
      <c r="AD2999">
        <v>100467</v>
      </c>
      <c r="AE2999">
        <v>20</v>
      </c>
      <c r="AF2999">
        <v>201559</v>
      </c>
      <c r="AG2999">
        <v>18</v>
      </c>
      <c r="AH2999" t="e">
        <f>VLOOKUP(AF2999,关卡难度线!B:H,11,0)</f>
        <v>#N/A</v>
      </c>
    </row>
    <row r="3000" spans="14:34">
      <c r="N3000" s="14">
        <v>100468</v>
      </c>
      <c r="O3000">
        <v>11</v>
      </c>
      <c r="P3000">
        <v>100467</v>
      </c>
      <c r="Q3000">
        <v>12</v>
      </c>
      <c r="R3000">
        <v>100467</v>
      </c>
      <c r="S3000">
        <v>13</v>
      </c>
      <c r="T3000">
        <v>100467</v>
      </c>
      <c r="U3000">
        <v>14</v>
      </c>
      <c r="V3000">
        <v>100467</v>
      </c>
      <c r="W3000">
        <v>15</v>
      </c>
      <c r="X3000">
        <v>100466</v>
      </c>
      <c r="Y3000">
        <v>16</v>
      </c>
      <c r="Z3000">
        <v>100467</v>
      </c>
      <c r="AA3000">
        <v>17</v>
      </c>
      <c r="AB3000">
        <v>100468</v>
      </c>
      <c r="AC3000">
        <v>19</v>
      </c>
      <c r="AD3000">
        <v>100468</v>
      </c>
      <c r="AE3000">
        <v>20</v>
      </c>
      <c r="AF3000">
        <v>201560</v>
      </c>
      <c r="AG3000">
        <v>18</v>
      </c>
      <c r="AH3000" t="e">
        <f>VLOOKUP(AF3000,关卡难度线!B:H,11,0)</f>
        <v>#N/A</v>
      </c>
    </row>
    <row r="3001" spans="14:34">
      <c r="N3001" s="14">
        <v>100471</v>
      </c>
      <c r="O3001">
        <v>11</v>
      </c>
      <c r="P3001">
        <v>100470</v>
      </c>
      <c r="Q3001">
        <v>12</v>
      </c>
      <c r="R3001">
        <v>100469</v>
      </c>
      <c r="S3001">
        <v>13</v>
      </c>
      <c r="T3001">
        <v>100470</v>
      </c>
      <c r="U3001">
        <v>14</v>
      </c>
      <c r="V3001">
        <v>100470</v>
      </c>
      <c r="W3001">
        <v>15</v>
      </c>
      <c r="X3001">
        <v>100470</v>
      </c>
      <c r="Y3001">
        <v>16</v>
      </c>
      <c r="Z3001">
        <v>100471</v>
      </c>
      <c r="AA3001">
        <v>17</v>
      </c>
      <c r="AB3001">
        <v>100470</v>
      </c>
      <c r="AC3001">
        <v>19</v>
      </c>
      <c r="AD3001">
        <v>100471</v>
      </c>
      <c r="AE3001">
        <v>20</v>
      </c>
      <c r="AF3001">
        <v>201561</v>
      </c>
      <c r="AG3001">
        <v>18</v>
      </c>
      <c r="AH3001" t="e">
        <f>VLOOKUP(AF3001,关卡难度线!B:H,11,0)</f>
        <v>#N/A</v>
      </c>
    </row>
    <row r="3002" spans="14:34">
      <c r="N3002" s="14">
        <v>100471</v>
      </c>
      <c r="O3002">
        <v>11</v>
      </c>
      <c r="P3002">
        <v>100470</v>
      </c>
      <c r="Q3002">
        <v>12</v>
      </c>
      <c r="R3002">
        <v>100471</v>
      </c>
      <c r="S3002">
        <v>13</v>
      </c>
      <c r="T3002">
        <v>100471</v>
      </c>
      <c r="U3002">
        <v>14</v>
      </c>
      <c r="V3002">
        <v>100471</v>
      </c>
      <c r="W3002">
        <v>15</v>
      </c>
      <c r="X3002">
        <v>100470</v>
      </c>
      <c r="Y3002">
        <v>16</v>
      </c>
      <c r="Z3002">
        <v>100470</v>
      </c>
      <c r="AA3002">
        <v>17</v>
      </c>
      <c r="AB3002">
        <v>100470</v>
      </c>
      <c r="AC3002">
        <v>19</v>
      </c>
      <c r="AD3002">
        <v>100469</v>
      </c>
      <c r="AE3002">
        <v>20</v>
      </c>
      <c r="AF3002">
        <v>201562</v>
      </c>
      <c r="AG3002">
        <v>18</v>
      </c>
      <c r="AH3002" t="e">
        <f>VLOOKUP(AF3002,关卡难度线!B:H,11,0)</f>
        <v>#N/A</v>
      </c>
    </row>
    <row r="3003" spans="14:34">
      <c r="N3003" s="14">
        <v>100469</v>
      </c>
      <c r="O3003">
        <v>11</v>
      </c>
      <c r="P3003">
        <v>100470</v>
      </c>
      <c r="Q3003">
        <v>12</v>
      </c>
      <c r="R3003">
        <v>100470</v>
      </c>
      <c r="S3003">
        <v>13</v>
      </c>
      <c r="T3003">
        <v>100470</v>
      </c>
      <c r="U3003">
        <v>14</v>
      </c>
      <c r="V3003">
        <v>100471</v>
      </c>
      <c r="W3003">
        <v>15</v>
      </c>
      <c r="X3003">
        <v>100471</v>
      </c>
      <c r="Y3003">
        <v>16</v>
      </c>
      <c r="Z3003">
        <v>100470</v>
      </c>
      <c r="AA3003">
        <v>17</v>
      </c>
      <c r="AB3003">
        <v>100469</v>
      </c>
      <c r="AC3003">
        <v>19</v>
      </c>
      <c r="AD3003">
        <v>100470</v>
      </c>
      <c r="AE3003">
        <v>20</v>
      </c>
      <c r="AF3003">
        <v>201563</v>
      </c>
      <c r="AG3003">
        <v>18</v>
      </c>
      <c r="AH3003" t="e">
        <f>VLOOKUP(AF3003,关卡难度线!B:H,11,0)</f>
        <v>#N/A</v>
      </c>
    </row>
    <row r="3004" spans="14:34">
      <c r="N3004" s="14">
        <v>100469</v>
      </c>
      <c r="O3004">
        <v>11</v>
      </c>
      <c r="P3004">
        <v>100470</v>
      </c>
      <c r="Q3004">
        <v>12</v>
      </c>
      <c r="R3004">
        <v>100471</v>
      </c>
      <c r="S3004">
        <v>13</v>
      </c>
      <c r="T3004">
        <v>100470</v>
      </c>
      <c r="U3004">
        <v>14</v>
      </c>
      <c r="V3004">
        <v>100471</v>
      </c>
      <c r="W3004">
        <v>15</v>
      </c>
      <c r="X3004">
        <v>100470</v>
      </c>
      <c r="Y3004">
        <v>16</v>
      </c>
      <c r="Z3004">
        <v>100470</v>
      </c>
      <c r="AA3004">
        <v>17</v>
      </c>
      <c r="AB3004">
        <v>100470</v>
      </c>
      <c r="AC3004">
        <v>19</v>
      </c>
      <c r="AD3004">
        <v>100469</v>
      </c>
      <c r="AE3004">
        <v>20</v>
      </c>
      <c r="AF3004">
        <v>201564</v>
      </c>
      <c r="AG3004">
        <v>18</v>
      </c>
      <c r="AH3004" t="e">
        <f>VLOOKUP(AF3004,关卡难度线!B:H,11,0)</f>
        <v>#N/A</v>
      </c>
    </row>
    <row r="3005" spans="14:34">
      <c r="N3005" s="14">
        <v>100471</v>
      </c>
      <c r="O3005">
        <v>11</v>
      </c>
      <c r="P3005">
        <v>100471</v>
      </c>
      <c r="Q3005">
        <v>12</v>
      </c>
      <c r="R3005">
        <v>100470</v>
      </c>
      <c r="S3005">
        <v>13</v>
      </c>
      <c r="T3005">
        <v>100470</v>
      </c>
      <c r="U3005">
        <v>14</v>
      </c>
      <c r="V3005">
        <v>100471</v>
      </c>
      <c r="W3005">
        <v>15</v>
      </c>
      <c r="X3005">
        <v>100471</v>
      </c>
      <c r="Y3005">
        <v>16</v>
      </c>
      <c r="Z3005">
        <v>100471</v>
      </c>
      <c r="AA3005">
        <v>17</v>
      </c>
      <c r="AB3005">
        <v>100470</v>
      </c>
      <c r="AC3005">
        <v>19</v>
      </c>
      <c r="AD3005">
        <v>100470</v>
      </c>
      <c r="AE3005">
        <v>20</v>
      </c>
      <c r="AF3005">
        <v>201565</v>
      </c>
      <c r="AG3005">
        <v>18</v>
      </c>
      <c r="AH3005" t="e">
        <f>VLOOKUP(AF3005,关卡难度线!B:H,11,0)</f>
        <v>#N/A</v>
      </c>
    </row>
    <row r="3006" spans="14:34">
      <c r="N3006" s="14">
        <v>100470</v>
      </c>
      <c r="O3006">
        <v>11</v>
      </c>
      <c r="P3006">
        <v>100470</v>
      </c>
      <c r="Q3006">
        <v>12</v>
      </c>
      <c r="R3006">
        <v>100471</v>
      </c>
      <c r="S3006">
        <v>13</v>
      </c>
      <c r="T3006">
        <v>100471</v>
      </c>
      <c r="U3006">
        <v>14</v>
      </c>
      <c r="V3006">
        <v>100469</v>
      </c>
      <c r="W3006">
        <v>15</v>
      </c>
      <c r="X3006">
        <v>100470</v>
      </c>
      <c r="Y3006">
        <v>16</v>
      </c>
      <c r="Z3006">
        <v>100469</v>
      </c>
      <c r="AA3006">
        <v>17</v>
      </c>
      <c r="AB3006">
        <v>100469</v>
      </c>
      <c r="AC3006">
        <v>19</v>
      </c>
      <c r="AD3006">
        <v>100471</v>
      </c>
      <c r="AE3006">
        <v>20</v>
      </c>
      <c r="AF3006">
        <v>201566</v>
      </c>
      <c r="AG3006">
        <v>18</v>
      </c>
      <c r="AH3006" t="e">
        <f>VLOOKUP(AF3006,关卡难度线!B:H,11,0)</f>
        <v>#N/A</v>
      </c>
    </row>
    <row r="3007" spans="14:34">
      <c r="N3007" s="14">
        <v>100471</v>
      </c>
      <c r="O3007">
        <v>11</v>
      </c>
      <c r="P3007">
        <v>100470</v>
      </c>
      <c r="Q3007">
        <v>12</v>
      </c>
      <c r="R3007">
        <v>100471</v>
      </c>
      <c r="S3007">
        <v>13</v>
      </c>
      <c r="T3007">
        <v>100470</v>
      </c>
      <c r="U3007">
        <v>14</v>
      </c>
      <c r="V3007">
        <v>100469</v>
      </c>
      <c r="W3007">
        <v>15</v>
      </c>
      <c r="X3007">
        <v>100471</v>
      </c>
      <c r="Y3007">
        <v>16</v>
      </c>
      <c r="Z3007">
        <v>100470</v>
      </c>
      <c r="AA3007">
        <v>17</v>
      </c>
      <c r="AB3007">
        <v>100470</v>
      </c>
      <c r="AC3007">
        <v>19</v>
      </c>
      <c r="AD3007">
        <v>100470</v>
      </c>
      <c r="AE3007">
        <v>20</v>
      </c>
      <c r="AF3007">
        <v>201567</v>
      </c>
      <c r="AG3007">
        <v>18</v>
      </c>
      <c r="AH3007" t="e">
        <f>VLOOKUP(AF3007,关卡难度线!B:H,11,0)</f>
        <v>#N/A</v>
      </c>
    </row>
    <row r="3008" spans="14:34">
      <c r="N3008" s="14">
        <v>100471</v>
      </c>
      <c r="O3008">
        <v>11</v>
      </c>
      <c r="P3008">
        <v>100470</v>
      </c>
      <c r="Q3008">
        <v>12</v>
      </c>
      <c r="R3008">
        <v>100469</v>
      </c>
      <c r="S3008">
        <v>13</v>
      </c>
      <c r="T3008">
        <v>100470</v>
      </c>
      <c r="U3008">
        <v>14</v>
      </c>
      <c r="V3008">
        <v>100471</v>
      </c>
      <c r="W3008">
        <v>15</v>
      </c>
      <c r="X3008">
        <v>100469</v>
      </c>
      <c r="Y3008">
        <v>16</v>
      </c>
      <c r="Z3008">
        <v>100470</v>
      </c>
      <c r="AA3008">
        <v>17</v>
      </c>
      <c r="AB3008">
        <v>100471</v>
      </c>
      <c r="AC3008">
        <v>19</v>
      </c>
      <c r="AD3008">
        <v>100470</v>
      </c>
      <c r="AE3008">
        <v>20</v>
      </c>
      <c r="AF3008">
        <v>201568</v>
      </c>
      <c r="AG3008">
        <v>18</v>
      </c>
      <c r="AH3008" t="e">
        <f>VLOOKUP(AF3008,关卡难度线!B:H,11,0)</f>
        <v>#N/A</v>
      </c>
    </row>
    <row r="3009" spans="14:34">
      <c r="N3009" s="14">
        <v>100470</v>
      </c>
      <c r="O3009">
        <v>11</v>
      </c>
      <c r="P3009">
        <v>100471</v>
      </c>
      <c r="Q3009">
        <v>12</v>
      </c>
      <c r="R3009">
        <v>100469</v>
      </c>
      <c r="S3009">
        <v>13</v>
      </c>
      <c r="T3009">
        <v>100470</v>
      </c>
      <c r="U3009">
        <v>14</v>
      </c>
      <c r="V3009">
        <v>100471</v>
      </c>
      <c r="W3009">
        <v>15</v>
      </c>
      <c r="X3009">
        <v>100469</v>
      </c>
      <c r="Y3009">
        <v>16</v>
      </c>
      <c r="Z3009">
        <v>100471</v>
      </c>
      <c r="AA3009">
        <v>17</v>
      </c>
      <c r="AB3009">
        <v>100469</v>
      </c>
      <c r="AC3009">
        <v>19</v>
      </c>
      <c r="AD3009">
        <v>100471</v>
      </c>
      <c r="AE3009">
        <v>20</v>
      </c>
      <c r="AF3009">
        <v>201569</v>
      </c>
      <c r="AG3009">
        <v>18</v>
      </c>
      <c r="AH3009" t="e">
        <f>VLOOKUP(AF3009,关卡难度线!B:H,11,0)</f>
        <v>#N/A</v>
      </c>
    </row>
    <row r="3010" spans="14:34">
      <c r="N3010" s="14">
        <v>100469</v>
      </c>
      <c r="O3010">
        <v>11</v>
      </c>
      <c r="P3010">
        <v>100469</v>
      </c>
      <c r="Q3010">
        <v>12</v>
      </c>
      <c r="R3010">
        <v>100469</v>
      </c>
      <c r="S3010">
        <v>13</v>
      </c>
      <c r="T3010">
        <v>100471</v>
      </c>
      <c r="U3010">
        <v>14</v>
      </c>
      <c r="V3010">
        <v>100471</v>
      </c>
      <c r="W3010">
        <v>15</v>
      </c>
      <c r="X3010">
        <v>100471</v>
      </c>
      <c r="Y3010">
        <v>16</v>
      </c>
      <c r="Z3010">
        <v>100469</v>
      </c>
      <c r="AA3010">
        <v>17</v>
      </c>
      <c r="AB3010">
        <v>100471</v>
      </c>
      <c r="AC3010">
        <v>19</v>
      </c>
      <c r="AD3010">
        <v>100469</v>
      </c>
      <c r="AE3010">
        <v>20</v>
      </c>
      <c r="AF3010">
        <v>201570</v>
      </c>
      <c r="AG3010">
        <v>18</v>
      </c>
      <c r="AH3010" t="e">
        <f>VLOOKUP(AF3010,关卡难度线!B:H,11,0)</f>
        <v>#N/A</v>
      </c>
    </row>
    <row r="3011" spans="14:34">
      <c r="N3011" s="14">
        <v>100471</v>
      </c>
      <c r="O3011">
        <v>11</v>
      </c>
      <c r="P3011">
        <v>100470</v>
      </c>
      <c r="Q3011">
        <v>12</v>
      </c>
      <c r="R3011">
        <v>100469</v>
      </c>
      <c r="S3011">
        <v>13</v>
      </c>
      <c r="T3011">
        <v>100470</v>
      </c>
      <c r="U3011">
        <v>14</v>
      </c>
      <c r="V3011">
        <v>100470</v>
      </c>
      <c r="W3011">
        <v>15</v>
      </c>
      <c r="X3011">
        <v>100470</v>
      </c>
      <c r="Y3011">
        <v>16</v>
      </c>
      <c r="Z3011">
        <v>100471</v>
      </c>
      <c r="AA3011">
        <v>17</v>
      </c>
      <c r="AB3011">
        <v>100470</v>
      </c>
      <c r="AC3011">
        <v>19</v>
      </c>
      <c r="AD3011">
        <v>100471</v>
      </c>
      <c r="AE3011">
        <v>20</v>
      </c>
      <c r="AF3011">
        <v>201561</v>
      </c>
      <c r="AG3011">
        <v>18</v>
      </c>
      <c r="AH3011" t="e">
        <f>VLOOKUP(AF3011,关卡难度线!B:H,11,0)</f>
        <v>#N/A</v>
      </c>
    </row>
    <row r="3012" spans="14:34">
      <c r="N3012" s="14">
        <v>100471</v>
      </c>
      <c r="O3012">
        <v>11</v>
      </c>
      <c r="P3012">
        <v>100470</v>
      </c>
      <c r="Q3012">
        <v>12</v>
      </c>
      <c r="R3012">
        <v>100471</v>
      </c>
      <c r="S3012">
        <v>13</v>
      </c>
      <c r="T3012">
        <v>100471</v>
      </c>
      <c r="U3012">
        <v>14</v>
      </c>
      <c r="V3012">
        <v>100471</v>
      </c>
      <c r="W3012">
        <v>15</v>
      </c>
      <c r="X3012">
        <v>100470</v>
      </c>
      <c r="Y3012">
        <v>16</v>
      </c>
      <c r="Z3012">
        <v>100470</v>
      </c>
      <c r="AA3012">
        <v>17</v>
      </c>
      <c r="AB3012">
        <v>100470</v>
      </c>
      <c r="AC3012">
        <v>19</v>
      </c>
      <c r="AD3012">
        <v>100469</v>
      </c>
      <c r="AE3012">
        <v>20</v>
      </c>
      <c r="AF3012">
        <v>201562</v>
      </c>
      <c r="AG3012">
        <v>18</v>
      </c>
      <c r="AH3012" t="e">
        <f>VLOOKUP(AF3012,关卡难度线!B:H,11,0)</f>
        <v>#N/A</v>
      </c>
    </row>
    <row r="3013" spans="14:34">
      <c r="N3013" s="14">
        <v>100469</v>
      </c>
      <c r="O3013">
        <v>11</v>
      </c>
      <c r="P3013">
        <v>100470</v>
      </c>
      <c r="Q3013">
        <v>12</v>
      </c>
      <c r="R3013">
        <v>100470</v>
      </c>
      <c r="S3013">
        <v>13</v>
      </c>
      <c r="T3013">
        <v>100470</v>
      </c>
      <c r="U3013">
        <v>14</v>
      </c>
      <c r="V3013">
        <v>100471</v>
      </c>
      <c r="W3013">
        <v>15</v>
      </c>
      <c r="X3013">
        <v>100471</v>
      </c>
      <c r="Y3013">
        <v>16</v>
      </c>
      <c r="Z3013">
        <v>100470</v>
      </c>
      <c r="AA3013">
        <v>17</v>
      </c>
      <c r="AB3013">
        <v>100469</v>
      </c>
      <c r="AC3013">
        <v>19</v>
      </c>
      <c r="AD3013">
        <v>100470</v>
      </c>
      <c r="AE3013">
        <v>20</v>
      </c>
      <c r="AF3013">
        <v>201563</v>
      </c>
      <c r="AG3013">
        <v>18</v>
      </c>
      <c r="AH3013" t="e">
        <f>VLOOKUP(AF3013,关卡难度线!B:H,11,0)</f>
        <v>#N/A</v>
      </c>
    </row>
    <row r="3014" spans="14:34">
      <c r="N3014" s="14">
        <v>100469</v>
      </c>
      <c r="O3014">
        <v>11</v>
      </c>
      <c r="P3014">
        <v>100470</v>
      </c>
      <c r="Q3014">
        <v>12</v>
      </c>
      <c r="R3014">
        <v>100471</v>
      </c>
      <c r="S3014">
        <v>13</v>
      </c>
      <c r="T3014">
        <v>100470</v>
      </c>
      <c r="U3014">
        <v>14</v>
      </c>
      <c r="V3014">
        <v>100471</v>
      </c>
      <c r="W3014">
        <v>15</v>
      </c>
      <c r="X3014">
        <v>100470</v>
      </c>
      <c r="Y3014">
        <v>16</v>
      </c>
      <c r="Z3014">
        <v>100470</v>
      </c>
      <c r="AA3014">
        <v>17</v>
      </c>
      <c r="AB3014">
        <v>100470</v>
      </c>
      <c r="AC3014">
        <v>19</v>
      </c>
      <c r="AD3014">
        <v>100469</v>
      </c>
      <c r="AE3014">
        <v>20</v>
      </c>
      <c r="AF3014">
        <v>201564</v>
      </c>
      <c r="AG3014">
        <v>18</v>
      </c>
      <c r="AH3014" t="e">
        <f>VLOOKUP(AF3014,关卡难度线!B:H,11,0)</f>
        <v>#N/A</v>
      </c>
    </row>
    <row r="3015" spans="14:34">
      <c r="N3015" s="14">
        <v>100471</v>
      </c>
      <c r="O3015">
        <v>11</v>
      </c>
      <c r="P3015">
        <v>100471</v>
      </c>
      <c r="Q3015">
        <v>12</v>
      </c>
      <c r="R3015">
        <v>100470</v>
      </c>
      <c r="S3015">
        <v>13</v>
      </c>
      <c r="T3015">
        <v>100470</v>
      </c>
      <c r="U3015">
        <v>14</v>
      </c>
      <c r="V3015">
        <v>100471</v>
      </c>
      <c r="W3015">
        <v>15</v>
      </c>
      <c r="X3015">
        <v>100471</v>
      </c>
      <c r="Y3015">
        <v>16</v>
      </c>
      <c r="Z3015">
        <v>100471</v>
      </c>
      <c r="AA3015">
        <v>17</v>
      </c>
      <c r="AB3015">
        <v>100470</v>
      </c>
      <c r="AC3015">
        <v>19</v>
      </c>
      <c r="AD3015">
        <v>100470</v>
      </c>
      <c r="AE3015">
        <v>20</v>
      </c>
      <c r="AF3015">
        <v>201565</v>
      </c>
      <c r="AG3015">
        <v>18</v>
      </c>
      <c r="AH3015" t="e">
        <f>VLOOKUP(AF3015,关卡难度线!B:H,11,0)</f>
        <v>#N/A</v>
      </c>
    </row>
    <row r="3016" spans="14:34">
      <c r="N3016" s="14">
        <v>100470</v>
      </c>
      <c r="O3016">
        <v>11</v>
      </c>
      <c r="P3016">
        <v>100470</v>
      </c>
      <c r="Q3016">
        <v>12</v>
      </c>
      <c r="R3016">
        <v>100471</v>
      </c>
      <c r="S3016">
        <v>13</v>
      </c>
      <c r="T3016">
        <v>100471</v>
      </c>
      <c r="U3016">
        <v>14</v>
      </c>
      <c r="V3016">
        <v>100469</v>
      </c>
      <c r="W3016">
        <v>15</v>
      </c>
      <c r="X3016">
        <v>100470</v>
      </c>
      <c r="Y3016">
        <v>16</v>
      </c>
      <c r="Z3016">
        <v>100469</v>
      </c>
      <c r="AA3016">
        <v>17</v>
      </c>
      <c r="AB3016">
        <v>100469</v>
      </c>
      <c r="AC3016">
        <v>19</v>
      </c>
      <c r="AD3016">
        <v>100471</v>
      </c>
      <c r="AE3016">
        <v>20</v>
      </c>
      <c r="AF3016">
        <v>201566</v>
      </c>
      <c r="AG3016">
        <v>18</v>
      </c>
      <c r="AH3016" t="e">
        <f>VLOOKUP(AF3016,关卡难度线!B:H,11,0)</f>
        <v>#N/A</v>
      </c>
    </row>
    <row r="3017" spans="14:34">
      <c r="N3017" s="14">
        <v>100471</v>
      </c>
      <c r="O3017">
        <v>11</v>
      </c>
      <c r="P3017">
        <v>100470</v>
      </c>
      <c r="Q3017">
        <v>12</v>
      </c>
      <c r="R3017">
        <v>100471</v>
      </c>
      <c r="S3017">
        <v>13</v>
      </c>
      <c r="T3017">
        <v>100470</v>
      </c>
      <c r="U3017">
        <v>14</v>
      </c>
      <c r="V3017">
        <v>100469</v>
      </c>
      <c r="W3017">
        <v>15</v>
      </c>
      <c r="X3017">
        <v>100471</v>
      </c>
      <c r="Y3017">
        <v>16</v>
      </c>
      <c r="Z3017">
        <v>100470</v>
      </c>
      <c r="AA3017">
        <v>17</v>
      </c>
      <c r="AB3017">
        <v>100470</v>
      </c>
      <c r="AC3017">
        <v>19</v>
      </c>
      <c r="AD3017">
        <v>100470</v>
      </c>
      <c r="AE3017">
        <v>20</v>
      </c>
      <c r="AF3017">
        <v>201567</v>
      </c>
      <c r="AG3017">
        <v>18</v>
      </c>
      <c r="AH3017" t="e">
        <f>VLOOKUP(AF3017,关卡难度线!B:H,11,0)</f>
        <v>#N/A</v>
      </c>
    </row>
    <row r="3018" spans="14:34">
      <c r="N3018" s="14">
        <v>100471</v>
      </c>
      <c r="O3018">
        <v>11</v>
      </c>
      <c r="P3018">
        <v>100470</v>
      </c>
      <c r="Q3018">
        <v>12</v>
      </c>
      <c r="R3018">
        <v>100469</v>
      </c>
      <c r="S3018">
        <v>13</v>
      </c>
      <c r="T3018">
        <v>100470</v>
      </c>
      <c r="U3018">
        <v>14</v>
      </c>
      <c r="V3018">
        <v>100471</v>
      </c>
      <c r="W3018">
        <v>15</v>
      </c>
      <c r="X3018">
        <v>100469</v>
      </c>
      <c r="Y3018">
        <v>16</v>
      </c>
      <c r="Z3018">
        <v>100470</v>
      </c>
      <c r="AA3018">
        <v>17</v>
      </c>
      <c r="AB3018">
        <v>100471</v>
      </c>
      <c r="AC3018">
        <v>19</v>
      </c>
      <c r="AD3018">
        <v>100470</v>
      </c>
      <c r="AE3018">
        <v>20</v>
      </c>
      <c r="AF3018">
        <v>201568</v>
      </c>
      <c r="AG3018">
        <v>18</v>
      </c>
      <c r="AH3018" t="e">
        <f>VLOOKUP(AF3018,关卡难度线!B:H,11,0)</f>
        <v>#N/A</v>
      </c>
    </row>
    <row r="3019" spans="14:34">
      <c r="N3019" s="14">
        <v>100470</v>
      </c>
      <c r="O3019">
        <v>11</v>
      </c>
      <c r="P3019">
        <v>100471</v>
      </c>
      <c r="Q3019">
        <v>12</v>
      </c>
      <c r="R3019">
        <v>100469</v>
      </c>
      <c r="S3019">
        <v>13</v>
      </c>
      <c r="T3019">
        <v>100470</v>
      </c>
      <c r="U3019">
        <v>14</v>
      </c>
      <c r="V3019">
        <v>100471</v>
      </c>
      <c r="W3019">
        <v>15</v>
      </c>
      <c r="X3019">
        <v>100469</v>
      </c>
      <c r="Y3019">
        <v>16</v>
      </c>
      <c r="Z3019">
        <v>100471</v>
      </c>
      <c r="AA3019">
        <v>17</v>
      </c>
      <c r="AB3019">
        <v>100469</v>
      </c>
      <c r="AC3019">
        <v>19</v>
      </c>
      <c r="AD3019">
        <v>100471</v>
      </c>
      <c r="AE3019">
        <v>20</v>
      </c>
      <c r="AF3019">
        <v>201569</v>
      </c>
      <c r="AG3019">
        <v>18</v>
      </c>
      <c r="AH3019" t="e">
        <f>VLOOKUP(AF3019,关卡难度线!B:H,11,0)</f>
        <v>#N/A</v>
      </c>
    </row>
    <row r="3020" spans="14:34">
      <c r="N3020" s="14">
        <v>100469</v>
      </c>
      <c r="O3020">
        <v>11</v>
      </c>
      <c r="P3020">
        <v>100469</v>
      </c>
      <c r="Q3020">
        <v>12</v>
      </c>
      <c r="R3020">
        <v>100469</v>
      </c>
      <c r="S3020">
        <v>13</v>
      </c>
      <c r="T3020">
        <v>100471</v>
      </c>
      <c r="U3020">
        <v>14</v>
      </c>
      <c r="V3020">
        <v>100471</v>
      </c>
      <c r="W3020">
        <v>15</v>
      </c>
      <c r="X3020">
        <v>100471</v>
      </c>
      <c r="Y3020">
        <v>16</v>
      </c>
      <c r="Z3020">
        <v>100469</v>
      </c>
      <c r="AA3020">
        <v>17</v>
      </c>
      <c r="AB3020">
        <v>100471</v>
      </c>
      <c r="AC3020">
        <v>19</v>
      </c>
      <c r="AD3020">
        <v>100469</v>
      </c>
      <c r="AE3020">
        <v>20</v>
      </c>
      <c r="AF3020">
        <v>201570</v>
      </c>
      <c r="AG3020">
        <v>18</v>
      </c>
      <c r="AH3020" t="e">
        <f>VLOOKUP(AF3020,关卡难度线!B:H,11,0)</f>
        <v>#N/A</v>
      </c>
    </row>
    <row r="3021" spans="14:34">
      <c r="N3021" s="14">
        <v>100474</v>
      </c>
      <c r="O3021">
        <v>11</v>
      </c>
      <c r="P3021">
        <v>100472</v>
      </c>
      <c r="Q3021">
        <v>12</v>
      </c>
      <c r="R3021">
        <v>100473</v>
      </c>
      <c r="S3021">
        <v>13</v>
      </c>
      <c r="T3021">
        <v>100474</v>
      </c>
      <c r="U3021">
        <v>14</v>
      </c>
      <c r="V3021">
        <v>100473</v>
      </c>
      <c r="W3021">
        <v>15</v>
      </c>
      <c r="X3021">
        <v>100472</v>
      </c>
      <c r="Y3021">
        <v>16</v>
      </c>
      <c r="Z3021">
        <v>100473</v>
      </c>
      <c r="AA3021">
        <v>17</v>
      </c>
      <c r="AB3021">
        <v>100473</v>
      </c>
      <c r="AC3021">
        <v>19</v>
      </c>
      <c r="AD3021">
        <v>100473</v>
      </c>
      <c r="AE3021">
        <v>20</v>
      </c>
      <c r="AF3021">
        <v>201571</v>
      </c>
      <c r="AG3021">
        <v>18</v>
      </c>
      <c r="AH3021" t="e">
        <f>VLOOKUP(AF3021,关卡难度线!B:H,11,0)</f>
        <v>#N/A</v>
      </c>
    </row>
    <row r="3022" spans="14:34">
      <c r="N3022" s="14">
        <v>100473</v>
      </c>
      <c r="O3022">
        <v>11</v>
      </c>
      <c r="P3022">
        <v>100474</v>
      </c>
      <c r="Q3022">
        <v>12</v>
      </c>
      <c r="R3022">
        <v>100474</v>
      </c>
      <c r="S3022">
        <v>13</v>
      </c>
      <c r="T3022">
        <v>100474</v>
      </c>
      <c r="U3022">
        <v>14</v>
      </c>
      <c r="V3022">
        <v>100473</v>
      </c>
      <c r="W3022">
        <v>15</v>
      </c>
      <c r="X3022">
        <v>100472</v>
      </c>
      <c r="Y3022">
        <v>16</v>
      </c>
      <c r="Z3022">
        <v>100474</v>
      </c>
      <c r="AA3022">
        <v>17</v>
      </c>
      <c r="AB3022">
        <v>100473</v>
      </c>
      <c r="AC3022">
        <v>19</v>
      </c>
      <c r="AD3022">
        <v>100474</v>
      </c>
      <c r="AE3022">
        <v>20</v>
      </c>
      <c r="AF3022">
        <v>201572</v>
      </c>
      <c r="AG3022">
        <v>18</v>
      </c>
      <c r="AH3022" t="e">
        <f>VLOOKUP(AF3022,关卡难度线!B:H,11,0)</f>
        <v>#N/A</v>
      </c>
    </row>
    <row r="3023" spans="14:34">
      <c r="N3023" s="14">
        <v>100473</v>
      </c>
      <c r="O3023">
        <v>11</v>
      </c>
      <c r="P3023">
        <v>100474</v>
      </c>
      <c r="Q3023">
        <v>12</v>
      </c>
      <c r="R3023">
        <v>100473</v>
      </c>
      <c r="S3023">
        <v>13</v>
      </c>
      <c r="T3023">
        <v>100473</v>
      </c>
      <c r="U3023">
        <v>14</v>
      </c>
      <c r="V3023">
        <v>100474</v>
      </c>
      <c r="W3023">
        <v>15</v>
      </c>
      <c r="X3023">
        <v>100473</v>
      </c>
      <c r="Y3023">
        <v>16</v>
      </c>
      <c r="Z3023">
        <v>100472</v>
      </c>
      <c r="AA3023">
        <v>17</v>
      </c>
      <c r="AB3023">
        <v>100472</v>
      </c>
      <c r="AC3023">
        <v>19</v>
      </c>
      <c r="AD3023">
        <v>100473</v>
      </c>
      <c r="AE3023">
        <v>20</v>
      </c>
      <c r="AF3023">
        <v>201573</v>
      </c>
      <c r="AG3023">
        <v>18</v>
      </c>
      <c r="AH3023" t="e">
        <f>VLOOKUP(AF3023,关卡难度线!B:H,11,0)</f>
        <v>#N/A</v>
      </c>
    </row>
    <row r="3024" spans="14:34">
      <c r="N3024" s="14">
        <v>100473</v>
      </c>
      <c r="O3024">
        <v>11</v>
      </c>
      <c r="P3024">
        <v>100472</v>
      </c>
      <c r="Q3024">
        <v>12</v>
      </c>
      <c r="R3024">
        <v>100474</v>
      </c>
      <c r="S3024">
        <v>13</v>
      </c>
      <c r="T3024">
        <v>100474</v>
      </c>
      <c r="U3024">
        <v>14</v>
      </c>
      <c r="V3024">
        <v>100472</v>
      </c>
      <c r="W3024">
        <v>15</v>
      </c>
      <c r="X3024">
        <v>100473</v>
      </c>
      <c r="Y3024">
        <v>16</v>
      </c>
      <c r="Z3024">
        <v>100474</v>
      </c>
      <c r="AA3024">
        <v>17</v>
      </c>
      <c r="AB3024">
        <v>100472</v>
      </c>
      <c r="AC3024">
        <v>19</v>
      </c>
      <c r="AD3024">
        <v>100473</v>
      </c>
      <c r="AE3024">
        <v>20</v>
      </c>
      <c r="AF3024">
        <v>201574</v>
      </c>
      <c r="AG3024">
        <v>18</v>
      </c>
      <c r="AH3024" t="e">
        <f>VLOOKUP(AF3024,关卡难度线!B:H,11,0)</f>
        <v>#N/A</v>
      </c>
    </row>
    <row r="3025" spans="14:34">
      <c r="N3025" s="14">
        <v>100474</v>
      </c>
      <c r="O3025">
        <v>11</v>
      </c>
      <c r="P3025">
        <v>100474</v>
      </c>
      <c r="Q3025">
        <v>12</v>
      </c>
      <c r="R3025">
        <v>100472</v>
      </c>
      <c r="S3025">
        <v>13</v>
      </c>
      <c r="T3025">
        <v>100473</v>
      </c>
      <c r="U3025">
        <v>14</v>
      </c>
      <c r="V3025">
        <v>100473</v>
      </c>
      <c r="W3025">
        <v>15</v>
      </c>
      <c r="X3025">
        <v>100472</v>
      </c>
      <c r="Y3025">
        <v>16</v>
      </c>
      <c r="Z3025">
        <v>100474</v>
      </c>
      <c r="AA3025">
        <v>17</v>
      </c>
      <c r="AB3025">
        <v>100473</v>
      </c>
      <c r="AC3025">
        <v>19</v>
      </c>
      <c r="AD3025">
        <v>100472</v>
      </c>
      <c r="AE3025">
        <v>20</v>
      </c>
      <c r="AF3025">
        <v>201575</v>
      </c>
      <c r="AG3025">
        <v>18</v>
      </c>
      <c r="AH3025" t="e">
        <f>VLOOKUP(AF3025,关卡难度线!B:H,11,0)</f>
        <v>#N/A</v>
      </c>
    </row>
    <row r="3026" spans="14:34">
      <c r="N3026" s="14">
        <v>100473</v>
      </c>
      <c r="O3026">
        <v>11</v>
      </c>
      <c r="P3026">
        <v>100472</v>
      </c>
      <c r="Q3026">
        <v>12</v>
      </c>
      <c r="R3026">
        <v>100472</v>
      </c>
      <c r="S3026">
        <v>13</v>
      </c>
      <c r="T3026">
        <v>100474</v>
      </c>
      <c r="U3026">
        <v>14</v>
      </c>
      <c r="V3026">
        <v>100473</v>
      </c>
      <c r="W3026">
        <v>15</v>
      </c>
      <c r="X3026">
        <v>100473</v>
      </c>
      <c r="Y3026">
        <v>16</v>
      </c>
      <c r="Z3026">
        <v>100474</v>
      </c>
      <c r="AA3026">
        <v>17</v>
      </c>
      <c r="AB3026">
        <v>100474</v>
      </c>
      <c r="AC3026">
        <v>19</v>
      </c>
      <c r="AD3026">
        <v>100472</v>
      </c>
      <c r="AE3026">
        <v>20</v>
      </c>
      <c r="AF3026">
        <v>201576</v>
      </c>
      <c r="AG3026">
        <v>18</v>
      </c>
      <c r="AH3026" t="e">
        <f>VLOOKUP(AF3026,关卡难度线!B:H,11,0)</f>
        <v>#N/A</v>
      </c>
    </row>
    <row r="3027" spans="14:34">
      <c r="N3027" s="14">
        <v>100473</v>
      </c>
      <c r="O3027">
        <v>11</v>
      </c>
      <c r="P3027">
        <v>100472</v>
      </c>
      <c r="Q3027">
        <v>12</v>
      </c>
      <c r="R3027">
        <v>100474</v>
      </c>
      <c r="S3027">
        <v>13</v>
      </c>
      <c r="T3027">
        <v>100472</v>
      </c>
      <c r="U3027">
        <v>14</v>
      </c>
      <c r="V3027">
        <v>100472</v>
      </c>
      <c r="W3027">
        <v>15</v>
      </c>
      <c r="X3027">
        <v>100473</v>
      </c>
      <c r="Y3027">
        <v>16</v>
      </c>
      <c r="Z3027">
        <v>100473</v>
      </c>
      <c r="AA3027">
        <v>17</v>
      </c>
      <c r="AB3027">
        <v>100473</v>
      </c>
      <c r="AC3027">
        <v>19</v>
      </c>
      <c r="AD3027">
        <v>100472</v>
      </c>
      <c r="AE3027">
        <v>20</v>
      </c>
      <c r="AF3027">
        <v>201577</v>
      </c>
      <c r="AG3027">
        <v>18</v>
      </c>
      <c r="AH3027" t="e">
        <f>VLOOKUP(AF3027,关卡难度线!B:H,11,0)</f>
        <v>#N/A</v>
      </c>
    </row>
    <row r="3028" spans="14:34">
      <c r="N3028" s="14">
        <v>100473</v>
      </c>
      <c r="O3028">
        <v>11</v>
      </c>
      <c r="P3028">
        <v>100474</v>
      </c>
      <c r="Q3028">
        <v>12</v>
      </c>
      <c r="R3028">
        <v>100472</v>
      </c>
      <c r="S3028">
        <v>13</v>
      </c>
      <c r="T3028">
        <v>100472</v>
      </c>
      <c r="U3028">
        <v>14</v>
      </c>
      <c r="V3028">
        <v>100474</v>
      </c>
      <c r="W3028">
        <v>15</v>
      </c>
      <c r="X3028">
        <v>100473</v>
      </c>
      <c r="Y3028">
        <v>16</v>
      </c>
      <c r="Z3028">
        <v>100473</v>
      </c>
      <c r="AA3028">
        <v>17</v>
      </c>
      <c r="AB3028">
        <v>100473</v>
      </c>
      <c r="AC3028">
        <v>19</v>
      </c>
      <c r="AD3028">
        <v>100473</v>
      </c>
      <c r="AE3028">
        <v>20</v>
      </c>
      <c r="AF3028">
        <v>201578</v>
      </c>
      <c r="AG3028">
        <v>18</v>
      </c>
      <c r="AH3028" t="e">
        <f>VLOOKUP(AF3028,关卡难度线!B:H,11,0)</f>
        <v>#N/A</v>
      </c>
    </row>
    <row r="3029" spans="14:34">
      <c r="N3029" s="14">
        <v>100472</v>
      </c>
      <c r="O3029">
        <v>11</v>
      </c>
      <c r="P3029">
        <v>100474</v>
      </c>
      <c r="Q3029">
        <v>12</v>
      </c>
      <c r="R3029">
        <v>100473</v>
      </c>
      <c r="S3029">
        <v>13</v>
      </c>
      <c r="T3029">
        <v>100473</v>
      </c>
      <c r="U3029">
        <v>14</v>
      </c>
      <c r="V3029">
        <v>100472</v>
      </c>
      <c r="W3029">
        <v>15</v>
      </c>
      <c r="X3029">
        <v>100472</v>
      </c>
      <c r="Y3029">
        <v>16</v>
      </c>
      <c r="Z3029">
        <v>100473</v>
      </c>
      <c r="AA3029">
        <v>17</v>
      </c>
      <c r="AB3029">
        <v>100474</v>
      </c>
      <c r="AC3029">
        <v>19</v>
      </c>
      <c r="AD3029">
        <v>100473</v>
      </c>
      <c r="AE3029">
        <v>20</v>
      </c>
      <c r="AF3029">
        <v>201579</v>
      </c>
      <c r="AG3029">
        <v>18</v>
      </c>
      <c r="AH3029" t="e">
        <f>VLOOKUP(AF3029,关卡难度线!B:H,11,0)</f>
        <v>#N/A</v>
      </c>
    </row>
    <row r="3030" spans="14:34">
      <c r="N3030" s="14">
        <v>100472</v>
      </c>
      <c r="O3030">
        <v>11</v>
      </c>
      <c r="P3030">
        <v>100473</v>
      </c>
      <c r="Q3030">
        <v>12</v>
      </c>
      <c r="R3030">
        <v>100472</v>
      </c>
      <c r="S3030">
        <v>13</v>
      </c>
      <c r="T3030">
        <v>100474</v>
      </c>
      <c r="U3030">
        <v>14</v>
      </c>
      <c r="V3030">
        <v>100472</v>
      </c>
      <c r="W3030">
        <v>15</v>
      </c>
      <c r="X3030">
        <v>100473</v>
      </c>
      <c r="Y3030">
        <v>16</v>
      </c>
      <c r="Z3030">
        <v>100473</v>
      </c>
      <c r="AA3030">
        <v>17</v>
      </c>
      <c r="AB3030">
        <v>100472</v>
      </c>
      <c r="AC3030">
        <v>19</v>
      </c>
      <c r="AD3030">
        <v>100474</v>
      </c>
      <c r="AE3030">
        <v>20</v>
      </c>
      <c r="AF3030">
        <v>201580</v>
      </c>
      <c r="AG3030">
        <v>18</v>
      </c>
      <c r="AH3030" t="e">
        <f>VLOOKUP(AF3030,关卡难度线!B:H,11,0)</f>
        <v>#N/A</v>
      </c>
    </row>
    <row r="3031" spans="14:34">
      <c r="N3031" s="14">
        <v>100474</v>
      </c>
      <c r="O3031">
        <v>11</v>
      </c>
      <c r="P3031">
        <v>100472</v>
      </c>
      <c r="Q3031">
        <v>12</v>
      </c>
      <c r="R3031">
        <v>100473</v>
      </c>
      <c r="S3031">
        <v>13</v>
      </c>
      <c r="T3031">
        <v>100474</v>
      </c>
      <c r="U3031">
        <v>14</v>
      </c>
      <c r="V3031">
        <v>100473</v>
      </c>
      <c r="W3031">
        <v>15</v>
      </c>
      <c r="X3031">
        <v>100472</v>
      </c>
      <c r="Y3031">
        <v>16</v>
      </c>
      <c r="Z3031">
        <v>100473</v>
      </c>
      <c r="AA3031">
        <v>17</v>
      </c>
      <c r="AB3031">
        <v>100473</v>
      </c>
      <c r="AC3031">
        <v>19</v>
      </c>
      <c r="AD3031">
        <v>100473</v>
      </c>
      <c r="AE3031">
        <v>20</v>
      </c>
      <c r="AF3031">
        <v>201571</v>
      </c>
      <c r="AG3031">
        <v>18</v>
      </c>
      <c r="AH3031" t="e">
        <f>VLOOKUP(AF3031,关卡难度线!B:H,11,0)</f>
        <v>#N/A</v>
      </c>
    </row>
    <row r="3032" spans="14:34">
      <c r="N3032" s="14">
        <v>100473</v>
      </c>
      <c r="O3032">
        <v>11</v>
      </c>
      <c r="P3032">
        <v>100474</v>
      </c>
      <c r="Q3032">
        <v>12</v>
      </c>
      <c r="R3032">
        <v>100474</v>
      </c>
      <c r="S3032">
        <v>13</v>
      </c>
      <c r="T3032">
        <v>100474</v>
      </c>
      <c r="U3032">
        <v>14</v>
      </c>
      <c r="V3032">
        <v>100473</v>
      </c>
      <c r="W3032">
        <v>15</v>
      </c>
      <c r="X3032">
        <v>100472</v>
      </c>
      <c r="Y3032">
        <v>16</v>
      </c>
      <c r="Z3032">
        <v>100474</v>
      </c>
      <c r="AA3032">
        <v>17</v>
      </c>
      <c r="AB3032">
        <v>100473</v>
      </c>
      <c r="AC3032">
        <v>19</v>
      </c>
      <c r="AD3032">
        <v>100474</v>
      </c>
      <c r="AE3032">
        <v>20</v>
      </c>
      <c r="AF3032">
        <v>201572</v>
      </c>
      <c r="AG3032">
        <v>18</v>
      </c>
      <c r="AH3032" t="e">
        <f>VLOOKUP(AF3032,关卡难度线!B:H,11,0)</f>
        <v>#N/A</v>
      </c>
    </row>
    <row r="3033" spans="14:34">
      <c r="N3033" s="14">
        <v>100473</v>
      </c>
      <c r="O3033">
        <v>11</v>
      </c>
      <c r="P3033">
        <v>100474</v>
      </c>
      <c r="Q3033">
        <v>12</v>
      </c>
      <c r="R3033">
        <v>100473</v>
      </c>
      <c r="S3033">
        <v>13</v>
      </c>
      <c r="T3033">
        <v>100473</v>
      </c>
      <c r="U3033">
        <v>14</v>
      </c>
      <c r="V3033">
        <v>100474</v>
      </c>
      <c r="W3033">
        <v>15</v>
      </c>
      <c r="X3033">
        <v>100473</v>
      </c>
      <c r="Y3033">
        <v>16</v>
      </c>
      <c r="Z3033">
        <v>100472</v>
      </c>
      <c r="AA3033">
        <v>17</v>
      </c>
      <c r="AB3033">
        <v>100472</v>
      </c>
      <c r="AC3033">
        <v>19</v>
      </c>
      <c r="AD3033">
        <v>100473</v>
      </c>
      <c r="AE3033">
        <v>20</v>
      </c>
      <c r="AF3033">
        <v>201573</v>
      </c>
      <c r="AG3033">
        <v>18</v>
      </c>
      <c r="AH3033" t="e">
        <f>VLOOKUP(AF3033,关卡难度线!B:H,11,0)</f>
        <v>#N/A</v>
      </c>
    </row>
    <row r="3034" spans="14:34">
      <c r="N3034" s="14">
        <v>100473</v>
      </c>
      <c r="O3034">
        <v>11</v>
      </c>
      <c r="P3034">
        <v>100472</v>
      </c>
      <c r="Q3034">
        <v>12</v>
      </c>
      <c r="R3034">
        <v>100474</v>
      </c>
      <c r="S3034">
        <v>13</v>
      </c>
      <c r="T3034">
        <v>100474</v>
      </c>
      <c r="U3034">
        <v>14</v>
      </c>
      <c r="V3034">
        <v>100472</v>
      </c>
      <c r="W3034">
        <v>15</v>
      </c>
      <c r="X3034">
        <v>100473</v>
      </c>
      <c r="Y3034">
        <v>16</v>
      </c>
      <c r="Z3034">
        <v>100474</v>
      </c>
      <c r="AA3034">
        <v>17</v>
      </c>
      <c r="AB3034">
        <v>100472</v>
      </c>
      <c r="AC3034">
        <v>19</v>
      </c>
      <c r="AD3034">
        <v>100473</v>
      </c>
      <c r="AE3034">
        <v>20</v>
      </c>
      <c r="AF3034">
        <v>201574</v>
      </c>
      <c r="AG3034">
        <v>18</v>
      </c>
      <c r="AH3034" t="e">
        <f>VLOOKUP(AF3034,关卡难度线!B:H,11,0)</f>
        <v>#N/A</v>
      </c>
    </row>
    <row r="3035" spans="14:34">
      <c r="N3035" s="14">
        <v>100474</v>
      </c>
      <c r="O3035">
        <v>11</v>
      </c>
      <c r="P3035">
        <v>100474</v>
      </c>
      <c r="Q3035">
        <v>12</v>
      </c>
      <c r="R3035">
        <v>100472</v>
      </c>
      <c r="S3035">
        <v>13</v>
      </c>
      <c r="T3035">
        <v>100473</v>
      </c>
      <c r="U3035">
        <v>14</v>
      </c>
      <c r="V3035">
        <v>100473</v>
      </c>
      <c r="W3035">
        <v>15</v>
      </c>
      <c r="X3035">
        <v>100472</v>
      </c>
      <c r="Y3035">
        <v>16</v>
      </c>
      <c r="Z3035">
        <v>100474</v>
      </c>
      <c r="AA3035">
        <v>17</v>
      </c>
      <c r="AB3035">
        <v>100473</v>
      </c>
      <c r="AC3035">
        <v>19</v>
      </c>
      <c r="AD3035">
        <v>100472</v>
      </c>
      <c r="AE3035">
        <v>20</v>
      </c>
      <c r="AF3035">
        <v>201575</v>
      </c>
      <c r="AG3035">
        <v>18</v>
      </c>
      <c r="AH3035" t="e">
        <f>VLOOKUP(AF3035,关卡难度线!B:H,11,0)</f>
        <v>#N/A</v>
      </c>
    </row>
    <row r="3036" spans="14:34">
      <c r="N3036" s="14">
        <v>100473</v>
      </c>
      <c r="O3036">
        <v>11</v>
      </c>
      <c r="P3036">
        <v>100472</v>
      </c>
      <c r="Q3036">
        <v>12</v>
      </c>
      <c r="R3036">
        <v>100472</v>
      </c>
      <c r="S3036">
        <v>13</v>
      </c>
      <c r="T3036">
        <v>100474</v>
      </c>
      <c r="U3036">
        <v>14</v>
      </c>
      <c r="V3036">
        <v>100473</v>
      </c>
      <c r="W3036">
        <v>15</v>
      </c>
      <c r="X3036">
        <v>100473</v>
      </c>
      <c r="Y3036">
        <v>16</v>
      </c>
      <c r="Z3036">
        <v>100474</v>
      </c>
      <c r="AA3036">
        <v>17</v>
      </c>
      <c r="AB3036">
        <v>100474</v>
      </c>
      <c r="AC3036">
        <v>19</v>
      </c>
      <c r="AD3036">
        <v>100472</v>
      </c>
      <c r="AE3036">
        <v>20</v>
      </c>
      <c r="AF3036">
        <v>201576</v>
      </c>
      <c r="AG3036">
        <v>18</v>
      </c>
      <c r="AH3036" t="e">
        <f>VLOOKUP(AF3036,关卡难度线!B:H,11,0)</f>
        <v>#N/A</v>
      </c>
    </row>
    <row r="3037" spans="14:34">
      <c r="N3037" s="14">
        <v>100473</v>
      </c>
      <c r="O3037">
        <v>11</v>
      </c>
      <c r="P3037">
        <v>100472</v>
      </c>
      <c r="Q3037">
        <v>12</v>
      </c>
      <c r="R3037">
        <v>100474</v>
      </c>
      <c r="S3037">
        <v>13</v>
      </c>
      <c r="T3037">
        <v>100472</v>
      </c>
      <c r="U3037">
        <v>14</v>
      </c>
      <c r="V3037">
        <v>100472</v>
      </c>
      <c r="W3037">
        <v>15</v>
      </c>
      <c r="X3037">
        <v>100473</v>
      </c>
      <c r="Y3037">
        <v>16</v>
      </c>
      <c r="Z3037">
        <v>100473</v>
      </c>
      <c r="AA3037">
        <v>17</v>
      </c>
      <c r="AB3037">
        <v>100473</v>
      </c>
      <c r="AC3037">
        <v>19</v>
      </c>
      <c r="AD3037">
        <v>100472</v>
      </c>
      <c r="AE3037">
        <v>20</v>
      </c>
      <c r="AF3037">
        <v>201577</v>
      </c>
      <c r="AG3037">
        <v>18</v>
      </c>
      <c r="AH3037" t="e">
        <f>VLOOKUP(AF3037,关卡难度线!B:H,11,0)</f>
        <v>#N/A</v>
      </c>
    </row>
    <row r="3038" spans="14:34">
      <c r="N3038" s="14">
        <v>100473</v>
      </c>
      <c r="O3038">
        <v>11</v>
      </c>
      <c r="P3038">
        <v>100474</v>
      </c>
      <c r="Q3038">
        <v>12</v>
      </c>
      <c r="R3038">
        <v>100472</v>
      </c>
      <c r="S3038">
        <v>13</v>
      </c>
      <c r="T3038">
        <v>100472</v>
      </c>
      <c r="U3038">
        <v>14</v>
      </c>
      <c r="V3038">
        <v>100474</v>
      </c>
      <c r="W3038">
        <v>15</v>
      </c>
      <c r="X3038">
        <v>100473</v>
      </c>
      <c r="Y3038">
        <v>16</v>
      </c>
      <c r="Z3038">
        <v>100473</v>
      </c>
      <c r="AA3038">
        <v>17</v>
      </c>
      <c r="AB3038">
        <v>100473</v>
      </c>
      <c r="AC3038">
        <v>19</v>
      </c>
      <c r="AD3038">
        <v>100473</v>
      </c>
      <c r="AE3038">
        <v>20</v>
      </c>
      <c r="AF3038">
        <v>201578</v>
      </c>
      <c r="AG3038">
        <v>18</v>
      </c>
      <c r="AH3038" t="e">
        <f>VLOOKUP(AF3038,关卡难度线!B:H,11,0)</f>
        <v>#N/A</v>
      </c>
    </row>
    <row r="3039" spans="14:34">
      <c r="N3039" s="14">
        <v>100472</v>
      </c>
      <c r="O3039">
        <v>11</v>
      </c>
      <c r="P3039">
        <v>100474</v>
      </c>
      <c r="Q3039">
        <v>12</v>
      </c>
      <c r="R3039">
        <v>100473</v>
      </c>
      <c r="S3039">
        <v>13</v>
      </c>
      <c r="T3039">
        <v>100473</v>
      </c>
      <c r="U3039">
        <v>14</v>
      </c>
      <c r="V3039">
        <v>100472</v>
      </c>
      <c r="W3039">
        <v>15</v>
      </c>
      <c r="X3039">
        <v>100472</v>
      </c>
      <c r="Y3039">
        <v>16</v>
      </c>
      <c r="Z3039">
        <v>100473</v>
      </c>
      <c r="AA3039">
        <v>17</v>
      </c>
      <c r="AB3039">
        <v>100474</v>
      </c>
      <c r="AC3039">
        <v>19</v>
      </c>
      <c r="AD3039">
        <v>100473</v>
      </c>
      <c r="AE3039">
        <v>20</v>
      </c>
      <c r="AF3039">
        <v>201579</v>
      </c>
      <c r="AG3039">
        <v>18</v>
      </c>
      <c r="AH3039" t="e">
        <f>VLOOKUP(AF3039,关卡难度线!B:H,11,0)</f>
        <v>#N/A</v>
      </c>
    </row>
    <row r="3040" spans="14:34">
      <c r="N3040" s="14">
        <v>100472</v>
      </c>
      <c r="O3040">
        <v>11</v>
      </c>
      <c r="P3040">
        <v>100473</v>
      </c>
      <c r="Q3040">
        <v>12</v>
      </c>
      <c r="R3040">
        <v>100472</v>
      </c>
      <c r="S3040">
        <v>13</v>
      </c>
      <c r="T3040">
        <v>100474</v>
      </c>
      <c r="U3040">
        <v>14</v>
      </c>
      <c r="V3040">
        <v>100472</v>
      </c>
      <c r="W3040">
        <v>15</v>
      </c>
      <c r="X3040">
        <v>100473</v>
      </c>
      <c r="Y3040">
        <v>16</v>
      </c>
      <c r="Z3040">
        <v>100473</v>
      </c>
      <c r="AA3040">
        <v>17</v>
      </c>
      <c r="AB3040">
        <v>100472</v>
      </c>
      <c r="AC3040">
        <v>19</v>
      </c>
      <c r="AD3040">
        <v>100474</v>
      </c>
      <c r="AE3040">
        <v>20</v>
      </c>
      <c r="AF3040">
        <v>201580</v>
      </c>
      <c r="AG3040">
        <v>18</v>
      </c>
      <c r="AH3040" t="e">
        <f>VLOOKUP(AF3040,关卡难度线!B:H,11,0)</f>
        <v>#N/A</v>
      </c>
    </row>
    <row r="3041" spans="14:34">
      <c r="N3041" s="14">
        <v>100476</v>
      </c>
      <c r="O3041">
        <v>11</v>
      </c>
      <c r="P3041">
        <v>100475</v>
      </c>
      <c r="Q3041">
        <v>12</v>
      </c>
      <c r="R3041">
        <v>100475</v>
      </c>
      <c r="S3041">
        <v>13</v>
      </c>
      <c r="T3041">
        <v>100475</v>
      </c>
      <c r="U3041">
        <v>14</v>
      </c>
      <c r="V3041">
        <v>100476</v>
      </c>
      <c r="W3041">
        <v>15</v>
      </c>
      <c r="X3041">
        <v>100476</v>
      </c>
      <c r="Y3041">
        <v>16</v>
      </c>
      <c r="Z3041">
        <v>100475</v>
      </c>
      <c r="AA3041">
        <v>17</v>
      </c>
      <c r="AB3041">
        <v>100477</v>
      </c>
      <c r="AC3041">
        <v>19</v>
      </c>
      <c r="AD3041">
        <v>100475</v>
      </c>
      <c r="AE3041">
        <v>20</v>
      </c>
      <c r="AF3041">
        <v>201581</v>
      </c>
      <c r="AG3041">
        <v>18</v>
      </c>
      <c r="AH3041" t="e">
        <f>VLOOKUP(AF3041,关卡难度线!B:H,11,0)</f>
        <v>#N/A</v>
      </c>
    </row>
    <row r="3042" spans="14:34">
      <c r="N3042" s="14">
        <v>100475</v>
      </c>
      <c r="O3042">
        <v>11</v>
      </c>
      <c r="P3042">
        <v>100475</v>
      </c>
      <c r="Q3042">
        <v>12</v>
      </c>
      <c r="R3042">
        <v>100476</v>
      </c>
      <c r="S3042">
        <v>13</v>
      </c>
      <c r="T3042">
        <v>100476</v>
      </c>
      <c r="U3042">
        <v>14</v>
      </c>
      <c r="V3042">
        <v>100476</v>
      </c>
      <c r="W3042">
        <v>15</v>
      </c>
      <c r="X3042">
        <v>100476</v>
      </c>
      <c r="Y3042">
        <v>16</v>
      </c>
      <c r="Z3042">
        <v>100475</v>
      </c>
      <c r="AA3042">
        <v>17</v>
      </c>
      <c r="AB3042">
        <v>100477</v>
      </c>
      <c r="AC3042">
        <v>19</v>
      </c>
      <c r="AD3042">
        <v>100477</v>
      </c>
      <c r="AE3042">
        <v>20</v>
      </c>
      <c r="AF3042">
        <v>201582</v>
      </c>
      <c r="AG3042">
        <v>18</v>
      </c>
      <c r="AH3042" t="e">
        <f>VLOOKUP(AF3042,关卡难度线!B:H,11,0)</f>
        <v>#N/A</v>
      </c>
    </row>
    <row r="3043" spans="14:34">
      <c r="N3043" s="14">
        <v>100476</v>
      </c>
      <c r="O3043">
        <v>11</v>
      </c>
      <c r="P3043">
        <v>100477</v>
      </c>
      <c r="Q3043">
        <v>12</v>
      </c>
      <c r="R3043">
        <v>100476</v>
      </c>
      <c r="S3043">
        <v>13</v>
      </c>
      <c r="T3043">
        <v>100477</v>
      </c>
      <c r="U3043">
        <v>14</v>
      </c>
      <c r="V3043">
        <v>100477</v>
      </c>
      <c r="W3043">
        <v>15</v>
      </c>
      <c r="X3043">
        <v>100476</v>
      </c>
      <c r="Y3043">
        <v>16</v>
      </c>
      <c r="Z3043">
        <v>100475</v>
      </c>
      <c r="AA3043">
        <v>17</v>
      </c>
      <c r="AB3043">
        <v>100475</v>
      </c>
      <c r="AC3043">
        <v>19</v>
      </c>
      <c r="AD3043">
        <v>100475</v>
      </c>
      <c r="AE3043">
        <v>20</v>
      </c>
      <c r="AF3043">
        <v>201583</v>
      </c>
      <c r="AG3043">
        <v>18</v>
      </c>
      <c r="AH3043" t="e">
        <f>VLOOKUP(AF3043,关卡难度线!B:H,11,0)</f>
        <v>#N/A</v>
      </c>
    </row>
    <row r="3044" spans="14:34">
      <c r="N3044" s="14">
        <v>100475</v>
      </c>
      <c r="O3044">
        <v>11</v>
      </c>
      <c r="P3044">
        <v>100476</v>
      </c>
      <c r="Q3044">
        <v>12</v>
      </c>
      <c r="R3044">
        <v>100475</v>
      </c>
      <c r="S3044">
        <v>13</v>
      </c>
      <c r="T3044">
        <v>100477</v>
      </c>
      <c r="U3044">
        <v>14</v>
      </c>
      <c r="V3044">
        <v>100475</v>
      </c>
      <c r="W3044">
        <v>15</v>
      </c>
      <c r="X3044">
        <v>100475</v>
      </c>
      <c r="Y3044">
        <v>16</v>
      </c>
      <c r="Z3044">
        <v>100477</v>
      </c>
      <c r="AA3044">
        <v>17</v>
      </c>
      <c r="AB3044">
        <v>100476</v>
      </c>
      <c r="AC3044">
        <v>19</v>
      </c>
      <c r="AD3044">
        <v>100475</v>
      </c>
      <c r="AE3044">
        <v>20</v>
      </c>
      <c r="AF3044">
        <v>201584</v>
      </c>
      <c r="AG3044">
        <v>18</v>
      </c>
      <c r="AH3044" t="e">
        <f>VLOOKUP(AF3044,关卡难度线!B:H,11,0)</f>
        <v>#N/A</v>
      </c>
    </row>
    <row r="3045" spans="14:34">
      <c r="N3045" s="14">
        <v>100475</v>
      </c>
      <c r="O3045">
        <v>11</v>
      </c>
      <c r="P3045">
        <v>100477</v>
      </c>
      <c r="Q3045">
        <v>12</v>
      </c>
      <c r="R3045">
        <v>100476</v>
      </c>
      <c r="S3045">
        <v>13</v>
      </c>
      <c r="T3045">
        <v>100476</v>
      </c>
      <c r="U3045">
        <v>14</v>
      </c>
      <c r="V3045">
        <v>100477</v>
      </c>
      <c r="W3045">
        <v>15</v>
      </c>
      <c r="X3045">
        <v>100475</v>
      </c>
      <c r="Y3045">
        <v>16</v>
      </c>
      <c r="Z3045">
        <v>100477</v>
      </c>
      <c r="AA3045">
        <v>17</v>
      </c>
      <c r="AB3045">
        <v>100476</v>
      </c>
      <c r="AC3045">
        <v>19</v>
      </c>
      <c r="AD3045">
        <v>100476</v>
      </c>
      <c r="AE3045">
        <v>20</v>
      </c>
      <c r="AF3045">
        <v>201585</v>
      </c>
      <c r="AG3045">
        <v>18</v>
      </c>
      <c r="AH3045" t="e">
        <f>VLOOKUP(AF3045,关卡难度线!B:H,11,0)</f>
        <v>#N/A</v>
      </c>
    </row>
    <row r="3046" spans="14:34">
      <c r="N3046" s="14">
        <v>100475</v>
      </c>
      <c r="O3046">
        <v>11</v>
      </c>
      <c r="P3046">
        <v>100477</v>
      </c>
      <c r="Q3046">
        <v>12</v>
      </c>
      <c r="R3046">
        <v>100475</v>
      </c>
      <c r="S3046">
        <v>13</v>
      </c>
      <c r="T3046">
        <v>100476</v>
      </c>
      <c r="U3046">
        <v>14</v>
      </c>
      <c r="V3046">
        <v>100477</v>
      </c>
      <c r="W3046">
        <v>15</v>
      </c>
      <c r="X3046">
        <v>100477</v>
      </c>
      <c r="Y3046">
        <v>16</v>
      </c>
      <c r="Z3046">
        <v>100476</v>
      </c>
      <c r="AA3046">
        <v>17</v>
      </c>
      <c r="AB3046">
        <v>100476</v>
      </c>
      <c r="AC3046">
        <v>19</v>
      </c>
      <c r="AD3046">
        <v>100476</v>
      </c>
      <c r="AE3046">
        <v>20</v>
      </c>
      <c r="AF3046">
        <v>201586</v>
      </c>
      <c r="AG3046">
        <v>18</v>
      </c>
      <c r="AH3046" t="e">
        <f>VLOOKUP(AF3046,关卡难度线!B:H,11,0)</f>
        <v>#N/A</v>
      </c>
    </row>
    <row r="3047" spans="14:34">
      <c r="N3047" s="14">
        <v>100477</v>
      </c>
      <c r="O3047">
        <v>11</v>
      </c>
      <c r="P3047">
        <v>100477</v>
      </c>
      <c r="Q3047">
        <v>12</v>
      </c>
      <c r="R3047">
        <v>100475</v>
      </c>
      <c r="S3047">
        <v>13</v>
      </c>
      <c r="T3047">
        <v>100477</v>
      </c>
      <c r="U3047">
        <v>14</v>
      </c>
      <c r="V3047">
        <v>100476</v>
      </c>
      <c r="W3047">
        <v>15</v>
      </c>
      <c r="X3047">
        <v>100475</v>
      </c>
      <c r="Y3047">
        <v>16</v>
      </c>
      <c r="Z3047">
        <v>100477</v>
      </c>
      <c r="AA3047">
        <v>17</v>
      </c>
      <c r="AB3047">
        <v>100476</v>
      </c>
      <c r="AC3047">
        <v>19</v>
      </c>
      <c r="AD3047">
        <v>100475</v>
      </c>
      <c r="AE3047">
        <v>20</v>
      </c>
      <c r="AF3047">
        <v>201587</v>
      </c>
      <c r="AG3047">
        <v>18</v>
      </c>
      <c r="AH3047" t="e">
        <f>VLOOKUP(AF3047,关卡难度线!B:H,11,0)</f>
        <v>#N/A</v>
      </c>
    </row>
    <row r="3048" spans="14:34">
      <c r="N3048" s="14">
        <v>100476</v>
      </c>
      <c r="O3048">
        <v>11</v>
      </c>
      <c r="P3048">
        <v>100476</v>
      </c>
      <c r="Q3048">
        <v>12</v>
      </c>
      <c r="R3048">
        <v>100476</v>
      </c>
      <c r="S3048">
        <v>13</v>
      </c>
      <c r="T3048">
        <v>100475</v>
      </c>
      <c r="U3048">
        <v>14</v>
      </c>
      <c r="V3048">
        <v>100475</v>
      </c>
      <c r="W3048">
        <v>15</v>
      </c>
      <c r="X3048">
        <v>100475</v>
      </c>
      <c r="Y3048">
        <v>16</v>
      </c>
      <c r="Z3048">
        <v>100476</v>
      </c>
      <c r="AA3048">
        <v>17</v>
      </c>
      <c r="AB3048">
        <v>100476</v>
      </c>
      <c r="AC3048">
        <v>19</v>
      </c>
      <c r="AD3048">
        <v>100477</v>
      </c>
      <c r="AE3048">
        <v>20</v>
      </c>
      <c r="AF3048">
        <v>201588</v>
      </c>
      <c r="AG3048">
        <v>18</v>
      </c>
      <c r="AH3048" t="e">
        <f>VLOOKUP(AF3048,关卡难度线!B:H,11,0)</f>
        <v>#N/A</v>
      </c>
    </row>
    <row r="3049" spans="14:34">
      <c r="N3049" s="14">
        <v>100477</v>
      </c>
      <c r="O3049">
        <v>11</v>
      </c>
      <c r="P3049">
        <v>100477</v>
      </c>
      <c r="Q3049">
        <v>12</v>
      </c>
      <c r="R3049">
        <v>100475</v>
      </c>
      <c r="S3049">
        <v>13</v>
      </c>
      <c r="T3049">
        <v>100477</v>
      </c>
      <c r="U3049">
        <v>14</v>
      </c>
      <c r="V3049">
        <v>100477</v>
      </c>
      <c r="W3049">
        <v>15</v>
      </c>
      <c r="X3049">
        <v>100477</v>
      </c>
      <c r="Y3049">
        <v>16</v>
      </c>
      <c r="Z3049">
        <v>100475</v>
      </c>
      <c r="AA3049">
        <v>17</v>
      </c>
      <c r="AB3049">
        <v>100476</v>
      </c>
      <c r="AC3049">
        <v>19</v>
      </c>
      <c r="AD3049">
        <v>100476</v>
      </c>
      <c r="AE3049">
        <v>20</v>
      </c>
      <c r="AF3049">
        <v>201589</v>
      </c>
      <c r="AG3049">
        <v>18</v>
      </c>
      <c r="AH3049" t="e">
        <f>VLOOKUP(AF3049,关卡难度线!B:H,11,0)</f>
        <v>#N/A</v>
      </c>
    </row>
    <row r="3050" spans="14:34">
      <c r="N3050" s="14">
        <v>100475</v>
      </c>
      <c r="O3050">
        <v>11</v>
      </c>
      <c r="P3050">
        <v>100477</v>
      </c>
      <c r="Q3050">
        <v>12</v>
      </c>
      <c r="R3050">
        <v>100476</v>
      </c>
      <c r="S3050">
        <v>13</v>
      </c>
      <c r="T3050">
        <v>100476</v>
      </c>
      <c r="U3050">
        <v>14</v>
      </c>
      <c r="V3050">
        <v>100476</v>
      </c>
      <c r="W3050">
        <v>15</v>
      </c>
      <c r="X3050">
        <v>100475</v>
      </c>
      <c r="Y3050">
        <v>16</v>
      </c>
      <c r="Z3050">
        <v>100476</v>
      </c>
      <c r="AA3050">
        <v>17</v>
      </c>
      <c r="AB3050">
        <v>100475</v>
      </c>
      <c r="AC3050">
        <v>19</v>
      </c>
      <c r="AD3050">
        <v>100475</v>
      </c>
      <c r="AE3050">
        <v>20</v>
      </c>
      <c r="AF3050">
        <v>201590</v>
      </c>
      <c r="AG3050">
        <v>18</v>
      </c>
      <c r="AH3050" t="e">
        <f>VLOOKUP(AF3050,关卡难度线!B:H,11,0)</f>
        <v>#N/A</v>
      </c>
    </row>
    <row r="3051" spans="14:34">
      <c r="N3051" s="14">
        <v>100476</v>
      </c>
      <c r="O3051">
        <v>11</v>
      </c>
      <c r="P3051">
        <v>100475</v>
      </c>
      <c r="Q3051">
        <v>12</v>
      </c>
      <c r="R3051">
        <v>100475</v>
      </c>
      <c r="S3051">
        <v>13</v>
      </c>
      <c r="T3051">
        <v>100475</v>
      </c>
      <c r="U3051">
        <v>14</v>
      </c>
      <c r="V3051">
        <v>100476</v>
      </c>
      <c r="W3051">
        <v>15</v>
      </c>
      <c r="X3051">
        <v>100476</v>
      </c>
      <c r="Y3051">
        <v>16</v>
      </c>
      <c r="Z3051">
        <v>100475</v>
      </c>
      <c r="AA3051">
        <v>17</v>
      </c>
      <c r="AB3051">
        <v>100477</v>
      </c>
      <c r="AC3051">
        <v>19</v>
      </c>
      <c r="AD3051">
        <v>100475</v>
      </c>
      <c r="AE3051">
        <v>20</v>
      </c>
      <c r="AF3051">
        <v>201581</v>
      </c>
      <c r="AG3051">
        <v>18</v>
      </c>
      <c r="AH3051" t="e">
        <f>VLOOKUP(AF3051,关卡难度线!B:H,11,0)</f>
        <v>#N/A</v>
      </c>
    </row>
    <row r="3052" spans="14:34">
      <c r="N3052" s="14">
        <v>100475</v>
      </c>
      <c r="O3052">
        <v>11</v>
      </c>
      <c r="P3052">
        <v>100475</v>
      </c>
      <c r="Q3052">
        <v>12</v>
      </c>
      <c r="R3052">
        <v>100476</v>
      </c>
      <c r="S3052">
        <v>13</v>
      </c>
      <c r="T3052">
        <v>100476</v>
      </c>
      <c r="U3052">
        <v>14</v>
      </c>
      <c r="V3052">
        <v>100476</v>
      </c>
      <c r="W3052">
        <v>15</v>
      </c>
      <c r="X3052">
        <v>100476</v>
      </c>
      <c r="Y3052">
        <v>16</v>
      </c>
      <c r="Z3052">
        <v>100475</v>
      </c>
      <c r="AA3052">
        <v>17</v>
      </c>
      <c r="AB3052">
        <v>100477</v>
      </c>
      <c r="AC3052">
        <v>19</v>
      </c>
      <c r="AD3052">
        <v>100477</v>
      </c>
      <c r="AE3052">
        <v>20</v>
      </c>
      <c r="AF3052">
        <v>201582</v>
      </c>
      <c r="AG3052">
        <v>18</v>
      </c>
      <c r="AH3052" t="e">
        <f>VLOOKUP(AF3052,关卡难度线!B:H,11,0)</f>
        <v>#N/A</v>
      </c>
    </row>
    <row r="3053" spans="14:34">
      <c r="N3053" s="14">
        <v>100476</v>
      </c>
      <c r="O3053">
        <v>11</v>
      </c>
      <c r="P3053">
        <v>100477</v>
      </c>
      <c r="Q3053">
        <v>12</v>
      </c>
      <c r="R3053">
        <v>100476</v>
      </c>
      <c r="S3053">
        <v>13</v>
      </c>
      <c r="T3053">
        <v>100477</v>
      </c>
      <c r="U3053">
        <v>14</v>
      </c>
      <c r="V3053">
        <v>100477</v>
      </c>
      <c r="W3053">
        <v>15</v>
      </c>
      <c r="X3053">
        <v>100476</v>
      </c>
      <c r="Y3053">
        <v>16</v>
      </c>
      <c r="Z3053">
        <v>100475</v>
      </c>
      <c r="AA3053">
        <v>17</v>
      </c>
      <c r="AB3053">
        <v>100475</v>
      </c>
      <c r="AC3053">
        <v>19</v>
      </c>
      <c r="AD3053">
        <v>100475</v>
      </c>
      <c r="AE3053">
        <v>20</v>
      </c>
      <c r="AF3053">
        <v>201583</v>
      </c>
      <c r="AG3053">
        <v>18</v>
      </c>
      <c r="AH3053" t="e">
        <f>VLOOKUP(AF3053,关卡难度线!B:H,11,0)</f>
        <v>#N/A</v>
      </c>
    </row>
    <row r="3054" spans="14:34">
      <c r="N3054" s="14">
        <v>100475</v>
      </c>
      <c r="O3054">
        <v>11</v>
      </c>
      <c r="P3054">
        <v>100476</v>
      </c>
      <c r="Q3054">
        <v>12</v>
      </c>
      <c r="R3054">
        <v>100475</v>
      </c>
      <c r="S3054">
        <v>13</v>
      </c>
      <c r="T3054">
        <v>100477</v>
      </c>
      <c r="U3054">
        <v>14</v>
      </c>
      <c r="V3054">
        <v>100475</v>
      </c>
      <c r="W3054">
        <v>15</v>
      </c>
      <c r="X3054">
        <v>100475</v>
      </c>
      <c r="Y3054">
        <v>16</v>
      </c>
      <c r="Z3054">
        <v>100477</v>
      </c>
      <c r="AA3054">
        <v>17</v>
      </c>
      <c r="AB3054">
        <v>100476</v>
      </c>
      <c r="AC3054">
        <v>19</v>
      </c>
      <c r="AD3054">
        <v>100475</v>
      </c>
      <c r="AE3054">
        <v>20</v>
      </c>
      <c r="AF3054">
        <v>201584</v>
      </c>
      <c r="AG3054">
        <v>18</v>
      </c>
      <c r="AH3054" t="e">
        <f>VLOOKUP(AF3054,关卡难度线!B:H,11,0)</f>
        <v>#N/A</v>
      </c>
    </row>
    <row r="3055" spans="14:34">
      <c r="N3055" s="14">
        <v>100475</v>
      </c>
      <c r="O3055">
        <v>11</v>
      </c>
      <c r="P3055">
        <v>100477</v>
      </c>
      <c r="Q3055">
        <v>12</v>
      </c>
      <c r="R3055">
        <v>100476</v>
      </c>
      <c r="S3055">
        <v>13</v>
      </c>
      <c r="T3055">
        <v>100476</v>
      </c>
      <c r="U3055">
        <v>14</v>
      </c>
      <c r="V3055">
        <v>100477</v>
      </c>
      <c r="W3055">
        <v>15</v>
      </c>
      <c r="X3055">
        <v>100475</v>
      </c>
      <c r="Y3055">
        <v>16</v>
      </c>
      <c r="Z3055">
        <v>100477</v>
      </c>
      <c r="AA3055">
        <v>17</v>
      </c>
      <c r="AB3055">
        <v>100476</v>
      </c>
      <c r="AC3055">
        <v>19</v>
      </c>
      <c r="AD3055">
        <v>100476</v>
      </c>
      <c r="AE3055">
        <v>20</v>
      </c>
      <c r="AF3055">
        <v>201585</v>
      </c>
      <c r="AG3055">
        <v>18</v>
      </c>
      <c r="AH3055" t="e">
        <f>VLOOKUP(AF3055,关卡难度线!B:H,11,0)</f>
        <v>#N/A</v>
      </c>
    </row>
    <row r="3056" spans="14:34">
      <c r="N3056" s="14">
        <v>100475</v>
      </c>
      <c r="O3056">
        <v>11</v>
      </c>
      <c r="P3056">
        <v>100477</v>
      </c>
      <c r="Q3056">
        <v>12</v>
      </c>
      <c r="R3056">
        <v>100475</v>
      </c>
      <c r="S3056">
        <v>13</v>
      </c>
      <c r="T3056">
        <v>100476</v>
      </c>
      <c r="U3056">
        <v>14</v>
      </c>
      <c r="V3056">
        <v>100477</v>
      </c>
      <c r="W3056">
        <v>15</v>
      </c>
      <c r="X3056">
        <v>100477</v>
      </c>
      <c r="Y3056">
        <v>16</v>
      </c>
      <c r="Z3056">
        <v>100476</v>
      </c>
      <c r="AA3056">
        <v>17</v>
      </c>
      <c r="AB3056">
        <v>100476</v>
      </c>
      <c r="AC3056">
        <v>19</v>
      </c>
      <c r="AD3056">
        <v>100476</v>
      </c>
      <c r="AE3056">
        <v>20</v>
      </c>
      <c r="AF3056">
        <v>201586</v>
      </c>
      <c r="AG3056">
        <v>18</v>
      </c>
      <c r="AH3056" t="e">
        <f>VLOOKUP(AF3056,关卡难度线!B:H,11,0)</f>
        <v>#N/A</v>
      </c>
    </row>
    <row r="3057" spans="14:34">
      <c r="N3057" s="14">
        <v>100477</v>
      </c>
      <c r="O3057">
        <v>11</v>
      </c>
      <c r="P3057">
        <v>100477</v>
      </c>
      <c r="Q3057">
        <v>12</v>
      </c>
      <c r="R3057">
        <v>100475</v>
      </c>
      <c r="S3057">
        <v>13</v>
      </c>
      <c r="T3057">
        <v>100477</v>
      </c>
      <c r="U3057">
        <v>14</v>
      </c>
      <c r="V3057">
        <v>100476</v>
      </c>
      <c r="W3057">
        <v>15</v>
      </c>
      <c r="X3057">
        <v>100475</v>
      </c>
      <c r="Y3057">
        <v>16</v>
      </c>
      <c r="Z3057">
        <v>100477</v>
      </c>
      <c r="AA3057">
        <v>17</v>
      </c>
      <c r="AB3057">
        <v>100476</v>
      </c>
      <c r="AC3057">
        <v>19</v>
      </c>
      <c r="AD3057">
        <v>100475</v>
      </c>
      <c r="AE3057">
        <v>20</v>
      </c>
      <c r="AF3057">
        <v>201587</v>
      </c>
      <c r="AG3057">
        <v>18</v>
      </c>
      <c r="AH3057" t="e">
        <f>VLOOKUP(AF3057,关卡难度线!B:H,11,0)</f>
        <v>#N/A</v>
      </c>
    </row>
    <row r="3058" spans="14:34">
      <c r="N3058" s="14">
        <v>100476</v>
      </c>
      <c r="O3058">
        <v>11</v>
      </c>
      <c r="P3058">
        <v>100476</v>
      </c>
      <c r="Q3058">
        <v>12</v>
      </c>
      <c r="R3058">
        <v>100476</v>
      </c>
      <c r="S3058">
        <v>13</v>
      </c>
      <c r="T3058">
        <v>100475</v>
      </c>
      <c r="U3058">
        <v>14</v>
      </c>
      <c r="V3058">
        <v>100475</v>
      </c>
      <c r="W3058">
        <v>15</v>
      </c>
      <c r="X3058">
        <v>100475</v>
      </c>
      <c r="Y3058">
        <v>16</v>
      </c>
      <c r="Z3058">
        <v>100476</v>
      </c>
      <c r="AA3058">
        <v>17</v>
      </c>
      <c r="AB3058">
        <v>100476</v>
      </c>
      <c r="AC3058">
        <v>19</v>
      </c>
      <c r="AD3058">
        <v>100477</v>
      </c>
      <c r="AE3058">
        <v>20</v>
      </c>
      <c r="AF3058">
        <v>201588</v>
      </c>
      <c r="AG3058">
        <v>18</v>
      </c>
      <c r="AH3058" t="e">
        <f>VLOOKUP(AF3058,关卡难度线!B:H,11,0)</f>
        <v>#N/A</v>
      </c>
    </row>
    <row r="3059" spans="14:34">
      <c r="N3059" s="14">
        <v>100477</v>
      </c>
      <c r="O3059">
        <v>11</v>
      </c>
      <c r="P3059">
        <v>100477</v>
      </c>
      <c r="Q3059">
        <v>12</v>
      </c>
      <c r="R3059">
        <v>100475</v>
      </c>
      <c r="S3059">
        <v>13</v>
      </c>
      <c r="T3059">
        <v>100477</v>
      </c>
      <c r="U3059">
        <v>14</v>
      </c>
      <c r="V3059">
        <v>100477</v>
      </c>
      <c r="W3059">
        <v>15</v>
      </c>
      <c r="X3059">
        <v>100477</v>
      </c>
      <c r="Y3059">
        <v>16</v>
      </c>
      <c r="Z3059">
        <v>100475</v>
      </c>
      <c r="AA3059">
        <v>17</v>
      </c>
      <c r="AB3059">
        <v>100476</v>
      </c>
      <c r="AC3059">
        <v>19</v>
      </c>
      <c r="AD3059">
        <v>100476</v>
      </c>
      <c r="AE3059">
        <v>20</v>
      </c>
      <c r="AF3059">
        <v>201589</v>
      </c>
      <c r="AG3059">
        <v>18</v>
      </c>
      <c r="AH3059" t="e">
        <f>VLOOKUP(AF3059,关卡难度线!B:H,11,0)</f>
        <v>#N/A</v>
      </c>
    </row>
    <row r="3060" spans="14:34">
      <c r="N3060" s="14">
        <v>100475</v>
      </c>
      <c r="O3060">
        <v>11</v>
      </c>
      <c r="P3060">
        <v>100477</v>
      </c>
      <c r="Q3060">
        <v>12</v>
      </c>
      <c r="R3060">
        <v>100476</v>
      </c>
      <c r="S3060">
        <v>13</v>
      </c>
      <c r="T3060">
        <v>100476</v>
      </c>
      <c r="U3060">
        <v>14</v>
      </c>
      <c r="V3060">
        <v>100476</v>
      </c>
      <c r="W3060">
        <v>15</v>
      </c>
      <c r="X3060">
        <v>100475</v>
      </c>
      <c r="Y3060">
        <v>16</v>
      </c>
      <c r="Z3060">
        <v>100476</v>
      </c>
      <c r="AA3060">
        <v>17</v>
      </c>
      <c r="AB3060">
        <v>100475</v>
      </c>
      <c r="AC3060">
        <v>19</v>
      </c>
      <c r="AD3060">
        <v>100475</v>
      </c>
      <c r="AE3060">
        <v>20</v>
      </c>
      <c r="AF3060">
        <v>201590</v>
      </c>
      <c r="AG3060">
        <v>18</v>
      </c>
      <c r="AH3060" t="e">
        <f>VLOOKUP(AF3060,关卡难度线!B:H,11,0)</f>
        <v>#N/A</v>
      </c>
    </row>
    <row r="3061" spans="14:34">
      <c r="N3061" s="14">
        <v>100479</v>
      </c>
      <c r="O3061">
        <v>11</v>
      </c>
      <c r="P3061">
        <v>100478</v>
      </c>
      <c r="Q3061">
        <v>12</v>
      </c>
      <c r="R3061">
        <v>100478</v>
      </c>
      <c r="S3061">
        <v>13</v>
      </c>
      <c r="T3061">
        <v>100478</v>
      </c>
      <c r="U3061">
        <v>14</v>
      </c>
      <c r="V3061">
        <v>100478</v>
      </c>
      <c r="W3061">
        <v>15</v>
      </c>
      <c r="X3061">
        <v>100480</v>
      </c>
      <c r="Y3061">
        <v>16</v>
      </c>
      <c r="Z3061">
        <v>100480</v>
      </c>
      <c r="AA3061">
        <v>17</v>
      </c>
      <c r="AB3061">
        <v>100478</v>
      </c>
      <c r="AC3061">
        <v>19</v>
      </c>
      <c r="AD3061">
        <v>100478</v>
      </c>
      <c r="AE3061">
        <v>20</v>
      </c>
      <c r="AF3061">
        <v>201591</v>
      </c>
      <c r="AG3061">
        <v>18</v>
      </c>
      <c r="AH3061" t="e">
        <f>VLOOKUP(AF3061,关卡难度线!B:H,11,0)</f>
        <v>#N/A</v>
      </c>
    </row>
    <row r="3062" spans="14:34">
      <c r="N3062" s="14">
        <v>100478</v>
      </c>
      <c r="O3062">
        <v>11</v>
      </c>
      <c r="P3062">
        <v>100479</v>
      </c>
      <c r="Q3062">
        <v>12</v>
      </c>
      <c r="R3062">
        <v>100479</v>
      </c>
      <c r="S3062">
        <v>13</v>
      </c>
      <c r="T3062">
        <v>100480</v>
      </c>
      <c r="U3062">
        <v>14</v>
      </c>
      <c r="V3062">
        <v>100478</v>
      </c>
      <c r="W3062">
        <v>15</v>
      </c>
      <c r="X3062">
        <v>100478</v>
      </c>
      <c r="Y3062">
        <v>16</v>
      </c>
      <c r="Z3062">
        <v>100479</v>
      </c>
      <c r="AA3062">
        <v>17</v>
      </c>
      <c r="AB3062">
        <v>100478</v>
      </c>
      <c r="AC3062">
        <v>19</v>
      </c>
      <c r="AD3062">
        <v>100480</v>
      </c>
      <c r="AE3062">
        <v>20</v>
      </c>
      <c r="AF3062">
        <v>201592</v>
      </c>
      <c r="AG3062">
        <v>18</v>
      </c>
      <c r="AH3062" t="e">
        <f>VLOOKUP(AF3062,关卡难度线!B:H,11,0)</f>
        <v>#N/A</v>
      </c>
    </row>
    <row r="3063" spans="14:34">
      <c r="N3063" s="14">
        <v>100480</v>
      </c>
      <c r="O3063">
        <v>11</v>
      </c>
      <c r="P3063">
        <v>100480</v>
      </c>
      <c r="Q3063">
        <v>12</v>
      </c>
      <c r="R3063">
        <v>100478</v>
      </c>
      <c r="S3063">
        <v>13</v>
      </c>
      <c r="T3063">
        <v>100479</v>
      </c>
      <c r="U3063">
        <v>14</v>
      </c>
      <c r="V3063">
        <v>100479</v>
      </c>
      <c r="W3063">
        <v>15</v>
      </c>
      <c r="X3063">
        <v>100480</v>
      </c>
      <c r="Y3063">
        <v>16</v>
      </c>
      <c r="Z3063">
        <v>100479</v>
      </c>
      <c r="AA3063">
        <v>17</v>
      </c>
      <c r="AB3063">
        <v>100480</v>
      </c>
      <c r="AC3063">
        <v>19</v>
      </c>
      <c r="AD3063">
        <v>100478</v>
      </c>
      <c r="AE3063">
        <v>20</v>
      </c>
      <c r="AF3063">
        <v>201593</v>
      </c>
      <c r="AG3063">
        <v>18</v>
      </c>
      <c r="AH3063" t="e">
        <f>VLOOKUP(AF3063,关卡难度线!B:H,11,0)</f>
        <v>#N/A</v>
      </c>
    </row>
    <row r="3064" spans="14:34">
      <c r="N3064" s="14">
        <v>100478</v>
      </c>
      <c r="O3064">
        <v>11</v>
      </c>
      <c r="P3064">
        <v>100480</v>
      </c>
      <c r="Q3064">
        <v>12</v>
      </c>
      <c r="R3064">
        <v>100479</v>
      </c>
      <c r="S3064">
        <v>13</v>
      </c>
      <c r="T3064">
        <v>100478</v>
      </c>
      <c r="U3064">
        <v>14</v>
      </c>
      <c r="V3064">
        <v>100479</v>
      </c>
      <c r="W3064">
        <v>15</v>
      </c>
      <c r="X3064">
        <v>100480</v>
      </c>
      <c r="Y3064">
        <v>16</v>
      </c>
      <c r="Z3064">
        <v>100479</v>
      </c>
      <c r="AA3064">
        <v>17</v>
      </c>
      <c r="AB3064">
        <v>100480</v>
      </c>
      <c r="AC3064">
        <v>19</v>
      </c>
      <c r="AD3064">
        <v>100478</v>
      </c>
      <c r="AE3064">
        <v>20</v>
      </c>
      <c r="AF3064">
        <v>201594</v>
      </c>
      <c r="AG3064">
        <v>18</v>
      </c>
      <c r="AH3064" t="e">
        <f>VLOOKUP(AF3064,关卡难度线!B:H,11,0)</f>
        <v>#N/A</v>
      </c>
    </row>
    <row r="3065" spans="14:34">
      <c r="N3065" s="14">
        <v>100480</v>
      </c>
      <c r="O3065">
        <v>11</v>
      </c>
      <c r="P3065">
        <v>100479</v>
      </c>
      <c r="Q3065">
        <v>12</v>
      </c>
      <c r="R3065">
        <v>100480</v>
      </c>
      <c r="S3065">
        <v>13</v>
      </c>
      <c r="T3065">
        <v>100480</v>
      </c>
      <c r="U3065">
        <v>14</v>
      </c>
      <c r="V3065">
        <v>100479</v>
      </c>
      <c r="W3065">
        <v>15</v>
      </c>
      <c r="X3065">
        <v>100480</v>
      </c>
      <c r="Y3065">
        <v>16</v>
      </c>
      <c r="Z3065">
        <v>100479</v>
      </c>
      <c r="AA3065">
        <v>17</v>
      </c>
      <c r="AB3065">
        <v>100478</v>
      </c>
      <c r="AC3065">
        <v>19</v>
      </c>
      <c r="AD3065">
        <v>100478</v>
      </c>
      <c r="AE3065">
        <v>20</v>
      </c>
      <c r="AF3065">
        <v>201595</v>
      </c>
      <c r="AG3065">
        <v>18</v>
      </c>
      <c r="AH3065" t="e">
        <f>VLOOKUP(AF3065,关卡难度线!B:H,11,0)</f>
        <v>#N/A</v>
      </c>
    </row>
    <row r="3066" spans="14:34">
      <c r="N3066" s="14">
        <v>100479</v>
      </c>
      <c r="O3066">
        <v>11</v>
      </c>
      <c r="P3066">
        <v>100479</v>
      </c>
      <c r="Q3066">
        <v>12</v>
      </c>
      <c r="R3066">
        <v>100478</v>
      </c>
      <c r="S3066">
        <v>13</v>
      </c>
      <c r="T3066">
        <v>100480</v>
      </c>
      <c r="U3066">
        <v>14</v>
      </c>
      <c r="V3066">
        <v>100479</v>
      </c>
      <c r="W3066">
        <v>15</v>
      </c>
      <c r="X3066">
        <v>100479</v>
      </c>
      <c r="Y3066">
        <v>16</v>
      </c>
      <c r="Z3066">
        <v>100479</v>
      </c>
      <c r="AA3066">
        <v>17</v>
      </c>
      <c r="AB3066">
        <v>100478</v>
      </c>
      <c r="AC3066">
        <v>19</v>
      </c>
      <c r="AD3066">
        <v>100479</v>
      </c>
      <c r="AE3066">
        <v>20</v>
      </c>
      <c r="AF3066">
        <v>201596</v>
      </c>
      <c r="AG3066">
        <v>18</v>
      </c>
      <c r="AH3066" t="e">
        <f>VLOOKUP(AF3066,关卡难度线!B:H,11,0)</f>
        <v>#N/A</v>
      </c>
    </row>
    <row r="3067" spans="14:34">
      <c r="N3067" s="14">
        <v>100478</v>
      </c>
      <c r="O3067">
        <v>11</v>
      </c>
      <c r="P3067">
        <v>100479</v>
      </c>
      <c r="Q3067">
        <v>12</v>
      </c>
      <c r="R3067">
        <v>100480</v>
      </c>
      <c r="S3067">
        <v>13</v>
      </c>
      <c r="T3067">
        <v>100479</v>
      </c>
      <c r="U3067">
        <v>14</v>
      </c>
      <c r="V3067">
        <v>100480</v>
      </c>
      <c r="W3067">
        <v>15</v>
      </c>
      <c r="X3067">
        <v>100480</v>
      </c>
      <c r="Y3067">
        <v>16</v>
      </c>
      <c r="Z3067">
        <v>100479</v>
      </c>
      <c r="AA3067">
        <v>17</v>
      </c>
      <c r="AB3067">
        <v>100478</v>
      </c>
      <c r="AC3067">
        <v>19</v>
      </c>
      <c r="AD3067">
        <v>100478</v>
      </c>
      <c r="AE3067">
        <v>20</v>
      </c>
      <c r="AF3067">
        <v>201597</v>
      </c>
      <c r="AG3067">
        <v>18</v>
      </c>
      <c r="AH3067" t="e">
        <f>VLOOKUP(AF3067,关卡难度线!B:H,11,0)</f>
        <v>#N/A</v>
      </c>
    </row>
    <row r="3068" spans="14:34">
      <c r="N3068" s="14">
        <v>100479</v>
      </c>
      <c r="O3068">
        <v>11</v>
      </c>
      <c r="P3068">
        <v>100480</v>
      </c>
      <c r="Q3068">
        <v>12</v>
      </c>
      <c r="R3068">
        <v>100479</v>
      </c>
      <c r="S3068">
        <v>13</v>
      </c>
      <c r="T3068">
        <v>100479</v>
      </c>
      <c r="U3068">
        <v>14</v>
      </c>
      <c r="V3068">
        <v>100478</v>
      </c>
      <c r="W3068">
        <v>15</v>
      </c>
      <c r="X3068">
        <v>100478</v>
      </c>
      <c r="Y3068">
        <v>16</v>
      </c>
      <c r="Z3068">
        <v>100480</v>
      </c>
      <c r="AA3068">
        <v>17</v>
      </c>
      <c r="AB3068">
        <v>100478</v>
      </c>
      <c r="AC3068">
        <v>19</v>
      </c>
      <c r="AD3068">
        <v>100478</v>
      </c>
      <c r="AE3068">
        <v>20</v>
      </c>
      <c r="AF3068">
        <v>201598</v>
      </c>
      <c r="AG3068">
        <v>18</v>
      </c>
      <c r="AH3068" t="e">
        <f>VLOOKUP(AF3068,关卡难度线!B:H,11,0)</f>
        <v>#N/A</v>
      </c>
    </row>
    <row r="3069" spans="14:34">
      <c r="N3069" s="14">
        <v>100478</v>
      </c>
      <c r="O3069">
        <v>11</v>
      </c>
      <c r="P3069">
        <v>100478</v>
      </c>
      <c r="Q3069">
        <v>12</v>
      </c>
      <c r="R3069">
        <v>100478</v>
      </c>
      <c r="S3069">
        <v>13</v>
      </c>
      <c r="T3069">
        <v>100479</v>
      </c>
      <c r="U3069">
        <v>14</v>
      </c>
      <c r="V3069">
        <v>100479</v>
      </c>
      <c r="W3069">
        <v>15</v>
      </c>
      <c r="X3069">
        <v>100478</v>
      </c>
      <c r="Y3069">
        <v>16</v>
      </c>
      <c r="Z3069">
        <v>100480</v>
      </c>
      <c r="AA3069">
        <v>17</v>
      </c>
      <c r="AB3069">
        <v>100479</v>
      </c>
      <c r="AC3069">
        <v>19</v>
      </c>
      <c r="AD3069">
        <v>100480</v>
      </c>
      <c r="AE3069">
        <v>20</v>
      </c>
      <c r="AF3069">
        <v>201599</v>
      </c>
      <c r="AG3069">
        <v>18</v>
      </c>
      <c r="AH3069" t="e">
        <f>VLOOKUP(AF3069,关卡难度线!B:H,11,0)</f>
        <v>#N/A</v>
      </c>
    </row>
    <row r="3070" spans="14:34">
      <c r="N3070" s="14">
        <v>100480</v>
      </c>
      <c r="O3070">
        <v>11</v>
      </c>
      <c r="P3070">
        <v>100478</v>
      </c>
      <c r="Q3070">
        <v>12</v>
      </c>
      <c r="R3070">
        <v>100478</v>
      </c>
      <c r="S3070">
        <v>13</v>
      </c>
      <c r="T3070">
        <v>100480</v>
      </c>
      <c r="U3070">
        <v>14</v>
      </c>
      <c r="V3070">
        <v>100479</v>
      </c>
      <c r="W3070">
        <v>15</v>
      </c>
      <c r="X3070">
        <v>100478</v>
      </c>
      <c r="Y3070">
        <v>16</v>
      </c>
      <c r="Z3070">
        <v>100480</v>
      </c>
      <c r="AA3070">
        <v>17</v>
      </c>
      <c r="AB3070">
        <v>100480</v>
      </c>
      <c r="AC3070">
        <v>19</v>
      </c>
      <c r="AD3070">
        <v>100478</v>
      </c>
      <c r="AE3070">
        <v>20</v>
      </c>
      <c r="AF3070">
        <v>201600</v>
      </c>
      <c r="AG3070">
        <v>18</v>
      </c>
      <c r="AH3070" t="e">
        <f>VLOOKUP(AF3070,关卡难度线!B:H,11,0)</f>
        <v>#N/A</v>
      </c>
    </row>
    <row r="3071" spans="14:34">
      <c r="N3071" s="14">
        <v>100479</v>
      </c>
      <c r="O3071">
        <v>11</v>
      </c>
      <c r="P3071">
        <v>100478</v>
      </c>
      <c r="Q3071">
        <v>12</v>
      </c>
      <c r="R3071">
        <v>100478</v>
      </c>
      <c r="S3071">
        <v>13</v>
      </c>
      <c r="T3071">
        <v>100478</v>
      </c>
      <c r="U3071">
        <v>14</v>
      </c>
      <c r="V3071">
        <v>100478</v>
      </c>
      <c r="W3071">
        <v>15</v>
      </c>
      <c r="X3071">
        <v>100480</v>
      </c>
      <c r="Y3071">
        <v>16</v>
      </c>
      <c r="Z3071">
        <v>100480</v>
      </c>
      <c r="AA3071">
        <v>17</v>
      </c>
      <c r="AB3071">
        <v>100478</v>
      </c>
      <c r="AC3071">
        <v>19</v>
      </c>
      <c r="AD3071">
        <v>100478</v>
      </c>
      <c r="AE3071">
        <v>20</v>
      </c>
      <c r="AF3071">
        <v>201591</v>
      </c>
      <c r="AG3071">
        <v>18</v>
      </c>
      <c r="AH3071" t="e">
        <f>VLOOKUP(AF3071,关卡难度线!B:H,11,0)</f>
        <v>#N/A</v>
      </c>
    </row>
    <row r="3072" spans="14:34">
      <c r="N3072" s="14">
        <v>100478</v>
      </c>
      <c r="O3072">
        <v>11</v>
      </c>
      <c r="P3072">
        <v>100479</v>
      </c>
      <c r="Q3072">
        <v>12</v>
      </c>
      <c r="R3072">
        <v>100479</v>
      </c>
      <c r="S3072">
        <v>13</v>
      </c>
      <c r="T3072">
        <v>100480</v>
      </c>
      <c r="U3072">
        <v>14</v>
      </c>
      <c r="V3072">
        <v>100478</v>
      </c>
      <c r="W3072">
        <v>15</v>
      </c>
      <c r="X3072">
        <v>100478</v>
      </c>
      <c r="Y3072">
        <v>16</v>
      </c>
      <c r="Z3072">
        <v>100479</v>
      </c>
      <c r="AA3072">
        <v>17</v>
      </c>
      <c r="AB3072">
        <v>100478</v>
      </c>
      <c r="AC3072">
        <v>19</v>
      </c>
      <c r="AD3072">
        <v>100480</v>
      </c>
      <c r="AE3072">
        <v>20</v>
      </c>
      <c r="AF3072">
        <v>201592</v>
      </c>
      <c r="AG3072">
        <v>18</v>
      </c>
      <c r="AH3072" t="e">
        <f>VLOOKUP(AF3072,关卡难度线!B:H,11,0)</f>
        <v>#N/A</v>
      </c>
    </row>
    <row r="3073" spans="14:34">
      <c r="N3073" s="14">
        <v>100480</v>
      </c>
      <c r="O3073">
        <v>11</v>
      </c>
      <c r="P3073">
        <v>100480</v>
      </c>
      <c r="Q3073">
        <v>12</v>
      </c>
      <c r="R3073">
        <v>100478</v>
      </c>
      <c r="S3073">
        <v>13</v>
      </c>
      <c r="T3073">
        <v>100479</v>
      </c>
      <c r="U3073">
        <v>14</v>
      </c>
      <c r="V3073">
        <v>100479</v>
      </c>
      <c r="W3073">
        <v>15</v>
      </c>
      <c r="X3073">
        <v>100480</v>
      </c>
      <c r="Y3073">
        <v>16</v>
      </c>
      <c r="Z3073">
        <v>100479</v>
      </c>
      <c r="AA3073">
        <v>17</v>
      </c>
      <c r="AB3073">
        <v>100480</v>
      </c>
      <c r="AC3073">
        <v>19</v>
      </c>
      <c r="AD3073">
        <v>100478</v>
      </c>
      <c r="AE3073">
        <v>20</v>
      </c>
      <c r="AF3073">
        <v>201593</v>
      </c>
      <c r="AG3073">
        <v>18</v>
      </c>
      <c r="AH3073" t="e">
        <f>VLOOKUP(AF3073,关卡难度线!B:H,11,0)</f>
        <v>#N/A</v>
      </c>
    </row>
    <row r="3074" spans="14:34">
      <c r="N3074" s="14">
        <v>100478</v>
      </c>
      <c r="O3074">
        <v>11</v>
      </c>
      <c r="P3074">
        <v>100480</v>
      </c>
      <c r="Q3074">
        <v>12</v>
      </c>
      <c r="R3074">
        <v>100479</v>
      </c>
      <c r="S3074">
        <v>13</v>
      </c>
      <c r="T3074">
        <v>100478</v>
      </c>
      <c r="U3074">
        <v>14</v>
      </c>
      <c r="V3074">
        <v>100479</v>
      </c>
      <c r="W3074">
        <v>15</v>
      </c>
      <c r="X3074">
        <v>100480</v>
      </c>
      <c r="Y3074">
        <v>16</v>
      </c>
      <c r="Z3074">
        <v>100479</v>
      </c>
      <c r="AA3074">
        <v>17</v>
      </c>
      <c r="AB3074">
        <v>100480</v>
      </c>
      <c r="AC3074">
        <v>19</v>
      </c>
      <c r="AD3074">
        <v>100478</v>
      </c>
      <c r="AE3074">
        <v>20</v>
      </c>
      <c r="AF3074">
        <v>201594</v>
      </c>
      <c r="AG3074">
        <v>18</v>
      </c>
      <c r="AH3074" t="e">
        <f>VLOOKUP(AF3074,关卡难度线!B:H,11,0)</f>
        <v>#N/A</v>
      </c>
    </row>
    <row r="3075" spans="14:34">
      <c r="N3075" s="14">
        <v>100480</v>
      </c>
      <c r="O3075">
        <v>11</v>
      </c>
      <c r="P3075">
        <v>100479</v>
      </c>
      <c r="Q3075">
        <v>12</v>
      </c>
      <c r="R3075">
        <v>100480</v>
      </c>
      <c r="S3075">
        <v>13</v>
      </c>
      <c r="T3075">
        <v>100480</v>
      </c>
      <c r="U3075">
        <v>14</v>
      </c>
      <c r="V3075">
        <v>100479</v>
      </c>
      <c r="W3075">
        <v>15</v>
      </c>
      <c r="X3075">
        <v>100480</v>
      </c>
      <c r="Y3075">
        <v>16</v>
      </c>
      <c r="Z3075">
        <v>100479</v>
      </c>
      <c r="AA3075">
        <v>17</v>
      </c>
      <c r="AB3075">
        <v>100478</v>
      </c>
      <c r="AC3075">
        <v>19</v>
      </c>
      <c r="AD3075">
        <v>100478</v>
      </c>
      <c r="AE3075">
        <v>20</v>
      </c>
      <c r="AF3075">
        <v>201595</v>
      </c>
      <c r="AG3075">
        <v>18</v>
      </c>
      <c r="AH3075" t="e">
        <f>VLOOKUP(AF3075,关卡难度线!B:H,11,0)</f>
        <v>#N/A</v>
      </c>
    </row>
    <row r="3076" spans="14:34">
      <c r="N3076" s="14">
        <v>100479</v>
      </c>
      <c r="O3076">
        <v>11</v>
      </c>
      <c r="P3076">
        <v>100479</v>
      </c>
      <c r="Q3076">
        <v>12</v>
      </c>
      <c r="R3076">
        <v>100478</v>
      </c>
      <c r="S3076">
        <v>13</v>
      </c>
      <c r="T3076">
        <v>100480</v>
      </c>
      <c r="U3076">
        <v>14</v>
      </c>
      <c r="V3076">
        <v>100479</v>
      </c>
      <c r="W3076">
        <v>15</v>
      </c>
      <c r="X3076">
        <v>100479</v>
      </c>
      <c r="Y3076">
        <v>16</v>
      </c>
      <c r="Z3076">
        <v>100479</v>
      </c>
      <c r="AA3076">
        <v>17</v>
      </c>
      <c r="AB3076">
        <v>100478</v>
      </c>
      <c r="AC3076">
        <v>19</v>
      </c>
      <c r="AD3076">
        <v>100479</v>
      </c>
      <c r="AE3076">
        <v>20</v>
      </c>
      <c r="AF3076">
        <v>201596</v>
      </c>
      <c r="AG3076">
        <v>18</v>
      </c>
      <c r="AH3076" t="e">
        <f>VLOOKUP(AF3076,关卡难度线!B:H,11,0)</f>
        <v>#N/A</v>
      </c>
    </row>
    <row r="3077" spans="14:34">
      <c r="N3077" s="14">
        <v>100478</v>
      </c>
      <c r="O3077">
        <v>11</v>
      </c>
      <c r="P3077">
        <v>100479</v>
      </c>
      <c r="Q3077">
        <v>12</v>
      </c>
      <c r="R3077">
        <v>100480</v>
      </c>
      <c r="S3077">
        <v>13</v>
      </c>
      <c r="T3077">
        <v>100479</v>
      </c>
      <c r="U3077">
        <v>14</v>
      </c>
      <c r="V3077">
        <v>100480</v>
      </c>
      <c r="W3077">
        <v>15</v>
      </c>
      <c r="X3077">
        <v>100480</v>
      </c>
      <c r="Y3077">
        <v>16</v>
      </c>
      <c r="Z3077">
        <v>100479</v>
      </c>
      <c r="AA3077">
        <v>17</v>
      </c>
      <c r="AB3077">
        <v>100478</v>
      </c>
      <c r="AC3077">
        <v>19</v>
      </c>
      <c r="AD3077">
        <v>100478</v>
      </c>
      <c r="AE3077">
        <v>20</v>
      </c>
      <c r="AF3077">
        <v>201597</v>
      </c>
      <c r="AG3077">
        <v>18</v>
      </c>
      <c r="AH3077" t="e">
        <f>VLOOKUP(AF3077,关卡难度线!B:H,11,0)</f>
        <v>#N/A</v>
      </c>
    </row>
    <row r="3078" spans="14:34">
      <c r="N3078" s="14">
        <v>100479</v>
      </c>
      <c r="O3078">
        <v>11</v>
      </c>
      <c r="P3078">
        <v>100480</v>
      </c>
      <c r="Q3078">
        <v>12</v>
      </c>
      <c r="R3078">
        <v>100479</v>
      </c>
      <c r="S3078">
        <v>13</v>
      </c>
      <c r="T3078">
        <v>100479</v>
      </c>
      <c r="U3078">
        <v>14</v>
      </c>
      <c r="V3078">
        <v>100478</v>
      </c>
      <c r="W3078">
        <v>15</v>
      </c>
      <c r="X3078">
        <v>100478</v>
      </c>
      <c r="Y3078">
        <v>16</v>
      </c>
      <c r="Z3078">
        <v>100480</v>
      </c>
      <c r="AA3078">
        <v>17</v>
      </c>
      <c r="AB3078">
        <v>100478</v>
      </c>
      <c r="AC3078">
        <v>19</v>
      </c>
      <c r="AD3078">
        <v>100478</v>
      </c>
      <c r="AE3078">
        <v>20</v>
      </c>
      <c r="AF3078">
        <v>201598</v>
      </c>
      <c r="AG3078">
        <v>18</v>
      </c>
      <c r="AH3078" t="e">
        <f>VLOOKUP(AF3078,关卡难度线!B:H,11,0)</f>
        <v>#N/A</v>
      </c>
    </row>
    <row r="3079" spans="14:34">
      <c r="N3079" s="14">
        <v>100478</v>
      </c>
      <c r="O3079">
        <v>11</v>
      </c>
      <c r="P3079">
        <v>100478</v>
      </c>
      <c r="Q3079">
        <v>12</v>
      </c>
      <c r="R3079">
        <v>100478</v>
      </c>
      <c r="S3079">
        <v>13</v>
      </c>
      <c r="T3079">
        <v>100479</v>
      </c>
      <c r="U3079">
        <v>14</v>
      </c>
      <c r="V3079">
        <v>100479</v>
      </c>
      <c r="W3079">
        <v>15</v>
      </c>
      <c r="X3079">
        <v>100478</v>
      </c>
      <c r="Y3079">
        <v>16</v>
      </c>
      <c r="Z3079">
        <v>100480</v>
      </c>
      <c r="AA3079">
        <v>17</v>
      </c>
      <c r="AB3079">
        <v>100479</v>
      </c>
      <c r="AC3079">
        <v>19</v>
      </c>
      <c r="AD3079">
        <v>100480</v>
      </c>
      <c r="AE3079">
        <v>20</v>
      </c>
      <c r="AF3079">
        <v>201599</v>
      </c>
      <c r="AG3079">
        <v>18</v>
      </c>
      <c r="AH3079" t="e">
        <f>VLOOKUP(AF3079,关卡难度线!B:H,11,0)</f>
        <v>#N/A</v>
      </c>
    </row>
    <row r="3080" spans="14:34">
      <c r="N3080" s="14">
        <v>100480</v>
      </c>
      <c r="O3080">
        <v>11</v>
      </c>
      <c r="P3080">
        <v>100478</v>
      </c>
      <c r="Q3080">
        <v>12</v>
      </c>
      <c r="R3080">
        <v>100478</v>
      </c>
      <c r="S3080">
        <v>13</v>
      </c>
      <c r="T3080">
        <v>100480</v>
      </c>
      <c r="U3080">
        <v>14</v>
      </c>
      <c r="V3080">
        <v>100479</v>
      </c>
      <c r="W3080">
        <v>15</v>
      </c>
      <c r="X3080">
        <v>100478</v>
      </c>
      <c r="Y3080">
        <v>16</v>
      </c>
      <c r="Z3080">
        <v>100480</v>
      </c>
      <c r="AA3080">
        <v>17</v>
      </c>
      <c r="AB3080">
        <v>100480</v>
      </c>
      <c r="AC3080">
        <v>19</v>
      </c>
      <c r="AD3080">
        <v>100478</v>
      </c>
      <c r="AE3080">
        <v>20</v>
      </c>
      <c r="AF3080">
        <v>201600</v>
      </c>
      <c r="AG3080">
        <v>18</v>
      </c>
      <c r="AH3080" t="e">
        <f>VLOOKUP(AF3080,关卡难度线!B:H,11,0)</f>
        <v>#N/A</v>
      </c>
    </row>
    <row r="3081" spans="14:34">
      <c r="N3081" s="14">
        <v>100482</v>
      </c>
      <c r="O3081">
        <v>11</v>
      </c>
      <c r="P3081">
        <v>100483</v>
      </c>
      <c r="Q3081">
        <v>12</v>
      </c>
      <c r="R3081">
        <v>100481</v>
      </c>
      <c r="S3081">
        <v>13</v>
      </c>
      <c r="T3081">
        <v>100481</v>
      </c>
      <c r="U3081">
        <v>14</v>
      </c>
      <c r="V3081">
        <v>100483</v>
      </c>
      <c r="W3081">
        <v>15</v>
      </c>
      <c r="X3081">
        <v>100482</v>
      </c>
      <c r="Y3081">
        <v>16</v>
      </c>
      <c r="Z3081">
        <v>100481</v>
      </c>
      <c r="AA3081">
        <v>17</v>
      </c>
      <c r="AB3081">
        <v>100482</v>
      </c>
      <c r="AC3081">
        <v>19</v>
      </c>
      <c r="AD3081">
        <v>100483</v>
      </c>
      <c r="AE3081">
        <v>20</v>
      </c>
      <c r="AF3081">
        <v>201601</v>
      </c>
      <c r="AG3081">
        <v>18</v>
      </c>
      <c r="AH3081" t="e">
        <f>VLOOKUP(AF3081,关卡难度线!B:H,11,0)</f>
        <v>#N/A</v>
      </c>
    </row>
    <row r="3082" spans="14:34">
      <c r="N3082" s="14">
        <v>100481</v>
      </c>
      <c r="O3082">
        <v>11</v>
      </c>
      <c r="P3082">
        <v>100482</v>
      </c>
      <c r="Q3082">
        <v>12</v>
      </c>
      <c r="R3082">
        <v>100482</v>
      </c>
      <c r="S3082">
        <v>13</v>
      </c>
      <c r="T3082">
        <v>100481</v>
      </c>
      <c r="U3082">
        <v>14</v>
      </c>
      <c r="V3082">
        <v>100482</v>
      </c>
      <c r="W3082">
        <v>15</v>
      </c>
      <c r="X3082">
        <v>100483</v>
      </c>
      <c r="Y3082">
        <v>16</v>
      </c>
      <c r="Z3082">
        <v>100483</v>
      </c>
      <c r="AA3082">
        <v>17</v>
      </c>
      <c r="AB3082">
        <v>100483</v>
      </c>
      <c r="AC3082">
        <v>19</v>
      </c>
      <c r="AD3082">
        <v>100483</v>
      </c>
      <c r="AE3082">
        <v>20</v>
      </c>
      <c r="AF3082">
        <v>201602</v>
      </c>
      <c r="AG3082">
        <v>18</v>
      </c>
      <c r="AH3082" t="e">
        <f>VLOOKUP(AF3082,关卡难度线!B:H,11,0)</f>
        <v>#N/A</v>
      </c>
    </row>
    <row r="3083" spans="14:34">
      <c r="N3083" s="14">
        <v>100483</v>
      </c>
      <c r="O3083">
        <v>11</v>
      </c>
      <c r="P3083">
        <v>100482</v>
      </c>
      <c r="Q3083">
        <v>12</v>
      </c>
      <c r="R3083">
        <v>100483</v>
      </c>
      <c r="S3083">
        <v>13</v>
      </c>
      <c r="T3083">
        <v>100482</v>
      </c>
      <c r="U3083">
        <v>14</v>
      </c>
      <c r="V3083">
        <v>100481</v>
      </c>
      <c r="W3083">
        <v>15</v>
      </c>
      <c r="X3083">
        <v>100481</v>
      </c>
      <c r="Y3083">
        <v>16</v>
      </c>
      <c r="Z3083">
        <v>100481</v>
      </c>
      <c r="AA3083">
        <v>17</v>
      </c>
      <c r="AB3083">
        <v>100482</v>
      </c>
      <c r="AC3083">
        <v>19</v>
      </c>
      <c r="AD3083">
        <v>100482</v>
      </c>
      <c r="AE3083">
        <v>20</v>
      </c>
      <c r="AF3083">
        <v>201603</v>
      </c>
      <c r="AG3083">
        <v>18</v>
      </c>
      <c r="AH3083" t="e">
        <f>VLOOKUP(AF3083,关卡难度线!B:H,11,0)</f>
        <v>#N/A</v>
      </c>
    </row>
    <row r="3084" spans="14:34">
      <c r="N3084" s="14">
        <v>100482</v>
      </c>
      <c r="O3084">
        <v>11</v>
      </c>
      <c r="P3084">
        <v>100483</v>
      </c>
      <c r="Q3084">
        <v>12</v>
      </c>
      <c r="R3084">
        <v>100481</v>
      </c>
      <c r="S3084">
        <v>13</v>
      </c>
      <c r="T3084">
        <v>100482</v>
      </c>
      <c r="U3084">
        <v>14</v>
      </c>
      <c r="V3084">
        <v>100483</v>
      </c>
      <c r="W3084">
        <v>15</v>
      </c>
      <c r="X3084">
        <v>100483</v>
      </c>
      <c r="Y3084">
        <v>16</v>
      </c>
      <c r="Z3084">
        <v>100481</v>
      </c>
      <c r="AA3084">
        <v>17</v>
      </c>
      <c r="AB3084">
        <v>100483</v>
      </c>
      <c r="AC3084">
        <v>19</v>
      </c>
      <c r="AD3084">
        <v>100483</v>
      </c>
      <c r="AE3084">
        <v>20</v>
      </c>
      <c r="AF3084">
        <v>201604</v>
      </c>
      <c r="AG3084">
        <v>18</v>
      </c>
      <c r="AH3084" t="e">
        <f>VLOOKUP(AF3084,关卡难度线!B:H,11,0)</f>
        <v>#N/A</v>
      </c>
    </row>
    <row r="3085" spans="14:34">
      <c r="N3085" s="14">
        <v>100482</v>
      </c>
      <c r="O3085">
        <v>11</v>
      </c>
      <c r="P3085">
        <v>100482</v>
      </c>
      <c r="Q3085">
        <v>12</v>
      </c>
      <c r="R3085">
        <v>100483</v>
      </c>
      <c r="S3085">
        <v>13</v>
      </c>
      <c r="T3085">
        <v>100482</v>
      </c>
      <c r="U3085">
        <v>14</v>
      </c>
      <c r="V3085">
        <v>100483</v>
      </c>
      <c r="W3085">
        <v>15</v>
      </c>
      <c r="X3085">
        <v>100482</v>
      </c>
      <c r="Y3085">
        <v>16</v>
      </c>
      <c r="Z3085">
        <v>100481</v>
      </c>
      <c r="AA3085">
        <v>17</v>
      </c>
      <c r="AB3085">
        <v>100483</v>
      </c>
      <c r="AC3085">
        <v>19</v>
      </c>
      <c r="AD3085">
        <v>100482</v>
      </c>
      <c r="AE3085">
        <v>20</v>
      </c>
      <c r="AF3085">
        <v>201605</v>
      </c>
      <c r="AG3085">
        <v>18</v>
      </c>
      <c r="AH3085" t="e">
        <f>VLOOKUP(AF3085,关卡难度线!B:H,11,0)</f>
        <v>#N/A</v>
      </c>
    </row>
    <row r="3086" spans="14:34">
      <c r="N3086" s="14">
        <v>100483</v>
      </c>
      <c r="O3086">
        <v>11</v>
      </c>
      <c r="P3086">
        <v>100482</v>
      </c>
      <c r="Q3086">
        <v>12</v>
      </c>
      <c r="R3086">
        <v>100481</v>
      </c>
      <c r="S3086">
        <v>13</v>
      </c>
      <c r="T3086">
        <v>100482</v>
      </c>
      <c r="U3086">
        <v>14</v>
      </c>
      <c r="V3086">
        <v>100482</v>
      </c>
      <c r="W3086">
        <v>15</v>
      </c>
      <c r="X3086">
        <v>100481</v>
      </c>
      <c r="Y3086">
        <v>16</v>
      </c>
      <c r="Z3086">
        <v>100481</v>
      </c>
      <c r="AA3086">
        <v>17</v>
      </c>
      <c r="AB3086">
        <v>100483</v>
      </c>
      <c r="AC3086">
        <v>19</v>
      </c>
      <c r="AD3086">
        <v>100481</v>
      </c>
      <c r="AE3086">
        <v>20</v>
      </c>
      <c r="AF3086">
        <v>201606</v>
      </c>
      <c r="AG3086">
        <v>18</v>
      </c>
      <c r="AH3086" t="e">
        <f>VLOOKUP(AF3086,关卡难度线!B:H,11,0)</f>
        <v>#N/A</v>
      </c>
    </row>
    <row r="3087" spans="14:34">
      <c r="N3087" s="14">
        <v>100482</v>
      </c>
      <c r="O3087">
        <v>11</v>
      </c>
      <c r="P3087">
        <v>100482</v>
      </c>
      <c r="Q3087">
        <v>12</v>
      </c>
      <c r="R3087">
        <v>100481</v>
      </c>
      <c r="S3087">
        <v>13</v>
      </c>
      <c r="T3087">
        <v>100483</v>
      </c>
      <c r="U3087">
        <v>14</v>
      </c>
      <c r="V3087">
        <v>100481</v>
      </c>
      <c r="W3087">
        <v>15</v>
      </c>
      <c r="X3087">
        <v>100482</v>
      </c>
      <c r="Y3087">
        <v>16</v>
      </c>
      <c r="Z3087">
        <v>100483</v>
      </c>
      <c r="AA3087">
        <v>17</v>
      </c>
      <c r="AB3087">
        <v>100482</v>
      </c>
      <c r="AC3087">
        <v>19</v>
      </c>
      <c r="AD3087">
        <v>100483</v>
      </c>
      <c r="AE3087">
        <v>20</v>
      </c>
      <c r="AF3087">
        <v>201607</v>
      </c>
      <c r="AG3087">
        <v>18</v>
      </c>
      <c r="AH3087" t="e">
        <f>VLOOKUP(AF3087,关卡难度线!B:H,11,0)</f>
        <v>#N/A</v>
      </c>
    </row>
    <row r="3088" spans="14:34">
      <c r="N3088" s="14">
        <v>100483</v>
      </c>
      <c r="O3088">
        <v>11</v>
      </c>
      <c r="P3088">
        <v>100481</v>
      </c>
      <c r="Q3088">
        <v>12</v>
      </c>
      <c r="R3088">
        <v>100482</v>
      </c>
      <c r="S3088">
        <v>13</v>
      </c>
      <c r="T3088">
        <v>100481</v>
      </c>
      <c r="U3088">
        <v>14</v>
      </c>
      <c r="V3088">
        <v>100481</v>
      </c>
      <c r="W3088">
        <v>15</v>
      </c>
      <c r="X3088">
        <v>100481</v>
      </c>
      <c r="Y3088">
        <v>16</v>
      </c>
      <c r="Z3088">
        <v>100481</v>
      </c>
      <c r="AA3088">
        <v>17</v>
      </c>
      <c r="AB3088">
        <v>100483</v>
      </c>
      <c r="AC3088">
        <v>19</v>
      </c>
      <c r="AD3088">
        <v>100481</v>
      </c>
      <c r="AE3088">
        <v>20</v>
      </c>
      <c r="AF3088">
        <v>201608</v>
      </c>
      <c r="AG3088">
        <v>18</v>
      </c>
      <c r="AH3088" t="e">
        <f>VLOOKUP(AF3088,关卡难度线!B:H,11,0)</f>
        <v>#N/A</v>
      </c>
    </row>
    <row r="3089" spans="14:34">
      <c r="N3089" s="14">
        <v>100481</v>
      </c>
      <c r="O3089">
        <v>11</v>
      </c>
      <c r="P3089">
        <v>100482</v>
      </c>
      <c r="Q3089">
        <v>12</v>
      </c>
      <c r="R3089">
        <v>100482</v>
      </c>
      <c r="S3089">
        <v>13</v>
      </c>
      <c r="T3089">
        <v>100483</v>
      </c>
      <c r="U3089">
        <v>14</v>
      </c>
      <c r="V3089">
        <v>100481</v>
      </c>
      <c r="W3089">
        <v>15</v>
      </c>
      <c r="X3089">
        <v>100481</v>
      </c>
      <c r="Y3089">
        <v>16</v>
      </c>
      <c r="Z3089">
        <v>100481</v>
      </c>
      <c r="AA3089">
        <v>17</v>
      </c>
      <c r="AB3089">
        <v>100483</v>
      </c>
      <c r="AC3089">
        <v>19</v>
      </c>
      <c r="AD3089">
        <v>100482</v>
      </c>
      <c r="AE3089">
        <v>20</v>
      </c>
      <c r="AF3089">
        <v>201609</v>
      </c>
      <c r="AG3089">
        <v>18</v>
      </c>
      <c r="AH3089" t="e">
        <f>VLOOKUP(AF3089,关卡难度线!B:H,11,0)</f>
        <v>#N/A</v>
      </c>
    </row>
    <row r="3090" spans="14:34">
      <c r="N3090" s="14">
        <v>100483</v>
      </c>
      <c r="O3090">
        <v>11</v>
      </c>
      <c r="P3090">
        <v>100483</v>
      </c>
      <c r="Q3090">
        <v>12</v>
      </c>
      <c r="R3090">
        <v>100481</v>
      </c>
      <c r="S3090">
        <v>13</v>
      </c>
      <c r="T3090">
        <v>100482</v>
      </c>
      <c r="U3090">
        <v>14</v>
      </c>
      <c r="V3090">
        <v>100481</v>
      </c>
      <c r="W3090">
        <v>15</v>
      </c>
      <c r="X3090">
        <v>100481</v>
      </c>
      <c r="Y3090">
        <v>16</v>
      </c>
      <c r="Z3090">
        <v>100481</v>
      </c>
      <c r="AA3090">
        <v>17</v>
      </c>
      <c r="AB3090">
        <v>100481</v>
      </c>
      <c r="AC3090">
        <v>19</v>
      </c>
      <c r="AD3090">
        <v>100481</v>
      </c>
      <c r="AE3090">
        <v>20</v>
      </c>
      <c r="AF3090">
        <v>201610</v>
      </c>
      <c r="AG3090">
        <v>18</v>
      </c>
      <c r="AH3090" t="e">
        <f>VLOOKUP(AF3090,关卡难度线!B:H,11,0)</f>
        <v>#N/A</v>
      </c>
    </row>
    <row r="3091" spans="14:34">
      <c r="N3091" s="14">
        <v>100482</v>
      </c>
      <c r="O3091">
        <v>11</v>
      </c>
      <c r="P3091">
        <v>100483</v>
      </c>
      <c r="Q3091">
        <v>12</v>
      </c>
      <c r="R3091">
        <v>100481</v>
      </c>
      <c r="S3091">
        <v>13</v>
      </c>
      <c r="T3091">
        <v>100481</v>
      </c>
      <c r="U3091">
        <v>14</v>
      </c>
      <c r="V3091">
        <v>100483</v>
      </c>
      <c r="W3091">
        <v>15</v>
      </c>
      <c r="X3091">
        <v>100482</v>
      </c>
      <c r="Y3091">
        <v>16</v>
      </c>
      <c r="Z3091">
        <v>100481</v>
      </c>
      <c r="AA3091">
        <v>17</v>
      </c>
      <c r="AB3091">
        <v>100482</v>
      </c>
      <c r="AC3091">
        <v>19</v>
      </c>
      <c r="AD3091">
        <v>100483</v>
      </c>
      <c r="AE3091">
        <v>20</v>
      </c>
      <c r="AF3091">
        <v>201601</v>
      </c>
      <c r="AG3091">
        <v>18</v>
      </c>
      <c r="AH3091" t="e">
        <f>VLOOKUP(AF3091,关卡难度线!B:H,11,0)</f>
        <v>#N/A</v>
      </c>
    </row>
    <row r="3092" spans="14:34">
      <c r="N3092" s="14">
        <v>100481</v>
      </c>
      <c r="O3092">
        <v>11</v>
      </c>
      <c r="P3092">
        <v>100482</v>
      </c>
      <c r="Q3092">
        <v>12</v>
      </c>
      <c r="R3092">
        <v>100482</v>
      </c>
      <c r="S3092">
        <v>13</v>
      </c>
      <c r="T3092">
        <v>100481</v>
      </c>
      <c r="U3092">
        <v>14</v>
      </c>
      <c r="V3092">
        <v>100482</v>
      </c>
      <c r="W3092">
        <v>15</v>
      </c>
      <c r="X3092">
        <v>100483</v>
      </c>
      <c r="Y3092">
        <v>16</v>
      </c>
      <c r="Z3092">
        <v>100483</v>
      </c>
      <c r="AA3092">
        <v>17</v>
      </c>
      <c r="AB3092">
        <v>100483</v>
      </c>
      <c r="AC3092">
        <v>19</v>
      </c>
      <c r="AD3092">
        <v>100483</v>
      </c>
      <c r="AE3092">
        <v>20</v>
      </c>
      <c r="AF3092">
        <v>201602</v>
      </c>
      <c r="AG3092">
        <v>18</v>
      </c>
      <c r="AH3092" t="e">
        <f>VLOOKUP(AF3092,关卡难度线!B:H,11,0)</f>
        <v>#N/A</v>
      </c>
    </row>
    <row r="3093" spans="14:34">
      <c r="N3093" s="14">
        <v>100483</v>
      </c>
      <c r="O3093">
        <v>11</v>
      </c>
      <c r="P3093">
        <v>100482</v>
      </c>
      <c r="Q3093">
        <v>12</v>
      </c>
      <c r="R3093">
        <v>100483</v>
      </c>
      <c r="S3093">
        <v>13</v>
      </c>
      <c r="T3093">
        <v>100482</v>
      </c>
      <c r="U3093">
        <v>14</v>
      </c>
      <c r="V3093">
        <v>100481</v>
      </c>
      <c r="W3093">
        <v>15</v>
      </c>
      <c r="X3093">
        <v>100481</v>
      </c>
      <c r="Y3093">
        <v>16</v>
      </c>
      <c r="Z3093">
        <v>100481</v>
      </c>
      <c r="AA3093">
        <v>17</v>
      </c>
      <c r="AB3093">
        <v>100482</v>
      </c>
      <c r="AC3093">
        <v>19</v>
      </c>
      <c r="AD3093">
        <v>100482</v>
      </c>
      <c r="AE3093">
        <v>20</v>
      </c>
      <c r="AF3093">
        <v>201603</v>
      </c>
      <c r="AG3093">
        <v>18</v>
      </c>
      <c r="AH3093" t="e">
        <f>VLOOKUP(AF3093,关卡难度线!B:H,11,0)</f>
        <v>#N/A</v>
      </c>
    </row>
    <row r="3094" spans="14:34">
      <c r="N3094" s="14">
        <v>100482</v>
      </c>
      <c r="O3094">
        <v>11</v>
      </c>
      <c r="P3094">
        <v>100483</v>
      </c>
      <c r="Q3094">
        <v>12</v>
      </c>
      <c r="R3094">
        <v>100481</v>
      </c>
      <c r="S3094">
        <v>13</v>
      </c>
      <c r="T3094">
        <v>100482</v>
      </c>
      <c r="U3094">
        <v>14</v>
      </c>
      <c r="V3094">
        <v>100483</v>
      </c>
      <c r="W3094">
        <v>15</v>
      </c>
      <c r="X3094">
        <v>100483</v>
      </c>
      <c r="Y3094">
        <v>16</v>
      </c>
      <c r="Z3094">
        <v>100481</v>
      </c>
      <c r="AA3094">
        <v>17</v>
      </c>
      <c r="AB3094">
        <v>100483</v>
      </c>
      <c r="AC3094">
        <v>19</v>
      </c>
      <c r="AD3094">
        <v>100483</v>
      </c>
      <c r="AE3094">
        <v>20</v>
      </c>
      <c r="AF3094">
        <v>201604</v>
      </c>
      <c r="AG3094">
        <v>18</v>
      </c>
      <c r="AH3094" t="e">
        <f>VLOOKUP(AF3094,关卡难度线!B:H,11,0)</f>
        <v>#N/A</v>
      </c>
    </row>
    <row r="3095" spans="14:34">
      <c r="N3095" s="14">
        <v>100482</v>
      </c>
      <c r="O3095">
        <v>11</v>
      </c>
      <c r="P3095">
        <v>100482</v>
      </c>
      <c r="Q3095">
        <v>12</v>
      </c>
      <c r="R3095">
        <v>100483</v>
      </c>
      <c r="S3095">
        <v>13</v>
      </c>
      <c r="T3095">
        <v>100482</v>
      </c>
      <c r="U3095">
        <v>14</v>
      </c>
      <c r="V3095">
        <v>100483</v>
      </c>
      <c r="W3095">
        <v>15</v>
      </c>
      <c r="X3095">
        <v>100482</v>
      </c>
      <c r="Y3095">
        <v>16</v>
      </c>
      <c r="Z3095">
        <v>100481</v>
      </c>
      <c r="AA3095">
        <v>17</v>
      </c>
      <c r="AB3095">
        <v>100483</v>
      </c>
      <c r="AC3095">
        <v>19</v>
      </c>
      <c r="AD3095">
        <v>100482</v>
      </c>
      <c r="AE3095">
        <v>20</v>
      </c>
      <c r="AF3095">
        <v>201605</v>
      </c>
      <c r="AG3095">
        <v>18</v>
      </c>
      <c r="AH3095" t="e">
        <f>VLOOKUP(AF3095,关卡难度线!B:H,11,0)</f>
        <v>#N/A</v>
      </c>
    </row>
    <row r="3096" spans="14:34">
      <c r="N3096" s="14">
        <v>100483</v>
      </c>
      <c r="O3096">
        <v>11</v>
      </c>
      <c r="P3096">
        <v>100482</v>
      </c>
      <c r="Q3096">
        <v>12</v>
      </c>
      <c r="R3096">
        <v>100481</v>
      </c>
      <c r="S3096">
        <v>13</v>
      </c>
      <c r="T3096">
        <v>100482</v>
      </c>
      <c r="U3096">
        <v>14</v>
      </c>
      <c r="V3096">
        <v>100482</v>
      </c>
      <c r="W3096">
        <v>15</v>
      </c>
      <c r="X3096">
        <v>100481</v>
      </c>
      <c r="Y3096">
        <v>16</v>
      </c>
      <c r="Z3096">
        <v>100481</v>
      </c>
      <c r="AA3096">
        <v>17</v>
      </c>
      <c r="AB3096">
        <v>100483</v>
      </c>
      <c r="AC3096">
        <v>19</v>
      </c>
      <c r="AD3096">
        <v>100481</v>
      </c>
      <c r="AE3096">
        <v>20</v>
      </c>
      <c r="AF3096">
        <v>201606</v>
      </c>
      <c r="AG3096">
        <v>18</v>
      </c>
      <c r="AH3096" t="e">
        <f>VLOOKUP(AF3096,关卡难度线!B:H,11,0)</f>
        <v>#N/A</v>
      </c>
    </row>
    <row r="3097" spans="14:34">
      <c r="N3097" s="14">
        <v>100482</v>
      </c>
      <c r="O3097">
        <v>11</v>
      </c>
      <c r="P3097">
        <v>100482</v>
      </c>
      <c r="Q3097">
        <v>12</v>
      </c>
      <c r="R3097">
        <v>100481</v>
      </c>
      <c r="S3097">
        <v>13</v>
      </c>
      <c r="T3097">
        <v>100483</v>
      </c>
      <c r="U3097">
        <v>14</v>
      </c>
      <c r="V3097">
        <v>100481</v>
      </c>
      <c r="W3097">
        <v>15</v>
      </c>
      <c r="X3097">
        <v>100482</v>
      </c>
      <c r="Y3097">
        <v>16</v>
      </c>
      <c r="Z3097">
        <v>100483</v>
      </c>
      <c r="AA3097">
        <v>17</v>
      </c>
      <c r="AB3097">
        <v>100482</v>
      </c>
      <c r="AC3097">
        <v>19</v>
      </c>
      <c r="AD3097">
        <v>100483</v>
      </c>
      <c r="AE3097">
        <v>20</v>
      </c>
      <c r="AF3097">
        <v>201607</v>
      </c>
      <c r="AG3097">
        <v>18</v>
      </c>
      <c r="AH3097" t="e">
        <f>VLOOKUP(AF3097,关卡难度线!B:H,11,0)</f>
        <v>#N/A</v>
      </c>
    </row>
    <row r="3098" spans="14:34">
      <c r="N3098" s="14">
        <v>100483</v>
      </c>
      <c r="O3098">
        <v>11</v>
      </c>
      <c r="P3098">
        <v>100481</v>
      </c>
      <c r="Q3098">
        <v>12</v>
      </c>
      <c r="R3098">
        <v>100482</v>
      </c>
      <c r="S3098">
        <v>13</v>
      </c>
      <c r="T3098">
        <v>100481</v>
      </c>
      <c r="U3098">
        <v>14</v>
      </c>
      <c r="V3098">
        <v>100481</v>
      </c>
      <c r="W3098">
        <v>15</v>
      </c>
      <c r="X3098">
        <v>100481</v>
      </c>
      <c r="Y3098">
        <v>16</v>
      </c>
      <c r="Z3098">
        <v>100481</v>
      </c>
      <c r="AA3098">
        <v>17</v>
      </c>
      <c r="AB3098">
        <v>100483</v>
      </c>
      <c r="AC3098">
        <v>19</v>
      </c>
      <c r="AD3098">
        <v>100481</v>
      </c>
      <c r="AE3098">
        <v>20</v>
      </c>
      <c r="AF3098">
        <v>201608</v>
      </c>
      <c r="AG3098">
        <v>18</v>
      </c>
      <c r="AH3098" t="e">
        <f>VLOOKUP(AF3098,关卡难度线!B:H,11,0)</f>
        <v>#N/A</v>
      </c>
    </row>
    <row r="3099" spans="14:34">
      <c r="N3099" s="14">
        <v>100481</v>
      </c>
      <c r="O3099">
        <v>11</v>
      </c>
      <c r="P3099">
        <v>100482</v>
      </c>
      <c r="Q3099">
        <v>12</v>
      </c>
      <c r="R3099">
        <v>100482</v>
      </c>
      <c r="S3099">
        <v>13</v>
      </c>
      <c r="T3099">
        <v>100483</v>
      </c>
      <c r="U3099">
        <v>14</v>
      </c>
      <c r="V3099">
        <v>100481</v>
      </c>
      <c r="W3099">
        <v>15</v>
      </c>
      <c r="X3099">
        <v>100481</v>
      </c>
      <c r="Y3099">
        <v>16</v>
      </c>
      <c r="Z3099">
        <v>100481</v>
      </c>
      <c r="AA3099">
        <v>17</v>
      </c>
      <c r="AB3099">
        <v>100483</v>
      </c>
      <c r="AC3099">
        <v>19</v>
      </c>
      <c r="AD3099">
        <v>100482</v>
      </c>
      <c r="AE3099">
        <v>20</v>
      </c>
      <c r="AF3099">
        <v>201609</v>
      </c>
      <c r="AG3099">
        <v>18</v>
      </c>
      <c r="AH3099" t="e">
        <f>VLOOKUP(AF3099,关卡难度线!B:H,11,0)</f>
        <v>#N/A</v>
      </c>
    </row>
    <row r="3100" spans="14:34">
      <c r="N3100" s="14">
        <v>100483</v>
      </c>
      <c r="O3100">
        <v>11</v>
      </c>
      <c r="P3100">
        <v>100483</v>
      </c>
      <c r="Q3100">
        <v>12</v>
      </c>
      <c r="R3100">
        <v>100481</v>
      </c>
      <c r="S3100">
        <v>13</v>
      </c>
      <c r="T3100">
        <v>100482</v>
      </c>
      <c r="U3100">
        <v>14</v>
      </c>
      <c r="V3100">
        <v>100481</v>
      </c>
      <c r="W3100">
        <v>15</v>
      </c>
      <c r="X3100">
        <v>100481</v>
      </c>
      <c r="Y3100">
        <v>16</v>
      </c>
      <c r="Z3100">
        <v>100481</v>
      </c>
      <c r="AA3100">
        <v>17</v>
      </c>
      <c r="AB3100">
        <v>100481</v>
      </c>
      <c r="AC3100">
        <v>19</v>
      </c>
      <c r="AD3100">
        <v>100481</v>
      </c>
      <c r="AE3100">
        <v>20</v>
      </c>
      <c r="AF3100">
        <v>201610</v>
      </c>
      <c r="AG3100">
        <v>18</v>
      </c>
      <c r="AH3100" t="e">
        <f>VLOOKUP(AF3100,关卡难度线!B:H,11,0)</f>
        <v>#N/A</v>
      </c>
    </row>
    <row r="3101" spans="14:34">
      <c r="N3101" s="14">
        <v>100485</v>
      </c>
      <c r="O3101">
        <v>11</v>
      </c>
      <c r="P3101">
        <v>100485</v>
      </c>
      <c r="Q3101">
        <v>12</v>
      </c>
      <c r="R3101">
        <v>100484</v>
      </c>
      <c r="S3101">
        <v>13</v>
      </c>
      <c r="T3101">
        <v>100484</v>
      </c>
      <c r="U3101">
        <v>14</v>
      </c>
      <c r="V3101">
        <v>100486</v>
      </c>
      <c r="W3101">
        <v>15</v>
      </c>
      <c r="X3101">
        <v>100486</v>
      </c>
      <c r="Y3101">
        <v>16</v>
      </c>
      <c r="Z3101">
        <v>100484</v>
      </c>
      <c r="AA3101">
        <v>17</v>
      </c>
      <c r="AB3101">
        <v>100486</v>
      </c>
      <c r="AC3101">
        <v>19</v>
      </c>
      <c r="AD3101">
        <v>100485</v>
      </c>
      <c r="AE3101">
        <v>20</v>
      </c>
      <c r="AF3101">
        <v>201611</v>
      </c>
      <c r="AG3101">
        <v>18</v>
      </c>
      <c r="AH3101" t="e">
        <f>VLOOKUP(AF3101,关卡难度线!B:H,11,0)</f>
        <v>#N/A</v>
      </c>
    </row>
    <row r="3102" spans="14:34">
      <c r="N3102" s="14">
        <v>100485</v>
      </c>
      <c r="O3102">
        <v>11</v>
      </c>
      <c r="P3102">
        <v>100485</v>
      </c>
      <c r="Q3102">
        <v>12</v>
      </c>
      <c r="R3102">
        <v>100484</v>
      </c>
      <c r="S3102">
        <v>13</v>
      </c>
      <c r="T3102">
        <v>100486</v>
      </c>
      <c r="U3102">
        <v>14</v>
      </c>
      <c r="V3102">
        <v>100484</v>
      </c>
      <c r="W3102">
        <v>15</v>
      </c>
      <c r="X3102">
        <v>100486</v>
      </c>
      <c r="Y3102">
        <v>16</v>
      </c>
      <c r="Z3102">
        <v>100486</v>
      </c>
      <c r="AA3102">
        <v>17</v>
      </c>
      <c r="AB3102">
        <v>100486</v>
      </c>
      <c r="AC3102">
        <v>19</v>
      </c>
      <c r="AD3102">
        <v>100485</v>
      </c>
      <c r="AE3102">
        <v>20</v>
      </c>
      <c r="AF3102">
        <v>201612</v>
      </c>
      <c r="AG3102">
        <v>18</v>
      </c>
      <c r="AH3102" t="e">
        <f>VLOOKUP(AF3102,关卡难度线!B:H,11,0)</f>
        <v>#N/A</v>
      </c>
    </row>
    <row r="3103" spans="14:34">
      <c r="N3103" s="14">
        <v>100485</v>
      </c>
      <c r="O3103">
        <v>11</v>
      </c>
      <c r="P3103">
        <v>100486</v>
      </c>
      <c r="Q3103">
        <v>12</v>
      </c>
      <c r="R3103">
        <v>100486</v>
      </c>
      <c r="S3103">
        <v>13</v>
      </c>
      <c r="T3103">
        <v>100486</v>
      </c>
      <c r="U3103">
        <v>14</v>
      </c>
      <c r="V3103">
        <v>100486</v>
      </c>
      <c r="W3103">
        <v>15</v>
      </c>
      <c r="X3103">
        <v>100484</v>
      </c>
      <c r="Y3103">
        <v>16</v>
      </c>
      <c r="Z3103">
        <v>100486</v>
      </c>
      <c r="AA3103">
        <v>17</v>
      </c>
      <c r="AB3103">
        <v>100485</v>
      </c>
      <c r="AC3103">
        <v>19</v>
      </c>
      <c r="AD3103">
        <v>100486</v>
      </c>
      <c r="AE3103">
        <v>20</v>
      </c>
      <c r="AF3103">
        <v>201613</v>
      </c>
      <c r="AG3103">
        <v>18</v>
      </c>
      <c r="AH3103" t="e">
        <f>VLOOKUP(AF3103,关卡难度线!B:H,11,0)</f>
        <v>#N/A</v>
      </c>
    </row>
    <row r="3104" spans="14:34">
      <c r="N3104" s="14">
        <v>100486</v>
      </c>
      <c r="O3104">
        <v>11</v>
      </c>
      <c r="P3104">
        <v>100486</v>
      </c>
      <c r="Q3104">
        <v>12</v>
      </c>
      <c r="R3104">
        <v>100484</v>
      </c>
      <c r="S3104">
        <v>13</v>
      </c>
      <c r="T3104">
        <v>100486</v>
      </c>
      <c r="U3104">
        <v>14</v>
      </c>
      <c r="V3104">
        <v>100486</v>
      </c>
      <c r="W3104">
        <v>15</v>
      </c>
      <c r="X3104">
        <v>100486</v>
      </c>
      <c r="Y3104">
        <v>16</v>
      </c>
      <c r="Z3104">
        <v>100486</v>
      </c>
      <c r="AA3104">
        <v>17</v>
      </c>
      <c r="AB3104">
        <v>100486</v>
      </c>
      <c r="AC3104">
        <v>19</v>
      </c>
      <c r="AD3104">
        <v>100484</v>
      </c>
      <c r="AE3104">
        <v>20</v>
      </c>
      <c r="AF3104">
        <v>201614</v>
      </c>
      <c r="AG3104">
        <v>18</v>
      </c>
      <c r="AH3104" t="e">
        <f>VLOOKUP(AF3104,关卡难度线!B:H,11,0)</f>
        <v>#N/A</v>
      </c>
    </row>
    <row r="3105" spans="14:34">
      <c r="N3105" s="14">
        <v>100485</v>
      </c>
      <c r="O3105">
        <v>11</v>
      </c>
      <c r="P3105">
        <v>100484</v>
      </c>
      <c r="Q3105">
        <v>12</v>
      </c>
      <c r="R3105">
        <v>100486</v>
      </c>
      <c r="S3105">
        <v>13</v>
      </c>
      <c r="T3105">
        <v>100486</v>
      </c>
      <c r="U3105">
        <v>14</v>
      </c>
      <c r="V3105">
        <v>100484</v>
      </c>
      <c r="W3105">
        <v>15</v>
      </c>
      <c r="X3105">
        <v>100486</v>
      </c>
      <c r="Y3105">
        <v>16</v>
      </c>
      <c r="Z3105">
        <v>100485</v>
      </c>
      <c r="AA3105">
        <v>17</v>
      </c>
      <c r="AB3105">
        <v>100486</v>
      </c>
      <c r="AC3105">
        <v>19</v>
      </c>
      <c r="AD3105">
        <v>100484</v>
      </c>
      <c r="AE3105">
        <v>20</v>
      </c>
      <c r="AF3105">
        <v>201615</v>
      </c>
      <c r="AG3105">
        <v>18</v>
      </c>
      <c r="AH3105" t="e">
        <f>VLOOKUP(AF3105,关卡难度线!B:H,11,0)</f>
        <v>#N/A</v>
      </c>
    </row>
    <row r="3106" spans="14:34">
      <c r="N3106" s="14">
        <v>100486</v>
      </c>
      <c r="O3106">
        <v>11</v>
      </c>
      <c r="P3106">
        <v>100485</v>
      </c>
      <c r="Q3106">
        <v>12</v>
      </c>
      <c r="R3106">
        <v>100486</v>
      </c>
      <c r="S3106">
        <v>13</v>
      </c>
      <c r="T3106">
        <v>100485</v>
      </c>
      <c r="U3106">
        <v>14</v>
      </c>
      <c r="V3106">
        <v>100485</v>
      </c>
      <c r="W3106">
        <v>15</v>
      </c>
      <c r="X3106">
        <v>100486</v>
      </c>
      <c r="Y3106">
        <v>16</v>
      </c>
      <c r="Z3106">
        <v>100486</v>
      </c>
      <c r="AA3106">
        <v>17</v>
      </c>
      <c r="AB3106">
        <v>100486</v>
      </c>
      <c r="AC3106">
        <v>19</v>
      </c>
      <c r="AD3106">
        <v>100484</v>
      </c>
      <c r="AE3106">
        <v>20</v>
      </c>
      <c r="AF3106">
        <v>201616</v>
      </c>
      <c r="AG3106">
        <v>18</v>
      </c>
      <c r="AH3106" t="e">
        <f>VLOOKUP(AF3106,关卡难度线!B:H,11,0)</f>
        <v>#N/A</v>
      </c>
    </row>
    <row r="3107" spans="14:34">
      <c r="N3107" s="14">
        <v>100486</v>
      </c>
      <c r="O3107">
        <v>11</v>
      </c>
      <c r="P3107">
        <v>100484</v>
      </c>
      <c r="Q3107">
        <v>12</v>
      </c>
      <c r="R3107">
        <v>100485</v>
      </c>
      <c r="S3107">
        <v>13</v>
      </c>
      <c r="T3107">
        <v>100486</v>
      </c>
      <c r="U3107">
        <v>14</v>
      </c>
      <c r="V3107">
        <v>100485</v>
      </c>
      <c r="W3107">
        <v>15</v>
      </c>
      <c r="X3107">
        <v>100485</v>
      </c>
      <c r="Y3107">
        <v>16</v>
      </c>
      <c r="Z3107">
        <v>100486</v>
      </c>
      <c r="AA3107">
        <v>17</v>
      </c>
      <c r="AB3107">
        <v>100484</v>
      </c>
      <c r="AC3107">
        <v>19</v>
      </c>
      <c r="AD3107">
        <v>100486</v>
      </c>
      <c r="AE3107">
        <v>20</v>
      </c>
      <c r="AF3107">
        <v>201617</v>
      </c>
      <c r="AG3107">
        <v>18</v>
      </c>
      <c r="AH3107" t="e">
        <f>VLOOKUP(AF3107,关卡难度线!B:H,11,0)</f>
        <v>#N/A</v>
      </c>
    </row>
    <row r="3108" spans="14:34">
      <c r="N3108" s="14">
        <v>100484</v>
      </c>
      <c r="O3108">
        <v>11</v>
      </c>
      <c r="P3108">
        <v>100486</v>
      </c>
      <c r="Q3108">
        <v>12</v>
      </c>
      <c r="R3108">
        <v>100486</v>
      </c>
      <c r="S3108">
        <v>13</v>
      </c>
      <c r="T3108">
        <v>100484</v>
      </c>
      <c r="U3108">
        <v>14</v>
      </c>
      <c r="V3108">
        <v>100484</v>
      </c>
      <c r="W3108">
        <v>15</v>
      </c>
      <c r="X3108">
        <v>100484</v>
      </c>
      <c r="Y3108">
        <v>16</v>
      </c>
      <c r="Z3108">
        <v>100486</v>
      </c>
      <c r="AA3108">
        <v>17</v>
      </c>
      <c r="AB3108">
        <v>100484</v>
      </c>
      <c r="AC3108">
        <v>19</v>
      </c>
      <c r="AD3108">
        <v>100486</v>
      </c>
      <c r="AE3108">
        <v>20</v>
      </c>
      <c r="AF3108">
        <v>201618</v>
      </c>
      <c r="AG3108">
        <v>18</v>
      </c>
      <c r="AH3108" t="e">
        <f>VLOOKUP(AF3108,关卡难度线!B:H,11,0)</f>
        <v>#N/A</v>
      </c>
    </row>
    <row r="3109" spans="14:34">
      <c r="N3109" s="14">
        <v>100486</v>
      </c>
      <c r="O3109">
        <v>11</v>
      </c>
      <c r="P3109">
        <v>100485</v>
      </c>
      <c r="Q3109">
        <v>12</v>
      </c>
      <c r="R3109">
        <v>100484</v>
      </c>
      <c r="S3109">
        <v>13</v>
      </c>
      <c r="T3109">
        <v>100486</v>
      </c>
      <c r="U3109">
        <v>14</v>
      </c>
      <c r="V3109">
        <v>100486</v>
      </c>
      <c r="W3109">
        <v>15</v>
      </c>
      <c r="X3109">
        <v>100485</v>
      </c>
      <c r="Y3109">
        <v>16</v>
      </c>
      <c r="Z3109">
        <v>100486</v>
      </c>
      <c r="AA3109">
        <v>17</v>
      </c>
      <c r="AB3109">
        <v>100486</v>
      </c>
      <c r="AC3109">
        <v>19</v>
      </c>
      <c r="AD3109">
        <v>100484</v>
      </c>
      <c r="AE3109">
        <v>20</v>
      </c>
      <c r="AF3109">
        <v>201619</v>
      </c>
      <c r="AG3109">
        <v>18</v>
      </c>
      <c r="AH3109" t="e">
        <f>VLOOKUP(AF3109,关卡难度线!B:H,11,0)</f>
        <v>#N/A</v>
      </c>
    </row>
    <row r="3110" spans="14:34">
      <c r="N3110" s="14">
        <v>100485</v>
      </c>
      <c r="O3110">
        <v>11</v>
      </c>
      <c r="P3110">
        <v>100485</v>
      </c>
      <c r="Q3110">
        <v>12</v>
      </c>
      <c r="R3110">
        <v>100486</v>
      </c>
      <c r="S3110">
        <v>13</v>
      </c>
      <c r="T3110">
        <v>100484</v>
      </c>
      <c r="U3110">
        <v>14</v>
      </c>
      <c r="V3110">
        <v>100486</v>
      </c>
      <c r="W3110">
        <v>15</v>
      </c>
      <c r="X3110">
        <v>100485</v>
      </c>
      <c r="Y3110">
        <v>16</v>
      </c>
      <c r="Z3110">
        <v>100485</v>
      </c>
      <c r="AA3110">
        <v>17</v>
      </c>
      <c r="AB3110">
        <v>100484</v>
      </c>
      <c r="AC3110">
        <v>19</v>
      </c>
      <c r="AD3110">
        <v>100486</v>
      </c>
      <c r="AE3110">
        <v>20</v>
      </c>
      <c r="AF3110">
        <v>201620</v>
      </c>
      <c r="AG3110">
        <v>18</v>
      </c>
      <c r="AH3110" t="e">
        <f>VLOOKUP(AF3110,关卡难度线!B:H,11,0)</f>
        <v>#N/A</v>
      </c>
    </row>
    <row r="3111" spans="14:34">
      <c r="N3111" s="14">
        <v>100485</v>
      </c>
      <c r="O3111">
        <v>11</v>
      </c>
      <c r="P3111">
        <v>100485</v>
      </c>
      <c r="Q3111">
        <v>12</v>
      </c>
      <c r="R3111">
        <v>100484</v>
      </c>
      <c r="S3111">
        <v>13</v>
      </c>
      <c r="T3111">
        <v>100484</v>
      </c>
      <c r="U3111">
        <v>14</v>
      </c>
      <c r="V3111">
        <v>100486</v>
      </c>
      <c r="W3111">
        <v>15</v>
      </c>
      <c r="X3111">
        <v>100486</v>
      </c>
      <c r="Y3111">
        <v>16</v>
      </c>
      <c r="Z3111">
        <v>100484</v>
      </c>
      <c r="AA3111">
        <v>17</v>
      </c>
      <c r="AB3111">
        <v>100486</v>
      </c>
      <c r="AC3111">
        <v>19</v>
      </c>
      <c r="AD3111">
        <v>100485</v>
      </c>
      <c r="AE3111">
        <v>20</v>
      </c>
      <c r="AF3111">
        <v>201611</v>
      </c>
      <c r="AG3111">
        <v>18</v>
      </c>
      <c r="AH3111" t="e">
        <f>VLOOKUP(AF3111,关卡难度线!B:H,11,0)</f>
        <v>#N/A</v>
      </c>
    </row>
    <row r="3112" spans="14:34">
      <c r="N3112" s="14">
        <v>100485</v>
      </c>
      <c r="O3112">
        <v>11</v>
      </c>
      <c r="P3112">
        <v>100485</v>
      </c>
      <c r="Q3112">
        <v>12</v>
      </c>
      <c r="R3112">
        <v>100484</v>
      </c>
      <c r="S3112">
        <v>13</v>
      </c>
      <c r="T3112">
        <v>100486</v>
      </c>
      <c r="U3112">
        <v>14</v>
      </c>
      <c r="V3112">
        <v>100484</v>
      </c>
      <c r="W3112">
        <v>15</v>
      </c>
      <c r="X3112">
        <v>100486</v>
      </c>
      <c r="Y3112">
        <v>16</v>
      </c>
      <c r="Z3112">
        <v>100486</v>
      </c>
      <c r="AA3112">
        <v>17</v>
      </c>
      <c r="AB3112">
        <v>100486</v>
      </c>
      <c r="AC3112">
        <v>19</v>
      </c>
      <c r="AD3112">
        <v>100485</v>
      </c>
      <c r="AE3112">
        <v>20</v>
      </c>
      <c r="AF3112">
        <v>201612</v>
      </c>
      <c r="AG3112">
        <v>18</v>
      </c>
      <c r="AH3112" t="e">
        <f>VLOOKUP(AF3112,关卡难度线!B:H,11,0)</f>
        <v>#N/A</v>
      </c>
    </row>
    <row r="3113" spans="14:34">
      <c r="N3113" s="14">
        <v>100485</v>
      </c>
      <c r="O3113">
        <v>11</v>
      </c>
      <c r="P3113">
        <v>100486</v>
      </c>
      <c r="Q3113">
        <v>12</v>
      </c>
      <c r="R3113">
        <v>100486</v>
      </c>
      <c r="S3113">
        <v>13</v>
      </c>
      <c r="T3113">
        <v>100486</v>
      </c>
      <c r="U3113">
        <v>14</v>
      </c>
      <c r="V3113">
        <v>100486</v>
      </c>
      <c r="W3113">
        <v>15</v>
      </c>
      <c r="X3113">
        <v>100484</v>
      </c>
      <c r="Y3113">
        <v>16</v>
      </c>
      <c r="Z3113">
        <v>100486</v>
      </c>
      <c r="AA3113">
        <v>17</v>
      </c>
      <c r="AB3113">
        <v>100485</v>
      </c>
      <c r="AC3113">
        <v>19</v>
      </c>
      <c r="AD3113">
        <v>100486</v>
      </c>
      <c r="AE3113">
        <v>20</v>
      </c>
      <c r="AF3113">
        <v>201613</v>
      </c>
      <c r="AG3113">
        <v>18</v>
      </c>
      <c r="AH3113" t="e">
        <f>VLOOKUP(AF3113,关卡难度线!B:H,11,0)</f>
        <v>#N/A</v>
      </c>
    </row>
    <row r="3114" spans="14:34">
      <c r="N3114" s="14">
        <v>100486</v>
      </c>
      <c r="O3114">
        <v>11</v>
      </c>
      <c r="P3114">
        <v>100486</v>
      </c>
      <c r="Q3114">
        <v>12</v>
      </c>
      <c r="R3114">
        <v>100484</v>
      </c>
      <c r="S3114">
        <v>13</v>
      </c>
      <c r="T3114">
        <v>100486</v>
      </c>
      <c r="U3114">
        <v>14</v>
      </c>
      <c r="V3114">
        <v>100486</v>
      </c>
      <c r="W3114">
        <v>15</v>
      </c>
      <c r="X3114">
        <v>100486</v>
      </c>
      <c r="Y3114">
        <v>16</v>
      </c>
      <c r="Z3114">
        <v>100486</v>
      </c>
      <c r="AA3114">
        <v>17</v>
      </c>
      <c r="AB3114">
        <v>100486</v>
      </c>
      <c r="AC3114">
        <v>19</v>
      </c>
      <c r="AD3114">
        <v>100484</v>
      </c>
      <c r="AE3114">
        <v>20</v>
      </c>
      <c r="AF3114">
        <v>201614</v>
      </c>
      <c r="AG3114">
        <v>18</v>
      </c>
      <c r="AH3114" t="e">
        <f>VLOOKUP(AF3114,关卡难度线!B:H,11,0)</f>
        <v>#N/A</v>
      </c>
    </row>
    <row r="3115" spans="14:34">
      <c r="N3115" s="14">
        <v>100485</v>
      </c>
      <c r="O3115">
        <v>11</v>
      </c>
      <c r="P3115">
        <v>100484</v>
      </c>
      <c r="Q3115">
        <v>12</v>
      </c>
      <c r="R3115">
        <v>100486</v>
      </c>
      <c r="S3115">
        <v>13</v>
      </c>
      <c r="T3115">
        <v>100486</v>
      </c>
      <c r="U3115">
        <v>14</v>
      </c>
      <c r="V3115">
        <v>100484</v>
      </c>
      <c r="W3115">
        <v>15</v>
      </c>
      <c r="X3115">
        <v>100486</v>
      </c>
      <c r="Y3115">
        <v>16</v>
      </c>
      <c r="Z3115">
        <v>100485</v>
      </c>
      <c r="AA3115">
        <v>17</v>
      </c>
      <c r="AB3115">
        <v>100486</v>
      </c>
      <c r="AC3115">
        <v>19</v>
      </c>
      <c r="AD3115">
        <v>100484</v>
      </c>
      <c r="AE3115">
        <v>20</v>
      </c>
      <c r="AF3115">
        <v>201615</v>
      </c>
      <c r="AG3115">
        <v>18</v>
      </c>
      <c r="AH3115" t="e">
        <f>VLOOKUP(AF3115,关卡难度线!B:H,11,0)</f>
        <v>#N/A</v>
      </c>
    </row>
    <row r="3116" spans="14:34">
      <c r="N3116" s="14">
        <v>100486</v>
      </c>
      <c r="O3116">
        <v>11</v>
      </c>
      <c r="P3116">
        <v>100485</v>
      </c>
      <c r="Q3116">
        <v>12</v>
      </c>
      <c r="R3116">
        <v>100486</v>
      </c>
      <c r="S3116">
        <v>13</v>
      </c>
      <c r="T3116">
        <v>100485</v>
      </c>
      <c r="U3116">
        <v>14</v>
      </c>
      <c r="V3116">
        <v>100485</v>
      </c>
      <c r="W3116">
        <v>15</v>
      </c>
      <c r="X3116">
        <v>100486</v>
      </c>
      <c r="Y3116">
        <v>16</v>
      </c>
      <c r="Z3116">
        <v>100486</v>
      </c>
      <c r="AA3116">
        <v>17</v>
      </c>
      <c r="AB3116">
        <v>100486</v>
      </c>
      <c r="AC3116">
        <v>19</v>
      </c>
      <c r="AD3116">
        <v>100484</v>
      </c>
      <c r="AE3116">
        <v>20</v>
      </c>
      <c r="AF3116">
        <v>201616</v>
      </c>
      <c r="AG3116">
        <v>18</v>
      </c>
      <c r="AH3116" t="e">
        <f>VLOOKUP(AF3116,关卡难度线!B:H,11,0)</f>
        <v>#N/A</v>
      </c>
    </row>
    <row r="3117" spans="14:34">
      <c r="N3117" s="14">
        <v>100486</v>
      </c>
      <c r="O3117">
        <v>11</v>
      </c>
      <c r="P3117">
        <v>100484</v>
      </c>
      <c r="Q3117">
        <v>12</v>
      </c>
      <c r="R3117">
        <v>100485</v>
      </c>
      <c r="S3117">
        <v>13</v>
      </c>
      <c r="T3117">
        <v>100486</v>
      </c>
      <c r="U3117">
        <v>14</v>
      </c>
      <c r="V3117">
        <v>100485</v>
      </c>
      <c r="W3117">
        <v>15</v>
      </c>
      <c r="X3117">
        <v>100485</v>
      </c>
      <c r="Y3117">
        <v>16</v>
      </c>
      <c r="Z3117">
        <v>100486</v>
      </c>
      <c r="AA3117">
        <v>17</v>
      </c>
      <c r="AB3117">
        <v>100484</v>
      </c>
      <c r="AC3117">
        <v>19</v>
      </c>
      <c r="AD3117">
        <v>100486</v>
      </c>
      <c r="AE3117">
        <v>20</v>
      </c>
      <c r="AF3117">
        <v>201617</v>
      </c>
      <c r="AG3117">
        <v>18</v>
      </c>
      <c r="AH3117" t="e">
        <f>VLOOKUP(AF3117,关卡难度线!B:H,11,0)</f>
        <v>#N/A</v>
      </c>
    </row>
    <row r="3118" spans="14:34">
      <c r="N3118" s="14">
        <v>100484</v>
      </c>
      <c r="O3118">
        <v>11</v>
      </c>
      <c r="P3118">
        <v>100486</v>
      </c>
      <c r="Q3118">
        <v>12</v>
      </c>
      <c r="R3118">
        <v>100486</v>
      </c>
      <c r="S3118">
        <v>13</v>
      </c>
      <c r="T3118">
        <v>100484</v>
      </c>
      <c r="U3118">
        <v>14</v>
      </c>
      <c r="V3118">
        <v>100484</v>
      </c>
      <c r="W3118">
        <v>15</v>
      </c>
      <c r="X3118">
        <v>100484</v>
      </c>
      <c r="Y3118">
        <v>16</v>
      </c>
      <c r="Z3118">
        <v>100486</v>
      </c>
      <c r="AA3118">
        <v>17</v>
      </c>
      <c r="AB3118">
        <v>100484</v>
      </c>
      <c r="AC3118">
        <v>19</v>
      </c>
      <c r="AD3118">
        <v>100486</v>
      </c>
      <c r="AE3118">
        <v>20</v>
      </c>
      <c r="AF3118">
        <v>201618</v>
      </c>
      <c r="AG3118">
        <v>18</v>
      </c>
      <c r="AH3118" t="e">
        <f>VLOOKUP(AF3118,关卡难度线!B:H,11,0)</f>
        <v>#N/A</v>
      </c>
    </row>
    <row r="3119" spans="14:34">
      <c r="N3119" s="14">
        <v>100486</v>
      </c>
      <c r="O3119">
        <v>11</v>
      </c>
      <c r="P3119">
        <v>100485</v>
      </c>
      <c r="Q3119">
        <v>12</v>
      </c>
      <c r="R3119">
        <v>100484</v>
      </c>
      <c r="S3119">
        <v>13</v>
      </c>
      <c r="T3119">
        <v>100486</v>
      </c>
      <c r="U3119">
        <v>14</v>
      </c>
      <c r="V3119">
        <v>100486</v>
      </c>
      <c r="W3119">
        <v>15</v>
      </c>
      <c r="X3119">
        <v>100485</v>
      </c>
      <c r="Y3119">
        <v>16</v>
      </c>
      <c r="Z3119">
        <v>100486</v>
      </c>
      <c r="AA3119">
        <v>17</v>
      </c>
      <c r="AB3119">
        <v>100486</v>
      </c>
      <c r="AC3119">
        <v>19</v>
      </c>
      <c r="AD3119">
        <v>100484</v>
      </c>
      <c r="AE3119">
        <v>20</v>
      </c>
      <c r="AF3119">
        <v>201619</v>
      </c>
      <c r="AG3119">
        <v>18</v>
      </c>
      <c r="AH3119" t="e">
        <f>VLOOKUP(AF3119,关卡难度线!B:H,11,0)</f>
        <v>#N/A</v>
      </c>
    </row>
    <row r="3120" spans="14:34">
      <c r="N3120" s="14">
        <v>100485</v>
      </c>
      <c r="O3120">
        <v>11</v>
      </c>
      <c r="P3120">
        <v>100485</v>
      </c>
      <c r="Q3120">
        <v>12</v>
      </c>
      <c r="R3120">
        <v>100486</v>
      </c>
      <c r="S3120">
        <v>13</v>
      </c>
      <c r="T3120">
        <v>100484</v>
      </c>
      <c r="U3120">
        <v>14</v>
      </c>
      <c r="V3120">
        <v>100486</v>
      </c>
      <c r="W3120">
        <v>15</v>
      </c>
      <c r="X3120">
        <v>100485</v>
      </c>
      <c r="Y3120">
        <v>16</v>
      </c>
      <c r="Z3120">
        <v>100485</v>
      </c>
      <c r="AA3120">
        <v>17</v>
      </c>
      <c r="AB3120">
        <v>100484</v>
      </c>
      <c r="AC3120">
        <v>19</v>
      </c>
      <c r="AD3120">
        <v>100486</v>
      </c>
      <c r="AE3120">
        <v>20</v>
      </c>
      <c r="AF3120">
        <v>201620</v>
      </c>
      <c r="AG3120">
        <v>18</v>
      </c>
      <c r="AH3120" t="e">
        <f>VLOOKUP(AF3120,关卡难度线!B:H,11,0)</f>
        <v>#N/A</v>
      </c>
    </row>
    <row r="3121" spans="14:34">
      <c r="N3121" s="14">
        <v>100489</v>
      </c>
      <c r="O3121">
        <v>11</v>
      </c>
      <c r="P3121">
        <v>100489</v>
      </c>
      <c r="Q3121">
        <v>12</v>
      </c>
      <c r="R3121">
        <v>100487</v>
      </c>
      <c r="S3121">
        <v>13</v>
      </c>
      <c r="T3121">
        <v>100487</v>
      </c>
      <c r="U3121">
        <v>14</v>
      </c>
      <c r="V3121">
        <v>100489</v>
      </c>
      <c r="W3121">
        <v>15</v>
      </c>
      <c r="X3121">
        <v>100487</v>
      </c>
      <c r="Y3121">
        <v>16</v>
      </c>
      <c r="Z3121">
        <v>100489</v>
      </c>
      <c r="AA3121">
        <v>17</v>
      </c>
      <c r="AB3121">
        <v>100489</v>
      </c>
      <c r="AC3121">
        <v>19</v>
      </c>
      <c r="AD3121">
        <v>100487</v>
      </c>
      <c r="AE3121">
        <v>20</v>
      </c>
      <c r="AF3121">
        <v>201621</v>
      </c>
      <c r="AG3121">
        <v>18</v>
      </c>
      <c r="AH3121" t="e">
        <f>VLOOKUP(AF3121,关卡难度线!B:H,11,0)</f>
        <v>#N/A</v>
      </c>
    </row>
    <row r="3122" spans="14:34">
      <c r="N3122" s="14">
        <v>100487</v>
      </c>
      <c r="O3122">
        <v>11</v>
      </c>
      <c r="P3122">
        <v>100489</v>
      </c>
      <c r="Q3122">
        <v>12</v>
      </c>
      <c r="R3122">
        <v>100488</v>
      </c>
      <c r="S3122">
        <v>13</v>
      </c>
      <c r="T3122">
        <v>100489</v>
      </c>
      <c r="U3122">
        <v>14</v>
      </c>
      <c r="V3122">
        <v>100489</v>
      </c>
      <c r="W3122">
        <v>15</v>
      </c>
      <c r="X3122">
        <v>100488</v>
      </c>
      <c r="Y3122">
        <v>16</v>
      </c>
      <c r="Z3122">
        <v>100488</v>
      </c>
      <c r="AA3122">
        <v>17</v>
      </c>
      <c r="AB3122">
        <v>100488</v>
      </c>
      <c r="AC3122">
        <v>19</v>
      </c>
      <c r="AD3122">
        <v>100489</v>
      </c>
      <c r="AE3122">
        <v>20</v>
      </c>
      <c r="AF3122">
        <v>201622</v>
      </c>
      <c r="AG3122">
        <v>18</v>
      </c>
      <c r="AH3122" t="e">
        <f>VLOOKUP(AF3122,关卡难度线!B:H,11,0)</f>
        <v>#N/A</v>
      </c>
    </row>
    <row r="3123" spans="14:34">
      <c r="N3123" s="14">
        <v>100488</v>
      </c>
      <c r="O3123">
        <v>11</v>
      </c>
      <c r="P3123">
        <v>100489</v>
      </c>
      <c r="Q3123">
        <v>12</v>
      </c>
      <c r="R3123">
        <v>100489</v>
      </c>
      <c r="S3123">
        <v>13</v>
      </c>
      <c r="T3123">
        <v>100489</v>
      </c>
      <c r="U3123">
        <v>14</v>
      </c>
      <c r="V3123">
        <v>100487</v>
      </c>
      <c r="W3123">
        <v>15</v>
      </c>
      <c r="X3123">
        <v>100489</v>
      </c>
      <c r="Y3123">
        <v>16</v>
      </c>
      <c r="Z3123">
        <v>100488</v>
      </c>
      <c r="AA3123">
        <v>17</v>
      </c>
      <c r="AB3123">
        <v>100488</v>
      </c>
      <c r="AC3123">
        <v>19</v>
      </c>
      <c r="AD3123">
        <v>100489</v>
      </c>
      <c r="AE3123">
        <v>20</v>
      </c>
      <c r="AF3123">
        <v>201623</v>
      </c>
      <c r="AG3123">
        <v>18</v>
      </c>
      <c r="AH3123" t="e">
        <f>VLOOKUP(AF3123,关卡难度线!B:H,11,0)</f>
        <v>#N/A</v>
      </c>
    </row>
    <row r="3124" spans="14:34">
      <c r="N3124" s="14">
        <v>100488</v>
      </c>
      <c r="O3124">
        <v>11</v>
      </c>
      <c r="P3124">
        <v>100489</v>
      </c>
      <c r="Q3124">
        <v>12</v>
      </c>
      <c r="R3124">
        <v>100487</v>
      </c>
      <c r="S3124">
        <v>13</v>
      </c>
      <c r="T3124">
        <v>100488</v>
      </c>
      <c r="U3124">
        <v>14</v>
      </c>
      <c r="V3124">
        <v>100488</v>
      </c>
      <c r="W3124">
        <v>15</v>
      </c>
      <c r="X3124">
        <v>100488</v>
      </c>
      <c r="Y3124">
        <v>16</v>
      </c>
      <c r="Z3124">
        <v>100488</v>
      </c>
      <c r="AA3124">
        <v>17</v>
      </c>
      <c r="AB3124">
        <v>100488</v>
      </c>
      <c r="AC3124">
        <v>19</v>
      </c>
      <c r="AD3124">
        <v>100489</v>
      </c>
      <c r="AE3124">
        <v>20</v>
      </c>
      <c r="AF3124">
        <v>201624</v>
      </c>
      <c r="AG3124">
        <v>18</v>
      </c>
      <c r="AH3124" t="e">
        <f>VLOOKUP(AF3124,关卡难度线!B:H,11,0)</f>
        <v>#N/A</v>
      </c>
    </row>
    <row r="3125" spans="14:34">
      <c r="N3125" s="14">
        <v>100488</v>
      </c>
      <c r="O3125">
        <v>11</v>
      </c>
      <c r="P3125">
        <v>100487</v>
      </c>
      <c r="Q3125">
        <v>12</v>
      </c>
      <c r="R3125">
        <v>100487</v>
      </c>
      <c r="S3125">
        <v>13</v>
      </c>
      <c r="T3125">
        <v>100487</v>
      </c>
      <c r="U3125">
        <v>14</v>
      </c>
      <c r="V3125">
        <v>100487</v>
      </c>
      <c r="W3125">
        <v>15</v>
      </c>
      <c r="X3125">
        <v>100489</v>
      </c>
      <c r="Y3125">
        <v>16</v>
      </c>
      <c r="Z3125">
        <v>100487</v>
      </c>
      <c r="AA3125">
        <v>17</v>
      </c>
      <c r="AB3125">
        <v>100489</v>
      </c>
      <c r="AC3125">
        <v>19</v>
      </c>
      <c r="AD3125">
        <v>100487</v>
      </c>
      <c r="AE3125">
        <v>20</v>
      </c>
      <c r="AF3125">
        <v>201625</v>
      </c>
      <c r="AG3125">
        <v>18</v>
      </c>
      <c r="AH3125" t="e">
        <f>VLOOKUP(AF3125,关卡难度线!B:H,11,0)</f>
        <v>#N/A</v>
      </c>
    </row>
    <row r="3126" spans="14:34">
      <c r="N3126" s="14">
        <v>100488</v>
      </c>
      <c r="O3126">
        <v>11</v>
      </c>
      <c r="P3126">
        <v>100487</v>
      </c>
      <c r="Q3126">
        <v>12</v>
      </c>
      <c r="R3126">
        <v>100489</v>
      </c>
      <c r="S3126">
        <v>13</v>
      </c>
      <c r="T3126">
        <v>100489</v>
      </c>
      <c r="U3126">
        <v>14</v>
      </c>
      <c r="V3126">
        <v>100487</v>
      </c>
      <c r="W3126">
        <v>15</v>
      </c>
      <c r="X3126">
        <v>100489</v>
      </c>
      <c r="Y3126">
        <v>16</v>
      </c>
      <c r="Z3126">
        <v>100488</v>
      </c>
      <c r="AA3126">
        <v>17</v>
      </c>
      <c r="AB3126">
        <v>100489</v>
      </c>
      <c r="AC3126">
        <v>19</v>
      </c>
      <c r="AD3126">
        <v>100488</v>
      </c>
      <c r="AE3126">
        <v>20</v>
      </c>
      <c r="AF3126">
        <v>201626</v>
      </c>
      <c r="AG3126">
        <v>18</v>
      </c>
      <c r="AH3126" t="e">
        <f>VLOOKUP(AF3126,关卡难度线!B:H,11,0)</f>
        <v>#N/A</v>
      </c>
    </row>
    <row r="3127" spans="14:34">
      <c r="N3127" s="14">
        <v>100488</v>
      </c>
      <c r="O3127">
        <v>11</v>
      </c>
      <c r="P3127">
        <v>100487</v>
      </c>
      <c r="Q3127">
        <v>12</v>
      </c>
      <c r="R3127">
        <v>100488</v>
      </c>
      <c r="S3127">
        <v>13</v>
      </c>
      <c r="T3127">
        <v>100489</v>
      </c>
      <c r="U3127">
        <v>14</v>
      </c>
      <c r="V3127">
        <v>100487</v>
      </c>
      <c r="W3127">
        <v>15</v>
      </c>
      <c r="X3127">
        <v>100487</v>
      </c>
      <c r="Y3127">
        <v>16</v>
      </c>
      <c r="Z3127">
        <v>100488</v>
      </c>
      <c r="AA3127">
        <v>17</v>
      </c>
      <c r="AB3127">
        <v>100489</v>
      </c>
      <c r="AC3127">
        <v>19</v>
      </c>
      <c r="AD3127">
        <v>100487</v>
      </c>
      <c r="AE3127">
        <v>20</v>
      </c>
      <c r="AF3127">
        <v>201627</v>
      </c>
      <c r="AG3127">
        <v>18</v>
      </c>
      <c r="AH3127" t="e">
        <f>VLOOKUP(AF3127,关卡难度线!B:H,11,0)</f>
        <v>#N/A</v>
      </c>
    </row>
    <row r="3128" spans="14:34">
      <c r="N3128" s="14">
        <v>100488</v>
      </c>
      <c r="O3128">
        <v>11</v>
      </c>
      <c r="P3128">
        <v>100488</v>
      </c>
      <c r="Q3128">
        <v>12</v>
      </c>
      <c r="R3128">
        <v>100489</v>
      </c>
      <c r="S3128">
        <v>13</v>
      </c>
      <c r="T3128">
        <v>100487</v>
      </c>
      <c r="U3128">
        <v>14</v>
      </c>
      <c r="V3128">
        <v>100488</v>
      </c>
      <c r="W3128">
        <v>15</v>
      </c>
      <c r="X3128">
        <v>100489</v>
      </c>
      <c r="Y3128">
        <v>16</v>
      </c>
      <c r="Z3128">
        <v>100488</v>
      </c>
      <c r="AA3128">
        <v>17</v>
      </c>
      <c r="AB3128">
        <v>100487</v>
      </c>
      <c r="AC3128">
        <v>19</v>
      </c>
      <c r="AD3128">
        <v>100487</v>
      </c>
      <c r="AE3128">
        <v>20</v>
      </c>
      <c r="AF3128">
        <v>201628</v>
      </c>
      <c r="AG3128">
        <v>18</v>
      </c>
      <c r="AH3128" t="e">
        <f>VLOOKUP(AF3128,关卡难度线!B:H,11,0)</f>
        <v>#N/A</v>
      </c>
    </row>
    <row r="3129" spans="14:34">
      <c r="N3129" s="14">
        <v>100487</v>
      </c>
      <c r="O3129">
        <v>11</v>
      </c>
      <c r="P3129">
        <v>100488</v>
      </c>
      <c r="Q3129">
        <v>12</v>
      </c>
      <c r="R3129">
        <v>100488</v>
      </c>
      <c r="S3129">
        <v>13</v>
      </c>
      <c r="T3129">
        <v>100489</v>
      </c>
      <c r="U3129">
        <v>14</v>
      </c>
      <c r="V3129">
        <v>100488</v>
      </c>
      <c r="W3129">
        <v>15</v>
      </c>
      <c r="X3129">
        <v>100489</v>
      </c>
      <c r="Y3129">
        <v>16</v>
      </c>
      <c r="Z3129">
        <v>100488</v>
      </c>
      <c r="AA3129">
        <v>17</v>
      </c>
      <c r="AB3129">
        <v>100489</v>
      </c>
      <c r="AC3129">
        <v>19</v>
      </c>
      <c r="AD3129">
        <v>100489</v>
      </c>
      <c r="AE3129">
        <v>20</v>
      </c>
      <c r="AF3129">
        <v>201629</v>
      </c>
      <c r="AG3129">
        <v>18</v>
      </c>
      <c r="AH3129" t="e">
        <f>VLOOKUP(AF3129,关卡难度线!B:H,11,0)</f>
        <v>#N/A</v>
      </c>
    </row>
    <row r="3130" spans="14:34">
      <c r="N3130" s="14">
        <v>100487</v>
      </c>
      <c r="O3130">
        <v>11</v>
      </c>
      <c r="P3130">
        <v>100487</v>
      </c>
      <c r="Q3130">
        <v>12</v>
      </c>
      <c r="R3130">
        <v>100489</v>
      </c>
      <c r="S3130">
        <v>13</v>
      </c>
      <c r="T3130">
        <v>100487</v>
      </c>
      <c r="U3130">
        <v>14</v>
      </c>
      <c r="V3130">
        <v>100489</v>
      </c>
      <c r="W3130">
        <v>15</v>
      </c>
      <c r="X3130">
        <v>100488</v>
      </c>
      <c r="Y3130">
        <v>16</v>
      </c>
      <c r="Z3130">
        <v>100487</v>
      </c>
      <c r="AA3130">
        <v>17</v>
      </c>
      <c r="AB3130">
        <v>100488</v>
      </c>
      <c r="AC3130">
        <v>19</v>
      </c>
      <c r="AD3130">
        <v>100488</v>
      </c>
      <c r="AE3130">
        <v>20</v>
      </c>
      <c r="AF3130">
        <v>201630</v>
      </c>
      <c r="AG3130">
        <v>18</v>
      </c>
      <c r="AH3130" t="e">
        <f>VLOOKUP(AF3130,关卡难度线!B:H,11,0)</f>
        <v>#N/A</v>
      </c>
    </row>
    <row r="3131" spans="14:34">
      <c r="N3131" s="14">
        <v>100489</v>
      </c>
      <c r="O3131">
        <v>11</v>
      </c>
      <c r="P3131">
        <v>100489</v>
      </c>
      <c r="Q3131">
        <v>12</v>
      </c>
      <c r="R3131">
        <v>100487</v>
      </c>
      <c r="S3131">
        <v>13</v>
      </c>
      <c r="T3131">
        <v>100487</v>
      </c>
      <c r="U3131">
        <v>14</v>
      </c>
      <c r="V3131">
        <v>100489</v>
      </c>
      <c r="W3131">
        <v>15</v>
      </c>
      <c r="X3131">
        <v>100487</v>
      </c>
      <c r="Y3131">
        <v>16</v>
      </c>
      <c r="Z3131">
        <v>100489</v>
      </c>
      <c r="AA3131">
        <v>17</v>
      </c>
      <c r="AB3131">
        <v>100489</v>
      </c>
      <c r="AC3131">
        <v>19</v>
      </c>
      <c r="AD3131">
        <v>100487</v>
      </c>
      <c r="AE3131">
        <v>20</v>
      </c>
      <c r="AF3131">
        <v>201621</v>
      </c>
      <c r="AG3131">
        <v>18</v>
      </c>
      <c r="AH3131" t="e">
        <f>VLOOKUP(AF3131,关卡难度线!B:H,11,0)</f>
        <v>#N/A</v>
      </c>
    </row>
    <row r="3132" spans="14:34">
      <c r="N3132" s="14">
        <v>100487</v>
      </c>
      <c r="O3132">
        <v>11</v>
      </c>
      <c r="P3132">
        <v>100489</v>
      </c>
      <c r="Q3132">
        <v>12</v>
      </c>
      <c r="R3132">
        <v>100488</v>
      </c>
      <c r="S3132">
        <v>13</v>
      </c>
      <c r="T3132">
        <v>100489</v>
      </c>
      <c r="U3132">
        <v>14</v>
      </c>
      <c r="V3132">
        <v>100489</v>
      </c>
      <c r="W3132">
        <v>15</v>
      </c>
      <c r="X3132">
        <v>100488</v>
      </c>
      <c r="Y3132">
        <v>16</v>
      </c>
      <c r="Z3132">
        <v>100488</v>
      </c>
      <c r="AA3132">
        <v>17</v>
      </c>
      <c r="AB3132">
        <v>100488</v>
      </c>
      <c r="AC3132">
        <v>19</v>
      </c>
      <c r="AD3132">
        <v>100489</v>
      </c>
      <c r="AE3132">
        <v>20</v>
      </c>
      <c r="AF3132">
        <v>201622</v>
      </c>
      <c r="AG3132">
        <v>18</v>
      </c>
      <c r="AH3132" t="e">
        <f>VLOOKUP(AF3132,关卡难度线!B:H,11,0)</f>
        <v>#N/A</v>
      </c>
    </row>
    <row r="3133" spans="14:34">
      <c r="N3133" s="14">
        <v>100488</v>
      </c>
      <c r="O3133">
        <v>11</v>
      </c>
      <c r="P3133">
        <v>100489</v>
      </c>
      <c r="Q3133">
        <v>12</v>
      </c>
      <c r="R3133">
        <v>100489</v>
      </c>
      <c r="S3133">
        <v>13</v>
      </c>
      <c r="T3133">
        <v>100489</v>
      </c>
      <c r="U3133">
        <v>14</v>
      </c>
      <c r="V3133">
        <v>100487</v>
      </c>
      <c r="W3133">
        <v>15</v>
      </c>
      <c r="X3133">
        <v>100489</v>
      </c>
      <c r="Y3133">
        <v>16</v>
      </c>
      <c r="Z3133">
        <v>100488</v>
      </c>
      <c r="AA3133">
        <v>17</v>
      </c>
      <c r="AB3133">
        <v>100488</v>
      </c>
      <c r="AC3133">
        <v>19</v>
      </c>
      <c r="AD3133">
        <v>100489</v>
      </c>
      <c r="AE3133">
        <v>20</v>
      </c>
      <c r="AF3133">
        <v>201623</v>
      </c>
      <c r="AG3133">
        <v>18</v>
      </c>
      <c r="AH3133" t="e">
        <f>VLOOKUP(AF3133,关卡难度线!B:H,11,0)</f>
        <v>#N/A</v>
      </c>
    </row>
    <row r="3134" spans="14:34">
      <c r="N3134" s="14">
        <v>100488</v>
      </c>
      <c r="O3134">
        <v>11</v>
      </c>
      <c r="P3134">
        <v>100489</v>
      </c>
      <c r="Q3134">
        <v>12</v>
      </c>
      <c r="R3134">
        <v>100487</v>
      </c>
      <c r="S3134">
        <v>13</v>
      </c>
      <c r="T3134">
        <v>100488</v>
      </c>
      <c r="U3134">
        <v>14</v>
      </c>
      <c r="V3134">
        <v>100488</v>
      </c>
      <c r="W3134">
        <v>15</v>
      </c>
      <c r="X3134">
        <v>100488</v>
      </c>
      <c r="Y3134">
        <v>16</v>
      </c>
      <c r="Z3134">
        <v>100488</v>
      </c>
      <c r="AA3134">
        <v>17</v>
      </c>
      <c r="AB3134">
        <v>100488</v>
      </c>
      <c r="AC3134">
        <v>19</v>
      </c>
      <c r="AD3134">
        <v>100489</v>
      </c>
      <c r="AE3134">
        <v>20</v>
      </c>
      <c r="AF3134">
        <v>201624</v>
      </c>
      <c r="AG3134">
        <v>18</v>
      </c>
      <c r="AH3134" t="e">
        <f>VLOOKUP(AF3134,关卡难度线!B:H,11,0)</f>
        <v>#N/A</v>
      </c>
    </row>
    <row r="3135" spans="14:34">
      <c r="N3135" s="14">
        <v>100488</v>
      </c>
      <c r="O3135">
        <v>11</v>
      </c>
      <c r="P3135">
        <v>100487</v>
      </c>
      <c r="Q3135">
        <v>12</v>
      </c>
      <c r="R3135">
        <v>100487</v>
      </c>
      <c r="S3135">
        <v>13</v>
      </c>
      <c r="T3135">
        <v>100487</v>
      </c>
      <c r="U3135">
        <v>14</v>
      </c>
      <c r="V3135">
        <v>100487</v>
      </c>
      <c r="W3135">
        <v>15</v>
      </c>
      <c r="X3135">
        <v>100489</v>
      </c>
      <c r="Y3135">
        <v>16</v>
      </c>
      <c r="Z3135">
        <v>100487</v>
      </c>
      <c r="AA3135">
        <v>17</v>
      </c>
      <c r="AB3135">
        <v>100489</v>
      </c>
      <c r="AC3135">
        <v>19</v>
      </c>
      <c r="AD3135">
        <v>100487</v>
      </c>
      <c r="AE3135">
        <v>20</v>
      </c>
      <c r="AF3135">
        <v>201625</v>
      </c>
      <c r="AG3135">
        <v>18</v>
      </c>
      <c r="AH3135" t="e">
        <f>VLOOKUP(AF3135,关卡难度线!B:H,11,0)</f>
        <v>#N/A</v>
      </c>
    </row>
    <row r="3136" spans="14:34">
      <c r="N3136" s="14">
        <v>100488</v>
      </c>
      <c r="O3136">
        <v>11</v>
      </c>
      <c r="P3136">
        <v>100487</v>
      </c>
      <c r="Q3136">
        <v>12</v>
      </c>
      <c r="R3136">
        <v>100489</v>
      </c>
      <c r="S3136">
        <v>13</v>
      </c>
      <c r="T3136">
        <v>100489</v>
      </c>
      <c r="U3136">
        <v>14</v>
      </c>
      <c r="V3136">
        <v>100487</v>
      </c>
      <c r="W3136">
        <v>15</v>
      </c>
      <c r="X3136">
        <v>100489</v>
      </c>
      <c r="Y3136">
        <v>16</v>
      </c>
      <c r="Z3136">
        <v>100488</v>
      </c>
      <c r="AA3136">
        <v>17</v>
      </c>
      <c r="AB3136">
        <v>100489</v>
      </c>
      <c r="AC3136">
        <v>19</v>
      </c>
      <c r="AD3136">
        <v>100488</v>
      </c>
      <c r="AE3136">
        <v>20</v>
      </c>
      <c r="AF3136">
        <v>201626</v>
      </c>
      <c r="AG3136">
        <v>18</v>
      </c>
      <c r="AH3136" t="e">
        <f>VLOOKUP(AF3136,关卡难度线!B:H,11,0)</f>
        <v>#N/A</v>
      </c>
    </row>
    <row r="3137" spans="14:34">
      <c r="N3137" s="14">
        <v>100488</v>
      </c>
      <c r="O3137">
        <v>11</v>
      </c>
      <c r="P3137">
        <v>100487</v>
      </c>
      <c r="Q3137">
        <v>12</v>
      </c>
      <c r="R3137">
        <v>100488</v>
      </c>
      <c r="S3137">
        <v>13</v>
      </c>
      <c r="T3137">
        <v>100489</v>
      </c>
      <c r="U3137">
        <v>14</v>
      </c>
      <c r="V3137">
        <v>100487</v>
      </c>
      <c r="W3137">
        <v>15</v>
      </c>
      <c r="X3137">
        <v>100487</v>
      </c>
      <c r="Y3137">
        <v>16</v>
      </c>
      <c r="Z3137">
        <v>100488</v>
      </c>
      <c r="AA3137">
        <v>17</v>
      </c>
      <c r="AB3137">
        <v>100489</v>
      </c>
      <c r="AC3137">
        <v>19</v>
      </c>
      <c r="AD3137">
        <v>100487</v>
      </c>
      <c r="AE3137">
        <v>20</v>
      </c>
      <c r="AF3137">
        <v>201627</v>
      </c>
      <c r="AG3137">
        <v>18</v>
      </c>
      <c r="AH3137" t="e">
        <f>VLOOKUP(AF3137,关卡难度线!B:H,11,0)</f>
        <v>#N/A</v>
      </c>
    </row>
    <row r="3138" spans="14:34">
      <c r="N3138" s="14">
        <v>100488</v>
      </c>
      <c r="O3138">
        <v>11</v>
      </c>
      <c r="P3138">
        <v>100488</v>
      </c>
      <c r="Q3138">
        <v>12</v>
      </c>
      <c r="R3138">
        <v>100489</v>
      </c>
      <c r="S3138">
        <v>13</v>
      </c>
      <c r="T3138">
        <v>100487</v>
      </c>
      <c r="U3138">
        <v>14</v>
      </c>
      <c r="V3138">
        <v>100488</v>
      </c>
      <c r="W3138">
        <v>15</v>
      </c>
      <c r="X3138">
        <v>100489</v>
      </c>
      <c r="Y3138">
        <v>16</v>
      </c>
      <c r="Z3138">
        <v>100488</v>
      </c>
      <c r="AA3138">
        <v>17</v>
      </c>
      <c r="AB3138">
        <v>100487</v>
      </c>
      <c r="AC3138">
        <v>19</v>
      </c>
      <c r="AD3138">
        <v>100487</v>
      </c>
      <c r="AE3138">
        <v>20</v>
      </c>
      <c r="AF3138">
        <v>201628</v>
      </c>
      <c r="AG3138">
        <v>18</v>
      </c>
      <c r="AH3138" t="e">
        <f>VLOOKUP(AF3138,关卡难度线!B:H,11,0)</f>
        <v>#N/A</v>
      </c>
    </row>
    <row r="3139" spans="14:34">
      <c r="N3139" s="14">
        <v>100487</v>
      </c>
      <c r="O3139">
        <v>11</v>
      </c>
      <c r="P3139">
        <v>100488</v>
      </c>
      <c r="Q3139">
        <v>12</v>
      </c>
      <c r="R3139">
        <v>100488</v>
      </c>
      <c r="S3139">
        <v>13</v>
      </c>
      <c r="T3139">
        <v>100489</v>
      </c>
      <c r="U3139">
        <v>14</v>
      </c>
      <c r="V3139">
        <v>100488</v>
      </c>
      <c r="W3139">
        <v>15</v>
      </c>
      <c r="X3139">
        <v>100489</v>
      </c>
      <c r="Y3139">
        <v>16</v>
      </c>
      <c r="Z3139">
        <v>100488</v>
      </c>
      <c r="AA3139">
        <v>17</v>
      </c>
      <c r="AB3139">
        <v>100489</v>
      </c>
      <c r="AC3139">
        <v>19</v>
      </c>
      <c r="AD3139">
        <v>100489</v>
      </c>
      <c r="AE3139">
        <v>20</v>
      </c>
      <c r="AF3139">
        <v>201629</v>
      </c>
      <c r="AG3139">
        <v>18</v>
      </c>
      <c r="AH3139" t="e">
        <f>VLOOKUP(AF3139,关卡难度线!B:H,11,0)</f>
        <v>#N/A</v>
      </c>
    </row>
    <row r="3140" spans="14:34">
      <c r="N3140" s="14">
        <v>100487</v>
      </c>
      <c r="O3140">
        <v>11</v>
      </c>
      <c r="P3140">
        <v>100487</v>
      </c>
      <c r="Q3140">
        <v>12</v>
      </c>
      <c r="R3140">
        <v>100489</v>
      </c>
      <c r="S3140">
        <v>13</v>
      </c>
      <c r="T3140">
        <v>100487</v>
      </c>
      <c r="U3140">
        <v>14</v>
      </c>
      <c r="V3140">
        <v>100489</v>
      </c>
      <c r="W3140">
        <v>15</v>
      </c>
      <c r="X3140">
        <v>100488</v>
      </c>
      <c r="Y3140">
        <v>16</v>
      </c>
      <c r="Z3140">
        <v>100487</v>
      </c>
      <c r="AA3140">
        <v>17</v>
      </c>
      <c r="AB3140">
        <v>100488</v>
      </c>
      <c r="AC3140">
        <v>19</v>
      </c>
      <c r="AD3140">
        <v>100488</v>
      </c>
      <c r="AE3140">
        <v>20</v>
      </c>
      <c r="AF3140">
        <v>201630</v>
      </c>
      <c r="AG3140">
        <v>18</v>
      </c>
      <c r="AH3140" t="e">
        <f>VLOOKUP(AF3140,关卡难度线!B:H,11,0)</f>
        <v>#N/A</v>
      </c>
    </row>
    <row r="3141" spans="14:34">
      <c r="N3141" s="14">
        <v>100492</v>
      </c>
      <c r="O3141">
        <v>11</v>
      </c>
      <c r="P3141">
        <v>100491</v>
      </c>
      <c r="Q3141">
        <v>12</v>
      </c>
      <c r="R3141">
        <v>100491</v>
      </c>
      <c r="S3141">
        <v>13</v>
      </c>
      <c r="T3141">
        <v>100492</v>
      </c>
      <c r="U3141">
        <v>14</v>
      </c>
      <c r="V3141">
        <v>100492</v>
      </c>
      <c r="W3141">
        <v>15</v>
      </c>
      <c r="X3141">
        <v>100491</v>
      </c>
      <c r="Y3141">
        <v>16</v>
      </c>
      <c r="Z3141">
        <v>100492</v>
      </c>
      <c r="AA3141">
        <v>17</v>
      </c>
      <c r="AB3141">
        <v>100491</v>
      </c>
      <c r="AC3141">
        <v>19</v>
      </c>
      <c r="AD3141">
        <v>100491</v>
      </c>
      <c r="AE3141">
        <v>20</v>
      </c>
      <c r="AF3141">
        <v>201631</v>
      </c>
      <c r="AG3141">
        <v>18</v>
      </c>
      <c r="AH3141" t="e">
        <f>VLOOKUP(AF3141,关卡难度线!B:H,11,0)</f>
        <v>#N/A</v>
      </c>
    </row>
    <row r="3142" spans="14:34">
      <c r="N3142" s="14">
        <v>100490</v>
      </c>
      <c r="O3142">
        <v>11</v>
      </c>
      <c r="P3142">
        <v>100490</v>
      </c>
      <c r="Q3142">
        <v>12</v>
      </c>
      <c r="R3142">
        <v>100492</v>
      </c>
      <c r="S3142">
        <v>13</v>
      </c>
      <c r="T3142">
        <v>100491</v>
      </c>
      <c r="U3142">
        <v>14</v>
      </c>
      <c r="V3142">
        <v>100491</v>
      </c>
      <c r="W3142">
        <v>15</v>
      </c>
      <c r="X3142">
        <v>100490</v>
      </c>
      <c r="Y3142">
        <v>16</v>
      </c>
      <c r="Z3142">
        <v>100491</v>
      </c>
      <c r="AA3142">
        <v>17</v>
      </c>
      <c r="AB3142">
        <v>100492</v>
      </c>
      <c r="AC3142">
        <v>19</v>
      </c>
      <c r="AD3142">
        <v>100492</v>
      </c>
      <c r="AE3142">
        <v>20</v>
      </c>
      <c r="AF3142">
        <v>201632</v>
      </c>
      <c r="AG3142">
        <v>18</v>
      </c>
      <c r="AH3142" t="e">
        <f>VLOOKUP(AF3142,关卡难度线!B:H,11,0)</f>
        <v>#N/A</v>
      </c>
    </row>
    <row r="3143" spans="14:34">
      <c r="N3143" s="14">
        <v>100491</v>
      </c>
      <c r="O3143">
        <v>11</v>
      </c>
      <c r="P3143">
        <v>100490</v>
      </c>
      <c r="Q3143">
        <v>12</v>
      </c>
      <c r="R3143">
        <v>100490</v>
      </c>
      <c r="S3143">
        <v>13</v>
      </c>
      <c r="T3143">
        <v>100491</v>
      </c>
      <c r="U3143">
        <v>14</v>
      </c>
      <c r="V3143">
        <v>100491</v>
      </c>
      <c r="W3143">
        <v>15</v>
      </c>
      <c r="X3143">
        <v>100491</v>
      </c>
      <c r="Y3143">
        <v>16</v>
      </c>
      <c r="Z3143">
        <v>100491</v>
      </c>
      <c r="AA3143">
        <v>17</v>
      </c>
      <c r="AB3143">
        <v>100492</v>
      </c>
      <c r="AC3143">
        <v>19</v>
      </c>
      <c r="AD3143">
        <v>100490</v>
      </c>
      <c r="AE3143">
        <v>20</v>
      </c>
      <c r="AF3143">
        <v>201633</v>
      </c>
      <c r="AG3143">
        <v>18</v>
      </c>
      <c r="AH3143" t="e">
        <f>VLOOKUP(AF3143,关卡难度线!B:H,11,0)</f>
        <v>#N/A</v>
      </c>
    </row>
    <row r="3144" spans="14:34">
      <c r="N3144" s="14">
        <v>100492</v>
      </c>
      <c r="O3144">
        <v>11</v>
      </c>
      <c r="P3144">
        <v>100492</v>
      </c>
      <c r="Q3144">
        <v>12</v>
      </c>
      <c r="R3144">
        <v>100491</v>
      </c>
      <c r="S3144">
        <v>13</v>
      </c>
      <c r="T3144">
        <v>100492</v>
      </c>
      <c r="U3144">
        <v>14</v>
      </c>
      <c r="V3144">
        <v>100491</v>
      </c>
      <c r="W3144">
        <v>15</v>
      </c>
      <c r="X3144">
        <v>100490</v>
      </c>
      <c r="Y3144">
        <v>16</v>
      </c>
      <c r="Z3144">
        <v>100490</v>
      </c>
      <c r="AA3144">
        <v>17</v>
      </c>
      <c r="AB3144">
        <v>100492</v>
      </c>
      <c r="AC3144">
        <v>19</v>
      </c>
      <c r="AD3144">
        <v>100492</v>
      </c>
      <c r="AE3144">
        <v>20</v>
      </c>
      <c r="AF3144">
        <v>201634</v>
      </c>
      <c r="AG3144">
        <v>18</v>
      </c>
      <c r="AH3144" t="e">
        <f>VLOOKUP(AF3144,关卡难度线!B:H,11,0)</f>
        <v>#N/A</v>
      </c>
    </row>
    <row r="3145" spans="14:34">
      <c r="N3145" s="14">
        <v>100490</v>
      </c>
      <c r="O3145">
        <v>11</v>
      </c>
      <c r="P3145">
        <v>100491</v>
      </c>
      <c r="Q3145">
        <v>12</v>
      </c>
      <c r="R3145">
        <v>100491</v>
      </c>
      <c r="S3145">
        <v>13</v>
      </c>
      <c r="T3145">
        <v>100491</v>
      </c>
      <c r="U3145">
        <v>14</v>
      </c>
      <c r="V3145">
        <v>100491</v>
      </c>
      <c r="W3145">
        <v>15</v>
      </c>
      <c r="X3145">
        <v>100492</v>
      </c>
      <c r="Y3145">
        <v>16</v>
      </c>
      <c r="Z3145">
        <v>100490</v>
      </c>
      <c r="AA3145">
        <v>17</v>
      </c>
      <c r="AB3145">
        <v>100490</v>
      </c>
      <c r="AC3145">
        <v>19</v>
      </c>
      <c r="AD3145">
        <v>100491</v>
      </c>
      <c r="AE3145">
        <v>20</v>
      </c>
      <c r="AF3145">
        <v>201635</v>
      </c>
      <c r="AG3145">
        <v>18</v>
      </c>
      <c r="AH3145" t="e">
        <f>VLOOKUP(AF3145,关卡难度线!B:H,11,0)</f>
        <v>#N/A</v>
      </c>
    </row>
    <row r="3146" spans="14:34">
      <c r="N3146" s="14">
        <v>100492</v>
      </c>
      <c r="O3146">
        <v>11</v>
      </c>
      <c r="P3146">
        <v>100490</v>
      </c>
      <c r="Q3146">
        <v>12</v>
      </c>
      <c r="R3146">
        <v>100490</v>
      </c>
      <c r="S3146">
        <v>13</v>
      </c>
      <c r="T3146">
        <v>100490</v>
      </c>
      <c r="U3146">
        <v>14</v>
      </c>
      <c r="V3146">
        <v>100491</v>
      </c>
      <c r="W3146">
        <v>15</v>
      </c>
      <c r="X3146">
        <v>100491</v>
      </c>
      <c r="Y3146">
        <v>16</v>
      </c>
      <c r="Z3146">
        <v>100491</v>
      </c>
      <c r="AA3146">
        <v>17</v>
      </c>
      <c r="AB3146">
        <v>100490</v>
      </c>
      <c r="AC3146">
        <v>19</v>
      </c>
      <c r="AD3146">
        <v>100490</v>
      </c>
      <c r="AE3146">
        <v>20</v>
      </c>
      <c r="AF3146">
        <v>201636</v>
      </c>
      <c r="AG3146">
        <v>18</v>
      </c>
      <c r="AH3146" t="e">
        <f>VLOOKUP(AF3146,关卡难度线!B:H,11,0)</f>
        <v>#N/A</v>
      </c>
    </row>
    <row r="3147" spans="14:34">
      <c r="N3147" s="14">
        <v>100491</v>
      </c>
      <c r="O3147">
        <v>11</v>
      </c>
      <c r="P3147">
        <v>100490</v>
      </c>
      <c r="Q3147">
        <v>12</v>
      </c>
      <c r="R3147">
        <v>100492</v>
      </c>
      <c r="S3147">
        <v>13</v>
      </c>
      <c r="T3147">
        <v>100491</v>
      </c>
      <c r="U3147">
        <v>14</v>
      </c>
      <c r="V3147">
        <v>100490</v>
      </c>
      <c r="W3147">
        <v>15</v>
      </c>
      <c r="X3147">
        <v>100490</v>
      </c>
      <c r="Y3147">
        <v>16</v>
      </c>
      <c r="Z3147">
        <v>100490</v>
      </c>
      <c r="AA3147">
        <v>17</v>
      </c>
      <c r="AB3147">
        <v>100491</v>
      </c>
      <c r="AC3147">
        <v>19</v>
      </c>
      <c r="AD3147">
        <v>100492</v>
      </c>
      <c r="AE3147">
        <v>20</v>
      </c>
      <c r="AF3147">
        <v>201637</v>
      </c>
      <c r="AG3147">
        <v>18</v>
      </c>
      <c r="AH3147" t="e">
        <f>VLOOKUP(AF3147,关卡难度线!B:H,11,0)</f>
        <v>#N/A</v>
      </c>
    </row>
    <row r="3148" spans="14:34">
      <c r="N3148" s="14">
        <v>100492</v>
      </c>
      <c r="O3148">
        <v>11</v>
      </c>
      <c r="P3148">
        <v>100491</v>
      </c>
      <c r="Q3148">
        <v>12</v>
      </c>
      <c r="R3148">
        <v>100490</v>
      </c>
      <c r="S3148">
        <v>13</v>
      </c>
      <c r="T3148">
        <v>100491</v>
      </c>
      <c r="U3148">
        <v>14</v>
      </c>
      <c r="V3148">
        <v>100492</v>
      </c>
      <c r="W3148">
        <v>15</v>
      </c>
      <c r="X3148">
        <v>100491</v>
      </c>
      <c r="Y3148">
        <v>16</v>
      </c>
      <c r="Z3148">
        <v>100491</v>
      </c>
      <c r="AA3148">
        <v>17</v>
      </c>
      <c r="AB3148">
        <v>100492</v>
      </c>
      <c r="AC3148">
        <v>19</v>
      </c>
      <c r="AD3148">
        <v>100490</v>
      </c>
      <c r="AE3148">
        <v>20</v>
      </c>
      <c r="AF3148">
        <v>201638</v>
      </c>
      <c r="AG3148">
        <v>18</v>
      </c>
      <c r="AH3148" t="e">
        <f>VLOOKUP(AF3148,关卡难度线!B:H,11,0)</f>
        <v>#N/A</v>
      </c>
    </row>
    <row r="3149" spans="14:34">
      <c r="N3149" s="14">
        <v>100492</v>
      </c>
      <c r="O3149">
        <v>11</v>
      </c>
      <c r="P3149">
        <v>100491</v>
      </c>
      <c r="Q3149">
        <v>12</v>
      </c>
      <c r="R3149">
        <v>100492</v>
      </c>
      <c r="S3149">
        <v>13</v>
      </c>
      <c r="T3149">
        <v>100492</v>
      </c>
      <c r="U3149">
        <v>14</v>
      </c>
      <c r="V3149">
        <v>100490</v>
      </c>
      <c r="W3149">
        <v>15</v>
      </c>
      <c r="X3149">
        <v>100491</v>
      </c>
      <c r="Y3149">
        <v>16</v>
      </c>
      <c r="Z3149">
        <v>100491</v>
      </c>
      <c r="AA3149">
        <v>17</v>
      </c>
      <c r="AB3149">
        <v>100492</v>
      </c>
      <c r="AC3149">
        <v>19</v>
      </c>
      <c r="AD3149">
        <v>100490</v>
      </c>
      <c r="AE3149">
        <v>20</v>
      </c>
      <c r="AF3149">
        <v>201639</v>
      </c>
      <c r="AG3149">
        <v>18</v>
      </c>
      <c r="AH3149" t="e">
        <f>VLOOKUP(AF3149,关卡难度线!B:H,11,0)</f>
        <v>#N/A</v>
      </c>
    </row>
    <row r="3150" spans="14:34">
      <c r="N3150" s="14">
        <v>100490</v>
      </c>
      <c r="O3150">
        <v>11</v>
      </c>
      <c r="P3150">
        <v>100492</v>
      </c>
      <c r="Q3150">
        <v>12</v>
      </c>
      <c r="R3150">
        <v>100492</v>
      </c>
      <c r="S3150">
        <v>13</v>
      </c>
      <c r="T3150">
        <v>100492</v>
      </c>
      <c r="U3150">
        <v>14</v>
      </c>
      <c r="V3150">
        <v>100490</v>
      </c>
      <c r="W3150">
        <v>15</v>
      </c>
      <c r="X3150">
        <v>100491</v>
      </c>
      <c r="Y3150">
        <v>16</v>
      </c>
      <c r="Z3150">
        <v>100490</v>
      </c>
      <c r="AA3150">
        <v>17</v>
      </c>
      <c r="AB3150">
        <v>100491</v>
      </c>
      <c r="AC3150">
        <v>19</v>
      </c>
      <c r="AD3150">
        <v>100490</v>
      </c>
      <c r="AE3150">
        <v>20</v>
      </c>
      <c r="AF3150">
        <v>201640</v>
      </c>
      <c r="AG3150">
        <v>18</v>
      </c>
      <c r="AH3150" t="e">
        <f>VLOOKUP(AF3150,关卡难度线!B:H,11,0)</f>
        <v>#N/A</v>
      </c>
    </row>
    <row r="3151" spans="14:34">
      <c r="N3151" s="14">
        <v>100492</v>
      </c>
      <c r="O3151">
        <v>11</v>
      </c>
      <c r="P3151">
        <v>100491</v>
      </c>
      <c r="Q3151">
        <v>12</v>
      </c>
      <c r="R3151">
        <v>100491</v>
      </c>
      <c r="S3151">
        <v>13</v>
      </c>
      <c r="T3151">
        <v>100492</v>
      </c>
      <c r="U3151">
        <v>14</v>
      </c>
      <c r="V3151">
        <v>100492</v>
      </c>
      <c r="W3151">
        <v>15</v>
      </c>
      <c r="X3151">
        <v>100491</v>
      </c>
      <c r="Y3151">
        <v>16</v>
      </c>
      <c r="Z3151">
        <v>100492</v>
      </c>
      <c r="AA3151">
        <v>17</v>
      </c>
      <c r="AB3151">
        <v>100491</v>
      </c>
      <c r="AC3151">
        <v>19</v>
      </c>
      <c r="AD3151">
        <v>100491</v>
      </c>
      <c r="AE3151">
        <v>20</v>
      </c>
      <c r="AF3151">
        <v>201631</v>
      </c>
      <c r="AG3151">
        <v>18</v>
      </c>
      <c r="AH3151" t="e">
        <f>VLOOKUP(AF3151,关卡难度线!B:H,11,0)</f>
        <v>#N/A</v>
      </c>
    </row>
    <row r="3152" spans="14:34">
      <c r="N3152" s="14">
        <v>100490</v>
      </c>
      <c r="O3152">
        <v>11</v>
      </c>
      <c r="P3152">
        <v>100490</v>
      </c>
      <c r="Q3152">
        <v>12</v>
      </c>
      <c r="R3152">
        <v>100492</v>
      </c>
      <c r="S3152">
        <v>13</v>
      </c>
      <c r="T3152">
        <v>100491</v>
      </c>
      <c r="U3152">
        <v>14</v>
      </c>
      <c r="V3152">
        <v>100491</v>
      </c>
      <c r="W3152">
        <v>15</v>
      </c>
      <c r="X3152">
        <v>100490</v>
      </c>
      <c r="Y3152">
        <v>16</v>
      </c>
      <c r="Z3152">
        <v>100491</v>
      </c>
      <c r="AA3152">
        <v>17</v>
      </c>
      <c r="AB3152">
        <v>100492</v>
      </c>
      <c r="AC3152">
        <v>19</v>
      </c>
      <c r="AD3152">
        <v>100492</v>
      </c>
      <c r="AE3152">
        <v>20</v>
      </c>
      <c r="AF3152">
        <v>201632</v>
      </c>
      <c r="AG3152">
        <v>18</v>
      </c>
      <c r="AH3152" t="e">
        <f>VLOOKUP(AF3152,关卡难度线!B:H,11,0)</f>
        <v>#N/A</v>
      </c>
    </row>
    <row r="3153" spans="14:34">
      <c r="N3153" s="14">
        <v>100491</v>
      </c>
      <c r="O3153">
        <v>11</v>
      </c>
      <c r="P3153">
        <v>100490</v>
      </c>
      <c r="Q3153">
        <v>12</v>
      </c>
      <c r="R3153">
        <v>100490</v>
      </c>
      <c r="S3153">
        <v>13</v>
      </c>
      <c r="T3153">
        <v>100491</v>
      </c>
      <c r="U3153">
        <v>14</v>
      </c>
      <c r="V3153">
        <v>100491</v>
      </c>
      <c r="W3153">
        <v>15</v>
      </c>
      <c r="X3153">
        <v>100491</v>
      </c>
      <c r="Y3153">
        <v>16</v>
      </c>
      <c r="Z3153">
        <v>100491</v>
      </c>
      <c r="AA3153">
        <v>17</v>
      </c>
      <c r="AB3153">
        <v>100492</v>
      </c>
      <c r="AC3153">
        <v>19</v>
      </c>
      <c r="AD3153">
        <v>100490</v>
      </c>
      <c r="AE3153">
        <v>20</v>
      </c>
      <c r="AF3153">
        <v>201633</v>
      </c>
      <c r="AG3153">
        <v>18</v>
      </c>
      <c r="AH3153" t="e">
        <f>VLOOKUP(AF3153,关卡难度线!B:H,11,0)</f>
        <v>#N/A</v>
      </c>
    </row>
    <row r="3154" spans="14:34">
      <c r="N3154" s="14">
        <v>100492</v>
      </c>
      <c r="O3154">
        <v>11</v>
      </c>
      <c r="P3154">
        <v>100492</v>
      </c>
      <c r="Q3154">
        <v>12</v>
      </c>
      <c r="R3154">
        <v>100491</v>
      </c>
      <c r="S3154">
        <v>13</v>
      </c>
      <c r="T3154">
        <v>100492</v>
      </c>
      <c r="U3154">
        <v>14</v>
      </c>
      <c r="V3154">
        <v>100491</v>
      </c>
      <c r="W3154">
        <v>15</v>
      </c>
      <c r="X3154">
        <v>100490</v>
      </c>
      <c r="Y3154">
        <v>16</v>
      </c>
      <c r="Z3154">
        <v>100490</v>
      </c>
      <c r="AA3154">
        <v>17</v>
      </c>
      <c r="AB3154">
        <v>100492</v>
      </c>
      <c r="AC3154">
        <v>19</v>
      </c>
      <c r="AD3154">
        <v>100492</v>
      </c>
      <c r="AE3154">
        <v>20</v>
      </c>
      <c r="AF3154">
        <v>201634</v>
      </c>
      <c r="AG3154">
        <v>18</v>
      </c>
      <c r="AH3154" t="e">
        <f>VLOOKUP(AF3154,关卡难度线!B:H,11,0)</f>
        <v>#N/A</v>
      </c>
    </row>
    <row r="3155" spans="14:34">
      <c r="N3155" s="14">
        <v>100490</v>
      </c>
      <c r="O3155">
        <v>11</v>
      </c>
      <c r="P3155">
        <v>100491</v>
      </c>
      <c r="Q3155">
        <v>12</v>
      </c>
      <c r="R3155">
        <v>100491</v>
      </c>
      <c r="S3155">
        <v>13</v>
      </c>
      <c r="T3155">
        <v>100491</v>
      </c>
      <c r="U3155">
        <v>14</v>
      </c>
      <c r="V3155">
        <v>100491</v>
      </c>
      <c r="W3155">
        <v>15</v>
      </c>
      <c r="X3155">
        <v>100492</v>
      </c>
      <c r="Y3155">
        <v>16</v>
      </c>
      <c r="Z3155">
        <v>100490</v>
      </c>
      <c r="AA3155">
        <v>17</v>
      </c>
      <c r="AB3155">
        <v>100490</v>
      </c>
      <c r="AC3155">
        <v>19</v>
      </c>
      <c r="AD3155">
        <v>100491</v>
      </c>
      <c r="AE3155">
        <v>20</v>
      </c>
      <c r="AF3155">
        <v>201635</v>
      </c>
      <c r="AG3155">
        <v>18</v>
      </c>
      <c r="AH3155" t="e">
        <f>VLOOKUP(AF3155,关卡难度线!B:H,11,0)</f>
        <v>#N/A</v>
      </c>
    </row>
    <row r="3156" spans="14:34">
      <c r="N3156" s="14">
        <v>100492</v>
      </c>
      <c r="O3156">
        <v>11</v>
      </c>
      <c r="P3156">
        <v>100490</v>
      </c>
      <c r="Q3156">
        <v>12</v>
      </c>
      <c r="R3156">
        <v>100490</v>
      </c>
      <c r="S3156">
        <v>13</v>
      </c>
      <c r="T3156">
        <v>100490</v>
      </c>
      <c r="U3156">
        <v>14</v>
      </c>
      <c r="V3156">
        <v>100491</v>
      </c>
      <c r="W3156">
        <v>15</v>
      </c>
      <c r="X3156">
        <v>100491</v>
      </c>
      <c r="Y3156">
        <v>16</v>
      </c>
      <c r="Z3156">
        <v>100491</v>
      </c>
      <c r="AA3156">
        <v>17</v>
      </c>
      <c r="AB3156">
        <v>100490</v>
      </c>
      <c r="AC3156">
        <v>19</v>
      </c>
      <c r="AD3156">
        <v>100490</v>
      </c>
      <c r="AE3156">
        <v>20</v>
      </c>
      <c r="AF3156">
        <v>201636</v>
      </c>
      <c r="AG3156">
        <v>18</v>
      </c>
      <c r="AH3156" t="e">
        <f>VLOOKUP(AF3156,关卡难度线!B:H,11,0)</f>
        <v>#N/A</v>
      </c>
    </row>
    <row r="3157" spans="14:34">
      <c r="N3157" s="14">
        <v>100491</v>
      </c>
      <c r="O3157">
        <v>11</v>
      </c>
      <c r="P3157">
        <v>100490</v>
      </c>
      <c r="Q3157">
        <v>12</v>
      </c>
      <c r="R3157">
        <v>100492</v>
      </c>
      <c r="S3157">
        <v>13</v>
      </c>
      <c r="T3157">
        <v>100491</v>
      </c>
      <c r="U3157">
        <v>14</v>
      </c>
      <c r="V3157">
        <v>100490</v>
      </c>
      <c r="W3157">
        <v>15</v>
      </c>
      <c r="X3157">
        <v>100490</v>
      </c>
      <c r="Y3157">
        <v>16</v>
      </c>
      <c r="Z3157">
        <v>100490</v>
      </c>
      <c r="AA3157">
        <v>17</v>
      </c>
      <c r="AB3157">
        <v>100491</v>
      </c>
      <c r="AC3157">
        <v>19</v>
      </c>
      <c r="AD3157">
        <v>100492</v>
      </c>
      <c r="AE3157">
        <v>20</v>
      </c>
      <c r="AF3157">
        <v>201637</v>
      </c>
      <c r="AG3157">
        <v>18</v>
      </c>
      <c r="AH3157" t="e">
        <f>VLOOKUP(AF3157,关卡难度线!B:H,11,0)</f>
        <v>#N/A</v>
      </c>
    </row>
    <row r="3158" spans="14:34">
      <c r="N3158" s="14">
        <v>100492</v>
      </c>
      <c r="O3158">
        <v>11</v>
      </c>
      <c r="P3158">
        <v>100491</v>
      </c>
      <c r="Q3158">
        <v>12</v>
      </c>
      <c r="R3158">
        <v>100490</v>
      </c>
      <c r="S3158">
        <v>13</v>
      </c>
      <c r="T3158">
        <v>100491</v>
      </c>
      <c r="U3158">
        <v>14</v>
      </c>
      <c r="V3158">
        <v>100492</v>
      </c>
      <c r="W3158">
        <v>15</v>
      </c>
      <c r="X3158">
        <v>100491</v>
      </c>
      <c r="Y3158">
        <v>16</v>
      </c>
      <c r="Z3158">
        <v>100491</v>
      </c>
      <c r="AA3158">
        <v>17</v>
      </c>
      <c r="AB3158">
        <v>100492</v>
      </c>
      <c r="AC3158">
        <v>19</v>
      </c>
      <c r="AD3158">
        <v>100490</v>
      </c>
      <c r="AE3158">
        <v>20</v>
      </c>
      <c r="AF3158">
        <v>201638</v>
      </c>
      <c r="AG3158">
        <v>18</v>
      </c>
      <c r="AH3158" t="e">
        <f>VLOOKUP(AF3158,关卡难度线!B:H,11,0)</f>
        <v>#N/A</v>
      </c>
    </row>
    <row r="3159" spans="14:34">
      <c r="N3159" s="14">
        <v>100492</v>
      </c>
      <c r="O3159">
        <v>11</v>
      </c>
      <c r="P3159">
        <v>100491</v>
      </c>
      <c r="Q3159">
        <v>12</v>
      </c>
      <c r="R3159">
        <v>100492</v>
      </c>
      <c r="S3159">
        <v>13</v>
      </c>
      <c r="T3159">
        <v>100492</v>
      </c>
      <c r="U3159">
        <v>14</v>
      </c>
      <c r="V3159">
        <v>100490</v>
      </c>
      <c r="W3159">
        <v>15</v>
      </c>
      <c r="X3159">
        <v>100491</v>
      </c>
      <c r="Y3159">
        <v>16</v>
      </c>
      <c r="Z3159">
        <v>100491</v>
      </c>
      <c r="AA3159">
        <v>17</v>
      </c>
      <c r="AB3159">
        <v>100492</v>
      </c>
      <c r="AC3159">
        <v>19</v>
      </c>
      <c r="AD3159">
        <v>100490</v>
      </c>
      <c r="AE3159">
        <v>20</v>
      </c>
      <c r="AF3159">
        <v>201639</v>
      </c>
      <c r="AG3159">
        <v>18</v>
      </c>
      <c r="AH3159" t="e">
        <f>VLOOKUP(AF3159,关卡难度线!B:H,11,0)</f>
        <v>#N/A</v>
      </c>
    </row>
    <row r="3160" spans="14:34">
      <c r="N3160" s="14">
        <v>100490</v>
      </c>
      <c r="O3160">
        <v>11</v>
      </c>
      <c r="P3160">
        <v>100492</v>
      </c>
      <c r="Q3160">
        <v>12</v>
      </c>
      <c r="R3160">
        <v>100492</v>
      </c>
      <c r="S3160">
        <v>13</v>
      </c>
      <c r="T3160">
        <v>100492</v>
      </c>
      <c r="U3160">
        <v>14</v>
      </c>
      <c r="V3160">
        <v>100490</v>
      </c>
      <c r="W3160">
        <v>15</v>
      </c>
      <c r="X3160">
        <v>100491</v>
      </c>
      <c r="Y3160">
        <v>16</v>
      </c>
      <c r="Z3160">
        <v>100490</v>
      </c>
      <c r="AA3160">
        <v>17</v>
      </c>
      <c r="AB3160">
        <v>100491</v>
      </c>
      <c r="AC3160">
        <v>19</v>
      </c>
      <c r="AD3160">
        <v>100490</v>
      </c>
      <c r="AE3160">
        <v>20</v>
      </c>
      <c r="AF3160">
        <v>201640</v>
      </c>
      <c r="AG3160">
        <v>18</v>
      </c>
      <c r="AH3160" t="e">
        <f>VLOOKUP(AF3160,关卡难度线!B:H,11,0)</f>
        <v>#N/A</v>
      </c>
    </row>
    <row r="3161" spans="14:34">
      <c r="N3161" s="14">
        <v>100494</v>
      </c>
      <c r="O3161">
        <v>11</v>
      </c>
      <c r="P3161">
        <v>100494</v>
      </c>
      <c r="Q3161">
        <v>12</v>
      </c>
      <c r="R3161">
        <v>100494</v>
      </c>
      <c r="S3161">
        <v>13</v>
      </c>
      <c r="T3161">
        <v>100495</v>
      </c>
      <c r="U3161">
        <v>14</v>
      </c>
      <c r="V3161">
        <v>100494</v>
      </c>
      <c r="W3161">
        <v>15</v>
      </c>
      <c r="X3161">
        <v>100493</v>
      </c>
      <c r="Y3161">
        <v>16</v>
      </c>
      <c r="Z3161">
        <v>100495</v>
      </c>
      <c r="AA3161">
        <v>17</v>
      </c>
      <c r="AB3161">
        <v>100495</v>
      </c>
      <c r="AC3161">
        <v>19</v>
      </c>
      <c r="AD3161">
        <v>100494</v>
      </c>
      <c r="AE3161">
        <v>20</v>
      </c>
      <c r="AF3161">
        <v>201641</v>
      </c>
      <c r="AG3161">
        <v>18</v>
      </c>
      <c r="AH3161" t="e">
        <f>VLOOKUP(AF3161,关卡难度线!B:H,11,0)</f>
        <v>#N/A</v>
      </c>
    </row>
    <row r="3162" spans="14:34">
      <c r="N3162" s="14">
        <v>100495</v>
      </c>
      <c r="O3162">
        <v>11</v>
      </c>
      <c r="P3162">
        <v>100493</v>
      </c>
      <c r="Q3162">
        <v>12</v>
      </c>
      <c r="R3162">
        <v>100495</v>
      </c>
      <c r="S3162">
        <v>13</v>
      </c>
      <c r="T3162">
        <v>100493</v>
      </c>
      <c r="U3162">
        <v>14</v>
      </c>
      <c r="V3162">
        <v>100493</v>
      </c>
      <c r="W3162">
        <v>15</v>
      </c>
      <c r="X3162">
        <v>100494</v>
      </c>
      <c r="Y3162">
        <v>16</v>
      </c>
      <c r="Z3162">
        <v>100495</v>
      </c>
      <c r="AA3162">
        <v>17</v>
      </c>
      <c r="AB3162">
        <v>100493</v>
      </c>
      <c r="AC3162">
        <v>19</v>
      </c>
      <c r="AD3162">
        <v>100495</v>
      </c>
      <c r="AE3162">
        <v>20</v>
      </c>
      <c r="AF3162">
        <v>201642</v>
      </c>
      <c r="AG3162">
        <v>18</v>
      </c>
      <c r="AH3162" t="e">
        <f>VLOOKUP(AF3162,关卡难度线!B:H,11,0)</f>
        <v>#N/A</v>
      </c>
    </row>
    <row r="3163" spans="14:34">
      <c r="N3163" s="14">
        <v>100494</v>
      </c>
      <c r="O3163">
        <v>11</v>
      </c>
      <c r="P3163">
        <v>100494</v>
      </c>
      <c r="Q3163">
        <v>12</v>
      </c>
      <c r="R3163">
        <v>100494</v>
      </c>
      <c r="S3163">
        <v>13</v>
      </c>
      <c r="T3163">
        <v>100494</v>
      </c>
      <c r="U3163">
        <v>14</v>
      </c>
      <c r="V3163">
        <v>100495</v>
      </c>
      <c r="W3163">
        <v>15</v>
      </c>
      <c r="X3163">
        <v>100493</v>
      </c>
      <c r="Y3163">
        <v>16</v>
      </c>
      <c r="Z3163">
        <v>100493</v>
      </c>
      <c r="AA3163">
        <v>17</v>
      </c>
      <c r="AB3163">
        <v>100495</v>
      </c>
      <c r="AC3163">
        <v>19</v>
      </c>
      <c r="AD3163">
        <v>100494</v>
      </c>
      <c r="AE3163">
        <v>20</v>
      </c>
      <c r="AF3163">
        <v>201643</v>
      </c>
      <c r="AG3163">
        <v>18</v>
      </c>
      <c r="AH3163" t="e">
        <f>VLOOKUP(AF3163,关卡难度线!B:H,11,0)</f>
        <v>#N/A</v>
      </c>
    </row>
    <row r="3164" spans="14:34">
      <c r="N3164" s="14">
        <v>100493</v>
      </c>
      <c r="O3164">
        <v>11</v>
      </c>
      <c r="P3164">
        <v>100494</v>
      </c>
      <c r="Q3164">
        <v>12</v>
      </c>
      <c r="R3164">
        <v>100495</v>
      </c>
      <c r="S3164">
        <v>13</v>
      </c>
      <c r="T3164">
        <v>100495</v>
      </c>
      <c r="U3164">
        <v>14</v>
      </c>
      <c r="V3164">
        <v>100495</v>
      </c>
      <c r="W3164">
        <v>15</v>
      </c>
      <c r="X3164">
        <v>100495</v>
      </c>
      <c r="Y3164">
        <v>16</v>
      </c>
      <c r="Z3164">
        <v>100494</v>
      </c>
      <c r="AA3164">
        <v>17</v>
      </c>
      <c r="AB3164">
        <v>100494</v>
      </c>
      <c r="AC3164">
        <v>19</v>
      </c>
      <c r="AD3164">
        <v>100495</v>
      </c>
      <c r="AE3164">
        <v>20</v>
      </c>
      <c r="AF3164">
        <v>201644</v>
      </c>
      <c r="AG3164">
        <v>18</v>
      </c>
      <c r="AH3164" t="e">
        <f>VLOOKUP(AF3164,关卡难度线!B:H,11,0)</f>
        <v>#N/A</v>
      </c>
    </row>
    <row r="3165" spans="14:34">
      <c r="N3165" s="14">
        <v>100494</v>
      </c>
      <c r="O3165">
        <v>11</v>
      </c>
      <c r="P3165">
        <v>100495</v>
      </c>
      <c r="Q3165">
        <v>12</v>
      </c>
      <c r="R3165">
        <v>100493</v>
      </c>
      <c r="S3165">
        <v>13</v>
      </c>
      <c r="T3165">
        <v>100494</v>
      </c>
      <c r="U3165">
        <v>14</v>
      </c>
      <c r="V3165">
        <v>100495</v>
      </c>
      <c r="W3165">
        <v>15</v>
      </c>
      <c r="X3165">
        <v>100493</v>
      </c>
      <c r="Y3165">
        <v>16</v>
      </c>
      <c r="Z3165">
        <v>100495</v>
      </c>
      <c r="AA3165">
        <v>17</v>
      </c>
      <c r="AB3165">
        <v>100494</v>
      </c>
      <c r="AC3165">
        <v>19</v>
      </c>
      <c r="AD3165">
        <v>100495</v>
      </c>
      <c r="AE3165">
        <v>20</v>
      </c>
      <c r="AF3165">
        <v>201645</v>
      </c>
      <c r="AG3165">
        <v>18</v>
      </c>
      <c r="AH3165" t="e">
        <f>VLOOKUP(AF3165,关卡难度线!B:H,11,0)</f>
        <v>#N/A</v>
      </c>
    </row>
    <row r="3166" spans="14:34">
      <c r="N3166" s="14">
        <v>100494</v>
      </c>
      <c r="O3166">
        <v>11</v>
      </c>
      <c r="P3166">
        <v>100495</v>
      </c>
      <c r="Q3166">
        <v>12</v>
      </c>
      <c r="R3166">
        <v>100495</v>
      </c>
      <c r="S3166">
        <v>13</v>
      </c>
      <c r="T3166">
        <v>100493</v>
      </c>
      <c r="U3166">
        <v>14</v>
      </c>
      <c r="V3166">
        <v>100494</v>
      </c>
      <c r="W3166">
        <v>15</v>
      </c>
      <c r="X3166">
        <v>100493</v>
      </c>
      <c r="Y3166">
        <v>16</v>
      </c>
      <c r="Z3166">
        <v>100493</v>
      </c>
      <c r="AA3166">
        <v>17</v>
      </c>
      <c r="AB3166">
        <v>100495</v>
      </c>
      <c r="AC3166">
        <v>19</v>
      </c>
      <c r="AD3166">
        <v>100495</v>
      </c>
      <c r="AE3166">
        <v>20</v>
      </c>
      <c r="AF3166">
        <v>201646</v>
      </c>
      <c r="AG3166">
        <v>18</v>
      </c>
      <c r="AH3166" t="e">
        <f>VLOOKUP(AF3166,关卡难度线!B:H,11,0)</f>
        <v>#N/A</v>
      </c>
    </row>
    <row r="3167" spans="14:34">
      <c r="N3167" s="14">
        <v>100493</v>
      </c>
      <c r="O3167">
        <v>11</v>
      </c>
      <c r="P3167">
        <v>100495</v>
      </c>
      <c r="Q3167">
        <v>12</v>
      </c>
      <c r="R3167">
        <v>100493</v>
      </c>
      <c r="S3167">
        <v>13</v>
      </c>
      <c r="T3167">
        <v>100495</v>
      </c>
      <c r="U3167">
        <v>14</v>
      </c>
      <c r="V3167">
        <v>100493</v>
      </c>
      <c r="W3167">
        <v>15</v>
      </c>
      <c r="X3167">
        <v>100493</v>
      </c>
      <c r="Y3167">
        <v>16</v>
      </c>
      <c r="Z3167">
        <v>100495</v>
      </c>
      <c r="AA3167">
        <v>17</v>
      </c>
      <c r="AB3167">
        <v>100494</v>
      </c>
      <c r="AC3167">
        <v>19</v>
      </c>
      <c r="AD3167">
        <v>100495</v>
      </c>
      <c r="AE3167">
        <v>20</v>
      </c>
      <c r="AF3167">
        <v>201647</v>
      </c>
      <c r="AG3167">
        <v>18</v>
      </c>
      <c r="AH3167" t="e">
        <f>VLOOKUP(AF3167,关卡难度线!B:H,11,0)</f>
        <v>#N/A</v>
      </c>
    </row>
    <row r="3168" spans="14:34">
      <c r="N3168" s="14">
        <v>100495</v>
      </c>
      <c r="O3168">
        <v>11</v>
      </c>
      <c r="P3168">
        <v>100495</v>
      </c>
      <c r="Q3168">
        <v>12</v>
      </c>
      <c r="R3168">
        <v>100495</v>
      </c>
      <c r="S3168">
        <v>13</v>
      </c>
      <c r="T3168">
        <v>100493</v>
      </c>
      <c r="U3168">
        <v>14</v>
      </c>
      <c r="V3168">
        <v>100494</v>
      </c>
      <c r="W3168">
        <v>15</v>
      </c>
      <c r="X3168">
        <v>100493</v>
      </c>
      <c r="Y3168">
        <v>16</v>
      </c>
      <c r="Z3168">
        <v>100493</v>
      </c>
      <c r="AA3168">
        <v>17</v>
      </c>
      <c r="AB3168">
        <v>100493</v>
      </c>
      <c r="AC3168">
        <v>19</v>
      </c>
      <c r="AD3168">
        <v>100494</v>
      </c>
      <c r="AE3168">
        <v>20</v>
      </c>
      <c r="AF3168">
        <v>201648</v>
      </c>
      <c r="AG3168">
        <v>18</v>
      </c>
      <c r="AH3168" t="e">
        <f>VLOOKUP(AF3168,关卡难度线!B:H,11,0)</f>
        <v>#N/A</v>
      </c>
    </row>
    <row r="3169" spans="14:34">
      <c r="N3169" s="14">
        <v>100495</v>
      </c>
      <c r="O3169">
        <v>11</v>
      </c>
      <c r="P3169">
        <v>100495</v>
      </c>
      <c r="Q3169">
        <v>12</v>
      </c>
      <c r="R3169">
        <v>100495</v>
      </c>
      <c r="S3169">
        <v>13</v>
      </c>
      <c r="T3169">
        <v>100493</v>
      </c>
      <c r="U3169">
        <v>14</v>
      </c>
      <c r="V3169">
        <v>100495</v>
      </c>
      <c r="W3169">
        <v>15</v>
      </c>
      <c r="X3169">
        <v>100494</v>
      </c>
      <c r="Y3169">
        <v>16</v>
      </c>
      <c r="Z3169">
        <v>100493</v>
      </c>
      <c r="AA3169">
        <v>17</v>
      </c>
      <c r="AB3169">
        <v>100495</v>
      </c>
      <c r="AC3169">
        <v>19</v>
      </c>
      <c r="AD3169">
        <v>100493</v>
      </c>
      <c r="AE3169">
        <v>20</v>
      </c>
      <c r="AF3169">
        <v>201649</v>
      </c>
      <c r="AG3169">
        <v>18</v>
      </c>
      <c r="AH3169" t="e">
        <f>VLOOKUP(AF3169,关卡难度线!B:H,11,0)</f>
        <v>#N/A</v>
      </c>
    </row>
    <row r="3170" spans="14:34">
      <c r="N3170" s="14">
        <v>100494</v>
      </c>
      <c r="O3170">
        <v>11</v>
      </c>
      <c r="P3170">
        <v>100494</v>
      </c>
      <c r="Q3170">
        <v>12</v>
      </c>
      <c r="R3170">
        <v>100493</v>
      </c>
      <c r="S3170">
        <v>13</v>
      </c>
      <c r="T3170">
        <v>100495</v>
      </c>
      <c r="U3170">
        <v>14</v>
      </c>
      <c r="V3170">
        <v>100494</v>
      </c>
      <c r="W3170">
        <v>15</v>
      </c>
      <c r="X3170">
        <v>100494</v>
      </c>
      <c r="Y3170">
        <v>16</v>
      </c>
      <c r="Z3170">
        <v>100493</v>
      </c>
      <c r="AA3170">
        <v>17</v>
      </c>
      <c r="AB3170">
        <v>100495</v>
      </c>
      <c r="AC3170">
        <v>19</v>
      </c>
      <c r="AD3170">
        <v>100494</v>
      </c>
      <c r="AE3170">
        <v>20</v>
      </c>
      <c r="AF3170">
        <v>201650</v>
      </c>
      <c r="AG3170">
        <v>18</v>
      </c>
      <c r="AH3170" t="e">
        <f>VLOOKUP(AF3170,关卡难度线!B:H,11,0)</f>
        <v>#N/A</v>
      </c>
    </row>
    <row r="3171" spans="14:34">
      <c r="N3171" s="14">
        <v>100494</v>
      </c>
      <c r="O3171">
        <v>11</v>
      </c>
      <c r="P3171">
        <v>100494</v>
      </c>
      <c r="Q3171">
        <v>12</v>
      </c>
      <c r="R3171">
        <v>100494</v>
      </c>
      <c r="S3171">
        <v>13</v>
      </c>
      <c r="T3171">
        <v>100495</v>
      </c>
      <c r="U3171">
        <v>14</v>
      </c>
      <c r="V3171">
        <v>100494</v>
      </c>
      <c r="W3171">
        <v>15</v>
      </c>
      <c r="X3171">
        <v>100493</v>
      </c>
      <c r="Y3171">
        <v>16</v>
      </c>
      <c r="Z3171">
        <v>100495</v>
      </c>
      <c r="AA3171">
        <v>17</v>
      </c>
      <c r="AB3171">
        <v>100495</v>
      </c>
      <c r="AC3171">
        <v>19</v>
      </c>
      <c r="AD3171">
        <v>100494</v>
      </c>
      <c r="AE3171">
        <v>20</v>
      </c>
      <c r="AF3171">
        <v>201641</v>
      </c>
      <c r="AG3171">
        <v>18</v>
      </c>
      <c r="AH3171" t="e">
        <f>VLOOKUP(AF3171,关卡难度线!B:H,11,0)</f>
        <v>#N/A</v>
      </c>
    </row>
    <row r="3172" spans="14:34">
      <c r="N3172" s="14">
        <v>100495</v>
      </c>
      <c r="O3172">
        <v>11</v>
      </c>
      <c r="P3172">
        <v>100493</v>
      </c>
      <c r="Q3172">
        <v>12</v>
      </c>
      <c r="R3172">
        <v>100495</v>
      </c>
      <c r="S3172">
        <v>13</v>
      </c>
      <c r="T3172">
        <v>100493</v>
      </c>
      <c r="U3172">
        <v>14</v>
      </c>
      <c r="V3172">
        <v>100493</v>
      </c>
      <c r="W3172">
        <v>15</v>
      </c>
      <c r="X3172">
        <v>100494</v>
      </c>
      <c r="Y3172">
        <v>16</v>
      </c>
      <c r="Z3172">
        <v>100495</v>
      </c>
      <c r="AA3172">
        <v>17</v>
      </c>
      <c r="AB3172">
        <v>100493</v>
      </c>
      <c r="AC3172">
        <v>19</v>
      </c>
      <c r="AD3172">
        <v>100495</v>
      </c>
      <c r="AE3172">
        <v>20</v>
      </c>
      <c r="AF3172">
        <v>201642</v>
      </c>
      <c r="AG3172">
        <v>18</v>
      </c>
      <c r="AH3172" t="e">
        <f>VLOOKUP(AF3172,关卡难度线!B:H,11,0)</f>
        <v>#N/A</v>
      </c>
    </row>
    <row r="3173" spans="14:34">
      <c r="N3173" s="14">
        <v>100494</v>
      </c>
      <c r="O3173">
        <v>11</v>
      </c>
      <c r="P3173">
        <v>100494</v>
      </c>
      <c r="Q3173">
        <v>12</v>
      </c>
      <c r="R3173">
        <v>100494</v>
      </c>
      <c r="S3173">
        <v>13</v>
      </c>
      <c r="T3173">
        <v>100494</v>
      </c>
      <c r="U3173">
        <v>14</v>
      </c>
      <c r="V3173">
        <v>100495</v>
      </c>
      <c r="W3173">
        <v>15</v>
      </c>
      <c r="X3173">
        <v>100493</v>
      </c>
      <c r="Y3173">
        <v>16</v>
      </c>
      <c r="Z3173">
        <v>100493</v>
      </c>
      <c r="AA3173">
        <v>17</v>
      </c>
      <c r="AB3173">
        <v>100495</v>
      </c>
      <c r="AC3173">
        <v>19</v>
      </c>
      <c r="AD3173">
        <v>100494</v>
      </c>
      <c r="AE3173">
        <v>20</v>
      </c>
      <c r="AF3173">
        <v>201643</v>
      </c>
      <c r="AG3173">
        <v>18</v>
      </c>
      <c r="AH3173" t="e">
        <f>VLOOKUP(AF3173,关卡难度线!B:H,11,0)</f>
        <v>#N/A</v>
      </c>
    </row>
    <row r="3174" spans="14:34">
      <c r="N3174" s="14">
        <v>100493</v>
      </c>
      <c r="O3174">
        <v>11</v>
      </c>
      <c r="P3174">
        <v>100494</v>
      </c>
      <c r="Q3174">
        <v>12</v>
      </c>
      <c r="R3174">
        <v>100495</v>
      </c>
      <c r="S3174">
        <v>13</v>
      </c>
      <c r="T3174">
        <v>100495</v>
      </c>
      <c r="U3174">
        <v>14</v>
      </c>
      <c r="V3174">
        <v>100495</v>
      </c>
      <c r="W3174">
        <v>15</v>
      </c>
      <c r="X3174">
        <v>100495</v>
      </c>
      <c r="Y3174">
        <v>16</v>
      </c>
      <c r="Z3174">
        <v>100494</v>
      </c>
      <c r="AA3174">
        <v>17</v>
      </c>
      <c r="AB3174">
        <v>100494</v>
      </c>
      <c r="AC3174">
        <v>19</v>
      </c>
      <c r="AD3174">
        <v>100495</v>
      </c>
      <c r="AE3174">
        <v>20</v>
      </c>
      <c r="AF3174">
        <v>201644</v>
      </c>
      <c r="AG3174">
        <v>18</v>
      </c>
      <c r="AH3174" t="e">
        <f>VLOOKUP(AF3174,关卡难度线!B:H,11,0)</f>
        <v>#N/A</v>
      </c>
    </row>
    <row r="3175" spans="14:34">
      <c r="N3175" s="14">
        <v>100494</v>
      </c>
      <c r="O3175">
        <v>11</v>
      </c>
      <c r="P3175">
        <v>100495</v>
      </c>
      <c r="Q3175">
        <v>12</v>
      </c>
      <c r="R3175">
        <v>100493</v>
      </c>
      <c r="S3175">
        <v>13</v>
      </c>
      <c r="T3175">
        <v>100494</v>
      </c>
      <c r="U3175">
        <v>14</v>
      </c>
      <c r="V3175">
        <v>100495</v>
      </c>
      <c r="W3175">
        <v>15</v>
      </c>
      <c r="X3175">
        <v>100493</v>
      </c>
      <c r="Y3175">
        <v>16</v>
      </c>
      <c r="Z3175">
        <v>100495</v>
      </c>
      <c r="AA3175">
        <v>17</v>
      </c>
      <c r="AB3175">
        <v>100494</v>
      </c>
      <c r="AC3175">
        <v>19</v>
      </c>
      <c r="AD3175">
        <v>100495</v>
      </c>
      <c r="AE3175">
        <v>20</v>
      </c>
      <c r="AF3175">
        <v>201645</v>
      </c>
      <c r="AG3175">
        <v>18</v>
      </c>
      <c r="AH3175" t="e">
        <f>VLOOKUP(AF3175,关卡难度线!B:H,11,0)</f>
        <v>#N/A</v>
      </c>
    </row>
    <row r="3176" spans="14:34">
      <c r="N3176" s="14">
        <v>100494</v>
      </c>
      <c r="O3176">
        <v>11</v>
      </c>
      <c r="P3176">
        <v>100495</v>
      </c>
      <c r="Q3176">
        <v>12</v>
      </c>
      <c r="R3176">
        <v>100495</v>
      </c>
      <c r="S3176">
        <v>13</v>
      </c>
      <c r="T3176">
        <v>100493</v>
      </c>
      <c r="U3176">
        <v>14</v>
      </c>
      <c r="V3176">
        <v>100494</v>
      </c>
      <c r="W3176">
        <v>15</v>
      </c>
      <c r="X3176">
        <v>100493</v>
      </c>
      <c r="Y3176">
        <v>16</v>
      </c>
      <c r="Z3176">
        <v>100493</v>
      </c>
      <c r="AA3176">
        <v>17</v>
      </c>
      <c r="AB3176">
        <v>100495</v>
      </c>
      <c r="AC3176">
        <v>19</v>
      </c>
      <c r="AD3176">
        <v>100495</v>
      </c>
      <c r="AE3176">
        <v>20</v>
      </c>
      <c r="AF3176">
        <v>201646</v>
      </c>
      <c r="AG3176">
        <v>18</v>
      </c>
      <c r="AH3176" t="e">
        <f>VLOOKUP(AF3176,关卡难度线!B:H,11,0)</f>
        <v>#N/A</v>
      </c>
    </row>
    <row r="3177" spans="14:34">
      <c r="N3177" s="14">
        <v>100493</v>
      </c>
      <c r="O3177">
        <v>11</v>
      </c>
      <c r="P3177">
        <v>100495</v>
      </c>
      <c r="Q3177">
        <v>12</v>
      </c>
      <c r="R3177">
        <v>100493</v>
      </c>
      <c r="S3177">
        <v>13</v>
      </c>
      <c r="T3177">
        <v>100495</v>
      </c>
      <c r="U3177">
        <v>14</v>
      </c>
      <c r="V3177">
        <v>100493</v>
      </c>
      <c r="W3177">
        <v>15</v>
      </c>
      <c r="X3177">
        <v>100493</v>
      </c>
      <c r="Y3177">
        <v>16</v>
      </c>
      <c r="Z3177">
        <v>100495</v>
      </c>
      <c r="AA3177">
        <v>17</v>
      </c>
      <c r="AB3177">
        <v>100494</v>
      </c>
      <c r="AC3177">
        <v>19</v>
      </c>
      <c r="AD3177">
        <v>100495</v>
      </c>
      <c r="AE3177">
        <v>20</v>
      </c>
      <c r="AF3177">
        <v>201647</v>
      </c>
      <c r="AG3177">
        <v>18</v>
      </c>
      <c r="AH3177" t="e">
        <f>VLOOKUP(AF3177,关卡难度线!B:H,11,0)</f>
        <v>#N/A</v>
      </c>
    </row>
    <row r="3178" spans="14:34">
      <c r="N3178" s="14">
        <v>100495</v>
      </c>
      <c r="O3178">
        <v>11</v>
      </c>
      <c r="P3178">
        <v>100495</v>
      </c>
      <c r="Q3178">
        <v>12</v>
      </c>
      <c r="R3178">
        <v>100495</v>
      </c>
      <c r="S3178">
        <v>13</v>
      </c>
      <c r="T3178">
        <v>100493</v>
      </c>
      <c r="U3178">
        <v>14</v>
      </c>
      <c r="V3178">
        <v>100494</v>
      </c>
      <c r="W3178">
        <v>15</v>
      </c>
      <c r="X3178">
        <v>100493</v>
      </c>
      <c r="Y3178">
        <v>16</v>
      </c>
      <c r="Z3178">
        <v>100493</v>
      </c>
      <c r="AA3178">
        <v>17</v>
      </c>
      <c r="AB3178">
        <v>100493</v>
      </c>
      <c r="AC3178">
        <v>19</v>
      </c>
      <c r="AD3178">
        <v>100494</v>
      </c>
      <c r="AE3178">
        <v>20</v>
      </c>
      <c r="AF3178">
        <v>201648</v>
      </c>
      <c r="AG3178">
        <v>18</v>
      </c>
      <c r="AH3178" t="e">
        <f>VLOOKUP(AF3178,关卡难度线!B:H,11,0)</f>
        <v>#N/A</v>
      </c>
    </row>
    <row r="3179" spans="14:34">
      <c r="N3179" s="14">
        <v>100495</v>
      </c>
      <c r="O3179">
        <v>11</v>
      </c>
      <c r="P3179">
        <v>100495</v>
      </c>
      <c r="Q3179">
        <v>12</v>
      </c>
      <c r="R3179">
        <v>100495</v>
      </c>
      <c r="S3179">
        <v>13</v>
      </c>
      <c r="T3179">
        <v>100493</v>
      </c>
      <c r="U3179">
        <v>14</v>
      </c>
      <c r="V3179">
        <v>100495</v>
      </c>
      <c r="W3179">
        <v>15</v>
      </c>
      <c r="X3179">
        <v>100494</v>
      </c>
      <c r="Y3179">
        <v>16</v>
      </c>
      <c r="Z3179">
        <v>100493</v>
      </c>
      <c r="AA3179">
        <v>17</v>
      </c>
      <c r="AB3179">
        <v>100495</v>
      </c>
      <c r="AC3179">
        <v>19</v>
      </c>
      <c r="AD3179">
        <v>100493</v>
      </c>
      <c r="AE3179">
        <v>20</v>
      </c>
      <c r="AF3179">
        <v>201649</v>
      </c>
      <c r="AG3179">
        <v>18</v>
      </c>
      <c r="AH3179" t="e">
        <f>VLOOKUP(AF3179,关卡难度线!B:H,11,0)</f>
        <v>#N/A</v>
      </c>
    </row>
    <row r="3180" spans="14:34">
      <c r="N3180" s="14">
        <v>100494</v>
      </c>
      <c r="O3180">
        <v>11</v>
      </c>
      <c r="P3180">
        <v>100494</v>
      </c>
      <c r="Q3180">
        <v>12</v>
      </c>
      <c r="R3180">
        <v>100493</v>
      </c>
      <c r="S3180">
        <v>13</v>
      </c>
      <c r="T3180">
        <v>100495</v>
      </c>
      <c r="U3180">
        <v>14</v>
      </c>
      <c r="V3180">
        <v>100494</v>
      </c>
      <c r="W3180">
        <v>15</v>
      </c>
      <c r="X3180">
        <v>100494</v>
      </c>
      <c r="Y3180">
        <v>16</v>
      </c>
      <c r="Z3180">
        <v>100493</v>
      </c>
      <c r="AA3180">
        <v>17</v>
      </c>
      <c r="AB3180">
        <v>100495</v>
      </c>
      <c r="AC3180">
        <v>19</v>
      </c>
      <c r="AD3180">
        <v>100494</v>
      </c>
      <c r="AE3180">
        <v>20</v>
      </c>
      <c r="AF3180">
        <v>201650</v>
      </c>
      <c r="AG3180">
        <v>18</v>
      </c>
      <c r="AH3180" t="e">
        <f>VLOOKUP(AF3180,关卡难度线!B:H,11,0)</f>
        <v>#N/A</v>
      </c>
    </row>
    <row r="3181" spans="14:34">
      <c r="N3181" s="14">
        <v>100498</v>
      </c>
      <c r="O3181">
        <v>11</v>
      </c>
      <c r="P3181">
        <v>100498</v>
      </c>
      <c r="Q3181">
        <v>12</v>
      </c>
      <c r="R3181">
        <v>100496</v>
      </c>
      <c r="S3181">
        <v>13</v>
      </c>
      <c r="T3181">
        <v>100498</v>
      </c>
      <c r="U3181">
        <v>14</v>
      </c>
      <c r="V3181">
        <v>100496</v>
      </c>
      <c r="W3181">
        <v>15</v>
      </c>
      <c r="X3181">
        <v>100496</v>
      </c>
      <c r="Y3181">
        <v>16</v>
      </c>
      <c r="Z3181">
        <v>100496</v>
      </c>
      <c r="AA3181">
        <v>17</v>
      </c>
      <c r="AB3181">
        <v>100498</v>
      </c>
      <c r="AC3181">
        <v>19</v>
      </c>
      <c r="AD3181">
        <v>100498</v>
      </c>
      <c r="AE3181">
        <v>20</v>
      </c>
      <c r="AF3181">
        <v>201651</v>
      </c>
      <c r="AG3181">
        <v>18</v>
      </c>
      <c r="AH3181" t="e">
        <f>VLOOKUP(AF3181,关卡难度线!B:H,11,0)</f>
        <v>#N/A</v>
      </c>
    </row>
    <row r="3182" spans="14:34">
      <c r="N3182" s="14">
        <v>100497</v>
      </c>
      <c r="O3182">
        <v>11</v>
      </c>
      <c r="P3182">
        <v>100497</v>
      </c>
      <c r="Q3182">
        <v>12</v>
      </c>
      <c r="R3182">
        <v>100498</v>
      </c>
      <c r="S3182">
        <v>13</v>
      </c>
      <c r="T3182">
        <v>100498</v>
      </c>
      <c r="U3182">
        <v>14</v>
      </c>
      <c r="V3182">
        <v>100498</v>
      </c>
      <c r="W3182">
        <v>15</v>
      </c>
      <c r="X3182">
        <v>100498</v>
      </c>
      <c r="Y3182">
        <v>16</v>
      </c>
      <c r="Z3182">
        <v>100497</v>
      </c>
      <c r="AA3182">
        <v>17</v>
      </c>
      <c r="AB3182">
        <v>100496</v>
      </c>
      <c r="AC3182">
        <v>19</v>
      </c>
      <c r="AD3182">
        <v>100497</v>
      </c>
      <c r="AE3182">
        <v>20</v>
      </c>
      <c r="AF3182">
        <v>201652</v>
      </c>
      <c r="AG3182">
        <v>18</v>
      </c>
      <c r="AH3182" t="e">
        <f>VLOOKUP(AF3182,关卡难度线!B:H,11,0)</f>
        <v>#N/A</v>
      </c>
    </row>
    <row r="3183" spans="14:34">
      <c r="N3183" s="14">
        <v>100497</v>
      </c>
      <c r="O3183">
        <v>11</v>
      </c>
      <c r="P3183">
        <v>100497</v>
      </c>
      <c r="Q3183">
        <v>12</v>
      </c>
      <c r="R3183">
        <v>100496</v>
      </c>
      <c r="S3183">
        <v>13</v>
      </c>
      <c r="T3183">
        <v>100498</v>
      </c>
      <c r="U3183">
        <v>14</v>
      </c>
      <c r="V3183">
        <v>100497</v>
      </c>
      <c r="W3183">
        <v>15</v>
      </c>
      <c r="X3183">
        <v>100496</v>
      </c>
      <c r="Y3183">
        <v>16</v>
      </c>
      <c r="Z3183">
        <v>100497</v>
      </c>
      <c r="AA3183">
        <v>17</v>
      </c>
      <c r="AB3183">
        <v>100496</v>
      </c>
      <c r="AC3183">
        <v>19</v>
      </c>
      <c r="AD3183">
        <v>100497</v>
      </c>
      <c r="AE3183">
        <v>20</v>
      </c>
      <c r="AF3183">
        <v>201653</v>
      </c>
      <c r="AG3183">
        <v>18</v>
      </c>
      <c r="AH3183" t="e">
        <f>VLOOKUP(AF3183,关卡难度线!B:H,11,0)</f>
        <v>#N/A</v>
      </c>
    </row>
    <row r="3184" spans="14:34">
      <c r="N3184" s="14">
        <v>100496</v>
      </c>
      <c r="O3184">
        <v>11</v>
      </c>
      <c r="P3184">
        <v>100496</v>
      </c>
      <c r="Q3184">
        <v>12</v>
      </c>
      <c r="R3184">
        <v>100497</v>
      </c>
      <c r="S3184">
        <v>13</v>
      </c>
      <c r="T3184">
        <v>100497</v>
      </c>
      <c r="U3184">
        <v>14</v>
      </c>
      <c r="V3184">
        <v>100496</v>
      </c>
      <c r="W3184">
        <v>15</v>
      </c>
      <c r="X3184">
        <v>100498</v>
      </c>
      <c r="Y3184">
        <v>16</v>
      </c>
      <c r="Z3184">
        <v>100497</v>
      </c>
      <c r="AA3184">
        <v>17</v>
      </c>
      <c r="AB3184">
        <v>100497</v>
      </c>
      <c r="AC3184">
        <v>19</v>
      </c>
      <c r="AD3184">
        <v>100496</v>
      </c>
      <c r="AE3184">
        <v>20</v>
      </c>
      <c r="AF3184">
        <v>201654</v>
      </c>
      <c r="AG3184">
        <v>18</v>
      </c>
      <c r="AH3184" t="e">
        <f>VLOOKUP(AF3184,关卡难度线!B:H,11,0)</f>
        <v>#N/A</v>
      </c>
    </row>
    <row r="3185" spans="14:34">
      <c r="N3185" s="14">
        <v>100497</v>
      </c>
      <c r="O3185">
        <v>11</v>
      </c>
      <c r="P3185">
        <v>100498</v>
      </c>
      <c r="Q3185">
        <v>12</v>
      </c>
      <c r="R3185">
        <v>100498</v>
      </c>
      <c r="S3185">
        <v>13</v>
      </c>
      <c r="T3185">
        <v>100497</v>
      </c>
      <c r="U3185">
        <v>14</v>
      </c>
      <c r="V3185">
        <v>100497</v>
      </c>
      <c r="W3185">
        <v>15</v>
      </c>
      <c r="X3185">
        <v>100496</v>
      </c>
      <c r="Y3185">
        <v>16</v>
      </c>
      <c r="Z3185">
        <v>100497</v>
      </c>
      <c r="AA3185">
        <v>17</v>
      </c>
      <c r="AB3185">
        <v>100496</v>
      </c>
      <c r="AC3185">
        <v>19</v>
      </c>
      <c r="AD3185">
        <v>100497</v>
      </c>
      <c r="AE3185">
        <v>20</v>
      </c>
      <c r="AF3185">
        <v>201655</v>
      </c>
      <c r="AG3185">
        <v>18</v>
      </c>
      <c r="AH3185" t="e">
        <f>VLOOKUP(AF3185,关卡难度线!B:H,11,0)</f>
        <v>#N/A</v>
      </c>
    </row>
    <row r="3186" spans="14:34">
      <c r="N3186" s="14">
        <v>100498</v>
      </c>
      <c r="O3186">
        <v>11</v>
      </c>
      <c r="P3186">
        <v>100498</v>
      </c>
      <c r="Q3186">
        <v>12</v>
      </c>
      <c r="R3186">
        <v>100496</v>
      </c>
      <c r="S3186">
        <v>13</v>
      </c>
      <c r="T3186">
        <v>100497</v>
      </c>
      <c r="U3186">
        <v>14</v>
      </c>
      <c r="V3186">
        <v>100498</v>
      </c>
      <c r="W3186">
        <v>15</v>
      </c>
      <c r="X3186">
        <v>100496</v>
      </c>
      <c r="Y3186">
        <v>16</v>
      </c>
      <c r="Z3186">
        <v>100498</v>
      </c>
      <c r="AA3186">
        <v>17</v>
      </c>
      <c r="AB3186">
        <v>100496</v>
      </c>
      <c r="AC3186">
        <v>19</v>
      </c>
      <c r="AD3186">
        <v>100496</v>
      </c>
      <c r="AE3186">
        <v>20</v>
      </c>
      <c r="AF3186">
        <v>201656</v>
      </c>
      <c r="AG3186">
        <v>18</v>
      </c>
      <c r="AH3186" t="e">
        <f>VLOOKUP(AF3186,关卡难度线!B:H,11,0)</f>
        <v>#N/A</v>
      </c>
    </row>
    <row r="3187" spans="14:34">
      <c r="N3187" s="14">
        <v>100497</v>
      </c>
      <c r="O3187">
        <v>11</v>
      </c>
      <c r="P3187">
        <v>100497</v>
      </c>
      <c r="Q3187">
        <v>12</v>
      </c>
      <c r="R3187">
        <v>100498</v>
      </c>
      <c r="S3187">
        <v>13</v>
      </c>
      <c r="T3187">
        <v>100496</v>
      </c>
      <c r="U3187">
        <v>14</v>
      </c>
      <c r="V3187">
        <v>100496</v>
      </c>
      <c r="W3187">
        <v>15</v>
      </c>
      <c r="X3187">
        <v>100496</v>
      </c>
      <c r="Y3187">
        <v>16</v>
      </c>
      <c r="Z3187">
        <v>100498</v>
      </c>
      <c r="AA3187">
        <v>17</v>
      </c>
      <c r="AB3187">
        <v>100496</v>
      </c>
      <c r="AC3187">
        <v>19</v>
      </c>
      <c r="AD3187">
        <v>100497</v>
      </c>
      <c r="AE3187">
        <v>20</v>
      </c>
      <c r="AF3187">
        <v>201657</v>
      </c>
      <c r="AG3187">
        <v>18</v>
      </c>
      <c r="AH3187" t="e">
        <f>VLOOKUP(AF3187,关卡难度线!B:H,11,0)</f>
        <v>#N/A</v>
      </c>
    </row>
    <row r="3188" spans="14:34">
      <c r="N3188" s="14">
        <v>100498</v>
      </c>
      <c r="O3188">
        <v>11</v>
      </c>
      <c r="P3188">
        <v>100498</v>
      </c>
      <c r="Q3188">
        <v>12</v>
      </c>
      <c r="R3188">
        <v>100496</v>
      </c>
      <c r="S3188">
        <v>13</v>
      </c>
      <c r="T3188">
        <v>100498</v>
      </c>
      <c r="U3188">
        <v>14</v>
      </c>
      <c r="V3188">
        <v>100496</v>
      </c>
      <c r="W3188">
        <v>15</v>
      </c>
      <c r="X3188">
        <v>100496</v>
      </c>
      <c r="Y3188">
        <v>16</v>
      </c>
      <c r="Z3188">
        <v>100496</v>
      </c>
      <c r="AA3188">
        <v>17</v>
      </c>
      <c r="AB3188">
        <v>100496</v>
      </c>
      <c r="AC3188">
        <v>19</v>
      </c>
      <c r="AD3188">
        <v>100496</v>
      </c>
      <c r="AE3188">
        <v>20</v>
      </c>
      <c r="AF3188">
        <v>201658</v>
      </c>
      <c r="AG3188">
        <v>18</v>
      </c>
      <c r="AH3188" t="e">
        <f>VLOOKUP(AF3188,关卡难度线!B:H,11,0)</f>
        <v>#N/A</v>
      </c>
    </row>
    <row r="3189" spans="14:34">
      <c r="N3189" s="14">
        <v>100497</v>
      </c>
      <c r="O3189">
        <v>11</v>
      </c>
      <c r="P3189">
        <v>100497</v>
      </c>
      <c r="Q3189">
        <v>12</v>
      </c>
      <c r="R3189">
        <v>100497</v>
      </c>
      <c r="S3189">
        <v>13</v>
      </c>
      <c r="T3189">
        <v>100496</v>
      </c>
      <c r="U3189">
        <v>14</v>
      </c>
      <c r="V3189">
        <v>100496</v>
      </c>
      <c r="W3189">
        <v>15</v>
      </c>
      <c r="X3189">
        <v>100498</v>
      </c>
      <c r="Y3189">
        <v>16</v>
      </c>
      <c r="Z3189">
        <v>100496</v>
      </c>
      <c r="AA3189">
        <v>17</v>
      </c>
      <c r="AB3189">
        <v>100498</v>
      </c>
      <c r="AC3189">
        <v>19</v>
      </c>
      <c r="AD3189">
        <v>100498</v>
      </c>
      <c r="AE3189">
        <v>20</v>
      </c>
      <c r="AF3189">
        <v>201659</v>
      </c>
      <c r="AG3189">
        <v>18</v>
      </c>
      <c r="AH3189" t="e">
        <f>VLOOKUP(AF3189,关卡难度线!B:H,11,0)</f>
        <v>#N/A</v>
      </c>
    </row>
    <row r="3190" spans="14:34">
      <c r="N3190" s="14">
        <v>100496</v>
      </c>
      <c r="O3190">
        <v>11</v>
      </c>
      <c r="P3190">
        <v>100496</v>
      </c>
      <c r="Q3190">
        <v>12</v>
      </c>
      <c r="R3190">
        <v>100498</v>
      </c>
      <c r="S3190">
        <v>13</v>
      </c>
      <c r="T3190">
        <v>100497</v>
      </c>
      <c r="U3190">
        <v>14</v>
      </c>
      <c r="V3190">
        <v>100498</v>
      </c>
      <c r="W3190">
        <v>15</v>
      </c>
      <c r="X3190">
        <v>100496</v>
      </c>
      <c r="Y3190">
        <v>16</v>
      </c>
      <c r="Z3190">
        <v>100497</v>
      </c>
      <c r="AA3190">
        <v>17</v>
      </c>
      <c r="AB3190">
        <v>100497</v>
      </c>
      <c r="AC3190">
        <v>19</v>
      </c>
      <c r="AD3190">
        <v>100497</v>
      </c>
      <c r="AE3190">
        <v>20</v>
      </c>
      <c r="AF3190">
        <v>201660</v>
      </c>
      <c r="AG3190">
        <v>18</v>
      </c>
      <c r="AH3190" t="e">
        <f>VLOOKUP(AF3190,关卡难度线!B:H,11,0)</f>
        <v>#N/A</v>
      </c>
    </row>
    <row r="3191" spans="14:34">
      <c r="N3191" s="14">
        <v>100498</v>
      </c>
      <c r="O3191">
        <v>11</v>
      </c>
      <c r="P3191">
        <v>100498</v>
      </c>
      <c r="Q3191">
        <v>12</v>
      </c>
      <c r="R3191">
        <v>100496</v>
      </c>
      <c r="S3191">
        <v>13</v>
      </c>
      <c r="T3191">
        <v>100498</v>
      </c>
      <c r="U3191">
        <v>14</v>
      </c>
      <c r="V3191">
        <v>100496</v>
      </c>
      <c r="W3191">
        <v>15</v>
      </c>
      <c r="X3191">
        <v>100496</v>
      </c>
      <c r="Y3191">
        <v>16</v>
      </c>
      <c r="Z3191">
        <v>100496</v>
      </c>
      <c r="AA3191">
        <v>17</v>
      </c>
      <c r="AB3191">
        <v>100498</v>
      </c>
      <c r="AC3191">
        <v>19</v>
      </c>
      <c r="AD3191">
        <v>100498</v>
      </c>
      <c r="AE3191">
        <v>20</v>
      </c>
      <c r="AF3191">
        <v>201651</v>
      </c>
      <c r="AG3191">
        <v>18</v>
      </c>
      <c r="AH3191" t="e">
        <f>VLOOKUP(AF3191,关卡难度线!B:H,11,0)</f>
        <v>#N/A</v>
      </c>
    </row>
    <row r="3192" spans="14:34">
      <c r="N3192" s="14">
        <v>100497</v>
      </c>
      <c r="O3192">
        <v>11</v>
      </c>
      <c r="P3192">
        <v>100497</v>
      </c>
      <c r="Q3192">
        <v>12</v>
      </c>
      <c r="R3192">
        <v>100498</v>
      </c>
      <c r="S3192">
        <v>13</v>
      </c>
      <c r="T3192">
        <v>100498</v>
      </c>
      <c r="U3192">
        <v>14</v>
      </c>
      <c r="V3192">
        <v>100498</v>
      </c>
      <c r="W3192">
        <v>15</v>
      </c>
      <c r="X3192">
        <v>100498</v>
      </c>
      <c r="Y3192">
        <v>16</v>
      </c>
      <c r="Z3192">
        <v>100497</v>
      </c>
      <c r="AA3192">
        <v>17</v>
      </c>
      <c r="AB3192">
        <v>100496</v>
      </c>
      <c r="AC3192">
        <v>19</v>
      </c>
      <c r="AD3192">
        <v>100497</v>
      </c>
      <c r="AE3192">
        <v>20</v>
      </c>
      <c r="AF3192">
        <v>201652</v>
      </c>
      <c r="AG3192">
        <v>18</v>
      </c>
      <c r="AH3192" t="e">
        <f>VLOOKUP(AF3192,关卡难度线!B:H,11,0)</f>
        <v>#N/A</v>
      </c>
    </row>
    <row r="3193" spans="14:34">
      <c r="N3193" s="14">
        <v>100497</v>
      </c>
      <c r="O3193">
        <v>11</v>
      </c>
      <c r="P3193">
        <v>100497</v>
      </c>
      <c r="Q3193">
        <v>12</v>
      </c>
      <c r="R3193">
        <v>100496</v>
      </c>
      <c r="S3193">
        <v>13</v>
      </c>
      <c r="T3193">
        <v>100498</v>
      </c>
      <c r="U3193">
        <v>14</v>
      </c>
      <c r="V3193">
        <v>100497</v>
      </c>
      <c r="W3193">
        <v>15</v>
      </c>
      <c r="X3193">
        <v>100496</v>
      </c>
      <c r="Y3193">
        <v>16</v>
      </c>
      <c r="Z3193">
        <v>100497</v>
      </c>
      <c r="AA3193">
        <v>17</v>
      </c>
      <c r="AB3193">
        <v>100496</v>
      </c>
      <c r="AC3193">
        <v>19</v>
      </c>
      <c r="AD3193">
        <v>100497</v>
      </c>
      <c r="AE3193">
        <v>20</v>
      </c>
      <c r="AF3193">
        <v>201653</v>
      </c>
      <c r="AG3193">
        <v>18</v>
      </c>
      <c r="AH3193" t="e">
        <f>VLOOKUP(AF3193,关卡难度线!B:H,11,0)</f>
        <v>#N/A</v>
      </c>
    </row>
    <row r="3194" spans="14:34">
      <c r="N3194" s="14">
        <v>100496</v>
      </c>
      <c r="O3194">
        <v>11</v>
      </c>
      <c r="P3194">
        <v>100496</v>
      </c>
      <c r="Q3194">
        <v>12</v>
      </c>
      <c r="R3194">
        <v>100497</v>
      </c>
      <c r="S3194">
        <v>13</v>
      </c>
      <c r="T3194">
        <v>100497</v>
      </c>
      <c r="U3194">
        <v>14</v>
      </c>
      <c r="V3194">
        <v>100496</v>
      </c>
      <c r="W3194">
        <v>15</v>
      </c>
      <c r="X3194">
        <v>100498</v>
      </c>
      <c r="Y3194">
        <v>16</v>
      </c>
      <c r="Z3194">
        <v>100497</v>
      </c>
      <c r="AA3194">
        <v>17</v>
      </c>
      <c r="AB3194">
        <v>100497</v>
      </c>
      <c r="AC3194">
        <v>19</v>
      </c>
      <c r="AD3194">
        <v>100496</v>
      </c>
      <c r="AE3194">
        <v>20</v>
      </c>
      <c r="AF3194">
        <v>201654</v>
      </c>
      <c r="AG3194">
        <v>18</v>
      </c>
      <c r="AH3194" t="e">
        <f>VLOOKUP(AF3194,关卡难度线!B:H,11,0)</f>
        <v>#N/A</v>
      </c>
    </row>
    <row r="3195" spans="14:34">
      <c r="N3195" s="14">
        <v>100497</v>
      </c>
      <c r="O3195">
        <v>11</v>
      </c>
      <c r="P3195">
        <v>100498</v>
      </c>
      <c r="Q3195">
        <v>12</v>
      </c>
      <c r="R3195">
        <v>100498</v>
      </c>
      <c r="S3195">
        <v>13</v>
      </c>
      <c r="T3195">
        <v>100497</v>
      </c>
      <c r="U3195">
        <v>14</v>
      </c>
      <c r="V3195">
        <v>100497</v>
      </c>
      <c r="W3195">
        <v>15</v>
      </c>
      <c r="X3195">
        <v>100496</v>
      </c>
      <c r="Y3195">
        <v>16</v>
      </c>
      <c r="Z3195">
        <v>100497</v>
      </c>
      <c r="AA3195">
        <v>17</v>
      </c>
      <c r="AB3195">
        <v>100496</v>
      </c>
      <c r="AC3195">
        <v>19</v>
      </c>
      <c r="AD3195">
        <v>100497</v>
      </c>
      <c r="AE3195">
        <v>20</v>
      </c>
      <c r="AF3195">
        <v>201655</v>
      </c>
      <c r="AG3195">
        <v>18</v>
      </c>
      <c r="AH3195" t="e">
        <f>VLOOKUP(AF3195,关卡难度线!B:H,11,0)</f>
        <v>#N/A</v>
      </c>
    </row>
    <row r="3196" spans="14:34">
      <c r="N3196" s="14">
        <v>100498</v>
      </c>
      <c r="O3196">
        <v>11</v>
      </c>
      <c r="P3196">
        <v>100498</v>
      </c>
      <c r="Q3196">
        <v>12</v>
      </c>
      <c r="R3196">
        <v>100496</v>
      </c>
      <c r="S3196">
        <v>13</v>
      </c>
      <c r="T3196">
        <v>100497</v>
      </c>
      <c r="U3196">
        <v>14</v>
      </c>
      <c r="V3196">
        <v>100498</v>
      </c>
      <c r="W3196">
        <v>15</v>
      </c>
      <c r="X3196">
        <v>100496</v>
      </c>
      <c r="Y3196">
        <v>16</v>
      </c>
      <c r="Z3196">
        <v>100498</v>
      </c>
      <c r="AA3196">
        <v>17</v>
      </c>
      <c r="AB3196">
        <v>100496</v>
      </c>
      <c r="AC3196">
        <v>19</v>
      </c>
      <c r="AD3196">
        <v>100496</v>
      </c>
      <c r="AE3196">
        <v>20</v>
      </c>
      <c r="AF3196">
        <v>201656</v>
      </c>
      <c r="AG3196">
        <v>18</v>
      </c>
      <c r="AH3196" t="e">
        <f>VLOOKUP(AF3196,关卡难度线!B:H,11,0)</f>
        <v>#N/A</v>
      </c>
    </row>
    <row r="3197" spans="14:34">
      <c r="N3197" s="14">
        <v>100497</v>
      </c>
      <c r="O3197">
        <v>11</v>
      </c>
      <c r="P3197">
        <v>100497</v>
      </c>
      <c r="Q3197">
        <v>12</v>
      </c>
      <c r="R3197">
        <v>100498</v>
      </c>
      <c r="S3197">
        <v>13</v>
      </c>
      <c r="T3197">
        <v>100496</v>
      </c>
      <c r="U3197">
        <v>14</v>
      </c>
      <c r="V3197">
        <v>100496</v>
      </c>
      <c r="W3197">
        <v>15</v>
      </c>
      <c r="X3197">
        <v>100496</v>
      </c>
      <c r="Y3197">
        <v>16</v>
      </c>
      <c r="Z3197">
        <v>100498</v>
      </c>
      <c r="AA3197">
        <v>17</v>
      </c>
      <c r="AB3197">
        <v>100496</v>
      </c>
      <c r="AC3197">
        <v>19</v>
      </c>
      <c r="AD3197">
        <v>100497</v>
      </c>
      <c r="AE3197">
        <v>20</v>
      </c>
      <c r="AF3197">
        <v>201657</v>
      </c>
      <c r="AG3197">
        <v>18</v>
      </c>
      <c r="AH3197" t="e">
        <f>VLOOKUP(AF3197,关卡难度线!B:H,11,0)</f>
        <v>#N/A</v>
      </c>
    </row>
    <row r="3198" spans="14:34">
      <c r="N3198" s="14">
        <v>100498</v>
      </c>
      <c r="O3198">
        <v>11</v>
      </c>
      <c r="P3198">
        <v>100498</v>
      </c>
      <c r="Q3198">
        <v>12</v>
      </c>
      <c r="R3198">
        <v>100496</v>
      </c>
      <c r="S3198">
        <v>13</v>
      </c>
      <c r="T3198">
        <v>100498</v>
      </c>
      <c r="U3198">
        <v>14</v>
      </c>
      <c r="V3198">
        <v>100496</v>
      </c>
      <c r="W3198">
        <v>15</v>
      </c>
      <c r="X3198">
        <v>100496</v>
      </c>
      <c r="Y3198">
        <v>16</v>
      </c>
      <c r="Z3198">
        <v>100496</v>
      </c>
      <c r="AA3198">
        <v>17</v>
      </c>
      <c r="AB3198">
        <v>100496</v>
      </c>
      <c r="AC3198">
        <v>19</v>
      </c>
      <c r="AD3198">
        <v>100496</v>
      </c>
      <c r="AE3198">
        <v>20</v>
      </c>
      <c r="AF3198">
        <v>201658</v>
      </c>
      <c r="AG3198">
        <v>18</v>
      </c>
      <c r="AH3198" t="e">
        <f>VLOOKUP(AF3198,关卡难度线!B:H,11,0)</f>
        <v>#N/A</v>
      </c>
    </row>
    <row r="3199" spans="14:34">
      <c r="N3199" s="14">
        <v>100497</v>
      </c>
      <c r="O3199">
        <v>11</v>
      </c>
      <c r="P3199">
        <v>100497</v>
      </c>
      <c r="Q3199">
        <v>12</v>
      </c>
      <c r="R3199">
        <v>100497</v>
      </c>
      <c r="S3199">
        <v>13</v>
      </c>
      <c r="T3199">
        <v>100496</v>
      </c>
      <c r="U3199">
        <v>14</v>
      </c>
      <c r="V3199">
        <v>100496</v>
      </c>
      <c r="W3199">
        <v>15</v>
      </c>
      <c r="X3199">
        <v>100498</v>
      </c>
      <c r="Y3199">
        <v>16</v>
      </c>
      <c r="Z3199">
        <v>100496</v>
      </c>
      <c r="AA3199">
        <v>17</v>
      </c>
      <c r="AB3199">
        <v>100498</v>
      </c>
      <c r="AC3199">
        <v>19</v>
      </c>
      <c r="AD3199">
        <v>100498</v>
      </c>
      <c r="AE3199">
        <v>20</v>
      </c>
      <c r="AF3199">
        <v>201659</v>
      </c>
      <c r="AG3199">
        <v>18</v>
      </c>
      <c r="AH3199" t="e">
        <f>VLOOKUP(AF3199,关卡难度线!B:H,11,0)</f>
        <v>#N/A</v>
      </c>
    </row>
    <row r="3200" spans="14:34">
      <c r="N3200" s="14">
        <v>100496</v>
      </c>
      <c r="O3200">
        <v>11</v>
      </c>
      <c r="P3200">
        <v>100496</v>
      </c>
      <c r="Q3200">
        <v>12</v>
      </c>
      <c r="R3200">
        <v>100498</v>
      </c>
      <c r="S3200">
        <v>13</v>
      </c>
      <c r="T3200">
        <v>100497</v>
      </c>
      <c r="U3200">
        <v>14</v>
      </c>
      <c r="V3200">
        <v>100498</v>
      </c>
      <c r="W3200">
        <v>15</v>
      </c>
      <c r="X3200">
        <v>100496</v>
      </c>
      <c r="Y3200">
        <v>16</v>
      </c>
      <c r="Z3200">
        <v>100497</v>
      </c>
      <c r="AA3200">
        <v>17</v>
      </c>
      <c r="AB3200">
        <v>100497</v>
      </c>
      <c r="AC3200">
        <v>19</v>
      </c>
      <c r="AD3200">
        <v>100497</v>
      </c>
      <c r="AE3200">
        <v>20</v>
      </c>
      <c r="AF3200">
        <v>201660</v>
      </c>
      <c r="AG3200">
        <v>18</v>
      </c>
      <c r="AH3200" t="e">
        <f>VLOOKUP(AF3200,关卡难度线!B:H,11,0)</f>
        <v>#N/A</v>
      </c>
    </row>
    <row r="3201" spans="14:34">
      <c r="N3201" s="14">
        <v>100499</v>
      </c>
      <c r="O3201">
        <v>11</v>
      </c>
      <c r="P3201">
        <v>100501</v>
      </c>
      <c r="Q3201">
        <v>12</v>
      </c>
      <c r="R3201">
        <v>100500</v>
      </c>
      <c r="S3201">
        <v>13</v>
      </c>
      <c r="T3201">
        <v>100500</v>
      </c>
      <c r="U3201">
        <v>14</v>
      </c>
      <c r="V3201">
        <v>100499</v>
      </c>
      <c r="W3201">
        <v>15</v>
      </c>
      <c r="X3201">
        <v>100499</v>
      </c>
      <c r="Y3201">
        <v>16</v>
      </c>
      <c r="Z3201">
        <v>100500</v>
      </c>
      <c r="AA3201">
        <v>17</v>
      </c>
      <c r="AB3201">
        <v>100501</v>
      </c>
      <c r="AC3201">
        <v>19</v>
      </c>
      <c r="AD3201">
        <v>100500</v>
      </c>
      <c r="AE3201">
        <v>20</v>
      </c>
      <c r="AF3201">
        <v>201661</v>
      </c>
      <c r="AG3201">
        <v>18</v>
      </c>
      <c r="AH3201" t="e">
        <f>VLOOKUP(AF3201,关卡难度线!B:H,11,0)</f>
        <v>#N/A</v>
      </c>
    </row>
    <row r="3202" spans="14:34">
      <c r="N3202" s="14">
        <v>100499</v>
      </c>
      <c r="O3202">
        <v>11</v>
      </c>
      <c r="P3202">
        <v>100500</v>
      </c>
      <c r="Q3202">
        <v>12</v>
      </c>
      <c r="R3202">
        <v>100501</v>
      </c>
      <c r="S3202">
        <v>13</v>
      </c>
      <c r="T3202">
        <v>100501</v>
      </c>
      <c r="U3202">
        <v>14</v>
      </c>
      <c r="V3202">
        <v>100500</v>
      </c>
      <c r="W3202">
        <v>15</v>
      </c>
      <c r="X3202">
        <v>100500</v>
      </c>
      <c r="Y3202">
        <v>16</v>
      </c>
      <c r="Z3202">
        <v>100501</v>
      </c>
      <c r="AA3202">
        <v>17</v>
      </c>
      <c r="AB3202">
        <v>100501</v>
      </c>
      <c r="AC3202">
        <v>19</v>
      </c>
      <c r="AD3202">
        <v>100500</v>
      </c>
      <c r="AE3202">
        <v>20</v>
      </c>
      <c r="AF3202">
        <v>201662</v>
      </c>
      <c r="AG3202">
        <v>18</v>
      </c>
      <c r="AH3202" t="e">
        <f>VLOOKUP(AF3202,关卡难度线!B:H,11,0)</f>
        <v>#N/A</v>
      </c>
    </row>
    <row r="3203" spans="14:34">
      <c r="N3203" s="14">
        <v>100500</v>
      </c>
      <c r="O3203">
        <v>11</v>
      </c>
      <c r="P3203">
        <v>100501</v>
      </c>
      <c r="Q3203">
        <v>12</v>
      </c>
      <c r="R3203">
        <v>100499</v>
      </c>
      <c r="S3203">
        <v>13</v>
      </c>
      <c r="T3203">
        <v>100500</v>
      </c>
      <c r="U3203">
        <v>14</v>
      </c>
      <c r="V3203">
        <v>100499</v>
      </c>
      <c r="W3203">
        <v>15</v>
      </c>
      <c r="X3203">
        <v>100501</v>
      </c>
      <c r="Y3203">
        <v>16</v>
      </c>
      <c r="Z3203">
        <v>100499</v>
      </c>
      <c r="AA3203">
        <v>17</v>
      </c>
      <c r="AB3203">
        <v>100499</v>
      </c>
      <c r="AC3203">
        <v>19</v>
      </c>
      <c r="AD3203">
        <v>100499</v>
      </c>
      <c r="AE3203">
        <v>20</v>
      </c>
      <c r="AF3203">
        <v>201663</v>
      </c>
      <c r="AG3203">
        <v>18</v>
      </c>
      <c r="AH3203" t="e">
        <f>VLOOKUP(AF3203,关卡难度线!B:H,11,0)</f>
        <v>#N/A</v>
      </c>
    </row>
    <row r="3204" spans="14:34">
      <c r="N3204" s="14">
        <v>100500</v>
      </c>
      <c r="O3204">
        <v>11</v>
      </c>
      <c r="P3204">
        <v>100499</v>
      </c>
      <c r="Q3204">
        <v>12</v>
      </c>
      <c r="R3204">
        <v>100499</v>
      </c>
      <c r="S3204">
        <v>13</v>
      </c>
      <c r="T3204">
        <v>100500</v>
      </c>
      <c r="U3204">
        <v>14</v>
      </c>
      <c r="V3204">
        <v>100500</v>
      </c>
      <c r="W3204">
        <v>15</v>
      </c>
      <c r="X3204">
        <v>100501</v>
      </c>
      <c r="Y3204">
        <v>16</v>
      </c>
      <c r="Z3204">
        <v>100501</v>
      </c>
      <c r="AA3204">
        <v>17</v>
      </c>
      <c r="AB3204">
        <v>100501</v>
      </c>
      <c r="AC3204">
        <v>19</v>
      </c>
      <c r="AD3204">
        <v>100499</v>
      </c>
      <c r="AE3204">
        <v>20</v>
      </c>
      <c r="AF3204">
        <v>201664</v>
      </c>
      <c r="AG3204">
        <v>18</v>
      </c>
      <c r="AH3204" t="e">
        <f>VLOOKUP(AF3204,关卡难度线!B:H,11,0)</f>
        <v>#N/A</v>
      </c>
    </row>
    <row r="3205" spans="14:34">
      <c r="N3205" s="14">
        <v>100501</v>
      </c>
      <c r="O3205">
        <v>11</v>
      </c>
      <c r="P3205">
        <v>100499</v>
      </c>
      <c r="Q3205">
        <v>12</v>
      </c>
      <c r="R3205">
        <v>100499</v>
      </c>
      <c r="S3205">
        <v>13</v>
      </c>
      <c r="T3205">
        <v>100501</v>
      </c>
      <c r="U3205">
        <v>14</v>
      </c>
      <c r="V3205">
        <v>100501</v>
      </c>
      <c r="W3205">
        <v>15</v>
      </c>
      <c r="X3205">
        <v>100499</v>
      </c>
      <c r="Y3205">
        <v>16</v>
      </c>
      <c r="Z3205">
        <v>100500</v>
      </c>
      <c r="AA3205">
        <v>17</v>
      </c>
      <c r="AB3205">
        <v>100500</v>
      </c>
      <c r="AC3205">
        <v>19</v>
      </c>
      <c r="AD3205">
        <v>100500</v>
      </c>
      <c r="AE3205">
        <v>20</v>
      </c>
      <c r="AF3205">
        <v>201665</v>
      </c>
      <c r="AG3205">
        <v>18</v>
      </c>
      <c r="AH3205" t="e">
        <f>VLOOKUP(AF3205,关卡难度线!B:H,11,0)</f>
        <v>#N/A</v>
      </c>
    </row>
    <row r="3206" spans="14:34">
      <c r="N3206" s="14">
        <v>100501</v>
      </c>
      <c r="O3206">
        <v>11</v>
      </c>
      <c r="P3206">
        <v>100499</v>
      </c>
      <c r="Q3206">
        <v>12</v>
      </c>
      <c r="R3206">
        <v>100501</v>
      </c>
      <c r="S3206">
        <v>13</v>
      </c>
      <c r="T3206">
        <v>100500</v>
      </c>
      <c r="U3206">
        <v>14</v>
      </c>
      <c r="V3206">
        <v>100501</v>
      </c>
      <c r="W3206">
        <v>15</v>
      </c>
      <c r="X3206">
        <v>100500</v>
      </c>
      <c r="Y3206">
        <v>16</v>
      </c>
      <c r="Z3206">
        <v>100499</v>
      </c>
      <c r="AA3206">
        <v>17</v>
      </c>
      <c r="AB3206">
        <v>100501</v>
      </c>
      <c r="AC3206">
        <v>19</v>
      </c>
      <c r="AD3206">
        <v>100500</v>
      </c>
      <c r="AE3206">
        <v>20</v>
      </c>
      <c r="AF3206">
        <v>201666</v>
      </c>
      <c r="AG3206">
        <v>18</v>
      </c>
      <c r="AH3206" t="e">
        <f>VLOOKUP(AF3206,关卡难度线!B:H,11,0)</f>
        <v>#N/A</v>
      </c>
    </row>
    <row r="3207" spans="14:34">
      <c r="N3207" s="14">
        <v>100500</v>
      </c>
      <c r="O3207">
        <v>11</v>
      </c>
      <c r="P3207">
        <v>100499</v>
      </c>
      <c r="Q3207">
        <v>12</v>
      </c>
      <c r="R3207">
        <v>100499</v>
      </c>
      <c r="S3207">
        <v>13</v>
      </c>
      <c r="T3207">
        <v>100499</v>
      </c>
      <c r="U3207">
        <v>14</v>
      </c>
      <c r="V3207">
        <v>100501</v>
      </c>
      <c r="W3207">
        <v>15</v>
      </c>
      <c r="X3207">
        <v>100499</v>
      </c>
      <c r="Y3207">
        <v>16</v>
      </c>
      <c r="Z3207">
        <v>100499</v>
      </c>
      <c r="AA3207">
        <v>17</v>
      </c>
      <c r="AB3207">
        <v>100499</v>
      </c>
      <c r="AC3207">
        <v>19</v>
      </c>
      <c r="AD3207">
        <v>100499</v>
      </c>
      <c r="AE3207">
        <v>20</v>
      </c>
      <c r="AF3207">
        <v>201667</v>
      </c>
      <c r="AG3207">
        <v>18</v>
      </c>
      <c r="AH3207" t="e">
        <f>VLOOKUP(AF3207,关卡难度线!B:H,11,0)</f>
        <v>#N/A</v>
      </c>
    </row>
    <row r="3208" spans="14:34">
      <c r="N3208" s="14">
        <v>100501</v>
      </c>
      <c r="O3208">
        <v>11</v>
      </c>
      <c r="P3208">
        <v>100500</v>
      </c>
      <c r="Q3208">
        <v>12</v>
      </c>
      <c r="R3208">
        <v>100499</v>
      </c>
      <c r="S3208">
        <v>13</v>
      </c>
      <c r="T3208">
        <v>100499</v>
      </c>
      <c r="U3208">
        <v>14</v>
      </c>
      <c r="V3208">
        <v>100500</v>
      </c>
      <c r="W3208">
        <v>15</v>
      </c>
      <c r="X3208">
        <v>100501</v>
      </c>
      <c r="Y3208">
        <v>16</v>
      </c>
      <c r="Z3208">
        <v>100501</v>
      </c>
      <c r="AA3208">
        <v>17</v>
      </c>
      <c r="AB3208">
        <v>100501</v>
      </c>
      <c r="AC3208">
        <v>19</v>
      </c>
      <c r="AD3208">
        <v>100500</v>
      </c>
      <c r="AE3208">
        <v>20</v>
      </c>
      <c r="AF3208">
        <v>201668</v>
      </c>
      <c r="AG3208">
        <v>18</v>
      </c>
      <c r="AH3208" t="e">
        <f>VLOOKUP(AF3208,关卡难度线!B:H,11,0)</f>
        <v>#N/A</v>
      </c>
    </row>
    <row r="3209" spans="14:34">
      <c r="N3209" s="14">
        <v>100499</v>
      </c>
      <c r="O3209">
        <v>11</v>
      </c>
      <c r="P3209">
        <v>100499</v>
      </c>
      <c r="Q3209">
        <v>12</v>
      </c>
      <c r="R3209">
        <v>100501</v>
      </c>
      <c r="S3209">
        <v>13</v>
      </c>
      <c r="T3209">
        <v>100500</v>
      </c>
      <c r="U3209">
        <v>14</v>
      </c>
      <c r="V3209">
        <v>100500</v>
      </c>
      <c r="W3209">
        <v>15</v>
      </c>
      <c r="X3209">
        <v>100501</v>
      </c>
      <c r="Y3209">
        <v>16</v>
      </c>
      <c r="Z3209">
        <v>100501</v>
      </c>
      <c r="AA3209">
        <v>17</v>
      </c>
      <c r="AB3209">
        <v>100499</v>
      </c>
      <c r="AC3209">
        <v>19</v>
      </c>
      <c r="AD3209">
        <v>100500</v>
      </c>
      <c r="AE3209">
        <v>20</v>
      </c>
      <c r="AF3209">
        <v>201669</v>
      </c>
      <c r="AG3209">
        <v>18</v>
      </c>
      <c r="AH3209" t="e">
        <f>VLOOKUP(AF3209,关卡难度线!B:H,11,0)</f>
        <v>#N/A</v>
      </c>
    </row>
    <row r="3210" spans="14:34">
      <c r="N3210" s="14">
        <v>100500</v>
      </c>
      <c r="O3210">
        <v>11</v>
      </c>
      <c r="P3210">
        <v>100499</v>
      </c>
      <c r="Q3210">
        <v>12</v>
      </c>
      <c r="R3210">
        <v>100501</v>
      </c>
      <c r="S3210">
        <v>13</v>
      </c>
      <c r="T3210">
        <v>100499</v>
      </c>
      <c r="U3210">
        <v>14</v>
      </c>
      <c r="V3210">
        <v>100499</v>
      </c>
      <c r="W3210">
        <v>15</v>
      </c>
      <c r="X3210">
        <v>100500</v>
      </c>
      <c r="Y3210">
        <v>16</v>
      </c>
      <c r="Z3210">
        <v>100500</v>
      </c>
      <c r="AA3210">
        <v>17</v>
      </c>
      <c r="AB3210">
        <v>100501</v>
      </c>
      <c r="AC3210">
        <v>19</v>
      </c>
      <c r="AD3210">
        <v>100499</v>
      </c>
      <c r="AE3210">
        <v>20</v>
      </c>
      <c r="AF3210">
        <v>201670</v>
      </c>
      <c r="AG3210">
        <v>18</v>
      </c>
      <c r="AH3210" t="e">
        <f>VLOOKUP(AF3210,关卡难度线!B:H,11,0)</f>
        <v>#N/A</v>
      </c>
    </row>
    <row r="3211" spans="14:34">
      <c r="N3211" s="14">
        <v>100499</v>
      </c>
      <c r="O3211">
        <v>11</v>
      </c>
      <c r="P3211">
        <v>100501</v>
      </c>
      <c r="Q3211">
        <v>12</v>
      </c>
      <c r="R3211">
        <v>100500</v>
      </c>
      <c r="S3211">
        <v>13</v>
      </c>
      <c r="T3211">
        <v>100500</v>
      </c>
      <c r="U3211">
        <v>14</v>
      </c>
      <c r="V3211">
        <v>100499</v>
      </c>
      <c r="W3211">
        <v>15</v>
      </c>
      <c r="X3211">
        <v>100499</v>
      </c>
      <c r="Y3211">
        <v>16</v>
      </c>
      <c r="Z3211">
        <v>100500</v>
      </c>
      <c r="AA3211">
        <v>17</v>
      </c>
      <c r="AB3211">
        <v>100501</v>
      </c>
      <c r="AC3211">
        <v>19</v>
      </c>
      <c r="AD3211">
        <v>100500</v>
      </c>
      <c r="AE3211">
        <v>20</v>
      </c>
      <c r="AF3211">
        <v>201661</v>
      </c>
      <c r="AG3211">
        <v>18</v>
      </c>
      <c r="AH3211" t="e">
        <f>VLOOKUP(AF3211,关卡难度线!B:H,11,0)</f>
        <v>#N/A</v>
      </c>
    </row>
    <row r="3212" spans="14:34">
      <c r="N3212" s="14">
        <v>100499</v>
      </c>
      <c r="O3212">
        <v>11</v>
      </c>
      <c r="P3212">
        <v>100500</v>
      </c>
      <c r="Q3212">
        <v>12</v>
      </c>
      <c r="R3212">
        <v>100501</v>
      </c>
      <c r="S3212">
        <v>13</v>
      </c>
      <c r="T3212">
        <v>100501</v>
      </c>
      <c r="U3212">
        <v>14</v>
      </c>
      <c r="V3212">
        <v>100500</v>
      </c>
      <c r="W3212">
        <v>15</v>
      </c>
      <c r="X3212">
        <v>100500</v>
      </c>
      <c r="Y3212">
        <v>16</v>
      </c>
      <c r="Z3212">
        <v>100501</v>
      </c>
      <c r="AA3212">
        <v>17</v>
      </c>
      <c r="AB3212">
        <v>100501</v>
      </c>
      <c r="AC3212">
        <v>19</v>
      </c>
      <c r="AD3212">
        <v>100500</v>
      </c>
      <c r="AE3212">
        <v>20</v>
      </c>
      <c r="AF3212">
        <v>201662</v>
      </c>
      <c r="AG3212">
        <v>18</v>
      </c>
      <c r="AH3212" t="e">
        <f>VLOOKUP(AF3212,关卡难度线!B:H,11,0)</f>
        <v>#N/A</v>
      </c>
    </row>
    <row r="3213" spans="14:34">
      <c r="N3213" s="14">
        <v>100500</v>
      </c>
      <c r="O3213">
        <v>11</v>
      </c>
      <c r="P3213">
        <v>100501</v>
      </c>
      <c r="Q3213">
        <v>12</v>
      </c>
      <c r="R3213">
        <v>100499</v>
      </c>
      <c r="S3213">
        <v>13</v>
      </c>
      <c r="T3213">
        <v>100500</v>
      </c>
      <c r="U3213">
        <v>14</v>
      </c>
      <c r="V3213">
        <v>100499</v>
      </c>
      <c r="W3213">
        <v>15</v>
      </c>
      <c r="X3213">
        <v>100501</v>
      </c>
      <c r="Y3213">
        <v>16</v>
      </c>
      <c r="Z3213">
        <v>100499</v>
      </c>
      <c r="AA3213">
        <v>17</v>
      </c>
      <c r="AB3213">
        <v>100499</v>
      </c>
      <c r="AC3213">
        <v>19</v>
      </c>
      <c r="AD3213">
        <v>100499</v>
      </c>
      <c r="AE3213">
        <v>20</v>
      </c>
      <c r="AF3213">
        <v>201663</v>
      </c>
      <c r="AG3213">
        <v>18</v>
      </c>
      <c r="AH3213" t="e">
        <f>VLOOKUP(AF3213,关卡难度线!B:H,11,0)</f>
        <v>#N/A</v>
      </c>
    </row>
    <row r="3214" spans="14:34">
      <c r="N3214" s="14">
        <v>100500</v>
      </c>
      <c r="O3214">
        <v>11</v>
      </c>
      <c r="P3214">
        <v>100499</v>
      </c>
      <c r="Q3214">
        <v>12</v>
      </c>
      <c r="R3214">
        <v>100499</v>
      </c>
      <c r="S3214">
        <v>13</v>
      </c>
      <c r="T3214">
        <v>100500</v>
      </c>
      <c r="U3214">
        <v>14</v>
      </c>
      <c r="V3214">
        <v>100500</v>
      </c>
      <c r="W3214">
        <v>15</v>
      </c>
      <c r="X3214">
        <v>100501</v>
      </c>
      <c r="Y3214">
        <v>16</v>
      </c>
      <c r="Z3214">
        <v>100501</v>
      </c>
      <c r="AA3214">
        <v>17</v>
      </c>
      <c r="AB3214">
        <v>100501</v>
      </c>
      <c r="AC3214">
        <v>19</v>
      </c>
      <c r="AD3214">
        <v>100499</v>
      </c>
      <c r="AE3214">
        <v>20</v>
      </c>
      <c r="AF3214">
        <v>201664</v>
      </c>
      <c r="AG3214">
        <v>18</v>
      </c>
      <c r="AH3214" t="e">
        <f>VLOOKUP(AF3214,关卡难度线!B:H,11,0)</f>
        <v>#N/A</v>
      </c>
    </row>
    <row r="3215" spans="14:34">
      <c r="N3215" s="14">
        <v>100501</v>
      </c>
      <c r="O3215">
        <v>11</v>
      </c>
      <c r="P3215">
        <v>100499</v>
      </c>
      <c r="Q3215">
        <v>12</v>
      </c>
      <c r="R3215">
        <v>100499</v>
      </c>
      <c r="S3215">
        <v>13</v>
      </c>
      <c r="T3215">
        <v>100501</v>
      </c>
      <c r="U3215">
        <v>14</v>
      </c>
      <c r="V3215">
        <v>100501</v>
      </c>
      <c r="W3215">
        <v>15</v>
      </c>
      <c r="X3215">
        <v>100499</v>
      </c>
      <c r="Y3215">
        <v>16</v>
      </c>
      <c r="Z3215">
        <v>100500</v>
      </c>
      <c r="AA3215">
        <v>17</v>
      </c>
      <c r="AB3215">
        <v>100500</v>
      </c>
      <c r="AC3215">
        <v>19</v>
      </c>
      <c r="AD3215">
        <v>100500</v>
      </c>
      <c r="AE3215">
        <v>20</v>
      </c>
      <c r="AF3215">
        <v>201665</v>
      </c>
      <c r="AG3215">
        <v>18</v>
      </c>
      <c r="AH3215" t="e">
        <f>VLOOKUP(AF3215,关卡难度线!B:H,11,0)</f>
        <v>#N/A</v>
      </c>
    </row>
    <row r="3216" spans="14:34">
      <c r="N3216" s="14">
        <v>100501</v>
      </c>
      <c r="O3216">
        <v>11</v>
      </c>
      <c r="P3216">
        <v>100499</v>
      </c>
      <c r="Q3216">
        <v>12</v>
      </c>
      <c r="R3216">
        <v>100501</v>
      </c>
      <c r="S3216">
        <v>13</v>
      </c>
      <c r="T3216">
        <v>100500</v>
      </c>
      <c r="U3216">
        <v>14</v>
      </c>
      <c r="V3216">
        <v>100501</v>
      </c>
      <c r="W3216">
        <v>15</v>
      </c>
      <c r="X3216">
        <v>100500</v>
      </c>
      <c r="Y3216">
        <v>16</v>
      </c>
      <c r="Z3216">
        <v>100499</v>
      </c>
      <c r="AA3216">
        <v>17</v>
      </c>
      <c r="AB3216">
        <v>100501</v>
      </c>
      <c r="AC3216">
        <v>19</v>
      </c>
      <c r="AD3216">
        <v>100500</v>
      </c>
      <c r="AE3216">
        <v>20</v>
      </c>
      <c r="AF3216">
        <v>201666</v>
      </c>
      <c r="AG3216">
        <v>18</v>
      </c>
      <c r="AH3216" t="e">
        <f>VLOOKUP(AF3216,关卡难度线!B:H,11,0)</f>
        <v>#N/A</v>
      </c>
    </row>
    <row r="3217" spans="14:34">
      <c r="N3217" s="14">
        <v>100500</v>
      </c>
      <c r="O3217">
        <v>11</v>
      </c>
      <c r="P3217">
        <v>100499</v>
      </c>
      <c r="Q3217">
        <v>12</v>
      </c>
      <c r="R3217">
        <v>100499</v>
      </c>
      <c r="S3217">
        <v>13</v>
      </c>
      <c r="T3217">
        <v>100499</v>
      </c>
      <c r="U3217">
        <v>14</v>
      </c>
      <c r="V3217">
        <v>100501</v>
      </c>
      <c r="W3217">
        <v>15</v>
      </c>
      <c r="X3217">
        <v>100499</v>
      </c>
      <c r="Y3217">
        <v>16</v>
      </c>
      <c r="Z3217">
        <v>100499</v>
      </c>
      <c r="AA3217">
        <v>17</v>
      </c>
      <c r="AB3217">
        <v>100499</v>
      </c>
      <c r="AC3217">
        <v>19</v>
      </c>
      <c r="AD3217">
        <v>100499</v>
      </c>
      <c r="AE3217">
        <v>20</v>
      </c>
      <c r="AF3217">
        <v>201667</v>
      </c>
      <c r="AG3217">
        <v>18</v>
      </c>
      <c r="AH3217" t="e">
        <f>VLOOKUP(AF3217,关卡难度线!B:H,11,0)</f>
        <v>#N/A</v>
      </c>
    </row>
    <row r="3218" spans="14:34">
      <c r="N3218" s="14">
        <v>100501</v>
      </c>
      <c r="O3218">
        <v>11</v>
      </c>
      <c r="P3218">
        <v>100500</v>
      </c>
      <c r="Q3218">
        <v>12</v>
      </c>
      <c r="R3218">
        <v>100499</v>
      </c>
      <c r="S3218">
        <v>13</v>
      </c>
      <c r="T3218">
        <v>100499</v>
      </c>
      <c r="U3218">
        <v>14</v>
      </c>
      <c r="V3218">
        <v>100500</v>
      </c>
      <c r="W3218">
        <v>15</v>
      </c>
      <c r="X3218">
        <v>100501</v>
      </c>
      <c r="Y3218">
        <v>16</v>
      </c>
      <c r="Z3218">
        <v>100501</v>
      </c>
      <c r="AA3218">
        <v>17</v>
      </c>
      <c r="AB3218">
        <v>100501</v>
      </c>
      <c r="AC3218">
        <v>19</v>
      </c>
      <c r="AD3218">
        <v>100500</v>
      </c>
      <c r="AE3218">
        <v>20</v>
      </c>
      <c r="AF3218">
        <v>201668</v>
      </c>
      <c r="AG3218">
        <v>18</v>
      </c>
      <c r="AH3218" t="e">
        <f>VLOOKUP(AF3218,关卡难度线!B:H,11,0)</f>
        <v>#N/A</v>
      </c>
    </row>
    <row r="3219" spans="14:34">
      <c r="N3219" s="14">
        <v>100499</v>
      </c>
      <c r="O3219">
        <v>11</v>
      </c>
      <c r="P3219">
        <v>100499</v>
      </c>
      <c r="Q3219">
        <v>12</v>
      </c>
      <c r="R3219">
        <v>100501</v>
      </c>
      <c r="S3219">
        <v>13</v>
      </c>
      <c r="T3219">
        <v>100500</v>
      </c>
      <c r="U3219">
        <v>14</v>
      </c>
      <c r="V3219">
        <v>100500</v>
      </c>
      <c r="W3219">
        <v>15</v>
      </c>
      <c r="X3219">
        <v>100501</v>
      </c>
      <c r="Y3219">
        <v>16</v>
      </c>
      <c r="Z3219">
        <v>100501</v>
      </c>
      <c r="AA3219">
        <v>17</v>
      </c>
      <c r="AB3219">
        <v>100499</v>
      </c>
      <c r="AC3219">
        <v>19</v>
      </c>
      <c r="AD3219">
        <v>100500</v>
      </c>
      <c r="AE3219">
        <v>20</v>
      </c>
      <c r="AF3219">
        <v>201669</v>
      </c>
      <c r="AG3219">
        <v>18</v>
      </c>
      <c r="AH3219" t="e">
        <f>VLOOKUP(AF3219,关卡难度线!B:H,11,0)</f>
        <v>#N/A</v>
      </c>
    </row>
    <row r="3220" spans="14:34">
      <c r="N3220" s="14">
        <v>100500</v>
      </c>
      <c r="O3220">
        <v>11</v>
      </c>
      <c r="P3220">
        <v>100499</v>
      </c>
      <c r="Q3220">
        <v>12</v>
      </c>
      <c r="R3220">
        <v>100501</v>
      </c>
      <c r="S3220">
        <v>13</v>
      </c>
      <c r="T3220">
        <v>100499</v>
      </c>
      <c r="U3220">
        <v>14</v>
      </c>
      <c r="V3220">
        <v>100499</v>
      </c>
      <c r="W3220">
        <v>15</v>
      </c>
      <c r="X3220">
        <v>100500</v>
      </c>
      <c r="Y3220">
        <v>16</v>
      </c>
      <c r="Z3220">
        <v>100500</v>
      </c>
      <c r="AA3220">
        <v>17</v>
      </c>
      <c r="AB3220">
        <v>100501</v>
      </c>
      <c r="AC3220">
        <v>19</v>
      </c>
      <c r="AD3220">
        <v>100499</v>
      </c>
      <c r="AE3220">
        <v>20</v>
      </c>
      <c r="AF3220">
        <v>201670</v>
      </c>
      <c r="AG3220">
        <v>18</v>
      </c>
      <c r="AH3220" t="e">
        <f>VLOOKUP(AF3220,关卡难度线!B:H,11,0)</f>
        <v>#N/A</v>
      </c>
    </row>
    <row r="3221" spans="14:34">
      <c r="N3221" s="14">
        <v>100503</v>
      </c>
      <c r="O3221">
        <v>11</v>
      </c>
      <c r="P3221">
        <v>100503</v>
      </c>
      <c r="Q3221">
        <v>12</v>
      </c>
      <c r="R3221">
        <v>100503</v>
      </c>
      <c r="S3221">
        <v>13</v>
      </c>
      <c r="T3221">
        <v>100503</v>
      </c>
      <c r="U3221">
        <v>14</v>
      </c>
      <c r="V3221">
        <v>100502</v>
      </c>
      <c r="W3221">
        <v>15</v>
      </c>
      <c r="X3221">
        <v>100502</v>
      </c>
      <c r="Y3221">
        <v>16</v>
      </c>
      <c r="Z3221">
        <v>100502</v>
      </c>
      <c r="AA3221">
        <v>17</v>
      </c>
      <c r="AB3221">
        <v>100502</v>
      </c>
      <c r="AC3221">
        <v>19</v>
      </c>
      <c r="AD3221">
        <v>100504</v>
      </c>
      <c r="AE3221">
        <v>20</v>
      </c>
      <c r="AF3221">
        <v>201671</v>
      </c>
      <c r="AG3221">
        <v>18</v>
      </c>
      <c r="AH3221" t="e">
        <f>VLOOKUP(AF3221,关卡难度线!B:H,11,0)</f>
        <v>#N/A</v>
      </c>
    </row>
    <row r="3222" spans="14:34">
      <c r="N3222" s="14">
        <v>100503</v>
      </c>
      <c r="O3222">
        <v>11</v>
      </c>
      <c r="P3222">
        <v>100503</v>
      </c>
      <c r="Q3222">
        <v>12</v>
      </c>
      <c r="R3222">
        <v>100504</v>
      </c>
      <c r="S3222">
        <v>13</v>
      </c>
      <c r="T3222">
        <v>100504</v>
      </c>
      <c r="U3222">
        <v>14</v>
      </c>
      <c r="V3222">
        <v>100503</v>
      </c>
      <c r="W3222">
        <v>15</v>
      </c>
      <c r="X3222">
        <v>100503</v>
      </c>
      <c r="Y3222">
        <v>16</v>
      </c>
      <c r="Z3222">
        <v>100504</v>
      </c>
      <c r="AA3222">
        <v>17</v>
      </c>
      <c r="AB3222">
        <v>100504</v>
      </c>
      <c r="AC3222">
        <v>19</v>
      </c>
      <c r="AD3222">
        <v>100504</v>
      </c>
      <c r="AE3222">
        <v>20</v>
      </c>
      <c r="AF3222">
        <v>201672</v>
      </c>
      <c r="AG3222">
        <v>18</v>
      </c>
      <c r="AH3222" t="e">
        <f>VLOOKUP(AF3222,关卡难度线!B:H,11,0)</f>
        <v>#N/A</v>
      </c>
    </row>
    <row r="3223" spans="14:34">
      <c r="N3223" s="14">
        <v>100504</v>
      </c>
      <c r="O3223">
        <v>11</v>
      </c>
      <c r="P3223">
        <v>100503</v>
      </c>
      <c r="Q3223">
        <v>12</v>
      </c>
      <c r="R3223">
        <v>100504</v>
      </c>
      <c r="S3223">
        <v>13</v>
      </c>
      <c r="T3223">
        <v>100504</v>
      </c>
      <c r="U3223">
        <v>14</v>
      </c>
      <c r="V3223">
        <v>100503</v>
      </c>
      <c r="W3223">
        <v>15</v>
      </c>
      <c r="X3223">
        <v>100504</v>
      </c>
      <c r="Y3223">
        <v>16</v>
      </c>
      <c r="Z3223">
        <v>100502</v>
      </c>
      <c r="AA3223">
        <v>17</v>
      </c>
      <c r="AB3223">
        <v>100503</v>
      </c>
      <c r="AC3223">
        <v>19</v>
      </c>
      <c r="AD3223">
        <v>100503</v>
      </c>
      <c r="AE3223">
        <v>20</v>
      </c>
      <c r="AF3223">
        <v>201673</v>
      </c>
      <c r="AG3223">
        <v>18</v>
      </c>
      <c r="AH3223" t="e">
        <f>VLOOKUP(AF3223,关卡难度线!B:H,11,0)</f>
        <v>#N/A</v>
      </c>
    </row>
    <row r="3224" spans="14:34">
      <c r="N3224" s="14">
        <v>100504</v>
      </c>
      <c r="O3224">
        <v>11</v>
      </c>
      <c r="P3224">
        <v>100502</v>
      </c>
      <c r="Q3224">
        <v>12</v>
      </c>
      <c r="R3224">
        <v>100502</v>
      </c>
      <c r="S3224">
        <v>13</v>
      </c>
      <c r="T3224">
        <v>100503</v>
      </c>
      <c r="U3224">
        <v>14</v>
      </c>
      <c r="V3224">
        <v>100503</v>
      </c>
      <c r="W3224">
        <v>15</v>
      </c>
      <c r="X3224">
        <v>100504</v>
      </c>
      <c r="Y3224">
        <v>16</v>
      </c>
      <c r="Z3224">
        <v>100503</v>
      </c>
      <c r="AA3224">
        <v>17</v>
      </c>
      <c r="AB3224">
        <v>100504</v>
      </c>
      <c r="AC3224">
        <v>19</v>
      </c>
      <c r="AD3224">
        <v>100502</v>
      </c>
      <c r="AE3224">
        <v>20</v>
      </c>
      <c r="AF3224">
        <v>201674</v>
      </c>
      <c r="AG3224">
        <v>18</v>
      </c>
      <c r="AH3224" t="e">
        <f>VLOOKUP(AF3224,关卡难度线!B:H,11,0)</f>
        <v>#N/A</v>
      </c>
    </row>
    <row r="3225" spans="14:34">
      <c r="N3225" s="14">
        <v>100503</v>
      </c>
      <c r="O3225">
        <v>11</v>
      </c>
      <c r="P3225">
        <v>100504</v>
      </c>
      <c r="Q3225">
        <v>12</v>
      </c>
      <c r="R3225">
        <v>100503</v>
      </c>
      <c r="S3225">
        <v>13</v>
      </c>
      <c r="T3225">
        <v>100504</v>
      </c>
      <c r="U3225">
        <v>14</v>
      </c>
      <c r="V3225">
        <v>100503</v>
      </c>
      <c r="W3225">
        <v>15</v>
      </c>
      <c r="X3225">
        <v>100503</v>
      </c>
      <c r="Y3225">
        <v>16</v>
      </c>
      <c r="Z3225">
        <v>100504</v>
      </c>
      <c r="AA3225">
        <v>17</v>
      </c>
      <c r="AB3225">
        <v>100502</v>
      </c>
      <c r="AC3225">
        <v>19</v>
      </c>
      <c r="AD3225">
        <v>100503</v>
      </c>
      <c r="AE3225">
        <v>20</v>
      </c>
      <c r="AF3225">
        <v>201675</v>
      </c>
      <c r="AG3225">
        <v>18</v>
      </c>
      <c r="AH3225" t="e">
        <f>VLOOKUP(AF3225,关卡难度线!B:H,11,0)</f>
        <v>#N/A</v>
      </c>
    </row>
    <row r="3226" spans="14:34">
      <c r="N3226" s="14">
        <v>100504</v>
      </c>
      <c r="O3226">
        <v>11</v>
      </c>
      <c r="P3226">
        <v>100502</v>
      </c>
      <c r="Q3226">
        <v>12</v>
      </c>
      <c r="R3226">
        <v>100504</v>
      </c>
      <c r="S3226">
        <v>13</v>
      </c>
      <c r="T3226">
        <v>100504</v>
      </c>
      <c r="U3226">
        <v>14</v>
      </c>
      <c r="V3226">
        <v>100502</v>
      </c>
      <c r="W3226">
        <v>15</v>
      </c>
      <c r="X3226">
        <v>100503</v>
      </c>
      <c r="Y3226">
        <v>16</v>
      </c>
      <c r="Z3226">
        <v>100504</v>
      </c>
      <c r="AA3226">
        <v>17</v>
      </c>
      <c r="AB3226">
        <v>100504</v>
      </c>
      <c r="AC3226">
        <v>19</v>
      </c>
      <c r="AD3226">
        <v>100503</v>
      </c>
      <c r="AE3226">
        <v>20</v>
      </c>
      <c r="AF3226">
        <v>201676</v>
      </c>
      <c r="AG3226">
        <v>18</v>
      </c>
      <c r="AH3226" t="e">
        <f>VLOOKUP(AF3226,关卡难度线!B:H,11,0)</f>
        <v>#N/A</v>
      </c>
    </row>
    <row r="3227" spans="14:34">
      <c r="N3227" s="14">
        <v>100503</v>
      </c>
      <c r="O3227">
        <v>11</v>
      </c>
      <c r="P3227">
        <v>100502</v>
      </c>
      <c r="Q3227">
        <v>12</v>
      </c>
      <c r="R3227">
        <v>100503</v>
      </c>
      <c r="S3227">
        <v>13</v>
      </c>
      <c r="T3227">
        <v>100503</v>
      </c>
      <c r="U3227">
        <v>14</v>
      </c>
      <c r="V3227">
        <v>100502</v>
      </c>
      <c r="W3227">
        <v>15</v>
      </c>
      <c r="X3227">
        <v>100504</v>
      </c>
      <c r="Y3227">
        <v>16</v>
      </c>
      <c r="Z3227">
        <v>100502</v>
      </c>
      <c r="AA3227">
        <v>17</v>
      </c>
      <c r="AB3227">
        <v>100503</v>
      </c>
      <c r="AC3227">
        <v>19</v>
      </c>
      <c r="AD3227">
        <v>100504</v>
      </c>
      <c r="AE3227">
        <v>20</v>
      </c>
      <c r="AF3227">
        <v>201677</v>
      </c>
      <c r="AG3227">
        <v>18</v>
      </c>
      <c r="AH3227" t="e">
        <f>VLOOKUP(AF3227,关卡难度线!B:H,11,0)</f>
        <v>#N/A</v>
      </c>
    </row>
    <row r="3228" spans="14:34">
      <c r="N3228" s="14">
        <v>100502</v>
      </c>
      <c r="O3228">
        <v>11</v>
      </c>
      <c r="P3228">
        <v>100503</v>
      </c>
      <c r="Q3228">
        <v>12</v>
      </c>
      <c r="R3228">
        <v>100503</v>
      </c>
      <c r="S3228">
        <v>13</v>
      </c>
      <c r="T3228">
        <v>100504</v>
      </c>
      <c r="U3228">
        <v>14</v>
      </c>
      <c r="V3228">
        <v>100503</v>
      </c>
      <c r="W3228">
        <v>15</v>
      </c>
      <c r="X3228">
        <v>100502</v>
      </c>
      <c r="Y3228">
        <v>16</v>
      </c>
      <c r="Z3228">
        <v>100503</v>
      </c>
      <c r="AA3228">
        <v>17</v>
      </c>
      <c r="AB3228">
        <v>100504</v>
      </c>
      <c r="AC3228">
        <v>19</v>
      </c>
      <c r="AD3228">
        <v>100502</v>
      </c>
      <c r="AE3228">
        <v>20</v>
      </c>
      <c r="AF3228">
        <v>201678</v>
      </c>
      <c r="AG3228">
        <v>18</v>
      </c>
      <c r="AH3228" t="e">
        <f>VLOOKUP(AF3228,关卡难度线!B:H,11,0)</f>
        <v>#N/A</v>
      </c>
    </row>
    <row r="3229" spans="14:34">
      <c r="N3229" s="14">
        <v>100502</v>
      </c>
      <c r="O3229">
        <v>11</v>
      </c>
      <c r="P3229">
        <v>100502</v>
      </c>
      <c r="Q3229">
        <v>12</v>
      </c>
      <c r="R3229">
        <v>100502</v>
      </c>
      <c r="S3229">
        <v>13</v>
      </c>
      <c r="T3229">
        <v>100504</v>
      </c>
      <c r="U3229">
        <v>14</v>
      </c>
      <c r="V3229">
        <v>100504</v>
      </c>
      <c r="W3229">
        <v>15</v>
      </c>
      <c r="X3229">
        <v>100502</v>
      </c>
      <c r="Y3229">
        <v>16</v>
      </c>
      <c r="Z3229">
        <v>100502</v>
      </c>
      <c r="AA3229">
        <v>17</v>
      </c>
      <c r="AB3229">
        <v>100502</v>
      </c>
      <c r="AC3229">
        <v>19</v>
      </c>
      <c r="AD3229">
        <v>100504</v>
      </c>
      <c r="AE3229">
        <v>20</v>
      </c>
      <c r="AF3229">
        <v>201679</v>
      </c>
      <c r="AG3229">
        <v>18</v>
      </c>
      <c r="AH3229" t="e">
        <f>VLOOKUP(AF3229,关卡难度线!B:H,11,0)</f>
        <v>#N/A</v>
      </c>
    </row>
    <row r="3230" spans="14:34">
      <c r="N3230" s="14">
        <v>100502</v>
      </c>
      <c r="O3230">
        <v>11</v>
      </c>
      <c r="P3230">
        <v>100504</v>
      </c>
      <c r="Q3230">
        <v>12</v>
      </c>
      <c r="R3230">
        <v>100503</v>
      </c>
      <c r="S3230">
        <v>13</v>
      </c>
      <c r="T3230">
        <v>100503</v>
      </c>
      <c r="U3230">
        <v>14</v>
      </c>
      <c r="V3230">
        <v>100502</v>
      </c>
      <c r="W3230">
        <v>15</v>
      </c>
      <c r="X3230">
        <v>100504</v>
      </c>
      <c r="Y3230">
        <v>16</v>
      </c>
      <c r="Z3230">
        <v>100502</v>
      </c>
      <c r="AA3230">
        <v>17</v>
      </c>
      <c r="AB3230">
        <v>100503</v>
      </c>
      <c r="AC3230">
        <v>19</v>
      </c>
      <c r="AD3230">
        <v>100503</v>
      </c>
      <c r="AE3230">
        <v>20</v>
      </c>
      <c r="AF3230">
        <v>201680</v>
      </c>
      <c r="AG3230">
        <v>18</v>
      </c>
      <c r="AH3230" t="e">
        <f>VLOOKUP(AF3230,关卡难度线!B:H,11,0)</f>
        <v>#N/A</v>
      </c>
    </row>
    <row r="3231" spans="14:34">
      <c r="N3231" s="14">
        <v>100503</v>
      </c>
      <c r="O3231">
        <v>11</v>
      </c>
      <c r="P3231">
        <v>100503</v>
      </c>
      <c r="Q3231">
        <v>12</v>
      </c>
      <c r="R3231">
        <v>100503</v>
      </c>
      <c r="S3231">
        <v>13</v>
      </c>
      <c r="T3231">
        <v>100503</v>
      </c>
      <c r="U3231">
        <v>14</v>
      </c>
      <c r="V3231">
        <v>100502</v>
      </c>
      <c r="W3231">
        <v>15</v>
      </c>
      <c r="X3231">
        <v>100502</v>
      </c>
      <c r="Y3231">
        <v>16</v>
      </c>
      <c r="Z3231">
        <v>100502</v>
      </c>
      <c r="AA3231">
        <v>17</v>
      </c>
      <c r="AB3231">
        <v>100502</v>
      </c>
      <c r="AC3231">
        <v>19</v>
      </c>
      <c r="AD3231">
        <v>100504</v>
      </c>
      <c r="AE3231">
        <v>20</v>
      </c>
      <c r="AF3231">
        <v>201671</v>
      </c>
      <c r="AG3231">
        <v>18</v>
      </c>
      <c r="AH3231" t="e">
        <f>VLOOKUP(AF3231,关卡难度线!B:H,11,0)</f>
        <v>#N/A</v>
      </c>
    </row>
    <row r="3232" spans="14:34">
      <c r="N3232" s="14">
        <v>100503</v>
      </c>
      <c r="O3232">
        <v>11</v>
      </c>
      <c r="P3232">
        <v>100503</v>
      </c>
      <c r="Q3232">
        <v>12</v>
      </c>
      <c r="R3232">
        <v>100504</v>
      </c>
      <c r="S3232">
        <v>13</v>
      </c>
      <c r="T3232">
        <v>100504</v>
      </c>
      <c r="U3232">
        <v>14</v>
      </c>
      <c r="V3232">
        <v>100503</v>
      </c>
      <c r="W3232">
        <v>15</v>
      </c>
      <c r="X3232">
        <v>100503</v>
      </c>
      <c r="Y3232">
        <v>16</v>
      </c>
      <c r="Z3232">
        <v>100504</v>
      </c>
      <c r="AA3232">
        <v>17</v>
      </c>
      <c r="AB3232">
        <v>100504</v>
      </c>
      <c r="AC3232">
        <v>19</v>
      </c>
      <c r="AD3232">
        <v>100504</v>
      </c>
      <c r="AE3232">
        <v>20</v>
      </c>
      <c r="AF3232">
        <v>201672</v>
      </c>
      <c r="AG3232">
        <v>18</v>
      </c>
      <c r="AH3232" t="e">
        <f>VLOOKUP(AF3232,关卡难度线!B:H,11,0)</f>
        <v>#N/A</v>
      </c>
    </row>
    <row r="3233" spans="14:34">
      <c r="N3233" s="14">
        <v>100504</v>
      </c>
      <c r="O3233">
        <v>11</v>
      </c>
      <c r="P3233">
        <v>100503</v>
      </c>
      <c r="Q3233">
        <v>12</v>
      </c>
      <c r="R3233">
        <v>100504</v>
      </c>
      <c r="S3233">
        <v>13</v>
      </c>
      <c r="T3233">
        <v>100504</v>
      </c>
      <c r="U3233">
        <v>14</v>
      </c>
      <c r="V3233">
        <v>100503</v>
      </c>
      <c r="W3233">
        <v>15</v>
      </c>
      <c r="X3233">
        <v>100504</v>
      </c>
      <c r="Y3233">
        <v>16</v>
      </c>
      <c r="Z3233">
        <v>100502</v>
      </c>
      <c r="AA3233">
        <v>17</v>
      </c>
      <c r="AB3233">
        <v>100503</v>
      </c>
      <c r="AC3233">
        <v>19</v>
      </c>
      <c r="AD3233">
        <v>100503</v>
      </c>
      <c r="AE3233">
        <v>20</v>
      </c>
      <c r="AF3233">
        <v>201673</v>
      </c>
      <c r="AG3233">
        <v>18</v>
      </c>
      <c r="AH3233" t="e">
        <f>VLOOKUP(AF3233,关卡难度线!B:H,11,0)</f>
        <v>#N/A</v>
      </c>
    </row>
    <row r="3234" spans="14:34">
      <c r="N3234" s="14">
        <v>100504</v>
      </c>
      <c r="O3234">
        <v>11</v>
      </c>
      <c r="P3234">
        <v>100502</v>
      </c>
      <c r="Q3234">
        <v>12</v>
      </c>
      <c r="R3234">
        <v>100502</v>
      </c>
      <c r="S3234">
        <v>13</v>
      </c>
      <c r="T3234">
        <v>100503</v>
      </c>
      <c r="U3234">
        <v>14</v>
      </c>
      <c r="V3234">
        <v>100503</v>
      </c>
      <c r="W3234">
        <v>15</v>
      </c>
      <c r="X3234">
        <v>100504</v>
      </c>
      <c r="Y3234">
        <v>16</v>
      </c>
      <c r="Z3234">
        <v>100503</v>
      </c>
      <c r="AA3234">
        <v>17</v>
      </c>
      <c r="AB3234">
        <v>100504</v>
      </c>
      <c r="AC3234">
        <v>19</v>
      </c>
      <c r="AD3234">
        <v>100502</v>
      </c>
      <c r="AE3234">
        <v>20</v>
      </c>
      <c r="AF3234">
        <v>201674</v>
      </c>
      <c r="AG3234">
        <v>18</v>
      </c>
      <c r="AH3234" t="e">
        <f>VLOOKUP(AF3234,关卡难度线!B:H,11,0)</f>
        <v>#N/A</v>
      </c>
    </row>
    <row r="3235" spans="14:34">
      <c r="N3235" s="14">
        <v>100503</v>
      </c>
      <c r="O3235">
        <v>11</v>
      </c>
      <c r="P3235">
        <v>100504</v>
      </c>
      <c r="Q3235">
        <v>12</v>
      </c>
      <c r="R3235">
        <v>100503</v>
      </c>
      <c r="S3235">
        <v>13</v>
      </c>
      <c r="T3235">
        <v>100504</v>
      </c>
      <c r="U3235">
        <v>14</v>
      </c>
      <c r="V3235">
        <v>100503</v>
      </c>
      <c r="W3235">
        <v>15</v>
      </c>
      <c r="X3235">
        <v>100503</v>
      </c>
      <c r="Y3235">
        <v>16</v>
      </c>
      <c r="Z3235">
        <v>100504</v>
      </c>
      <c r="AA3235">
        <v>17</v>
      </c>
      <c r="AB3235">
        <v>100502</v>
      </c>
      <c r="AC3235">
        <v>19</v>
      </c>
      <c r="AD3235">
        <v>100503</v>
      </c>
      <c r="AE3235">
        <v>20</v>
      </c>
      <c r="AF3235">
        <v>201675</v>
      </c>
      <c r="AG3235">
        <v>18</v>
      </c>
      <c r="AH3235" t="e">
        <f>VLOOKUP(AF3235,关卡难度线!B:H,11,0)</f>
        <v>#N/A</v>
      </c>
    </row>
    <row r="3236" spans="14:34">
      <c r="N3236" s="14">
        <v>100504</v>
      </c>
      <c r="O3236">
        <v>11</v>
      </c>
      <c r="P3236">
        <v>100502</v>
      </c>
      <c r="Q3236">
        <v>12</v>
      </c>
      <c r="R3236">
        <v>100504</v>
      </c>
      <c r="S3236">
        <v>13</v>
      </c>
      <c r="T3236">
        <v>100504</v>
      </c>
      <c r="U3236">
        <v>14</v>
      </c>
      <c r="V3236">
        <v>100502</v>
      </c>
      <c r="W3236">
        <v>15</v>
      </c>
      <c r="X3236">
        <v>100503</v>
      </c>
      <c r="Y3236">
        <v>16</v>
      </c>
      <c r="Z3236">
        <v>100504</v>
      </c>
      <c r="AA3236">
        <v>17</v>
      </c>
      <c r="AB3236">
        <v>100504</v>
      </c>
      <c r="AC3236">
        <v>19</v>
      </c>
      <c r="AD3236">
        <v>100503</v>
      </c>
      <c r="AE3236">
        <v>20</v>
      </c>
      <c r="AF3236">
        <v>201676</v>
      </c>
      <c r="AG3236">
        <v>18</v>
      </c>
      <c r="AH3236" t="e">
        <f>VLOOKUP(AF3236,关卡难度线!B:H,11,0)</f>
        <v>#N/A</v>
      </c>
    </row>
    <row r="3237" spans="14:34">
      <c r="N3237" s="14">
        <v>100503</v>
      </c>
      <c r="O3237">
        <v>11</v>
      </c>
      <c r="P3237">
        <v>100502</v>
      </c>
      <c r="Q3237">
        <v>12</v>
      </c>
      <c r="R3237">
        <v>100503</v>
      </c>
      <c r="S3237">
        <v>13</v>
      </c>
      <c r="T3237">
        <v>100503</v>
      </c>
      <c r="U3237">
        <v>14</v>
      </c>
      <c r="V3237">
        <v>100502</v>
      </c>
      <c r="W3237">
        <v>15</v>
      </c>
      <c r="X3237">
        <v>100504</v>
      </c>
      <c r="Y3237">
        <v>16</v>
      </c>
      <c r="Z3237">
        <v>100502</v>
      </c>
      <c r="AA3237">
        <v>17</v>
      </c>
      <c r="AB3237">
        <v>100503</v>
      </c>
      <c r="AC3237">
        <v>19</v>
      </c>
      <c r="AD3237">
        <v>100504</v>
      </c>
      <c r="AE3237">
        <v>20</v>
      </c>
      <c r="AF3237">
        <v>201677</v>
      </c>
      <c r="AG3237">
        <v>18</v>
      </c>
      <c r="AH3237" t="e">
        <f>VLOOKUP(AF3237,关卡难度线!B:H,11,0)</f>
        <v>#N/A</v>
      </c>
    </row>
    <row r="3238" spans="14:34">
      <c r="N3238" s="14">
        <v>100502</v>
      </c>
      <c r="O3238">
        <v>11</v>
      </c>
      <c r="P3238">
        <v>100503</v>
      </c>
      <c r="Q3238">
        <v>12</v>
      </c>
      <c r="R3238">
        <v>100503</v>
      </c>
      <c r="S3238">
        <v>13</v>
      </c>
      <c r="T3238">
        <v>100504</v>
      </c>
      <c r="U3238">
        <v>14</v>
      </c>
      <c r="V3238">
        <v>100503</v>
      </c>
      <c r="W3238">
        <v>15</v>
      </c>
      <c r="X3238">
        <v>100502</v>
      </c>
      <c r="Y3238">
        <v>16</v>
      </c>
      <c r="Z3238">
        <v>100503</v>
      </c>
      <c r="AA3238">
        <v>17</v>
      </c>
      <c r="AB3238">
        <v>100504</v>
      </c>
      <c r="AC3238">
        <v>19</v>
      </c>
      <c r="AD3238">
        <v>100502</v>
      </c>
      <c r="AE3238">
        <v>20</v>
      </c>
      <c r="AF3238">
        <v>201678</v>
      </c>
      <c r="AG3238">
        <v>18</v>
      </c>
      <c r="AH3238" t="e">
        <f>VLOOKUP(AF3238,关卡难度线!B:H,11,0)</f>
        <v>#N/A</v>
      </c>
    </row>
    <row r="3239" spans="14:34">
      <c r="N3239" s="14">
        <v>100502</v>
      </c>
      <c r="O3239">
        <v>11</v>
      </c>
      <c r="P3239">
        <v>100502</v>
      </c>
      <c r="Q3239">
        <v>12</v>
      </c>
      <c r="R3239">
        <v>100502</v>
      </c>
      <c r="S3239">
        <v>13</v>
      </c>
      <c r="T3239">
        <v>100504</v>
      </c>
      <c r="U3239">
        <v>14</v>
      </c>
      <c r="V3239">
        <v>100504</v>
      </c>
      <c r="W3239">
        <v>15</v>
      </c>
      <c r="X3239">
        <v>100502</v>
      </c>
      <c r="Y3239">
        <v>16</v>
      </c>
      <c r="Z3239">
        <v>100502</v>
      </c>
      <c r="AA3239">
        <v>17</v>
      </c>
      <c r="AB3239">
        <v>100502</v>
      </c>
      <c r="AC3239">
        <v>19</v>
      </c>
      <c r="AD3239">
        <v>100504</v>
      </c>
      <c r="AE3239">
        <v>20</v>
      </c>
      <c r="AF3239">
        <v>201679</v>
      </c>
      <c r="AG3239">
        <v>18</v>
      </c>
      <c r="AH3239" t="e">
        <f>VLOOKUP(AF3239,关卡难度线!B:H,11,0)</f>
        <v>#N/A</v>
      </c>
    </row>
    <row r="3240" spans="14:34">
      <c r="N3240" s="14">
        <v>100502</v>
      </c>
      <c r="O3240">
        <v>11</v>
      </c>
      <c r="P3240">
        <v>100504</v>
      </c>
      <c r="Q3240">
        <v>12</v>
      </c>
      <c r="R3240">
        <v>100503</v>
      </c>
      <c r="S3240">
        <v>13</v>
      </c>
      <c r="T3240">
        <v>100503</v>
      </c>
      <c r="U3240">
        <v>14</v>
      </c>
      <c r="V3240">
        <v>100502</v>
      </c>
      <c r="W3240">
        <v>15</v>
      </c>
      <c r="X3240">
        <v>100504</v>
      </c>
      <c r="Y3240">
        <v>16</v>
      </c>
      <c r="Z3240">
        <v>100502</v>
      </c>
      <c r="AA3240">
        <v>17</v>
      </c>
      <c r="AB3240">
        <v>100503</v>
      </c>
      <c r="AC3240">
        <v>19</v>
      </c>
      <c r="AD3240">
        <v>100503</v>
      </c>
      <c r="AE3240">
        <v>20</v>
      </c>
      <c r="AF3240">
        <v>201680</v>
      </c>
      <c r="AG3240">
        <v>18</v>
      </c>
      <c r="AH3240" t="e">
        <f>VLOOKUP(AF3240,关卡难度线!B:H,11,0)</f>
        <v>#N/A</v>
      </c>
    </row>
    <row r="3241" spans="14:34">
      <c r="N3241" s="14">
        <v>100505</v>
      </c>
      <c r="O3241">
        <v>11</v>
      </c>
      <c r="P3241">
        <v>100506</v>
      </c>
      <c r="Q3241">
        <v>12</v>
      </c>
      <c r="R3241">
        <v>100506</v>
      </c>
      <c r="S3241">
        <v>13</v>
      </c>
      <c r="T3241">
        <v>100506</v>
      </c>
      <c r="U3241">
        <v>14</v>
      </c>
      <c r="V3241">
        <v>100506</v>
      </c>
      <c r="W3241">
        <v>15</v>
      </c>
      <c r="X3241">
        <v>100506</v>
      </c>
      <c r="Y3241">
        <v>16</v>
      </c>
      <c r="Z3241">
        <v>100506</v>
      </c>
      <c r="AA3241">
        <v>17</v>
      </c>
      <c r="AB3241">
        <v>100507</v>
      </c>
      <c r="AC3241">
        <v>19</v>
      </c>
      <c r="AD3241">
        <v>100505</v>
      </c>
      <c r="AE3241">
        <v>20</v>
      </c>
      <c r="AF3241">
        <v>201681</v>
      </c>
      <c r="AG3241">
        <v>18</v>
      </c>
      <c r="AH3241" t="e">
        <f>VLOOKUP(AF3241,关卡难度线!B:H,11,0)</f>
        <v>#N/A</v>
      </c>
    </row>
    <row r="3242" spans="14:34">
      <c r="N3242" s="14">
        <v>100506</v>
      </c>
      <c r="O3242">
        <v>11</v>
      </c>
      <c r="P3242">
        <v>100506</v>
      </c>
      <c r="Q3242">
        <v>12</v>
      </c>
      <c r="R3242">
        <v>100506</v>
      </c>
      <c r="S3242">
        <v>13</v>
      </c>
      <c r="T3242">
        <v>100505</v>
      </c>
      <c r="U3242">
        <v>14</v>
      </c>
      <c r="V3242">
        <v>100506</v>
      </c>
      <c r="W3242">
        <v>15</v>
      </c>
      <c r="X3242">
        <v>100505</v>
      </c>
      <c r="Y3242">
        <v>16</v>
      </c>
      <c r="Z3242">
        <v>100506</v>
      </c>
      <c r="AA3242">
        <v>17</v>
      </c>
      <c r="AB3242">
        <v>100505</v>
      </c>
      <c r="AC3242">
        <v>19</v>
      </c>
      <c r="AD3242">
        <v>100506</v>
      </c>
      <c r="AE3242">
        <v>20</v>
      </c>
      <c r="AF3242">
        <v>201682</v>
      </c>
      <c r="AG3242">
        <v>18</v>
      </c>
      <c r="AH3242" t="e">
        <f>VLOOKUP(AF3242,关卡难度线!B:H,11,0)</f>
        <v>#N/A</v>
      </c>
    </row>
    <row r="3243" spans="14:34">
      <c r="N3243" s="14">
        <v>100505</v>
      </c>
      <c r="O3243">
        <v>11</v>
      </c>
      <c r="P3243">
        <v>100506</v>
      </c>
      <c r="Q3243">
        <v>12</v>
      </c>
      <c r="R3243">
        <v>100506</v>
      </c>
      <c r="S3243">
        <v>13</v>
      </c>
      <c r="T3243">
        <v>100507</v>
      </c>
      <c r="U3243">
        <v>14</v>
      </c>
      <c r="V3243">
        <v>100507</v>
      </c>
      <c r="W3243">
        <v>15</v>
      </c>
      <c r="X3243">
        <v>100505</v>
      </c>
      <c r="Y3243">
        <v>16</v>
      </c>
      <c r="Z3243">
        <v>100506</v>
      </c>
      <c r="AA3243">
        <v>17</v>
      </c>
      <c r="AB3243">
        <v>100507</v>
      </c>
      <c r="AC3243">
        <v>19</v>
      </c>
      <c r="AD3243">
        <v>100505</v>
      </c>
      <c r="AE3243">
        <v>20</v>
      </c>
      <c r="AF3243">
        <v>201683</v>
      </c>
      <c r="AG3243">
        <v>18</v>
      </c>
      <c r="AH3243" t="e">
        <f>VLOOKUP(AF3243,关卡难度线!B:H,11,0)</f>
        <v>#N/A</v>
      </c>
    </row>
    <row r="3244" spans="14:34">
      <c r="N3244" s="14">
        <v>100505</v>
      </c>
      <c r="O3244">
        <v>11</v>
      </c>
      <c r="P3244">
        <v>100506</v>
      </c>
      <c r="Q3244">
        <v>12</v>
      </c>
      <c r="R3244">
        <v>100505</v>
      </c>
      <c r="S3244">
        <v>13</v>
      </c>
      <c r="T3244">
        <v>100505</v>
      </c>
      <c r="U3244">
        <v>14</v>
      </c>
      <c r="V3244">
        <v>100505</v>
      </c>
      <c r="W3244">
        <v>15</v>
      </c>
      <c r="X3244">
        <v>100507</v>
      </c>
      <c r="Y3244">
        <v>16</v>
      </c>
      <c r="Z3244">
        <v>100507</v>
      </c>
      <c r="AA3244">
        <v>17</v>
      </c>
      <c r="AB3244">
        <v>100507</v>
      </c>
      <c r="AC3244">
        <v>19</v>
      </c>
      <c r="AD3244">
        <v>100506</v>
      </c>
      <c r="AE3244">
        <v>20</v>
      </c>
      <c r="AF3244">
        <v>201684</v>
      </c>
      <c r="AG3244">
        <v>18</v>
      </c>
      <c r="AH3244" t="e">
        <f>VLOOKUP(AF3244,关卡难度线!B:H,11,0)</f>
        <v>#N/A</v>
      </c>
    </row>
    <row r="3245" spans="14:34">
      <c r="N3245" s="14">
        <v>100506</v>
      </c>
      <c r="O3245">
        <v>11</v>
      </c>
      <c r="P3245">
        <v>100506</v>
      </c>
      <c r="Q3245">
        <v>12</v>
      </c>
      <c r="R3245">
        <v>100505</v>
      </c>
      <c r="S3245">
        <v>13</v>
      </c>
      <c r="T3245">
        <v>100505</v>
      </c>
      <c r="U3245">
        <v>14</v>
      </c>
      <c r="V3245">
        <v>100507</v>
      </c>
      <c r="W3245">
        <v>15</v>
      </c>
      <c r="X3245">
        <v>100507</v>
      </c>
      <c r="Y3245">
        <v>16</v>
      </c>
      <c r="Z3245">
        <v>100507</v>
      </c>
      <c r="AA3245">
        <v>17</v>
      </c>
      <c r="AB3245">
        <v>100506</v>
      </c>
      <c r="AC3245">
        <v>19</v>
      </c>
      <c r="AD3245">
        <v>100507</v>
      </c>
      <c r="AE3245">
        <v>20</v>
      </c>
      <c r="AF3245">
        <v>201685</v>
      </c>
      <c r="AG3245">
        <v>18</v>
      </c>
      <c r="AH3245" t="e">
        <f>VLOOKUP(AF3245,关卡难度线!B:H,11,0)</f>
        <v>#N/A</v>
      </c>
    </row>
    <row r="3246" spans="14:34">
      <c r="N3246" s="14">
        <v>100506</v>
      </c>
      <c r="O3246">
        <v>11</v>
      </c>
      <c r="P3246">
        <v>100507</v>
      </c>
      <c r="Q3246">
        <v>12</v>
      </c>
      <c r="R3246">
        <v>100505</v>
      </c>
      <c r="S3246">
        <v>13</v>
      </c>
      <c r="T3246">
        <v>100505</v>
      </c>
      <c r="U3246">
        <v>14</v>
      </c>
      <c r="V3246">
        <v>100506</v>
      </c>
      <c r="W3246">
        <v>15</v>
      </c>
      <c r="X3246">
        <v>100507</v>
      </c>
      <c r="Y3246">
        <v>16</v>
      </c>
      <c r="Z3246">
        <v>100507</v>
      </c>
      <c r="AA3246">
        <v>17</v>
      </c>
      <c r="AB3246">
        <v>100505</v>
      </c>
      <c r="AC3246">
        <v>19</v>
      </c>
      <c r="AD3246">
        <v>100507</v>
      </c>
      <c r="AE3246">
        <v>20</v>
      </c>
      <c r="AF3246">
        <v>201686</v>
      </c>
      <c r="AG3246">
        <v>18</v>
      </c>
      <c r="AH3246" t="e">
        <f>VLOOKUP(AF3246,关卡难度线!B:H,11,0)</f>
        <v>#N/A</v>
      </c>
    </row>
    <row r="3247" spans="14:34">
      <c r="N3247" s="14">
        <v>100507</v>
      </c>
      <c r="O3247">
        <v>11</v>
      </c>
      <c r="P3247">
        <v>100507</v>
      </c>
      <c r="Q3247">
        <v>12</v>
      </c>
      <c r="R3247">
        <v>100506</v>
      </c>
      <c r="S3247">
        <v>13</v>
      </c>
      <c r="T3247">
        <v>100506</v>
      </c>
      <c r="U3247">
        <v>14</v>
      </c>
      <c r="V3247">
        <v>100507</v>
      </c>
      <c r="W3247">
        <v>15</v>
      </c>
      <c r="X3247">
        <v>100506</v>
      </c>
      <c r="Y3247">
        <v>16</v>
      </c>
      <c r="Z3247">
        <v>100506</v>
      </c>
      <c r="AA3247">
        <v>17</v>
      </c>
      <c r="AB3247">
        <v>100506</v>
      </c>
      <c r="AC3247">
        <v>19</v>
      </c>
      <c r="AD3247">
        <v>100506</v>
      </c>
      <c r="AE3247">
        <v>20</v>
      </c>
      <c r="AF3247">
        <v>201687</v>
      </c>
      <c r="AG3247">
        <v>18</v>
      </c>
      <c r="AH3247" t="e">
        <f>VLOOKUP(AF3247,关卡难度线!B:H,11,0)</f>
        <v>#N/A</v>
      </c>
    </row>
    <row r="3248" spans="14:34">
      <c r="N3248" s="14">
        <v>100507</v>
      </c>
      <c r="O3248">
        <v>11</v>
      </c>
      <c r="P3248">
        <v>100507</v>
      </c>
      <c r="Q3248">
        <v>12</v>
      </c>
      <c r="R3248">
        <v>100505</v>
      </c>
      <c r="S3248">
        <v>13</v>
      </c>
      <c r="T3248">
        <v>100507</v>
      </c>
      <c r="U3248">
        <v>14</v>
      </c>
      <c r="V3248">
        <v>100505</v>
      </c>
      <c r="W3248">
        <v>15</v>
      </c>
      <c r="X3248">
        <v>100505</v>
      </c>
      <c r="Y3248">
        <v>16</v>
      </c>
      <c r="Z3248">
        <v>100506</v>
      </c>
      <c r="AA3248">
        <v>17</v>
      </c>
      <c r="AB3248">
        <v>100505</v>
      </c>
      <c r="AC3248">
        <v>19</v>
      </c>
      <c r="AD3248">
        <v>100506</v>
      </c>
      <c r="AE3248">
        <v>20</v>
      </c>
      <c r="AF3248">
        <v>201688</v>
      </c>
      <c r="AG3248">
        <v>18</v>
      </c>
      <c r="AH3248" t="e">
        <f>VLOOKUP(AF3248,关卡难度线!B:H,11,0)</f>
        <v>#N/A</v>
      </c>
    </row>
    <row r="3249" spans="14:34">
      <c r="N3249" s="14">
        <v>100506</v>
      </c>
      <c r="O3249">
        <v>11</v>
      </c>
      <c r="P3249">
        <v>100506</v>
      </c>
      <c r="Q3249">
        <v>12</v>
      </c>
      <c r="R3249">
        <v>100505</v>
      </c>
      <c r="S3249">
        <v>13</v>
      </c>
      <c r="T3249">
        <v>100506</v>
      </c>
      <c r="U3249">
        <v>14</v>
      </c>
      <c r="V3249">
        <v>100507</v>
      </c>
      <c r="W3249">
        <v>15</v>
      </c>
      <c r="X3249">
        <v>100507</v>
      </c>
      <c r="Y3249">
        <v>16</v>
      </c>
      <c r="Z3249">
        <v>100507</v>
      </c>
      <c r="AA3249">
        <v>17</v>
      </c>
      <c r="AB3249">
        <v>100506</v>
      </c>
      <c r="AC3249">
        <v>19</v>
      </c>
      <c r="AD3249">
        <v>100507</v>
      </c>
      <c r="AE3249">
        <v>20</v>
      </c>
      <c r="AF3249">
        <v>201689</v>
      </c>
      <c r="AG3249">
        <v>18</v>
      </c>
      <c r="AH3249" t="e">
        <f>VLOOKUP(AF3249,关卡难度线!B:H,11,0)</f>
        <v>#N/A</v>
      </c>
    </row>
    <row r="3250" spans="14:34">
      <c r="N3250" s="14">
        <v>100506</v>
      </c>
      <c r="O3250">
        <v>11</v>
      </c>
      <c r="P3250">
        <v>100506</v>
      </c>
      <c r="Q3250">
        <v>12</v>
      </c>
      <c r="R3250">
        <v>100505</v>
      </c>
      <c r="S3250">
        <v>13</v>
      </c>
      <c r="T3250">
        <v>100507</v>
      </c>
      <c r="U3250">
        <v>14</v>
      </c>
      <c r="V3250">
        <v>100507</v>
      </c>
      <c r="W3250">
        <v>15</v>
      </c>
      <c r="X3250">
        <v>100507</v>
      </c>
      <c r="Y3250">
        <v>16</v>
      </c>
      <c r="Z3250">
        <v>100505</v>
      </c>
      <c r="AA3250">
        <v>17</v>
      </c>
      <c r="AB3250">
        <v>100507</v>
      </c>
      <c r="AC3250">
        <v>19</v>
      </c>
      <c r="AD3250">
        <v>100506</v>
      </c>
      <c r="AE3250">
        <v>20</v>
      </c>
      <c r="AF3250">
        <v>201690</v>
      </c>
      <c r="AG3250">
        <v>18</v>
      </c>
      <c r="AH3250" t="e">
        <f>VLOOKUP(AF3250,关卡难度线!B:H,11,0)</f>
        <v>#N/A</v>
      </c>
    </row>
    <row r="3251" spans="14:34">
      <c r="N3251" s="14">
        <v>100505</v>
      </c>
      <c r="O3251">
        <v>11</v>
      </c>
      <c r="P3251">
        <v>100506</v>
      </c>
      <c r="Q3251">
        <v>12</v>
      </c>
      <c r="R3251">
        <v>100506</v>
      </c>
      <c r="S3251">
        <v>13</v>
      </c>
      <c r="T3251">
        <v>100506</v>
      </c>
      <c r="U3251">
        <v>14</v>
      </c>
      <c r="V3251">
        <v>100506</v>
      </c>
      <c r="W3251">
        <v>15</v>
      </c>
      <c r="X3251">
        <v>100506</v>
      </c>
      <c r="Y3251">
        <v>16</v>
      </c>
      <c r="Z3251">
        <v>100506</v>
      </c>
      <c r="AA3251">
        <v>17</v>
      </c>
      <c r="AB3251">
        <v>100507</v>
      </c>
      <c r="AC3251">
        <v>19</v>
      </c>
      <c r="AD3251">
        <v>100505</v>
      </c>
      <c r="AE3251">
        <v>20</v>
      </c>
      <c r="AF3251">
        <v>201681</v>
      </c>
      <c r="AG3251">
        <v>18</v>
      </c>
      <c r="AH3251" t="e">
        <f>VLOOKUP(AF3251,关卡难度线!B:H,11,0)</f>
        <v>#N/A</v>
      </c>
    </row>
    <row r="3252" spans="14:34">
      <c r="N3252" s="14">
        <v>100506</v>
      </c>
      <c r="O3252">
        <v>11</v>
      </c>
      <c r="P3252">
        <v>100506</v>
      </c>
      <c r="Q3252">
        <v>12</v>
      </c>
      <c r="R3252">
        <v>100506</v>
      </c>
      <c r="S3252">
        <v>13</v>
      </c>
      <c r="T3252">
        <v>100505</v>
      </c>
      <c r="U3252">
        <v>14</v>
      </c>
      <c r="V3252">
        <v>100506</v>
      </c>
      <c r="W3252">
        <v>15</v>
      </c>
      <c r="X3252">
        <v>100505</v>
      </c>
      <c r="Y3252">
        <v>16</v>
      </c>
      <c r="Z3252">
        <v>100506</v>
      </c>
      <c r="AA3252">
        <v>17</v>
      </c>
      <c r="AB3252">
        <v>100505</v>
      </c>
      <c r="AC3252">
        <v>19</v>
      </c>
      <c r="AD3252">
        <v>100506</v>
      </c>
      <c r="AE3252">
        <v>20</v>
      </c>
      <c r="AF3252">
        <v>201682</v>
      </c>
      <c r="AG3252">
        <v>18</v>
      </c>
      <c r="AH3252" t="e">
        <f>VLOOKUP(AF3252,关卡难度线!B:H,11,0)</f>
        <v>#N/A</v>
      </c>
    </row>
    <row r="3253" spans="14:34">
      <c r="N3253" s="14">
        <v>100505</v>
      </c>
      <c r="O3253">
        <v>11</v>
      </c>
      <c r="P3253">
        <v>100506</v>
      </c>
      <c r="Q3253">
        <v>12</v>
      </c>
      <c r="R3253">
        <v>100506</v>
      </c>
      <c r="S3253">
        <v>13</v>
      </c>
      <c r="T3253">
        <v>100507</v>
      </c>
      <c r="U3253">
        <v>14</v>
      </c>
      <c r="V3253">
        <v>100507</v>
      </c>
      <c r="W3253">
        <v>15</v>
      </c>
      <c r="X3253">
        <v>100505</v>
      </c>
      <c r="Y3253">
        <v>16</v>
      </c>
      <c r="Z3253">
        <v>100506</v>
      </c>
      <c r="AA3253">
        <v>17</v>
      </c>
      <c r="AB3253">
        <v>100507</v>
      </c>
      <c r="AC3253">
        <v>19</v>
      </c>
      <c r="AD3253">
        <v>100505</v>
      </c>
      <c r="AE3253">
        <v>20</v>
      </c>
      <c r="AF3253">
        <v>201683</v>
      </c>
      <c r="AG3253">
        <v>18</v>
      </c>
      <c r="AH3253" t="e">
        <f>VLOOKUP(AF3253,关卡难度线!B:H,11,0)</f>
        <v>#N/A</v>
      </c>
    </row>
    <row r="3254" spans="14:34">
      <c r="N3254" s="14">
        <v>100505</v>
      </c>
      <c r="O3254">
        <v>11</v>
      </c>
      <c r="P3254">
        <v>100506</v>
      </c>
      <c r="Q3254">
        <v>12</v>
      </c>
      <c r="R3254">
        <v>100505</v>
      </c>
      <c r="S3254">
        <v>13</v>
      </c>
      <c r="T3254">
        <v>100505</v>
      </c>
      <c r="U3254">
        <v>14</v>
      </c>
      <c r="V3254">
        <v>100505</v>
      </c>
      <c r="W3254">
        <v>15</v>
      </c>
      <c r="X3254">
        <v>100507</v>
      </c>
      <c r="Y3254">
        <v>16</v>
      </c>
      <c r="Z3254">
        <v>100507</v>
      </c>
      <c r="AA3254">
        <v>17</v>
      </c>
      <c r="AB3254">
        <v>100507</v>
      </c>
      <c r="AC3254">
        <v>19</v>
      </c>
      <c r="AD3254">
        <v>100506</v>
      </c>
      <c r="AE3254">
        <v>20</v>
      </c>
      <c r="AF3254">
        <v>201684</v>
      </c>
      <c r="AG3254">
        <v>18</v>
      </c>
      <c r="AH3254" t="e">
        <f>VLOOKUP(AF3254,关卡难度线!B:H,11,0)</f>
        <v>#N/A</v>
      </c>
    </row>
    <row r="3255" spans="14:34">
      <c r="N3255" s="14">
        <v>100506</v>
      </c>
      <c r="O3255">
        <v>11</v>
      </c>
      <c r="P3255">
        <v>100506</v>
      </c>
      <c r="Q3255">
        <v>12</v>
      </c>
      <c r="R3255">
        <v>100505</v>
      </c>
      <c r="S3255">
        <v>13</v>
      </c>
      <c r="T3255">
        <v>100505</v>
      </c>
      <c r="U3255">
        <v>14</v>
      </c>
      <c r="V3255">
        <v>100507</v>
      </c>
      <c r="W3255">
        <v>15</v>
      </c>
      <c r="X3255">
        <v>100507</v>
      </c>
      <c r="Y3255">
        <v>16</v>
      </c>
      <c r="Z3255">
        <v>100507</v>
      </c>
      <c r="AA3255">
        <v>17</v>
      </c>
      <c r="AB3255">
        <v>100506</v>
      </c>
      <c r="AC3255">
        <v>19</v>
      </c>
      <c r="AD3255">
        <v>100507</v>
      </c>
      <c r="AE3255">
        <v>20</v>
      </c>
      <c r="AF3255">
        <v>201685</v>
      </c>
      <c r="AG3255">
        <v>18</v>
      </c>
      <c r="AH3255" t="e">
        <f>VLOOKUP(AF3255,关卡难度线!B:H,11,0)</f>
        <v>#N/A</v>
      </c>
    </row>
    <row r="3256" spans="14:34">
      <c r="N3256" s="14">
        <v>100506</v>
      </c>
      <c r="O3256">
        <v>11</v>
      </c>
      <c r="P3256">
        <v>100507</v>
      </c>
      <c r="Q3256">
        <v>12</v>
      </c>
      <c r="R3256">
        <v>100505</v>
      </c>
      <c r="S3256">
        <v>13</v>
      </c>
      <c r="T3256">
        <v>100505</v>
      </c>
      <c r="U3256">
        <v>14</v>
      </c>
      <c r="V3256">
        <v>100506</v>
      </c>
      <c r="W3256">
        <v>15</v>
      </c>
      <c r="X3256">
        <v>100507</v>
      </c>
      <c r="Y3256">
        <v>16</v>
      </c>
      <c r="Z3256">
        <v>100507</v>
      </c>
      <c r="AA3256">
        <v>17</v>
      </c>
      <c r="AB3256">
        <v>100505</v>
      </c>
      <c r="AC3256">
        <v>19</v>
      </c>
      <c r="AD3256">
        <v>100507</v>
      </c>
      <c r="AE3256">
        <v>20</v>
      </c>
      <c r="AF3256">
        <v>201686</v>
      </c>
      <c r="AG3256">
        <v>18</v>
      </c>
      <c r="AH3256" t="e">
        <f>VLOOKUP(AF3256,关卡难度线!B:H,11,0)</f>
        <v>#N/A</v>
      </c>
    </row>
    <row r="3257" spans="14:34">
      <c r="N3257" s="14">
        <v>100507</v>
      </c>
      <c r="O3257">
        <v>11</v>
      </c>
      <c r="P3257">
        <v>100507</v>
      </c>
      <c r="Q3257">
        <v>12</v>
      </c>
      <c r="R3257">
        <v>100506</v>
      </c>
      <c r="S3257">
        <v>13</v>
      </c>
      <c r="T3257">
        <v>100506</v>
      </c>
      <c r="U3257">
        <v>14</v>
      </c>
      <c r="V3257">
        <v>100507</v>
      </c>
      <c r="W3257">
        <v>15</v>
      </c>
      <c r="X3257">
        <v>100506</v>
      </c>
      <c r="Y3257">
        <v>16</v>
      </c>
      <c r="Z3257">
        <v>100506</v>
      </c>
      <c r="AA3257">
        <v>17</v>
      </c>
      <c r="AB3257">
        <v>100506</v>
      </c>
      <c r="AC3257">
        <v>19</v>
      </c>
      <c r="AD3257">
        <v>100506</v>
      </c>
      <c r="AE3257">
        <v>20</v>
      </c>
      <c r="AF3257">
        <v>201687</v>
      </c>
      <c r="AG3257">
        <v>18</v>
      </c>
      <c r="AH3257" t="e">
        <f>VLOOKUP(AF3257,关卡难度线!B:H,11,0)</f>
        <v>#N/A</v>
      </c>
    </row>
    <row r="3258" spans="14:34">
      <c r="N3258" s="14">
        <v>100507</v>
      </c>
      <c r="O3258">
        <v>11</v>
      </c>
      <c r="P3258">
        <v>100507</v>
      </c>
      <c r="Q3258">
        <v>12</v>
      </c>
      <c r="R3258">
        <v>100505</v>
      </c>
      <c r="S3258">
        <v>13</v>
      </c>
      <c r="T3258">
        <v>100507</v>
      </c>
      <c r="U3258">
        <v>14</v>
      </c>
      <c r="V3258">
        <v>100505</v>
      </c>
      <c r="W3258">
        <v>15</v>
      </c>
      <c r="X3258">
        <v>100505</v>
      </c>
      <c r="Y3258">
        <v>16</v>
      </c>
      <c r="Z3258">
        <v>100506</v>
      </c>
      <c r="AA3258">
        <v>17</v>
      </c>
      <c r="AB3258">
        <v>100505</v>
      </c>
      <c r="AC3258">
        <v>19</v>
      </c>
      <c r="AD3258">
        <v>100506</v>
      </c>
      <c r="AE3258">
        <v>20</v>
      </c>
      <c r="AF3258">
        <v>201688</v>
      </c>
      <c r="AG3258">
        <v>18</v>
      </c>
      <c r="AH3258" t="e">
        <f>VLOOKUP(AF3258,关卡难度线!B:H,11,0)</f>
        <v>#N/A</v>
      </c>
    </row>
    <row r="3259" spans="14:34">
      <c r="N3259" s="14">
        <v>100506</v>
      </c>
      <c r="O3259">
        <v>11</v>
      </c>
      <c r="P3259">
        <v>100506</v>
      </c>
      <c r="Q3259">
        <v>12</v>
      </c>
      <c r="R3259">
        <v>100505</v>
      </c>
      <c r="S3259">
        <v>13</v>
      </c>
      <c r="T3259">
        <v>100506</v>
      </c>
      <c r="U3259">
        <v>14</v>
      </c>
      <c r="V3259">
        <v>100507</v>
      </c>
      <c r="W3259">
        <v>15</v>
      </c>
      <c r="X3259">
        <v>100507</v>
      </c>
      <c r="Y3259">
        <v>16</v>
      </c>
      <c r="Z3259">
        <v>100507</v>
      </c>
      <c r="AA3259">
        <v>17</v>
      </c>
      <c r="AB3259">
        <v>100506</v>
      </c>
      <c r="AC3259">
        <v>19</v>
      </c>
      <c r="AD3259">
        <v>100507</v>
      </c>
      <c r="AE3259">
        <v>20</v>
      </c>
      <c r="AF3259">
        <v>201689</v>
      </c>
      <c r="AG3259">
        <v>18</v>
      </c>
      <c r="AH3259" t="e">
        <f>VLOOKUP(AF3259,关卡难度线!B:H,11,0)</f>
        <v>#N/A</v>
      </c>
    </row>
    <row r="3260" spans="14:34">
      <c r="N3260" s="14">
        <v>100506</v>
      </c>
      <c r="O3260">
        <v>11</v>
      </c>
      <c r="P3260">
        <v>100506</v>
      </c>
      <c r="Q3260">
        <v>12</v>
      </c>
      <c r="R3260">
        <v>100505</v>
      </c>
      <c r="S3260">
        <v>13</v>
      </c>
      <c r="T3260">
        <v>100507</v>
      </c>
      <c r="U3260">
        <v>14</v>
      </c>
      <c r="V3260">
        <v>100507</v>
      </c>
      <c r="W3260">
        <v>15</v>
      </c>
      <c r="X3260">
        <v>100507</v>
      </c>
      <c r="Y3260">
        <v>16</v>
      </c>
      <c r="Z3260">
        <v>100505</v>
      </c>
      <c r="AA3260">
        <v>17</v>
      </c>
      <c r="AB3260">
        <v>100507</v>
      </c>
      <c r="AC3260">
        <v>19</v>
      </c>
      <c r="AD3260">
        <v>100506</v>
      </c>
      <c r="AE3260">
        <v>20</v>
      </c>
      <c r="AF3260">
        <v>201690</v>
      </c>
      <c r="AG3260">
        <v>18</v>
      </c>
      <c r="AH3260" t="e">
        <f>VLOOKUP(AF3260,关卡难度线!B:H,11,0)</f>
        <v>#N/A</v>
      </c>
    </row>
    <row r="3261" spans="14:34">
      <c r="N3261" s="14">
        <v>100510</v>
      </c>
      <c r="O3261">
        <v>11</v>
      </c>
      <c r="P3261">
        <v>100510</v>
      </c>
      <c r="Q3261">
        <v>12</v>
      </c>
      <c r="R3261">
        <v>100508</v>
      </c>
      <c r="S3261">
        <v>13</v>
      </c>
      <c r="T3261">
        <v>100510</v>
      </c>
      <c r="U3261">
        <v>14</v>
      </c>
      <c r="V3261">
        <v>100510</v>
      </c>
      <c r="W3261">
        <v>15</v>
      </c>
      <c r="X3261">
        <v>100509</v>
      </c>
      <c r="Y3261">
        <v>16</v>
      </c>
      <c r="Z3261">
        <v>100508</v>
      </c>
      <c r="AA3261">
        <v>17</v>
      </c>
      <c r="AB3261">
        <v>100510</v>
      </c>
      <c r="AC3261">
        <v>19</v>
      </c>
      <c r="AD3261">
        <v>100509</v>
      </c>
      <c r="AE3261">
        <v>20</v>
      </c>
      <c r="AF3261">
        <v>201691</v>
      </c>
      <c r="AG3261">
        <v>18</v>
      </c>
      <c r="AH3261" t="e">
        <f>VLOOKUP(AF3261,关卡难度线!B:H,11,0)</f>
        <v>#N/A</v>
      </c>
    </row>
    <row r="3262" spans="14:34">
      <c r="N3262" s="14">
        <v>100508</v>
      </c>
      <c r="O3262">
        <v>11</v>
      </c>
      <c r="P3262">
        <v>100508</v>
      </c>
      <c r="Q3262">
        <v>12</v>
      </c>
      <c r="R3262">
        <v>100508</v>
      </c>
      <c r="S3262">
        <v>13</v>
      </c>
      <c r="T3262">
        <v>100510</v>
      </c>
      <c r="U3262">
        <v>14</v>
      </c>
      <c r="V3262">
        <v>100510</v>
      </c>
      <c r="W3262">
        <v>15</v>
      </c>
      <c r="X3262">
        <v>100509</v>
      </c>
      <c r="Y3262">
        <v>16</v>
      </c>
      <c r="Z3262">
        <v>100509</v>
      </c>
      <c r="AA3262">
        <v>17</v>
      </c>
      <c r="AB3262">
        <v>100509</v>
      </c>
      <c r="AC3262">
        <v>19</v>
      </c>
      <c r="AD3262">
        <v>100508</v>
      </c>
      <c r="AE3262">
        <v>20</v>
      </c>
      <c r="AF3262">
        <v>201692</v>
      </c>
      <c r="AG3262">
        <v>18</v>
      </c>
      <c r="AH3262" t="e">
        <f>VLOOKUP(AF3262,关卡难度线!B:H,11,0)</f>
        <v>#N/A</v>
      </c>
    </row>
    <row r="3263" spans="14:34">
      <c r="N3263" s="14">
        <v>100509</v>
      </c>
      <c r="O3263">
        <v>11</v>
      </c>
      <c r="P3263">
        <v>100510</v>
      </c>
      <c r="Q3263">
        <v>12</v>
      </c>
      <c r="R3263">
        <v>100510</v>
      </c>
      <c r="S3263">
        <v>13</v>
      </c>
      <c r="T3263">
        <v>100509</v>
      </c>
      <c r="U3263">
        <v>14</v>
      </c>
      <c r="V3263">
        <v>100509</v>
      </c>
      <c r="W3263">
        <v>15</v>
      </c>
      <c r="X3263">
        <v>100510</v>
      </c>
      <c r="Y3263">
        <v>16</v>
      </c>
      <c r="Z3263">
        <v>100508</v>
      </c>
      <c r="AA3263">
        <v>17</v>
      </c>
      <c r="AB3263">
        <v>100509</v>
      </c>
      <c r="AC3263">
        <v>19</v>
      </c>
      <c r="AD3263">
        <v>100508</v>
      </c>
      <c r="AE3263">
        <v>20</v>
      </c>
      <c r="AF3263">
        <v>201693</v>
      </c>
      <c r="AG3263">
        <v>18</v>
      </c>
      <c r="AH3263" t="e">
        <f>VLOOKUP(AF3263,关卡难度线!B:H,11,0)</f>
        <v>#N/A</v>
      </c>
    </row>
    <row r="3264" spans="14:34">
      <c r="N3264" s="14">
        <v>100510</v>
      </c>
      <c r="O3264">
        <v>11</v>
      </c>
      <c r="P3264">
        <v>100509</v>
      </c>
      <c r="Q3264">
        <v>12</v>
      </c>
      <c r="R3264">
        <v>100508</v>
      </c>
      <c r="S3264">
        <v>13</v>
      </c>
      <c r="T3264">
        <v>100510</v>
      </c>
      <c r="U3264">
        <v>14</v>
      </c>
      <c r="V3264">
        <v>100509</v>
      </c>
      <c r="W3264">
        <v>15</v>
      </c>
      <c r="X3264">
        <v>100510</v>
      </c>
      <c r="Y3264">
        <v>16</v>
      </c>
      <c r="Z3264">
        <v>100510</v>
      </c>
      <c r="AA3264">
        <v>17</v>
      </c>
      <c r="AB3264">
        <v>100509</v>
      </c>
      <c r="AC3264">
        <v>19</v>
      </c>
      <c r="AD3264">
        <v>100508</v>
      </c>
      <c r="AE3264">
        <v>20</v>
      </c>
      <c r="AF3264">
        <v>201694</v>
      </c>
      <c r="AG3264">
        <v>18</v>
      </c>
      <c r="AH3264" t="e">
        <f>VLOOKUP(AF3264,关卡难度线!B:H,11,0)</f>
        <v>#N/A</v>
      </c>
    </row>
    <row r="3265" spans="14:34">
      <c r="N3265" s="14">
        <v>100509</v>
      </c>
      <c r="O3265">
        <v>11</v>
      </c>
      <c r="P3265">
        <v>100510</v>
      </c>
      <c r="Q3265">
        <v>12</v>
      </c>
      <c r="R3265">
        <v>100508</v>
      </c>
      <c r="S3265">
        <v>13</v>
      </c>
      <c r="T3265">
        <v>100510</v>
      </c>
      <c r="U3265">
        <v>14</v>
      </c>
      <c r="V3265">
        <v>100509</v>
      </c>
      <c r="W3265">
        <v>15</v>
      </c>
      <c r="X3265">
        <v>100510</v>
      </c>
      <c r="Y3265">
        <v>16</v>
      </c>
      <c r="Z3265">
        <v>100508</v>
      </c>
      <c r="AA3265">
        <v>17</v>
      </c>
      <c r="AB3265">
        <v>100509</v>
      </c>
      <c r="AC3265">
        <v>19</v>
      </c>
      <c r="AD3265">
        <v>100510</v>
      </c>
      <c r="AE3265">
        <v>20</v>
      </c>
      <c r="AF3265">
        <v>201695</v>
      </c>
      <c r="AG3265">
        <v>18</v>
      </c>
      <c r="AH3265" t="e">
        <f>VLOOKUP(AF3265,关卡难度线!B:H,11,0)</f>
        <v>#N/A</v>
      </c>
    </row>
    <row r="3266" spans="14:34">
      <c r="N3266" s="14">
        <v>100508</v>
      </c>
      <c r="O3266">
        <v>11</v>
      </c>
      <c r="P3266">
        <v>100509</v>
      </c>
      <c r="Q3266">
        <v>12</v>
      </c>
      <c r="R3266">
        <v>100510</v>
      </c>
      <c r="S3266">
        <v>13</v>
      </c>
      <c r="T3266">
        <v>100509</v>
      </c>
      <c r="U3266">
        <v>14</v>
      </c>
      <c r="V3266">
        <v>100509</v>
      </c>
      <c r="W3266">
        <v>15</v>
      </c>
      <c r="X3266">
        <v>100510</v>
      </c>
      <c r="Y3266">
        <v>16</v>
      </c>
      <c r="Z3266">
        <v>100509</v>
      </c>
      <c r="AA3266">
        <v>17</v>
      </c>
      <c r="AB3266">
        <v>100508</v>
      </c>
      <c r="AC3266">
        <v>19</v>
      </c>
      <c r="AD3266">
        <v>100508</v>
      </c>
      <c r="AE3266">
        <v>20</v>
      </c>
      <c r="AF3266">
        <v>201696</v>
      </c>
      <c r="AG3266">
        <v>18</v>
      </c>
      <c r="AH3266" t="e">
        <f>VLOOKUP(AF3266,关卡难度线!B:H,11,0)</f>
        <v>#N/A</v>
      </c>
    </row>
    <row r="3267" spans="14:34">
      <c r="N3267" s="14">
        <v>100508</v>
      </c>
      <c r="O3267">
        <v>11</v>
      </c>
      <c r="P3267">
        <v>100508</v>
      </c>
      <c r="Q3267">
        <v>12</v>
      </c>
      <c r="R3267">
        <v>100509</v>
      </c>
      <c r="S3267">
        <v>13</v>
      </c>
      <c r="T3267">
        <v>100509</v>
      </c>
      <c r="U3267">
        <v>14</v>
      </c>
      <c r="V3267">
        <v>100509</v>
      </c>
      <c r="W3267">
        <v>15</v>
      </c>
      <c r="X3267">
        <v>100508</v>
      </c>
      <c r="Y3267">
        <v>16</v>
      </c>
      <c r="Z3267">
        <v>100508</v>
      </c>
      <c r="AA3267">
        <v>17</v>
      </c>
      <c r="AB3267">
        <v>100508</v>
      </c>
      <c r="AC3267">
        <v>19</v>
      </c>
      <c r="AD3267">
        <v>100508</v>
      </c>
      <c r="AE3267">
        <v>20</v>
      </c>
      <c r="AF3267">
        <v>201697</v>
      </c>
      <c r="AG3267">
        <v>18</v>
      </c>
      <c r="AH3267" t="e">
        <f>VLOOKUP(AF3267,关卡难度线!B:H,11,0)</f>
        <v>#N/A</v>
      </c>
    </row>
    <row r="3268" spans="14:34">
      <c r="N3268" s="14">
        <v>100510</v>
      </c>
      <c r="O3268">
        <v>11</v>
      </c>
      <c r="P3268">
        <v>100508</v>
      </c>
      <c r="Q3268">
        <v>12</v>
      </c>
      <c r="R3268">
        <v>100510</v>
      </c>
      <c r="S3268">
        <v>13</v>
      </c>
      <c r="T3268">
        <v>100508</v>
      </c>
      <c r="U3268">
        <v>14</v>
      </c>
      <c r="V3268">
        <v>100510</v>
      </c>
      <c r="W3268">
        <v>15</v>
      </c>
      <c r="X3268">
        <v>100509</v>
      </c>
      <c r="Y3268">
        <v>16</v>
      </c>
      <c r="Z3268">
        <v>100509</v>
      </c>
      <c r="AA3268">
        <v>17</v>
      </c>
      <c r="AB3268">
        <v>100510</v>
      </c>
      <c r="AC3268">
        <v>19</v>
      </c>
      <c r="AD3268">
        <v>100510</v>
      </c>
      <c r="AE3268">
        <v>20</v>
      </c>
      <c r="AF3268">
        <v>201698</v>
      </c>
      <c r="AG3268">
        <v>18</v>
      </c>
      <c r="AH3268" t="e">
        <f>VLOOKUP(AF3268,关卡难度线!B:H,11,0)</f>
        <v>#N/A</v>
      </c>
    </row>
    <row r="3269" spans="14:34">
      <c r="N3269" s="14">
        <v>100510</v>
      </c>
      <c r="O3269">
        <v>11</v>
      </c>
      <c r="P3269">
        <v>100510</v>
      </c>
      <c r="Q3269">
        <v>12</v>
      </c>
      <c r="R3269">
        <v>100509</v>
      </c>
      <c r="S3269">
        <v>13</v>
      </c>
      <c r="T3269">
        <v>100510</v>
      </c>
      <c r="U3269">
        <v>14</v>
      </c>
      <c r="V3269">
        <v>100510</v>
      </c>
      <c r="W3269">
        <v>15</v>
      </c>
      <c r="X3269">
        <v>100509</v>
      </c>
      <c r="Y3269">
        <v>16</v>
      </c>
      <c r="Z3269">
        <v>100508</v>
      </c>
      <c r="AA3269">
        <v>17</v>
      </c>
      <c r="AB3269">
        <v>100510</v>
      </c>
      <c r="AC3269">
        <v>19</v>
      </c>
      <c r="AD3269">
        <v>100509</v>
      </c>
      <c r="AE3269">
        <v>20</v>
      </c>
      <c r="AF3269">
        <v>201699</v>
      </c>
      <c r="AG3269">
        <v>18</v>
      </c>
      <c r="AH3269" t="e">
        <f>VLOOKUP(AF3269,关卡难度线!B:H,11,0)</f>
        <v>#N/A</v>
      </c>
    </row>
    <row r="3270" spans="14:34">
      <c r="N3270" s="14">
        <v>100509</v>
      </c>
      <c r="O3270">
        <v>11</v>
      </c>
      <c r="P3270">
        <v>100509</v>
      </c>
      <c r="Q3270">
        <v>12</v>
      </c>
      <c r="R3270">
        <v>100509</v>
      </c>
      <c r="S3270">
        <v>13</v>
      </c>
      <c r="T3270">
        <v>100509</v>
      </c>
      <c r="U3270">
        <v>14</v>
      </c>
      <c r="V3270">
        <v>100508</v>
      </c>
      <c r="W3270">
        <v>15</v>
      </c>
      <c r="X3270">
        <v>100508</v>
      </c>
      <c r="Y3270">
        <v>16</v>
      </c>
      <c r="Z3270">
        <v>100508</v>
      </c>
      <c r="AA3270">
        <v>17</v>
      </c>
      <c r="AB3270">
        <v>100509</v>
      </c>
      <c r="AC3270">
        <v>19</v>
      </c>
      <c r="AD3270">
        <v>100508</v>
      </c>
      <c r="AE3270">
        <v>20</v>
      </c>
      <c r="AF3270">
        <v>201700</v>
      </c>
      <c r="AG3270">
        <v>18</v>
      </c>
      <c r="AH3270" t="e">
        <f>VLOOKUP(AF3270,关卡难度线!B:H,11,0)</f>
        <v>#N/A</v>
      </c>
    </row>
    <row r="3271" spans="14:34">
      <c r="N3271" s="14">
        <v>100510</v>
      </c>
      <c r="O3271">
        <v>11</v>
      </c>
      <c r="P3271">
        <v>100510</v>
      </c>
      <c r="Q3271">
        <v>12</v>
      </c>
      <c r="R3271">
        <v>100508</v>
      </c>
      <c r="S3271">
        <v>13</v>
      </c>
      <c r="T3271">
        <v>100510</v>
      </c>
      <c r="U3271">
        <v>14</v>
      </c>
      <c r="V3271">
        <v>100510</v>
      </c>
      <c r="W3271">
        <v>15</v>
      </c>
      <c r="X3271">
        <v>100509</v>
      </c>
      <c r="Y3271">
        <v>16</v>
      </c>
      <c r="Z3271">
        <v>100508</v>
      </c>
      <c r="AA3271">
        <v>17</v>
      </c>
      <c r="AB3271">
        <v>100510</v>
      </c>
      <c r="AC3271">
        <v>19</v>
      </c>
      <c r="AD3271">
        <v>100509</v>
      </c>
      <c r="AE3271">
        <v>20</v>
      </c>
      <c r="AF3271">
        <v>201691</v>
      </c>
      <c r="AG3271">
        <v>18</v>
      </c>
      <c r="AH3271" t="e">
        <f>VLOOKUP(AF3271,关卡难度线!B:H,11,0)</f>
        <v>#N/A</v>
      </c>
    </row>
    <row r="3272" spans="14:34">
      <c r="N3272" s="14">
        <v>100508</v>
      </c>
      <c r="O3272">
        <v>11</v>
      </c>
      <c r="P3272">
        <v>100508</v>
      </c>
      <c r="Q3272">
        <v>12</v>
      </c>
      <c r="R3272">
        <v>100508</v>
      </c>
      <c r="S3272">
        <v>13</v>
      </c>
      <c r="T3272">
        <v>100510</v>
      </c>
      <c r="U3272">
        <v>14</v>
      </c>
      <c r="V3272">
        <v>100510</v>
      </c>
      <c r="W3272">
        <v>15</v>
      </c>
      <c r="X3272">
        <v>100509</v>
      </c>
      <c r="Y3272">
        <v>16</v>
      </c>
      <c r="Z3272">
        <v>100509</v>
      </c>
      <c r="AA3272">
        <v>17</v>
      </c>
      <c r="AB3272">
        <v>100509</v>
      </c>
      <c r="AC3272">
        <v>19</v>
      </c>
      <c r="AD3272">
        <v>100508</v>
      </c>
      <c r="AE3272">
        <v>20</v>
      </c>
      <c r="AF3272">
        <v>201692</v>
      </c>
      <c r="AG3272">
        <v>18</v>
      </c>
      <c r="AH3272" t="e">
        <f>VLOOKUP(AF3272,关卡难度线!B:H,11,0)</f>
        <v>#N/A</v>
      </c>
    </row>
    <row r="3273" spans="14:34">
      <c r="N3273" s="14">
        <v>100509</v>
      </c>
      <c r="O3273">
        <v>11</v>
      </c>
      <c r="P3273">
        <v>100510</v>
      </c>
      <c r="Q3273">
        <v>12</v>
      </c>
      <c r="R3273">
        <v>100510</v>
      </c>
      <c r="S3273">
        <v>13</v>
      </c>
      <c r="T3273">
        <v>100509</v>
      </c>
      <c r="U3273">
        <v>14</v>
      </c>
      <c r="V3273">
        <v>100509</v>
      </c>
      <c r="W3273">
        <v>15</v>
      </c>
      <c r="X3273">
        <v>100510</v>
      </c>
      <c r="Y3273">
        <v>16</v>
      </c>
      <c r="Z3273">
        <v>100508</v>
      </c>
      <c r="AA3273">
        <v>17</v>
      </c>
      <c r="AB3273">
        <v>100509</v>
      </c>
      <c r="AC3273">
        <v>19</v>
      </c>
      <c r="AD3273">
        <v>100508</v>
      </c>
      <c r="AE3273">
        <v>20</v>
      </c>
      <c r="AF3273">
        <v>201693</v>
      </c>
      <c r="AG3273">
        <v>18</v>
      </c>
      <c r="AH3273" t="e">
        <f>VLOOKUP(AF3273,关卡难度线!B:H,11,0)</f>
        <v>#N/A</v>
      </c>
    </row>
    <row r="3274" spans="14:34">
      <c r="N3274" s="14">
        <v>100510</v>
      </c>
      <c r="O3274">
        <v>11</v>
      </c>
      <c r="P3274">
        <v>100509</v>
      </c>
      <c r="Q3274">
        <v>12</v>
      </c>
      <c r="R3274">
        <v>100508</v>
      </c>
      <c r="S3274">
        <v>13</v>
      </c>
      <c r="T3274">
        <v>100510</v>
      </c>
      <c r="U3274">
        <v>14</v>
      </c>
      <c r="V3274">
        <v>100509</v>
      </c>
      <c r="W3274">
        <v>15</v>
      </c>
      <c r="X3274">
        <v>100510</v>
      </c>
      <c r="Y3274">
        <v>16</v>
      </c>
      <c r="Z3274">
        <v>100510</v>
      </c>
      <c r="AA3274">
        <v>17</v>
      </c>
      <c r="AB3274">
        <v>100509</v>
      </c>
      <c r="AC3274">
        <v>19</v>
      </c>
      <c r="AD3274">
        <v>100508</v>
      </c>
      <c r="AE3274">
        <v>20</v>
      </c>
      <c r="AF3274">
        <v>201694</v>
      </c>
      <c r="AG3274">
        <v>18</v>
      </c>
      <c r="AH3274" t="e">
        <f>VLOOKUP(AF3274,关卡难度线!B:H,11,0)</f>
        <v>#N/A</v>
      </c>
    </row>
    <row r="3275" spans="14:34">
      <c r="N3275" s="14">
        <v>100509</v>
      </c>
      <c r="O3275">
        <v>11</v>
      </c>
      <c r="P3275">
        <v>100510</v>
      </c>
      <c r="Q3275">
        <v>12</v>
      </c>
      <c r="R3275">
        <v>100508</v>
      </c>
      <c r="S3275">
        <v>13</v>
      </c>
      <c r="T3275">
        <v>100510</v>
      </c>
      <c r="U3275">
        <v>14</v>
      </c>
      <c r="V3275">
        <v>100509</v>
      </c>
      <c r="W3275">
        <v>15</v>
      </c>
      <c r="X3275">
        <v>100510</v>
      </c>
      <c r="Y3275">
        <v>16</v>
      </c>
      <c r="Z3275">
        <v>100508</v>
      </c>
      <c r="AA3275">
        <v>17</v>
      </c>
      <c r="AB3275">
        <v>100509</v>
      </c>
      <c r="AC3275">
        <v>19</v>
      </c>
      <c r="AD3275">
        <v>100510</v>
      </c>
      <c r="AE3275">
        <v>20</v>
      </c>
      <c r="AF3275">
        <v>201695</v>
      </c>
      <c r="AG3275">
        <v>18</v>
      </c>
      <c r="AH3275" t="e">
        <f>VLOOKUP(AF3275,关卡难度线!B:H,11,0)</f>
        <v>#N/A</v>
      </c>
    </row>
    <row r="3276" spans="14:34">
      <c r="N3276" s="14">
        <v>100508</v>
      </c>
      <c r="O3276">
        <v>11</v>
      </c>
      <c r="P3276">
        <v>100509</v>
      </c>
      <c r="Q3276">
        <v>12</v>
      </c>
      <c r="R3276">
        <v>100510</v>
      </c>
      <c r="S3276">
        <v>13</v>
      </c>
      <c r="T3276">
        <v>100509</v>
      </c>
      <c r="U3276">
        <v>14</v>
      </c>
      <c r="V3276">
        <v>100509</v>
      </c>
      <c r="W3276">
        <v>15</v>
      </c>
      <c r="X3276">
        <v>100510</v>
      </c>
      <c r="Y3276">
        <v>16</v>
      </c>
      <c r="Z3276">
        <v>100509</v>
      </c>
      <c r="AA3276">
        <v>17</v>
      </c>
      <c r="AB3276">
        <v>100508</v>
      </c>
      <c r="AC3276">
        <v>19</v>
      </c>
      <c r="AD3276">
        <v>100508</v>
      </c>
      <c r="AE3276">
        <v>20</v>
      </c>
      <c r="AF3276">
        <v>201696</v>
      </c>
      <c r="AG3276">
        <v>18</v>
      </c>
      <c r="AH3276" t="e">
        <f>VLOOKUP(AF3276,关卡难度线!B:H,11,0)</f>
        <v>#N/A</v>
      </c>
    </row>
    <row r="3277" spans="14:34">
      <c r="N3277" s="14">
        <v>100508</v>
      </c>
      <c r="O3277">
        <v>11</v>
      </c>
      <c r="P3277">
        <v>100508</v>
      </c>
      <c r="Q3277">
        <v>12</v>
      </c>
      <c r="R3277">
        <v>100509</v>
      </c>
      <c r="S3277">
        <v>13</v>
      </c>
      <c r="T3277">
        <v>100509</v>
      </c>
      <c r="U3277">
        <v>14</v>
      </c>
      <c r="V3277">
        <v>100509</v>
      </c>
      <c r="W3277">
        <v>15</v>
      </c>
      <c r="X3277">
        <v>100508</v>
      </c>
      <c r="Y3277">
        <v>16</v>
      </c>
      <c r="Z3277">
        <v>100508</v>
      </c>
      <c r="AA3277">
        <v>17</v>
      </c>
      <c r="AB3277">
        <v>100508</v>
      </c>
      <c r="AC3277">
        <v>19</v>
      </c>
      <c r="AD3277">
        <v>100508</v>
      </c>
      <c r="AE3277">
        <v>20</v>
      </c>
      <c r="AF3277">
        <v>201697</v>
      </c>
      <c r="AG3277">
        <v>18</v>
      </c>
      <c r="AH3277" t="e">
        <f>VLOOKUP(AF3277,关卡难度线!B:H,11,0)</f>
        <v>#N/A</v>
      </c>
    </row>
    <row r="3278" spans="14:34">
      <c r="N3278" s="14">
        <v>100510</v>
      </c>
      <c r="O3278">
        <v>11</v>
      </c>
      <c r="P3278">
        <v>100508</v>
      </c>
      <c r="Q3278">
        <v>12</v>
      </c>
      <c r="R3278">
        <v>100510</v>
      </c>
      <c r="S3278">
        <v>13</v>
      </c>
      <c r="T3278">
        <v>100508</v>
      </c>
      <c r="U3278">
        <v>14</v>
      </c>
      <c r="V3278">
        <v>100510</v>
      </c>
      <c r="W3278">
        <v>15</v>
      </c>
      <c r="X3278">
        <v>100509</v>
      </c>
      <c r="Y3278">
        <v>16</v>
      </c>
      <c r="Z3278">
        <v>100509</v>
      </c>
      <c r="AA3278">
        <v>17</v>
      </c>
      <c r="AB3278">
        <v>100510</v>
      </c>
      <c r="AC3278">
        <v>19</v>
      </c>
      <c r="AD3278">
        <v>100510</v>
      </c>
      <c r="AE3278">
        <v>20</v>
      </c>
      <c r="AF3278">
        <v>201698</v>
      </c>
      <c r="AG3278">
        <v>18</v>
      </c>
      <c r="AH3278" t="e">
        <f>VLOOKUP(AF3278,关卡难度线!B:H,11,0)</f>
        <v>#N/A</v>
      </c>
    </row>
    <row r="3279" spans="14:34">
      <c r="N3279" s="14">
        <v>100510</v>
      </c>
      <c r="O3279">
        <v>11</v>
      </c>
      <c r="P3279">
        <v>100510</v>
      </c>
      <c r="Q3279">
        <v>12</v>
      </c>
      <c r="R3279">
        <v>100509</v>
      </c>
      <c r="S3279">
        <v>13</v>
      </c>
      <c r="T3279">
        <v>100510</v>
      </c>
      <c r="U3279">
        <v>14</v>
      </c>
      <c r="V3279">
        <v>100510</v>
      </c>
      <c r="W3279">
        <v>15</v>
      </c>
      <c r="X3279">
        <v>100509</v>
      </c>
      <c r="Y3279">
        <v>16</v>
      </c>
      <c r="Z3279">
        <v>100508</v>
      </c>
      <c r="AA3279">
        <v>17</v>
      </c>
      <c r="AB3279">
        <v>100510</v>
      </c>
      <c r="AC3279">
        <v>19</v>
      </c>
      <c r="AD3279">
        <v>100509</v>
      </c>
      <c r="AE3279">
        <v>20</v>
      </c>
      <c r="AF3279">
        <v>201699</v>
      </c>
      <c r="AG3279">
        <v>18</v>
      </c>
      <c r="AH3279" t="e">
        <f>VLOOKUP(AF3279,关卡难度线!B:H,11,0)</f>
        <v>#N/A</v>
      </c>
    </row>
    <row r="3280" spans="14:34">
      <c r="N3280" s="14">
        <v>100509</v>
      </c>
      <c r="O3280">
        <v>11</v>
      </c>
      <c r="P3280">
        <v>100509</v>
      </c>
      <c r="Q3280">
        <v>12</v>
      </c>
      <c r="R3280">
        <v>100509</v>
      </c>
      <c r="S3280">
        <v>13</v>
      </c>
      <c r="T3280">
        <v>100509</v>
      </c>
      <c r="U3280">
        <v>14</v>
      </c>
      <c r="V3280">
        <v>100508</v>
      </c>
      <c r="W3280">
        <v>15</v>
      </c>
      <c r="X3280">
        <v>100508</v>
      </c>
      <c r="Y3280">
        <v>16</v>
      </c>
      <c r="Z3280">
        <v>100508</v>
      </c>
      <c r="AA3280">
        <v>17</v>
      </c>
      <c r="AB3280">
        <v>100509</v>
      </c>
      <c r="AC3280">
        <v>19</v>
      </c>
      <c r="AD3280">
        <v>100508</v>
      </c>
      <c r="AE3280">
        <v>20</v>
      </c>
      <c r="AF3280">
        <v>201700</v>
      </c>
      <c r="AG3280">
        <v>18</v>
      </c>
      <c r="AH3280" t="e">
        <f>VLOOKUP(AF3280,关卡难度线!B:H,11,0)</f>
        <v>#N/A</v>
      </c>
    </row>
    <row r="3281" spans="14:34">
      <c r="N3281" s="14">
        <v>100512</v>
      </c>
      <c r="O3281">
        <v>11</v>
      </c>
      <c r="P3281">
        <v>100512</v>
      </c>
      <c r="Q3281">
        <v>12</v>
      </c>
      <c r="R3281">
        <v>100513</v>
      </c>
      <c r="S3281">
        <v>13</v>
      </c>
      <c r="T3281">
        <v>100513</v>
      </c>
      <c r="U3281">
        <v>14</v>
      </c>
      <c r="V3281">
        <v>100513</v>
      </c>
      <c r="W3281">
        <v>15</v>
      </c>
      <c r="X3281">
        <v>100512</v>
      </c>
      <c r="Y3281">
        <v>16</v>
      </c>
      <c r="Z3281">
        <v>100511</v>
      </c>
      <c r="AA3281">
        <v>17</v>
      </c>
      <c r="AB3281">
        <v>100512</v>
      </c>
      <c r="AC3281">
        <v>19</v>
      </c>
      <c r="AD3281">
        <v>100511</v>
      </c>
      <c r="AE3281">
        <v>20</v>
      </c>
      <c r="AF3281">
        <v>201701</v>
      </c>
      <c r="AG3281">
        <v>18</v>
      </c>
      <c r="AH3281" t="e">
        <f>VLOOKUP(AF3281,关卡难度线!B:H,11,0)</f>
        <v>#N/A</v>
      </c>
    </row>
    <row r="3282" spans="14:34">
      <c r="N3282" s="14">
        <v>100513</v>
      </c>
      <c r="O3282">
        <v>11</v>
      </c>
      <c r="P3282">
        <v>100511</v>
      </c>
      <c r="Q3282">
        <v>12</v>
      </c>
      <c r="R3282">
        <v>100512</v>
      </c>
      <c r="S3282">
        <v>13</v>
      </c>
      <c r="T3282">
        <v>100513</v>
      </c>
      <c r="U3282">
        <v>14</v>
      </c>
      <c r="V3282">
        <v>100511</v>
      </c>
      <c r="W3282">
        <v>15</v>
      </c>
      <c r="X3282">
        <v>100513</v>
      </c>
      <c r="Y3282">
        <v>16</v>
      </c>
      <c r="Z3282">
        <v>100513</v>
      </c>
      <c r="AA3282">
        <v>17</v>
      </c>
      <c r="AB3282">
        <v>100513</v>
      </c>
      <c r="AC3282">
        <v>19</v>
      </c>
      <c r="AD3282">
        <v>100513</v>
      </c>
      <c r="AE3282">
        <v>20</v>
      </c>
      <c r="AF3282">
        <v>201702</v>
      </c>
      <c r="AG3282">
        <v>18</v>
      </c>
      <c r="AH3282" t="e">
        <f>VLOOKUP(AF3282,关卡难度线!B:H,11,0)</f>
        <v>#N/A</v>
      </c>
    </row>
    <row r="3283" spans="14:34">
      <c r="N3283" s="14">
        <v>100512</v>
      </c>
      <c r="O3283">
        <v>11</v>
      </c>
      <c r="P3283">
        <v>100512</v>
      </c>
      <c r="Q3283">
        <v>12</v>
      </c>
      <c r="R3283">
        <v>100512</v>
      </c>
      <c r="S3283">
        <v>13</v>
      </c>
      <c r="T3283">
        <v>100512</v>
      </c>
      <c r="U3283">
        <v>14</v>
      </c>
      <c r="V3283">
        <v>100513</v>
      </c>
      <c r="W3283">
        <v>15</v>
      </c>
      <c r="X3283">
        <v>100512</v>
      </c>
      <c r="Y3283">
        <v>16</v>
      </c>
      <c r="Z3283">
        <v>100512</v>
      </c>
      <c r="AA3283">
        <v>17</v>
      </c>
      <c r="AB3283">
        <v>100513</v>
      </c>
      <c r="AC3283">
        <v>19</v>
      </c>
      <c r="AD3283">
        <v>100511</v>
      </c>
      <c r="AE3283">
        <v>20</v>
      </c>
      <c r="AF3283">
        <v>201703</v>
      </c>
      <c r="AG3283">
        <v>18</v>
      </c>
      <c r="AH3283" t="e">
        <f>VLOOKUP(AF3283,关卡难度线!B:H,11,0)</f>
        <v>#N/A</v>
      </c>
    </row>
    <row r="3284" spans="14:34">
      <c r="N3284" s="14">
        <v>100512</v>
      </c>
      <c r="O3284">
        <v>11</v>
      </c>
      <c r="P3284">
        <v>100512</v>
      </c>
      <c r="Q3284">
        <v>12</v>
      </c>
      <c r="R3284">
        <v>100512</v>
      </c>
      <c r="S3284">
        <v>13</v>
      </c>
      <c r="T3284">
        <v>100512</v>
      </c>
      <c r="U3284">
        <v>14</v>
      </c>
      <c r="V3284">
        <v>100511</v>
      </c>
      <c r="W3284">
        <v>15</v>
      </c>
      <c r="X3284">
        <v>100513</v>
      </c>
      <c r="Y3284">
        <v>16</v>
      </c>
      <c r="Z3284">
        <v>100512</v>
      </c>
      <c r="AA3284">
        <v>17</v>
      </c>
      <c r="AB3284">
        <v>100511</v>
      </c>
      <c r="AC3284">
        <v>19</v>
      </c>
      <c r="AD3284">
        <v>100512</v>
      </c>
      <c r="AE3284">
        <v>20</v>
      </c>
      <c r="AF3284">
        <v>201704</v>
      </c>
      <c r="AG3284">
        <v>18</v>
      </c>
      <c r="AH3284" t="e">
        <f>VLOOKUP(AF3284,关卡难度线!B:H,11,0)</f>
        <v>#N/A</v>
      </c>
    </row>
    <row r="3285" spans="14:34">
      <c r="N3285" s="14">
        <v>100511</v>
      </c>
      <c r="O3285">
        <v>11</v>
      </c>
      <c r="P3285">
        <v>100511</v>
      </c>
      <c r="Q3285">
        <v>12</v>
      </c>
      <c r="R3285">
        <v>100512</v>
      </c>
      <c r="S3285">
        <v>13</v>
      </c>
      <c r="T3285">
        <v>100512</v>
      </c>
      <c r="U3285">
        <v>14</v>
      </c>
      <c r="V3285">
        <v>100511</v>
      </c>
      <c r="W3285">
        <v>15</v>
      </c>
      <c r="X3285">
        <v>100511</v>
      </c>
      <c r="Y3285">
        <v>16</v>
      </c>
      <c r="Z3285">
        <v>100513</v>
      </c>
      <c r="AA3285">
        <v>17</v>
      </c>
      <c r="AB3285">
        <v>100511</v>
      </c>
      <c r="AC3285">
        <v>19</v>
      </c>
      <c r="AD3285">
        <v>100512</v>
      </c>
      <c r="AE3285">
        <v>20</v>
      </c>
      <c r="AF3285">
        <v>201705</v>
      </c>
      <c r="AG3285">
        <v>18</v>
      </c>
      <c r="AH3285" t="e">
        <f>VLOOKUP(AF3285,关卡难度线!B:H,11,0)</f>
        <v>#N/A</v>
      </c>
    </row>
    <row r="3286" spans="14:34">
      <c r="N3286" s="14">
        <v>100512</v>
      </c>
      <c r="O3286">
        <v>11</v>
      </c>
      <c r="P3286">
        <v>100513</v>
      </c>
      <c r="Q3286">
        <v>12</v>
      </c>
      <c r="R3286">
        <v>100512</v>
      </c>
      <c r="S3286">
        <v>13</v>
      </c>
      <c r="T3286">
        <v>100511</v>
      </c>
      <c r="U3286">
        <v>14</v>
      </c>
      <c r="V3286">
        <v>100511</v>
      </c>
      <c r="W3286">
        <v>15</v>
      </c>
      <c r="X3286">
        <v>100512</v>
      </c>
      <c r="Y3286">
        <v>16</v>
      </c>
      <c r="Z3286">
        <v>100511</v>
      </c>
      <c r="AA3286">
        <v>17</v>
      </c>
      <c r="AB3286">
        <v>100512</v>
      </c>
      <c r="AC3286">
        <v>19</v>
      </c>
      <c r="AD3286">
        <v>100513</v>
      </c>
      <c r="AE3286">
        <v>20</v>
      </c>
      <c r="AF3286">
        <v>201706</v>
      </c>
      <c r="AG3286">
        <v>18</v>
      </c>
      <c r="AH3286" t="e">
        <f>VLOOKUP(AF3286,关卡难度线!B:H,11,0)</f>
        <v>#N/A</v>
      </c>
    </row>
    <row r="3287" spans="14:34">
      <c r="N3287" s="14">
        <v>100513</v>
      </c>
      <c r="O3287">
        <v>11</v>
      </c>
      <c r="P3287">
        <v>100511</v>
      </c>
      <c r="Q3287">
        <v>12</v>
      </c>
      <c r="R3287">
        <v>100513</v>
      </c>
      <c r="S3287">
        <v>13</v>
      </c>
      <c r="T3287">
        <v>100512</v>
      </c>
      <c r="U3287">
        <v>14</v>
      </c>
      <c r="V3287">
        <v>100513</v>
      </c>
      <c r="W3287">
        <v>15</v>
      </c>
      <c r="X3287">
        <v>100512</v>
      </c>
      <c r="Y3287">
        <v>16</v>
      </c>
      <c r="Z3287">
        <v>100511</v>
      </c>
      <c r="AA3287">
        <v>17</v>
      </c>
      <c r="AB3287">
        <v>100511</v>
      </c>
      <c r="AC3287">
        <v>19</v>
      </c>
      <c r="AD3287">
        <v>100512</v>
      </c>
      <c r="AE3287">
        <v>20</v>
      </c>
      <c r="AF3287">
        <v>201707</v>
      </c>
      <c r="AG3287">
        <v>18</v>
      </c>
      <c r="AH3287" t="e">
        <f>VLOOKUP(AF3287,关卡难度线!B:H,11,0)</f>
        <v>#N/A</v>
      </c>
    </row>
    <row r="3288" spans="14:34">
      <c r="N3288" s="14">
        <v>100511</v>
      </c>
      <c r="O3288">
        <v>11</v>
      </c>
      <c r="P3288">
        <v>100513</v>
      </c>
      <c r="Q3288">
        <v>12</v>
      </c>
      <c r="R3288">
        <v>100511</v>
      </c>
      <c r="S3288">
        <v>13</v>
      </c>
      <c r="T3288">
        <v>100512</v>
      </c>
      <c r="U3288">
        <v>14</v>
      </c>
      <c r="V3288">
        <v>100512</v>
      </c>
      <c r="W3288">
        <v>15</v>
      </c>
      <c r="X3288">
        <v>100513</v>
      </c>
      <c r="Y3288">
        <v>16</v>
      </c>
      <c r="Z3288">
        <v>100511</v>
      </c>
      <c r="AA3288">
        <v>17</v>
      </c>
      <c r="AB3288">
        <v>100511</v>
      </c>
      <c r="AC3288">
        <v>19</v>
      </c>
      <c r="AD3288">
        <v>100513</v>
      </c>
      <c r="AE3288">
        <v>20</v>
      </c>
      <c r="AF3288">
        <v>201708</v>
      </c>
      <c r="AG3288">
        <v>18</v>
      </c>
      <c r="AH3288" t="e">
        <f>VLOOKUP(AF3288,关卡难度线!B:H,11,0)</f>
        <v>#N/A</v>
      </c>
    </row>
    <row r="3289" spans="14:34">
      <c r="N3289" s="14">
        <v>100511</v>
      </c>
      <c r="O3289">
        <v>11</v>
      </c>
      <c r="P3289">
        <v>100513</v>
      </c>
      <c r="Q3289">
        <v>12</v>
      </c>
      <c r="R3289">
        <v>100513</v>
      </c>
      <c r="S3289">
        <v>13</v>
      </c>
      <c r="T3289">
        <v>100513</v>
      </c>
      <c r="U3289">
        <v>14</v>
      </c>
      <c r="V3289">
        <v>100513</v>
      </c>
      <c r="W3289">
        <v>15</v>
      </c>
      <c r="X3289">
        <v>100511</v>
      </c>
      <c r="Y3289">
        <v>16</v>
      </c>
      <c r="Z3289">
        <v>100512</v>
      </c>
      <c r="AA3289">
        <v>17</v>
      </c>
      <c r="AB3289">
        <v>100513</v>
      </c>
      <c r="AC3289">
        <v>19</v>
      </c>
      <c r="AD3289">
        <v>100511</v>
      </c>
      <c r="AE3289">
        <v>20</v>
      </c>
      <c r="AF3289">
        <v>201709</v>
      </c>
      <c r="AG3289">
        <v>18</v>
      </c>
      <c r="AH3289" t="e">
        <f>VLOOKUP(AF3289,关卡难度线!B:H,11,0)</f>
        <v>#N/A</v>
      </c>
    </row>
    <row r="3290" spans="14:34">
      <c r="N3290" s="14">
        <v>100512</v>
      </c>
      <c r="O3290">
        <v>11</v>
      </c>
      <c r="P3290">
        <v>100511</v>
      </c>
      <c r="Q3290">
        <v>12</v>
      </c>
      <c r="R3290">
        <v>100511</v>
      </c>
      <c r="S3290">
        <v>13</v>
      </c>
      <c r="T3290">
        <v>100513</v>
      </c>
      <c r="U3290">
        <v>14</v>
      </c>
      <c r="V3290">
        <v>100513</v>
      </c>
      <c r="W3290">
        <v>15</v>
      </c>
      <c r="X3290">
        <v>100513</v>
      </c>
      <c r="Y3290">
        <v>16</v>
      </c>
      <c r="Z3290">
        <v>100512</v>
      </c>
      <c r="AA3290">
        <v>17</v>
      </c>
      <c r="AB3290">
        <v>100511</v>
      </c>
      <c r="AC3290">
        <v>19</v>
      </c>
      <c r="AD3290">
        <v>100512</v>
      </c>
      <c r="AE3290">
        <v>20</v>
      </c>
      <c r="AF3290">
        <v>201710</v>
      </c>
      <c r="AG3290">
        <v>18</v>
      </c>
      <c r="AH3290" t="e">
        <f>VLOOKUP(AF3290,关卡难度线!B:H,11,0)</f>
        <v>#N/A</v>
      </c>
    </row>
    <row r="3291" spans="14:34">
      <c r="N3291" s="14">
        <v>100512</v>
      </c>
      <c r="O3291">
        <v>11</v>
      </c>
      <c r="P3291">
        <v>100512</v>
      </c>
      <c r="Q3291">
        <v>12</v>
      </c>
      <c r="R3291">
        <v>100513</v>
      </c>
      <c r="S3291">
        <v>13</v>
      </c>
      <c r="T3291">
        <v>100513</v>
      </c>
      <c r="U3291">
        <v>14</v>
      </c>
      <c r="V3291">
        <v>100513</v>
      </c>
      <c r="W3291">
        <v>15</v>
      </c>
      <c r="X3291">
        <v>100512</v>
      </c>
      <c r="Y3291">
        <v>16</v>
      </c>
      <c r="Z3291">
        <v>100511</v>
      </c>
      <c r="AA3291">
        <v>17</v>
      </c>
      <c r="AB3291">
        <v>100512</v>
      </c>
      <c r="AC3291">
        <v>19</v>
      </c>
      <c r="AD3291">
        <v>100511</v>
      </c>
      <c r="AE3291">
        <v>20</v>
      </c>
      <c r="AF3291">
        <v>201701</v>
      </c>
      <c r="AG3291">
        <v>18</v>
      </c>
      <c r="AH3291" t="e">
        <f>VLOOKUP(AF3291,关卡难度线!B:H,11,0)</f>
        <v>#N/A</v>
      </c>
    </row>
    <row r="3292" spans="14:34">
      <c r="N3292" s="14">
        <v>100513</v>
      </c>
      <c r="O3292">
        <v>11</v>
      </c>
      <c r="P3292">
        <v>100511</v>
      </c>
      <c r="Q3292">
        <v>12</v>
      </c>
      <c r="R3292">
        <v>100512</v>
      </c>
      <c r="S3292">
        <v>13</v>
      </c>
      <c r="T3292">
        <v>100513</v>
      </c>
      <c r="U3292">
        <v>14</v>
      </c>
      <c r="V3292">
        <v>100511</v>
      </c>
      <c r="W3292">
        <v>15</v>
      </c>
      <c r="X3292">
        <v>100513</v>
      </c>
      <c r="Y3292">
        <v>16</v>
      </c>
      <c r="Z3292">
        <v>100513</v>
      </c>
      <c r="AA3292">
        <v>17</v>
      </c>
      <c r="AB3292">
        <v>100513</v>
      </c>
      <c r="AC3292">
        <v>19</v>
      </c>
      <c r="AD3292">
        <v>100513</v>
      </c>
      <c r="AE3292">
        <v>20</v>
      </c>
      <c r="AF3292">
        <v>201702</v>
      </c>
      <c r="AG3292">
        <v>18</v>
      </c>
      <c r="AH3292" t="e">
        <f>VLOOKUP(AF3292,关卡难度线!B:H,11,0)</f>
        <v>#N/A</v>
      </c>
    </row>
    <row r="3293" spans="14:34">
      <c r="N3293" s="14">
        <v>100512</v>
      </c>
      <c r="O3293">
        <v>11</v>
      </c>
      <c r="P3293">
        <v>100512</v>
      </c>
      <c r="Q3293">
        <v>12</v>
      </c>
      <c r="R3293">
        <v>100512</v>
      </c>
      <c r="S3293">
        <v>13</v>
      </c>
      <c r="T3293">
        <v>100512</v>
      </c>
      <c r="U3293">
        <v>14</v>
      </c>
      <c r="V3293">
        <v>100513</v>
      </c>
      <c r="W3293">
        <v>15</v>
      </c>
      <c r="X3293">
        <v>100512</v>
      </c>
      <c r="Y3293">
        <v>16</v>
      </c>
      <c r="Z3293">
        <v>100512</v>
      </c>
      <c r="AA3293">
        <v>17</v>
      </c>
      <c r="AB3293">
        <v>100513</v>
      </c>
      <c r="AC3293">
        <v>19</v>
      </c>
      <c r="AD3293">
        <v>100511</v>
      </c>
      <c r="AE3293">
        <v>20</v>
      </c>
      <c r="AF3293">
        <v>201703</v>
      </c>
      <c r="AG3293">
        <v>18</v>
      </c>
      <c r="AH3293" t="e">
        <f>VLOOKUP(AF3293,关卡难度线!B:H,11,0)</f>
        <v>#N/A</v>
      </c>
    </row>
    <row r="3294" spans="14:34">
      <c r="N3294" s="14">
        <v>100512</v>
      </c>
      <c r="O3294">
        <v>11</v>
      </c>
      <c r="P3294">
        <v>100512</v>
      </c>
      <c r="Q3294">
        <v>12</v>
      </c>
      <c r="R3294">
        <v>100512</v>
      </c>
      <c r="S3294">
        <v>13</v>
      </c>
      <c r="T3294">
        <v>100512</v>
      </c>
      <c r="U3294">
        <v>14</v>
      </c>
      <c r="V3294">
        <v>100511</v>
      </c>
      <c r="W3294">
        <v>15</v>
      </c>
      <c r="X3294">
        <v>100513</v>
      </c>
      <c r="Y3294">
        <v>16</v>
      </c>
      <c r="Z3294">
        <v>100512</v>
      </c>
      <c r="AA3294">
        <v>17</v>
      </c>
      <c r="AB3294">
        <v>100511</v>
      </c>
      <c r="AC3294">
        <v>19</v>
      </c>
      <c r="AD3294">
        <v>100512</v>
      </c>
      <c r="AE3294">
        <v>20</v>
      </c>
      <c r="AF3294">
        <v>201704</v>
      </c>
      <c r="AG3294">
        <v>18</v>
      </c>
      <c r="AH3294" t="e">
        <f>VLOOKUP(AF3294,关卡难度线!B:H,11,0)</f>
        <v>#N/A</v>
      </c>
    </row>
    <row r="3295" spans="14:34">
      <c r="N3295" s="14">
        <v>100511</v>
      </c>
      <c r="O3295">
        <v>11</v>
      </c>
      <c r="P3295">
        <v>100511</v>
      </c>
      <c r="Q3295">
        <v>12</v>
      </c>
      <c r="R3295">
        <v>100512</v>
      </c>
      <c r="S3295">
        <v>13</v>
      </c>
      <c r="T3295">
        <v>100512</v>
      </c>
      <c r="U3295">
        <v>14</v>
      </c>
      <c r="V3295">
        <v>100511</v>
      </c>
      <c r="W3295">
        <v>15</v>
      </c>
      <c r="X3295">
        <v>100511</v>
      </c>
      <c r="Y3295">
        <v>16</v>
      </c>
      <c r="Z3295">
        <v>100513</v>
      </c>
      <c r="AA3295">
        <v>17</v>
      </c>
      <c r="AB3295">
        <v>100511</v>
      </c>
      <c r="AC3295">
        <v>19</v>
      </c>
      <c r="AD3295">
        <v>100512</v>
      </c>
      <c r="AE3295">
        <v>20</v>
      </c>
      <c r="AF3295">
        <v>201705</v>
      </c>
      <c r="AG3295">
        <v>18</v>
      </c>
      <c r="AH3295" t="e">
        <f>VLOOKUP(AF3295,关卡难度线!B:H,11,0)</f>
        <v>#N/A</v>
      </c>
    </row>
    <row r="3296" spans="14:34">
      <c r="N3296" s="14">
        <v>100512</v>
      </c>
      <c r="O3296">
        <v>11</v>
      </c>
      <c r="P3296">
        <v>100513</v>
      </c>
      <c r="Q3296">
        <v>12</v>
      </c>
      <c r="R3296">
        <v>100512</v>
      </c>
      <c r="S3296">
        <v>13</v>
      </c>
      <c r="T3296">
        <v>100511</v>
      </c>
      <c r="U3296">
        <v>14</v>
      </c>
      <c r="V3296">
        <v>100511</v>
      </c>
      <c r="W3296">
        <v>15</v>
      </c>
      <c r="X3296">
        <v>100512</v>
      </c>
      <c r="Y3296">
        <v>16</v>
      </c>
      <c r="Z3296">
        <v>100511</v>
      </c>
      <c r="AA3296">
        <v>17</v>
      </c>
      <c r="AB3296">
        <v>100512</v>
      </c>
      <c r="AC3296">
        <v>19</v>
      </c>
      <c r="AD3296">
        <v>100513</v>
      </c>
      <c r="AE3296">
        <v>20</v>
      </c>
      <c r="AF3296">
        <v>201706</v>
      </c>
      <c r="AG3296">
        <v>18</v>
      </c>
      <c r="AH3296" t="e">
        <f>VLOOKUP(AF3296,关卡难度线!B:H,11,0)</f>
        <v>#N/A</v>
      </c>
    </row>
    <row r="3297" spans="14:34">
      <c r="N3297" s="14">
        <v>100513</v>
      </c>
      <c r="O3297">
        <v>11</v>
      </c>
      <c r="P3297">
        <v>100511</v>
      </c>
      <c r="Q3297">
        <v>12</v>
      </c>
      <c r="R3297">
        <v>100513</v>
      </c>
      <c r="S3297">
        <v>13</v>
      </c>
      <c r="T3297">
        <v>100512</v>
      </c>
      <c r="U3297">
        <v>14</v>
      </c>
      <c r="V3297">
        <v>100513</v>
      </c>
      <c r="W3297">
        <v>15</v>
      </c>
      <c r="X3297">
        <v>100512</v>
      </c>
      <c r="Y3297">
        <v>16</v>
      </c>
      <c r="Z3297">
        <v>100511</v>
      </c>
      <c r="AA3297">
        <v>17</v>
      </c>
      <c r="AB3297">
        <v>100511</v>
      </c>
      <c r="AC3297">
        <v>19</v>
      </c>
      <c r="AD3297">
        <v>100512</v>
      </c>
      <c r="AE3297">
        <v>20</v>
      </c>
      <c r="AF3297">
        <v>201707</v>
      </c>
      <c r="AG3297">
        <v>18</v>
      </c>
      <c r="AH3297" t="e">
        <f>VLOOKUP(AF3297,关卡难度线!B:H,11,0)</f>
        <v>#N/A</v>
      </c>
    </row>
    <row r="3298" spans="14:34">
      <c r="N3298" s="14">
        <v>100511</v>
      </c>
      <c r="O3298">
        <v>11</v>
      </c>
      <c r="P3298">
        <v>100513</v>
      </c>
      <c r="Q3298">
        <v>12</v>
      </c>
      <c r="R3298">
        <v>100511</v>
      </c>
      <c r="S3298">
        <v>13</v>
      </c>
      <c r="T3298">
        <v>100512</v>
      </c>
      <c r="U3298">
        <v>14</v>
      </c>
      <c r="V3298">
        <v>100512</v>
      </c>
      <c r="W3298">
        <v>15</v>
      </c>
      <c r="X3298">
        <v>100513</v>
      </c>
      <c r="Y3298">
        <v>16</v>
      </c>
      <c r="Z3298">
        <v>100511</v>
      </c>
      <c r="AA3298">
        <v>17</v>
      </c>
      <c r="AB3298">
        <v>100511</v>
      </c>
      <c r="AC3298">
        <v>19</v>
      </c>
      <c r="AD3298">
        <v>100513</v>
      </c>
      <c r="AE3298">
        <v>20</v>
      </c>
      <c r="AF3298">
        <v>201708</v>
      </c>
      <c r="AG3298">
        <v>18</v>
      </c>
      <c r="AH3298" t="e">
        <f>VLOOKUP(AF3298,关卡难度线!B:H,11,0)</f>
        <v>#N/A</v>
      </c>
    </row>
    <row r="3299" spans="14:34">
      <c r="N3299" s="14">
        <v>100511</v>
      </c>
      <c r="O3299">
        <v>11</v>
      </c>
      <c r="P3299">
        <v>100513</v>
      </c>
      <c r="Q3299">
        <v>12</v>
      </c>
      <c r="R3299">
        <v>100513</v>
      </c>
      <c r="S3299">
        <v>13</v>
      </c>
      <c r="T3299">
        <v>100513</v>
      </c>
      <c r="U3299">
        <v>14</v>
      </c>
      <c r="V3299">
        <v>100513</v>
      </c>
      <c r="W3299">
        <v>15</v>
      </c>
      <c r="X3299">
        <v>100511</v>
      </c>
      <c r="Y3299">
        <v>16</v>
      </c>
      <c r="Z3299">
        <v>100512</v>
      </c>
      <c r="AA3299">
        <v>17</v>
      </c>
      <c r="AB3299">
        <v>100513</v>
      </c>
      <c r="AC3299">
        <v>19</v>
      </c>
      <c r="AD3299">
        <v>100511</v>
      </c>
      <c r="AE3299">
        <v>20</v>
      </c>
      <c r="AF3299">
        <v>201709</v>
      </c>
      <c r="AG3299">
        <v>18</v>
      </c>
      <c r="AH3299" t="e">
        <f>VLOOKUP(AF3299,关卡难度线!B:H,11,0)</f>
        <v>#N/A</v>
      </c>
    </row>
    <row r="3300" spans="14:34">
      <c r="N3300" s="14">
        <v>100512</v>
      </c>
      <c r="O3300">
        <v>11</v>
      </c>
      <c r="P3300">
        <v>100511</v>
      </c>
      <c r="Q3300">
        <v>12</v>
      </c>
      <c r="R3300">
        <v>100511</v>
      </c>
      <c r="S3300">
        <v>13</v>
      </c>
      <c r="T3300">
        <v>100513</v>
      </c>
      <c r="U3300">
        <v>14</v>
      </c>
      <c r="V3300">
        <v>100513</v>
      </c>
      <c r="W3300">
        <v>15</v>
      </c>
      <c r="X3300">
        <v>100513</v>
      </c>
      <c r="Y3300">
        <v>16</v>
      </c>
      <c r="Z3300">
        <v>100512</v>
      </c>
      <c r="AA3300">
        <v>17</v>
      </c>
      <c r="AB3300">
        <v>100511</v>
      </c>
      <c r="AC3300">
        <v>19</v>
      </c>
      <c r="AD3300">
        <v>100512</v>
      </c>
      <c r="AE3300">
        <v>20</v>
      </c>
      <c r="AF3300">
        <v>201710</v>
      </c>
      <c r="AG3300">
        <v>18</v>
      </c>
      <c r="AH3300" t="e">
        <f>VLOOKUP(AF3300,关卡难度线!B:H,11,0)</f>
        <v>#N/A</v>
      </c>
    </row>
    <row r="3301" spans="14:34">
      <c r="N3301" s="14">
        <v>100514</v>
      </c>
      <c r="O3301">
        <v>11</v>
      </c>
      <c r="P3301">
        <v>100514</v>
      </c>
      <c r="Q3301">
        <v>12</v>
      </c>
      <c r="R3301">
        <v>100516</v>
      </c>
      <c r="S3301">
        <v>13</v>
      </c>
      <c r="T3301">
        <v>100514</v>
      </c>
      <c r="U3301">
        <v>14</v>
      </c>
      <c r="V3301">
        <v>100516</v>
      </c>
      <c r="W3301">
        <v>15</v>
      </c>
      <c r="X3301">
        <v>100515</v>
      </c>
      <c r="Y3301">
        <v>16</v>
      </c>
      <c r="Z3301">
        <v>100516</v>
      </c>
      <c r="AA3301">
        <v>17</v>
      </c>
      <c r="AB3301">
        <v>100516</v>
      </c>
      <c r="AC3301">
        <v>19</v>
      </c>
      <c r="AD3301">
        <v>100516</v>
      </c>
      <c r="AE3301">
        <v>20</v>
      </c>
      <c r="AF3301">
        <v>201711</v>
      </c>
      <c r="AG3301">
        <v>18</v>
      </c>
      <c r="AH3301" t="e">
        <f>VLOOKUP(AF3301,关卡难度线!B:H,11,0)</f>
        <v>#N/A</v>
      </c>
    </row>
    <row r="3302" spans="14:34">
      <c r="N3302" s="14">
        <v>100515</v>
      </c>
      <c r="O3302">
        <v>11</v>
      </c>
      <c r="P3302">
        <v>100515</v>
      </c>
      <c r="Q3302">
        <v>12</v>
      </c>
      <c r="R3302">
        <v>100515</v>
      </c>
      <c r="S3302">
        <v>13</v>
      </c>
      <c r="T3302">
        <v>100516</v>
      </c>
      <c r="U3302">
        <v>14</v>
      </c>
      <c r="V3302">
        <v>100514</v>
      </c>
      <c r="W3302">
        <v>15</v>
      </c>
      <c r="X3302">
        <v>100514</v>
      </c>
      <c r="Y3302">
        <v>16</v>
      </c>
      <c r="Z3302">
        <v>100515</v>
      </c>
      <c r="AA3302">
        <v>17</v>
      </c>
      <c r="AB3302">
        <v>100516</v>
      </c>
      <c r="AC3302">
        <v>19</v>
      </c>
      <c r="AD3302">
        <v>100515</v>
      </c>
      <c r="AE3302">
        <v>20</v>
      </c>
      <c r="AF3302">
        <v>201712</v>
      </c>
      <c r="AG3302">
        <v>18</v>
      </c>
      <c r="AH3302" t="e">
        <f>VLOOKUP(AF3302,关卡难度线!B:H,11,0)</f>
        <v>#N/A</v>
      </c>
    </row>
    <row r="3303" spans="14:34">
      <c r="N3303" s="14">
        <v>100514</v>
      </c>
      <c r="O3303">
        <v>11</v>
      </c>
      <c r="P3303">
        <v>100515</v>
      </c>
      <c r="Q3303">
        <v>12</v>
      </c>
      <c r="R3303">
        <v>100515</v>
      </c>
      <c r="S3303">
        <v>13</v>
      </c>
      <c r="T3303">
        <v>100514</v>
      </c>
      <c r="U3303">
        <v>14</v>
      </c>
      <c r="V3303">
        <v>100514</v>
      </c>
      <c r="W3303">
        <v>15</v>
      </c>
      <c r="X3303">
        <v>100514</v>
      </c>
      <c r="Y3303">
        <v>16</v>
      </c>
      <c r="Z3303">
        <v>100516</v>
      </c>
      <c r="AA3303">
        <v>17</v>
      </c>
      <c r="AB3303">
        <v>100516</v>
      </c>
      <c r="AC3303">
        <v>19</v>
      </c>
      <c r="AD3303">
        <v>100514</v>
      </c>
      <c r="AE3303">
        <v>20</v>
      </c>
      <c r="AF3303">
        <v>201713</v>
      </c>
      <c r="AG3303">
        <v>18</v>
      </c>
      <c r="AH3303" t="e">
        <f>VLOOKUP(AF3303,关卡难度线!B:H,11,0)</f>
        <v>#N/A</v>
      </c>
    </row>
    <row r="3304" spans="14:34">
      <c r="N3304" s="14">
        <v>100516</v>
      </c>
      <c r="O3304">
        <v>11</v>
      </c>
      <c r="P3304">
        <v>100515</v>
      </c>
      <c r="Q3304">
        <v>12</v>
      </c>
      <c r="R3304">
        <v>100516</v>
      </c>
      <c r="S3304">
        <v>13</v>
      </c>
      <c r="T3304">
        <v>100514</v>
      </c>
      <c r="U3304">
        <v>14</v>
      </c>
      <c r="V3304">
        <v>100516</v>
      </c>
      <c r="W3304">
        <v>15</v>
      </c>
      <c r="X3304">
        <v>100515</v>
      </c>
      <c r="Y3304">
        <v>16</v>
      </c>
      <c r="Z3304">
        <v>100515</v>
      </c>
      <c r="AA3304">
        <v>17</v>
      </c>
      <c r="AB3304">
        <v>100516</v>
      </c>
      <c r="AC3304">
        <v>19</v>
      </c>
      <c r="AD3304">
        <v>100514</v>
      </c>
      <c r="AE3304">
        <v>20</v>
      </c>
      <c r="AF3304">
        <v>201714</v>
      </c>
      <c r="AG3304">
        <v>18</v>
      </c>
      <c r="AH3304" t="e">
        <f>VLOOKUP(AF3304,关卡难度线!B:H,11,0)</f>
        <v>#N/A</v>
      </c>
    </row>
    <row r="3305" spans="14:34">
      <c r="N3305" s="14">
        <v>100515</v>
      </c>
      <c r="O3305">
        <v>11</v>
      </c>
      <c r="P3305">
        <v>100514</v>
      </c>
      <c r="Q3305">
        <v>12</v>
      </c>
      <c r="R3305">
        <v>100515</v>
      </c>
      <c r="S3305">
        <v>13</v>
      </c>
      <c r="T3305">
        <v>100515</v>
      </c>
      <c r="U3305">
        <v>14</v>
      </c>
      <c r="V3305">
        <v>100514</v>
      </c>
      <c r="W3305">
        <v>15</v>
      </c>
      <c r="X3305">
        <v>100514</v>
      </c>
      <c r="Y3305">
        <v>16</v>
      </c>
      <c r="Z3305">
        <v>100515</v>
      </c>
      <c r="AA3305">
        <v>17</v>
      </c>
      <c r="AB3305">
        <v>100514</v>
      </c>
      <c r="AC3305">
        <v>19</v>
      </c>
      <c r="AD3305">
        <v>100514</v>
      </c>
      <c r="AE3305">
        <v>20</v>
      </c>
      <c r="AF3305">
        <v>201715</v>
      </c>
      <c r="AG3305">
        <v>18</v>
      </c>
      <c r="AH3305" t="e">
        <f>VLOOKUP(AF3305,关卡难度线!B:H,11,0)</f>
        <v>#N/A</v>
      </c>
    </row>
    <row r="3306" spans="14:34">
      <c r="N3306" s="14">
        <v>100515</v>
      </c>
      <c r="O3306">
        <v>11</v>
      </c>
      <c r="P3306">
        <v>100514</v>
      </c>
      <c r="Q3306">
        <v>12</v>
      </c>
      <c r="R3306">
        <v>100515</v>
      </c>
      <c r="S3306">
        <v>13</v>
      </c>
      <c r="T3306">
        <v>100515</v>
      </c>
      <c r="U3306">
        <v>14</v>
      </c>
      <c r="V3306">
        <v>100515</v>
      </c>
      <c r="W3306">
        <v>15</v>
      </c>
      <c r="X3306">
        <v>100514</v>
      </c>
      <c r="Y3306">
        <v>16</v>
      </c>
      <c r="Z3306">
        <v>100514</v>
      </c>
      <c r="AA3306">
        <v>17</v>
      </c>
      <c r="AB3306">
        <v>100514</v>
      </c>
      <c r="AC3306">
        <v>19</v>
      </c>
      <c r="AD3306">
        <v>100514</v>
      </c>
      <c r="AE3306">
        <v>20</v>
      </c>
      <c r="AF3306">
        <v>201716</v>
      </c>
      <c r="AG3306">
        <v>18</v>
      </c>
      <c r="AH3306" t="e">
        <f>VLOOKUP(AF3306,关卡难度线!B:H,11,0)</f>
        <v>#N/A</v>
      </c>
    </row>
    <row r="3307" spans="14:34">
      <c r="N3307" s="14">
        <v>100514</v>
      </c>
      <c r="O3307">
        <v>11</v>
      </c>
      <c r="P3307">
        <v>100514</v>
      </c>
      <c r="Q3307">
        <v>12</v>
      </c>
      <c r="R3307">
        <v>100516</v>
      </c>
      <c r="S3307">
        <v>13</v>
      </c>
      <c r="T3307">
        <v>100516</v>
      </c>
      <c r="U3307">
        <v>14</v>
      </c>
      <c r="V3307">
        <v>100516</v>
      </c>
      <c r="W3307">
        <v>15</v>
      </c>
      <c r="X3307">
        <v>100515</v>
      </c>
      <c r="Y3307">
        <v>16</v>
      </c>
      <c r="Z3307">
        <v>100515</v>
      </c>
      <c r="AA3307">
        <v>17</v>
      </c>
      <c r="AB3307">
        <v>100514</v>
      </c>
      <c r="AC3307">
        <v>19</v>
      </c>
      <c r="AD3307">
        <v>100514</v>
      </c>
      <c r="AE3307">
        <v>20</v>
      </c>
      <c r="AF3307">
        <v>201717</v>
      </c>
      <c r="AG3307">
        <v>18</v>
      </c>
      <c r="AH3307" t="e">
        <f>VLOOKUP(AF3307,关卡难度线!B:H,11,0)</f>
        <v>#N/A</v>
      </c>
    </row>
    <row r="3308" spans="14:34">
      <c r="N3308" s="14">
        <v>100516</v>
      </c>
      <c r="O3308">
        <v>11</v>
      </c>
      <c r="P3308">
        <v>100515</v>
      </c>
      <c r="Q3308">
        <v>12</v>
      </c>
      <c r="R3308">
        <v>100516</v>
      </c>
      <c r="S3308">
        <v>13</v>
      </c>
      <c r="T3308">
        <v>100516</v>
      </c>
      <c r="U3308">
        <v>14</v>
      </c>
      <c r="V3308">
        <v>100514</v>
      </c>
      <c r="W3308">
        <v>15</v>
      </c>
      <c r="X3308">
        <v>100516</v>
      </c>
      <c r="Y3308">
        <v>16</v>
      </c>
      <c r="Z3308">
        <v>100515</v>
      </c>
      <c r="AA3308">
        <v>17</v>
      </c>
      <c r="AB3308">
        <v>100516</v>
      </c>
      <c r="AC3308">
        <v>19</v>
      </c>
      <c r="AD3308">
        <v>100515</v>
      </c>
      <c r="AE3308">
        <v>20</v>
      </c>
      <c r="AF3308">
        <v>201718</v>
      </c>
      <c r="AG3308">
        <v>18</v>
      </c>
      <c r="AH3308" t="e">
        <f>VLOOKUP(AF3308,关卡难度线!B:H,11,0)</f>
        <v>#N/A</v>
      </c>
    </row>
    <row r="3309" spans="14:34">
      <c r="N3309" s="14">
        <v>100516</v>
      </c>
      <c r="O3309">
        <v>11</v>
      </c>
      <c r="P3309">
        <v>100514</v>
      </c>
      <c r="Q3309">
        <v>12</v>
      </c>
      <c r="R3309">
        <v>100515</v>
      </c>
      <c r="S3309">
        <v>13</v>
      </c>
      <c r="T3309">
        <v>100516</v>
      </c>
      <c r="U3309">
        <v>14</v>
      </c>
      <c r="V3309">
        <v>100514</v>
      </c>
      <c r="W3309">
        <v>15</v>
      </c>
      <c r="X3309">
        <v>100514</v>
      </c>
      <c r="Y3309">
        <v>16</v>
      </c>
      <c r="Z3309">
        <v>100514</v>
      </c>
      <c r="AA3309">
        <v>17</v>
      </c>
      <c r="AB3309">
        <v>100515</v>
      </c>
      <c r="AC3309">
        <v>19</v>
      </c>
      <c r="AD3309">
        <v>100516</v>
      </c>
      <c r="AE3309">
        <v>20</v>
      </c>
      <c r="AF3309">
        <v>201719</v>
      </c>
      <c r="AG3309">
        <v>18</v>
      </c>
      <c r="AH3309" t="e">
        <f>VLOOKUP(AF3309,关卡难度线!B:H,11,0)</f>
        <v>#N/A</v>
      </c>
    </row>
    <row r="3310" spans="14:34">
      <c r="N3310" s="14">
        <v>100516</v>
      </c>
      <c r="O3310">
        <v>11</v>
      </c>
      <c r="P3310">
        <v>100515</v>
      </c>
      <c r="Q3310">
        <v>12</v>
      </c>
      <c r="R3310">
        <v>100515</v>
      </c>
      <c r="S3310">
        <v>13</v>
      </c>
      <c r="T3310">
        <v>100515</v>
      </c>
      <c r="U3310">
        <v>14</v>
      </c>
      <c r="V3310">
        <v>100514</v>
      </c>
      <c r="W3310">
        <v>15</v>
      </c>
      <c r="X3310">
        <v>100516</v>
      </c>
      <c r="Y3310">
        <v>16</v>
      </c>
      <c r="Z3310">
        <v>100516</v>
      </c>
      <c r="AA3310">
        <v>17</v>
      </c>
      <c r="AB3310">
        <v>100514</v>
      </c>
      <c r="AC3310">
        <v>19</v>
      </c>
      <c r="AD3310">
        <v>100516</v>
      </c>
      <c r="AE3310">
        <v>20</v>
      </c>
      <c r="AF3310">
        <v>201720</v>
      </c>
      <c r="AG3310">
        <v>18</v>
      </c>
      <c r="AH3310" t="e">
        <f>VLOOKUP(AF3310,关卡难度线!B:H,11,0)</f>
        <v>#N/A</v>
      </c>
    </row>
    <row r="3311" spans="14:34">
      <c r="N3311" s="14">
        <v>100514</v>
      </c>
      <c r="O3311">
        <v>11</v>
      </c>
      <c r="P3311">
        <v>100514</v>
      </c>
      <c r="Q3311">
        <v>12</v>
      </c>
      <c r="R3311">
        <v>100516</v>
      </c>
      <c r="S3311">
        <v>13</v>
      </c>
      <c r="T3311">
        <v>100514</v>
      </c>
      <c r="U3311">
        <v>14</v>
      </c>
      <c r="V3311">
        <v>100516</v>
      </c>
      <c r="W3311">
        <v>15</v>
      </c>
      <c r="X3311">
        <v>100515</v>
      </c>
      <c r="Y3311">
        <v>16</v>
      </c>
      <c r="Z3311">
        <v>100516</v>
      </c>
      <c r="AA3311">
        <v>17</v>
      </c>
      <c r="AB3311">
        <v>100516</v>
      </c>
      <c r="AC3311">
        <v>19</v>
      </c>
      <c r="AD3311">
        <v>100516</v>
      </c>
      <c r="AE3311">
        <v>20</v>
      </c>
      <c r="AF3311">
        <v>201711</v>
      </c>
      <c r="AG3311">
        <v>18</v>
      </c>
      <c r="AH3311" t="e">
        <f>VLOOKUP(AF3311,关卡难度线!B:H,11,0)</f>
        <v>#N/A</v>
      </c>
    </row>
    <row r="3312" spans="14:34">
      <c r="N3312" s="14">
        <v>100515</v>
      </c>
      <c r="O3312">
        <v>11</v>
      </c>
      <c r="P3312">
        <v>100515</v>
      </c>
      <c r="Q3312">
        <v>12</v>
      </c>
      <c r="R3312">
        <v>100515</v>
      </c>
      <c r="S3312">
        <v>13</v>
      </c>
      <c r="T3312">
        <v>100516</v>
      </c>
      <c r="U3312">
        <v>14</v>
      </c>
      <c r="V3312">
        <v>100514</v>
      </c>
      <c r="W3312">
        <v>15</v>
      </c>
      <c r="X3312">
        <v>100514</v>
      </c>
      <c r="Y3312">
        <v>16</v>
      </c>
      <c r="Z3312">
        <v>100515</v>
      </c>
      <c r="AA3312">
        <v>17</v>
      </c>
      <c r="AB3312">
        <v>100516</v>
      </c>
      <c r="AC3312">
        <v>19</v>
      </c>
      <c r="AD3312">
        <v>100515</v>
      </c>
      <c r="AE3312">
        <v>20</v>
      </c>
      <c r="AF3312">
        <v>201712</v>
      </c>
      <c r="AG3312">
        <v>18</v>
      </c>
      <c r="AH3312" t="e">
        <f>VLOOKUP(AF3312,关卡难度线!B:H,11,0)</f>
        <v>#N/A</v>
      </c>
    </row>
    <row r="3313" spans="14:34">
      <c r="N3313" s="14">
        <v>100514</v>
      </c>
      <c r="O3313">
        <v>11</v>
      </c>
      <c r="P3313">
        <v>100515</v>
      </c>
      <c r="Q3313">
        <v>12</v>
      </c>
      <c r="R3313">
        <v>100515</v>
      </c>
      <c r="S3313">
        <v>13</v>
      </c>
      <c r="T3313">
        <v>100514</v>
      </c>
      <c r="U3313">
        <v>14</v>
      </c>
      <c r="V3313">
        <v>100514</v>
      </c>
      <c r="W3313">
        <v>15</v>
      </c>
      <c r="X3313">
        <v>100514</v>
      </c>
      <c r="Y3313">
        <v>16</v>
      </c>
      <c r="Z3313">
        <v>100516</v>
      </c>
      <c r="AA3313">
        <v>17</v>
      </c>
      <c r="AB3313">
        <v>100516</v>
      </c>
      <c r="AC3313">
        <v>19</v>
      </c>
      <c r="AD3313">
        <v>100514</v>
      </c>
      <c r="AE3313">
        <v>20</v>
      </c>
      <c r="AF3313">
        <v>201713</v>
      </c>
      <c r="AG3313">
        <v>18</v>
      </c>
      <c r="AH3313" t="e">
        <f>VLOOKUP(AF3313,关卡难度线!B:H,11,0)</f>
        <v>#N/A</v>
      </c>
    </row>
    <row r="3314" spans="14:34">
      <c r="N3314" s="14">
        <v>100516</v>
      </c>
      <c r="O3314">
        <v>11</v>
      </c>
      <c r="P3314">
        <v>100515</v>
      </c>
      <c r="Q3314">
        <v>12</v>
      </c>
      <c r="R3314">
        <v>100516</v>
      </c>
      <c r="S3314">
        <v>13</v>
      </c>
      <c r="T3314">
        <v>100514</v>
      </c>
      <c r="U3314">
        <v>14</v>
      </c>
      <c r="V3314">
        <v>100516</v>
      </c>
      <c r="W3314">
        <v>15</v>
      </c>
      <c r="X3314">
        <v>100515</v>
      </c>
      <c r="Y3314">
        <v>16</v>
      </c>
      <c r="Z3314">
        <v>100515</v>
      </c>
      <c r="AA3314">
        <v>17</v>
      </c>
      <c r="AB3314">
        <v>100516</v>
      </c>
      <c r="AC3314">
        <v>19</v>
      </c>
      <c r="AD3314">
        <v>100514</v>
      </c>
      <c r="AE3314">
        <v>20</v>
      </c>
      <c r="AF3314">
        <v>201714</v>
      </c>
      <c r="AG3314">
        <v>18</v>
      </c>
      <c r="AH3314" t="e">
        <f>VLOOKUP(AF3314,关卡难度线!B:H,11,0)</f>
        <v>#N/A</v>
      </c>
    </row>
    <row r="3315" spans="14:34">
      <c r="N3315" s="14">
        <v>100515</v>
      </c>
      <c r="O3315">
        <v>11</v>
      </c>
      <c r="P3315">
        <v>100514</v>
      </c>
      <c r="Q3315">
        <v>12</v>
      </c>
      <c r="R3315">
        <v>100515</v>
      </c>
      <c r="S3315">
        <v>13</v>
      </c>
      <c r="T3315">
        <v>100515</v>
      </c>
      <c r="U3315">
        <v>14</v>
      </c>
      <c r="V3315">
        <v>100514</v>
      </c>
      <c r="W3315">
        <v>15</v>
      </c>
      <c r="X3315">
        <v>100514</v>
      </c>
      <c r="Y3315">
        <v>16</v>
      </c>
      <c r="Z3315">
        <v>100515</v>
      </c>
      <c r="AA3315">
        <v>17</v>
      </c>
      <c r="AB3315">
        <v>100514</v>
      </c>
      <c r="AC3315">
        <v>19</v>
      </c>
      <c r="AD3315">
        <v>100514</v>
      </c>
      <c r="AE3315">
        <v>20</v>
      </c>
      <c r="AF3315">
        <v>201715</v>
      </c>
      <c r="AG3315">
        <v>18</v>
      </c>
      <c r="AH3315" t="e">
        <f>VLOOKUP(AF3315,关卡难度线!B:H,11,0)</f>
        <v>#N/A</v>
      </c>
    </row>
    <row r="3316" spans="14:34">
      <c r="N3316" s="14">
        <v>100515</v>
      </c>
      <c r="O3316">
        <v>11</v>
      </c>
      <c r="P3316">
        <v>100514</v>
      </c>
      <c r="Q3316">
        <v>12</v>
      </c>
      <c r="R3316">
        <v>100515</v>
      </c>
      <c r="S3316">
        <v>13</v>
      </c>
      <c r="T3316">
        <v>100515</v>
      </c>
      <c r="U3316">
        <v>14</v>
      </c>
      <c r="V3316">
        <v>100515</v>
      </c>
      <c r="W3316">
        <v>15</v>
      </c>
      <c r="X3316">
        <v>100514</v>
      </c>
      <c r="Y3316">
        <v>16</v>
      </c>
      <c r="Z3316">
        <v>100514</v>
      </c>
      <c r="AA3316">
        <v>17</v>
      </c>
      <c r="AB3316">
        <v>100514</v>
      </c>
      <c r="AC3316">
        <v>19</v>
      </c>
      <c r="AD3316">
        <v>100514</v>
      </c>
      <c r="AE3316">
        <v>20</v>
      </c>
      <c r="AF3316">
        <v>201716</v>
      </c>
      <c r="AG3316">
        <v>18</v>
      </c>
      <c r="AH3316" t="e">
        <f>VLOOKUP(AF3316,关卡难度线!B:H,11,0)</f>
        <v>#N/A</v>
      </c>
    </row>
    <row r="3317" spans="14:34">
      <c r="N3317" s="14">
        <v>100514</v>
      </c>
      <c r="O3317">
        <v>11</v>
      </c>
      <c r="P3317">
        <v>100514</v>
      </c>
      <c r="Q3317">
        <v>12</v>
      </c>
      <c r="R3317">
        <v>100516</v>
      </c>
      <c r="S3317">
        <v>13</v>
      </c>
      <c r="T3317">
        <v>100516</v>
      </c>
      <c r="U3317">
        <v>14</v>
      </c>
      <c r="V3317">
        <v>100516</v>
      </c>
      <c r="W3317">
        <v>15</v>
      </c>
      <c r="X3317">
        <v>100515</v>
      </c>
      <c r="Y3317">
        <v>16</v>
      </c>
      <c r="Z3317">
        <v>100515</v>
      </c>
      <c r="AA3317">
        <v>17</v>
      </c>
      <c r="AB3317">
        <v>100514</v>
      </c>
      <c r="AC3317">
        <v>19</v>
      </c>
      <c r="AD3317">
        <v>100514</v>
      </c>
      <c r="AE3317">
        <v>20</v>
      </c>
      <c r="AF3317">
        <v>201717</v>
      </c>
      <c r="AG3317">
        <v>18</v>
      </c>
      <c r="AH3317" t="e">
        <f>VLOOKUP(AF3317,关卡难度线!B:H,11,0)</f>
        <v>#N/A</v>
      </c>
    </row>
    <row r="3318" spans="14:34">
      <c r="N3318" s="14">
        <v>100516</v>
      </c>
      <c r="O3318">
        <v>11</v>
      </c>
      <c r="P3318">
        <v>100515</v>
      </c>
      <c r="Q3318">
        <v>12</v>
      </c>
      <c r="R3318">
        <v>100516</v>
      </c>
      <c r="S3318">
        <v>13</v>
      </c>
      <c r="T3318">
        <v>100516</v>
      </c>
      <c r="U3318">
        <v>14</v>
      </c>
      <c r="V3318">
        <v>100514</v>
      </c>
      <c r="W3318">
        <v>15</v>
      </c>
      <c r="X3318">
        <v>100516</v>
      </c>
      <c r="Y3318">
        <v>16</v>
      </c>
      <c r="Z3318">
        <v>100515</v>
      </c>
      <c r="AA3318">
        <v>17</v>
      </c>
      <c r="AB3318">
        <v>100516</v>
      </c>
      <c r="AC3318">
        <v>19</v>
      </c>
      <c r="AD3318">
        <v>100515</v>
      </c>
      <c r="AE3318">
        <v>20</v>
      </c>
      <c r="AF3318">
        <v>201718</v>
      </c>
      <c r="AG3318">
        <v>18</v>
      </c>
      <c r="AH3318" t="e">
        <f>VLOOKUP(AF3318,关卡难度线!B:H,11,0)</f>
        <v>#N/A</v>
      </c>
    </row>
    <row r="3319" spans="14:34">
      <c r="N3319" s="14">
        <v>100516</v>
      </c>
      <c r="O3319">
        <v>11</v>
      </c>
      <c r="P3319">
        <v>100514</v>
      </c>
      <c r="Q3319">
        <v>12</v>
      </c>
      <c r="R3319">
        <v>100515</v>
      </c>
      <c r="S3319">
        <v>13</v>
      </c>
      <c r="T3319">
        <v>100516</v>
      </c>
      <c r="U3319">
        <v>14</v>
      </c>
      <c r="V3319">
        <v>100514</v>
      </c>
      <c r="W3319">
        <v>15</v>
      </c>
      <c r="X3319">
        <v>100514</v>
      </c>
      <c r="Y3319">
        <v>16</v>
      </c>
      <c r="Z3319">
        <v>100514</v>
      </c>
      <c r="AA3319">
        <v>17</v>
      </c>
      <c r="AB3319">
        <v>100515</v>
      </c>
      <c r="AC3319">
        <v>19</v>
      </c>
      <c r="AD3319">
        <v>100516</v>
      </c>
      <c r="AE3319">
        <v>20</v>
      </c>
      <c r="AF3319">
        <v>201719</v>
      </c>
      <c r="AG3319">
        <v>18</v>
      </c>
      <c r="AH3319" t="e">
        <f>VLOOKUP(AF3319,关卡难度线!B:H,11,0)</f>
        <v>#N/A</v>
      </c>
    </row>
    <row r="3320" spans="14:34">
      <c r="N3320" s="14">
        <v>100516</v>
      </c>
      <c r="O3320">
        <v>11</v>
      </c>
      <c r="P3320">
        <v>100515</v>
      </c>
      <c r="Q3320">
        <v>12</v>
      </c>
      <c r="R3320">
        <v>100515</v>
      </c>
      <c r="S3320">
        <v>13</v>
      </c>
      <c r="T3320">
        <v>100515</v>
      </c>
      <c r="U3320">
        <v>14</v>
      </c>
      <c r="V3320">
        <v>100514</v>
      </c>
      <c r="W3320">
        <v>15</v>
      </c>
      <c r="X3320">
        <v>100516</v>
      </c>
      <c r="Y3320">
        <v>16</v>
      </c>
      <c r="Z3320">
        <v>100516</v>
      </c>
      <c r="AA3320">
        <v>17</v>
      </c>
      <c r="AB3320">
        <v>100514</v>
      </c>
      <c r="AC3320">
        <v>19</v>
      </c>
      <c r="AD3320">
        <v>100516</v>
      </c>
      <c r="AE3320">
        <v>20</v>
      </c>
      <c r="AF3320">
        <v>201720</v>
      </c>
      <c r="AG3320">
        <v>18</v>
      </c>
      <c r="AH3320" t="e">
        <f>VLOOKUP(AF3320,关卡难度线!B:H,11,0)</f>
        <v>#N/A</v>
      </c>
    </row>
    <row r="3321" spans="14:34">
      <c r="N3321" s="14">
        <v>100519</v>
      </c>
      <c r="O3321">
        <v>11</v>
      </c>
      <c r="P3321">
        <v>100517</v>
      </c>
      <c r="Q3321">
        <v>12</v>
      </c>
      <c r="R3321">
        <v>100518</v>
      </c>
      <c r="S3321">
        <v>13</v>
      </c>
      <c r="T3321">
        <v>100519</v>
      </c>
      <c r="U3321">
        <v>14</v>
      </c>
      <c r="V3321">
        <v>100517</v>
      </c>
      <c r="W3321">
        <v>15</v>
      </c>
      <c r="X3321">
        <v>100519</v>
      </c>
      <c r="Y3321">
        <v>16</v>
      </c>
      <c r="Z3321">
        <v>100518</v>
      </c>
      <c r="AA3321">
        <v>17</v>
      </c>
      <c r="AB3321">
        <v>100518</v>
      </c>
      <c r="AC3321">
        <v>19</v>
      </c>
      <c r="AD3321">
        <v>100519</v>
      </c>
      <c r="AE3321">
        <v>20</v>
      </c>
      <c r="AF3321">
        <v>201721</v>
      </c>
      <c r="AG3321">
        <v>18</v>
      </c>
      <c r="AH3321" t="e">
        <f>VLOOKUP(AF3321,关卡难度线!B:H,11,0)</f>
        <v>#N/A</v>
      </c>
    </row>
    <row r="3322" spans="14:34">
      <c r="N3322" s="14">
        <v>100517</v>
      </c>
      <c r="O3322">
        <v>11</v>
      </c>
      <c r="P3322">
        <v>100517</v>
      </c>
      <c r="Q3322">
        <v>12</v>
      </c>
      <c r="R3322">
        <v>100518</v>
      </c>
      <c r="S3322">
        <v>13</v>
      </c>
      <c r="T3322">
        <v>100519</v>
      </c>
      <c r="U3322">
        <v>14</v>
      </c>
      <c r="V3322">
        <v>100517</v>
      </c>
      <c r="W3322">
        <v>15</v>
      </c>
      <c r="X3322">
        <v>100519</v>
      </c>
      <c r="Y3322">
        <v>16</v>
      </c>
      <c r="Z3322">
        <v>100519</v>
      </c>
      <c r="AA3322">
        <v>17</v>
      </c>
      <c r="AB3322">
        <v>100517</v>
      </c>
      <c r="AC3322">
        <v>19</v>
      </c>
      <c r="AD3322">
        <v>100517</v>
      </c>
      <c r="AE3322">
        <v>20</v>
      </c>
      <c r="AF3322">
        <v>201722</v>
      </c>
      <c r="AG3322">
        <v>18</v>
      </c>
      <c r="AH3322" t="e">
        <f>VLOOKUP(AF3322,关卡难度线!B:H,11,0)</f>
        <v>#N/A</v>
      </c>
    </row>
    <row r="3323" spans="14:34">
      <c r="N3323" s="14">
        <v>100519</v>
      </c>
      <c r="O3323">
        <v>11</v>
      </c>
      <c r="P3323">
        <v>100519</v>
      </c>
      <c r="Q3323">
        <v>12</v>
      </c>
      <c r="R3323">
        <v>100518</v>
      </c>
      <c r="S3323">
        <v>13</v>
      </c>
      <c r="T3323">
        <v>100518</v>
      </c>
      <c r="U3323">
        <v>14</v>
      </c>
      <c r="V3323">
        <v>100517</v>
      </c>
      <c r="W3323">
        <v>15</v>
      </c>
      <c r="X3323">
        <v>100517</v>
      </c>
      <c r="Y3323">
        <v>16</v>
      </c>
      <c r="Z3323">
        <v>100517</v>
      </c>
      <c r="AA3323">
        <v>17</v>
      </c>
      <c r="AB3323">
        <v>100518</v>
      </c>
      <c r="AC3323">
        <v>19</v>
      </c>
      <c r="AD3323">
        <v>100517</v>
      </c>
      <c r="AE3323">
        <v>20</v>
      </c>
      <c r="AF3323">
        <v>201723</v>
      </c>
      <c r="AG3323">
        <v>18</v>
      </c>
      <c r="AH3323" t="e">
        <f>VLOOKUP(AF3323,关卡难度线!B:H,11,0)</f>
        <v>#N/A</v>
      </c>
    </row>
    <row r="3324" spans="14:34">
      <c r="N3324" s="14">
        <v>100519</v>
      </c>
      <c r="O3324">
        <v>11</v>
      </c>
      <c r="P3324">
        <v>100517</v>
      </c>
      <c r="Q3324">
        <v>12</v>
      </c>
      <c r="R3324">
        <v>100519</v>
      </c>
      <c r="S3324">
        <v>13</v>
      </c>
      <c r="T3324">
        <v>100518</v>
      </c>
      <c r="U3324">
        <v>14</v>
      </c>
      <c r="V3324">
        <v>100517</v>
      </c>
      <c r="W3324">
        <v>15</v>
      </c>
      <c r="X3324">
        <v>100519</v>
      </c>
      <c r="Y3324">
        <v>16</v>
      </c>
      <c r="Z3324">
        <v>100519</v>
      </c>
      <c r="AA3324">
        <v>17</v>
      </c>
      <c r="AB3324">
        <v>100519</v>
      </c>
      <c r="AC3324">
        <v>19</v>
      </c>
      <c r="AD3324">
        <v>100518</v>
      </c>
      <c r="AE3324">
        <v>20</v>
      </c>
      <c r="AF3324">
        <v>201724</v>
      </c>
      <c r="AG3324">
        <v>18</v>
      </c>
      <c r="AH3324" t="e">
        <f>VLOOKUP(AF3324,关卡难度线!B:H,11,0)</f>
        <v>#N/A</v>
      </c>
    </row>
    <row r="3325" spans="14:34">
      <c r="N3325" s="14">
        <v>100518</v>
      </c>
      <c r="O3325">
        <v>11</v>
      </c>
      <c r="P3325">
        <v>100518</v>
      </c>
      <c r="Q3325">
        <v>12</v>
      </c>
      <c r="R3325">
        <v>100517</v>
      </c>
      <c r="S3325">
        <v>13</v>
      </c>
      <c r="T3325">
        <v>100517</v>
      </c>
      <c r="U3325">
        <v>14</v>
      </c>
      <c r="V3325">
        <v>100518</v>
      </c>
      <c r="W3325">
        <v>15</v>
      </c>
      <c r="X3325">
        <v>100517</v>
      </c>
      <c r="Y3325">
        <v>16</v>
      </c>
      <c r="Z3325">
        <v>100517</v>
      </c>
      <c r="AA3325">
        <v>17</v>
      </c>
      <c r="AB3325">
        <v>100519</v>
      </c>
      <c r="AC3325">
        <v>19</v>
      </c>
      <c r="AD3325">
        <v>100517</v>
      </c>
      <c r="AE3325">
        <v>20</v>
      </c>
      <c r="AF3325">
        <v>201725</v>
      </c>
      <c r="AG3325">
        <v>18</v>
      </c>
      <c r="AH3325" t="e">
        <f>VLOOKUP(AF3325,关卡难度线!B:H,11,0)</f>
        <v>#N/A</v>
      </c>
    </row>
    <row r="3326" spans="14:34">
      <c r="N3326" s="14">
        <v>100518</v>
      </c>
      <c r="O3326">
        <v>11</v>
      </c>
      <c r="P3326">
        <v>100517</v>
      </c>
      <c r="Q3326">
        <v>12</v>
      </c>
      <c r="R3326">
        <v>100519</v>
      </c>
      <c r="S3326">
        <v>13</v>
      </c>
      <c r="T3326">
        <v>100519</v>
      </c>
      <c r="U3326">
        <v>14</v>
      </c>
      <c r="V3326">
        <v>100517</v>
      </c>
      <c r="W3326">
        <v>15</v>
      </c>
      <c r="X3326">
        <v>100518</v>
      </c>
      <c r="Y3326">
        <v>16</v>
      </c>
      <c r="Z3326">
        <v>100518</v>
      </c>
      <c r="AA3326">
        <v>17</v>
      </c>
      <c r="AB3326">
        <v>100518</v>
      </c>
      <c r="AC3326">
        <v>19</v>
      </c>
      <c r="AD3326">
        <v>100518</v>
      </c>
      <c r="AE3326">
        <v>20</v>
      </c>
      <c r="AF3326">
        <v>201726</v>
      </c>
      <c r="AG3326">
        <v>18</v>
      </c>
      <c r="AH3326" t="e">
        <f>VLOOKUP(AF3326,关卡难度线!B:H,11,0)</f>
        <v>#N/A</v>
      </c>
    </row>
    <row r="3327" spans="14:34">
      <c r="N3327" s="14">
        <v>100518</v>
      </c>
      <c r="O3327">
        <v>11</v>
      </c>
      <c r="P3327">
        <v>100517</v>
      </c>
      <c r="Q3327">
        <v>12</v>
      </c>
      <c r="R3327">
        <v>100517</v>
      </c>
      <c r="S3327">
        <v>13</v>
      </c>
      <c r="T3327">
        <v>100518</v>
      </c>
      <c r="U3327">
        <v>14</v>
      </c>
      <c r="V3327">
        <v>100518</v>
      </c>
      <c r="W3327">
        <v>15</v>
      </c>
      <c r="X3327">
        <v>100519</v>
      </c>
      <c r="Y3327">
        <v>16</v>
      </c>
      <c r="Z3327">
        <v>100519</v>
      </c>
      <c r="AA3327">
        <v>17</v>
      </c>
      <c r="AB3327">
        <v>100517</v>
      </c>
      <c r="AC3327">
        <v>19</v>
      </c>
      <c r="AD3327">
        <v>100517</v>
      </c>
      <c r="AE3327">
        <v>20</v>
      </c>
      <c r="AF3327">
        <v>201727</v>
      </c>
      <c r="AG3327">
        <v>18</v>
      </c>
      <c r="AH3327" t="e">
        <f>VLOOKUP(AF3327,关卡难度线!B:H,11,0)</f>
        <v>#N/A</v>
      </c>
    </row>
    <row r="3328" spans="14:34">
      <c r="N3328" s="14">
        <v>100517</v>
      </c>
      <c r="O3328">
        <v>11</v>
      </c>
      <c r="P3328">
        <v>100518</v>
      </c>
      <c r="Q3328">
        <v>12</v>
      </c>
      <c r="R3328">
        <v>100518</v>
      </c>
      <c r="S3328">
        <v>13</v>
      </c>
      <c r="T3328">
        <v>100519</v>
      </c>
      <c r="U3328">
        <v>14</v>
      </c>
      <c r="V3328">
        <v>100517</v>
      </c>
      <c r="W3328">
        <v>15</v>
      </c>
      <c r="X3328">
        <v>100518</v>
      </c>
      <c r="Y3328">
        <v>16</v>
      </c>
      <c r="Z3328">
        <v>100518</v>
      </c>
      <c r="AA3328">
        <v>17</v>
      </c>
      <c r="AB3328">
        <v>100517</v>
      </c>
      <c r="AC3328">
        <v>19</v>
      </c>
      <c r="AD3328">
        <v>100519</v>
      </c>
      <c r="AE3328">
        <v>20</v>
      </c>
      <c r="AF3328">
        <v>201728</v>
      </c>
      <c r="AG3328">
        <v>18</v>
      </c>
      <c r="AH3328" t="e">
        <f>VLOOKUP(AF3328,关卡难度线!B:H,11,0)</f>
        <v>#N/A</v>
      </c>
    </row>
    <row r="3329" spans="14:34">
      <c r="N3329" s="14">
        <v>100517</v>
      </c>
      <c r="O3329">
        <v>11</v>
      </c>
      <c r="P3329">
        <v>100519</v>
      </c>
      <c r="Q3329">
        <v>12</v>
      </c>
      <c r="R3329">
        <v>100517</v>
      </c>
      <c r="S3329">
        <v>13</v>
      </c>
      <c r="T3329">
        <v>100518</v>
      </c>
      <c r="U3329">
        <v>14</v>
      </c>
      <c r="V3329">
        <v>100518</v>
      </c>
      <c r="W3329">
        <v>15</v>
      </c>
      <c r="X3329">
        <v>100517</v>
      </c>
      <c r="Y3329">
        <v>16</v>
      </c>
      <c r="Z3329">
        <v>100517</v>
      </c>
      <c r="AA3329">
        <v>17</v>
      </c>
      <c r="AB3329">
        <v>100517</v>
      </c>
      <c r="AC3329">
        <v>19</v>
      </c>
      <c r="AD3329">
        <v>100518</v>
      </c>
      <c r="AE3329">
        <v>20</v>
      </c>
      <c r="AF3329">
        <v>201729</v>
      </c>
      <c r="AG3329">
        <v>18</v>
      </c>
      <c r="AH3329" t="e">
        <f>VLOOKUP(AF3329,关卡难度线!B:H,11,0)</f>
        <v>#N/A</v>
      </c>
    </row>
    <row r="3330" spans="14:34">
      <c r="N3330" s="14">
        <v>100517</v>
      </c>
      <c r="O3330">
        <v>11</v>
      </c>
      <c r="P3330">
        <v>100519</v>
      </c>
      <c r="Q3330">
        <v>12</v>
      </c>
      <c r="R3330">
        <v>100517</v>
      </c>
      <c r="S3330">
        <v>13</v>
      </c>
      <c r="T3330">
        <v>100519</v>
      </c>
      <c r="U3330">
        <v>14</v>
      </c>
      <c r="V3330">
        <v>100518</v>
      </c>
      <c r="W3330">
        <v>15</v>
      </c>
      <c r="X3330">
        <v>100519</v>
      </c>
      <c r="Y3330">
        <v>16</v>
      </c>
      <c r="Z3330">
        <v>100519</v>
      </c>
      <c r="AA3330">
        <v>17</v>
      </c>
      <c r="AB3330">
        <v>100519</v>
      </c>
      <c r="AC3330">
        <v>19</v>
      </c>
      <c r="AD3330">
        <v>100517</v>
      </c>
      <c r="AE3330">
        <v>20</v>
      </c>
      <c r="AF3330">
        <v>201730</v>
      </c>
      <c r="AG3330">
        <v>18</v>
      </c>
      <c r="AH3330" t="e">
        <f>VLOOKUP(AF3330,关卡难度线!B:H,11,0)</f>
        <v>#N/A</v>
      </c>
    </row>
    <row r="3331" spans="14:34">
      <c r="N3331" s="14">
        <v>100519</v>
      </c>
      <c r="O3331">
        <v>11</v>
      </c>
      <c r="P3331">
        <v>100517</v>
      </c>
      <c r="Q3331">
        <v>12</v>
      </c>
      <c r="R3331">
        <v>100518</v>
      </c>
      <c r="S3331">
        <v>13</v>
      </c>
      <c r="T3331">
        <v>100519</v>
      </c>
      <c r="U3331">
        <v>14</v>
      </c>
      <c r="V3331">
        <v>100517</v>
      </c>
      <c r="W3331">
        <v>15</v>
      </c>
      <c r="X3331">
        <v>100519</v>
      </c>
      <c r="Y3331">
        <v>16</v>
      </c>
      <c r="Z3331">
        <v>100518</v>
      </c>
      <c r="AA3331">
        <v>17</v>
      </c>
      <c r="AB3331">
        <v>100518</v>
      </c>
      <c r="AC3331">
        <v>19</v>
      </c>
      <c r="AD3331">
        <v>100519</v>
      </c>
      <c r="AE3331">
        <v>20</v>
      </c>
      <c r="AF3331">
        <v>201721</v>
      </c>
      <c r="AG3331">
        <v>18</v>
      </c>
      <c r="AH3331" t="e">
        <f>VLOOKUP(AF3331,关卡难度线!B:H,11,0)</f>
        <v>#N/A</v>
      </c>
    </row>
    <row r="3332" spans="14:34">
      <c r="N3332" s="14">
        <v>100517</v>
      </c>
      <c r="O3332">
        <v>11</v>
      </c>
      <c r="P3332">
        <v>100517</v>
      </c>
      <c r="Q3332">
        <v>12</v>
      </c>
      <c r="R3332">
        <v>100518</v>
      </c>
      <c r="S3332">
        <v>13</v>
      </c>
      <c r="T3332">
        <v>100519</v>
      </c>
      <c r="U3332">
        <v>14</v>
      </c>
      <c r="V3332">
        <v>100517</v>
      </c>
      <c r="W3332">
        <v>15</v>
      </c>
      <c r="X3332">
        <v>100519</v>
      </c>
      <c r="Y3332">
        <v>16</v>
      </c>
      <c r="Z3332">
        <v>100519</v>
      </c>
      <c r="AA3332">
        <v>17</v>
      </c>
      <c r="AB3332">
        <v>100517</v>
      </c>
      <c r="AC3332">
        <v>19</v>
      </c>
      <c r="AD3332">
        <v>100517</v>
      </c>
      <c r="AE3332">
        <v>20</v>
      </c>
      <c r="AF3332">
        <v>201722</v>
      </c>
      <c r="AG3332">
        <v>18</v>
      </c>
      <c r="AH3332" t="e">
        <f>VLOOKUP(AF3332,关卡难度线!B:H,11,0)</f>
        <v>#N/A</v>
      </c>
    </row>
    <row r="3333" spans="14:34">
      <c r="N3333" s="14">
        <v>100519</v>
      </c>
      <c r="O3333">
        <v>11</v>
      </c>
      <c r="P3333">
        <v>100519</v>
      </c>
      <c r="Q3333">
        <v>12</v>
      </c>
      <c r="R3333">
        <v>100518</v>
      </c>
      <c r="S3333">
        <v>13</v>
      </c>
      <c r="T3333">
        <v>100518</v>
      </c>
      <c r="U3333">
        <v>14</v>
      </c>
      <c r="V3333">
        <v>100517</v>
      </c>
      <c r="W3333">
        <v>15</v>
      </c>
      <c r="X3333">
        <v>100517</v>
      </c>
      <c r="Y3333">
        <v>16</v>
      </c>
      <c r="Z3333">
        <v>100517</v>
      </c>
      <c r="AA3333">
        <v>17</v>
      </c>
      <c r="AB3333">
        <v>100518</v>
      </c>
      <c r="AC3333">
        <v>19</v>
      </c>
      <c r="AD3333">
        <v>100517</v>
      </c>
      <c r="AE3333">
        <v>20</v>
      </c>
      <c r="AF3333">
        <v>201723</v>
      </c>
      <c r="AG3333">
        <v>18</v>
      </c>
      <c r="AH3333" t="e">
        <f>VLOOKUP(AF3333,关卡难度线!B:H,11,0)</f>
        <v>#N/A</v>
      </c>
    </row>
    <row r="3334" spans="14:34">
      <c r="N3334" s="14">
        <v>100519</v>
      </c>
      <c r="O3334">
        <v>11</v>
      </c>
      <c r="P3334">
        <v>100517</v>
      </c>
      <c r="Q3334">
        <v>12</v>
      </c>
      <c r="R3334">
        <v>100519</v>
      </c>
      <c r="S3334">
        <v>13</v>
      </c>
      <c r="T3334">
        <v>100518</v>
      </c>
      <c r="U3334">
        <v>14</v>
      </c>
      <c r="V3334">
        <v>100517</v>
      </c>
      <c r="W3334">
        <v>15</v>
      </c>
      <c r="X3334">
        <v>100519</v>
      </c>
      <c r="Y3334">
        <v>16</v>
      </c>
      <c r="Z3334">
        <v>100519</v>
      </c>
      <c r="AA3334">
        <v>17</v>
      </c>
      <c r="AB3334">
        <v>100519</v>
      </c>
      <c r="AC3334">
        <v>19</v>
      </c>
      <c r="AD3334">
        <v>100518</v>
      </c>
      <c r="AE3334">
        <v>20</v>
      </c>
      <c r="AF3334">
        <v>201724</v>
      </c>
      <c r="AG3334">
        <v>18</v>
      </c>
      <c r="AH3334" t="e">
        <f>VLOOKUP(AF3334,关卡难度线!B:H,11,0)</f>
        <v>#N/A</v>
      </c>
    </row>
    <row r="3335" spans="14:34">
      <c r="N3335" s="14">
        <v>100518</v>
      </c>
      <c r="O3335">
        <v>11</v>
      </c>
      <c r="P3335">
        <v>100518</v>
      </c>
      <c r="Q3335">
        <v>12</v>
      </c>
      <c r="R3335">
        <v>100517</v>
      </c>
      <c r="S3335">
        <v>13</v>
      </c>
      <c r="T3335">
        <v>100517</v>
      </c>
      <c r="U3335">
        <v>14</v>
      </c>
      <c r="V3335">
        <v>100518</v>
      </c>
      <c r="W3335">
        <v>15</v>
      </c>
      <c r="X3335">
        <v>100517</v>
      </c>
      <c r="Y3335">
        <v>16</v>
      </c>
      <c r="Z3335">
        <v>100517</v>
      </c>
      <c r="AA3335">
        <v>17</v>
      </c>
      <c r="AB3335">
        <v>100519</v>
      </c>
      <c r="AC3335">
        <v>19</v>
      </c>
      <c r="AD3335">
        <v>100517</v>
      </c>
      <c r="AE3335">
        <v>20</v>
      </c>
      <c r="AF3335">
        <v>201725</v>
      </c>
      <c r="AG3335">
        <v>18</v>
      </c>
      <c r="AH3335" t="e">
        <f>VLOOKUP(AF3335,关卡难度线!B:H,11,0)</f>
        <v>#N/A</v>
      </c>
    </row>
    <row r="3336" spans="14:34">
      <c r="N3336" s="14">
        <v>100518</v>
      </c>
      <c r="O3336">
        <v>11</v>
      </c>
      <c r="P3336">
        <v>100517</v>
      </c>
      <c r="Q3336">
        <v>12</v>
      </c>
      <c r="R3336">
        <v>100519</v>
      </c>
      <c r="S3336">
        <v>13</v>
      </c>
      <c r="T3336">
        <v>100519</v>
      </c>
      <c r="U3336">
        <v>14</v>
      </c>
      <c r="V3336">
        <v>100517</v>
      </c>
      <c r="W3336">
        <v>15</v>
      </c>
      <c r="X3336">
        <v>100518</v>
      </c>
      <c r="Y3336">
        <v>16</v>
      </c>
      <c r="Z3336">
        <v>100518</v>
      </c>
      <c r="AA3336">
        <v>17</v>
      </c>
      <c r="AB3336">
        <v>100518</v>
      </c>
      <c r="AC3336">
        <v>19</v>
      </c>
      <c r="AD3336">
        <v>100518</v>
      </c>
      <c r="AE3336">
        <v>20</v>
      </c>
      <c r="AF3336">
        <v>201726</v>
      </c>
      <c r="AG3336">
        <v>18</v>
      </c>
      <c r="AH3336" t="e">
        <f>VLOOKUP(AF3336,关卡难度线!B:H,11,0)</f>
        <v>#N/A</v>
      </c>
    </row>
    <row r="3337" spans="14:34">
      <c r="N3337" s="14">
        <v>100518</v>
      </c>
      <c r="O3337">
        <v>11</v>
      </c>
      <c r="P3337">
        <v>100517</v>
      </c>
      <c r="Q3337">
        <v>12</v>
      </c>
      <c r="R3337">
        <v>100517</v>
      </c>
      <c r="S3337">
        <v>13</v>
      </c>
      <c r="T3337">
        <v>100518</v>
      </c>
      <c r="U3337">
        <v>14</v>
      </c>
      <c r="V3337">
        <v>100518</v>
      </c>
      <c r="W3337">
        <v>15</v>
      </c>
      <c r="X3337">
        <v>100519</v>
      </c>
      <c r="Y3337">
        <v>16</v>
      </c>
      <c r="Z3337">
        <v>100519</v>
      </c>
      <c r="AA3337">
        <v>17</v>
      </c>
      <c r="AB3337">
        <v>100517</v>
      </c>
      <c r="AC3337">
        <v>19</v>
      </c>
      <c r="AD3337">
        <v>100517</v>
      </c>
      <c r="AE3337">
        <v>20</v>
      </c>
      <c r="AF3337">
        <v>201727</v>
      </c>
      <c r="AG3337">
        <v>18</v>
      </c>
      <c r="AH3337" t="e">
        <f>VLOOKUP(AF3337,关卡难度线!B:H,11,0)</f>
        <v>#N/A</v>
      </c>
    </row>
    <row r="3338" spans="14:34">
      <c r="N3338" s="14">
        <v>100517</v>
      </c>
      <c r="O3338">
        <v>11</v>
      </c>
      <c r="P3338">
        <v>100518</v>
      </c>
      <c r="Q3338">
        <v>12</v>
      </c>
      <c r="R3338">
        <v>100518</v>
      </c>
      <c r="S3338">
        <v>13</v>
      </c>
      <c r="T3338">
        <v>100519</v>
      </c>
      <c r="U3338">
        <v>14</v>
      </c>
      <c r="V3338">
        <v>100517</v>
      </c>
      <c r="W3338">
        <v>15</v>
      </c>
      <c r="X3338">
        <v>100518</v>
      </c>
      <c r="Y3338">
        <v>16</v>
      </c>
      <c r="Z3338">
        <v>100518</v>
      </c>
      <c r="AA3338">
        <v>17</v>
      </c>
      <c r="AB3338">
        <v>100517</v>
      </c>
      <c r="AC3338">
        <v>19</v>
      </c>
      <c r="AD3338">
        <v>100519</v>
      </c>
      <c r="AE3338">
        <v>20</v>
      </c>
      <c r="AF3338">
        <v>201728</v>
      </c>
      <c r="AG3338">
        <v>18</v>
      </c>
      <c r="AH3338" t="e">
        <f>VLOOKUP(AF3338,关卡难度线!B:H,11,0)</f>
        <v>#N/A</v>
      </c>
    </row>
    <row r="3339" spans="14:34">
      <c r="N3339" s="14">
        <v>100517</v>
      </c>
      <c r="O3339">
        <v>11</v>
      </c>
      <c r="P3339">
        <v>100519</v>
      </c>
      <c r="Q3339">
        <v>12</v>
      </c>
      <c r="R3339">
        <v>100517</v>
      </c>
      <c r="S3339">
        <v>13</v>
      </c>
      <c r="T3339">
        <v>100518</v>
      </c>
      <c r="U3339">
        <v>14</v>
      </c>
      <c r="V3339">
        <v>100518</v>
      </c>
      <c r="W3339">
        <v>15</v>
      </c>
      <c r="X3339">
        <v>100517</v>
      </c>
      <c r="Y3339">
        <v>16</v>
      </c>
      <c r="Z3339">
        <v>100517</v>
      </c>
      <c r="AA3339">
        <v>17</v>
      </c>
      <c r="AB3339">
        <v>100517</v>
      </c>
      <c r="AC3339">
        <v>19</v>
      </c>
      <c r="AD3339">
        <v>100518</v>
      </c>
      <c r="AE3339">
        <v>20</v>
      </c>
      <c r="AF3339">
        <v>201729</v>
      </c>
      <c r="AG3339">
        <v>18</v>
      </c>
      <c r="AH3339" t="e">
        <f>VLOOKUP(AF3339,关卡难度线!B:H,11,0)</f>
        <v>#N/A</v>
      </c>
    </row>
    <row r="3340" spans="14:34">
      <c r="N3340" s="14">
        <v>100517</v>
      </c>
      <c r="O3340">
        <v>11</v>
      </c>
      <c r="P3340">
        <v>100519</v>
      </c>
      <c r="Q3340">
        <v>12</v>
      </c>
      <c r="R3340">
        <v>100517</v>
      </c>
      <c r="S3340">
        <v>13</v>
      </c>
      <c r="T3340">
        <v>100519</v>
      </c>
      <c r="U3340">
        <v>14</v>
      </c>
      <c r="V3340">
        <v>100518</v>
      </c>
      <c r="W3340">
        <v>15</v>
      </c>
      <c r="X3340">
        <v>100519</v>
      </c>
      <c r="Y3340">
        <v>16</v>
      </c>
      <c r="Z3340">
        <v>100519</v>
      </c>
      <c r="AA3340">
        <v>17</v>
      </c>
      <c r="AB3340">
        <v>100519</v>
      </c>
      <c r="AC3340">
        <v>19</v>
      </c>
      <c r="AD3340">
        <v>100517</v>
      </c>
      <c r="AE3340">
        <v>20</v>
      </c>
      <c r="AF3340">
        <v>201730</v>
      </c>
      <c r="AG3340">
        <v>18</v>
      </c>
      <c r="AH3340" t="e">
        <f>VLOOKUP(AF3340,关卡难度线!B:H,11,0)</f>
        <v>#N/A</v>
      </c>
    </row>
    <row r="3341" spans="14:34">
      <c r="N3341" s="14">
        <v>100521</v>
      </c>
      <c r="O3341">
        <v>11</v>
      </c>
      <c r="P3341">
        <v>100522</v>
      </c>
      <c r="Q3341">
        <v>12</v>
      </c>
      <c r="R3341">
        <v>100520</v>
      </c>
      <c r="S3341">
        <v>13</v>
      </c>
      <c r="T3341">
        <v>100522</v>
      </c>
      <c r="U3341">
        <v>14</v>
      </c>
      <c r="V3341">
        <v>100522</v>
      </c>
      <c r="W3341">
        <v>15</v>
      </c>
      <c r="X3341">
        <v>100521</v>
      </c>
      <c r="Y3341">
        <v>16</v>
      </c>
      <c r="Z3341">
        <v>100520</v>
      </c>
      <c r="AA3341">
        <v>17</v>
      </c>
      <c r="AB3341">
        <v>100521</v>
      </c>
      <c r="AC3341">
        <v>19</v>
      </c>
      <c r="AD3341">
        <v>100521</v>
      </c>
      <c r="AE3341">
        <v>20</v>
      </c>
      <c r="AF3341">
        <v>201731</v>
      </c>
      <c r="AG3341">
        <v>18</v>
      </c>
      <c r="AH3341" t="e">
        <f>VLOOKUP(AF3341,关卡难度线!B:H,11,0)</f>
        <v>#N/A</v>
      </c>
    </row>
    <row r="3342" spans="14:34">
      <c r="N3342" s="14">
        <v>100521</v>
      </c>
      <c r="O3342">
        <v>11</v>
      </c>
      <c r="P3342">
        <v>100521</v>
      </c>
      <c r="Q3342">
        <v>12</v>
      </c>
      <c r="R3342">
        <v>100520</v>
      </c>
      <c r="S3342">
        <v>13</v>
      </c>
      <c r="T3342">
        <v>100522</v>
      </c>
      <c r="U3342">
        <v>14</v>
      </c>
      <c r="V3342">
        <v>100520</v>
      </c>
      <c r="W3342">
        <v>15</v>
      </c>
      <c r="X3342">
        <v>100521</v>
      </c>
      <c r="Y3342">
        <v>16</v>
      </c>
      <c r="Z3342">
        <v>100521</v>
      </c>
      <c r="AA3342">
        <v>17</v>
      </c>
      <c r="AB3342">
        <v>100521</v>
      </c>
      <c r="AC3342">
        <v>19</v>
      </c>
      <c r="AD3342">
        <v>100520</v>
      </c>
      <c r="AE3342">
        <v>20</v>
      </c>
      <c r="AF3342">
        <v>201732</v>
      </c>
      <c r="AG3342">
        <v>18</v>
      </c>
      <c r="AH3342" t="e">
        <f>VLOOKUP(AF3342,关卡难度线!B:H,11,0)</f>
        <v>#N/A</v>
      </c>
    </row>
    <row r="3343" spans="14:34">
      <c r="N3343" s="14">
        <v>100521</v>
      </c>
      <c r="O3343">
        <v>11</v>
      </c>
      <c r="P3343">
        <v>100521</v>
      </c>
      <c r="Q3343">
        <v>12</v>
      </c>
      <c r="R3343">
        <v>100522</v>
      </c>
      <c r="S3343">
        <v>13</v>
      </c>
      <c r="T3343">
        <v>100520</v>
      </c>
      <c r="U3343">
        <v>14</v>
      </c>
      <c r="V3343">
        <v>100520</v>
      </c>
      <c r="W3343">
        <v>15</v>
      </c>
      <c r="X3343">
        <v>100522</v>
      </c>
      <c r="Y3343">
        <v>16</v>
      </c>
      <c r="Z3343">
        <v>100521</v>
      </c>
      <c r="AA3343">
        <v>17</v>
      </c>
      <c r="AB3343">
        <v>100521</v>
      </c>
      <c r="AC3343">
        <v>19</v>
      </c>
      <c r="AD3343">
        <v>100522</v>
      </c>
      <c r="AE3343">
        <v>20</v>
      </c>
      <c r="AF3343">
        <v>201733</v>
      </c>
      <c r="AG3343">
        <v>18</v>
      </c>
      <c r="AH3343" t="e">
        <f>VLOOKUP(AF3343,关卡难度线!B:H,11,0)</f>
        <v>#N/A</v>
      </c>
    </row>
    <row r="3344" spans="14:34">
      <c r="N3344" s="14">
        <v>100522</v>
      </c>
      <c r="O3344">
        <v>11</v>
      </c>
      <c r="P3344">
        <v>100520</v>
      </c>
      <c r="Q3344">
        <v>12</v>
      </c>
      <c r="R3344">
        <v>100522</v>
      </c>
      <c r="S3344">
        <v>13</v>
      </c>
      <c r="T3344">
        <v>100520</v>
      </c>
      <c r="U3344">
        <v>14</v>
      </c>
      <c r="V3344">
        <v>100522</v>
      </c>
      <c r="W3344">
        <v>15</v>
      </c>
      <c r="X3344">
        <v>100520</v>
      </c>
      <c r="Y3344">
        <v>16</v>
      </c>
      <c r="Z3344">
        <v>100521</v>
      </c>
      <c r="AA3344">
        <v>17</v>
      </c>
      <c r="AB3344">
        <v>100521</v>
      </c>
      <c r="AC3344">
        <v>19</v>
      </c>
      <c r="AD3344">
        <v>100522</v>
      </c>
      <c r="AE3344">
        <v>20</v>
      </c>
      <c r="AF3344">
        <v>201734</v>
      </c>
      <c r="AG3344">
        <v>18</v>
      </c>
      <c r="AH3344" t="e">
        <f>VLOOKUP(AF3344,关卡难度线!B:H,11,0)</f>
        <v>#N/A</v>
      </c>
    </row>
    <row r="3345" spans="14:34">
      <c r="N3345" s="14">
        <v>100521</v>
      </c>
      <c r="O3345">
        <v>11</v>
      </c>
      <c r="P3345">
        <v>100521</v>
      </c>
      <c r="Q3345">
        <v>12</v>
      </c>
      <c r="R3345">
        <v>100521</v>
      </c>
      <c r="S3345">
        <v>13</v>
      </c>
      <c r="T3345">
        <v>100520</v>
      </c>
      <c r="U3345">
        <v>14</v>
      </c>
      <c r="V3345">
        <v>100522</v>
      </c>
      <c r="W3345">
        <v>15</v>
      </c>
      <c r="X3345">
        <v>100522</v>
      </c>
      <c r="Y3345">
        <v>16</v>
      </c>
      <c r="Z3345">
        <v>100522</v>
      </c>
      <c r="AA3345">
        <v>17</v>
      </c>
      <c r="AB3345">
        <v>100521</v>
      </c>
      <c r="AC3345">
        <v>19</v>
      </c>
      <c r="AD3345">
        <v>100521</v>
      </c>
      <c r="AE3345">
        <v>20</v>
      </c>
      <c r="AF3345">
        <v>201735</v>
      </c>
      <c r="AG3345">
        <v>18</v>
      </c>
      <c r="AH3345" t="e">
        <f>VLOOKUP(AF3345,关卡难度线!B:H,11,0)</f>
        <v>#N/A</v>
      </c>
    </row>
    <row r="3346" spans="14:34">
      <c r="N3346" s="14">
        <v>100520</v>
      </c>
      <c r="O3346">
        <v>11</v>
      </c>
      <c r="P3346">
        <v>100522</v>
      </c>
      <c r="Q3346">
        <v>12</v>
      </c>
      <c r="R3346">
        <v>100522</v>
      </c>
      <c r="S3346">
        <v>13</v>
      </c>
      <c r="T3346">
        <v>100521</v>
      </c>
      <c r="U3346">
        <v>14</v>
      </c>
      <c r="V3346">
        <v>100520</v>
      </c>
      <c r="W3346">
        <v>15</v>
      </c>
      <c r="X3346">
        <v>100522</v>
      </c>
      <c r="Y3346">
        <v>16</v>
      </c>
      <c r="Z3346">
        <v>100522</v>
      </c>
      <c r="AA3346">
        <v>17</v>
      </c>
      <c r="AB3346">
        <v>100520</v>
      </c>
      <c r="AC3346">
        <v>19</v>
      </c>
      <c r="AD3346">
        <v>100522</v>
      </c>
      <c r="AE3346">
        <v>20</v>
      </c>
      <c r="AF3346">
        <v>201736</v>
      </c>
      <c r="AG3346">
        <v>18</v>
      </c>
      <c r="AH3346" t="e">
        <f>VLOOKUP(AF3346,关卡难度线!B:H,11,0)</f>
        <v>#N/A</v>
      </c>
    </row>
    <row r="3347" spans="14:34">
      <c r="N3347" s="14">
        <v>100521</v>
      </c>
      <c r="O3347">
        <v>11</v>
      </c>
      <c r="P3347">
        <v>100522</v>
      </c>
      <c r="Q3347">
        <v>12</v>
      </c>
      <c r="R3347">
        <v>100521</v>
      </c>
      <c r="S3347">
        <v>13</v>
      </c>
      <c r="T3347">
        <v>100520</v>
      </c>
      <c r="U3347">
        <v>14</v>
      </c>
      <c r="V3347">
        <v>100520</v>
      </c>
      <c r="W3347">
        <v>15</v>
      </c>
      <c r="X3347">
        <v>100522</v>
      </c>
      <c r="Y3347">
        <v>16</v>
      </c>
      <c r="Z3347">
        <v>100520</v>
      </c>
      <c r="AA3347">
        <v>17</v>
      </c>
      <c r="AB3347">
        <v>100522</v>
      </c>
      <c r="AC3347">
        <v>19</v>
      </c>
      <c r="AD3347">
        <v>100520</v>
      </c>
      <c r="AE3347">
        <v>20</v>
      </c>
      <c r="AF3347">
        <v>201737</v>
      </c>
      <c r="AG3347">
        <v>18</v>
      </c>
      <c r="AH3347" t="e">
        <f>VLOOKUP(AF3347,关卡难度线!B:H,11,0)</f>
        <v>#N/A</v>
      </c>
    </row>
    <row r="3348" spans="14:34">
      <c r="N3348" s="14">
        <v>100520</v>
      </c>
      <c r="O3348">
        <v>11</v>
      </c>
      <c r="P3348">
        <v>100520</v>
      </c>
      <c r="Q3348">
        <v>12</v>
      </c>
      <c r="R3348">
        <v>100522</v>
      </c>
      <c r="S3348">
        <v>13</v>
      </c>
      <c r="T3348">
        <v>100520</v>
      </c>
      <c r="U3348">
        <v>14</v>
      </c>
      <c r="V3348">
        <v>100522</v>
      </c>
      <c r="W3348">
        <v>15</v>
      </c>
      <c r="X3348">
        <v>100520</v>
      </c>
      <c r="Y3348">
        <v>16</v>
      </c>
      <c r="Z3348">
        <v>100522</v>
      </c>
      <c r="AA3348">
        <v>17</v>
      </c>
      <c r="AB3348">
        <v>100520</v>
      </c>
      <c r="AC3348">
        <v>19</v>
      </c>
      <c r="AD3348">
        <v>100521</v>
      </c>
      <c r="AE3348">
        <v>20</v>
      </c>
      <c r="AF3348">
        <v>201738</v>
      </c>
      <c r="AG3348">
        <v>18</v>
      </c>
      <c r="AH3348" t="e">
        <f>VLOOKUP(AF3348,关卡难度线!B:H,11,0)</f>
        <v>#N/A</v>
      </c>
    </row>
    <row r="3349" spans="14:34">
      <c r="N3349" s="14">
        <v>100520</v>
      </c>
      <c r="O3349">
        <v>11</v>
      </c>
      <c r="P3349">
        <v>100522</v>
      </c>
      <c r="Q3349">
        <v>12</v>
      </c>
      <c r="R3349">
        <v>100520</v>
      </c>
      <c r="S3349">
        <v>13</v>
      </c>
      <c r="T3349">
        <v>100520</v>
      </c>
      <c r="U3349">
        <v>14</v>
      </c>
      <c r="V3349">
        <v>100520</v>
      </c>
      <c r="W3349">
        <v>15</v>
      </c>
      <c r="X3349">
        <v>100520</v>
      </c>
      <c r="Y3349">
        <v>16</v>
      </c>
      <c r="Z3349">
        <v>100522</v>
      </c>
      <c r="AA3349">
        <v>17</v>
      </c>
      <c r="AB3349">
        <v>100522</v>
      </c>
      <c r="AC3349">
        <v>19</v>
      </c>
      <c r="AD3349">
        <v>100520</v>
      </c>
      <c r="AE3349">
        <v>20</v>
      </c>
      <c r="AF3349">
        <v>201739</v>
      </c>
      <c r="AG3349">
        <v>18</v>
      </c>
      <c r="AH3349" t="e">
        <f>VLOOKUP(AF3349,关卡难度线!B:H,11,0)</f>
        <v>#N/A</v>
      </c>
    </row>
    <row r="3350" spans="14:34">
      <c r="N3350" s="14">
        <v>100521</v>
      </c>
      <c r="O3350">
        <v>11</v>
      </c>
      <c r="P3350">
        <v>100521</v>
      </c>
      <c r="Q3350">
        <v>12</v>
      </c>
      <c r="R3350">
        <v>100521</v>
      </c>
      <c r="S3350">
        <v>13</v>
      </c>
      <c r="T3350">
        <v>100520</v>
      </c>
      <c r="U3350">
        <v>14</v>
      </c>
      <c r="V3350">
        <v>100521</v>
      </c>
      <c r="W3350">
        <v>15</v>
      </c>
      <c r="X3350">
        <v>100520</v>
      </c>
      <c r="Y3350">
        <v>16</v>
      </c>
      <c r="Z3350">
        <v>100522</v>
      </c>
      <c r="AA3350">
        <v>17</v>
      </c>
      <c r="AB3350">
        <v>100521</v>
      </c>
      <c r="AC3350">
        <v>19</v>
      </c>
      <c r="AD3350">
        <v>100522</v>
      </c>
      <c r="AE3350">
        <v>20</v>
      </c>
      <c r="AF3350">
        <v>201740</v>
      </c>
      <c r="AG3350">
        <v>18</v>
      </c>
      <c r="AH3350" t="e">
        <f>VLOOKUP(AF3350,关卡难度线!B:H,11,0)</f>
        <v>#N/A</v>
      </c>
    </row>
    <row r="3351" spans="14:34">
      <c r="N3351" s="14">
        <v>100521</v>
      </c>
      <c r="O3351">
        <v>11</v>
      </c>
      <c r="P3351">
        <v>100522</v>
      </c>
      <c r="Q3351">
        <v>12</v>
      </c>
      <c r="R3351">
        <v>100520</v>
      </c>
      <c r="S3351">
        <v>13</v>
      </c>
      <c r="T3351">
        <v>100522</v>
      </c>
      <c r="U3351">
        <v>14</v>
      </c>
      <c r="V3351">
        <v>100522</v>
      </c>
      <c r="W3351">
        <v>15</v>
      </c>
      <c r="X3351">
        <v>100521</v>
      </c>
      <c r="Y3351">
        <v>16</v>
      </c>
      <c r="Z3351">
        <v>100520</v>
      </c>
      <c r="AA3351">
        <v>17</v>
      </c>
      <c r="AB3351">
        <v>100521</v>
      </c>
      <c r="AC3351">
        <v>19</v>
      </c>
      <c r="AD3351">
        <v>100521</v>
      </c>
      <c r="AE3351">
        <v>20</v>
      </c>
      <c r="AF3351">
        <v>201731</v>
      </c>
      <c r="AG3351">
        <v>18</v>
      </c>
      <c r="AH3351" t="e">
        <f>VLOOKUP(AF3351,关卡难度线!B:H,11,0)</f>
        <v>#N/A</v>
      </c>
    </row>
    <row r="3352" spans="14:34">
      <c r="N3352" s="14">
        <v>100521</v>
      </c>
      <c r="O3352">
        <v>11</v>
      </c>
      <c r="P3352">
        <v>100521</v>
      </c>
      <c r="Q3352">
        <v>12</v>
      </c>
      <c r="R3352">
        <v>100520</v>
      </c>
      <c r="S3352">
        <v>13</v>
      </c>
      <c r="T3352">
        <v>100522</v>
      </c>
      <c r="U3352">
        <v>14</v>
      </c>
      <c r="V3352">
        <v>100520</v>
      </c>
      <c r="W3352">
        <v>15</v>
      </c>
      <c r="X3352">
        <v>100521</v>
      </c>
      <c r="Y3352">
        <v>16</v>
      </c>
      <c r="Z3352">
        <v>100521</v>
      </c>
      <c r="AA3352">
        <v>17</v>
      </c>
      <c r="AB3352">
        <v>100521</v>
      </c>
      <c r="AC3352">
        <v>19</v>
      </c>
      <c r="AD3352">
        <v>100520</v>
      </c>
      <c r="AE3352">
        <v>20</v>
      </c>
      <c r="AF3352">
        <v>201732</v>
      </c>
      <c r="AG3352">
        <v>18</v>
      </c>
      <c r="AH3352" t="e">
        <f>VLOOKUP(AF3352,关卡难度线!B:H,11,0)</f>
        <v>#N/A</v>
      </c>
    </row>
    <row r="3353" spans="14:34">
      <c r="N3353" s="14">
        <v>100521</v>
      </c>
      <c r="O3353">
        <v>11</v>
      </c>
      <c r="P3353">
        <v>100521</v>
      </c>
      <c r="Q3353">
        <v>12</v>
      </c>
      <c r="R3353">
        <v>100522</v>
      </c>
      <c r="S3353">
        <v>13</v>
      </c>
      <c r="T3353">
        <v>100520</v>
      </c>
      <c r="U3353">
        <v>14</v>
      </c>
      <c r="V3353">
        <v>100520</v>
      </c>
      <c r="W3353">
        <v>15</v>
      </c>
      <c r="X3353">
        <v>100522</v>
      </c>
      <c r="Y3353">
        <v>16</v>
      </c>
      <c r="Z3353">
        <v>100521</v>
      </c>
      <c r="AA3353">
        <v>17</v>
      </c>
      <c r="AB3353">
        <v>100521</v>
      </c>
      <c r="AC3353">
        <v>19</v>
      </c>
      <c r="AD3353">
        <v>100522</v>
      </c>
      <c r="AE3353">
        <v>20</v>
      </c>
      <c r="AF3353">
        <v>201733</v>
      </c>
      <c r="AG3353">
        <v>18</v>
      </c>
      <c r="AH3353" t="e">
        <f>VLOOKUP(AF3353,关卡难度线!B:H,11,0)</f>
        <v>#N/A</v>
      </c>
    </row>
    <row r="3354" spans="14:34">
      <c r="N3354" s="14">
        <v>100522</v>
      </c>
      <c r="O3354">
        <v>11</v>
      </c>
      <c r="P3354">
        <v>100520</v>
      </c>
      <c r="Q3354">
        <v>12</v>
      </c>
      <c r="R3354">
        <v>100522</v>
      </c>
      <c r="S3354">
        <v>13</v>
      </c>
      <c r="T3354">
        <v>100520</v>
      </c>
      <c r="U3354">
        <v>14</v>
      </c>
      <c r="V3354">
        <v>100522</v>
      </c>
      <c r="W3354">
        <v>15</v>
      </c>
      <c r="X3354">
        <v>100520</v>
      </c>
      <c r="Y3354">
        <v>16</v>
      </c>
      <c r="Z3354">
        <v>100521</v>
      </c>
      <c r="AA3354">
        <v>17</v>
      </c>
      <c r="AB3354">
        <v>100521</v>
      </c>
      <c r="AC3354">
        <v>19</v>
      </c>
      <c r="AD3354">
        <v>100522</v>
      </c>
      <c r="AE3354">
        <v>20</v>
      </c>
      <c r="AF3354">
        <v>201734</v>
      </c>
      <c r="AG3354">
        <v>18</v>
      </c>
      <c r="AH3354" t="e">
        <f>VLOOKUP(AF3354,关卡难度线!B:H,11,0)</f>
        <v>#N/A</v>
      </c>
    </row>
    <row r="3355" spans="14:34">
      <c r="N3355" s="14">
        <v>100521</v>
      </c>
      <c r="O3355">
        <v>11</v>
      </c>
      <c r="P3355">
        <v>100521</v>
      </c>
      <c r="Q3355">
        <v>12</v>
      </c>
      <c r="R3355">
        <v>100521</v>
      </c>
      <c r="S3355">
        <v>13</v>
      </c>
      <c r="T3355">
        <v>100520</v>
      </c>
      <c r="U3355">
        <v>14</v>
      </c>
      <c r="V3355">
        <v>100522</v>
      </c>
      <c r="W3355">
        <v>15</v>
      </c>
      <c r="X3355">
        <v>100522</v>
      </c>
      <c r="Y3355">
        <v>16</v>
      </c>
      <c r="Z3355">
        <v>100522</v>
      </c>
      <c r="AA3355">
        <v>17</v>
      </c>
      <c r="AB3355">
        <v>100521</v>
      </c>
      <c r="AC3355">
        <v>19</v>
      </c>
      <c r="AD3355">
        <v>100521</v>
      </c>
      <c r="AE3355">
        <v>20</v>
      </c>
      <c r="AF3355">
        <v>201735</v>
      </c>
      <c r="AG3355">
        <v>18</v>
      </c>
      <c r="AH3355" t="e">
        <f>VLOOKUP(AF3355,关卡难度线!B:H,11,0)</f>
        <v>#N/A</v>
      </c>
    </row>
    <row r="3356" spans="14:34">
      <c r="N3356" s="14">
        <v>100520</v>
      </c>
      <c r="O3356">
        <v>11</v>
      </c>
      <c r="P3356">
        <v>100522</v>
      </c>
      <c r="Q3356">
        <v>12</v>
      </c>
      <c r="R3356">
        <v>100522</v>
      </c>
      <c r="S3356">
        <v>13</v>
      </c>
      <c r="T3356">
        <v>100521</v>
      </c>
      <c r="U3356">
        <v>14</v>
      </c>
      <c r="V3356">
        <v>100520</v>
      </c>
      <c r="W3356">
        <v>15</v>
      </c>
      <c r="X3356">
        <v>100522</v>
      </c>
      <c r="Y3356">
        <v>16</v>
      </c>
      <c r="Z3356">
        <v>100522</v>
      </c>
      <c r="AA3356">
        <v>17</v>
      </c>
      <c r="AB3356">
        <v>100520</v>
      </c>
      <c r="AC3356">
        <v>19</v>
      </c>
      <c r="AD3356">
        <v>100522</v>
      </c>
      <c r="AE3356">
        <v>20</v>
      </c>
      <c r="AF3356">
        <v>201736</v>
      </c>
      <c r="AG3356">
        <v>18</v>
      </c>
      <c r="AH3356" t="e">
        <f>VLOOKUP(AF3356,关卡难度线!B:H,11,0)</f>
        <v>#N/A</v>
      </c>
    </row>
    <row r="3357" spans="14:34">
      <c r="N3357" s="14">
        <v>100521</v>
      </c>
      <c r="O3357">
        <v>11</v>
      </c>
      <c r="P3357">
        <v>100522</v>
      </c>
      <c r="Q3357">
        <v>12</v>
      </c>
      <c r="R3357">
        <v>100521</v>
      </c>
      <c r="S3357">
        <v>13</v>
      </c>
      <c r="T3357">
        <v>100520</v>
      </c>
      <c r="U3357">
        <v>14</v>
      </c>
      <c r="V3357">
        <v>100520</v>
      </c>
      <c r="W3357">
        <v>15</v>
      </c>
      <c r="X3357">
        <v>100522</v>
      </c>
      <c r="Y3357">
        <v>16</v>
      </c>
      <c r="Z3357">
        <v>100520</v>
      </c>
      <c r="AA3357">
        <v>17</v>
      </c>
      <c r="AB3357">
        <v>100522</v>
      </c>
      <c r="AC3357">
        <v>19</v>
      </c>
      <c r="AD3357">
        <v>100520</v>
      </c>
      <c r="AE3357">
        <v>20</v>
      </c>
      <c r="AF3357">
        <v>201737</v>
      </c>
      <c r="AG3357">
        <v>18</v>
      </c>
      <c r="AH3357" t="e">
        <f>VLOOKUP(AF3357,关卡难度线!B:H,11,0)</f>
        <v>#N/A</v>
      </c>
    </row>
    <row r="3358" spans="14:34">
      <c r="N3358" s="14">
        <v>100520</v>
      </c>
      <c r="O3358">
        <v>11</v>
      </c>
      <c r="P3358">
        <v>100520</v>
      </c>
      <c r="Q3358">
        <v>12</v>
      </c>
      <c r="R3358">
        <v>100522</v>
      </c>
      <c r="S3358">
        <v>13</v>
      </c>
      <c r="T3358">
        <v>100520</v>
      </c>
      <c r="U3358">
        <v>14</v>
      </c>
      <c r="V3358">
        <v>100522</v>
      </c>
      <c r="W3358">
        <v>15</v>
      </c>
      <c r="X3358">
        <v>100520</v>
      </c>
      <c r="Y3358">
        <v>16</v>
      </c>
      <c r="Z3358">
        <v>100522</v>
      </c>
      <c r="AA3358">
        <v>17</v>
      </c>
      <c r="AB3358">
        <v>100520</v>
      </c>
      <c r="AC3358">
        <v>19</v>
      </c>
      <c r="AD3358">
        <v>100521</v>
      </c>
      <c r="AE3358">
        <v>20</v>
      </c>
      <c r="AF3358">
        <v>201738</v>
      </c>
      <c r="AG3358">
        <v>18</v>
      </c>
      <c r="AH3358" t="e">
        <f>VLOOKUP(AF3358,关卡难度线!B:H,11,0)</f>
        <v>#N/A</v>
      </c>
    </row>
    <row r="3359" spans="14:34">
      <c r="N3359" s="14">
        <v>100520</v>
      </c>
      <c r="O3359">
        <v>11</v>
      </c>
      <c r="P3359">
        <v>100522</v>
      </c>
      <c r="Q3359">
        <v>12</v>
      </c>
      <c r="R3359">
        <v>100520</v>
      </c>
      <c r="S3359">
        <v>13</v>
      </c>
      <c r="T3359">
        <v>100520</v>
      </c>
      <c r="U3359">
        <v>14</v>
      </c>
      <c r="V3359">
        <v>100520</v>
      </c>
      <c r="W3359">
        <v>15</v>
      </c>
      <c r="X3359">
        <v>100520</v>
      </c>
      <c r="Y3359">
        <v>16</v>
      </c>
      <c r="Z3359">
        <v>100522</v>
      </c>
      <c r="AA3359">
        <v>17</v>
      </c>
      <c r="AB3359">
        <v>100522</v>
      </c>
      <c r="AC3359">
        <v>19</v>
      </c>
      <c r="AD3359">
        <v>100520</v>
      </c>
      <c r="AE3359">
        <v>20</v>
      </c>
      <c r="AF3359">
        <v>201739</v>
      </c>
      <c r="AG3359">
        <v>18</v>
      </c>
      <c r="AH3359" t="e">
        <f>VLOOKUP(AF3359,关卡难度线!B:H,11,0)</f>
        <v>#N/A</v>
      </c>
    </row>
    <row r="3360" spans="14:34">
      <c r="N3360" s="14">
        <v>100521</v>
      </c>
      <c r="O3360">
        <v>11</v>
      </c>
      <c r="P3360">
        <v>100521</v>
      </c>
      <c r="Q3360">
        <v>12</v>
      </c>
      <c r="R3360">
        <v>100521</v>
      </c>
      <c r="S3360">
        <v>13</v>
      </c>
      <c r="T3360">
        <v>100520</v>
      </c>
      <c r="U3360">
        <v>14</v>
      </c>
      <c r="V3360">
        <v>100521</v>
      </c>
      <c r="W3360">
        <v>15</v>
      </c>
      <c r="X3360">
        <v>100520</v>
      </c>
      <c r="Y3360">
        <v>16</v>
      </c>
      <c r="Z3360">
        <v>100522</v>
      </c>
      <c r="AA3360">
        <v>17</v>
      </c>
      <c r="AB3360">
        <v>100521</v>
      </c>
      <c r="AC3360">
        <v>19</v>
      </c>
      <c r="AD3360">
        <v>100522</v>
      </c>
      <c r="AE3360">
        <v>20</v>
      </c>
      <c r="AF3360">
        <v>201740</v>
      </c>
      <c r="AG3360">
        <v>18</v>
      </c>
      <c r="AH3360" t="e">
        <f>VLOOKUP(AF3360,关卡难度线!B:H,11,0)</f>
        <v>#N/A</v>
      </c>
    </row>
    <row r="3361" spans="14:34">
      <c r="N3361" s="14">
        <v>100524</v>
      </c>
      <c r="O3361">
        <v>11</v>
      </c>
      <c r="P3361">
        <v>100523</v>
      </c>
      <c r="Q3361">
        <v>12</v>
      </c>
      <c r="R3361">
        <v>100523</v>
      </c>
      <c r="S3361">
        <v>13</v>
      </c>
      <c r="T3361">
        <v>100523</v>
      </c>
      <c r="U3361">
        <v>14</v>
      </c>
      <c r="V3361">
        <v>100525</v>
      </c>
      <c r="W3361">
        <v>15</v>
      </c>
      <c r="X3361">
        <v>100525</v>
      </c>
      <c r="Y3361">
        <v>16</v>
      </c>
      <c r="Z3361">
        <v>100523</v>
      </c>
      <c r="AA3361">
        <v>17</v>
      </c>
      <c r="AB3361">
        <v>100525</v>
      </c>
      <c r="AC3361">
        <v>19</v>
      </c>
      <c r="AD3361">
        <v>100525</v>
      </c>
      <c r="AE3361">
        <v>20</v>
      </c>
      <c r="AF3361">
        <v>201741</v>
      </c>
      <c r="AG3361">
        <v>18</v>
      </c>
      <c r="AH3361" t="e">
        <f>VLOOKUP(AF3361,关卡难度线!B:H,11,0)</f>
        <v>#N/A</v>
      </c>
    </row>
    <row r="3362" spans="14:34">
      <c r="N3362" s="14">
        <v>100523</v>
      </c>
      <c r="O3362">
        <v>11</v>
      </c>
      <c r="P3362">
        <v>100524</v>
      </c>
      <c r="Q3362">
        <v>12</v>
      </c>
      <c r="R3362">
        <v>100524</v>
      </c>
      <c r="S3362">
        <v>13</v>
      </c>
      <c r="T3362">
        <v>100525</v>
      </c>
      <c r="U3362">
        <v>14</v>
      </c>
      <c r="V3362">
        <v>100525</v>
      </c>
      <c r="W3362">
        <v>15</v>
      </c>
      <c r="X3362">
        <v>100523</v>
      </c>
      <c r="Y3362">
        <v>16</v>
      </c>
      <c r="Z3362">
        <v>100524</v>
      </c>
      <c r="AA3362">
        <v>17</v>
      </c>
      <c r="AB3362">
        <v>100525</v>
      </c>
      <c r="AC3362">
        <v>19</v>
      </c>
      <c r="AD3362">
        <v>100523</v>
      </c>
      <c r="AE3362">
        <v>20</v>
      </c>
      <c r="AF3362">
        <v>201742</v>
      </c>
      <c r="AG3362">
        <v>18</v>
      </c>
      <c r="AH3362" t="e">
        <f>VLOOKUP(AF3362,关卡难度线!B:H,11,0)</f>
        <v>#N/A</v>
      </c>
    </row>
    <row r="3363" spans="14:34">
      <c r="N3363" s="14">
        <v>100525</v>
      </c>
      <c r="O3363">
        <v>11</v>
      </c>
      <c r="P3363">
        <v>100524</v>
      </c>
      <c r="Q3363">
        <v>12</v>
      </c>
      <c r="R3363">
        <v>100523</v>
      </c>
      <c r="S3363">
        <v>13</v>
      </c>
      <c r="T3363">
        <v>100524</v>
      </c>
      <c r="U3363">
        <v>14</v>
      </c>
      <c r="V3363">
        <v>100524</v>
      </c>
      <c r="W3363">
        <v>15</v>
      </c>
      <c r="X3363">
        <v>100524</v>
      </c>
      <c r="Y3363">
        <v>16</v>
      </c>
      <c r="Z3363">
        <v>100525</v>
      </c>
      <c r="AA3363">
        <v>17</v>
      </c>
      <c r="AB3363">
        <v>100523</v>
      </c>
      <c r="AC3363">
        <v>19</v>
      </c>
      <c r="AD3363">
        <v>100524</v>
      </c>
      <c r="AE3363">
        <v>20</v>
      </c>
      <c r="AF3363">
        <v>201743</v>
      </c>
      <c r="AG3363">
        <v>18</v>
      </c>
      <c r="AH3363" t="e">
        <f>VLOOKUP(AF3363,关卡难度线!B:H,11,0)</f>
        <v>#N/A</v>
      </c>
    </row>
    <row r="3364" spans="14:34">
      <c r="N3364" s="14">
        <v>100524</v>
      </c>
      <c r="O3364">
        <v>11</v>
      </c>
      <c r="P3364">
        <v>100523</v>
      </c>
      <c r="Q3364">
        <v>12</v>
      </c>
      <c r="R3364">
        <v>100525</v>
      </c>
      <c r="S3364">
        <v>13</v>
      </c>
      <c r="T3364">
        <v>100525</v>
      </c>
      <c r="U3364">
        <v>14</v>
      </c>
      <c r="V3364">
        <v>100524</v>
      </c>
      <c r="W3364">
        <v>15</v>
      </c>
      <c r="X3364">
        <v>100523</v>
      </c>
      <c r="Y3364">
        <v>16</v>
      </c>
      <c r="Z3364">
        <v>100525</v>
      </c>
      <c r="AA3364">
        <v>17</v>
      </c>
      <c r="AB3364">
        <v>100524</v>
      </c>
      <c r="AC3364">
        <v>19</v>
      </c>
      <c r="AD3364">
        <v>100524</v>
      </c>
      <c r="AE3364">
        <v>20</v>
      </c>
      <c r="AF3364">
        <v>201744</v>
      </c>
      <c r="AG3364">
        <v>18</v>
      </c>
      <c r="AH3364" t="e">
        <f>VLOOKUP(AF3364,关卡难度线!B:H,11,0)</f>
        <v>#N/A</v>
      </c>
    </row>
    <row r="3365" spans="14:34">
      <c r="N3365" s="14">
        <v>100524</v>
      </c>
      <c r="O3365">
        <v>11</v>
      </c>
      <c r="P3365">
        <v>100524</v>
      </c>
      <c r="Q3365">
        <v>12</v>
      </c>
      <c r="R3365">
        <v>100523</v>
      </c>
      <c r="S3365">
        <v>13</v>
      </c>
      <c r="T3365">
        <v>100524</v>
      </c>
      <c r="U3365">
        <v>14</v>
      </c>
      <c r="V3365">
        <v>100523</v>
      </c>
      <c r="W3365">
        <v>15</v>
      </c>
      <c r="X3365">
        <v>100525</v>
      </c>
      <c r="Y3365">
        <v>16</v>
      </c>
      <c r="Z3365">
        <v>100525</v>
      </c>
      <c r="AA3365">
        <v>17</v>
      </c>
      <c r="AB3365">
        <v>100525</v>
      </c>
      <c r="AC3365">
        <v>19</v>
      </c>
      <c r="AD3365">
        <v>100525</v>
      </c>
      <c r="AE3365">
        <v>20</v>
      </c>
      <c r="AF3365">
        <v>201745</v>
      </c>
      <c r="AG3365">
        <v>18</v>
      </c>
      <c r="AH3365" t="e">
        <f>VLOOKUP(AF3365,关卡难度线!B:H,11,0)</f>
        <v>#N/A</v>
      </c>
    </row>
    <row r="3366" spans="14:34">
      <c r="N3366" s="14">
        <v>100524</v>
      </c>
      <c r="O3366">
        <v>11</v>
      </c>
      <c r="P3366">
        <v>100525</v>
      </c>
      <c r="Q3366">
        <v>12</v>
      </c>
      <c r="R3366">
        <v>100523</v>
      </c>
      <c r="S3366">
        <v>13</v>
      </c>
      <c r="T3366">
        <v>100525</v>
      </c>
      <c r="U3366">
        <v>14</v>
      </c>
      <c r="V3366">
        <v>100524</v>
      </c>
      <c r="W3366">
        <v>15</v>
      </c>
      <c r="X3366">
        <v>100525</v>
      </c>
      <c r="Y3366">
        <v>16</v>
      </c>
      <c r="Z3366">
        <v>100525</v>
      </c>
      <c r="AA3366">
        <v>17</v>
      </c>
      <c r="AB3366">
        <v>100525</v>
      </c>
      <c r="AC3366">
        <v>19</v>
      </c>
      <c r="AD3366">
        <v>100524</v>
      </c>
      <c r="AE3366">
        <v>20</v>
      </c>
      <c r="AF3366">
        <v>201746</v>
      </c>
      <c r="AG3366">
        <v>18</v>
      </c>
      <c r="AH3366" t="e">
        <f>VLOOKUP(AF3366,关卡难度线!B:H,11,0)</f>
        <v>#N/A</v>
      </c>
    </row>
    <row r="3367" spans="14:34">
      <c r="N3367" s="14">
        <v>100524</v>
      </c>
      <c r="O3367">
        <v>11</v>
      </c>
      <c r="P3367">
        <v>100525</v>
      </c>
      <c r="Q3367">
        <v>12</v>
      </c>
      <c r="R3367">
        <v>100523</v>
      </c>
      <c r="S3367">
        <v>13</v>
      </c>
      <c r="T3367">
        <v>100525</v>
      </c>
      <c r="U3367">
        <v>14</v>
      </c>
      <c r="V3367">
        <v>100524</v>
      </c>
      <c r="W3367">
        <v>15</v>
      </c>
      <c r="X3367">
        <v>100525</v>
      </c>
      <c r="Y3367">
        <v>16</v>
      </c>
      <c r="Z3367">
        <v>100523</v>
      </c>
      <c r="AA3367">
        <v>17</v>
      </c>
      <c r="AB3367">
        <v>100524</v>
      </c>
      <c r="AC3367">
        <v>19</v>
      </c>
      <c r="AD3367">
        <v>100523</v>
      </c>
      <c r="AE3367">
        <v>20</v>
      </c>
      <c r="AF3367">
        <v>201747</v>
      </c>
      <c r="AG3367">
        <v>18</v>
      </c>
      <c r="AH3367" t="e">
        <f>VLOOKUP(AF3367,关卡难度线!B:H,11,0)</f>
        <v>#N/A</v>
      </c>
    </row>
    <row r="3368" spans="14:34">
      <c r="N3368" s="14">
        <v>100524</v>
      </c>
      <c r="O3368">
        <v>11</v>
      </c>
      <c r="P3368">
        <v>100523</v>
      </c>
      <c r="Q3368">
        <v>12</v>
      </c>
      <c r="R3368">
        <v>100523</v>
      </c>
      <c r="S3368">
        <v>13</v>
      </c>
      <c r="T3368">
        <v>100524</v>
      </c>
      <c r="U3368">
        <v>14</v>
      </c>
      <c r="V3368">
        <v>100523</v>
      </c>
      <c r="W3368">
        <v>15</v>
      </c>
      <c r="X3368">
        <v>100523</v>
      </c>
      <c r="Y3368">
        <v>16</v>
      </c>
      <c r="Z3368">
        <v>100524</v>
      </c>
      <c r="AA3368">
        <v>17</v>
      </c>
      <c r="AB3368">
        <v>100524</v>
      </c>
      <c r="AC3368">
        <v>19</v>
      </c>
      <c r="AD3368">
        <v>100523</v>
      </c>
      <c r="AE3368">
        <v>20</v>
      </c>
      <c r="AF3368">
        <v>201748</v>
      </c>
      <c r="AG3368">
        <v>18</v>
      </c>
      <c r="AH3368" t="e">
        <f>VLOOKUP(AF3368,关卡难度线!B:H,11,0)</f>
        <v>#N/A</v>
      </c>
    </row>
    <row r="3369" spans="14:34">
      <c r="N3369" s="14">
        <v>100525</v>
      </c>
      <c r="O3369">
        <v>11</v>
      </c>
      <c r="P3369">
        <v>100523</v>
      </c>
      <c r="Q3369">
        <v>12</v>
      </c>
      <c r="R3369">
        <v>100523</v>
      </c>
      <c r="S3369">
        <v>13</v>
      </c>
      <c r="T3369">
        <v>100524</v>
      </c>
      <c r="U3369">
        <v>14</v>
      </c>
      <c r="V3369">
        <v>100523</v>
      </c>
      <c r="W3369">
        <v>15</v>
      </c>
      <c r="X3369">
        <v>100523</v>
      </c>
      <c r="Y3369">
        <v>16</v>
      </c>
      <c r="Z3369">
        <v>100523</v>
      </c>
      <c r="AA3369">
        <v>17</v>
      </c>
      <c r="AB3369">
        <v>100524</v>
      </c>
      <c r="AC3369">
        <v>19</v>
      </c>
      <c r="AD3369">
        <v>100523</v>
      </c>
      <c r="AE3369">
        <v>20</v>
      </c>
      <c r="AF3369">
        <v>201749</v>
      </c>
      <c r="AG3369">
        <v>18</v>
      </c>
      <c r="AH3369" t="e">
        <f>VLOOKUP(AF3369,关卡难度线!B:H,11,0)</f>
        <v>#N/A</v>
      </c>
    </row>
    <row r="3370" spans="14:34">
      <c r="N3370" s="14">
        <v>100523</v>
      </c>
      <c r="O3370">
        <v>11</v>
      </c>
      <c r="P3370">
        <v>100523</v>
      </c>
      <c r="Q3370">
        <v>12</v>
      </c>
      <c r="R3370">
        <v>100524</v>
      </c>
      <c r="S3370">
        <v>13</v>
      </c>
      <c r="T3370">
        <v>100525</v>
      </c>
      <c r="U3370">
        <v>14</v>
      </c>
      <c r="V3370">
        <v>100524</v>
      </c>
      <c r="W3370">
        <v>15</v>
      </c>
      <c r="X3370">
        <v>100523</v>
      </c>
      <c r="Y3370">
        <v>16</v>
      </c>
      <c r="Z3370">
        <v>100524</v>
      </c>
      <c r="AA3370">
        <v>17</v>
      </c>
      <c r="AB3370">
        <v>100523</v>
      </c>
      <c r="AC3370">
        <v>19</v>
      </c>
      <c r="AD3370">
        <v>100524</v>
      </c>
      <c r="AE3370">
        <v>20</v>
      </c>
      <c r="AF3370">
        <v>201750</v>
      </c>
      <c r="AG3370">
        <v>18</v>
      </c>
      <c r="AH3370" t="e">
        <f>VLOOKUP(AF3370,关卡难度线!B:H,11,0)</f>
        <v>#N/A</v>
      </c>
    </row>
    <row r="3371" spans="14:34">
      <c r="N3371" s="14">
        <v>100524</v>
      </c>
      <c r="O3371">
        <v>11</v>
      </c>
      <c r="P3371">
        <v>100523</v>
      </c>
      <c r="Q3371">
        <v>12</v>
      </c>
      <c r="R3371">
        <v>100523</v>
      </c>
      <c r="S3371">
        <v>13</v>
      </c>
      <c r="T3371">
        <v>100523</v>
      </c>
      <c r="U3371">
        <v>14</v>
      </c>
      <c r="V3371">
        <v>100525</v>
      </c>
      <c r="W3371">
        <v>15</v>
      </c>
      <c r="X3371">
        <v>100525</v>
      </c>
      <c r="Y3371">
        <v>16</v>
      </c>
      <c r="Z3371">
        <v>100523</v>
      </c>
      <c r="AA3371">
        <v>17</v>
      </c>
      <c r="AB3371">
        <v>100525</v>
      </c>
      <c r="AC3371">
        <v>19</v>
      </c>
      <c r="AD3371">
        <v>100525</v>
      </c>
      <c r="AE3371">
        <v>20</v>
      </c>
      <c r="AF3371">
        <v>201741</v>
      </c>
      <c r="AG3371">
        <v>18</v>
      </c>
      <c r="AH3371" t="e">
        <f>VLOOKUP(AF3371,关卡难度线!B:H,11,0)</f>
        <v>#N/A</v>
      </c>
    </row>
    <row r="3372" spans="14:34">
      <c r="N3372" s="14">
        <v>100523</v>
      </c>
      <c r="O3372">
        <v>11</v>
      </c>
      <c r="P3372">
        <v>100524</v>
      </c>
      <c r="Q3372">
        <v>12</v>
      </c>
      <c r="R3372">
        <v>100524</v>
      </c>
      <c r="S3372">
        <v>13</v>
      </c>
      <c r="T3372">
        <v>100525</v>
      </c>
      <c r="U3372">
        <v>14</v>
      </c>
      <c r="V3372">
        <v>100525</v>
      </c>
      <c r="W3372">
        <v>15</v>
      </c>
      <c r="X3372">
        <v>100523</v>
      </c>
      <c r="Y3372">
        <v>16</v>
      </c>
      <c r="Z3372">
        <v>100524</v>
      </c>
      <c r="AA3372">
        <v>17</v>
      </c>
      <c r="AB3372">
        <v>100525</v>
      </c>
      <c r="AC3372">
        <v>19</v>
      </c>
      <c r="AD3372">
        <v>100523</v>
      </c>
      <c r="AE3372">
        <v>20</v>
      </c>
      <c r="AF3372">
        <v>201742</v>
      </c>
      <c r="AG3372">
        <v>18</v>
      </c>
      <c r="AH3372" t="e">
        <f>VLOOKUP(AF3372,关卡难度线!B:H,11,0)</f>
        <v>#N/A</v>
      </c>
    </row>
    <row r="3373" spans="14:34">
      <c r="N3373" s="14">
        <v>100525</v>
      </c>
      <c r="O3373">
        <v>11</v>
      </c>
      <c r="P3373">
        <v>100524</v>
      </c>
      <c r="Q3373">
        <v>12</v>
      </c>
      <c r="R3373">
        <v>100523</v>
      </c>
      <c r="S3373">
        <v>13</v>
      </c>
      <c r="T3373">
        <v>100524</v>
      </c>
      <c r="U3373">
        <v>14</v>
      </c>
      <c r="V3373">
        <v>100524</v>
      </c>
      <c r="W3373">
        <v>15</v>
      </c>
      <c r="X3373">
        <v>100524</v>
      </c>
      <c r="Y3373">
        <v>16</v>
      </c>
      <c r="Z3373">
        <v>100525</v>
      </c>
      <c r="AA3373">
        <v>17</v>
      </c>
      <c r="AB3373">
        <v>100523</v>
      </c>
      <c r="AC3373">
        <v>19</v>
      </c>
      <c r="AD3373">
        <v>100524</v>
      </c>
      <c r="AE3373">
        <v>20</v>
      </c>
      <c r="AF3373">
        <v>201743</v>
      </c>
      <c r="AG3373">
        <v>18</v>
      </c>
      <c r="AH3373" t="e">
        <f>VLOOKUP(AF3373,关卡难度线!B:H,11,0)</f>
        <v>#N/A</v>
      </c>
    </row>
    <row r="3374" spans="14:34">
      <c r="N3374" s="14">
        <v>100524</v>
      </c>
      <c r="O3374">
        <v>11</v>
      </c>
      <c r="P3374">
        <v>100523</v>
      </c>
      <c r="Q3374">
        <v>12</v>
      </c>
      <c r="R3374">
        <v>100525</v>
      </c>
      <c r="S3374">
        <v>13</v>
      </c>
      <c r="T3374">
        <v>100525</v>
      </c>
      <c r="U3374">
        <v>14</v>
      </c>
      <c r="V3374">
        <v>100524</v>
      </c>
      <c r="W3374">
        <v>15</v>
      </c>
      <c r="X3374">
        <v>100523</v>
      </c>
      <c r="Y3374">
        <v>16</v>
      </c>
      <c r="Z3374">
        <v>100525</v>
      </c>
      <c r="AA3374">
        <v>17</v>
      </c>
      <c r="AB3374">
        <v>100524</v>
      </c>
      <c r="AC3374">
        <v>19</v>
      </c>
      <c r="AD3374">
        <v>100524</v>
      </c>
      <c r="AE3374">
        <v>20</v>
      </c>
      <c r="AF3374">
        <v>201744</v>
      </c>
      <c r="AG3374">
        <v>18</v>
      </c>
      <c r="AH3374" t="e">
        <f>VLOOKUP(AF3374,关卡难度线!B:H,11,0)</f>
        <v>#N/A</v>
      </c>
    </row>
    <row r="3375" spans="14:34">
      <c r="N3375" s="14">
        <v>100524</v>
      </c>
      <c r="O3375">
        <v>11</v>
      </c>
      <c r="P3375">
        <v>100524</v>
      </c>
      <c r="Q3375">
        <v>12</v>
      </c>
      <c r="R3375">
        <v>100523</v>
      </c>
      <c r="S3375">
        <v>13</v>
      </c>
      <c r="T3375">
        <v>100524</v>
      </c>
      <c r="U3375">
        <v>14</v>
      </c>
      <c r="V3375">
        <v>100523</v>
      </c>
      <c r="W3375">
        <v>15</v>
      </c>
      <c r="X3375">
        <v>100525</v>
      </c>
      <c r="Y3375">
        <v>16</v>
      </c>
      <c r="Z3375">
        <v>100525</v>
      </c>
      <c r="AA3375">
        <v>17</v>
      </c>
      <c r="AB3375">
        <v>100525</v>
      </c>
      <c r="AC3375">
        <v>19</v>
      </c>
      <c r="AD3375">
        <v>100525</v>
      </c>
      <c r="AE3375">
        <v>20</v>
      </c>
      <c r="AF3375">
        <v>201745</v>
      </c>
      <c r="AG3375">
        <v>18</v>
      </c>
      <c r="AH3375" t="e">
        <f>VLOOKUP(AF3375,关卡难度线!B:H,11,0)</f>
        <v>#N/A</v>
      </c>
    </row>
    <row r="3376" spans="14:34">
      <c r="N3376" s="14">
        <v>100524</v>
      </c>
      <c r="O3376">
        <v>11</v>
      </c>
      <c r="P3376">
        <v>100525</v>
      </c>
      <c r="Q3376">
        <v>12</v>
      </c>
      <c r="R3376">
        <v>100523</v>
      </c>
      <c r="S3376">
        <v>13</v>
      </c>
      <c r="T3376">
        <v>100525</v>
      </c>
      <c r="U3376">
        <v>14</v>
      </c>
      <c r="V3376">
        <v>100524</v>
      </c>
      <c r="W3376">
        <v>15</v>
      </c>
      <c r="X3376">
        <v>100525</v>
      </c>
      <c r="Y3376">
        <v>16</v>
      </c>
      <c r="Z3376">
        <v>100525</v>
      </c>
      <c r="AA3376">
        <v>17</v>
      </c>
      <c r="AB3376">
        <v>100525</v>
      </c>
      <c r="AC3376">
        <v>19</v>
      </c>
      <c r="AD3376">
        <v>100524</v>
      </c>
      <c r="AE3376">
        <v>20</v>
      </c>
      <c r="AF3376">
        <v>201746</v>
      </c>
      <c r="AG3376">
        <v>18</v>
      </c>
      <c r="AH3376" t="e">
        <f>VLOOKUP(AF3376,关卡难度线!B:H,11,0)</f>
        <v>#N/A</v>
      </c>
    </row>
    <row r="3377" spans="14:34">
      <c r="N3377" s="14">
        <v>100524</v>
      </c>
      <c r="O3377">
        <v>11</v>
      </c>
      <c r="P3377">
        <v>100525</v>
      </c>
      <c r="Q3377">
        <v>12</v>
      </c>
      <c r="R3377">
        <v>100523</v>
      </c>
      <c r="S3377">
        <v>13</v>
      </c>
      <c r="T3377">
        <v>100525</v>
      </c>
      <c r="U3377">
        <v>14</v>
      </c>
      <c r="V3377">
        <v>100524</v>
      </c>
      <c r="W3377">
        <v>15</v>
      </c>
      <c r="X3377">
        <v>100525</v>
      </c>
      <c r="Y3377">
        <v>16</v>
      </c>
      <c r="Z3377">
        <v>100523</v>
      </c>
      <c r="AA3377">
        <v>17</v>
      </c>
      <c r="AB3377">
        <v>100524</v>
      </c>
      <c r="AC3377">
        <v>19</v>
      </c>
      <c r="AD3377">
        <v>100523</v>
      </c>
      <c r="AE3377">
        <v>20</v>
      </c>
      <c r="AF3377">
        <v>201747</v>
      </c>
      <c r="AG3377">
        <v>18</v>
      </c>
      <c r="AH3377" t="e">
        <f>VLOOKUP(AF3377,关卡难度线!B:H,11,0)</f>
        <v>#N/A</v>
      </c>
    </row>
    <row r="3378" spans="14:34">
      <c r="N3378" s="14">
        <v>100524</v>
      </c>
      <c r="O3378">
        <v>11</v>
      </c>
      <c r="P3378">
        <v>100523</v>
      </c>
      <c r="Q3378">
        <v>12</v>
      </c>
      <c r="R3378">
        <v>100523</v>
      </c>
      <c r="S3378">
        <v>13</v>
      </c>
      <c r="T3378">
        <v>100524</v>
      </c>
      <c r="U3378">
        <v>14</v>
      </c>
      <c r="V3378">
        <v>100523</v>
      </c>
      <c r="W3378">
        <v>15</v>
      </c>
      <c r="X3378">
        <v>100523</v>
      </c>
      <c r="Y3378">
        <v>16</v>
      </c>
      <c r="Z3378">
        <v>100524</v>
      </c>
      <c r="AA3378">
        <v>17</v>
      </c>
      <c r="AB3378">
        <v>100524</v>
      </c>
      <c r="AC3378">
        <v>19</v>
      </c>
      <c r="AD3378">
        <v>100523</v>
      </c>
      <c r="AE3378">
        <v>20</v>
      </c>
      <c r="AF3378">
        <v>201748</v>
      </c>
      <c r="AG3378">
        <v>18</v>
      </c>
      <c r="AH3378" t="e">
        <f>VLOOKUP(AF3378,关卡难度线!B:H,11,0)</f>
        <v>#N/A</v>
      </c>
    </row>
    <row r="3379" spans="14:34">
      <c r="N3379" s="14">
        <v>100525</v>
      </c>
      <c r="O3379">
        <v>11</v>
      </c>
      <c r="P3379">
        <v>100523</v>
      </c>
      <c r="Q3379">
        <v>12</v>
      </c>
      <c r="R3379">
        <v>100523</v>
      </c>
      <c r="S3379">
        <v>13</v>
      </c>
      <c r="T3379">
        <v>100524</v>
      </c>
      <c r="U3379">
        <v>14</v>
      </c>
      <c r="V3379">
        <v>100523</v>
      </c>
      <c r="W3379">
        <v>15</v>
      </c>
      <c r="X3379">
        <v>100523</v>
      </c>
      <c r="Y3379">
        <v>16</v>
      </c>
      <c r="Z3379">
        <v>100523</v>
      </c>
      <c r="AA3379">
        <v>17</v>
      </c>
      <c r="AB3379">
        <v>100524</v>
      </c>
      <c r="AC3379">
        <v>19</v>
      </c>
      <c r="AD3379">
        <v>100523</v>
      </c>
      <c r="AE3379">
        <v>20</v>
      </c>
      <c r="AF3379">
        <v>201749</v>
      </c>
      <c r="AG3379">
        <v>18</v>
      </c>
      <c r="AH3379" t="e">
        <f>VLOOKUP(AF3379,关卡难度线!B:H,11,0)</f>
        <v>#N/A</v>
      </c>
    </row>
    <row r="3380" spans="14:34">
      <c r="N3380" s="14">
        <v>100523</v>
      </c>
      <c r="O3380">
        <v>11</v>
      </c>
      <c r="P3380">
        <v>100523</v>
      </c>
      <c r="Q3380">
        <v>12</v>
      </c>
      <c r="R3380">
        <v>100524</v>
      </c>
      <c r="S3380">
        <v>13</v>
      </c>
      <c r="T3380">
        <v>100525</v>
      </c>
      <c r="U3380">
        <v>14</v>
      </c>
      <c r="V3380">
        <v>100524</v>
      </c>
      <c r="W3380">
        <v>15</v>
      </c>
      <c r="X3380">
        <v>100523</v>
      </c>
      <c r="Y3380">
        <v>16</v>
      </c>
      <c r="Z3380">
        <v>100524</v>
      </c>
      <c r="AA3380">
        <v>17</v>
      </c>
      <c r="AB3380">
        <v>100523</v>
      </c>
      <c r="AC3380">
        <v>19</v>
      </c>
      <c r="AD3380">
        <v>100524</v>
      </c>
      <c r="AE3380">
        <v>20</v>
      </c>
      <c r="AF3380">
        <v>201750</v>
      </c>
      <c r="AG3380">
        <v>18</v>
      </c>
      <c r="AH3380" t="e">
        <f>VLOOKUP(AF3380,关卡难度线!B:H,11,0)</f>
        <v>#N/A</v>
      </c>
    </row>
    <row r="3381" spans="14:34">
      <c r="N3381" s="14">
        <v>100527</v>
      </c>
      <c r="O3381">
        <v>11</v>
      </c>
      <c r="P3381">
        <v>100528</v>
      </c>
      <c r="Q3381">
        <v>12</v>
      </c>
      <c r="R3381">
        <v>100527</v>
      </c>
      <c r="S3381">
        <v>13</v>
      </c>
      <c r="T3381">
        <v>100528</v>
      </c>
      <c r="U3381">
        <v>14</v>
      </c>
      <c r="V3381">
        <v>100526</v>
      </c>
      <c r="W3381">
        <v>15</v>
      </c>
      <c r="X3381">
        <v>100527</v>
      </c>
      <c r="Y3381">
        <v>16</v>
      </c>
      <c r="Z3381">
        <v>100527</v>
      </c>
      <c r="AA3381">
        <v>17</v>
      </c>
      <c r="AB3381">
        <v>100527</v>
      </c>
      <c r="AC3381">
        <v>19</v>
      </c>
      <c r="AD3381">
        <v>100528</v>
      </c>
      <c r="AE3381">
        <v>20</v>
      </c>
      <c r="AF3381">
        <v>201751</v>
      </c>
      <c r="AG3381">
        <v>18</v>
      </c>
      <c r="AH3381" t="e">
        <f>VLOOKUP(AF3381,关卡难度线!B:H,11,0)</f>
        <v>#N/A</v>
      </c>
    </row>
    <row r="3382" spans="14:34">
      <c r="N3382" s="14">
        <v>100528</v>
      </c>
      <c r="O3382">
        <v>11</v>
      </c>
      <c r="P3382">
        <v>100527</v>
      </c>
      <c r="Q3382">
        <v>12</v>
      </c>
      <c r="R3382">
        <v>100528</v>
      </c>
      <c r="S3382">
        <v>13</v>
      </c>
      <c r="T3382">
        <v>100526</v>
      </c>
      <c r="U3382">
        <v>14</v>
      </c>
      <c r="V3382">
        <v>100527</v>
      </c>
      <c r="W3382">
        <v>15</v>
      </c>
      <c r="X3382">
        <v>100527</v>
      </c>
      <c r="Y3382">
        <v>16</v>
      </c>
      <c r="Z3382">
        <v>100528</v>
      </c>
      <c r="AA3382">
        <v>17</v>
      </c>
      <c r="AB3382">
        <v>100526</v>
      </c>
      <c r="AC3382">
        <v>19</v>
      </c>
      <c r="AD3382">
        <v>100526</v>
      </c>
      <c r="AE3382">
        <v>20</v>
      </c>
      <c r="AF3382">
        <v>201752</v>
      </c>
      <c r="AG3382">
        <v>18</v>
      </c>
      <c r="AH3382" t="e">
        <f>VLOOKUP(AF3382,关卡难度线!B:H,11,0)</f>
        <v>#N/A</v>
      </c>
    </row>
    <row r="3383" spans="14:34">
      <c r="N3383" s="14">
        <v>100527</v>
      </c>
      <c r="O3383">
        <v>11</v>
      </c>
      <c r="P3383">
        <v>100526</v>
      </c>
      <c r="Q3383">
        <v>12</v>
      </c>
      <c r="R3383">
        <v>100526</v>
      </c>
      <c r="S3383">
        <v>13</v>
      </c>
      <c r="T3383">
        <v>100527</v>
      </c>
      <c r="U3383">
        <v>14</v>
      </c>
      <c r="V3383">
        <v>100528</v>
      </c>
      <c r="W3383">
        <v>15</v>
      </c>
      <c r="X3383">
        <v>100527</v>
      </c>
      <c r="Y3383">
        <v>16</v>
      </c>
      <c r="Z3383">
        <v>100526</v>
      </c>
      <c r="AA3383">
        <v>17</v>
      </c>
      <c r="AB3383">
        <v>100528</v>
      </c>
      <c r="AC3383">
        <v>19</v>
      </c>
      <c r="AD3383">
        <v>100528</v>
      </c>
      <c r="AE3383">
        <v>20</v>
      </c>
      <c r="AF3383">
        <v>201753</v>
      </c>
      <c r="AG3383">
        <v>18</v>
      </c>
      <c r="AH3383" t="e">
        <f>VLOOKUP(AF3383,关卡难度线!B:H,11,0)</f>
        <v>#N/A</v>
      </c>
    </row>
    <row r="3384" spans="14:34">
      <c r="N3384" s="14">
        <v>100526</v>
      </c>
      <c r="O3384">
        <v>11</v>
      </c>
      <c r="P3384">
        <v>100528</v>
      </c>
      <c r="Q3384">
        <v>12</v>
      </c>
      <c r="R3384">
        <v>100526</v>
      </c>
      <c r="S3384">
        <v>13</v>
      </c>
      <c r="T3384">
        <v>100528</v>
      </c>
      <c r="U3384">
        <v>14</v>
      </c>
      <c r="V3384">
        <v>100527</v>
      </c>
      <c r="W3384">
        <v>15</v>
      </c>
      <c r="X3384">
        <v>100526</v>
      </c>
      <c r="Y3384">
        <v>16</v>
      </c>
      <c r="Z3384">
        <v>100526</v>
      </c>
      <c r="AA3384">
        <v>17</v>
      </c>
      <c r="AB3384">
        <v>100526</v>
      </c>
      <c r="AC3384">
        <v>19</v>
      </c>
      <c r="AD3384">
        <v>100528</v>
      </c>
      <c r="AE3384">
        <v>20</v>
      </c>
      <c r="AF3384">
        <v>201754</v>
      </c>
      <c r="AG3384">
        <v>18</v>
      </c>
      <c r="AH3384" t="e">
        <f>VLOOKUP(AF3384,关卡难度线!B:H,11,0)</f>
        <v>#N/A</v>
      </c>
    </row>
    <row r="3385" spans="14:34">
      <c r="N3385" s="14">
        <v>100527</v>
      </c>
      <c r="O3385">
        <v>11</v>
      </c>
      <c r="P3385">
        <v>100527</v>
      </c>
      <c r="Q3385">
        <v>12</v>
      </c>
      <c r="R3385">
        <v>100527</v>
      </c>
      <c r="S3385">
        <v>13</v>
      </c>
      <c r="T3385">
        <v>100526</v>
      </c>
      <c r="U3385">
        <v>14</v>
      </c>
      <c r="V3385">
        <v>100526</v>
      </c>
      <c r="W3385">
        <v>15</v>
      </c>
      <c r="X3385">
        <v>100528</v>
      </c>
      <c r="Y3385">
        <v>16</v>
      </c>
      <c r="Z3385">
        <v>100527</v>
      </c>
      <c r="AA3385">
        <v>17</v>
      </c>
      <c r="AB3385">
        <v>100526</v>
      </c>
      <c r="AC3385">
        <v>19</v>
      </c>
      <c r="AD3385">
        <v>100528</v>
      </c>
      <c r="AE3385">
        <v>20</v>
      </c>
      <c r="AF3385">
        <v>201755</v>
      </c>
      <c r="AG3385">
        <v>18</v>
      </c>
      <c r="AH3385" t="e">
        <f>VLOOKUP(AF3385,关卡难度线!B:H,11,0)</f>
        <v>#N/A</v>
      </c>
    </row>
    <row r="3386" spans="14:34">
      <c r="N3386" s="14">
        <v>100526</v>
      </c>
      <c r="O3386">
        <v>11</v>
      </c>
      <c r="P3386">
        <v>100527</v>
      </c>
      <c r="Q3386">
        <v>12</v>
      </c>
      <c r="R3386">
        <v>100528</v>
      </c>
      <c r="S3386">
        <v>13</v>
      </c>
      <c r="T3386">
        <v>100526</v>
      </c>
      <c r="U3386">
        <v>14</v>
      </c>
      <c r="V3386">
        <v>100528</v>
      </c>
      <c r="W3386">
        <v>15</v>
      </c>
      <c r="X3386">
        <v>100527</v>
      </c>
      <c r="Y3386">
        <v>16</v>
      </c>
      <c r="Z3386">
        <v>100526</v>
      </c>
      <c r="AA3386">
        <v>17</v>
      </c>
      <c r="AB3386">
        <v>100527</v>
      </c>
      <c r="AC3386">
        <v>19</v>
      </c>
      <c r="AD3386">
        <v>100528</v>
      </c>
      <c r="AE3386">
        <v>20</v>
      </c>
      <c r="AF3386">
        <v>201756</v>
      </c>
      <c r="AG3386">
        <v>18</v>
      </c>
      <c r="AH3386" t="e">
        <f>VLOOKUP(AF3386,关卡难度线!B:H,11,0)</f>
        <v>#N/A</v>
      </c>
    </row>
    <row r="3387" spans="14:34">
      <c r="N3387" s="14">
        <v>100527</v>
      </c>
      <c r="O3387">
        <v>11</v>
      </c>
      <c r="P3387">
        <v>100526</v>
      </c>
      <c r="Q3387">
        <v>12</v>
      </c>
      <c r="R3387">
        <v>100527</v>
      </c>
      <c r="S3387">
        <v>13</v>
      </c>
      <c r="T3387">
        <v>100528</v>
      </c>
      <c r="U3387">
        <v>14</v>
      </c>
      <c r="V3387">
        <v>100527</v>
      </c>
      <c r="W3387">
        <v>15</v>
      </c>
      <c r="X3387">
        <v>100526</v>
      </c>
      <c r="Y3387">
        <v>16</v>
      </c>
      <c r="Z3387">
        <v>100526</v>
      </c>
      <c r="AA3387">
        <v>17</v>
      </c>
      <c r="AB3387">
        <v>100526</v>
      </c>
      <c r="AC3387">
        <v>19</v>
      </c>
      <c r="AD3387">
        <v>100527</v>
      </c>
      <c r="AE3387">
        <v>20</v>
      </c>
      <c r="AF3387">
        <v>201757</v>
      </c>
      <c r="AG3387">
        <v>18</v>
      </c>
      <c r="AH3387" t="e">
        <f>VLOOKUP(AF3387,关卡难度线!B:H,11,0)</f>
        <v>#N/A</v>
      </c>
    </row>
    <row r="3388" spans="14:34">
      <c r="N3388" s="14">
        <v>100527</v>
      </c>
      <c r="O3388">
        <v>11</v>
      </c>
      <c r="P3388">
        <v>100526</v>
      </c>
      <c r="Q3388">
        <v>12</v>
      </c>
      <c r="R3388">
        <v>100528</v>
      </c>
      <c r="S3388">
        <v>13</v>
      </c>
      <c r="T3388">
        <v>100527</v>
      </c>
      <c r="U3388">
        <v>14</v>
      </c>
      <c r="V3388">
        <v>100528</v>
      </c>
      <c r="W3388">
        <v>15</v>
      </c>
      <c r="X3388">
        <v>100526</v>
      </c>
      <c r="Y3388">
        <v>16</v>
      </c>
      <c r="Z3388">
        <v>100526</v>
      </c>
      <c r="AA3388">
        <v>17</v>
      </c>
      <c r="AB3388">
        <v>100528</v>
      </c>
      <c r="AC3388">
        <v>19</v>
      </c>
      <c r="AD3388">
        <v>100526</v>
      </c>
      <c r="AE3388">
        <v>20</v>
      </c>
      <c r="AF3388">
        <v>201758</v>
      </c>
      <c r="AG3388">
        <v>18</v>
      </c>
      <c r="AH3388" t="e">
        <f>VLOOKUP(AF3388,关卡难度线!B:H,11,0)</f>
        <v>#N/A</v>
      </c>
    </row>
    <row r="3389" spans="14:34">
      <c r="N3389" s="14">
        <v>100526</v>
      </c>
      <c r="O3389">
        <v>11</v>
      </c>
      <c r="P3389">
        <v>100526</v>
      </c>
      <c r="Q3389">
        <v>12</v>
      </c>
      <c r="R3389">
        <v>100528</v>
      </c>
      <c r="S3389">
        <v>13</v>
      </c>
      <c r="T3389">
        <v>100528</v>
      </c>
      <c r="U3389">
        <v>14</v>
      </c>
      <c r="V3389">
        <v>100527</v>
      </c>
      <c r="W3389">
        <v>15</v>
      </c>
      <c r="X3389">
        <v>100526</v>
      </c>
      <c r="Y3389">
        <v>16</v>
      </c>
      <c r="Z3389">
        <v>100526</v>
      </c>
      <c r="AA3389">
        <v>17</v>
      </c>
      <c r="AB3389">
        <v>100528</v>
      </c>
      <c r="AC3389">
        <v>19</v>
      </c>
      <c r="AD3389">
        <v>100526</v>
      </c>
      <c r="AE3389">
        <v>20</v>
      </c>
      <c r="AF3389">
        <v>201759</v>
      </c>
      <c r="AG3389">
        <v>18</v>
      </c>
      <c r="AH3389" t="e">
        <f>VLOOKUP(AF3389,关卡难度线!B:H,11,0)</f>
        <v>#N/A</v>
      </c>
    </row>
    <row r="3390" spans="14:34">
      <c r="N3390" s="14">
        <v>100526</v>
      </c>
      <c r="O3390">
        <v>11</v>
      </c>
      <c r="P3390">
        <v>100528</v>
      </c>
      <c r="Q3390">
        <v>12</v>
      </c>
      <c r="R3390">
        <v>100528</v>
      </c>
      <c r="S3390">
        <v>13</v>
      </c>
      <c r="T3390">
        <v>100527</v>
      </c>
      <c r="U3390">
        <v>14</v>
      </c>
      <c r="V3390">
        <v>100526</v>
      </c>
      <c r="W3390">
        <v>15</v>
      </c>
      <c r="X3390">
        <v>100528</v>
      </c>
      <c r="Y3390">
        <v>16</v>
      </c>
      <c r="Z3390">
        <v>100527</v>
      </c>
      <c r="AA3390">
        <v>17</v>
      </c>
      <c r="AB3390">
        <v>100528</v>
      </c>
      <c r="AC3390">
        <v>19</v>
      </c>
      <c r="AD3390">
        <v>100526</v>
      </c>
      <c r="AE3390">
        <v>20</v>
      </c>
      <c r="AF3390">
        <v>201760</v>
      </c>
      <c r="AG3390">
        <v>18</v>
      </c>
      <c r="AH3390" t="e">
        <f>VLOOKUP(AF3390,关卡难度线!B:H,11,0)</f>
        <v>#N/A</v>
      </c>
    </row>
    <row r="3391" spans="14:34">
      <c r="N3391" s="14">
        <v>100527</v>
      </c>
      <c r="O3391">
        <v>11</v>
      </c>
      <c r="P3391">
        <v>100528</v>
      </c>
      <c r="Q3391">
        <v>12</v>
      </c>
      <c r="R3391">
        <v>100527</v>
      </c>
      <c r="S3391">
        <v>13</v>
      </c>
      <c r="T3391">
        <v>100528</v>
      </c>
      <c r="U3391">
        <v>14</v>
      </c>
      <c r="V3391">
        <v>100526</v>
      </c>
      <c r="W3391">
        <v>15</v>
      </c>
      <c r="X3391">
        <v>100527</v>
      </c>
      <c r="Y3391">
        <v>16</v>
      </c>
      <c r="Z3391">
        <v>100527</v>
      </c>
      <c r="AA3391">
        <v>17</v>
      </c>
      <c r="AB3391">
        <v>100527</v>
      </c>
      <c r="AC3391">
        <v>19</v>
      </c>
      <c r="AD3391">
        <v>100528</v>
      </c>
      <c r="AE3391">
        <v>20</v>
      </c>
      <c r="AF3391">
        <v>201751</v>
      </c>
      <c r="AG3391">
        <v>18</v>
      </c>
      <c r="AH3391" t="e">
        <f>VLOOKUP(AF3391,关卡难度线!B:H,11,0)</f>
        <v>#N/A</v>
      </c>
    </row>
    <row r="3392" spans="14:34">
      <c r="N3392" s="14">
        <v>100528</v>
      </c>
      <c r="O3392">
        <v>11</v>
      </c>
      <c r="P3392">
        <v>100527</v>
      </c>
      <c r="Q3392">
        <v>12</v>
      </c>
      <c r="R3392">
        <v>100528</v>
      </c>
      <c r="S3392">
        <v>13</v>
      </c>
      <c r="T3392">
        <v>100526</v>
      </c>
      <c r="U3392">
        <v>14</v>
      </c>
      <c r="V3392">
        <v>100527</v>
      </c>
      <c r="W3392">
        <v>15</v>
      </c>
      <c r="X3392">
        <v>100527</v>
      </c>
      <c r="Y3392">
        <v>16</v>
      </c>
      <c r="Z3392">
        <v>100528</v>
      </c>
      <c r="AA3392">
        <v>17</v>
      </c>
      <c r="AB3392">
        <v>100526</v>
      </c>
      <c r="AC3392">
        <v>19</v>
      </c>
      <c r="AD3392">
        <v>100526</v>
      </c>
      <c r="AE3392">
        <v>20</v>
      </c>
      <c r="AF3392">
        <v>201752</v>
      </c>
      <c r="AG3392">
        <v>18</v>
      </c>
      <c r="AH3392" t="e">
        <f>VLOOKUP(AF3392,关卡难度线!B:H,11,0)</f>
        <v>#N/A</v>
      </c>
    </row>
    <row r="3393" spans="14:34">
      <c r="N3393" s="14">
        <v>100527</v>
      </c>
      <c r="O3393">
        <v>11</v>
      </c>
      <c r="P3393">
        <v>100526</v>
      </c>
      <c r="Q3393">
        <v>12</v>
      </c>
      <c r="R3393">
        <v>100526</v>
      </c>
      <c r="S3393">
        <v>13</v>
      </c>
      <c r="T3393">
        <v>100527</v>
      </c>
      <c r="U3393">
        <v>14</v>
      </c>
      <c r="V3393">
        <v>100528</v>
      </c>
      <c r="W3393">
        <v>15</v>
      </c>
      <c r="X3393">
        <v>100527</v>
      </c>
      <c r="Y3393">
        <v>16</v>
      </c>
      <c r="Z3393">
        <v>100526</v>
      </c>
      <c r="AA3393">
        <v>17</v>
      </c>
      <c r="AB3393">
        <v>100528</v>
      </c>
      <c r="AC3393">
        <v>19</v>
      </c>
      <c r="AD3393">
        <v>100528</v>
      </c>
      <c r="AE3393">
        <v>20</v>
      </c>
      <c r="AF3393">
        <v>201753</v>
      </c>
      <c r="AG3393">
        <v>18</v>
      </c>
      <c r="AH3393" t="e">
        <f>VLOOKUP(AF3393,关卡难度线!B:H,11,0)</f>
        <v>#N/A</v>
      </c>
    </row>
    <row r="3394" spans="14:34">
      <c r="N3394" s="14">
        <v>100526</v>
      </c>
      <c r="O3394">
        <v>11</v>
      </c>
      <c r="P3394">
        <v>100528</v>
      </c>
      <c r="Q3394">
        <v>12</v>
      </c>
      <c r="R3394">
        <v>100526</v>
      </c>
      <c r="S3394">
        <v>13</v>
      </c>
      <c r="T3394">
        <v>100528</v>
      </c>
      <c r="U3394">
        <v>14</v>
      </c>
      <c r="V3394">
        <v>100527</v>
      </c>
      <c r="W3394">
        <v>15</v>
      </c>
      <c r="X3394">
        <v>100526</v>
      </c>
      <c r="Y3394">
        <v>16</v>
      </c>
      <c r="Z3394">
        <v>100526</v>
      </c>
      <c r="AA3394">
        <v>17</v>
      </c>
      <c r="AB3394">
        <v>100526</v>
      </c>
      <c r="AC3394">
        <v>19</v>
      </c>
      <c r="AD3394">
        <v>100528</v>
      </c>
      <c r="AE3394">
        <v>20</v>
      </c>
      <c r="AF3394">
        <v>201754</v>
      </c>
      <c r="AG3394">
        <v>18</v>
      </c>
      <c r="AH3394" t="e">
        <f>VLOOKUP(AF3394,关卡难度线!B:H,11,0)</f>
        <v>#N/A</v>
      </c>
    </row>
    <row r="3395" spans="14:34">
      <c r="N3395" s="14">
        <v>100527</v>
      </c>
      <c r="O3395">
        <v>11</v>
      </c>
      <c r="P3395">
        <v>100527</v>
      </c>
      <c r="Q3395">
        <v>12</v>
      </c>
      <c r="R3395">
        <v>100527</v>
      </c>
      <c r="S3395">
        <v>13</v>
      </c>
      <c r="T3395">
        <v>100526</v>
      </c>
      <c r="U3395">
        <v>14</v>
      </c>
      <c r="V3395">
        <v>100526</v>
      </c>
      <c r="W3395">
        <v>15</v>
      </c>
      <c r="X3395">
        <v>100528</v>
      </c>
      <c r="Y3395">
        <v>16</v>
      </c>
      <c r="Z3395">
        <v>100527</v>
      </c>
      <c r="AA3395">
        <v>17</v>
      </c>
      <c r="AB3395">
        <v>100526</v>
      </c>
      <c r="AC3395">
        <v>19</v>
      </c>
      <c r="AD3395">
        <v>100528</v>
      </c>
      <c r="AE3395">
        <v>20</v>
      </c>
      <c r="AF3395">
        <v>201755</v>
      </c>
      <c r="AG3395">
        <v>18</v>
      </c>
      <c r="AH3395" t="e">
        <f>VLOOKUP(AF3395,关卡难度线!B:H,11,0)</f>
        <v>#N/A</v>
      </c>
    </row>
    <row r="3396" spans="14:34">
      <c r="N3396" s="14">
        <v>100526</v>
      </c>
      <c r="O3396">
        <v>11</v>
      </c>
      <c r="P3396">
        <v>100527</v>
      </c>
      <c r="Q3396">
        <v>12</v>
      </c>
      <c r="R3396">
        <v>100528</v>
      </c>
      <c r="S3396">
        <v>13</v>
      </c>
      <c r="T3396">
        <v>100526</v>
      </c>
      <c r="U3396">
        <v>14</v>
      </c>
      <c r="V3396">
        <v>100528</v>
      </c>
      <c r="W3396">
        <v>15</v>
      </c>
      <c r="X3396">
        <v>100527</v>
      </c>
      <c r="Y3396">
        <v>16</v>
      </c>
      <c r="Z3396">
        <v>100526</v>
      </c>
      <c r="AA3396">
        <v>17</v>
      </c>
      <c r="AB3396">
        <v>100527</v>
      </c>
      <c r="AC3396">
        <v>19</v>
      </c>
      <c r="AD3396">
        <v>100528</v>
      </c>
      <c r="AE3396">
        <v>20</v>
      </c>
      <c r="AF3396">
        <v>201756</v>
      </c>
      <c r="AG3396">
        <v>18</v>
      </c>
      <c r="AH3396" t="e">
        <f>VLOOKUP(AF3396,关卡难度线!B:H,11,0)</f>
        <v>#N/A</v>
      </c>
    </row>
    <row r="3397" spans="14:34">
      <c r="N3397" s="14">
        <v>100527</v>
      </c>
      <c r="O3397">
        <v>11</v>
      </c>
      <c r="P3397">
        <v>100526</v>
      </c>
      <c r="Q3397">
        <v>12</v>
      </c>
      <c r="R3397">
        <v>100527</v>
      </c>
      <c r="S3397">
        <v>13</v>
      </c>
      <c r="T3397">
        <v>100528</v>
      </c>
      <c r="U3397">
        <v>14</v>
      </c>
      <c r="V3397">
        <v>100527</v>
      </c>
      <c r="W3397">
        <v>15</v>
      </c>
      <c r="X3397">
        <v>100526</v>
      </c>
      <c r="Y3397">
        <v>16</v>
      </c>
      <c r="Z3397">
        <v>100526</v>
      </c>
      <c r="AA3397">
        <v>17</v>
      </c>
      <c r="AB3397">
        <v>100526</v>
      </c>
      <c r="AC3397">
        <v>19</v>
      </c>
      <c r="AD3397">
        <v>100527</v>
      </c>
      <c r="AE3397">
        <v>20</v>
      </c>
      <c r="AF3397">
        <v>201757</v>
      </c>
      <c r="AG3397">
        <v>18</v>
      </c>
      <c r="AH3397" t="e">
        <f>VLOOKUP(AF3397,关卡难度线!B:H,11,0)</f>
        <v>#N/A</v>
      </c>
    </row>
    <row r="3398" spans="14:34">
      <c r="N3398" s="14">
        <v>100527</v>
      </c>
      <c r="O3398">
        <v>11</v>
      </c>
      <c r="P3398">
        <v>100526</v>
      </c>
      <c r="Q3398">
        <v>12</v>
      </c>
      <c r="R3398">
        <v>100528</v>
      </c>
      <c r="S3398">
        <v>13</v>
      </c>
      <c r="T3398">
        <v>100527</v>
      </c>
      <c r="U3398">
        <v>14</v>
      </c>
      <c r="V3398">
        <v>100528</v>
      </c>
      <c r="W3398">
        <v>15</v>
      </c>
      <c r="X3398">
        <v>100526</v>
      </c>
      <c r="Y3398">
        <v>16</v>
      </c>
      <c r="Z3398">
        <v>100526</v>
      </c>
      <c r="AA3398">
        <v>17</v>
      </c>
      <c r="AB3398">
        <v>100528</v>
      </c>
      <c r="AC3398">
        <v>19</v>
      </c>
      <c r="AD3398">
        <v>100526</v>
      </c>
      <c r="AE3398">
        <v>20</v>
      </c>
      <c r="AF3398">
        <v>201758</v>
      </c>
      <c r="AG3398">
        <v>18</v>
      </c>
      <c r="AH3398" t="e">
        <f>VLOOKUP(AF3398,关卡难度线!B:H,11,0)</f>
        <v>#N/A</v>
      </c>
    </row>
    <row r="3399" spans="14:34">
      <c r="N3399" s="14">
        <v>100526</v>
      </c>
      <c r="O3399">
        <v>11</v>
      </c>
      <c r="P3399">
        <v>100526</v>
      </c>
      <c r="Q3399">
        <v>12</v>
      </c>
      <c r="R3399">
        <v>100528</v>
      </c>
      <c r="S3399">
        <v>13</v>
      </c>
      <c r="T3399">
        <v>100528</v>
      </c>
      <c r="U3399">
        <v>14</v>
      </c>
      <c r="V3399">
        <v>100527</v>
      </c>
      <c r="W3399">
        <v>15</v>
      </c>
      <c r="X3399">
        <v>100526</v>
      </c>
      <c r="Y3399">
        <v>16</v>
      </c>
      <c r="Z3399">
        <v>100526</v>
      </c>
      <c r="AA3399">
        <v>17</v>
      </c>
      <c r="AB3399">
        <v>100528</v>
      </c>
      <c r="AC3399">
        <v>19</v>
      </c>
      <c r="AD3399">
        <v>100526</v>
      </c>
      <c r="AE3399">
        <v>20</v>
      </c>
      <c r="AF3399">
        <v>201759</v>
      </c>
      <c r="AG3399">
        <v>18</v>
      </c>
      <c r="AH3399" t="e">
        <f>VLOOKUP(AF3399,关卡难度线!B:H,11,0)</f>
        <v>#N/A</v>
      </c>
    </row>
    <row r="3400" spans="14:34">
      <c r="N3400" s="14">
        <v>100526</v>
      </c>
      <c r="O3400">
        <v>11</v>
      </c>
      <c r="P3400">
        <v>100528</v>
      </c>
      <c r="Q3400">
        <v>12</v>
      </c>
      <c r="R3400">
        <v>100528</v>
      </c>
      <c r="S3400">
        <v>13</v>
      </c>
      <c r="T3400">
        <v>100527</v>
      </c>
      <c r="U3400">
        <v>14</v>
      </c>
      <c r="V3400">
        <v>100526</v>
      </c>
      <c r="W3400">
        <v>15</v>
      </c>
      <c r="X3400">
        <v>100528</v>
      </c>
      <c r="Y3400">
        <v>16</v>
      </c>
      <c r="Z3400">
        <v>100527</v>
      </c>
      <c r="AA3400">
        <v>17</v>
      </c>
      <c r="AB3400">
        <v>100528</v>
      </c>
      <c r="AC3400">
        <v>19</v>
      </c>
      <c r="AD3400">
        <v>100526</v>
      </c>
      <c r="AE3400">
        <v>20</v>
      </c>
      <c r="AF3400">
        <v>201760</v>
      </c>
      <c r="AG3400">
        <v>18</v>
      </c>
      <c r="AH3400" t="e">
        <f>VLOOKUP(AF3400,关卡难度线!B:H,11,0)</f>
        <v>#N/A</v>
      </c>
    </row>
    <row r="3401" spans="14:34">
      <c r="N3401" s="14">
        <v>100530</v>
      </c>
      <c r="O3401">
        <v>11</v>
      </c>
      <c r="P3401">
        <v>100530</v>
      </c>
      <c r="Q3401">
        <v>12</v>
      </c>
      <c r="R3401">
        <v>100529</v>
      </c>
      <c r="S3401">
        <v>13</v>
      </c>
      <c r="T3401">
        <v>100529</v>
      </c>
      <c r="U3401">
        <v>14</v>
      </c>
      <c r="V3401">
        <v>100530</v>
      </c>
      <c r="W3401">
        <v>15</v>
      </c>
      <c r="X3401">
        <v>100530</v>
      </c>
      <c r="Y3401">
        <v>16</v>
      </c>
      <c r="Z3401">
        <v>100531</v>
      </c>
      <c r="AA3401">
        <v>17</v>
      </c>
      <c r="AB3401">
        <v>100529</v>
      </c>
      <c r="AC3401">
        <v>19</v>
      </c>
      <c r="AD3401">
        <v>100529</v>
      </c>
      <c r="AE3401">
        <v>20</v>
      </c>
      <c r="AF3401">
        <v>201761</v>
      </c>
      <c r="AG3401">
        <v>18</v>
      </c>
      <c r="AH3401" t="e">
        <f>VLOOKUP(AF3401,关卡难度线!B:H,11,0)</f>
        <v>#N/A</v>
      </c>
    </row>
    <row r="3402" spans="14:34">
      <c r="N3402" s="14">
        <v>100531</v>
      </c>
      <c r="O3402">
        <v>11</v>
      </c>
      <c r="P3402">
        <v>100531</v>
      </c>
      <c r="Q3402">
        <v>12</v>
      </c>
      <c r="R3402">
        <v>100531</v>
      </c>
      <c r="S3402">
        <v>13</v>
      </c>
      <c r="T3402">
        <v>100530</v>
      </c>
      <c r="U3402">
        <v>14</v>
      </c>
      <c r="V3402">
        <v>100530</v>
      </c>
      <c r="W3402">
        <v>15</v>
      </c>
      <c r="X3402">
        <v>100531</v>
      </c>
      <c r="Y3402">
        <v>16</v>
      </c>
      <c r="Z3402">
        <v>100531</v>
      </c>
      <c r="AA3402">
        <v>17</v>
      </c>
      <c r="AB3402">
        <v>100531</v>
      </c>
      <c r="AC3402">
        <v>19</v>
      </c>
      <c r="AD3402">
        <v>100530</v>
      </c>
      <c r="AE3402">
        <v>20</v>
      </c>
      <c r="AF3402">
        <v>201762</v>
      </c>
      <c r="AG3402">
        <v>18</v>
      </c>
      <c r="AH3402" t="e">
        <f>VLOOKUP(AF3402,关卡难度线!B:H,11,0)</f>
        <v>#N/A</v>
      </c>
    </row>
    <row r="3403" spans="14:34">
      <c r="N3403" s="14">
        <v>100530</v>
      </c>
      <c r="O3403">
        <v>11</v>
      </c>
      <c r="P3403">
        <v>100529</v>
      </c>
      <c r="Q3403">
        <v>12</v>
      </c>
      <c r="R3403">
        <v>100530</v>
      </c>
      <c r="S3403">
        <v>13</v>
      </c>
      <c r="T3403">
        <v>100531</v>
      </c>
      <c r="U3403">
        <v>14</v>
      </c>
      <c r="V3403">
        <v>100531</v>
      </c>
      <c r="W3403">
        <v>15</v>
      </c>
      <c r="X3403">
        <v>100530</v>
      </c>
      <c r="Y3403">
        <v>16</v>
      </c>
      <c r="Z3403">
        <v>100530</v>
      </c>
      <c r="AA3403">
        <v>17</v>
      </c>
      <c r="AB3403">
        <v>100529</v>
      </c>
      <c r="AC3403">
        <v>19</v>
      </c>
      <c r="AD3403">
        <v>100531</v>
      </c>
      <c r="AE3403">
        <v>20</v>
      </c>
      <c r="AF3403">
        <v>201763</v>
      </c>
      <c r="AG3403">
        <v>18</v>
      </c>
      <c r="AH3403" t="e">
        <f>VLOOKUP(AF3403,关卡难度线!B:H,11,0)</f>
        <v>#N/A</v>
      </c>
    </row>
    <row r="3404" spans="14:34">
      <c r="N3404" s="14">
        <v>100530</v>
      </c>
      <c r="O3404">
        <v>11</v>
      </c>
      <c r="P3404">
        <v>100531</v>
      </c>
      <c r="Q3404">
        <v>12</v>
      </c>
      <c r="R3404">
        <v>100529</v>
      </c>
      <c r="S3404">
        <v>13</v>
      </c>
      <c r="T3404">
        <v>100529</v>
      </c>
      <c r="U3404">
        <v>14</v>
      </c>
      <c r="V3404">
        <v>100529</v>
      </c>
      <c r="W3404">
        <v>15</v>
      </c>
      <c r="X3404">
        <v>100530</v>
      </c>
      <c r="Y3404">
        <v>16</v>
      </c>
      <c r="Z3404">
        <v>100530</v>
      </c>
      <c r="AA3404">
        <v>17</v>
      </c>
      <c r="AB3404">
        <v>100531</v>
      </c>
      <c r="AC3404">
        <v>19</v>
      </c>
      <c r="AD3404">
        <v>100529</v>
      </c>
      <c r="AE3404">
        <v>20</v>
      </c>
      <c r="AF3404">
        <v>201764</v>
      </c>
      <c r="AG3404">
        <v>18</v>
      </c>
      <c r="AH3404" t="e">
        <f>VLOOKUP(AF3404,关卡难度线!B:H,11,0)</f>
        <v>#N/A</v>
      </c>
    </row>
    <row r="3405" spans="14:34">
      <c r="N3405" s="14">
        <v>100531</v>
      </c>
      <c r="O3405">
        <v>11</v>
      </c>
      <c r="P3405">
        <v>100531</v>
      </c>
      <c r="Q3405">
        <v>12</v>
      </c>
      <c r="R3405">
        <v>100529</v>
      </c>
      <c r="S3405">
        <v>13</v>
      </c>
      <c r="T3405">
        <v>100529</v>
      </c>
      <c r="U3405">
        <v>14</v>
      </c>
      <c r="V3405">
        <v>100531</v>
      </c>
      <c r="W3405">
        <v>15</v>
      </c>
      <c r="X3405">
        <v>100529</v>
      </c>
      <c r="Y3405">
        <v>16</v>
      </c>
      <c r="Z3405">
        <v>100531</v>
      </c>
      <c r="AA3405">
        <v>17</v>
      </c>
      <c r="AB3405">
        <v>100529</v>
      </c>
      <c r="AC3405">
        <v>19</v>
      </c>
      <c r="AD3405">
        <v>100530</v>
      </c>
      <c r="AE3405">
        <v>20</v>
      </c>
      <c r="AF3405">
        <v>201765</v>
      </c>
      <c r="AG3405">
        <v>18</v>
      </c>
      <c r="AH3405" t="e">
        <f>VLOOKUP(AF3405,关卡难度线!B:H,11,0)</f>
        <v>#N/A</v>
      </c>
    </row>
    <row r="3406" spans="14:34">
      <c r="N3406" s="14">
        <v>100530</v>
      </c>
      <c r="O3406">
        <v>11</v>
      </c>
      <c r="P3406">
        <v>100529</v>
      </c>
      <c r="Q3406">
        <v>12</v>
      </c>
      <c r="R3406">
        <v>100531</v>
      </c>
      <c r="S3406">
        <v>13</v>
      </c>
      <c r="T3406">
        <v>100531</v>
      </c>
      <c r="U3406">
        <v>14</v>
      </c>
      <c r="V3406">
        <v>100530</v>
      </c>
      <c r="W3406">
        <v>15</v>
      </c>
      <c r="X3406">
        <v>100531</v>
      </c>
      <c r="Y3406">
        <v>16</v>
      </c>
      <c r="Z3406">
        <v>100529</v>
      </c>
      <c r="AA3406">
        <v>17</v>
      </c>
      <c r="AB3406">
        <v>100530</v>
      </c>
      <c r="AC3406">
        <v>19</v>
      </c>
      <c r="AD3406">
        <v>100529</v>
      </c>
      <c r="AE3406">
        <v>20</v>
      </c>
      <c r="AF3406">
        <v>201766</v>
      </c>
      <c r="AG3406">
        <v>18</v>
      </c>
      <c r="AH3406" t="e">
        <f>VLOOKUP(AF3406,关卡难度线!B:H,11,0)</f>
        <v>#N/A</v>
      </c>
    </row>
    <row r="3407" spans="14:34">
      <c r="N3407" s="14">
        <v>100531</v>
      </c>
      <c r="O3407">
        <v>11</v>
      </c>
      <c r="P3407">
        <v>100531</v>
      </c>
      <c r="Q3407">
        <v>12</v>
      </c>
      <c r="R3407">
        <v>100530</v>
      </c>
      <c r="S3407">
        <v>13</v>
      </c>
      <c r="T3407">
        <v>100531</v>
      </c>
      <c r="U3407">
        <v>14</v>
      </c>
      <c r="V3407">
        <v>100530</v>
      </c>
      <c r="W3407">
        <v>15</v>
      </c>
      <c r="X3407">
        <v>100529</v>
      </c>
      <c r="Y3407">
        <v>16</v>
      </c>
      <c r="Z3407">
        <v>100531</v>
      </c>
      <c r="AA3407">
        <v>17</v>
      </c>
      <c r="AB3407">
        <v>100531</v>
      </c>
      <c r="AC3407">
        <v>19</v>
      </c>
      <c r="AD3407">
        <v>100531</v>
      </c>
      <c r="AE3407">
        <v>20</v>
      </c>
      <c r="AF3407">
        <v>201767</v>
      </c>
      <c r="AG3407">
        <v>18</v>
      </c>
      <c r="AH3407" t="e">
        <f>VLOOKUP(AF3407,关卡难度线!B:H,11,0)</f>
        <v>#N/A</v>
      </c>
    </row>
    <row r="3408" spans="14:34">
      <c r="N3408" s="14">
        <v>100529</v>
      </c>
      <c r="O3408">
        <v>11</v>
      </c>
      <c r="P3408">
        <v>100530</v>
      </c>
      <c r="Q3408">
        <v>12</v>
      </c>
      <c r="R3408">
        <v>100531</v>
      </c>
      <c r="S3408">
        <v>13</v>
      </c>
      <c r="T3408">
        <v>100530</v>
      </c>
      <c r="U3408">
        <v>14</v>
      </c>
      <c r="V3408">
        <v>100529</v>
      </c>
      <c r="W3408">
        <v>15</v>
      </c>
      <c r="X3408">
        <v>100530</v>
      </c>
      <c r="Y3408">
        <v>16</v>
      </c>
      <c r="Z3408">
        <v>100529</v>
      </c>
      <c r="AA3408">
        <v>17</v>
      </c>
      <c r="AB3408">
        <v>100530</v>
      </c>
      <c r="AC3408">
        <v>19</v>
      </c>
      <c r="AD3408">
        <v>100529</v>
      </c>
      <c r="AE3408">
        <v>20</v>
      </c>
      <c r="AF3408">
        <v>201768</v>
      </c>
      <c r="AG3408">
        <v>18</v>
      </c>
      <c r="AH3408" t="e">
        <f>VLOOKUP(AF3408,关卡难度线!B:H,11,0)</f>
        <v>#N/A</v>
      </c>
    </row>
    <row r="3409" spans="14:34">
      <c r="N3409" s="14">
        <v>100531</v>
      </c>
      <c r="O3409">
        <v>11</v>
      </c>
      <c r="P3409">
        <v>100530</v>
      </c>
      <c r="Q3409">
        <v>12</v>
      </c>
      <c r="R3409">
        <v>100530</v>
      </c>
      <c r="S3409">
        <v>13</v>
      </c>
      <c r="T3409">
        <v>100530</v>
      </c>
      <c r="U3409">
        <v>14</v>
      </c>
      <c r="V3409">
        <v>100531</v>
      </c>
      <c r="W3409">
        <v>15</v>
      </c>
      <c r="X3409">
        <v>100531</v>
      </c>
      <c r="Y3409">
        <v>16</v>
      </c>
      <c r="Z3409">
        <v>100531</v>
      </c>
      <c r="AA3409">
        <v>17</v>
      </c>
      <c r="AB3409">
        <v>100529</v>
      </c>
      <c r="AC3409">
        <v>19</v>
      </c>
      <c r="AD3409">
        <v>100531</v>
      </c>
      <c r="AE3409">
        <v>20</v>
      </c>
      <c r="AF3409">
        <v>201769</v>
      </c>
      <c r="AG3409">
        <v>18</v>
      </c>
      <c r="AH3409" t="e">
        <f>VLOOKUP(AF3409,关卡难度线!B:H,11,0)</f>
        <v>#N/A</v>
      </c>
    </row>
    <row r="3410" spans="14:34">
      <c r="N3410" s="14">
        <v>100530</v>
      </c>
      <c r="O3410">
        <v>11</v>
      </c>
      <c r="P3410">
        <v>100531</v>
      </c>
      <c r="Q3410">
        <v>12</v>
      </c>
      <c r="R3410">
        <v>100530</v>
      </c>
      <c r="S3410">
        <v>13</v>
      </c>
      <c r="T3410">
        <v>100531</v>
      </c>
      <c r="U3410">
        <v>14</v>
      </c>
      <c r="V3410">
        <v>100529</v>
      </c>
      <c r="W3410">
        <v>15</v>
      </c>
      <c r="X3410">
        <v>100531</v>
      </c>
      <c r="Y3410">
        <v>16</v>
      </c>
      <c r="Z3410">
        <v>100530</v>
      </c>
      <c r="AA3410">
        <v>17</v>
      </c>
      <c r="AB3410">
        <v>100530</v>
      </c>
      <c r="AC3410">
        <v>19</v>
      </c>
      <c r="AD3410">
        <v>100530</v>
      </c>
      <c r="AE3410">
        <v>20</v>
      </c>
      <c r="AF3410">
        <v>201770</v>
      </c>
      <c r="AG3410">
        <v>18</v>
      </c>
      <c r="AH3410" t="e">
        <f>VLOOKUP(AF3410,关卡难度线!B:H,11,0)</f>
        <v>#N/A</v>
      </c>
    </row>
    <row r="3411" spans="14:34">
      <c r="N3411" s="14">
        <v>100530</v>
      </c>
      <c r="O3411">
        <v>11</v>
      </c>
      <c r="P3411">
        <v>100530</v>
      </c>
      <c r="Q3411">
        <v>12</v>
      </c>
      <c r="R3411">
        <v>100529</v>
      </c>
      <c r="S3411">
        <v>13</v>
      </c>
      <c r="T3411">
        <v>100529</v>
      </c>
      <c r="U3411">
        <v>14</v>
      </c>
      <c r="V3411">
        <v>100530</v>
      </c>
      <c r="W3411">
        <v>15</v>
      </c>
      <c r="X3411">
        <v>100530</v>
      </c>
      <c r="Y3411">
        <v>16</v>
      </c>
      <c r="Z3411">
        <v>100531</v>
      </c>
      <c r="AA3411">
        <v>17</v>
      </c>
      <c r="AB3411">
        <v>100529</v>
      </c>
      <c r="AC3411">
        <v>19</v>
      </c>
      <c r="AD3411">
        <v>100529</v>
      </c>
      <c r="AE3411">
        <v>20</v>
      </c>
      <c r="AF3411">
        <v>201761</v>
      </c>
      <c r="AG3411">
        <v>18</v>
      </c>
      <c r="AH3411" t="e">
        <f>VLOOKUP(AF3411,关卡难度线!B:H,11,0)</f>
        <v>#N/A</v>
      </c>
    </row>
    <row r="3412" spans="14:34">
      <c r="N3412" s="14">
        <v>100531</v>
      </c>
      <c r="O3412">
        <v>11</v>
      </c>
      <c r="P3412">
        <v>100531</v>
      </c>
      <c r="Q3412">
        <v>12</v>
      </c>
      <c r="R3412">
        <v>100531</v>
      </c>
      <c r="S3412">
        <v>13</v>
      </c>
      <c r="T3412">
        <v>100530</v>
      </c>
      <c r="U3412">
        <v>14</v>
      </c>
      <c r="V3412">
        <v>100530</v>
      </c>
      <c r="W3412">
        <v>15</v>
      </c>
      <c r="X3412">
        <v>100531</v>
      </c>
      <c r="Y3412">
        <v>16</v>
      </c>
      <c r="Z3412">
        <v>100531</v>
      </c>
      <c r="AA3412">
        <v>17</v>
      </c>
      <c r="AB3412">
        <v>100531</v>
      </c>
      <c r="AC3412">
        <v>19</v>
      </c>
      <c r="AD3412">
        <v>100530</v>
      </c>
      <c r="AE3412">
        <v>20</v>
      </c>
      <c r="AF3412">
        <v>201762</v>
      </c>
      <c r="AG3412">
        <v>18</v>
      </c>
      <c r="AH3412" t="e">
        <f>VLOOKUP(AF3412,关卡难度线!B:H,11,0)</f>
        <v>#N/A</v>
      </c>
    </row>
    <row r="3413" spans="14:34">
      <c r="N3413" s="14">
        <v>100530</v>
      </c>
      <c r="O3413">
        <v>11</v>
      </c>
      <c r="P3413">
        <v>100529</v>
      </c>
      <c r="Q3413">
        <v>12</v>
      </c>
      <c r="R3413">
        <v>100530</v>
      </c>
      <c r="S3413">
        <v>13</v>
      </c>
      <c r="T3413">
        <v>100531</v>
      </c>
      <c r="U3413">
        <v>14</v>
      </c>
      <c r="V3413">
        <v>100531</v>
      </c>
      <c r="W3413">
        <v>15</v>
      </c>
      <c r="X3413">
        <v>100530</v>
      </c>
      <c r="Y3413">
        <v>16</v>
      </c>
      <c r="Z3413">
        <v>100530</v>
      </c>
      <c r="AA3413">
        <v>17</v>
      </c>
      <c r="AB3413">
        <v>100529</v>
      </c>
      <c r="AC3413">
        <v>19</v>
      </c>
      <c r="AD3413">
        <v>100531</v>
      </c>
      <c r="AE3413">
        <v>20</v>
      </c>
      <c r="AF3413">
        <v>201763</v>
      </c>
      <c r="AG3413">
        <v>18</v>
      </c>
      <c r="AH3413" t="e">
        <f>VLOOKUP(AF3413,关卡难度线!B:H,11,0)</f>
        <v>#N/A</v>
      </c>
    </row>
    <row r="3414" spans="14:34">
      <c r="N3414" s="14">
        <v>100530</v>
      </c>
      <c r="O3414">
        <v>11</v>
      </c>
      <c r="P3414">
        <v>100531</v>
      </c>
      <c r="Q3414">
        <v>12</v>
      </c>
      <c r="R3414">
        <v>100529</v>
      </c>
      <c r="S3414">
        <v>13</v>
      </c>
      <c r="T3414">
        <v>100529</v>
      </c>
      <c r="U3414">
        <v>14</v>
      </c>
      <c r="V3414">
        <v>100529</v>
      </c>
      <c r="W3414">
        <v>15</v>
      </c>
      <c r="X3414">
        <v>100530</v>
      </c>
      <c r="Y3414">
        <v>16</v>
      </c>
      <c r="Z3414">
        <v>100530</v>
      </c>
      <c r="AA3414">
        <v>17</v>
      </c>
      <c r="AB3414">
        <v>100531</v>
      </c>
      <c r="AC3414">
        <v>19</v>
      </c>
      <c r="AD3414">
        <v>100529</v>
      </c>
      <c r="AE3414">
        <v>20</v>
      </c>
      <c r="AF3414">
        <v>201764</v>
      </c>
      <c r="AG3414">
        <v>18</v>
      </c>
      <c r="AH3414" t="e">
        <f>VLOOKUP(AF3414,关卡难度线!B:H,11,0)</f>
        <v>#N/A</v>
      </c>
    </row>
    <row r="3415" spans="14:34">
      <c r="N3415" s="14">
        <v>100531</v>
      </c>
      <c r="O3415">
        <v>11</v>
      </c>
      <c r="P3415">
        <v>100531</v>
      </c>
      <c r="Q3415">
        <v>12</v>
      </c>
      <c r="R3415">
        <v>100529</v>
      </c>
      <c r="S3415">
        <v>13</v>
      </c>
      <c r="T3415">
        <v>100529</v>
      </c>
      <c r="U3415">
        <v>14</v>
      </c>
      <c r="V3415">
        <v>100531</v>
      </c>
      <c r="W3415">
        <v>15</v>
      </c>
      <c r="X3415">
        <v>100529</v>
      </c>
      <c r="Y3415">
        <v>16</v>
      </c>
      <c r="Z3415">
        <v>100531</v>
      </c>
      <c r="AA3415">
        <v>17</v>
      </c>
      <c r="AB3415">
        <v>100529</v>
      </c>
      <c r="AC3415">
        <v>19</v>
      </c>
      <c r="AD3415">
        <v>100530</v>
      </c>
      <c r="AE3415">
        <v>20</v>
      </c>
      <c r="AF3415">
        <v>201765</v>
      </c>
      <c r="AG3415">
        <v>18</v>
      </c>
      <c r="AH3415" t="e">
        <f>VLOOKUP(AF3415,关卡难度线!B:H,11,0)</f>
        <v>#N/A</v>
      </c>
    </row>
    <row r="3416" spans="14:34">
      <c r="N3416" s="14">
        <v>100530</v>
      </c>
      <c r="O3416">
        <v>11</v>
      </c>
      <c r="P3416">
        <v>100529</v>
      </c>
      <c r="Q3416">
        <v>12</v>
      </c>
      <c r="R3416">
        <v>100531</v>
      </c>
      <c r="S3416">
        <v>13</v>
      </c>
      <c r="T3416">
        <v>100531</v>
      </c>
      <c r="U3416">
        <v>14</v>
      </c>
      <c r="V3416">
        <v>100530</v>
      </c>
      <c r="W3416">
        <v>15</v>
      </c>
      <c r="X3416">
        <v>100531</v>
      </c>
      <c r="Y3416">
        <v>16</v>
      </c>
      <c r="Z3416">
        <v>100529</v>
      </c>
      <c r="AA3416">
        <v>17</v>
      </c>
      <c r="AB3416">
        <v>100530</v>
      </c>
      <c r="AC3416">
        <v>19</v>
      </c>
      <c r="AD3416">
        <v>100529</v>
      </c>
      <c r="AE3416">
        <v>20</v>
      </c>
      <c r="AF3416">
        <v>201766</v>
      </c>
      <c r="AG3416">
        <v>18</v>
      </c>
      <c r="AH3416" t="e">
        <f>VLOOKUP(AF3416,关卡难度线!B:H,11,0)</f>
        <v>#N/A</v>
      </c>
    </row>
    <row r="3417" spans="14:34">
      <c r="N3417" s="14">
        <v>100531</v>
      </c>
      <c r="O3417">
        <v>11</v>
      </c>
      <c r="P3417">
        <v>100531</v>
      </c>
      <c r="Q3417">
        <v>12</v>
      </c>
      <c r="R3417">
        <v>100530</v>
      </c>
      <c r="S3417">
        <v>13</v>
      </c>
      <c r="T3417">
        <v>100531</v>
      </c>
      <c r="U3417">
        <v>14</v>
      </c>
      <c r="V3417">
        <v>100530</v>
      </c>
      <c r="W3417">
        <v>15</v>
      </c>
      <c r="X3417">
        <v>100529</v>
      </c>
      <c r="Y3417">
        <v>16</v>
      </c>
      <c r="Z3417">
        <v>100531</v>
      </c>
      <c r="AA3417">
        <v>17</v>
      </c>
      <c r="AB3417">
        <v>100531</v>
      </c>
      <c r="AC3417">
        <v>19</v>
      </c>
      <c r="AD3417">
        <v>100531</v>
      </c>
      <c r="AE3417">
        <v>20</v>
      </c>
      <c r="AF3417">
        <v>201767</v>
      </c>
      <c r="AG3417">
        <v>18</v>
      </c>
      <c r="AH3417" t="e">
        <f>VLOOKUP(AF3417,关卡难度线!B:H,11,0)</f>
        <v>#N/A</v>
      </c>
    </row>
    <row r="3418" spans="14:34">
      <c r="N3418" s="14">
        <v>100529</v>
      </c>
      <c r="O3418">
        <v>11</v>
      </c>
      <c r="P3418">
        <v>100530</v>
      </c>
      <c r="Q3418">
        <v>12</v>
      </c>
      <c r="R3418">
        <v>100531</v>
      </c>
      <c r="S3418">
        <v>13</v>
      </c>
      <c r="T3418">
        <v>100530</v>
      </c>
      <c r="U3418">
        <v>14</v>
      </c>
      <c r="V3418">
        <v>100529</v>
      </c>
      <c r="W3418">
        <v>15</v>
      </c>
      <c r="X3418">
        <v>100530</v>
      </c>
      <c r="Y3418">
        <v>16</v>
      </c>
      <c r="Z3418">
        <v>100529</v>
      </c>
      <c r="AA3418">
        <v>17</v>
      </c>
      <c r="AB3418">
        <v>100530</v>
      </c>
      <c r="AC3418">
        <v>19</v>
      </c>
      <c r="AD3418">
        <v>100529</v>
      </c>
      <c r="AE3418">
        <v>20</v>
      </c>
      <c r="AF3418">
        <v>201768</v>
      </c>
      <c r="AG3418">
        <v>18</v>
      </c>
      <c r="AH3418" t="e">
        <f>VLOOKUP(AF3418,关卡难度线!B:H,11,0)</f>
        <v>#N/A</v>
      </c>
    </row>
    <row r="3419" spans="14:34">
      <c r="N3419" s="14">
        <v>100531</v>
      </c>
      <c r="O3419">
        <v>11</v>
      </c>
      <c r="P3419">
        <v>100530</v>
      </c>
      <c r="Q3419">
        <v>12</v>
      </c>
      <c r="R3419">
        <v>100530</v>
      </c>
      <c r="S3419">
        <v>13</v>
      </c>
      <c r="T3419">
        <v>100530</v>
      </c>
      <c r="U3419">
        <v>14</v>
      </c>
      <c r="V3419">
        <v>100531</v>
      </c>
      <c r="W3419">
        <v>15</v>
      </c>
      <c r="X3419">
        <v>100531</v>
      </c>
      <c r="Y3419">
        <v>16</v>
      </c>
      <c r="Z3419">
        <v>100531</v>
      </c>
      <c r="AA3419">
        <v>17</v>
      </c>
      <c r="AB3419">
        <v>100529</v>
      </c>
      <c r="AC3419">
        <v>19</v>
      </c>
      <c r="AD3419">
        <v>100531</v>
      </c>
      <c r="AE3419">
        <v>20</v>
      </c>
      <c r="AF3419">
        <v>201769</v>
      </c>
      <c r="AG3419">
        <v>18</v>
      </c>
      <c r="AH3419" t="e">
        <f>VLOOKUP(AF3419,关卡难度线!B:H,11,0)</f>
        <v>#N/A</v>
      </c>
    </row>
    <row r="3420" spans="14:34">
      <c r="N3420" s="14">
        <v>100530</v>
      </c>
      <c r="O3420">
        <v>11</v>
      </c>
      <c r="P3420">
        <v>100531</v>
      </c>
      <c r="Q3420">
        <v>12</v>
      </c>
      <c r="R3420">
        <v>100530</v>
      </c>
      <c r="S3420">
        <v>13</v>
      </c>
      <c r="T3420">
        <v>100531</v>
      </c>
      <c r="U3420">
        <v>14</v>
      </c>
      <c r="V3420">
        <v>100529</v>
      </c>
      <c r="W3420">
        <v>15</v>
      </c>
      <c r="X3420">
        <v>100531</v>
      </c>
      <c r="Y3420">
        <v>16</v>
      </c>
      <c r="Z3420">
        <v>100530</v>
      </c>
      <c r="AA3420">
        <v>17</v>
      </c>
      <c r="AB3420">
        <v>100530</v>
      </c>
      <c r="AC3420">
        <v>19</v>
      </c>
      <c r="AD3420">
        <v>100530</v>
      </c>
      <c r="AE3420">
        <v>20</v>
      </c>
      <c r="AF3420">
        <v>201770</v>
      </c>
      <c r="AG3420">
        <v>18</v>
      </c>
      <c r="AH3420" t="e">
        <f>VLOOKUP(AF3420,关卡难度线!B:H,11,0)</f>
        <v>#N/A</v>
      </c>
    </row>
    <row r="3421" spans="14:34">
      <c r="N3421" s="14">
        <v>100534</v>
      </c>
      <c r="O3421">
        <v>11</v>
      </c>
      <c r="P3421">
        <v>100533</v>
      </c>
      <c r="Q3421">
        <v>12</v>
      </c>
      <c r="R3421">
        <v>100534</v>
      </c>
      <c r="S3421">
        <v>13</v>
      </c>
      <c r="T3421">
        <v>100532</v>
      </c>
      <c r="U3421">
        <v>14</v>
      </c>
      <c r="V3421">
        <v>100534</v>
      </c>
      <c r="W3421">
        <v>15</v>
      </c>
      <c r="X3421">
        <v>100532</v>
      </c>
      <c r="Y3421">
        <v>16</v>
      </c>
      <c r="Z3421">
        <v>100532</v>
      </c>
      <c r="AA3421">
        <v>17</v>
      </c>
      <c r="AB3421">
        <v>100533</v>
      </c>
      <c r="AC3421">
        <v>19</v>
      </c>
      <c r="AD3421">
        <v>100534</v>
      </c>
      <c r="AE3421">
        <v>20</v>
      </c>
      <c r="AF3421">
        <v>201771</v>
      </c>
      <c r="AG3421">
        <v>18</v>
      </c>
      <c r="AH3421" t="e">
        <f>VLOOKUP(AF3421,关卡难度线!B:H,11,0)</f>
        <v>#N/A</v>
      </c>
    </row>
    <row r="3422" spans="14:34">
      <c r="N3422" s="14">
        <v>100534</v>
      </c>
      <c r="O3422">
        <v>11</v>
      </c>
      <c r="P3422">
        <v>100533</v>
      </c>
      <c r="Q3422">
        <v>12</v>
      </c>
      <c r="R3422">
        <v>100533</v>
      </c>
      <c r="S3422">
        <v>13</v>
      </c>
      <c r="T3422">
        <v>100532</v>
      </c>
      <c r="U3422">
        <v>14</v>
      </c>
      <c r="V3422">
        <v>100533</v>
      </c>
      <c r="W3422">
        <v>15</v>
      </c>
      <c r="X3422">
        <v>100532</v>
      </c>
      <c r="Y3422">
        <v>16</v>
      </c>
      <c r="Z3422">
        <v>100532</v>
      </c>
      <c r="AA3422">
        <v>17</v>
      </c>
      <c r="AB3422">
        <v>100533</v>
      </c>
      <c r="AC3422">
        <v>19</v>
      </c>
      <c r="AD3422">
        <v>100532</v>
      </c>
      <c r="AE3422">
        <v>20</v>
      </c>
      <c r="AF3422">
        <v>201772</v>
      </c>
      <c r="AG3422">
        <v>18</v>
      </c>
      <c r="AH3422" t="e">
        <f>VLOOKUP(AF3422,关卡难度线!B:H,11,0)</f>
        <v>#N/A</v>
      </c>
    </row>
    <row r="3423" spans="14:34">
      <c r="N3423" s="14">
        <v>100533</v>
      </c>
      <c r="O3423">
        <v>11</v>
      </c>
      <c r="P3423">
        <v>100534</v>
      </c>
      <c r="Q3423">
        <v>12</v>
      </c>
      <c r="R3423">
        <v>100532</v>
      </c>
      <c r="S3423">
        <v>13</v>
      </c>
      <c r="T3423">
        <v>100533</v>
      </c>
      <c r="U3423">
        <v>14</v>
      </c>
      <c r="V3423">
        <v>100534</v>
      </c>
      <c r="W3423">
        <v>15</v>
      </c>
      <c r="X3423">
        <v>100532</v>
      </c>
      <c r="Y3423">
        <v>16</v>
      </c>
      <c r="Z3423">
        <v>100533</v>
      </c>
      <c r="AA3423">
        <v>17</v>
      </c>
      <c r="AB3423">
        <v>100534</v>
      </c>
      <c r="AC3423">
        <v>19</v>
      </c>
      <c r="AD3423">
        <v>100532</v>
      </c>
      <c r="AE3423">
        <v>20</v>
      </c>
      <c r="AF3423">
        <v>201773</v>
      </c>
      <c r="AG3423">
        <v>18</v>
      </c>
      <c r="AH3423" t="e">
        <f>VLOOKUP(AF3423,关卡难度线!B:H,11,0)</f>
        <v>#N/A</v>
      </c>
    </row>
    <row r="3424" spans="14:34">
      <c r="N3424" s="14">
        <v>100534</v>
      </c>
      <c r="O3424">
        <v>11</v>
      </c>
      <c r="P3424">
        <v>100532</v>
      </c>
      <c r="Q3424">
        <v>12</v>
      </c>
      <c r="R3424">
        <v>100532</v>
      </c>
      <c r="S3424">
        <v>13</v>
      </c>
      <c r="T3424">
        <v>100534</v>
      </c>
      <c r="U3424">
        <v>14</v>
      </c>
      <c r="V3424">
        <v>100533</v>
      </c>
      <c r="W3424">
        <v>15</v>
      </c>
      <c r="X3424">
        <v>100533</v>
      </c>
      <c r="Y3424">
        <v>16</v>
      </c>
      <c r="Z3424">
        <v>100534</v>
      </c>
      <c r="AA3424">
        <v>17</v>
      </c>
      <c r="AB3424">
        <v>100533</v>
      </c>
      <c r="AC3424">
        <v>19</v>
      </c>
      <c r="AD3424">
        <v>100532</v>
      </c>
      <c r="AE3424">
        <v>20</v>
      </c>
      <c r="AF3424">
        <v>201774</v>
      </c>
      <c r="AG3424">
        <v>18</v>
      </c>
      <c r="AH3424" t="e">
        <f>VLOOKUP(AF3424,关卡难度线!B:H,11,0)</f>
        <v>#N/A</v>
      </c>
    </row>
    <row r="3425" spans="14:34">
      <c r="N3425" s="14">
        <v>100533</v>
      </c>
      <c r="O3425">
        <v>11</v>
      </c>
      <c r="P3425">
        <v>100533</v>
      </c>
      <c r="Q3425">
        <v>12</v>
      </c>
      <c r="R3425">
        <v>100533</v>
      </c>
      <c r="S3425">
        <v>13</v>
      </c>
      <c r="T3425">
        <v>100534</v>
      </c>
      <c r="U3425">
        <v>14</v>
      </c>
      <c r="V3425">
        <v>100534</v>
      </c>
      <c r="W3425">
        <v>15</v>
      </c>
      <c r="X3425">
        <v>100533</v>
      </c>
      <c r="Y3425">
        <v>16</v>
      </c>
      <c r="Z3425">
        <v>100533</v>
      </c>
      <c r="AA3425">
        <v>17</v>
      </c>
      <c r="AB3425">
        <v>100532</v>
      </c>
      <c r="AC3425">
        <v>19</v>
      </c>
      <c r="AD3425">
        <v>100533</v>
      </c>
      <c r="AE3425">
        <v>20</v>
      </c>
      <c r="AF3425">
        <v>201775</v>
      </c>
      <c r="AG3425">
        <v>18</v>
      </c>
      <c r="AH3425" t="e">
        <f>VLOOKUP(AF3425,关卡难度线!B:H,11,0)</f>
        <v>#N/A</v>
      </c>
    </row>
    <row r="3426" spans="14:34">
      <c r="N3426" s="14">
        <v>100533</v>
      </c>
      <c r="O3426">
        <v>11</v>
      </c>
      <c r="P3426">
        <v>100532</v>
      </c>
      <c r="Q3426">
        <v>12</v>
      </c>
      <c r="R3426">
        <v>100533</v>
      </c>
      <c r="S3426">
        <v>13</v>
      </c>
      <c r="T3426">
        <v>100534</v>
      </c>
      <c r="U3426">
        <v>14</v>
      </c>
      <c r="V3426">
        <v>100534</v>
      </c>
      <c r="W3426">
        <v>15</v>
      </c>
      <c r="X3426">
        <v>100532</v>
      </c>
      <c r="Y3426">
        <v>16</v>
      </c>
      <c r="Z3426">
        <v>100532</v>
      </c>
      <c r="AA3426">
        <v>17</v>
      </c>
      <c r="AB3426">
        <v>100534</v>
      </c>
      <c r="AC3426">
        <v>19</v>
      </c>
      <c r="AD3426">
        <v>100532</v>
      </c>
      <c r="AE3426">
        <v>20</v>
      </c>
      <c r="AF3426">
        <v>201776</v>
      </c>
      <c r="AG3426">
        <v>18</v>
      </c>
      <c r="AH3426" t="e">
        <f>VLOOKUP(AF3426,关卡难度线!B:H,11,0)</f>
        <v>#N/A</v>
      </c>
    </row>
    <row r="3427" spans="14:34">
      <c r="N3427" s="14">
        <v>100534</v>
      </c>
      <c r="O3427">
        <v>11</v>
      </c>
      <c r="P3427">
        <v>100533</v>
      </c>
      <c r="Q3427">
        <v>12</v>
      </c>
      <c r="R3427">
        <v>100534</v>
      </c>
      <c r="S3427">
        <v>13</v>
      </c>
      <c r="T3427">
        <v>100532</v>
      </c>
      <c r="U3427">
        <v>14</v>
      </c>
      <c r="V3427">
        <v>100533</v>
      </c>
      <c r="W3427">
        <v>15</v>
      </c>
      <c r="X3427">
        <v>100532</v>
      </c>
      <c r="Y3427">
        <v>16</v>
      </c>
      <c r="Z3427">
        <v>100533</v>
      </c>
      <c r="AA3427">
        <v>17</v>
      </c>
      <c r="AB3427">
        <v>100532</v>
      </c>
      <c r="AC3427">
        <v>19</v>
      </c>
      <c r="AD3427">
        <v>100532</v>
      </c>
      <c r="AE3427">
        <v>20</v>
      </c>
      <c r="AF3427">
        <v>201777</v>
      </c>
      <c r="AG3427">
        <v>18</v>
      </c>
      <c r="AH3427" t="e">
        <f>VLOOKUP(AF3427,关卡难度线!B:H,11,0)</f>
        <v>#N/A</v>
      </c>
    </row>
    <row r="3428" spans="14:34">
      <c r="N3428" s="14">
        <v>100534</v>
      </c>
      <c r="O3428">
        <v>11</v>
      </c>
      <c r="P3428">
        <v>100533</v>
      </c>
      <c r="Q3428">
        <v>12</v>
      </c>
      <c r="R3428">
        <v>100532</v>
      </c>
      <c r="S3428">
        <v>13</v>
      </c>
      <c r="T3428">
        <v>100533</v>
      </c>
      <c r="U3428">
        <v>14</v>
      </c>
      <c r="V3428">
        <v>100534</v>
      </c>
      <c r="W3428">
        <v>15</v>
      </c>
      <c r="X3428">
        <v>100533</v>
      </c>
      <c r="Y3428">
        <v>16</v>
      </c>
      <c r="Z3428">
        <v>100532</v>
      </c>
      <c r="AA3428">
        <v>17</v>
      </c>
      <c r="AB3428">
        <v>100533</v>
      </c>
      <c r="AC3428">
        <v>19</v>
      </c>
      <c r="AD3428">
        <v>100532</v>
      </c>
      <c r="AE3428">
        <v>20</v>
      </c>
      <c r="AF3428">
        <v>201778</v>
      </c>
      <c r="AG3428">
        <v>18</v>
      </c>
      <c r="AH3428" t="e">
        <f>VLOOKUP(AF3428,关卡难度线!B:H,11,0)</f>
        <v>#N/A</v>
      </c>
    </row>
    <row r="3429" spans="14:34">
      <c r="N3429" s="14">
        <v>100532</v>
      </c>
      <c r="O3429">
        <v>11</v>
      </c>
      <c r="P3429">
        <v>100533</v>
      </c>
      <c r="Q3429">
        <v>12</v>
      </c>
      <c r="R3429">
        <v>100532</v>
      </c>
      <c r="S3429">
        <v>13</v>
      </c>
      <c r="T3429">
        <v>100532</v>
      </c>
      <c r="U3429">
        <v>14</v>
      </c>
      <c r="V3429">
        <v>100533</v>
      </c>
      <c r="W3429">
        <v>15</v>
      </c>
      <c r="X3429">
        <v>100534</v>
      </c>
      <c r="Y3429">
        <v>16</v>
      </c>
      <c r="Z3429">
        <v>100533</v>
      </c>
      <c r="AA3429">
        <v>17</v>
      </c>
      <c r="AB3429">
        <v>100534</v>
      </c>
      <c r="AC3429">
        <v>19</v>
      </c>
      <c r="AD3429">
        <v>100534</v>
      </c>
      <c r="AE3429">
        <v>20</v>
      </c>
      <c r="AF3429">
        <v>201779</v>
      </c>
      <c r="AG3429">
        <v>18</v>
      </c>
      <c r="AH3429" t="e">
        <f>VLOOKUP(AF3429,关卡难度线!B:H,11,0)</f>
        <v>#N/A</v>
      </c>
    </row>
    <row r="3430" spans="14:34">
      <c r="N3430" s="14">
        <v>100533</v>
      </c>
      <c r="O3430">
        <v>11</v>
      </c>
      <c r="P3430">
        <v>100533</v>
      </c>
      <c r="Q3430">
        <v>12</v>
      </c>
      <c r="R3430">
        <v>100533</v>
      </c>
      <c r="S3430">
        <v>13</v>
      </c>
      <c r="T3430">
        <v>100533</v>
      </c>
      <c r="U3430">
        <v>14</v>
      </c>
      <c r="V3430">
        <v>100532</v>
      </c>
      <c r="W3430">
        <v>15</v>
      </c>
      <c r="X3430">
        <v>100532</v>
      </c>
      <c r="Y3430">
        <v>16</v>
      </c>
      <c r="Z3430">
        <v>100532</v>
      </c>
      <c r="AA3430">
        <v>17</v>
      </c>
      <c r="AB3430">
        <v>100534</v>
      </c>
      <c r="AC3430">
        <v>19</v>
      </c>
      <c r="AD3430">
        <v>100534</v>
      </c>
      <c r="AE3430">
        <v>20</v>
      </c>
      <c r="AF3430">
        <v>201780</v>
      </c>
      <c r="AG3430">
        <v>18</v>
      </c>
      <c r="AH3430" t="e">
        <f>VLOOKUP(AF3430,关卡难度线!B:H,11,0)</f>
        <v>#N/A</v>
      </c>
    </row>
    <row r="3431" spans="14:34">
      <c r="N3431" s="14">
        <v>100534</v>
      </c>
      <c r="O3431">
        <v>11</v>
      </c>
      <c r="P3431">
        <v>100533</v>
      </c>
      <c r="Q3431">
        <v>12</v>
      </c>
      <c r="R3431">
        <v>100534</v>
      </c>
      <c r="S3431">
        <v>13</v>
      </c>
      <c r="T3431">
        <v>100532</v>
      </c>
      <c r="U3431">
        <v>14</v>
      </c>
      <c r="V3431">
        <v>100534</v>
      </c>
      <c r="W3431">
        <v>15</v>
      </c>
      <c r="X3431">
        <v>100532</v>
      </c>
      <c r="Y3431">
        <v>16</v>
      </c>
      <c r="Z3431">
        <v>100532</v>
      </c>
      <c r="AA3431">
        <v>17</v>
      </c>
      <c r="AB3431">
        <v>100533</v>
      </c>
      <c r="AC3431">
        <v>19</v>
      </c>
      <c r="AD3431">
        <v>100534</v>
      </c>
      <c r="AE3431">
        <v>20</v>
      </c>
      <c r="AF3431">
        <v>201771</v>
      </c>
      <c r="AG3431">
        <v>18</v>
      </c>
      <c r="AH3431" t="e">
        <f>VLOOKUP(AF3431,关卡难度线!B:H,11,0)</f>
        <v>#N/A</v>
      </c>
    </row>
    <row r="3432" spans="14:34">
      <c r="N3432" s="14">
        <v>100534</v>
      </c>
      <c r="O3432">
        <v>11</v>
      </c>
      <c r="P3432">
        <v>100533</v>
      </c>
      <c r="Q3432">
        <v>12</v>
      </c>
      <c r="R3432">
        <v>100533</v>
      </c>
      <c r="S3432">
        <v>13</v>
      </c>
      <c r="T3432">
        <v>100532</v>
      </c>
      <c r="U3432">
        <v>14</v>
      </c>
      <c r="V3432">
        <v>100533</v>
      </c>
      <c r="W3432">
        <v>15</v>
      </c>
      <c r="X3432">
        <v>100532</v>
      </c>
      <c r="Y3432">
        <v>16</v>
      </c>
      <c r="Z3432">
        <v>100532</v>
      </c>
      <c r="AA3432">
        <v>17</v>
      </c>
      <c r="AB3432">
        <v>100533</v>
      </c>
      <c r="AC3432">
        <v>19</v>
      </c>
      <c r="AD3432">
        <v>100532</v>
      </c>
      <c r="AE3432">
        <v>20</v>
      </c>
      <c r="AF3432">
        <v>201772</v>
      </c>
      <c r="AG3432">
        <v>18</v>
      </c>
      <c r="AH3432" t="e">
        <f>VLOOKUP(AF3432,关卡难度线!B:H,11,0)</f>
        <v>#N/A</v>
      </c>
    </row>
    <row r="3433" spans="14:34">
      <c r="N3433" s="14">
        <v>100533</v>
      </c>
      <c r="O3433">
        <v>11</v>
      </c>
      <c r="P3433">
        <v>100534</v>
      </c>
      <c r="Q3433">
        <v>12</v>
      </c>
      <c r="R3433">
        <v>100532</v>
      </c>
      <c r="S3433">
        <v>13</v>
      </c>
      <c r="T3433">
        <v>100533</v>
      </c>
      <c r="U3433">
        <v>14</v>
      </c>
      <c r="V3433">
        <v>100534</v>
      </c>
      <c r="W3433">
        <v>15</v>
      </c>
      <c r="X3433">
        <v>100532</v>
      </c>
      <c r="Y3433">
        <v>16</v>
      </c>
      <c r="Z3433">
        <v>100533</v>
      </c>
      <c r="AA3433">
        <v>17</v>
      </c>
      <c r="AB3433">
        <v>100534</v>
      </c>
      <c r="AC3433">
        <v>19</v>
      </c>
      <c r="AD3433">
        <v>100532</v>
      </c>
      <c r="AE3433">
        <v>20</v>
      </c>
      <c r="AF3433">
        <v>201773</v>
      </c>
      <c r="AG3433">
        <v>18</v>
      </c>
      <c r="AH3433" t="e">
        <f>VLOOKUP(AF3433,关卡难度线!B:H,11,0)</f>
        <v>#N/A</v>
      </c>
    </row>
    <row r="3434" spans="14:34">
      <c r="N3434" s="14">
        <v>100534</v>
      </c>
      <c r="O3434">
        <v>11</v>
      </c>
      <c r="P3434">
        <v>100532</v>
      </c>
      <c r="Q3434">
        <v>12</v>
      </c>
      <c r="R3434">
        <v>100532</v>
      </c>
      <c r="S3434">
        <v>13</v>
      </c>
      <c r="T3434">
        <v>100534</v>
      </c>
      <c r="U3434">
        <v>14</v>
      </c>
      <c r="V3434">
        <v>100533</v>
      </c>
      <c r="W3434">
        <v>15</v>
      </c>
      <c r="X3434">
        <v>100533</v>
      </c>
      <c r="Y3434">
        <v>16</v>
      </c>
      <c r="Z3434">
        <v>100534</v>
      </c>
      <c r="AA3434">
        <v>17</v>
      </c>
      <c r="AB3434">
        <v>100533</v>
      </c>
      <c r="AC3434">
        <v>19</v>
      </c>
      <c r="AD3434">
        <v>100532</v>
      </c>
      <c r="AE3434">
        <v>20</v>
      </c>
      <c r="AF3434">
        <v>201774</v>
      </c>
      <c r="AG3434">
        <v>18</v>
      </c>
      <c r="AH3434" t="e">
        <f>VLOOKUP(AF3434,关卡难度线!B:H,11,0)</f>
        <v>#N/A</v>
      </c>
    </row>
    <row r="3435" spans="14:34">
      <c r="N3435" s="14">
        <v>100533</v>
      </c>
      <c r="O3435">
        <v>11</v>
      </c>
      <c r="P3435">
        <v>100533</v>
      </c>
      <c r="Q3435">
        <v>12</v>
      </c>
      <c r="R3435">
        <v>100533</v>
      </c>
      <c r="S3435">
        <v>13</v>
      </c>
      <c r="T3435">
        <v>100534</v>
      </c>
      <c r="U3435">
        <v>14</v>
      </c>
      <c r="V3435">
        <v>100534</v>
      </c>
      <c r="W3435">
        <v>15</v>
      </c>
      <c r="X3435">
        <v>100533</v>
      </c>
      <c r="Y3435">
        <v>16</v>
      </c>
      <c r="Z3435">
        <v>100533</v>
      </c>
      <c r="AA3435">
        <v>17</v>
      </c>
      <c r="AB3435">
        <v>100532</v>
      </c>
      <c r="AC3435">
        <v>19</v>
      </c>
      <c r="AD3435">
        <v>100533</v>
      </c>
      <c r="AE3435">
        <v>20</v>
      </c>
      <c r="AF3435">
        <v>201775</v>
      </c>
      <c r="AG3435">
        <v>18</v>
      </c>
      <c r="AH3435" t="e">
        <f>VLOOKUP(AF3435,关卡难度线!B:H,11,0)</f>
        <v>#N/A</v>
      </c>
    </row>
    <row r="3436" spans="14:34">
      <c r="N3436" s="14">
        <v>100533</v>
      </c>
      <c r="O3436">
        <v>11</v>
      </c>
      <c r="P3436">
        <v>100532</v>
      </c>
      <c r="Q3436">
        <v>12</v>
      </c>
      <c r="R3436">
        <v>100533</v>
      </c>
      <c r="S3436">
        <v>13</v>
      </c>
      <c r="T3436">
        <v>100534</v>
      </c>
      <c r="U3436">
        <v>14</v>
      </c>
      <c r="V3436">
        <v>100534</v>
      </c>
      <c r="W3436">
        <v>15</v>
      </c>
      <c r="X3436">
        <v>100532</v>
      </c>
      <c r="Y3436">
        <v>16</v>
      </c>
      <c r="Z3436">
        <v>100532</v>
      </c>
      <c r="AA3436">
        <v>17</v>
      </c>
      <c r="AB3436">
        <v>100534</v>
      </c>
      <c r="AC3436">
        <v>19</v>
      </c>
      <c r="AD3436">
        <v>100532</v>
      </c>
      <c r="AE3436">
        <v>20</v>
      </c>
      <c r="AF3436">
        <v>201776</v>
      </c>
      <c r="AG3436">
        <v>18</v>
      </c>
      <c r="AH3436" t="e">
        <f>VLOOKUP(AF3436,关卡难度线!B:H,11,0)</f>
        <v>#N/A</v>
      </c>
    </row>
    <row r="3437" spans="14:34">
      <c r="N3437" s="14">
        <v>100534</v>
      </c>
      <c r="O3437">
        <v>11</v>
      </c>
      <c r="P3437">
        <v>100533</v>
      </c>
      <c r="Q3437">
        <v>12</v>
      </c>
      <c r="R3437">
        <v>100534</v>
      </c>
      <c r="S3437">
        <v>13</v>
      </c>
      <c r="T3437">
        <v>100532</v>
      </c>
      <c r="U3437">
        <v>14</v>
      </c>
      <c r="V3437">
        <v>100533</v>
      </c>
      <c r="W3437">
        <v>15</v>
      </c>
      <c r="X3437">
        <v>100532</v>
      </c>
      <c r="Y3437">
        <v>16</v>
      </c>
      <c r="Z3437">
        <v>100533</v>
      </c>
      <c r="AA3437">
        <v>17</v>
      </c>
      <c r="AB3437">
        <v>100532</v>
      </c>
      <c r="AC3437">
        <v>19</v>
      </c>
      <c r="AD3437">
        <v>100532</v>
      </c>
      <c r="AE3437">
        <v>20</v>
      </c>
      <c r="AF3437">
        <v>201777</v>
      </c>
      <c r="AG3437">
        <v>18</v>
      </c>
      <c r="AH3437" t="e">
        <f>VLOOKUP(AF3437,关卡难度线!B:H,11,0)</f>
        <v>#N/A</v>
      </c>
    </row>
    <row r="3438" spans="14:34">
      <c r="N3438" s="14">
        <v>100534</v>
      </c>
      <c r="O3438">
        <v>11</v>
      </c>
      <c r="P3438">
        <v>100533</v>
      </c>
      <c r="Q3438">
        <v>12</v>
      </c>
      <c r="R3438">
        <v>100532</v>
      </c>
      <c r="S3438">
        <v>13</v>
      </c>
      <c r="T3438">
        <v>100533</v>
      </c>
      <c r="U3438">
        <v>14</v>
      </c>
      <c r="V3438">
        <v>100534</v>
      </c>
      <c r="W3438">
        <v>15</v>
      </c>
      <c r="X3438">
        <v>100533</v>
      </c>
      <c r="Y3438">
        <v>16</v>
      </c>
      <c r="Z3438">
        <v>100532</v>
      </c>
      <c r="AA3438">
        <v>17</v>
      </c>
      <c r="AB3438">
        <v>100533</v>
      </c>
      <c r="AC3438">
        <v>19</v>
      </c>
      <c r="AD3438">
        <v>100532</v>
      </c>
      <c r="AE3438">
        <v>20</v>
      </c>
      <c r="AF3438">
        <v>201778</v>
      </c>
      <c r="AG3438">
        <v>18</v>
      </c>
      <c r="AH3438" t="e">
        <f>VLOOKUP(AF3438,关卡难度线!B:H,11,0)</f>
        <v>#N/A</v>
      </c>
    </row>
    <row r="3439" spans="14:34">
      <c r="N3439" s="14">
        <v>100532</v>
      </c>
      <c r="O3439">
        <v>11</v>
      </c>
      <c r="P3439">
        <v>100533</v>
      </c>
      <c r="Q3439">
        <v>12</v>
      </c>
      <c r="R3439">
        <v>100532</v>
      </c>
      <c r="S3439">
        <v>13</v>
      </c>
      <c r="T3439">
        <v>100532</v>
      </c>
      <c r="U3439">
        <v>14</v>
      </c>
      <c r="V3439">
        <v>100533</v>
      </c>
      <c r="W3439">
        <v>15</v>
      </c>
      <c r="X3439">
        <v>100534</v>
      </c>
      <c r="Y3439">
        <v>16</v>
      </c>
      <c r="Z3439">
        <v>100533</v>
      </c>
      <c r="AA3439">
        <v>17</v>
      </c>
      <c r="AB3439">
        <v>100534</v>
      </c>
      <c r="AC3439">
        <v>19</v>
      </c>
      <c r="AD3439">
        <v>100534</v>
      </c>
      <c r="AE3439">
        <v>20</v>
      </c>
      <c r="AF3439">
        <v>201779</v>
      </c>
      <c r="AG3439">
        <v>18</v>
      </c>
      <c r="AH3439" t="e">
        <f>VLOOKUP(AF3439,关卡难度线!B:H,11,0)</f>
        <v>#N/A</v>
      </c>
    </row>
    <row r="3440" spans="14:34">
      <c r="N3440" s="14">
        <v>100533</v>
      </c>
      <c r="O3440">
        <v>11</v>
      </c>
      <c r="P3440">
        <v>100533</v>
      </c>
      <c r="Q3440">
        <v>12</v>
      </c>
      <c r="R3440">
        <v>100533</v>
      </c>
      <c r="S3440">
        <v>13</v>
      </c>
      <c r="T3440">
        <v>100533</v>
      </c>
      <c r="U3440">
        <v>14</v>
      </c>
      <c r="V3440">
        <v>100532</v>
      </c>
      <c r="W3440">
        <v>15</v>
      </c>
      <c r="X3440">
        <v>100532</v>
      </c>
      <c r="Y3440">
        <v>16</v>
      </c>
      <c r="Z3440">
        <v>100532</v>
      </c>
      <c r="AA3440">
        <v>17</v>
      </c>
      <c r="AB3440">
        <v>100534</v>
      </c>
      <c r="AC3440">
        <v>19</v>
      </c>
      <c r="AD3440">
        <v>100534</v>
      </c>
      <c r="AE3440">
        <v>20</v>
      </c>
      <c r="AF3440">
        <v>201780</v>
      </c>
      <c r="AG3440">
        <v>18</v>
      </c>
      <c r="AH3440" t="e">
        <f>VLOOKUP(AF3440,关卡难度线!B:H,11,0)</f>
        <v>#N/A</v>
      </c>
    </row>
    <row r="3441" spans="14:34">
      <c r="N3441" s="14">
        <v>100535</v>
      </c>
      <c r="O3441">
        <v>11</v>
      </c>
      <c r="P3441">
        <v>100537</v>
      </c>
      <c r="Q3441">
        <v>12</v>
      </c>
      <c r="R3441">
        <v>100535</v>
      </c>
      <c r="S3441">
        <v>13</v>
      </c>
      <c r="T3441">
        <v>100535</v>
      </c>
      <c r="U3441">
        <v>14</v>
      </c>
      <c r="V3441">
        <v>100536</v>
      </c>
      <c r="W3441">
        <v>15</v>
      </c>
      <c r="X3441">
        <v>100537</v>
      </c>
      <c r="Y3441">
        <v>16</v>
      </c>
      <c r="Z3441">
        <v>100536</v>
      </c>
      <c r="AA3441">
        <v>17</v>
      </c>
      <c r="AB3441">
        <v>100537</v>
      </c>
      <c r="AC3441">
        <v>19</v>
      </c>
      <c r="AD3441">
        <v>100537</v>
      </c>
      <c r="AE3441">
        <v>20</v>
      </c>
      <c r="AF3441">
        <v>201781</v>
      </c>
      <c r="AG3441">
        <v>18</v>
      </c>
      <c r="AH3441" t="e">
        <f>VLOOKUP(AF3441,关卡难度线!B:H,11,0)</f>
        <v>#N/A</v>
      </c>
    </row>
    <row r="3442" spans="14:34">
      <c r="N3442" s="14">
        <v>100535</v>
      </c>
      <c r="O3442">
        <v>11</v>
      </c>
      <c r="P3442">
        <v>100535</v>
      </c>
      <c r="Q3442">
        <v>12</v>
      </c>
      <c r="R3442">
        <v>100535</v>
      </c>
      <c r="S3442">
        <v>13</v>
      </c>
      <c r="T3442">
        <v>100536</v>
      </c>
      <c r="U3442">
        <v>14</v>
      </c>
      <c r="V3442">
        <v>100537</v>
      </c>
      <c r="W3442">
        <v>15</v>
      </c>
      <c r="X3442">
        <v>100536</v>
      </c>
      <c r="Y3442">
        <v>16</v>
      </c>
      <c r="Z3442">
        <v>100535</v>
      </c>
      <c r="AA3442">
        <v>17</v>
      </c>
      <c r="AB3442">
        <v>100537</v>
      </c>
      <c r="AC3442">
        <v>19</v>
      </c>
      <c r="AD3442">
        <v>100537</v>
      </c>
      <c r="AE3442">
        <v>20</v>
      </c>
      <c r="AF3442">
        <v>201782</v>
      </c>
      <c r="AG3442">
        <v>18</v>
      </c>
      <c r="AH3442" t="e">
        <f>VLOOKUP(AF3442,关卡难度线!B:H,11,0)</f>
        <v>#N/A</v>
      </c>
    </row>
    <row r="3443" spans="14:34">
      <c r="N3443" s="14">
        <v>100536</v>
      </c>
      <c r="O3443">
        <v>11</v>
      </c>
      <c r="P3443">
        <v>100536</v>
      </c>
      <c r="Q3443">
        <v>12</v>
      </c>
      <c r="R3443">
        <v>100536</v>
      </c>
      <c r="S3443">
        <v>13</v>
      </c>
      <c r="T3443">
        <v>100535</v>
      </c>
      <c r="U3443">
        <v>14</v>
      </c>
      <c r="V3443">
        <v>100537</v>
      </c>
      <c r="W3443">
        <v>15</v>
      </c>
      <c r="X3443">
        <v>100535</v>
      </c>
      <c r="Y3443">
        <v>16</v>
      </c>
      <c r="Z3443">
        <v>100535</v>
      </c>
      <c r="AA3443">
        <v>17</v>
      </c>
      <c r="AB3443">
        <v>100535</v>
      </c>
      <c r="AC3443">
        <v>19</v>
      </c>
      <c r="AD3443">
        <v>100535</v>
      </c>
      <c r="AE3443">
        <v>20</v>
      </c>
      <c r="AF3443">
        <v>201783</v>
      </c>
      <c r="AG3443">
        <v>18</v>
      </c>
      <c r="AH3443" t="e">
        <f>VLOOKUP(AF3443,关卡难度线!B:H,11,0)</f>
        <v>#N/A</v>
      </c>
    </row>
    <row r="3444" spans="14:34">
      <c r="N3444" s="14">
        <v>100537</v>
      </c>
      <c r="O3444">
        <v>11</v>
      </c>
      <c r="P3444">
        <v>100535</v>
      </c>
      <c r="Q3444">
        <v>12</v>
      </c>
      <c r="R3444">
        <v>100535</v>
      </c>
      <c r="S3444">
        <v>13</v>
      </c>
      <c r="T3444">
        <v>100535</v>
      </c>
      <c r="U3444">
        <v>14</v>
      </c>
      <c r="V3444">
        <v>100535</v>
      </c>
      <c r="W3444">
        <v>15</v>
      </c>
      <c r="X3444">
        <v>100535</v>
      </c>
      <c r="Y3444">
        <v>16</v>
      </c>
      <c r="Z3444">
        <v>100535</v>
      </c>
      <c r="AA3444">
        <v>17</v>
      </c>
      <c r="AB3444">
        <v>100537</v>
      </c>
      <c r="AC3444">
        <v>19</v>
      </c>
      <c r="AD3444">
        <v>100536</v>
      </c>
      <c r="AE3444">
        <v>20</v>
      </c>
      <c r="AF3444">
        <v>201784</v>
      </c>
      <c r="AG3444">
        <v>18</v>
      </c>
      <c r="AH3444" t="e">
        <f>VLOOKUP(AF3444,关卡难度线!B:H,11,0)</f>
        <v>#N/A</v>
      </c>
    </row>
    <row r="3445" spans="14:34">
      <c r="N3445" s="14">
        <v>100535</v>
      </c>
      <c r="O3445">
        <v>11</v>
      </c>
      <c r="P3445">
        <v>100537</v>
      </c>
      <c r="Q3445">
        <v>12</v>
      </c>
      <c r="R3445">
        <v>100535</v>
      </c>
      <c r="S3445">
        <v>13</v>
      </c>
      <c r="T3445">
        <v>100536</v>
      </c>
      <c r="U3445">
        <v>14</v>
      </c>
      <c r="V3445">
        <v>100537</v>
      </c>
      <c r="W3445">
        <v>15</v>
      </c>
      <c r="X3445">
        <v>100535</v>
      </c>
      <c r="Y3445">
        <v>16</v>
      </c>
      <c r="Z3445">
        <v>100536</v>
      </c>
      <c r="AA3445">
        <v>17</v>
      </c>
      <c r="AB3445">
        <v>100535</v>
      </c>
      <c r="AC3445">
        <v>19</v>
      </c>
      <c r="AD3445">
        <v>100535</v>
      </c>
      <c r="AE3445">
        <v>20</v>
      </c>
      <c r="AF3445">
        <v>201785</v>
      </c>
      <c r="AG3445">
        <v>18</v>
      </c>
      <c r="AH3445" t="e">
        <f>VLOOKUP(AF3445,关卡难度线!B:H,11,0)</f>
        <v>#N/A</v>
      </c>
    </row>
    <row r="3446" spans="14:34">
      <c r="N3446" s="14">
        <v>100537</v>
      </c>
      <c r="O3446">
        <v>11</v>
      </c>
      <c r="P3446">
        <v>100535</v>
      </c>
      <c r="Q3446">
        <v>12</v>
      </c>
      <c r="R3446">
        <v>100536</v>
      </c>
      <c r="S3446">
        <v>13</v>
      </c>
      <c r="T3446">
        <v>100537</v>
      </c>
      <c r="U3446">
        <v>14</v>
      </c>
      <c r="V3446">
        <v>100536</v>
      </c>
      <c r="W3446">
        <v>15</v>
      </c>
      <c r="X3446">
        <v>100536</v>
      </c>
      <c r="Y3446">
        <v>16</v>
      </c>
      <c r="Z3446">
        <v>100535</v>
      </c>
      <c r="AA3446">
        <v>17</v>
      </c>
      <c r="AB3446">
        <v>100537</v>
      </c>
      <c r="AC3446">
        <v>19</v>
      </c>
      <c r="AD3446">
        <v>100537</v>
      </c>
      <c r="AE3446">
        <v>20</v>
      </c>
      <c r="AF3446">
        <v>201786</v>
      </c>
      <c r="AG3446">
        <v>18</v>
      </c>
      <c r="AH3446" t="e">
        <f>VLOOKUP(AF3446,关卡难度线!B:H,11,0)</f>
        <v>#N/A</v>
      </c>
    </row>
    <row r="3447" spans="14:34">
      <c r="N3447" s="14">
        <v>100536</v>
      </c>
      <c r="O3447">
        <v>11</v>
      </c>
      <c r="P3447">
        <v>100537</v>
      </c>
      <c r="Q3447">
        <v>12</v>
      </c>
      <c r="R3447">
        <v>100536</v>
      </c>
      <c r="S3447">
        <v>13</v>
      </c>
      <c r="T3447">
        <v>100537</v>
      </c>
      <c r="U3447">
        <v>14</v>
      </c>
      <c r="V3447">
        <v>100535</v>
      </c>
      <c r="W3447">
        <v>15</v>
      </c>
      <c r="X3447">
        <v>100536</v>
      </c>
      <c r="Y3447">
        <v>16</v>
      </c>
      <c r="Z3447">
        <v>100537</v>
      </c>
      <c r="AA3447">
        <v>17</v>
      </c>
      <c r="AB3447">
        <v>100535</v>
      </c>
      <c r="AC3447">
        <v>19</v>
      </c>
      <c r="AD3447">
        <v>100535</v>
      </c>
      <c r="AE3447">
        <v>20</v>
      </c>
      <c r="AF3447">
        <v>201787</v>
      </c>
      <c r="AG3447">
        <v>18</v>
      </c>
      <c r="AH3447" t="e">
        <f>VLOOKUP(AF3447,关卡难度线!B:H,11,0)</f>
        <v>#N/A</v>
      </c>
    </row>
    <row r="3448" spans="14:34">
      <c r="N3448" s="14">
        <v>100536</v>
      </c>
      <c r="O3448">
        <v>11</v>
      </c>
      <c r="P3448">
        <v>100536</v>
      </c>
      <c r="Q3448">
        <v>12</v>
      </c>
      <c r="R3448">
        <v>100536</v>
      </c>
      <c r="S3448">
        <v>13</v>
      </c>
      <c r="T3448">
        <v>100535</v>
      </c>
      <c r="U3448">
        <v>14</v>
      </c>
      <c r="V3448">
        <v>100535</v>
      </c>
      <c r="W3448">
        <v>15</v>
      </c>
      <c r="X3448">
        <v>100537</v>
      </c>
      <c r="Y3448">
        <v>16</v>
      </c>
      <c r="Z3448">
        <v>100536</v>
      </c>
      <c r="AA3448">
        <v>17</v>
      </c>
      <c r="AB3448">
        <v>100535</v>
      </c>
      <c r="AC3448">
        <v>19</v>
      </c>
      <c r="AD3448">
        <v>100535</v>
      </c>
      <c r="AE3448">
        <v>20</v>
      </c>
      <c r="AF3448">
        <v>201788</v>
      </c>
      <c r="AG3448">
        <v>18</v>
      </c>
      <c r="AH3448" t="e">
        <f>VLOOKUP(AF3448,关卡难度线!B:H,11,0)</f>
        <v>#N/A</v>
      </c>
    </row>
    <row r="3449" spans="14:34">
      <c r="N3449" s="14">
        <v>100536</v>
      </c>
      <c r="O3449">
        <v>11</v>
      </c>
      <c r="P3449">
        <v>100536</v>
      </c>
      <c r="Q3449">
        <v>12</v>
      </c>
      <c r="R3449">
        <v>100537</v>
      </c>
      <c r="S3449">
        <v>13</v>
      </c>
      <c r="T3449">
        <v>100535</v>
      </c>
      <c r="U3449">
        <v>14</v>
      </c>
      <c r="V3449">
        <v>100535</v>
      </c>
      <c r="W3449">
        <v>15</v>
      </c>
      <c r="X3449">
        <v>100536</v>
      </c>
      <c r="Y3449">
        <v>16</v>
      </c>
      <c r="Z3449">
        <v>100537</v>
      </c>
      <c r="AA3449">
        <v>17</v>
      </c>
      <c r="AB3449">
        <v>100535</v>
      </c>
      <c r="AC3449">
        <v>19</v>
      </c>
      <c r="AD3449">
        <v>100535</v>
      </c>
      <c r="AE3449">
        <v>20</v>
      </c>
      <c r="AF3449">
        <v>201789</v>
      </c>
      <c r="AG3449">
        <v>18</v>
      </c>
      <c r="AH3449" t="e">
        <f>VLOOKUP(AF3449,关卡难度线!B:H,11,0)</f>
        <v>#N/A</v>
      </c>
    </row>
    <row r="3450" spans="14:34">
      <c r="N3450" s="14">
        <v>100535</v>
      </c>
      <c r="O3450">
        <v>11</v>
      </c>
      <c r="P3450">
        <v>100537</v>
      </c>
      <c r="Q3450">
        <v>12</v>
      </c>
      <c r="R3450">
        <v>100535</v>
      </c>
      <c r="S3450">
        <v>13</v>
      </c>
      <c r="T3450">
        <v>100537</v>
      </c>
      <c r="U3450">
        <v>14</v>
      </c>
      <c r="V3450">
        <v>100536</v>
      </c>
      <c r="W3450">
        <v>15</v>
      </c>
      <c r="X3450">
        <v>100536</v>
      </c>
      <c r="Y3450">
        <v>16</v>
      </c>
      <c r="Z3450">
        <v>100537</v>
      </c>
      <c r="AA3450">
        <v>17</v>
      </c>
      <c r="AB3450">
        <v>100535</v>
      </c>
      <c r="AC3450">
        <v>19</v>
      </c>
      <c r="AD3450">
        <v>100537</v>
      </c>
      <c r="AE3450">
        <v>20</v>
      </c>
      <c r="AF3450">
        <v>201790</v>
      </c>
      <c r="AG3450">
        <v>18</v>
      </c>
      <c r="AH3450" t="e">
        <f>VLOOKUP(AF3450,关卡难度线!B:H,11,0)</f>
        <v>#N/A</v>
      </c>
    </row>
    <row r="3451" spans="14:34">
      <c r="N3451" s="14">
        <v>100535</v>
      </c>
      <c r="O3451">
        <v>11</v>
      </c>
      <c r="P3451">
        <v>100537</v>
      </c>
      <c r="Q3451">
        <v>12</v>
      </c>
      <c r="R3451">
        <v>100535</v>
      </c>
      <c r="S3451">
        <v>13</v>
      </c>
      <c r="T3451">
        <v>100535</v>
      </c>
      <c r="U3451">
        <v>14</v>
      </c>
      <c r="V3451">
        <v>100536</v>
      </c>
      <c r="W3451">
        <v>15</v>
      </c>
      <c r="X3451">
        <v>100537</v>
      </c>
      <c r="Y3451">
        <v>16</v>
      </c>
      <c r="Z3451">
        <v>100536</v>
      </c>
      <c r="AA3451">
        <v>17</v>
      </c>
      <c r="AB3451">
        <v>100537</v>
      </c>
      <c r="AC3451">
        <v>19</v>
      </c>
      <c r="AD3451">
        <v>100537</v>
      </c>
      <c r="AE3451">
        <v>20</v>
      </c>
      <c r="AF3451">
        <v>201781</v>
      </c>
      <c r="AG3451">
        <v>18</v>
      </c>
      <c r="AH3451" t="e">
        <f>VLOOKUP(AF3451,关卡难度线!B:H,11,0)</f>
        <v>#N/A</v>
      </c>
    </row>
    <row r="3452" spans="14:34">
      <c r="N3452" s="14">
        <v>100535</v>
      </c>
      <c r="O3452">
        <v>11</v>
      </c>
      <c r="P3452">
        <v>100535</v>
      </c>
      <c r="Q3452">
        <v>12</v>
      </c>
      <c r="R3452">
        <v>100535</v>
      </c>
      <c r="S3452">
        <v>13</v>
      </c>
      <c r="T3452">
        <v>100536</v>
      </c>
      <c r="U3452">
        <v>14</v>
      </c>
      <c r="V3452">
        <v>100537</v>
      </c>
      <c r="W3452">
        <v>15</v>
      </c>
      <c r="X3452">
        <v>100536</v>
      </c>
      <c r="Y3452">
        <v>16</v>
      </c>
      <c r="Z3452">
        <v>100535</v>
      </c>
      <c r="AA3452">
        <v>17</v>
      </c>
      <c r="AB3452">
        <v>100537</v>
      </c>
      <c r="AC3452">
        <v>19</v>
      </c>
      <c r="AD3452">
        <v>100537</v>
      </c>
      <c r="AE3452">
        <v>20</v>
      </c>
      <c r="AF3452">
        <v>201782</v>
      </c>
      <c r="AG3452">
        <v>18</v>
      </c>
      <c r="AH3452" t="e">
        <f>VLOOKUP(AF3452,关卡难度线!B:H,11,0)</f>
        <v>#N/A</v>
      </c>
    </row>
    <row r="3453" spans="14:34">
      <c r="N3453" s="14">
        <v>100536</v>
      </c>
      <c r="O3453">
        <v>11</v>
      </c>
      <c r="P3453">
        <v>100536</v>
      </c>
      <c r="Q3453">
        <v>12</v>
      </c>
      <c r="R3453">
        <v>100536</v>
      </c>
      <c r="S3453">
        <v>13</v>
      </c>
      <c r="T3453">
        <v>100535</v>
      </c>
      <c r="U3453">
        <v>14</v>
      </c>
      <c r="V3453">
        <v>100537</v>
      </c>
      <c r="W3453">
        <v>15</v>
      </c>
      <c r="X3453">
        <v>100535</v>
      </c>
      <c r="Y3453">
        <v>16</v>
      </c>
      <c r="Z3453">
        <v>100535</v>
      </c>
      <c r="AA3453">
        <v>17</v>
      </c>
      <c r="AB3453">
        <v>100535</v>
      </c>
      <c r="AC3453">
        <v>19</v>
      </c>
      <c r="AD3453">
        <v>100535</v>
      </c>
      <c r="AE3453">
        <v>20</v>
      </c>
      <c r="AF3453">
        <v>201783</v>
      </c>
      <c r="AG3453">
        <v>18</v>
      </c>
      <c r="AH3453" t="e">
        <f>VLOOKUP(AF3453,关卡难度线!B:H,11,0)</f>
        <v>#N/A</v>
      </c>
    </row>
    <row r="3454" spans="14:34">
      <c r="N3454" s="14">
        <v>100537</v>
      </c>
      <c r="O3454">
        <v>11</v>
      </c>
      <c r="P3454">
        <v>100535</v>
      </c>
      <c r="Q3454">
        <v>12</v>
      </c>
      <c r="R3454">
        <v>100535</v>
      </c>
      <c r="S3454">
        <v>13</v>
      </c>
      <c r="T3454">
        <v>100535</v>
      </c>
      <c r="U3454">
        <v>14</v>
      </c>
      <c r="V3454">
        <v>100535</v>
      </c>
      <c r="W3454">
        <v>15</v>
      </c>
      <c r="X3454">
        <v>100535</v>
      </c>
      <c r="Y3454">
        <v>16</v>
      </c>
      <c r="Z3454">
        <v>100535</v>
      </c>
      <c r="AA3454">
        <v>17</v>
      </c>
      <c r="AB3454">
        <v>100537</v>
      </c>
      <c r="AC3454">
        <v>19</v>
      </c>
      <c r="AD3454">
        <v>100536</v>
      </c>
      <c r="AE3454">
        <v>20</v>
      </c>
      <c r="AF3454">
        <v>201784</v>
      </c>
      <c r="AG3454">
        <v>18</v>
      </c>
      <c r="AH3454" t="e">
        <f>VLOOKUP(AF3454,关卡难度线!B:H,11,0)</f>
        <v>#N/A</v>
      </c>
    </row>
    <row r="3455" spans="14:34">
      <c r="N3455" s="14">
        <v>100535</v>
      </c>
      <c r="O3455">
        <v>11</v>
      </c>
      <c r="P3455">
        <v>100537</v>
      </c>
      <c r="Q3455">
        <v>12</v>
      </c>
      <c r="R3455">
        <v>100535</v>
      </c>
      <c r="S3455">
        <v>13</v>
      </c>
      <c r="T3455">
        <v>100536</v>
      </c>
      <c r="U3455">
        <v>14</v>
      </c>
      <c r="V3455">
        <v>100537</v>
      </c>
      <c r="W3455">
        <v>15</v>
      </c>
      <c r="X3455">
        <v>100535</v>
      </c>
      <c r="Y3455">
        <v>16</v>
      </c>
      <c r="Z3455">
        <v>100536</v>
      </c>
      <c r="AA3455">
        <v>17</v>
      </c>
      <c r="AB3455">
        <v>100535</v>
      </c>
      <c r="AC3455">
        <v>19</v>
      </c>
      <c r="AD3455">
        <v>100535</v>
      </c>
      <c r="AE3455">
        <v>20</v>
      </c>
      <c r="AF3455">
        <v>201785</v>
      </c>
      <c r="AG3455">
        <v>18</v>
      </c>
      <c r="AH3455" t="e">
        <f>VLOOKUP(AF3455,关卡难度线!B:H,11,0)</f>
        <v>#N/A</v>
      </c>
    </row>
    <row r="3456" spans="14:34">
      <c r="N3456" s="14">
        <v>100537</v>
      </c>
      <c r="O3456">
        <v>11</v>
      </c>
      <c r="P3456">
        <v>100535</v>
      </c>
      <c r="Q3456">
        <v>12</v>
      </c>
      <c r="R3456">
        <v>100536</v>
      </c>
      <c r="S3456">
        <v>13</v>
      </c>
      <c r="T3456">
        <v>100537</v>
      </c>
      <c r="U3456">
        <v>14</v>
      </c>
      <c r="V3456">
        <v>100536</v>
      </c>
      <c r="W3456">
        <v>15</v>
      </c>
      <c r="X3456">
        <v>100536</v>
      </c>
      <c r="Y3456">
        <v>16</v>
      </c>
      <c r="Z3456">
        <v>100535</v>
      </c>
      <c r="AA3456">
        <v>17</v>
      </c>
      <c r="AB3456">
        <v>100537</v>
      </c>
      <c r="AC3456">
        <v>19</v>
      </c>
      <c r="AD3456">
        <v>100537</v>
      </c>
      <c r="AE3456">
        <v>20</v>
      </c>
      <c r="AF3456">
        <v>201786</v>
      </c>
      <c r="AG3456">
        <v>18</v>
      </c>
      <c r="AH3456" t="e">
        <f>VLOOKUP(AF3456,关卡难度线!B:H,11,0)</f>
        <v>#N/A</v>
      </c>
    </row>
    <row r="3457" spans="14:34">
      <c r="N3457" s="14">
        <v>100536</v>
      </c>
      <c r="O3457">
        <v>11</v>
      </c>
      <c r="P3457">
        <v>100537</v>
      </c>
      <c r="Q3457">
        <v>12</v>
      </c>
      <c r="R3457">
        <v>100536</v>
      </c>
      <c r="S3457">
        <v>13</v>
      </c>
      <c r="T3457">
        <v>100537</v>
      </c>
      <c r="U3457">
        <v>14</v>
      </c>
      <c r="V3457">
        <v>100535</v>
      </c>
      <c r="W3457">
        <v>15</v>
      </c>
      <c r="X3457">
        <v>100536</v>
      </c>
      <c r="Y3457">
        <v>16</v>
      </c>
      <c r="Z3457">
        <v>100537</v>
      </c>
      <c r="AA3457">
        <v>17</v>
      </c>
      <c r="AB3457">
        <v>100535</v>
      </c>
      <c r="AC3457">
        <v>19</v>
      </c>
      <c r="AD3457">
        <v>100535</v>
      </c>
      <c r="AE3457">
        <v>20</v>
      </c>
      <c r="AF3457">
        <v>201787</v>
      </c>
      <c r="AG3457">
        <v>18</v>
      </c>
      <c r="AH3457" t="e">
        <f>VLOOKUP(AF3457,关卡难度线!B:H,11,0)</f>
        <v>#N/A</v>
      </c>
    </row>
    <row r="3458" spans="14:34">
      <c r="N3458" s="14">
        <v>100536</v>
      </c>
      <c r="O3458">
        <v>11</v>
      </c>
      <c r="P3458">
        <v>100536</v>
      </c>
      <c r="Q3458">
        <v>12</v>
      </c>
      <c r="R3458">
        <v>100536</v>
      </c>
      <c r="S3458">
        <v>13</v>
      </c>
      <c r="T3458">
        <v>100535</v>
      </c>
      <c r="U3458">
        <v>14</v>
      </c>
      <c r="V3458">
        <v>100535</v>
      </c>
      <c r="W3458">
        <v>15</v>
      </c>
      <c r="X3458">
        <v>100537</v>
      </c>
      <c r="Y3458">
        <v>16</v>
      </c>
      <c r="Z3458">
        <v>100536</v>
      </c>
      <c r="AA3458">
        <v>17</v>
      </c>
      <c r="AB3458">
        <v>100535</v>
      </c>
      <c r="AC3458">
        <v>19</v>
      </c>
      <c r="AD3458">
        <v>100535</v>
      </c>
      <c r="AE3458">
        <v>20</v>
      </c>
      <c r="AF3458">
        <v>201788</v>
      </c>
      <c r="AG3458">
        <v>18</v>
      </c>
      <c r="AH3458" t="e">
        <f>VLOOKUP(AF3458,关卡难度线!B:H,11,0)</f>
        <v>#N/A</v>
      </c>
    </row>
    <row r="3459" spans="14:34">
      <c r="N3459" s="14">
        <v>100536</v>
      </c>
      <c r="O3459">
        <v>11</v>
      </c>
      <c r="P3459">
        <v>100536</v>
      </c>
      <c r="Q3459">
        <v>12</v>
      </c>
      <c r="R3459">
        <v>100537</v>
      </c>
      <c r="S3459">
        <v>13</v>
      </c>
      <c r="T3459">
        <v>100535</v>
      </c>
      <c r="U3459">
        <v>14</v>
      </c>
      <c r="V3459">
        <v>100535</v>
      </c>
      <c r="W3459">
        <v>15</v>
      </c>
      <c r="X3459">
        <v>100536</v>
      </c>
      <c r="Y3459">
        <v>16</v>
      </c>
      <c r="Z3459">
        <v>100537</v>
      </c>
      <c r="AA3459">
        <v>17</v>
      </c>
      <c r="AB3459">
        <v>100535</v>
      </c>
      <c r="AC3459">
        <v>19</v>
      </c>
      <c r="AD3459">
        <v>100535</v>
      </c>
      <c r="AE3459">
        <v>20</v>
      </c>
      <c r="AF3459">
        <v>201789</v>
      </c>
      <c r="AG3459">
        <v>18</v>
      </c>
      <c r="AH3459" t="e">
        <f>VLOOKUP(AF3459,关卡难度线!B:H,11,0)</f>
        <v>#N/A</v>
      </c>
    </row>
    <row r="3460" spans="14:34">
      <c r="N3460" s="14">
        <v>100535</v>
      </c>
      <c r="O3460">
        <v>11</v>
      </c>
      <c r="P3460">
        <v>100537</v>
      </c>
      <c r="Q3460">
        <v>12</v>
      </c>
      <c r="R3460">
        <v>100535</v>
      </c>
      <c r="S3460">
        <v>13</v>
      </c>
      <c r="T3460">
        <v>100537</v>
      </c>
      <c r="U3460">
        <v>14</v>
      </c>
      <c r="V3460">
        <v>100536</v>
      </c>
      <c r="W3460">
        <v>15</v>
      </c>
      <c r="X3460">
        <v>100536</v>
      </c>
      <c r="Y3460">
        <v>16</v>
      </c>
      <c r="Z3460">
        <v>100537</v>
      </c>
      <c r="AA3460">
        <v>17</v>
      </c>
      <c r="AB3460">
        <v>100535</v>
      </c>
      <c r="AC3460">
        <v>19</v>
      </c>
      <c r="AD3460">
        <v>100537</v>
      </c>
      <c r="AE3460">
        <v>20</v>
      </c>
      <c r="AF3460">
        <v>201790</v>
      </c>
      <c r="AG3460">
        <v>18</v>
      </c>
      <c r="AH3460" t="e">
        <f>VLOOKUP(AF3460,关卡难度线!B:H,11,0)</f>
        <v>#N/A</v>
      </c>
    </row>
    <row r="3461" spans="14:34">
      <c r="N3461" s="14">
        <v>100539</v>
      </c>
      <c r="O3461">
        <v>11</v>
      </c>
      <c r="P3461">
        <v>100540</v>
      </c>
      <c r="Q3461">
        <v>12</v>
      </c>
      <c r="R3461">
        <v>100539</v>
      </c>
      <c r="S3461">
        <v>13</v>
      </c>
      <c r="T3461">
        <v>100538</v>
      </c>
      <c r="U3461">
        <v>14</v>
      </c>
      <c r="V3461">
        <v>100538</v>
      </c>
      <c r="W3461">
        <v>15</v>
      </c>
      <c r="X3461">
        <v>100538</v>
      </c>
      <c r="Y3461">
        <v>16</v>
      </c>
      <c r="Z3461">
        <v>100539</v>
      </c>
      <c r="AA3461">
        <v>17</v>
      </c>
      <c r="AB3461">
        <v>100540</v>
      </c>
      <c r="AC3461">
        <v>19</v>
      </c>
      <c r="AD3461">
        <v>100539</v>
      </c>
      <c r="AE3461">
        <v>20</v>
      </c>
      <c r="AF3461">
        <v>201791</v>
      </c>
      <c r="AG3461">
        <v>18</v>
      </c>
      <c r="AH3461" t="e">
        <f>VLOOKUP(AF3461,关卡难度线!B:H,11,0)</f>
        <v>#N/A</v>
      </c>
    </row>
    <row r="3462" spans="14:34">
      <c r="N3462" s="14">
        <v>100539</v>
      </c>
      <c r="O3462">
        <v>11</v>
      </c>
      <c r="P3462">
        <v>100538</v>
      </c>
      <c r="Q3462">
        <v>12</v>
      </c>
      <c r="R3462">
        <v>100538</v>
      </c>
      <c r="S3462">
        <v>13</v>
      </c>
      <c r="T3462">
        <v>100540</v>
      </c>
      <c r="U3462">
        <v>14</v>
      </c>
      <c r="V3462">
        <v>100539</v>
      </c>
      <c r="W3462">
        <v>15</v>
      </c>
      <c r="X3462">
        <v>100538</v>
      </c>
      <c r="Y3462">
        <v>16</v>
      </c>
      <c r="Z3462">
        <v>100539</v>
      </c>
      <c r="AA3462">
        <v>17</v>
      </c>
      <c r="AB3462">
        <v>100540</v>
      </c>
      <c r="AC3462">
        <v>19</v>
      </c>
      <c r="AD3462">
        <v>100540</v>
      </c>
      <c r="AE3462">
        <v>20</v>
      </c>
      <c r="AF3462">
        <v>201792</v>
      </c>
      <c r="AG3462">
        <v>18</v>
      </c>
      <c r="AH3462" t="e">
        <f>VLOOKUP(AF3462,关卡难度线!B:H,11,0)</f>
        <v>#N/A</v>
      </c>
    </row>
    <row r="3463" spans="14:34">
      <c r="N3463" s="14">
        <v>100540</v>
      </c>
      <c r="O3463">
        <v>11</v>
      </c>
      <c r="P3463">
        <v>100540</v>
      </c>
      <c r="Q3463">
        <v>12</v>
      </c>
      <c r="R3463">
        <v>100540</v>
      </c>
      <c r="S3463">
        <v>13</v>
      </c>
      <c r="T3463">
        <v>100539</v>
      </c>
      <c r="U3463">
        <v>14</v>
      </c>
      <c r="V3463">
        <v>100540</v>
      </c>
      <c r="W3463">
        <v>15</v>
      </c>
      <c r="X3463">
        <v>100538</v>
      </c>
      <c r="Y3463">
        <v>16</v>
      </c>
      <c r="Z3463">
        <v>100538</v>
      </c>
      <c r="AA3463">
        <v>17</v>
      </c>
      <c r="AB3463">
        <v>100540</v>
      </c>
      <c r="AC3463">
        <v>19</v>
      </c>
      <c r="AD3463">
        <v>100540</v>
      </c>
      <c r="AE3463">
        <v>20</v>
      </c>
      <c r="AF3463">
        <v>201793</v>
      </c>
      <c r="AG3463">
        <v>18</v>
      </c>
      <c r="AH3463" t="e">
        <f>VLOOKUP(AF3463,关卡难度线!B:H,11,0)</f>
        <v>#N/A</v>
      </c>
    </row>
    <row r="3464" spans="14:34">
      <c r="N3464" s="14">
        <v>100539</v>
      </c>
      <c r="O3464">
        <v>11</v>
      </c>
      <c r="P3464">
        <v>100539</v>
      </c>
      <c r="Q3464">
        <v>12</v>
      </c>
      <c r="R3464">
        <v>100538</v>
      </c>
      <c r="S3464">
        <v>13</v>
      </c>
      <c r="T3464">
        <v>100540</v>
      </c>
      <c r="U3464">
        <v>14</v>
      </c>
      <c r="V3464">
        <v>100538</v>
      </c>
      <c r="W3464">
        <v>15</v>
      </c>
      <c r="X3464">
        <v>100539</v>
      </c>
      <c r="Y3464">
        <v>16</v>
      </c>
      <c r="Z3464">
        <v>100538</v>
      </c>
      <c r="AA3464">
        <v>17</v>
      </c>
      <c r="AB3464">
        <v>100540</v>
      </c>
      <c r="AC3464">
        <v>19</v>
      </c>
      <c r="AD3464">
        <v>100538</v>
      </c>
      <c r="AE3464">
        <v>20</v>
      </c>
      <c r="AF3464">
        <v>201794</v>
      </c>
      <c r="AG3464">
        <v>18</v>
      </c>
      <c r="AH3464" t="e">
        <f>VLOOKUP(AF3464,关卡难度线!B:H,11,0)</f>
        <v>#N/A</v>
      </c>
    </row>
    <row r="3465" spans="14:34">
      <c r="N3465" s="14">
        <v>100539</v>
      </c>
      <c r="O3465">
        <v>11</v>
      </c>
      <c r="P3465">
        <v>100538</v>
      </c>
      <c r="Q3465">
        <v>12</v>
      </c>
      <c r="R3465">
        <v>100538</v>
      </c>
      <c r="S3465">
        <v>13</v>
      </c>
      <c r="T3465">
        <v>100540</v>
      </c>
      <c r="U3465">
        <v>14</v>
      </c>
      <c r="V3465">
        <v>100538</v>
      </c>
      <c r="W3465">
        <v>15</v>
      </c>
      <c r="X3465">
        <v>100539</v>
      </c>
      <c r="Y3465">
        <v>16</v>
      </c>
      <c r="Z3465">
        <v>100540</v>
      </c>
      <c r="AA3465">
        <v>17</v>
      </c>
      <c r="AB3465">
        <v>100538</v>
      </c>
      <c r="AC3465">
        <v>19</v>
      </c>
      <c r="AD3465">
        <v>100540</v>
      </c>
      <c r="AE3465">
        <v>20</v>
      </c>
      <c r="AF3465">
        <v>201795</v>
      </c>
      <c r="AG3465">
        <v>18</v>
      </c>
      <c r="AH3465" t="e">
        <f>VLOOKUP(AF3465,关卡难度线!B:H,11,0)</f>
        <v>#N/A</v>
      </c>
    </row>
    <row r="3466" spans="14:34">
      <c r="N3466" s="14">
        <v>100538</v>
      </c>
      <c r="O3466">
        <v>11</v>
      </c>
      <c r="P3466">
        <v>100539</v>
      </c>
      <c r="Q3466">
        <v>12</v>
      </c>
      <c r="R3466">
        <v>100540</v>
      </c>
      <c r="S3466">
        <v>13</v>
      </c>
      <c r="T3466">
        <v>100539</v>
      </c>
      <c r="U3466">
        <v>14</v>
      </c>
      <c r="V3466">
        <v>100538</v>
      </c>
      <c r="W3466">
        <v>15</v>
      </c>
      <c r="X3466">
        <v>100540</v>
      </c>
      <c r="Y3466">
        <v>16</v>
      </c>
      <c r="Z3466">
        <v>100538</v>
      </c>
      <c r="AA3466">
        <v>17</v>
      </c>
      <c r="AB3466">
        <v>100540</v>
      </c>
      <c r="AC3466">
        <v>19</v>
      </c>
      <c r="AD3466">
        <v>100540</v>
      </c>
      <c r="AE3466">
        <v>20</v>
      </c>
      <c r="AF3466">
        <v>201796</v>
      </c>
      <c r="AG3466">
        <v>18</v>
      </c>
      <c r="AH3466" t="e">
        <f>VLOOKUP(AF3466,关卡难度线!B:H,11,0)</f>
        <v>#N/A</v>
      </c>
    </row>
    <row r="3467" spans="14:34">
      <c r="N3467" s="14">
        <v>100538</v>
      </c>
      <c r="O3467">
        <v>11</v>
      </c>
      <c r="P3467">
        <v>100539</v>
      </c>
      <c r="Q3467">
        <v>12</v>
      </c>
      <c r="R3467">
        <v>100540</v>
      </c>
      <c r="S3467">
        <v>13</v>
      </c>
      <c r="T3467">
        <v>100538</v>
      </c>
      <c r="U3467">
        <v>14</v>
      </c>
      <c r="V3467">
        <v>100538</v>
      </c>
      <c r="W3467">
        <v>15</v>
      </c>
      <c r="X3467">
        <v>100539</v>
      </c>
      <c r="Y3467">
        <v>16</v>
      </c>
      <c r="Z3467">
        <v>100538</v>
      </c>
      <c r="AA3467">
        <v>17</v>
      </c>
      <c r="AB3467">
        <v>100539</v>
      </c>
      <c r="AC3467">
        <v>19</v>
      </c>
      <c r="AD3467">
        <v>100539</v>
      </c>
      <c r="AE3467">
        <v>20</v>
      </c>
      <c r="AF3467">
        <v>201797</v>
      </c>
      <c r="AG3467">
        <v>18</v>
      </c>
      <c r="AH3467" t="e">
        <f>VLOOKUP(AF3467,关卡难度线!B:H,11,0)</f>
        <v>#N/A</v>
      </c>
    </row>
    <row r="3468" spans="14:34">
      <c r="N3468" s="14">
        <v>100540</v>
      </c>
      <c r="O3468">
        <v>11</v>
      </c>
      <c r="P3468">
        <v>100540</v>
      </c>
      <c r="Q3468">
        <v>12</v>
      </c>
      <c r="R3468">
        <v>100538</v>
      </c>
      <c r="S3468">
        <v>13</v>
      </c>
      <c r="T3468">
        <v>100539</v>
      </c>
      <c r="U3468">
        <v>14</v>
      </c>
      <c r="V3468">
        <v>100539</v>
      </c>
      <c r="W3468">
        <v>15</v>
      </c>
      <c r="X3468">
        <v>100538</v>
      </c>
      <c r="Y3468">
        <v>16</v>
      </c>
      <c r="Z3468">
        <v>100538</v>
      </c>
      <c r="AA3468">
        <v>17</v>
      </c>
      <c r="AB3468">
        <v>100540</v>
      </c>
      <c r="AC3468">
        <v>19</v>
      </c>
      <c r="AD3468">
        <v>100539</v>
      </c>
      <c r="AE3468">
        <v>20</v>
      </c>
      <c r="AF3468">
        <v>201798</v>
      </c>
      <c r="AG3468">
        <v>18</v>
      </c>
      <c r="AH3468" t="e">
        <f>VLOOKUP(AF3468,关卡难度线!B:H,11,0)</f>
        <v>#N/A</v>
      </c>
    </row>
    <row r="3469" spans="14:34">
      <c r="N3469" s="14">
        <v>100538</v>
      </c>
      <c r="O3469">
        <v>11</v>
      </c>
      <c r="P3469">
        <v>100540</v>
      </c>
      <c r="Q3469">
        <v>12</v>
      </c>
      <c r="R3469">
        <v>100540</v>
      </c>
      <c r="S3469">
        <v>13</v>
      </c>
      <c r="T3469">
        <v>100540</v>
      </c>
      <c r="U3469">
        <v>14</v>
      </c>
      <c r="V3469">
        <v>100538</v>
      </c>
      <c r="W3469">
        <v>15</v>
      </c>
      <c r="X3469">
        <v>100540</v>
      </c>
      <c r="Y3469">
        <v>16</v>
      </c>
      <c r="Z3469">
        <v>100540</v>
      </c>
      <c r="AA3469">
        <v>17</v>
      </c>
      <c r="AB3469">
        <v>100539</v>
      </c>
      <c r="AC3469">
        <v>19</v>
      </c>
      <c r="AD3469">
        <v>100539</v>
      </c>
      <c r="AE3469">
        <v>20</v>
      </c>
      <c r="AF3469">
        <v>201799</v>
      </c>
      <c r="AG3469">
        <v>18</v>
      </c>
      <c r="AH3469" t="e">
        <f>VLOOKUP(AF3469,关卡难度线!B:H,11,0)</f>
        <v>#N/A</v>
      </c>
    </row>
    <row r="3470" spans="14:34">
      <c r="N3470" s="14">
        <v>100538</v>
      </c>
      <c r="O3470">
        <v>11</v>
      </c>
      <c r="P3470">
        <v>100539</v>
      </c>
      <c r="Q3470">
        <v>12</v>
      </c>
      <c r="R3470">
        <v>100539</v>
      </c>
      <c r="S3470">
        <v>13</v>
      </c>
      <c r="T3470">
        <v>100540</v>
      </c>
      <c r="U3470">
        <v>14</v>
      </c>
      <c r="V3470">
        <v>100538</v>
      </c>
      <c r="W3470">
        <v>15</v>
      </c>
      <c r="X3470">
        <v>100540</v>
      </c>
      <c r="Y3470">
        <v>16</v>
      </c>
      <c r="Z3470">
        <v>100540</v>
      </c>
      <c r="AA3470">
        <v>17</v>
      </c>
      <c r="AB3470">
        <v>100539</v>
      </c>
      <c r="AC3470">
        <v>19</v>
      </c>
      <c r="AD3470">
        <v>100540</v>
      </c>
      <c r="AE3470">
        <v>20</v>
      </c>
      <c r="AF3470">
        <v>201800</v>
      </c>
      <c r="AG3470">
        <v>18</v>
      </c>
      <c r="AH3470" t="e">
        <f>VLOOKUP(AF3470,关卡难度线!B:H,11,0)</f>
        <v>#N/A</v>
      </c>
    </row>
    <row r="3471" spans="14:34">
      <c r="N3471" s="14">
        <v>100539</v>
      </c>
      <c r="O3471">
        <v>11</v>
      </c>
      <c r="P3471">
        <v>100540</v>
      </c>
      <c r="Q3471">
        <v>12</v>
      </c>
      <c r="R3471">
        <v>100539</v>
      </c>
      <c r="S3471">
        <v>13</v>
      </c>
      <c r="T3471">
        <v>100538</v>
      </c>
      <c r="U3471">
        <v>14</v>
      </c>
      <c r="V3471">
        <v>100538</v>
      </c>
      <c r="W3471">
        <v>15</v>
      </c>
      <c r="X3471">
        <v>100538</v>
      </c>
      <c r="Y3471">
        <v>16</v>
      </c>
      <c r="Z3471">
        <v>100539</v>
      </c>
      <c r="AA3471">
        <v>17</v>
      </c>
      <c r="AB3471">
        <v>100540</v>
      </c>
      <c r="AC3471">
        <v>19</v>
      </c>
      <c r="AD3471">
        <v>100539</v>
      </c>
      <c r="AE3471">
        <v>20</v>
      </c>
      <c r="AF3471">
        <v>201791</v>
      </c>
      <c r="AG3471">
        <v>18</v>
      </c>
      <c r="AH3471" t="e">
        <f>VLOOKUP(AF3471,关卡难度线!B:H,11,0)</f>
        <v>#N/A</v>
      </c>
    </row>
    <row r="3472" spans="14:34">
      <c r="N3472" s="14">
        <v>100539</v>
      </c>
      <c r="O3472">
        <v>11</v>
      </c>
      <c r="P3472">
        <v>100538</v>
      </c>
      <c r="Q3472">
        <v>12</v>
      </c>
      <c r="R3472">
        <v>100538</v>
      </c>
      <c r="S3472">
        <v>13</v>
      </c>
      <c r="T3472">
        <v>100540</v>
      </c>
      <c r="U3472">
        <v>14</v>
      </c>
      <c r="V3472">
        <v>100539</v>
      </c>
      <c r="W3472">
        <v>15</v>
      </c>
      <c r="X3472">
        <v>100538</v>
      </c>
      <c r="Y3472">
        <v>16</v>
      </c>
      <c r="Z3472">
        <v>100539</v>
      </c>
      <c r="AA3472">
        <v>17</v>
      </c>
      <c r="AB3472">
        <v>100540</v>
      </c>
      <c r="AC3472">
        <v>19</v>
      </c>
      <c r="AD3472">
        <v>100540</v>
      </c>
      <c r="AE3472">
        <v>20</v>
      </c>
      <c r="AF3472">
        <v>201792</v>
      </c>
      <c r="AG3472">
        <v>18</v>
      </c>
      <c r="AH3472" t="e">
        <f>VLOOKUP(AF3472,关卡难度线!B:H,11,0)</f>
        <v>#N/A</v>
      </c>
    </row>
    <row r="3473" spans="14:34">
      <c r="N3473" s="14">
        <v>100540</v>
      </c>
      <c r="O3473">
        <v>11</v>
      </c>
      <c r="P3473">
        <v>100540</v>
      </c>
      <c r="Q3473">
        <v>12</v>
      </c>
      <c r="R3473">
        <v>100540</v>
      </c>
      <c r="S3473">
        <v>13</v>
      </c>
      <c r="T3473">
        <v>100539</v>
      </c>
      <c r="U3473">
        <v>14</v>
      </c>
      <c r="V3473">
        <v>100540</v>
      </c>
      <c r="W3473">
        <v>15</v>
      </c>
      <c r="X3473">
        <v>100538</v>
      </c>
      <c r="Y3473">
        <v>16</v>
      </c>
      <c r="Z3473">
        <v>100538</v>
      </c>
      <c r="AA3473">
        <v>17</v>
      </c>
      <c r="AB3473">
        <v>100540</v>
      </c>
      <c r="AC3473">
        <v>19</v>
      </c>
      <c r="AD3473">
        <v>100540</v>
      </c>
      <c r="AE3473">
        <v>20</v>
      </c>
      <c r="AF3473">
        <v>201793</v>
      </c>
      <c r="AG3473">
        <v>18</v>
      </c>
      <c r="AH3473" t="e">
        <f>VLOOKUP(AF3473,关卡难度线!B:H,11,0)</f>
        <v>#N/A</v>
      </c>
    </row>
    <row r="3474" spans="14:34">
      <c r="N3474" s="14">
        <v>100539</v>
      </c>
      <c r="O3474">
        <v>11</v>
      </c>
      <c r="P3474">
        <v>100539</v>
      </c>
      <c r="Q3474">
        <v>12</v>
      </c>
      <c r="R3474">
        <v>100538</v>
      </c>
      <c r="S3474">
        <v>13</v>
      </c>
      <c r="T3474">
        <v>100540</v>
      </c>
      <c r="U3474">
        <v>14</v>
      </c>
      <c r="V3474">
        <v>100538</v>
      </c>
      <c r="W3474">
        <v>15</v>
      </c>
      <c r="X3474">
        <v>100539</v>
      </c>
      <c r="Y3474">
        <v>16</v>
      </c>
      <c r="Z3474">
        <v>100538</v>
      </c>
      <c r="AA3474">
        <v>17</v>
      </c>
      <c r="AB3474">
        <v>100540</v>
      </c>
      <c r="AC3474">
        <v>19</v>
      </c>
      <c r="AD3474">
        <v>100538</v>
      </c>
      <c r="AE3474">
        <v>20</v>
      </c>
      <c r="AF3474">
        <v>201794</v>
      </c>
      <c r="AG3474">
        <v>18</v>
      </c>
      <c r="AH3474" t="e">
        <f>VLOOKUP(AF3474,关卡难度线!B:H,11,0)</f>
        <v>#N/A</v>
      </c>
    </row>
    <row r="3475" spans="14:34">
      <c r="N3475" s="14">
        <v>100539</v>
      </c>
      <c r="O3475">
        <v>11</v>
      </c>
      <c r="P3475">
        <v>100538</v>
      </c>
      <c r="Q3475">
        <v>12</v>
      </c>
      <c r="R3475">
        <v>100538</v>
      </c>
      <c r="S3475">
        <v>13</v>
      </c>
      <c r="T3475">
        <v>100540</v>
      </c>
      <c r="U3475">
        <v>14</v>
      </c>
      <c r="V3475">
        <v>100538</v>
      </c>
      <c r="W3475">
        <v>15</v>
      </c>
      <c r="X3475">
        <v>100539</v>
      </c>
      <c r="Y3475">
        <v>16</v>
      </c>
      <c r="Z3475">
        <v>100540</v>
      </c>
      <c r="AA3475">
        <v>17</v>
      </c>
      <c r="AB3475">
        <v>100538</v>
      </c>
      <c r="AC3475">
        <v>19</v>
      </c>
      <c r="AD3475">
        <v>100540</v>
      </c>
      <c r="AE3475">
        <v>20</v>
      </c>
      <c r="AF3475">
        <v>201795</v>
      </c>
      <c r="AG3475">
        <v>18</v>
      </c>
      <c r="AH3475" t="e">
        <f>VLOOKUP(AF3475,关卡难度线!B:H,11,0)</f>
        <v>#N/A</v>
      </c>
    </row>
    <row r="3476" spans="14:34">
      <c r="N3476" s="14">
        <v>100538</v>
      </c>
      <c r="O3476">
        <v>11</v>
      </c>
      <c r="P3476">
        <v>100539</v>
      </c>
      <c r="Q3476">
        <v>12</v>
      </c>
      <c r="R3476">
        <v>100540</v>
      </c>
      <c r="S3476">
        <v>13</v>
      </c>
      <c r="T3476">
        <v>100539</v>
      </c>
      <c r="U3476">
        <v>14</v>
      </c>
      <c r="V3476">
        <v>100538</v>
      </c>
      <c r="W3476">
        <v>15</v>
      </c>
      <c r="X3476">
        <v>100540</v>
      </c>
      <c r="Y3476">
        <v>16</v>
      </c>
      <c r="Z3476">
        <v>100538</v>
      </c>
      <c r="AA3476">
        <v>17</v>
      </c>
      <c r="AB3476">
        <v>100540</v>
      </c>
      <c r="AC3476">
        <v>19</v>
      </c>
      <c r="AD3476">
        <v>100540</v>
      </c>
      <c r="AE3476">
        <v>20</v>
      </c>
      <c r="AF3476">
        <v>201796</v>
      </c>
      <c r="AG3476">
        <v>18</v>
      </c>
      <c r="AH3476" t="e">
        <f>VLOOKUP(AF3476,关卡难度线!B:H,11,0)</f>
        <v>#N/A</v>
      </c>
    </row>
    <row r="3477" spans="14:34">
      <c r="N3477" s="14">
        <v>100538</v>
      </c>
      <c r="O3477">
        <v>11</v>
      </c>
      <c r="P3477">
        <v>100539</v>
      </c>
      <c r="Q3477">
        <v>12</v>
      </c>
      <c r="R3477">
        <v>100540</v>
      </c>
      <c r="S3477">
        <v>13</v>
      </c>
      <c r="T3477">
        <v>100538</v>
      </c>
      <c r="U3477">
        <v>14</v>
      </c>
      <c r="V3477">
        <v>100538</v>
      </c>
      <c r="W3477">
        <v>15</v>
      </c>
      <c r="X3477">
        <v>100539</v>
      </c>
      <c r="Y3477">
        <v>16</v>
      </c>
      <c r="Z3477">
        <v>100538</v>
      </c>
      <c r="AA3477">
        <v>17</v>
      </c>
      <c r="AB3477">
        <v>100539</v>
      </c>
      <c r="AC3477">
        <v>19</v>
      </c>
      <c r="AD3477">
        <v>100539</v>
      </c>
      <c r="AE3477">
        <v>20</v>
      </c>
      <c r="AF3477">
        <v>201797</v>
      </c>
      <c r="AG3477">
        <v>18</v>
      </c>
      <c r="AH3477" t="e">
        <f>VLOOKUP(AF3477,关卡难度线!B:H,11,0)</f>
        <v>#N/A</v>
      </c>
    </row>
    <row r="3478" spans="14:34">
      <c r="N3478" s="14">
        <v>100540</v>
      </c>
      <c r="O3478">
        <v>11</v>
      </c>
      <c r="P3478">
        <v>100540</v>
      </c>
      <c r="Q3478">
        <v>12</v>
      </c>
      <c r="R3478">
        <v>100538</v>
      </c>
      <c r="S3478">
        <v>13</v>
      </c>
      <c r="T3478">
        <v>100539</v>
      </c>
      <c r="U3478">
        <v>14</v>
      </c>
      <c r="V3478">
        <v>100539</v>
      </c>
      <c r="W3478">
        <v>15</v>
      </c>
      <c r="X3478">
        <v>100538</v>
      </c>
      <c r="Y3478">
        <v>16</v>
      </c>
      <c r="Z3478">
        <v>100538</v>
      </c>
      <c r="AA3478">
        <v>17</v>
      </c>
      <c r="AB3478">
        <v>100540</v>
      </c>
      <c r="AC3478">
        <v>19</v>
      </c>
      <c r="AD3478">
        <v>100539</v>
      </c>
      <c r="AE3478">
        <v>20</v>
      </c>
      <c r="AF3478">
        <v>201798</v>
      </c>
      <c r="AG3478">
        <v>18</v>
      </c>
      <c r="AH3478" t="e">
        <f>VLOOKUP(AF3478,关卡难度线!B:H,11,0)</f>
        <v>#N/A</v>
      </c>
    </row>
    <row r="3479" spans="14:34">
      <c r="N3479" s="14">
        <v>100538</v>
      </c>
      <c r="O3479">
        <v>11</v>
      </c>
      <c r="P3479">
        <v>100540</v>
      </c>
      <c r="Q3479">
        <v>12</v>
      </c>
      <c r="R3479">
        <v>100540</v>
      </c>
      <c r="S3479">
        <v>13</v>
      </c>
      <c r="T3479">
        <v>100540</v>
      </c>
      <c r="U3479">
        <v>14</v>
      </c>
      <c r="V3479">
        <v>100538</v>
      </c>
      <c r="W3479">
        <v>15</v>
      </c>
      <c r="X3479">
        <v>100540</v>
      </c>
      <c r="Y3479">
        <v>16</v>
      </c>
      <c r="Z3479">
        <v>100540</v>
      </c>
      <c r="AA3479">
        <v>17</v>
      </c>
      <c r="AB3479">
        <v>100539</v>
      </c>
      <c r="AC3479">
        <v>19</v>
      </c>
      <c r="AD3479">
        <v>100539</v>
      </c>
      <c r="AE3479">
        <v>20</v>
      </c>
      <c r="AF3479">
        <v>201799</v>
      </c>
      <c r="AG3479">
        <v>18</v>
      </c>
      <c r="AH3479" t="e">
        <f>VLOOKUP(AF3479,关卡难度线!B:H,11,0)</f>
        <v>#N/A</v>
      </c>
    </row>
    <row r="3480" spans="14:34">
      <c r="N3480" s="14">
        <v>100538</v>
      </c>
      <c r="O3480">
        <v>11</v>
      </c>
      <c r="P3480">
        <v>100539</v>
      </c>
      <c r="Q3480">
        <v>12</v>
      </c>
      <c r="R3480">
        <v>100539</v>
      </c>
      <c r="S3480">
        <v>13</v>
      </c>
      <c r="T3480">
        <v>100540</v>
      </c>
      <c r="U3480">
        <v>14</v>
      </c>
      <c r="V3480">
        <v>100538</v>
      </c>
      <c r="W3480">
        <v>15</v>
      </c>
      <c r="X3480">
        <v>100540</v>
      </c>
      <c r="Y3480">
        <v>16</v>
      </c>
      <c r="Z3480">
        <v>100540</v>
      </c>
      <c r="AA3480">
        <v>17</v>
      </c>
      <c r="AB3480">
        <v>100539</v>
      </c>
      <c r="AC3480">
        <v>19</v>
      </c>
      <c r="AD3480">
        <v>100540</v>
      </c>
      <c r="AE3480">
        <v>20</v>
      </c>
      <c r="AF3480">
        <v>201800</v>
      </c>
      <c r="AG3480">
        <v>18</v>
      </c>
      <c r="AH3480" t="e">
        <f>VLOOKUP(AF3480,关卡难度线!B:H,11,0)</f>
        <v>#N/A</v>
      </c>
    </row>
    <row r="3481" spans="14:34">
      <c r="N3481" s="14">
        <v>100543</v>
      </c>
      <c r="O3481">
        <v>11</v>
      </c>
      <c r="P3481">
        <v>100541</v>
      </c>
      <c r="Q3481">
        <v>12</v>
      </c>
      <c r="R3481">
        <v>100541</v>
      </c>
      <c r="S3481">
        <v>13</v>
      </c>
      <c r="T3481">
        <v>100542</v>
      </c>
      <c r="U3481">
        <v>14</v>
      </c>
      <c r="V3481">
        <v>100542</v>
      </c>
      <c r="W3481">
        <v>15</v>
      </c>
      <c r="X3481">
        <v>100543</v>
      </c>
      <c r="Y3481">
        <v>16</v>
      </c>
      <c r="Z3481">
        <v>100543</v>
      </c>
      <c r="AA3481">
        <v>17</v>
      </c>
      <c r="AB3481">
        <v>100543</v>
      </c>
      <c r="AC3481">
        <v>19</v>
      </c>
      <c r="AD3481">
        <v>100542</v>
      </c>
      <c r="AE3481">
        <v>20</v>
      </c>
      <c r="AF3481">
        <v>201801</v>
      </c>
      <c r="AG3481">
        <v>18</v>
      </c>
      <c r="AH3481" t="e">
        <f>VLOOKUP(AF3481,关卡难度线!B:H,11,0)</f>
        <v>#N/A</v>
      </c>
    </row>
    <row r="3482" spans="14:34">
      <c r="N3482" s="14">
        <v>100542</v>
      </c>
      <c r="O3482">
        <v>11</v>
      </c>
      <c r="P3482">
        <v>100543</v>
      </c>
      <c r="Q3482">
        <v>12</v>
      </c>
      <c r="R3482">
        <v>100543</v>
      </c>
      <c r="S3482">
        <v>13</v>
      </c>
      <c r="T3482">
        <v>100542</v>
      </c>
      <c r="U3482">
        <v>14</v>
      </c>
      <c r="V3482">
        <v>100541</v>
      </c>
      <c r="W3482">
        <v>15</v>
      </c>
      <c r="X3482">
        <v>100542</v>
      </c>
      <c r="Y3482">
        <v>16</v>
      </c>
      <c r="Z3482">
        <v>100543</v>
      </c>
      <c r="AA3482">
        <v>17</v>
      </c>
      <c r="AB3482">
        <v>100543</v>
      </c>
      <c r="AC3482">
        <v>19</v>
      </c>
      <c r="AD3482">
        <v>100543</v>
      </c>
      <c r="AE3482">
        <v>20</v>
      </c>
      <c r="AF3482">
        <v>201802</v>
      </c>
      <c r="AG3482">
        <v>18</v>
      </c>
      <c r="AH3482" t="e">
        <f>VLOOKUP(AF3482,关卡难度线!B:H,11,0)</f>
        <v>#N/A</v>
      </c>
    </row>
    <row r="3483" spans="14:34">
      <c r="N3483" s="14">
        <v>100543</v>
      </c>
      <c r="O3483">
        <v>11</v>
      </c>
      <c r="P3483">
        <v>100541</v>
      </c>
      <c r="Q3483">
        <v>12</v>
      </c>
      <c r="R3483">
        <v>100543</v>
      </c>
      <c r="S3483">
        <v>13</v>
      </c>
      <c r="T3483">
        <v>100543</v>
      </c>
      <c r="U3483">
        <v>14</v>
      </c>
      <c r="V3483">
        <v>100542</v>
      </c>
      <c r="W3483">
        <v>15</v>
      </c>
      <c r="X3483">
        <v>100542</v>
      </c>
      <c r="Y3483">
        <v>16</v>
      </c>
      <c r="Z3483">
        <v>100543</v>
      </c>
      <c r="AA3483">
        <v>17</v>
      </c>
      <c r="AB3483">
        <v>100543</v>
      </c>
      <c r="AC3483">
        <v>19</v>
      </c>
      <c r="AD3483">
        <v>100541</v>
      </c>
      <c r="AE3483">
        <v>20</v>
      </c>
      <c r="AF3483">
        <v>201803</v>
      </c>
      <c r="AG3483">
        <v>18</v>
      </c>
      <c r="AH3483" t="e">
        <f>VLOOKUP(AF3483,关卡难度线!B:H,11,0)</f>
        <v>#N/A</v>
      </c>
    </row>
    <row r="3484" spans="14:34">
      <c r="N3484" s="14">
        <v>100541</v>
      </c>
      <c r="O3484">
        <v>11</v>
      </c>
      <c r="P3484">
        <v>100542</v>
      </c>
      <c r="Q3484">
        <v>12</v>
      </c>
      <c r="R3484">
        <v>100541</v>
      </c>
      <c r="S3484">
        <v>13</v>
      </c>
      <c r="T3484">
        <v>100541</v>
      </c>
      <c r="U3484">
        <v>14</v>
      </c>
      <c r="V3484">
        <v>100542</v>
      </c>
      <c r="W3484">
        <v>15</v>
      </c>
      <c r="X3484">
        <v>100541</v>
      </c>
      <c r="Y3484">
        <v>16</v>
      </c>
      <c r="Z3484">
        <v>100541</v>
      </c>
      <c r="AA3484">
        <v>17</v>
      </c>
      <c r="AB3484">
        <v>100542</v>
      </c>
      <c r="AC3484">
        <v>19</v>
      </c>
      <c r="AD3484">
        <v>100541</v>
      </c>
      <c r="AE3484">
        <v>20</v>
      </c>
      <c r="AF3484">
        <v>201804</v>
      </c>
      <c r="AG3484">
        <v>18</v>
      </c>
      <c r="AH3484" t="e">
        <f>VLOOKUP(AF3484,关卡难度线!B:H,11,0)</f>
        <v>#N/A</v>
      </c>
    </row>
    <row r="3485" spans="14:34">
      <c r="N3485" s="14">
        <v>100543</v>
      </c>
      <c r="O3485">
        <v>11</v>
      </c>
      <c r="P3485">
        <v>100543</v>
      </c>
      <c r="Q3485">
        <v>12</v>
      </c>
      <c r="R3485">
        <v>100543</v>
      </c>
      <c r="S3485">
        <v>13</v>
      </c>
      <c r="T3485">
        <v>100543</v>
      </c>
      <c r="U3485">
        <v>14</v>
      </c>
      <c r="V3485">
        <v>100543</v>
      </c>
      <c r="W3485">
        <v>15</v>
      </c>
      <c r="X3485">
        <v>100541</v>
      </c>
      <c r="Y3485">
        <v>16</v>
      </c>
      <c r="Z3485">
        <v>100541</v>
      </c>
      <c r="AA3485">
        <v>17</v>
      </c>
      <c r="AB3485">
        <v>100542</v>
      </c>
      <c r="AC3485">
        <v>19</v>
      </c>
      <c r="AD3485">
        <v>100543</v>
      </c>
      <c r="AE3485">
        <v>20</v>
      </c>
      <c r="AF3485">
        <v>201805</v>
      </c>
      <c r="AG3485">
        <v>18</v>
      </c>
      <c r="AH3485" t="e">
        <f>VLOOKUP(AF3485,关卡难度线!B:H,11,0)</f>
        <v>#N/A</v>
      </c>
    </row>
    <row r="3486" spans="14:34">
      <c r="N3486" s="14">
        <v>100541</v>
      </c>
      <c r="O3486">
        <v>11</v>
      </c>
      <c r="P3486">
        <v>100542</v>
      </c>
      <c r="Q3486">
        <v>12</v>
      </c>
      <c r="R3486">
        <v>100542</v>
      </c>
      <c r="S3486">
        <v>13</v>
      </c>
      <c r="T3486">
        <v>100541</v>
      </c>
      <c r="U3486">
        <v>14</v>
      </c>
      <c r="V3486">
        <v>100543</v>
      </c>
      <c r="W3486">
        <v>15</v>
      </c>
      <c r="X3486">
        <v>100543</v>
      </c>
      <c r="Y3486">
        <v>16</v>
      </c>
      <c r="Z3486">
        <v>100542</v>
      </c>
      <c r="AA3486">
        <v>17</v>
      </c>
      <c r="AB3486">
        <v>100541</v>
      </c>
      <c r="AC3486">
        <v>19</v>
      </c>
      <c r="AD3486">
        <v>100541</v>
      </c>
      <c r="AE3486">
        <v>20</v>
      </c>
      <c r="AF3486">
        <v>201806</v>
      </c>
      <c r="AG3486">
        <v>18</v>
      </c>
      <c r="AH3486" t="e">
        <f>VLOOKUP(AF3486,关卡难度线!B:H,11,0)</f>
        <v>#N/A</v>
      </c>
    </row>
    <row r="3487" spans="14:34">
      <c r="N3487" s="14">
        <v>100543</v>
      </c>
      <c r="O3487">
        <v>11</v>
      </c>
      <c r="P3487">
        <v>100543</v>
      </c>
      <c r="Q3487">
        <v>12</v>
      </c>
      <c r="R3487">
        <v>100542</v>
      </c>
      <c r="S3487">
        <v>13</v>
      </c>
      <c r="T3487">
        <v>100541</v>
      </c>
      <c r="U3487">
        <v>14</v>
      </c>
      <c r="V3487">
        <v>100543</v>
      </c>
      <c r="W3487">
        <v>15</v>
      </c>
      <c r="X3487">
        <v>100542</v>
      </c>
      <c r="Y3487">
        <v>16</v>
      </c>
      <c r="Z3487">
        <v>100541</v>
      </c>
      <c r="AA3487">
        <v>17</v>
      </c>
      <c r="AB3487">
        <v>100543</v>
      </c>
      <c r="AC3487">
        <v>19</v>
      </c>
      <c r="AD3487">
        <v>100541</v>
      </c>
      <c r="AE3487">
        <v>20</v>
      </c>
      <c r="AF3487">
        <v>201807</v>
      </c>
      <c r="AG3487">
        <v>18</v>
      </c>
      <c r="AH3487" t="e">
        <f>VLOOKUP(AF3487,关卡难度线!B:H,11,0)</f>
        <v>#N/A</v>
      </c>
    </row>
    <row r="3488" spans="14:34">
      <c r="N3488" s="14">
        <v>100542</v>
      </c>
      <c r="O3488">
        <v>11</v>
      </c>
      <c r="P3488">
        <v>100543</v>
      </c>
      <c r="Q3488">
        <v>12</v>
      </c>
      <c r="R3488">
        <v>100542</v>
      </c>
      <c r="S3488">
        <v>13</v>
      </c>
      <c r="T3488">
        <v>100541</v>
      </c>
      <c r="U3488">
        <v>14</v>
      </c>
      <c r="V3488">
        <v>100542</v>
      </c>
      <c r="W3488">
        <v>15</v>
      </c>
      <c r="X3488">
        <v>100542</v>
      </c>
      <c r="Y3488">
        <v>16</v>
      </c>
      <c r="Z3488">
        <v>100541</v>
      </c>
      <c r="AA3488">
        <v>17</v>
      </c>
      <c r="AB3488">
        <v>100541</v>
      </c>
      <c r="AC3488">
        <v>19</v>
      </c>
      <c r="AD3488">
        <v>100543</v>
      </c>
      <c r="AE3488">
        <v>20</v>
      </c>
      <c r="AF3488">
        <v>201808</v>
      </c>
      <c r="AG3488">
        <v>18</v>
      </c>
      <c r="AH3488" t="e">
        <f>VLOOKUP(AF3488,关卡难度线!B:H,11,0)</f>
        <v>#N/A</v>
      </c>
    </row>
    <row r="3489" spans="14:34">
      <c r="N3489" s="14">
        <v>100541</v>
      </c>
      <c r="O3489">
        <v>11</v>
      </c>
      <c r="P3489">
        <v>100542</v>
      </c>
      <c r="Q3489">
        <v>12</v>
      </c>
      <c r="R3489">
        <v>100541</v>
      </c>
      <c r="S3489">
        <v>13</v>
      </c>
      <c r="T3489">
        <v>100541</v>
      </c>
      <c r="U3489">
        <v>14</v>
      </c>
      <c r="V3489">
        <v>100541</v>
      </c>
      <c r="W3489">
        <v>15</v>
      </c>
      <c r="X3489">
        <v>100543</v>
      </c>
      <c r="Y3489">
        <v>16</v>
      </c>
      <c r="Z3489">
        <v>100543</v>
      </c>
      <c r="AA3489">
        <v>17</v>
      </c>
      <c r="AB3489">
        <v>100541</v>
      </c>
      <c r="AC3489">
        <v>19</v>
      </c>
      <c r="AD3489">
        <v>100543</v>
      </c>
      <c r="AE3489">
        <v>20</v>
      </c>
      <c r="AF3489">
        <v>201809</v>
      </c>
      <c r="AG3489">
        <v>18</v>
      </c>
      <c r="AH3489" t="e">
        <f>VLOOKUP(AF3489,关卡难度线!B:H,11,0)</f>
        <v>#N/A</v>
      </c>
    </row>
    <row r="3490" spans="14:34">
      <c r="N3490" s="14">
        <v>100541</v>
      </c>
      <c r="O3490">
        <v>11</v>
      </c>
      <c r="P3490">
        <v>100543</v>
      </c>
      <c r="Q3490">
        <v>12</v>
      </c>
      <c r="R3490">
        <v>100541</v>
      </c>
      <c r="S3490">
        <v>13</v>
      </c>
      <c r="T3490">
        <v>100543</v>
      </c>
      <c r="U3490">
        <v>14</v>
      </c>
      <c r="V3490">
        <v>100541</v>
      </c>
      <c r="W3490">
        <v>15</v>
      </c>
      <c r="X3490">
        <v>100541</v>
      </c>
      <c r="Y3490">
        <v>16</v>
      </c>
      <c r="Z3490">
        <v>100542</v>
      </c>
      <c r="AA3490">
        <v>17</v>
      </c>
      <c r="AB3490">
        <v>100541</v>
      </c>
      <c r="AC3490">
        <v>19</v>
      </c>
      <c r="AD3490">
        <v>100543</v>
      </c>
      <c r="AE3490">
        <v>20</v>
      </c>
      <c r="AF3490">
        <v>201810</v>
      </c>
      <c r="AG3490">
        <v>18</v>
      </c>
      <c r="AH3490" t="e">
        <f>VLOOKUP(AF3490,关卡难度线!B:H,11,0)</f>
        <v>#N/A</v>
      </c>
    </row>
    <row r="3491" spans="14:34">
      <c r="N3491" s="14">
        <v>100543</v>
      </c>
      <c r="O3491">
        <v>11</v>
      </c>
      <c r="P3491">
        <v>100541</v>
      </c>
      <c r="Q3491">
        <v>12</v>
      </c>
      <c r="R3491">
        <v>100541</v>
      </c>
      <c r="S3491">
        <v>13</v>
      </c>
      <c r="T3491">
        <v>100542</v>
      </c>
      <c r="U3491">
        <v>14</v>
      </c>
      <c r="V3491">
        <v>100542</v>
      </c>
      <c r="W3491">
        <v>15</v>
      </c>
      <c r="X3491">
        <v>100543</v>
      </c>
      <c r="Y3491">
        <v>16</v>
      </c>
      <c r="Z3491">
        <v>100543</v>
      </c>
      <c r="AA3491">
        <v>17</v>
      </c>
      <c r="AB3491">
        <v>100543</v>
      </c>
      <c r="AC3491">
        <v>19</v>
      </c>
      <c r="AD3491">
        <v>100542</v>
      </c>
      <c r="AE3491">
        <v>20</v>
      </c>
      <c r="AF3491">
        <v>201801</v>
      </c>
      <c r="AG3491">
        <v>18</v>
      </c>
      <c r="AH3491" t="e">
        <f>VLOOKUP(AF3491,关卡难度线!B:H,11,0)</f>
        <v>#N/A</v>
      </c>
    </row>
    <row r="3492" spans="14:34">
      <c r="N3492" s="14">
        <v>100542</v>
      </c>
      <c r="O3492">
        <v>11</v>
      </c>
      <c r="P3492">
        <v>100543</v>
      </c>
      <c r="Q3492">
        <v>12</v>
      </c>
      <c r="R3492">
        <v>100543</v>
      </c>
      <c r="S3492">
        <v>13</v>
      </c>
      <c r="T3492">
        <v>100542</v>
      </c>
      <c r="U3492">
        <v>14</v>
      </c>
      <c r="V3492">
        <v>100541</v>
      </c>
      <c r="W3492">
        <v>15</v>
      </c>
      <c r="X3492">
        <v>100542</v>
      </c>
      <c r="Y3492">
        <v>16</v>
      </c>
      <c r="Z3492">
        <v>100543</v>
      </c>
      <c r="AA3492">
        <v>17</v>
      </c>
      <c r="AB3492">
        <v>100543</v>
      </c>
      <c r="AC3492">
        <v>19</v>
      </c>
      <c r="AD3492">
        <v>100543</v>
      </c>
      <c r="AE3492">
        <v>20</v>
      </c>
      <c r="AF3492">
        <v>201802</v>
      </c>
      <c r="AG3492">
        <v>18</v>
      </c>
      <c r="AH3492" t="e">
        <f>VLOOKUP(AF3492,关卡难度线!B:H,11,0)</f>
        <v>#N/A</v>
      </c>
    </row>
    <row r="3493" spans="14:34">
      <c r="N3493" s="14">
        <v>100543</v>
      </c>
      <c r="O3493">
        <v>11</v>
      </c>
      <c r="P3493">
        <v>100541</v>
      </c>
      <c r="Q3493">
        <v>12</v>
      </c>
      <c r="R3493">
        <v>100543</v>
      </c>
      <c r="S3493">
        <v>13</v>
      </c>
      <c r="T3493">
        <v>100543</v>
      </c>
      <c r="U3493">
        <v>14</v>
      </c>
      <c r="V3493">
        <v>100542</v>
      </c>
      <c r="W3493">
        <v>15</v>
      </c>
      <c r="X3493">
        <v>100542</v>
      </c>
      <c r="Y3493">
        <v>16</v>
      </c>
      <c r="Z3493">
        <v>100543</v>
      </c>
      <c r="AA3493">
        <v>17</v>
      </c>
      <c r="AB3493">
        <v>100543</v>
      </c>
      <c r="AC3493">
        <v>19</v>
      </c>
      <c r="AD3493">
        <v>100541</v>
      </c>
      <c r="AE3493">
        <v>20</v>
      </c>
      <c r="AF3493">
        <v>201803</v>
      </c>
      <c r="AG3493">
        <v>18</v>
      </c>
      <c r="AH3493" t="e">
        <f>VLOOKUP(AF3493,关卡难度线!B:H,11,0)</f>
        <v>#N/A</v>
      </c>
    </row>
    <row r="3494" spans="14:34">
      <c r="N3494" s="14">
        <v>100541</v>
      </c>
      <c r="O3494">
        <v>11</v>
      </c>
      <c r="P3494">
        <v>100542</v>
      </c>
      <c r="Q3494">
        <v>12</v>
      </c>
      <c r="R3494">
        <v>100541</v>
      </c>
      <c r="S3494">
        <v>13</v>
      </c>
      <c r="T3494">
        <v>100541</v>
      </c>
      <c r="U3494">
        <v>14</v>
      </c>
      <c r="V3494">
        <v>100542</v>
      </c>
      <c r="W3494">
        <v>15</v>
      </c>
      <c r="X3494">
        <v>100541</v>
      </c>
      <c r="Y3494">
        <v>16</v>
      </c>
      <c r="Z3494">
        <v>100541</v>
      </c>
      <c r="AA3494">
        <v>17</v>
      </c>
      <c r="AB3494">
        <v>100542</v>
      </c>
      <c r="AC3494">
        <v>19</v>
      </c>
      <c r="AD3494">
        <v>100541</v>
      </c>
      <c r="AE3494">
        <v>20</v>
      </c>
      <c r="AF3494">
        <v>201804</v>
      </c>
      <c r="AG3494">
        <v>18</v>
      </c>
      <c r="AH3494" t="e">
        <f>VLOOKUP(AF3494,关卡难度线!B:H,11,0)</f>
        <v>#N/A</v>
      </c>
    </row>
    <row r="3495" spans="14:34">
      <c r="N3495" s="14">
        <v>100543</v>
      </c>
      <c r="O3495">
        <v>11</v>
      </c>
      <c r="P3495">
        <v>100543</v>
      </c>
      <c r="Q3495">
        <v>12</v>
      </c>
      <c r="R3495">
        <v>100543</v>
      </c>
      <c r="S3495">
        <v>13</v>
      </c>
      <c r="T3495">
        <v>100543</v>
      </c>
      <c r="U3495">
        <v>14</v>
      </c>
      <c r="V3495">
        <v>100543</v>
      </c>
      <c r="W3495">
        <v>15</v>
      </c>
      <c r="X3495">
        <v>100541</v>
      </c>
      <c r="Y3495">
        <v>16</v>
      </c>
      <c r="Z3495">
        <v>100541</v>
      </c>
      <c r="AA3495">
        <v>17</v>
      </c>
      <c r="AB3495">
        <v>100542</v>
      </c>
      <c r="AC3495">
        <v>19</v>
      </c>
      <c r="AD3495">
        <v>100543</v>
      </c>
      <c r="AE3495">
        <v>20</v>
      </c>
      <c r="AF3495">
        <v>201805</v>
      </c>
      <c r="AG3495">
        <v>18</v>
      </c>
      <c r="AH3495" t="e">
        <f>VLOOKUP(AF3495,关卡难度线!B:H,11,0)</f>
        <v>#N/A</v>
      </c>
    </row>
    <row r="3496" spans="14:34">
      <c r="N3496" s="14">
        <v>100541</v>
      </c>
      <c r="O3496">
        <v>11</v>
      </c>
      <c r="P3496">
        <v>100542</v>
      </c>
      <c r="Q3496">
        <v>12</v>
      </c>
      <c r="R3496">
        <v>100542</v>
      </c>
      <c r="S3496">
        <v>13</v>
      </c>
      <c r="T3496">
        <v>100541</v>
      </c>
      <c r="U3496">
        <v>14</v>
      </c>
      <c r="V3496">
        <v>100543</v>
      </c>
      <c r="W3496">
        <v>15</v>
      </c>
      <c r="X3496">
        <v>100543</v>
      </c>
      <c r="Y3496">
        <v>16</v>
      </c>
      <c r="Z3496">
        <v>100542</v>
      </c>
      <c r="AA3496">
        <v>17</v>
      </c>
      <c r="AB3496">
        <v>100541</v>
      </c>
      <c r="AC3496">
        <v>19</v>
      </c>
      <c r="AD3496">
        <v>100541</v>
      </c>
      <c r="AE3496">
        <v>20</v>
      </c>
      <c r="AF3496">
        <v>201806</v>
      </c>
      <c r="AG3496">
        <v>18</v>
      </c>
      <c r="AH3496" t="e">
        <f>VLOOKUP(AF3496,关卡难度线!B:H,11,0)</f>
        <v>#N/A</v>
      </c>
    </row>
    <row r="3497" spans="14:34">
      <c r="N3497" s="14">
        <v>100543</v>
      </c>
      <c r="O3497">
        <v>11</v>
      </c>
      <c r="P3497">
        <v>100543</v>
      </c>
      <c r="Q3497">
        <v>12</v>
      </c>
      <c r="R3497">
        <v>100542</v>
      </c>
      <c r="S3497">
        <v>13</v>
      </c>
      <c r="T3497">
        <v>100541</v>
      </c>
      <c r="U3497">
        <v>14</v>
      </c>
      <c r="V3497">
        <v>100543</v>
      </c>
      <c r="W3497">
        <v>15</v>
      </c>
      <c r="X3497">
        <v>100542</v>
      </c>
      <c r="Y3497">
        <v>16</v>
      </c>
      <c r="Z3497">
        <v>100541</v>
      </c>
      <c r="AA3497">
        <v>17</v>
      </c>
      <c r="AB3497">
        <v>100543</v>
      </c>
      <c r="AC3497">
        <v>19</v>
      </c>
      <c r="AD3497">
        <v>100541</v>
      </c>
      <c r="AE3497">
        <v>20</v>
      </c>
      <c r="AF3497">
        <v>201807</v>
      </c>
      <c r="AG3497">
        <v>18</v>
      </c>
      <c r="AH3497" t="e">
        <f>VLOOKUP(AF3497,关卡难度线!B:H,11,0)</f>
        <v>#N/A</v>
      </c>
    </row>
    <row r="3498" spans="14:34">
      <c r="N3498" s="14">
        <v>100542</v>
      </c>
      <c r="O3498">
        <v>11</v>
      </c>
      <c r="P3498">
        <v>100543</v>
      </c>
      <c r="Q3498">
        <v>12</v>
      </c>
      <c r="R3498">
        <v>100542</v>
      </c>
      <c r="S3498">
        <v>13</v>
      </c>
      <c r="T3498">
        <v>100541</v>
      </c>
      <c r="U3498">
        <v>14</v>
      </c>
      <c r="V3498">
        <v>100542</v>
      </c>
      <c r="W3498">
        <v>15</v>
      </c>
      <c r="X3498">
        <v>100542</v>
      </c>
      <c r="Y3498">
        <v>16</v>
      </c>
      <c r="Z3498">
        <v>100541</v>
      </c>
      <c r="AA3498">
        <v>17</v>
      </c>
      <c r="AB3498">
        <v>100541</v>
      </c>
      <c r="AC3498">
        <v>19</v>
      </c>
      <c r="AD3498">
        <v>100543</v>
      </c>
      <c r="AE3498">
        <v>20</v>
      </c>
      <c r="AF3498">
        <v>201808</v>
      </c>
      <c r="AG3498">
        <v>18</v>
      </c>
      <c r="AH3498" t="e">
        <f>VLOOKUP(AF3498,关卡难度线!B:H,11,0)</f>
        <v>#N/A</v>
      </c>
    </row>
    <row r="3499" spans="14:34">
      <c r="N3499" s="14">
        <v>100541</v>
      </c>
      <c r="O3499">
        <v>11</v>
      </c>
      <c r="P3499">
        <v>100542</v>
      </c>
      <c r="Q3499">
        <v>12</v>
      </c>
      <c r="R3499">
        <v>100541</v>
      </c>
      <c r="S3499">
        <v>13</v>
      </c>
      <c r="T3499">
        <v>100541</v>
      </c>
      <c r="U3499">
        <v>14</v>
      </c>
      <c r="V3499">
        <v>100541</v>
      </c>
      <c r="W3499">
        <v>15</v>
      </c>
      <c r="X3499">
        <v>100543</v>
      </c>
      <c r="Y3499">
        <v>16</v>
      </c>
      <c r="Z3499">
        <v>100543</v>
      </c>
      <c r="AA3499">
        <v>17</v>
      </c>
      <c r="AB3499">
        <v>100541</v>
      </c>
      <c r="AC3499">
        <v>19</v>
      </c>
      <c r="AD3499">
        <v>100543</v>
      </c>
      <c r="AE3499">
        <v>20</v>
      </c>
      <c r="AF3499">
        <v>201809</v>
      </c>
      <c r="AG3499">
        <v>18</v>
      </c>
      <c r="AH3499" t="e">
        <f>VLOOKUP(AF3499,关卡难度线!B:H,11,0)</f>
        <v>#N/A</v>
      </c>
    </row>
    <row r="3500" spans="14:34">
      <c r="N3500" s="14">
        <v>100541</v>
      </c>
      <c r="O3500">
        <v>11</v>
      </c>
      <c r="P3500">
        <v>100543</v>
      </c>
      <c r="Q3500">
        <v>12</v>
      </c>
      <c r="R3500">
        <v>100541</v>
      </c>
      <c r="S3500">
        <v>13</v>
      </c>
      <c r="T3500">
        <v>100543</v>
      </c>
      <c r="U3500">
        <v>14</v>
      </c>
      <c r="V3500">
        <v>100541</v>
      </c>
      <c r="W3500">
        <v>15</v>
      </c>
      <c r="X3500">
        <v>100541</v>
      </c>
      <c r="Y3500">
        <v>16</v>
      </c>
      <c r="Z3500">
        <v>100542</v>
      </c>
      <c r="AA3500">
        <v>17</v>
      </c>
      <c r="AB3500">
        <v>100541</v>
      </c>
      <c r="AC3500">
        <v>19</v>
      </c>
      <c r="AD3500">
        <v>100543</v>
      </c>
      <c r="AE3500">
        <v>20</v>
      </c>
      <c r="AF3500">
        <v>201810</v>
      </c>
      <c r="AG3500">
        <v>18</v>
      </c>
      <c r="AH3500" t="e">
        <f>VLOOKUP(AF3500,关卡难度线!B:H,11,0)</f>
        <v>#N/A</v>
      </c>
    </row>
    <row r="3501" spans="14:34">
      <c r="N3501" s="14">
        <v>100546</v>
      </c>
      <c r="O3501">
        <v>11</v>
      </c>
      <c r="P3501">
        <v>100544</v>
      </c>
      <c r="Q3501">
        <v>12</v>
      </c>
      <c r="R3501">
        <v>100545</v>
      </c>
      <c r="S3501">
        <v>13</v>
      </c>
      <c r="T3501">
        <v>100544</v>
      </c>
      <c r="U3501">
        <v>14</v>
      </c>
      <c r="V3501">
        <v>100545</v>
      </c>
      <c r="W3501">
        <v>15</v>
      </c>
      <c r="X3501">
        <v>100544</v>
      </c>
      <c r="Y3501">
        <v>16</v>
      </c>
      <c r="Z3501">
        <v>100544</v>
      </c>
      <c r="AA3501">
        <v>17</v>
      </c>
      <c r="AB3501">
        <v>100544</v>
      </c>
      <c r="AC3501">
        <v>19</v>
      </c>
      <c r="AD3501">
        <v>100544</v>
      </c>
      <c r="AE3501">
        <v>20</v>
      </c>
      <c r="AF3501">
        <v>201811</v>
      </c>
      <c r="AG3501">
        <v>18</v>
      </c>
      <c r="AH3501" t="e">
        <f>VLOOKUP(AF3501,关卡难度线!B:H,11,0)</f>
        <v>#N/A</v>
      </c>
    </row>
    <row r="3502" spans="14:34">
      <c r="N3502" s="14">
        <v>100544</v>
      </c>
      <c r="O3502">
        <v>11</v>
      </c>
      <c r="P3502">
        <v>100545</v>
      </c>
      <c r="Q3502">
        <v>12</v>
      </c>
      <c r="R3502">
        <v>100544</v>
      </c>
      <c r="S3502">
        <v>13</v>
      </c>
      <c r="T3502">
        <v>100544</v>
      </c>
      <c r="U3502">
        <v>14</v>
      </c>
      <c r="V3502">
        <v>100544</v>
      </c>
      <c r="W3502">
        <v>15</v>
      </c>
      <c r="X3502">
        <v>100545</v>
      </c>
      <c r="Y3502">
        <v>16</v>
      </c>
      <c r="Z3502">
        <v>100544</v>
      </c>
      <c r="AA3502">
        <v>17</v>
      </c>
      <c r="AB3502">
        <v>100545</v>
      </c>
      <c r="AC3502">
        <v>19</v>
      </c>
      <c r="AD3502">
        <v>100545</v>
      </c>
      <c r="AE3502">
        <v>20</v>
      </c>
      <c r="AF3502">
        <v>201812</v>
      </c>
      <c r="AG3502">
        <v>18</v>
      </c>
      <c r="AH3502" t="e">
        <f>VLOOKUP(AF3502,关卡难度线!B:H,11,0)</f>
        <v>#N/A</v>
      </c>
    </row>
    <row r="3503" spans="14:34">
      <c r="N3503" s="14">
        <v>100545</v>
      </c>
      <c r="O3503">
        <v>11</v>
      </c>
      <c r="P3503">
        <v>100545</v>
      </c>
      <c r="Q3503">
        <v>12</v>
      </c>
      <c r="R3503">
        <v>100544</v>
      </c>
      <c r="S3503">
        <v>13</v>
      </c>
      <c r="T3503">
        <v>100546</v>
      </c>
      <c r="U3503">
        <v>14</v>
      </c>
      <c r="V3503">
        <v>100545</v>
      </c>
      <c r="W3503">
        <v>15</v>
      </c>
      <c r="X3503">
        <v>100545</v>
      </c>
      <c r="Y3503">
        <v>16</v>
      </c>
      <c r="Z3503">
        <v>100545</v>
      </c>
      <c r="AA3503">
        <v>17</v>
      </c>
      <c r="AB3503">
        <v>100544</v>
      </c>
      <c r="AC3503">
        <v>19</v>
      </c>
      <c r="AD3503">
        <v>100544</v>
      </c>
      <c r="AE3503">
        <v>20</v>
      </c>
      <c r="AF3503">
        <v>201813</v>
      </c>
      <c r="AG3503">
        <v>18</v>
      </c>
      <c r="AH3503" t="e">
        <f>VLOOKUP(AF3503,关卡难度线!B:H,11,0)</f>
        <v>#N/A</v>
      </c>
    </row>
    <row r="3504" spans="14:34">
      <c r="N3504" s="14">
        <v>100544</v>
      </c>
      <c r="O3504">
        <v>11</v>
      </c>
      <c r="P3504">
        <v>100546</v>
      </c>
      <c r="Q3504">
        <v>12</v>
      </c>
      <c r="R3504">
        <v>100545</v>
      </c>
      <c r="S3504">
        <v>13</v>
      </c>
      <c r="T3504">
        <v>100546</v>
      </c>
      <c r="U3504">
        <v>14</v>
      </c>
      <c r="V3504">
        <v>100544</v>
      </c>
      <c r="W3504">
        <v>15</v>
      </c>
      <c r="X3504">
        <v>100544</v>
      </c>
      <c r="Y3504">
        <v>16</v>
      </c>
      <c r="Z3504">
        <v>100544</v>
      </c>
      <c r="AA3504">
        <v>17</v>
      </c>
      <c r="AB3504">
        <v>100546</v>
      </c>
      <c r="AC3504">
        <v>19</v>
      </c>
      <c r="AD3504">
        <v>100546</v>
      </c>
      <c r="AE3504">
        <v>20</v>
      </c>
      <c r="AF3504">
        <v>201814</v>
      </c>
      <c r="AG3504">
        <v>18</v>
      </c>
      <c r="AH3504" t="e">
        <f>VLOOKUP(AF3504,关卡难度线!B:H,11,0)</f>
        <v>#N/A</v>
      </c>
    </row>
    <row r="3505" spans="14:34">
      <c r="N3505" s="14">
        <v>100545</v>
      </c>
      <c r="O3505">
        <v>11</v>
      </c>
      <c r="P3505">
        <v>100545</v>
      </c>
      <c r="Q3505">
        <v>12</v>
      </c>
      <c r="R3505">
        <v>100545</v>
      </c>
      <c r="S3505">
        <v>13</v>
      </c>
      <c r="T3505">
        <v>100545</v>
      </c>
      <c r="U3505">
        <v>14</v>
      </c>
      <c r="V3505">
        <v>100544</v>
      </c>
      <c r="W3505">
        <v>15</v>
      </c>
      <c r="X3505">
        <v>100545</v>
      </c>
      <c r="Y3505">
        <v>16</v>
      </c>
      <c r="Z3505">
        <v>100546</v>
      </c>
      <c r="AA3505">
        <v>17</v>
      </c>
      <c r="AB3505">
        <v>100545</v>
      </c>
      <c r="AC3505">
        <v>19</v>
      </c>
      <c r="AD3505">
        <v>100546</v>
      </c>
      <c r="AE3505">
        <v>20</v>
      </c>
      <c r="AF3505">
        <v>201815</v>
      </c>
      <c r="AG3505">
        <v>18</v>
      </c>
      <c r="AH3505" t="e">
        <f>VLOOKUP(AF3505,关卡难度线!B:H,11,0)</f>
        <v>#N/A</v>
      </c>
    </row>
    <row r="3506" spans="14:34">
      <c r="N3506" s="14">
        <v>100544</v>
      </c>
      <c r="O3506">
        <v>11</v>
      </c>
      <c r="P3506">
        <v>100545</v>
      </c>
      <c r="Q3506">
        <v>12</v>
      </c>
      <c r="R3506">
        <v>100545</v>
      </c>
      <c r="S3506">
        <v>13</v>
      </c>
      <c r="T3506">
        <v>100545</v>
      </c>
      <c r="U3506">
        <v>14</v>
      </c>
      <c r="V3506">
        <v>100546</v>
      </c>
      <c r="W3506">
        <v>15</v>
      </c>
      <c r="X3506">
        <v>100544</v>
      </c>
      <c r="Y3506">
        <v>16</v>
      </c>
      <c r="Z3506">
        <v>100545</v>
      </c>
      <c r="AA3506">
        <v>17</v>
      </c>
      <c r="AB3506">
        <v>100545</v>
      </c>
      <c r="AC3506">
        <v>19</v>
      </c>
      <c r="AD3506">
        <v>100546</v>
      </c>
      <c r="AE3506">
        <v>20</v>
      </c>
      <c r="AF3506">
        <v>201816</v>
      </c>
      <c r="AG3506">
        <v>18</v>
      </c>
      <c r="AH3506" t="e">
        <f>VLOOKUP(AF3506,关卡难度线!B:H,11,0)</f>
        <v>#N/A</v>
      </c>
    </row>
    <row r="3507" spans="14:34">
      <c r="N3507" s="14">
        <v>100546</v>
      </c>
      <c r="O3507">
        <v>11</v>
      </c>
      <c r="P3507">
        <v>100546</v>
      </c>
      <c r="Q3507">
        <v>12</v>
      </c>
      <c r="R3507">
        <v>100546</v>
      </c>
      <c r="S3507">
        <v>13</v>
      </c>
      <c r="T3507">
        <v>100546</v>
      </c>
      <c r="U3507">
        <v>14</v>
      </c>
      <c r="V3507">
        <v>100544</v>
      </c>
      <c r="W3507">
        <v>15</v>
      </c>
      <c r="X3507">
        <v>100545</v>
      </c>
      <c r="Y3507">
        <v>16</v>
      </c>
      <c r="Z3507">
        <v>100544</v>
      </c>
      <c r="AA3507">
        <v>17</v>
      </c>
      <c r="AB3507">
        <v>100544</v>
      </c>
      <c r="AC3507">
        <v>19</v>
      </c>
      <c r="AD3507">
        <v>100546</v>
      </c>
      <c r="AE3507">
        <v>20</v>
      </c>
      <c r="AF3507">
        <v>201817</v>
      </c>
      <c r="AG3507">
        <v>18</v>
      </c>
      <c r="AH3507" t="e">
        <f>VLOOKUP(AF3507,关卡难度线!B:H,11,0)</f>
        <v>#N/A</v>
      </c>
    </row>
    <row r="3508" spans="14:34">
      <c r="N3508" s="14">
        <v>100544</v>
      </c>
      <c r="O3508">
        <v>11</v>
      </c>
      <c r="P3508">
        <v>100544</v>
      </c>
      <c r="Q3508">
        <v>12</v>
      </c>
      <c r="R3508">
        <v>100545</v>
      </c>
      <c r="S3508">
        <v>13</v>
      </c>
      <c r="T3508">
        <v>100546</v>
      </c>
      <c r="U3508">
        <v>14</v>
      </c>
      <c r="V3508">
        <v>100545</v>
      </c>
      <c r="W3508">
        <v>15</v>
      </c>
      <c r="X3508">
        <v>100544</v>
      </c>
      <c r="Y3508">
        <v>16</v>
      </c>
      <c r="Z3508">
        <v>100544</v>
      </c>
      <c r="AA3508">
        <v>17</v>
      </c>
      <c r="AB3508">
        <v>100545</v>
      </c>
      <c r="AC3508">
        <v>19</v>
      </c>
      <c r="AD3508">
        <v>100544</v>
      </c>
      <c r="AE3508">
        <v>20</v>
      </c>
      <c r="AF3508">
        <v>201818</v>
      </c>
      <c r="AG3508">
        <v>18</v>
      </c>
      <c r="AH3508" t="e">
        <f>VLOOKUP(AF3508,关卡难度线!B:H,11,0)</f>
        <v>#N/A</v>
      </c>
    </row>
    <row r="3509" spans="14:34">
      <c r="N3509" s="14">
        <v>100546</v>
      </c>
      <c r="O3509">
        <v>11</v>
      </c>
      <c r="P3509">
        <v>100544</v>
      </c>
      <c r="Q3509">
        <v>12</v>
      </c>
      <c r="R3509">
        <v>100545</v>
      </c>
      <c r="S3509">
        <v>13</v>
      </c>
      <c r="T3509">
        <v>100546</v>
      </c>
      <c r="U3509">
        <v>14</v>
      </c>
      <c r="V3509">
        <v>100544</v>
      </c>
      <c r="W3509">
        <v>15</v>
      </c>
      <c r="X3509">
        <v>100544</v>
      </c>
      <c r="Y3509">
        <v>16</v>
      </c>
      <c r="Z3509">
        <v>100544</v>
      </c>
      <c r="AA3509">
        <v>17</v>
      </c>
      <c r="AB3509">
        <v>100546</v>
      </c>
      <c r="AC3509">
        <v>19</v>
      </c>
      <c r="AD3509">
        <v>100546</v>
      </c>
      <c r="AE3509">
        <v>20</v>
      </c>
      <c r="AF3509">
        <v>201819</v>
      </c>
      <c r="AG3509">
        <v>18</v>
      </c>
      <c r="AH3509" t="e">
        <f>VLOOKUP(AF3509,关卡难度线!B:H,11,0)</f>
        <v>#N/A</v>
      </c>
    </row>
    <row r="3510" spans="14:34">
      <c r="N3510" s="14">
        <v>100544</v>
      </c>
      <c r="O3510">
        <v>11</v>
      </c>
      <c r="P3510">
        <v>100545</v>
      </c>
      <c r="Q3510">
        <v>12</v>
      </c>
      <c r="R3510">
        <v>100545</v>
      </c>
      <c r="S3510">
        <v>13</v>
      </c>
      <c r="T3510">
        <v>100545</v>
      </c>
      <c r="U3510">
        <v>14</v>
      </c>
      <c r="V3510">
        <v>100544</v>
      </c>
      <c r="W3510">
        <v>15</v>
      </c>
      <c r="X3510">
        <v>100544</v>
      </c>
      <c r="Y3510">
        <v>16</v>
      </c>
      <c r="Z3510">
        <v>100544</v>
      </c>
      <c r="AA3510">
        <v>17</v>
      </c>
      <c r="AB3510">
        <v>100544</v>
      </c>
      <c r="AC3510">
        <v>19</v>
      </c>
      <c r="AD3510">
        <v>100546</v>
      </c>
      <c r="AE3510">
        <v>20</v>
      </c>
      <c r="AF3510">
        <v>201820</v>
      </c>
      <c r="AG3510">
        <v>18</v>
      </c>
      <c r="AH3510" t="e">
        <f>VLOOKUP(AF3510,关卡难度线!B:H,11,0)</f>
        <v>#N/A</v>
      </c>
    </row>
    <row r="3511" spans="14:34">
      <c r="N3511" s="14">
        <v>100546</v>
      </c>
      <c r="O3511">
        <v>11</v>
      </c>
      <c r="P3511">
        <v>100544</v>
      </c>
      <c r="Q3511">
        <v>12</v>
      </c>
      <c r="R3511">
        <v>100545</v>
      </c>
      <c r="S3511">
        <v>13</v>
      </c>
      <c r="T3511">
        <v>100544</v>
      </c>
      <c r="U3511">
        <v>14</v>
      </c>
      <c r="V3511">
        <v>100545</v>
      </c>
      <c r="W3511">
        <v>15</v>
      </c>
      <c r="X3511">
        <v>100544</v>
      </c>
      <c r="Y3511">
        <v>16</v>
      </c>
      <c r="Z3511">
        <v>100544</v>
      </c>
      <c r="AA3511">
        <v>17</v>
      </c>
      <c r="AB3511">
        <v>100544</v>
      </c>
      <c r="AC3511">
        <v>19</v>
      </c>
      <c r="AD3511">
        <v>100544</v>
      </c>
      <c r="AE3511">
        <v>20</v>
      </c>
      <c r="AF3511">
        <v>201811</v>
      </c>
      <c r="AG3511">
        <v>18</v>
      </c>
      <c r="AH3511" t="e">
        <f>VLOOKUP(AF3511,关卡难度线!B:H,11,0)</f>
        <v>#N/A</v>
      </c>
    </row>
    <row r="3512" spans="14:34">
      <c r="N3512" s="14">
        <v>100544</v>
      </c>
      <c r="O3512">
        <v>11</v>
      </c>
      <c r="P3512">
        <v>100545</v>
      </c>
      <c r="Q3512">
        <v>12</v>
      </c>
      <c r="R3512">
        <v>100544</v>
      </c>
      <c r="S3512">
        <v>13</v>
      </c>
      <c r="T3512">
        <v>100544</v>
      </c>
      <c r="U3512">
        <v>14</v>
      </c>
      <c r="V3512">
        <v>100544</v>
      </c>
      <c r="W3512">
        <v>15</v>
      </c>
      <c r="X3512">
        <v>100545</v>
      </c>
      <c r="Y3512">
        <v>16</v>
      </c>
      <c r="Z3512">
        <v>100544</v>
      </c>
      <c r="AA3512">
        <v>17</v>
      </c>
      <c r="AB3512">
        <v>100545</v>
      </c>
      <c r="AC3512">
        <v>19</v>
      </c>
      <c r="AD3512">
        <v>100545</v>
      </c>
      <c r="AE3512">
        <v>20</v>
      </c>
      <c r="AF3512">
        <v>201812</v>
      </c>
      <c r="AG3512">
        <v>18</v>
      </c>
      <c r="AH3512" t="e">
        <f>VLOOKUP(AF3512,关卡难度线!B:H,11,0)</f>
        <v>#N/A</v>
      </c>
    </row>
    <row r="3513" spans="14:34">
      <c r="N3513" s="14">
        <v>100545</v>
      </c>
      <c r="O3513">
        <v>11</v>
      </c>
      <c r="P3513">
        <v>100545</v>
      </c>
      <c r="Q3513">
        <v>12</v>
      </c>
      <c r="R3513">
        <v>100544</v>
      </c>
      <c r="S3513">
        <v>13</v>
      </c>
      <c r="T3513">
        <v>100546</v>
      </c>
      <c r="U3513">
        <v>14</v>
      </c>
      <c r="V3513">
        <v>100545</v>
      </c>
      <c r="W3513">
        <v>15</v>
      </c>
      <c r="X3513">
        <v>100545</v>
      </c>
      <c r="Y3513">
        <v>16</v>
      </c>
      <c r="Z3513">
        <v>100545</v>
      </c>
      <c r="AA3513">
        <v>17</v>
      </c>
      <c r="AB3513">
        <v>100544</v>
      </c>
      <c r="AC3513">
        <v>19</v>
      </c>
      <c r="AD3513">
        <v>100544</v>
      </c>
      <c r="AE3513">
        <v>20</v>
      </c>
      <c r="AF3513">
        <v>201813</v>
      </c>
      <c r="AG3513">
        <v>18</v>
      </c>
      <c r="AH3513" t="e">
        <f>VLOOKUP(AF3513,关卡难度线!B:H,11,0)</f>
        <v>#N/A</v>
      </c>
    </row>
    <row r="3514" spans="14:34">
      <c r="N3514" s="14">
        <v>100544</v>
      </c>
      <c r="O3514">
        <v>11</v>
      </c>
      <c r="P3514">
        <v>100546</v>
      </c>
      <c r="Q3514">
        <v>12</v>
      </c>
      <c r="R3514">
        <v>100545</v>
      </c>
      <c r="S3514">
        <v>13</v>
      </c>
      <c r="T3514">
        <v>100546</v>
      </c>
      <c r="U3514">
        <v>14</v>
      </c>
      <c r="V3514">
        <v>100544</v>
      </c>
      <c r="W3514">
        <v>15</v>
      </c>
      <c r="X3514">
        <v>100544</v>
      </c>
      <c r="Y3514">
        <v>16</v>
      </c>
      <c r="Z3514">
        <v>100544</v>
      </c>
      <c r="AA3514">
        <v>17</v>
      </c>
      <c r="AB3514">
        <v>100546</v>
      </c>
      <c r="AC3514">
        <v>19</v>
      </c>
      <c r="AD3514">
        <v>100546</v>
      </c>
      <c r="AE3514">
        <v>20</v>
      </c>
      <c r="AF3514">
        <v>201814</v>
      </c>
      <c r="AG3514">
        <v>18</v>
      </c>
      <c r="AH3514" t="e">
        <f>VLOOKUP(AF3514,关卡难度线!B:H,11,0)</f>
        <v>#N/A</v>
      </c>
    </row>
    <row r="3515" spans="14:34">
      <c r="N3515" s="14">
        <v>100545</v>
      </c>
      <c r="O3515">
        <v>11</v>
      </c>
      <c r="P3515">
        <v>100545</v>
      </c>
      <c r="Q3515">
        <v>12</v>
      </c>
      <c r="R3515">
        <v>100545</v>
      </c>
      <c r="S3515">
        <v>13</v>
      </c>
      <c r="T3515">
        <v>100545</v>
      </c>
      <c r="U3515">
        <v>14</v>
      </c>
      <c r="V3515">
        <v>100544</v>
      </c>
      <c r="W3515">
        <v>15</v>
      </c>
      <c r="X3515">
        <v>100545</v>
      </c>
      <c r="Y3515">
        <v>16</v>
      </c>
      <c r="Z3515">
        <v>100546</v>
      </c>
      <c r="AA3515">
        <v>17</v>
      </c>
      <c r="AB3515">
        <v>100545</v>
      </c>
      <c r="AC3515">
        <v>19</v>
      </c>
      <c r="AD3515">
        <v>100546</v>
      </c>
      <c r="AE3515">
        <v>20</v>
      </c>
      <c r="AF3515">
        <v>201815</v>
      </c>
      <c r="AG3515">
        <v>18</v>
      </c>
      <c r="AH3515" t="e">
        <f>VLOOKUP(AF3515,关卡难度线!B:H,11,0)</f>
        <v>#N/A</v>
      </c>
    </row>
    <row r="3516" spans="14:34">
      <c r="N3516" s="14">
        <v>100544</v>
      </c>
      <c r="O3516">
        <v>11</v>
      </c>
      <c r="P3516">
        <v>100545</v>
      </c>
      <c r="Q3516">
        <v>12</v>
      </c>
      <c r="R3516">
        <v>100545</v>
      </c>
      <c r="S3516">
        <v>13</v>
      </c>
      <c r="T3516">
        <v>100545</v>
      </c>
      <c r="U3516">
        <v>14</v>
      </c>
      <c r="V3516">
        <v>100546</v>
      </c>
      <c r="W3516">
        <v>15</v>
      </c>
      <c r="X3516">
        <v>100544</v>
      </c>
      <c r="Y3516">
        <v>16</v>
      </c>
      <c r="Z3516">
        <v>100545</v>
      </c>
      <c r="AA3516">
        <v>17</v>
      </c>
      <c r="AB3516">
        <v>100545</v>
      </c>
      <c r="AC3516">
        <v>19</v>
      </c>
      <c r="AD3516">
        <v>100546</v>
      </c>
      <c r="AE3516">
        <v>20</v>
      </c>
      <c r="AF3516">
        <v>201816</v>
      </c>
      <c r="AG3516">
        <v>18</v>
      </c>
      <c r="AH3516" t="e">
        <f>VLOOKUP(AF3516,关卡难度线!B:H,11,0)</f>
        <v>#N/A</v>
      </c>
    </row>
    <row r="3517" spans="14:34">
      <c r="N3517" s="14">
        <v>100546</v>
      </c>
      <c r="O3517">
        <v>11</v>
      </c>
      <c r="P3517">
        <v>100546</v>
      </c>
      <c r="Q3517">
        <v>12</v>
      </c>
      <c r="R3517">
        <v>100546</v>
      </c>
      <c r="S3517">
        <v>13</v>
      </c>
      <c r="T3517">
        <v>100546</v>
      </c>
      <c r="U3517">
        <v>14</v>
      </c>
      <c r="V3517">
        <v>100544</v>
      </c>
      <c r="W3517">
        <v>15</v>
      </c>
      <c r="X3517">
        <v>100545</v>
      </c>
      <c r="Y3517">
        <v>16</v>
      </c>
      <c r="Z3517">
        <v>100544</v>
      </c>
      <c r="AA3517">
        <v>17</v>
      </c>
      <c r="AB3517">
        <v>100544</v>
      </c>
      <c r="AC3517">
        <v>19</v>
      </c>
      <c r="AD3517">
        <v>100546</v>
      </c>
      <c r="AE3517">
        <v>20</v>
      </c>
      <c r="AF3517">
        <v>201817</v>
      </c>
      <c r="AG3517">
        <v>18</v>
      </c>
      <c r="AH3517" t="e">
        <f>VLOOKUP(AF3517,关卡难度线!B:H,11,0)</f>
        <v>#N/A</v>
      </c>
    </row>
    <row r="3518" spans="14:34">
      <c r="N3518" s="14">
        <v>100544</v>
      </c>
      <c r="O3518">
        <v>11</v>
      </c>
      <c r="P3518">
        <v>100544</v>
      </c>
      <c r="Q3518">
        <v>12</v>
      </c>
      <c r="R3518">
        <v>100545</v>
      </c>
      <c r="S3518">
        <v>13</v>
      </c>
      <c r="T3518">
        <v>100546</v>
      </c>
      <c r="U3518">
        <v>14</v>
      </c>
      <c r="V3518">
        <v>100545</v>
      </c>
      <c r="W3518">
        <v>15</v>
      </c>
      <c r="X3518">
        <v>100544</v>
      </c>
      <c r="Y3518">
        <v>16</v>
      </c>
      <c r="Z3518">
        <v>100544</v>
      </c>
      <c r="AA3518">
        <v>17</v>
      </c>
      <c r="AB3518">
        <v>100545</v>
      </c>
      <c r="AC3518">
        <v>19</v>
      </c>
      <c r="AD3518">
        <v>100544</v>
      </c>
      <c r="AE3518">
        <v>20</v>
      </c>
      <c r="AF3518">
        <v>201818</v>
      </c>
      <c r="AG3518">
        <v>18</v>
      </c>
      <c r="AH3518" t="e">
        <f>VLOOKUP(AF3518,关卡难度线!B:H,11,0)</f>
        <v>#N/A</v>
      </c>
    </row>
    <row r="3519" spans="14:34">
      <c r="N3519" s="14">
        <v>100546</v>
      </c>
      <c r="O3519">
        <v>11</v>
      </c>
      <c r="P3519">
        <v>100544</v>
      </c>
      <c r="Q3519">
        <v>12</v>
      </c>
      <c r="R3519">
        <v>100545</v>
      </c>
      <c r="S3519">
        <v>13</v>
      </c>
      <c r="T3519">
        <v>100546</v>
      </c>
      <c r="U3519">
        <v>14</v>
      </c>
      <c r="V3519">
        <v>100544</v>
      </c>
      <c r="W3519">
        <v>15</v>
      </c>
      <c r="X3519">
        <v>100544</v>
      </c>
      <c r="Y3519">
        <v>16</v>
      </c>
      <c r="Z3519">
        <v>100544</v>
      </c>
      <c r="AA3519">
        <v>17</v>
      </c>
      <c r="AB3519">
        <v>100546</v>
      </c>
      <c r="AC3519">
        <v>19</v>
      </c>
      <c r="AD3519">
        <v>100546</v>
      </c>
      <c r="AE3519">
        <v>20</v>
      </c>
      <c r="AF3519">
        <v>201819</v>
      </c>
      <c r="AG3519">
        <v>18</v>
      </c>
      <c r="AH3519" t="e">
        <f>VLOOKUP(AF3519,关卡难度线!B:H,11,0)</f>
        <v>#N/A</v>
      </c>
    </row>
    <row r="3520" spans="14:34">
      <c r="N3520" s="14">
        <v>100544</v>
      </c>
      <c r="O3520">
        <v>11</v>
      </c>
      <c r="P3520">
        <v>100545</v>
      </c>
      <c r="Q3520">
        <v>12</v>
      </c>
      <c r="R3520">
        <v>100545</v>
      </c>
      <c r="S3520">
        <v>13</v>
      </c>
      <c r="T3520">
        <v>100545</v>
      </c>
      <c r="U3520">
        <v>14</v>
      </c>
      <c r="V3520">
        <v>100544</v>
      </c>
      <c r="W3520">
        <v>15</v>
      </c>
      <c r="X3520">
        <v>100544</v>
      </c>
      <c r="Y3520">
        <v>16</v>
      </c>
      <c r="Z3520">
        <v>100544</v>
      </c>
      <c r="AA3520">
        <v>17</v>
      </c>
      <c r="AB3520">
        <v>100544</v>
      </c>
      <c r="AC3520">
        <v>19</v>
      </c>
      <c r="AD3520">
        <v>100546</v>
      </c>
      <c r="AE3520">
        <v>20</v>
      </c>
      <c r="AF3520">
        <v>201820</v>
      </c>
      <c r="AG3520">
        <v>18</v>
      </c>
      <c r="AH3520" t="e">
        <f>VLOOKUP(AF3520,关卡难度线!B:H,11,0)</f>
        <v>#N/A</v>
      </c>
    </row>
    <row r="3521" spans="14:34">
      <c r="N3521" s="14">
        <v>100547</v>
      </c>
      <c r="O3521">
        <v>11</v>
      </c>
      <c r="P3521">
        <v>100547</v>
      </c>
      <c r="Q3521">
        <v>12</v>
      </c>
      <c r="R3521">
        <v>100548</v>
      </c>
      <c r="S3521">
        <v>13</v>
      </c>
      <c r="T3521">
        <v>100549</v>
      </c>
      <c r="U3521">
        <v>14</v>
      </c>
      <c r="V3521">
        <v>100548</v>
      </c>
      <c r="W3521">
        <v>15</v>
      </c>
      <c r="X3521">
        <v>100547</v>
      </c>
      <c r="Y3521">
        <v>16</v>
      </c>
      <c r="Z3521">
        <v>100548</v>
      </c>
      <c r="AA3521">
        <v>17</v>
      </c>
      <c r="AB3521">
        <v>100548</v>
      </c>
      <c r="AC3521">
        <v>19</v>
      </c>
      <c r="AD3521">
        <v>100548</v>
      </c>
      <c r="AE3521">
        <v>20</v>
      </c>
      <c r="AF3521">
        <v>201821</v>
      </c>
      <c r="AG3521">
        <v>18</v>
      </c>
      <c r="AH3521" t="e">
        <f>VLOOKUP(AF3521,关卡难度线!B:H,11,0)</f>
        <v>#N/A</v>
      </c>
    </row>
    <row r="3522" spans="14:34">
      <c r="N3522" s="14">
        <v>100548</v>
      </c>
      <c r="O3522">
        <v>11</v>
      </c>
      <c r="P3522">
        <v>100549</v>
      </c>
      <c r="Q3522">
        <v>12</v>
      </c>
      <c r="R3522">
        <v>100547</v>
      </c>
      <c r="S3522">
        <v>13</v>
      </c>
      <c r="T3522">
        <v>100549</v>
      </c>
      <c r="U3522">
        <v>14</v>
      </c>
      <c r="V3522">
        <v>100549</v>
      </c>
      <c r="W3522">
        <v>15</v>
      </c>
      <c r="X3522">
        <v>100547</v>
      </c>
      <c r="Y3522">
        <v>16</v>
      </c>
      <c r="Z3522">
        <v>100548</v>
      </c>
      <c r="AA3522">
        <v>17</v>
      </c>
      <c r="AB3522">
        <v>100548</v>
      </c>
      <c r="AC3522">
        <v>19</v>
      </c>
      <c r="AD3522">
        <v>100549</v>
      </c>
      <c r="AE3522">
        <v>20</v>
      </c>
      <c r="AF3522">
        <v>201822</v>
      </c>
      <c r="AG3522">
        <v>18</v>
      </c>
      <c r="AH3522" t="e">
        <f>VLOOKUP(AF3522,关卡难度线!B:H,11,0)</f>
        <v>#N/A</v>
      </c>
    </row>
    <row r="3523" spans="14:34">
      <c r="N3523" s="14">
        <v>100548</v>
      </c>
      <c r="O3523">
        <v>11</v>
      </c>
      <c r="P3523">
        <v>100547</v>
      </c>
      <c r="Q3523">
        <v>12</v>
      </c>
      <c r="R3523">
        <v>100548</v>
      </c>
      <c r="S3523">
        <v>13</v>
      </c>
      <c r="T3523">
        <v>100549</v>
      </c>
      <c r="U3523">
        <v>14</v>
      </c>
      <c r="V3523">
        <v>100548</v>
      </c>
      <c r="W3523">
        <v>15</v>
      </c>
      <c r="X3523">
        <v>100547</v>
      </c>
      <c r="Y3523">
        <v>16</v>
      </c>
      <c r="Z3523">
        <v>100547</v>
      </c>
      <c r="AA3523">
        <v>17</v>
      </c>
      <c r="AB3523">
        <v>100549</v>
      </c>
      <c r="AC3523">
        <v>19</v>
      </c>
      <c r="AD3523">
        <v>100549</v>
      </c>
      <c r="AE3523">
        <v>20</v>
      </c>
      <c r="AF3523">
        <v>201823</v>
      </c>
      <c r="AG3523">
        <v>18</v>
      </c>
      <c r="AH3523" t="e">
        <f>VLOOKUP(AF3523,关卡难度线!B:H,11,0)</f>
        <v>#N/A</v>
      </c>
    </row>
    <row r="3524" spans="14:34">
      <c r="N3524" s="14">
        <v>100547</v>
      </c>
      <c r="O3524">
        <v>11</v>
      </c>
      <c r="P3524">
        <v>100547</v>
      </c>
      <c r="Q3524">
        <v>12</v>
      </c>
      <c r="R3524">
        <v>100547</v>
      </c>
      <c r="S3524">
        <v>13</v>
      </c>
      <c r="T3524">
        <v>100548</v>
      </c>
      <c r="U3524">
        <v>14</v>
      </c>
      <c r="V3524">
        <v>100548</v>
      </c>
      <c r="W3524">
        <v>15</v>
      </c>
      <c r="X3524">
        <v>100548</v>
      </c>
      <c r="Y3524">
        <v>16</v>
      </c>
      <c r="Z3524">
        <v>100548</v>
      </c>
      <c r="AA3524">
        <v>17</v>
      </c>
      <c r="AB3524">
        <v>100548</v>
      </c>
      <c r="AC3524">
        <v>19</v>
      </c>
      <c r="AD3524">
        <v>100548</v>
      </c>
      <c r="AE3524">
        <v>20</v>
      </c>
      <c r="AF3524">
        <v>201824</v>
      </c>
      <c r="AG3524">
        <v>18</v>
      </c>
      <c r="AH3524" t="e">
        <f>VLOOKUP(AF3524,关卡难度线!B:H,11,0)</f>
        <v>#N/A</v>
      </c>
    </row>
    <row r="3525" spans="14:34">
      <c r="N3525" s="14">
        <v>100547</v>
      </c>
      <c r="O3525">
        <v>11</v>
      </c>
      <c r="P3525">
        <v>100549</v>
      </c>
      <c r="Q3525">
        <v>12</v>
      </c>
      <c r="R3525">
        <v>100547</v>
      </c>
      <c r="S3525">
        <v>13</v>
      </c>
      <c r="T3525">
        <v>100548</v>
      </c>
      <c r="U3525">
        <v>14</v>
      </c>
      <c r="V3525">
        <v>100549</v>
      </c>
      <c r="W3525">
        <v>15</v>
      </c>
      <c r="X3525">
        <v>100549</v>
      </c>
      <c r="Y3525">
        <v>16</v>
      </c>
      <c r="Z3525">
        <v>100548</v>
      </c>
      <c r="AA3525">
        <v>17</v>
      </c>
      <c r="AB3525">
        <v>100548</v>
      </c>
      <c r="AC3525">
        <v>19</v>
      </c>
      <c r="AD3525">
        <v>100549</v>
      </c>
      <c r="AE3525">
        <v>20</v>
      </c>
      <c r="AF3525">
        <v>201825</v>
      </c>
      <c r="AG3525">
        <v>18</v>
      </c>
      <c r="AH3525" t="e">
        <f>VLOOKUP(AF3525,关卡难度线!B:H,11,0)</f>
        <v>#N/A</v>
      </c>
    </row>
    <row r="3526" spans="14:34">
      <c r="N3526" s="14">
        <v>100549</v>
      </c>
      <c r="O3526">
        <v>11</v>
      </c>
      <c r="P3526">
        <v>100548</v>
      </c>
      <c r="Q3526">
        <v>12</v>
      </c>
      <c r="R3526">
        <v>100547</v>
      </c>
      <c r="S3526">
        <v>13</v>
      </c>
      <c r="T3526">
        <v>100547</v>
      </c>
      <c r="U3526">
        <v>14</v>
      </c>
      <c r="V3526">
        <v>100548</v>
      </c>
      <c r="W3526">
        <v>15</v>
      </c>
      <c r="X3526">
        <v>100548</v>
      </c>
      <c r="Y3526">
        <v>16</v>
      </c>
      <c r="Z3526">
        <v>100547</v>
      </c>
      <c r="AA3526">
        <v>17</v>
      </c>
      <c r="AB3526">
        <v>100549</v>
      </c>
      <c r="AC3526">
        <v>19</v>
      </c>
      <c r="AD3526">
        <v>100549</v>
      </c>
      <c r="AE3526">
        <v>20</v>
      </c>
      <c r="AF3526">
        <v>201826</v>
      </c>
      <c r="AG3526">
        <v>18</v>
      </c>
      <c r="AH3526" t="e">
        <f>VLOOKUP(AF3526,关卡难度线!B:H,11,0)</f>
        <v>#N/A</v>
      </c>
    </row>
    <row r="3527" spans="14:34">
      <c r="N3527" s="14">
        <v>100549</v>
      </c>
      <c r="O3527">
        <v>11</v>
      </c>
      <c r="P3527">
        <v>100548</v>
      </c>
      <c r="Q3527">
        <v>12</v>
      </c>
      <c r="R3527">
        <v>100548</v>
      </c>
      <c r="S3527">
        <v>13</v>
      </c>
      <c r="T3527">
        <v>100548</v>
      </c>
      <c r="U3527">
        <v>14</v>
      </c>
      <c r="V3527">
        <v>100548</v>
      </c>
      <c r="W3527">
        <v>15</v>
      </c>
      <c r="X3527">
        <v>100548</v>
      </c>
      <c r="Y3527">
        <v>16</v>
      </c>
      <c r="Z3527">
        <v>100548</v>
      </c>
      <c r="AA3527">
        <v>17</v>
      </c>
      <c r="AB3527">
        <v>100548</v>
      </c>
      <c r="AC3527">
        <v>19</v>
      </c>
      <c r="AD3527">
        <v>100549</v>
      </c>
      <c r="AE3527">
        <v>20</v>
      </c>
      <c r="AF3527">
        <v>201827</v>
      </c>
      <c r="AG3527">
        <v>18</v>
      </c>
      <c r="AH3527" t="e">
        <f>VLOOKUP(AF3527,关卡难度线!B:H,11,0)</f>
        <v>#N/A</v>
      </c>
    </row>
    <row r="3528" spans="14:34">
      <c r="N3528" s="14">
        <v>100547</v>
      </c>
      <c r="O3528">
        <v>11</v>
      </c>
      <c r="P3528">
        <v>100548</v>
      </c>
      <c r="Q3528">
        <v>12</v>
      </c>
      <c r="R3528">
        <v>100547</v>
      </c>
      <c r="S3528">
        <v>13</v>
      </c>
      <c r="T3528">
        <v>100549</v>
      </c>
      <c r="U3528">
        <v>14</v>
      </c>
      <c r="V3528">
        <v>100549</v>
      </c>
      <c r="W3528">
        <v>15</v>
      </c>
      <c r="X3528">
        <v>100548</v>
      </c>
      <c r="Y3528">
        <v>16</v>
      </c>
      <c r="Z3528">
        <v>100547</v>
      </c>
      <c r="AA3528">
        <v>17</v>
      </c>
      <c r="AB3528">
        <v>100547</v>
      </c>
      <c r="AC3528">
        <v>19</v>
      </c>
      <c r="AD3528">
        <v>100547</v>
      </c>
      <c r="AE3528">
        <v>20</v>
      </c>
      <c r="AF3528">
        <v>201828</v>
      </c>
      <c r="AG3528">
        <v>18</v>
      </c>
      <c r="AH3528" t="e">
        <f>VLOOKUP(AF3528,关卡难度线!B:H,11,0)</f>
        <v>#N/A</v>
      </c>
    </row>
    <row r="3529" spans="14:34">
      <c r="N3529" s="14">
        <v>100547</v>
      </c>
      <c r="O3529">
        <v>11</v>
      </c>
      <c r="P3529">
        <v>100548</v>
      </c>
      <c r="Q3529">
        <v>12</v>
      </c>
      <c r="R3529">
        <v>100548</v>
      </c>
      <c r="S3529">
        <v>13</v>
      </c>
      <c r="T3529">
        <v>100547</v>
      </c>
      <c r="U3529">
        <v>14</v>
      </c>
      <c r="V3529">
        <v>100547</v>
      </c>
      <c r="W3529">
        <v>15</v>
      </c>
      <c r="X3529">
        <v>100548</v>
      </c>
      <c r="Y3529">
        <v>16</v>
      </c>
      <c r="Z3529">
        <v>100549</v>
      </c>
      <c r="AA3529">
        <v>17</v>
      </c>
      <c r="AB3529">
        <v>100548</v>
      </c>
      <c r="AC3529">
        <v>19</v>
      </c>
      <c r="AD3529">
        <v>100548</v>
      </c>
      <c r="AE3529">
        <v>20</v>
      </c>
      <c r="AF3529">
        <v>201829</v>
      </c>
      <c r="AG3529">
        <v>18</v>
      </c>
      <c r="AH3529" t="e">
        <f>VLOOKUP(AF3529,关卡难度线!B:H,11,0)</f>
        <v>#N/A</v>
      </c>
    </row>
    <row r="3530" spans="14:34">
      <c r="N3530" s="14">
        <v>100548</v>
      </c>
      <c r="O3530">
        <v>11</v>
      </c>
      <c r="P3530">
        <v>100547</v>
      </c>
      <c r="Q3530">
        <v>12</v>
      </c>
      <c r="R3530">
        <v>100549</v>
      </c>
      <c r="S3530">
        <v>13</v>
      </c>
      <c r="T3530">
        <v>100549</v>
      </c>
      <c r="U3530">
        <v>14</v>
      </c>
      <c r="V3530">
        <v>100548</v>
      </c>
      <c r="W3530">
        <v>15</v>
      </c>
      <c r="X3530">
        <v>100547</v>
      </c>
      <c r="Y3530">
        <v>16</v>
      </c>
      <c r="Z3530">
        <v>100549</v>
      </c>
      <c r="AA3530">
        <v>17</v>
      </c>
      <c r="AB3530">
        <v>100549</v>
      </c>
      <c r="AC3530">
        <v>19</v>
      </c>
      <c r="AD3530">
        <v>100549</v>
      </c>
      <c r="AE3530">
        <v>20</v>
      </c>
      <c r="AF3530">
        <v>201830</v>
      </c>
      <c r="AG3530">
        <v>18</v>
      </c>
      <c r="AH3530" t="e">
        <f>VLOOKUP(AF3530,关卡难度线!B:H,11,0)</f>
        <v>#N/A</v>
      </c>
    </row>
    <row r="3531" spans="14:34">
      <c r="N3531" s="14">
        <v>100547</v>
      </c>
      <c r="O3531">
        <v>11</v>
      </c>
      <c r="P3531">
        <v>100547</v>
      </c>
      <c r="Q3531">
        <v>12</v>
      </c>
      <c r="R3531">
        <v>100548</v>
      </c>
      <c r="S3531">
        <v>13</v>
      </c>
      <c r="T3531">
        <v>100549</v>
      </c>
      <c r="U3531">
        <v>14</v>
      </c>
      <c r="V3531">
        <v>100548</v>
      </c>
      <c r="W3531">
        <v>15</v>
      </c>
      <c r="X3531">
        <v>100547</v>
      </c>
      <c r="Y3531">
        <v>16</v>
      </c>
      <c r="Z3531">
        <v>100548</v>
      </c>
      <c r="AA3531">
        <v>17</v>
      </c>
      <c r="AB3531">
        <v>100548</v>
      </c>
      <c r="AC3531">
        <v>19</v>
      </c>
      <c r="AD3531">
        <v>100548</v>
      </c>
      <c r="AE3531">
        <v>20</v>
      </c>
      <c r="AF3531">
        <v>201821</v>
      </c>
      <c r="AG3531">
        <v>18</v>
      </c>
      <c r="AH3531" t="e">
        <f>VLOOKUP(AF3531,关卡难度线!B:H,11,0)</f>
        <v>#N/A</v>
      </c>
    </row>
    <row r="3532" spans="14:34">
      <c r="N3532" s="14">
        <v>100548</v>
      </c>
      <c r="O3532">
        <v>11</v>
      </c>
      <c r="P3532">
        <v>100549</v>
      </c>
      <c r="Q3532">
        <v>12</v>
      </c>
      <c r="R3532">
        <v>100547</v>
      </c>
      <c r="S3532">
        <v>13</v>
      </c>
      <c r="T3532">
        <v>100549</v>
      </c>
      <c r="U3532">
        <v>14</v>
      </c>
      <c r="V3532">
        <v>100549</v>
      </c>
      <c r="W3532">
        <v>15</v>
      </c>
      <c r="X3532">
        <v>100547</v>
      </c>
      <c r="Y3532">
        <v>16</v>
      </c>
      <c r="Z3532">
        <v>100548</v>
      </c>
      <c r="AA3532">
        <v>17</v>
      </c>
      <c r="AB3532">
        <v>100548</v>
      </c>
      <c r="AC3532">
        <v>19</v>
      </c>
      <c r="AD3532">
        <v>100549</v>
      </c>
      <c r="AE3532">
        <v>20</v>
      </c>
      <c r="AF3532">
        <v>201822</v>
      </c>
      <c r="AG3532">
        <v>18</v>
      </c>
      <c r="AH3532" t="e">
        <f>VLOOKUP(AF3532,关卡难度线!B:H,11,0)</f>
        <v>#N/A</v>
      </c>
    </row>
    <row r="3533" spans="14:34">
      <c r="N3533" s="14">
        <v>100548</v>
      </c>
      <c r="O3533">
        <v>11</v>
      </c>
      <c r="P3533">
        <v>100547</v>
      </c>
      <c r="Q3533">
        <v>12</v>
      </c>
      <c r="R3533">
        <v>100548</v>
      </c>
      <c r="S3533">
        <v>13</v>
      </c>
      <c r="T3533">
        <v>100549</v>
      </c>
      <c r="U3533">
        <v>14</v>
      </c>
      <c r="V3533">
        <v>100548</v>
      </c>
      <c r="W3533">
        <v>15</v>
      </c>
      <c r="X3533">
        <v>100547</v>
      </c>
      <c r="Y3533">
        <v>16</v>
      </c>
      <c r="Z3533">
        <v>100547</v>
      </c>
      <c r="AA3533">
        <v>17</v>
      </c>
      <c r="AB3533">
        <v>100549</v>
      </c>
      <c r="AC3533">
        <v>19</v>
      </c>
      <c r="AD3533">
        <v>100549</v>
      </c>
      <c r="AE3533">
        <v>20</v>
      </c>
      <c r="AF3533">
        <v>201823</v>
      </c>
      <c r="AG3533">
        <v>18</v>
      </c>
      <c r="AH3533" t="e">
        <f>VLOOKUP(AF3533,关卡难度线!B:H,11,0)</f>
        <v>#N/A</v>
      </c>
    </row>
    <row r="3534" spans="14:34">
      <c r="N3534" s="14">
        <v>100547</v>
      </c>
      <c r="O3534">
        <v>11</v>
      </c>
      <c r="P3534">
        <v>100547</v>
      </c>
      <c r="Q3534">
        <v>12</v>
      </c>
      <c r="R3534">
        <v>100547</v>
      </c>
      <c r="S3534">
        <v>13</v>
      </c>
      <c r="T3534">
        <v>100548</v>
      </c>
      <c r="U3534">
        <v>14</v>
      </c>
      <c r="V3534">
        <v>100548</v>
      </c>
      <c r="W3534">
        <v>15</v>
      </c>
      <c r="X3534">
        <v>100548</v>
      </c>
      <c r="Y3534">
        <v>16</v>
      </c>
      <c r="Z3534">
        <v>100548</v>
      </c>
      <c r="AA3534">
        <v>17</v>
      </c>
      <c r="AB3534">
        <v>100548</v>
      </c>
      <c r="AC3534">
        <v>19</v>
      </c>
      <c r="AD3534">
        <v>100548</v>
      </c>
      <c r="AE3534">
        <v>20</v>
      </c>
      <c r="AF3534">
        <v>201824</v>
      </c>
      <c r="AG3534">
        <v>18</v>
      </c>
      <c r="AH3534" t="e">
        <f>VLOOKUP(AF3534,关卡难度线!B:H,11,0)</f>
        <v>#N/A</v>
      </c>
    </row>
    <row r="3535" spans="14:34">
      <c r="N3535" s="14">
        <v>100547</v>
      </c>
      <c r="O3535">
        <v>11</v>
      </c>
      <c r="P3535">
        <v>100549</v>
      </c>
      <c r="Q3535">
        <v>12</v>
      </c>
      <c r="R3535">
        <v>100547</v>
      </c>
      <c r="S3535">
        <v>13</v>
      </c>
      <c r="T3535">
        <v>100548</v>
      </c>
      <c r="U3535">
        <v>14</v>
      </c>
      <c r="V3535">
        <v>100549</v>
      </c>
      <c r="W3535">
        <v>15</v>
      </c>
      <c r="X3535">
        <v>100549</v>
      </c>
      <c r="Y3535">
        <v>16</v>
      </c>
      <c r="Z3535">
        <v>100548</v>
      </c>
      <c r="AA3535">
        <v>17</v>
      </c>
      <c r="AB3535">
        <v>100548</v>
      </c>
      <c r="AC3535">
        <v>19</v>
      </c>
      <c r="AD3535">
        <v>100549</v>
      </c>
      <c r="AE3535">
        <v>20</v>
      </c>
      <c r="AF3535">
        <v>201825</v>
      </c>
      <c r="AG3535">
        <v>18</v>
      </c>
      <c r="AH3535" t="e">
        <f>VLOOKUP(AF3535,关卡难度线!B:H,11,0)</f>
        <v>#N/A</v>
      </c>
    </row>
    <row r="3536" spans="14:34">
      <c r="N3536" s="14">
        <v>100549</v>
      </c>
      <c r="O3536">
        <v>11</v>
      </c>
      <c r="P3536">
        <v>100548</v>
      </c>
      <c r="Q3536">
        <v>12</v>
      </c>
      <c r="R3536">
        <v>100547</v>
      </c>
      <c r="S3536">
        <v>13</v>
      </c>
      <c r="T3536">
        <v>100547</v>
      </c>
      <c r="U3536">
        <v>14</v>
      </c>
      <c r="V3536">
        <v>100548</v>
      </c>
      <c r="W3536">
        <v>15</v>
      </c>
      <c r="X3536">
        <v>100548</v>
      </c>
      <c r="Y3536">
        <v>16</v>
      </c>
      <c r="Z3536">
        <v>100547</v>
      </c>
      <c r="AA3536">
        <v>17</v>
      </c>
      <c r="AB3536">
        <v>100549</v>
      </c>
      <c r="AC3536">
        <v>19</v>
      </c>
      <c r="AD3536">
        <v>100549</v>
      </c>
      <c r="AE3536">
        <v>20</v>
      </c>
      <c r="AF3536">
        <v>201826</v>
      </c>
      <c r="AG3536">
        <v>18</v>
      </c>
      <c r="AH3536" t="e">
        <f>VLOOKUP(AF3536,关卡难度线!B:H,11,0)</f>
        <v>#N/A</v>
      </c>
    </row>
    <row r="3537" spans="14:34">
      <c r="N3537" s="14">
        <v>100549</v>
      </c>
      <c r="O3537">
        <v>11</v>
      </c>
      <c r="P3537">
        <v>100548</v>
      </c>
      <c r="Q3537">
        <v>12</v>
      </c>
      <c r="R3537">
        <v>100548</v>
      </c>
      <c r="S3537">
        <v>13</v>
      </c>
      <c r="T3537">
        <v>100548</v>
      </c>
      <c r="U3537">
        <v>14</v>
      </c>
      <c r="V3537">
        <v>100548</v>
      </c>
      <c r="W3537">
        <v>15</v>
      </c>
      <c r="X3537">
        <v>100548</v>
      </c>
      <c r="Y3537">
        <v>16</v>
      </c>
      <c r="Z3537">
        <v>100548</v>
      </c>
      <c r="AA3537">
        <v>17</v>
      </c>
      <c r="AB3537">
        <v>100548</v>
      </c>
      <c r="AC3537">
        <v>19</v>
      </c>
      <c r="AD3537">
        <v>100549</v>
      </c>
      <c r="AE3537">
        <v>20</v>
      </c>
      <c r="AF3537">
        <v>201827</v>
      </c>
      <c r="AG3537">
        <v>18</v>
      </c>
      <c r="AH3537" t="e">
        <f>VLOOKUP(AF3537,关卡难度线!B:H,11,0)</f>
        <v>#N/A</v>
      </c>
    </row>
    <row r="3538" spans="14:34">
      <c r="N3538" s="14">
        <v>100547</v>
      </c>
      <c r="O3538">
        <v>11</v>
      </c>
      <c r="P3538">
        <v>100548</v>
      </c>
      <c r="Q3538">
        <v>12</v>
      </c>
      <c r="R3538">
        <v>100547</v>
      </c>
      <c r="S3538">
        <v>13</v>
      </c>
      <c r="T3538">
        <v>100549</v>
      </c>
      <c r="U3538">
        <v>14</v>
      </c>
      <c r="V3538">
        <v>100549</v>
      </c>
      <c r="W3538">
        <v>15</v>
      </c>
      <c r="X3538">
        <v>100548</v>
      </c>
      <c r="Y3538">
        <v>16</v>
      </c>
      <c r="Z3538">
        <v>100547</v>
      </c>
      <c r="AA3538">
        <v>17</v>
      </c>
      <c r="AB3538">
        <v>100547</v>
      </c>
      <c r="AC3538">
        <v>19</v>
      </c>
      <c r="AD3538">
        <v>100547</v>
      </c>
      <c r="AE3538">
        <v>20</v>
      </c>
      <c r="AF3538">
        <v>201828</v>
      </c>
      <c r="AG3538">
        <v>18</v>
      </c>
      <c r="AH3538" t="e">
        <f>VLOOKUP(AF3538,关卡难度线!B:H,11,0)</f>
        <v>#N/A</v>
      </c>
    </row>
    <row r="3539" spans="14:34">
      <c r="N3539" s="14">
        <v>100547</v>
      </c>
      <c r="O3539">
        <v>11</v>
      </c>
      <c r="P3539">
        <v>100548</v>
      </c>
      <c r="Q3539">
        <v>12</v>
      </c>
      <c r="R3539">
        <v>100548</v>
      </c>
      <c r="S3539">
        <v>13</v>
      </c>
      <c r="T3539">
        <v>100547</v>
      </c>
      <c r="U3539">
        <v>14</v>
      </c>
      <c r="V3539">
        <v>100547</v>
      </c>
      <c r="W3539">
        <v>15</v>
      </c>
      <c r="X3539">
        <v>100548</v>
      </c>
      <c r="Y3539">
        <v>16</v>
      </c>
      <c r="Z3539">
        <v>100549</v>
      </c>
      <c r="AA3539">
        <v>17</v>
      </c>
      <c r="AB3539">
        <v>100548</v>
      </c>
      <c r="AC3539">
        <v>19</v>
      </c>
      <c r="AD3539">
        <v>100548</v>
      </c>
      <c r="AE3539">
        <v>20</v>
      </c>
      <c r="AF3539">
        <v>201829</v>
      </c>
      <c r="AG3539">
        <v>18</v>
      </c>
      <c r="AH3539" t="e">
        <f>VLOOKUP(AF3539,关卡难度线!B:H,11,0)</f>
        <v>#N/A</v>
      </c>
    </row>
    <row r="3540" spans="14:34">
      <c r="N3540" s="14">
        <v>100548</v>
      </c>
      <c r="O3540">
        <v>11</v>
      </c>
      <c r="P3540">
        <v>100547</v>
      </c>
      <c r="Q3540">
        <v>12</v>
      </c>
      <c r="R3540">
        <v>100549</v>
      </c>
      <c r="S3540">
        <v>13</v>
      </c>
      <c r="T3540">
        <v>100549</v>
      </c>
      <c r="U3540">
        <v>14</v>
      </c>
      <c r="V3540">
        <v>100548</v>
      </c>
      <c r="W3540">
        <v>15</v>
      </c>
      <c r="X3540">
        <v>100547</v>
      </c>
      <c r="Y3540">
        <v>16</v>
      </c>
      <c r="Z3540">
        <v>100549</v>
      </c>
      <c r="AA3540">
        <v>17</v>
      </c>
      <c r="AB3540">
        <v>100549</v>
      </c>
      <c r="AC3540">
        <v>19</v>
      </c>
      <c r="AD3540">
        <v>100549</v>
      </c>
      <c r="AE3540">
        <v>20</v>
      </c>
      <c r="AF3540">
        <v>201830</v>
      </c>
      <c r="AG3540">
        <v>18</v>
      </c>
      <c r="AH3540" t="e">
        <f>VLOOKUP(AF3540,关卡难度线!B:H,11,0)</f>
        <v>#N/A</v>
      </c>
    </row>
    <row r="3541" spans="14:34">
      <c r="N3541" s="14">
        <v>100550</v>
      </c>
      <c r="O3541">
        <v>11</v>
      </c>
      <c r="P3541">
        <v>100551</v>
      </c>
      <c r="Q3541">
        <v>12</v>
      </c>
      <c r="R3541">
        <v>100550</v>
      </c>
      <c r="S3541">
        <v>13</v>
      </c>
      <c r="T3541">
        <v>100551</v>
      </c>
      <c r="U3541">
        <v>14</v>
      </c>
      <c r="V3541">
        <v>100552</v>
      </c>
      <c r="W3541">
        <v>15</v>
      </c>
      <c r="X3541">
        <v>100551</v>
      </c>
      <c r="Y3541">
        <v>16</v>
      </c>
      <c r="Z3541">
        <v>100552</v>
      </c>
      <c r="AA3541">
        <v>17</v>
      </c>
      <c r="AB3541">
        <v>100551</v>
      </c>
      <c r="AC3541">
        <v>19</v>
      </c>
      <c r="AD3541">
        <v>100552</v>
      </c>
      <c r="AE3541">
        <v>20</v>
      </c>
      <c r="AF3541">
        <v>201831</v>
      </c>
      <c r="AG3541">
        <v>18</v>
      </c>
      <c r="AH3541" t="e">
        <f>VLOOKUP(AF3541,关卡难度线!B:H,11,0)</f>
        <v>#N/A</v>
      </c>
    </row>
    <row r="3542" spans="14:34">
      <c r="N3542" s="14">
        <v>100551</v>
      </c>
      <c r="O3542">
        <v>11</v>
      </c>
      <c r="P3542">
        <v>100552</v>
      </c>
      <c r="Q3542">
        <v>12</v>
      </c>
      <c r="R3542">
        <v>100551</v>
      </c>
      <c r="S3542">
        <v>13</v>
      </c>
      <c r="T3542">
        <v>100551</v>
      </c>
      <c r="U3542">
        <v>14</v>
      </c>
      <c r="V3542">
        <v>100551</v>
      </c>
      <c r="W3542">
        <v>15</v>
      </c>
      <c r="X3542">
        <v>100550</v>
      </c>
      <c r="Y3542">
        <v>16</v>
      </c>
      <c r="Z3542">
        <v>100552</v>
      </c>
      <c r="AA3542">
        <v>17</v>
      </c>
      <c r="AB3542">
        <v>100550</v>
      </c>
      <c r="AC3542">
        <v>19</v>
      </c>
      <c r="AD3542">
        <v>100551</v>
      </c>
      <c r="AE3542">
        <v>20</v>
      </c>
      <c r="AF3542">
        <v>201832</v>
      </c>
      <c r="AG3542">
        <v>18</v>
      </c>
      <c r="AH3542" t="e">
        <f>VLOOKUP(AF3542,关卡难度线!B:H,11,0)</f>
        <v>#N/A</v>
      </c>
    </row>
    <row r="3543" spans="14:34">
      <c r="N3543" s="14">
        <v>100552</v>
      </c>
      <c r="O3543">
        <v>11</v>
      </c>
      <c r="P3543">
        <v>100551</v>
      </c>
      <c r="Q3543">
        <v>12</v>
      </c>
      <c r="R3543">
        <v>100551</v>
      </c>
      <c r="S3543">
        <v>13</v>
      </c>
      <c r="T3543">
        <v>100552</v>
      </c>
      <c r="U3543">
        <v>14</v>
      </c>
      <c r="V3543">
        <v>100551</v>
      </c>
      <c r="W3543">
        <v>15</v>
      </c>
      <c r="X3543">
        <v>100551</v>
      </c>
      <c r="Y3543">
        <v>16</v>
      </c>
      <c r="Z3543">
        <v>100550</v>
      </c>
      <c r="AA3543">
        <v>17</v>
      </c>
      <c r="AB3543">
        <v>100551</v>
      </c>
      <c r="AC3543">
        <v>19</v>
      </c>
      <c r="AD3543">
        <v>100551</v>
      </c>
      <c r="AE3543">
        <v>20</v>
      </c>
      <c r="AF3543">
        <v>201833</v>
      </c>
      <c r="AG3543">
        <v>18</v>
      </c>
      <c r="AH3543" t="e">
        <f>VLOOKUP(AF3543,关卡难度线!B:H,11,0)</f>
        <v>#N/A</v>
      </c>
    </row>
    <row r="3544" spans="14:34">
      <c r="N3544" s="14">
        <v>100552</v>
      </c>
      <c r="O3544">
        <v>11</v>
      </c>
      <c r="P3544">
        <v>100551</v>
      </c>
      <c r="Q3544">
        <v>12</v>
      </c>
      <c r="R3544">
        <v>100552</v>
      </c>
      <c r="S3544">
        <v>13</v>
      </c>
      <c r="T3544">
        <v>100550</v>
      </c>
      <c r="U3544">
        <v>14</v>
      </c>
      <c r="V3544">
        <v>100551</v>
      </c>
      <c r="W3544">
        <v>15</v>
      </c>
      <c r="X3544">
        <v>100551</v>
      </c>
      <c r="Y3544">
        <v>16</v>
      </c>
      <c r="Z3544">
        <v>100550</v>
      </c>
      <c r="AA3544">
        <v>17</v>
      </c>
      <c r="AB3544">
        <v>100551</v>
      </c>
      <c r="AC3544">
        <v>19</v>
      </c>
      <c r="AD3544">
        <v>100550</v>
      </c>
      <c r="AE3544">
        <v>20</v>
      </c>
      <c r="AF3544">
        <v>201834</v>
      </c>
      <c r="AG3544">
        <v>18</v>
      </c>
      <c r="AH3544" t="e">
        <f>VLOOKUP(AF3544,关卡难度线!B:H,11,0)</f>
        <v>#N/A</v>
      </c>
    </row>
    <row r="3545" spans="14:34">
      <c r="N3545" s="14">
        <v>100550</v>
      </c>
      <c r="O3545">
        <v>11</v>
      </c>
      <c r="P3545">
        <v>100551</v>
      </c>
      <c r="Q3545">
        <v>12</v>
      </c>
      <c r="R3545">
        <v>100551</v>
      </c>
      <c r="S3545">
        <v>13</v>
      </c>
      <c r="T3545">
        <v>100552</v>
      </c>
      <c r="U3545">
        <v>14</v>
      </c>
      <c r="V3545">
        <v>100552</v>
      </c>
      <c r="W3545">
        <v>15</v>
      </c>
      <c r="X3545">
        <v>100550</v>
      </c>
      <c r="Y3545">
        <v>16</v>
      </c>
      <c r="Z3545">
        <v>100550</v>
      </c>
      <c r="AA3545">
        <v>17</v>
      </c>
      <c r="AB3545">
        <v>100552</v>
      </c>
      <c r="AC3545">
        <v>19</v>
      </c>
      <c r="AD3545">
        <v>100551</v>
      </c>
      <c r="AE3545">
        <v>20</v>
      </c>
      <c r="AF3545">
        <v>201835</v>
      </c>
      <c r="AG3545">
        <v>18</v>
      </c>
      <c r="AH3545" t="e">
        <f>VLOOKUP(AF3545,关卡难度线!B:H,11,0)</f>
        <v>#N/A</v>
      </c>
    </row>
    <row r="3546" spans="14:34">
      <c r="N3546" s="14">
        <v>100551</v>
      </c>
      <c r="O3546">
        <v>11</v>
      </c>
      <c r="P3546">
        <v>100552</v>
      </c>
      <c r="Q3546">
        <v>12</v>
      </c>
      <c r="R3546">
        <v>100550</v>
      </c>
      <c r="S3546">
        <v>13</v>
      </c>
      <c r="T3546">
        <v>100551</v>
      </c>
      <c r="U3546">
        <v>14</v>
      </c>
      <c r="V3546">
        <v>100550</v>
      </c>
      <c r="W3546">
        <v>15</v>
      </c>
      <c r="X3546">
        <v>100552</v>
      </c>
      <c r="Y3546">
        <v>16</v>
      </c>
      <c r="Z3546">
        <v>100550</v>
      </c>
      <c r="AA3546">
        <v>17</v>
      </c>
      <c r="AB3546">
        <v>100552</v>
      </c>
      <c r="AC3546">
        <v>19</v>
      </c>
      <c r="AD3546">
        <v>100552</v>
      </c>
      <c r="AE3546">
        <v>20</v>
      </c>
      <c r="AF3546">
        <v>201836</v>
      </c>
      <c r="AG3546">
        <v>18</v>
      </c>
      <c r="AH3546" t="e">
        <f>VLOOKUP(AF3546,关卡难度线!B:H,11,0)</f>
        <v>#N/A</v>
      </c>
    </row>
    <row r="3547" spans="14:34">
      <c r="N3547" s="14">
        <v>100552</v>
      </c>
      <c r="O3547">
        <v>11</v>
      </c>
      <c r="P3547">
        <v>100551</v>
      </c>
      <c r="Q3547">
        <v>12</v>
      </c>
      <c r="R3547">
        <v>100552</v>
      </c>
      <c r="S3547">
        <v>13</v>
      </c>
      <c r="T3547">
        <v>100550</v>
      </c>
      <c r="U3547">
        <v>14</v>
      </c>
      <c r="V3547">
        <v>100550</v>
      </c>
      <c r="W3547">
        <v>15</v>
      </c>
      <c r="X3547">
        <v>100550</v>
      </c>
      <c r="Y3547">
        <v>16</v>
      </c>
      <c r="Z3547">
        <v>100552</v>
      </c>
      <c r="AA3547">
        <v>17</v>
      </c>
      <c r="AB3547">
        <v>100551</v>
      </c>
      <c r="AC3547">
        <v>19</v>
      </c>
      <c r="AD3547">
        <v>100551</v>
      </c>
      <c r="AE3547">
        <v>20</v>
      </c>
      <c r="AF3547">
        <v>201837</v>
      </c>
      <c r="AG3547">
        <v>18</v>
      </c>
      <c r="AH3547" t="e">
        <f>VLOOKUP(AF3547,关卡难度线!B:H,11,0)</f>
        <v>#N/A</v>
      </c>
    </row>
    <row r="3548" spans="14:34">
      <c r="N3548" s="14">
        <v>100551</v>
      </c>
      <c r="O3548">
        <v>11</v>
      </c>
      <c r="P3548">
        <v>100552</v>
      </c>
      <c r="Q3548">
        <v>12</v>
      </c>
      <c r="R3548">
        <v>100550</v>
      </c>
      <c r="S3548">
        <v>13</v>
      </c>
      <c r="T3548">
        <v>100550</v>
      </c>
      <c r="U3548">
        <v>14</v>
      </c>
      <c r="V3548">
        <v>100552</v>
      </c>
      <c r="W3548">
        <v>15</v>
      </c>
      <c r="X3548">
        <v>100550</v>
      </c>
      <c r="Y3548">
        <v>16</v>
      </c>
      <c r="Z3548">
        <v>100552</v>
      </c>
      <c r="AA3548">
        <v>17</v>
      </c>
      <c r="AB3548">
        <v>100551</v>
      </c>
      <c r="AC3548">
        <v>19</v>
      </c>
      <c r="AD3548">
        <v>100552</v>
      </c>
      <c r="AE3548">
        <v>20</v>
      </c>
      <c r="AF3548">
        <v>201838</v>
      </c>
      <c r="AG3548">
        <v>18</v>
      </c>
      <c r="AH3548" t="e">
        <f>VLOOKUP(AF3548,关卡难度线!B:H,11,0)</f>
        <v>#N/A</v>
      </c>
    </row>
    <row r="3549" spans="14:34">
      <c r="N3549" s="14">
        <v>100550</v>
      </c>
      <c r="O3549">
        <v>11</v>
      </c>
      <c r="P3549">
        <v>100550</v>
      </c>
      <c r="Q3549">
        <v>12</v>
      </c>
      <c r="R3549">
        <v>100551</v>
      </c>
      <c r="S3549">
        <v>13</v>
      </c>
      <c r="T3549">
        <v>100551</v>
      </c>
      <c r="U3549">
        <v>14</v>
      </c>
      <c r="V3549">
        <v>100552</v>
      </c>
      <c r="W3549">
        <v>15</v>
      </c>
      <c r="X3549">
        <v>100551</v>
      </c>
      <c r="Y3549">
        <v>16</v>
      </c>
      <c r="Z3549">
        <v>100552</v>
      </c>
      <c r="AA3549">
        <v>17</v>
      </c>
      <c r="AB3549">
        <v>100552</v>
      </c>
      <c r="AC3549">
        <v>19</v>
      </c>
      <c r="AD3549">
        <v>100552</v>
      </c>
      <c r="AE3549">
        <v>20</v>
      </c>
      <c r="AF3549">
        <v>201839</v>
      </c>
      <c r="AG3549">
        <v>18</v>
      </c>
      <c r="AH3549" t="e">
        <f>VLOOKUP(AF3549,关卡难度线!B:H,11,0)</f>
        <v>#N/A</v>
      </c>
    </row>
    <row r="3550" spans="14:34">
      <c r="N3550" s="14">
        <v>100552</v>
      </c>
      <c r="O3550">
        <v>11</v>
      </c>
      <c r="P3550">
        <v>100550</v>
      </c>
      <c r="Q3550">
        <v>12</v>
      </c>
      <c r="R3550">
        <v>100552</v>
      </c>
      <c r="S3550">
        <v>13</v>
      </c>
      <c r="T3550">
        <v>100550</v>
      </c>
      <c r="U3550">
        <v>14</v>
      </c>
      <c r="V3550">
        <v>100552</v>
      </c>
      <c r="W3550">
        <v>15</v>
      </c>
      <c r="X3550">
        <v>100551</v>
      </c>
      <c r="Y3550">
        <v>16</v>
      </c>
      <c r="Z3550">
        <v>100550</v>
      </c>
      <c r="AA3550">
        <v>17</v>
      </c>
      <c r="AB3550">
        <v>100551</v>
      </c>
      <c r="AC3550">
        <v>19</v>
      </c>
      <c r="AD3550">
        <v>100552</v>
      </c>
      <c r="AE3550">
        <v>20</v>
      </c>
      <c r="AF3550">
        <v>201840</v>
      </c>
      <c r="AG3550">
        <v>18</v>
      </c>
      <c r="AH3550" t="e">
        <f>VLOOKUP(AF3550,关卡难度线!B:H,11,0)</f>
        <v>#N/A</v>
      </c>
    </row>
    <row r="3551" spans="14:34">
      <c r="N3551" s="14">
        <v>100550</v>
      </c>
      <c r="O3551">
        <v>11</v>
      </c>
      <c r="P3551">
        <v>100551</v>
      </c>
      <c r="Q3551">
        <v>12</v>
      </c>
      <c r="R3551">
        <v>100550</v>
      </c>
      <c r="S3551">
        <v>13</v>
      </c>
      <c r="T3551">
        <v>100551</v>
      </c>
      <c r="U3551">
        <v>14</v>
      </c>
      <c r="V3551">
        <v>100552</v>
      </c>
      <c r="W3551">
        <v>15</v>
      </c>
      <c r="X3551">
        <v>100551</v>
      </c>
      <c r="Y3551">
        <v>16</v>
      </c>
      <c r="Z3551">
        <v>100552</v>
      </c>
      <c r="AA3551">
        <v>17</v>
      </c>
      <c r="AB3551">
        <v>100551</v>
      </c>
      <c r="AC3551">
        <v>19</v>
      </c>
      <c r="AD3551">
        <v>100552</v>
      </c>
      <c r="AE3551">
        <v>20</v>
      </c>
      <c r="AF3551">
        <v>201831</v>
      </c>
      <c r="AG3551">
        <v>18</v>
      </c>
      <c r="AH3551" t="e">
        <f>VLOOKUP(AF3551,关卡难度线!B:H,11,0)</f>
        <v>#N/A</v>
      </c>
    </row>
    <row r="3552" spans="14:34">
      <c r="N3552" s="14">
        <v>100551</v>
      </c>
      <c r="O3552">
        <v>11</v>
      </c>
      <c r="P3552">
        <v>100552</v>
      </c>
      <c r="Q3552">
        <v>12</v>
      </c>
      <c r="R3552">
        <v>100551</v>
      </c>
      <c r="S3552">
        <v>13</v>
      </c>
      <c r="T3552">
        <v>100551</v>
      </c>
      <c r="U3552">
        <v>14</v>
      </c>
      <c r="V3552">
        <v>100551</v>
      </c>
      <c r="W3552">
        <v>15</v>
      </c>
      <c r="X3552">
        <v>100550</v>
      </c>
      <c r="Y3552">
        <v>16</v>
      </c>
      <c r="Z3552">
        <v>100552</v>
      </c>
      <c r="AA3552">
        <v>17</v>
      </c>
      <c r="AB3552">
        <v>100550</v>
      </c>
      <c r="AC3552">
        <v>19</v>
      </c>
      <c r="AD3552">
        <v>100551</v>
      </c>
      <c r="AE3552">
        <v>20</v>
      </c>
      <c r="AF3552">
        <v>201832</v>
      </c>
      <c r="AG3552">
        <v>18</v>
      </c>
      <c r="AH3552" t="e">
        <f>VLOOKUP(AF3552,关卡难度线!B:H,11,0)</f>
        <v>#N/A</v>
      </c>
    </row>
    <row r="3553" spans="14:34">
      <c r="N3553" s="14">
        <v>100552</v>
      </c>
      <c r="O3553">
        <v>11</v>
      </c>
      <c r="P3553">
        <v>100551</v>
      </c>
      <c r="Q3553">
        <v>12</v>
      </c>
      <c r="R3553">
        <v>100551</v>
      </c>
      <c r="S3553">
        <v>13</v>
      </c>
      <c r="T3553">
        <v>100552</v>
      </c>
      <c r="U3553">
        <v>14</v>
      </c>
      <c r="V3553">
        <v>100551</v>
      </c>
      <c r="W3553">
        <v>15</v>
      </c>
      <c r="X3553">
        <v>100551</v>
      </c>
      <c r="Y3553">
        <v>16</v>
      </c>
      <c r="Z3553">
        <v>100550</v>
      </c>
      <c r="AA3553">
        <v>17</v>
      </c>
      <c r="AB3553">
        <v>100551</v>
      </c>
      <c r="AC3553">
        <v>19</v>
      </c>
      <c r="AD3553">
        <v>100551</v>
      </c>
      <c r="AE3553">
        <v>20</v>
      </c>
      <c r="AF3553">
        <v>201833</v>
      </c>
      <c r="AG3553">
        <v>18</v>
      </c>
      <c r="AH3553" t="e">
        <f>VLOOKUP(AF3553,关卡难度线!B:H,11,0)</f>
        <v>#N/A</v>
      </c>
    </row>
    <row r="3554" spans="14:34">
      <c r="N3554" s="14">
        <v>100552</v>
      </c>
      <c r="O3554">
        <v>11</v>
      </c>
      <c r="P3554">
        <v>100551</v>
      </c>
      <c r="Q3554">
        <v>12</v>
      </c>
      <c r="R3554">
        <v>100552</v>
      </c>
      <c r="S3554">
        <v>13</v>
      </c>
      <c r="T3554">
        <v>100550</v>
      </c>
      <c r="U3554">
        <v>14</v>
      </c>
      <c r="V3554">
        <v>100551</v>
      </c>
      <c r="W3554">
        <v>15</v>
      </c>
      <c r="X3554">
        <v>100551</v>
      </c>
      <c r="Y3554">
        <v>16</v>
      </c>
      <c r="Z3554">
        <v>100550</v>
      </c>
      <c r="AA3554">
        <v>17</v>
      </c>
      <c r="AB3554">
        <v>100551</v>
      </c>
      <c r="AC3554">
        <v>19</v>
      </c>
      <c r="AD3554">
        <v>100550</v>
      </c>
      <c r="AE3554">
        <v>20</v>
      </c>
      <c r="AF3554">
        <v>201834</v>
      </c>
      <c r="AG3554">
        <v>18</v>
      </c>
      <c r="AH3554" t="e">
        <f>VLOOKUP(AF3554,关卡难度线!B:H,11,0)</f>
        <v>#N/A</v>
      </c>
    </row>
    <row r="3555" spans="14:34">
      <c r="N3555" s="14">
        <v>100550</v>
      </c>
      <c r="O3555">
        <v>11</v>
      </c>
      <c r="P3555">
        <v>100551</v>
      </c>
      <c r="Q3555">
        <v>12</v>
      </c>
      <c r="R3555">
        <v>100551</v>
      </c>
      <c r="S3555">
        <v>13</v>
      </c>
      <c r="T3555">
        <v>100552</v>
      </c>
      <c r="U3555">
        <v>14</v>
      </c>
      <c r="V3555">
        <v>100552</v>
      </c>
      <c r="W3555">
        <v>15</v>
      </c>
      <c r="X3555">
        <v>100550</v>
      </c>
      <c r="Y3555">
        <v>16</v>
      </c>
      <c r="Z3555">
        <v>100550</v>
      </c>
      <c r="AA3555">
        <v>17</v>
      </c>
      <c r="AB3555">
        <v>100552</v>
      </c>
      <c r="AC3555">
        <v>19</v>
      </c>
      <c r="AD3555">
        <v>100551</v>
      </c>
      <c r="AE3555">
        <v>20</v>
      </c>
      <c r="AF3555">
        <v>201835</v>
      </c>
      <c r="AG3555">
        <v>18</v>
      </c>
      <c r="AH3555" t="e">
        <f>VLOOKUP(AF3555,关卡难度线!B:H,11,0)</f>
        <v>#N/A</v>
      </c>
    </row>
    <row r="3556" spans="14:34">
      <c r="N3556" s="14">
        <v>100551</v>
      </c>
      <c r="O3556">
        <v>11</v>
      </c>
      <c r="P3556">
        <v>100552</v>
      </c>
      <c r="Q3556">
        <v>12</v>
      </c>
      <c r="R3556">
        <v>100550</v>
      </c>
      <c r="S3556">
        <v>13</v>
      </c>
      <c r="T3556">
        <v>100551</v>
      </c>
      <c r="U3556">
        <v>14</v>
      </c>
      <c r="V3556">
        <v>100550</v>
      </c>
      <c r="W3556">
        <v>15</v>
      </c>
      <c r="X3556">
        <v>100552</v>
      </c>
      <c r="Y3556">
        <v>16</v>
      </c>
      <c r="Z3556">
        <v>100550</v>
      </c>
      <c r="AA3556">
        <v>17</v>
      </c>
      <c r="AB3556">
        <v>100552</v>
      </c>
      <c r="AC3556">
        <v>19</v>
      </c>
      <c r="AD3556">
        <v>100552</v>
      </c>
      <c r="AE3556">
        <v>20</v>
      </c>
      <c r="AF3556">
        <v>201836</v>
      </c>
      <c r="AG3556">
        <v>18</v>
      </c>
      <c r="AH3556" t="e">
        <f>VLOOKUP(AF3556,关卡难度线!B:H,11,0)</f>
        <v>#N/A</v>
      </c>
    </row>
    <row r="3557" spans="14:34">
      <c r="N3557" s="14">
        <v>100552</v>
      </c>
      <c r="O3557">
        <v>11</v>
      </c>
      <c r="P3557">
        <v>100551</v>
      </c>
      <c r="Q3557">
        <v>12</v>
      </c>
      <c r="R3557">
        <v>100552</v>
      </c>
      <c r="S3557">
        <v>13</v>
      </c>
      <c r="T3557">
        <v>100550</v>
      </c>
      <c r="U3557">
        <v>14</v>
      </c>
      <c r="V3557">
        <v>100550</v>
      </c>
      <c r="W3557">
        <v>15</v>
      </c>
      <c r="X3557">
        <v>100550</v>
      </c>
      <c r="Y3557">
        <v>16</v>
      </c>
      <c r="Z3557">
        <v>100552</v>
      </c>
      <c r="AA3557">
        <v>17</v>
      </c>
      <c r="AB3557">
        <v>100551</v>
      </c>
      <c r="AC3557">
        <v>19</v>
      </c>
      <c r="AD3557">
        <v>100551</v>
      </c>
      <c r="AE3557">
        <v>20</v>
      </c>
      <c r="AF3557">
        <v>201837</v>
      </c>
      <c r="AG3557">
        <v>18</v>
      </c>
      <c r="AH3557" t="e">
        <f>VLOOKUP(AF3557,关卡难度线!B:H,11,0)</f>
        <v>#N/A</v>
      </c>
    </row>
    <row r="3558" spans="14:34">
      <c r="N3558" s="14">
        <v>100551</v>
      </c>
      <c r="O3558">
        <v>11</v>
      </c>
      <c r="P3558">
        <v>100552</v>
      </c>
      <c r="Q3558">
        <v>12</v>
      </c>
      <c r="R3558">
        <v>100550</v>
      </c>
      <c r="S3558">
        <v>13</v>
      </c>
      <c r="T3558">
        <v>100550</v>
      </c>
      <c r="U3558">
        <v>14</v>
      </c>
      <c r="V3558">
        <v>100552</v>
      </c>
      <c r="W3558">
        <v>15</v>
      </c>
      <c r="X3558">
        <v>100550</v>
      </c>
      <c r="Y3558">
        <v>16</v>
      </c>
      <c r="Z3558">
        <v>100552</v>
      </c>
      <c r="AA3558">
        <v>17</v>
      </c>
      <c r="AB3558">
        <v>100551</v>
      </c>
      <c r="AC3558">
        <v>19</v>
      </c>
      <c r="AD3558">
        <v>100552</v>
      </c>
      <c r="AE3558">
        <v>20</v>
      </c>
      <c r="AF3558">
        <v>201838</v>
      </c>
      <c r="AG3558">
        <v>18</v>
      </c>
      <c r="AH3558" t="e">
        <f>VLOOKUP(AF3558,关卡难度线!B:H,11,0)</f>
        <v>#N/A</v>
      </c>
    </row>
    <row r="3559" spans="14:34">
      <c r="N3559" s="14">
        <v>100550</v>
      </c>
      <c r="O3559">
        <v>11</v>
      </c>
      <c r="P3559">
        <v>100550</v>
      </c>
      <c r="Q3559">
        <v>12</v>
      </c>
      <c r="R3559">
        <v>100551</v>
      </c>
      <c r="S3559">
        <v>13</v>
      </c>
      <c r="T3559">
        <v>100551</v>
      </c>
      <c r="U3559">
        <v>14</v>
      </c>
      <c r="V3559">
        <v>100552</v>
      </c>
      <c r="W3559">
        <v>15</v>
      </c>
      <c r="X3559">
        <v>100551</v>
      </c>
      <c r="Y3559">
        <v>16</v>
      </c>
      <c r="Z3559">
        <v>100552</v>
      </c>
      <c r="AA3559">
        <v>17</v>
      </c>
      <c r="AB3559">
        <v>100552</v>
      </c>
      <c r="AC3559">
        <v>19</v>
      </c>
      <c r="AD3559">
        <v>100552</v>
      </c>
      <c r="AE3559">
        <v>20</v>
      </c>
      <c r="AF3559">
        <v>201839</v>
      </c>
      <c r="AG3559">
        <v>18</v>
      </c>
      <c r="AH3559" t="e">
        <f>VLOOKUP(AF3559,关卡难度线!B:H,11,0)</f>
        <v>#N/A</v>
      </c>
    </row>
    <row r="3560" spans="14:34">
      <c r="N3560" s="14">
        <v>100552</v>
      </c>
      <c r="O3560">
        <v>11</v>
      </c>
      <c r="P3560">
        <v>100550</v>
      </c>
      <c r="Q3560">
        <v>12</v>
      </c>
      <c r="R3560">
        <v>100552</v>
      </c>
      <c r="S3560">
        <v>13</v>
      </c>
      <c r="T3560">
        <v>100550</v>
      </c>
      <c r="U3560">
        <v>14</v>
      </c>
      <c r="V3560">
        <v>100552</v>
      </c>
      <c r="W3560">
        <v>15</v>
      </c>
      <c r="X3560">
        <v>100551</v>
      </c>
      <c r="Y3560">
        <v>16</v>
      </c>
      <c r="Z3560">
        <v>100550</v>
      </c>
      <c r="AA3560">
        <v>17</v>
      </c>
      <c r="AB3560">
        <v>100551</v>
      </c>
      <c r="AC3560">
        <v>19</v>
      </c>
      <c r="AD3560">
        <v>100552</v>
      </c>
      <c r="AE3560">
        <v>20</v>
      </c>
      <c r="AF3560">
        <v>201840</v>
      </c>
      <c r="AG3560">
        <v>18</v>
      </c>
      <c r="AH3560" t="e">
        <f>VLOOKUP(AF3560,关卡难度线!B:H,11,0)</f>
        <v>#N/A</v>
      </c>
    </row>
    <row r="3561" spans="14:34">
      <c r="N3561" s="14">
        <v>100554</v>
      </c>
      <c r="O3561">
        <v>11</v>
      </c>
      <c r="P3561">
        <v>100554</v>
      </c>
      <c r="Q3561">
        <v>12</v>
      </c>
      <c r="R3561">
        <v>100553</v>
      </c>
      <c r="S3561">
        <v>13</v>
      </c>
      <c r="T3561">
        <v>100554</v>
      </c>
      <c r="U3561">
        <v>14</v>
      </c>
      <c r="V3561">
        <v>100553</v>
      </c>
      <c r="W3561">
        <v>15</v>
      </c>
      <c r="X3561">
        <v>100554</v>
      </c>
      <c r="Y3561">
        <v>16</v>
      </c>
      <c r="Z3561">
        <v>100553</v>
      </c>
      <c r="AA3561">
        <v>17</v>
      </c>
      <c r="AB3561">
        <v>100553</v>
      </c>
      <c r="AC3561">
        <v>19</v>
      </c>
      <c r="AD3561">
        <v>100554</v>
      </c>
      <c r="AE3561">
        <v>20</v>
      </c>
      <c r="AF3561">
        <v>201841</v>
      </c>
      <c r="AG3561">
        <v>18</v>
      </c>
      <c r="AH3561" t="e">
        <f>VLOOKUP(AF3561,关卡难度线!B:H,11,0)</f>
        <v>#N/A</v>
      </c>
    </row>
    <row r="3562" spans="14:34">
      <c r="N3562" s="14">
        <v>100553</v>
      </c>
      <c r="O3562">
        <v>11</v>
      </c>
      <c r="P3562">
        <v>100555</v>
      </c>
      <c r="Q3562">
        <v>12</v>
      </c>
      <c r="R3562">
        <v>100553</v>
      </c>
      <c r="S3562">
        <v>13</v>
      </c>
      <c r="T3562">
        <v>100553</v>
      </c>
      <c r="U3562">
        <v>14</v>
      </c>
      <c r="V3562">
        <v>100555</v>
      </c>
      <c r="W3562">
        <v>15</v>
      </c>
      <c r="X3562">
        <v>100555</v>
      </c>
      <c r="Y3562">
        <v>16</v>
      </c>
      <c r="Z3562">
        <v>100555</v>
      </c>
      <c r="AA3562">
        <v>17</v>
      </c>
      <c r="AB3562">
        <v>100554</v>
      </c>
      <c r="AC3562">
        <v>19</v>
      </c>
      <c r="AD3562">
        <v>100553</v>
      </c>
      <c r="AE3562">
        <v>20</v>
      </c>
      <c r="AF3562">
        <v>201842</v>
      </c>
      <c r="AG3562">
        <v>18</v>
      </c>
      <c r="AH3562" t="e">
        <f>VLOOKUP(AF3562,关卡难度线!B:H,11,0)</f>
        <v>#N/A</v>
      </c>
    </row>
    <row r="3563" spans="14:34">
      <c r="N3563" s="14">
        <v>100553</v>
      </c>
      <c r="O3563">
        <v>11</v>
      </c>
      <c r="P3563">
        <v>100554</v>
      </c>
      <c r="Q3563">
        <v>12</v>
      </c>
      <c r="R3563">
        <v>100553</v>
      </c>
      <c r="S3563">
        <v>13</v>
      </c>
      <c r="T3563">
        <v>100553</v>
      </c>
      <c r="U3563">
        <v>14</v>
      </c>
      <c r="V3563">
        <v>100555</v>
      </c>
      <c r="W3563">
        <v>15</v>
      </c>
      <c r="X3563">
        <v>100554</v>
      </c>
      <c r="Y3563">
        <v>16</v>
      </c>
      <c r="Z3563">
        <v>100555</v>
      </c>
      <c r="AA3563">
        <v>17</v>
      </c>
      <c r="AB3563">
        <v>100555</v>
      </c>
      <c r="AC3563">
        <v>19</v>
      </c>
      <c r="AD3563">
        <v>100555</v>
      </c>
      <c r="AE3563">
        <v>20</v>
      </c>
      <c r="AF3563">
        <v>201843</v>
      </c>
      <c r="AG3563">
        <v>18</v>
      </c>
      <c r="AH3563" t="e">
        <f>VLOOKUP(AF3563,关卡难度线!B:H,11,0)</f>
        <v>#N/A</v>
      </c>
    </row>
    <row r="3564" spans="14:34">
      <c r="N3564" s="14">
        <v>100554</v>
      </c>
      <c r="O3564">
        <v>11</v>
      </c>
      <c r="P3564">
        <v>100555</v>
      </c>
      <c r="Q3564">
        <v>12</v>
      </c>
      <c r="R3564">
        <v>100553</v>
      </c>
      <c r="S3564">
        <v>13</v>
      </c>
      <c r="T3564">
        <v>100554</v>
      </c>
      <c r="U3564">
        <v>14</v>
      </c>
      <c r="V3564">
        <v>100554</v>
      </c>
      <c r="W3564">
        <v>15</v>
      </c>
      <c r="X3564">
        <v>100553</v>
      </c>
      <c r="Y3564">
        <v>16</v>
      </c>
      <c r="Z3564">
        <v>100553</v>
      </c>
      <c r="AA3564">
        <v>17</v>
      </c>
      <c r="AB3564">
        <v>100555</v>
      </c>
      <c r="AC3564">
        <v>19</v>
      </c>
      <c r="AD3564">
        <v>100553</v>
      </c>
      <c r="AE3564">
        <v>20</v>
      </c>
      <c r="AF3564">
        <v>201844</v>
      </c>
      <c r="AG3564">
        <v>18</v>
      </c>
      <c r="AH3564" t="e">
        <f>VLOOKUP(AF3564,关卡难度线!B:H,11,0)</f>
        <v>#N/A</v>
      </c>
    </row>
    <row r="3565" spans="14:34">
      <c r="N3565" s="14">
        <v>100555</v>
      </c>
      <c r="O3565">
        <v>11</v>
      </c>
      <c r="P3565">
        <v>100554</v>
      </c>
      <c r="Q3565">
        <v>12</v>
      </c>
      <c r="R3565">
        <v>100553</v>
      </c>
      <c r="S3565">
        <v>13</v>
      </c>
      <c r="T3565">
        <v>100555</v>
      </c>
      <c r="U3565">
        <v>14</v>
      </c>
      <c r="V3565">
        <v>100555</v>
      </c>
      <c r="W3565">
        <v>15</v>
      </c>
      <c r="X3565">
        <v>100554</v>
      </c>
      <c r="Y3565">
        <v>16</v>
      </c>
      <c r="Z3565">
        <v>100555</v>
      </c>
      <c r="AA3565">
        <v>17</v>
      </c>
      <c r="AB3565">
        <v>100553</v>
      </c>
      <c r="AC3565">
        <v>19</v>
      </c>
      <c r="AD3565">
        <v>100553</v>
      </c>
      <c r="AE3565">
        <v>20</v>
      </c>
      <c r="AF3565">
        <v>201845</v>
      </c>
      <c r="AG3565">
        <v>18</v>
      </c>
      <c r="AH3565" t="e">
        <f>VLOOKUP(AF3565,关卡难度线!B:H,11,0)</f>
        <v>#N/A</v>
      </c>
    </row>
    <row r="3566" spans="14:34">
      <c r="N3566" s="14">
        <v>100555</v>
      </c>
      <c r="O3566">
        <v>11</v>
      </c>
      <c r="P3566">
        <v>100554</v>
      </c>
      <c r="Q3566">
        <v>12</v>
      </c>
      <c r="R3566">
        <v>100553</v>
      </c>
      <c r="S3566">
        <v>13</v>
      </c>
      <c r="T3566">
        <v>100555</v>
      </c>
      <c r="U3566">
        <v>14</v>
      </c>
      <c r="V3566">
        <v>100555</v>
      </c>
      <c r="W3566">
        <v>15</v>
      </c>
      <c r="X3566">
        <v>100553</v>
      </c>
      <c r="Y3566">
        <v>16</v>
      </c>
      <c r="Z3566">
        <v>100554</v>
      </c>
      <c r="AA3566">
        <v>17</v>
      </c>
      <c r="AB3566">
        <v>100555</v>
      </c>
      <c r="AC3566">
        <v>19</v>
      </c>
      <c r="AD3566">
        <v>100554</v>
      </c>
      <c r="AE3566">
        <v>20</v>
      </c>
      <c r="AF3566">
        <v>201846</v>
      </c>
      <c r="AG3566">
        <v>18</v>
      </c>
      <c r="AH3566" t="e">
        <f>VLOOKUP(AF3566,关卡难度线!B:H,11,0)</f>
        <v>#N/A</v>
      </c>
    </row>
    <row r="3567" spans="14:34">
      <c r="N3567" s="14">
        <v>100553</v>
      </c>
      <c r="O3567">
        <v>11</v>
      </c>
      <c r="P3567">
        <v>100554</v>
      </c>
      <c r="Q3567">
        <v>12</v>
      </c>
      <c r="R3567">
        <v>100553</v>
      </c>
      <c r="S3567">
        <v>13</v>
      </c>
      <c r="T3567">
        <v>100553</v>
      </c>
      <c r="U3567">
        <v>14</v>
      </c>
      <c r="V3567">
        <v>100555</v>
      </c>
      <c r="W3567">
        <v>15</v>
      </c>
      <c r="X3567">
        <v>100553</v>
      </c>
      <c r="Y3567">
        <v>16</v>
      </c>
      <c r="Z3567">
        <v>100554</v>
      </c>
      <c r="AA3567">
        <v>17</v>
      </c>
      <c r="AB3567">
        <v>100555</v>
      </c>
      <c r="AC3567">
        <v>19</v>
      </c>
      <c r="AD3567">
        <v>100554</v>
      </c>
      <c r="AE3567">
        <v>20</v>
      </c>
      <c r="AF3567">
        <v>201847</v>
      </c>
      <c r="AG3567">
        <v>18</v>
      </c>
      <c r="AH3567" t="e">
        <f>VLOOKUP(AF3567,关卡难度线!B:H,11,0)</f>
        <v>#N/A</v>
      </c>
    </row>
    <row r="3568" spans="14:34">
      <c r="N3568" s="14">
        <v>100554</v>
      </c>
      <c r="O3568">
        <v>11</v>
      </c>
      <c r="P3568">
        <v>100553</v>
      </c>
      <c r="Q3568">
        <v>12</v>
      </c>
      <c r="R3568">
        <v>100554</v>
      </c>
      <c r="S3568">
        <v>13</v>
      </c>
      <c r="T3568">
        <v>100554</v>
      </c>
      <c r="U3568">
        <v>14</v>
      </c>
      <c r="V3568">
        <v>100555</v>
      </c>
      <c r="W3568">
        <v>15</v>
      </c>
      <c r="X3568">
        <v>100553</v>
      </c>
      <c r="Y3568">
        <v>16</v>
      </c>
      <c r="Z3568">
        <v>100555</v>
      </c>
      <c r="AA3568">
        <v>17</v>
      </c>
      <c r="AB3568">
        <v>100554</v>
      </c>
      <c r="AC3568">
        <v>19</v>
      </c>
      <c r="AD3568">
        <v>100555</v>
      </c>
      <c r="AE3568">
        <v>20</v>
      </c>
      <c r="AF3568">
        <v>201848</v>
      </c>
      <c r="AG3568">
        <v>18</v>
      </c>
      <c r="AH3568" t="e">
        <f>VLOOKUP(AF3568,关卡难度线!B:H,11,0)</f>
        <v>#N/A</v>
      </c>
    </row>
    <row r="3569" spans="14:34">
      <c r="N3569" s="14">
        <v>100554</v>
      </c>
      <c r="O3569">
        <v>11</v>
      </c>
      <c r="P3569">
        <v>100555</v>
      </c>
      <c r="Q3569">
        <v>12</v>
      </c>
      <c r="R3569">
        <v>100553</v>
      </c>
      <c r="S3569">
        <v>13</v>
      </c>
      <c r="T3569">
        <v>100553</v>
      </c>
      <c r="U3569">
        <v>14</v>
      </c>
      <c r="V3569">
        <v>100553</v>
      </c>
      <c r="W3569">
        <v>15</v>
      </c>
      <c r="X3569">
        <v>100553</v>
      </c>
      <c r="Y3569">
        <v>16</v>
      </c>
      <c r="Z3569">
        <v>100554</v>
      </c>
      <c r="AA3569">
        <v>17</v>
      </c>
      <c r="AB3569">
        <v>100555</v>
      </c>
      <c r="AC3569">
        <v>19</v>
      </c>
      <c r="AD3569">
        <v>100554</v>
      </c>
      <c r="AE3569">
        <v>20</v>
      </c>
      <c r="AF3569">
        <v>201849</v>
      </c>
      <c r="AG3569">
        <v>18</v>
      </c>
      <c r="AH3569" t="e">
        <f>VLOOKUP(AF3569,关卡难度线!B:H,11,0)</f>
        <v>#N/A</v>
      </c>
    </row>
    <row r="3570" spans="14:34">
      <c r="N3570" s="14">
        <v>100553</v>
      </c>
      <c r="O3570">
        <v>11</v>
      </c>
      <c r="P3570">
        <v>100554</v>
      </c>
      <c r="Q3570">
        <v>12</v>
      </c>
      <c r="R3570">
        <v>100553</v>
      </c>
      <c r="S3570">
        <v>13</v>
      </c>
      <c r="T3570">
        <v>100553</v>
      </c>
      <c r="U3570">
        <v>14</v>
      </c>
      <c r="V3570">
        <v>100553</v>
      </c>
      <c r="W3570">
        <v>15</v>
      </c>
      <c r="X3570">
        <v>100555</v>
      </c>
      <c r="Y3570">
        <v>16</v>
      </c>
      <c r="Z3570">
        <v>100553</v>
      </c>
      <c r="AA3570">
        <v>17</v>
      </c>
      <c r="AB3570">
        <v>100555</v>
      </c>
      <c r="AC3570">
        <v>19</v>
      </c>
      <c r="AD3570">
        <v>100554</v>
      </c>
      <c r="AE3570">
        <v>20</v>
      </c>
      <c r="AF3570">
        <v>201850</v>
      </c>
      <c r="AG3570">
        <v>18</v>
      </c>
      <c r="AH3570" t="e">
        <f>VLOOKUP(AF3570,关卡难度线!B:H,11,0)</f>
        <v>#N/A</v>
      </c>
    </row>
    <row r="3571" spans="14:34">
      <c r="N3571" s="14">
        <v>100554</v>
      </c>
      <c r="O3571">
        <v>11</v>
      </c>
      <c r="P3571">
        <v>100554</v>
      </c>
      <c r="Q3571">
        <v>12</v>
      </c>
      <c r="R3571">
        <v>100553</v>
      </c>
      <c r="S3571">
        <v>13</v>
      </c>
      <c r="T3571">
        <v>100554</v>
      </c>
      <c r="U3571">
        <v>14</v>
      </c>
      <c r="V3571">
        <v>100553</v>
      </c>
      <c r="W3571">
        <v>15</v>
      </c>
      <c r="X3571">
        <v>100554</v>
      </c>
      <c r="Y3571">
        <v>16</v>
      </c>
      <c r="Z3571">
        <v>100553</v>
      </c>
      <c r="AA3571">
        <v>17</v>
      </c>
      <c r="AB3571">
        <v>100553</v>
      </c>
      <c r="AC3571">
        <v>19</v>
      </c>
      <c r="AD3571">
        <v>100554</v>
      </c>
      <c r="AE3571">
        <v>20</v>
      </c>
      <c r="AF3571">
        <v>201841</v>
      </c>
      <c r="AG3571">
        <v>18</v>
      </c>
      <c r="AH3571" t="e">
        <f>VLOOKUP(AF3571,关卡难度线!B:H,11,0)</f>
        <v>#N/A</v>
      </c>
    </row>
    <row r="3572" spans="14:34">
      <c r="N3572" s="14">
        <v>100553</v>
      </c>
      <c r="O3572">
        <v>11</v>
      </c>
      <c r="P3572">
        <v>100555</v>
      </c>
      <c r="Q3572">
        <v>12</v>
      </c>
      <c r="R3572">
        <v>100553</v>
      </c>
      <c r="S3572">
        <v>13</v>
      </c>
      <c r="T3572">
        <v>100553</v>
      </c>
      <c r="U3572">
        <v>14</v>
      </c>
      <c r="V3572">
        <v>100555</v>
      </c>
      <c r="W3572">
        <v>15</v>
      </c>
      <c r="X3572">
        <v>100555</v>
      </c>
      <c r="Y3572">
        <v>16</v>
      </c>
      <c r="Z3572">
        <v>100555</v>
      </c>
      <c r="AA3572">
        <v>17</v>
      </c>
      <c r="AB3572">
        <v>100554</v>
      </c>
      <c r="AC3572">
        <v>19</v>
      </c>
      <c r="AD3572">
        <v>100553</v>
      </c>
      <c r="AE3572">
        <v>20</v>
      </c>
      <c r="AF3572">
        <v>201842</v>
      </c>
      <c r="AG3572">
        <v>18</v>
      </c>
      <c r="AH3572" t="e">
        <f>VLOOKUP(AF3572,关卡难度线!B:H,11,0)</f>
        <v>#N/A</v>
      </c>
    </row>
    <row r="3573" spans="14:34">
      <c r="N3573" s="14">
        <v>100553</v>
      </c>
      <c r="O3573">
        <v>11</v>
      </c>
      <c r="P3573">
        <v>100554</v>
      </c>
      <c r="Q3573">
        <v>12</v>
      </c>
      <c r="R3573">
        <v>100553</v>
      </c>
      <c r="S3573">
        <v>13</v>
      </c>
      <c r="T3573">
        <v>100553</v>
      </c>
      <c r="U3573">
        <v>14</v>
      </c>
      <c r="V3573">
        <v>100555</v>
      </c>
      <c r="W3573">
        <v>15</v>
      </c>
      <c r="X3573">
        <v>100554</v>
      </c>
      <c r="Y3573">
        <v>16</v>
      </c>
      <c r="Z3573">
        <v>100555</v>
      </c>
      <c r="AA3573">
        <v>17</v>
      </c>
      <c r="AB3573">
        <v>100555</v>
      </c>
      <c r="AC3573">
        <v>19</v>
      </c>
      <c r="AD3573">
        <v>100555</v>
      </c>
      <c r="AE3573">
        <v>20</v>
      </c>
      <c r="AF3573">
        <v>201843</v>
      </c>
      <c r="AG3573">
        <v>18</v>
      </c>
      <c r="AH3573" t="e">
        <f>VLOOKUP(AF3573,关卡难度线!B:H,11,0)</f>
        <v>#N/A</v>
      </c>
    </row>
    <row r="3574" spans="14:34">
      <c r="N3574" s="14">
        <v>100554</v>
      </c>
      <c r="O3574">
        <v>11</v>
      </c>
      <c r="P3574">
        <v>100555</v>
      </c>
      <c r="Q3574">
        <v>12</v>
      </c>
      <c r="R3574">
        <v>100553</v>
      </c>
      <c r="S3574">
        <v>13</v>
      </c>
      <c r="T3574">
        <v>100554</v>
      </c>
      <c r="U3574">
        <v>14</v>
      </c>
      <c r="V3574">
        <v>100554</v>
      </c>
      <c r="W3574">
        <v>15</v>
      </c>
      <c r="X3574">
        <v>100553</v>
      </c>
      <c r="Y3574">
        <v>16</v>
      </c>
      <c r="Z3574">
        <v>100553</v>
      </c>
      <c r="AA3574">
        <v>17</v>
      </c>
      <c r="AB3574">
        <v>100555</v>
      </c>
      <c r="AC3574">
        <v>19</v>
      </c>
      <c r="AD3574">
        <v>100553</v>
      </c>
      <c r="AE3574">
        <v>20</v>
      </c>
      <c r="AF3574">
        <v>201844</v>
      </c>
      <c r="AG3574">
        <v>18</v>
      </c>
      <c r="AH3574" t="e">
        <f>VLOOKUP(AF3574,关卡难度线!B:H,11,0)</f>
        <v>#N/A</v>
      </c>
    </row>
    <row r="3575" spans="14:34">
      <c r="N3575" s="14">
        <v>100555</v>
      </c>
      <c r="O3575">
        <v>11</v>
      </c>
      <c r="P3575">
        <v>100554</v>
      </c>
      <c r="Q3575">
        <v>12</v>
      </c>
      <c r="R3575">
        <v>100553</v>
      </c>
      <c r="S3575">
        <v>13</v>
      </c>
      <c r="T3575">
        <v>100555</v>
      </c>
      <c r="U3575">
        <v>14</v>
      </c>
      <c r="V3575">
        <v>100555</v>
      </c>
      <c r="W3575">
        <v>15</v>
      </c>
      <c r="X3575">
        <v>100554</v>
      </c>
      <c r="Y3575">
        <v>16</v>
      </c>
      <c r="Z3575">
        <v>100555</v>
      </c>
      <c r="AA3575">
        <v>17</v>
      </c>
      <c r="AB3575">
        <v>100553</v>
      </c>
      <c r="AC3575">
        <v>19</v>
      </c>
      <c r="AD3575">
        <v>100553</v>
      </c>
      <c r="AE3575">
        <v>20</v>
      </c>
      <c r="AF3575">
        <v>201845</v>
      </c>
      <c r="AG3575">
        <v>18</v>
      </c>
      <c r="AH3575" t="e">
        <f>VLOOKUP(AF3575,关卡难度线!B:H,11,0)</f>
        <v>#N/A</v>
      </c>
    </row>
    <row r="3576" spans="14:34">
      <c r="N3576" s="14">
        <v>100555</v>
      </c>
      <c r="O3576">
        <v>11</v>
      </c>
      <c r="P3576">
        <v>100554</v>
      </c>
      <c r="Q3576">
        <v>12</v>
      </c>
      <c r="R3576">
        <v>100553</v>
      </c>
      <c r="S3576">
        <v>13</v>
      </c>
      <c r="T3576">
        <v>100555</v>
      </c>
      <c r="U3576">
        <v>14</v>
      </c>
      <c r="V3576">
        <v>100555</v>
      </c>
      <c r="W3576">
        <v>15</v>
      </c>
      <c r="X3576">
        <v>100553</v>
      </c>
      <c r="Y3576">
        <v>16</v>
      </c>
      <c r="Z3576">
        <v>100554</v>
      </c>
      <c r="AA3576">
        <v>17</v>
      </c>
      <c r="AB3576">
        <v>100555</v>
      </c>
      <c r="AC3576">
        <v>19</v>
      </c>
      <c r="AD3576">
        <v>100554</v>
      </c>
      <c r="AE3576">
        <v>20</v>
      </c>
      <c r="AF3576">
        <v>201846</v>
      </c>
      <c r="AG3576">
        <v>18</v>
      </c>
      <c r="AH3576" t="e">
        <f>VLOOKUP(AF3576,关卡难度线!B:H,11,0)</f>
        <v>#N/A</v>
      </c>
    </row>
    <row r="3577" spans="14:34">
      <c r="N3577" s="14">
        <v>100553</v>
      </c>
      <c r="O3577">
        <v>11</v>
      </c>
      <c r="P3577">
        <v>100554</v>
      </c>
      <c r="Q3577">
        <v>12</v>
      </c>
      <c r="R3577">
        <v>100553</v>
      </c>
      <c r="S3577">
        <v>13</v>
      </c>
      <c r="T3577">
        <v>100553</v>
      </c>
      <c r="U3577">
        <v>14</v>
      </c>
      <c r="V3577">
        <v>100555</v>
      </c>
      <c r="W3577">
        <v>15</v>
      </c>
      <c r="X3577">
        <v>100553</v>
      </c>
      <c r="Y3577">
        <v>16</v>
      </c>
      <c r="Z3577">
        <v>100554</v>
      </c>
      <c r="AA3577">
        <v>17</v>
      </c>
      <c r="AB3577">
        <v>100555</v>
      </c>
      <c r="AC3577">
        <v>19</v>
      </c>
      <c r="AD3577">
        <v>100554</v>
      </c>
      <c r="AE3577">
        <v>20</v>
      </c>
      <c r="AF3577">
        <v>201847</v>
      </c>
      <c r="AG3577">
        <v>18</v>
      </c>
      <c r="AH3577" t="e">
        <f>VLOOKUP(AF3577,关卡难度线!B:H,11,0)</f>
        <v>#N/A</v>
      </c>
    </row>
    <row r="3578" spans="14:34">
      <c r="N3578" s="14">
        <v>100554</v>
      </c>
      <c r="O3578">
        <v>11</v>
      </c>
      <c r="P3578">
        <v>100553</v>
      </c>
      <c r="Q3578">
        <v>12</v>
      </c>
      <c r="R3578">
        <v>100554</v>
      </c>
      <c r="S3578">
        <v>13</v>
      </c>
      <c r="T3578">
        <v>100554</v>
      </c>
      <c r="U3578">
        <v>14</v>
      </c>
      <c r="V3578">
        <v>100555</v>
      </c>
      <c r="W3578">
        <v>15</v>
      </c>
      <c r="X3578">
        <v>100553</v>
      </c>
      <c r="Y3578">
        <v>16</v>
      </c>
      <c r="Z3578">
        <v>100555</v>
      </c>
      <c r="AA3578">
        <v>17</v>
      </c>
      <c r="AB3578">
        <v>100554</v>
      </c>
      <c r="AC3578">
        <v>19</v>
      </c>
      <c r="AD3578">
        <v>100555</v>
      </c>
      <c r="AE3578">
        <v>20</v>
      </c>
      <c r="AF3578">
        <v>201848</v>
      </c>
      <c r="AG3578">
        <v>18</v>
      </c>
      <c r="AH3578" t="e">
        <f>VLOOKUP(AF3578,关卡难度线!B:H,11,0)</f>
        <v>#N/A</v>
      </c>
    </row>
    <row r="3579" spans="14:34">
      <c r="N3579" s="14">
        <v>100554</v>
      </c>
      <c r="O3579">
        <v>11</v>
      </c>
      <c r="P3579">
        <v>100555</v>
      </c>
      <c r="Q3579">
        <v>12</v>
      </c>
      <c r="R3579">
        <v>100553</v>
      </c>
      <c r="S3579">
        <v>13</v>
      </c>
      <c r="T3579">
        <v>100553</v>
      </c>
      <c r="U3579">
        <v>14</v>
      </c>
      <c r="V3579">
        <v>100553</v>
      </c>
      <c r="W3579">
        <v>15</v>
      </c>
      <c r="X3579">
        <v>100553</v>
      </c>
      <c r="Y3579">
        <v>16</v>
      </c>
      <c r="Z3579">
        <v>100554</v>
      </c>
      <c r="AA3579">
        <v>17</v>
      </c>
      <c r="AB3579">
        <v>100555</v>
      </c>
      <c r="AC3579">
        <v>19</v>
      </c>
      <c r="AD3579">
        <v>100554</v>
      </c>
      <c r="AE3579">
        <v>20</v>
      </c>
      <c r="AF3579">
        <v>201849</v>
      </c>
      <c r="AG3579">
        <v>18</v>
      </c>
      <c r="AH3579" t="e">
        <f>VLOOKUP(AF3579,关卡难度线!B:H,11,0)</f>
        <v>#N/A</v>
      </c>
    </row>
    <row r="3580" spans="14:34">
      <c r="N3580" s="14">
        <v>100553</v>
      </c>
      <c r="O3580">
        <v>11</v>
      </c>
      <c r="P3580">
        <v>100554</v>
      </c>
      <c r="Q3580">
        <v>12</v>
      </c>
      <c r="R3580">
        <v>100553</v>
      </c>
      <c r="S3580">
        <v>13</v>
      </c>
      <c r="T3580">
        <v>100553</v>
      </c>
      <c r="U3580">
        <v>14</v>
      </c>
      <c r="V3580">
        <v>100553</v>
      </c>
      <c r="W3580">
        <v>15</v>
      </c>
      <c r="X3580">
        <v>100555</v>
      </c>
      <c r="Y3580">
        <v>16</v>
      </c>
      <c r="Z3580">
        <v>100553</v>
      </c>
      <c r="AA3580">
        <v>17</v>
      </c>
      <c r="AB3580">
        <v>100555</v>
      </c>
      <c r="AC3580">
        <v>19</v>
      </c>
      <c r="AD3580">
        <v>100554</v>
      </c>
      <c r="AE3580">
        <v>20</v>
      </c>
      <c r="AF3580">
        <v>201850</v>
      </c>
      <c r="AG3580">
        <v>18</v>
      </c>
      <c r="AH3580" t="e">
        <f>VLOOKUP(AF3580,关卡难度线!B:H,11,0)</f>
        <v>#N/A</v>
      </c>
    </row>
    <row r="3581" spans="14:34">
      <c r="N3581" s="14">
        <v>100558</v>
      </c>
      <c r="O3581">
        <v>11</v>
      </c>
      <c r="P3581">
        <v>100556</v>
      </c>
      <c r="Q3581">
        <v>12</v>
      </c>
      <c r="R3581">
        <v>100557</v>
      </c>
      <c r="S3581">
        <v>13</v>
      </c>
      <c r="T3581">
        <v>100558</v>
      </c>
      <c r="U3581">
        <v>14</v>
      </c>
      <c r="V3581">
        <v>100557</v>
      </c>
      <c r="W3581">
        <v>15</v>
      </c>
      <c r="X3581">
        <v>100556</v>
      </c>
      <c r="Y3581">
        <v>16</v>
      </c>
      <c r="Z3581">
        <v>100556</v>
      </c>
      <c r="AA3581">
        <v>17</v>
      </c>
      <c r="AB3581">
        <v>100556</v>
      </c>
      <c r="AC3581">
        <v>19</v>
      </c>
      <c r="AD3581">
        <v>100556</v>
      </c>
      <c r="AE3581">
        <v>20</v>
      </c>
      <c r="AF3581">
        <v>201851</v>
      </c>
      <c r="AG3581">
        <v>18</v>
      </c>
      <c r="AH3581" t="e">
        <f>VLOOKUP(AF3581,关卡难度线!B:H,11,0)</f>
        <v>#N/A</v>
      </c>
    </row>
    <row r="3582" spans="14:34">
      <c r="N3582" s="14">
        <v>100558</v>
      </c>
      <c r="O3582">
        <v>11</v>
      </c>
      <c r="P3582">
        <v>100557</v>
      </c>
      <c r="Q3582">
        <v>12</v>
      </c>
      <c r="R3582">
        <v>100558</v>
      </c>
      <c r="S3582">
        <v>13</v>
      </c>
      <c r="T3582">
        <v>100557</v>
      </c>
      <c r="U3582">
        <v>14</v>
      </c>
      <c r="V3582">
        <v>100557</v>
      </c>
      <c r="W3582">
        <v>15</v>
      </c>
      <c r="X3582">
        <v>100558</v>
      </c>
      <c r="Y3582">
        <v>16</v>
      </c>
      <c r="Z3582">
        <v>100557</v>
      </c>
      <c r="AA3582">
        <v>17</v>
      </c>
      <c r="AB3582">
        <v>100556</v>
      </c>
      <c r="AC3582">
        <v>19</v>
      </c>
      <c r="AD3582">
        <v>100557</v>
      </c>
      <c r="AE3582">
        <v>20</v>
      </c>
      <c r="AF3582">
        <v>201852</v>
      </c>
      <c r="AG3582">
        <v>18</v>
      </c>
      <c r="AH3582" t="e">
        <f>VLOOKUP(AF3582,关卡难度线!B:H,11,0)</f>
        <v>#N/A</v>
      </c>
    </row>
    <row r="3583" spans="14:34">
      <c r="N3583" s="14">
        <v>100556</v>
      </c>
      <c r="O3583">
        <v>11</v>
      </c>
      <c r="P3583">
        <v>100558</v>
      </c>
      <c r="Q3583">
        <v>12</v>
      </c>
      <c r="R3583">
        <v>100556</v>
      </c>
      <c r="S3583">
        <v>13</v>
      </c>
      <c r="T3583">
        <v>100556</v>
      </c>
      <c r="U3583">
        <v>14</v>
      </c>
      <c r="V3583">
        <v>100556</v>
      </c>
      <c r="W3583">
        <v>15</v>
      </c>
      <c r="X3583">
        <v>100557</v>
      </c>
      <c r="Y3583">
        <v>16</v>
      </c>
      <c r="Z3583">
        <v>100557</v>
      </c>
      <c r="AA3583">
        <v>17</v>
      </c>
      <c r="AB3583">
        <v>100556</v>
      </c>
      <c r="AC3583">
        <v>19</v>
      </c>
      <c r="AD3583">
        <v>100557</v>
      </c>
      <c r="AE3583">
        <v>20</v>
      </c>
      <c r="AF3583">
        <v>201853</v>
      </c>
      <c r="AG3583">
        <v>18</v>
      </c>
      <c r="AH3583" t="e">
        <f>VLOOKUP(AF3583,关卡难度线!B:H,11,0)</f>
        <v>#N/A</v>
      </c>
    </row>
    <row r="3584" spans="14:34">
      <c r="N3584" s="14">
        <v>100558</v>
      </c>
      <c r="O3584">
        <v>11</v>
      </c>
      <c r="P3584">
        <v>100557</v>
      </c>
      <c r="Q3584">
        <v>12</v>
      </c>
      <c r="R3584">
        <v>100556</v>
      </c>
      <c r="S3584">
        <v>13</v>
      </c>
      <c r="T3584">
        <v>100558</v>
      </c>
      <c r="U3584">
        <v>14</v>
      </c>
      <c r="V3584">
        <v>100556</v>
      </c>
      <c r="W3584">
        <v>15</v>
      </c>
      <c r="X3584">
        <v>100558</v>
      </c>
      <c r="Y3584">
        <v>16</v>
      </c>
      <c r="Z3584">
        <v>100557</v>
      </c>
      <c r="AA3584">
        <v>17</v>
      </c>
      <c r="AB3584">
        <v>100557</v>
      </c>
      <c r="AC3584">
        <v>19</v>
      </c>
      <c r="AD3584">
        <v>100556</v>
      </c>
      <c r="AE3584">
        <v>20</v>
      </c>
      <c r="AF3584">
        <v>201854</v>
      </c>
      <c r="AG3584">
        <v>18</v>
      </c>
      <c r="AH3584" t="e">
        <f>VLOOKUP(AF3584,关卡难度线!B:H,11,0)</f>
        <v>#N/A</v>
      </c>
    </row>
    <row r="3585" spans="14:34">
      <c r="N3585" s="14">
        <v>100558</v>
      </c>
      <c r="O3585">
        <v>11</v>
      </c>
      <c r="P3585">
        <v>100557</v>
      </c>
      <c r="Q3585">
        <v>12</v>
      </c>
      <c r="R3585">
        <v>100557</v>
      </c>
      <c r="S3585">
        <v>13</v>
      </c>
      <c r="T3585">
        <v>100557</v>
      </c>
      <c r="U3585">
        <v>14</v>
      </c>
      <c r="V3585">
        <v>100557</v>
      </c>
      <c r="W3585">
        <v>15</v>
      </c>
      <c r="X3585">
        <v>100556</v>
      </c>
      <c r="Y3585">
        <v>16</v>
      </c>
      <c r="Z3585">
        <v>100557</v>
      </c>
      <c r="AA3585">
        <v>17</v>
      </c>
      <c r="AB3585">
        <v>100557</v>
      </c>
      <c r="AC3585">
        <v>19</v>
      </c>
      <c r="AD3585">
        <v>100558</v>
      </c>
      <c r="AE3585">
        <v>20</v>
      </c>
      <c r="AF3585">
        <v>201855</v>
      </c>
      <c r="AG3585">
        <v>18</v>
      </c>
      <c r="AH3585" t="e">
        <f>VLOOKUP(AF3585,关卡难度线!B:H,11,0)</f>
        <v>#N/A</v>
      </c>
    </row>
    <row r="3586" spans="14:34">
      <c r="N3586" s="14">
        <v>100556</v>
      </c>
      <c r="O3586">
        <v>11</v>
      </c>
      <c r="P3586">
        <v>100558</v>
      </c>
      <c r="Q3586">
        <v>12</v>
      </c>
      <c r="R3586">
        <v>100557</v>
      </c>
      <c r="S3586">
        <v>13</v>
      </c>
      <c r="T3586">
        <v>100558</v>
      </c>
      <c r="U3586">
        <v>14</v>
      </c>
      <c r="V3586">
        <v>100558</v>
      </c>
      <c r="W3586">
        <v>15</v>
      </c>
      <c r="X3586">
        <v>100556</v>
      </c>
      <c r="Y3586">
        <v>16</v>
      </c>
      <c r="Z3586">
        <v>100558</v>
      </c>
      <c r="AA3586">
        <v>17</v>
      </c>
      <c r="AB3586">
        <v>100557</v>
      </c>
      <c r="AC3586">
        <v>19</v>
      </c>
      <c r="AD3586">
        <v>100556</v>
      </c>
      <c r="AE3586">
        <v>20</v>
      </c>
      <c r="AF3586">
        <v>201856</v>
      </c>
      <c r="AG3586">
        <v>18</v>
      </c>
      <c r="AH3586" t="e">
        <f>VLOOKUP(AF3586,关卡难度线!B:H,11,0)</f>
        <v>#N/A</v>
      </c>
    </row>
    <row r="3587" spans="14:34">
      <c r="N3587" s="14">
        <v>100558</v>
      </c>
      <c r="O3587">
        <v>11</v>
      </c>
      <c r="P3587">
        <v>100556</v>
      </c>
      <c r="Q3587">
        <v>12</v>
      </c>
      <c r="R3587">
        <v>100556</v>
      </c>
      <c r="S3587">
        <v>13</v>
      </c>
      <c r="T3587">
        <v>100556</v>
      </c>
      <c r="U3587">
        <v>14</v>
      </c>
      <c r="V3587">
        <v>100556</v>
      </c>
      <c r="W3587">
        <v>15</v>
      </c>
      <c r="X3587">
        <v>100557</v>
      </c>
      <c r="Y3587">
        <v>16</v>
      </c>
      <c r="Z3587">
        <v>100557</v>
      </c>
      <c r="AA3587">
        <v>17</v>
      </c>
      <c r="AB3587">
        <v>100558</v>
      </c>
      <c r="AC3587">
        <v>19</v>
      </c>
      <c r="AD3587">
        <v>100556</v>
      </c>
      <c r="AE3587">
        <v>20</v>
      </c>
      <c r="AF3587">
        <v>201857</v>
      </c>
      <c r="AG3587">
        <v>18</v>
      </c>
      <c r="AH3587" t="e">
        <f>VLOOKUP(AF3587,关卡难度线!B:H,11,0)</f>
        <v>#N/A</v>
      </c>
    </row>
    <row r="3588" spans="14:34">
      <c r="N3588" s="14">
        <v>100556</v>
      </c>
      <c r="O3588">
        <v>11</v>
      </c>
      <c r="P3588">
        <v>100557</v>
      </c>
      <c r="Q3588">
        <v>12</v>
      </c>
      <c r="R3588">
        <v>100556</v>
      </c>
      <c r="S3588">
        <v>13</v>
      </c>
      <c r="T3588">
        <v>100558</v>
      </c>
      <c r="U3588">
        <v>14</v>
      </c>
      <c r="V3588">
        <v>100558</v>
      </c>
      <c r="W3588">
        <v>15</v>
      </c>
      <c r="X3588">
        <v>100557</v>
      </c>
      <c r="Y3588">
        <v>16</v>
      </c>
      <c r="Z3588">
        <v>100558</v>
      </c>
      <c r="AA3588">
        <v>17</v>
      </c>
      <c r="AB3588">
        <v>100556</v>
      </c>
      <c r="AC3588">
        <v>19</v>
      </c>
      <c r="AD3588">
        <v>100558</v>
      </c>
      <c r="AE3588">
        <v>20</v>
      </c>
      <c r="AF3588">
        <v>201858</v>
      </c>
      <c r="AG3588">
        <v>18</v>
      </c>
      <c r="AH3588" t="e">
        <f>VLOOKUP(AF3588,关卡难度线!B:H,11,0)</f>
        <v>#N/A</v>
      </c>
    </row>
    <row r="3589" spans="14:34">
      <c r="N3589" s="14">
        <v>100556</v>
      </c>
      <c r="O3589">
        <v>11</v>
      </c>
      <c r="P3589">
        <v>100558</v>
      </c>
      <c r="Q3589">
        <v>12</v>
      </c>
      <c r="R3589">
        <v>100558</v>
      </c>
      <c r="S3589">
        <v>13</v>
      </c>
      <c r="T3589">
        <v>100557</v>
      </c>
      <c r="U3589">
        <v>14</v>
      </c>
      <c r="V3589">
        <v>100558</v>
      </c>
      <c r="W3589">
        <v>15</v>
      </c>
      <c r="X3589">
        <v>100556</v>
      </c>
      <c r="Y3589">
        <v>16</v>
      </c>
      <c r="Z3589">
        <v>100557</v>
      </c>
      <c r="AA3589">
        <v>17</v>
      </c>
      <c r="AB3589">
        <v>100557</v>
      </c>
      <c r="AC3589">
        <v>19</v>
      </c>
      <c r="AD3589">
        <v>100556</v>
      </c>
      <c r="AE3589">
        <v>20</v>
      </c>
      <c r="AF3589">
        <v>201859</v>
      </c>
      <c r="AG3589">
        <v>18</v>
      </c>
      <c r="AH3589" t="e">
        <f>VLOOKUP(AF3589,关卡难度线!B:H,11,0)</f>
        <v>#N/A</v>
      </c>
    </row>
    <row r="3590" spans="14:34">
      <c r="N3590" s="14">
        <v>100557</v>
      </c>
      <c r="O3590">
        <v>11</v>
      </c>
      <c r="P3590">
        <v>100557</v>
      </c>
      <c r="Q3590">
        <v>12</v>
      </c>
      <c r="R3590">
        <v>100556</v>
      </c>
      <c r="S3590">
        <v>13</v>
      </c>
      <c r="T3590">
        <v>100557</v>
      </c>
      <c r="U3590">
        <v>14</v>
      </c>
      <c r="V3590">
        <v>100556</v>
      </c>
      <c r="W3590">
        <v>15</v>
      </c>
      <c r="X3590">
        <v>100557</v>
      </c>
      <c r="Y3590">
        <v>16</v>
      </c>
      <c r="Z3590">
        <v>100556</v>
      </c>
      <c r="AA3590">
        <v>17</v>
      </c>
      <c r="AB3590">
        <v>100556</v>
      </c>
      <c r="AC3590">
        <v>19</v>
      </c>
      <c r="AD3590">
        <v>100558</v>
      </c>
      <c r="AE3590">
        <v>20</v>
      </c>
      <c r="AF3590">
        <v>201860</v>
      </c>
      <c r="AG3590">
        <v>18</v>
      </c>
      <c r="AH3590" t="e">
        <f>VLOOKUP(AF3590,关卡难度线!B:H,11,0)</f>
        <v>#N/A</v>
      </c>
    </row>
    <row r="3591" spans="14:34">
      <c r="N3591" s="14">
        <v>100558</v>
      </c>
      <c r="O3591">
        <v>11</v>
      </c>
      <c r="P3591">
        <v>100556</v>
      </c>
      <c r="Q3591">
        <v>12</v>
      </c>
      <c r="R3591">
        <v>100557</v>
      </c>
      <c r="S3591">
        <v>13</v>
      </c>
      <c r="T3591">
        <v>100558</v>
      </c>
      <c r="U3591">
        <v>14</v>
      </c>
      <c r="V3591">
        <v>100557</v>
      </c>
      <c r="W3591">
        <v>15</v>
      </c>
      <c r="X3591">
        <v>100556</v>
      </c>
      <c r="Y3591">
        <v>16</v>
      </c>
      <c r="Z3591">
        <v>100556</v>
      </c>
      <c r="AA3591">
        <v>17</v>
      </c>
      <c r="AB3591">
        <v>100556</v>
      </c>
      <c r="AC3591">
        <v>19</v>
      </c>
      <c r="AD3591">
        <v>100556</v>
      </c>
      <c r="AE3591">
        <v>20</v>
      </c>
      <c r="AF3591">
        <v>201851</v>
      </c>
      <c r="AG3591">
        <v>18</v>
      </c>
      <c r="AH3591" t="e">
        <f>VLOOKUP(AF3591,关卡难度线!B:H,11,0)</f>
        <v>#N/A</v>
      </c>
    </row>
    <row r="3592" spans="14:34">
      <c r="N3592" s="14">
        <v>100558</v>
      </c>
      <c r="O3592">
        <v>11</v>
      </c>
      <c r="P3592">
        <v>100557</v>
      </c>
      <c r="Q3592">
        <v>12</v>
      </c>
      <c r="R3592">
        <v>100558</v>
      </c>
      <c r="S3592">
        <v>13</v>
      </c>
      <c r="T3592">
        <v>100557</v>
      </c>
      <c r="U3592">
        <v>14</v>
      </c>
      <c r="V3592">
        <v>100557</v>
      </c>
      <c r="W3592">
        <v>15</v>
      </c>
      <c r="X3592">
        <v>100558</v>
      </c>
      <c r="Y3592">
        <v>16</v>
      </c>
      <c r="Z3592">
        <v>100557</v>
      </c>
      <c r="AA3592">
        <v>17</v>
      </c>
      <c r="AB3592">
        <v>100556</v>
      </c>
      <c r="AC3592">
        <v>19</v>
      </c>
      <c r="AD3592">
        <v>100557</v>
      </c>
      <c r="AE3592">
        <v>20</v>
      </c>
      <c r="AF3592">
        <v>201852</v>
      </c>
      <c r="AG3592">
        <v>18</v>
      </c>
      <c r="AH3592" t="e">
        <f>VLOOKUP(AF3592,关卡难度线!B:H,11,0)</f>
        <v>#N/A</v>
      </c>
    </row>
    <row r="3593" spans="14:34">
      <c r="N3593" s="14">
        <v>100556</v>
      </c>
      <c r="O3593">
        <v>11</v>
      </c>
      <c r="P3593">
        <v>100558</v>
      </c>
      <c r="Q3593">
        <v>12</v>
      </c>
      <c r="R3593">
        <v>100556</v>
      </c>
      <c r="S3593">
        <v>13</v>
      </c>
      <c r="T3593">
        <v>100556</v>
      </c>
      <c r="U3593">
        <v>14</v>
      </c>
      <c r="V3593">
        <v>100556</v>
      </c>
      <c r="W3593">
        <v>15</v>
      </c>
      <c r="X3593">
        <v>100557</v>
      </c>
      <c r="Y3593">
        <v>16</v>
      </c>
      <c r="Z3593">
        <v>100557</v>
      </c>
      <c r="AA3593">
        <v>17</v>
      </c>
      <c r="AB3593">
        <v>100556</v>
      </c>
      <c r="AC3593">
        <v>19</v>
      </c>
      <c r="AD3593">
        <v>100557</v>
      </c>
      <c r="AE3593">
        <v>20</v>
      </c>
      <c r="AF3593">
        <v>201853</v>
      </c>
      <c r="AG3593">
        <v>18</v>
      </c>
      <c r="AH3593" t="e">
        <f>VLOOKUP(AF3593,关卡难度线!B:H,11,0)</f>
        <v>#N/A</v>
      </c>
    </row>
    <row r="3594" spans="14:34">
      <c r="N3594" s="14">
        <v>100558</v>
      </c>
      <c r="O3594">
        <v>11</v>
      </c>
      <c r="P3594">
        <v>100557</v>
      </c>
      <c r="Q3594">
        <v>12</v>
      </c>
      <c r="R3594">
        <v>100556</v>
      </c>
      <c r="S3594">
        <v>13</v>
      </c>
      <c r="T3594">
        <v>100558</v>
      </c>
      <c r="U3594">
        <v>14</v>
      </c>
      <c r="V3594">
        <v>100556</v>
      </c>
      <c r="W3594">
        <v>15</v>
      </c>
      <c r="X3594">
        <v>100558</v>
      </c>
      <c r="Y3594">
        <v>16</v>
      </c>
      <c r="Z3594">
        <v>100557</v>
      </c>
      <c r="AA3594">
        <v>17</v>
      </c>
      <c r="AB3594">
        <v>100557</v>
      </c>
      <c r="AC3594">
        <v>19</v>
      </c>
      <c r="AD3594">
        <v>100556</v>
      </c>
      <c r="AE3594">
        <v>20</v>
      </c>
      <c r="AF3594">
        <v>201854</v>
      </c>
      <c r="AG3594">
        <v>18</v>
      </c>
      <c r="AH3594" t="e">
        <f>VLOOKUP(AF3594,关卡难度线!B:H,11,0)</f>
        <v>#N/A</v>
      </c>
    </row>
    <row r="3595" spans="14:34">
      <c r="N3595" s="14">
        <v>100558</v>
      </c>
      <c r="O3595">
        <v>11</v>
      </c>
      <c r="P3595">
        <v>100557</v>
      </c>
      <c r="Q3595">
        <v>12</v>
      </c>
      <c r="R3595">
        <v>100557</v>
      </c>
      <c r="S3595">
        <v>13</v>
      </c>
      <c r="T3595">
        <v>100557</v>
      </c>
      <c r="U3595">
        <v>14</v>
      </c>
      <c r="V3595">
        <v>100557</v>
      </c>
      <c r="W3595">
        <v>15</v>
      </c>
      <c r="X3595">
        <v>100556</v>
      </c>
      <c r="Y3595">
        <v>16</v>
      </c>
      <c r="Z3595">
        <v>100557</v>
      </c>
      <c r="AA3595">
        <v>17</v>
      </c>
      <c r="AB3595">
        <v>100557</v>
      </c>
      <c r="AC3595">
        <v>19</v>
      </c>
      <c r="AD3595">
        <v>100558</v>
      </c>
      <c r="AE3595">
        <v>20</v>
      </c>
      <c r="AF3595">
        <v>201855</v>
      </c>
      <c r="AG3595">
        <v>18</v>
      </c>
      <c r="AH3595" t="e">
        <f>VLOOKUP(AF3595,关卡难度线!B:H,11,0)</f>
        <v>#N/A</v>
      </c>
    </row>
    <row r="3596" spans="14:34">
      <c r="N3596" s="14">
        <v>100556</v>
      </c>
      <c r="O3596">
        <v>11</v>
      </c>
      <c r="P3596">
        <v>100558</v>
      </c>
      <c r="Q3596">
        <v>12</v>
      </c>
      <c r="R3596">
        <v>100557</v>
      </c>
      <c r="S3596">
        <v>13</v>
      </c>
      <c r="T3596">
        <v>100558</v>
      </c>
      <c r="U3596">
        <v>14</v>
      </c>
      <c r="V3596">
        <v>100558</v>
      </c>
      <c r="W3596">
        <v>15</v>
      </c>
      <c r="X3596">
        <v>100556</v>
      </c>
      <c r="Y3596">
        <v>16</v>
      </c>
      <c r="Z3596">
        <v>100558</v>
      </c>
      <c r="AA3596">
        <v>17</v>
      </c>
      <c r="AB3596">
        <v>100557</v>
      </c>
      <c r="AC3596">
        <v>19</v>
      </c>
      <c r="AD3596">
        <v>100556</v>
      </c>
      <c r="AE3596">
        <v>20</v>
      </c>
      <c r="AF3596">
        <v>201856</v>
      </c>
      <c r="AG3596">
        <v>18</v>
      </c>
      <c r="AH3596" t="e">
        <f>VLOOKUP(AF3596,关卡难度线!B:H,11,0)</f>
        <v>#N/A</v>
      </c>
    </row>
    <row r="3597" spans="14:34">
      <c r="N3597" s="14">
        <v>100558</v>
      </c>
      <c r="O3597">
        <v>11</v>
      </c>
      <c r="P3597">
        <v>100556</v>
      </c>
      <c r="Q3597">
        <v>12</v>
      </c>
      <c r="R3597">
        <v>100556</v>
      </c>
      <c r="S3597">
        <v>13</v>
      </c>
      <c r="T3597">
        <v>100556</v>
      </c>
      <c r="U3597">
        <v>14</v>
      </c>
      <c r="V3597">
        <v>100556</v>
      </c>
      <c r="W3597">
        <v>15</v>
      </c>
      <c r="X3597">
        <v>100557</v>
      </c>
      <c r="Y3597">
        <v>16</v>
      </c>
      <c r="Z3597">
        <v>100557</v>
      </c>
      <c r="AA3597">
        <v>17</v>
      </c>
      <c r="AB3597">
        <v>100558</v>
      </c>
      <c r="AC3597">
        <v>19</v>
      </c>
      <c r="AD3597">
        <v>100556</v>
      </c>
      <c r="AE3597">
        <v>20</v>
      </c>
      <c r="AF3597">
        <v>201857</v>
      </c>
      <c r="AG3597">
        <v>18</v>
      </c>
      <c r="AH3597" t="e">
        <f>VLOOKUP(AF3597,关卡难度线!B:H,11,0)</f>
        <v>#N/A</v>
      </c>
    </row>
    <row r="3598" spans="14:34">
      <c r="N3598" s="14">
        <v>100556</v>
      </c>
      <c r="O3598">
        <v>11</v>
      </c>
      <c r="P3598">
        <v>100557</v>
      </c>
      <c r="Q3598">
        <v>12</v>
      </c>
      <c r="R3598">
        <v>100556</v>
      </c>
      <c r="S3598">
        <v>13</v>
      </c>
      <c r="T3598">
        <v>100558</v>
      </c>
      <c r="U3598">
        <v>14</v>
      </c>
      <c r="V3598">
        <v>100558</v>
      </c>
      <c r="W3598">
        <v>15</v>
      </c>
      <c r="X3598">
        <v>100557</v>
      </c>
      <c r="Y3598">
        <v>16</v>
      </c>
      <c r="Z3598">
        <v>100558</v>
      </c>
      <c r="AA3598">
        <v>17</v>
      </c>
      <c r="AB3598">
        <v>100556</v>
      </c>
      <c r="AC3598">
        <v>19</v>
      </c>
      <c r="AD3598">
        <v>100558</v>
      </c>
      <c r="AE3598">
        <v>20</v>
      </c>
      <c r="AF3598">
        <v>201858</v>
      </c>
      <c r="AG3598">
        <v>18</v>
      </c>
      <c r="AH3598" t="e">
        <f>VLOOKUP(AF3598,关卡难度线!B:H,11,0)</f>
        <v>#N/A</v>
      </c>
    </row>
    <row r="3599" spans="14:34">
      <c r="N3599" s="14">
        <v>100556</v>
      </c>
      <c r="O3599">
        <v>11</v>
      </c>
      <c r="P3599">
        <v>100558</v>
      </c>
      <c r="Q3599">
        <v>12</v>
      </c>
      <c r="R3599">
        <v>100558</v>
      </c>
      <c r="S3599">
        <v>13</v>
      </c>
      <c r="T3599">
        <v>100557</v>
      </c>
      <c r="U3599">
        <v>14</v>
      </c>
      <c r="V3599">
        <v>100558</v>
      </c>
      <c r="W3599">
        <v>15</v>
      </c>
      <c r="X3599">
        <v>100556</v>
      </c>
      <c r="Y3599">
        <v>16</v>
      </c>
      <c r="Z3599">
        <v>100557</v>
      </c>
      <c r="AA3599">
        <v>17</v>
      </c>
      <c r="AB3599">
        <v>100557</v>
      </c>
      <c r="AC3599">
        <v>19</v>
      </c>
      <c r="AD3599">
        <v>100556</v>
      </c>
      <c r="AE3599">
        <v>20</v>
      </c>
      <c r="AF3599">
        <v>201859</v>
      </c>
      <c r="AG3599">
        <v>18</v>
      </c>
      <c r="AH3599" t="e">
        <f>VLOOKUP(AF3599,关卡难度线!B:H,11,0)</f>
        <v>#N/A</v>
      </c>
    </row>
    <row r="3600" spans="14:34">
      <c r="N3600" s="14">
        <v>100557</v>
      </c>
      <c r="O3600">
        <v>11</v>
      </c>
      <c r="P3600">
        <v>100557</v>
      </c>
      <c r="Q3600">
        <v>12</v>
      </c>
      <c r="R3600">
        <v>100556</v>
      </c>
      <c r="S3600">
        <v>13</v>
      </c>
      <c r="T3600">
        <v>100557</v>
      </c>
      <c r="U3600">
        <v>14</v>
      </c>
      <c r="V3600">
        <v>100556</v>
      </c>
      <c r="W3600">
        <v>15</v>
      </c>
      <c r="X3600">
        <v>100557</v>
      </c>
      <c r="Y3600">
        <v>16</v>
      </c>
      <c r="Z3600">
        <v>100556</v>
      </c>
      <c r="AA3600">
        <v>17</v>
      </c>
      <c r="AB3600">
        <v>100556</v>
      </c>
      <c r="AC3600">
        <v>19</v>
      </c>
      <c r="AD3600">
        <v>100558</v>
      </c>
      <c r="AE3600">
        <v>20</v>
      </c>
      <c r="AF3600">
        <v>201860</v>
      </c>
      <c r="AG3600">
        <v>18</v>
      </c>
      <c r="AH3600" t="e">
        <f>VLOOKUP(AF3600,关卡难度线!B:H,11,0)</f>
        <v>#N/A</v>
      </c>
    </row>
    <row r="3601" spans="14:34">
      <c r="N3601" s="14">
        <v>100561</v>
      </c>
      <c r="O3601">
        <v>11</v>
      </c>
      <c r="P3601">
        <v>100561</v>
      </c>
      <c r="Q3601">
        <v>12</v>
      </c>
      <c r="R3601">
        <v>100559</v>
      </c>
      <c r="S3601">
        <v>13</v>
      </c>
      <c r="T3601">
        <v>100560</v>
      </c>
      <c r="U3601">
        <v>14</v>
      </c>
      <c r="V3601">
        <v>100559</v>
      </c>
      <c r="W3601">
        <v>15</v>
      </c>
      <c r="X3601">
        <v>100560</v>
      </c>
      <c r="Y3601">
        <v>16</v>
      </c>
      <c r="Z3601">
        <v>100559</v>
      </c>
      <c r="AA3601">
        <v>17</v>
      </c>
      <c r="AB3601">
        <v>100560</v>
      </c>
      <c r="AC3601">
        <v>19</v>
      </c>
      <c r="AD3601">
        <v>100560</v>
      </c>
      <c r="AE3601">
        <v>20</v>
      </c>
      <c r="AF3601">
        <v>201861</v>
      </c>
      <c r="AG3601">
        <v>18</v>
      </c>
      <c r="AH3601" t="e">
        <f>VLOOKUP(AF3601,关卡难度线!B:H,11,0)</f>
        <v>#N/A</v>
      </c>
    </row>
    <row r="3602" spans="14:34">
      <c r="N3602" s="14">
        <v>100561</v>
      </c>
      <c r="O3602">
        <v>11</v>
      </c>
      <c r="P3602">
        <v>100561</v>
      </c>
      <c r="Q3602">
        <v>12</v>
      </c>
      <c r="R3602">
        <v>100560</v>
      </c>
      <c r="S3602">
        <v>13</v>
      </c>
      <c r="T3602">
        <v>100559</v>
      </c>
      <c r="U3602">
        <v>14</v>
      </c>
      <c r="V3602">
        <v>100559</v>
      </c>
      <c r="W3602">
        <v>15</v>
      </c>
      <c r="X3602">
        <v>100561</v>
      </c>
      <c r="Y3602">
        <v>16</v>
      </c>
      <c r="Z3602">
        <v>100560</v>
      </c>
      <c r="AA3602">
        <v>17</v>
      </c>
      <c r="AB3602">
        <v>100560</v>
      </c>
      <c r="AC3602">
        <v>19</v>
      </c>
      <c r="AD3602">
        <v>100561</v>
      </c>
      <c r="AE3602">
        <v>20</v>
      </c>
      <c r="AF3602">
        <v>201862</v>
      </c>
      <c r="AG3602">
        <v>18</v>
      </c>
      <c r="AH3602" t="e">
        <f>VLOOKUP(AF3602,关卡难度线!B:H,11,0)</f>
        <v>#N/A</v>
      </c>
    </row>
    <row r="3603" spans="14:34">
      <c r="N3603" s="14">
        <v>100560</v>
      </c>
      <c r="O3603">
        <v>11</v>
      </c>
      <c r="P3603">
        <v>100561</v>
      </c>
      <c r="Q3603">
        <v>12</v>
      </c>
      <c r="R3603">
        <v>100560</v>
      </c>
      <c r="S3603">
        <v>13</v>
      </c>
      <c r="T3603">
        <v>100561</v>
      </c>
      <c r="U3603">
        <v>14</v>
      </c>
      <c r="V3603">
        <v>100560</v>
      </c>
      <c r="W3603">
        <v>15</v>
      </c>
      <c r="X3603">
        <v>100561</v>
      </c>
      <c r="Y3603">
        <v>16</v>
      </c>
      <c r="Z3603">
        <v>100560</v>
      </c>
      <c r="AA3603">
        <v>17</v>
      </c>
      <c r="AB3603">
        <v>100561</v>
      </c>
      <c r="AC3603">
        <v>19</v>
      </c>
      <c r="AD3603">
        <v>100561</v>
      </c>
      <c r="AE3603">
        <v>20</v>
      </c>
      <c r="AF3603">
        <v>201863</v>
      </c>
      <c r="AG3603">
        <v>18</v>
      </c>
      <c r="AH3603" t="e">
        <f>VLOOKUP(AF3603,关卡难度线!B:H,11,0)</f>
        <v>#N/A</v>
      </c>
    </row>
    <row r="3604" spans="14:34">
      <c r="N3604" s="14">
        <v>100560</v>
      </c>
      <c r="O3604">
        <v>11</v>
      </c>
      <c r="P3604">
        <v>100561</v>
      </c>
      <c r="Q3604">
        <v>12</v>
      </c>
      <c r="R3604">
        <v>100561</v>
      </c>
      <c r="S3604">
        <v>13</v>
      </c>
      <c r="T3604">
        <v>100559</v>
      </c>
      <c r="U3604">
        <v>14</v>
      </c>
      <c r="V3604">
        <v>100559</v>
      </c>
      <c r="W3604">
        <v>15</v>
      </c>
      <c r="X3604">
        <v>100559</v>
      </c>
      <c r="Y3604">
        <v>16</v>
      </c>
      <c r="Z3604">
        <v>100559</v>
      </c>
      <c r="AA3604">
        <v>17</v>
      </c>
      <c r="AB3604">
        <v>100560</v>
      </c>
      <c r="AC3604">
        <v>19</v>
      </c>
      <c r="AD3604">
        <v>100560</v>
      </c>
      <c r="AE3604">
        <v>20</v>
      </c>
      <c r="AF3604">
        <v>201864</v>
      </c>
      <c r="AG3604">
        <v>18</v>
      </c>
      <c r="AH3604" t="e">
        <f>VLOOKUP(AF3604,关卡难度线!B:H,11,0)</f>
        <v>#N/A</v>
      </c>
    </row>
    <row r="3605" spans="14:34">
      <c r="N3605" s="14">
        <v>100559</v>
      </c>
      <c r="O3605">
        <v>11</v>
      </c>
      <c r="P3605">
        <v>100559</v>
      </c>
      <c r="Q3605">
        <v>12</v>
      </c>
      <c r="R3605">
        <v>100561</v>
      </c>
      <c r="S3605">
        <v>13</v>
      </c>
      <c r="T3605">
        <v>100559</v>
      </c>
      <c r="U3605">
        <v>14</v>
      </c>
      <c r="V3605">
        <v>100561</v>
      </c>
      <c r="W3605">
        <v>15</v>
      </c>
      <c r="X3605">
        <v>100559</v>
      </c>
      <c r="Y3605">
        <v>16</v>
      </c>
      <c r="Z3605">
        <v>100560</v>
      </c>
      <c r="AA3605">
        <v>17</v>
      </c>
      <c r="AB3605">
        <v>100559</v>
      </c>
      <c r="AC3605">
        <v>19</v>
      </c>
      <c r="AD3605">
        <v>100561</v>
      </c>
      <c r="AE3605">
        <v>20</v>
      </c>
      <c r="AF3605">
        <v>201865</v>
      </c>
      <c r="AG3605">
        <v>18</v>
      </c>
      <c r="AH3605" t="e">
        <f>VLOOKUP(AF3605,关卡难度线!B:H,11,0)</f>
        <v>#N/A</v>
      </c>
    </row>
    <row r="3606" spans="14:34">
      <c r="N3606" s="14">
        <v>100561</v>
      </c>
      <c r="O3606">
        <v>11</v>
      </c>
      <c r="P3606">
        <v>100560</v>
      </c>
      <c r="Q3606">
        <v>12</v>
      </c>
      <c r="R3606">
        <v>100561</v>
      </c>
      <c r="S3606">
        <v>13</v>
      </c>
      <c r="T3606">
        <v>100561</v>
      </c>
      <c r="U3606">
        <v>14</v>
      </c>
      <c r="V3606">
        <v>100560</v>
      </c>
      <c r="W3606">
        <v>15</v>
      </c>
      <c r="X3606">
        <v>100561</v>
      </c>
      <c r="Y3606">
        <v>16</v>
      </c>
      <c r="Z3606">
        <v>100559</v>
      </c>
      <c r="AA3606">
        <v>17</v>
      </c>
      <c r="AB3606">
        <v>100559</v>
      </c>
      <c r="AC3606">
        <v>19</v>
      </c>
      <c r="AD3606">
        <v>100560</v>
      </c>
      <c r="AE3606">
        <v>20</v>
      </c>
      <c r="AF3606">
        <v>201866</v>
      </c>
      <c r="AG3606">
        <v>18</v>
      </c>
      <c r="AH3606" t="e">
        <f>VLOOKUP(AF3606,关卡难度线!B:H,11,0)</f>
        <v>#N/A</v>
      </c>
    </row>
    <row r="3607" spans="14:34">
      <c r="N3607" s="14">
        <v>100560</v>
      </c>
      <c r="O3607">
        <v>11</v>
      </c>
      <c r="P3607">
        <v>100560</v>
      </c>
      <c r="Q3607">
        <v>12</v>
      </c>
      <c r="R3607">
        <v>100560</v>
      </c>
      <c r="S3607">
        <v>13</v>
      </c>
      <c r="T3607">
        <v>100559</v>
      </c>
      <c r="U3607">
        <v>14</v>
      </c>
      <c r="V3607">
        <v>100560</v>
      </c>
      <c r="W3607">
        <v>15</v>
      </c>
      <c r="X3607">
        <v>100559</v>
      </c>
      <c r="Y3607">
        <v>16</v>
      </c>
      <c r="Z3607">
        <v>100560</v>
      </c>
      <c r="AA3607">
        <v>17</v>
      </c>
      <c r="AB3607">
        <v>100561</v>
      </c>
      <c r="AC3607">
        <v>19</v>
      </c>
      <c r="AD3607">
        <v>100560</v>
      </c>
      <c r="AE3607">
        <v>20</v>
      </c>
      <c r="AF3607">
        <v>201867</v>
      </c>
      <c r="AG3607">
        <v>18</v>
      </c>
      <c r="AH3607" t="e">
        <f>VLOOKUP(AF3607,关卡难度线!B:H,11,0)</f>
        <v>#N/A</v>
      </c>
    </row>
    <row r="3608" spans="14:34">
      <c r="N3608" s="14">
        <v>100561</v>
      </c>
      <c r="O3608">
        <v>11</v>
      </c>
      <c r="P3608">
        <v>100561</v>
      </c>
      <c r="Q3608">
        <v>12</v>
      </c>
      <c r="R3608">
        <v>100559</v>
      </c>
      <c r="S3608">
        <v>13</v>
      </c>
      <c r="T3608">
        <v>100559</v>
      </c>
      <c r="U3608">
        <v>14</v>
      </c>
      <c r="V3608">
        <v>100561</v>
      </c>
      <c r="W3608">
        <v>15</v>
      </c>
      <c r="X3608">
        <v>100559</v>
      </c>
      <c r="Y3608">
        <v>16</v>
      </c>
      <c r="Z3608">
        <v>100559</v>
      </c>
      <c r="AA3608">
        <v>17</v>
      </c>
      <c r="AB3608">
        <v>100559</v>
      </c>
      <c r="AC3608">
        <v>19</v>
      </c>
      <c r="AD3608">
        <v>100559</v>
      </c>
      <c r="AE3608">
        <v>20</v>
      </c>
      <c r="AF3608">
        <v>201868</v>
      </c>
      <c r="AG3608">
        <v>18</v>
      </c>
      <c r="AH3608" t="e">
        <f>VLOOKUP(AF3608,关卡难度线!B:H,11,0)</f>
        <v>#N/A</v>
      </c>
    </row>
    <row r="3609" spans="14:34">
      <c r="N3609" s="14">
        <v>100560</v>
      </c>
      <c r="O3609">
        <v>11</v>
      </c>
      <c r="P3609">
        <v>100559</v>
      </c>
      <c r="Q3609">
        <v>12</v>
      </c>
      <c r="R3609">
        <v>100561</v>
      </c>
      <c r="S3609">
        <v>13</v>
      </c>
      <c r="T3609">
        <v>100560</v>
      </c>
      <c r="U3609">
        <v>14</v>
      </c>
      <c r="V3609">
        <v>100560</v>
      </c>
      <c r="W3609">
        <v>15</v>
      </c>
      <c r="X3609">
        <v>100561</v>
      </c>
      <c r="Y3609">
        <v>16</v>
      </c>
      <c r="Z3609">
        <v>100559</v>
      </c>
      <c r="AA3609">
        <v>17</v>
      </c>
      <c r="AB3609">
        <v>100559</v>
      </c>
      <c r="AC3609">
        <v>19</v>
      </c>
      <c r="AD3609">
        <v>100560</v>
      </c>
      <c r="AE3609">
        <v>20</v>
      </c>
      <c r="AF3609">
        <v>201869</v>
      </c>
      <c r="AG3609">
        <v>18</v>
      </c>
      <c r="AH3609" t="e">
        <f>VLOOKUP(AF3609,关卡难度线!B:H,11,0)</f>
        <v>#N/A</v>
      </c>
    </row>
    <row r="3610" spans="14:34">
      <c r="N3610" s="14">
        <v>100560</v>
      </c>
      <c r="O3610">
        <v>11</v>
      </c>
      <c r="P3610">
        <v>100560</v>
      </c>
      <c r="Q3610">
        <v>12</v>
      </c>
      <c r="R3610">
        <v>100560</v>
      </c>
      <c r="S3610">
        <v>13</v>
      </c>
      <c r="T3610">
        <v>100561</v>
      </c>
      <c r="U3610">
        <v>14</v>
      </c>
      <c r="V3610">
        <v>100561</v>
      </c>
      <c r="W3610">
        <v>15</v>
      </c>
      <c r="X3610">
        <v>100561</v>
      </c>
      <c r="Y3610">
        <v>16</v>
      </c>
      <c r="Z3610">
        <v>100561</v>
      </c>
      <c r="AA3610">
        <v>17</v>
      </c>
      <c r="AB3610">
        <v>100559</v>
      </c>
      <c r="AC3610">
        <v>19</v>
      </c>
      <c r="AD3610">
        <v>100560</v>
      </c>
      <c r="AE3610">
        <v>20</v>
      </c>
      <c r="AF3610">
        <v>201870</v>
      </c>
      <c r="AG3610">
        <v>18</v>
      </c>
      <c r="AH3610" t="e">
        <f>VLOOKUP(AF3610,关卡难度线!B:H,11,0)</f>
        <v>#N/A</v>
      </c>
    </row>
    <row r="3611" spans="14:34">
      <c r="N3611" s="14">
        <v>100561</v>
      </c>
      <c r="O3611">
        <v>11</v>
      </c>
      <c r="P3611">
        <v>100561</v>
      </c>
      <c r="Q3611">
        <v>12</v>
      </c>
      <c r="R3611">
        <v>100559</v>
      </c>
      <c r="S3611">
        <v>13</v>
      </c>
      <c r="T3611">
        <v>100560</v>
      </c>
      <c r="U3611">
        <v>14</v>
      </c>
      <c r="V3611">
        <v>100559</v>
      </c>
      <c r="W3611">
        <v>15</v>
      </c>
      <c r="X3611">
        <v>100560</v>
      </c>
      <c r="Y3611">
        <v>16</v>
      </c>
      <c r="Z3611">
        <v>100559</v>
      </c>
      <c r="AA3611">
        <v>17</v>
      </c>
      <c r="AB3611">
        <v>100560</v>
      </c>
      <c r="AC3611">
        <v>19</v>
      </c>
      <c r="AD3611">
        <v>100560</v>
      </c>
      <c r="AE3611">
        <v>20</v>
      </c>
      <c r="AF3611">
        <v>201861</v>
      </c>
      <c r="AG3611">
        <v>18</v>
      </c>
      <c r="AH3611" t="e">
        <f>VLOOKUP(AF3611,关卡难度线!B:H,11,0)</f>
        <v>#N/A</v>
      </c>
    </row>
    <row r="3612" spans="14:34">
      <c r="N3612" s="14">
        <v>100561</v>
      </c>
      <c r="O3612">
        <v>11</v>
      </c>
      <c r="P3612">
        <v>100561</v>
      </c>
      <c r="Q3612">
        <v>12</v>
      </c>
      <c r="R3612">
        <v>100560</v>
      </c>
      <c r="S3612">
        <v>13</v>
      </c>
      <c r="T3612">
        <v>100559</v>
      </c>
      <c r="U3612">
        <v>14</v>
      </c>
      <c r="V3612">
        <v>100559</v>
      </c>
      <c r="W3612">
        <v>15</v>
      </c>
      <c r="X3612">
        <v>100561</v>
      </c>
      <c r="Y3612">
        <v>16</v>
      </c>
      <c r="Z3612">
        <v>100560</v>
      </c>
      <c r="AA3612">
        <v>17</v>
      </c>
      <c r="AB3612">
        <v>100560</v>
      </c>
      <c r="AC3612">
        <v>19</v>
      </c>
      <c r="AD3612">
        <v>100561</v>
      </c>
      <c r="AE3612">
        <v>20</v>
      </c>
      <c r="AF3612">
        <v>201862</v>
      </c>
      <c r="AG3612">
        <v>18</v>
      </c>
      <c r="AH3612" t="e">
        <f>VLOOKUP(AF3612,关卡难度线!B:H,11,0)</f>
        <v>#N/A</v>
      </c>
    </row>
    <row r="3613" spans="14:34">
      <c r="N3613" s="14">
        <v>100560</v>
      </c>
      <c r="O3613">
        <v>11</v>
      </c>
      <c r="P3613">
        <v>100561</v>
      </c>
      <c r="Q3613">
        <v>12</v>
      </c>
      <c r="R3613">
        <v>100560</v>
      </c>
      <c r="S3613">
        <v>13</v>
      </c>
      <c r="T3613">
        <v>100561</v>
      </c>
      <c r="U3613">
        <v>14</v>
      </c>
      <c r="V3613">
        <v>100560</v>
      </c>
      <c r="W3613">
        <v>15</v>
      </c>
      <c r="X3613">
        <v>100561</v>
      </c>
      <c r="Y3613">
        <v>16</v>
      </c>
      <c r="Z3613">
        <v>100560</v>
      </c>
      <c r="AA3613">
        <v>17</v>
      </c>
      <c r="AB3613">
        <v>100561</v>
      </c>
      <c r="AC3613">
        <v>19</v>
      </c>
      <c r="AD3613">
        <v>100561</v>
      </c>
      <c r="AE3613">
        <v>20</v>
      </c>
      <c r="AF3613">
        <v>201863</v>
      </c>
      <c r="AG3613">
        <v>18</v>
      </c>
      <c r="AH3613" t="e">
        <f>VLOOKUP(AF3613,关卡难度线!B:H,11,0)</f>
        <v>#N/A</v>
      </c>
    </row>
    <row r="3614" spans="14:34">
      <c r="N3614" s="14">
        <v>100560</v>
      </c>
      <c r="O3614">
        <v>11</v>
      </c>
      <c r="P3614">
        <v>100561</v>
      </c>
      <c r="Q3614">
        <v>12</v>
      </c>
      <c r="R3614">
        <v>100561</v>
      </c>
      <c r="S3614">
        <v>13</v>
      </c>
      <c r="T3614">
        <v>100559</v>
      </c>
      <c r="U3614">
        <v>14</v>
      </c>
      <c r="V3614">
        <v>100559</v>
      </c>
      <c r="W3614">
        <v>15</v>
      </c>
      <c r="X3614">
        <v>100559</v>
      </c>
      <c r="Y3614">
        <v>16</v>
      </c>
      <c r="Z3614">
        <v>100559</v>
      </c>
      <c r="AA3614">
        <v>17</v>
      </c>
      <c r="AB3614">
        <v>100560</v>
      </c>
      <c r="AC3614">
        <v>19</v>
      </c>
      <c r="AD3614">
        <v>100560</v>
      </c>
      <c r="AE3614">
        <v>20</v>
      </c>
      <c r="AF3614">
        <v>201864</v>
      </c>
      <c r="AG3614">
        <v>18</v>
      </c>
      <c r="AH3614" t="e">
        <f>VLOOKUP(AF3614,关卡难度线!B:H,11,0)</f>
        <v>#N/A</v>
      </c>
    </row>
    <row r="3615" spans="14:34">
      <c r="N3615" s="14">
        <v>100559</v>
      </c>
      <c r="O3615">
        <v>11</v>
      </c>
      <c r="P3615">
        <v>100559</v>
      </c>
      <c r="Q3615">
        <v>12</v>
      </c>
      <c r="R3615">
        <v>100561</v>
      </c>
      <c r="S3615">
        <v>13</v>
      </c>
      <c r="T3615">
        <v>100559</v>
      </c>
      <c r="U3615">
        <v>14</v>
      </c>
      <c r="V3615">
        <v>100561</v>
      </c>
      <c r="W3615">
        <v>15</v>
      </c>
      <c r="X3615">
        <v>100559</v>
      </c>
      <c r="Y3615">
        <v>16</v>
      </c>
      <c r="Z3615">
        <v>100560</v>
      </c>
      <c r="AA3615">
        <v>17</v>
      </c>
      <c r="AB3615">
        <v>100559</v>
      </c>
      <c r="AC3615">
        <v>19</v>
      </c>
      <c r="AD3615">
        <v>100561</v>
      </c>
      <c r="AE3615">
        <v>20</v>
      </c>
      <c r="AF3615">
        <v>201865</v>
      </c>
      <c r="AG3615">
        <v>18</v>
      </c>
      <c r="AH3615" t="e">
        <f>VLOOKUP(AF3615,关卡难度线!B:H,11,0)</f>
        <v>#N/A</v>
      </c>
    </row>
    <row r="3616" spans="14:34">
      <c r="N3616" s="14">
        <v>100561</v>
      </c>
      <c r="O3616">
        <v>11</v>
      </c>
      <c r="P3616">
        <v>100560</v>
      </c>
      <c r="Q3616">
        <v>12</v>
      </c>
      <c r="R3616">
        <v>100561</v>
      </c>
      <c r="S3616">
        <v>13</v>
      </c>
      <c r="T3616">
        <v>100561</v>
      </c>
      <c r="U3616">
        <v>14</v>
      </c>
      <c r="V3616">
        <v>100560</v>
      </c>
      <c r="W3616">
        <v>15</v>
      </c>
      <c r="X3616">
        <v>100561</v>
      </c>
      <c r="Y3616">
        <v>16</v>
      </c>
      <c r="Z3616">
        <v>100559</v>
      </c>
      <c r="AA3616">
        <v>17</v>
      </c>
      <c r="AB3616">
        <v>100559</v>
      </c>
      <c r="AC3616">
        <v>19</v>
      </c>
      <c r="AD3616">
        <v>100560</v>
      </c>
      <c r="AE3616">
        <v>20</v>
      </c>
      <c r="AF3616">
        <v>201866</v>
      </c>
      <c r="AG3616">
        <v>18</v>
      </c>
      <c r="AH3616" t="e">
        <f>VLOOKUP(AF3616,关卡难度线!B:H,11,0)</f>
        <v>#N/A</v>
      </c>
    </row>
    <row r="3617" spans="14:34">
      <c r="N3617" s="14">
        <v>100560</v>
      </c>
      <c r="O3617">
        <v>11</v>
      </c>
      <c r="P3617">
        <v>100560</v>
      </c>
      <c r="Q3617">
        <v>12</v>
      </c>
      <c r="R3617">
        <v>100560</v>
      </c>
      <c r="S3617">
        <v>13</v>
      </c>
      <c r="T3617">
        <v>100559</v>
      </c>
      <c r="U3617">
        <v>14</v>
      </c>
      <c r="V3617">
        <v>100560</v>
      </c>
      <c r="W3617">
        <v>15</v>
      </c>
      <c r="X3617">
        <v>100559</v>
      </c>
      <c r="Y3617">
        <v>16</v>
      </c>
      <c r="Z3617">
        <v>100560</v>
      </c>
      <c r="AA3617">
        <v>17</v>
      </c>
      <c r="AB3617">
        <v>100561</v>
      </c>
      <c r="AC3617">
        <v>19</v>
      </c>
      <c r="AD3617">
        <v>100560</v>
      </c>
      <c r="AE3617">
        <v>20</v>
      </c>
      <c r="AF3617">
        <v>201867</v>
      </c>
      <c r="AG3617">
        <v>18</v>
      </c>
      <c r="AH3617" t="e">
        <f>VLOOKUP(AF3617,关卡难度线!B:H,11,0)</f>
        <v>#N/A</v>
      </c>
    </row>
    <row r="3618" spans="14:34">
      <c r="N3618" s="14">
        <v>100561</v>
      </c>
      <c r="O3618">
        <v>11</v>
      </c>
      <c r="P3618">
        <v>100561</v>
      </c>
      <c r="Q3618">
        <v>12</v>
      </c>
      <c r="R3618">
        <v>100559</v>
      </c>
      <c r="S3618">
        <v>13</v>
      </c>
      <c r="T3618">
        <v>100559</v>
      </c>
      <c r="U3618">
        <v>14</v>
      </c>
      <c r="V3618">
        <v>100561</v>
      </c>
      <c r="W3618">
        <v>15</v>
      </c>
      <c r="X3618">
        <v>100559</v>
      </c>
      <c r="Y3618">
        <v>16</v>
      </c>
      <c r="Z3618">
        <v>100559</v>
      </c>
      <c r="AA3618">
        <v>17</v>
      </c>
      <c r="AB3618">
        <v>100559</v>
      </c>
      <c r="AC3618">
        <v>19</v>
      </c>
      <c r="AD3618">
        <v>100559</v>
      </c>
      <c r="AE3618">
        <v>20</v>
      </c>
      <c r="AF3618">
        <v>201868</v>
      </c>
      <c r="AG3618">
        <v>18</v>
      </c>
      <c r="AH3618" t="e">
        <f>VLOOKUP(AF3618,关卡难度线!B:H,11,0)</f>
        <v>#N/A</v>
      </c>
    </row>
    <row r="3619" spans="14:34">
      <c r="N3619" s="14">
        <v>100560</v>
      </c>
      <c r="O3619">
        <v>11</v>
      </c>
      <c r="P3619">
        <v>100559</v>
      </c>
      <c r="Q3619">
        <v>12</v>
      </c>
      <c r="R3619">
        <v>100561</v>
      </c>
      <c r="S3619">
        <v>13</v>
      </c>
      <c r="T3619">
        <v>100560</v>
      </c>
      <c r="U3619">
        <v>14</v>
      </c>
      <c r="V3619">
        <v>100560</v>
      </c>
      <c r="W3619">
        <v>15</v>
      </c>
      <c r="X3619">
        <v>100561</v>
      </c>
      <c r="Y3619">
        <v>16</v>
      </c>
      <c r="Z3619">
        <v>100559</v>
      </c>
      <c r="AA3619">
        <v>17</v>
      </c>
      <c r="AB3619">
        <v>100559</v>
      </c>
      <c r="AC3619">
        <v>19</v>
      </c>
      <c r="AD3619">
        <v>100560</v>
      </c>
      <c r="AE3619">
        <v>20</v>
      </c>
      <c r="AF3619">
        <v>201869</v>
      </c>
      <c r="AG3619">
        <v>18</v>
      </c>
      <c r="AH3619" t="e">
        <f>VLOOKUP(AF3619,关卡难度线!B:H,11,0)</f>
        <v>#N/A</v>
      </c>
    </row>
    <row r="3620" spans="14:34">
      <c r="N3620" s="14">
        <v>100560</v>
      </c>
      <c r="O3620">
        <v>11</v>
      </c>
      <c r="P3620">
        <v>100560</v>
      </c>
      <c r="Q3620">
        <v>12</v>
      </c>
      <c r="R3620">
        <v>100560</v>
      </c>
      <c r="S3620">
        <v>13</v>
      </c>
      <c r="T3620">
        <v>100561</v>
      </c>
      <c r="U3620">
        <v>14</v>
      </c>
      <c r="V3620">
        <v>100561</v>
      </c>
      <c r="W3620">
        <v>15</v>
      </c>
      <c r="X3620">
        <v>100561</v>
      </c>
      <c r="Y3620">
        <v>16</v>
      </c>
      <c r="Z3620">
        <v>100561</v>
      </c>
      <c r="AA3620">
        <v>17</v>
      </c>
      <c r="AB3620">
        <v>100559</v>
      </c>
      <c r="AC3620">
        <v>19</v>
      </c>
      <c r="AD3620">
        <v>100560</v>
      </c>
      <c r="AE3620">
        <v>20</v>
      </c>
      <c r="AF3620">
        <v>201870</v>
      </c>
      <c r="AG3620">
        <v>18</v>
      </c>
      <c r="AH3620" t="e">
        <f>VLOOKUP(AF3620,关卡难度线!B:H,11,0)</f>
        <v>#N/A</v>
      </c>
    </row>
    <row r="3621" spans="14:34">
      <c r="N3621" s="14">
        <v>100563</v>
      </c>
      <c r="O3621">
        <v>11</v>
      </c>
      <c r="P3621">
        <v>100564</v>
      </c>
      <c r="Q3621">
        <v>12</v>
      </c>
      <c r="R3621">
        <v>100563</v>
      </c>
      <c r="S3621">
        <v>13</v>
      </c>
      <c r="T3621">
        <v>100564</v>
      </c>
      <c r="U3621">
        <v>14</v>
      </c>
      <c r="V3621">
        <v>100564</v>
      </c>
      <c r="W3621">
        <v>15</v>
      </c>
      <c r="X3621">
        <v>100562</v>
      </c>
      <c r="Y3621">
        <v>16</v>
      </c>
      <c r="Z3621">
        <v>100562</v>
      </c>
      <c r="AA3621">
        <v>17</v>
      </c>
      <c r="AB3621">
        <v>100562</v>
      </c>
      <c r="AC3621">
        <v>19</v>
      </c>
      <c r="AD3621">
        <v>100562</v>
      </c>
      <c r="AE3621">
        <v>20</v>
      </c>
      <c r="AF3621">
        <v>201871</v>
      </c>
      <c r="AG3621">
        <v>18</v>
      </c>
      <c r="AH3621" t="e">
        <f>VLOOKUP(AF3621,关卡难度线!B:H,11,0)</f>
        <v>#N/A</v>
      </c>
    </row>
    <row r="3622" spans="14:34">
      <c r="N3622" s="14">
        <v>100562</v>
      </c>
      <c r="O3622">
        <v>11</v>
      </c>
      <c r="P3622">
        <v>100564</v>
      </c>
      <c r="Q3622">
        <v>12</v>
      </c>
      <c r="R3622">
        <v>100562</v>
      </c>
      <c r="S3622">
        <v>13</v>
      </c>
      <c r="T3622">
        <v>100563</v>
      </c>
      <c r="U3622">
        <v>14</v>
      </c>
      <c r="V3622">
        <v>100563</v>
      </c>
      <c r="W3622">
        <v>15</v>
      </c>
      <c r="X3622">
        <v>100564</v>
      </c>
      <c r="Y3622">
        <v>16</v>
      </c>
      <c r="Z3622">
        <v>100563</v>
      </c>
      <c r="AA3622">
        <v>17</v>
      </c>
      <c r="AB3622">
        <v>100563</v>
      </c>
      <c r="AC3622">
        <v>19</v>
      </c>
      <c r="AD3622">
        <v>100562</v>
      </c>
      <c r="AE3622">
        <v>20</v>
      </c>
      <c r="AF3622">
        <v>201872</v>
      </c>
      <c r="AG3622">
        <v>18</v>
      </c>
      <c r="AH3622" t="e">
        <f>VLOOKUP(AF3622,关卡难度线!B:H,11,0)</f>
        <v>#N/A</v>
      </c>
    </row>
    <row r="3623" spans="14:34">
      <c r="N3623" s="14">
        <v>100564</v>
      </c>
      <c r="O3623">
        <v>11</v>
      </c>
      <c r="P3623">
        <v>100563</v>
      </c>
      <c r="Q3623">
        <v>12</v>
      </c>
      <c r="R3623">
        <v>100562</v>
      </c>
      <c r="S3623">
        <v>13</v>
      </c>
      <c r="T3623">
        <v>100562</v>
      </c>
      <c r="U3623">
        <v>14</v>
      </c>
      <c r="V3623">
        <v>100564</v>
      </c>
      <c r="W3623">
        <v>15</v>
      </c>
      <c r="X3623">
        <v>100563</v>
      </c>
      <c r="Y3623">
        <v>16</v>
      </c>
      <c r="Z3623">
        <v>100563</v>
      </c>
      <c r="AA3623">
        <v>17</v>
      </c>
      <c r="AB3623">
        <v>100563</v>
      </c>
      <c r="AC3623">
        <v>19</v>
      </c>
      <c r="AD3623">
        <v>100564</v>
      </c>
      <c r="AE3623">
        <v>20</v>
      </c>
      <c r="AF3623">
        <v>201873</v>
      </c>
      <c r="AG3623">
        <v>18</v>
      </c>
      <c r="AH3623" t="e">
        <f>VLOOKUP(AF3623,关卡难度线!B:H,11,0)</f>
        <v>#N/A</v>
      </c>
    </row>
    <row r="3624" spans="14:34">
      <c r="N3624" s="14">
        <v>100563</v>
      </c>
      <c r="O3624">
        <v>11</v>
      </c>
      <c r="P3624">
        <v>100562</v>
      </c>
      <c r="Q3624">
        <v>12</v>
      </c>
      <c r="R3624">
        <v>100564</v>
      </c>
      <c r="S3624">
        <v>13</v>
      </c>
      <c r="T3624">
        <v>100563</v>
      </c>
      <c r="U3624">
        <v>14</v>
      </c>
      <c r="V3624">
        <v>100564</v>
      </c>
      <c r="W3624">
        <v>15</v>
      </c>
      <c r="X3624">
        <v>100564</v>
      </c>
      <c r="Y3624">
        <v>16</v>
      </c>
      <c r="Z3624">
        <v>100563</v>
      </c>
      <c r="AA3624">
        <v>17</v>
      </c>
      <c r="AB3624">
        <v>100562</v>
      </c>
      <c r="AC3624">
        <v>19</v>
      </c>
      <c r="AD3624">
        <v>100562</v>
      </c>
      <c r="AE3624">
        <v>20</v>
      </c>
      <c r="AF3624">
        <v>201874</v>
      </c>
      <c r="AG3624">
        <v>18</v>
      </c>
      <c r="AH3624" t="e">
        <f>VLOOKUP(AF3624,关卡难度线!B:H,11,0)</f>
        <v>#N/A</v>
      </c>
    </row>
    <row r="3625" spans="14:34">
      <c r="N3625" s="14">
        <v>100563</v>
      </c>
      <c r="O3625">
        <v>11</v>
      </c>
      <c r="P3625">
        <v>100563</v>
      </c>
      <c r="Q3625">
        <v>12</v>
      </c>
      <c r="R3625">
        <v>100563</v>
      </c>
      <c r="S3625">
        <v>13</v>
      </c>
      <c r="T3625">
        <v>100563</v>
      </c>
      <c r="U3625">
        <v>14</v>
      </c>
      <c r="V3625">
        <v>100562</v>
      </c>
      <c r="W3625">
        <v>15</v>
      </c>
      <c r="X3625">
        <v>100563</v>
      </c>
      <c r="Y3625">
        <v>16</v>
      </c>
      <c r="Z3625">
        <v>100563</v>
      </c>
      <c r="AA3625">
        <v>17</v>
      </c>
      <c r="AB3625">
        <v>100563</v>
      </c>
      <c r="AC3625">
        <v>19</v>
      </c>
      <c r="AD3625">
        <v>100564</v>
      </c>
      <c r="AE3625">
        <v>20</v>
      </c>
      <c r="AF3625">
        <v>201875</v>
      </c>
      <c r="AG3625">
        <v>18</v>
      </c>
      <c r="AH3625" t="e">
        <f>VLOOKUP(AF3625,关卡难度线!B:H,11,0)</f>
        <v>#N/A</v>
      </c>
    </row>
    <row r="3626" spans="14:34">
      <c r="N3626" s="14">
        <v>100564</v>
      </c>
      <c r="O3626">
        <v>11</v>
      </c>
      <c r="P3626">
        <v>100564</v>
      </c>
      <c r="Q3626">
        <v>12</v>
      </c>
      <c r="R3626">
        <v>100563</v>
      </c>
      <c r="S3626">
        <v>13</v>
      </c>
      <c r="T3626">
        <v>100564</v>
      </c>
      <c r="U3626">
        <v>14</v>
      </c>
      <c r="V3626">
        <v>100564</v>
      </c>
      <c r="W3626">
        <v>15</v>
      </c>
      <c r="X3626">
        <v>100563</v>
      </c>
      <c r="Y3626">
        <v>16</v>
      </c>
      <c r="Z3626">
        <v>100564</v>
      </c>
      <c r="AA3626">
        <v>17</v>
      </c>
      <c r="AB3626">
        <v>100563</v>
      </c>
      <c r="AC3626">
        <v>19</v>
      </c>
      <c r="AD3626">
        <v>100563</v>
      </c>
      <c r="AE3626">
        <v>20</v>
      </c>
      <c r="AF3626">
        <v>201876</v>
      </c>
      <c r="AG3626">
        <v>18</v>
      </c>
      <c r="AH3626" t="e">
        <f>VLOOKUP(AF3626,关卡难度线!B:H,11,0)</f>
        <v>#N/A</v>
      </c>
    </row>
    <row r="3627" spans="14:34">
      <c r="N3627" s="14">
        <v>100562</v>
      </c>
      <c r="O3627">
        <v>11</v>
      </c>
      <c r="P3627">
        <v>100562</v>
      </c>
      <c r="Q3627">
        <v>12</v>
      </c>
      <c r="R3627">
        <v>100564</v>
      </c>
      <c r="S3627">
        <v>13</v>
      </c>
      <c r="T3627">
        <v>100562</v>
      </c>
      <c r="U3627">
        <v>14</v>
      </c>
      <c r="V3627">
        <v>100563</v>
      </c>
      <c r="W3627">
        <v>15</v>
      </c>
      <c r="X3627">
        <v>100562</v>
      </c>
      <c r="Y3627">
        <v>16</v>
      </c>
      <c r="Z3627">
        <v>100563</v>
      </c>
      <c r="AA3627">
        <v>17</v>
      </c>
      <c r="AB3627">
        <v>100563</v>
      </c>
      <c r="AC3627">
        <v>19</v>
      </c>
      <c r="AD3627">
        <v>100562</v>
      </c>
      <c r="AE3627">
        <v>20</v>
      </c>
      <c r="AF3627">
        <v>201877</v>
      </c>
      <c r="AG3627">
        <v>18</v>
      </c>
      <c r="AH3627" t="e">
        <f>VLOOKUP(AF3627,关卡难度线!B:H,11,0)</f>
        <v>#N/A</v>
      </c>
    </row>
    <row r="3628" spans="14:34">
      <c r="N3628" s="14">
        <v>100563</v>
      </c>
      <c r="O3628">
        <v>11</v>
      </c>
      <c r="P3628">
        <v>100562</v>
      </c>
      <c r="Q3628">
        <v>12</v>
      </c>
      <c r="R3628">
        <v>100563</v>
      </c>
      <c r="S3628">
        <v>13</v>
      </c>
      <c r="T3628">
        <v>100564</v>
      </c>
      <c r="U3628">
        <v>14</v>
      </c>
      <c r="V3628">
        <v>100563</v>
      </c>
      <c r="W3628">
        <v>15</v>
      </c>
      <c r="X3628">
        <v>100564</v>
      </c>
      <c r="Y3628">
        <v>16</v>
      </c>
      <c r="Z3628">
        <v>100563</v>
      </c>
      <c r="AA3628">
        <v>17</v>
      </c>
      <c r="AB3628">
        <v>100562</v>
      </c>
      <c r="AC3628">
        <v>19</v>
      </c>
      <c r="AD3628">
        <v>100563</v>
      </c>
      <c r="AE3628">
        <v>20</v>
      </c>
      <c r="AF3628">
        <v>201878</v>
      </c>
      <c r="AG3628">
        <v>18</v>
      </c>
      <c r="AH3628" t="e">
        <f>VLOOKUP(AF3628,关卡难度线!B:H,11,0)</f>
        <v>#N/A</v>
      </c>
    </row>
    <row r="3629" spans="14:34">
      <c r="N3629" s="14">
        <v>100564</v>
      </c>
      <c r="O3629">
        <v>11</v>
      </c>
      <c r="P3629">
        <v>100562</v>
      </c>
      <c r="Q3629">
        <v>12</v>
      </c>
      <c r="R3629">
        <v>100564</v>
      </c>
      <c r="S3629">
        <v>13</v>
      </c>
      <c r="T3629">
        <v>100563</v>
      </c>
      <c r="U3629">
        <v>14</v>
      </c>
      <c r="V3629">
        <v>100562</v>
      </c>
      <c r="W3629">
        <v>15</v>
      </c>
      <c r="X3629">
        <v>100562</v>
      </c>
      <c r="Y3629">
        <v>16</v>
      </c>
      <c r="Z3629">
        <v>100562</v>
      </c>
      <c r="AA3629">
        <v>17</v>
      </c>
      <c r="AB3629">
        <v>100563</v>
      </c>
      <c r="AC3629">
        <v>19</v>
      </c>
      <c r="AD3629">
        <v>100562</v>
      </c>
      <c r="AE3629">
        <v>20</v>
      </c>
      <c r="AF3629">
        <v>201879</v>
      </c>
      <c r="AG3629">
        <v>18</v>
      </c>
      <c r="AH3629" t="e">
        <f>VLOOKUP(AF3629,关卡难度线!B:H,11,0)</f>
        <v>#N/A</v>
      </c>
    </row>
    <row r="3630" spans="14:34">
      <c r="N3630" s="14">
        <v>100563</v>
      </c>
      <c r="O3630">
        <v>11</v>
      </c>
      <c r="P3630">
        <v>100564</v>
      </c>
      <c r="Q3630">
        <v>12</v>
      </c>
      <c r="R3630">
        <v>100564</v>
      </c>
      <c r="S3630">
        <v>13</v>
      </c>
      <c r="T3630">
        <v>100564</v>
      </c>
      <c r="U3630">
        <v>14</v>
      </c>
      <c r="V3630">
        <v>100563</v>
      </c>
      <c r="W3630">
        <v>15</v>
      </c>
      <c r="X3630">
        <v>100563</v>
      </c>
      <c r="Y3630">
        <v>16</v>
      </c>
      <c r="Z3630">
        <v>100564</v>
      </c>
      <c r="AA3630">
        <v>17</v>
      </c>
      <c r="AB3630">
        <v>100563</v>
      </c>
      <c r="AC3630">
        <v>19</v>
      </c>
      <c r="AD3630">
        <v>100563</v>
      </c>
      <c r="AE3630">
        <v>20</v>
      </c>
      <c r="AF3630">
        <v>201880</v>
      </c>
      <c r="AG3630">
        <v>18</v>
      </c>
      <c r="AH3630" t="e">
        <f>VLOOKUP(AF3630,关卡难度线!B:H,11,0)</f>
        <v>#N/A</v>
      </c>
    </row>
    <row r="3631" spans="14:34">
      <c r="N3631" s="14">
        <v>100563</v>
      </c>
      <c r="O3631">
        <v>11</v>
      </c>
      <c r="P3631">
        <v>100564</v>
      </c>
      <c r="Q3631">
        <v>12</v>
      </c>
      <c r="R3631">
        <v>100563</v>
      </c>
      <c r="S3631">
        <v>13</v>
      </c>
      <c r="T3631">
        <v>100564</v>
      </c>
      <c r="U3631">
        <v>14</v>
      </c>
      <c r="V3631">
        <v>100564</v>
      </c>
      <c r="W3631">
        <v>15</v>
      </c>
      <c r="X3631">
        <v>100562</v>
      </c>
      <c r="Y3631">
        <v>16</v>
      </c>
      <c r="Z3631">
        <v>100562</v>
      </c>
      <c r="AA3631">
        <v>17</v>
      </c>
      <c r="AB3631">
        <v>100562</v>
      </c>
      <c r="AC3631">
        <v>19</v>
      </c>
      <c r="AD3631">
        <v>100562</v>
      </c>
      <c r="AE3631">
        <v>20</v>
      </c>
      <c r="AF3631">
        <v>201871</v>
      </c>
      <c r="AG3631">
        <v>18</v>
      </c>
      <c r="AH3631" t="e">
        <f>VLOOKUP(AF3631,关卡难度线!B:H,11,0)</f>
        <v>#N/A</v>
      </c>
    </row>
    <row r="3632" spans="14:34">
      <c r="N3632" s="14">
        <v>100562</v>
      </c>
      <c r="O3632">
        <v>11</v>
      </c>
      <c r="P3632">
        <v>100564</v>
      </c>
      <c r="Q3632">
        <v>12</v>
      </c>
      <c r="R3632">
        <v>100562</v>
      </c>
      <c r="S3632">
        <v>13</v>
      </c>
      <c r="T3632">
        <v>100563</v>
      </c>
      <c r="U3632">
        <v>14</v>
      </c>
      <c r="V3632">
        <v>100563</v>
      </c>
      <c r="W3632">
        <v>15</v>
      </c>
      <c r="X3632">
        <v>100564</v>
      </c>
      <c r="Y3632">
        <v>16</v>
      </c>
      <c r="Z3632">
        <v>100563</v>
      </c>
      <c r="AA3632">
        <v>17</v>
      </c>
      <c r="AB3632">
        <v>100563</v>
      </c>
      <c r="AC3632">
        <v>19</v>
      </c>
      <c r="AD3632">
        <v>100562</v>
      </c>
      <c r="AE3632">
        <v>20</v>
      </c>
      <c r="AF3632">
        <v>201872</v>
      </c>
      <c r="AG3632">
        <v>18</v>
      </c>
      <c r="AH3632" t="e">
        <f>VLOOKUP(AF3632,关卡难度线!B:H,11,0)</f>
        <v>#N/A</v>
      </c>
    </row>
    <row r="3633" spans="14:34">
      <c r="N3633" s="14">
        <v>100564</v>
      </c>
      <c r="O3633">
        <v>11</v>
      </c>
      <c r="P3633">
        <v>100563</v>
      </c>
      <c r="Q3633">
        <v>12</v>
      </c>
      <c r="R3633">
        <v>100562</v>
      </c>
      <c r="S3633">
        <v>13</v>
      </c>
      <c r="T3633">
        <v>100562</v>
      </c>
      <c r="U3633">
        <v>14</v>
      </c>
      <c r="V3633">
        <v>100564</v>
      </c>
      <c r="W3633">
        <v>15</v>
      </c>
      <c r="X3633">
        <v>100563</v>
      </c>
      <c r="Y3633">
        <v>16</v>
      </c>
      <c r="Z3633">
        <v>100563</v>
      </c>
      <c r="AA3633">
        <v>17</v>
      </c>
      <c r="AB3633">
        <v>100563</v>
      </c>
      <c r="AC3633">
        <v>19</v>
      </c>
      <c r="AD3633">
        <v>100564</v>
      </c>
      <c r="AE3633">
        <v>20</v>
      </c>
      <c r="AF3633">
        <v>201873</v>
      </c>
      <c r="AG3633">
        <v>18</v>
      </c>
      <c r="AH3633" t="e">
        <f>VLOOKUP(AF3633,关卡难度线!B:H,11,0)</f>
        <v>#N/A</v>
      </c>
    </row>
    <row r="3634" spans="14:34">
      <c r="N3634" s="14">
        <v>100563</v>
      </c>
      <c r="O3634">
        <v>11</v>
      </c>
      <c r="P3634">
        <v>100562</v>
      </c>
      <c r="Q3634">
        <v>12</v>
      </c>
      <c r="R3634">
        <v>100564</v>
      </c>
      <c r="S3634">
        <v>13</v>
      </c>
      <c r="T3634">
        <v>100563</v>
      </c>
      <c r="U3634">
        <v>14</v>
      </c>
      <c r="V3634">
        <v>100564</v>
      </c>
      <c r="W3634">
        <v>15</v>
      </c>
      <c r="X3634">
        <v>100564</v>
      </c>
      <c r="Y3634">
        <v>16</v>
      </c>
      <c r="Z3634">
        <v>100563</v>
      </c>
      <c r="AA3634">
        <v>17</v>
      </c>
      <c r="AB3634">
        <v>100562</v>
      </c>
      <c r="AC3634">
        <v>19</v>
      </c>
      <c r="AD3634">
        <v>100562</v>
      </c>
      <c r="AE3634">
        <v>20</v>
      </c>
      <c r="AF3634">
        <v>201874</v>
      </c>
      <c r="AG3634">
        <v>18</v>
      </c>
      <c r="AH3634" t="e">
        <f>VLOOKUP(AF3634,关卡难度线!B:H,11,0)</f>
        <v>#N/A</v>
      </c>
    </row>
    <row r="3635" spans="14:34">
      <c r="N3635" s="14">
        <v>100563</v>
      </c>
      <c r="O3635">
        <v>11</v>
      </c>
      <c r="P3635">
        <v>100563</v>
      </c>
      <c r="Q3635">
        <v>12</v>
      </c>
      <c r="R3635">
        <v>100563</v>
      </c>
      <c r="S3635">
        <v>13</v>
      </c>
      <c r="T3635">
        <v>100563</v>
      </c>
      <c r="U3635">
        <v>14</v>
      </c>
      <c r="V3635">
        <v>100562</v>
      </c>
      <c r="W3635">
        <v>15</v>
      </c>
      <c r="X3635">
        <v>100563</v>
      </c>
      <c r="Y3635">
        <v>16</v>
      </c>
      <c r="Z3635">
        <v>100563</v>
      </c>
      <c r="AA3635">
        <v>17</v>
      </c>
      <c r="AB3635">
        <v>100563</v>
      </c>
      <c r="AC3635">
        <v>19</v>
      </c>
      <c r="AD3635">
        <v>100564</v>
      </c>
      <c r="AE3635">
        <v>20</v>
      </c>
      <c r="AF3635">
        <v>201875</v>
      </c>
      <c r="AG3635">
        <v>18</v>
      </c>
      <c r="AH3635" t="e">
        <f>VLOOKUP(AF3635,关卡难度线!B:H,11,0)</f>
        <v>#N/A</v>
      </c>
    </row>
    <row r="3636" spans="14:34">
      <c r="N3636" s="14">
        <v>100564</v>
      </c>
      <c r="O3636">
        <v>11</v>
      </c>
      <c r="P3636">
        <v>100564</v>
      </c>
      <c r="Q3636">
        <v>12</v>
      </c>
      <c r="R3636">
        <v>100563</v>
      </c>
      <c r="S3636">
        <v>13</v>
      </c>
      <c r="T3636">
        <v>100564</v>
      </c>
      <c r="U3636">
        <v>14</v>
      </c>
      <c r="V3636">
        <v>100564</v>
      </c>
      <c r="W3636">
        <v>15</v>
      </c>
      <c r="X3636">
        <v>100563</v>
      </c>
      <c r="Y3636">
        <v>16</v>
      </c>
      <c r="Z3636">
        <v>100564</v>
      </c>
      <c r="AA3636">
        <v>17</v>
      </c>
      <c r="AB3636">
        <v>100563</v>
      </c>
      <c r="AC3636">
        <v>19</v>
      </c>
      <c r="AD3636">
        <v>100563</v>
      </c>
      <c r="AE3636">
        <v>20</v>
      </c>
      <c r="AF3636">
        <v>201876</v>
      </c>
      <c r="AG3636">
        <v>18</v>
      </c>
      <c r="AH3636" t="e">
        <f>VLOOKUP(AF3636,关卡难度线!B:H,11,0)</f>
        <v>#N/A</v>
      </c>
    </row>
    <row r="3637" spans="14:34">
      <c r="N3637" s="14">
        <v>100562</v>
      </c>
      <c r="O3637">
        <v>11</v>
      </c>
      <c r="P3637">
        <v>100562</v>
      </c>
      <c r="Q3637">
        <v>12</v>
      </c>
      <c r="R3637">
        <v>100564</v>
      </c>
      <c r="S3637">
        <v>13</v>
      </c>
      <c r="T3637">
        <v>100562</v>
      </c>
      <c r="U3637">
        <v>14</v>
      </c>
      <c r="V3637">
        <v>100563</v>
      </c>
      <c r="W3637">
        <v>15</v>
      </c>
      <c r="X3637">
        <v>100562</v>
      </c>
      <c r="Y3637">
        <v>16</v>
      </c>
      <c r="Z3637">
        <v>100563</v>
      </c>
      <c r="AA3637">
        <v>17</v>
      </c>
      <c r="AB3637">
        <v>100563</v>
      </c>
      <c r="AC3637">
        <v>19</v>
      </c>
      <c r="AD3637">
        <v>100562</v>
      </c>
      <c r="AE3637">
        <v>20</v>
      </c>
      <c r="AF3637">
        <v>201877</v>
      </c>
      <c r="AG3637">
        <v>18</v>
      </c>
      <c r="AH3637" t="e">
        <f>VLOOKUP(AF3637,关卡难度线!B:H,11,0)</f>
        <v>#N/A</v>
      </c>
    </row>
    <row r="3638" spans="14:34">
      <c r="N3638" s="14">
        <v>100563</v>
      </c>
      <c r="O3638">
        <v>11</v>
      </c>
      <c r="P3638">
        <v>100562</v>
      </c>
      <c r="Q3638">
        <v>12</v>
      </c>
      <c r="R3638">
        <v>100563</v>
      </c>
      <c r="S3638">
        <v>13</v>
      </c>
      <c r="T3638">
        <v>100564</v>
      </c>
      <c r="U3638">
        <v>14</v>
      </c>
      <c r="V3638">
        <v>100563</v>
      </c>
      <c r="W3638">
        <v>15</v>
      </c>
      <c r="X3638">
        <v>100564</v>
      </c>
      <c r="Y3638">
        <v>16</v>
      </c>
      <c r="Z3638">
        <v>100563</v>
      </c>
      <c r="AA3638">
        <v>17</v>
      </c>
      <c r="AB3638">
        <v>100562</v>
      </c>
      <c r="AC3638">
        <v>19</v>
      </c>
      <c r="AD3638">
        <v>100563</v>
      </c>
      <c r="AE3638">
        <v>20</v>
      </c>
      <c r="AF3638">
        <v>201878</v>
      </c>
      <c r="AG3638">
        <v>18</v>
      </c>
      <c r="AH3638" t="e">
        <f>VLOOKUP(AF3638,关卡难度线!B:H,11,0)</f>
        <v>#N/A</v>
      </c>
    </row>
    <row r="3639" spans="14:34">
      <c r="N3639" s="14">
        <v>100564</v>
      </c>
      <c r="O3639">
        <v>11</v>
      </c>
      <c r="P3639">
        <v>100562</v>
      </c>
      <c r="Q3639">
        <v>12</v>
      </c>
      <c r="R3639">
        <v>100564</v>
      </c>
      <c r="S3639">
        <v>13</v>
      </c>
      <c r="T3639">
        <v>100563</v>
      </c>
      <c r="U3639">
        <v>14</v>
      </c>
      <c r="V3639">
        <v>100562</v>
      </c>
      <c r="W3639">
        <v>15</v>
      </c>
      <c r="X3639">
        <v>100562</v>
      </c>
      <c r="Y3639">
        <v>16</v>
      </c>
      <c r="Z3639">
        <v>100562</v>
      </c>
      <c r="AA3639">
        <v>17</v>
      </c>
      <c r="AB3639">
        <v>100563</v>
      </c>
      <c r="AC3639">
        <v>19</v>
      </c>
      <c r="AD3639">
        <v>100562</v>
      </c>
      <c r="AE3639">
        <v>20</v>
      </c>
      <c r="AF3639">
        <v>201879</v>
      </c>
      <c r="AG3639">
        <v>18</v>
      </c>
      <c r="AH3639" t="e">
        <f>VLOOKUP(AF3639,关卡难度线!B:H,11,0)</f>
        <v>#N/A</v>
      </c>
    </row>
    <row r="3640" spans="14:34">
      <c r="N3640" s="14">
        <v>100563</v>
      </c>
      <c r="O3640">
        <v>11</v>
      </c>
      <c r="P3640">
        <v>100564</v>
      </c>
      <c r="Q3640">
        <v>12</v>
      </c>
      <c r="R3640">
        <v>100564</v>
      </c>
      <c r="S3640">
        <v>13</v>
      </c>
      <c r="T3640">
        <v>100564</v>
      </c>
      <c r="U3640">
        <v>14</v>
      </c>
      <c r="V3640">
        <v>100563</v>
      </c>
      <c r="W3640">
        <v>15</v>
      </c>
      <c r="X3640">
        <v>100563</v>
      </c>
      <c r="Y3640">
        <v>16</v>
      </c>
      <c r="Z3640">
        <v>100564</v>
      </c>
      <c r="AA3640">
        <v>17</v>
      </c>
      <c r="AB3640">
        <v>100563</v>
      </c>
      <c r="AC3640">
        <v>19</v>
      </c>
      <c r="AD3640">
        <v>100563</v>
      </c>
      <c r="AE3640">
        <v>20</v>
      </c>
      <c r="AF3640">
        <v>201880</v>
      </c>
      <c r="AG3640">
        <v>18</v>
      </c>
      <c r="AH3640" t="e">
        <f>VLOOKUP(AF3640,关卡难度线!B:H,11,0)</f>
        <v>#N/A</v>
      </c>
    </row>
    <row r="3641" spans="14:34">
      <c r="N3641" s="14">
        <v>100566</v>
      </c>
      <c r="O3641">
        <v>11</v>
      </c>
      <c r="P3641">
        <v>100566</v>
      </c>
      <c r="Q3641">
        <v>12</v>
      </c>
      <c r="R3641">
        <v>100567</v>
      </c>
      <c r="S3641">
        <v>13</v>
      </c>
      <c r="T3641">
        <v>100565</v>
      </c>
      <c r="U3641">
        <v>14</v>
      </c>
      <c r="V3641">
        <v>100567</v>
      </c>
      <c r="W3641">
        <v>15</v>
      </c>
      <c r="X3641">
        <v>100565</v>
      </c>
      <c r="Y3641">
        <v>16</v>
      </c>
      <c r="Z3641">
        <v>100565</v>
      </c>
      <c r="AA3641">
        <v>17</v>
      </c>
      <c r="AB3641">
        <v>100565</v>
      </c>
      <c r="AC3641">
        <v>19</v>
      </c>
      <c r="AD3641">
        <v>100566</v>
      </c>
      <c r="AE3641">
        <v>20</v>
      </c>
      <c r="AF3641">
        <v>201881</v>
      </c>
      <c r="AG3641">
        <v>18</v>
      </c>
      <c r="AH3641" t="e">
        <f>VLOOKUP(AF3641,关卡难度线!B:H,11,0)</f>
        <v>#N/A</v>
      </c>
    </row>
    <row r="3642" spans="14:34">
      <c r="N3642" s="14">
        <v>100565</v>
      </c>
      <c r="O3642">
        <v>11</v>
      </c>
      <c r="P3642">
        <v>100565</v>
      </c>
      <c r="Q3642">
        <v>12</v>
      </c>
      <c r="R3642">
        <v>100565</v>
      </c>
      <c r="S3642">
        <v>13</v>
      </c>
      <c r="T3642">
        <v>100566</v>
      </c>
      <c r="U3642">
        <v>14</v>
      </c>
      <c r="V3642">
        <v>100567</v>
      </c>
      <c r="W3642">
        <v>15</v>
      </c>
      <c r="X3642">
        <v>100567</v>
      </c>
      <c r="Y3642">
        <v>16</v>
      </c>
      <c r="Z3642">
        <v>100566</v>
      </c>
      <c r="AA3642">
        <v>17</v>
      </c>
      <c r="AB3642">
        <v>100566</v>
      </c>
      <c r="AC3642">
        <v>19</v>
      </c>
      <c r="AD3642">
        <v>100567</v>
      </c>
      <c r="AE3642">
        <v>20</v>
      </c>
      <c r="AF3642">
        <v>201882</v>
      </c>
      <c r="AG3642">
        <v>18</v>
      </c>
      <c r="AH3642" t="e">
        <f>VLOOKUP(AF3642,关卡难度线!B:H,11,0)</f>
        <v>#N/A</v>
      </c>
    </row>
    <row r="3643" spans="14:34">
      <c r="N3643" s="14">
        <v>100567</v>
      </c>
      <c r="O3643">
        <v>11</v>
      </c>
      <c r="P3643">
        <v>100566</v>
      </c>
      <c r="Q3643">
        <v>12</v>
      </c>
      <c r="R3643">
        <v>100565</v>
      </c>
      <c r="S3643">
        <v>13</v>
      </c>
      <c r="T3643">
        <v>100565</v>
      </c>
      <c r="U3643">
        <v>14</v>
      </c>
      <c r="V3643">
        <v>100566</v>
      </c>
      <c r="W3643">
        <v>15</v>
      </c>
      <c r="X3643">
        <v>100566</v>
      </c>
      <c r="Y3643">
        <v>16</v>
      </c>
      <c r="Z3643">
        <v>100566</v>
      </c>
      <c r="AA3643">
        <v>17</v>
      </c>
      <c r="AB3643">
        <v>100565</v>
      </c>
      <c r="AC3643">
        <v>19</v>
      </c>
      <c r="AD3643">
        <v>100565</v>
      </c>
      <c r="AE3643">
        <v>20</v>
      </c>
      <c r="AF3643">
        <v>201883</v>
      </c>
      <c r="AG3643">
        <v>18</v>
      </c>
      <c r="AH3643" t="e">
        <f>VLOOKUP(AF3643,关卡难度线!B:H,11,0)</f>
        <v>#N/A</v>
      </c>
    </row>
    <row r="3644" spans="14:34">
      <c r="N3644" s="14">
        <v>100567</v>
      </c>
      <c r="O3644">
        <v>11</v>
      </c>
      <c r="P3644">
        <v>100566</v>
      </c>
      <c r="Q3644">
        <v>12</v>
      </c>
      <c r="R3644">
        <v>100567</v>
      </c>
      <c r="S3644">
        <v>13</v>
      </c>
      <c r="T3644">
        <v>100567</v>
      </c>
      <c r="U3644">
        <v>14</v>
      </c>
      <c r="V3644">
        <v>100566</v>
      </c>
      <c r="W3644">
        <v>15</v>
      </c>
      <c r="X3644">
        <v>100567</v>
      </c>
      <c r="Y3644">
        <v>16</v>
      </c>
      <c r="Z3644">
        <v>100567</v>
      </c>
      <c r="AA3644">
        <v>17</v>
      </c>
      <c r="AB3644">
        <v>100567</v>
      </c>
      <c r="AC3644">
        <v>19</v>
      </c>
      <c r="AD3644">
        <v>100566</v>
      </c>
      <c r="AE3644">
        <v>20</v>
      </c>
      <c r="AF3644">
        <v>201884</v>
      </c>
      <c r="AG3644">
        <v>18</v>
      </c>
      <c r="AH3644" t="e">
        <f>VLOOKUP(AF3644,关卡难度线!B:H,11,0)</f>
        <v>#N/A</v>
      </c>
    </row>
    <row r="3645" spans="14:34">
      <c r="N3645" s="14">
        <v>100565</v>
      </c>
      <c r="O3645">
        <v>11</v>
      </c>
      <c r="P3645">
        <v>100566</v>
      </c>
      <c r="Q3645">
        <v>12</v>
      </c>
      <c r="R3645">
        <v>100566</v>
      </c>
      <c r="S3645">
        <v>13</v>
      </c>
      <c r="T3645">
        <v>100565</v>
      </c>
      <c r="U3645">
        <v>14</v>
      </c>
      <c r="V3645">
        <v>100565</v>
      </c>
      <c r="W3645">
        <v>15</v>
      </c>
      <c r="X3645">
        <v>100566</v>
      </c>
      <c r="Y3645">
        <v>16</v>
      </c>
      <c r="Z3645">
        <v>100565</v>
      </c>
      <c r="AA3645">
        <v>17</v>
      </c>
      <c r="AB3645">
        <v>100567</v>
      </c>
      <c r="AC3645">
        <v>19</v>
      </c>
      <c r="AD3645">
        <v>100567</v>
      </c>
      <c r="AE3645">
        <v>20</v>
      </c>
      <c r="AF3645">
        <v>201885</v>
      </c>
      <c r="AG3645">
        <v>18</v>
      </c>
      <c r="AH3645" t="e">
        <f>VLOOKUP(AF3645,关卡难度线!B:H,11,0)</f>
        <v>#N/A</v>
      </c>
    </row>
    <row r="3646" spans="14:34">
      <c r="N3646" s="14">
        <v>100567</v>
      </c>
      <c r="O3646">
        <v>11</v>
      </c>
      <c r="P3646">
        <v>100565</v>
      </c>
      <c r="Q3646">
        <v>12</v>
      </c>
      <c r="R3646">
        <v>100566</v>
      </c>
      <c r="S3646">
        <v>13</v>
      </c>
      <c r="T3646">
        <v>100567</v>
      </c>
      <c r="U3646">
        <v>14</v>
      </c>
      <c r="V3646">
        <v>100567</v>
      </c>
      <c r="W3646">
        <v>15</v>
      </c>
      <c r="X3646">
        <v>100565</v>
      </c>
      <c r="Y3646">
        <v>16</v>
      </c>
      <c r="Z3646">
        <v>100565</v>
      </c>
      <c r="AA3646">
        <v>17</v>
      </c>
      <c r="AB3646">
        <v>100566</v>
      </c>
      <c r="AC3646">
        <v>19</v>
      </c>
      <c r="AD3646">
        <v>100567</v>
      </c>
      <c r="AE3646">
        <v>20</v>
      </c>
      <c r="AF3646">
        <v>201886</v>
      </c>
      <c r="AG3646">
        <v>18</v>
      </c>
      <c r="AH3646" t="e">
        <f>VLOOKUP(AF3646,关卡难度线!B:H,11,0)</f>
        <v>#N/A</v>
      </c>
    </row>
    <row r="3647" spans="14:34">
      <c r="N3647" s="14">
        <v>100565</v>
      </c>
      <c r="O3647">
        <v>11</v>
      </c>
      <c r="P3647">
        <v>100567</v>
      </c>
      <c r="Q3647">
        <v>12</v>
      </c>
      <c r="R3647">
        <v>100565</v>
      </c>
      <c r="S3647">
        <v>13</v>
      </c>
      <c r="T3647">
        <v>100565</v>
      </c>
      <c r="U3647">
        <v>14</v>
      </c>
      <c r="V3647">
        <v>100567</v>
      </c>
      <c r="W3647">
        <v>15</v>
      </c>
      <c r="X3647">
        <v>100565</v>
      </c>
      <c r="Y3647">
        <v>16</v>
      </c>
      <c r="Z3647">
        <v>100566</v>
      </c>
      <c r="AA3647">
        <v>17</v>
      </c>
      <c r="AB3647">
        <v>100565</v>
      </c>
      <c r="AC3647">
        <v>19</v>
      </c>
      <c r="AD3647">
        <v>100567</v>
      </c>
      <c r="AE3647">
        <v>20</v>
      </c>
      <c r="AF3647">
        <v>201887</v>
      </c>
      <c r="AG3647">
        <v>18</v>
      </c>
      <c r="AH3647" t="e">
        <f>VLOOKUP(AF3647,关卡难度线!B:H,11,0)</f>
        <v>#N/A</v>
      </c>
    </row>
    <row r="3648" spans="14:34">
      <c r="N3648" s="14">
        <v>100565</v>
      </c>
      <c r="O3648">
        <v>11</v>
      </c>
      <c r="P3648">
        <v>100565</v>
      </c>
      <c r="Q3648">
        <v>12</v>
      </c>
      <c r="R3648">
        <v>100567</v>
      </c>
      <c r="S3648">
        <v>13</v>
      </c>
      <c r="T3648">
        <v>100566</v>
      </c>
      <c r="U3648">
        <v>14</v>
      </c>
      <c r="V3648">
        <v>100566</v>
      </c>
      <c r="W3648">
        <v>15</v>
      </c>
      <c r="X3648">
        <v>100565</v>
      </c>
      <c r="Y3648">
        <v>16</v>
      </c>
      <c r="Z3648">
        <v>100567</v>
      </c>
      <c r="AA3648">
        <v>17</v>
      </c>
      <c r="AB3648">
        <v>100567</v>
      </c>
      <c r="AC3648">
        <v>19</v>
      </c>
      <c r="AD3648">
        <v>100567</v>
      </c>
      <c r="AE3648">
        <v>20</v>
      </c>
      <c r="AF3648">
        <v>201888</v>
      </c>
      <c r="AG3648">
        <v>18</v>
      </c>
      <c r="AH3648" t="e">
        <f>VLOOKUP(AF3648,关卡难度线!B:H,11,0)</f>
        <v>#N/A</v>
      </c>
    </row>
    <row r="3649" spans="14:34">
      <c r="N3649" s="14">
        <v>100566</v>
      </c>
      <c r="O3649">
        <v>11</v>
      </c>
      <c r="P3649">
        <v>100565</v>
      </c>
      <c r="Q3649">
        <v>12</v>
      </c>
      <c r="R3649">
        <v>100565</v>
      </c>
      <c r="S3649">
        <v>13</v>
      </c>
      <c r="T3649">
        <v>100566</v>
      </c>
      <c r="U3649">
        <v>14</v>
      </c>
      <c r="V3649">
        <v>100565</v>
      </c>
      <c r="W3649">
        <v>15</v>
      </c>
      <c r="X3649">
        <v>100566</v>
      </c>
      <c r="Y3649">
        <v>16</v>
      </c>
      <c r="Z3649">
        <v>100567</v>
      </c>
      <c r="AA3649">
        <v>17</v>
      </c>
      <c r="AB3649">
        <v>100567</v>
      </c>
      <c r="AC3649">
        <v>19</v>
      </c>
      <c r="AD3649">
        <v>100566</v>
      </c>
      <c r="AE3649">
        <v>20</v>
      </c>
      <c r="AF3649">
        <v>201889</v>
      </c>
      <c r="AG3649">
        <v>18</v>
      </c>
      <c r="AH3649" t="e">
        <f>VLOOKUP(AF3649,关卡难度线!B:H,11,0)</f>
        <v>#N/A</v>
      </c>
    </row>
    <row r="3650" spans="14:34">
      <c r="N3650" s="14">
        <v>100567</v>
      </c>
      <c r="O3650">
        <v>11</v>
      </c>
      <c r="P3650">
        <v>100567</v>
      </c>
      <c r="Q3650">
        <v>12</v>
      </c>
      <c r="R3650">
        <v>100567</v>
      </c>
      <c r="S3650">
        <v>13</v>
      </c>
      <c r="T3650">
        <v>100566</v>
      </c>
      <c r="U3650">
        <v>14</v>
      </c>
      <c r="V3650">
        <v>100565</v>
      </c>
      <c r="W3650">
        <v>15</v>
      </c>
      <c r="X3650">
        <v>100566</v>
      </c>
      <c r="Y3650">
        <v>16</v>
      </c>
      <c r="Z3650">
        <v>100566</v>
      </c>
      <c r="AA3650">
        <v>17</v>
      </c>
      <c r="AB3650">
        <v>100566</v>
      </c>
      <c r="AC3650">
        <v>19</v>
      </c>
      <c r="AD3650">
        <v>100566</v>
      </c>
      <c r="AE3650">
        <v>20</v>
      </c>
      <c r="AF3650">
        <v>201890</v>
      </c>
      <c r="AG3650">
        <v>18</v>
      </c>
      <c r="AH3650" t="e">
        <f>VLOOKUP(AF3650,关卡难度线!B:H,11,0)</f>
        <v>#N/A</v>
      </c>
    </row>
    <row r="3651" spans="14:34">
      <c r="N3651" s="14">
        <v>100566</v>
      </c>
      <c r="O3651">
        <v>11</v>
      </c>
      <c r="P3651">
        <v>100566</v>
      </c>
      <c r="Q3651">
        <v>12</v>
      </c>
      <c r="R3651">
        <v>100567</v>
      </c>
      <c r="S3651">
        <v>13</v>
      </c>
      <c r="T3651">
        <v>100565</v>
      </c>
      <c r="U3651">
        <v>14</v>
      </c>
      <c r="V3651">
        <v>100567</v>
      </c>
      <c r="W3651">
        <v>15</v>
      </c>
      <c r="X3651">
        <v>100565</v>
      </c>
      <c r="Y3651">
        <v>16</v>
      </c>
      <c r="Z3651">
        <v>100565</v>
      </c>
      <c r="AA3651">
        <v>17</v>
      </c>
      <c r="AB3651">
        <v>100565</v>
      </c>
      <c r="AC3651">
        <v>19</v>
      </c>
      <c r="AD3651">
        <v>100566</v>
      </c>
      <c r="AE3651">
        <v>20</v>
      </c>
      <c r="AF3651">
        <v>201881</v>
      </c>
      <c r="AG3651">
        <v>18</v>
      </c>
      <c r="AH3651" t="e">
        <f>VLOOKUP(AF3651,关卡难度线!B:H,11,0)</f>
        <v>#N/A</v>
      </c>
    </row>
    <row r="3652" spans="14:34">
      <c r="N3652" s="14">
        <v>100565</v>
      </c>
      <c r="O3652">
        <v>11</v>
      </c>
      <c r="P3652">
        <v>100565</v>
      </c>
      <c r="Q3652">
        <v>12</v>
      </c>
      <c r="R3652">
        <v>100565</v>
      </c>
      <c r="S3652">
        <v>13</v>
      </c>
      <c r="T3652">
        <v>100566</v>
      </c>
      <c r="U3652">
        <v>14</v>
      </c>
      <c r="V3652">
        <v>100567</v>
      </c>
      <c r="W3652">
        <v>15</v>
      </c>
      <c r="X3652">
        <v>100567</v>
      </c>
      <c r="Y3652">
        <v>16</v>
      </c>
      <c r="Z3652">
        <v>100566</v>
      </c>
      <c r="AA3652">
        <v>17</v>
      </c>
      <c r="AB3652">
        <v>100566</v>
      </c>
      <c r="AC3652">
        <v>19</v>
      </c>
      <c r="AD3652">
        <v>100567</v>
      </c>
      <c r="AE3652">
        <v>20</v>
      </c>
      <c r="AF3652">
        <v>201882</v>
      </c>
      <c r="AG3652">
        <v>18</v>
      </c>
      <c r="AH3652" t="e">
        <f>VLOOKUP(AF3652,关卡难度线!B:H,11,0)</f>
        <v>#N/A</v>
      </c>
    </row>
    <row r="3653" spans="14:34">
      <c r="N3653" s="14">
        <v>100567</v>
      </c>
      <c r="O3653">
        <v>11</v>
      </c>
      <c r="P3653">
        <v>100566</v>
      </c>
      <c r="Q3653">
        <v>12</v>
      </c>
      <c r="R3653">
        <v>100565</v>
      </c>
      <c r="S3653">
        <v>13</v>
      </c>
      <c r="T3653">
        <v>100565</v>
      </c>
      <c r="U3653">
        <v>14</v>
      </c>
      <c r="V3653">
        <v>100566</v>
      </c>
      <c r="W3653">
        <v>15</v>
      </c>
      <c r="X3653">
        <v>100566</v>
      </c>
      <c r="Y3653">
        <v>16</v>
      </c>
      <c r="Z3653">
        <v>100566</v>
      </c>
      <c r="AA3653">
        <v>17</v>
      </c>
      <c r="AB3653">
        <v>100565</v>
      </c>
      <c r="AC3653">
        <v>19</v>
      </c>
      <c r="AD3653">
        <v>100565</v>
      </c>
      <c r="AE3653">
        <v>20</v>
      </c>
      <c r="AF3653">
        <v>201883</v>
      </c>
      <c r="AG3653">
        <v>18</v>
      </c>
      <c r="AH3653" t="e">
        <f>VLOOKUP(AF3653,关卡难度线!B:H,11,0)</f>
        <v>#N/A</v>
      </c>
    </row>
    <row r="3654" spans="14:34">
      <c r="N3654" s="14">
        <v>100567</v>
      </c>
      <c r="O3654">
        <v>11</v>
      </c>
      <c r="P3654">
        <v>100566</v>
      </c>
      <c r="Q3654">
        <v>12</v>
      </c>
      <c r="R3654">
        <v>100567</v>
      </c>
      <c r="S3654">
        <v>13</v>
      </c>
      <c r="T3654">
        <v>100567</v>
      </c>
      <c r="U3654">
        <v>14</v>
      </c>
      <c r="V3654">
        <v>100566</v>
      </c>
      <c r="W3654">
        <v>15</v>
      </c>
      <c r="X3654">
        <v>100567</v>
      </c>
      <c r="Y3654">
        <v>16</v>
      </c>
      <c r="Z3654">
        <v>100567</v>
      </c>
      <c r="AA3654">
        <v>17</v>
      </c>
      <c r="AB3654">
        <v>100567</v>
      </c>
      <c r="AC3654">
        <v>19</v>
      </c>
      <c r="AD3654">
        <v>100566</v>
      </c>
      <c r="AE3654">
        <v>20</v>
      </c>
      <c r="AF3654">
        <v>201884</v>
      </c>
      <c r="AG3654">
        <v>18</v>
      </c>
      <c r="AH3654" t="e">
        <f>VLOOKUP(AF3654,关卡难度线!B:H,11,0)</f>
        <v>#N/A</v>
      </c>
    </row>
    <row r="3655" spans="14:34">
      <c r="N3655" s="14">
        <v>100565</v>
      </c>
      <c r="O3655">
        <v>11</v>
      </c>
      <c r="P3655">
        <v>100566</v>
      </c>
      <c r="Q3655">
        <v>12</v>
      </c>
      <c r="R3655">
        <v>100566</v>
      </c>
      <c r="S3655">
        <v>13</v>
      </c>
      <c r="T3655">
        <v>100565</v>
      </c>
      <c r="U3655">
        <v>14</v>
      </c>
      <c r="V3655">
        <v>100565</v>
      </c>
      <c r="W3655">
        <v>15</v>
      </c>
      <c r="X3655">
        <v>100566</v>
      </c>
      <c r="Y3655">
        <v>16</v>
      </c>
      <c r="Z3655">
        <v>100565</v>
      </c>
      <c r="AA3655">
        <v>17</v>
      </c>
      <c r="AB3655">
        <v>100567</v>
      </c>
      <c r="AC3655">
        <v>19</v>
      </c>
      <c r="AD3655">
        <v>100567</v>
      </c>
      <c r="AE3655">
        <v>20</v>
      </c>
      <c r="AF3655">
        <v>201885</v>
      </c>
      <c r="AG3655">
        <v>18</v>
      </c>
      <c r="AH3655" t="e">
        <f>VLOOKUP(AF3655,关卡难度线!B:H,11,0)</f>
        <v>#N/A</v>
      </c>
    </row>
    <row r="3656" spans="14:34">
      <c r="N3656" s="14">
        <v>100567</v>
      </c>
      <c r="O3656">
        <v>11</v>
      </c>
      <c r="P3656">
        <v>100565</v>
      </c>
      <c r="Q3656">
        <v>12</v>
      </c>
      <c r="R3656">
        <v>100566</v>
      </c>
      <c r="S3656">
        <v>13</v>
      </c>
      <c r="T3656">
        <v>100567</v>
      </c>
      <c r="U3656">
        <v>14</v>
      </c>
      <c r="V3656">
        <v>100567</v>
      </c>
      <c r="W3656">
        <v>15</v>
      </c>
      <c r="X3656">
        <v>100565</v>
      </c>
      <c r="Y3656">
        <v>16</v>
      </c>
      <c r="Z3656">
        <v>100565</v>
      </c>
      <c r="AA3656">
        <v>17</v>
      </c>
      <c r="AB3656">
        <v>100566</v>
      </c>
      <c r="AC3656">
        <v>19</v>
      </c>
      <c r="AD3656">
        <v>100567</v>
      </c>
      <c r="AE3656">
        <v>20</v>
      </c>
      <c r="AF3656">
        <v>201886</v>
      </c>
      <c r="AG3656">
        <v>18</v>
      </c>
      <c r="AH3656" t="e">
        <f>VLOOKUP(AF3656,关卡难度线!B:H,11,0)</f>
        <v>#N/A</v>
      </c>
    </row>
    <row r="3657" spans="14:34">
      <c r="N3657" s="14">
        <v>100565</v>
      </c>
      <c r="O3657">
        <v>11</v>
      </c>
      <c r="P3657">
        <v>100567</v>
      </c>
      <c r="Q3657">
        <v>12</v>
      </c>
      <c r="R3657">
        <v>100565</v>
      </c>
      <c r="S3657">
        <v>13</v>
      </c>
      <c r="T3657">
        <v>100565</v>
      </c>
      <c r="U3657">
        <v>14</v>
      </c>
      <c r="V3657">
        <v>100567</v>
      </c>
      <c r="W3657">
        <v>15</v>
      </c>
      <c r="X3657">
        <v>100565</v>
      </c>
      <c r="Y3657">
        <v>16</v>
      </c>
      <c r="Z3657">
        <v>100566</v>
      </c>
      <c r="AA3657">
        <v>17</v>
      </c>
      <c r="AB3657">
        <v>100565</v>
      </c>
      <c r="AC3657">
        <v>19</v>
      </c>
      <c r="AD3657">
        <v>100567</v>
      </c>
      <c r="AE3657">
        <v>20</v>
      </c>
      <c r="AF3657">
        <v>201887</v>
      </c>
      <c r="AG3657">
        <v>18</v>
      </c>
      <c r="AH3657" t="e">
        <f>VLOOKUP(AF3657,关卡难度线!B:H,11,0)</f>
        <v>#N/A</v>
      </c>
    </row>
    <row r="3658" spans="14:34">
      <c r="N3658" s="14">
        <v>100565</v>
      </c>
      <c r="O3658">
        <v>11</v>
      </c>
      <c r="P3658">
        <v>100565</v>
      </c>
      <c r="Q3658">
        <v>12</v>
      </c>
      <c r="R3658">
        <v>100567</v>
      </c>
      <c r="S3658">
        <v>13</v>
      </c>
      <c r="T3658">
        <v>100566</v>
      </c>
      <c r="U3658">
        <v>14</v>
      </c>
      <c r="V3658">
        <v>100566</v>
      </c>
      <c r="W3658">
        <v>15</v>
      </c>
      <c r="X3658">
        <v>100565</v>
      </c>
      <c r="Y3658">
        <v>16</v>
      </c>
      <c r="Z3658">
        <v>100567</v>
      </c>
      <c r="AA3658">
        <v>17</v>
      </c>
      <c r="AB3658">
        <v>100567</v>
      </c>
      <c r="AC3658">
        <v>19</v>
      </c>
      <c r="AD3658">
        <v>100567</v>
      </c>
      <c r="AE3658">
        <v>20</v>
      </c>
      <c r="AF3658">
        <v>201888</v>
      </c>
      <c r="AG3658">
        <v>18</v>
      </c>
      <c r="AH3658" t="e">
        <f>VLOOKUP(AF3658,关卡难度线!B:H,11,0)</f>
        <v>#N/A</v>
      </c>
    </row>
    <row r="3659" spans="14:34">
      <c r="N3659" s="14">
        <v>100566</v>
      </c>
      <c r="O3659">
        <v>11</v>
      </c>
      <c r="P3659">
        <v>100565</v>
      </c>
      <c r="Q3659">
        <v>12</v>
      </c>
      <c r="R3659">
        <v>100565</v>
      </c>
      <c r="S3659">
        <v>13</v>
      </c>
      <c r="T3659">
        <v>100566</v>
      </c>
      <c r="U3659">
        <v>14</v>
      </c>
      <c r="V3659">
        <v>100565</v>
      </c>
      <c r="W3659">
        <v>15</v>
      </c>
      <c r="X3659">
        <v>100566</v>
      </c>
      <c r="Y3659">
        <v>16</v>
      </c>
      <c r="Z3659">
        <v>100567</v>
      </c>
      <c r="AA3659">
        <v>17</v>
      </c>
      <c r="AB3659">
        <v>100567</v>
      </c>
      <c r="AC3659">
        <v>19</v>
      </c>
      <c r="AD3659">
        <v>100566</v>
      </c>
      <c r="AE3659">
        <v>20</v>
      </c>
      <c r="AF3659">
        <v>201889</v>
      </c>
      <c r="AG3659">
        <v>18</v>
      </c>
      <c r="AH3659" t="e">
        <f>VLOOKUP(AF3659,关卡难度线!B:H,11,0)</f>
        <v>#N/A</v>
      </c>
    </row>
    <row r="3660" spans="14:34">
      <c r="N3660" s="14">
        <v>100567</v>
      </c>
      <c r="O3660">
        <v>11</v>
      </c>
      <c r="P3660">
        <v>100567</v>
      </c>
      <c r="Q3660">
        <v>12</v>
      </c>
      <c r="R3660">
        <v>100567</v>
      </c>
      <c r="S3660">
        <v>13</v>
      </c>
      <c r="T3660">
        <v>100566</v>
      </c>
      <c r="U3660">
        <v>14</v>
      </c>
      <c r="V3660">
        <v>100565</v>
      </c>
      <c r="W3660">
        <v>15</v>
      </c>
      <c r="X3660">
        <v>100566</v>
      </c>
      <c r="Y3660">
        <v>16</v>
      </c>
      <c r="Z3660">
        <v>100566</v>
      </c>
      <c r="AA3660">
        <v>17</v>
      </c>
      <c r="AB3660">
        <v>100566</v>
      </c>
      <c r="AC3660">
        <v>19</v>
      </c>
      <c r="AD3660">
        <v>100566</v>
      </c>
      <c r="AE3660">
        <v>20</v>
      </c>
      <c r="AF3660">
        <v>201890</v>
      </c>
      <c r="AG3660">
        <v>18</v>
      </c>
      <c r="AH3660" t="e">
        <f>VLOOKUP(AF3660,关卡难度线!B:H,11,0)</f>
        <v>#N/A</v>
      </c>
    </row>
    <row r="3661" spans="14:34">
      <c r="N3661" s="14">
        <v>100569</v>
      </c>
      <c r="O3661">
        <v>11</v>
      </c>
      <c r="P3661">
        <v>100568</v>
      </c>
      <c r="Q3661">
        <v>12</v>
      </c>
      <c r="R3661">
        <v>100568</v>
      </c>
      <c r="S3661">
        <v>13</v>
      </c>
      <c r="T3661">
        <v>100569</v>
      </c>
      <c r="U3661">
        <v>14</v>
      </c>
      <c r="V3661">
        <v>100570</v>
      </c>
      <c r="W3661">
        <v>15</v>
      </c>
      <c r="X3661">
        <v>100568</v>
      </c>
      <c r="Y3661">
        <v>16</v>
      </c>
      <c r="Z3661">
        <v>100570</v>
      </c>
      <c r="AA3661">
        <v>17</v>
      </c>
      <c r="AB3661">
        <v>100570</v>
      </c>
      <c r="AC3661">
        <v>19</v>
      </c>
      <c r="AD3661">
        <v>100568</v>
      </c>
      <c r="AE3661">
        <v>20</v>
      </c>
      <c r="AF3661">
        <v>201891</v>
      </c>
      <c r="AG3661">
        <v>18</v>
      </c>
      <c r="AH3661" t="e">
        <f>VLOOKUP(AF3661,关卡难度线!B:H,11,0)</f>
        <v>#N/A</v>
      </c>
    </row>
    <row r="3662" spans="14:34">
      <c r="N3662" s="14">
        <v>100570</v>
      </c>
      <c r="O3662">
        <v>11</v>
      </c>
      <c r="P3662">
        <v>100570</v>
      </c>
      <c r="Q3662">
        <v>12</v>
      </c>
      <c r="R3662">
        <v>100568</v>
      </c>
      <c r="S3662">
        <v>13</v>
      </c>
      <c r="T3662">
        <v>100568</v>
      </c>
      <c r="U3662">
        <v>14</v>
      </c>
      <c r="V3662">
        <v>100569</v>
      </c>
      <c r="W3662">
        <v>15</v>
      </c>
      <c r="X3662">
        <v>100570</v>
      </c>
      <c r="Y3662">
        <v>16</v>
      </c>
      <c r="Z3662">
        <v>100569</v>
      </c>
      <c r="AA3662">
        <v>17</v>
      </c>
      <c r="AB3662">
        <v>100568</v>
      </c>
      <c r="AC3662">
        <v>19</v>
      </c>
      <c r="AD3662">
        <v>100570</v>
      </c>
      <c r="AE3662">
        <v>20</v>
      </c>
      <c r="AF3662">
        <v>201892</v>
      </c>
      <c r="AG3662">
        <v>18</v>
      </c>
      <c r="AH3662" t="e">
        <f>VLOOKUP(AF3662,关卡难度线!B:H,11,0)</f>
        <v>#N/A</v>
      </c>
    </row>
    <row r="3663" spans="14:34">
      <c r="N3663" s="14">
        <v>100569</v>
      </c>
      <c r="O3663">
        <v>11</v>
      </c>
      <c r="P3663">
        <v>100569</v>
      </c>
      <c r="Q3663">
        <v>12</v>
      </c>
      <c r="R3663">
        <v>100569</v>
      </c>
      <c r="S3663">
        <v>13</v>
      </c>
      <c r="T3663">
        <v>100570</v>
      </c>
      <c r="U3663">
        <v>14</v>
      </c>
      <c r="V3663">
        <v>100569</v>
      </c>
      <c r="W3663">
        <v>15</v>
      </c>
      <c r="X3663">
        <v>100570</v>
      </c>
      <c r="Y3663">
        <v>16</v>
      </c>
      <c r="Z3663">
        <v>100569</v>
      </c>
      <c r="AA3663">
        <v>17</v>
      </c>
      <c r="AB3663">
        <v>100569</v>
      </c>
      <c r="AC3663">
        <v>19</v>
      </c>
      <c r="AD3663">
        <v>100568</v>
      </c>
      <c r="AE3663">
        <v>20</v>
      </c>
      <c r="AF3663">
        <v>201893</v>
      </c>
      <c r="AG3663">
        <v>18</v>
      </c>
      <c r="AH3663" t="e">
        <f>VLOOKUP(AF3663,关卡难度线!B:H,11,0)</f>
        <v>#N/A</v>
      </c>
    </row>
    <row r="3664" spans="14:34">
      <c r="N3664" s="14">
        <v>100570</v>
      </c>
      <c r="O3664">
        <v>11</v>
      </c>
      <c r="P3664">
        <v>100568</v>
      </c>
      <c r="Q3664">
        <v>12</v>
      </c>
      <c r="R3664">
        <v>100570</v>
      </c>
      <c r="S3664">
        <v>13</v>
      </c>
      <c r="T3664">
        <v>100569</v>
      </c>
      <c r="U3664">
        <v>14</v>
      </c>
      <c r="V3664">
        <v>100568</v>
      </c>
      <c r="W3664">
        <v>15</v>
      </c>
      <c r="X3664">
        <v>100568</v>
      </c>
      <c r="Y3664">
        <v>16</v>
      </c>
      <c r="Z3664">
        <v>100568</v>
      </c>
      <c r="AA3664">
        <v>17</v>
      </c>
      <c r="AB3664">
        <v>100568</v>
      </c>
      <c r="AC3664">
        <v>19</v>
      </c>
      <c r="AD3664">
        <v>100570</v>
      </c>
      <c r="AE3664">
        <v>20</v>
      </c>
      <c r="AF3664">
        <v>201894</v>
      </c>
      <c r="AG3664">
        <v>18</v>
      </c>
      <c r="AH3664" t="e">
        <f>VLOOKUP(AF3664,关卡难度线!B:H,11,0)</f>
        <v>#N/A</v>
      </c>
    </row>
    <row r="3665" spans="14:34">
      <c r="N3665" s="14">
        <v>100569</v>
      </c>
      <c r="O3665">
        <v>11</v>
      </c>
      <c r="P3665">
        <v>100570</v>
      </c>
      <c r="Q3665">
        <v>12</v>
      </c>
      <c r="R3665">
        <v>100569</v>
      </c>
      <c r="S3665">
        <v>13</v>
      </c>
      <c r="T3665">
        <v>100568</v>
      </c>
      <c r="U3665">
        <v>14</v>
      </c>
      <c r="V3665">
        <v>100570</v>
      </c>
      <c r="W3665">
        <v>15</v>
      </c>
      <c r="X3665">
        <v>100568</v>
      </c>
      <c r="Y3665">
        <v>16</v>
      </c>
      <c r="Z3665">
        <v>100568</v>
      </c>
      <c r="AA3665">
        <v>17</v>
      </c>
      <c r="AB3665">
        <v>100570</v>
      </c>
      <c r="AC3665">
        <v>19</v>
      </c>
      <c r="AD3665">
        <v>100570</v>
      </c>
      <c r="AE3665">
        <v>20</v>
      </c>
      <c r="AF3665">
        <v>201895</v>
      </c>
      <c r="AG3665">
        <v>18</v>
      </c>
      <c r="AH3665" t="e">
        <f>VLOOKUP(AF3665,关卡难度线!B:H,11,0)</f>
        <v>#N/A</v>
      </c>
    </row>
    <row r="3666" spans="14:34">
      <c r="N3666" s="14">
        <v>100570</v>
      </c>
      <c r="O3666">
        <v>11</v>
      </c>
      <c r="P3666">
        <v>100569</v>
      </c>
      <c r="Q3666">
        <v>12</v>
      </c>
      <c r="R3666">
        <v>100570</v>
      </c>
      <c r="S3666">
        <v>13</v>
      </c>
      <c r="T3666">
        <v>100569</v>
      </c>
      <c r="U3666">
        <v>14</v>
      </c>
      <c r="V3666">
        <v>100569</v>
      </c>
      <c r="W3666">
        <v>15</v>
      </c>
      <c r="X3666">
        <v>100569</v>
      </c>
      <c r="Y3666">
        <v>16</v>
      </c>
      <c r="Z3666">
        <v>100570</v>
      </c>
      <c r="AA3666">
        <v>17</v>
      </c>
      <c r="AB3666">
        <v>100570</v>
      </c>
      <c r="AC3666">
        <v>19</v>
      </c>
      <c r="AD3666">
        <v>100568</v>
      </c>
      <c r="AE3666">
        <v>20</v>
      </c>
      <c r="AF3666">
        <v>201896</v>
      </c>
      <c r="AG3666">
        <v>18</v>
      </c>
      <c r="AH3666" t="e">
        <f>VLOOKUP(AF3666,关卡难度线!B:H,11,0)</f>
        <v>#N/A</v>
      </c>
    </row>
    <row r="3667" spans="14:34">
      <c r="N3667" s="14">
        <v>100570</v>
      </c>
      <c r="O3667">
        <v>11</v>
      </c>
      <c r="P3667">
        <v>100568</v>
      </c>
      <c r="Q3667">
        <v>12</v>
      </c>
      <c r="R3667">
        <v>100570</v>
      </c>
      <c r="S3667">
        <v>13</v>
      </c>
      <c r="T3667">
        <v>100570</v>
      </c>
      <c r="U3667">
        <v>14</v>
      </c>
      <c r="V3667">
        <v>100569</v>
      </c>
      <c r="W3667">
        <v>15</v>
      </c>
      <c r="X3667">
        <v>100568</v>
      </c>
      <c r="Y3667">
        <v>16</v>
      </c>
      <c r="Z3667">
        <v>100570</v>
      </c>
      <c r="AA3667">
        <v>17</v>
      </c>
      <c r="AB3667">
        <v>100570</v>
      </c>
      <c r="AC3667">
        <v>19</v>
      </c>
      <c r="AD3667">
        <v>100568</v>
      </c>
      <c r="AE3667">
        <v>20</v>
      </c>
      <c r="AF3667">
        <v>201897</v>
      </c>
      <c r="AG3667">
        <v>18</v>
      </c>
      <c r="AH3667" t="e">
        <f>VLOOKUP(AF3667,关卡难度线!B:H,11,0)</f>
        <v>#N/A</v>
      </c>
    </row>
    <row r="3668" spans="14:34">
      <c r="N3668" s="14">
        <v>100570</v>
      </c>
      <c r="O3668">
        <v>11</v>
      </c>
      <c r="P3668">
        <v>100570</v>
      </c>
      <c r="Q3668">
        <v>12</v>
      </c>
      <c r="R3668">
        <v>100570</v>
      </c>
      <c r="S3668">
        <v>13</v>
      </c>
      <c r="T3668">
        <v>100570</v>
      </c>
      <c r="U3668">
        <v>14</v>
      </c>
      <c r="V3668">
        <v>100569</v>
      </c>
      <c r="W3668">
        <v>15</v>
      </c>
      <c r="X3668">
        <v>100568</v>
      </c>
      <c r="Y3668">
        <v>16</v>
      </c>
      <c r="Z3668">
        <v>100568</v>
      </c>
      <c r="AA3668">
        <v>17</v>
      </c>
      <c r="AB3668">
        <v>100568</v>
      </c>
      <c r="AC3668">
        <v>19</v>
      </c>
      <c r="AD3668">
        <v>100568</v>
      </c>
      <c r="AE3668">
        <v>20</v>
      </c>
      <c r="AF3668">
        <v>201898</v>
      </c>
      <c r="AG3668">
        <v>18</v>
      </c>
      <c r="AH3668" t="e">
        <f>VLOOKUP(AF3668,关卡难度线!B:H,11,0)</f>
        <v>#N/A</v>
      </c>
    </row>
    <row r="3669" spans="14:34">
      <c r="N3669" s="14">
        <v>100569</v>
      </c>
      <c r="O3669">
        <v>11</v>
      </c>
      <c r="P3669">
        <v>100570</v>
      </c>
      <c r="Q3669">
        <v>12</v>
      </c>
      <c r="R3669">
        <v>100568</v>
      </c>
      <c r="S3669">
        <v>13</v>
      </c>
      <c r="T3669">
        <v>100570</v>
      </c>
      <c r="U3669">
        <v>14</v>
      </c>
      <c r="V3669">
        <v>100570</v>
      </c>
      <c r="W3669">
        <v>15</v>
      </c>
      <c r="X3669">
        <v>100569</v>
      </c>
      <c r="Y3669">
        <v>16</v>
      </c>
      <c r="Z3669">
        <v>100569</v>
      </c>
      <c r="AA3669">
        <v>17</v>
      </c>
      <c r="AB3669">
        <v>100569</v>
      </c>
      <c r="AC3669">
        <v>19</v>
      </c>
      <c r="AD3669">
        <v>100570</v>
      </c>
      <c r="AE3669">
        <v>20</v>
      </c>
      <c r="AF3669">
        <v>201899</v>
      </c>
      <c r="AG3669">
        <v>18</v>
      </c>
      <c r="AH3669" t="e">
        <f>VLOOKUP(AF3669,关卡难度线!B:H,11,0)</f>
        <v>#N/A</v>
      </c>
    </row>
    <row r="3670" spans="14:34">
      <c r="N3670" s="14">
        <v>100570</v>
      </c>
      <c r="O3670">
        <v>11</v>
      </c>
      <c r="P3670">
        <v>100568</v>
      </c>
      <c r="Q3670">
        <v>12</v>
      </c>
      <c r="R3670">
        <v>100568</v>
      </c>
      <c r="S3670">
        <v>13</v>
      </c>
      <c r="T3670">
        <v>100569</v>
      </c>
      <c r="U3670">
        <v>14</v>
      </c>
      <c r="V3670">
        <v>100568</v>
      </c>
      <c r="W3670">
        <v>15</v>
      </c>
      <c r="X3670">
        <v>100569</v>
      </c>
      <c r="Y3670">
        <v>16</v>
      </c>
      <c r="Z3670">
        <v>100570</v>
      </c>
      <c r="AA3670">
        <v>17</v>
      </c>
      <c r="AB3670">
        <v>100569</v>
      </c>
      <c r="AC3670">
        <v>19</v>
      </c>
      <c r="AD3670">
        <v>100569</v>
      </c>
      <c r="AE3670">
        <v>20</v>
      </c>
      <c r="AF3670">
        <v>201900</v>
      </c>
      <c r="AG3670">
        <v>18</v>
      </c>
      <c r="AH3670" t="e">
        <f>VLOOKUP(AF3670,关卡难度线!B:H,11,0)</f>
        <v>#N/A</v>
      </c>
    </row>
    <row r="3671" spans="14:34">
      <c r="N3671" s="14">
        <v>100569</v>
      </c>
      <c r="O3671">
        <v>11</v>
      </c>
      <c r="P3671">
        <v>100568</v>
      </c>
      <c r="Q3671">
        <v>12</v>
      </c>
      <c r="R3671">
        <v>100568</v>
      </c>
      <c r="S3671">
        <v>13</v>
      </c>
      <c r="T3671">
        <v>100569</v>
      </c>
      <c r="U3671">
        <v>14</v>
      </c>
      <c r="V3671">
        <v>100570</v>
      </c>
      <c r="W3671">
        <v>15</v>
      </c>
      <c r="X3671">
        <v>100568</v>
      </c>
      <c r="Y3671">
        <v>16</v>
      </c>
      <c r="Z3671">
        <v>100570</v>
      </c>
      <c r="AA3671">
        <v>17</v>
      </c>
      <c r="AB3671">
        <v>100570</v>
      </c>
      <c r="AC3671">
        <v>19</v>
      </c>
      <c r="AD3671">
        <v>100568</v>
      </c>
      <c r="AE3671">
        <v>20</v>
      </c>
      <c r="AF3671">
        <v>201891</v>
      </c>
      <c r="AG3671">
        <v>18</v>
      </c>
      <c r="AH3671" t="e">
        <f>VLOOKUP(AF3671,关卡难度线!B:H,11,0)</f>
        <v>#N/A</v>
      </c>
    </row>
    <row r="3672" spans="14:34">
      <c r="N3672" s="14">
        <v>100570</v>
      </c>
      <c r="O3672">
        <v>11</v>
      </c>
      <c r="P3672">
        <v>100570</v>
      </c>
      <c r="Q3672">
        <v>12</v>
      </c>
      <c r="R3672">
        <v>100568</v>
      </c>
      <c r="S3672">
        <v>13</v>
      </c>
      <c r="T3672">
        <v>100568</v>
      </c>
      <c r="U3672">
        <v>14</v>
      </c>
      <c r="V3672">
        <v>100569</v>
      </c>
      <c r="W3672">
        <v>15</v>
      </c>
      <c r="X3672">
        <v>100570</v>
      </c>
      <c r="Y3672">
        <v>16</v>
      </c>
      <c r="Z3672">
        <v>100569</v>
      </c>
      <c r="AA3672">
        <v>17</v>
      </c>
      <c r="AB3672">
        <v>100568</v>
      </c>
      <c r="AC3672">
        <v>19</v>
      </c>
      <c r="AD3672">
        <v>100570</v>
      </c>
      <c r="AE3672">
        <v>20</v>
      </c>
      <c r="AF3672">
        <v>201892</v>
      </c>
      <c r="AG3672">
        <v>18</v>
      </c>
      <c r="AH3672" t="e">
        <f>VLOOKUP(AF3672,关卡难度线!B:H,11,0)</f>
        <v>#N/A</v>
      </c>
    </row>
    <row r="3673" spans="14:34">
      <c r="N3673" s="14">
        <v>100569</v>
      </c>
      <c r="O3673">
        <v>11</v>
      </c>
      <c r="P3673">
        <v>100569</v>
      </c>
      <c r="Q3673">
        <v>12</v>
      </c>
      <c r="R3673">
        <v>100569</v>
      </c>
      <c r="S3673">
        <v>13</v>
      </c>
      <c r="T3673">
        <v>100570</v>
      </c>
      <c r="U3673">
        <v>14</v>
      </c>
      <c r="V3673">
        <v>100569</v>
      </c>
      <c r="W3673">
        <v>15</v>
      </c>
      <c r="X3673">
        <v>100570</v>
      </c>
      <c r="Y3673">
        <v>16</v>
      </c>
      <c r="Z3673">
        <v>100569</v>
      </c>
      <c r="AA3673">
        <v>17</v>
      </c>
      <c r="AB3673">
        <v>100569</v>
      </c>
      <c r="AC3673">
        <v>19</v>
      </c>
      <c r="AD3673">
        <v>100568</v>
      </c>
      <c r="AE3673">
        <v>20</v>
      </c>
      <c r="AF3673">
        <v>201893</v>
      </c>
      <c r="AG3673">
        <v>18</v>
      </c>
      <c r="AH3673" t="e">
        <f>VLOOKUP(AF3673,关卡难度线!B:H,11,0)</f>
        <v>#N/A</v>
      </c>
    </row>
    <row r="3674" spans="14:34">
      <c r="N3674" s="14">
        <v>100570</v>
      </c>
      <c r="O3674">
        <v>11</v>
      </c>
      <c r="P3674">
        <v>100568</v>
      </c>
      <c r="Q3674">
        <v>12</v>
      </c>
      <c r="R3674">
        <v>100570</v>
      </c>
      <c r="S3674">
        <v>13</v>
      </c>
      <c r="T3674">
        <v>100569</v>
      </c>
      <c r="U3674">
        <v>14</v>
      </c>
      <c r="V3674">
        <v>100568</v>
      </c>
      <c r="W3674">
        <v>15</v>
      </c>
      <c r="X3674">
        <v>100568</v>
      </c>
      <c r="Y3674">
        <v>16</v>
      </c>
      <c r="Z3674">
        <v>100568</v>
      </c>
      <c r="AA3674">
        <v>17</v>
      </c>
      <c r="AB3674">
        <v>100568</v>
      </c>
      <c r="AC3674">
        <v>19</v>
      </c>
      <c r="AD3674">
        <v>100570</v>
      </c>
      <c r="AE3674">
        <v>20</v>
      </c>
      <c r="AF3674">
        <v>201894</v>
      </c>
      <c r="AG3674">
        <v>18</v>
      </c>
      <c r="AH3674" t="e">
        <f>VLOOKUP(AF3674,关卡难度线!B:H,11,0)</f>
        <v>#N/A</v>
      </c>
    </row>
    <row r="3675" spans="14:34">
      <c r="N3675" s="14">
        <v>100569</v>
      </c>
      <c r="O3675">
        <v>11</v>
      </c>
      <c r="P3675">
        <v>100570</v>
      </c>
      <c r="Q3675">
        <v>12</v>
      </c>
      <c r="R3675">
        <v>100569</v>
      </c>
      <c r="S3675">
        <v>13</v>
      </c>
      <c r="T3675">
        <v>100568</v>
      </c>
      <c r="U3675">
        <v>14</v>
      </c>
      <c r="V3675">
        <v>100570</v>
      </c>
      <c r="W3675">
        <v>15</v>
      </c>
      <c r="X3675">
        <v>100568</v>
      </c>
      <c r="Y3675">
        <v>16</v>
      </c>
      <c r="Z3675">
        <v>100568</v>
      </c>
      <c r="AA3675">
        <v>17</v>
      </c>
      <c r="AB3675">
        <v>100570</v>
      </c>
      <c r="AC3675">
        <v>19</v>
      </c>
      <c r="AD3675">
        <v>100570</v>
      </c>
      <c r="AE3675">
        <v>20</v>
      </c>
      <c r="AF3675">
        <v>201895</v>
      </c>
      <c r="AG3675">
        <v>18</v>
      </c>
      <c r="AH3675" t="e">
        <f>VLOOKUP(AF3675,关卡难度线!B:H,11,0)</f>
        <v>#N/A</v>
      </c>
    </row>
    <row r="3676" spans="14:34">
      <c r="N3676" s="14">
        <v>100570</v>
      </c>
      <c r="O3676">
        <v>11</v>
      </c>
      <c r="P3676">
        <v>100569</v>
      </c>
      <c r="Q3676">
        <v>12</v>
      </c>
      <c r="R3676">
        <v>100570</v>
      </c>
      <c r="S3676">
        <v>13</v>
      </c>
      <c r="T3676">
        <v>100569</v>
      </c>
      <c r="U3676">
        <v>14</v>
      </c>
      <c r="V3676">
        <v>100569</v>
      </c>
      <c r="W3676">
        <v>15</v>
      </c>
      <c r="X3676">
        <v>100569</v>
      </c>
      <c r="Y3676">
        <v>16</v>
      </c>
      <c r="Z3676">
        <v>100570</v>
      </c>
      <c r="AA3676">
        <v>17</v>
      </c>
      <c r="AB3676">
        <v>100570</v>
      </c>
      <c r="AC3676">
        <v>19</v>
      </c>
      <c r="AD3676">
        <v>100568</v>
      </c>
      <c r="AE3676">
        <v>20</v>
      </c>
      <c r="AF3676">
        <v>201896</v>
      </c>
      <c r="AG3676">
        <v>18</v>
      </c>
      <c r="AH3676" t="e">
        <f>VLOOKUP(AF3676,关卡难度线!B:H,11,0)</f>
        <v>#N/A</v>
      </c>
    </row>
    <row r="3677" spans="14:34">
      <c r="N3677" s="14">
        <v>100570</v>
      </c>
      <c r="O3677">
        <v>11</v>
      </c>
      <c r="P3677">
        <v>100568</v>
      </c>
      <c r="Q3677">
        <v>12</v>
      </c>
      <c r="R3677">
        <v>100570</v>
      </c>
      <c r="S3677">
        <v>13</v>
      </c>
      <c r="T3677">
        <v>100570</v>
      </c>
      <c r="U3677">
        <v>14</v>
      </c>
      <c r="V3677">
        <v>100569</v>
      </c>
      <c r="W3677">
        <v>15</v>
      </c>
      <c r="X3677">
        <v>100568</v>
      </c>
      <c r="Y3677">
        <v>16</v>
      </c>
      <c r="Z3677">
        <v>100570</v>
      </c>
      <c r="AA3677">
        <v>17</v>
      </c>
      <c r="AB3677">
        <v>100570</v>
      </c>
      <c r="AC3677">
        <v>19</v>
      </c>
      <c r="AD3677">
        <v>100568</v>
      </c>
      <c r="AE3677">
        <v>20</v>
      </c>
      <c r="AF3677">
        <v>201897</v>
      </c>
      <c r="AG3677">
        <v>18</v>
      </c>
      <c r="AH3677" t="e">
        <f>VLOOKUP(AF3677,关卡难度线!B:H,11,0)</f>
        <v>#N/A</v>
      </c>
    </row>
    <row r="3678" spans="14:34">
      <c r="N3678" s="14">
        <v>100570</v>
      </c>
      <c r="O3678">
        <v>11</v>
      </c>
      <c r="P3678">
        <v>100570</v>
      </c>
      <c r="Q3678">
        <v>12</v>
      </c>
      <c r="R3678">
        <v>100570</v>
      </c>
      <c r="S3678">
        <v>13</v>
      </c>
      <c r="T3678">
        <v>100570</v>
      </c>
      <c r="U3678">
        <v>14</v>
      </c>
      <c r="V3678">
        <v>100569</v>
      </c>
      <c r="W3678">
        <v>15</v>
      </c>
      <c r="X3678">
        <v>100568</v>
      </c>
      <c r="Y3678">
        <v>16</v>
      </c>
      <c r="Z3678">
        <v>100568</v>
      </c>
      <c r="AA3678">
        <v>17</v>
      </c>
      <c r="AB3678">
        <v>100568</v>
      </c>
      <c r="AC3678">
        <v>19</v>
      </c>
      <c r="AD3678">
        <v>100568</v>
      </c>
      <c r="AE3678">
        <v>20</v>
      </c>
      <c r="AF3678">
        <v>201898</v>
      </c>
      <c r="AG3678">
        <v>18</v>
      </c>
      <c r="AH3678" t="e">
        <f>VLOOKUP(AF3678,关卡难度线!B:H,11,0)</f>
        <v>#N/A</v>
      </c>
    </row>
    <row r="3679" spans="14:34">
      <c r="N3679" s="14">
        <v>100569</v>
      </c>
      <c r="O3679">
        <v>11</v>
      </c>
      <c r="P3679">
        <v>100570</v>
      </c>
      <c r="Q3679">
        <v>12</v>
      </c>
      <c r="R3679">
        <v>100568</v>
      </c>
      <c r="S3679">
        <v>13</v>
      </c>
      <c r="T3679">
        <v>100570</v>
      </c>
      <c r="U3679">
        <v>14</v>
      </c>
      <c r="V3679">
        <v>100570</v>
      </c>
      <c r="W3679">
        <v>15</v>
      </c>
      <c r="X3679">
        <v>100569</v>
      </c>
      <c r="Y3679">
        <v>16</v>
      </c>
      <c r="Z3679">
        <v>100569</v>
      </c>
      <c r="AA3679">
        <v>17</v>
      </c>
      <c r="AB3679">
        <v>100569</v>
      </c>
      <c r="AC3679">
        <v>19</v>
      </c>
      <c r="AD3679">
        <v>100570</v>
      </c>
      <c r="AE3679">
        <v>20</v>
      </c>
      <c r="AF3679">
        <v>201899</v>
      </c>
      <c r="AG3679">
        <v>18</v>
      </c>
      <c r="AH3679" t="e">
        <f>VLOOKUP(AF3679,关卡难度线!B:H,11,0)</f>
        <v>#N/A</v>
      </c>
    </row>
    <row r="3680" spans="14:34">
      <c r="N3680" s="14">
        <v>100570</v>
      </c>
      <c r="O3680">
        <v>11</v>
      </c>
      <c r="P3680">
        <v>100568</v>
      </c>
      <c r="Q3680">
        <v>12</v>
      </c>
      <c r="R3680">
        <v>100568</v>
      </c>
      <c r="S3680">
        <v>13</v>
      </c>
      <c r="T3680">
        <v>100569</v>
      </c>
      <c r="U3680">
        <v>14</v>
      </c>
      <c r="V3680">
        <v>100568</v>
      </c>
      <c r="W3680">
        <v>15</v>
      </c>
      <c r="X3680">
        <v>100569</v>
      </c>
      <c r="Y3680">
        <v>16</v>
      </c>
      <c r="Z3680">
        <v>100570</v>
      </c>
      <c r="AA3680">
        <v>17</v>
      </c>
      <c r="AB3680">
        <v>100569</v>
      </c>
      <c r="AC3680">
        <v>19</v>
      </c>
      <c r="AD3680">
        <v>100569</v>
      </c>
      <c r="AE3680">
        <v>20</v>
      </c>
      <c r="AF3680">
        <v>201900</v>
      </c>
      <c r="AG3680">
        <v>18</v>
      </c>
      <c r="AH3680" t="e">
        <f>VLOOKUP(AF3680,关卡难度线!B:H,11,0)</f>
        <v>#N/A</v>
      </c>
    </row>
    <row r="3681" spans="14:34">
      <c r="N3681" s="14">
        <v>100573</v>
      </c>
      <c r="O3681">
        <v>11</v>
      </c>
      <c r="P3681">
        <v>100571</v>
      </c>
      <c r="Q3681">
        <v>12</v>
      </c>
      <c r="R3681">
        <v>100571</v>
      </c>
      <c r="S3681">
        <v>13</v>
      </c>
      <c r="T3681">
        <v>100572</v>
      </c>
      <c r="U3681">
        <v>14</v>
      </c>
      <c r="V3681">
        <v>100572</v>
      </c>
      <c r="W3681">
        <v>15</v>
      </c>
      <c r="X3681">
        <v>100571</v>
      </c>
      <c r="Y3681">
        <v>16</v>
      </c>
      <c r="Z3681">
        <v>100571</v>
      </c>
      <c r="AA3681">
        <v>17</v>
      </c>
      <c r="AB3681">
        <v>100572</v>
      </c>
      <c r="AC3681">
        <v>19</v>
      </c>
      <c r="AD3681">
        <v>100571</v>
      </c>
      <c r="AE3681">
        <v>20</v>
      </c>
      <c r="AF3681">
        <v>201901</v>
      </c>
      <c r="AG3681">
        <v>18</v>
      </c>
      <c r="AH3681" t="e">
        <f>VLOOKUP(AF3681,关卡难度线!B:H,11,0)</f>
        <v>#N/A</v>
      </c>
    </row>
    <row r="3682" spans="14:34">
      <c r="N3682" s="14">
        <v>100571</v>
      </c>
      <c r="O3682">
        <v>11</v>
      </c>
      <c r="P3682">
        <v>100572</v>
      </c>
      <c r="Q3682">
        <v>12</v>
      </c>
      <c r="R3682">
        <v>100573</v>
      </c>
      <c r="S3682">
        <v>13</v>
      </c>
      <c r="T3682">
        <v>100573</v>
      </c>
      <c r="U3682">
        <v>14</v>
      </c>
      <c r="V3682">
        <v>100572</v>
      </c>
      <c r="W3682">
        <v>15</v>
      </c>
      <c r="X3682">
        <v>100572</v>
      </c>
      <c r="Y3682">
        <v>16</v>
      </c>
      <c r="Z3682">
        <v>100571</v>
      </c>
      <c r="AA3682">
        <v>17</v>
      </c>
      <c r="AB3682">
        <v>100571</v>
      </c>
      <c r="AC3682">
        <v>19</v>
      </c>
      <c r="AD3682">
        <v>100572</v>
      </c>
      <c r="AE3682">
        <v>20</v>
      </c>
      <c r="AF3682">
        <v>201902</v>
      </c>
      <c r="AG3682">
        <v>18</v>
      </c>
      <c r="AH3682" t="e">
        <f>VLOOKUP(AF3682,关卡难度线!B:H,11,0)</f>
        <v>#N/A</v>
      </c>
    </row>
    <row r="3683" spans="14:34">
      <c r="N3683" s="14">
        <v>100571</v>
      </c>
      <c r="O3683">
        <v>11</v>
      </c>
      <c r="P3683">
        <v>100571</v>
      </c>
      <c r="Q3683">
        <v>12</v>
      </c>
      <c r="R3683">
        <v>100571</v>
      </c>
      <c r="S3683">
        <v>13</v>
      </c>
      <c r="T3683">
        <v>100572</v>
      </c>
      <c r="U3683">
        <v>14</v>
      </c>
      <c r="V3683">
        <v>100573</v>
      </c>
      <c r="W3683">
        <v>15</v>
      </c>
      <c r="X3683">
        <v>100572</v>
      </c>
      <c r="Y3683">
        <v>16</v>
      </c>
      <c r="Z3683">
        <v>100571</v>
      </c>
      <c r="AA3683">
        <v>17</v>
      </c>
      <c r="AB3683">
        <v>100573</v>
      </c>
      <c r="AC3683">
        <v>19</v>
      </c>
      <c r="AD3683">
        <v>100571</v>
      </c>
      <c r="AE3683">
        <v>20</v>
      </c>
      <c r="AF3683">
        <v>201903</v>
      </c>
      <c r="AG3683">
        <v>18</v>
      </c>
      <c r="AH3683" t="e">
        <f>VLOOKUP(AF3683,关卡难度线!B:H,11,0)</f>
        <v>#N/A</v>
      </c>
    </row>
    <row r="3684" spans="14:34">
      <c r="N3684" s="14">
        <v>100573</v>
      </c>
      <c r="O3684">
        <v>11</v>
      </c>
      <c r="P3684">
        <v>100571</v>
      </c>
      <c r="Q3684">
        <v>12</v>
      </c>
      <c r="R3684">
        <v>100571</v>
      </c>
      <c r="S3684">
        <v>13</v>
      </c>
      <c r="T3684">
        <v>100571</v>
      </c>
      <c r="U3684">
        <v>14</v>
      </c>
      <c r="V3684">
        <v>100573</v>
      </c>
      <c r="W3684">
        <v>15</v>
      </c>
      <c r="X3684">
        <v>100571</v>
      </c>
      <c r="Y3684">
        <v>16</v>
      </c>
      <c r="Z3684">
        <v>100573</v>
      </c>
      <c r="AA3684">
        <v>17</v>
      </c>
      <c r="AB3684">
        <v>100571</v>
      </c>
      <c r="AC3684">
        <v>19</v>
      </c>
      <c r="AD3684">
        <v>100572</v>
      </c>
      <c r="AE3684">
        <v>20</v>
      </c>
      <c r="AF3684">
        <v>201904</v>
      </c>
      <c r="AG3684">
        <v>18</v>
      </c>
      <c r="AH3684" t="e">
        <f>VLOOKUP(AF3684,关卡难度线!B:H,11,0)</f>
        <v>#N/A</v>
      </c>
    </row>
    <row r="3685" spans="14:34">
      <c r="N3685" s="14">
        <v>100571</v>
      </c>
      <c r="O3685">
        <v>11</v>
      </c>
      <c r="P3685">
        <v>100571</v>
      </c>
      <c r="Q3685">
        <v>12</v>
      </c>
      <c r="R3685">
        <v>100572</v>
      </c>
      <c r="S3685">
        <v>13</v>
      </c>
      <c r="T3685">
        <v>100572</v>
      </c>
      <c r="U3685">
        <v>14</v>
      </c>
      <c r="V3685">
        <v>100572</v>
      </c>
      <c r="W3685">
        <v>15</v>
      </c>
      <c r="X3685">
        <v>100573</v>
      </c>
      <c r="Y3685">
        <v>16</v>
      </c>
      <c r="Z3685">
        <v>100573</v>
      </c>
      <c r="AA3685">
        <v>17</v>
      </c>
      <c r="AB3685">
        <v>100572</v>
      </c>
      <c r="AC3685">
        <v>19</v>
      </c>
      <c r="AD3685">
        <v>100571</v>
      </c>
      <c r="AE3685">
        <v>20</v>
      </c>
      <c r="AF3685">
        <v>201905</v>
      </c>
      <c r="AG3685">
        <v>18</v>
      </c>
      <c r="AH3685" t="e">
        <f>VLOOKUP(AF3685,关卡难度线!B:H,11,0)</f>
        <v>#N/A</v>
      </c>
    </row>
    <row r="3686" spans="14:34">
      <c r="N3686" s="14">
        <v>100571</v>
      </c>
      <c r="O3686">
        <v>11</v>
      </c>
      <c r="P3686">
        <v>100572</v>
      </c>
      <c r="Q3686">
        <v>12</v>
      </c>
      <c r="R3686">
        <v>100573</v>
      </c>
      <c r="S3686">
        <v>13</v>
      </c>
      <c r="T3686">
        <v>100573</v>
      </c>
      <c r="U3686">
        <v>14</v>
      </c>
      <c r="V3686">
        <v>100573</v>
      </c>
      <c r="W3686">
        <v>15</v>
      </c>
      <c r="X3686">
        <v>100573</v>
      </c>
      <c r="Y3686">
        <v>16</v>
      </c>
      <c r="Z3686">
        <v>100573</v>
      </c>
      <c r="AA3686">
        <v>17</v>
      </c>
      <c r="AB3686">
        <v>100571</v>
      </c>
      <c r="AC3686">
        <v>19</v>
      </c>
      <c r="AD3686">
        <v>100573</v>
      </c>
      <c r="AE3686">
        <v>20</v>
      </c>
      <c r="AF3686">
        <v>201906</v>
      </c>
      <c r="AG3686">
        <v>18</v>
      </c>
      <c r="AH3686" t="e">
        <f>VLOOKUP(AF3686,关卡难度线!B:H,11,0)</f>
        <v>#N/A</v>
      </c>
    </row>
    <row r="3687" spans="14:34">
      <c r="N3687" s="14">
        <v>100573</v>
      </c>
      <c r="O3687">
        <v>11</v>
      </c>
      <c r="P3687">
        <v>100571</v>
      </c>
      <c r="Q3687">
        <v>12</v>
      </c>
      <c r="R3687">
        <v>100571</v>
      </c>
      <c r="S3687">
        <v>13</v>
      </c>
      <c r="T3687">
        <v>100572</v>
      </c>
      <c r="U3687">
        <v>14</v>
      </c>
      <c r="V3687">
        <v>100573</v>
      </c>
      <c r="W3687">
        <v>15</v>
      </c>
      <c r="X3687">
        <v>100571</v>
      </c>
      <c r="Y3687">
        <v>16</v>
      </c>
      <c r="Z3687">
        <v>100573</v>
      </c>
      <c r="AA3687">
        <v>17</v>
      </c>
      <c r="AB3687">
        <v>100572</v>
      </c>
      <c r="AC3687">
        <v>19</v>
      </c>
      <c r="AD3687">
        <v>100572</v>
      </c>
      <c r="AE3687">
        <v>20</v>
      </c>
      <c r="AF3687">
        <v>201907</v>
      </c>
      <c r="AG3687">
        <v>18</v>
      </c>
      <c r="AH3687" t="e">
        <f>VLOOKUP(AF3687,关卡难度线!B:H,11,0)</f>
        <v>#N/A</v>
      </c>
    </row>
    <row r="3688" spans="14:34">
      <c r="N3688" s="14">
        <v>100572</v>
      </c>
      <c r="O3688">
        <v>11</v>
      </c>
      <c r="P3688">
        <v>100571</v>
      </c>
      <c r="Q3688">
        <v>12</v>
      </c>
      <c r="R3688">
        <v>100572</v>
      </c>
      <c r="S3688">
        <v>13</v>
      </c>
      <c r="T3688">
        <v>100573</v>
      </c>
      <c r="U3688">
        <v>14</v>
      </c>
      <c r="V3688">
        <v>100572</v>
      </c>
      <c r="W3688">
        <v>15</v>
      </c>
      <c r="X3688">
        <v>100571</v>
      </c>
      <c r="Y3688">
        <v>16</v>
      </c>
      <c r="Z3688">
        <v>100572</v>
      </c>
      <c r="AA3688">
        <v>17</v>
      </c>
      <c r="AB3688">
        <v>100571</v>
      </c>
      <c r="AC3688">
        <v>19</v>
      </c>
      <c r="AD3688">
        <v>100572</v>
      </c>
      <c r="AE3688">
        <v>20</v>
      </c>
      <c r="AF3688">
        <v>201908</v>
      </c>
      <c r="AG3688">
        <v>18</v>
      </c>
      <c r="AH3688" t="e">
        <f>VLOOKUP(AF3688,关卡难度线!B:H,11,0)</f>
        <v>#N/A</v>
      </c>
    </row>
    <row r="3689" spans="14:34">
      <c r="N3689" s="14">
        <v>100573</v>
      </c>
      <c r="O3689">
        <v>11</v>
      </c>
      <c r="P3689">
        <v>100571</v>
      </c>
      <c r="Q3689">
        <v>12</v>
      </c>
      <c r="R3689">
        <v>100571</v>
      </c>
      <c r="S3689">
        <v>13</v>
      </c>
      <c r="T3689">
        <v>100573</v>
      </c>
      <c r="U3689">
        <v>14</v>
      </c>
      <c r="V3689">
        <v>100572</v>
      </c>
      <c r="W3689">
        <v>15</v>
      </c>
      <c r="X3689">
        <v>100572</v>
      </c>
      <c r="Y3689">
        <v>16</v>
      </c>
      <c r="Z3689">
        <v>100572</v>
      </c>
      <c r="AA3689">
        <v>17</v>
      </c>
      <c r="AB3689">
        <v>100573</v>
      </c>
      <c r="AC3689">
        <v>19</v>
      </c>
      <c r="AD3689">
        <v>100572</v>
      </c>
      <c r="AE3689">
        <v>20</v>
      </c>
      <c r="AF3689">
        <v>201909</v>
      </c>
      <c r="AG3689">
        <v>18</v>
      </c>
      <c r="AH3689" t="e">
        <f>VLOOKUP(AF3689,关卡难度线!B:H,11,0)</f>
        <v>#N/A</v>
      </c>
    </row>
    <row r="3690" spans="14:34">
      <c r="N3690" s="14">
        <v>100572</v>
      </c>
      <c r="O3690">
        <v>11</v>
      </c>
      <c r="P3690">
        <v>100573</v>
      </c>
      <c r="Q3690">
        <v>12</v>
      </c>
      <c r="R3690">
        <v>100572</v>
      </c>
      <c r="S3690">
        <v>13</v>
      </c>
      <c r="T3690">
        <v>100573</v>
      </c>
      <c r="U3690">
        <v>14</v>
      </c>
      <c r="V3690">
        <v>100571</v>
      </c>
      <c r="W3690">
        <v>15</v>
      </c>
      <c r="X3690">
        <v>100573</v>
      </c>
      <c r="Y3690">
        <v>16</v>
      </c>
      <c r="Z3690">
        <v>100571</v>
      </c>
      <c r="AA3690">
        <v>17</v>
      </c>
      <c r="AB3690">
        <v>100573</v>
      </c>
      <c r="AC3690">
        <v>19</v>
      </c>
      <c r="AD3690">
        <v>100571</v>
      </c>
      <c r="AE3690">
        <v>20</v>
      </c>
      <c r="AF3690">
        <v>201910</v>
      </c>
      <c r="AG3690">
        <v>18</v>
      </c>
      <c r="AH3690" t="e">
        <f>VLOOKUP(AF3690,关卡难度线!B:H,11,0)</f>
        <v>#N/A</v>
      </c>
    </row>
    <row r="3691" spans="14:34">
      <c r="N3691" s="14">
        <v>100573</v>
      </c>
      <c r="O3691">
        <v>11</v>
      </c>
      <c r="P3691">
        <v>100571</v>
      </c>
      <c r="Q3691">
        <v>12</v>
      </c>
      <c r="R3691">
        <v>100571</v>
      </c>
      <c r="S3691">
        <v>13</v>
      </c>
      <c r="T3691">
        <v>100572</v>
      </c>
      <c r="U3691">
        <v>14</v>
      </c>
      <c r="V3691">
        <v>100572</v>
      </c>
      <c r="W3691">
        <v>15</v>
      </c>
      <c r="X3691">
        <v>100571</v>
      </c>
      <c r="Y3691">
        <v>16</v>
      </c>
      <c r="Z3691">
        <v>100571</v>
      </c>
      <c r="AA3691">
        <v>17</v>
      </c>
      <c r="AB3691">
        <v>100572</v>
      </c>
      <c r="AC3691">
        <v>19</v>
      </c>
      <c r="AD3691">
        <v>100571</v>
      </c>
      <c r="AE3691">
        <v>20</v>
      </c>
      <c r="AF3691">
        <v>201901</v>
      </c>
      <c r="AG3691">
        <v>18</v>
      </c>
      <c r="AH3691" t="e">
        <f>VLOOKUP(AF3691,关卡难度线!B:H,11,0)</f>
        <v>#N/A</v>
      </c>
    </row>
    <row r="3692" spans="14:34">
      <c r="N3692" s="14">
        <v>100571</v>
      </c>
      <c r="O3692">
        <v>11</v>
      </c>
      <c r="P3692">
        <v>100572</v>
      </c>
      <c r="Q3692">
        <v>12</v>
      </c>
      <c r="R3692">
        <v>100573</v>
      </c>
      <c r="S3692">
        <v>13</v>
      </c>
      <c r="T3692">
        <v>100573</v>
      </c>
      <c r="U3692">
        <v>14</v>
      </c>
      <c r="V3692">
        <v>100572</v>
      </c>
      <c r="W3692">
        <v>15</v>
      </c>
      <c r="X3692">
        <v>100572</v>
      </c>
      <c r="Y3692">
        <v>16</v>
      </c>
      <c r="Z3692">
        <v>100571</v>
      </c>
      <c r="AA3692">
        <v>17</v>
      </c>
      <c r="AB3692">
        <v>100571</v>
      </c>
      <c r="AC3692">
        <v>19</v>
      </c>
      <c r="AD3692">
        <v>100572</v>
      </c>
      <c r="AE3692">
        <v>20</v>
      </c>
      <c r="AF3692">
        <v>201902</v>
      </c>
      <c r="AG3692">
        <v>18</v>
      </c>
      <c r="AH3692" t="e">
        <f>VLOOKUP(AF3692,关卡难度线!B:H,11,0)</f>
        <v>#N/A</v>
      </c>
    </row>
    <row r="3693" spans="14:34">
      <c r="N3693" s="14">
        <v>100571</v>
      </c>
      <c r="O3693">
        <v>11</v>
      </c>
      <c r="P3693">
        <v>100571</v>
      </c>
      <c r="Q3693">
        <v>12</v>
      </c>
      <c r="R3693">
        <v>100571</v>
      </c>
      <c r="S3693">
        <v>13</v>
      </c>
      <c r="T3693">
        <v>100572</v>
      </c>
      <c r="U3693">
        <v>14</v>
      </c>
      <c r="V3693">
        <v>100573</v>
      </c>
      <c r="W3693">
        <v>15</v>
      </c>
      <c r="X3693">
        <v>100572</v>
      </c>
      <c r="Y3693">
        <v>16</v>
      </c>
      <c r="Z3693">
        <v>100571</v>
      </c>
      <c r="AA3693">
        <v>17</v>
      </c>
      <c r="AB3693">
        <v>100573</v>
      </c>
      <c r="AC3693">
        <v>19</v>
      </c>
      <c r="AD3693">
        <v>100571</v>
      </c>
      <c r="AE3693">
        <v>20</v>
      </c>
      <c r="AF3693">
        <v>201903</v>
      </c>
      <c r="AG3693">
        <v>18</v>
      </c>
      <c r="AH3693" t="e">
        <f>VLOOKUP(AF3693,关卡难度线!B:H,11,0)</f>
        <v>#N/A</v>
      </c>
    </row>
    <row r="3694" spans="14:34">
      <c r="N3694" s="14">
        <v>100573</v>
      </c>
      <c r="O3694">
        <v>11</v>
      </c>
      <c r="P3694">
        <v>100571</v>
      </c>
      <c r="Q3694">
        <v>12</v>
      </c>
      <c r="R3694">
        <v>100571</v>
      </c>
      <c r="S3694">
        <v>13</v>
      </c>
      <c r="T3694">
        <v>100571</v>
      </c>
      <c r="U3694">
        <v>14</v>
      </c>
      <c r="V3694">
        <v>100573</v>
      </c>
      <c r="W3694">
        <v>15</v>
      </c>
      <c r="X3694">
        <v>100571</v>
      </c>
      <c r="Y3694">
        <v>16</v>
      </c>
      <c r="Z3694">
        <v>100573</v>
      </c>
      <c r="AA3694">
        <v>17</v>
      </c>
      <c r="AB3694">
        <v>100571</v>
      </c>
      <c r="AC3694">
        <v>19</v>
      </c>
      <c r="AD3694">
        <v>100572</v>
      </c>
      <c r="AE3694">
        <v>20</v>
      </c>
      <c r="AF3694">
        <v>201904</v>
      </c>
      <c r="AG3694">
        <v>18</v>
      </c>
      <c r="AH3694" t="e">
        <f>VLOOKUP(AF3694,关卡难度线!B:H,11,0)</f>
        <v>#N/A</v>
      </c>
    </row>
    <row r="3695" spans="14:34">
      <c r="N3695" s="14">
        <v>100571</v>
      </c>
      <c r="O3695">
        <v>11</v>
      </c>
      <c r="P3695">
        <v>100571</v>
      </c>
      <c r="Q3695">
        <v>12</v>
      </c>
      <c r="R3695">
        <v>100572</v>
      </c>
      <c r="S3695">
        <v>13</v>
      </c>
      <c r="T3695">
        <v>100572</v>
      </c>
      <c r="U3695">
        <v>14</v>
      </c>
      <c r="V3695">
        <v>100572</v>
      </c>
      <c r="W3695">
        <v>15</v>
      </c>
      <c r="X3695">
        <v>100573</v>
      </c>
      <c r="Y3695">
        <v>16</v>
      </c>
      <c r="Z3695">
        <v>100573</v>
      </c>
      <c r="AA3695">
        <v>17</v>
      </c>
      <c r="AB3695">
        <v>100572</v>
      </c>
      <c r="AC3695">
        <v>19</v>
      </c>
      <c r="AD3695">
        <v>100571</v>
      </c>
      <c r="AE3695">
        <v>20</v>
      </c>
      <c r="AF3695">
        <v>201905</v>
      </c>
      <c r="AG3695">
        <v>18</v>
      </c>
      <c r="AH3695" t="e">
        <f>VLOOKUP(AF3695,关卡难度线!B:H,11,0)</f>
        <v>#N/A</v>
      </c>
    </row>
    <row r="3696" spans="14:34">
      <c r="N3696" s="14">
        <v>100571</v>
      </c>
      <c r="O3696">
        <v>11</v>
      </c>
      <c r="P3696">
        <v>100572</v>
      </c>
      <c r="Q3696">
        <v>12</v>
      </c>
      <c r="R3696">
        <v>100573</v>
      </c>
      <c r="S3696">
        <v>13</v>
      </c>
      <c r="T3696">
        <v>100573</v>
      </c>
      <c r="U3696">
        <v>14</v>
      </c>
      <c r="V3696">
        <v>100573</v>
      </c>
      <c r="W3696">
        <v>15</v>
      </c>
      <c r="X3696">
        <v>100573</v>
      </c>
      <c r="Y3696">
        <v>16</v>
      </c>
      <c r="Z3696">
        <v>100573</v>
      </c>
      <c r="AA3696">
        <v>17</v>
      </c>
      <c r="AB3696">
        <v>100571</v>
      </c>
      <c r="AC3696">
        <v>19</v>
      </c>
      <c r="AD3696">
        <v>100573</v>
      </c>
      <c r="AE3696">
        <v>20</v>
      </c>
      <c r="AF3696">
        <v>201906</v>
      </c>
      <c r="AG3696">
        <v>18</v>
      </c>
      <c r="AH3696" t="e">
        <f>VLOOKUP(AF3696,关卡难度线!B:H,11,0)</f>
        <v>#N/A</v>
      </c>
    </row>
    <row r="3697" spans="14:34">
      <c r="N3697" s="14">
        <v>100573</v>
      </c>
      <c r="O3697">
        <v>11</v>
      </c>
      <c r="P3697">
        <v>100571</v>
      </c>
      <c r="Q3697">
        <v>12</v>
      </c>
      <c r="R3697">
        <v>100571</v>
      </c>
      <c r="S3697">
        <v>13</v>
      </c>
      <c r="T3697">
        <v>100572</v>
      </c>
      <c r="U3697">
        <v>14</v>
      </c>
      <c r="V3697">
        <v>100573</v>
      </c>
      <c r="W3697">
        <v>15</v>
      </c>
      <c r="X3697">
        <v>100571</v>
      </c>
      <c r="Y3697">
        <v>16</v>
      </c>
      <c r="Z3697">
        <v>100573</v>
      </c>
      <c r="AA3697">
        <v>17</v>
      </c>
      <c r="AB3697">
        <v>100572</v>
      </c>
      <c r="AC3697">
        <v>19</v>
      </c>
      <c r="AD3697">
        <v>100572</v>
      </c>
      <c r="AE3697">
        <v>20</v>
      </c>
      <c r="AF3697">
        <v>201907</v>
      </c>
      <c r="AG3697">
        <v>18</v>
      </c>
      <c r="AH3697" t="e">
        <f>VLOOKUP(AF3697,关卡难度线!B:H,11,0)</f>
        <v>#N/A</v>
      </c>
    </row>
    <row r="3698" spans="14:34">
      <c r="N3698" s="14">
        <v>100572</v>
      </c>
      <c r="O3698">
        <v>11</v>
      </c>
      <c r="P3698">
        <v>100571</v>
      </c>
      <c r="Q3698">
        <v>12</v>
      </c>
      <c r="R3698">
        <v>100572</v>
      </c>
      <c r="S3698">
        <v>13</v>
      </c>
      <c r="T3698">
        <v>100573</v>
      </c>
      <c r="U3698">
        <v>14</v>
      </c>
      <c r="V3698">
        <v>100572</v>
      </c>
      <c r="W3698">
        <v>15</v>
      </c>
      <c r="X3698">
        <v>100571</v>
      </c>
      <c r="Y3698">
        <v>16</v>
      </c>
      <c r="Z3698">
        <v>100572</v>
      </c>
      <c r="AA3698">
        <v>17</v>
      </c>
      <c r="AB3698">
        <v>100571</v>
      </c>
      <c r="AC3698">
        <v>19</v>
      </c>
      <c r="AD3698">
        <v>100572</v>
      </c>
      <c r="AE3698">
        <v>20</v>
      </c>
      <c r="AF3698">
        <v>201908</v>
      </c>
      <c r="AG3698">
        <v>18</v>
      </c>
      <c r="AH3698" t="e">
        <f>VLOOKUP(AF3698,关卡难度线!B:H,11,0)</f>
        <v>#N/A</v>
      </c>
    </row>
    <row r="3699" spans="14:34">
      <c r="N3699" s="14">
        <v>100573</v>
      </c>
      <c r="O3699">
        <v>11</v>
      </c>
      <c r="P3699">
        <v>100571</v>
      </c>
      <c r="Q3699">
        <v>12</v>
      </c>
      <c r="R3699">
        <v>100571</v>
      </c>
      <c r="S3699">
        <v>13</v>
      </c>
      <c r="T3699">
        <v>100573</v>
      </c>
      <c r="U3699">
        <v>14</v>
      </c>
      <c r="V3699">
        <v>100572</v>
      </c>
      <c r="W3699">
        <v>15</v>
      </c>
      <c r="X3699">
        <v>100572</v>
      </c>
      <c r="Y3699">
        <v>16</v>
      </c>
      <c r="Z3699">
        <v>100572</v>
      </c>
      <c r="AA3699">
        <v>17</v>
      </c>
      <c r="AB3699">
        <v>100573</v>
      </c>
      <c r="AC3699">
        <v>19</v>
      </c>
      <c r="AD3699">
        <v>100572</v>
      </c>
      <c r="AE3699">
        <v>20</v>
      </c>
      <c r="AF3699">
        <v>201909</v>
      </c>
      <c r="AG3699">
        <v>18</v>
      </c>
      <c r="AH3699" t="e">
        <f>VLOOKUP(AF3699,关卡难度线!B:H,11,0)</f>
        <v>#N/A</v>
      </c>
    </row>
    <row r="3700" spans="14:34">
      <c r="N3700" s="14">
        <v>100572</v>
      </c>
      <c r="O3700">
        <v>11</v>
      </c>
      <c r="P3700">
        <v>100573</v>
      </c>
      <c r="Q3700">
        <v>12</v>
      </c>
      <c r="R3700">
        <v>100572</v>
      </c>
      <c r="S3700">
        <v>13</v>
      </c>
      <c r="T3700">
        <v>100573</v>
      </c>
      <c r="U3700">
        <v>14</v>
      </c>
      <c r="V3700">
        <v>100571</v>
      </c>
      <c r="W3700">
        <v>15</v>
      </c>
      <c r="X3700">
        <v>100573</v>
      </c>
      <c r="Y3700">
        <v>16</v>
      </c>
      <c r="Z3700">
        <v>100571</v>
      </c>
      <c r="AA3700">
        <v>17</v>
      </c>
      <c r="AB3700">
        <v>100573</v>
      </c>
      <c r="AC3700">
        <v>19</v>
      </c>
      <c r="AD3700">
        <v>100571</v>
      </c>
      <c r="AE3700">
        <v>20</v>
      </c>
      <c r="AF3700">
        <v>201910</v>
      </c>
      <c r="AG3700">
        <v>18</v>
      </c>
      <c r="AH3700" t="e">
        <f>VLOOKUP(AF3700,关卡难度线!B:H,11,0)</f>
        <v>#N/A</v>
      </c>
    </row>
    <row r="3701" spans="14:34">
      <c r="N3701" s="14">
        <v>100574</v>
      </c>
      <c r="O3701">
        <v>11</v>
      </c>
      <c r="P3701">
        <v>100575</v>
      </c>
      <c r="Q3701">
        <v>12</v>
      </c>
      <c r="R3701">
        <v>100576</v>
      </c>
      <c r="S3701">
        <v>13</v>
      </c>
      <c r="T3701">
        <v>100576</v>
      </c>
      <c r="U3701">
        <v>14</v>
      </c>
      <c r="V3701">
        <v>100576</v>
      </c>
      <c r="W3701">
        <v>15</v>
      </c>
      <c r="X3701">
        <v>100575</v>
      </c>
      <c r="Y3701">
        <v>16</v>
      </c>
      <c r="Z3701">
        <v>100576</v>
      </c>
      <c r="AA3701">
        <v>17</v>
      </c>
      <c r="AB3701">
        <v>100576</v>
      </c>
      <c r="AC3701">
        <v>19</v>
      </c>
      <c r="AD3701">
        <v>100575</v>
      </c>
      <c r="AE3701">
        <v>20</v>
      </c>
      <c r="AF3701">
        <v>201911</v>
      </c>
      <c r="AG3701">
        <v>18</v>
      </c>
      <c r="AH3701" t="e">
        <f>VLOOKUP(AF3701,关卡难度线!B:H,11,0)</f>
        <v>#N/A</v>
      </c>
    </row>
    <row r="3702" spans="14:34">
      <c r="N3702" s="14">
        <v>100574</v>
      </c>
      <c r="O3702">
        <v>11</v>
      </c>
      <c r="P3702">
        <v>100575</v>
      </c>
      <c r="Q3702">
        <v>12</v>
      </c>
      <c r="R3702">
        <v>100575</v>
      </c>
      <c r="S3702">
        <v>13</v>
      </c>
      <c r="T3702">
        <v>100574</v>
      </c>
      <c r="U3702">
        <v>14</v>
      </c>
      <c r="V3702">
        <v>100575</v>
      </c>
      <c r="W3702">
        <v>15</v>
      </c>
      <c r="X3702">
        <v>100576</v>
      </c>
      <c r="Y3702">
        <v>16</v>
      </c>
      <c r="Z3702">
        <v>100575</v>
      </c>
      <c r="AA3702">
        <v>17</v>
      </c>
      <c r="AB3702">
        <v>100575</v>
      </c>
      <c r="AC3702">
        <v>19</v>
      </c>
      <c r="AD3702">
        <v>100574</v>
      </c>
      <c r="AE3702">
        <v>20</v>
      </c>
      <c r="AF3702">
        <v>201912</v>
      </c>
      <c r="AG3702">
        <v>18</v>
      </c>
      <c r="AH3702" t="e">
        <f>VLOOKUP(AF3702,关卡难度线!B:H,11,0)</f>
        <v>#N/A</v>
      </c>
    </row>
    <row r="3703" spans="14:34">
      <c r="N3703" s="14">
        <v>100576</v>
      </c>
      <c r="O3703">
        <v>11</v>
      </c>
      <c r="P3703">
        <v>100575</v>
      </c>
      <c r="Q3703">
        <v>12</v>
      </c>
      <c r="R3703">
        <v>100575</v>
      </c>
      <c r="S3703">
        <v>13</v>
      </c>
      <c r="T3703">
        <v>100574</v>
      </c>
      <c r="U3703">
        <v>14</v>
      </c>
      <c r="V3703">
        <v>100576</v>
      </c>
      <c r="W3703">
        <v>15</v>
      </c>
      <c r="X3703">
        <v>100576</v>
      </c>
      <c r="Y3703">
        <v>16</v>
      </c>
      <c r="Z3703">
        <v>100574</v>
      </c>
      <c r="AA3703">
        <v>17</v>
      </c>
      <c r="AB3703">
        <v>100574</v>
      </c>
      <c r="AC3703">
        <v>19</v>
      </c>
      <c r="AD3703">
        <v>100575</v>
      </c>
      <c r="AE3703">
        <v>20</v>
      </c>
      <c r="AF3703">
        <v>201913</v>
      </c>
      <c r="AG3703">
        <v>18</v>
      </c>
      <c r="AH3703" t="e">
        <f>VLOOKUP(AF3703,关卡难度线!B:H,11,0)</f>
        <v>#N/A</v>
      </c>
    </row>
    <row r="3704" spans="14:34">
      <c r="N3704" s="14">
        <v>100576</v>
      </c>
      <c r="O3704">
        <v>11</v>
      </c>
      <c r="P3704">
        <v>100575</v>
      </c>
      <c r="Q3704">
        <v>12</v>
      </c>
      <c r="R3704">
        <v>100576</v>
      </c>
      <c r="S3704">
        <v>13</v>
      </c>
      <c r="T3704">
        <v>100576</v>
      </c>
      <c r="U3704">
        <v>14</v>
      </c>
      <c r="V3704">
        <v>100574</v>
      </c>
      <c r="W3704">
        <v>15</v>
      </c>
      <c r="X3704">
        <v>100576</v>
      </c>
      <c r="Y3704">
        <v>16</v>
      </c>
      <c r="Z3704">
        <v>100576</v>
      </c>
      <c r="AA3704">
        <v>17</v>
      </c>
      <c r="AB3704">
        <v>100575</v>
      </c>
      <c r="AC3704">
        <v>19</v>
      </c>
      <c r="AD3704">
        <v>100574</v>
      </c>
      <c r="AE3704">
        <v>20</v>
      </c>
      <c r="AF3704">
        <v>201914</v>
      </c>
      <c r="AG3704">
        <v>18</v>
      </c>
      <c r="AH3704" t="e">
        <f>VLOOKUP(AF3704,关卡难度线!B:H,11,0)</f>
        <v>#N/A</v>
      </c>
    </row>
    <row r="3705" spans="14:34">
      <c r="N3705" s="14">
        <v>100576</v>
      </c>
      <c r="O3705">
        <v>11</v>
      </c>
      <c r="P3705">
        <v>100574</v>
      </c>
      <c r="Q3705">
        <v>12</v>
      </c>
      <c r="R3705">
        <v>100574</v>
      </c>
      <c r="S3705">
        <v>13</v>
      </c>
      <c r="T3705">
        <v>100576</v>
      </c>
      <c r="U3705">
        <v>14</v>
      </c>
      <c r="V3705">
        <v>100574</v>
      </c>
      <c r="W3705">
        <v>15</v>
      </c>
      <c r="X3705">
        <v>100574</v>
      </c>
      <c r="Y3705">
        <v>16</v>
      </c>
      <c r="Z3705">
        <v>100575</v>
      </c>
      <c r="AA3705">
        <v>17</v>
      </c>
      <c r="AB3705">
        <v>100574</v>
      </c>
      <c r="AC3705">
        <v>19</v>
      </c>
      <c r="AD3705">
        <v>100576</v>
      </c>
      <c r="AE3705">
        <v>20</v>
      </c>
      <c r="AF3705">
        <v>201915</v>
      </c>
      <c r="AG3705">
        <v>18</v>
      </c>
      <c r="AH3705" t="e">
        <f>VLOOKUP(AF3705,关卡难度线!B:H,11,0)</f>
        <v>#N/A</v>
      </c>
    </row>
    <row r="3706" spans="14:34">
      <c r="N3706" s="14">
        <v>100575</v>
      </c>
      <c r="O3706">
        <v>11</v>
      </c>
      <c r="P3706">
        <v>100574</v>
      </c>
      <c r="Q3706">
        <v>12</v>
      </c>
      <c r="R3706">
        <v>100575</v>
      </c>
      <c r="S3706">
        <v>13</v>
      </c>
      <c r="T3706">
        <v>100576</v>
      </c>
      <c r="U3706">
        <v>14</v>
      </c>
      <c r="V3706">
        <v>100576</v>
      </c>
      <c r="W3706">
        <v>15</v>
      </c>
      <c r="X3706">
        <v>100574</v>
      </c>
      <c r="Y3706">
        <v>16</v>
      </c>
      <c r="Z3706">
        <v>100575</v>
      </c>
      <c r="AA3706">
        <v>17</v>
      </c>
      <c r="AB3706">
        <v>100575</v>
      </c>
      <c r="AC3706">
        <v>19</v>
      </c>
      <c r="AD3706">
        <v>100575</v>
      </c>
      <c r="AE3706">
        <v>20</v>
      </c>
      <c r="AF3706">
        <v>201916</v>
      </c>
      <c r="AG3706">
        <v>18</v>
      </c>
      <c r="AH3706" t="e">
        <f>VLOOKUP(AF3706,关卡难度线!B:H,11,0)</f>
        <v>#N/A</v>
      </c>
    </row>
    <row r="3707" spans="14:34">
      <c r="N3707" s="14">
        <v>100576</v>
      </c>
      <c r="O3707">
        <v>11</v>
      </c>
      <c r="P3707">
        <v>100574</v>
      </c>
      <c r="Q3707">
        <v>12</v>
      </c>
      <c r="R3707">
        <v>100575</v>
      </c>
      <c r="S3707">
        <v>13</v>
      </c>
      <c r="T3707">
        <v>100574</v>
      </c>
      <c r="U3707">
        <v>14</v>
      </c>
      <c r="V3707">
        <v>100576</v>
      </c>
      <c r="W3707">
        <v>15</v>
      </c>
      <c r="X3707">
        <v>100575</v>
      </c>
      <c r="Y3707">
        <v>16</v>
      </c>
      <c r="Z3707">
        <v>100576</v>
      </c>
      <c r="AA3707">
        <v>17</v>
      </c>
      <c r="AB3707">
        <v>100575</v>
      </c>
      <c r="AC3707">
        <v>19</v>
      </c>
      <c r="AD3707">
        <v>100576</v>
      </c>
      <c r="AE3707">
        <v>20</v>
      </c>
      <c r="AF3707">
        <v>201917</v>
      </c>
      <c r="AG3707">
        <v>18</v>
      </c>
      <c r="AH3707" t="e">
        <f>VLOOKUP(AF3707,关卡难度线!B:H,11,0)</f>
        <v>#N/A</v>
      </c>
    </row>
    <row r="3708" spans="14:34">
      <c r="N3708" s="14">
        <v>100575</v>
      </c>
      <c r="O3708">
        <v>11</v>
      </c>
      <c r="P3708">
        <v>100575</v>
      </c>
      <c r="Q3708">
        <v>12</v>
      </c>
      <c r="R3708">
        <v>100574</v>
      </c>
      <c r="S3708">
        <v>13</v>
      </c>
      <c r="T3708">
        <v>100576</v>
      </c>
      <c r="U3708">
        <v>14</v>
      </c>
      <c r="V3708">
        <v>100576</v>
      </c>
      <c r="W3708">
        <v>15</v>
      </c>
      <c r="X3708">
        <v>100574</v>
      </c>
      <c r="Y3708">
        <v>16</v>
      </c>
      <c r="Z3708">
        <v>100575</v>
      </c>
      <c r="AA3708">
        <v>17</v>
      </c>
      <c r="AB3708">
        <v>100576</v>
      </c>
      <c r="AC3708">
        <v>19</v>
      </c>
      <c r="AD3708">
        <v>100575</v>
      </c>
      <c r="AE3708">
        <v>20</v>
      </c>
      <c r="AF3708">
        <v>201918</v>
      </c>
      <c r="AG3708">
        <v>18</v>
      </c>
      <c r="AH3708" t="e">
        <f>VLOOKUP(AF3708,关卡难度线!B:H,11,0)</f>
        <v>#N/A</v>
      </c>
    </row>
    <row r="3709" spans="14:34">
      <c r="N3709" s="14">
        <v>100576</v>
      </c>
      <c r="O3709">
        <v>11</v>
      </c>
      <c r="P3709">
        <v>100574</v>
      </c>
      <c r="Q3709">
        <v>12</v>
      </c>
      <c r="R3709">
        <v>100576</v>
      </c>
      <c r="S3709">
        <v>13</v>
      </c>
      <c r="T3709">
        <v>100574</v>
      </c>
      <c r="U3709">
        <v>14</v>
      </c>
      <c r="V3709">
        <v>100575</v>
      </c>
      <c r="W3709">
        <v>15</v>
      </c>
      <c r="X3709">
        <v>100576</v>
      </c>
      <c r="Y3709">
        <v>16</v>
      </c>
      <c r="Z3709">
        <v>100574</v>
      </c>
      <c r="AA3709">
        <v>17</v>
      </c>
      <c r="AB3709">
        <v>100576</v>
      </c>
      <c r="AC3709">
        <v>19</v>
      </c>
      <c r="AD3709">
        <v>100574</v>
      </c>
      <c r="AE3709">
        <v>20</v>
      </c>
      <c r="AF3709">
        <v>201919</v>
      </c>
      <c r="AG3709">
        <v>18</v>
      </c>
      <c r="AH3709" t="e">
        <f>VLOOKUP(AF3709,关卡难度线!B:H,11,0)</f>
        <v>#N/A</v>
      </c>
    </row>
    <row r="3710" spans="14:34">
      <c r="N3710" s="14">
        <v>100574</v>
      </c>
      <c r="O3710">
        <v>11</v>
      </c>
      <c r="P3710">
        <v>100576</v>
      </c>
      <c r="Q3710">
        <v>12</v>
      </c>
      <c r="R3710">
        <v>100575</v>
      </c>
      <c r="S3710">
        <v>13</v>
      </c>
      <c r="T3710">
        <v>100575</v>
      </c>
      <c r="U3710">
        <v>14</v>
      </c>
      <c r="V3710">
        <v>100574</v>
      </c>
      <c r="W3710">
        <v>15</v>
      </c>
      <c r="X3710">
        <v>100575</v>
      </c>
      <c r="Y3710">
        <v>16</v>
      </c>
      <c r="Z3710">
        <v>100574</v>
      </c>
      <c r="AA3710">
        <v>17</v>
      </c>
      <c r="AB3710">
        <v>100575</v>
      </c>
      <c r="AC3710">
        <v>19</v>
      </c>
      <c r="AD3710">
        <v>100575</v>
      </c>
      <c r="AE3710">
        <v>20</v>
      </c>
      <c r="AF3710">
        <v>201920</v>
      </c>
      <c r="AG3710">
        <v>18</v>
      </c>
      <c r="AH3710" t="e">
        <f>VLOOKUP(AF3710,关卡难度线!B:H,11,0)</f>
        <v>#N/A</v>
      </c>
    </row>
    <row r="3711" spans="14:34">
      <c r="N3711" s="14">
        <v>100574</v>
      </c>
      <c r="O3711">
        <v>11</v>
      </c>
      <c r="P3711">
        <v>100575</v>
      </c>
      <c r="Q3711">
        <v>12</v>
      </c>
      <c r="R3711">
        <v>100576</v>
      </c>
      <c r="S3711">
        <v>13</v>
      </c>
      <c r="T3711">
        <v>100576</v>
      </c>
      <c r="U3711">
        <v>14</v>
      </c>
      <c r="V3711">
        <v>100576</v>
      </c>
      <c r="W3711">
        <v>15</v>
      </c>
      <c r="X3711">
        <v>100575</v>
      </c>
      <c r="Y3711">
        <v>16</v>
      </c>
      <c r="Z3711">
        <v>100576</v>
      </c>
      <c r="AA3711">
        <v>17</v>
      </c>
      <c r="AB3711">
        <v>100576</v>
      </c>
      <c r="AC3711">
        <v>19</v>
      </c>
      <c r="AD3711">
        <v>100575</v>
      </c>
      <c r="AE3711">
        <v>20</v>
      </c>
      <c r="AF3711">
        <v>201911</v>
      </c>
      <c r="AG3711">
        <v>18</v>
      </c>
      <c r="AH3711" t="e">
        <f>VLOOKUP(AF3711,关卡难度线!B:H,11,0)</f>
        <v>#N/A</v>
      </c>
    </row>
    <row r="3712" spans="14:34">
      <c r="N3712" s="14">
        <v>100574</v>
      </c>
      <c r="O3712">
        <v>11</v>
      </c>
      <c r="P3712">
        <v>100575</v>
      </c>
      <c r="Q3712">
        <v>12</v>
      </c>
      <c r="R3712">
        <v>100575</v>
      </c>
      <c r="S3712">
        <v>13</v>
      </c>
      <c r="T3712">
        <v>100574</v>
      </c>
      <c r="U3712">
        <v>14</v>
      </c>
      <c r="V3712">
        <v>100575</v>
      </c>
      <c r="W3712">
        <v>15</v>
      </c>
      <c r="X3712">
        <v>100576</v>
      </c>
      <c r="Y3712">
        <v>16</v>
      </c>
      <c r="Z3712">
        <v>100575</v>
      </c>
      <c r="AA3712">
        <v>17</v>
      </c>
      <c r="AB3712">
        <v>100575</v>
      </c>
      <c r="AC3712">
        <v>19</v>
      </c>
      <c r="AD3712">
        <v>100574</v>
      </c>
      <c r="AE3712">
        <v>20</v>
      </c>
      <c r="AF3712">
        <v>201912</v>
      </c>
      <c r="AG3712">
        <v>18</v>
      </c>
      <c r="AH3712" t="e">
        <f>VLOOKUP(AF3712,关卡难度线!B:H,11,0)</f>
        <v>#N/A</v>
      </c>
    </row>
    <row r="3713" spans="14:34">
      <c r="N3713" s="14">
        <v>100576</v>
      </c>
      <c r="O3713">
        <v>11</v>
      </c>
      <c r="P3713">
        <v>100575</v>
      </c>
      <c r="Q3713">
        <v>12</v>
      </c>
      <c r="R3713">
        <v>100575</v>
      </c>
      <c r="S3713">
        <v>13</v>
      </c>
      <c r="T3713">
        <v>100574</v>
      </c>
      <c r="U3713">
        <v>14</v>
      </c>
      <c r="V3713">
        <v>100576</v>
      </c>
      <c r="W3713">
        <v>15</v>
      </c>
      <c r="X3713">
        <v>100576</v>
      </c>
      <c r="Y3713">
        <v>16</v>
      </c>
      <c r="Z3713">
        <v>100574</v>
      </c>
      <c r="AA3713">
        <v>17</v>
      </c>
      <c r="AB3713">
        <v>100574</v>
      </c>
      <c r="AC3713">
        <v>19</v>
      </c>
      <c r="AD3713">
        <v>100575</v>
      </c>
      <c r="AE3713">
        <v>20</v>
      </c>
      <c r="AF3713">
        <v>201913</v>
      </c>
      <c r="AG3713">
        <v>18</v>
      </c>
      <c r="AH3713" t="e">
        <f>VLOOKUP(AF3713,关卡难度线!B:H,11,0)</f>
        <v>#N/A</v>
      </c>
    </row>
    <row r="3714" spans="14:34">
      <c r="N3714" s="14">
        <v>100576</v>
      </c>
      <c r="O3714">
        <v>11</v>
      </c>
      <c r="P3714">
        <v>100575</v>
      </c>
      <c r="Q3714">
        <v>12</v>
      </c>
      <c r="R3714">
        <v>100576</v>
      </c>
      <c r="S3714">
        <v>13</v>
      </c>
      <c r="T3714">
        <v>100576</v>
      </c>
      <c r="U3714">
        <v>14</v>
      </c>
      <c r="V3714">
        <v>100574</v>
      </c>
      <c r="W3714">
        <v>15</v>
      </c>
      <c r="X3714">
        <v>100576</v>
      </c>
      <c r="Y3714">
        <v>16</v>
      </c>
      <c r="Z3714">
        <v>100576</v>
      </c>
      <c r="AA3714">
        <v>17</v>
      </c>
      <c r="AB3714">
        <v>100575</v>
      </c>
      <c r="AC3714">
        <v>19</v>
      </c>
      <c r="AD3714">
        <v>100574</v>
      </c>
      <c r="AE3714">
        <v>20</v>
      </c>
      <c r="AF3714">
        <v>201914</v>
      </c>
      <c r="AG3714">
        <v>18</v>
      </c>
      <c r="AH3714" t="e">
        <f>VLOOKUP(AF3714,关卡难度线!B:H,11,0)</f>
        <v>#N/A</v>
      </c>
    </row>
    <row r="3715" spans="14:34">
      <c r="N3715" s="14">
        <v>100576</v>
      </c>
      <c r="O3715">
        <v>11</v>
      </c>
      <c r="P3715">
        <v>100574</v>
      </c>
      <c r="Q3715">
        <v>12</v>
      </c>
      <c r="R3715">
        <v>100574</v>
      </c>
      <c r="S3715">
        <v>13</v>
      </c>
      <c r="T3715">
        <v>100576</v>
      </c>
      <c r="U3715">
        <v>14</v>
      </c>
      <c r="V3715">
        <v>100574</v>
      </c>
      <c r="W3715">
        <v>15</v>
      </c>
      <c r="X3715">
        <v>100574</v>
      </c>
      <c r="Y3715">
        <v>16</v>
      </c>
      <c r="Z3715">
        <v>100575</v>
      </c>
      <c r="AA3715">
        <v>17</v>
      </c>
      <c r="AB3715">
        <v>100574</v>
      </c>
      <c r="AC3715">
        <v>19</v>
      </c>
      <c r="AD3715">
        <v>100576</v>
      </c>
      <c r="AE3715">
        <v>20</v>
      </c>
      <c r="AF3715">
        <v>201915</v>
      </c>
      <c r="AG3715">
        <v>18</v>
      </c>
      <c r="AH3715" t="e">
        <f>VLOOKUP(AF3715,关卡难度线!B:H,11,0)</f>
        <v>#N/A</v>
      </c>
    </row>
    <row r="3716" spans="14:34">
      <c r="N3716" s="14">
        <v>100575</v>
      </c>
      <c r="O3716">
        <v>11</v>
      </c>
      <c r="P3716">
        <v>100574</v>
      </c>
      <c r="Q3716">
        <v>12</v>
      </c>
      <c r="R3716">
        <v>100575</v>
      </c>
      <c r="S3716">
        <v>13</v>
      </c>
      <c r="T3716">
        <v>100576</v>
      </c>
      <c r="U3716">
        <v>14</v>
      </c>
      <c r="V3716">
        <v>100576</v>
      </c>
      <c r="W3716">
        <v>15</v>
      </c>
      <c r="X3716">
        <v>100574</v>
      </c>
      <c r="Y3716">
        <v>16</v>
      </c>
      <c r="Z3716">
        <v>100575</v>
      </c>
      <c r="AA3716">
        <v>17</v>
      </c>
      <c r="AB3716">
        <v>100575</v>
      </c>
      <c r="AC3716">
        <v>19</v>
      </c>
      <c r="AD3716">
        <v>100575</v>
      </c>
      <c r="AE3716">
        <v>20</v>
      </c>
      <c r="AF3716">
        <v>201916</v>
      </c>
      <c r="AG3716">
        <v>18</v>
      </c>
      <c r="AH3716" t="e">
        <f>VLOOKUP(AF3716,关卡难度线!B:H,11,0)</f>
        <v>#N/A</v>
      </c>
    </row>
    <row r="3717" spans="14:34">
      <c r="N3717" s="14">
        <v>100576</v>
      </c>
      <c r="O3717">
        <v>11</v>
      </c>
      <c r="P3717">
        <v>100574</v>
      </c>
      <c r="Q3717">
        <v>12</v>
      </c>
      <c r="R3717">
        <v>100575</v>
      </c>
      <c r="S3717">
        <v>13</v>
      </c>
      <c r="T3717">
        <v>100574</v>
      </c>
      <c r="U3717">
        <v>14</v>
      </c>
      <c r="V3717">
        <v>100576</v>
      </c>
      <c r="W3717">
        <v>15</v>
      </c>
      <c r="X3717">
        <v>100575</v>
      </c>
      <c r="Y3717">
        <v>16</v>
      </c>
      <c r="Z3717">
        <v>100576</v>
      </c>
      <c r="AA3717">
        <v>17</v>
      </c>
      <c r="AB3717">
        <v>100575</v>
      </c>
      <c r="AC3717">
        <v>19</v>
      </c>
      <c r="AD3717">
        <v>100576</v>
      </c>
      <c r="AE3717">
        <v>20</v>
      </c>
      <c r="AF3717">
        <v>201917</v>
      </c>
      <c r="AG3717">
        <v>18</v>
      </c>
      <c r="AH3717" t="e">
        <f>VLOOKUP(AF3717,关卡难度线!B:H,11,0)</f>
        <v>#N/A</v>
      </c>
    </row>
    <row r="3718" spans="14:34">
      <c r="N3718" s="14">
        <v>100575</v>
      </c>
      <c r="O3718">
        <v>11</v>
      </c>
      <c r="P3718">
        <v>100575</v>
      </c>
      <c r="Q3718">
        <v>12</v>
      </c>
      <c r="R3718">
        <v>100574</v>
      </c>
      <c r="S3718">
        <v>13</v>
      </c>
      <c r="T3718">
        <v>100576</v>
      </c>
      <c r="U3718">
        <v>14</v>
      </c>
      <c r="V3718">
        <v>100576</v>
      </c>
      <c r="W3718">
        <v>15</v>
      </c>
      <c r="X3718">
        <v>100574</v>
      </c>
      <c r="Y3718">
        <v>16</v>
      </c>
      <c r="Z3718">
        <v>100575</v>
      </c>
      <c r="AA3718">
        <v>17</v>
      </c>
      <c r="AB3718">
        <v>100576</v>
      </c>
      <c r="AC3718">
        <v>19</v>
      </c>
      <c r="AD3718">
        <v>100575</v>
      </c>
      <c r="AE3718">
        <v>20</v>
      </c>
      <c r="AF3718">
        <v>201918</v>
      </c>
      <c r="AG3718">
        <v>18</v>
      </c>
      <c r="AH3718" t="e">
        <f>VLOOKUP(AF3718,关卡难度线!B:H,11,0)</f>
        <v>#N/A</v>
      </c>
    </row>
    <row r="3719" spans="14:34">
      <c r="N3719" s="14">
        <v>100576</v>
      </c>
      <c r="O3719">
        <v>11</v>
      </c>
      <c r="P3719">
        <v>100574</v>
      </c>
      <c r="Q3719">
        <v>12</v>
      </c>
      <c r="R3719">
        <v>100576</v>
      </c>
      <c r="S3719">
        <v>13</v>
      </c>
      <c r="T3719">
        <v>100574</v>
      </c>
      <c r="U3719">
        <v>14</v>
      </c>
      <c r="V3719">
        <v>100575</v>
      </c>
      <c r="W3719">
        <v>15</v>
      </c>
      <c r="X3719">
        <v>100576</v>
      </c>
      <c r="Y3719">
        <v>16</v>
      </c>
      <c r="Z3719">
        <v>100574</v>
      </c>
      <c r="AA3719">
        <v>17</v>
      </c>
      <c r="AB3719">
        <v>100576</v>
      </c>
      <c r="AC3719">
        <v>19</v>
      </c>
      <c r="AD3719">
        <v>100574</v>
      </c>
      <c r="AE3719">
        <v>20</v>
      </c>
      <c r="AF3719">
        <v>201919</v>
      </c>
      <c r="AG3719">
        <v>18</v>
      </c>
      <c r="AH3719" t="e">
        <f>VLOOKUP(AF3719,关卡难度线!B:H,11,0)</f>
        <v>#N/A</v>
      </c>
    </row>
    <row r="3720" spans="14:34">
      <c r="N3720" s="14">
        <v>100574</v>
      </c>
      <c r="O3720">
        <v>11</v>
      </c>
      <c r="P3720">
        <v>100576</v>
      </c>
      <c r="Q3720">
        <v>12</v>
      </c>
      <c r="R3720">
        <v>100575</v>
      </c>
      <c r="S3720">
        <v>13</v>
      </c>
      <c r="T3720">
        <v>100575</v>
      </c>
      <c r="U3720">
        <v>14</v>
      </c>
      <c r="V3720">
        <v>100574</v>
      </c>
      <c r="W3720">
        <v>15</v>
      </c>
      <c r="X3720">
        <v>100575</v>
      </c>
      <c r="Y3720">
        <v>16</v>
      </c>
      <c r="Z3720">
        <v>100574</v>
      </c>
      <c r="AA3720">
        <v>17</v>
      </c>
      <c r="AB3720">
        <v>100575</v>
      </c>
      <c r="AC3720">
        <v>19</v>
      </c>
      <c r="AD3720">
        <v>100575</v>
      </c>
      <c r="AE3720">
        <v>20</v>
      </c>
      <c r="AF3720">
        <v>201920</v>
      </c>
      <c r="AG3720">
        <v>18</v>
      </c>
      <c r="AH3720" t="e">
        <f>VLOOKUP(AF3720,关卡难度线!B:H,11,0)</f>
        <v>#N/A</v>
      </c>
    </row>
    <row r="3721" spans="14:34">
      <c r="N3721" s="14">
        <v>100579</v>
      </c>
      <c r="O3721">
        <v>11</v>
      </c>
      <c r="P3721">
        <v>100578</v>
      </c>
      <c r="Q3721">
        <v>12</v>
      </c>
      <c r="R3721">
        <v>100578</v>
      </c>
      <c r="S3721">
        <v>13</v>
      </c>
      <c r="T3721">
        <v>100579</v>
      </c>
      <c r="U3721">
        <v>14</v>
      </c>
      <c r="V3721">
        <v>100578</v>
      </c>
      <c r="W3721">
        <v>15</v>
      </c>
      <c r="X3721">
        <v>100577</v>
      </c>
      <c r="Y3721">
        <v>16</v>
      </c>
      <c r="Z3721">
        <v>100578</v>
      </c>
      <c r="AA3721">
        <v>17</v>
      </c>
      <c r="AB3721">
        <v>100577</v>
      </c>
      <c r="AC3721">
        <v>19</v>
      </c>
      <c r="AD3721">
        <v>100579</v>
      </c>
      <c r="AE3721">
        <v>20</v>
      </c>
      <c r="AF3721">
        <v>201921</v>
      </c>
      <c r="AG3721">
        <v>18</v>
      </c>
      <c r="AH3721" t="e">
        <f>VLOOKUP(AF3721,关卡难度线!B:H,11,0)</f>
        <v>#N/A</v>
      </c>
    </row>
    <row r="3722" spans="14:34">
      <c r="N3722" s="14">
        <v>100577</v>
      </c>
      <c r="O3722">
        <v>11</v>
      </c>
      <c r="P3722">
        <v>100577</v>
      </c>
      <c r="Q3722">
        <v>12</v>
      </c>
      <c r="R3722">
        <v>100579</v>
      </c>
      <c r="S3722">
        <v>13</v>
      </c>
      <c r="T3722">
        <v>100577</v>
      </c>
      <c r="U3722">
        <v>14</v>
      </c>
      <c r="V3722">
        <v>100578</v>
      </c>
      <c r="W3722">
        <v>15</v>
      </c>
      <c r="X3722">
        <v>100577</v>
      </c>
      <c r="Y3722">
        <v>16</v>
      </c>
      <c r="Z3722">
        <v>100578</v>
      </c>
      <c r="AA3722">
        <v>17</v>
      </c>
      <c r="AB3722">
        <v>100579</v>
      </c>
      <c r="AC3722">
        <v>19</v>
      </c>
      <c r="AD3722">
        <v>100578</v>
      </c>
      <c r="AE3722">
        <v>20</v>
      </c>
      <c r="AF3722">
        <v>201922</v>
      </c>
      <c r="AG3722">
        <v>18</v>
      </c>
      <c r="AH3722" t="e">
        <f>VLOOKUP(AF3722,关卡难度线!B:H,11,0)</f>
        <v>#N/A</v>
      </c>
    </row>
    <row r="3723" spans="14:34">
      <c r="N3723" s="14">
        <v>100579</v>
      </c>
      <c r="O3723">
        <v>11</v>
      </c>
      <c r="P3723">
        <v>100578</v>
      </c>
      <c r="Q3723">
        <v>12</v>
      </c>
      <c r="R3723">
        <v>100579</v>
      </c>
      <c r="S3723">
        <v>13</v>
      </c>
      <c r="T3723">
        <v>100579</v>
      </c>
      <c r="U3723">
        <v>14</v>
      </c>
      <c r="V3723">
        <v>100577</v>
      </c>
      <c r="W3723">
        <v>15</v>
      </c>
      <c r="X3723">
        <v>100578</v>
      </c>
      <c r="Y3723">
        <v>16</v>
      </c>
      <c r="Z3723">
        <v>100579</v>
      </c>
      <c r="AA3723">
        <v>17</v>
      </c>
      <c r="AB3723">
        <v>100579</v>
      </c>
      <c r="AC3723">
        <v>19</v>
      </c>
      <c r="AD3723">
        <v>100578</v>
      </c>
      <c r="AE3723">
        <v>20</v>
      </c>
      <c r="AF3723">
        <v>201923</v>
      </c>
      <c r="AG3723">
        <v>18</v>
      </c>
      <c r="AH3723" t="e">
        <f>VLOOKUP(AF3723,关卡难度线!B:H,11,0)</f>
        <v>#N/A</v>
      </c>
    </row>
    <row r="3724" spans="14:34">
      <c r="N3724" s="14">
        <v>100577</v>
      </c>
      <c r="O3724">
        <v>11</v>
      </c>
      <c r="P3724">
        <v>100579</v>
      </c>
      <c r="Q3724">
        <v>12</v>
      </c>
      <c r="R3724">
        <v>100578</v>
      </c>
      <c r="S3724">
        <v>13</v>
      </c>
      <c r="T3724">
        <v>100578</v>
      </c>
      <c r="U3724">
        <v>14</v>
      </c>
      <c r="V3724">
        <v>100577</v>
      </c>
      <c r="W3724">
        <v>15</v>
      </c>
      <c r="X3724">
        <v>100578</v>
      </c>
      <c r="Y3724">
        <v>16</v>
      </c>
      <c r="Z3724">
        <v>100578</v>
      </c>
      <c r="AA3724">
        <v>17</v>
      </c>
      <c r="AB3724">
        <v>100578</v>
      </c>
      <c r="AC3724">
        <v>19</v>
      </c>
      <c r="AD3724">
        <v>100578</v>
      </c>
      <c r="AE3724">
        <v>20</v>
      </c>
      <c r="AF3724">
        <v>201924</v>
      </c>
      <c r="AG3724">
        <v>18</v>
      </c>
      <c r="AH3724" t="e">
        <f>VLOOKUP(AF3724,关卡难度线!B:H,11,0)</f>
        <v>#N/A</v>
      </c>
    </row>
    <row r="3725" spans="14:34">
      <c r="N3725" s="14">
        <v>100577</v>
      </c>
      <c r="O3725">
        <v>11</v>
      </c>
      <c r="P3725">
        <v>100577</v>
      </c>
      <c r="Q3725">
        <v>12</v>
      </c>
      <c r="R3725">
        <v>100577</v>
      </c>
      <c r="S3725">
        <v>13</v>
      </c>
      <c r="T3725">
        <v>100579</v>
      </c>
      <c r="U3725">
        <v>14</v>
      </c>
      <c r="V3725">
        <v>100579</v>
      </c>
      <c r="W3725">
        <v>15</v>
      </c>
      <c r="X3725">
        <v>100577</v>
      </c>
      <c r="Y3725">
        <v>16</v>
      </c>
      <c r="Z3725">
        <v>100579</v>
      </c>
      <c r="AA3725">
        <v>17</v>
      </c>
      <c r="AB3725">
        <v>100579</v>
      </c>
      <c r="AC3725">
        <v>19</v>
      </c>
      <c r="AD3725">
        <v>100577</v>
      </c>
      <c r="AE3725">
        <v>20</v>
      </c>
      <c r="AF3725">
        <v>201925</v>
      </c>
      <c r="AG3725">
        <v>18</v>
      </c>
      <c r="AH3725" t="e">
        <f>VLOOKUP(AF3725,关卡难度线!B:H,11,0)</f>
        <v>#N/A</v>
      </c>
    </row>
    <row r="3726" spans="14:34">
      <c r="N3726" s="14">
        <v>100577</v>
      </c>
      <c r="O3726">
        <v>11</v>
      </c>
      <c r="P3726">
        <v>100577</v>
      </c>
      <c r="Q3726">
        <v>12</v>
      </c>
      <c r="R3726">
        <v>100578</v>
      </c>
      <c r="S3726">
        <v>13</v>
      </c>
      <c r="T3726">
        <v>100578</v>
      </c>
      <c r="U3726">
        <v>14</v>
      </c>
      <c r="V3726">
        <v>100578</v>
      </c>
      <c r="W3726">
        <v>15</v>
      </c>
      <c r="X3726">
        <v>100578</v>
      </c>
      <c r="Y3726">
        <v>16</v>
      </c>
      <c r="Z3726">
        <v>100578</v>
      </c>
      <c r="AA3726">
        <v>17</v>
      </c>
      <c r="AB3726">
        <v>100579</v>
      </c>
      <c r="AC3726">
        <v>19</v>
      </c>
      <c r="AD3726">
        <v>100579</v>
      </c>
      <c r="AE3726">
        <v>20</v>
      </c>
      <c r="AF3726">
        <v>201926</v>
      </c>
      <c r="AG3726">
        <v>18</v>
      </c>
      <c r="AH3726" t="e">
        <f>VLOOKUP(AF3726,关卡难度线!B:H,11,0)</f>
        <v>#N/A</v>
      </c>
    </row>
    <row r="3727" spans="14:34">
      <c r="N3727" s="14">
        <v>100578</v>
      </c>
      <c r="O3727">
        <v>11</v>
      </c>
      <c r="P3727">
        <v>100578</v>
      </c>
      <c r="Q3727">
        <v>12</v>
      </c>
      <c r="R3727">
        <v>100579</v>
      </c>
      <c r="S3727">
        <v>13</v>
      </c>
      <c r="T3727">
        <v>100577</v>
      </c>
      <c r="U3727">
        <v>14</v>
      </c>
      <c r="V3727">
        <v>100577</v>
      </c>
      <c r="W3727">
        <v>15</v>
      </c>
      <c r="X3727">
        <v>100577</v>
      </c>
      <c r="Y3727">
        <v>16</v>
      </c>
      <c r="Z3727">
        <v>100577</v>
      </c>
      <c r="AA3727">
        <v>17</v>
      </c>
      <c r="AB3727">
        <v>100578</v>
      </c>
      <c r="AC3727">
        <v>19</v>
      </c>
      <c r="AD3727">
        <v>100579</v>
      </c>
      <c r="AE3727">
        <v>20</v>
      </c>
      <c r="AF3727">
        <v>201927</v>
      </c>
      <c r="AG3727">
        <v>18</v>
      </c>
      <c r="AH3727" t="e">
        <f>VLOOKUP(AF3727,关卡难度线!B:H,11,0)</f>
        <v>#N/A</v>
      </c>
    </row>
    <row r="3728" spans="14:34">
      <c r="N3728" s="14">
        <v>100579</v>
      </c>
      <c r="O3728">
        <v>11</v>
      </c>
      <c r="P3728">
        <v>100579</v>
      </c>
      <c r="Q3728">
        <v>12</v>
      </c>
      <c r="R3728">
        <v>100578</v>
      </c>
      <c r="S3728">
        <v>13</v>
      </c>
      <c r="T3728">
        <v>100579</v>
      </c>
      <c r="U3728">
        <v>14</v>
      </c>
      <c r="V3728">
        <v>100577</v>
      </c>
      <c r="W3728">
        <v>15</v>
      </c>
      <c r="X3728">
        <v>100577</v>
      </c>
      <c r="Y3728">
        <v>16</v>
      </c>
      <c r="Z3728">
        <v>100578</v>
      </c>
      <c r="AA3728">
        <v>17</v>
      </c>
      <c r="AB3728">
        <v>100579</v>
      </c>
      <c r="AC3728">
        <v>19</v>
      </c>
      <c r="AD3728">
        <v>100577</v>
      </c>
      <c r="AE3728">
        <v>20</v>
      </c>
      <c r="AF3728">
        <v>201928</v>
      </c>
      <c r="AG3728">
        <v>18</v>
      </c>
      <c r="AH3728" t="e">
        <f>VLOOKUP(AF3728,关卡难度线!B:H,11,0)</f>
        <v>#N/A</v>
      </c>
    </row>
    <row r="3729" spans="14:34">
      <c r="N3729" s="14">
        <v>100577</v>
      </c>
      <c r="O3729">
        <v>11</v>
      </c>
      <c r="P3729">
        <v>100578</v>
      </c>
      <c r="Q3729">
        <v>12</v>
      </c>
      <c r="R3729">
        <v>100577</v>
      </c>
      <c r="S3729">
        <v>13</v>
      </c>
      <c r="T3729">
        <v>100578</v>
      </c>
      <c r="U3729">
        <v>14</v>
      </c>
      <c r="V3729">
        <v>100579</v>
      </c>
      <c r="W3729">
        <v>15</v>
      </c>
      <c r="X3729">
        <v>100578</v>
      </c>
      <c r="Y3729">
        <v>16</v>
      </c>
      <c r="Z3729">
        <v>100577</v>
      </c>
      <c r="AA3729">
        <v>17</v>
      </c>
      <c r="AB3729">
        <v>100579</v>
      </c>
      <c r="AC3729">
        <v>19</v>
      </c>
      <c r="AD3729">
        <v>100577</v>
      </c>
      <c r="AE3729">
        <v>20</v>
      </c>
      <c r="AF3729">
        <v>201929</v>
      </c>
      <c r="AG3729">
        <v>18</v>
      </c>
      <c r="AH3729" t="e">
        <f>VLOOKUP(AF3729,关卡难度线!B:H,11,0)</f>
        <v>#N/A</v>
      </c>
    </row>
    <row r="3730" spans="14:34">
      <c r="N3730" s="14">
        <v>100578</v>
      </c>
      <c r="O3730">
        <v>11</v>
      </c>
      <c r="P3730">
        <v>100577</v>
      </c>
      <c r="Q3730">
        <v>12</v>
      </c>
      <c r="R3730">
        <v>100578</v>
      </c>
      <c r="S3730">
        <v>13</v>
      </c>
      <c r="T3730">
        <v>100578</v>
      </c>
      <c r="U3730">
        <v>14</v>
      </c>
      <c r="V3730">
        <v>100579</v>
      </c>
      <c r="W3730">
        <v>15</v>
      </c>
      <c r="X3730">
        <v>100579</v>
      </c>
      <c r="Y3730">
        <v>16</v>
      </c>
      <c r="Z3730">
        <v>100579</v>
      </c>
      <c r="AA3730">
        <v>17</v>
      </c>
      <c r="AB3730">
        <v>100578</v>
      </c>
      <c r="AC3730">
        <v>19</v>
      </c>
      <c r="AD3730">
        <v>100579</v>
      </c>
      <c r="AE3730">
        <v>20</v>
      </c>
      <c r="AF3730">
        <v>201930</v>
      </c>
      <c r="AG3730">
        <v>18</v>
      </c>
      <c r="AH3730" t="e">
        <f>VLOOKUP(AF3730,关卡难度线!B:H,11,0)</f>
        <v>#N/A</v>
      </c>
    </row>
    <row r="3731" spans="14:34">
      <c r="N3731" s="14">
        <v>100579</v>
      </c>
      <c r="O3731">
        <v>11</v>
      </c>
      <c r="P3731">
        <v>100578</v>
      </c>
      <c r="Q3731">
        <v>12</v>
      </c>
      <c r="R3731">
        <v>100578</v>
      </c>
      <c r="S3731">
        <v>13</v>
      </c>
      <c r="T3731">
        <v>100579</v>
      </c>
      <c r="U3731">
        <v>14</v>
      </c>
      <c r="V3731">
        <v>100578</v>
      </c>
      <c r="W3731">
        <v>15</v>
      </c>
      <c r="X3731">
        <v>100577</v>
      </c>
      <c r="Y3731">
        <v>16</v>
      </c>
      <c r="Z3731">
        <v>100578</v>
      </c>
      <c r="AA3731">
        <v>17</v>
      </c>
      <c r="AB3731">
        <v>100577</v>
      </c>
      <c r="AC3731">
        <v>19</v>
      </c>
      <c r="AD3731">
        <v>100579</v>
      </c>
      <c r="AE3731">
        <v>20</v>
      </c>
      <c r="AF3731">
        <v>201921</v>
      </c>
      <c r="AG3731">
        <v>18</v>
      </c>
      <c r="AH3731" t="e">
        <f>VLOOKUP(AF3731,关卡难度线!B:H,11,0)</f>
        <v>#N/A</v>
      </c>
    </row>
    <row r="3732" spans="14:34">
      <c r="N3732" s="14">
        <v>100577</v>
      </c>
      <c r="O3732">
        <v>11</v>
      </c>
      <c r="P3732">
        <v>100577</v>
      </c>
      <c r="Q3732">
        <v>12</v>
      </c>
      <c r="R3732">
        <v>100579</v>
      </c>
      <c r="S3732">
        <v>13</v>
      </c>
      <c r="T3732">
        <v>100577</v>
      </c>
      <c r="U3732">
        <v>14</v>
      </c>
      <c r="V3732">
        <v>100578</v>
      </c>
      <c r="W3732">
        <v>15</v>
      </c>
      <c r="X3732">
        <v>100577</v>
      </c>
      <c r="Y3732">
        <v>16</v>
      </c>
      <c r="Z3732">
        <v>100578</v>
      </c>
      <c r="AA3732">
        <v>17</v>
      </c>
      <c r="AB3732">
        <v>100579</v>
      </c>
      <c r="AC3732">
        <v>19</v>
      </c>
      <c r="AD3732">
        <v>100578</v>
      </c>
      <c r="AE3732">
        <v>20</v>
      </c>
      <c r="AF3732">
        <v>201922</v>
      </c>
      <c r="AG3732">
        <v>18</v>
      </c>
      <c r="AH3732" t="e">
        <f>VLOOKUP(AF3732,关卡难度线!B:H,11,0)</f>
        <v>#N/A</v>
      </c>
    </row>
    <row r="3733" spans="14:34">
      <c r="N3733" s="14">
        <v>100579</v>
      </c>
      <c r="O3733">
        <v>11</v>
      </c>
      <c r="P3733">
        <v>100578</v>
      </c>
      <c r="Q3733">
        <v>12</v>
      </c>
      <c r="R3733">
        <v>100579</v>
      </c>
      <c r="S3733">
        <v>13</v>
      </c>
      <c r="T3733">
        <v>100579</v>
      </c>
      <c r="U3733">
        <v>14</v>
      </c>
      <c r="V3733">
        <v>100577</v>
      </c>
      <c r="W3733">
        <v>15</v>
      </c>
      <c r="X3733">
        <v>100578</v>
      </c>
      <c r="Y3733">
        <v>16</v>
      </c>
      <c r="Z3733">
        <v>100579</v>
      </c>
      <c r="AA3733">
        <v>17</v>
      </c>
      <c r="AB3733">
        <v>100579</v>
      </c>
      <c r="AC3733">
        <v>19</v>
      </c>
      <c r="AD3733">
        <v>100578</v>
      </c>
      <c r="AE3733">
        <v>20</v>
      </c>
      <c r="AF3733">
        <v>201923</v>
      </c>
      <c r="AG3733">
        <v>18</v>
      </c>
      <c r="AH3733" t="e">
        <f>VLOOKUP(AF3733,关卡难度线!B:H,11,0)</f>
        <v>#N/A</v>
      </c>
    </row>
    <row r="3734" spans="14:34">
      <c r="N3734" s="14">
        <v>100577</v>
      </c>
      <c r="O3734">
        <v>11</v>
      </c>
      <c r="P3734">
        <v>100579</v>
      </c>
      <c r="Q3734">
        <v>12</v>
      </c>
      <c r="R3734">
        <v>100578</v>
      </c>
      <c r="S3734">
        <v>13</v>
      </c>
      <c r="T3734">
        <v>100578</v>
      </c>
      <c r="U3734">
        <v>14</v>
      </c>
      <c r="V3734">
        <v>100577</v>
      </c>
      <c r="W3734">
        <v>15</v>
      </c>
      <c r="X3734">
        <v>100578</v>
      </c>
      <c r="Y3734">
        <v>16</v>
      </c>
      <c r="Z3734">
        <v>100578</v>
      </c>
      <c r="AA3734">
        <v>17</v>
      </c>
      <c r="AB3734">
        <v>100578</v>
      </c>
      <c r="AC3734">
        <v>19</v>
      </c>
      <c r="AD3734">
        <v>100578</v>
      </c>
      <c r="AE3734">
        <v>20</v>
      </c>
      <c r="AF3734">
        <v>201924</v>
      </c>
      <c r="AG3734">
        <v>18</v>
      </c>
      <c r="AH3734" t="e">
        <f>VLOOKUP(AF3734,关卡难度线!B:H,11,0)</f>
        <v>#N/A</v>
      </c>
    </row>
    <row r="3735" spans="14:34">
      <c r="N3735" s="14">
        <v>100577</v>
      </c>
      <c r="O3735">
        <v>11</v>
      </c>
      <c r="P3735">
        <v>100577</v>
      </c>
      <c r="Q3735">
        <v>12</v>
      </c>
      <c r="R3735">
        <v>100577</v>
      </c>
      <c r="S3735">
        <v>13</v>
      </c>
      <c r="T3735">
        <v>100579</v>
      </c>
      <c r="U3735">
        <v>14</v>
      </c>
      <c r="V3735">
        <v>100579</v>
      </c>
      <c r="W3735">
        <v>15</v>
      </c>
      <c r="X3735">
        <v>100577</v>
      </c>
      <c r="Y3735">
        <v>16</v>
      </c>
      <c r="Z3735">
        <v>100579</v>
      </c>
      <c r="AA3735">
        <v>17</v>
      </c>
      <c r="AB3735">
        <v>100579</v>
      </c>
      <c r="AC3735">
        <v>19</v>
      </c>
      <c r="AD3735">
        <v>100577</v>
      </c>
      <c r="AE3735">
        <v>20</v>
      </c>
      <c r="AF3735">
        <v>201925</v>
      </c>
      <c r="AG3735">
        <v>18</v>
      </c>
      <c r="AH3735" t="e">
        <f>VLOOKUP(AF3735,关卡难度线!B:H,11,0)</f>
        <v>#N/A</v>
      </c>
    </row>
    <row r="3736" spans="14:34">
      <c r="N3736" s="14">
        <v>100577</v>
      </c>
      <c r="O3736">
        <v>11</v>
      </c>
      <c r="P3736">
        <v>100577</v>
      </c>
      <c r="Q3736">
        <v>12</v>
      </c>
      <c r="R3736">
        <v>100578</v>
      </c>
      <c r="S3736">
        <v>13</v>
      </c>
      <c r="T3736">
        <v>100578</v>
      </c>
      <c r="U3736">
        <v>14</v>
      </c>
      <c r="V3736">
        <v>100578</v>
      </c>
      <c r="W3736">
        <v>15</v>
      </c>
      <c r="X3736">
        <v>100578</v>
      </c>
      <c r="Y3736">
        <v>16</v>
      </c>
      <c r="Z3736">
        <v>100578</v>
      </c>
      <c r="AA3736">
        <v>17</v>
      </c>
      <c r="AB3736">
        <v>100579</v>
      </c>
      <c r="AC3736">
        <v>19</v>
      </c>
      <c r="AD3736">
        <v>100579</v>
      </c>
      <c r="AE3736">
        <v>20</v>
      </c>
      <c r="AF3736">
        <v>201926</v>
      </c>
      <c r="AG3736">
        <v>18</v>
      </c>
      <c r="AH3736" t="e">
        <f>VLOOKUP(AF3736,关卡难度线!B:H,11,0)</f>
        <v>#N/A</v>
      </c>
    </row>
    <row r="3737" spans="14:34">
      <c r="N3737" s="14">
        <v>100578</v>
      </c>
      <c r="O3737">
        <v>11</v>
      </c>
      <c r="P3737">
        <v>100578</v>
      </c>
      <c r="Q3737">
        <v>12</v>
      </c>
      <c r="R3737">
        <v>100579</v>
      </c>
      <c r="S3737">
        <v>13</v>
      </c>
      <c r="T3737">
        <v>100577</v>
      </c>
      <c r="U3737">
        <v>14</v>
      </c>
      <c r="V3737">
        <v>100577</v>
      </c>
      <c r="W3737">
        <v>15</v>
      </c>
      <c r="X3737">
        <v>100577</v>
      </c>
      <c r="Y3737">
        <v>16</v>
      </c>
      <c r="Z3737">
        <v>100577</v>
      </c>
      <c r="AA3737">
        <v>17</v>
      </c>
      <c r="AB3737">
        <v>100578</v>
      </c>
      <c r="AC3737">
        <v>19</v>
      </c>
      <c r="AD3737">
        <v>100579</v>
      </c>
      <c r="AE3737">
        <v>20</v>
      </c>
      <c r="AF3737">
        <v>201927</v>
      </c>
      <c r="AG3737">
        <v>18</v>
      </c>
      <c r="AH3737" t="e">
        <f>VLOOKUP(AF3737,关卡难度线!B:H,11,0)</f>
        <v>#N/A</v>
      </c>
    </row>
    <row r="3738" spans="14:34">
      <c r="N3738" s="14">
        <v>100579</v>
      </c>
      <c r="O3738">
        <v>11</v>
      </c>
      <c r="P3738">
        <v>100579</v>
      </c>
      <c r="Q3738">
        <v>12</v>
      </c>
      <c r="R3738">
        <v>100578</v>
      </c>
      <c r="S3738">
        <v>13</v>
      </c>
      <c r="T3738">
        <v>100579</v>
      </c>
      <c r="U3738">
        <v>14</v>
      </c>
      <c r="V3738">
        <v>100577</v>
      </c>
      <c r="W3738">
        <v>15</v>
      </c>
      <c r="X3738">
        <v>100577</v>
      </c>
      <c r="Y3738">
        <v>16</v>
      </c>
      <c r="Z3738">
        <v>100578</v>
      </c>
      <c r="AA3738">
        <v>17</v>
      </c>
      <c r="AB3738">
        <v>100579</v>
      </c>
      <c r="AC3738">
        <v>19</v>
      </c>
      <c r="AD3738">
        <v>100577</v>
      </c>
      <c r="AE3738">
        <v>20</v>
      </c>
      <c r="AF3738">
        <v>201928</v>
      </c>
      <c r="AG3738">
        <v>18</v>
      </c>
      <c r="AH3738" t="e">
        <f>VLOOKUP(AF3738,关卡难度线!B:H,11,0)</f>
        <v>#N/A</v>
      </c>
    </row>
    <row r="3739" spans="14:34">
      <c r="N3739" s="14">
        <v>100577</v>
      </c>
      <c r="O3739">
        <v>11</v>
      </c>
      <c r="P3739">
        <v>100578</v>
      </c>
      <c r="Q3739">
        <v>12</v>
      </c>
      <c r="R3739">
        <v>100577</v>
      </c>
      <c r="S3739">
        <v>13</v>
      </c>
      <c r="T3739">
        <v>100578</v>
      </c>
      <c r="U3739">
        <v>14</v>
      </c>
      <c r="V3739">
        <v>100579</v>
      </c>
      <c r="W3739">
        <v>15</v>
      </c>
      <c r="X3739">
        <v>100578</v>
      </c>
      <c r="Y3739">
        <v>16</v>
      </c>
      <c r="Z3739">
        <v>100577</v>
      </c>
      <c r="AA3739">
        <v>17</v>
      </c>
      <c r="AB3739">
        <v>100579</v>
      </c>
      <c r="AC3739">
        <v>19</v>
      </c>
      <c r="AD3739">
        <v>100577</v>
      </c>
      <c r="AE3739">
        <v>20</v>
      </c>
      <c r="AF3739">
        <v>201929</v>
      </c>
      <c r="AG3739">
        <v>18</v>
      </c>
      <c r="AH3739" t="e">
        <f>VLOOKUP(AF3739,关卡难度线!B:H,11,0)</f>
        <v>#N/A</v>
      </c>
    </row>
    <row r="3740" spans="14:34">
      <c r="N3740" s="14">
        <v>100578</v>
      </c>
      <c r="O3740">
        <v>11</v>
      </c>
      <c r="P3740">
        <v>100577</v>
      </c>
      <c r="Q3740">
        <v>12</v>
      </c>
      <c r="R3740">
        <v>100578</v>
      </c>
      <c r="S3740">
        <v>13</v>
      </c>
      <c r="T3740">
        <v>100578</v>
      </c>
      <c r="U3740">
        <v>14</v>
      </c>
      <c r="V3740">
        <v>100579</v>
      </c>
      <c r="W3740">
        <v>15</v>
      </c>
      <c r="X3740">
        <v>100579</v>
      </c>
      <c r="Y3740">
        <v>16</v>
      </c>
      <c r="Z3740">
        <v>100579</v>
      </c>
      <c r="AA3740">
        <v>17</v>
      </c>
      <c r="AB3740">
        <v>100578</v>
      </c>
      <c r="AC3740">
        <v>19</v>
      </c>
      <c r="AD3740">
        <v>100579</v>
      </c>
      <c r="AE3740">
        <v>20</v>
      </c>
      <c r="AF3740">
        <v>201930</v>
      </c>
      <c r="AG3740">
        <v>18</v>
      </c>
      <c r="AH3740" t="e">
        <f>VLOOKUP(AF3740,关卡难度线!B:H,11,0)</f>
        <v>#N/A</v>
      </c>
    </row>
    <row r="3741" spans="14:34">
      <c r="N3741" s="14">
        <v>100582</v>
      </c>
      <c r="O3741">
        <v>11</v>
      </c>
      <c r="P3741">
        <v>100582</v>
      </c>
      <c r="Q3741">
        <v>12</v>
      </c>
      <c r="R3741">
        <v>100581</v>
      </c>
      <c r="S3741">
        <v>13</v>
      </c>
      <c r="T3741">
        <v>100582</v>
      </c>
      <c r="U3741">
        <v>14</v>
      </c>
      <c r="V3741">
        <v>100581</v>
      </c>
      <c r="W3741">
        <v>15</v>
      </c>
      <c r="X3741">
        <v>100580</v>
      </c>
      <c r="Y3741">
        <v>16</v>
      </c>
      <c r="Z3741">
        <v>100581</v>
      </c>
      <c r="AA3741">
        <v>17</v>
      </c>
      <c r="AB3741">
        <v>100581</v>
      </c>
      <c r="AC3741">
        <v>19</v>
      </c>
      <c r="AD3741">
        <v>100580</v>
      </c>
      <c r="AE3741">
        <v>20</v>
      </c>
      <c r="AF3741">
        <v>201931</v>
      </c>
      <c r="AG3741">
        <v>18</v>
      </c>
      <c r="AH3741" t="e">
        <f>VLOOKUP(AF3741,关卡难度线!B:H,11,0)</f>
        <v>#N/A</v>
      </c>
    </row>
    <row r="3742" spans="14:34">
      <c r="N3742" s="14">
        <v>100580</v>
      </c>
      <c r="O3742">
        <v>11</v>
      </c>
      <c r="P3742">
        <v>100582</v>
      </c>
      <c r="Q3742">
        <v>12</v>
      </c>
      <c r="R3742">
        <v>100581</v>
      </c>
      <c r="S3742">
        <v>13</v>
      </c>
      <c r="T3742">
        <v>100581</v>
      </c>
      <c r="U3742">
        <v>14</v>
      </c>
      <c r="V3742">
        <v>100582</v>
      </c>
      <c r="W3742">
        <v>15</v>
      </c>
      <c r="X3742">
        <v>100581</v>
      </c>
      <c r="Y3742">
        <v>16</v>
      </c>
      <c r="Z3742">
        <v>100580</v>
      </c>
      <c r="AA3742">
        <v>17</v>
      </c>
      <c r="AB3742">
        <v>100581</v>
      </c>
      <c r="AC3742">
        <v>19</v>
      </c>
      <c r="AD3742">
        <v>100580</v>
      </c>
      <c r="AE3742">
        <v>20</v>
      </c>
      <c r="AF3742">
        <v>201932</v>
      </c>
      <c r="AG3742">
        <v>18</v>
      </c>
      <c r="AH3742" t="e">
        <f>VLOOKUP(AF3742,关卡难度线!B:H,11,0)</f>
        <v>#N/A</v>
      </c>
    </row>
    <row r="3743" spans="14:34">
      <c r="N3743" s="14">
        <v>100580</v>
      </c>
      <c r="O3743">
        <v>11</v>
      </c>
      <c r="P3743">
        <v>100580</v>
      </c>
      <c r="Q3743">
        <v>12</v>
      </c>
      <c r="R3743">
        <v>100581</v>
      </c>
      <c r="S3743">
        <v>13</v>
      </c>
      <c r="T3743">
        <v>100581</v>
      </c>
      <c r="U3743">
        <v>14</v>
      </c>
      <c r="V3743">
        <v>100581</v>
      </c>
      <c r="W3743">
        <v>15</v>
      </c>
      <c r="X3743">
        <v>100581</v>
      </c>
      <c r="Y3743">
        <v>16</v>
      </c>
      <c r="Z3743">
        <v>100581</v>
      </c>
      <c r="AA3743">
        <v>17</v>
      </c>
      <c r="AB3743">
        <v>100580</v>
      </c>
      <c r="AC3743">
        <v>19</v>
      </c>
      <c r="AD3743">
        <v>100582</v>
      </c>
      <c r="AE3743">
        <v>20</v>
      </c>
      <c r="AF3743">
        <v>201933</v>
      </c>
      <c r="AG3743">
        <v>18</v>
      </c>
      <c r="AH3743" t="e">
        <f>VLOOKUP(AF3743,关卡难度线!B:H,11,0)</f>
        <v>#N/A</v>
      </c>
    </row>
    <row r="3744" spans="14:34">
      <c r="N3744" s="14">
        <v>100580</v>
      </c>
      <c r="O3744">
        <v>11</v>
      </c>
      <c r="P3744">
        <v>100582</v>
      </c>
      <c r="Q3744">
        <v>12</v>
      </c>
      <c r="R3744">
        <v>100582</v>
      </c>
      <c r="S3744">
        <v>13</v>
      </c>
      <c r="T3744">
        <v>100580</v>
      </c>
      <c r="U3744">
        <v>14</v>
      </c>
      <c r="V3744">
        <v>100580</v>
      </c>
      <c r="W3744">
        <v>15</v>
      </c>
      <c r="X3744">
        <v>100582</v>
      </c>
      <c r="Y3744">
        <v>16</v>
      </c>
      <c r="Z3744">
        <v>100581</v>
      </c>
      <c r="AA3744">
        <v>17</v>
      </c>
      <c r="AB3744">
        <v>100580</v>
      </c>
      <c r="AC3744">
        <v>19</v>
      </c>
      <c r="AD3744">
        <v>100581</v>
      </c>
      <c r="AE3744">
        <v>20</v>
      </c>
      <c r="AF3744">
        <v>201934</v>
      </c>
      <c r="AG3744">
        <v>18</v>
      </c>
      <c r="AH3744" t="e">
        <f>VLOOKUP(AF3744,关卡难度线!B:H,11,0)</f>
        <v>#N/A</v>
      </c>
    </row>
    <row r="3745" spans="14:34">
      <c r="N3745" s="14">
        <v>100581</v>
      </c>
      <c r="O3745">
        <v>11</v>
      </c>
      <c r="P3745">
        <v>100580</v>
      </c>
      <c r="Q3745">
        <v>12</v>
      </c>
      <c r="R3745">
        <v>100581</v>
      </c>
      <c r="S3745">
        <v>13</v>
      </c>
      <c r="T3745">
        <v>100581</v>
      </c>
      <c r="U3745">
        <v>14</v>
      </c>
      <c r="V3745">
        <v>100581</v>
      </c>
      <c r="W3745">
        <v>15</v>
      </c>
      <c r="X3745">
        <v>100581</v>
      </c>
      <c r="Y3745">
        <v>16</v>
      </c>
      <c r="Z3745">
        <v>100580</v>
      </c>
      <c r="AA3745">
        <v>17</v>
      </c>
      <c r="AB3745">
        <v>100580</v>
      </c>
      <c r="AC3745">
        <v>19</v>
      </c>
      <c r="AD3745">
        <v>100581</v>
      </c>
      <c r="AE3745">
        <v>20</v>
      </c>
      <c r="AF3745">
        <v>201935</v>
      </c>
      <c r="AG3745">
        <v>18</v>
      </c>
      <c r="AH3745" t="e">
        <f>VLOOKUP(AF3745,关卡难度线!B:H,11,0)</f>
        <v>#N/A</v>
      </c>
    </row>
    <row r="3746" spans="14:34">
      <c r="N3746" s="14">
        <v>100581</v>
      </c>
      <c r="O3746">
        <v>11</v>
      </c>
      <c r="P3746">
        <v>100581</v>
      </c>
      <c r="Q3746">
        <v>12</v>
      </c>
      <c r="R3746">
        <v>100581</v>
      </c>
      <c r="S3746">
        <v>13</v>
      </c>
      <c r="T3746">
        <v>100582</v>
      </c>
      <c r="U3746">
        <v>14</v>
      </c>
      <c r="V3746">
        <v>100581</v>
      </c>
      <c r="W3746">
        <v>15</v>
      </c>
      <c r="X3746">
        <v>100581</v>
      </c>
      <c r="Y3746">
        <v>16</v>
      </c>
      <c r="Z3746">
        <v>100582</v>
      </c>
      <c r="AA3746">
        <v>17</v>
      </c>
      <c r="AB3746">
        <v>100582</v>
      </c>
      <c r="AC3746">
        <v>19</v>
      </c>
      <c r="AD3746">
        <v>100580</v>
      </c>
      <c r="AE3746">
        <v>20</v>
      </c>
      <c r="AF3746">
        <v>201936</v>
      </c>
      <c r="AG3746">
        <v>18</v>
      </c>
      <c r="AH3746" t="e">
        <f>VLOOKUP(AF3746,关卡难度线!B:H,11,0)</f>
        <v>#N/A</v>
      </c>
    </row>
    <row r="3747" spans="14:34">
      <c r="N3747" s="14">
        <v>100581</v>
      </c>
      <c r="O3747">
        <v>11</v>
      </c>
      <c r="P3747">
        <v>100580</v>
      </c>
      <c r="Q3747">
        <v>12</v>
      </c>
      <c r="R3747">
        <v>100581</v>
      </c>
      <c r="S3747">
        <v>13</v>
      </c>
      <c r="T3747">
        <v>100581</v>
      </c>
      <c r="U3747">
        <v>14</v>
      </c>
      <c r="V3747">
        <v>100581</v>
      </c>
      <c r="W3747">
        <v>15</v>
      </c>
      <c r="X3747">
        <v>100580</v>
      </c>
      <c r="Y3747">
        <v>16</v>
      </c>
      <c r="Z3747">
        <v>100580</v>
      </c>
      <c r="AA3747">
        <v>17</v>
      </c>
      <c r="AB3747">
        <v>100580</v>
      </c>
      <c r="AC3747">
        <v>19</v>
      </c>
      <c r="AD3747">
        <v>100582</v>
      </c>
      <c r="AE3747">
        <v>20</v>
      </c>
      <c r="AF3747">
        <v>201937</v>
      </c>
      <c r="AG3747">
        <v>18</v>
      </c>
      <c r="AH3747" t="e">
        <f>VLOOKUP(AF3747,关卡难度线!B:H,11,0)</f>
        <v>#N/A</v>
      </c>
    </row>
    <row r="3748" spans="14:34">
      <c r="N3748" s="14">
        <v>100582</v>
      </c>
      <c r="O3748">
        <v>11</v>
      </c>
      <c r="P3748">
        <v>100581</v>
      </c>
      <c r="Q3748">
        <v>12</v>
      </c>
      <c r="R3748">
        <v>100582</v>
      </c>
      <c r="S3748">
        <v>13</v>
      </c>
      <c r="T3748">
        <v>100581</v>
      </c>
      <c r="U3748">
        <v>14</v>
      </c>
      <c r="V3748">
        <v>100581</v>
      </c>
      <c r="W3748">
        <v>15</v>
      </c>
      <c r="X3748">
        <v>100581</v>
      </c>
      <c r="Y3748">
        <v>16</v>
      </c>
      <c r="Z3748">
        <v>100582</v>
      </c>
      <c r="AA3748">
        <v>17</v>
      </c>
      <c r="AB3748">
        <v>100581</v>
      </c>
      <c r="AC3748">
        <v>19</v>
      </c>
      <c r="AD3748">
        <v>100581</v>
      </c>
      <c r="AE3748">
        <v>20</v>
      </c>
      <c r="AF3748">
        <v>201938</v>
      </c>
      <c r="AG3748">
        <v>18</v>
      </c>
      <c r="AH3748" t="e">
        <f>VLOOKUP(AF3748,关卡难度线!B:H,11,0)</f>
        <v>#N/A</v>
      </c>
    </row>
    <row r="3749" spans="14:34">
      <c r="N3749" s="14">
        <v>100580</v>
      </c>
      <c r="O3749">
        <v>11</v>
      </c>
      <c r="P3749">
        <v>100580</v>
      </c>
      <c r="Q3749">
        <v>12</v>
      </c>
      <c r="R3749">
        <v>100582</v>
      </c>
      <c r="S3749">
        <v>13</v>
      </c>
      <c r="T3749">
        <v>100582</v>
      </c>
      <c r="U3749">
        <v>14</v>
      </c>
      <c r="V3749">
        <v>100582</v>
      </c>
      <c r="W3749">
        <v>15</v>
      </c>
      <c r="X3749">
        <v>100580</v>
      </c>
      <c r="Y3749">
        <v>16</v>
      </c>
      <c r="Z3749">
        <v>100581</v>
      </c>
      <c r="AA3749">
        <v>17</v>
      </c>
      <c r="AB3749">
        <v>100581</v>
      </c>
      <c r="AC3749">
        <v>19</v>
      </c>
      <c r="AD3749">
        <v>100582</v>
      </c>
      <c r="AE3749">
        <v>20</v>
      </c>
      <c r="AF3749">
        <v>201939</v>
      </c>
      <c r="AG3749">
        <v>18</v>
      </c>
      <c r="AH3749" t="e">
        <f>VLOOKUP(AF3749,关卡难度线!B:H,11,0)</f>
        <v>#N/A</v>
      </c>
    </row>
    <row r="3750" spans="14:34">
      <c r="N3750" s="14">
        <v>100581</v>
      </c>
      <c r="O3750">
        <v>11</v>
      </c>
      <c r="P3750">
        <v>100580</v>
      </c>
      <c r="Q3750">
        <v>12</v>
      </c>
      <c r="R3750">
        <v>100582</v>
      </c>
      <c r="S3750">
        <v>13</v>
      </c>
      <c r="T3750">
        <v>100580</v>
      </c>
      <c r="U3750">
        <v>14</v>
      </c>
      <c r="V3750">
        <v>100581</v>
      </c>
      <c r="W3750">
        <v>15</v>
      </c>
      <c r="X3750">
        <v>100580</v>
      </c>
      <c r="Y3750">
        <v>16</v>
      </c>
      <c r="Z3750">
        <v>100582</v>
      </c>
      <c r="AA3750">
        <v>17</v>
      </c>
      <c r="AB3750">
        <v>100580</v>
      </c>
      <c r="AC3750">
        <v>19</v>
      </c>
      <c r="AD3750">
        <v>100581</v>
      </c>
      <c r="AE3750">
        <v>20</v>
      </c>
      <c r="AF3750">
        <v>201940</v>
      </c>
      <c r="AG3750">
        <v>18</v>
      </c>
      <c r="AH3750" t="e">
        <f>VLOOKUP(AF3750,关卡难度线!B:H,11,0)</f>
        <v>#N/A</v>
      </c>
    </row>
    <row r="3751" spans="14:34">
      <c r="N3751" s="14">
        <v>100582</v>
      </c>
      <c r="O3751">
        <v>11</v>
      </c>
      <c r="P3751">
        <v>100582</v>
      </c>
      <c r="Q3751">
        <v>12</v>
      </c>
      <c r="R3751">
        <v>100581</v>
      </c>
      <c r="S3751">
        <v>13</v>
      </c>
      <c r="T3751">
        <v>100582</v>
      </c>
      <c r="U3751">
        <v>14</v>
      </c>
      <c r="V3751">
        <v>100581</v>
      </c>
      <c r="W3751">
        <v>15</v>
      </c>
      <c r="X3751">
        <v>100580</v>
      </c>
      <c r="Y3751">
        <v>16</v>
      </c>
      <c r="Z3751">
        <v>100581</v>
      </c>
      <c r="AA3751">
        <v>17</v>
      </c>
      <c r="AB3751">
        <v>100581</v>
      </c>
      <c r="AC3751">
        <v>19</v>
      </c>
      <c r="AD3751">
        <v>100580</v>
      </c>
      <c r="AE3751">
        <v>20</v>
      </c>
      <c r="AF3751">
        <v>201931</v>
      </c>
      <c r="AG3751">
        <v>18</v>
      </c>
      <c r="AH3751" t="e">
        <f>VLOOKUP(AF3751,关卡难度线!B:H,11,0)</f>
        <v>#N/A</v>
      </c>
    </row>
    <row r="3752" spans="14:34">
      <c r="N3752" s="14">
        <v>100580</v>
      </c>
      <c r="O3752">
        <v>11</v>
      </c>
      <c r="P3752">
        <v>100582</v>
      </c>
      <c r="Q3752">
        <v>12</v>
      </c>
      <c r="R3752">
        <v>100581</v>
      </c>
      <c r="S3752">
        <v>13</v>
      </c>
      <c r="T3752">
        <v>100581</v>
      </c>
      <c r="U3752">
        <v>14</v>
      </c>
      <c r="V3752">
        <v>100582</v>
      </c>
      <c r="W3752">
        <v>15</v>
      </c>
      <c r="X3752">
        <v>100581</v>
      </c>
      <c r="Y3752">
        <v>16</v>
      </c>
      <c r="Z3752">
        <v>100580</v>
      </c>
      <c r="AA3752">
        <v>17</v>
      </c>
      <c r="AB3752">
        <v>100581</v>
      </c>
      <c r="AC3752">
        <v>19</v>
      </c>
      <c r="AD3752">
        <v>100580</v>
      </c>
      <c r="AE3752">
        <v>20</v>
      </c>
      <c r="AF3752">
        <v>201932</v>
      </c>
      <c r="AG3752">
        <v>18</v>
      </c>
      <c r="AH3752" t="e">
        <f>VLOOKUP(AF3752,关卡难度线!B:H,11,0)</f>
        <v>#N/A</v>
      </c>
    </row>
    <row r="3753" spans="14:34">
      <c r="N3753" s="14">
        <v>100580</v>
      </c>
      <c r="O3753">
        <v>11</v>
      </c>
      <c r="P3753">
        <v>100580</v>
      </c>
      <c r="Q3753">
        <v>12</v>
      </c>
      <c r="R3753">
        <v>100581</v>
      </c>
      <c r="S3753">
        <v>13</v>
      </c>
      <c r="T3753">
        <v>100581</v>
      </c>
      <c r="U3753">
        <v>14</v>
      </c>
      <c r="V3753">
        <v>100581</v>
      </c>
      <c r="W3753">
        <v>15</v>
      </c>
      <c r="X3753">
        <v>100581</v>
      </c>
      <c r="Y3753">
        <v>16</v>
      </c>
      <c r="Z3753">
        <v>100581</v>
      </c>
      <c r="AA3753">
        <v>17</v>
      </c>
      <c r="AB3753">
        <v>100580</v>
      </c>
      <c r="AC3753">
        <v>19</v>
      </c>
      <c r="AD3753">
        <v>100582</v>
      </c>
      <c r="AE3753">
        <v>20</v>
      </c>
      <c r="AF3753">
        <v>201933</v>
      </c>
      <c r="AG3753">
        <v>18</v>
      </c>
      <c r="AH3753" t="e">
        <f>VLOOKUP(AF3753,关卡难度线!B:H,11,0)</f>
        <v>#N/A</v>
      </c>
    </row>
    <row r="3754" spans="14:34">
      <c r="N3754" s="14">
        <v>100580</v>
      </c>
      <c r="O3754">
        <v>11</v>
      </c>
      <c r="P3754">
        <v>100582</v>
      </c>
      <c r="Q3754">
        <v>12</v>
      </c>
      <c r="R3754">
        <v>100582</v>
      </c>
      <c r="S3754">
        <v>13</v>
      </c>
      <c r="T3754">
        <v>100580</v>
      </c>
      <c r="U3754">
        <v>14</v>
      </c>
      <c r="V3754">
        <v>100580</v>
      </c>
      <c r="W3754">
        <v>15</v>
      </c>
      <c r="X3754">
        <v>100582</v>
      </c>
      <c r="Y3754">
        <v>16</v>
      </c>
      <c r="Z3754">
        <v>100581</v>
      </c>
      <c r="AA3754">
        <v>17</v>
      </c>
      <c r="AB3754">
        <v>100580</v>
      </c>
      <c r="AC3754">
        <v>19</v>
      </c>
      <c r="AD3754">
        <v>100581</v>
      </c>
      <c r="AE3754">
        <v>20</v>
      </c>
      <c r="AF3754">
        <v>201934</v>
      </c>
      <c r="AG3754">
        <v>18</v>
      </c>
      <c r="AH3754" t="e">
        <f>VLOOKUP(AF3754,关卡难度线!B:H,11,0)</f>
        <v>#N/A</v>
      </c>
    </row>
    <row r="3755" spans="14:34">
      <c r="N3755" s="14">
        <v>100581</v>
      </c>
      <c r="O3755">
        <v>11</v>
      </c>
      <c r="P3755">
        <v>100580</v>
      </c>
      <c r="Q3755">
        <v>12</v>
      </c>
      <c r="R3755">
        <v>100581</v>
      </c>
      <c r="S3755">
        <v>13</v>
      </c>
      <c r="T3755">
        <v>100581</v>
      </c>
      <c r="U3755">
        <v>14</v>
      </c>
      <c r="V3755">
        <v>100581</v>
      </c>
      <c r="W3755">
        <v>15</v>
      </c>
      <c r="X3755">
        <v>100581</v>
      </c>
      <c r="Y3755">
        <v>16</v>
      </c>
      <c r="Z3755">
        <v>100580</v>
      </c>
      <c r="AA3755">
        <v>17</v>
      </c>
      <c r="AB3755">
        <v>100580</v>
      </c>
      <c r="AC3755">
        <v>19</v>
      </c>
      <c r="AD3755">
        <v>100581</v>
      </c>
      <c r="AE3755">
        <v>20</v>
      </c>
      <c r="AF3755">
        <v>201935</v>
      </c>
      <c r="AG3755">
        <v>18</v>
      </c>
      <c r="AH3755" t="e">
        <f>VLOOKUP(AF3755,关卡难度线!B:H,11,0)</f>
        <v>#N/A</v>
      </c>
    </row>
    <row r="3756" spans="14:34">
      <c r="N3756" s="14">
        <v>100581</v>
      </c>
      <c r="O3756">
        <v>11</v>
      </c>
      <c r="P3756">
        <v>100581</v>
      </c>
      <c r="Q3756">
        <v>12</v>
      </c>
      <c r="R3756">
        <v>100581</v>
      </c>
      <c r="S3756">
        <v>13</v>
      </c>
      <c r="T3756">
        <v>100582</v>
      </c>
      <c r="U3756">
        <v>14</v>
      </c>
      <c r="V3756">
        <v>100581</v>
      </c>
      <c r="W3756">
        <v>15</v>
      </c>
      <c r="X3756">
        <v>100581</v>
      </c>
      <c r="Y3756">
        <v>16</v>
      </c>
      <c r="Z3756">
        <v>100582</v>
      </c>
      <c r="AA3756">
        <v>17</v>
      </c>
      <c r="AB3756">
        <v>100582</v>
      </c>
      <c r="AC3756">
        <v>19</v>
      </c>
      <c r="AD3756">
        <v>100580</v>
      </c>
      <c r="AE3756">
        <v>20</v>
      </c>
      <c r="AF3756">
        <v>201936</v>
      </c>
      <c r="AG3756">
        <v>18</v>
      </c>
      <c r="AH3756" t="e">
        <f>VLOOKUP(AF3756,关卡难度线!B:H,11,0)</f>
        <v>#N/A</v>
      </c>
    </row>
    <row r="3757" spans="14:34">
      <c r="N3757" s="14">
        <v>100581</v>
      </c>
      <c r="O3757">
        <v>11</v>
      </c>
      <c r="P3757">
        <v>100580</v>
      </c>
      <c r="Q3757">
        <v>12</v>
      </c>
      <c r="R3757">
        <v>100581</v>
      </c>
      <c r="S3757">
        <v>13</v>
      </c>
      <c r="T3757">
        <v>100581</v>
      </c>
      <c r="U3757">
        <v>14</v>
      </c>
      <c r="V3757">
        <v>100581</v>
      </c>
      <c r="W3757">
        <v>15</v>
      </c>
      <c r="X3757">
        <v>100580</v>
      </c>
      <c r="Y3757">
        <v>16</v>
      </c>
      <c r="Z3757">
        <v>100580</v>
      </c>
      <c r="AA3757">
        <v>17</v>
      </c>
      <c r="AB3757">
        <v>100580</v>
      </c>
      <c r="AC3757">
        <v>19</v>
      </c>
      <c r="AD3757">
        <v>100582</v>
      </c>
      <c r="AE3757">
        <v>20</v>
      </c>
      <c r="AF3757">
        <v>201937</v>
      </c>
      <c r="AG3757">
        <v>18</v>
      </c>
      <c r="AH3757" t="e">
        <f>VLOOKUP(AF3757,关卡难度线!B:H,11,0)</f>
        <v>#N/A</v>
      </c>
    </row>
    <row r="3758" spans="14:34">
      <c r="N3758" s="14">
        <v>100582</v>
      </c>
      <c r="O3758">
        <v>11</v>
      </c>
      <c r="P3758">
        <v>100581</v>
      </c>
      <c r="Q3758">
        <v>12</v>
      </c>
      <c r="R3758">
        <v>100582</v>
      </c>
      <c r="S3758">
        <v>13</v>
      </c>
      <c r="T3758">
        <v>100581</v>
      </c>
      <c r="U3758">
        <v>14</v>
      </c>
      <c r="V3758">
        <v>100581</v>
      </c>
      <c r="W3758">
        <v>15</v>
      </c>
      <c r="X3758">
        <v>100581</v>
      </c>
      <c r="Y3758">
        <v>16</v>
      </c>
      <c r="Z3758">
        <v>100582</v>
      </c>
      <c r="AA3758">
        <v>17</v>
      </c>
      <c r="AB3758">
        <v>100581</v>
      </c>
      <c r="AC3758">
        <v>19</v>
      </c>
      <c r="AD3758">
        <v>100581</v>
      </c>
      <c r="AE3758">
        <v>20</v>
      </c>
      <c r="AF3758">
        <v>201938</v>
      </c>
      <c r="AG3758">
        <v>18</v>
      </c>
      <c r="AH3758" t="e">
        <f>VLOOKUP(AF3758,关卡难度线!B:H,11,0)</f>
        <v>#N/A</v>
      </c>
    </row>
    <row r="3759" spans="14:34">
      <c r="N3759" s="14">
        <v>100580</v>
      </c>
      <c r="O3759">
        <v>11</v>
      </c>
      <c r="P3759">
        <v>100580</v>
      </c>
      <c r="Q3759">
        <v>12</v>
      </c>
      <c r="R3759">
        <v>100582</v>
      </c>
      <c r="S3759">
        <v>13</v>
      </c>
      <c r="T3759">
        <v>100582</v>
      </c>
      <c r="U3759">
        <v>14</v>
      </c>
      <c r="V3759">
        <v>100582</v>
      </c>
      <c r="W3759">
        <v>15</v>
      </c>
      <c r="X3759">
        <v>100580</v>
      </c>
      <c r="Y3759">
        <v>16</v>
      </c>
      <c r="Z3759">
        <v>100581</v>
      </c>
      <c r="AA3759">
        <v>17</v>
      </c>
      <c r="AB3759">
        <v>100581</v>
      </c>
      <c r="AC3759">
        <v>19</v>
      </c>
      <c r="AD3759">
        <v>100582</v>
      </c>
      <c r="AE3759">
        <v>20</v>
      </c>
      <c r="AF3759">
        <v>201939</v>
      </c>
      <c r="AG3759">
        <v>18</v>
      </c>
      <c r="AH3759" t="e">
        <f>VLOOKUP(AF3759,关卡难度线!B:H,11,0)</f>
        <v>#N/A</v>
      </c>
    </row>
    <row r="3760" spans="14:34">
      <c r="N3760" s="14">
        <v>100581</v>
      </c>
      <c r="O3760">
        <v>11</v>
      </c>
      <c r="P3760">
        <v>100580</v>
      </c>
      <c r="Q3760">
        <v>12</v>
      </c>
      <c r="R3760">
        <v>100582</v>
      </c>
      <c r="S3760">
        <v>13</v>
      </c>
      <c r="T3760">
        <v>100580</v>
      </c>
      <c r="U3760">
        <v>14</v>
      </c>
      <c r="V3760">
        <v>100581</v>
      </c>
      <c r="W3760">
        <v>15</v>
      </c>
      <c r="X3760">
        <v>100580</v>
      </c>
      <c r="Y3760">
        <v>16</v>
      </c>
      <c r="Z3760">
        <v>100582</v>
      </c>
      <c r="AA3760">
        <v>17</v>
      </c>
      <c r="AB3760">
        <v>100580</v>
      </c>
      <c r="AC3760">
        <v>19</v>
      </c>
      <c r="AD3760">
        <v>100581</v>
      </c>
      <c r="AE3760">
        <v>20</v>
      </c>
      <c r="AF3760">
        <v>201940</v>
      </c>
      <c r="AG3760">
        <v>18</v>
      </c>
      <c r="AH3760" t="e">
        <f>VLOOKUP(AF3760,关卡难度线!B:H,11,0)</f>
        <v>#N/A</v>
      </c>
    </row>
    <row r="3761" spans="14:34">
      <c r="N3761" s="14">
        <v>100584</v>
      </c>
      <c r="O3761">
        <v>11</v>
      </c>
      <c r="P3761">
        <v>100583</v>
      </c>
      <c r="Q3761">
        <v>12</v>
      </c>
      <c r="R3761">
        <v>100584</v>
      </c>
      <c r="S3761">
        <v>13</v>
      </c>
      <c r="T3761">
        <v>100584</v>
      </c>
      <c r="U3761">
        <v>14</v>
      </c>
      <c r="V3761">
        <v>100584</v>
      </c>
      <c r="W3761">
        <v>15</v>
      </c>
      <c r="X3761">
        <v>100583</v>
      </c>
      <c r="Y3761">
        <v>16</v>
      </c>
      <c r="Z3761">
        <v>100584</v>
      </c>
      <c r="AA3761">
        <v>17</v>
      </c>
      <c r="AB3761">
        <v>100583</v>
      </c>
      <c r="AC3761">
        <v>19</v>
      </c>
      <c r="AD3761">
        <v>100584</v>
      </c>
      <c r="AE3761">
        <v>20</v>
      </c>
      <c r="AF3761">
        <v>201941</v>
      </c>
      <c r="AG3761">
        <v>18</v>
      </c>
      <c r="AH3761" t="e">
        <f>VLOOKUP(AF3761,关卡难度线!B:H,11,0)</f>
        <v>#N/A</v>
      </c>
    </row>
    <row r="3762" spans="14:34">
      <c r="N3762" s="14">
        <v>100585</v>
      </c>
      <c r="O3762">
        <v>11</v>
      </c>
      <c r="P3762">
        <v>100583</v>
      </c>
      <c r="Q3762">
        <v>12</v>
      </c>
      <c r="R3762">
        <v>100583</v>
      </c>
      <c r="S3762">
        <v>13</v>
      </c>
      <c r="T3762">
        <v>100585</v>
      </c>
      <c r="U3762">
        <v>14</v>
      </c>
      <c r="V3762">
        <v>100585</v>
      </c>
      <c r="W3762">
        <v>15</v>
      </c>
      <c r="X3762">
        <v>100585</v>
      </c>
      <c r="Y3762">
        <v>16</v>
      </c>
      <c r="Z3762">
        <v>100583</v>
      </c>
      <c r="AA3762">
        <v>17</v>
      </c>
      <c r="AB3762">
        <v>100585</v>
      </c>
      <c r="AC3762">
        <v>19</v>
      </c>
      <c r="AD3762">
        <v>100584</v>
      </c>
      <c r="AE3762">
        <v>20</v>
      </c>
      <c r="AF3762">
        <v>201942</v>
      </c>
      <c r="AG3762">
        <v>18</v>
      </c>
      <c r="AH3762" t="e">
        <f>VLOOKUP(AF3762,关卡难度线!B:H,11,0)</f>
        <v>#N/A</v>
      </c>
    </row>
    <row r="3763" spans="14:34">
      <c r="N3763" s="14">
        <v>100583</v>
      </c>
      <c r="O3763">
        <v>11</v>
      </c>
      <c r="P3763">
        <v>100584</v>
      </c>
      <c r="Q3763">
        <v>12</v>
      </c>
      <c r="R3763">
        <v>100583</v>
      </c>
      <c r="S3763">
        <v>13</v>
      </c>
      <c r="T3763">
        <v>100584</v>
      </c>
      <c r="U3763">
        <v>14</v>
      </c>
      <c r="V3763">
        <v>100583</v>
      </c>
      <c r="W3763">
        <v>15</v>
      </c>
      <c r="X3763">
        <v>100585</v>
      </c>
      <c r="Y3763">
        <v>16</v>
      </c>
      <c r="Z3763">
        <v>100585</v>
      </c>
      <c r="AA3763">
        <v>17</v>
      </c>
      <c r="AB3763">
        <v>100585</v>
      </c>
      <c r="AC3763">
        <v>19</v>
      </c>
      <c r="AD3763">
        <v>100583</v>
      </c>
      <c r="AE3763">
        <v>20</v>
      </c>
      <c r="AF3763">
        <v>201943</v>
      </c>
      <c r="AG3763">
        <v>18</v>
      </c>
      <c r="AH3763" t="e">
        <f>VLOOKUP(AF3763,关卡难度线!B:H,11,0)</f>
        <v>#N/A</v>
      </c>
    </row>
    <row r="3764" spans="14:34">
      <c r="N3764" s="14">
        <v>100583</v>
      </c>
      <c r="O3764">
        <v>11</v>
      </c>
      <c r="P3764">
        <v>100583</v>
      </c>
      <c r="Q3764">
        <v>12</v>
      </c>
      <c r="R3764">
        <v>100583</v>
      </c>
      <c r="S3764">
        <v>13</v>
      </c>
      <c r="T3764">
        <v>100584</v>
      </c>
      <c r="U3764">
        <v>14</v>
      </c>
      <c r="V3764">
        <v>100585</v>
      </c>
      <c r="W3764">
        <v>15</v>
      </c>
      <c r="X3764">
        <v>100583</v>
      </c>
      <c r="Y3764">
        <v>16</v>
      </c>
      <c r="Z3764">
        <v>100584</v>
      </c>
      <c r="AA3764">
        <v>17</v>
      </c>
      <c r="AB3764">
        <v>100585</v>
      </c>
      <c r="AC3764">
        <v>19</v>
      </c>
      <c r="AD3764">
        <v>100583</v>
      </c>
      <c r="AE3764">
        <v>20</v>
      </c>
      <c r="AF3764">
        <v>201944</v>
      </c>
      <c r="AG3764">
        <v>18</v>
      </c>
      <c r="AH3764" t="e">
        <f>VLOOKUP(AF3764,关卡难度线!B:H,11,0)</f>
        <v>#N/A</v>
      </c>
    </row>
    <row r="3765" spans="14:34">
      <c r="N3765" s="14">
        <v>100584</v>
      </c>
      <c r="O3765">
        <v>11</v>
      </c>
      <c r="P3765">
        <v>100583</v>
      </c>
      <c r="Q3765">
        <v>12</v>
      </c>
      <c r="R3765">
        <v>100584</v>
      </c>
      <c r="S3765">
        <v>13</v>
      </c>
      <c r="T3765">
        <v>100584</v>
      </c>
      <c r="U3765">
        <v>14</v>
      </c>
      <c r="V3765">
        <v>100584</v>
      </c>
      <c r="W3765">
        <v>15</v>
      </c>
      <c r="X3765">
        <v>100583</v>
      </c>
      <c r="Y3765">
        <v>16</v>
      </c>
      <c r="Z3765">
        <v>100583</v>
      </c>
      <c r="AA3765">
        <v>17</v>
      </c>
      <c r="AB3765">
        <v>100585</v>
      </c>
      <c r="AC3765">
        <v>19</v>
      </c>
      <c r="AD3765">
        <v>100583</v>
      </c>
      <c r="AE3765">
        <v>20</v>
      </c>
      <c r="AF3765">
        <v>201945</v>
      </c>
      <c r="AG3765">
        <v>18</v>
      </c>
      <c r="AH3765" t="e">
        <f>VLOOKUP(AF3765,关卡难度线!B:H,11,0)</f>
        <v>#N/A</v>
      </c>
    </row>
    <row r="3766" spans="14:34">
      <c r="N3766" s="14">
        <v>100584</v>
      </c>
      <c r="O3766">
        <v>11</v>
      </c>
      <c r="P3766">
        <v>100584</v>
      </c>
      <c r="Q3766">
        <v>12</v>
      </c>
      <c r="R3766">
        <v>100583</v>
      </c>
      <c r="S3766">
        <v>13</v>
      </c>
      <c r="T3766">
        <v>100583</v>
      </c>
      <c r="U3766">
        <v>14</v>
      </c>
      <c r="V3766">
        <v>100583</v>
      </c>
      <c r="W3766">
        <v>15</v>
      </c>
      <c r="X3766">
        <v>100584</v>
      </c>
      <c r="Y3766">
        <v>16</v>
      </c>
      <c r="Z3766">
        <v>100583</v>
      </c>
      <c r="AA3766">
        <v>17</v>
      </c>
      <c r="AB3766">
        <v>100583</v>
      </c>
      <c r="AC3766">
        <v>19</v>
      </c>
      <c r="AD3766">
        <v>100585</v>
      </c>
      <c r="AE3766">
        <v>20</v>
      </c>
      <c r="AF3766">
        <v>201946</v>
      </c>
      <c r="AG3766">
        <v>18</v>
      </c>
      <c r="AH3766" t="e">
        <f>VLOOKUP(AF3766,关卡难度线!B:H,11,0)</f>
        <v>#N/A</v>
      </c>
    </row>
    <row r="3767" spans="14:34">
      <c r="N3767" s="14">
        <v>100584</v>
      </c>
      <c r="O3767">
        <v>11</v>
      </c>
      <c r="P3767">
        <v>100584</v>
      </c>
      <c r="Q3767">
        <v>12</v>
      </c>
      <c r="R3767">
        <v>100585</v>
      </c>
      <c r="S3767">
        <v>13</v>
      </c>
      <c r="T3767">
        <v>100584</v>
      </c>
      <c r="U3767">
        <v>14</v>
      </c>
      <c r="V3767">
        <v>100585</v>
      </c>
      <c r="W3767">
        <v>15</v>
      </c>
      <c r="X3767">
        <v>100585</v>
      </c>
      <c r="Y3767">
        <v>16</v>
      </c>
      <c r="Z3767">
        <v>100585</v>
      </c>
      <c r="AA3767">
        <v>17</v>
      </c>
      <c r="AB3767">
        <v>100585</v>
      </c>
      <c r="AC3767">
        <v>19</v>
      </c>
      <c r="AD3767">
        <v>100585</v>
      </c>
      <c r="AE3767">
        <v>20</v>
      </c>
      <c r="AF3767">
        <v>201947</v>
      </c>
      <c r="AG3767">
        <v>18</v>
      </c>
      <c r="AH3767" t="e">
        <f>VLOOKUP(AF3767,关卡难度线!B:H,11,0)</f>
        <v>#N/A</v>
      </c>
    </row>
    <row r="3768" spans="14:34">
      <c r="N3768" s="14">
        <v>100585</v>
      </c>
      <c r="O3768">
        <v>11</v>
      </c>
      <c r="P3768">
        <v>100583</v>
      </c>
      <c r="Q3768">
        <v>12</v>
      </c>
      <c r="R3768">
        <v>100583</v>
      </c>
      <c r="S3768">
        <v>13</v>
      </c>
      <c r="T3768">
        <v>100583</v>
      </c>
      <c r="U3768">
        <v>14</v>
      </c>
      <c r="V3768">
        <v>100585</v>
      </c>
      <c r="W3768">
        <v>15</v>
      </c>
      <c r="X3768">
        <v>100584</v>
      </c>
      <c r="Y3768">
        <v>16</v>
      </c>
      <c r="Z3768">
        <v>100585</v>
      </c>
      <c r="AA3768">
        <v>17</v>
      </c>
      <c r="AB3768">
        <v>100583</v>
      </c>
      <c r="AC3768">
        <v>19</v>
      </c>
      <c r="AD3768">
        <v>100585</v>
      </c>
      <c r="AE3768">
        <v>20</v>
      </c>
      <c r="AF3768">
        <v>201948</v>
      </c>
      <c r="AG3768">
        <v>18</v>
      </c>
      <c r="AH3768" t="e">
        <f>VLOOKUP(AF3768,关卡难度线!B:H,11,0)</f>
        <v>#N/A</v>
      </c>
    </row>
    <row r="3769" spans="14:34">
      <c r="N3769" s="14">
        <v>100584</v>
      </c>
      <c r="O3769">
        <v>11</v>
      </c>
      <c r="P3769">
        <v>100584</v>
      </c>
      <c r="Q3769">
        <v>12</v>
      </c>
      <c r="R3769">
        <v>100584</v>
      </c>
      <c r="S3769">
        <v>13</v>
      </c>
      <c r="T3769">
        <v>100585</v>
      </c>
      <c r="U3769">
        <v>14</v>
      </c>
      <c r="V3769">
        <v>100585</v>
      </c>
      <c r="W3769">
        <v>15</v>
      </c>
      <c r="X3769">
        <v>100584</v>
      </c>
      <c r="Y3769">
        <v>16</v>
      </c>
      <c r="Z3769">
        <v>100585</v>
      </c>
      <c r="AA3769">
        <v>17</v>
      </c>
      <c r="AB3769">
        <v>100583</v>
      </c>
      <c r="AC3769">
        <v>19</v>
      </c>
      <c r="AD3769">
        <v>100583</v>
      </c>
      <c r="AE3769">
        <v>20</v>
      </c>
      <c r="AF3769">
        <v>201949</v>
      </c>
      <c r="AG3769">
        <v>18</v>
      </c>
      <c r="AH3769" t="e">
        <f>VLOOKUP(AF3769,关卡难度线!B:H,11,0)</f>
        <v>#N/A</v>
      </c>
    </row>
    <row r="3770" spans="14:34">
      <c r="N3770" s="14">
        <v>100583</v>
      </c>
      <c r="O3770">
        <v>11</v>
      </c>
      <c r="P3770">
        <v>100583</v>
      </c>
      <c r="Q3770">
        <v>12</v>
      </c>
      <c r="R3770">
        <v>100583</v>
      </c>
      <c r="S3770">
        <v>13</v>
      </c>
      <c r="T3770">
        <v>100585</v>
      </c>
      <c r="U3770">
        <v>14</v>
      </c>
      <c r="V3770">
        <v>100583</v>
      </c>
      <c r="W3770">
        <v>15</v>
      </c>
      <c r="X3770">
        <v>100584</v>
      </c>
      <c r="Y3770">
        <v>16</v>
      </c>
      <c r="Z3770">
        <v>100584</v>
      </c>
      <c r="AA3770">
        <v>17</v>
      </c>
      <c r="AB3770">
        <v>100584</v>
      </c>
      <c r="AC3770">
        <v>19</v>
      </c>
      <c r="AD3770">
        <v>100583</v>
      </c>
      <c r="AE3770">
        <v>20</v>
      </c>
      <c r="AF3770">
        <v>201950</v>
      </c>
      <c r="AG3770">
        <v>18</v>
      </c>
      <c r="AH3770" t="e">
        <f>VLOOKUP(AF3770,关卡难度线!B:H,11,0)</f>
        <v>#N/A</v>
      </c>
    </row>
    <row r="3771" spans="14:34">
      <c r="N3771" s="14">
        <v>100584</v>
      </c>
      <c r="O3771">
        <v>11</v>
      </c>
      <c r="P3771">
        <v>100583</v>
      </c>
      <c r="Q3771">
        <v>12</v>
      </c>
      <c r="R3771">
        <v>100584</v>
      </c>
      <c r="S3771">
        <v>13</v>
      </c>
      <c r="T3771">
        <v>100584</v>
      </c>
      <c r="U3771">
        <v>14</v>
      </c>
      <c r="V3771">
        <v>100584</v>
      </c>
      <c r="W3771">
        <v>15</v>
      </c>
      <c r="X3771">
        <v>100583</v>
      </c>
      <c r="Y3771">
        <v>16</v>
      </c>
      <c r="Z3771">
        <v>100584</v>
      </c>
      <c r="AA3771">
        <v>17</v>
      </c>
      <c r="AB3771">
        <v>100583</v>
      </c>
      <c r="AC3771">
        <v>19</v>
      </c>
      <c r="AD3771">
        <v>100584</v>
      </c>
      <c r="AE3771">
        <v>20</v>
      </c>
      <c r="AF3771">
        <v>201941</v>
      </c>
      <c r="AG3771">
        <v>18</v>
      </c>
      <c r="AH3771" t="e">
        <f>VLOOKUP(AF3771,关卡难度线!B:H,11,0)</f>
        <v>#N/A</v>
      </c>
    </row>
    <row r="3772" spans="14:34">
      <c r="N3772" s="14">
        <v>100585</v>
      </c>
      <c r="O3772">
        <v>11</v>
      </c>
      <c r="P3772">
        <v>100583</v>
      </c>
      <c r="Q3772">
        <v>12</v>
      </c>
      <c r="R3772">
        <v>100583</v>
      </c>
      <c r="S3772">
        <v>13</v>
      </c>
      <c r="T3772">
        <v>100585</v>
      </c>
      <c r="U3772">
        <v>14</v>
      </c>
      <c r="V3772">
        <v>100585</v>
      </c>
      <c r="W3772">
        <v>15</v>
      </c>
      <c r="X3772">
        <v>100585</v>
      </c>
      <c r="Y3772">
        <v>16</v>
      </c>
      <c r="Z3772">
        <v>100583</v>
      </c>
      <c r="AA3772">
        <v>17</v>
      </c>
      <c r="AB3772">
        <v>100585</v>
      </c>
      <c r="AC3772">
        <v>19</v>
      </c>
      <c r="AD3772">
        <v>100584</v>
      </c>
      <c r="AE3772">
        <v>20</v>
      </c>
      <c r="AF3772">
        <v>201942</v>
      </c>
      <c r="AG3772">
        <v>18</v>
      </c>
      <c r="AH3772" t="e">
        <f>VLOOKUP(AF3772,关卡难度线!B:H,11,0)</f>
        <v>#N/A</v>
      </c>
    </row>
    <row r="3773" spans="14:34">
      <c r="N3773" s="14">
        <v>100583</v>
      </c>
      <c r="O3773">
        <v>11</v>
      </c>
      <c r="P3773">
        <v>100584</v>
      </c>
      <c r="Q3773">
        <v>12</v>
      </c>
      <c r="R3773">
        <v>100583</v>
      </c>
      <c r="S3773">
        <v>13</v>
      </c>
      <c r="T3773">
        <v>100584</v>
      </c>
      <c r="U3773">
        <v>14</v>
      </c>
      <c r="V3773">
        <v>100583</v>
      </c>
      <c r="W3773">
        <v>15</v>
      </c>
      <c r="X3773">
        <v>100585</v>
      </c>
      <c r="Y3773">
        <v>16</v>
      </c>
      <c r="Z3773">
        <v>100585</v>
      </c>
      <c r="AA3773">
        <v>17</v>
      </c>
      <c r="AB3773">
        <v>100585</v>
      </c>
      <c r="AC3773">
        <v>19</v>
      </c>
      <c r="AD3773">
        <v>100583</v>
      </c>
      <c r="AE3773">
        <v>20</v>
      </c>
      <c r="AF3773">
        <v>201943</v>
      </c>
      <c r="AG3773">
        <v>18</v>
      </c>
      <c r="AH3773" t="e">
        <f>VLOOKUP(AF3773,关卡难度线!B:H,11,0)</f>
        <v>#N/A</v>
      </c>
    </row>
    <row r="3774" spans="14:34">
      <c r="N3774" s="14">
        <v>100583</v>
      </c>
      <c r="O3774">
        <v>11</v>
      </c>
      <c r="P3774">
        <v>100583</v>
      </c>
      <c r="Q3774">
        <v>12</v>
      </c>
      <c r="R3774">
        <v>100583</v>
      </c>
      <c r="S3774">
        <v>13</v>
      </c>
      <c r="T3774">
        <v>100584</v>
      </c>
      <c r="U3774">
        <v>14</v>
      </c>
      <c r="V3774">
        <v>100585</v>
      </c>
      <c r="W3774">
        <v>15</v>
      </c>
      <c r="X3774">
        <v>100583</v>
      </c>
      <c r="Y3774">
        <v>16</v>
      </c>
      <c r="Z3774">
        <v>100584</v>
      </c>
      <c r="AA3774">
        <v>17</v>
      </c>
      <c r="AB3774">
        <v>100585</v>
      </c>
      <c r="AC3774">
        <v>19</v>
      </c>
      <c r="AD3774">
        <v>100583</v>
      </c>
      <c r="AE3774">
        <v>20</v>
      </c>
      <c r="AF3774">
        <v>201944</v>
      </c>
      <c r="AG3774">
        <v>18</v>
      </c>
      <c r="AH3774" t="e">
        <f>VLOOKUP(AF3774,关卡难度线!B:H,11,0)</f>
        <v>#N/A</v>
      </c>
    </row>
    <row r="3775" spans="14:34">
      <c r="N3775" s="14">
        <v>100584</v>
      </c>
      <c r="O3775">
        <v>11</v>
      </c>
      <c r="P3775">
        <v>100583</v>
      </c>
      <c r="Q3775">
        <v>12</v>
      </c>
      <c r="R3775">
        <v>100584</v>
      </c>
      <c r="S3775">
        <v>13</v>
      </c>
      <c r="T3775">
        <v>100584</v>
      </c>
      <c r="U3775">
        <v>14</v>
      </c>
      <c r="V3775">
        <v>100584</v>
      </c>
      <c r="W3775">
        <v>15</v>
      </c>
      <c r="X3775">
        <v>100583</v>
      </c>
      <c r="Y3775">
        <v>16</v>
      </c>
      <c r="Z3775">
        <v>100583</v>
      </c>
      <c r="AA3775">
        <v>17</v>
      </c>
      <c r="AB3775">
        <v>100585</v>
      </c>
      <c r="AC3775">
        <v>19</v>
      </c>
      <c r="AD3775">
        <v>100583</v>
      </c>
      <c r="AE3775">
        <v>20</v>
      </c>
      <c r="AF3775">
        <v>201945</v>
      </c>
      <c r="AG3775">
        <v>18</v>
      </c>
      <c r="AH3775" t="e">
        <f>VLOOKUP(AF3775,关卡难度线!B:H,11,0)</f>
        <v>#N/A</v>
      </c>
    </row>
    <row r="3776" spans="14:34">
      <c r="N3776" s="14">
        <v>100584</v>
      </c>
      <c r="O3776">
        <v>11</v>
      </c>
      <c r="P3776">
        <v>100584</v>
      </c>
      <c r="Q3776">
        <v>12</v>
      </c>
      <c r="R3776">
        <v>100583</v>
      </c>
      <c r="S3776">
        <v>13</v>
      </c>
      <c r="T3776">
        <v>100583</v>
      </c>
      <c r="U3776">
        <v>14</v>
      </c>
      <c r="V3776">
        <v>100583</v>
      </c>
      <c r="W3776">
        <v>15</v>
      </c>
      <c r="X3776">
        <v>100584</v>
      </c>
      <c r="Y3776">
        <v>16</v>
      </c>
      <c r="Z3776">
        <v>100583</v>
      </c>
      <c r="AA3776">
        <v>17</v>
      </c>
      <c r="AB3776">
        <v>100583</v>
      </c>
      <c r="AC3776">
        <v>19</v>
      </c>
      <c r="AD3776">
        <v>100585</v>
      </c>
      <c r="AE3776">
        <v>20</v>
      </c>
      <c r="AF3776">
        <v>201946</v>
      </c>
      <c r="AG3776">
        <v>18</v>
      </c>
      <c r="AH3776" t="e">
        <f>VLOOKUP(AF3776,关卡难度线!B:H,11,0)</f>
        <v>#N/A</v>
      </c>
    </row>
    <row r="3777" spans="14:34">
      <c r="N3777" s="14">
        <v>100584</v>
      </c>
      <c r="O3777">
        <v>11</v>
      </c>
      <c r="P3777">
        <v>100584</v>
      </c>
      <c r="Q3777">
        <v>12</v>
      </c>
      <c r="R3777">
        <v>100585</v>
      </c>
      <c r="S3777">
        <v>13</v>
      </c>
      <c r="T3777">
        <v>100584</v>
      </c>
      <c r="U3777">
        <v>14</v>
      </c>
      <c r="V3777">
        <v>100585</v>
      </c>
      <c r="W3777">
        <v>15</v>
      </c>
      <c r="X3777">
        <v>100585</v>
      </c>
      <c r="Y3777">
        <v>16</v>
      </c>
      <c r="Z3777">
        <v>100585</v>
      </c>
      <c r="AA3777">
        <v>17</v>
      </c>
      <c r="AB3777">
        <v>100585</v>
      </c>
      <c r="AC3777">
        <v>19</v>
      </c>
      <c r="AD3777">
        <v>100585</v>
      </c>
      <c r="AE3777">
        <v>20</v>
      </c>
      <c r="AF3777">
        <v>201947</v>
      </c>
      <c r="AG3777">
        <v>18</v>
      </c>
      <c r="AH3777" t="e">
        <f>VLOOKUP(AF3777,关卡难度线!B:H,11,0)</f>
        <v>#N/A</v>
      </c>
    </row>
    <row r="3778" spans="14:34">
      <c r="N3778" s="14">
        <v>100585</v>
      </c>
      <c r="O3778">
        <v>11</v>
      </c>
      <c r="P3778">
        <v>100583</v>
      </c>
      <c r="Q3778">
        <v>12</v>
      </c>
      <c r="R3778">
        <v>100583</v>
      </c>
      <c r="S3778">
        <v>13</v>
      </c>
      <c r="T3778">
        <v>100583</v>
      </c>
      <c r="U3778">
        <v>14</v>
      </c>
      <c r="V3778">
        <v>100585</v>
      </c>
      <c r="W3778">
        <v>15</v>
      </c>
      <c r="X3778">
        <v>100584</v>
      </c>
      <c r="Y3778">
        <v>16</v>
      </c>
      <c r="Z3778">
        <v>100585</v>
      </c>
      <c r="AA3778">
        <v>17</v>
      </c>
      <c r="AB3778">
        <v>100583</v>
      </c>
      <c r="AC3778">
        <v>19</v>
      </c>
      <c r="AD3778">
        <v>100585</v>
      </c>
      <c r="AE3778">
        <v>20</v>
      </c>
      <c r="AF3778">
        <v>201948</v>
      </c>
      <c r="AG3778">
        <v>18</v>
      </c>
      <c r="AH3778" t="e">
        <f>VLOOKUP(AF3778,关卡难度线!B:H,11,0)</f>
        <v>#N/A</v>
      </c>
    </row>
    <row r="3779" spans="14:34">
      <c r="N3779" s="14">
        <v>100584</v>
      </c>
      <c r="O3779">
        <v>11</v>
      </c>
      <c r="P3779">
        <v>100584</v>
      </c>
      <c r="Q3779">
        <v>12</v>
      </c>
      <c r="R3779">
        <v>100584</v>
      </c>
      <c r="S3779">
        <v>13</v>
      </c>
      <c r="T3779">
        <v>100585</v>
      </c>
      <c r="U3779">
        <v>14</v>
      </c>
      <c r="V3779">
        <v>100585</v>
      </c>
      <c r="W3779">
        <v>15</v>
      </c>
      <c r="X3779">
        <v>100584</v>
      </c>
      <c r="Y3779">
        <v>16</v>
      </c>
      <c r="Z3779">
        <v>100585</v>
      </c>
      <c r="AA3779">
        <v>17</v>
      </c>
      <c r="AB3779">
        <v>100583</v>
      </c>
      <c r="AC3779">
        <v>19</v>
      </c>
      <c r="AD3779">
        <v>100583</v>
      </c>
      <c r="AE3779">
        <v>20</v>
      </c>
      <c r="AF3779">
        <v>201949</v>
      </c>
      <c r="AG3779">
        <v>18</v>
      </c>
      <c r="AH3779" t="e">
        <f>VLOOKUP(AF3779,关卡难度线!B:H,11,0)</f>
        <v>#N/A</v>
      </c>
    </row>
    <row r="3780" spans="14:34">
      <c r="N3780" s="14">
        <v>100583</v>
      </c>
      <c r="O3780">
        <v>11</v>
      </c>
      <c r="P3780">
        <v>100583</v>
      </c>
      <c r="Q3780">
        <v>12</v>
      </c>
      <c r="R3780">
        <v>100583</v>
      </c>
      <c r="S3780">
        <v>13</v>
      </c>
      <c r="T3780">
        <v>100585</v>
      </c>
      <c r="U3780">
        <v>14</v>
      </c>
      <c r="V3780">
        <v>100583</v>
      </c>
      <c r="W3780">
        <v>15</v>
      </c>
      <c r="X3780">
        <v>100584</v>
      </c>
      <c r="Y3780">
        <v>16</v>
      </c>
      <c r="Z3780">
        <v>100584</v>
      </c>
      <c r="AA3780">
        <v>17</v>
      </c>
      <c r="AB3780">
        <v>100584</v>
      </c>
      <c r="AC3780">
        <v>19</v>
      </c>
      <c r="AD3780">
        <v>100583</v>
      </c>
      <c r="AE3780">
        <v>20</v>
      </c>
      <c r="AF3780">
        <v>201950</v>
      </c>
      <c r="AG3780">
        <v>18</v>
      </c>
      <c r="AH3780" t="e">
        <f>VLOOKUP(AF3780,关卡难度线!B:H,11,0)</f>
        <v>#N/A</v>
      </c>
    </row>
    <row r="3781" spans="14:34">
      <c r="N3781" s="14">
        <v>100587</v>
      </c>
      <c r="O3781">
        <v>11</v>
      </c>
      <c r="P3781">
        <v>100588</v>
      </c>
      <c r="Q3781">
        <v>12</v>
      </c>
      <c r="R3781">
        <v>100588</v>
      </c>
      <c r="S3781">
        <v>13</v>
      </c>
      <c r="T3781">
        <v>100588</v>
      </c>
      <c r="U3781">
        <v>14</v>
      </c>
      <c r="V3781">
        <v>100586</v>
      </c>
      <c r="W3781">
        <v>15</v>
      </c>
      <c r="X3781">
        <v>100586</v>
      </c>
      <c r="Y3781">
        <v>16</v>
      </c>
      <c r="Z3781">
        <v>100586</v>
      </c>
      <c r="AA3781">
        <v>17</v>
      </c>
      <c r="AB3781">
        <v>100588</v>
      </c>
      <c r="AC3781">
        <v>19</v>
      </c>
      <c r="AD3781">
        <v>100588</v>
      </c>
      <c r="AE3781">
        <v>20</v>
      </c>
      <c r="AF3781">
        <v>201951</v>
      </c>
      <c r="AG3781">
        <v>18</v>
      </c>
      <c r="AH3781" t="e">
        <f>VLOOKUP(AF3781,关卡难度线!B:H,11,0)</f>
        <v>#N/A</v>
      </c>
    </row>
    <row r="3782" spans="14:34">
      <c r="N3782" s="14">
        <v>100588</v>
      </c>
      <c r="O3782">
        <v>11</v>
      </c>
      <c r="P3782">
        <v>100587</v>
      </c>
      <c r="Q3782">
        <v>12</v>
      </c>
      <c r="R3782">
        <v>100587</v>
      </c>
      <c r="S3782">
        <v>13</v>
      </c>
      <c r="T3782">
        <v>100587</v>
      </c>
      <c r="U3782">
        <v>14</v>
      </c>
      <c r="V3782">
        <v>100586</v>
      </c>
      <c r="W3782">
        <v>15</v>
      </c>
      <c r="X3782">
        <v>100587</v>
      </c>
      <c r="Y3782">
        <v>16</v>
      </c>
      <c r="Z3782">
        <v>100586</v>
      </c>
      <c r="AA3782">
        <v>17</v>
      </c>
      <c r="AB3782">
        <v>100587</v>
      </c>
      <c r="AC3782">
        <v>19</v>
      </c>
      <c r="AD3782">
        <v>100586</v>
      </c>
      <c r="AE3782">
        <v>20</v>
      </c>
      <c r="AF3782">
        <v>201952</v>
      </c>
      <c r="AG3782">
        <v>18</v>
      </c>
      <c r="AH3782" t="e">
        <f>VLOOKUP(AF3782,关卡难度线!B:H,11,0)</f>
        <v>#N/A</v>
      </c>
    </row>
    <row r="3783" spans="14:34">
      <c r="N3783" s="14">
        <v>100588</v>
      </c>
      <c r="O3783">
        <v>11</v>
      </c>
      <c r="P3783">
        <v>100586</v>
      </c>
      <c r="Q3783">
        <v>12</v>
      </c>
      <c r="R3783">
        <v>100588</v>
      </c>
      <c r="S3783">
        <v>13</v>
      </c>
      <c r="T3783">
        <v>100587</v>
      </c>
      <c r="U3783">
        <v>14</v>
      </c>
      <c r="V3783">
        <v>100586</v>
      </c>
      <c r="W3783">
        <v>15</v>
      </c>
      <c r="X3783">
        <v>100586</v>
      </c>
      <c r="Y3783">
        <v>16</v>
      </c>
      <c r="Z3783">
        <v>100587</v>
      </c>
      <c r="AA3783">
        <v>17</v>
      </c>
      <c r="AB3783">
        <v>100588</v>
      </c>
      <c r="AC3783">
        <v>19</v>
      </c>
      <c r="AD3783">
        <v>100588</v>
      </c>
      <c r="AE3783">
        <v>20</v>
      </c>
      <c r="AF3783">
        <v>201953</v>
      </c>
      <c r="AG3783">
        <v>18</v>
      </c>
      <c r="AH3783" t="e">
        <f>VLOOKUP(AF3783,关卡难度线!B:H,11,0)</f>
        <v>#N/A</v>
      </c>
    </row>
    <row r="3784" spans="14:34">
      <c r="N3784" s="14">
        <v>100588</v>
      </c>
      <c r="O3784">
        <v>11</v>
      </c>
      <c r="P3784">
        <v>100587</v>
      </c>
      <c r="Q3784">
        <v>12</v>
      </c>
      <c r="R3784">
        <v>100588</v>
      </c>
      <c r="S3784">
        <v>13</v>
      </c>
      <c r="T3784">
        <v>100587</v>
      </c>
      <c r="U3784">
        <v>14</v>
      </c>
      <c r="V3784">
        <v>100587</v>
      </c>
      <c r="W3784">
        <v>15</v>
      </c>
      <c r="X3784">
        <v>100587</v>
      </c>
      <c r="Y3784">
        <v>16</v>
      </c>
      <c r="Z3784">
        <v>100588</v>
      </c>
      <c r="AA3784">
        <v>17</v>
      </c>
      <c r="AB3784">
        <v>100587</v>
      </c>
      <c r="AC3784">
        <v>19</v>
      </c>
      <c r="AD3784">
        <v>100588</v>
      </c>
      <c r="AE3784">
        <v>20</v>
      </c>
      <c r="AF3784">
        <v>201954</v>
      </c>
      <c r="AG3784">
        <v>18</v>
      </c>
      <c r="AH3784" t="e">
        <f>VLOOKUP(AF3784,关卡难度线!B:H,11,0)</f>
        <v>#N/A</v>
      </c>
    </row>
    <row r="3785" spans="14:34">
      <c r="N3785" s="14">
        <v>100587</v>
      </c>
      <c r="O3785">
        <v>11</v>
      </c>
      <c r="P3785">
        <v>100588</v>
      </c>
      <c r="Q3785">
        <v>12</v>
      </c>
      <c r="R3785">
        <v>100586</v>
      </c>
      <c r="S3785">
        <v>13</v>
      </c>
      <c r="T3785">
        <v>100586</v>
      </c>
      <c r="U3785">
        <v>14</v>
      </c>
      <c r="V3785">
        <v>100588</v>
      </c>
      <c r="W3785">
        <v>15</v>
      </c>
      <c r="X3785">
        <v>100586</v>
      </c>
      <c r="Y3785">
        <v>16</v>
      </c>
      <c r="Z3785">
        <v>100588</v>
      </c>
      <c r="AA3785">
        <v>17</v>
      </c>
      <c r="AB3785">
        <v>100586</v>
      </c>
      <c r="AC3785">
        <v>19</v>
      </c>
      <c r="AD3785">
        <v>100588</v>
      </c>
      <c r="AE3785">
        <v>20</v>
      </c>
      <c r="AF3785">
        <v>201955</v>
      </c>
      <c r="AG3785">
        <v>18</v>
      </c>
      <c r="AH3785" t="e">
        <f>VLOOKUP(AF3785,关卡难度线!B:H,11,0)</f>
        <v>#N/A</v>
      </c>
    </row>
    <row r="3786" spans="14:34">
      <c r="N3786" s="14">
        <v>100587</v>
      </c>
      <c r="O3786">
        <v>11</v>
      </c>
      <c r="P3786">
        <v>100586</v>
      </c>
      <c r="Q3786">
        <v>12</v>
      </c>
      <c r="R3786">
        <v>100586</v>
      </c>
      <c r="S3786">
        <v>13</v>
      </c>
      <c r="T3786">
        <v>100588</v>
      </c>
      <c r="U3786">
        <v>14</v>
      </c>
      <c r="V3786">
        <v>100588</v>
      </c>
      <c r="W3786">
        <v>15</v>
      </c>
      <c r="X3786">
        <v>100586</v>
      </c>
      <c r="Y3786">
        <v>16</v>
      </c>
      <c r="Z3786">
        <v>100587</v>
      </c>
      <c r="AA3786">
        <v>17</v>
      </c>
      <c r="AB3786">
        <v>100586</v>
      </c>
      <c r="AC3786">
        <v>19</v>
      </c>
      <c r="AD3786">
        <v>100587</v>
      </c>
      <c r="AE3786">
        <v>20</v>
      </c>
      <c r="AF3786">
        <v>201956</v>
      </c>
      <c r="AG3786">
        <v>18</v>
      </c>
      <c r="AH3786" t="e">
        <f>VLOOKUP(AF3786,关卡难度线!B:H,11,0)</f>
        <v>#N/A</v>
      </c>
    </row>
    <row r="3787" spans="14:34">
      <c r="N3787" s="14">
        <v>100586</v>
      </c>
      <c r="O3787">
        <v>11</v>
      </c>
      <c r="P3787">
        <v>100587</v>
      </c>
      <c r="Q3787">
        <v>12</v>
      </c>
      <c r="R3787">
        <v>100588</v>
      </c>
      <c r="S3787">
        <v>13</v>
      </c>
      <c r="T3787">
        <v>100587</v>
      </c>
      <c r="U3787">
        <v>14</v>
      </c>
      <c r="V3787">
        <v>100587</v>
      </c>
      <c r="W3787">
        <v>15</v>
      </c>
      <c r="X3787">
        <v>100587</v>
      </c>
      <c r="Y3787">
        <v>16</v>
      </c>
      <c r="Z3787">
        <v>100586</v>
      </c>
      <c r="AA3787">
        <v>17</v>
      </c>
      <c r="AB3787">
        <v>100586</v>
      </c>
      <c r="AC3787">
        <v>19</v>
      </c>
      <c r="AD3787">
        <v>100587</v>
      </c>
      <c r="AE3787">
        <v>20</v>
      </c>
      <c r="AF3787">
        <v>201957</v>
      </c>
      <c r="AG3787">
        <v>18</v>
      </c>
      <c r="AH3787" t="e">
        <f>VLOOKUP(AF3787,关卡难度线!B:H,11,0)</f>
        <v>#N/A</v>
      </c>
    </row>
    <row r="3788" spans="14:34">
      <c r="N3788" s="14">
        <v>100586</v>
      </c>
      <c r="O3788">
        <v>11</v>
      </c>
      <c r="P3788">
        <v>100586</v>
      </c>
      <c r="Q3788">
        <v>12</v>
      </c>
      <c r="R3788">
        <v>100586</v>
      </c>
      <c r="S3788">
        <v>13</v>
      </c>
      <c r="T3788">
        <v>100587</v>
      </c>
      <c r="U3788">
        <v>14</v>
      </c>
      <c r="V3788">
        <v>100587</v>
      </c>
      <c r="W3788">
        <v>15</v>
      </c>
      <c r="X3788">
        <v>100586</v>
      </c>
      <c r="Y3788">
        <v>16</v>
      </c>
      <c r="Z3788">
        <v>100588</v>
      </c>
      <c r="AA3788">
        <v>17</v>
      </c>
      <c r="AB3788">
        <v>100587</v>
      </c>
      <c r="AC3788">
        <v>19</v>
      </c>
      <c r="AD3788">
        <v>100587</v>
      </c>
      <c r="AE3788">
        <v>20</v>
      </c>
      <c r="AF3788">
        <v>201958</v>
      </c>
      <c r="AG3788">
        <v>18</v>
      </c>
      <c r="AH3788" t="e">
        <f>VLOOKUP(AF3788,关卡难度线!B:H,11,0)</f>
        <v>#N/A</v>
      </c>
    </row>
    <row r="3789" spans="14:34">
      <c r="N3789" s="14">
        <v>100588</v>
      </c>
      <c r="O3789">
        <v>11</v>
      </c>
      <c r="P3789">
        <v>100586</v>
      </c>
      <c r="Q3789">
        <v>12</v>
      </c>
      <c r="R3789">
        <v>100588</v>
      </c>
      <c r="S3789">
        <v>13</v>
      </c>
      <c r="T3789">
        <v>100588</v>
      </c>
      <c r="U3789">
        <v>14</v>
      </c>
      <c r="V3789">
        <v>100588</v>
      </c>
      <c r="W3789">
        <v>15</v>
      </c>
      <c r="X3789">
        <v>100588</v>
      </c>
      <c r="Y3789">
        <v>16</v>
      </c>
      <c r="Z3789">
        <v>100588</v>
      </c>
      <c r="AA3789">
        <v>17</v>
      </c>
      <c r="AB3789">
        <v>100588</v>
      </c>
      <c r="AC3789">
        <v>19</v>
      </c>
      <c r="AD3789">
        <v>100587</v>
      </c>
      <c r="AE3789">
        <v>20</v>
      </c>
      <c r="AF3789">
        <v>201959</v>
      </c>
      <c r="AG3789">
        <v>18</v>
      </c>
      <c r="AH3789" t="e">
        <f>VLOOKUP(AF3789,关卡难度线!B:H,11,0)</f>
        <v>#N/A</v>
      </c>
    </row>
    <row r="3790" spans="14:34">
      <c r="N3790" s="14">
        <v>100588</v>
      </c>
      <c r="O3790">
        <v>11</v>
      </c>
      <c r="P3790">
        <v>100588</v>
      </c>
      <c r="Q3790">
        <v>12</v>
      </c>
      <c r="R3790">
        <v>100586</v>
      </c>
      <c r="S3790">
        <v>13</v>
      </c>
      <c r="T3790">
        <v>100586</v>
      </c>
      <c r="U3790">
        <v>14</v>
      </c>
      <c r="V3790">
        <v>100588</v>
      </c>
      <c r="W3790">
        <v>15</v>
      </c>
      <c r="X3790">
        <v>100586</v>
      </c>
      <c r="Y3790">
        <v>16</v>
      </c>
      <c r="Z3790">
        <v>100587</v>
      </c>
      <c r="AA3790">
        <v>17</v>
      </c>
      <c r="AB3790">
        <v>100587</v>
      </c>
      <c r="AC3790">
        <v>19</v>
      </c>
      <c r="AD3790">
        <v>100588</v>
      </c>
      <c r="AE3790">
        <v>20</v>
      </c>
      <c r="AF3790">
        <v>201960</v>
      </c>
      <c r="AG3790">
        <v>18</v>
      </c>
      <c r="AH3790" t="e">
        <f>VLOOKUP(AF3790,关卡难度线!B:H,11,0)</f>
        <v>#N/A</v>
      </c>
    </row>
    <row r="3791" spans="14:34">
      <c r="N3791" s="14">
        <v>100587</v>
      </c>
      <c r="O3791">
        <v>11</v>
      </c>
      <c r="P3791">
        <v>100588</v>
      </c>
      <c r="Q3791">
        <v>12</v>
      </c>
      <c r="R3791">
        <v>100588</v>
      </c>
      <c r="S3791">
        <v>13</v>
      </c>
      <c r="T3791">
        <v>100588</v>
      </c>
      <c r="U3791">
        <v>14</v>
      </c>
      <c r="V3791">
        <v>100586</v>
      </c>
      <c r="W3791">
        <v>15</v>
      </c>
      <c r="X3791">
        <v>100586</v>
      </c>
      <c r="Y3791">
        <v>16</v>
      </c>
      <c r="Z3791">
        <v>100586</v>
      </c>
      <c r="AA3791">
        <v>17</v>
      </c>
      <c r="AB3791">
        <v>100588</v>
      </c>
      <c r="AC3791">
        <v>19</v>
      </c>
      <c r="AD3791">
        <v>100588</v>
      </c>
      <c r="AE3791">
        <v>20</v>
      </c>
      <c r="AF3791">
        <v>201951</v>
      </c>
      <c r="AG3791">
        <v>18</v>
      </c>
      <c r="AH3791" t="e">
        <f>VLOOKUP(AF3791,关卡难度线!B:H,11,0)</f>
        <v>#N/A</v>
      </c>
    </row>
    <row r="3792" spans="14:34">
      <c r="N3792" s="14">
        <v>100588</v>
      </c>
      <c r="O3792">
        <v>11</v>
      </c>
      <c r="P3792">
        <v>100587</v>
      </c>
      <c r="Q3792">
        <v>12</v>
      </c>
      <c r="R3792">
        <v>100587</v>
      </c>
      <c r="S3792">
        <v>13</v>
      </c>
      <c r="T3792">
        <v>100587</v>
      </c>
      <c r="U3792">
        <v>14</v>
      </c>
      <c r="V3792">
        <v>100586</v>
      </c>
      <c r="W3792">
        <v>15</v>
      </c>
      <c r="X3792">
        <v>100587</v>
      </c>
      <c r="Y3792">
        <v>16</v>
      </c>
      <c r="Z3792">
        <v>100586</v>
      </c>
      <c r="AA3792">
        <v>17</v>
      </c>
      <c r="AB3792">
        <v>100587</v>
      </c>
      <c r="AC3792">
        <v>19</v>
      </c>
      <c r="AD3792">
        <v>100586</v>
      </c>
      <c r="AE3792">
        <v>20</v>
      </c>
      <c r="AF3792">
        <v>201952</v>
      </c>
      <c r="AG3792">
        <v>18</v>
      </c>
      <c r="AH3792" t="e">
        <f>VLOOKUP(AF3792,关卡难度线!B:H,11,0)</f>
        <v>#N/A</v>
      </c>
    </row>
    <row r="3793" spans="14:34">
      <c r="N3793" s="14">
        <v>100588</v>
      </c>
      <c r="O3793">
        <v>11</v>
      </c>
      <c r="P3793">
        <v>100586</v>
      </c>
      <c r="Q3793">
        <v>12</v>
      </c>
      <c r="R3793">
        <v>100588</v>
      </c>
      <c r="S3793">
        <v>13</v>
      </c>
      <c r="T3793">
        <v>100587</v>
      </c>
      <c r="U3793">
        <v>14</v>
      </c>
      <c r="V3793">
        <v>100586</v>
      </c>
      <c r="W3793">
        <v>15</v>
      </c>
      <c r="X3793">
        <v>100586</v>
      </c>
      <c r="Y3793">
        <v>16</v>
      </c>
      <c r="Z3793">
        <v>100587</v>
      </c>
      <c r="AA3793">
        <v>17</v>
      </c>
      <c r="AB3793">
        <v>100588</v>
      </c>
      <c r="AC3793">
        <v>19</v>
      </c>
      <c r="AD3793">
        <v>100588</v>
      </c>
      <c r="AE3793">
        <v>20</v>
      </c>
      <c r="AF3793">
        <v>201953</v>
      </c>
      <c r="AG3793">
        <v>18</v>
      </c>
      <c r="AH3793" t="e">
        <f>VLOOKUP(AF3793,关卡难度线!B:H,11,0)</f>
        <v>#N/A</v>
      </c>
    </row>
    <row r="3794" spans="14:34">
      <c r="N3794" s="14">
        <v>100588</v>
      </c>
      <c r="O3794">
        <v>11</v>
      </c>
      <c r="P3794">
        <v>100587</v>
      </c>
      <c r="Q3794">
        <v>12</v>
      </c>
      <c r="R3794">
        <v>100588</v>
      </c>
      <c r="S3794">
        <v>13</v>
      </c>
      <c r="T3794">
        <v>100587</v>
      </c>
      <c r="U3794">
        <v>14</v>
      </c>
      <c r="V3794">
        <v>100587</v>
      </c>
      <c r="W3794">
        <v>15</v>
      </c>
      <c r="X3794">
        <v>100587</v>
      </c>
      <c r="Y3794">
        <v>16</v>
      </c>
      <c r="Z3794">
        <v>100588</v>
      </c>
      <c r="AA3794">
        <v>17</v>
      </c>
      <c r="AB3794">
        <v>100587</v>
      </c>
      <c r="AC3794">
        <v>19</v>
      </c>
      <c r="AD3794">
        <v>100588</v>
      </c>
      <c r="AE3794">
        <v>20</v>
      </c>
      <c r="AF3794">
        <v>201954</v>
      </c>
      <c r="AG3794">
        <v>18</v>
      </c>
      <c r="AH3794" t="e">
        <f>VLOOKUP(AF3794,关卡难度线!B:H,11,0)</f>
        <v>#N/A</v>
      </c>
    </row>
    <row r="3795" spans="14:34">
      <c r="N3795" s="14">
        <v>100587</v>
      </c>
      <c r="O3795">
        <v>11</v>
      </c>
      <c r="P3795">
        <v>100588</v>
      </c>
      <c r="Q3795">
        <v>12</v>
      </c>
      <c r="R3795">
        <v>100586</v>
      </c>
      <c r="S3795">
        <v>13</v>
      </c>
      <c r="T3795">
        <v>100586</v>
      </c>
      <c r="U3795">
        <v>14</v>
      </c>
      <c r="V3795">
        <v>100588</v>
      </c>
      <c r="W3795">
        <v>15</v>
      </c>
      <c r="X3795">
        <v>100586</v>
      </c>
      <c r="Y3795">
        <v>16</v>
      </c>
      <c r="Z3795">
        <v>100588</v>
      </c>
      <c r="AA3795">
        <v>17</v>
      </c>
      <c r="AB3795">
        <v>100586</v>
      </c>
      <c r="AC3795">
        <v>19</v>
      </c>
      <c r="AD3795">
        <v>100588</v>
      </c>
      <c r="AE3795">
        <v>20</v>
      </c>
      <c r="AF3795">
        <v>201955</v>
      </c>
      <c r="AG3795">
        <v>18</v>
      </c>
      <c r="AH3795" t="e">
        <f>VLOOKUP(AF3795,关卡难度线!B:H,11,0)</f>
        <v>#N/A</v>
      </c>
    </row>
    <row r="3796" spans="14:34">
      <c r="N3796" s="14">
        <v>100587</v>
      </c>
      <c r="O3796">
        <v>11</v>
      </c>
      <c r="P3796">
        <v>100586</v>
      </c>
      <c r="Q3796">
        <v>12</v>
      </c>
      <c r="R3796">
        <v>100586</v>
      </c>
      <c r="S3796">
        <v>13</v>
      </c>
      <c r="T3796">
        <v>100588</v>
      </c>
      <c r="U3796">
        <v>14</v>
      </c>
      <c r="V3796">
        <v>100588</v>
      </c>
      <c r="W3796">
        <v>15</v>
      </c>
      <c r="X3796">
        <v>100586</v>
      </c>
      <c r="Y3796">
        <v>16</v>
      </c>
      <c r="Z3796">
        <v>100587</v>
      </c>
      <c r="AA3796">
        <v>17</v>
      </c>
      <c r="AB3796">
        <v>100586</v>
      </c>
      <c r="AC3796">
        <v>19</v>
      </c>
      <c r="AD3796">
        <v>100587</v>
      </c>
      <c r="AE3796">
        <v>20</v>
      </c>
      <c r="AF3796">
        <v>201956</v>
      </c>
      <c r="AG3796">
        <v>18</v>
      </c>
      <c r="AH3796" t="e">
        <f>VLOOKUP(AF3796,关卡难度线!B:H,11,0)</f>
        <v>#N/A</v>
      </c>
    </row>
    <row r="3797" spans="14:34">
      <c r="N3797" s="14">
        <v>100586</v>
      </c>
      <c r="O3797">
        <v>11</v>
      </c>
      <c r="P3797">
        <v>100587</v>
      </c>
      <c r="Q3797">
        <v>12</v>
      </c>
      <c r="R3797">
        <v>100588</v>
      </c>
      <c r="S3797">
        <v>13</v>
      </c>
      <c r="T3797">
        <v>100587</v>
      </c>
      <c r="U3797">
        <v>14</v>
      </c>
      <c r="V3797">
        <v>100587</v>
      </c>
      <c r="W3797">
        <v>15</v>
      </c>
      <c r="X3797">
        <v>100587</v>
      </c>
      <c r="Y3797">
        <v>16</v>
      </c>
      <c r="Z3797">
        <v>100586</v>
      </c>
      <c r="AA3797">
        <v>17</v>
      </c>
      <c r="AB3797">
        <v>100586</v>
      </c>
      <c r="AC3797">
        <v>19</v>
      </c>
      <c r="AD3797">
        <v>100587</v>
      </c>
      <c r="AE3797">
        <v>20</v>
      </c>
      <c r="AF3797">
        <v>201957</v>
      </c>
      <c r="AG3797">
        <v>18</v>
      </c>
      <c r="AH3797" t="e">
        <f>VLOOKUP(AF3797,关卡难度线!B:H,11,0)</f>
        <v>#N/A</v>
      </c>
    </row>
    <row r="3798" spans="14:34">
      <c r="N3798" s="14">
        <v>100586</v>
      </c>
      <c r="O3798">
        <v>11</v>
      </c>
      <c r="P3798">
        <v>100586</v>
      </c>
      <c r="Q3798">
        <v>12</v>
      </c>
      <c r="R3798">
        <v>100586</v>
      </c>
      <c r="S3798">
        <v>13</v>
      </c>
      <c r="T3798">
        <v>100587</v>
      </c>
      <c r="U3798">
        <v>14</v>
      </c>
      <c r="V3798">
        <v>100587</v>
      </c>
      <c r="W3798">
        <v>15</v>
      </c>
      <c r="X3798">
        <v>100586</v>
      </c>
      <c r="Y3798">
        <v>16</v>
      </c>
      <c r="Z3798">
        <v>100588</v>
      </c>
      <c r="AA3798">
        <v>17</v>
      </c>
      <c r="AB3798">
        <v>100587</v>
      </c>
      <c r="AC3798">
        <v>19</v>
      </c>
      <c r="AD3798">
        <v>100587</v>
      </c>
      <c r="AE3798">
        <v>20</v>
      </c>
      <c r="AF3798">
        <v>201958</v>
      </c>
      <c r="AG3798">
        <v>18</v>
      </c>
      <c r="AH3798" t="e">
        <f>VLOOKUP(AF3798,关卡难度线!B:H,11,0)</f>
        <v>#N/A</v>
      </c>
    </row>
    <row r="3799" spans="14:34">
      <c r="N3799" s="14">
        <v>100588</v>
      </c>
      <c r="O3799">
        <v>11</v>
      </c>
      <c r="P3799">
        <v>100586</v>
      </c>
      <c r="Q3799">
        <v>12</v>
      </c>
      <c r="R3799">
        <v>100588</v>
      </c>
      <c r="S3799">
        <v>13</v>
      </c>
      <c r="T3799">
        <v>100588</v>
      </c>
      <c r="U3799">
        <v>14</v>
      </c>
      <c r="V3799">
        <v>100588</v>
      </c>
      <c r="W3799">
        <v>15</v>
      </c>
      <c r="X3799">
        <v>100588</v>
      </c>
      <c r="Y3799">
        <v>16</v>
      </c>
      <c r="Z3799">
        <v>100588</v>
      </c>
      <c r="AA3799">
        <v>17</v>
      </c>
      <c r="AB3799">
        <v>100588</v>
      </c>
      <c r="AC3799">
        <v>19</v>
      </c>
      <c r="AD3799">
        <v>100587</v>
      </c>
      <c r="AE3799">
        <v>20</v>
      </c>
      <c r="AF3799">
        <v>201959</v>
      </c>
      <c r="AG3799">
        <v>18</v>
      </c>
      <c r="AH3799" t="e">
        <f>VLOOKUP(AF3799,关卡难度线!B:H,11,0)</f>
        <v>#N/A</v>
      </c>
    </row>
    <row r="3800" spans="14:34">
      <c r="N3800" s="14">
        <v>100588</v>
      </c>
      <c r="O3800">
        <v>11</v>
      </c>
      <c r="P3800">
        <v>100588</v>
      </c>
      <c r="Q3800">
        <v>12</v>
      </c>
      <c r="R3800">
        <v>100586</v>
      </c>
      <c r="S3800">
        <v>13</v>
      </c>
      <c r="T3800">
        <v>100586</v>
      </c>
      <c r="U3800">
        <v>14</v>
      </c>
      <c r="V3800">
        <v>100588</v>
      </c>
      <c r="W3800">
        <v>15</v>
      </c>
      <c r="X3800">
        <v>100586</v>
      </c>
      <c r="Y3800">
        <v>16</v>
      </c>
      <c r="Z3800">
        <v>100587</v>
      </c>
      <c r="AA3800">
        <v>17</v>
      </c>
      <c r="AB3800">
        <v>100587</v>
      </c>
      <c r="AC3800">
        <v>19</v>
      </c>
      <c r="AD3800">
        <v>100588</v>
      </c>
      <c r="AE3800">
        <v>20</v>
      </c>
      <c r="AF3800">
        <v>201960</v>
      </c>
      <c r="AG3800">
        <v>18</v>
      </c>
      <c r="AH3800" t="e">
        <f>VLOOKUP(AF3800,关卡难度线!B:H,11,0)</f>
        <v>#N/A</v>
      </c>
    </row>
    <row r="3801" spans="14:34">
      <c r="N3801" s="14">
        <v>100591</v>
      </c>
      <c r="O3801">
        <v>11</v>
      </c>
      <c r="P3801">
        <v>100590</v>
      </c>
      <c r="Q3801">
        <v>12</v>
      </c>
      <c r="R3801">
        <v>100590</v>
      </c>
      <c r="S3801">
        <v>13</v>
      </c>
      <c r="T3801">
        <v>100590</v>
      </c>
      <c r="U3801">
        <v>14</v>
      </c>
      <c r="V3801">
        <v>100590</v>
      </c>
      <c r="W3801">
        <v>15</v>
      </c>
      <c r="X3801">
        <v>100589</v>
      </c>
      <c r="Y3801">
        <v>16</v>
      </c>
      <c r="Z3801">
        <v>100591</v>
      </c>
      <c r="AA3801">
        <v>17</v>
      </c>
      <c r="AB3801">
        <v>100590</v>
      </c>
      <c r="AC3801">
        <v>19</v>
      </c>
      <c r="AD3801">
        <v>100591</v>
      </c>
      <c r="AE3801">
        <v>20</v>
      </c>
      <c r="AF3801">
        <v>201961</v>
      </c>
      <c r="AG3801">
        <v>18</v>
      </c>
      <c r="AH3801" t="e">
        <f>VLOOKUP(AF3801,关卡难度线!B:H,11,0)</f>
        <v>#N/A</v>
      </c>
    </row>
    <row r="3802" spans="14:34">
      <c r="N3802" s="14">
        <v>100591</v>
      </c>
      <c r="O3802">
        <v>11</v>
      </c>
      <c r="P3802">
        <v>100590</v>
      </c>
      <c r="Q3802">
        <v>12</v>
      </c>
      <c r="R3802">
        <v>100589</v>
      </c>
      <c r="S3802">
        <v>13</v>
      </c>
      <c r="T3802">
        <v>100589</v>
      </c>
      <c r="U3802">
        <v>14</v>
      </c>
      <c r="V3802">
        <v>100590</v>
      </c>
      <c r="W3802">
        <v>15</v>
      </c>
      <c r="X3802">
        <v>100591</v>
      </c>
      <c r="Y3802">
        <v>16</v>
      </c>
      <c r="Z3802">
        <v>100589</v>
      </c>
      <c r="AA3802">
        <v>17</v>
      </c>
      <c r="AB3802">
        <v>100590</v>
      </c>
      <c r="AC3802">
        <v>19</v>
      </c>
      <c r="AD3802">
        <v>100590</v>
      </c>
      <c r="AE3802">
        <v>20</v>
      </c>
      <c r="AF3802">
        <v>201962</v>
      </c>
      <c r="AG3802">
        <v>18</v>
      </c>
      <c r="AH3802" t="e">
        <f>VLOOKUP(AF3802,关卡难度线!B:H,11,0)</f>
        <v>#N/A</v>
      </c>
    </row>
    <row r="3803" spans="14:34">
      <c r="N3803" s="14">
        <v>100590</v>
      </c>
      <c r="O3803">
        <v>11</v>
      </c>
      <c r="P3803">
        <v>100591</v>
      </c>
      <c r="Q3803">
        <v>12</v>
      </c>
      <c r="R3803">
        <v>100591</v>
      </c>
      <c r="S3803">
        <v>13</v>
      </c>
      <c r="T3803">
        <v>100589</v>
      </c>
      <c r="U3803">
        <v>14</v>
      </c>
      <c r="V3803">
        <v>100590</v>
      </c>
      <c r="W3803">
        <v>15</v>
      </c>
      <c r="X3803">
        <v>100589</v>
      </c>
      <c r="Y3803">
        <v>16</v>
      </c>
      <c r="Z3803">
        <v>100591</v>
      </c>
      <c r="AA3803">
        <v>17</v>
      </c>
      <c r="AB3803">
        <v>100590</v>
      </c>
      <c r="AC3803">
        <v>19</v>
      </c>
      <c r="AD3803">
        <v>100590</v>
      </c>
      <c r="AE3803">
        <v>20</v>
      </c>
      <c r="AF3803">
        <v>201963</v>
      </c>
      <c r="AG3803">
        <v>18</v>
      </c>
      <c r="AH3803" t="e">
        <f>VLOOKUP(AF3803,关卡难度线!B:H,11,0)</f>
        <v>#N/A</v>
      </c>
    </row>
    <row r="3804" spans="14:34">
      <c r="N3804" s="14">
        <v>100589</v>
      </c>
      <c r="O3804">
        <v>11</v>
      </c>
      <c r="P3804">
        <v>100591</v>
      </c>
      <c r="Q3804">
        <v>12</v>
      </c>
      <c r="R3804">
        <v>100590</v>
      </c>
      <c r="S3804">
        <v>13</v>
      </c>
      <c r="T3804">
        <v>100590</v>
      </c>
      <c r="U3804">
        <v>14</v>
      </c>
      <c r="V3804">
        <v>100589</v>
      </c>
      <c r="W3804">
        <v>15</v>
      </c>
      <c r="X3804">
        <v>100589</v>
      </c>
      <c r="Y3804">
        <v>16</v>
      </c>
      <c r="Z3804">
        <v>100590</v>
      </c>
      <c r="AA3804">
        <v>17</v>
      </c>
      <c r="AB3804">
        <v>100590</v>
      </c>
      <c r="AC3804">
        <v>19</v>
      </c>
      <c r="AD3804">
        <v>100589</v>
      </c>
      <c r="AE3804">
        <v>20</v>
      </c>
      <c r="AF3804">
        <v>201964</v>
      </c>
      <c r="AG3804">
        <v>18</v>
      </c>
      <c r="AH3804" t="e">
        <f>VLOOKUP(AF3804,关卡难度线!B:H,11,0)</f>
        <v>#N/A</v>
      </c>
    </row>
    <row r="3805" spans="14:34">
      <c r="N3805" s="14">
        <v>100589</v>
      </c>
      <c r="O3805">
        <v>11</v>
      </c>
      <c r="P3805">
        <v>100590</v>
      </c>
      <c r="Q3805">
        <v>12</v>
      </c>
      <c r="R3805">
        <v>100591</v>
      </c>
      <c r="S3805">
        <v>13</v>
      </c>
      <c r="T3805">
        <v>100591</v>
      </c>
      <c r="U3805">
        <v>14</v>
      </c>
      <c r="V3805">
        <v>100589</v>
      </c>
      <c r="W3805">
        <v>15</v>
      </c>
      <c r="X3805">
        <v>100590</v>
      </c>
      <c r="Y3805">
        <v>16</v>
      </c>
      <c r="Z3805">
        <v>100589</v>
      </c>
      <c r="AA3805">
        <v>17</v>
      </c>
      <c r="AB3805">
        <v>100589</v>
      </c>
      <c r="AC3805">
        <v>19</v>
      </c>
      <c r="AD3805">
        <v>100590</v>
      </c>
      <c r="AE3805">
        <v>20</v>
      </c>
      <c r="AF3805">
        <v>201965</v>
      </c>
      <c r="AG3805">
        <v>18</v>
      </c>
      <c r="AH3805" t="e">
        <f>VLOOKUP(AF3805,关卡难度线!B:H,11,0)</f>
        <v>#N/A</v>
      </c>
    </row>
    <row r="3806" spans="14:34">
      <c r="N3806" s="14">
        <v>100589</v>
      </c>
      <c r="O3806">
        <v>11</v>
      </c>
      <c r="P3806">
        <v>100591</v>
      </c>
      <c r="Q3806">
        <v>12</v>
      </c>
      <c r="R3806">
        <v>100591</v>
      </c>
      <c r="S3806">
        <v>13</v>
      </c>
      <c r="T3806">
        <v>100591</v>
      </c>
      <c r="U3806">
        <v>14</v>
      </c>
      <c r="V3806">
        <v>100590</v>
      </c>
      <c r="W3806">
        <v>15</v>
      </c>
      <c r="X3806">
        <v>100590</v>
      </c>
      <c r="Y3806">
        <v>16</v>
      </c>
      <c r="Z3806">
        <v>100589</v>
      </c>
      <c r="AA3806">
        <v>17</v>
      </c>
      <c r="AB3806">
        <v>100590</v>
      </c>
      <c r="AC3806">
        <v>19</v>
      </c>
      <c r="AD3806">
        <v>100590</v>
      </c>
      <c r="AE3806">
        <v>20</v>
      </c>
      <c r="AF3806">
        <v>201966</v>
      </c>
      <c r="AG3806">
        <v>18</v>
      </c>
      <c r="AH3806" t="e">
        <f>VLOOKUP(AF3806,关卡难度线!B:H,11,0)</f>
        <v>#N/A</v>
      </c>
    </row>
    <row r="3807" spans="14:34">
      <c r="N3807" s="14">
        <v>100589</v>
      </c>
      <c r="O3807">
        <v>11</v>
      </c>
      <c r="P3807">
        <v>100591</v>
      </c>
      <c r="Q3807">
        <v>12</v>
      </c>
      <c r="R3807">
        <v>100590</v>
      </c>
      <c r="S3807">
        <v>13</v>
      </c>
      <c r="T3807">
        <v>100589</v>
      </c>
      <c r="U3807">
        <v>14</v>
      </c>
      <c r="V3807">
        <v>100589</v>
      </c>
      <c r="W3807">
        <v>15</v>
      </c>
      <c r="X3807">
        <v>100590</v>
      </c>
      <c r="Y3807">
        <v>16</v>
      </c>
      <c r="Z3807">
        <v>100590</v>
      </c>
      <c r="AA3807">
        <v>17</v>
      </c>
      <c r="AB3807">
        <v>100589</v>
      </c>
      <c r="AC3807">
        <v>19</v>
      </c>
      <c r="AD3807">
        <v>100589</v>
      </c>
      <c r="AE3807">
        <v>20</v>
      </c>
      <c r="AF3807">
        <v>201967</v>
      </c>
      <c r="AG3807">
        <v>18</v>
      </c>
      <c r="AH3807" t="e">
        <f>VLOOKUP(AF3807,关卡难度线!B:H,11,0)</f>
        <v>#N/A</v>
      </c>
    </row>
    <row r="3808" spans="14:34">
      <c r="N3808" s="14">
        <v>100590</v>
      </c>
      <c r="O3808">
        <v>11</v>
      </c>
      <c r="P3808">
        <v>100589</v>
      </c>
      <c r="Q3808">
        <v>12</v>
      </c>
      <c r="R3808">
        <v>100590</v>
      </c>
      <c r="S3808">
        <v>13</v>
      </c>
      <c r="T3808">
        <v>100589</v>
      </c>
      <c r="U3808">
        <v>14</v>
      </c>
      <c r="V3808">
        <v>100589</v>
      </c>
      <c r="W3808">
        <v>15</v>
      </c>
      <c r="X3808">
        <v>100590</v>
      </c>
      <c r="Y3808">
        <v>16</v>
      </c>
      <c r="Z3808">
        <v>100590</v>
      </c>
      <c r="AA3808">
        <v>17</v>
      </c>
      <c r="AB3808">
        <v>100591</v>
      </c>
      <c r="AC3808">
        <v>19</v>
      </c>
      <c r="AD3808">
        <v>100589</v>
      </c>
      <c r="AE3808">
        <v>20</v>
      </c>
      <c r="AF3808">
        <v>201968</v>
      </c>
      <c r="AG3808">
        <v>18</v>
      </c>
      <c r="AH3808" t="e">
        <f>VLOOKUP(AF3808,关卡难度线!B:H,11,0)</f>
        <v>#N/A</v>
      </c>
    </row>
    <row r="3809" spans="14:34">
      <c r="N3809" s="14">
        <v>100589</v>
      </c>
      <c r="O3809">
        <v>11</v>
      </c>
      <c r="P3809">
        <v>100590</v>
      </c>
      <c r="Q3809">
        <v>12</v>
      </c>
      <c r="R3809">
        <v>100589</v>
      </c>
      <c r="S3809">
        <v>13</v>
      </c>
      <c r="T3809">
        <v>100590</v>
      </c>
      <c r="U3809">
        <v>14</v>
      </c>
      <c r="V3809">
        <v>100591</v>
      </c>
      <c r="W3809">
        <v>15</v>
      </c>
      <c r="X3809">
        <v>100591</v>
      </c>
      <c r="Y3809">
        <v>16</v>
      </c>
      <c r="Z3809">
        <v>100589</v>
      </c>
      <c r="AA3809">
        <v>17</v>
      </c>
      <c r="AB3809">
        <v>100591</v>
      </c>
      <c r="AC3809">
        <v>19</v>
      </c>
      <c r="AD3809">
        <v>100589</v>
      </c>
      <c r="AE3809">
        <v>20</v>
      </c>
      <c r="AF3809">
        <v>201969</v>
      </c>
      <c r="AG3809">
        <v>18</v>
      </c>
      <c r="AH3809" t="e">
        <f>VLOOKUP(AF3809,关卡难度线!B:H,11,0)</f>
        <v>#N/A</v>
      </c>
    </row>
    <row r="3810" spans="14:34">
      <c r="N3810" s="14">
        <v>100590</v>
      </c>
      <c r="O3810">
        <v>11</v>
      </c>
      <c r="P3810">
        <v>100591</v>
      </c>
      <c r="Q3810">
        <v>12</v>
      </c>
      <c r="R3810">
        <v>100589</v>
      </c>
      <c r="S3810">
        <v>13</v>
      </c>
      <c r="T3810">
        <v>100590</v>
      </c>
      <c r="U3810">
        <v>14</v>
      </c>
      <c r="V3810">
        <v>100591</v>
      </c>
      <c r="W3810">
        <v>15</v>
      </c>
      <c r="X3810">
        <v>100591</v>
      </c>
      <c r="Y3810">
        <v>16</v>
      </c>
      <c r="Z3810">
        <v>100589</v>
      </c>
      <c r="AA3810">
        <v>17</v>
      </c>
      <c r="AB3810">
        <v>100591</v>
      </c>
      <c r="AC3810">
        <v>19</v>
      </c>
      <c r="AD3810">
        <v>100590</v>
      </c>
      <c r="AE3810">
        <v>20</v>
      </c>
      <c r="AF3810">
        <v>201970</v>
      </c>
      <c r="AG3810">
        <v>18</v>
      </c>
      <c r="AH3810" t="e">
        <f>VLOOKUP(AF3810,关卡难度线!B:H,11,0)</f>
        <v>#N/A</v>
      </c>
    </row>
    <row r="3811" spans="14:34">
      <c r="N3811" s="14">
        <v>100591</v>
      </c>
      <c r="O3811">
        <v>11</v>
      </c>
      <c r="P3811">
        <v>100590</v>
      </c>
      <c r="Q3811">
        <v>12</v>
      </c>
      <c r="R3811">
        <v>100590</v>
      </c>
      <c r="S3811">
        <v>13</v>
      </c>
      <c r="T3811">
        <v>100590</v>
      </c>
      <c r="U3811">
        <v>14</v>
      </c>
      <c r="V3811">
        <v>100590</v>
      </c>
      <c r="W3811">
        <v>15</v>
      </c>
      <c r="X3811">
        <v>100589</v>
      </c>
      <c r="Y3811">
        <v>16</v>
      </c>
      <c r="Z3811">
        <v>100591</v>
      </c>
      <c r="AA3811">
        <v>17</v>
      </c>
      <c r="AB3811">
        <v>100590</v>
      </c>
      <c r="AC3811">
        <v>19</v>
      </c>
      <c r="AD3811">
        <v>100591</v>
      </c>
      <c r="AE3811">
        <v>20</v>
      </c>
      <c r="AF3811">
        <v>201961</v>
      </c>
      <c r="AG3811">
        <v>18</v>
      </c>
      <c r="AH3811" t="e">
        <f>VLOOKUP(AF3811,关卡难度线!B:H,11,0)</f>
        <v>#N/A</v>
      </c>
    </row>
    <row r="3812" spans="14:34">
      <c r="N3812" s="14">
        <v>100591</v>
      </c>
      <c r="O3812">
        <v>11</v>
      </c>
      <c r="P3812">
        <v>100590</v>
      </c>
      <c r="Q3812">
        <v>12</v>
      </c>
      <c r="R3812">
        <v>100589</v>
      </c>
      <c r="S3812">
        <v>13</v>
      </c>
      <c r="T3812">
        <v>100589</v>
      </c>
      <c r="U3812">
        <v>14</v>
      </c>
      <c r="V3812">
        <v>100590</v>
      </c>
      <c r="W3812">
        <v>15</v>
      </c>
      <c r="X3812">
        <v>100591</v>
      </c>
      <c r="Y3812">
        <v>16</v>
      </c>
      <c r="Z3812">
        <v>100589</v>
      </c>
      <c r="AA3812">
        <v>17</v>
      </c>
      <c r="AB3812">
        <v>100590</v>
      </c>
      <c r="AC3812">
        <v>19</v>
      </c>
      <c r="AD3812">
        <v>100590</v>
      </c>
      <c r="AE3812">
        <v>20</v>
      </c>
      <c r="AF3812">
        <v>201962</v>
      </c>
      <c r="AG3812">
        <v>18</v>
      </c>
      <c r="AH3812" t="e">
        <f>VLOOKUP(AF3812,关卡难度线!B:H,11,0)</f>
        <v>#N/A</v>
      </c>
    </row>
    <row r="3813" spans="14:34">
      <c r="N3813" s="14">
        <v>100590</v>
      </c>
      <c r="O3813">
        <v>11</v>
      </c>
      <c r="P3813">
        <v>100591</v>
      </c>
      <c r="Q3813">
        <v>12</v>
      </c>
      <c r="R3813">
        <v>100591</v>
      </c>
      <c r="S3813">
        <v>13</v>
      </c>
      <c r="T3813">
        <v>100589</v>
      </c>
      <c r="U3813">
        <v>14</v>
      </c>
      <c r="V3813">
        <v>100590</v>
      </c>
      <c r="W3813">
        <v>15</v>
      </c>
      <c r="X3813">
        <v>100589</v>
      </c>
      <c r="Y3813">
        <v>16</v>
      </c>
      <c r="Z3813">
        <v>100591</v>
      </c>
      <c r="AA3813">
        <v>17</v>
      </c>
      <c r="AB3813">
        <v>100590</v>
      </c>
      <c r="AC3813">
        <v>19</v>
      </c>
      <c r="AD3813">
        <v>100590</v>
      </c>
      <c r="AE3813">
        <v>20</v>
      </c>
      <c r="AF3813">
        <v>201963</v>
      </c>
      <c r="AG3813">
        <v>18</v>
      </c>
      <c r="AH3813" t="e">
        <f>VLOOKUP(AF3813,关卡难度线!B:H,11,0)</f>
        <v>#N/A</v>
      </c>
    </row>
    <row r="3814" spans="14:34">
      <c r="N3814" s="14">
        <v>100589</v>
      </c>
      <c r="O3814">
        <v>11</v>
      </c>
      <c r="P3814">
        <v>100591</v>
      </c>
      <c r="Q3814">
        <v>12</v>
      </c>
      <c r="R3814">
        <v>100590</v>
      </c>
      <c r="S3814">
        <v>13</v>
      </c>
      <c r="T3814">
        <v>100590</v>
      </c>
      <c r="U3814">
        <v>14</v>
      </c>
      <c r="V3814">
        <v>100589</v>
      </c>
      <c r="W3814">
        <v>15</v>
      </c>
      <c r="X3814">
        <v>100589</v>
      </c>
      <c r="Y3814">
        <v>16</v>
      </c>
      <c r="Z3814">
        <v>100590</v>
      </c>
      <c r="AA3814">
        <v>17</v>
      </c>
      <c r="AB3814">
        <v>100590</v>
      </c>
      <c r="AC3814">
        <v>19</v>
      </c>
      <c r="AD3814">
        <v>100589</v>
      </c>
      <c r="AE3814">
        <v>20</v>
      </c>
      <c r="AF3814">
        <v>201964</v>
      </c>
      <c r="AG3814">
        <v>18</v>
      </c>
      <c r="AH3814" t="e">
        <f>VLOOKUP(AF3814,关卡难度线!B:H,11,0)</f>
        <v>#N/A</v>
      </c>
    </row>
    <row r="3815" spans="14:34">
      <c r="N3815" s="14">
        <v>100589</v>
      </c>
      <c r="O3815">
        <v>11</v>
      </c>
      <c r="P3815">
        <v>100590</v>
      </c>
      <c r="Q3815">
        <v>12</v>
      </c>
      <c r="R3815">
        <v>100591</v>
      </c>
      <c r="S3815">
        <v>13</v>
      </c>
      <c r="T3815">
        <v>100591</v>
      </c>
      <c r="U3815">
        <v>14</v>
      </c>
      <c r="V3815">
        <v>100589</v>
      </c>
      <c r="W3815">
        <v>15</v>
      </c>
      <c r="X3815">
        <v>100590</v>
      </c>
      <c r="Y3815">
        <v>16</v>
      </c>
      <c r="Z3815">
        <v>100589</v>
      </c>
      <c r="AA3815">
        <v>17</v>
      </c>
      <c r="AB3815">
        <v>100589</v>
      </c>
      <c r="AC3815">
        <v>19</v>
      </c>
      <c r="AD3815">
        <v>100590</v>
      </c>
      <c r="AE3815">
        <v>20</v>
      </c>
      <c r="AF3815">
        <v>201965</v>
      </c>
      <c r="AG3815">
        <v>18</v>
      </c>
      <c r="AH3815" t="e">
        <f>VLOOKUP(AF3815,关卡难度线!B:H,11,0)</f>
        <v>#N/A</v>
      </c>
    </row>
    <row r="3816" spans="14:34">
      <c r="N3816" s="14">
        <v>100589</v>
      </c>
      <c r="O3816">
        <v>11</v>
      </c>
      <c r="P3816">
        <v>100591</v>
      </c>
      <c r="Q3816">
        <v>12</v>
      </c>
      <c r="R3816">
        <v>100591</v>
      </c>
      <c r="S3816">
        <v>13</v>
      </c>
      <c r="T3816">
        <v>100591</v>
      </c>
      <c r="U3816">
        <v>14</v>
      </c>
      <c r="V3816">
        <v>100590</v>
      </c>
      <c r="W3816">
        <v>15</v>
      </c>
      <c r="X3816">
        <v>100590</v>
      </c>
      <c r="Y3816">
        <v>16</v>
      </c>
      <c r="Z3816">
        <v>100589</v>
      </c>
      <c r="AA3816">
        <v>17</v>
      </c>
      <c r="AB3816">
        <v>100590</v>
      </c>
      <c r="AC3816">
        <v>19</v>
      </c>
      <c r="AD3816">
        <v>100590</v>
      </c>
      <c r="AE3816">
        <v>20</v>
      </c>
      <c r="AF3816">
        <v>201966</v>
      </c>
      <c r="AG3816">
        <v>18</v>
      </c>
      <c r="AH3816" t="e">
        <f>VLOOKUP(AF3816,关卡难度线!B:H,11,0)</f>
        <v>#N/A</v>
      </c>
    </row>
    <row r="3817" spans="14:34">
      <c r="N3817" s="14">
        <v>100589</v>
      </c>
      <c r="O3817">
        <v>11</v>
      </c>
      <c r="P3817">
        <v>100591</v>
      </c>
      <c r="Q3817">
        <v>12</v>
      </c>
      <c r="R3817">
        <v>100590</v>
      </c>
      <c r="S3817">
        <v>13</v>
      </c>
      <c r="T3817">
        <v>100589</v>
      </c>
      <c r="U3817">
        <v>14</v>
      </c>
      <c r="V3817">
        <v>100589</v>
      </c>
      <c r="W3817">
        <v>15</v>
      </c>
      <c r="X3817">
        <v>100590</v>
      </c>
      <c r="Y3817">
        <v>16</v>
      </c>
      <c r="Z3817">
        <v>100590</v>
      </c>
      <c r="AA3817">
        <v>17</v>
      </c>
      <c r="AB3817">
        <v>100589</v>
      </c>
      <c r="AC3817">
        <v>19</v>
      </c>
      <c r="AD3817">
        <v>100589</v>
      </c>
      <c r="AE3817">
        <v>20</v>
      </c>
      <c r="AF3817">
        <v>201967</v>
      </c>
      <c r="AG3817">
        <v>18</v>
      </c>
      <c r="AH3817" t="e">
        <f>VLOOKUP(AF3817,关卡难度线!B:H,11,0)</f>
        <v>#N/A</v>
      </c>
    </row>
    <row r="3818" spans="14:34">
      <c r="N3818" s="14">
        <v>100590</v>
      </c>
      <c r="O3818">
        <v>11</v>
      </c>
      <c r="P3818">
        <v>100589</v>
      </c>
      <c r="Q3818">
        <v>12</v>
      </c>
      <c r="R3818">
        <v>100590</v>
      </c>
      <c r="S3818">
        <v>13</v>
      </c>
      <c r="T3818">
        <v>100589</v>
      </c>
      <c r="U3818">
        <v>14</v>
      </c>
      <c r="V3818">
        <v>100589</v>
      </c>
      <c r="W3818">
        <v>15</v>
      </c>
      <c r="X3818">
        <v>100590</v>
      </c>
      <c r="Y3818">
        <v>16</v>
      </c>
      <c r="Z3818">
        <v>100590</v>
      </c>
      <c r="AA3818">
        <v>17</v>
      </c>
      <c r="AB3818">
        <v>100591</v>
      </c>
      <c r="AC3818">
        <v>19</v>
      </c>
      <c r="AD3818">
        <v>100589</v>
      </c>
      <c r="AE3818">
        <v>20</v>
      </c>
      <c r="AF3818">
        <v>201968</v>
      </c>
      <c r="AG3818">
        <v>18</v>
      </c>
      <c r="AH3818" t="e">
        <f>VLOOKUP(AF3818,关卡难度线!B:H,11,0)</f>
        <v>#N/A</v>
      </c>
    </row>
    <row r="3819" spans="14:34">
      <c r="N3819" s="14">
        <v>100589</v>
      </c>
      <c r="O3819">
        <v>11</v>
      </c>
      <c r="P3819">
        <v>100590</v>
      </c>
      <c r="Q3819">
        <v>12</v>
      </c>
      <c r="R3819">
        <v>100589</v>
      </c>
      <c r="S3819">
        <v>13</v>
      </c>
      <c r="T3819">
        <v>100590</v>
      </c>
      <c r="U3819">
        <v>14</v>
      </c>
      <c r="V3819">
        <v>100591</v>
      </c>
      <c r="W3819">
        <v>15</v>
      </c>
      <c r="X3819">
        <v>100591</v>
      </c>
      <c r="Y3819">
        <v>16</v>
      </c>
      <c r="Z3819">
        <v>100589</v>
      </c>
      <c r="AA3819">
        <v>17</v>
      </c>
      <c r="AB3819">
        <v>100591</v>
      </c>
      <c r="AC3819">
        <v>19</v>
      </c>
      <c r="AD3819">
        <v>100589</v>
      </c>
      <c r="AE3819">
        <v>20</v>
      </c>
      <c r="AF3819">
        <v>201969</v>
      </c>
      <c r="AG3819">
        <v>18</v>
      </c>
      <c r="AH3819" t="e">
        <f>VLOOKUP(AF3819,关卡难度线!B:H,11,0)</f>
        <v>#N/A</v>
      </c>
    </row>
    <row r="3820" spans="14:34">
      <c r="N3820" s="14">
        <v>100590</v>
      </c>
      <c r="O3820">
        <v>11</v>
      </c>
      <c r="P3820">
        <v>100591</v>
      </c>
      <c r="Q3820">
        <v>12</v>
      </c>
      <c r="R3820">
        <v>100589</v>
      </c>
      <c r="S3820">
        <v>13</v>
      </c>
      <c r="T3820">
        <v>100590</v>
      </c>
      <c r="U3820">
        <v>14</v>
      </c>
      <c r="V3820">
        <v>100591</v>
      </c>
      <c r="W3820">
        <v>15</v>
      </c>
      <c r="X3820">
        <v>100591</v>
      </c>
      <c r="Y3820">
        <v>16</v>
      </c>
      <c r="Z3820">
        <v>100589</v>
      </c>
      <c r="AA3820">
        <v>17</v>
      </c>
      <c r="AB3820">
        <v>100591</v>
      </c>
      <c r="AC3820">
        <v>19</v>
      </c>
      <c r="AD3820">
        <v>100590</v>
      </c>
      <c r="AE3820">
        <v>20</v>
      </c>
      <c r="AF3820">
        <v>201970</v>
      </c>
      <c r="AG3820">
        <v>18</v>
      </c>
      <c r="AH3820" t="e">
        <f>VLOOKUP(AF3820,关卡难度线!B:H,11,0)</f>
        <v>#N/A</v>
      </c>
    </row>
    <row r="3821" spans="14:34">
      <c r="N3821" s="14">
        <v>100594</v>
      </c>
      <c r="O3821">
        <v>11</v>
      </c>
      <c r="P3821">
        <v>100593</v>
      </c>
      <c r="Q3821">
        <v>12</v>
      </c>
      <c r="R3821">
        <v>100592</v>
      </c>
      <c r="S3821">
        <v>13</v>
      </c>
      <c r="T3821">
        <v>100592</v>
      </c>
      <c r="U3821">
        <v>14</v>
      </c>
      <c r="V3821">
        <v>100593</v>
      </c>
      <c r="W3821">
        <v>15</v>
      </c>
      <c r="X3821">
        <v>100594</v>
      </c>
      <c r="Y3821">
        <v>16</v>
      </c>
      <c r="Z3821">
        <v>100592</v>
      </c>
      <c r="AA3821">
        <v>17</v>
      </c>
      <c r="AB3821">
        <v>100593</v>
      </c>
      <c r="AC3821">
        <v>19</v>
      </c>
      <c r="AD3821">
        <v>100592</v>
      </c>
      <c r="AE3821">
        <v>20</v>
      </c>
      <c r="AF3821">
        <v>201971</v>
      </c>
      <c r="AG3821">
        <v>18</v>
      </c>
      <c r="AH3821" t="e">
        <f>VLOOKUP(AF3821,关卡难度线!B:H,11,0)</f>
        <v>#N/A</v>
      </c>
    </row>
    <row r="3822" spans="14:34">
      <c r="N3822" s="14">
        <v>100594</v>
      </c>
      <c r="O3822">
        <v>11</v>
      </c>
      <c r="P3822">
        <v>100594</v>
      </c>
      <c r="Q3822">
        <v>12</v>
      </c>
      <c r="R3822">
        <v>100594</v>
      </c>
      <c r="S3822">
        <v>13</v>
      </c>
      <c r="T3822">
        <v>100593</v>
      </c>
      <c r="U3822">
        <v>14</v>
      </c>
      <c r="V3822">
        <v>100592</v>
      </c>
      <c r="W3822">
        <v>15</v>
      </c>
      <c r="X3822">
        <v>100593</v>
      </c>
      <c r="Y3822">
        <v>16</v>
      </c>
      <c r="Z3822">
        <v>100593</v>
      </c>
      <c r="AA3822">
        <v>17</v>
      </c>
      <c r="AB3822">
        <v>100594</v>
      </c>
      <c r="AC3822">
        <v>19</v>
      </c>
      <c r="AD3822">
        <v>100594</v>
      </c>
      <c r="AE3822">
        <v>20</v>
      </c>
      <c r="AF3822">
        <v>201972</v>
      </c>
      <c r="AG3822">
        <v>18</v>
      </c>
      <c r="AH3822" t="e">
        <f>VLOOKUP(AF3822,关卡难度线!B:H,11,0)</f>
        <v>#N/A</v>
      </c>
    </row>
    <row r="3823" spans="14:34">
      <c r="N3823" s="14">
        <v>100594</v>
      </c>
      <c r="O3823">
        <v>11</v>
      </c>
      <c r="P3823">
        <v>100592</v>
      </c>
      <c r="Q3823">
        <v>12</v>
      </c>
      <c r="R3823">
        <v>100592</v>
      </c>
      <c r="S3823">
        <v>13</v>
      </c>
      <c r="T3823">
        <v>100592</v>
      </c>
      <c r="U3823">
        <v>14</v>
      </c>
      <c r="V3823">
        <v>100594</v>
      </c>
      <c r="W3823">
        <v>15</v>
      </c>
      <c r="X3823">
        <v>100594</v>
      </c>
      <c r="Y3823">
        <v>16</v>
      </c>
      <c r="Z3823">
        <v>100594</v>
      </c>
      <c r="AA3823">
        <v>17</v>
      </c>
      <c r="AB3823">
        <v>100592</v>
      </c>
      <c r="AC3823">
        <v>19</v>
      </c>
      <c r="AD3823">
        <v>100594</v>
      </c>
      <c r="AE3823">
        <v>20</v>
      </c>
      <c r="AF3823">
        <v>201973</v>
      </c>
      <c r="AG3823">
        <v>18</v>
      </c>
      <c r="AH3823" t="e">
        <f>VLOOKUP(AF3823,关卡难度线!B:H,11,0)</f>
        <v>#N/A</v>
      </c>
    </row>
    <row r="3824" spans="14:34">
      <c r="N3824" s="14">
        <v>100593</v>
      </c>
      <c r="O3824">
        <v>11</v>
      </c>
      <c r="P3824">
        <v>100593</v>
      </c>
      <c r="Q3824">
        <v>12</v>
      </c>
      <c r="R3824">
        <v>100592</v>
      </c>
      <c r="S3824">
        <v>13</v>
      </c>
      <c r="T3824">
        <v>100592</v>
      </c>
      <c r="U3824">
        <v>14</v>
      </c>
      <c r="V3824">
        <v>100593</v>
      </c>
      <c r="W3824">
        <v>15</v>
      </c>
      <c r="X3824">
        <v>100594</v>
      </c>
      <c r="Y3824">
        <v>16</v>
      </c>
      <c r="Z3824">
        <v>100594</v>
      </c>
      <c r="AA3824">
        <v>17</v>
      </c>
      <c r="AB3824">
        <v>100592</v>
      </c>
      <c r="AC3824">
        <v>19</v>
      </c>
      <c r="AD3824">
        <v>100593</v>
      </c>
      <c r="AE3824">
        <v>20</v>
      </c>
      <c r="AF3824">
        <v>201974</v>
      </c>
      <c r="AG3824">
        <v>18</v>
      </c>
      <c r="AH3824" t="e">
        <f>VLOOKUP(AF3824,关卡难度线!B:H,11,0)</f>
        <v>#N/A</v>
      </c>
    </row>
    <row r="3825" spans="14:34">
      <c r="N3825" s="14">
        <v>100592</v>
      </c>
      <c r="O3825">
        <v>11</v>
      </c>
      <c r="P3825">
        <v>100593</v>
      </c>
      <c r="Q3825">
        <v>12</v>
      </c>
      <c r="R3825">
        <v>100592</v>
      </c>
      <c r="S3825">
        <v>13</v>
      </c>
      <c r="T3825">
        <v>100594</v>
      </c>
      <c r="U3825">
        <v>14</v>
      </c>
      <c r="V3825">
        <v>100594</v>
      </c>
      <c r="W3825">
        <v>15</v>
      </c>
      <c r="X3825">
        <v>100592</v>
      </c>
      <c r="Y3825">
        <v>16</v>
      </c>
      <c r="Z3825">
        <v>100592</v>
      </c>
      <c r="AA3825">
        <v>17</v>
      </c>
      <c r="AB3825">
        <v>100592</v>
      </c>
      <c r="AC3825">
        <v>19</v>
      </c>
      <c r="AD3825">
        <v>100593</v>
      </c>
      <c r="AE3825">
        <v>20</v>
      </c>
      <c r="AF3825">
        <v>201975</v>
      </c>
      <c r="AG3825">
        <v>18</v>
      </c>
      <c r="AH3825" t="e">
        <f>VLOOKUP(AF3825,关卡难度线!B:H,11,0)</f>
        <v>#N/A</v>
      </c>
    </row>
    <row r="3826" spans="14:34">
      <c r="N3826" s="14">
        <v>100592</v>
      </c>
      <c r="O3826">
        <v>11</v>
      </c>
      <c r="P3826">
        <v>100594</v>
      </c>
      <c r="Q3826">
        <v>12</v>
      </c>
      <c r="R3826">
        <v>100592</v>
      </c>
      <c r="S3826">
        <v>13</v>
      </c>
      <c r="T3826">
        <v>100593</v>
      </c>
      <c r="U3826">
        <v>14</v>
      </c>
      <c r="V3826">
        <v>100594</v>
      </c>
      <c r="W3826">
        <v>15</v>
      </c>
      <c r="X3826">
        <v>100593</v>
      </c>
      <c r="Y3826">
        <v>16</v>
      </c>
      <c r="Z3826">
        <v>100593</v>
      </c>
      <c r="AA3826">
        <v>17</v>
      </c>
      <c r="AB3826">
        <v>100593</v>
      </c>
      <c r="AC3826">
        <v>19</v>
      </c>
      <c r="AD3826">
        <v>100593</v>
      </c>
      <c r="AE3826">
        <v>20</v>
      </c>
      <c r="AF3826">
        <v>201976</v>
      </c>
      <c r="AG3826">
        <v>18</v>
      </c>
      <c r="AH3826" t="e">
        <f>VLOOKUP(AF3826,关卡难度线!B:H,11,0)</f>
        <v>#N/A</v>
      </c>
    </row>
    <row r="3827" spans="14:34">
      <c r="N3827" s="14">
        <v>100592</v>
      </c>
      <c r="O3827">
        <v>11</v>
      </c>
      <c r="P3827">
        <v>100593</v>
      </c>
      <c r="Q3827">
        <v>12</v>
      </c>
      <c r="R3827">
        <v>100593</v>
      </c>
      <c r="S3827">
        <v>13</v>
      </c>
      <c r="T3827">
        <v>100592</v>
      </c>
      <c r="U3827">
        <v>14</v>
      </c>
      <c r="V3827">
        <v>100594</v>
      </c>
      <c r="W3827">
        <v>15</v>
      </c>
      <c r="X3827">
        <v>100594</v>
      </c>
      <c r="Y3827">
        <v>16</v>
      </c>
      <c r="Z3827">
        <v>100593</v>
      </c>
      <c r="AA3827">
        <v>17</v>
      </c>
      <c r="AB3827">
        <v>100592</v>
      </c>
      <c r="AC3827">
        <v>19</v>
      </c>
      <c r="AD3827">
        <v>100593</v>
      </c>
      <c r="AE3827">
        <v>20</v>
      </c>
      <c r="AF3827">
        <v>201977</v>
      </c>
      <c r="AG3827">
        <v>18</v>
      </c>
      <c r="AH3827" t="e">
        <f>VLOOKUP(AF3827,关卡难度线!B:H,11,0)</f>
        <v>#N/A</v>
      </c>
    </row>
    <row r="3828" spans="14:34">
      <c r="N3828" s="14">
        <v>100594</v>
      </c>
      <c r="O3828">
        <v>11</v>
      </c>
      <c r="P3828">
        <v>100592</v>
      </c>
      <c r="Q3828">
        <v>12</v>
      </c>
      <c r="R3828">
        <v>100592</v>
      </c>
      <c r="S3828">
        <v>13</v>
      </c>
      <c r="T3828">
        <v>100593</v>
      </c>
      <c r="U3828">
        <v>14</v>
      </c>
      <c r="V3828">
        <v>100592</v>
      </c>
      <c r="W3828">
        <v>15</v>
      </c>
      <c r="X3828">
        <v>100594</v>
      </c>
      <c r="Y3828">
        <v>16</v>
      </c>
      <c r="Z3828">
        <v>100593</v>
      </c>
      <c r="AA3828">
        <v>17</v>
      </c>
      <c r="AB3828">
        <v>100594</v>
      </c>
      <c r="AC3828">
        <v>19</v>
      </c>
      <c r="AD3828">
        <v>100594</v>
      </c>
      <c r="AE3828">
        <v>20</v>
      </c>
      <c r="AF3828">
        <v>201978</v>
      </c>
      <c r="AG3828">
        <v>18</v>
      </c>
      <c r="AH3828" t="e">
        <f>VLOOKUP(AF3828,关卡难度线!B:H,11,0)</f>
        <v>#N/A</v>
      </c>
    </row>
    <row r="3829" spans="14:34">
      <c r="N3829" s="14">
        <v>100593</v>
      </c>
      <c r="O3829">
        <v>11</v>
      </c>
      <c r="P3829">
        <v>100593</v>
      </c>
      <c r="Q3829">
        <v>12</v>
      </c>
      <c r="R3829">
        <v>100593</v>
      </c>
      <c r="S3829">
        <v>13</v>
      </c>
      <c r="T3829">
        <v>100594</v>
      </c>
      <c r="U3829">
        <v>14</v>
      </c>
      <c r="V3829">
        <v>100594</v>
      </c>
      <c r="W3829">
        <v>15</v>
      </c>
      <c r="X3829">
        <v>100593</v>
      </c>
      <c r="Y3829">
        <v>16</v>
      </c>
      <c r="Z3829">
        <v>100593</v>
      </c>
      <c r="AA3829">
        <v>17</v>
      </c>
      <c r="AB3829">
        <v>100592</v>
      </c>
      <c r="AC3829">
        <v>19</v>
      </c>
      <c r="AD3829">
        <v>100592</v>
      </c>
      <c r="AE3829">
        <v>20</v>
      </c>
      <c r="AF3829">
        <v>201979</v>
      </c>
      <c r="AG3829">
        <v>18</v>
      </c>
      <c r="AH3829" t="e">
        <f>VLOOKUP(AF3829,关卡难度线!B:H,11,0)</f>
        <v>#N/A</v>
      </c>
    </row>
    <row r="3830" spans="14:34">
      <c r="N3830" s="14">
        <v>100594</v>
      </c>
      <c r="O3830">
        <v>11</v>
      </c>
      <c r="P3830">
        <v>100593</v>
      </c>
      <c r="Q3830">
        <v>12</v>
      </c>
      <c r="R3830">
        <v>100594</v>
      </c>
      <c r="S3830">
        <v>13</v>
      </c>
      <c r="T3830">
        <v>100594</v>
      </c>
      <c r="U3830">
        <v>14</v>
      </c>
      <c r="V3830">
        <v>100594</v>
      </c>
      <c r="W3830">
        <v>15</v>
      </c>
      <c r="X3830">
        <v>100594</v>
      </c>
      <c r="Y3830">
        <v>16</v>
      </c>
      <c r="Z3830">
        <v>100592</v>
      </c>
      <c r="AA3830">
        <v>17</v>
      </c>
      <c r="AB3830">
        <v>100593</v>
      </c>
      <c r="AC3830">
        <v>19</v>
      </c>
      <c r="AD3830">
        <v>100594</v>
      </c>
      <c r="AE3830">
        <v>20</v>
      </c>
      <c r="AF3830">
        <v>201980</v>
      </c>
      <c r="AG3830">
        <v>18</v>
      </c>
      <c r="AH3830" t="e">
        <f>VLOOKUP(AF3830,关卡难度线!B:H,11,0)</f>
        <v>#N/A</v>
      </c>
    </row>
    <row r="3831" spans="14:34">
      <c r="N3831" s="14">
        <v>100594</v>
      </c>
      <c r="O3831">
        <v>11</v>
      </c>
      <c r="P3831">
        <v>100593</v>
      </c>
      <c r="Q3831">
        <v>12</v>
      </c>
      <c r="R3831">
        <v>100592</v>
      </c>
      <c r="S3831">
        <v>13</v>
      </c>
      <c r="T3831">
        <v>100592</v>
      </c>
      <c r="U3831">
        <v>14</v>
      </c>
      <c r="V3831">
        <v>100593</v>
      </c>
      <c r="W3831">
        <v>15</v>
      </c>
      <c r="X3831">
        <v>100594</v>
      </c>
      <c r="Y3831">
        <v>16</v>
      </c>
      <c r="Z3831">
        <v>100592</v>
      </c>
      <c r="AA3831">
        <v>17</v>
      </c>
      <c r="AB3831">
        <v>100593</v>
      </c>
      <c r="AC3831">
        <v>19</v>
      </c>
      <c r="AD3831">
        <v>100592</v>
      </c>
      <c r="AE3831">
        <v>20</v>
      </c>
      <c r="AF3831">
        <v>201971</v>
      </c>
      <c r="AG3831">
        <v>18</v>
      </c>
      <c r="AH3831" t="e">
        <f>VLOOKUP(AF3831,关卡难度线!B:H,11,0)</f>
        <v>#N/A</v>
      </c>
    </row>
    <row r="3832" spans="14:34">
      <c r="N3832" s="14">
        <v>100594</v>
      </c>
      <c r="O3832">
        <v>11</v>
      </c>
      <c r="P3832">
        <v>100594</v>
      </c>
      <c r="Q3832">
        <v>12</v>
      </c>
      <c r="R3832">
        <v>100594</v>
      </c>
      <c r="S3832">
        <v>13</v>
      </c>
      <c r="T3832">
        <v>100593</v>
      </c>
      <c r="U3832">
        <v>14</v>
      </c>
      <c r="V3832">
        <v>100592</v>
      </c>
      <c r="W3832">
        <v>15</v>
      </c>
      <c r="X3832">
        <v>100593</v>
      </c>
      <c r="Y3832">
        <v>16</v>
      </c>
      <c r="Z3832">
        <v>100593</v>
      </c>
      <c r="AA3832">
        <v>17</v>
      </c>
      <c r="AB3832">
        <v>100594</v>
      </c>
      <c r="AC3832">
        <v>19</v>
      </c>
      <c r="AD3832">
        <v>100594</v>
      </c>
      <c r="AE3832">
        <v>20</v>
      </c>
      <c r="AF3832">
        <v>201972</v>
      </c>
      <c r="AG3832">
        <v>18</v>
      </c>
      <c r="AH3832" t="e">
        <f>VLOOKUP(AF3832,关卡难度线!B:H,11,0)</f>
        <v>#N/A</v>
      </c>
    </row>
    <row r="3833" spans="14:34">
      <c r="N3833" s="14">
        <v>100594</v>
      </c>
      <c r="O3833">
        <v>11</v>
      </c>
      <c r="P3833">
        <v>100592</v>
      </c>
      <c r="Q3833">
        <v>12</v>
      </c>
      <c r="R3833">
        <v>100592</v>
      </c>
      <c r="S3833">
        <v>13</v>
      </c>
      <c r="T3833">
        <v>100592</v>
      </c>
      <c r="U3833">
        <v>14</v>
      </c>
      <c r="V3833">
        <v>100594</v>
      </c>
      <c r="W3833">
        <v>15</v>
      </c>
      <c r="X3833">
        <v>100594</v>
      </c>
      <c r="Y3833">
        <v>16</v>
      </c>
      <c r="Z3833">
        <v>100594</v>
      </c>
      <c r="AA3833">
        <v>17</v>
      </c>
      <c r="AB3833">
        <v>100592</v>
      </c>
      <c r="AC3833">
        <v>19</v>
      </c>
      <c r="AD3833">
        <v>100594</v>
      </c>
      <c r="AE3833">
        <v>20</v>
      </c>
      <c r="AF3833">
        <v>201973</v>
      </c>
      <c r="AG3833">
        <v>18</v>
      </c>
      <c r="AH3833" t="e">
        <f>VLOOKUP(AF3833,关卡难度线!B:H,11,0)</f>
        <v>#N/A</v>
      </c>
    </row>
    <row r="3834" spans="14:34">
      <c r="N3834" s="14">
        <v>100593</v>
      </c>
      <c r="O3834">
        <v>11</v>
      </c>
      <c r="P3834">
        <v>100593</v>
      </c>
      <c r="Q3834">
        <v>12</v>
      </c>
      <c r="R3834">
        <v>100592</v>
      </c>
      <c r="S3834">
        <v>13</v>
      </c>
      <c r="T3834">
        <v>100592</v>
      </c>
      <c r="U3834">
        <v>14</v>
      </c>
      <c r="V3834">
        <v>100593</v>
      </c>
      <c r="W3834">
        <v>15</v>
      </c>
      <c r="X3834">
        <v>100594</v>
      </c>
      <c r="Y3834">
        <v>16</v>
      </c>
      <c r="Z3834">
        <v>100594</v>
      </c>
      <c r="AA3834">
        <v>17</v>
      </c>
      <c r="AB3834">
        <v>100592</v>
      </c>
      <c r="AC3834">
        <v>19</v>
      </c>
      <c r="AD3834">
        <v>100593</v>
      </c>
      <c r="AE3834">
        <v>20</v>
      </c>
      <c r="AF3834">
        <v>201974</v>
      </c>
      <c r="AG3834">
        <v>18</v>
      </c>
      <c r="AH3834" t="e">
        <f>VLOOKUP(AF3834,关卡难度线!B:H,11,0)</f>
        <v>#N/A</v>
      </c>
    </row>
    <row r="3835" spans="14:34">
      <c r="N3835" s="14">
        <v>100592</v>
      </c>
      <c r="O3835">
        <v>11</v>
      </c>
      <c r="P3835">
        <v>100593</v>
      </c>
      <c r="Q3835">
        <v>12</v>
      </c>
      <c r="R3835">
        <v>100592</v>
      </c>
      <c r="S3835">
        <v>13</v>
      </c>
      <c r="T3835">
        <v>100594</v>
      </c>
      <c r="U3835">
        <v>14</v>
      </c>
      <c r="V3835">
        <v>100594</v>
      </c>
      <c r="W3835">
        <v>15</v>
      </c>
      <c r="X3835">
        <v>100592</v>
      </c>
      <c r="Y3835">
        <v>16</v>
      </c>
      <c r="Z3835">
        <v>100592</v>
      </c>
      <c r="AA3835">
        <v>17</v>
      </c>
      <c r="AB3835">
        <v>100592</v>
      </c>
      <c r="AC3835">
        <v>19</v>
      </c>
      <c r="AD3835">
        <v>100593</v>
      </c>
      <c r="AE3835">
        <v>20</v>
      </c>
      <c r="AF3835">
        <v>201975</v>
      </c>
      <c r="AG3835">
        <v>18</v>
      </c>
      <c r="AH3835" t="e">
        <f>VLOOKUP(AF3835,关卡难度线!B:H,11,0)</f>
        <v>#N/A</v>
      </c>
    </row>
    <row r="3836" spans="14:34">
      <c r="N3836" s="14">
        <v>100592</v>
      </c>
      <c r="O3836">
        <v>11</v>
      </c>
      <c r="P3836">
        <v>100594</v>
      </c>
      <c r="Q3836">
        <v>12</v>
      </c>
      <c r="R3836">
        <v>100592</v>
      </c>
      <c r="S3836">
        <v>13</v>
      </c>
      <c r="T3836">
        <v>100593</v>
      </c>
      <c r="U3836">
        <v>14</v>
      </c>
      <c r="V3836">
        <v>100594</v>
      </c>
      <c r="W3836">
        <v>15</v>
      </c>
      <c r="X3836">
        <v>100593</v>
      </c>
      <c r="Y3836">
        <v>16</v>
      </c>
      <c r="Z3836">
        <v>100593</v>
      </c>
      <c r="AA3836">
        <v>17</v>
      </c>
      <c r="AB3836">
        <v>100593</v>
      </c>
      <c r="AC3836">
        <v>19</v>
      </c>
      <c r="AD3836">
        <v>100593</v>
      </c>
      <c r="AE3836">
        <v>20</v>
      </c>
      <c r="AF3836">
        <v>201976</v>
      </c>
      <c r="AG3836">
        <v>18</v>
      </c>
      <c r="AH3836" t="e">
        <f>VLOOKUP(AF3836,关卡难度线!B:H,11,0)</f>
        <v>#N/A</v>
      </c>
    </row>
    <row r="3837" spans="14:34">
      <c r="N3837" s="14">
        <v>100592</v>
      </c>
      <c r="O3837">
        <v>11</v>
      </c>
      <c r="P3837">
        <v>100593</v>
      </c>
      <c r="Q3837">
        <v>12</v>
      </c>
      <c r="R3837">
        <v>100593</v>
      </c>
      <c r="S3837">
        <v>13</v>
      </c>
      <c r="T3837">
        <v>100592</v>
      </c>
      <c r="U3837">
        <v>14</v>
      </c>
      <c r="V3837">
        <v>100594</v>
      </c>
      <c r="W3837">
        <v>15</v>
      </c>
      <c r="X3837">
        <v>100594</v>
      </c>
      <c r="Y3837">
        <v>16</v>
      </c>
      <c r="Z3837">
        <v>100593</v>
      </c>
      <c r="AA3837">
        <v>17</v>
      </c>
      <c r="AB3837">
        <v>100592</v>
      </c>
      <c r="AC3837">
        <v>19</v>
      </c>
      <c r="AD3837">
        <v>100593</v>
      </c>
      <c r="AE3837">
        <v>20</v>
      </c>
      <c r="AF3837">
        <v>201977</v>
      </c>
      <c r="AG3837">
        <v>18</v>
      </c>
      <c r="AH3837" t="e">
        <f>VLOOKUP(AF3837,关卡难度线!B:H,11,0)</f>
        <v>#N/A</v>
      </c>
    </row>
    <row r="3838" spans="14:34">
      <c r="N3838" s="14">
        <v>100594</v>
      </c>
      <c r="O3838">
        <v>11</v>
      </c>
      <c r="P3838">
        <v>100592</v>
      </c>
      <c r="Q3838">
        <v>12</v>
      </c>
      <c r="R3838">
        <v>100592</v>
      </c>
      <c r="S3838">
        <v>13</v>
      </c>
      <c r="T3838">
        <v>100593</v>
      </c>
      <c r="U3838">
        <v>14</v>
      </c>
      <c r="V3838">
        <v>100592</v>
      </c>
      <c r="W3838">
        <v>15</v>
      </c>
      <c r="X3838">
        <v>100594</v>
      </c>
      <c r="Y3838">
        <v>16</v>
      </c>
      <c r="Z3838">
        <v>100593</v>
      </c>
      <c r="AA3838">
        <v>17</v>
      </c>
      <c r="AB3838">
        <v>100594</v>
      </c>
      <c r="AC3838">
        <v>19</v>
      </c>
      <c r="AD3838">
        <v>100594</v>
      </c>
      <c r="AE3838">
        <v>20</v>
      </c>
      <c r="AF3838">
        <v>201978</v>
      </c>
      <c r="AG3838">
        <v>18</v>
      </c>
      <c r="AH3838" t="e">
        <f>VLOOKUP(AF3838,关卡难度线!B:H,11,0)</f>
        <v>#N/A</v>
      </c>
    </row>
    <row r="3839" spans="14:34">
      <c r="N3839" s="14">
        <v>100593</v>
      </c>
      <c r="O3839">
        <v>11</v>
      </c>
      <c r="P3839">
        <v>100593</v>
      </c>
      <c r="Q3839">
        <v>12</v>
      </c>
      <c r="R3839">
        <v>100593</v>
      </c>
      <c r="S3839">
        <v>13</v>
      </c>
      <c r="T3839">
        <v>100594</v>
      </c>
      <c r="U3839">
        <v>14</v>
      </c>
      <c r="V3839">
        <v>100594</v>
      </c>
      <c r="W3839">
        <v>15</v>
      </c>
      <c r="X3839">
        <v>100593</v>
      </c>
      <c r="Y3839">
        <v>16</v>
      </c>
      <c r="Z3839">
        <v>100593</v>
      </c>
      <c r="AA3839">
        <v>17</v>
      </c>
      <c r="AB3839">
        <v>100592</v>
      </c>
      <c r="AC3839">
        <v>19</v>
      </c>
      <c r="AD3839">
        <v>100592</v>
      </c>
      <c r="AE3839">
        <v>20</v>
      </c>
      <c r="AF3839">
        <v>201979</v>
      </c>
      <c r="AG3839">
        <v>18</v>
      </c>
      <c r="AH3839" t="e">
        <f>VLOOKUP(AF3839,关卡难度线!B:H,11,0)</f>
        <v>#N/A</v>
      </c>
    </row>
    <row r="3840" spans="14:34">
      <c r="N3840" s="14">
        <v>100594</v>
      </c>
      <c r="O3840">
        <v>11</v>
      </c>
      <c r="P3840">
        <v>100593</v>
      </c>
      <c r="Q3840">
        <v>12</v>
      </c>
      <c r="R3840">
        <v>100594</v>
      </c>
      <c r="S3840">
        <v>13</v>
      </c>
      <c r="T3840">
        <v>100594</v>
      </c>
      <c r="U3840">
        <v>14</v>
      </c>
      <c r="V3840">
        <v>100594</v>
      </c>
      <c r="W3840">
        <v>15</v>
      </c>
      <c r="X3840">
        <v>100594</v>
      </c>
      <c r="Y3840">
        <v>16</v>
      </c>
      <c r="Z3840">
        <v>100592</v>
      </c>
      <c r="AA3840">
        <v>17</v>
      </c>
      <c r="AB3840">
        <v>100593</v>
      </c>
      <c r="AC3840">
        <v>19</v>
      </c>
      <c r="AD3840">
        <v>100594</v>
      </c>
      <c r="AE3840">
        <v>20</v>
      </c>
      <c r="AF3840">
        <v>201980</v>
      </c>
      <c r="AG3840">
        <v>18</v>
      </c>
      <c r="AH3840" t="e">
        <f>VLOOKUP(AF3840,关卡难度线!B:H,11,0)</f>
        <v>#N/A</v>
      </c>
    </row>
    <row r="3841" spans="14:34">
      <c r="N3841" s="14">
        <v>100596</v>
      </c>
      <c r="O3841">
        <v>11</v>
      </c>
      <c r="P3841">
        <v>100597</v>
      </c>
      <c r="Q3841">
        <v>12</v>
      </c>
      <c r="R3841">
        <v>100595</v>
      </c>
      <c r="S3841">
        <v>13</v>
      </c>
      <c r="T3841">
        <v>100597</v>
      </c>
      <c r="U3841">
        <v>14</v>
      </c>
      <c r="V3841">
        <v>100597</v>
      </c>
      <c r="W3841">
        <v>15</v>
      </c>
      <c r="X3841">
        <v>100597</v>
      </c>
      <c r="Y3841">
        <v>16</v>
      </c>
      <c r="Z3841">
        <v>100596</v>
      </c>
      <c r="AA3841">
        <v>17</v>
      </c>
      <c r="AB3841">
        <v>100595</v>
      </c>
      <c r="AC3841">
        <v>19</v>
      </c>
      <c r="AD3841">
        <v>100595</v>
      </c>
      <c r="AE3841">
        <v>20</v>
      </c>
      <c r="AF3841">
        <v>201981</v>
      </c>
      <c r="AG3841">
        <v>18</v>
      </c>
      <c r="AH3841" t="e">
        <f>VLOOKUP(AF3841,关卡难度线!B:H,11,0)</f>
        <v>#N/A</v>
      </c>
    </row>
    <row r="3842" spans="14:34">
      <c r="N3842" s="14">
        <v>100595</v>
      </c>
      <c r="O3842">
        <v>11</v>
      </c>
      <c r="P3842">
        <v>100595</v>
      </c>
      <c r="Q3842">
        <v>12</v>
      </c>
      <c r="R3842">
        <v>100596</v>
      </c>
      <c r="S3842">
        <v>13</v>
      </c>
      <c r="T3842">
        <v>100595</v>
      </c>
      <c r="U3842">
        <v>14</v>
      </c>
      <c r="V3842">
        <v>100595</v>
      </c>
      <c r="W3842">
        <v>15</v>
      </c>
      <c r="X3842">
        <v>100597</v>
      </c>
      <c r="Y3842">
        <v>16</v>
      </c>
      <c r="Z3842">
        <v>100597</v>
      </c>
      <c r="AA3842">
        <v>17</v>
      </c>
      <c r="AB3842">
        <v>100597</v>
      </c>
      <c r="AC3842">
        <v>19</v>
      </c>
      <c r="AD3842">
        <v>100595</v>
      </c>
      <c r="AE3842">
        <v>20</v>
      </c>
      <c r="AF3842">
        <v>201982</v>
      </c>
      <c r="AG3842">
        <v>18</v>
      </c>
      <c r="AH3842" t="e">
        <f>VLOOKUP(AF3842,关卡难度线!B:H,11,0)</f>
        <v>#N/A</v>
      </c>
    </row>
    <row r="3843" spans="14:34">
      <c r="N3843" s="14">
        <v>100596</v>
      </c>
      <c r="O3843">
        <v>11</v>
      </c>
      <c r="P3843">
        <v>100595</v>
      </c>
      <c r="Q3843">
        <v>12</v>
      </c>
      <c r="R3843">
        <v>100596</v>
      </c>
      <c r="S3843">
        <v>13</v>
      </c>
      <c r="T3843">
        <v>100595</v>
      </c>
      <c r="U3843">
        <v>14</v>
      </c>
      <c r="V3843">
        <v>100595</v>
      </c>
      <c r="W3843">
        <v>15</v>
      </c>
      <c r="X3843">
        <v>100597</v>
      </c>
      <c r="Y3843">
        <v>16</v>
      </c>
      <c r="Z3843">
        <v>100597</v>
      </c>
      <c r="AA3843">
        <v>17</v>
      </c>
      <c r="AB3843">
        <v>100597</v>
      </c>
      <c r="AC3843">
        <v>19</v>
      </c>
      <c r="AD3843">
        <v>100595</v>
      </c>
      <c r="AE3843">
        <v>20</v>
      </c>
      <c r="AF3843">
        <v>201983</v>
      </c>
      <c r="AG3843">
        <v>18</v>
      </c>
      <c r="AH3843" t="e">
        <f>VLOOKUP(AF3843,关卡难度线!B:H,11,0)</f>
        <v>#N/A</v>
      </c>
    </row>
    <row r="3844" spans="14:34">
      <c r="N3844" s="14">
        <v>100596</v>
      </c>
      <c r="O3844">
        <v>11</v>
      </c>
      <c r="P3844">
        <v>100595</v>
      </c>
      <c r="Q3844">
        <v>12</v>
      </c>
      <c r="R3844">
        <v>100597</v>
      </c>
      <c r="S3844">
        <v>13</v>
      </c>
      <c r="T3844">
        <v>100597</v>
      </c>
      <c r="U3844">
        <v>14</v>
      </c>
      <c r="V3844">
        <v>100595</v>
      </c>
      <c r="W3844">
        <v>15</v>
      </c>
      <c r="X3844">
        <v>100595</v>
      </c>
      <c r="Y3844">
        <v>16</v>
      </c>
      <c r="Z3844">
        <v>100596</v>
      </c>
      <c r="AA3844">
        <v>17</v>
      </c>
      <c r="AB3844">
        <v>100597</v>
      </c>
      <c r="AC3844">
        <v>19</v>
      </c>
      <c r="AD3844">
        <v>100597</v>
      </c>
      <c r="AE3844">
        <v>20</v>
      </c>
      <c r="AF3844">
        <v>201984</v>
      </c>
      <c r="AG3844">
        <v>18</v>
      </c>
      <c r="AH3844" t="e">
        <f>VLOOKUP(AF3844,关卡难度线!B:H,11,0)</f>
        <v>#N/A</v>
      </c>
    </row>
    <row r="3845" spans="14:34">
      <c r="N3845" s="14">
        <v>100595</v>
      </c>
      <c r="O3845">
        <v>11</v>
      </c>
      <c r="P3845">
        <v>100596</v>
      </c>
      <c r="Q3845">
        <v>12</v>
      </c>
      <c r="R3845">
        <v>100595</v>
      </c>
      <c r="S3845">
        <v>13</v>
      </c>
      <c r="T3845">
        <v>100596</v>
      </c>
      <c r="U3845">
        <v>14</v>
      </c>
      <c r="V3845">
        <v>100596</v>
      </c>
      <c r="W3845">
        <v>15</v>
      </c>
      <c r="X3845">
        <v>100595</v>
      </c>
      <c r="Y3845">
        <v>16</v>
      </c>
      <c r="Z3845">
        <v>100596</v>
      </c>
      <c r="AA3845">
        <v>17</v>
      </c>
      <c r="AB3845">
        <v>100595</v>
      </c>
      <c r="AC3845">
        <v>19</v>
      </c>
      <c r="AD3845">
        <v>100595</v>
      </c>
      <c r="AE3845">
        <v>20</v>
      </c>
      <c r="AF3845">
        <v>201985</v>
      </c>
      <c r="AG3845">
        <v>18</v>
      </c>
      <c r="AH3845" t="e">
        <f>VLOOKUP(AF3845,关卡难度线!B:H,11,0)</f>
        <v>#N/A</v>
      </c>
    </row>
    <row r="3846" spans="14:34">
      <c r="N3846" s="14">
        <v>100597</v>
      </c>
      <c r="O3846">
        <v>11</v>
      </c>
      <c r="P3846">
        <v>100596</v>
      </c>
      <c r="Q3846">
        <v>12</v>
      </c>
      <c r="R3846">
        <v>100597</v>
      </c>
      <c r="S3846">
        <v>13</v>
      </c>
      <c r="T3846">
        <v>100595</v>
      </c>
      <c r="U3846">
        <v>14</v>
      </c>
      <c r="V3846">
        <v>100595</v>
      </c>
      <c r="W3846">
        <v>15</v>
      </c>
      <c r="X3846">
        <v>100595</v>
      </c>
      <c r="Y3846">
        <v>16</v>
      </c>
      <c r="Z3846">
        <v>100596</v>
      </c>
      <c r="AA3846">
        <v>17</v>
      </c>
      <c r="AB3846">
        <v>100597</v>
      </c>
      <c r="AC3846">
        <v>19</v>
      </c>
      <c r="AD3846">
        <v>100597</v>
      </c>
      <c r="AE3846">
        <v>20</v>
      </c>
      <c r="AF3846">
        <v>201986</v>
      </c>
      <c r="AG3846">
        <v>18</v>
      </c>
      <c r="AH3846" t="e">
        <f>VLOOKUP(AF3846,关卡难度线!B:H,11,0)</f>
        <v>#N/A</v>
      </c>
    </row>
    <row r="3847" spans="14:34">
      <c r="N3847" s="14">
        <v>100595</v>
      </c>
      <c r="O3847">
        <v>11</v>
      </c>
      <c r="P3847">
        <v>100595</v>
      </c>
      <c r="Q3847">
        <v>12</v>
      </c>
      <c r="R3847">
        <v>100595</v>
      </c>
      <c r="S3847">
        <v>13</v>
      </c>
      <c r="T3847">
        <v>100597</v>
      </c>
      <c r="U3847">
        <v>14</v>
      </c>
      <c r="V3847">
        <v>100597</v>
      </c>
      <c r="W3847">
        <v>15</v>
      </c>
      <c r="X3847">
        <v>100597</v>
      </c>
      <c r="Y3847">
        <v>16</v>
      </c>
      <c r="Z3847">
        <v>100597</v>
      </c>
      <c r="AA3847">
        <v>17</v>
      </c>
      <c r="AB3847">
        <v>100595</v>
      </c>
      <c r="AC3847">
        <v>19</v>
      </c>
      <c r="AD3847">
        <v>100597</v>
      </c>
      <c r="AE3847">
        <v>20</v>
      </c>
      <c r="AF3847">
        <v>201987</v>
      </c>
      <c r="AG3847">
        <v>18</v>
      </c>
      <c r="AH3847" t="e">
        <f>VLOOKUP(AF3847,关卡难度线!B:H,11,0)</f>
        <v>#N/A</v>
      </c>
    </row>
    <row r="3848" spans="14:34">
      <c r="N3848" s="14">
        <v>100595</v>
      </c>
      <c r="O3848">
        <v>11</v>
      </c>
      <c r="P3848">
        <v>100597</v>
      </c>
      <c r="Q3848">
        <v>12</v>
      </c>
      <c r="R3848">
        <v>100595</v>
      </c>
      <c r="S3848">
        <v>13</v>
      </c>
      <c r="T3848">
        <v>100595</v>
      </c>
      <c r="U3848">
        <v>14</v>
      </c>
      <c r="V3848">
        <v>100595</v>
      </c>
      <c r="W3848">
        <v>15</v>
      </c>
      <c r="X3848">
        <v>100597</v>
      </c>
      <c r="Y3848">
        <v>16</v>
      </c>
      <c r="Z3848">
        <v>100596</v>
      </c>
      <c r="AA3848">
        <v>17</v>
      </c>
      <c r="AB3848">
        <v>100597</v>
      </c>
      <c r="AC3848">
        <v>19</v>
      </c>
      <c r="AD3848">
        <v>100595</v>
      </c>
      <c r="AE3848">
        <v>20</v>
      </c>
      <c r="AF3848">
        <v>201988</v>
      </c>
      <c r="AG3848">
        <v>18</v>
      </c>
      <c r="AH3848" t="e">
        <f>VLOOKUP(AF3848,关卡难度线!B:H,11,0)</f>
        <v>#N/A</v>
      </c>
    </row>
    <row r="3849" spans="14:34">
      <c r="N3849" s="14">
        <v>100596</v>
      </c>
      <c r="O3849">
        <v>11</v>
      </c>
      <c r="P3849">
        <v>100595</v>
      </c>
      <c r="Q3849">
        <v>12</v>
      </c>
      <c r="R3849">
        <v>100596</v>
      </c>
      <c r="S3849">
        <v>13</v>
      </c>
      <c r="T3849">
        <v>100595</v>
      </c>
      <c r="U3849">
        <v>14</v>
      </c>
      <c r="V3849">
        <v>100596</v>
      </c>
      <c r="W3849">
        <v>15</v>
      </c>
      <c r="X3849">
        <v>100597</v>
      </c>
      <c r="Y3849">
        <v>16</v>
      </c>
      <c r="Z3849">
        <v>100596</v>
      </c>
      <c r="AA3849">
        <v>17</v>
      </c>
      <c r="AB3849">
        <v>100596</v>
      </c>
      <c r="AC3849">
        <v>19</v>
      </c>
      <c r="AD3849">
        <v>100596</v>
      </c>
      <c r="AE3849">
        <v>20</v>
      </c>
      <c r="AF3849">
        <v>201989</v>
      </c>
      <c r="AG3849">
        <v>18</v>
      </c>
      <c r="AH3849" t="e">
        <f>VLOOKUP(AF3849,关卡难度线!B:H,11,0)</f>
        <v>#N/A</v>
      </c>
    </row>
    <row r="3850" spans="14:34">
      <c r="N3850" s="14">
        <v>100596</v>
      </c>
      <c r="O3850">
        <v>11</v>
      </c>
      <c r="P3850">
        <v>100596</v>
      </c>
      <c r="Q3850">
        <v>12</v>
      </c>
      <c r="R3850">
        <v>100597</v>
      </c>
      <c r="S3850">
        <v>13</v>
      </c>
      <c r="T3850">
        <v>100596</v>
      </c>
      <c r="U3850">
        <v>14</v>
      </c>
      <c r="V3850">
        <v>100595</v>
      </c>
      <c r="W3850">
        <v>15</v>
      </c>
      <c r="X3850">
        <v>100597</v>
      </c>
      <c r="Y3850">
        <v>16</v>
      </c>
      <c r="Z3850">
        <v>100597</v>
      </c>
      <c r="AA3850">
        <v>17</v>
      </c>
      <c r="AB3850">
        <v>100596</v>
      </c>
      <c r="AC3850">
        <v>19</v>
      </c>
      <c r="AD3850">
        <v>100597</v>
      </c>
      <c r="AE3850">
        <v>20</v>
      </c>
      <c r="AF3850">
        <v>201990</v>
      </c>
      <c r="AG3850">
        <v>18</v>
      </c>
      <c r="AH3850" t="e">
        <f>VLOOKUP(AF3850,关卡难度线!B:H,11,0)</f>
        <v>#N/A</v>
      </c>
    </row>
    <row r="3851" spans="14:34">
      <c r="N3851" s="14">
        <v>100596</v>
      </c>
      <c r="O3851">
        <v>11</v>
      </c>
      <c r="P3851">
        <v>100597</v>
      </c>
      <c r="Q3851">
        <v>12</v>
      </c>
      <c r="R3851">
        <v>100595</v>
      </c>
      <c r="S3851">
        <v>13</v>
      </c>
      <c r="T3851">
        <v>100597</v>
      </c>
      <c r="U3851">
        <v>14</v>
      </c>
      <c r="V3851">
        <v>100597</v>
      </c>
      <c r="W3851">
        <v>15</v>
      </c>
      <c r="X3851">
        <v>100597</v>
      </c>
      <c r="Y3851">
        <v>16</v>
      </c>
      <c r="Z3851">
        <v>100596</v>
      </c>
      <c r="AA3851">
        <v>17</v>
      </c>
      <c r="AB3851">
        <v>100595</v>
      </c>
      <c r="AC3851">
        <v>19</v>
      </c>
      <c r="AD3851">
        <v>100595</v>
      </c>
      <c r="AE3851">
        <v>20</v>
      </c>
      <c r="AF3851">
        <v>201981</v>
      </c>
      <c r="AG3851">
        <v>18</v>
      </c>
      <c r="AH3851" t="e">
        <f>VLOOKUP(AF3851,关卡难度线!B:H,11,0)</f>
        <v>#N/A</v>
      </c>
    </row>
    <row r="3852" spans="14:34">
      <c r="N3852" s="14">
        <v>100595</v>
      </c>
      <c r="O3852">
        <v>11</v>
      </c>
      <c r="P3852">
        <v>100595</v>
      </c>
      <c r="Q3852">
        <v>12</v>
      </c>
      <c r="R3852">
        <v>100596</v>
      </c>
      <c r="S3852">
        <v>13</v>
      </c>
      <c r="T3852">
        <v>100595</v>
      </c>
      <c r="U3852">
        <v>14</v>
      </c>
      <c r="V3852">
        <v>100595</v>
      </c>
      <c r="W3852">
        <v>15</v>
      </c>
      <c r="X3852">
        <v>100597</v>
      </c>
      <c r="Y3852">
        <v>16</v>
      </c>
      <c r="Z3852">
        <v>100597</v>
      </c>
      <c r="AA3852">
        <v>17</v>
      </c>
      <c r="AB3852">
        <v>100597</v>
      </c>
      <c r="AC3852">
        <v>19</v>
      </c>
      <c r="AD3852">
        <v>100595</v>
      </c>
      <c r="AE3852">
        <v>20</v>
      </c>
      <c r="AF3852">
        <v>201982</v>
      </c>
      <c r="AG3852">
        <v>18</v>
      </c>
      <c r="AH3852" t="e">
        <f>VLOOKUP(AF3852,关卡难度线!B:H,11,0)</f>
        <v>#N/A</v>
      </c>
    </row>
    <row r="3853" spans="14:34">
      <c r="N3853" s="14">
        <v>100596</v>
      </c>
      <c r="O3853">
        <v>11</v>
      </c>
      <c r="P3853">
        <v>100595</v>
      </c>
      <c r="Q3853">
        <v>12</v>
      </c>
      <c r="R3853">
        <v>100596</v>
      </c>
      <c r="S3853">
        <v>13</v>
      </c>
      <c r="T3853">
        <v>100595</v>
      </c>
      <c r="U3853">
        <v>14</v>
      </c>
      <c r="V3853">
        <v>100595</v>
      </c>
      <c r="W3853">
        <v>15</v>
      </c>
      <c r="X3853">
        <v>100597</v>
      </c>
      <c r="Y3853">
        <v>16</v>
      </c>
      <c r="Z3853">
        <v>100597</v>
      </c>
      <c r="AA3853">
        <v>17</v>
      </c>
      <c r="AB3853">
        <v>100597</v>
      </c>
      <c r="AC3853">
        <v>19</v>
      </c>
      <c r="AD3853">
        <v>100595</v>
      </c>
      <c r="AE3853">
        <v>20</v>
      </c>
      <c r="AF3853">
        <v>201983</v>
      </c>
      <c r="AG3853">
        <v>18</v>
      </c>
      <c r="AH3853" t="e">
        <f>VLOOKUP(AF3853,关卡难度线!B:H,11,0)</f>
        <v>#N/A</v>
      </c>
    </row>
    <row r="3854" spans="14:34">
      <c r="N3854" s="14">
        <v>100596</v>
      </c>
      <c r="O3854">
        <v>11</v>
      </c>
      <c r="P3854">
        <v>100595</v>
      </c>
      <c r="Q3854">
        <v>12</v>
      </c>
      <c r="R3854">
        <v>100597</v>
      </c>
      <c r="S3854">
        <v>13</v>
      </c>
      <c r="T3854">
        <v>100597</v>
      </c>
      <c r="U3854">
        <v>14</v>
      </c>
      <c r="V3854">
        <v>100595</v>
      </c>
      <c r="W3854">
        <v>15</v>
      </c>
      <c r="X3854">
        <v>100595</v>
      </c>
      <c r="Y3854">
        <v>16</v>
      </c>
      <c r="Z3854">
        <v>100596</v>
      </c>
      <c r="AA3854">
        <v>17</v>
      </c>
      <c r="AB3854">
        <v>100597</v>
      </c>
      <c r="AC3854">
        <v>19</v>
      </c>
      <c r="AD3854">
        <v>100597</v>
      </c>
      <c r="AE3854">
        <v>20</v>
      </c>
      <c r="AF3854">
        <v>201984</v>
      </c>
      <c r="AG3854">
        <v>18</v>
      </c>
      <c r="AH3854" t="e">
        <f>VLOOKUP(AF3854,关卡难度线!B:H,11,0)</f>
        <v>#N/A</v>
      </c>
    </row>
    <row r="3855" spans="14:34">
      <c r="N3855" s="14">
        <v>100595</v>
      </c>
      <c r="O3855">
        <v>11</v>
      </c>
      <c r="P3855">
        <v>100596</v>
      </c>
      <c r="Q3855">
        <v>12</v>
      </c>
      <c r="R3855">
        <v>100595</v>
      </c>
      <c r="S3855">
        <v>13</v>
      </c>
      <c r="T3855">
        <v>100596</v>
      </c>
      <c r="U3855">
        <v>14</v>
      </c>
      <c r="V3855">
        <v>100596</v>
      </c>
      <c r="W3855">
        <v>15</v>
      </c>
      <c r="X3855">
        <v>100595</v>
      </c>
      <c r="Y3855">
        <v>16</v>
      </c>
      <c r="Z3855">
        <v>100596</v>
      </c>
      <c r="AA3855">
        <v>17</v>
      </c>
      <c r="AB3855">
        <v>100595</v>
      </c>
      <c r="AC3855">
        <v>19</v>
      </c>
      <c r="AD3855">
        <v>100595</v>
      </c>
      <c r="AE3855">
        <v>20</v>
      </c>
      <c r="AF3855">
        <v>201985</v>
      </c>
      <c r="AG3855">
        <v>18</v>
      </c>
      <c r="AH3855" t="e">
        <f>VLOOKUP(AF3855,关卡难度线!B:H,11,0)</f>
        <v>#N/A</v>
      </c>
    </row>
    <row r="3856" spans="14:34">
      <c r="N3856" s="14">
        <v>100597</v>
      </c>
      <c r="O3856">
        <v>11</v>
      </c>
      <c r="P3856">
        <v>100596</v>
      </c>
      <c r="Q3856">
        <v>12</v>
      </c>
      <c r="R3856">
        <v>100597</v>
      </c>
      <c r="S3856">
        <v>13</v>
      </c>
      <c r="T3856">
        <v>100595</v>
      </c>
      <c r="U3856">
        <v>14</v>
      </c>
      <c r="V3856">
        <v>100595</v>
      </c>
      <c r="W3856">
        <v>15</v>
      </c>
      <c r="X3856">
        <v>100595</v>
      </c>
      <c r="Y3856">
        <v>16</v>
      </c>
      <c r="Z3856">
        <v>100596</v>
      </c>
      <c r="AA3856">
        <v>17</v>
      </c>
      <c r="AB3856">
        <v>100597</v>
      </c>
      <c r="AC3856">
        <v>19</v>
      </c>
      <c r="AD3856">
        <v>100597</v>
      </c>
      <c r="AE3856">
        <v>20</v>
      </c>
      <c r="AF3856">
        <v>201986</v>
      </c>
      <c r="AG3856">
        <v>18</v>
      </c>
      <c r="AH3856" t="e">
        <f>VLOOKUP(AF3856,关卡难度线!B:H,11,0)</f>
        <v>#N/A</v>
      </c>
    </row>
    <row r="3857" spans="14:34">
      <c r="N3857" s="14">
        <v>100595</v>
      </c>
      <c r="O3857">
        <v>11</v>
      </c>
      <c r="P3857">
        <v>100595</v>
      </c>
      <c r="Q3857">
        <v>12</v>
      </c>
      <c r="R3857">
        <v>100595</v>
      </c>
      <c r="S3857">
        <v>13</v>
      </c>
      <c r="T3857">
        <v>100597</v>
      </c>
      <c r="U3857">
        <v>14</v>
      </c>
      <c r="V3857">
        <v>100597</v>
      </c>
      <c r="W3857">
        <v>15</v>
      </c>
      <c r="X3857">
        <v>100597</v>
      </c>
      <c r="Y3857">
        <v>16</v>
      </c>
      <c r="Z3857">
        <v>100597</v>
      </c>
      <c r="AA3857">
        <v>17</v>
      </c>
      <c r="AB3857">
        <v>100595</v>
      </c>
      <c r="AC3857">
        <v>19</v>
      </c>
      <c r="AD3857">
        <v>100597</v>
      </c>
      <c r="AE3857">
        <v>20</v>
      </c>
      <c r="AF3857">
        <v>201987</v>
      </c>
      <c r="AG3857">
        <v>18</v>
      </c>
      <c r="AH3857" t="e">
        <f>VLOOKUP(AF3857,关卡难度线!B:H,11,0)</f>
        <v>#N/A</v>
      </c>
    </row>
    <row r="3858" spans="14:34">
      <c r="N3858" s="14">
        <v>100595</v>
      </c>
      <c r="O3858">
        <v>11</v>
      </c>
      <c r="P3858">
        <v>100597</v>
      </c>
      <c r="Q3858">
        <v>12</v>
      </c>
      <c r="R3858">
        <v>100595</v>
      </c>
      <c r="S3858">
        <v>13</v>
      </c>
      <c r="T3858">
        <v>100595</v>
      </c>
      <c r="U3858">
        <v>14</v>
      </c>
      <c r="V3858">
        <v>100595</v>
      </c>
      <c r="W3858">
        <v>15</v>
      </c>
      <c r="X3858">
        <v>100597</v>
      </c>
      <c r="Y3858">
        <v>16</v>
      </c>
      <c r="Z3858">
        <v>100596</v>
      </c>
      <c r="AA3858">
        <v>17</v>
      </c>
      <c r="AB3858">
        <v>100597</v>
      </c>
      <c r="AC3858">
        <v>19</v>
      </c>
      <c r="AD3858">
        <v>100595</v>
      </c>
      <c r="AE3858">
        <v>20</v>
      </c>
      <c r="AF3858">
        <v>201988</v>
      </c>
      <c r="AG3858">
        <v>18</v>
      </c>
      <c r="AH3858" t="e">
        <f>VLOOKUP(AF3858,关卡难度线!B:H,11,0)</f>
        <v>#N/A</v>
      </c>
    </row>
    <row r="3859" spans="14:34">
      <c r="N3859" s="14">
        <v>100596</v>
      </c>
      <c r="O3859">
        <v>11</v>
      </c>
      <c r="P3859">
        <v>100595</v>
      </c>
      <c r="Q3859">
        <v>12</v>
      </c>
      <c r="R3859">
        <v>100596</v>
      </c>
      <c r="S3859">
        <v>13</v>
      </c>
      <c r="T3859">
        <v>100595</v>
      </c>
      <c r="U3859">
        <v>14</v>
      </c>
      <c r="V3859">
        <v>100596</v>
      </c>
      <c r="W3859">
        <v>15</v>
      </c>
      <c r="X3859">
        <v>100597</v>
      </c>
      <c r="Y3859">
        <v>16</v>
      </c>
      <c r="Z3859">
        <v>100596</v>
      </c>
      <c r="AA3859">
        <v>17</v>
      </c>
      <c r="AB3859">
        <v>100596</v>
      </c>
      <c r="AC3859">
        <v>19</v>
      </c>
      <c r="AD3859">
        <v>100596</v>
      </c>
      <c r="AE3859">
        <v>20</v>
      </c>
      <c r="AF3859">
        <v>201989</v>
      </c>
      <c r="AG3859">
        <v>18</v>
      </c>
      <c r="AH3859" t="e">
        <f>VLOOKUP(AF3859,关卡难度线!B:H,11,0)</f>
        <v>#N/A</v>
      </c>
    </row>
    <row r="3860" spans="14:34">
      <c r="N3860" s="14">
        <v>100596</v>
      </c>
      <c r="O3860">
        <v>11</v>
      </c>
      <c r="P3860">
        <v>100596</v>
      </c>
      <c r="Q3860">
        <v>12</v>
      </c>
      <c r="R3860">
        <v>100597</v>
      </c>
      <c r="S3860">
        <v>13</v>
      </c>
      <c r="T3860">
        <v>100596</v>
      </c>
      <c r="U3860">
        <v>14</v>
      </c>
      <c r="V3860">
        <v>100595</v>
      </c>
      <c r="W3860">
        <v>15</v>
      </c>
      <c r="X3860">
        <v>100597</v>
      </c>
      <c r="Y3860">
        <v>16</v>
      </c>
      <c r="Z3860">
        <v>100597</v>
      </c>
      <c r="AA3860">
        <v>17</v>
      </c>
      <c r="AB3860">
        <v>100596</v>
      </c>
      <c r="AC3860">
        <v>19</v>
      </c>
      <c r="AD3860">
        <v>100597</v>
      </c>
      <c r="AE3860">
        <v>20</v>
      </c>
      <c r="AF3860">
        <v>201990</v>
      </c>
      <c r="AG3860">
        <v>18</v>
      </c>
      <c r="AH3860" t="e">
        <f>VLOOKUP(AF3860,关卡难度线!B:H,11,0)</f>
        <v>#N/A</v>
      </c>
    </row>
    <row r="3861" spans="14:34">
      <c r="N3861" s="14">
        <v>100600</v>
      </c>
      <c r="O3861">
        <v>11</v>
      </c>
      <c r="P3861">
        <v>100600</v>
      </c>
      <c r="Q3861">
        <v>12</v>
      </c>
      <c r="R3861">
        <v>100600</v>
      </c>
      <c r="S3861">
        <v>13</v>
      </c>
      <c r="T3861">
        <v>100598</v>
      </c>
      <c r="U3861">
        <v>14</v>
      </c>
      <c r="V3861">
        <v>100599</v>
      </c>
      <c r="W3861">
        <v>15</v>
      </c>
      <c r="X3861">
        <v>100599</v>
      </c>
      <c r="Y3861">
        <v>16</v>
      </c>
      <c r="Z3861">
        <v>100599</v>
      </c>
      <c r="AA3861">
        <v>17</v>
      </c>
      <c r="AB3861">
        <v>100599</v>
      </c>
      <c r="AC3861">
        <v>19</v>
      </c>
      <c r="AD3861">
        <v>100600</v>
      </c>
      <c r="AE3861">
        <v>20</v>
      </c>
      <c r="AF3861">
        <v>201991</v>
      </c>
      <c r="AG3861">
        <v>18</v>
      </c>
      <c r="AH3861" t="e">
        <f>VLOOKUP(AF3861,关卡难度线!B:H,11,0)</f>
        <v>#N/A</v>
      </c>
    </row>
    <row r="3862" spans="14:34">
      <c r="N3862" s="14">
        <v>100598</v>
      </c>
      <c r="O3862">
        <v>11</v>
      </c>
      <c r="P3862">
        <v>100598</v>
      </c>
      <c r="Q3862">
        <v>12</v>
      </c>
      <c r="R3862">
        <v>100598</v>
      </c>
      <c r="S3862">
        <v>13</v>
      </c>
      <c r="T3862">
        <v>100599</v>
      </c>
      <c r="U3862">
        <v>14</v>
      </c>
      <c r="V3862">
        <v>100600</v>
      </c>
      <c r="W3862">
        <v>15</v>
      </c>
      <c r="X3862">
        <v>100600</v>
      </c>
      <c r="Y3862">
        <v>16</v>
      </c>
      <c r="Z3862">
        <v>100598</v>
      </c>
      <c r="AA3862">
        <v>17</v>
      </c>
      <c r="AB3862">
        <v>100599</v>
      </c>
      <c r="AC3862">
        <v>19</v>
      </c>
      <c r="AD3862">
        <v>100600</v>
      </c>
      <c r="AE3862">
        <v>20</v>
      </c>
      <c r="AF3862">
        <v>201992</v>
      </c>
      <c r="AG3862">
        <v>18</v>
      </c>
      <c r="AH3862" t="e">
        <f>VLOOKUP(AF3862,关卡难度线!B:H,11,0)</f>
        <v>#N/A</v>
      </c>
    </row>
    <row r="3863" spans="14:34">
      <c r="N3863" s="14">
        <v>100600</v>
      </c>
      <c r="O3863">
        <v>11</v>
      </c>
      <c r="P3863">
        <v>100600</v>
      </c>
      <c r="Q3863">
        <v>12</v>
      </c>
      <c r="R3863">
        <v>100600</v>
      </c>
      <c r="S3863">
        <v>13</v>
      </c>
      <c r="T3863">
        <v>100599</v>
      </c>
      <c r="U3863">
        <v>14</v>
      </c>
      <c r="V3863">
        <v>100599</v>
      </c>
      <c r="W3863">
        <v>15</v>
      </c>
      <c r="X3863">
        <v>100598</v>
      </c>
      <c r="Y3863">
        <v>16</v>
      </c>
      <c r="Z3863">
        <v>100600</v>
      </c>
      <c r="AA3863">
        <v>17</v>
      </c>
      <c r="AB3863">
        <v>100599</v>
      </c>
      <c r="AC3863">
        <v>19</v>
      </c>
      <c r="AD3863">
        <v>100600</v>
      </c>
      <c r="AE3863">
        <v>20</v>
      </c>
      <c r="AF3863">
        <v>201993</v>
      </c>
      <c r="AG3863">
        <v>18</v>
      </c>
      <c r="AH3863" t="e">
        <f>VLOOKUP(AF3863,关卡难度线!B:H,11,0)</f>
        <v>#N/A</v>
      </c>
    </row>
    <row r="3864" spans="14:34">
      <c r="N3864" s="14">
        <v>100600</v>
      </c>
      <c r="O3864">
        <v>11</v>
      </c>
      <c r="P3864">
        <v>100598</v>
      </c>
      <c r="Q3864">
        <v>12</v>
      </c>
      <c r="R3864">
        <v>100599</v>
      </c>
      <c r="S3864">
        <v>13</v>
      </c>
      <c r="T3864">
        <v>100598</v>
      </c>
      <c r="U3864">
        <v>14</v>
      </c>
      <c r="V3864">
        <v>100598</v>
      </c>
      <c r="W3864">
        <v>15</v>
      </c>
      <c r="X3864">
        <v>100599</v>
      </c>
      <c r="Y3864">
        <v>16</v>
      </c>
      <c r="Z3864">
        <v>100598</v>
      </c>
      <c r="AA3864">
        <v>17</v>
      </c>
      <c r="AB3864">
        <v>100599</v>
      </c>
      <c r="AC3864">
        <v>19</v>
      </c>
      <c r="AD3864">
        <v>100599</v>
      </c>
      <c r="AE3864">
        <v>20</v>
      </c>
      <c r="AF3864">
        <v>201994</v>
      </c>
      <c r="AG3864">
        <v>18</v>
      </c>
      <c r="AH3864" t="e">
        <f>VLOOKUP(AF3864,关卡难度线!B:H,11,0)</f>
        <v>#N/A</v>
      </c>
    </row>
    <row r="3865" spans="14:34">
      <c r="N3865" s="14">
        <v>100600</v>
      </c>
      <c r="O3865">
        <v>11</v>
      </c>
      <c r="P3865">
        <v>100600</v>
      </c>
      <c r="Q3865">
        <v>12</v>
      </c>
      <c r="R3865">
        <v>100598</v>
      </c>
      <c r="S3865">
        <v>13</v>
      </c>
      <c r="T3865">
        <v>100600</v>
      </c>
      <c r="U3865">
        <v>14</v>
      </c>
      <c r="V3865">
        <v>100598</v>
      </c>
      <c r="W3865">
        <v>15</v>
      </c>
      <c r="X3865">
        <v>100600</v>
      </c>
      <c r="Y3865">
        <v>16</v>
      </c>
      <c r="Z3865">
        <v>100600</v>
      </c>
      <c r="AA3865">
        <v>17</v>
      </c>
      <c r="AB3865">
        <v>100598</v>
      </c>
      <c r="AC3865">
        <v>19</v>
      </c>
      <c r="AD3865">
        <v>100598</v>
      </c>
      <c r="AE3865">
        <v>20</v>
      </c>
      <c r="AF3865">
        <v>201995</v>
      </c>
      <c r="AG3865">
        <v>18</v>
      </c>
      <c r="AH3865" t="e">
        <f>VLOOKUP(AF3865,关卡难度线!B:H,11,0)</f>
        <v>#N/A</v>
      </c>
    </row>
    <row r="3866" spans="14:34">
      <c r="N3866" s="14">
        <v>100598</v>
      </c>
      <c r="O3866">
        <v>11</v>
      </c>
      <c r="P3866">
        <v>100600</v>
      </c>
      <c r="Q3866">
        <v>12</v>
      </c>
      <c r="R3866">
        <v>100599</v>
      </c>
      <c r="S3866">
        <v>13</v>
      </c>
      <c r="T3866">
        <v>100600</v>
      </c>
      <c r="U3866">
        <v>14</v>
      </c>
      <c r="V3866">
        <v>100599</v>
      </c>
      <c r="W3866">
        <v>15</v>
      </c>
      <c r="X3866">
        <v>100599</v>
      </c>
      <c r="Y3866">
        <v>16</v>
      </c>
      <c r="Z3866">
        <v>100598</v>
      </c>
      <c r="AA3866">
        <v>17</v>
      </c>
      <c r="AB3866">
        <v>100598</v>
      </c>
      <c r="AC3866">
        <v>19</v>
      </c>
      <c r="AD3866">
        <v>100598</v>
      </c>
      <c r="AE3866">
        <v>20</v>
      </c>
      <c r="AF3866">
        <v>201996</v>
      </c>
      <c r="AG3866">
        <v>18</v>
      </c>
      <c r="AH3866" t="e">
        <f>VLOOKUP(AF3866,关卡难度线!B:H,11,0)</f>
        <v>#N/A</v>
      </c>
    </row>
    <row r="3867" spans="14:34">
      <c r="N3867" s="14">
        <v>100599</v>
      </c>
      <c r="O3867">
        <v>11</v>
      </c>
      <c r="P3867">
        <v>100600</v>
      </c>
      <c r="Q3867">
        <v>12</v>
      </c>
      <c r="R3867">
        <v>100600</v>
      </c>
      <c r="S3867">
        <v>13</v>
      </c>
      <c r="T3867">
        <v>100599</v>
      </c>
      <c r="U3867">
        <v>14</v>
      </c>
      <c r="V3867">
        <v>100599</v>
      </c>
      <c r="W3867">
        <v>15</v>
      </c>
      <c r="X3867">
        <v>100600</v>
      </c>
      <c r="Y3867">
        <v>16</v>
      </c>
      <c r="Z3867">
        <v>100600</v>
      </c>
      <c r="AA3867">
        <v>17</v>
      </c>
      <c r="AB3867">
        <v>100598</v>
      </c>
      <c r="AC3867">
        <v>19</v>
      </c>
      <c r="AD3867">
        <v>100599</v>
      </c>
      <c r="AE3867">
        <v>20</v>
      </c>
      <c r="AF3867">
        <v>201997</v>
      </c>
      <c r="AG3867">
        <v>18</v>
      </c>
      <c r="AH3867" t="e">
        <f>VLOOKUP(AF3867,关卡难度线!B:H,11,0)</f>
        <v>#N/A</v>
      </c>
    </row>
    <row r="3868" spans="14:34">
      <c r="N3868" s="14">
        <v>100600</v>
      </c>
      <c r="O3868">
        <v>11</v>
      </c>
      <c r="P3868">
        <v>100598</v>
      </c>
      <c r="Q3868">
        <v>12</v>
      </c>
      <c r="R3868">
        <v>100598</v>
      </c>
      <c r="S3868">
        <v>13</v>
      </c>
      <c r="T3868">
        <v>100598</v>
      </c>
      <c r="U3868">
        <v>14</v>
      </c>
      <c r="V3868">
        <v>100600</v>
      </c>
      <c r="W3868">
        <v>15</v>
      </c>
      <c r="X3868">
        <v>100599</v>
      </c>
      <c r="Y3868">
        <v>16</v>
      </c>
      <c r="Z3868">
        <v>100598</v>
      </c>
      <c r="AA3868">
        <v>17</v>
      </c>
      <c r="AB3868">
        <v>100600</v>
      </c>
      <c r="AC3868">
        <v>19</v>
      </c>
      <c r="AD3868">
        <v>100600</v>
      </c>
      <c r="AE3868">
        <v>20</v>
      </c>
      <c r="AF3868">
        <v>201998</v>
      </c>
      <c r="AG3868">
        <v>18</v>
      </c>
      <c r="AH3868" t="e">
        <f>VLOOKUP(AF3868,关卡难度线!B:H,11,0)</f>
        <v>#N/A</v>
      </c>
    </row>
    <row r="3869" spans="14:34">
      <c r="N3869" s="14">
        <v>100600</v>
      </c>
      <c r="O3869">
        <v>11</v>
      </c>
      <c r="P3869">
        <v>100599</v>
      </c>
      <c r="Q3869">
        <v>12</v>
      </c>
      <c r="R3869">
        <v>100598</v>
      </c>
      <c r="S3869">
        <v>13</v>
      </c>
      <c r="T3869">
        <v>100599</v>
      </c>
      <c r="U3869">
        <v>14</v>
      </c>
      <c r="V3869">
        <v>100600</v>
      </c>
      <c r="W3869">
        <v>15</v>
      </c>
      <c r="X3869">
        <v>100600</v>
      </c>
      <c r="Y3869">
        <v>16</v>
      </c>
      <c r="Z3869">
        <v>100600</v>
      </c>
      <c r="AA3869">
        <v>17</v>
      </c>
      <c r="AB3869">
        <v>100599</v>
      </c>
      <c r="AC3869">
        <v>19</v>
      </c>
      <c r="AD3869">
        <v>100598</v>
      </c>
      <c r="AE3869">
        <v>20</v>
      </c>
      <c r="AF3869">
        <v>201999</v>
      </c>
      <c r="AG3869">
        <v>18</v>
      </c>
      <c r="AH3869" t="e">
        <f>VLOOKUP(AF3869,关卡难度线!B:H,11,0)</f>
        <v>#N/A</v>
      </c>
    </row>
    <row r="3870" spans="14:34">
      <c r="N3870" s="14">
        <v>100599</v>
      </c>
      <c r="O3870">
        <v>11</v>
      </c>
      <c r="P3870">
        <v>100598</v>
      </c>
      <c r="Q3870">
        <v>12</v>
      </c>
      <c r="R3870">
        <v>100598</v>
      </c>
      <c r="S3870">
        <v>13</v>
      </c>
      <c r="T3870">
        <v>100600</v>
      </c>
      <c r="U3870">
        <v>14</v>
      </c>
      <c r="V3870">
        <v>100600</v>
      </c>
      <c r="W3870">
        <v>15</v>
      </c>
      <c r="X3870">
        <v>100599</v>
      </c>
      <c r="Y3870">
        <v>16</v>
      </c>
      <c r="Z3870">
        <v>100598</v>
      </c>
      <c r="AA3870">
        <v>17</v>
      </c>
      <c r="AB3870">
        <v>100598</v>
      </c>
      <c r="AC3870">
        <v>19</v>
      </c>
      <c r="AD3870">
        <v>100598</v>
      </c>
      <c r="AE3870">
        <v>20</v>
      </c>
      <c r="AF3870">
        <v>202000</v>
      </c>
      <c r="AG3870">
        <v>18</v>
      </c>
      <c r="AH3870" t="e">
        <f>VLOOKUP(AF3870,关卡难度线!B:H,11,0)</f>
        <v>#N/A</v>
      </c>
    </row>
    <row r="3871" spans="14:34">
      <c r="N3871" s="14">
        <v>100600</v>
      </c>
      <c r="O3871">
        <v>11</v>
      </c>
      <c r="P3871">
        <v>100600</v>
      </c>
      <c r="Q3871">
        <v>12</v>
      </c>
      <c r="R3871">
        <v>100600</v>
      </c>
      <c r="S3871">
        <v>13</v>
      </c>
      <c r="T3871">
        <v>100598</v>
      </c>
      <c r="U3871">
        <v>14</v>
      </c>
      <c r="V3871">
        <v>100599</v>
      </c>
      <c r="W3871">
        <v>15</v>
      </c>
      <c r="X3871">
        <v>100599</v>
      </c>
      <c r="Y3871">
        <v>16</v>
      </c>
      <c r="Z3871">
        <v>100599</v>
      </c>
      <c r="AA3871">
        <v>17</v>
      </c>
      <c r="AB3871">
        <v>100599</v>
      </c>
      <c r="AC3871">
        <v>19</v>
      </c>
      <c r="AD3871">
        <v>100600</v>
      </c>
      <c r="AE3871">
        <v>20</v>
      </c>
      <c r="AF3871">
        <v>201991</v>
      </c>
      <c r="AG3871">
        <v>18</v>
      </c>
      <c r="AH3871" t="e">
        <f>VLOOKUP(AF3871,关卡难度线!B:H,11,0)</f>
        <v>#N/A</v>
      </c>
    </row>
    <row r="3872" spans="14:34">
      <c r="N3872" s="14">
        <v>100598</v>
      </c>
      <c r="O3872">
        <v>11</v>
      </c>
      <c r="P3872">
        <v>100598</v>
      </c>
      <c r="Q3872">
        <v>12</v>
      </c>
      <c r="R3872">
        <v>100598</v>
      </c>
      <c r="S3872">
        <v>13</v>
      </c>
      <c r="T3872">
        <v>100599</v>
      </c>
      <c r="U3872">
        <v>14</v>
      </c>
      <c r="V3872">
        <v>100600</v>
      </c>
      <c r="W3872">
        <v>15</v>
      </c>
      <c r="X3872">
        <v>100600</v>
      </c>
      <c r="Y3872">
        <v>16</v>
      </c>
      <c r="Z3872">
        <v>100598</v>
      </c>
      <c r="AA3872">
        <v>17</v>
      </c>
      <c r="AB3872">
        <v>100599</v>
      </c>
      <c r="AC3872">
        <v>19</v>
      </c>
      <c r="AD3872">
        <v>100600</v>
      </c>
      <c r="AE3872">
        <v>20</v>
      </c>
      <c r="AF3872">
        <v>201992</v>
      </c>
      <c r="AG3872">
        <v>18</v>
      </c>
      <c r="AH3872" t="e">
        <f>VLOOKUP(AF3872,关卡难度线!B:H,11,0)</f>
        <v>#N/A</v>
      </c>
    </row>
    <row r="3873" spans="14:34">
      <c r="N3873" s="14">
        <v>100600</v>
      </c>
      <c r="O3873">
        <v>11</v>
      </c>
      <c r="P3873">
        <v>100600</v>
      </c>
      <c r="Q3873">
        <v>12</v>
      </c>
      <c r="R3873">
        <v>100600</v>
      </c>
      <c r="S3873">
        <v>13</v>
      </c>
      <c r="T3873">
        <v>100599</v>
      </c>
      <c r="U3873">
        <v>14</v>
      </c>
      <c r="V3873">
        <v>100599</v>
      </c>
      <c r="W3873">
        <v>15</v>
      </c>
      <c r="X3873">
        <v>100598</v>
      </c>
      <c r="Y3873">
        <v>16</v>
      </c>
      <c r="Z3873">
        <v>100600</v>
      </c>
      <c r="AA3873">
        <v>17</v>
      </c>
      <c r="AB3873">
        <v>100599</v>
      </c>
      <c r="AC3873">
        <v>19</v>
      </c>
      <c r="AD3873">
        <v>100600</v>
      </c>
      <c r="AE3873">
        <v>20</v>
      </c>
      <c r="AF3873">
        <v>201993</v>
      </c>
      <c r="AG3873">
        <v>18</v>
      </c>
      <c r="AH3873" t="e">
        <f>VLOOKUP(AF3873,关卡难度线!B:H,11,0)</f>
        <v>#N/A</v>
      </c>
    </row>
    <row r="3874" spans="14:34">
      <c r="N3874" s="14">
        <v>100600</v>
      </c>
      <c r="O3874">
        <v>11</v>
      </c>
      <c r="P3874">
        <v>100598</v>
      </c>
      <c r="Q3874">
        <v>12</v>
      </c>
      <c r="R3874">
        <v>100599</v>
      </c>
      <c r="S3874">
        <v>13</v>
      </c>
      <c r="T3874">
        <v>100598</v>
      </c>
      <c r="U3874">
        <v>14</v>
      </c>
      <c r="V3874">
        <v>100598</v>
      </c>
      <c r="W3874">
        <v>15</v>
      </c>
      <c r="X3874">
        <v>100599</v>
      </c>
      <c r="Y3874">
        <v>16</v>
      </c>
      <c r="Z3874">
        <v>100598</v>
      </c>
      <c r="AA3874">
        <v>17</v>
      </c>
      <c r="AB3874">
        <v>100599</v>
      </c>
      <c r="AC3874">
        <v>19</v>
      </c>
      <c r="AD3874">
        <v>100599</v>
      </c>
      <c r="AE3874">
        <v>20</v>
      </c>
      <c r="AF3874">
        <v>201994</v>
      </c>
      <c r="AG3874">
        <v>18</v>
      </c>
      <c r="AH3874" t="e">
        <f>VLOOKUP(AF3874,关卡难度线!B:H,11,0)</f>
        <v>#N/A</v>
      </c>
    </row>
    <row r="3875" spans="14:34">
      <c r="N3875" s="14">
        <v>100600</v>
      </c>
      <c r="O3875">
        <v>11</v>
      </c>
      <c r="P3875">
        <v>100600</v>
      </c>
      <c r="Q3875">
        <v>12</v>
      </c>
      <c r="R3875">
        <v>100598</v>
      </c>
      <c r="S3875">
        <v>13</v>
      </c>
      <c r="T3875">
        <v>100600</v>
      </c>
      <c r="U3875">
        <v>14</v>
      </c>
      <c r="V3875">
        <v>100598</v>
      </c>
      <c r="W3875">
        <v>15</v>
      </c>
      <c r="X3875">
        <v>100600</v>
      </c>
      <c r="Y3875">
        <v>16</v>
      </c>
      <c r="Z3875">
        <v>100600</v>
      </c>
      <c r="AA3875">
        <v>17</v>
      </c>
      <c r="AB3875">
        <v>100598</v>
      </c>
      <c r="AC3875">
        <v>19</v>
      </c>
      <c r="AD3875">
        <v>100598</v>
      </c>
      <c r="AE3875">
        <v>20</v>
      </c>
      <c r="AF3875">
        <v>201995</v>
      </c>
      <c r="AG3875">
        <v>18</v>
      </c>
      <c r="AH3875" t="e">
        <f>VLOOKUP(AF3875,关卡难度线!B:H,11,0)</f>
        <v>#N/A</v>
      </c>
    </row>
    <row r="3876" spans="14:34">
      <c r="N3876" s="14">
        <v>100598</v>
      </c>
      <c r="O3876">
        <v>11</v>
      </c>
      <c r="P3876">
        <v>100600</v>
      </c>
      <c r="Q3876">
        <v>12</v>
      </c>
      <c r="R3876">
        <v>100599</v>
      </c>
      <c r="S3876">
        <v>13</v>
      </c>
      <c r="T3876">
        <v>100600</v>
      </c>
      <c r="U3876">
        <v>14</v>
      </c>
      <c r="V3876">
        <v>100599</v>
      </c>
      <c r="W3876">
        <v>15</v>
      </c>
      <c r="X3876">
        <v>100599</v>
      </c>
      <c r="Y3876">
        <v>16</v>
      </c>
      <c r="Z3876">
        <v>100598</v>
      </c>
      <c r="AA3876">
        <v>17</v>
      </c>
      <c r="AB3876">
        <v>100598</v>
      </c>
      <c r="AC3876">
        <v>19</v>
      </c>
      <c r="AD3876">
        <v>100598</v>
      </c>
      <c r="AE3876">
        <v>20</v>
      </c>
      <c r="AF3876">
        <v>201996</v>
      </c>
      <c r="AG3876">
        <v>18</v>
      </c>
      <c r="AH3876" t="e">
        <f>VLOOKUP(AF3876,关卡难度线!B:H,11,0)</f>
        <v>#N/A</v>
      </c>
    </row>
    <row r="3877" spans="14:34">
      <c r="N3877" s="14">
        <v>100599</v>
      </c>
      <c r="O3877">
        <v>11</v>
      </c>
      <c r="P3877">
        <v>100600</v>
      </c>
      <c r="Q3877">
        <v>12</v>
      </c>
      <c r="R3877">
        <v>100600</v>
      </c>
      <c r="S3877">
        <v>13</v>
      </c>
      <c r="T3877">
        <v>100599</v>
      </c>
      <c r="U3877">
        <v>14</v>
      </c>
      <c r="V3877">
        <v>100599</v>
      </c>
      <c r="W3877">
        <v>15</v>
      </c>
      <c r="X3877">
        <v>100600</v>
      </c>
      <c r="Y3877">
        <v>16</v>
      </c>
      <c r="Z3877">
        <v>100600</v>
      </c>
      <c r="AA3877">
        <v>17</v>
      </c>
      <c r="AB3877">
        <v>100598</v>
      </c>
      <c r="AC3877">
        <v>19</v>
      </c>
      <c r="AD3877">
        <v>100599</v>
      </c>
      <c r="AE3877">
        <v>20</v>
      </c>
      <c r="AF3877">
        <v>201997</v>
      </c>
      <c r="AG3877">
        <v>18</v>
      </c>
      <c r="AH3877" t="e">
        <f>VLOOKUP(AF3877,关卡难度线!B:H,11,0)</f>
        <v>#N/A</v>
      </c>
    </row>
    <row r="3878" spans="14:34">
      <c r="N3878" s="14">
        <v>100600</v>
      </c>
      <c r="O3878">
        <v>11</v>
      </c>
      <c r="P3878">
        <v>100598</v>
      </c>
      <c r="Q3878">
        <v>12</v>
      </c>
      <c r="R3878">
        <v>100598</v>
      </c>
      <c r="S3878">
        <v>13</v>
      </c>
      <c r="T3878">
        <v>100598</v>
      </c>
      <c r="U3878">
        <v>14</v>
      </c>
      <c r="V3878">
        <v>100600</v>
      </c>
      <c r="W3878">
        <v>15</v>
      </c>
      <c r="X3878">
        <v>100599</v>
      </c>
      <c r="Y3878">
        <v>16</v>
      </c>
      <c r="Z3878">
        <v>100598</v>
      </c>
      <c r="AA3878">
        <v>17</v>
      </c>
      <c r="AB3878">
        <v>100600</v>
      </c>
      <c r="AC3878">
        <v>19</v>
      </c>
      <c r="AD3878">
        <v>100600</v>
      </c>
      <c r="AE3878">
        <v>20</v>
      </c>
      <c r="AF3878">
        <v>201998</v>
      </c>
      <c r="AG3878">
        <v>18</v>
      </c>
      <c r="AH3878" t="e">
        <f>VLOOKUP(AF3878,关卡难度线!B:H,11,0)</f>
        <v>#N/A</v>
      </c>
    </row>
    <row r="3879" spans="14:34">
      <c r="N3879" s="14">
        <v>100600</v>
      </c>
      <c r="O3879">
        <v>11</v>
      </c>
      <c r="P3879">
        <v>100599</v>
      </c>
      <c r="Q3879">
        <v>12</v>
      </c>
      <c r="R3879">
        <v>100598</v>
      </c>
      <c r="S3879">
        <v>13</v>
      </c>
      <c r="T3879">
        <v>100599</v>
      </c>
      <c r="U3879">
        <v>14</v>
      </c>
      <c r="V3879">
        <v>100600</v>
      </c>
      <c r="W3879">
        <v>15</v>
      </c>
      <c r="X3879">
        <v>100600</v>
      </c>
      <c r="Y3879">
        <v>16</v>
      </c>
      <c r="Z3879">
        <v>100600</v>
      </c>
      <c r="AA3879">
        <v>17</v>
      </c>
      <c r="AB3879">
        <v>100599</v>
      </c>
      <c r="AC3879">
        <v>19</v>
      </c>
      <c r="AD3879">
        <v>100598</v>
      </c>
      <c r="AE3879">
        <v>20</v>
      </c>
      <c r="AF3879">
        <v>201999</v>
      </c>
      <c r="AG3879">
        <v>18</v>
      </c>
      <c r="AH3879" t="e">
        <f>VLOOKUP(AF3879,关卡难度线!B:H,11,0)</f>
        <v>#N/A</v>
      </c>
    </row>
    <row r="3880" spans="14:34">
      <c r="N3880" s="14">
        <v>100599</v>
      </c>
      <c r="O3880">
        <v>11</v>
      </c>
      <c r="P3880">
        <v>100598</v>
      </c>
      <c r="Q3880">
        <v>12</v>
      </c>
      <c r="R3880">
        <v>100598</v>
      </c>
      <c r="S3880">
        <v>13</v>
      </c>
      <c r="T3880">
        <v>100600</v>
      </c>
      <c r="U3880">
        <v>14</v>
      </c>
      <c r="V3880">
        <v>100600</v>
      </c>
      <c r="W3880">
        <v>15</v>
      </c>
      <c r="X3880">
        <v>100599</v>
      </c>
      <c r="Y3880">
        <v>16</v>
      </c>
      <c r="Z3880">
        <v>100598</v>
      </c>
      <c r="AA3880">
        <v>17</v>
      </c>
      <c r="AB3880">
        <v>100598</v>
      </c>
      <c r="AC3880">
        <v>19</v>
      </c>
      <c r="AD3880">
        <v>100598</v>
      </c>
      <c r="AE3880">
        <v>20</v>
      </c>
      <c r="AF3880">
        <v>202000</v>
      </c>
      <c r="AG3880">
        <v>18</v>
      </c>
      <c r="AH3880" t="e">
        <f>VLOOKUP(AF3880,关卡难度线!B:H,11,0)</f>
        <v>#N/A</v>
      </c>
    </row>
    <row r="3881" spans="14:34">
      <c r="N3881" s="14">
        <v>100602</v>
      </c>
      <c r="O3881">
        <v>11</v>
      </c>
      <c r="P3881">
        <v>100601</v>
      </c>
      <c r="Q3881">
        <v>12</v>
      </c>
      <c r="R3881">
        <v>100603</v>
      </c>
      <c r="S3881">
        <v>13</v>
      </c>
      <c r="T3881">
        <v>100603</v>
      </c>
      <c r="U3881">
        <v>14</v>
      </c>
      <c r="V3881">
        <v>100603</v>
      </c>
      <c r="W3881">
        <v>15</v>
      </c>
      <c r="X3881">
        <v>100601</v>
      </c>
      <c r="Y3881">
        <v>16</v>
      </c>
      <c r="Z3881">
        <v>100601</v>
      </c>
      <c r="AA3881">
        <v>17</v>
      </c>
      <c r="AB3881">
        <v>100601</v>
      </c>
      <c r="AC3881">
        <v>19</v>
      </c>
      <c r="AD3881">
        <v>100603</v>
      </c>
      <c r="AE3881">
        <v>20</v>
      </c>
      <c r="AF3881">
        <v>202001</v>
      </c>
      <c r="AG3881">
        <v>18</v>
      </c>
      <c r="AH3881" t="e">
        <f>VLOOKUP(AF3881,关卡难度线!B:H,11,0)</f>
        <v>#N/A</v>
      </c>
    </row>
    <row r="3882" spans="14:34">
      <c r="N3882" s="14">
        <v>100603</v>
      </c>
      <c r="O3882">
        <v>11</v>
      </c>
      <c r="P3882">
        <v>100602</v>
      </c>
      <c r="Q3882">
        <v>12</v>
      </c>
      <c r="R3882">
        <v>100602</v>
      </c>
      <c r="S3882">
        <v>13</v>
      </c>
      <c r="T3882">
        <v>100602</v>
      </c>
      <c r="U3882">
        <v>14</v>
      </c>
      <c r="V3882">
        <v>100603</v>
      </c>
      <c r="W3882">
        <v>15</v>
      </c>
      <c r="X3882">
        <v>100603</v>
      </c>
      <c r="Y3882">
        <v>16</v>
      </c>
      <c r="Z3882">
        <v>100603</v>
      </c>
      <c r="AA3882">
        <v>17</v>
      </c>
      <c r="AB3882">
        <v>100603</v>
      </c>
      <c r="AC3882">
        <v>19</v>
      </c>
      <c r="AD3882">
        <v>100601</v>
      </c>
      <c r="AE3882">
        <v>20</v>
      </c>
      <c r="AF3882">
        <v>202002</v>
      </c>
      <c r="AG3882">
        <v>18</v>
      </c>
      <c r="AH3882" t="e">
        <f>VLOOKUP(AF3882,关卡难度线!B:H,11,0)</f>
        <v>#N/A</v>
      </c>
    </row>
    <row r="3883" spans="14:34">
      <c r="N3883" s="14">
        <v>100602</v>
      </c>
      <c r="O3883">
        <v>11</v>
      </c>
      <c r="P3883">
        <v>100603</v>
      </c>
      <c r="Q3883">
        <v>12</v>
      </c>
      <c r="R3883">
        <v>100601</v>
      </c>
      <c r="S3883">
        <v>13</v>
      </c>
      <c r="T3883">
        <v>100603</v>
      </c>
      <c r="U3883">
        <v>14</v>
      </c>
      <c r="V3883">
        <v>100601</v>
      </c>
      <c r="W3883">
        <v>15</v>
      </c>
      <c r="X3883">
        <v>100603</v>
      </c>
      <c r="Y3883">
        <v>16</v>
      </c>
      <c r="Z3883">
        <v>100601</v>
      </c>
      <c r="AA3883">
        <v>17</v>
      </c>
      <c r="AB3883">
        <v>100602</v>
      </c>
      <c r="AC3883">
        <v>19</v>
      </c>
      <c r="AD3883">
        <v>100602</v>
      </c>
      <c r="AE3883">
        <v>20</v>
      </c>
      <c r="AF3883">
        <v>202003</v>
      </c>
      <c r="AG3883">
        <v>18</v>
      </c>
      <c r="AH3883" t="e">
        <f>VLOOKUP(AF3883,关卡难度线!B:H,11,0)</f>
        <v>#N/A</v>
      </c>
    </row>
    <row r="3884" spans="14:34">
      <c r="N3884" s="14">
        <v>100603</v>
      </c>
      <c r="O3884">
        <v>11</v>
      </c>
      <c r="P3884">
        <v>100603</v>
      </c>
      <c r="Q3884">
        <v>12</v>
      </c>
      <c r="R3884">
        <v>100603</v>
      </c>
      <c r="S3884">
        <v>13</v>
      </c>
      <c r="T3884">
        <v>100601</v>
      </c>
      <c r="U3884">
        <v>14</v>
      </c>
      <c r="V3884">
        <v>100602</v>
      </c>
      <c r="W3884">
        <v>15</v>
      </c>
      <c r="X3884">
        <v>100602</v>
      </c>
      <c r="Y3884">
        <v>16</v>
      </c>
      <c r="Z3884">
        <v>100601</v>
      </c>
      <c r="AA3884">
        <v>17</v>
      </c>
      <c r="AB3884">
        <v>100601</v>
      </c>
      <c r="AC3884">
        <v>19</v>
      </c>
      <c r="AD3884">
        <v>100601</v>
      </c>
      <c r="AE3884">
        <v>20</v>
      </c>
      <c r="AF3884">
        <v>202004</v>
      </c>
      <c r="AG3884">
        <v>18</v>
      </c>
      <c r="AH3884" t="e">
        <f>VLOOKUP(AF3884,关卡难度线!B:H,11,0)</f>
        <v>#N/A</v>
      </c>
    </row>
    <row r="3885" spans="14:34">
      <c r="N3885" s="14">
        <v>100602</v>
      </c>
      <c r="O3885">
        <v>11</v>
      </c>
      <c r="P3885">
        <v>100601</v>
      </c>
      <c r="Q3885">
        <v>12</v>
      </c>
      <c r="R3885">
        <v>100603</v>
      </c>
      <c r="S3885">
        <v>13</v>
      </c>
      <c r="T3885">
        <v>100601</v>
      </c>
      <c r="U3885">
        <v>14</v>
      </c>
      <c r="V3885">
        <v>100602</v>
      </c>
      <c r="W3885">
        <v>15</v>
      </c>
      <c r="X3885">
        <v>100601</v>
      </c>
      <c r="Y3885">
        <v>16</v>
      </c>
      <c r="Z3885">
        <v>100601</v>
      </c>
      <c r="AA3885">
        <v>17</v>
      </c>
      <c r="AB3885">
        <v>100601</v>
      </c>
      <c r="AC3885">
        <v>19</v>
      </c>
      <c r="AD3885">
        <v>100602</v>
      </c>
      <c r="AE3885">
        <v>20</v>
      </c>
      <c r="AF3885">
        <v>202005</v>
      </c>
      <c r="AG3885">
        <v>18</v>
      </c>
      <c r="AH3885" t="e">
        <f>VLOOKUP(AF3885,关卡难度线!B:H,11,0)</f>
        <v>#N/A</v>
      </c>
    </row>
    <row r="3886" spans="14:34">
      <c r="N3886" s="14">
        <v>100603</v>
      </c>
      <c r="O3886">
        <v>11</v>
      </c>
      <c r="P3886">
        <v>100601</v>
      </c>
      <c r="Q3886">
        <v>12</v>
      </c>
      <c r="R3886">
        <v>100601</v>
      </c>
      <c r="S3886">
        <v>13</v>
      </c>
      <c r="T3886">
        <v>100603</v>
      </c>
      <c r="U3886">
        <v>14</v>
      </c>
      <c r="V3886">
        <v>100603</v>
      </c>
      <c r="W3886">
        <v>15</v>
      </c>
      <c r="X3886">
        <v>100601</v>
      </c>
      <c r="Y3886">
        <v>16</v>
      </c>
      <c r="Z3886">
        <v>100601</v>
      </c>
      <c r="AA3886">
        <v>17</v>
      </c>
      <c r="AB3886">
        <v>100602</v>
      </c>
      <c r="AC3886">
        <v>19</v>
      </c>
      <c r="AD3886">
        <v>100601</v>
      </c>
      <c r="AE3886">
        <v>20</v>
      </c>
      <c r="AF3886">
        <v>202006</v>
      </c>
      <c r="AG3886">
        <v>18</v>
      </c>
      <c r="AH3886" t="e">
        <f>VLOOKUP(AF3886,关卡难度线!B:H,11,0)</f>
        <v>#N/A</v>
      </c>
    </row>
    <row r="3887" spans="14:34">
      <c r="N3887" s="14">
        <v>100602</v>
      </c>
      <c r="O3887">
        <v>11</v>
      </c>
      <c r="P3887">
        <v>100603</v>
      </c>
      <c r="Q3887">
        <v>12</v>
      </c>
      <c r="R3887">
        <v>100602</v>
      </c>
      <c r="S3887">
        <v>13</v>
      </c>
      <c r="T3887">
        <v>100602</v>
      </c>
      <c r="U3887">
        <v>14</v>
      </c>
      <c r="V3887">
        <v>100602</v>
      </c>
      <c r="W3887">
        <v>15</v>
      </c>
      <c r="X3887">
        <v>100602</v>
      </c>
      <c r="Y3887">
        <v>16</v>
      </c>
      <c r="Z3887">
        <v>100603</v>
      </c>
      <c r="AA3887">
        <v>17</v>
      </c>
      <c r="AB3887">
        <v>100602</v>
      </c>
      <c r="AC3887">
        <v>19</v>
      </c>
      <c r="AD3887">
        <v>100602</v>
      </c>
      <c r="AE3887">
        <v>20</v>
      </c>
      <c r="AF3887">
        <v>202007</v>
      </c>
      <c r="AG3887">
        <v>18</v>
      </c>
      <c r="AH3887" t="e">
        <f>VLOOKUP(AF3887,关卡难度线!B:H,11,0)</f>
        <v>#N/A</v>
      </c>
    </row>
    <row r="3888" spans="14:34">
      <c r="N3888" s="14">
        <v>100603</v>
      </c>
      <c r="O3888">
        <v>11</v>
      </c>
      <c r="P3888">
        <v>100601</v>
      </c>
      <c r="Q3888">
        <v>12</v>
      </c>
      <c r="R3888">
        <v>100601</v>
      </c>
      <c r="S3888">
        <v>13</v>
      </c>
      <c r="T3888">
        <v>100602</v>
      </c>
      <c r="U3888">
        <v>14</v>
      </c>
      <c r="V3888">
        <v>100602</v>
      </c>
      <c r="W3888">
        <v>15</v>
      </c>
      <c r="X3888">
        <v>100603</v>
      </c>
      <c r="Y3888">
        <v>16</v>
      </c>
      <c r="Z3888">
        <v>100601</v>
      </c>
      <c r="AA3888">
        <v>17</v>
      </c>
      <c r="AB3888">
        <v>100602</v>
      </c>
      <c r="AC3888">
        <v>19</v>
      </c>
      <c r="AD3888">
        <v>100601</v>
      </c>
      <c r="AE3888">
        <v>20</v>
      </c>
      <c r="AF3888">
        <v>202008</v>
      </c>
      <c r="AG3888">
        <v>18</v>
      </c>
      <c r="AH3888" t="e">
        <f>VLOOKUP(AF3888,关卡难度线!B:H,11,0)</f>
        <v>#N/A</v>
      </c>
    </row>
    <row r="3889" spans="14:34">
      <c r="N3889" s="14">
        <v>100603</v>
      </c>
      <c r="O3889">
        <v>11</v>
      </c>
      <c r="P3889">
        <v>100601</v>
      </c>
      <c r="Q3889">
        <v>12</v>
      </c>
      <c r="R3889">
        <v>100601</v>
      </c>
      <c r="S3889">
        <v>13</v>
      </c>
      <c r="T3889">
        <v>100603</v>
      </c>
      <c r="U3889">
        <v>14</v>
      </c>
      <c r="V3889">
        <v>100603</v>
      </c>
      <c r="W3889">
        <v>15</v>
      </c>
      <c r="X3889">
        <v>100602</v>
      </c>
      <c r="Y3889">
        <v>16</v>
      </c>
      <c r="Z3889">
        <v>100603</v>
      </c>
      <c r="AA3889">
        <v>17</v>
      </c>
      <c r="AB3889">
        <v>100601</v>
      </c>
      <c r="AC3889">
        <v>19</v>
      </c>
      <c r="AD3889">
        <v>100603</v>
      </c>
      <c r="AE3889">
        <v>20</v>
      </c>
      <c r="AF3889">
        <v>202009</v>
      </c>
      <c r="AG3889">
        <v>18</v>
      </c>
      <c r="AH3889" t="e">
        <f>VLOOKUP(AF3889,关卡难度线!B:H,11,0)</f>
        <v>#N/A</v>
      </c>
    </row>
    <row r="3890" spans="14:34">
      <c r="N3890" s="14">
        <v>100602</v>
      </c>
      <c r="O3890">
        <v>11</v>
      </c>
      <c r="P3890">
        <v>100602</v>
      </c>
      <c r="Q3890">
        <v>12</v>
      </c>
      <c r="R3890">
        <v>100602</v>
      </c>
      <c r="S3890">
        <v>13</v>
      </c>
      <c r="T3890">
        <v>100601</v>
      </c>
      <c r="U3890">
        <v>14</v>
      </c>
      <c r="V3890">
        <v>100602</v>
      </c>
      <c r="W3890">
        <v>15</v>
      </c>
      <c r="X3890">
        <v>100603</v>
      </c>
      <c r="Y3890">
        <v>16</v>
      </c>
      <c r="Z3890">
        <v>100602</v>
      </c>
      <c r="AA3890">
        <v>17</v>
      </c>
      <c r="AB3890">
        <v>100603</v>
      </c>
      <c r="AC3890">
        <v>19</v>
      </c>
      <c r="AD3890">
        <v>100602</v>
      </c>
      <c r="AE3890">
        <v>20</v>
      </c>
      <c r="AF3890">
        <v>202010</v>
      </c>
      <c r="AG3890">
        <v>18</v>
      </c>
      <c r="AH3890" t="e">
        <f>VLOOKUP(AF3890,关卡难度线!B:H,11,0)</f>
        <v>#N/A</v>
      </c>
    </row>
    <row r="3891" spans="14:34">
      <c r="N3891" s="14">
        <v>100602</v>
      </c>
      <c r="O3891">
        <v>11</v>
      </c>
      <c r="P3891">
        <v>100601</v>
      </c>
      <c r="Q3891">
        <v>12</v>
      </c>
      <c r="R3891">
        <v>100603</v>
      </c>
      <c r="S3891">
        <v>13</v>
      </c>
      <c r="T3891">
        <v>100603</v>
      </c>
      <c r="U3891">
        <v>14</v>
      </c>
      <c r="V3891">
        <v>100603</v>
      </c>
      <c r="W3891">
        <v>15</v>
      </c>
      <c r="X3891">
        <v>100601</v>
      </c>
      <c r="Y3891">
        <v>16</v>
      </c>
      <c r="Z3891">
        <v>100601</v>
      </c>
      <c r="AA3891">
        <v>17</v>
      </c>
      <c r="AB3891">
        <v>100601</v>
      </c>
      <c r="AC3891">
        <v>19</v>
      </c>
      <c r="AD3891">
        <v>100603</v>
      </c>
      <c r="AE3891">
        <v>20</v>
      </c>
      <c r="AF3891">
        <v>202001</v>
      </c>
      <c r="AG3891">
        <v>18</v>
      </c>
      <c r="AH3891" t="e">
        <f>VLOOKUP(AF3891,关卡难度线!B:H,11,0)</f>
        <v>#N/A</v>
      </c>
    </row>
    <row r="3892" spans="14:34">
      <c r="N3892" s="14">
        <v>100603</v>
      </c>
      <c r="O3892">
        <v>11</v>
      </c>
      <c r="P3892">
        <v>100602</v>
      </c>
      <c r="Q3892">
        <v>12</v>
      </c>
      <c r="R3892">
        <v>100602</v>
      </c>
      <c r="S3892">
        <v>13</v>
      </c>
      <c r="T3892">
        <v>100602</v>
      </c>
      <c r="U3892">
        <v>14</v>
      </c>
      <c r="V3892">
        <v>100603</v>
      </c>
      <c r="W3892">
        <v>15</v>
      </c>
      <c r="X3892">
        <v>100603</v>
      </c>
      <c r="Y3892">
        <v>16</v>
      </c>
      <c r="Z3892">
        <v>100603</v>
      </c>
      <c r="AA3892">
        <v>17</v>
      </c>
      <c r="AB3892">
        <v>100603</v>
      </c>
      <c r="AC3892">
        <v>19</v>
      </c>
      <c r="AD3892">
        <v>100601</v>
      </c>
      <c r="AE3892">
        <v>20</v>
      </c>
      <c r="AF3892">
        <v>202002</v>
      </c>
      <c r="AG3892">
        <v>18</v>
      </c>
      <c r="AH3892" t="e">
        <f>VLOOKUP(AF3892,关卡难度线!B:H,11,0)</f>
        <v>#N/A</v>
      </c>
    </row>
    <row r="3893" spans="14:34">
      <c r="N3893" s="14">
        <v>100602</v>
      </c>
      <c r="O3893">
        <v>11</v>
      </c>
      <c r="P3893">
        <v>100603</v>
      </c>
      <c r="Q3893">
        <v>12</v>
      </c>
      <c r="R3893">
        <v>100601</v>
      </c>
      <c r="S3893">
        <v>13</v>
      </c>
      <c r="T3893">
        <v>100603</v>
      </c>
      <c r="U3893">
        <v>14</v>
      </c>
      <c r="V3893">
        <v>100601</v>
      </c>
      <c r="W3893">
        <v>15</v>
      </c>
      <c r="X3893">
        <v>100603</v>
      </c>
      <c r="Y3893">
        <v>16</v>
      </c>
      <c r="Z3893">
        <v>100601</v>
      </c>
      <c r="AA3893">
        <v>17</v>
      </c>
      <c r="AB3893">
        <v>100602</v>
      </c>
      <c r="AC3893">
        <v>19</v>
      </c>
      <c r="AD3893">
        <v>100602</v>
      </c>
      <c r="AE3893">
        <v>20</v>
      </c>
      <c r="AF3893">
        <v>202003</v>
      </c>
      <c r="AG3893">
        <v>18</v>
      </c>
      <c r="AH3893" t="e">
        <f>VLOOKUP(AF3893,关卡难度线!B:H,11,0)</f>
        <v>#N/A</v>
      </c>
    </row>
    <row r="3894" spans="14:34">
      <c r="N3894" s="14">
        <v>100603</v>
      </c>
      <c r="O3894">
        <v>11</v>
      </c>
      <c r="P3894">
        <v>100603</v>
      </c>
      <c r="Q3894">
        <v>12</v>
      </c>
      <c r="R3894">
        <v>100603</v>
      </c>
      <c r="S3894">
        <v>13</v>
      </c>
      <c r="T3894">
        <v>100601</v>
      </c>
      <c r="U3894">
        <v>14</v>
      </c>
      <c r="V3894">
        <v>100602</v>
      </c>
      <c r="W3894">
        <v>15</v>
      </c>
      <c r="X3894">
        <v>100602</v>
      </c>
      <c r="Y3894">
        <v>16</v>
      </c>
      <c r="Z3894">
        <v>100601</v>
      </c>
      <c r="AA3894">
        <v>17</v>
      </c>
      <c r="AB3894">
        <v>100601</v>
      </c>
      <c r="AC3894">
        <v>19</v>
      </c>
      <c r="AD3894">
        <v>100601</v>
      </c>
      <c r="AE3894">
        <v>20</v>
      </c>
      <c r="AF3894">
        <v>202004</v>
      </c>
      <c r="AG3894">
        <v>18</v>
      </c>
      <c r="AH3894" t="e">
        <f>VLOOKUP(AF3894,关卡难度线!B:H,11,0)</f>
        <v>#N/A</v>
      </c>
    </row>
    <row r="3895" spans="14:34">
      <c r="N3895" s="14">
        <v>100602</v>
      </c>
      <c r="O3895">
        <v>11</v>
      </c>
      <c r="P3895">
        <v>100601</v>
      </c>
      <c r="Q3895">
        <v>12</v>
      </c>
      <c r="R3895">
        <v>100603</v>
      </c>
      <c r="S3895">
        <v>13</v>
      </c>
      <c r="T3895">
        <v>100601</v>
      </c>
      <c r="U3895">
        <v>14</v>
      </c>
      <c r="V3895">
        <v>100602</v>
      </c>
      <c r="W3895">
        <v>15</v>
      </c>
      <c r="X3895">
        <v>100601</v>
      </c>
      <c r="Y3895">
        <v>16</v>
      </c>
      <c r="Z3895">
        <v>100601</v>
      </c>
      <c r="AA3895">
        <v>17</v>
      </c>
      <c r="AB3895">
        <v>100601</v>
      </c>
      <c r="AC3895">
        <v>19</v>
      </c>
      <c r="AD3895">
        <v>100602</v>
      </c>
      <c r="AE3895">
        <v>20</v>
      </c>
      <c r="AF3895">
        <v>202005</v>
      </c>
      <c r="AG3895">
        <v>18</v>
      </c>
      <c r="AH3895" t="e">
        <f>VLOOKUP(AF3895,关卡难度线!B:H,11,0)</f>
        <v>#N/A</v>
      </c>
    </row>
    <row r="3896" spans="14:34">
      <c r="N3896" s="14">
        <v>100603</v>
      </c>
      <c r="O3896">
        <v>11</v>
      </c>
      <c r="P3896">
        <v>100601</v>
      </c>
      <c r="Q3896">
        <v>12</v>
      </c>
      <c r="R3896">
        <v>100601</v>
      </c>
      <c r="S3896">
        <v>13</v>
      </c>
      <c r="T3896">
        <v>100603</v>
      </c>
      <c r="U3896">
        <v>14</v>
      </c>
      <c r="V3896">
        <v>100603</v>
      </c>
      <c r="W3896">
        <v>15</v>
      </c>
      <c r="X3896">
        <v>100601</v>
      </c>
      <c r="Y3896">
        <v>16</v>
      </c>
      <c r="Z3896">
        <v>100601</v>
      </c>
      <c r="AA3896">
        <v>17</v>
      </c>
      <c r="AB3896">
        <v>100602</v>
      </c>
      <c r="AC3896">
        <v>19</v>
      </c>
      <c r="AD3896">
        <v>100601</v>
      </c>
      <c r="AE3896">
        <v>20</v>
      </c>
      <c r="AF3896">
        <v>202006</v>
      </c>
      <c r="AG3896">
        <v>18</v>
      </c>
      <c r="AH3896" t="e">
        <f>VLOOKUP(AF3896,关卡难度线!B:H,11,0)</f>
        <v>#N/A</v>
      </c>
    </row>
    <row r="3897" spans="14:34">
      <c r="N3897" s="14">
        <v>100602</v>
      </c>
      <c r="O3897">
        <v>11</v>
      </c>
      <c r="P3897">
        <v>100603</v>
      </c>
      <c r="Q3897">
        <v>12</v>
      </c>
      <c r="R3897">
        <v>100602</v>
      </c>
      <c r="S3897">
        <v>13</v>
      </c>
      <c r="T3897">
        <v>100602</v>
      </c>
      <c r="U3897">
        <v>14</v>
      </c>
      <c r="V3897">
        <v>100602</v>
      </c>
      <c r="W3897">
        <v>15</v>
      </c>
      <c r="X3897">
        <v>100602</v>
      </c>
      <c r="Y3897">
        <v>16</v>
      </c>
      <c r="Z3897">
        <v>100603</v>
      </c>
      <c r="AA3897">
        <v>17</v>
      </c>
      <c r="AB3897">
        <v>100602</v>
      </c>
      <c r="AC3897">
        <v>19</v>
      </c>
      <c r="AD3897">
        <v>100602</v>
      </c>
      <c r="AE3897">
        <v>20</v>
      </c>
      <c r="AF3897">
        <v>202007</v>
      </c>
      <c r="AG3897">
        <v>18</v>
      </c>
      <c r="AH3897" t="e">
        <f>VLOOKUP(AF3897,关卡难度线!B:H,11,0)</f>
        <v>#N/A</v>
      </c>
    </row>
    <row r="3898" spans="14:34">
      <c r="N3898" s="14">
        <v>100603</v>
      </c>
      <c r="O3898">
        <v>11</v>
      </c>
      <c r="P3898">
        <v>100601</v>
      </c>
      <c r="Q3898">
        <v>12</v>
      </c>
      <c r="R3898">
        <v>100601</v>
      </c>
      <c r="S3898">
        <v>13</v>
      </c>
      <c r="T3898">
        <v>100602</v>
      </c>
      <c r="U3898">
        <v>14</v>
      </c>
      <c r="V3898">
        <v>100602</v>
      </c>
      <c r="W3898">
        <v>15</v>
      </c>
      <c r="X3898">
        <v>100603</v>
      </c>
      <c r="Y3898">
        <v>16</v>
      </c>
      <c r="Z3898">
        <v>100601</v>
      </c>
      <c r="AA3898">
        <v>17</v>
      </c>
      <c r="AB3898">
        <v>100602</v>
      </c>
      <c r="AC3898">
        <v>19</v>
      </c>
      <c r="AD3898">
        <v>100601</v>
      </c>
      <c r="AE3898">
        <v>20</v>
      </c>
      <c r="AF3898">
        <v>202008</v>
      </c>
      <c r="AG3898">
        <v>18</v>
      </c>
      <c r="AH3898" t="e">
        <f>VLOOKUP(AF3898,关卡难度线!B:H,11,0)</f>
        <v>#N/A</v>
      </c>
    </row>
    <row r="3899" spans="14:34">
      <c r="N3899" s="14">
        <v>100603</v>
      </c>
      <c r="O3899">
        <v>11</v>
      </c>
      <c r="P3899">
        <v>100601</v>
      </c>
      <c r="Q3899">
        <v>12</v>
      </c>
      <c r="R3899">
        <v>100601</v>
      </c>
      <c r="S3899">
        <v>13</v>
      </c>
      <c r="T3899">
        <v>100603</v>
      </c>
      <c r="U3899">
        <v>14</v>
      </c>
      <c r="V3899">
        <v>100603</v>
      </c>
      <c r="W3899">
        <v>15</v>
      </c>
      <c r="X3899">
        <v>100602</v>
      </c>
      <c r="Y3899">
        <v>16</v>
      </c>
      <c r="Z3899">
        <v>100603</v>
      </c>
      <c r="AA3899">
        <v>17</v>
      </c>
      <c r="AB3899">
        <v>100601</v>
      </c>
      <c r="AC3899">
        <v>19</v>
      </c>
      <c r="AD3899">
        <v>100603</v>
      </c>
      <c r="AE3899">
        <v>20</v>
      </c>
      <c r="AF3899">
        <v>202009</v>
      </c>
      <c r="AG3899">
        <v>18</v>
      </c>
      <c r="AH3899" t="e">
        <f>VLOOKUP(AF3899,关卡难度线!B:H,11,0)</f>
        <v>#N/A</v>
      </c>
    </row>
    <row r="3900" spans="14:34">
      <c r="N3900" s="14">
        <v>100602</v>
      </c>
      <c r="O3900">
        <v>11</v>
      </c>
      <c r="P3900">
        <v>100602</v>
      </c>
      <c r="Q3900">
        <v>12</v>
      </c>
      <c r="R3900">
        <v>100602</v>
      </c>
      <c r="S3900">
        <v>13</v>
      </c>
      <c r="T3900">
        <v>100601</v>
      </c>
      <c r="U3900">
        <v>14</v>
      </c>
      <c r="V3900">
        <v>100602</v>
      </c>
      <c r="W3900">
        <v>15</v>
      </c>
      <c r="X3900">
        <v>100603</v>
      </c>
      <c r="Y3900">
        <v>16</v>
      </c>
      <c r="Z3900">
        <v>100602</v>
      </c>
      <c r="AA3900">
        <v>17</v>
      </c>
      <c r="AB3900">
        <v>100603</v>
      </c>
      <c r="AC3900">
        <v>19</v>
      </c>
      <c r="AD3900">
        <v>100602</v>
      </c>
      <c r="AE3900">
        <v>20</v>
      </c>
      <c r="AF3900">
        <v>202010</v>
      </c>
      <c r="AG3900">
        <v>18</v>
      </c>
      <c r="AH3900" t="e">
        <f>VLOOKUP(AF3900,关卡难度线!B:H,11,0)</f>
        <v>#N/A</v>
      </c>
    </row>
    <row r="3901" spans="14:34">
      <c r="N3901" s="14">
        <v>100604</v>
      </c>
      <c r="O3901">
        <v>11</v>
      </c>
      <c r="P3901">
        <v>100605</v>
      </c>
      <c r="Q3901">
        <v>12</v>
      </c>
      <c r="R3901">
        <v>100604</v>
      </c>
      <c r="S3901">
        <v>13</v>
      </c>
      <c r="T3901">
        <v>100604</v>
      </c>
      <c r="U3901">
        <v>14</v>
      </c>
      <c r="V3901">
        <v>100606</v>
      </c>
      <c r="W3901">
        <v>15</v>
      </c>
      <c r="X3901">
        <v>100604</v>
      </c>
      <c r="Y3901">
        <v>16</v>
      </c>
      <c r="Z3901">
        <v>100606</v>
      </c>
      <c r="AA3901">
        <v>17</v>
      </c>
      <c r="AB3901">
        <v>100606</v>
      </c>
      <c r="AC3901">
        <v>19</v>
      </c>
      <c r="AD3901">
        <v>100605</v>
      </c>
      <c r="AE3901">
        <v>20</v>
      </c>
      <c r="AF3901">
        <v>202011</v>
      </c>
      <c r="AG3901">
        <v>18</v>
      </c>
      <c r="AH3901" t="e">
        <f>VLOOKUP(AF3901,关卡难度线!B:H,11,0)</f>
        <v>#N/A</v>
      </c>
    </row>
    <row r="3902" spans="14:34">
      <c r="N3902" s="14">
        <v>100606</v>
      </c>
      <c r="O3902">
        <v>11</v>
      </c>
      <c r="P3902">
        <v>100604</v>
      </c>
      <c r="Q3902">
        <v>12</v>
      </c>
      <c r="R3902">
        <v>100606</v>
      </c>
      <c r="S3902">
        <v>13</v>
      </c>
      <c r="T3902">
        <v>100604</v>
      </c>
      <c r="U3902">
        <v>14</v>
      </c>
      <c r="V3902">
        <v>100604</v>
      </c>
      <c r="W3902">
        <v>15</v>
      </c>
      <c r="X3902">
        <v>100605</v>
      </c>
      <c r="Y3902">
        <v>16</v>
      </c>
      <c r="Z3902">
        <v>100605</v>
      </c>
      <c r="AA3902">
        <v>17</v>
      </c>
      <c r="AB3902">
        <v>100606</v>
      </c>
      <c r="AC3902">
        <v>19</v>
      </c>
      <c r="AD3902">
        <v>100605</v>
      </c>
      <c r="AE3902">
        <v>20</v>
      </c>
      <c r="AF3902">
        <v>202012</v>
      </c>
      <c r="AG3902">
        <v>18</v>
      </c>
      <c r="AH3902" t="e">
        <f>VLOOKUP(AF3902,关卡难度线!B:H,11,0)</f>
        <v>#N/A</v>
      </c>
    </row>
    <row r="3903" spans="14:34">
      <c r="N3903" s="14">
        <v>100605</v>
      </c>
      <c r="O3903">
        <v>11</v>
      </c>
      <c r="P3903">
        <v>100604</v>
      </c>
      <c r="Q3903">
        <v>12</v>
      </c>
      <c r="R3903">
        <v>100604</v>
      </c>
      <c r="S3903">
        <v>13</v>
      </c>
      <c r="T3903">
        <v>100606</v>
      </c>
      <c r="U3903">
        <v>14</v>
      </c>
      <c r="V3903">
        <v>100606</v>
      </c>
      <c r="W3903">
        <v>15</v>
      </c>
      <c r="X3903">
        <v>100605</v>
      </c>
      <c r="Y3903">
        <v>16</v>
      </c>
      <c r="Z3903">
        <v>100604</v>
      </c>
      <c r="AA3903">
        <v>17</v>
      </c>
      <c r="AB3903">
        <v>100606</v>
      </c>
      <c r="AC3903">
        <v>19</v>
      </c>
      <c r="AD3903">
        <v>100604</v>
      </c>
      <c r="AE3903">
        <v>20</v>
      </c>
      <c r="AF3903">
        <v>202013</v>
      </c>
      <c r="AG3903">
        <v>18</v>
      </c>
      <c r="AH3903" t="e">
        <f>VLOOKUP(AF3903,关卡难度线!B:H,11,0)</f>
        <v>#N/A</v>
      </c>
    </row>
    <row r="3904" spans="14:34">
      <c r="N3904" s="14">
        <v>100606</v>
      </c>
      <c r="O3904">
        <v>11</v>
      </c>
      <c r="P3904">
        <v>100606</v>
      </c>
      <c r="Q3904">
        <v>12</v>
      </c>
      <c r="R3904">
        <v>100605</v>
      </c>
      <c r="S3904">
        <v>13</v>
      </c>
      <c r="T3904">
        <v>100605</v>
      </c>
      <c r="U3904">
        <v>14</v>
      </c>
      <c r="V3904">
        <v>100606</v>
      </c>
      <c r="W3904">
        <v>15</v>
      </c>
      <c r="X3904">
        <v>100605</v>
      </c>
      <c r="Y3904">
        <v>16</v>
      </c>
      <c r="Z3904">
        <v>100606</v>
      </c>
      <c r="AA3904">
        <v>17</v>
      </c>
      <c r="AB3904">
        <v>100604</v>
      </c>
      <c r="AC3904">
        <v>19</v>
      </c>
      <c r="AD3904">
        <v>100606</v>
      </c>
      <c r="AE3904">
        <v>20</v>
      </c>
      <c r="AF3904">
        <v>202014</v>
      </c>
      <c r="AG3904">
        <v>18</v>
      </c>
      <c r="AH3904" t="e">
        <f>VLOOKUP(AF3904,关卡难度线!B:H,11,0)</f>
        <v>#N/A</v>
      </c>
    </row>
    <row r="3905" spans="14:34">
      <c r="N3905" s="14">
        <v>100604</v>
      </c>
      <c r="O3905">
        <v>11</v>
      </c>
      <c r="P3905">
        <v>100604</v>
      </c>
      <c r="Q3905">
        <v>12</v>
      </c>
      <c r="R3905">
        <v>100606</v>
      </c>
      <c r="S3905">
        <v>13</v>
      </c>
      <c r="T3905">
        <v>100606</v>
      </c>
      <c r="U3905">
        <v>14</v>
      </c>
      <c r="V3905">
        <v>100606</v>
      </c>
      <c r="W3905">
        <v>15</v>
      </c>
      <c r="X3905">
        <v>100605</v>
      </c>
      <c r="Y3905">
        <v>16</v>
      </c>
      <c r="Z3905">
        <v>100605</v>
      </c>
      <c r="AA3905">
        <v>17</v>
      </c>
      <c r="AB3905">
        <v>100606</v>
      </c>
      <c r="AC3905">
        <v>19</v>
      </c>
      <c r="AD3905">
        <v>100606</v>
      </c>
      <c r="AE3905">
        <v>20</v>
      </c>
      <c r="AF3905">
        <v>202015</v>
      </c>
      <c r="AG3905">
        <v>18</v>
      </c>
      <c r="AH3905" t="e">
        <f>VLOOKUP(AF3905,关卡难度线!B:H,11,0)</f>
        <v>#N/A</v>
      </c>
    </row>
    <row r="3906" spans="14:34">
      <c r="N3906" s="14">
        <v>100606</v>
      </c>
      <c r="O3906">
        <v>11</v>
      </c>
      <c r="P3906">
        <v>100604</v>
      </c>
      <c r="Q3906">
        <v>12</v>
      </c>
      <c r="R3906">
        <v>100605</v>
      </c>
      <c r="S3906">
        <v>13</v>
      </c>
      <c r="T3906">
        <v>100605</v>
      </c>
      <c r="U3906">
        <v>14</v>
      </c>
      <c r="V3906">
        <v>100606</v>
      </c>
      <c r="W3906">
        <v>15</v>
      </c>
      <c r="X3906">
        <v>100605</v>
      </c>
      <c r="Y3906">
        <v>16</v>
      </c>
      <c r="Z3906">
        <v>100605</v>
      </c>
      <c r="AA3906">
        <v>17</v>
      </c>
      <c r="AB3906">
        <v>100605</v>
      </c>
      <c r="AC3906">
        <v>19</v>
      </c>
      <c r="AD3906">
        <v>100605</v>
      </c>
      <c r="AE3906">
        <v>20</v>
      </c>
      <c r="AF3906">
        <v>202016</v>
      </c>
      <c r="AG3906">
        <v>18</v>
      </c>
      <c r="AH3906" t="e">
        <f>VLOOKUP(AF3906,关卡难度线!B:H,11,0)</f>
        <v>#N/A</v>
      </c>
    </row>
    <row r="3907" spans="14:34">
      <c r="N3907" s="14">
        <v>100606</v>
      </c>
      <c r="O3907">
        <v>11</v>
      </c>
      <c r="P3907">
        <v>100604</v>
      </c>
      <c r="Q3907">
        <v>12</v>
      </c>
      <c r="R3907">
        <v>100605</v>
      </c>
      <c r="S3907">
        <v>13</v>
      </c>
      <c r="T3907">
        <v>100605</v>
      </c>
      <c r="U3907">
        <v>14</v>
      </c>
      <c r="V3907">
        <v>100606</v>
      </c>
      <c r="W3907">
        <v>15</v>
      </c>
      <c r="X3907">
        <v>100606</v>
      </c>
      <c r="Y3907">
        <v>16</v>
      </c>
      <c r="Z3907">
        <v>100606</v>
      </c>
      <c r="AA3907">
        <v>17</v>
      </c>
      <c r="AB3907">
        <v>100604</v>
      </c>
      <c r="AC3907">
        <v>19</v>
      </c>
      <c r="AD3907">
        <v>100605</v>
      </c>
      <c r="AE3907">
        <v>20</v>
      </c>
      <c r="AF3907">
        <v>202017</v>
      </c>
      <c r="AG3907">
        <v>18</v>
      </c>
      <c r="AH3907" t="e">
        <f>VLOOKUP(AF3907,关卡难度线!B:H,11,0)</f>
        <v>#N/A</v>
      </c>
    </row>
    <row r="3908" spans="14:34">
      <c r="N3908" s="14">
        <v>100606</v>
      </c>
      <c r="O3908">
        <v>11</v>
      </c>
      <c r="P3908">
        <v>100604</v>
      </c>
      <c r="Q3908">
        <v>12</v>
      </c>
      <c r="R3908">
        <v>100604</v>
      </c>
      <c r="S3908">
        <v>13</v>
      </c>
      <c r="T3908">
        <v>100605</v>
      </c>
      <c r="U3908">
        <v>14</v>
      </c>
      <c r="V3908">
        <v>100606</v>
      </c>
      <c r="W3908">
        <v>15</v>
      </c>
      <c r="X3908">
        <v>100605</v>
      </c>
      <c r="Y3908">
        <v>16</v>
      </c>
      <c r="Z3908">
        <v>100605</v>
      </c>
      <c r="AA3908">
        <v>17</v>
      </c>
      <c r="AB3908">
        <v>100605</v>
      </c>
      <c r="AC3908">
        <v>19</v>
      </c>
      <c r="AD3908">
        <v>100605</v>
      </c>
      <c r="AE3908">
        <v>20</v>
      </c>
      <c r="AF3908">
        <v>202018</v>
      </c>
      <c r="AG3908">
        <v>18</v>
      </c>
      <c r="AH3908" t="e">
        <f>VLOOKUP(AF3908,关卡难度线!B:H,11,0)</f>
        <v>#N/A</v>
      </c>
    </row>
    <row r="3909" spans="14:34">
      <c r="N3909" s="14">
        <v>100606</v>
      </c>
      <c r="O3909">
        <v>11</v>
      </c>
      <c r="P3909">
        <v>100604</v>
      </c>
      <c r="Q3909">
        <v>12</v>
      </c>
      <c r="R3909">
        <v>100604</v>
      </c>
      <c r="S3909">
        <v>13</v>
      </c>
      <c r="T3909">
        <v>100606</v>
      </c>
      <c r="U3909">
        <v>14</v>
      </c>
      <c r="V3909">
        <v>100604</v>
      </c>
      <c r="W3909">
        <v>15</v>
      </c>
      <c r="X3909">
        <v>100606</v>
      </c>
      <c r="Y3909">
        <v>16</v>
      </c>
      <c r="Z3909">
        <v>100605</v>
      </c>
      <c r="AA3909">
        <v>17</v>
      </c>
      <c r="AB3909">
        <v>100605</v>
      </c>
      <c r="AC3909">
        <v>19</v>
      </c>
      <c r="AD3909">
        <v>100605</v>
      </c>
      <c r="AE3909">
        <v>20</v>
      </c>
      <c r="AF3909">
        <v>202019</v>
      </c>
      <c r="AG3909">
        <v>18</v>
      </c>
      <c r="AH3909" t="e">
        <f>VLOOKUP(AF3909,关卡难度线!B:H,11,0)</f>
        <v>#N/A</v>
      </c>
    </row>
    <row r="3910" spans="14:34">
      <c r="N3910" s="14">
        <v>100606</v>
      </c>
      <c r="O3910">
        <v>11</v>
      </c>
      <c r="P3910">
        <v>100605</v>
      </c>
      <c r="Q3910">
        <v>12</v>
      </c>
      <c r="R3910">
        <v>100606</v>
      </c>
      <c r="S3910">
        <v>13</v>
      </c>
      <c r="T3910">
        <v>100604</v>
      </c>
      <c r="U3910">
        <v>14</v>
      </c>
      <c r="V3910">
        <v>100606</v>
      </c>
      <c r="W3910">
        <v>15</v>
      </c>
      <c r="X3910">
        <v>100605</v>
      </c>
      <c r="Y3910">
        <v>16</v>
      </c>
      <c r="Z3910">
        <v>100604</v>
      </c>
      <c r="AA3910">
        <v>17</v>
      </c>
      <c r="AB3910">
        <v>100604</v>
      </c>
      <c r="AC3910">
        <v>19</v>
      </c>
      <c r="AD3910">
        <v>100605</v>
      </c>
      <c r="AE3910">
        <v>20</v>
      </c>
      <c r="AF3910">
        <v>202020</v>
      </c>
      <c r="AG3910">
        <v>18</v>
      </c>
      <c r="AH3910" t="e">
        <f>VLOOKUP(AF3910,关卡难度线!B:H,11,0)</f>
        <v>#N/A</v>
      </c>
    </row>
    <row r="3911" spans="14:34">
      <c r="N3911" s="14">
        <v>100604</v>
      </c>
      <c r="O3911">
        <v>11</v>
      </c>
      <c r="P3911">
        <v>100605</v>
      </c>
      <c r="Q3911">
        <v>12</v>
      </c>
      <c r="R3911">
        <v>100604</v>
      </c>
      <c r="S3911">
        <v>13</v>
      </c>
      <c r="T3911">
        <v>100604</v>
      </c>
      <c r="U3911">
        <v>14</v>
      </c>
      <c r="V3911">
        <v>100606</v>
      </c>
      <c r="W3911">
        <v>15</v>
      </c>
      <c r="X3911">
        <v>100604</v>
      </c>
      <c r="Y3911">
        <v>16</v>
      </c>
      <c r="Z3911">
        <v>100606</v>
      </c>
      <c r="AA3911">
        <v>17</v>
      </c>
      <c r="AB3911">
        <v>100606</v>
      </c>
      <c r="AC3911">
        <v>19</v>
      </c>
      <c r="AD3911">
        <v>100605</v>
      </c>
      <c r="AE3911">
        <v>20</v>
      </c>
      <c r="AF3911">
        <v>202011</v>
      </c>
      <c r="AG3911">
        <v>18</v>
      </c>
      <c r="AH3911" t="e">
        <f>VLOOKUP(AF3911,关卡难度线!B:H,11,0)</f>
        <v>#N/A</v>
      </c>
    </row>
    <row r="3912" spans="14:34">
      <c r="N3912" s="14">
        <v>100606</v>
      </c>
      <c r="O3912">
        <v>11</v>
      </c>
      <c r="P3912">
        <v>100604</v>
      </c>
      <c r="Q3912">
        <v>12</v>
      </c>
      <c r="R3912">
        <v>100606</v>
      </c>
      <c r="S3912">
        <v>13</v>
      </c>
      <c r="T3912">
        <v>100604</v>
      </c>
      <c r="U3912">
        <v>14</v>
      </c>
      <c r="V3912">
        <v>100604</v>
      </c>
      <c r="W3912">
        <v>15</v>
      </c>
      <c r="X3912">
        <v>100605</v>
      </c>
      <c r="Y3912">
        <v>16</v>
      </c>
      <c r="Z3912">
        <v>100605</v>
      </c>
      <c r="AA3912">
        <v>17</v>
      </c>
      <c r="AB3912">
        <v>100606</v>
      </c>
      <c r="AC3912">
        <v>19</v>
      </c>
      <c r="AD3912">
        <v>100605</v>
      </c>
      <c r="AE3912">
        <v>20</v>
      </c>
      <c r="AF3912">
        <v>202012</v>
      </c>
      <c r="AG3912">
        <v>18</v>
      </c>
      <c r="AH3912" t="e">
        <f>VLOOKUP(AF3912,关卡难度线!B:H,11,0)</f>
        <v>#N/A</v>
      </c>
    </row>
    <row r="3913" spans="14:34">
      <c r="N3913" s="14">
        <v>100605</v>
      </c>
      <c r="O3913">
        <v>11</v>
      </c>
      <c r="P3913">
        <v>100604</v>
      </c>
      <c r="Q3913">
        <v>12</v>
      </c>
      <c r="R3913">
        <v>100604</v>
      </c>
      <c r="S3913">
        <v>13</v>
      </c>
      <c r="T3913">
        <v>100606</v>
      </c>
      <c r="U3913">
        <v>14</v>
      </c>
      <c r="V3913">
        <v>100606</v>
      </c>
      <c r="W3913">
        <v>15</v>
      </c>
      <c r="X3913">
        <v>100605</v>
      </c>
      <c r="Y3913">
        <v>16</v>
      </c>
      <c r="Z3913">
        <v>100604</v>
      </c>
      <c r="AA3913">
        <v>17</v>
      </c>
      <c r="AB3913">
        <v>100606</v>
      </c>
      <c r="AC3913">
        <v>19</v>
      </c>
      <c r="AD3913">
        <v>100604</v>
      </c>
      <c r="AE3913">
        <v>20</v>
      </c>
      <c r="AF3913">
        <v>202013</v>
      </c>
      <c r="AG3913">
        <v>18</v>
      </c>
      <c r="AH3913" t="e">
        <f>VLOOKUP(AF3913,关卡难度线!B:H,11,0)</f>
        <v>#N/A</v>
      </c>
    </row>
    <row r="3914" spans="14:34">
      <c r="N3914" s="14">
        <v>100606</v>
      </c>
      <c r="O3914">
        <v>11</v>
      </c>
      <c r="P3914">
        <v>100606</v>
      </c>
      <c r="Q3914">
        <v>12</v>
      </c>
      <c r="R3914">
        <v>100605</v>
      </c>
      <c r="S3914">
        <v>13</v>
      </c>
      <c r="T3914">
        <v>100605</v>
      </c>
      <c r="U3914">
        <v>14</v>
      </c>
      <c r="V3914">
        <v>100606</v>
      </c>
      <c r="W3914">
        <v>15</v>
      </c>
      <c r="X3914">
        <v>100605</v>
      </c>
      <c r="Y3914">
        <v>16</v>
      </c>
      <c r="Z3914">
        <v>100606</v>
      </c>
      <c r="AA3914">
        <v>17</v>
      </c>
      <c r="AB3914">
        <v>100604</v>
      </c>
      <c r="AC3914">
        <v>19</v>
      </c>
      <c r="AD3914">
        <v>100606</v>
      </c>
      <c r="AE3914">
        <v>20</v>
      </c>
      <c r="AF3914">
        <v>202014</v>
      </c>
      <c r="AG3914">
        <v>18</v>
      </c>
      <c r="AH3914" t="e">
        <f>VLOOKUP(AF3914,关卡难度线!B:H,11,0)</f>
        <v>#N/A</v>
      </c>
    </row>
    <row r="3915" spans="14:34">
      <c r="N3915" s="14">
        <v>100604</v>
      </c>
      <c r="O3915">
        <v>11</v>
      </c>
      <c r="P3915">
        <v>100604</v>
      </c>
      <c r="Q3915">
        <v>12</v>
      </c>
      <c r="R3915">
        <v>100606</v>
      </c>
      <c r="S3915">
        <v>13</v>
      </c>
      <c r="T3915">
        <v>100606</v>
      </c>
      <c r="U3915">
        <v>14</v>
      </c>
      <c r="V3915">
        <v>100606</v>
      </c>
      <c r="W3915">
        <v>15</v>
      </c>
      <c r="X3915">
        <v>100605</v>
      </c>
      <c r="Y3915">
        <v>16</v>
      </c>
      <c r="Z3915">
        <v>100605</v>
      </c>
      <c r="AA3915">
        <v>17</v>
      </c>
      <c r="AB3915">
        <v>100606</v>
      </c>
      <c r="AC3915">
        <v>19</v>
      </c>
      <c r="AD3915">
        <v>100606</v>
      </c>
      <c r="AE3915">
        <v>20</v>
      </c>
      <c r="AF3915">
        <v>202015</v>
      </c>
      <c r="AG3915">
        <v>18</v>
      </c>
      <c r="AH3915" t="e">
        <f>VLOOKUP(AF3915,关卡难度线!B:H,11,0)</f>
        <v>#N/A</v>
      </c>
    </row>
    <row r="3916" spans="14:34">
      <c r="N3916" s="14">
        <v>100606</v>
      </c>
      <c r="O3916">
        <v>11</v>
      </c>
      <c r="P3916">
        <v>100604</v>
      </c>
      <c r="Q3916">
        <v>12</v>
      </c>
      <c r="R3916">
        <v>100605</v>
      </c>
      <c r="S3916">
        <v>13</v>
      </c>
      <c r="T3916">
        <v>100605</v>
      </c>
      <c r="U3916">
        <v>14</v>
      </c>
      <c r="V3916">
        <v>100606</v>
      </c>
      <c r="W3916">
        <v>15</v>
      </c>
      <c r="X3916">
        <v>100605</v>
      </c>
      <c r="Y3916">
        <v>16</v>
      </c>
      <c r="Z3916">
        <v>100605</v>
      </c>
      <c r="AA3916">
        <v>17</v>
      </c>
      <c r="AB3916">
        <v>100605</v>
      </c>
      <c r="AC3916">
        <v>19</v>
      </c>
      <c r="AD3916">
        <v>100605</v>
      </c>
      <c r="AE3916">
        <v>20</v>
      </c>
      <c r="AF3916">
        <v>202016</v>
      </c>
      <c r="AG3916">
        <v>18</v>
      </c>
      <c r="AH3916" t="e">
        <f>VLOOKUP(AF3916,关卡难度线!B:H,11,0)</f>
        <v>#N/A</v>
      </c>
    </row>
    <row r="3917" spans="14:34">
      <c r="N3917" s="14">
        <v>100606</v>
      </c>
      <c r="O3917">
        <v>11</v>
      </c>
      <c r="P3917">
        <v>100604</v>
      </c>
      <c r="Q3917">
        <v>12</v>
      </c>
      <c r="R3917">
        <v>100605</v>
      </c>
      <c r="S3917">
        <v>13</v>
      </c>
      <c r="T3917">
        <v>100605</v>
      </c>
      <c r="U3917">
        <v>14</v>
      </c>
      <c r="V3917">
        <v>100606</v>
      </c>
      <c r="W3917">
        <v>15</v>
      </c>
      <c r="X3917">
        <v>100606</v>
      </c>
      <c r="Y3917">
        <v>16</v>
      </c>
      <c r="Z3917">
        <v>100606</v>
      </c>
      <c r="AA3917">
        <v>17</v>
      </c>
      <c r="AB3917">
        <v>100604</v>
      </c>
      <c r="AC3917">
        <v>19</v>
      </c>
      <c r="AD3917">
        <v>100605</v>
      </c>
      <c r="AE3917">
        <v>20</v>
      </c>
      <c r="AF3917">
        <v>202017</v>
      </c>
      <c r="AG3917">
        <v>18</v>
      </c>
      <c r="AH3917" t="e">
        <f>VLOOKUP(AF3917,关卡难度线!B:H,11,0)</f>
        <v>#N/A</v>
      </c>
    </row>
    <row r="3918" spans="14:34">
      <c r="N3918" s="14">
        <v>100606</v>
      </c>
      <c r="O3918">
        <v>11</v>
      </c>
      <c r="P3918">
        <v>100604</v>
      </c>
      <c r="Q3918">
        <v>12</v>
      </c>
      <c r="R3918">
        <v>100604</v>
      </c>
      <c r="S3918">
        <v>13</v>
      </c>
      <c r="T3918">
        <v>100605</v>
      </c>
      <c r="U3918">
        <v>14</v>
      </c>
      <c r="V3918">
        <v>100606</v>
      </c>
      <c r="W3918">
        <v>15</v>
      </c>
      <c r="X3918">
        <v>100605</v>
      </c>
      <c r="Y3918">
        <v>16</v>
      </c>
      <c r="Z3918">
        <v>100605</v>
      </c>
      <c r="AA3918">
        <v>17</v>
      </c>
      <c r="AB3918">
        <v>100605</v>
      </c>
      <c r="AC3918">
        <v>19</v>
      </c>
      <c r="AD3918">
        <v>100605</v>
      </c>
      <c r="AE3918">
        <v>20</v>
      </c>
      <c r="AF3918">
        <v>202018</v>
      </c>
      <c r="AG3918">
        <v>18</v>
      </c>
      <c r="AH3918" t="e">
        <f>VLOOKUP(AF3918,关卡难度线!B:H,11,0)</f>
        <v>#N/A</v>
      </c>
    </row>
    <row r="3919" spans="14:34">
      <c r="N3919" s="14">
        <v>100606</v>
      </c>
      <c r="O3919">
        <v>11</v>
      </c>
      <c r="P3919">
        <v>100604</v>
      </c>
      <c r="Q3919">
        <v>12</v>
      </c>
      <c r="R3919">
        <v>100604</v>
      </c>
      <c r="S3919">
        <v>13</v>
      </c>
      <c r="T3919">
        <v>100606</v>
      </c>
      <c r="U3919">
        <v>14</v>
      </c>
      <c r="V3919">
        <v>100604</v>
      </c>
      <c r="W3919">
        <v>15</v>
      </c>
      <c r="X3919">
        <v>100606</v>
      </c>
      <c r="Y3919">
        <v>16</v>
      </c>
      <c r="Z3919">
        <v>100605</v>
      </c>
      <c r="AA3919">
        <v>17</v>
      </c>
      <c r="AB3919">
        <v>100605</v>
      </c>
      <c r="AC3919">
        <v>19</v>
      </c>
      <c r="AD3919">
        <v>100605</v>
      </c>
      <c r="AE3919">
        <v>20</v>
      </c>
      <c r="AF3919">
        <v>202019</v>
      </c>
      <c r="AG3919">
        <v>18</v>
      </c>
      <c r="AH3919" t="e">
        <f>VLOOKUP(AF3919,关卡难度线!B:H,11,0)</f>
        <v>#N/A</v>
      </c>
    </row>
    <row r="3920" spans="14:34">
      <c r="N3920" s="14">
        <v>100606</v>
      </c>
      <c r="O3920">
        <v>11</v>
      </c>
      <c r="P3920">
        <v>100605</v>
      </c>
      <c r="Q3920">
        <v>12</v>
      </c>
      <c r="R3920">
        <v>100606</v>
      </c>
      <c r="S3920">
        <v>13</v>
      </c>
      <c r="T3920">
        <v>100604</v>
      </c>
      <c r="U3920">
        <v>14</v>
      </c>
      <c r="V3920">
        <v>100606</v>
      </c>
      <c r="W3920">
        <v>15</v>
      </c>
      <c r="X3920">
        <v>100605</v>
      </c>
      <c r="Y3920">
        <v>16</v>
      </c>
      <c r="Z3920">
        <v>100604</v>
      </c>
      <c r="AA3920">
        <v>17</v>
      </c>
      <c r="AB3920">
        <v>100604</v>
      </c>
      <c r="AC3920">
        <v>19</v>
      </c>
      <c r="AD3920">
        <v>100605</v>
      </c>
      <c r="AE3920">
        <v>20</v>
      </c>
      <c r="AF3920">
        <v>202020</v>
      </c>
      <c r="AG3920">
        <v>18</v>
      </c>
      <c r="AH3920" t="e">
        <f>VLOOKUP(AF3920,关卡难度线!B:H,11,0)</f>
        <v>#N/A</v>
      </c>
    </row>
    <row r="3921" spans="14:34">
      <c r="N3921" s="14">
        <v>100608</v>
      </c>
      <c r="O3921">
        <v>11</v>
      </c>
      <c r="P3921">
        <v>100608</v>
      </c>
      <c r="Q3921">
        <v>12</v>
      </c>
      <c r="R3921">
        <v>100607</v>
      </c>
      <c r="S3921">
        <v>13</v>
      </c>
      <c r="T3921">
        <v>100607</v>
      </c>
      <c r="U3921">
        <v>14</v>
      </c>
      <c r="V3921">
        <v>100609</v>
      </c>
      <c r="W3921">
        <v>15</v>
      </c>
      <c r="X3921">
        <v>100607</v>
      </c>
      <c r="Y3921">
        <v>16</v>
      </c>
      <c r="Z3921">
        <v>100607</v>
      </c>
      <c r="AA3921">
        <v>17</v>
      </c>
      <c r="AB3921">
        <v>100608</v>
      </c>
      <c r="AC3921">
        <v>19</v>
      </c>
      <c r="AD3921">
        <v>100609</v>
      </c>
      <c r="AE3921">
        <v>20</v>
      </c>
      <c r="AF3921">
        <v>202021</v>
      </c>
      <c r="AG3921">
        <v>18</v>
      </c>
      <c r="AH3921" t="e">
        <f>VLOOKUP(AF3921,关卡难度线!B:H,11,0)</f>
        <v>#N/A</v>
      </c>
    </row>
    <row r="3922" spans="14:34">
      <c r="N3922" s="14">
        <v>100609</v>
      </c>
      <c r="O3922">
        <v>11</v>
      </c>
      <c r="P3922">
        <v>100608</v>
      </c>
      <c r="Q3922">
        <v>12</v>
      </c>
      <c r="R3922">
        <v>100609</v>
      </c>
      <c r="S3922">
        <v>13</v>
      </c>
      <c r="T3922">
        <v>100607</v>
      </c>
      <c r="U3922">
        <v>14</v>
      </c>
      <c r="V3922">
        <v>100607</v>
      </c>
      <c r="W3922">
        <v>15</v>
      </c>
      <c r="X3922">
        <v>100609</v>
      </c>
      <c r="Y3922">
        <v>16</v>
      </c>
      <c r="Z3922">
        <v>100607</v>
      </c>
      <c r="AA3922">
        <v>17</v>
      </c>
      <c r="AB3922">
        <v>100608</v>
      </c>
      <c r="AC3922">
        <v>19</v>
      </c>
      <c r="AD3922">
        <v>100608</v>
      </c>
      <c r="AE3922">
        <v>20</v>
      </c>
      <c r="AF3922">
        <v>202022</v>
      </c>
      <c r="AG3922">
        <v>18</v>
      </c>
      <c r="AH3922" t="e">
        <f>VLOOKUP(AF3922,关卡难度线!B:H,11,0)</f>
        <v>#N/A</v>
      </c>
    </row>
    <row r="3923" spans="14:34">
      <c r="N3923" s="14">
        <v>100607</v>
      </c>
      <c r="O3923">
        <v>11</v>
      </c>
      <c r="P3923">
        <v>100609</v>
      </c>
      <c r="Q3923">
        <v>12</v>
      </c>
      <c r="R3923">
        <v>100609</v>
      </c>
      <c r="S3923">
        <v>13</v>
      </c>
      <c r="T3923">
        <v>100609</v>
      </c>
      <c r="U3923">
        <v>14</v>
      </c>
      <c r="V3923">
        <v>100607</v>
      </c>
      <c r="W3923">
        <v>15</v>
      </c>
      <c r="X3923">
        <v>100607</v>
      </c>
      <c r="Y3923">
        <v>16</v>
      </c>
      <c r="Z3923">
        <v>100608</v>
      </c>
      <c r="AA3923">
        <v>17</v>
      </c>
      <c r="AB3923">
        <v>100609</v>
      </c>
      <c r="AC3923">
        <v>19</v>
      </c>
      <c r="AD3923">
        <v>100609</v>
      </c>
      <c r="AE3923">
        <v>20</v>
      </c>
      <c r="AF3923">
        <v>202023</v>
      </c>
      <c r="AG3923">
        <v>18</v>
      </c>
      <c r="AH3923" t="e">
        <f>VLOOKUP(AF3923,关卡难度线!B:H,11,0)</f>
        <v>#N/A</v>
      </c>
    </row>
    <row r="3924" spans="14:34">
      <c r="N3924" s="14">
        <v>100609</v>
      </c>
      <c r="O3924">
        <v>11</v>
      </c>
      <c r="P3924">
        <v>100607</v>
      </c>
      <c r="Q3924">
        <v>12</v>
      </c>
      <c r="R3924">
        <v>100609</v>
      </c>
      <c r="S3924">
        <v>13</v>
      </c>
      <c r="T3924">
        <v>100607</v>
      </c>
      <c r="U3924">
        <v>14</v>
      </c>
      <c r="V3924">
        <v>100608</v>
      </c>
      <c r="W3924">
        <v>15</v>
      </c>
      <c r="X3924">
        <v>100608</v>
      </c>
      <c r="Y3924">
        <v>16</v>
      </c>
      <c r="Z3924">
        <v>100608</v>
      </c>
      <c r="AA3924">
        <v>17</v>
      </c>
      <c r="AB3924">
        <v>100609</v>
      </c>
      <c r="AC3924">
        <v>19</v>
      </c>
      <c r="AD3924">
        <v>100609</v>
      </c>
      <c r="AE3924">
        <v>20</v>
      </c>
      <c r="AF3924">
        <v>202024</v>
      </c>
      <c r="AG3924">
        <v>18</v>
      </c>
      <c r="AH3924" t="e">
        <f>VLOOKUP(AF3924,关卡难度线!B:H,11,0)</f>
        <v>#N/A</v>
      </c>
    </row>
    <row r="3925" spans="14:34">
      <c r="N3925" s="14">
        <v>100609</v>
      </c>
      <c r="O3925">
        <v>11</v>
      </c>
      <c r="P3925">
        <v>100607</v>
      </c>
      <c r="Q3925">
        <v>12</v>
      </c>
      <c r="R3925">
        <v>100609</v>
      </c>
      <c r="S3925">
        <v>13</v>
      </c>
      <c r="T3925">
        <v>100608</v>
      </c>
      <c r="U3925">
        <v>14</v>
      </c>
      <c r="V3925">
        <v>100608</v>
      </c>
      <c r="W3925">
        <v>15</v>
      </c>
      <c r="X3925">
        <v>100609</v>
      </c>
      <c r="Y3925">
        <v>16</v>
      </c>
      <c r="Z3925">
        <v>100609</v>
      </c>
      <c r="AA3925">
        <v>17</v>
      </c>
      <c r="AB3925">
        <v>100609</v>
      </c>
      <c r="AC3925">
        <v>19</v>
      </c>
      <c r="AD3925">
        <v>100608</v>
      </c>
      <c r="AE3925">
        <v>20</v>
      </c>
      <c r="AF3925">
        <v>202025</v>
      </c>
      <c r="AG3925">
        <v>18</v>
      </c>
      <c r="AH3925" t="e">
        <f>VLOOKUP(AF3925,关卡难度线!B:H,11,0)</f>
        <v>#N/A</v>
      </c>
    </row>
    <row r="3926" spans="14:34">
      <c r="N3926" s="14">
        <v>100607</v>
      </c>
      <c r="O3926">
        <v>11</v>
      </c>
      <c r="P3926">
        <v>100608</v>
      </c>
      <c r="Q3926">
        <v>12</v>
      </c>
      <c r="R3926">
        <v>100608</v>
      </c>
      <c r="S3926">
        <v>13</v>
      </c>
      <c r="T3926">
        <v>100609</v>
      </c>
      <c r="U3926">
        <v>14</v>
      </c>
      <c r="V3926">
        <v>100607</v>
      </c>
      <c r="W3926">
        <v>15</v>
      </c>
      <c r="X3926">
        <v>100607</v>
      </c>
      <c r="Y3926">
        <v>16</v>
      </c>
      <c r="Z3926">
        <v>100608</v>
      </c>
      <c r="AA3926">
        <v>17</v>
      </c>
      <c r="AB3926">
        <v>100607</v>
      </c>
      <c r="AC3926">
        <v>19</v>
      </c>
      <c r="AD3926">
        <v>100608</v>
      </c>
      <c r="AE3926">
        <v>20</v>
      </c>
      <c r="AF3926">
        <v>202026</v>
      </c>
      <c r="AG3926">
        <v>18</v>
      </c>
      <c r="AH3926" t="e">
        <f>VLOOKUP(AF3926,关卡难度线!B:H,11,0)</f>
        <v>#N/A</v>
      </c>
    </row>
    <row r="3927" spans="14:34">
      <c r="N3927" s="14">
        <v>100607</v>
      </c>
      <c r="O3927">
        <v>11</v>
      </c>
      <c r="P3927">
        <v>100607</v>
      </c>
      <c r="Q3927">
        <v>12</v>
      </c>
      <c r="R3927">
        <v>100609</v>
      </c>
      <c r="S3927">
        <v>13</v>
      </c>
      <c r="T3927">
        <v>100609</v>
      </c>
      <c r="U3927">
        <v>14</v>
      </c>
      <c r="V3927">
        <v>100607</v>
      </c>
      <c r="W3927">
        <v>15</v>
      </c>
      <c r="X3927">
        <v>100608</v>
      </c>
      <c r="Y3927">
        <v>16</v>
      </c>
      <c r="Z3927">
        <v>100607</v>
      </c>
      <c r="AA3927">
        <v>17</v>
      </c>
      <c r="AB3927">
        <v>100609</v>
      </c>
      <c r="AC3927">
        <v>19</v>
      </c>
      <c r="AD3927">
        <v>100609</v>
      </c>
      <c r="AE3927">
        <v>20</v>
      </c>
      <c r="AF3927">
        <v>202027</v>
      </c>
      <c r="AG3927">
        <v>18</v>
      </c>
      <c r="AH3927" t="e">
        <f>VLOOKUP(AF3927,关卡难度线!B:H,11,0)</f>
        <v>#N/A</v>
      </c>
    </row>
    <row r="3928" spans="14:34">
      <c r="N3928" s="14">
        <v>100609</v>
      </c>
      <c r="O3928">
        <v>11</v>
      </c>
      <c r="P3928">
        <v>100609</v>
      </c>
      <c r="Q3928">
        <v>12</v>
      </c>
      <c r="R3928">
        <v>100608</v>
      </c>
      <c r="S3928">
        <v>13</v>
      </c>
      <c r="T3928">
        <v>100607</v>
      </c>
      <c r="U3928">
        <v>14</v>
      </c>
      <c r="V3928">
        <v>100608</v>
      </c>
      <c r="W3928">
        <v>15</v>
      </c>
      <c r="X3928">
        <v>100608</v>
      </c>
      <c r="Y3928">
        <v>16</v>
      </c>
      <c r="Z3928">
        <v>100608</v>
      </c>
      <c r="AA3928">
        <v>17</v>
      </c>
      <c r="AB3928">
        <v>100609</v>
      </c>
      <c r="AC3928">
        <v>19</v>
      </c>
      <c r="AD3928">
        <v>100607</v>
      </c>
      <c r="AE3928">
        <v>20</v>
      </c>
      <c r="AF3928">
        <v>202028</v>
      </c>
      <c r="AG3928">
        <v>18</v>
      </c>
      <c r="AH3928" t="e">
        <f>VLOOKUP(AF3928,关卡难度线!B:H,11,0)</f>
        <v>#N/A</v>
      </c>
    </row>
    <row r="3929" spans="14:34">
      <c r="N3929" s="14">
        <v>100609</v>
      </c>
      <c r="O3929">
        <v>11</v>
      </c>
      <c r="P3929">
        <v>100607</v>
      </c>
      <c r="Q3929">
        <v>12</v>
      </c>
      <c r="R3929">
        <v>100607</v>
      </c>
      <c r="S3929">
        <v>13</v>
      </c>
      <c r="T3929">
        <v>100607</v>
      </c>
      <c r="U3929">
        <v>14</v>
      </c>
      <c r="V3929">
        <v>100607</v>
      </c>
      <c r="W3929">
        <v>15</v>
      </c>
      <c r="X3929">
        <v>100608</v>
      </c>
      <c r="Y3929">
        <v>16</v>
      </c>
      <c r="Z3929">
        <v>100609</v>
      </c>
      <c r="AA3929">
        <v>17</v>
      </c>
      <c r="AB3929">
        <v>100607</v>
      </c>
      <c r="AC3929">
        <v>19</v>
      </c>
      <c r="AD3929">
        <v>100608</v>
      </c>
      <c r="AE3929">
        <v>20</v>
      </c>
      <c r="AF3929">
        <v>202029</v>
      </c>
      <c r="AG3929">
        <v>18</v>
      </c>
      <c r="AH3929" t="e">
        <f>VLOOKUP(AF3929,关卡难度线!B:H,11,0)</f>
        <v>#N/A</v>
      </c>
    </row>
    <row r="3930" spans="14:34">
      <c r="N3930" s="14">
        <v>100607</v>
      </c>
      <c r="O3930">
        <v>11</v>
      </c>
      <c r="P3930">
        <v>100607</v>
      </c>
      <c r="Q3930">
        <v>12</v>
      </c>
      <c r="R3930">
        <v>100607</v>
      </c>
      <c r="S3930">
        <v>13</v>
      </c>
      <c r="T3930">
        <v>100608</v>
      </c>
      <c r="U3930">
        <v>14</v>
      </c>
      <c r="V3930">
        <v>100607</v>
      </c>
      <c r="W3930">
        <v>15</v>
      </c>
      <c r="X3930">
        <v>100608</v>
      </c>
      <c r="Y3930">
        <v>16</v>
      </c>
      <c r="Z3930">
        <v>100607</v>
      </c>
      <c r="AA3930">
        <v>17</v>
      </c>
      <c r="AB3930">
        <v>100608</v>
      </c>
      <c r="AC3930">
        <v>19</v>
      </c>
      <c r="AD3930">
        <v>100609</v>
      </c>
      <c r="AE3930">
        <v>20</v>
      </c>
      <c r="AF3930">
        <v>202030</v>
      </c>
      <c r="AG3930">
        <v>18</v>
      </c>
      <c r="AH3930" t="e">
        <f>VLOOKUP(AF3930,关卡难度线!B:H,11,0)</f>
        <v>#N/A</v>
      </c>
    </row>
    <row r="3931" spans="14:34">
      <c r="N3931" s="14">
        <v>100608</v>
      </c>
      <c r="O3931">
        <v>11</v>
      </c>
      <c r="P3931">
        <v>100608</v>
      </c>
      <c r="Q3931">
        <v>12</v>
      </c>
      <c r="R3931">
        <v>100607</v>
      </c>
      <c r="S3931">
        <v>13</v>
      </c>
      <c r="T3931">
        <v>100607</v>
      </c>
      <c r="U3931">
        <v>14</v>
      </c>
      <c r="V3931">
        <v>100609</v>
      </c>
      <c r="W3931">
        <v>15</v>
      </c>
      <c r="X3931">
        <v>100607</v>
      </c>
      <c r="Y3931">
        <v>16</v>
      </c>
      <c r="Z3931">
        <v>100607</v>
      </c>
      <c r="AA3931">
        <v>17</v>
      </c>
      <c r="AB3931">
        <v>100608</v>
      </c>
      <c r="AC3931">
        <v>19</v>
      </c>
      <c r="AD3931">
        <v>100609</v>
      </c>
      <c r="AE3931">
        <v>20</v>
      </c>
      <c r="AF3931">
        <v>202021</v>
      </c>
      <c r="AG3931">
        <v>18</v>
      </c>
      <c r="AH3931" t="e">
        <f>VLOOKUP(AF3931,关卡难度线!B:H,11,0)</f>
        <v>#N/A</v>
      </c>
    </row>
    <row r="3932" spans="14:34">
      <c r="N3932" s="14">
        <v>100609</v>
      </c>
      <c r="O3932">
        <v>11</v>
      </c>
      <c r="P3932">
        <v>100608</v>
      </c>
      <c r="Q3932">
        <v>12</v>
      </c>
      <c r="R3932">
        <v>100609</v>
      </c>
      <c r="S3932">
        <v>13</v>
      </c>
      <c r="T3932">
        <v>100607</v>
      </c>
      <c r="U3932">
        <v>14</v>
      </c>
      <c r="V3932">
        <v>100607</v>
      </c>
      <c r="W3932">
        <v>15</v>
      </c>
      <c r="X3932">
        <v>100609</v>
      </c>
      <c r="Y3932">
        <v>16</v>
      </c>
      <c r="Z3932">
        <v>100607</v>
      </c>
      <c r="AA3932">
        <v>17</v>
      </c>
      <c r="AB3932">
        <v>100608</v>
      </c>
      <c r="AC3932">
        <v>19</v>
      </c>
      <c r="AD3932">
        <v>100608</v>
      </c>
      <c r="AE3932">
        <v>20</v>
      </c>
      <c r="AF3932">
        <v>202022</v>
      </c>
      <c r="AG3932">
        <v>18</v>
      </c>
      <c r="AH3932" t="e">
        <f>VLOOKUP(AF3932,关卡难度线!B:H,11,0)</f>
        <v>#N/A</v>
      </c>
    </row>
    <row r="3933" spans="14:34">
      <c r="N3933" s="14">
        <v>100607</v>
      </c>
      <c r="O3933">
        <v>11</v>
      </c>
      <c r="P3933">
        <v>100609</v>
      </c>
      <c r="Q3933">
        <v>12</v>
      </c>
      <c r="R3933">
        <v>100609</v>
      </c>
      <c r="S3933">
        <v>13</v>
      </c>
      <c r="T3933">
        <v>100609</v>
      </c>
      <c r="U3933">
        <v>14</v>
      </c>
      <c r="V3933">
        <v>100607</v>
      </c>
      <c r="W3933">
        <v>15</v>
      </c>
      <c r="X3933">
        <v>100607</v>
      </c>
      <c r="Y3933">
        <v>16</v>
      </c>
      <c r="Z3933">
        <v>100608</v>
      </c>
      <c r="AA3933">
        <v>17</v>
      </c>
      <c r="AB3933">
        <v>100609</v>
      </c>
      <c r="AC3933">
        <v>19</v>
      </c>
      <c r="AD3933">
        <v>100609</v>
      </c>
      <c r="AE3933">
        <v>20</v>
      </c>
      <c r="AF3933">
        <v>202023</v>
      </c>
      <c r="AG3933">
        <v>18</v>
      </c>
      <c r="AH3933" t="e">
        <f>VLOOKUP(AF3933,关卡难度线!B:H,11,0)</f>
        <v>#N/A</v>
      </c>
    </row>
    <row r="3934" spans="14:34">
      <c r="N3934" s="14">
        <v>100609</v>
      </c>
      <c r="O3934">
        <v>11</v>
      </c>
      <c r="P3934">
        <v>100607</v>
      </c>
      <c r="Q3934">
        <v>12</v>
      </c>
      <c r="R3934">
        <v>100609</v>
      </c>
      <c r="S3934">
        <v>13</v>
      </c>
      <c r="T3934">
        <v>100607</v>
      </c>
      <c r="U3934">
        <v>14</v>
      </c>
      <c r="V3934">
        <v>100608</v>
      </c>
      <c r="W3934">
        <v>15</v>
      </c>
      <c r="X3934">
        <v>100608</v>
      </c>
      <c r="Y3934">
        <v>16</v>
      </c>
      <c r="Z3934">
        <v>100608</v>
      </c>
      <c r="AA3934">
        <v>17</v>
      </c>
      <c r="AB3934">
        <v>100609</v>
      </c>
      <c r="AC3934">
        <v>19</v>
      </c>
      <c r="AD3934">
        <v>100609</v>
      </c>
      <c r="AE3934">
        <v>20</v>
      </c>
      <c r="AF3934">
        <v>202024</v>
      </c>
      <c r="AG3934">
        <v>18</v>
      </c>
      <c r="AH3934" t="e">
        <f>VLOOKUP(AF3934,关卡难度线!B:H,11,0)</f>
        <v>#N/A</v>
      </c>
    </row>
    <row r="3935" spans="14:34">
      <c r="N3935" s="14">
        <v>100609</v>
      </c>
      <c r="O3935">
        <v>11</v>
      </c>
      <c r="P3935">
        <v>100607</v>
      </c>
      <c r="Q3935">
        <v>12</v>
      </c>
      <c r="R3935">
        <v>100609</v>
      </c>
      <c r="S3935">
        <v>13</v>
      </c>
      <c r="T3935">
        <v>100608</v>
      </c>
      <c r="U3935">
        <v>14</v>
      </c>
      <c r="V3935">
        <v>100608</v>
      </c>
      <c r="W3935">
        <v>15</v>
      </c>
      <c r="X3935">
        <v>100609</v>
      </c>
      <c r="Y3935">
        <v>16</v>
      </c>
      <c r="Z3935">
        <v>100609</v>
      </c>
      <c r="AA3935">
        <v>17</v>
      </c>
      <c r="AB3935">
        <v>100609</v>
      </c>
      <c r="AC3935">
        <v>19</v>
      </c>
      <c r="AD3935">
        <v>100608</v>
      </c>
      <c r="AE3935">
        <v>20</v>
      </c>
      <c r="AF3935">
        <v>202025</v>
      </c>
      <c r="AG3935">
        <v>18</v>
      </c>
      <c r="AH3935" t="e">
        <f>VLOOKUP(AF3935,关卡难度线!B:H,11,0)</f>
        <v>#N/A</v>
      </c>
    </row>
    <row r="3936" spans="14:34">
      <c r="N3936" s="14">
        <v>100607</v>
      </c>
      <c r="O3936">
        <v>11</v>
      </c>
      <c r="P3936">
        <v>100608</v>
      </c>
      <c r="Q3936">
        <v>12</v>
      </c>
      <c r="R3936">
        <v>100608</v>
      </c>
      <c r="S3936">
        <v>13</v>
      </c>
      <c r="T3936">
        <v>100609</v>
      </c>
      <c r="U3936">
        <v>14</v>
      </c>
      <c r="V3936">
        <v>100607</v>
      </c>
      <c r="W3936">
        <v>15</v>
      </c>
      <c r="X3936">
        <v>100607</v>
      </c>
      <c r="Y3936">
        <v>16</v>
      </c>
      <c r="Z3936">
        <v>100608</v>
      </c>
      <c r="AA3936">
        <v>17</v>
      </c>
      <c r="AB3936">
        <v>100607</v>
      </c>
      <c r="AC3936">
        <v>19</v>
      </c>
      <c r="AD3936">
        <v>100608</v>
      </c>
      <c r="AE3936">
        <v>20</v>
      </c>
      <c r="AF3936">
        <v>202026</v>
      </c>
      <c r="AG3936">
        <v>18</v>
      </c>
      <c r="AH3936" t="e">
        <f>VLOOKUP(AF3936,关卡难度线!B:H,11,0)</f>
        <v>#N/A</v>
      </c>
    </row>
    <row r="3937" spans="14:34">
      <c r="N3937" s="14">
        <v>100607</v>
      </c>
      <c r="O3937">
        <v>11</v>
      </c>
      <c r="P3937">
        <v>100607</v>
      </c>
      <c r="Q3937">
        <v>12</v>
      </c>
      <c r="R3937">
        <v>100609</v>
      </c>
      <c r="S3937">
        <v>13</v>
      </c>
      <c r="T3937">
        <v>100609</v>
      </c>
      <c r="U3937">
        <v>14</v>
      </c>
      <c r="V3937">
        <v>100607</v>
      </c>
      <c r="W3937">
        <v>15</v>
      </c>
      <c r="X3937">
        <v>100608</v>
      </c>
      <c r="Y3937">
        <v>16</v>
      </c>
      <c r="Z3937">
        <v>100607</v>
      </c>
      <c r="AA3937">
        <v>17</v>
      </c>
      <c r="AB3937">
        <v>100609</v>
      </c>
      <c r="AC3937">
        <v>19</v>
      </c>
      <c r="AD3937">
        <v>100609</v>
      </c>
      <c r="AE3937">
        <v>20</v>
      </c>
      <c r="AF3937">
        <v>202027</v>
      </c>
      <c r="AG3937">
        <v>18</v>
      </c>
      <c r="AH3937" t="e">
        <f>VLOOKUP(AF3937,关卡难度线!B:H,11,0)</f>
        <v>#N/A</v>
      </c>
    </row>
    <row r="3938" spans="14:34">
      <c r="N3938" s="14">
        <v>100609</v>
      </c>
      <c r="O3938">
        <v>11</v>
      </c>
      <c r="P3938">
        <v>100609</v>
      </c>
      <c r="Q3938">
        <v>12</v>
      </c>
      <c r="R3938">
        <v>100608</v>
      </c>
      <c r="S3938">
        <v>13</v>
      </c>
      <c r="T3938">
        <v>100607</v>
      </c>
      <c r="U3938">
        <v>14</v>
      </c>
      <c r="V3938">
        <v>100608</v>
      </c>
      <c r="W3938">
        <v>15</v>
      </c>
      <c r="X3938">
        <v>100608</v>
      </c>
      <c r="Y3938">
        <v>16</v>
      </c>
      <c r="Z3938">
        <v>100608</v>
      </c>
      <c r="AA3938">
        <v>17</v>
      </c>
      <c r="AB3938">
        <v>100609</v>
      </c>
      <c r="AC3938">
        <v>19</v>
      </c>
      <c r="AD3938">
        <v>100607</v>
      </c>
      <c r="AE3938">
        <v>20</v>
      </c>
      <c r="AF3938">
        <v>202028</v>
      </c>
      <c r="AG3938">
        <v>18</v>
      </c>
      <c r="AH3938" t="e">
        <f>VLOOKUP(AF3938,关卡难度线!B:H,11,0)</f>
        <v>#N/A</v>
      </c>
    </row>
    <row r="3939" spans="14:34">
      <c r="N3939" s="14">
        <v>100609</v>
      </c>
      <c r="O3939">
        <v>11</v>
      </c>
      <c r="P3939">
        <v>100607</v>
      </c>
      <c r="Q3939">
        <v>12</v>
      </c>
      <c r="R3939">
        <v>100607</v>
      </c>
      <c r="S3939">
        <v>13</v>
      </c>
      <c r="T3939">
        <v>100607</v>
      </c>
      <c r="U3939">
        <v>14</v>
      </c>
      <c r="V3939">
        <v>100607</v>
      </c>
      <c r="W3939">
        <v>15</v>
      </c>
      <c r="X3939">
        <v>100608</v>
      </c>
      <c r="Y3939">
        <v>16</v>
      </c>
      <c r="Z3939">
        <v>100609</v>
      </c>
      <c r="AA3939">
        <v>17</v>
      </c>
      <c r="AB3939">
        <v>100607</v>
      </c>
      <c r="AC3939">
        <v>19</v>
      </c>
      <c r="AD3939">
        <v>100608</v>
      </c>
      <c r="AE3939">
        <v>20</v>
      </c>
      <c r="AF3939">
        <v>202029</v>
      </c>
      <c r="AG3939">
        <v>18</v>
      </c>
      <c r="AH3939" t="e">
        <f>VLOOKUP(AF3939,关卡难度线!B:H,11,0)</f>
        <v>#N/A</v>
      </c>
    </row>
    <row r="3940" spans="14:34">
      <c r="N3940" s="14">
        <v>100607</v>
      </c>
      <c r="O3940">
        <v>11</v>
      </c>
      <c r="P3940">
        <v>100607</v>
      </c>
      <c r="Q3940">
        <v>12</v>
      </c>
      <c r="R3940">
        <v>100607</v>
      </c>
      <c r="S3940">
        <v>13</v>
      </c>
      <c r="T3940">
        <v>100608</v>
      </c>
      <c r="U3940">
        <v>14</v>
      </c>
      <c r="V3940">
        <v>100607</v>
      </c>
      <c r="W3940">
        <v>15</v>
      </c>
      <c r="X3940">
        <v>100608</v>
      </c>
      <c r="Y3940">
        <v>16</v>
      </c>
      <c r="Z3940">
        <v>100607</v>
      </c>
      <c r="AA3940">
        <v>17</v>
      </c>
      <c r="AB3940">
        <v>100608</v>
      </c>
      <c r="AC3940">
        <v>19</v>
      </c>
      <c r="AD3940">
        <v>100609</v>
      </c>
      <c r="AE3940">
        <v>20</v>
      </c>
      <c r="AF3940">
        <v>202030</v>
      </c>
      <c r="AG3940">
        <v>18</v>
      </c>
      <c r="AH3940" t="e">
        <f>VLOOKUP(AF3940,关卡难度线!B:H,11,0)</f>
        <v>#N/A</v>
      </c>
    </row>
    <row r="3941" spans="14:34">
      <c r="N3941" s="14">
        <v>100612</v>
      </c>
      <c r="O3941">
        <v>11</v>
      </c>
      <c r="P3941">
        <v>100611</v>
      </c>
      <c r="Q3941">
        <v>12</v>
      </c>
      <c r="R3941">
        <v>100612</v>
      </c>
      <c r="S3941">
        <v>13</v>
      </c>
      <c r="T3941">
        <v>100610</v>
      </c>
      <c r="U3941">
        <v>14</v>
      </c>
      <c r="V3941">
        <v>100612</v>
      </c>
      <c r="W3941">
        <v>15</v>
      </c>
      <c r="X3941">
        <v>100612</v>
      </c>
      <c r="Y3941">
        <v>16</v>
      </c>
      <c r="Z3941">
        <v>100610</v>
      </c>
      <c r="AA3941">
        <v>17</v>
      </c>
      <c r="AB3941">
        <v>100612</v>
      </c>
      <c r="AC3941">
        <v>19</v>
      </c>
      <c r="AD3941">
        <v>100611</v>
      </c>
      <c r="AE3941">
        <v>20</v>
      </c>
      <c r="AF3941">
        <v>202031</v>
      </c>
      <c r="AG3941">
        <v>18</v>
      </c>
      <c r="AH3941" t="e">
        <f>VLOOKUP(AF3941,关卡难度线!B:H,11,0)</f>
        <v>#N/A</v>
      </c>
    </row>
    <row r="3942" spans="14:34">
      <c r="N3942" s="14">
        <v>100612</v>
      </c>
      <c r="O3942">
        <v>11</v>
      </c>
      <c r="P3942">
        <v>100611</v>
      </c>
      <c r="Q3942">
        <v>12</v>
      </c>
      <c r="R3942">
        <v>100610</v>
      </c>
      <c r="S3942">
        <v>13</v>
      </c>
      <c r="T3942">
        <v>100610</v>
      </c>
      <c r="U3942">
        <v>14</v>
      </c>
      <c r="V3942">
        <v>100611</v>
      </c>
      <c r="W3942">
        <v>15</v>
      </c>
      <c r="X3942">
        <v>100612</v>
      </c>
      <c r="Y3942">
        <v>16</v>
      </c>
      <c r="Z3942">
        <v>100612</v>
      </c>
      <c r="AA3942">
        <v>17</v>
      </c>
      <c r="AB3942">
        <v>100611</v>
      </c>
      <c r="AC3942">
        <v>19</v>
      </c>
      <c r="AD3942">
        <v>100611</v>
      </c>
      <c r="AE3942">
        <v>20</v>
      </c>
      <c r="AF3942">
        <v>202032</v>
      </c>
      <c r="AG3942">
        <v>18</v>
      </c>
      <c r="AH3942" t="e">
        <f>VLOOKUP(AF3942,关卡难度线!B:H,11,0)</f>
        <v>#N/A</v>
      </c>
    </row>
    <row r="3943" spans="14:34">
      <c r="N3943" s="14">
        <v>100612</v>
      </c>
      <c r="O3943">
        <v>11</v>
      </c>
      <c r="P3943">
        <v>100610</v>
      </c>
      <c r="Q3943">
        <v>12</v>
      </c>
      <c r="R3943">
        <v>100612</v>
      </c>
      <c r="S3943">
        <v>13</v>
      </c>
      <c r="T3943">
        <v>100610</v>
      </c>
      <c r="U3943">
        <v>14</v>
      </c>
      <c r="V3943">
        <v>100610</v>
      </c>
      <c r="W3943">
        <v>15</v>
      </c>
      <c r="X3943">
        <v>100611</v>
      </c>
      <c r="Y3943">
        <v>16</v>
      </c>
      <c r="Z3943">
        <v>100611</v>
      </c>
      <c r="AA3943">
        <v>17</v>
      </c>
      <c r="AB3943">
        <v>100611</v>
      </c>
      <c r="AC3943">
        <v>19</v>
      </c>
      <c r="AD3943">
        <v>100611</v>
      </c>
      <c r="AE3943">
        <v>20</v>
      </c>
      <c r="AF3943">
        <v>202033</v>
      </c>
      <c r="AG3943">
        <v>18</v>
      </c>
      <c r="AH3943" t="e">
        <f>VLOOKUP(AF3943,关卡难度线!B:H,11,0)</f>
        <v>#N/A</v>
      </c>
    </row>
    <row r="3944" spans="14:34">
      <c r="N3944" s="14">
        <v>100610</v>
      </c>
      <c r="O3944">
        <v>11</v>
      </c>
      <c r="P3944">
        <v>100612</v>
      </c>
      <c r="Q3944">
        <v>12</v>
      </c>
      <c r="R3944">
        <v>100612</v>
      </c>
      <c r="S3944">
        <v>13</v>
      </c>
      <c r="T3944">
        <v>100611</v>
      </c>
      <c r="U3944">
        <v>14</v>
      </c>
      <c r="V3944">
        <v>100611</v>
      </c>
      <c r="W3944">
        <v>15</v>
      </c>
      <c r="X3944">
        <v>100612</v>
      </c>
      <c r="Y3944">
        <v>16</v>
      </c>
      <c r="Z3944">
        <v>100610</v>
      </c>
      <c r="AA3944">
        <v>17</v>
      </c>
      <c r="AB3944">
        <v>100612</v>
      </c>
      <c r="AC3944">
        <v>19</v>
      </c>
      <c r="AD3944">
        <v>100610</v>
      </c>
      <c r="AE3944">
        <v>20</v>
      </c>
      <c r="AF3944">
        <v>202034</v>
      </c>
      <c r="AG3944">
        <v>18</v>
      </c>
      <c r="AH3944" t="e">
        <f>VLOOKUP(AF3944,关卡难度线!B:H,11,0)</f>
        <v>#N/A</v>
      </c>
    </row>
    <row r="3945" spans="14:34">
      <c r="N3945" s="14">
        <v>100612</v>
      </c>
      <c r="O3945">
        <v>11</v>
      </c>
      <c r="P3945">
        <v>100612</v>
      </c>
      <c r="Q3945">
        <v>12</v>
      </c>
      <c r="R3945">
        <v>100610</v>
      </c>
      <c r="S3945">
        <v>13</v>
      </c>
      <c r="T3945">
        <v>100611</v>
      </c>
      <c r="U3945">
        <v>14</v>
      </c>
      <c r="V3945">
        <v>100612</v>
      </c>
      <c r="W3945">
        <v>15</v>
      </c>
      <c r="X3945">
        <v>100612</v>
      </c>
      <c r="Y3945">
        <v>16</v>
      </c>
      <c r="Z3945">
        <v>100611</v>
      </c>
      <c r="AA3945">
        <v>17</v>
      </c>
      <c r="AB3945">
        <v>100611</v>
      </c>
      <c r="AC3945">
        <v>19</v>
      </c>
      <c r="AD3945">
        <v>100611</v>
      </c>
      <c r="AE3945">
        <v>20</v>
      </c>
      <c r="AF3945">
        <v>202035</v>
      </c>
      <c r="AG3945">
        <v>18</v>
      </c>
      <c r="AH3945" t="e">
        <f>VLOOKUP(AF3945,关卡难度线!B:H,11,0)</f>
        <v>#N/A</v>
      </c>
    </row>
    <row r="3946" spans="14:34">
      <c r="N3946" s="14">
        <v>100611</v>
      </c>
      <c r="O3946">
        <v>11</v>
      </c>
      <c r="P3946">
        <v>100610</v>
      </c>
      <c r="Q3946">
        <v>12</v>
      </c>
      <c r="R3946">
        <v>100610</v>
      </c>
      <c r="S3946">
        <v>13</v>
      </c>
      <c r="T3946">
        <v>100611</v>
      </c>
      <c r="U3946">
        <v>14</v>
      </c>
      <c r="V3946">
        <v>100610</v>
      </c>
      <c r="W3946">
        <v>15</v>
      </c>
      <c r="X3946">
        <v>100612</v>
      </c>
      <c r="Y3946">
        <v>16</v>
      </c>
      <c r="Z3946">
        <v>100612</v>
      </c>
      <c r="AA3946">
        <v>17</v>
      </c>
      <c r="AB3946">
        <v>100611</v>
      </c>
      <c r="AC3946">
        <v>19</v>
      </c>
      <c r="AD3946">
        <v>100611</v>
      </c>
      <c r="AE3946">
        <v>20</v>
      </c>
      <c r="AF3946">
        <v>202036</v>
      </c>
      <c r="AG3946">
        <v>18</v>
      </c>
      <c r="AH3946" t="e">
        <f>VLOOKUP(AF3946,关卡难度线!B:H,11,0)</f>
        <v>#N/A</v>
      </c>
    </row>
    <row r="3947" spans="14:34">
      <c r="N3947" s="14">
        <v>100610</v>
      </c>
      <c r="O3947">
        <v>11</v>
      </c>
      <c r="P3947">
        <v>100612</v>
      </c>
      <c r="Q3947">
        <v>12</v>
      </c>
      <c r="R3947">
        <v>100612</v>
      </c>
      <c r="S3947">
        <v>13</v>
      </c>
      <c r="T3947">
        <v>100611</v>
      </c>
      <c r="U3947">
        <v>14</v>
      </c>
      <c r="V3947">
        <v>100611</v>
      </c>
      <c r="W3947">
        <v>15</v>
      </c>
      <c r="X3947">
        <v>100610</v>
      </c>
      <c r="Y3947">
        <v>16</v>
      </c>
      <c r="Z3947">
        <v>100612</v>
      </c>
      <c r="AA3947">
        <v>17</v>
      </c>
      <c r="AB3947">
        <v>100611</v>
      </c>
      <c r="AC3947">
        <v>19</v>
      </c>
      <c r="AD3947">
        <v>100611</v>
      </c>
      <c r="AE3947">
        <v>20</v>
      </c>
      <c r="AF3947">
        <v>202037</v>
      </c>
      <c r="AG3947">
        <v>18</v>
      </c>
      <c r="AH3947" t="e">
        <f>VLOOKUP(AF3947,关卡难度线!B:H,11,0)</f>
        <v>#N/A</v>
      </c>
    </row>
    <row r="3948" spans="14:34">
      <c r="N3948" s="14">
        <v>100610</v>
      </c>
      <c r="O3948">
        <v>11</v>
      </c>
      <c r="P3948">
        <v>100611</v>
      </c>
      <c r="Q3948">
        <v>12</v>
      </c>
      <c r="R3948">
        <v>100610</v>
      </c>
      <c r="S3948">
        <v>13</v>
      </c>
      <c r="T3948">
        <v>100612</v>
      </c>
      <c r="U3948">
        <v>14</v>
      </c>
      <c r="V3948">
        <v>100611</v>
      </c>
      <c r="W3948">
        <v>15</v>
      </c>
      <c r="X3948">
        <v>100612</v>
      </c>
      <c r="Y3948">
        <v>16</v>
      </c>
      <c r="Z3948">
        <v>100612</v>
      </c>
      <c r="AA3948">
        <v>17</v>
      </c>
      <c r="AB3948">
        <v>100610</v>
      </c>
      <c r="AC3948">
        <v>19</v>
      </c>
      <c r="AD3948">
        <v>100612</v>
      </c>
      <c r="AE3948">
        <v>20</v>
      </c>
      <c r="AF3948">
        <v>202038</v>
      </c>
      <c r="AG3948">
        <v>18</v>
      </c>
      <c r="AH3948" t="e">
        <f>VLOOKUP(AF3948,关卡难度线!B:H,11,0)</f>
        <v>#N/A</v>
      </c>
    </row>
    <row r="3949" spans="14:34">
      <c r="N3949" s="14">
        <v>100610</v>
      </c>
      <c r="O3949">
        <v>11</v>
      </c>
      <c r="P3949">
        <v>100611</v>
      </c>
      <c r="Q3949">
        <v>12</v>
      </c>
      <c r="R3949">
        <v>100611</v>
      </c>
      <c r="S3949">
        <v>13</v>
      </c>
      <c r="T3949">
        <v>100612</v>
      </c>
      <c r="U3949">
        <v>14</v>
      </c>
      <c r="V3949">
        <v>100610</v>
      </c>
      <c r="W3949">
        <v>15</v>
      </c>
      <c r="X3949">
        <v>100610</v>
      </c>
      <c r="Y3949">
        <v>16</v>
      </c>
      <c r="Z3949">
        <v>100612</v>
      </c>
      <c r="AA3949">
        <v>17</v>
      </c>
      <c r="AB3949">
        <v>100610</v>
      </c>
      <c r="AC3949">
        <v>19</v>
      </c>
      <c r="AD3949">
        <v>100611</v>
      </c>
      <c r="AE3949">
        <v>20</v>
      </c>
      <c r="AF3949">
        <v>202039</v>
      </c>
      <c r="AG3949">
        <v>18</v>
      </c>
      <c r="AH3949" t="e">
        <f>VLOOKUP(AF3949,关卡难度线!B:H,11,0)</f>
        <v>#N/A</v>
      </c>
    </row>
    <row r="3950" spans="14:34">
      <c r="N3950" s="14">
        <v>100612</v>
      </c>
      <c r="O3950">
        <v>11</v>
      </c>
      <c r="P3950">
        <v>100612</v>
      </c>
      <c r="Q3950">
        <v>12</v>
      </c>
      <c r="R3950">
        <v>100611</v>
      </c>
      <c r="S3950">
        <v>13</v>
      </c>
      <c r="T3950">
        <v>100612</v>
      </c>
      <c r="U3950">
        <v>14</v>
      </c>
      <c r="V3950">
        <v>100612</v>
      </c>
      <c r="W3950">
        <v>15</v>
      </c>
      <c r="X3950">
        <v>100611</v>
      </c>
      <c r="Y3950">
        <v>16</v>
      </c>
      <c r="Z3950">
        <v>100612</v>
      </c>
      <c r="AA3950">
        <v>17</v>
      </c>
      <c r="AB3950">
        <v>100612</v>
      </c>
      <c r="AC3950">
        <v>19</v>
      </c>
      <c r="AD3950">
        <v>100611</v>
      </c>
      <c r="AE3950">
        <v>20</v>
      </c>
      <c r="AF3950">
        <v>202040</v>
      </c>
      <c r="AG3950">
        <v>18</v>
      </c>
      <c r="AH3950" t="e">
        <f>VLOOKUP(AF3950,关卡难度线!B:H,11,0)</f>
        <v>#N/A</v>
      </c>
    </row>
    <row r="3951" spans="14:34">
      <c r="N3951" s="14">
        <v>100612</v>
      </c>
      <c r="O3951">
        <v>11</v>
      </c>
      <c r="P3951">
        <v>100611</v>
      </c>
      <c r="Q3951">
        <v>12</v>
      </c>
      <c r="R3951">
        <v>100612</v>
      </c>
      <c r="S3951">
        <v>13</v>
      </c>
      <c r="T3951">
        <v>100610</v>
      </c>
      <c r="U3951">
        <v>14</v>
      </c>
      <c r="V3951">
        <v>100612</v>
      </c>
      <c r="W3951">
        <v>15</v>
      </c>
      <c r="X3951">
        <v>100612</v>
      </c>
      <c r="Y3951">
        <v>16</v>
      </c>
      <c r="Z3951">
        <v>100610</v>
      </c>
      <c r="AA3951">
        <v>17</v>
      </c>
      <c r="AB3951">
        <v>100612</v>
      </c>
      <c r="AC3951">
        <v>19</v>
      </c>
      <c r="AD3951">
        <v>100611</v>
      </c>
      <c r="AE3951">
        <v>20</v>
      </c>
      <c r="AF3951">
        <v>202031</v>
      </c>
      <c r="AG3951">
        <v>18</v>
      </c>
      <c r="AH3951" t="e">
        <f>VLOOKUP(AF3951,关卡难度线!B:H,11,0)</f>
        <v>#N/A</v>
      </c>
    </row>
    <row r="3952" spans="14:34">
      <c r="N3952" s="14">
        <v>100612</v>
      </c>
      <c r="O3952">
        <v>11</v>
      </c>
      <c r="P3952">
        <v>100611</v>
      </c>
      <c r="Q3952">
        <v>12</v>
      </c>
      <c r="R3952">
        <v>100610</v>
      </c>
      <c r="S3952">
        <v>13</v>
      </c>
      <c r="T3952">
        <v>100610</v>
      </c>
      <c r="U3952">
        <v>14</v>
      </c>
      <c r="V3952">
        <v>100611</v>
      </c>
      <c r="W3952">
        <v>15</v>
      </c>
      <c r="X3952">
        <v>100612</v>
      </c>
      <c r="Y3952">
        <v>16</v>
      </c>
      <c r="Z3952">
        <v>100612</v>
      </c>
      <c r="AA3952">
        <v>17</v>
      </c>
      <c r="AB3952">
        <v>100611</v>
      </c>
      <c r="AC3952">
        <v>19</v>
      </c>
      <c r="AD3952">
        <v>100611</v>
      </c>
      <c r="AE3952">
        <v>20</v>
      </c>
      <c r="AF3952">
        <v>202032</v>
      </c>
      <c r="AG3952">
        <v>18</v>
      </c>
      <c r="AH3952" t="e">
        <f>VLOOKUP(AF3952,关卡难度线!B:H,11,0)</f>
        <v>#N/A</v>
      </c>
    </row>
    <row r="3953" spans="14:34">
      <c r="N3953" s="14">
        <v>100612</v>
      </c>
      <c r="O3953">
        <v>11</v>
      </c>
      <c r="P3953">
        <v>100610</v>
      </c>
      <c r="Q3953">
        <v>12</v>
      </c>
      <c r="R3953">
        <v>100612</v>
      </c>
      <c r="S3953">
        <v>13</v>
      </c>
      <c r="T3953">
        <v>100610</v>
      </c>
      <c r="U3953">
        <v>14</v>
      </c>
      <c r="V3953">
        <v>100610</v>
      </c>
      <c r="W3953">
        <v>15</v>
      </c>
      <c r="X3953">
        <v>100611</v>
      </c>
      <c r="Y3953">
        <v>16</v>
      </c>
      <c r="Z3953">
        <v>100611</v>
      </c>
      <c r="AA3953">
        <v>17</v>
      </c>
      <c r="AB3953">
        <v>100611</v>
      </c>
      <c r="AC3953">
        <v>19</v>
      </c>
      <c r="AD3953">
        <v>100611</v>
      </c>
      <c r="AE3953">
        <v>20</v>
      </c>
      <c r="AF3953">
        <v>202033</v>
      </c>
      <c r="AG3953">
        <v>18</v>
      </c>
      <c r="AH3953" t="e">
        <f>VLOOKUP(AF3953,关卡难度线!B:H,11,0)</f>
        <v>#N/A</v>
      </c>
    </row>
    <row r="3954" spans="14:34">
      <c r="N3954" s="14">
        <v>100610</v>
      </c>
      <c r="O3954">
        <v>11</v>
      </c>
      <c r="P3954">
        <v>100612</v>
      </c>
      <c r="Q3954">
        <v>12</v>
      </c>
      <c r="R3954">
        <v>100612</v>
      </c>
      <c r="S3954">
        <v>13</v>
      </c>
      <c r="T3954">
        <v>100611</v>
      </c>
      <c r="U3954">
        <v>14</v>
      </c>
      <c r="V3954">
        <v>100611</v>
      </c>
      <c r="W3954">
        <v>15</v>
      </c>
      <c r="X3954">
        <v>100612</v>
      </c>
      <c r="Y3954">
        <v>16</v>
      </c>
      <c r="Z3954">
        <v>100610</v>
      </c>
      <c r="AA3954">
        <v>17</v>
      </c>
      <c r="AB3954">
        <v>100612</v>
      </c>
      <c r="AC3954">
        <v>19</v>
      </c>
      <c r="AD3954">
        <v>100610</v>
      </c>
      <c r="AE3954">
        <v>20</v>
      </c>
      <c r="AF3954">
        <v>202034</v>
      </c>
      <c r="AG3954">
        <v>18</v>
      </c>
      <c r="AH3954" t="e">
        <f>VLOOKUP(AF3954,关卡难度线!B:H,11,0)</f>
        <v>#N/A</v>
      </c>
    </row>
    <row r="3955" spans="14:34">
      <c r="N3955" s="14">
        <v>100612</v>
      </c>
      <c r="O3955">
        <v>11</v>
      </c>
      <c r="P3955">
        <v>100612</v>
      </c>
      <c r="Q3955">
        <v>12</v>
      </c>
      <c r="R3955">
        <v>100610</v>
      </c>
      <c r="S3955">
        <v>13</v>
      </c>
      <c r="T3955">
        <v>100611</v>
      </c>
      <c r="U3955">
        <v>14</v>
      </c>
      <c r="V3955">
        <v>100612</v>
      </c>
      <c r="W3955">
        <v>15</v>
      </c>
      <c r="X3955">
        <v>100612</v>
      </c>
      <c r="Y3955">
        <v>16</v>
      </c>
      <c r="Z3955">
        <v>100611</v>
      </c>
      <c r="AA3955">
        <v>17</v>
      </c>
      <c r="AB3955">
        <v>100611</v>
      </c>
      <c r="AC3955">
        <v>19</v>
      </c>
      <c r="AD3955">
        <v>100611</v>
      </c>
      <c r="AE3955">
        <v>20</v>
      </c>
      <c r="AF3955">
        <v>202035</v>
      </c>
      <c r="AG3955">
        <v>18</v>
      </c>
      <c r="AH3955" t="e">
        <f>VLOOKUP(AF3955,关卡难度线!B:H,11,0)</f>
        <v>#N/A</v>
      </c>
    </row>
    <row r="3956" spans="14:34">
      <c r="N3956" s="14">
        <v>100611</v>
      </c>
      <c r="O3956">
        <v>11</v>
      </c>
      <c r="P3956">
        <v>100610</v>
      </c>
      <c r="Q3956">
        <v>12</v>
      </c>
      <c r="R3956">
        <v>100610</v>
      </c>
      <c r="S3956">
        <v>13</v>
      </c>
      <c r="T3956">
        <v>100611</v>
      </c>
      <c r="U3956">
        <v>14</v>
      </c>
      <c r="V3956">
        <v>100610</v>
      </c>
      <c r="W3956">
        <v>15</v>
      </c>
      <c r="X3956">
        <v>100612</v>
      </c>
      <c r="Y3956">
        <v>16</v>
      </c>
      <c r="Z3956">
        <v>100612</v>
      </c>
      <c r="AA3956">
        <v>17</v>
      </c>
      <c r="AB3956">
        <v>100611</v>
      </c>
      <c r="AC3956">
        <v>19</v>
      </c>
      <c r="AD3956">
        <v>100611</v>
      </c>
      <c r="AE3956">
        <v>20</v>
      </c>
      <c r="AF3956">
        <v>202036</v>
      </c>
      <c r="AG3956">
        <v>18</v>
      </c>
      <c r="AH3956" t="e">
        <f>VLOOKUP(AF3956,关卡难度线!B:H,11,0)</f>
        <v>#N/A</v>
      </c>
    </row>
    <row r="3957" spans="14:34">
      <c r="N3957" s="14">
        <v>100610</v>
      </c>
      <c r="O3957">
        <v>11</v>
      </c>
      <c r="P3957">
        <v>100612</v>
      </c>
      <c r="Q3957">
        <v>12</v>
      </c>
      <c r="R3957">
        <v>100612</v>
      </c>
      <c r="S3957">
        <v>13</v>
      </c>
      <c r="T3957">
        <v>100611</v>
      </c>
      <c r="U3957">
        <v>14</v>
      </c>
      <c r="V3957">
        <v>100611</v>
      </c>
      <c r="W3957">
        <v>15</v>
      </c>
      <c r="X3957">
        <v>100610</v>
      </c>
      <c r="Y3957">
        <v>16</v>
      </c>
      <c r="Z3957">
        <v>100612</v>
      </c>
      <c r="AA3957">
        <v>17</v>
      </c>
      <c r="AB3957">
        <v>100611</v>
      </c>
      <c r="AC3957">
        <v>19</v>
      </c>
      <c r="AD3957">
        <v>100611</v>
      </c>
      <c r="AE3957">
        <v>20</v>
      </c>
      <c r="AF3957">
        <v>202037</v>
      </c>
      <c r="AG3957">
        <v>18</v>
      </c>
      <c r="AH3957" t="e">
        <f>VLOOKUP(AF3957,关卡难度线!B:H,11,0)</f>
        <v>#N/A</v>
      </c>
    </row>
    <row r="3958" spans="14:34">
      <c r="N3958" s="14">
        <v>100610</v>
      </c>
      <c r="O3958">
        <v>11</v>
      </c>
      <c r="P3958">
        <v>100611</v>
      </c>
      <c r="Q3958">
        <v>12</v>
      </c>
      <c r="R3958">
        <v>100610</v>
      </c>
      <c r="S3958">
        <v>13</v>
      </c>
      <c r="T3958">
        <v>100612</v>
      </c>
      <c r="U3958">
        <v>14</v>
      </c>
      <c r="V3958">
        <v>100611</v>
      </c>
      <c r="W3958">
        <v>15</v>
      </c>
      <c r="X3958">
        <v>100612</v>
      </c>
      <c r="Y3958">
        <v>16</v>
      </c>
      <c r="Z3958">
        <v>100612</v>
      </c>
      <c r="AA3958">
        <v>17</v>
      </c>
      <c r="AB3958">
        <v>100610</v>
      </c>
      <c r="AC3958">
        <v>19</v>
      </c>
      <c r="AD3958">
        <v>100612</v>
      </c>
      <c r="AE3958">
        <v>20</v>
      </c>
      <c r="AF3958">
        <v>202038</v>
      </c>
      <c r="AG3958">
        <v>18</v>
      </c>
      <c r="AH3958" t="e">
        <f>VLOOKUP(AF3958,关卡难度线!B:H,11,0)</f>
        <v>#N/A</v>
      </c>
    </row>
    <row r="3959" spans="14:34">
      <c r="N3959" s="14">
        <v>100610</v>
      </c>
      <c r="O3959">
        <v>11</v>
      </c>
      <c r="P3959">
        <v>100611</v>
      </c>
      <c r="Q3959">
        <v>12</v>
      </c>
      <c r="R3959">
        <v>100611</v>
      </c>
      <c r="S3959">
        <v>13</v>
      </c>
      <c r="T3959">
        <v>100612</v>
      </c>
      <c r="U3959">
        <v>14</v>
      </c>
      <c r="V3959">
        <v>100610</v>
      </c>
      <c r="W3959">
        <v>15</v>
      </c>
      <c r="X3959">
        <v>100610</v>
      </c>
      <c r="Y3959">
        <v>16</v>
      </c>
      <c r="Z3959">
        <v>100612</v>
      </c>
      <c r="AA3959">
        <v>17</v>
      </c>
      <c r="AB3959">
        <v>100610</v>
      </c>
      <c r="AC3959">
        <v>19</v>
      </c>
      <c r="AD3959">
        <v>100611</v>
      </c>
      <c r="AE3959">
        <v>20</v>
      </c>
      <c r="AF3959">
        <v>202039</v>
      </c>
      <c r="AG3959">
        <v>18</v>
      </c>
      <c r="AH3959" t="e">
        <f>VLOOKUP(AF3959,关卡难度线!B:H,11,0)</f>
        <v>#N/A</v>
      </c>
    </row>
    <row r="3960" spans="14:34">
      <c r="N3960" s="14">
        <v>100612</v>
      </c>
      <c r="O3960">
        <v>11</v>
      </c>
      <c r="P3960">
        <v>100612</v>
      </c>
      <c r="Q3960">
        <v>12</v>
      </c>
      <c r="R3960">
        <v>100611</v>
      </c>
      <c r="S3960">
        <v>13</v>
      </c>
      <c r="T3960">
        <v>100612</v>
      </c>
      <c r="U3960">
        <v>14</v>
      </c>
      <c r="V3960">
        <v>100612</v>
      </c>
      <c r="W3960">
        <v>15</v>
      </c>
      <c r="X3960">
        <v>100611</v>
      </c>
      <c r="Y3960">
        <v>16</v>
      </c>
      <c r="Z3960">
        <v>100612</v>
      </c>
      <c r="AA3960">
        <v>17</v>
      </c>
      <c r="AB3960">
        <v>100612</v>
      </c>
      <c r="AC3960">
        <v>19</v>
      </c>
      <c r="AD3960">
        <v>100611</v>
      </c>
      <c r="AE3960">
        <v>20</v>
      </c>
      <c r="AF3960">
        <v>202040</v>
      </c>
      <c r="AG3960">
        <v>18</v>
      </c>
      <c r="AH3960" t="e">
        <f>VLOOKUP(AF3960,关卡难度线!B:H,11,0)</f>
        <v>#N/A</v>
      </c>
    </row>
    <row r="3961" spans="14:34">
      <c r="N3961" s="14">
        <v>100614</v>
      </c>
      <c r="O3961">
        <v>11</v>
      </c>
      <c r="P3961">
        <v>100613</v>
      </c>
      <c r="Q3961">
        <v>12</v>
      </c>
      <c r="R3961">
        <v>100614</v>
      </c>
      <c r="S3961">
        <v>13</v>
      </c>
      <c r="T3961">
        <v>100614</v>
      </c>
      <c r="U3961">
        <v>14</v>
      </c>
      <c r="V3961">
        <v>100615</v>
      </c>
      <c r="W3961">
        <v>15</v>
      </c>
      <c r="X3961">
        <v>100615</v>
      </c>
      <c r="Y3961">
        <v>16</v>
      </c>
      <c r="Z3961">
        <v>100613</v>
      </c>
      <c r="AA3961">
        <v>17</v>
      </c>
      <c r="AB3961">
        <v>100613</v>
      </c>
      <c r="AC3961">
        <v>19</v>
      </c>
      <c r="AD3961">
        <v>100613</v>
      </c>
      <c r="AE3961">
        <v>20</v>
      </c>
      <c r="AF3961">
        <v>202041</v>
      </c>
      <c r="AG3961">
        <v>18</v>
      </c>
      <c r="AH3961" t="e">
        <f>VLOOKUP(AF3961,关卡难度线!B:H,11,0)</f>
        <v>#N/A</v>
      </c>
    </row>
    <row r="3962" spans="14:34">
      <c r="N3962" s="14">
        <v>100613</v>
      </c>
      <c r="O3962">
        <v>11</v>
      </c>
      <c r="P3962">
        <v>100615</v>
      </c>
      <c r="Q3962">
        <v>12</v>
      </c>
      <c r="R3962">
        <v>100615</v>
      </c>
      <c r="S3962">
        <v>13</v>
      </c>
      <c r="T3962">
        <v>100614</v>
      </c>
      <c r="U3962">
        <v>14</v>
      </c>
      <c r="V3962">
        <v>100614</v>
      </c>
      <c r="W3962">
        <v>15</v>
      </c>
      <c r="X3962">
        <v>100614</v>
      </c>
      <c r="Y3962">
        <v>16</v>
      </c>
      <c r="Z3962">
        <v>100615</v>
      </c>
      <c r="AA3962">
        <v>17</v>
      </c>
      <c r="AB3962">
        <v>100614</v>
      </c>
      <c r="AC3962">
        <v>19</v>
      </c>
      <c r="AD3962">
        <v>100613</v>
      </c>
      <c r="AE3962">
        <v>20</v>
      </c>
      <c r="AF3962">
        <v>202042</v>
      </c>
      <c r="AG3962">
        <v>18</v>
      </c>
      <c r="AH3962" t="e">
        <f>VLOOKUP(AF3962,关卡难度线!B:H,11,0)</f>
        <v>#N/A</v>
      </c>
    </row>
    <row r="3963" spans="14:34">
      <c r="N3963" s="14">
        <v>100615</v>
      </c>
      <c r="O3963">
        <v>11</v>
      </c>
      <c r="P3963">
        <v>100613</v>
      </c>
      <c r="Q3963">
        <v>12</v>
      </c>
      <c r="R3963">
        <v>100614</v>
      </c>
      <c r="S3963">
        <v>13</v>
      </c>
      <c r="T3963">
        <v>100613</v>
      </c>
      <c r="U3963">
        <v>14</v>
      </c>
      <c r="V3963">
        <v>100615</v>
      </c>
      <c r="W3963">
        <v>15</v>
      </c>
      <c r="X3963">
        <v>100615</v>
      </c>
      <c r="Y3963">
        <v>16</v>
      </c>
      <c r="Z3963">
        <v>100615</v>
      </c>
      <c r="AA3963">
        <v>17</v>
      </c>
      <c r="AB3963">
        <v>100614</v>
      </c>
      <c r="AC3963">
        <v>19</v>
      </c>
      <c r="AD3963">
        <v>100615</v>
      </c>
      <c r="AE3963">
        <v>20</v>
      </c>
      <c r="AF3963">
        <v>202043</v>
      </c>
      <c r="AG3963">
        <v>18</v>
      </c>
      <c r="AH3963" t="e">
        <f>VLOOKUP(AF3963,关卡难度线!B:H,11,0)</f>
        <v>#N/A</v>
      </c>
    </row>
    <row r="3964" spans="14:34">
      <c r="N3964" s="14">
        <v>100615</v>
      </c>
      <c r="O3964">
        <v>11</v>
      </c>
      <c r="P3964">
        <v>100615</v>
      </c>
      <c r="Q3964">
        <v>12</v>
      </c>
      <c r="R3964">
        <v>100614</v>
      </c>
      <c r="S3964">
        <v>13</v>
      </c>
      <c r="T3964">
        <v>100613</v>
      </c>
      <c r="U3964">
        <v>14</v>
      </c>
      <c r="V3964">
        <v>100614</v>
      </c>
      <c r="W3964">
        <v>15</v>
      </c>
      <c r="X3964">
        <v>100614</v>
      </c>
      <c r="Y3964">
        <v>16</v>
      </c>
      <c r="Z3964">
        <v>100613</v>
      </c>
      <c r="AA3964">
        <v>17</v>
      </c>
      <c r="AB3964">
        <v>100615</v>
      </c>
      <c r="AC3964">
        <v>19</v>
      </c>
      <c r="AD3964">
        <v>100614</v>
      </c>
      <c r="AE3964">
        <v>20</v>
      </c>
      <c r="AF3964">
        <v>202044</v>
      </c>
      <c r="AG3964">
        <v>18</v>
      </c>
      <c r="AH3964" t="e">
        <f>VLOOKUP(AF3964,关卡难度线!B:H,11,0)</f>
        <v>#N/A</v>
      </c>
    </row>
    <row r="3965" spans="14:34">
      <c r="N3965" s="14">
        <v>100613</v>
      </c>
      <c r="O3965">
        <v>11</v>
      </c>
      <c r="P3965">
        <v>100615</v>
      </c>
      <c r="Q3965">
        <v>12</v>
      </c>
      <c r="R3965">
        <v>100615</v>
      </c>
      <c r="S3965">
        <v>13</v>
      </c>
      <c r="T3965">
        <v>100614</v>
      </c>
      <c r="U3965">
        <v>14</v>
      </c>
      <c r="V3965">
        <v>100615</v>
      </c>
      <c r="W3965">
        <v>15</v>
      </c>
      <c r="X3965">
        <v>100614</v>
      </c>
      <c r="Y3965">
        <v>16</v>
      </c>
      <c r="Z3965">
        <v>100614</v>
      </c>
      <c r="AA3965">
        <v>17</v>
      </c>
      <c r="AB3965">
        <v>100613</v>
      </c>
      <c r="AC3965">
        <v>19</v>
      </c>
      <c r="AD3965">
        <v>100613</v>
      </c>
      <c r="AE3965">
        <v>20</v>
      </c>
      <c r="AF3965">
        <v>202045</v>
      </c>
      <c r="AG3965">
        <v>18</v>
      </c>
      <c r="AH3965" t="e">
        <f>VLOOKUP(AF3965,关卡难度线!B:H,11,0)</f>
        <v>#N/A</v>
      </c>
    </row>
    <row r="3966" spans="14:34">
      <c r="N3966" s="14">
        <v>100613</v>
      </c>
      <c r="O3966">
        <v>11</v>
      </c>
      <c r="P3966">
        <v>100615</v>
      </c>
      <c r="Q3966">
        <v>12</v>
      </c>
      <c r="R3966">
        <v>100614</v>
      </c>
      <c r="S3966">
        <v>13</v>
      </c>
      <c r="T3966">
        <v>100614</v>
      </c>
      <c r="U3966">
        <v>14</v>
      </c>
      <c r="V3966">
        <v>100613</v>
      </c>
      <c r="W3966">
        <v>15</v>
      </c>
      <c r="X3966">
        <v>100613</v>
      </c>
      <c r="Y3966">
        <v>16</v>
      </c>
      <c r="Z3966">
        <v>100613</v>
      </c>
      <c r="AA3966">
        <v>17</v>
      </c>
      <c r="AB3966">
        <v>100615</v>
      </c>
      <c r="AC3966">
        <v>19</v>
      </c>
      <c r="AD3966">
        <v>100613</v>
      </c>
      <c r="AE3966">
        <v>20</v>
      </c>
      <c r="AF3966">
        <v>202046</v>
      </c>
      <c r="AG3966">
        <v>18</v>
      </c>
      <c r="AH3966" t="e">
        <f>VLOOKUP(AF3966,关卡难度线!B:H,11,0)</f>
        <v>#N/A</v>
      </c>
    </row>
    <row r="3967" spans="14:34">
      <c r="N3967" s="14">
        <v>100614</v>
      </c>
      <c r="O3967">
        <v>11</v>
      </c>
      <c r="P3967">
        <v>100615</v>
      </c>
      <c r="Q3967">
        <v>12</v>
      </c>
      <c r="R3967">
        <v>100614</v>
      </c>
      <c r="S3967">
        <v>13</v>
      </c>
      <c r="T3967">
        <v>100614</v>
      </c>
      <c r="U3967">
        <v>14</v>
      </c>
      <c r="V3967">
        <v>100613</v>
      </c>
      <c r="W3967">
        <v>15</v>
      </c>
      <c r="X3967">
        <v>100615</v>
      </c>
      <c r="Y3967">
        <v>16</v>
      </c>
      <c r="Z3967">
        <v>100614</v>
      </c>
      <c r="AA3967">
        <v>17</v>
      </c>
      <c r="AB3967">
        <v>100615</v>
      </c>
      <c r="AC3967">
        <v>19</v>
      </c>
      <c r="AD3967">
        <v>100614</v>
      </c>
      <c r="AE3967">
        <v>20</v>
      </c>
      <c r="AF3967">
        <v>202047</v>
      </c>
      <c r="AG3967">
        <v>18</v>
      </c>
      <c r="AH3967" t="e">
        <f>VLOOKUP(AF3967,关卡难度线!B:H,11,0)</f>
        <v>#N/A</v>
      </c>
    </row>
    <row r="3968" spans="14:34">
      <c r="N3968" s="14">
        <v>100613</v>
      </c>
      <c r="O3968">
        <v>11</v>
      </c>
      <c r="P3968">
        <v>100613</v>
      </c>
      <c r="Q3968">
        <v>12</v>
      </c>
      <c r="R3968">
        <v>100615</v>
      </c>
      <c r="S3968">
        <v>13</v>
      </c>
      <c r="T3968">
        <v>100613</v>
      </c>
      <c r="U3968">
        <v>14</v>
      </c>
      <c r="V3968">
        <v>100613</v>
      </c>
      <c r="W3968">
        <v>15</v>
      </c>
      <c r="X3968">
        <v>100615</v>
      </c>
      <c r="Y3968">
        <v>16</v>
      </c>
      <c r="Z3968">
        <v>100613</v>
      </c>
      <c r="AA3968">
        <v>17</v>
      </c>
      <c r="AB3968">
        <v>100614</v>
      </c>
      <c r="AC3968">
        <v>19</v>
      </c>
      <c r="AD3968">
        <v>100614</v>
      </c>
      <c r="AE3968">
        <v>20</v>
      </c>
      <c r="AF3968">
        <v>202048</v>
      </c>
      <c r="AG3968">
        <v>18</v>
      </c>
      <c r="AH3968" t="e">
        <f>VLOOKUP(AF3968,关卡难度线!B:H,11,0)</f>
        <v>#N/A</v>
      </c>
    </row>
    <row r="3969" spans="14:34">
      <c r="N3969" s="14">
        <v>100615</v>
      </c>
      <c r="O3969">
        <v>11</v>
      </c>
      <c r="P3969">
        <v>100615</v>
      </c>
      <c r="Q3969">
        <v>12</v>
      </c>
      <c r="R3969">
        <v>100615</v>
      </c>
      <c r="S3969">
        <v>13</v>
      </c>
      <c r="T3969">
        <v>100613</v>
      </c>
      <c r="U3969">
        <v>14</v>
      </c>
      <c r="V3969">
        <v>100614</v>
      </c>
      <c r="W3969">
        <v>15</v>
      </c>
      <c r="X3969">
        <v>100615</v>
      </c>
      <c r="Y3969">
        <v>16</v>
      </c>
      <c r="Z3969">
        <v>100613</v>
      </c>
      <c r="AA3969">
        <v>17</v>
      </c>
      <c r="AB3969">
        <v>100613</v>
      </c>
      <c r="AC3969">
        <v>19</v>
      </c>
      <c r="AD3969">
        <v>100613</v>
      </c>
      <c r="AE3969">
        <v>20</v>
      </c>
      <c r="AF3969">
        <v>202049</v>
      </c>
      <c r="AG3969">
        <v>18</v>
      </c>
      <c r="AH3969" t="e">
        <f>VLOOKUP(AF3969,关卡难度线!B:H,11,0)</f>
        <v>#N/A</v>
      </c>
    </row>
    <row r="3970" spans="14:34">
      <c r="N3970" s="14">
        <v>100613</v>
      </c>
      <c r="O3970">
        <v>11</v>
      </c>
      <c r="P3970">
        <v>100615</v>
      </c>
      <c r="Q3970">
        <v>12</v>
      </c>
      <c r="R3970">
        <v>100614</v>
      </c>
      <c r="S3970">
        <v>13</v>
      </c>
      <c r="T3970">
        <v>100615</v>
      </c>
      <c r="U3970">
        <v>14</v>
      </c>
      <c r="V3970">
        <v>100614</v>
      </c>
      <c r="W3970">
        <v>15</v>
      </c>
      <c r="X3970">
        <v>100614</v>
      </c>
      <c r="Y3970">
        <v>16</v>
      </c>
      <c r="Z3970">
        <v>100614</v>
      </c>
      <c r="AA3970">
        <v>17</v>
      </c>
      <c r="AB3970">
        <v>100614</v>
      </c>
      <c r="AC3970">
        <v>19</v>
      </c>
      <c r="AD3970">
        <v>100613</v>
      </c>
      <c r="AE3970">
        <v>20</v>
      </c>
      <c r="AF3970">
        <v>202050</v>
      </c>
      <c r="AG3970">
        <v>18</v>
      </c>
      <c r="AH3970" t="e">
        <f>VLOOKUP(AF3970,关卡难度线!B:H,11,0)</f>
        <v>#N/A</v>
      </c>
    </row>
    <row r="3971" spans="14:34">
      <c r="N3971" s="14">
        <v>100614</v>
      </c>
      <c r="O3971">
        <v>11</v>
      </c>
      <c r="P3971">
        <v>100613</v>
      </c>
      <c r="Q3971">
        <v>12</v>
      </c>
      <c r="R3971">
        <v>100614</v>
      </c>
      <c r="S3971">
        <v>13</v>
      </c>
      <c r="T3971">
        <v>100614</v>
      </c>
      <c r="U3971">
        <v>14</v>
      </c>
      <c r="V3971">
        <v>100615</v>
      </c>
      <c r="W3971">
        <v>15</v>
      </c>
      <c r="X3971">
        <v>100615</v>
      </c>
      <c r="Y3971">
        <v>16</v>
      </c>
      <c r="Z3971">
        <v>100613</v>
      </c>
      <c r="AA3971">
        <v>17</v>
      </c>
      <c r="AB3971">
        <v>100613</v>
      </c>
      <c r="AC3971">
        <v>19</v>
      </c>
      <c r="AD3971">
        <v>100613</v>
      </c>
      <c r="AE3971">
        <v>20</v>
      </c>
      <c r="AF3971">
        <v>202041</v>
      </c>
      <c r="AG3971">
        <v>18</v>
      </c>
      <c r="AH3971" t="e">
        <f>VLOOKUP(AF3971,关卡难度线!B:H,11,0)</f>
        <v>#N/A</v>
      </c>
    </row>
    <row r="3972" spans="14:34">
      <c r="N3972" s="14">
        <v>100613</v>
      </c>
      <c r="O3972">
        <v>11</v>
      </c>
      <c r="P3972">
        <v>100615</v>
      </c>
      <c r="Q3972">
        <v>12</v>
      </c>
      <c r="R3972">
        <v>100615</v>
      </c>
      <c r="S3972">
        <v>13</v>
      </c>
      <c r="T3972">
        <v>100614</v>
      </c>
      <c r="U3972">
        <v>14</v>
      </c>
      <c r="V3972">
        <v>100614</v>
      </c>
      <c r="W3972">
        <v>15</v>
      </c>
      <c r="X3972">
        <v>100614</v>
      </c>
      <c r="Y3972">
        <v>16</v>
      </c>
      <c r="Z3972">
        <v>100615</v>
      </c>
      <c r="AA3972">
        <v>17</v>
      </c>
      <c r="AB3972">
        <v>100614</v>
      </c>
      <c r="AC3972">
        <v>19</v>
      </c>
      <c r="AD3972">
        <v>100613</v>
      </c>
      <c r="AE3972">
        <v>20</v>
      </c>
      <c r="AF3972">
        <v>202042</v>
      </c>
      <c r="AG3972">
        <v>18</v>
      </c>
      <c r="AH3972" t="e">
        <f>VLOOKUP(AF3972,关卡难度线!B:H,11,0)</f>
        <v>#N/A</v>
      </c>
    </row>
    <row r="3973" spans="14:34">
      <c r="N3973" s="14">
        <v>100615</v>
      </c>
      <c r="O3973">
        <v>11</v>
      </c>
      <c r="P3973">
        <v>100613</v>
      </c>
      <c r="Q3973">
        <v>12</v>
      </c>
      <c r="R3973">
        <v>100614</v>
      </c>
      <c r="S3973">
        <v>13</v>
      </c>
      <c r="T3973">
        <v>100613</v>
      </c>
      <c r="U3973">
        <v>14</v>
      </c>
      <c r="V3973">
        <v>100615</v>
      </c>
      <c r="W3973">
        <v>15</v>
      </c>
      <c r="X3973">
        <v>100615</v>
      </c>
      <c r="Y3973">
        <v>16</v>
      </c>
      <c r="Z3973">
        <v>100615</v>
      </c>
      <c r="AA3973">
        <v>17</v>
      </c>
      <c r="AB3973">
        <v>100614</v>
      </c>
      <c r="AC3973">
        <v>19</v>
      </c>
      <c r="AD3973">
        <v>100615</v>
      </c>
      <c r="AE3973">
        <v>20</v>
      </c>
      <c r="AF3973">
        <v>202043</v>
      </c>
      <c r="AG3973">
        <v>18</v>
      </c>
      <c r="AH3973" t="e">
        <f>VLOOKUP(AF3973,关卡难度线!B:H,11,0)</f>
        <v>#N/A</v>
      </c>
    </row>
    <row r="3974" spans="14:34">
      <c r="N3974" s="14">
        <v>100615</v>
      </c>
      <c r="O3974">
        <v>11</v>
      </c>
      <c r="P3974">
        <v>100615</v>
      </c>
      <c r="Q3974">
        <v>12</v>
      </c>
      <c r="R3974">
        <v>100614</v>
      </c>
      <c r="S3974">
        <v>13</v>
      </c>
      <c r="T3974">
        <v>100613</v>
      </c>
      <c r="U3974">
        <v>14</v>
      </c>
      <c r="V3974">
        <v>100614</v>
      </c>
      <c r="W3974">
        <v>15</v>
      </c>
      <c r="X3974">
        <v>100614</v>
      </c>
      <c r="Y3974">
        <v>16</v>
      </c>
      <c r="Z3974">
        <v>100613</v>
      </c>
      <c r="AA3974">
        <v>17</v>
      </c>
      <c r="AB3974">
        <v>100615</v>
      </c>
      <c r="AC3974">
        <v>19</v>
      </c>
      <c r="AD3974">
        <v>100614</v>
      </c>
      <c r="AE3974">
        <v>20</v>
      </c>
      <c r="AF3974">
        <v>202044</v>
      </c>
      <c r="AG3974">
        <v>18</v>
      </c>
      <c r="AH3974" t="e">
        <f>VLOOKUP(AF3974,关卡难度线!B:H,11,0)</f>
        <v>#N/A</v>
      </c>
    </row>
    <row r="3975" spans="14:34">
      <c r="N3975" s="14">
        <v>100613</v>
      </c>
      <c r="O3975">
        <v>11</v>
      </c>
      <c r="P3975">
        <v>100615</v>
      </c>
      <c r="Q3975">
        <v>12</v>
      </c>
      <c r="R3975">
        <v>100615</v>
      </c>
      <c r="S3975">
        <v>13</v>
      </c>
      <c r="T3975">
        <v>100614</v>
      </c>
      <c r="U3975">
        <v>14</v>
      </c>
      <c r="V3975">
        <v>100615</v>
      </c>
      <c r="W3975">
        <v>15</v>
      </c>
      <c r="X3975">
        <v>100614</v>
      </c>
      <c r="Y3975">
        <v>16</v>
      </c>
      <c r="Z3975">
        <v>100614</v>
      </c>
      <c r="AA3975">
        <v>17</v>
      </c>
      <c r="AB3975">
        <v>100613</v>
      </c>
      <c r="AC3975">
        <v>19</v>
      </c>
      <c r="AD3975">
        <v>100613</v>
      </c>
      <c r="AE3975">
        <v>20</v>
      </c>
      <c r="AF3975">
        <v>202045</v>
      </c>
      <c r="AG3975">
        <v>18</v>
      </c>
      <c r="AH3975" t="e">
        <f>VLOOKUP(AF3975,关卡难度线!B:H,11,0)</f>
        <v>#N/A</v>
      </c>
    </row>
    <row r="3976" spans="14:34">
      <c r="N3976" s="14">
        <v>100613</v>
      </c>
      <c r="O3976">
        <v>11</v>
      </c>
      <c r="P3976">
        <v>100615</v>
      </c>
      <c r="Q3976">
        <v>12</v>
      </c>
      <c r="R3976">
        <v>100614</v>
      </c>
      <c r="S3976">
        <v>13</v>
      </c>
      <c r="T3976">
        <v>100614</v>
      </c>
      <c r="U3976">
        <v>14</v>
      </c>
      <c r="V3976">
        <v>100613</v>
      </c>
      <c r="W3976">
        <v>15</v>
      </c>
      <c r="X3976">
        <v>100613</v>
      </c>
      <c r="Y3976">
        <v>16</v>
      </c>
      <c r="Z3976">
        <v>100613</v>
      </c>
      <c r="AA3976">
        <v>17</v>
      </c>
      <c r="AB3976">
        <v>100615</v>
      </c>
      <c r="AC3976">
        <v>19</v>
      </c>
      <c r="AD3976">
        <v>100613</v>
      </c>
      <c r="AE3976">
        <v>20</v>
      </c>
      <c r="AF3976">
        <v>202046</v>
      </c>
      <c r="AG3976">
        <v>18</v>
      </c>
      <c r="AH3976" t="e">
        <f>VLOOKUP(AF3976,关卡难度线!B:H,11,0)</f>
        <v>#N/A</v>
      </c>
    </row>
    <row r="3977" spans="14:34">
      <c r="N3977" s="14">
        <v>100614</v>
      </c>
      <c r="O3977">
        <v>11</v>
      </c>
      <c r="P3977">
        <v>100615</v>
      </c>
      <c r="Q3977">
        <v>12</v>
      </c>
      <c r="R3977">
        <v>100614</v>
      </c>
      <c r="S3977">
        <v>13</v>
      </c>
      <c r="T3977">
        <v>100614</v>
      </c>
      <c r="U3977">
        <v>14</v>
      </c>
      <c r="V3977">
        <v>100613</v>
      </c>
      <c r="W3977">
        <v>15</v>
      </c>
      <c r="X3977">
        <v>100615</v>
      </c>
      <c r="Y3977">
        <v>16</v>
      </c>
      <c r="Z3977">
        <v>100614</v>
      </c>
      <c r="AA3977">
        <v>17</v>
      </c>
      <c r="AB3977">
        <v>100615</v>
      </c>
      <c r="AC3977">
        <v>19</v>
      </c>
      <c r="AD3977">
        <v>100614</v>
      </c>
      <c r="AE3977">
        <v>20</v>
      </c>
      <c r="AF3977">
        <v>202047</v>
      </c>
      <c r="AG3977">
        <v>18</v>
      </c>
      <c r="AH3977" t="e">
        <f>VLOOKUP(AF3977,关卡难度线!B:H,11,0)</f>
        <v>#N/A</v>
      </c>
    </row>
    <row r="3978" spans="14:34">
      <c r="N3978" s="14">
        <v>100613</v>
      </c>
      <c r="O3978">
        <v>11</v>
      </c>
      <c r="P3978">
        <v>100613</v>
      </c>
      <c r="Q3978">
        <v>12</v>
      </c>
      <c r="R3978">
        <v>100615</v>
      </c>
      <c r="S3978">
        <v>13</v>
      </c>
      <c r="T3978">
        <v>100613</v>
      </c>
      <c r="U3978">
        <v>14</v>
      </c>
      <c r="V3978">
        <v>100613</v>
      </c>
      <c r="W3978">
        <v>15</v>
      </c>
      <c r="X3978">
        <v>100615</v>
      </c>
      <c r="Y3978">
        <v>16</v>
      </c>
      <c r="Z3978">
        <v>100613</v>
      </c>
      <c r="AA3978">
        <v>17</v>
      </c>
      <c r="AB3978">
        <v>100614</v>
      </c>
      <c r="AC3978">
        <v>19</v>
      </c>
      <c r="AD3978">
        <v>100614</v>
      </c>
      <c r="AE3978">
        <v>20</v>
      </c>
      <c r="AF3978">
        <v>202048</v>
      </c>
      <c r="AG3978">
        <v>18</v>
      </c>
      <c r="AH3978" t="e">
        <f>VLOOKUP(AF3978,关卡难度线!B:H,11,0)</f>
        <v>#N/A</v>
      </c>
    </row>
    <row r="3979" spans="14:34">
      <c r="N3979" s="14">
        <v>100615</v>
      </c>
      <c r="O3979">
        <v>11</v>
      </c>
      <c r="P3979">
        <v>100615</v>
      </c>
      <c r="Q3979">
        <v>12</v>
      </c>
      <c r="R3979">
        <v>100615</v>
      </c>
      <c r="S3979">
        <v>13</v>
      </c>
      <c r="T3979">
        <v>100613</v>
      </c>
      <c r="U3979">
        <v>14</v>
      </c>
      <c r="V3979">
        <v>100614</v>
      </c>
      <c r="W3979">
        <v>15</v>
      </c>
      <c r="X3979">
        <v>100615</v>
      </c>
      <c r="Y3979">
        <v>16</v>
      </c>
      <c r="Z3979">
        <v>100613</v>
      </c>
      <c r="AA3979">
        <v>17</v>
      </c>
      <c r="AB3979">
        <v>100613</v>
      </c>
      <c r="AC3979">
        <v>19</v>
      </c>
      <c r="AD3979">
        <v>100613</v>
      </c>
      <c r="AE3979">
        <v>20</v>
      </c>
      <c r="AF3979">
        <v>202049</v>
      </c>
      <c r="AG3979">
        <v>18</v>
      </c>
      <c r="AH3979" t="e">
        <f>VLOOKUP(AF3979,关卡难度线!B:H,11,0)</f>
        <v>#N/A</v>
      </c>
    </row>
    <row r="3980" spans="14:34">
      <c r="N3980" s="14">
        <v>100613</v>
      </c>
      <c r="O3980">
        <v>11</v>
      </c>
      <c r="P3980">
        <v>100615</v>
      </c>
      <c r="Q3980">
        <v>12</v>
      </c>
      <c r="R3980">
        <v>100614</v>
      </c>
      <c r="S3980">
        <v>13</v>
      </c>
      <c r="T3980">
        <v>100615</v>
      </c>
      <c r="U3980">
        <v>14</v>
      </c>
      <c r="V3980">
        <v>100614</v>
      </c>
      <c r="W3980">
        <v>15</v>
      </c>
      <c r="X3980">
        <v>100614</v>
      </c>
      <c r="Y3980">
        <v>16</v>
      </c>
      <c r="Z3980">
        <v>100614</v>
      </c>
      <c r="AA3980">
        <v>17</v>
      </c>
      <c r="AB3980">
        <v>100614</v>
      </c>
      <c r="AC3980">
        <v>19</v>
      </c>
      <c r="AD3980">
        <v>100613</v>
      </c>
      <c r="AE3980">
        <v>20</v>
      </c>
      <c r="AF3980">
        <v>202050</v>
      </c>
      <c r="AG3980">
        <v>18</v>
      </c>
      <c r="AH3980" t="e">
        <f>VLOOKUP(AF3980,关卡难度线!B:H,11,0)</f>
        <v>#N/A</v>
      </c>
    </row>
    <row r="3981" spans="14:34">
      <c r="N3981" s="14">
        <v>100616</v>
      </c>
      <c r="O3981">
        <v>11</v>
      </c>
      <c r="P3981">
        <v>100617</v>
      </c>
      <c r="Q3981">
        <v>12</v>
      </c>
      <c r="R3981">
        <v>100616</v>
      </c>
      <c r="S3981">
        <v>13</v>
      </c>
      <c r="T3981">
        <v>100618</v>
      </c>
      <c r="U3981">
        <v>14</v>
      </c>
      <c r="V3981">
        <v>100616</v>
      </c>
      <c r="W3981">
        <v>15</v>
      </c>
      <c r="X3981">
        <v>100618</v>
      </c>
      <c r="Y3981">
        <v>16</v>
      </c>
      <c r="Z3981">
        <v>100617</v>
      </c>
      <c r="AA3981">
        <v>17</v>
      </c>
      <c r="AB3981">
        <v>100617</v>
      </c>
      <c r="AC3981">
        <v>19</v>
      </c>
      <c r="AD3981">
        <v>100616</v>
      </c>
      <c r="AE3981">
        <v>20</v>
      </c>
      <c r="AF3981">
        <v>202051</v>
      </c>
      <c r="AG3981">
        <v>18</v>
      </c>
      <c r="AH3981" t="e">
        <f>VLOOKUP(AF3981,关卡难度线!B:H,11,0)</f>
        <v>#N/A</v>
      </c>
    </row>
    <row r="3982" spans="14:34">
      <c r="N3982" s="14">
        <v>100616</v>
      </c>
      <c r="O3982">
        <v>11</v>
      </c>
      <c r="P3982">
        <v>100617</v>
      </c>
      <c r="Q3982">
        <v>12</v>
      </c>
      <c r="R3982">
        <v>100616</v>
      </c>
      <c r="S3982">
        <v>13</v>
      </c>
      <c r="T3982">
        <v>100618</v>
      </c>
      <c r="U3982">
        <v>14</v>
      </c>
      <c r="V3982">
        <v>100618</v>
      </c>
      <c r="W3982">
        <v>15</v>
      </c>
      <c r="X3982">
        <v>100616</v>
      </c>
      <c r="Y3982">
        <v>16</v>
      </c>
      <c r="Z3982">
        <v>100616</v>
      </c>
      <c r="AA3982">
        <v>17</v>
      </c>
      <c r="AB3982">
        <v>100617</v>
      </c>
      <c r="AC3982">
        <v>19</v>
      </c>
      <c r="AD3982">
        <v>100616</v>
      </c>
      <c r="AE3982">
        <v>20</v>
      </c>
      <c r="AF3982">
        <v>202052</v>
      </c>
      <c r="AG3982">
        <v>18</v>
      </c>
      <c r="AH3982" t="e">
        <f>VLOOKUP(AF3982,关卡难度线!B:H,11,0)</f>
        <v>#N/A</v>
      </c>
    </row>
    <row r="3983" spans="14:34">
      <c r="N3983" s="14">
        <v>100617</v>
      </c>
      <c r="O3983">
        <v>11</v>
      </c>
      <c r="P3983">
        <v>100618</v>
      </c>
      <c r="Q3983">
        <v>12</v>
      </c>
      <c r="R3983">
        <v>100617</v>
      </c>
      <c r="S3983">
        <v>13</v>
      </c>
      <c r="T3983">
        <v>100617</v>
      </c>
      <c r="U3983">
        <v>14</v>
      </c>
      <c r="V3983">
        <v>100616</v>
      </c>
      <c r="W3983">
        <v>15</v>
      </c>
      <c r="X3983">
        <v>100618</v>
      </c>
      <c r="Y3983">
        <v>16</v>
      </c>
      <c r="Z3983">
        <v>100618</v>
      </c>
      <c r="AA3983">
        <v>17</v>
      </c>
      <c r="AB3983">
        <v>100618</v>
      </c>
      <c r="AC3983">
        <v>19</v>
      </c>
      <c r="AD3983">
        <v>100617</v>
      </c>
      <c r="AE3983">
        <v>20</v>
      </c>
      <c r="AF3983">
        <v>202053</v>
      </c>
      <c r="AG3983">
        <v>18</v>
      </c>
      <c r="AH3983" t="e">
        <f>VLOOKUP(AF3983,关卡难度线!B:H,11,0)</f>
        <v>#N/A</v>
      </c>
    </row>
    <row r="3984" spans="14:34">
      <c r="N3984" s="14">
        <v>100618</v>
      </c>
      <c r="O3984">
        <v>11</v>
      </c>
      <c r="P3984">
        <v>100617</v>
      </c>
      <c r="Q3984">
        <v>12</v>
      </c>
      <c r="R3984">
        <v>100616</v>
      </c>
      <c r="S3984">
        <v>13</v>
      </c>
      <c r="T3984">
        <v>100616</v>
      </c>
      <c r="U3984">
        <v>14</v>
      </c>
      <c r="V3984">
        <v>100616</v>
      </c>
      <c r="W3984">
        <v>15</v>
      </c>
      <c r="X3984">
        <v>100618</v>
      </c>
      <c r="Y3984">
        <v>16</v>
      </c>
      <c r="Z3984">
        <v>100618</v>
      </c>
      <c r="AA3984">
        <v>17</v>
      </c>
      <c r="AB3984">
        <v>100616</v>
      </c>
      <c r="AC3984">
        <v>19</v>
      </c>
      <c r="AD3984">
        <v>100617</v>
      </c>
      <c r="AE3984">
        <v>20</v>
      </c>
      <c r="AF3984">
        <v>202054</v>
      </c>
      <c r="AG3984">
        <v>18</v>
      </c>
      <c r="AH3984" t="e">
        <f>VLOOKUP(AF3984,关卡难度线!B:H,11,0)</f>
        <v>#N/A</v>
      </c>
    </row>
    <row r="3985" spans="14:34">
      <c r="N3985" s="14">
        <v>100617</v>
      </c>
      <c r="O3985">
        <v>11</v>
      </c>
      <c r="P3985">
        <v>100616</v>
      </c>
      <c r="Q3985">
        <v>12</v>
      </c>
      <c r="R3985">
        <v>100618</v>
      </c>
      <c r="S3985">
        <v>13</v>
      </c>
      <c r="T3985">
        <v>100616</v>
      </c>
      <c r="U3985">
        <v>14</v>
      </c>
      <c r="V3985">
        <v>100618</v>
      </c>
      <c r="W3985">
        <v>15</v>
      </c>
      <c r="X3985">
        <v>100618</v>
      </c>
      <c r="Y3985">
        <v>16</v>
      </c>
      <c r="Z3985">
        <v>100616</v>
      </c>
      <c r="AA3985">
        <v>17</v>
      </c>
      <c r="AB3985">
        <v>100617</v>
      </c>
      <c r="AC3985">
        <v>19</v>
      </c>
      <c r="AD3985">
        <v>100616</v>
      </c>
      <c r="AE3985">
        <v>20</v>
      </c>
      <c r="AF3985">
        <v>202055</v>
      </c>
      <c r="AG3985">
        <v>18</v>
      </c>
      <c r="AH3985" t="e">
        <f>VLOOKUP(AF3985,关卡难度线!B:H,11,0)</f>
        <v>#N/A</v>
      </c>
    </row>
    <row r="3986" spans="14:34">
      <c r="N3986" s="14">
        <v>100618</v>
      </c>
      <c r="O3986">
        <v>11</v>
      </c>
      <c r="P3986">
        <v>100618</v>
      </c>
      <c r="Q3986">
        <v>12</v>
      </c>
      <c r="R3986">
        <v>100618</v>
      </c>
      <c r="S3986">
        <v>13</v>
      </c>
      <c r="T3986">
        <v>100617</v>
      </c>
      <c r="U3986">
        <v>14</v>
      </c>
      <c r="V3986">
        <v>100616</v>
      </c>
      <c r="W3986">
        <v>15</v>
      </c>
      <c r="X3986">
        <v>100616</v>
      </c>
      <c r="Y3986">
        <v>16</v>
      </c>
      <c r="Z3986">
        <v>100618</v>
      </c>
      <c r="AA3986">
        <v>17</v>
      </c>
      <c r="AB3986">
        <v>100616</v>
      </c>
      <c r="AC3986">
        <v>19</v>
      </c>
      <c r="AD3986">
        <v>100617</v>
      </c>
      <c r="AE3986">
        <v>20</v>
      </c>
      <c r="AF3986">
        <v>202056</v>
      </c>
      <c r="AG3986">
        <v>18</v>
      </c>
      <c r="AH3986" t="e">
        <f>VLOOKUP(AF3986,关卡难度线!B:H,11,0)</f>
        <v>#N/A</v>
      </c>
    </row>
    <row r="3987" spans="14:34">
      <c r="N3987" s="14">
        <v>100618</v>
      </c>
      <c r="O3987">
        <v>11</v>
      </c>
      <c r="P3987">
        <v>100617</v>
      </c>
      <c r="Q3987">
        <v>12</v>
      </c>
      <c r="R3987">
        <v>100616</v>
      </c>
      <c r="S3987">
        <v>13</v>
      </c>
      <c r="T3987">
        <v>100616</v>
      </c>
      <c r="U3987">
        <v>14</v>
      </c>
      <c r="V3987">
        <v>100617</v>
      </c>
      <c r="W3987">
        <v>15</v>
      </c>
      <c r="X3987">
        <v>100616</v>
      </c>
      <c r="Y3987">
        <v>16</v>
      </c>
      <c r="Z3987">
        <v>100618</v>
      </c>
      <c r="AA3987">
        <v>17</v>
      </c>
      <c r="AB3987">
        <v>100616</v>
      </c>
      <c r="AC3987">
        <v>19</v>
      </c>
      <c r="AD3987">
        <v>100617</v>
      </c>
      <c r="AE3987">
        <v>20</v>
      </c>
      <c r="AF3987">
        <v>202057</v>
      </c>
      <c r="AG3987">
        <v>18</v>
      </c>
      <c r="AH3987" t="e">
        <f>VLOOKUP(AF3987,关卡难度线!B:H,11,0)</f>
        <v>#N/A</v>
      </c>
    </row>
    <row r="3988" spans="14:34">
      <c r="N3988" s="14">
        <v>100618</v>
      </c>
      <c r="O3988">
        <v>11</v>
      </c>
      <c r="P3988">
        <v>100618</v>
      </c>
      <c r="Q3988">
        <v>12</v>
      </c>
      <c r="R3988">
        <v>100616</v>
      </c>
      <c r="S3988">
        <v>13</v>
      </c>
      <c r="T3988">
        <v>100618</v>
      </c>
      <c r="U3988">
        <v>14</v>
      </c>
      <c r="V3988">
        <v>100618</v>
      </c>
      <c r="W3988">
        <v>15</v>
      </c>
      <c r="X3988">
        <v>100618</v>
      </c>
      <c r="Y3988">
        <v>16</v>
      </c>
      <c r="Z3988">
        <v>100617</v>
      </c>
      <c r="AA3988">
        <v>17</v>
      </c>
      <c r="AB3988">
        <v>100617</v>
      </c>
      <c r="AC3988">
        <v>19</v>
      </c>
      <c r="AD3988">
        <v>100617</v>
      </c>
      <c r="AE3988">
        <v>20</v>
      </c>
      <c r="AF3988">
        <v>202058</v>
      </c>
      <c r="AG3988">
        <v>18</v>
      </c>
      <c r="AH3988" t="e">
        <f>VLOOKUP(AF3988,关卡难度线!B:H,11,0)</f>
        <v>#N/A</v>
      </c>
    </row>
    <row r="3989" spans="14:34">
      <c r="N3989" s="14">
        <v>100616</v>
      </c>
      <c r="O3989">
        <v>11</v>
      </c>
      <c r="P3989">
        <v>100617</v>
      </c>
      <c r="Q3989">
        <v>12</v>
      </c>
      <c r="R3989">
        <v>100616</v>
      </c>
      <c r="S3989">
        <v>13</v>
      </c>
      <c r="T3989">
        <v>100616</v>
      </c>
      <c r="U3989">
        <v>14</v>
      </c>
      <c r="V3989">
        <v>100616</v>
      </c>
      <c r="W3989">
        <v>15</v>
      </c>
      <c r="X3989">
        <v>100618</v>
      </c>
      <c r="Y3989">
        <v>16</v>
      </c>
      <c r="Z3989">
        <v>100617</v>
      </c>
      <c r="AA3989">
        <v>17</v>
      </c>
      <c r="AB3989">
        <v>100616</v>
      </c>
      <c r="AC3989">
        <v>19</v>
      </c>
      <c r="AD3989">
        <v>100617</v>
      </c>
      <c r="AE3989">
        <v>20</v>
      </c>
      <c r="AF3989">
        <v>202059</v>
      </c>
      <c r="AG3989">
        <v>18</v>
      </c>
      <c r="AH3989" t="e">
        <f>VLOOKUP(AF3989,关卡难度线!B:H,11,0)</f>
        <v>#N/A</v>
      </c>
    </row>
    <row r="3990" spans="14:34">
      <c r="N3990" s="14">
        <v>100616</v>
      </c>
      <c r="O3990">
        <v>11</v>
      </c>
      <c r="P3990">
        <v>100618</v>
      </c>
      <c r="Q3990">
        <v>12</v>
      </c>
      <c r="R3990">
        <v>100617</v>
      </c>
      <c r="S3990">
        <v>13</v>
      </c>
      <c r="T3990">
        <v>100617</v>
      </c>
      <c r="U3990">
        <v>14</v>
      </c>
      <c r="V3990">
        <v>100616</v>
      </c>
      <c r="W3990">
        <v>15</v>
      </c>
      <c r="X3990">
        <v>100616</v>
      </c>
      <c r="Y3990">
        <v>16</v>
      </c>
      <c r="Z3990">
        <v>100616</v>
      </c>
      <c r="AA3990">
        <v>17</v>
      </c>
      <c r="AB3990">
        <v>100617</v>
      </c>
      <c r="AC3990">
        <v>19</v>
      </c>
      <c r="AD3990">
        <v>100617</v>
      </c>
      <c r="AE3990">
        <v>20</v>
      </c>
      <c r="AF3990">
        <v>202060</v>
      </c>
      <c r="AG3990">
        <v>18</v>
      </c>
      <c r="AH3990" t="e">
        <f>VLOOKUP(AF3990,关卡难度线!B:H,11,0)</f>
        <v>#N/A</v>
      </c>
    </row>
    <row r="3991" spans="14:34">
      <c r="N3991" s="14">
        <v>100616</v>
      </c>
      <c r="O3991">
        <v>11</v>
      </c>
      <c r="P3991">
        <v>100617</v>
      </c>
      <c r="Q3991">
        <v>12</v>
      </c>
      <c r="R3991">
        <v>100616</v>
      </c>
      <c r="S3991">
        <v>13</v>
      </c>
      <c r="T3991">
        <v>100618</v>
      </c>
      <c r="U3991">
        <v>14</v>
      </c>
      <c r="V3991">
        <v>100616</v>
      </c>
      <c r="W3991">
        <v>15</v>
      </c>
      <c r="X3991">
        <v>100618</v>
      </c>
      <c r="Y3991">
        <v>16</v>
      </c>
      <c r="Z3991">
        <v>100617</v>
      </c>
      <c r="AA3991">
        <v>17</v>
      </c>
      <c r="AB3991">
        <v>100617</v>
      </c>
      <c r="AC3991">
        <v>19</v>
      </c>
      <c r="AD3991">
        <v>100616</v>
      </c>
      <c r="AE3991">
        <v>20</v>
      </c>
      <c r="AF3991">
        <v>202051</v>
      </c>
      <c r="AG3991">
        <v>18</v>
      </c>
      <c r="AH3991" t="e">
        <f>VLOOKUP(AF3991,关卡难度线!B:H,11,0)</f>
        <v>#N/A</v>
      </c>
    </row>
    <row r="3992" spans="14:34">
      <c r="N3992" s="14">
        <v>100616</v>
      </c>
      <c r="O3992">
        <v>11</v>
      </c>
      <c r="P3992">
        <v>100617</v>
      </c>
      <c r="Q3992">
        <v>12</v>
      </c>
      <c r="R3992">
        <v>100616</v>
      </c>
      <c r="S3992">
        <v>13</v>
      </c>
      <c r="T3992">
        <v>100618</v>
      </c>
      <c r="U3992">
        <v>14</v>
      </c>
      <c r="V3992">
        <v>100618</v>
      </c>
      <c r="W3992">
        <v>15</v>
      </c>
      <c r="X3992">
        <v>100616</v>
      </c>
      <c r="Y3992">
        <v>16</v>
      </c>
      <c r="Z3992">
        <v>100616</v>
      </c>
      <c r="AA3992">
        <v>17</v>
      </c>
      <c r="AB3992">
        <v>100617</v>
      </c>
      <c r="AC3992">
        <v>19</v>
      </c>
      <c r="AD3992">
        <v>100616</v>
      </c>
      <c r="AE3992">
        <v>20</v>
      </c>
      <c r="AF3992">
        <v>202052</v>
      </c>
      <c r="AG3992">
        <v>18</v>
      </c>
      <c r="AH3992" t="e">
        <f>VLOOKUP(AF3992,关卡难度线!B:H,11,0)</f>
        <v>#N/A</v>
      </c>
    </row>
    <row r="3993" spans="14:34">
      <c r="N3993" s="14">
        <v>100617</v>
      </c>
      <c r="O3993">
        <v>11</v>
      </c>
      <c r="P3993">
        <v>100618</v>
      </c>
      <c r="Q3993">
        <v>12</v>
      </c>
      <c r="R3993">
        <v>100617</v>
      </c>
      <c r="S3993">
        <v>13</v>
      </c>
      <c r="T3993">
        <v>100617</v>
      </c>
      <c r="U3993">
        <v>14</v>
      </c>
      <c r="V3993">
        <v>100616</v>
      </c>
      <c r="W3993">
        <v>15</v>
      </c>
      <c r="X3993">
        <v>100618</v>
      </c>
      <c r="Y3993">
        <v>16</v>
      </c>
      <c r="Z3993">
        <v>100618</v>
      </c>
      <c r="AA3993">
        <v>17</v>
      </c>
      <c r="AB3993">
        <v>100618</v>
      </c>
      <c r="AC3993">
        <v>19</v>
      </c>
      <c r="AD3993">
        <v>100617</v>
      </c>
      <c r="AE3993">
        <v>20</v>
      </c>
      <c r="AF3993">
        <v>202053</v>
      </c>
      <c r="AG3993">
        <v>18</v>
      </c>
      <c r="AH3993" t="e">
        <f>VLOOKUP(AF3993,关卡难度线!B:H,11,0)</f>
        <v>#N/A</v>
      </c>
    </row>
    <row r="3994" spans="14:34">
      <c r="N3994" s="14">
        <v>100618</v>
      </c>
      <c r="O3994">
        <v>11</v>
      </c>
      <c r="P3994">
        <v>100617</v>
      </c>
      <c r="Q3994">
        <v>12</v>
      </c>
      <c r="R3994">
        <v>100616</v>
      </c>
      <c r="S3994">
        <v>13</v>
      </c>
      <c r="T3994">
        <v>100616</v>
      </c>
      <c r="U3994">
        <v>14</v>
      </c>
      <c r="V3994">
        <v>100616</v>
      </c>
      <c r="W3994">
        <v>15</v>
      </c>
      <c r="X3994">
        <v>100618</v>
      </c>
      <c r="Y3994">
        <v>16</v>
      </c>
      <c r="Z3994">
        <v>100618</v>
      </c>
      <c r="AA3994">
        <v>17</v>
      </c>
      <c r="AB3994">
        <v>100616</v>
      </c>
      <c r="AC3994">
        <v>19</v>
      </c>
      <c r="AD3994">
        <v>100617</v>
      </c>
      <c r="AE3994">
        <v>20</v>
      </c>
      <c r="AF3994">
        <v>202054</v>
      </c>
      <c r="AG3994">
        <v>18</v>
      </c>
      <c r="AH3994" t="e">
        <f>VLOOKUP(AF3994,关卡难度线!B:H,11,0)</f>
        <v>#N/A</v>
      </c>
    </row>
    <row r="3995" spans="14:34">
      <c r="N3995" s="14">
        <v>100617</v>
      </c>
      <c r="O3995">
        <v>11</v>
      </c>
      <c r="P3995">
        <v>100616</v>
      </c>
      <c r="Q3995">
        <v>12</v>
      </c>
      <c r="R3995">
        <v>100618</v>
      </c>
      <c r="S3995">
        <v>13</v>
      </c>
      <c r="T3995">
        <v>100616</v>
      </c>
      <c r="U3995">
        <v>14</v>
      </c>
      <c r="V3995">
        <v>100618</v>
      </c>
      <c r="W3995">
        <v>15</v>
      </c>
      <c r="X3995">
        <v>100618</v>
      </c>
      <c r="Y3995">
        <v>16</v>
      </c>
      <c r="Z3995">
        <v>100616</v>
      </c>
      <c r="AA3995">
        <v>17</v>
      </c>
      <c r="AB3995">
        <v>100617</v>
      </c>
      <c r="AC3995">
        <v>19</v>
      </c>
      <c r="AD3995">
        <v>100616</v>
      </c>
      <c r="AE3995">
        <v>20</v>
      </c>
      <c r="AF3995">
        <v>202055</v>
      </c>
      <c r="AG3995">
        <v>18</v>
      </c>
      <c r="AH3995" t="e">
        <f>VLOOKUP(AF3995,关卡难度线!B:H,11,0)</f>
        <v>#N/A</v>
      </c>
    </row>
    <row r="3996" spans="14:34">
      <c r="N3996" s="14">
        <v>100618</v>
      </c>
      <c r="O3996">
        <v>11</v>
      </c>
      <c r="P3996">
        <v>100618</v>
      </c>
      <c r="Q3996">
        <v>12</v>
      </c>
      <c r="R3996">
        <v>100618</v>
      </c>
      <c r="S3996">
        <v>13</v>
      </c>
      <c r="T3996">
        <v>100617</v>
      </c>
      <c r="U3996">
        <v>14</v>
      </c>
      <c r="V3996">
        <v>100616</v>
      </c>
      <c r="W3996">
        <v>15</v>
      </c>
      <c r="X3996">
        <v>100616</v>
      </c>
      <c r="Y3996">
        <v>16</v>
      </c>
      <c r="Z3996">
        <v>100618</v>
      </c>
      <c r="AA3996">
        <v>17</v>
      </c>
      <c r="AB3996">
        <v>100616</v>
      </c>
      <c r="AC3996">
        <v>19</v>
      </c>
      <c r="AD3996">
        <v>100617</v>
      </c>
      <c r="AE3996">
        <v>20</v>
      </c>
      <c r="AF3996">
        <v>202056</v>
      </c>
      <c r="AG3996">
        <v>18</v>
      </c>
      <c r="AH3996" t="e">
        <f>VLOOKUP(AF3996,关卡难度线!B:H,11,0)</f>
        <v>#N/A</v>
      </c>
    </row>
    <row r="3997" spans="14:34">
      <c r="N3997" s="14">
        <v>100618</v>
      </c>
      <c r="O3997">
        <v>11</v>
      </c>
      <c r="P3997">
        <v>100617</v>
      </c>
      <c r="Q3997">
        <v>12</v>
      </c>
      <c r="R3997">
        <v>100616</v>
      </c>
      <c r="S3997">
        <v>13</v>
      </c>
      <c r="T3997">
        <v>100616</v>
      </c>
      <c r="U3997">
        <v>14</v>
      </c>
      <c r="V3997">
        <v>100617</v>
      </c>
      <c r="W3997">
        <v>15</v>
      </c>
      <c r="X3997">
        <v>100616</v>
      </c>
      <c r="Y3997">
        <v>16</v>
      </c>
      <c r="Z3997">
        <v>100618</v>
      </c>
      <c r="AA3997">
        <v>17</v>
      </c>
      <c r="AB3997">
        <v>100616</v>
      </c>
      <c r="AC3997">
        <v>19</v>
      </c>
      <c r="AD3997">
        <v>100617</v>
      </c>
      <c r="AE3997">
        <v>20</v>
      </c>
      <c r="AF3997">
        <v>202057</v>
      </c>
      <c r="AG3997">
        <v>18</v>
      </c>
      <c r="AH3997" t="e">
        <f>VLOOKUP(AF3997,关卡难度线!B:H,11,0)</f>
        <v>#N/A</v>
      </c>
    </row>
    <row r="3998" spans="14:34">
      <c r="N3998" s="14">
        <v>100618</v>
      </c>
      <c r="O3998">
        <v>11</v>
      </c>
      <c r="P3998">
        <v>100618</v>
      </c>
      <c r="Q3998">
        <v>12</v>
      </c>
      <c r="R3998">
        <v>100616</v>
      </c>
      <c r="S3998">
        <v>13</v>
      </c>
      <c r="T3998">
        <v>100618</v>
      </c>
      <c r="U3998">
        <v>14</v>
      </c>
      <c r="V3998">
        <v>100618</v>
      </c>
      <c r="W3998">
        <v>15</v>
      </c>
      <c r="X3998">
        <v>100618</v>
      </c>
      <c r="Y3998">
        <v>16</v>
      </c>
      <c r="Z3998">
        <v>100617</v>
      </c>
      <c r="AA3998">
        <v>17</v>
      </c>
      <c r="AB3998">
        <v>100617</v>
      </c>
      <c r="AC3998">
        <v>19</v>
      </c>
      <c r="AD3998">
        <v>100617</v>
      </c>
      <c r="AE3998">
        <v>20</v>
      </c>
      <c r="AF3998">
        <v>202058</v>
      </c>
      <c r="AG3998">
        <v>18</v>
      </c>
      <c r="AH3998" t="e">
        <f>VLOOKUP(AF3998,关卡难度线!B:H,11,0)</f>
        <v>#N/A</v>
      </c>
    </row>
    <row r="3999" spans="14:34">
      <c r="N3999" s="14">
        <v>100616</v>
      </c>
      <c r="O3999">
        <v>11</v>
      </c>
      <c r="P3999">
        <v>100617</v>
      </c>
      <c r="Q3999">
        <v>12</v>
      </c>
      <c r="R3999">
        <v>100616</v>
      </c>
      <c r="S3999">
        <v>13</v>
      </c>
      <c r="T3999">
        <v>100616</v>
      </c>
      <c r="U3999">
        <v>14</v>
      </c>
      <c r="V3999">
        <v>100616</v>
      </c>
      <c r="W3999">
        <v>15</v>
      </c>
      <c r="X3999">
        <v>100618</v>
      </c>
      <c r="Y3999">
        <v>16</v>
      </c>
      <c r="Z3999">
        <v>100617</v>
      </c>
      <c r="AA3999">
        <v>17</v>
      </c>
      <c r="AB3999">
        <v>100616</v>
      </c>
      <c r="AC3999">
        <v>19</v>
      </c>
      <c r="AD3999">
        <v>100617</v>
      </c>
      <c r="AE3999">
        <v>20</v>
      </c>
      <c r="AF3999">
        <v>202059</v>
      </c>
      <c r="AG3999">
        <v>18</v>
      </c>
      <c r="AH3999" t="e">
        <f>VLOOKUP(AF3999,关卡难度线!B:H,11,0)</f>
        <v>#N/A</v>
      </c>
    </row>
    <row r="4000" spans="14:34">
      <c r="N4000" s="14">
        <v>100616</v>
      </c>
      <c r="O4000">
        <v>11</v>
      </c>
      <c r="P4000">
        <v>100618</v>
      </c>
      <c r="Q4000">
        <v>12</v>
      </c>
      <c r="R4000">
        <v>100617</v>
      </c>
      <c r="S4000">
        <v>13</v>
      </c>
      <c r="T4000">
        <v>100617</v>
      </c>
      <c r="U4000">
        <v>14</v>
      </c>
      <c r="V4000">
        <v>100616</v>
      </c>
      <c r="W4000">
        <v>15</v>
      </c>
      <c r="X4000">
        <v>100616</v>
      </c>
      <c r="Y4000">
        <v>16</v>
      </c>
      <c r="Z4000">
        <v>100616</v>
      </c>
      <c r="AA4000">
        <v>17</v>
      </c>
      <c r="AB4000">
        <v>100617</v>
      </c>
      <c r="AC4000">
        <v>19</v>
      </c>
      <c r="AD4000">
        <v>100617</v>
      </c>
      <c r="AE4000">
        <v>20</v>
      </c>
      <c r="AF4000">
        <v>202060</v>
      </c>
      <c r="AG4000">
        <v>18</v>
      </c>
      <c r="AH4000" t="e">
        <f>VLOOKUP(AF4000,关卡难度线!B:H,11,0)</f>
        <v>#N/A</v>
      </c>
    </row>
    <row r="4001" spans="14:34">
      <c r="N4001" s="14">
        <v>100620</v>
      </c>
      <c r="O4001">
        <v>11</v>
      </c>
      <c r="P4001">
        <v>100620</v>
      </c>
      <c r="Q4001">
        <v>12</v>
      </c>
      <c r="R4001">
        <v>100620</v>
      </c>
      <c r="S4001">
        <v>13</v>
      </c>
      <c r="T4001">
        <v>100621</v>
      </c>
      <c r="U4001">
        <v>14</v>
      </c>
      <c r="V4001">
        <v>100621</v>
      </c>
      <c r="W4001">
        <v>15</v>
      </c>
      <c r="X4001">
        <v>100621</v>
      </c>
      <c r="Y4001">
        <v>16</v>
      </c>
      <c r="Z4001">
        <v>100621</v>
      </c>
      <c r="AA4001">
        <v>17</v>
      </c>
      <c r="AB4001">
        <v>100621</v>
      </c>
      <c r="AC4001">
        <v>19</v>
      </c>
      <c r="AD4001">
        <v>100621</v>
      </c>
      <c r="AE4001">
        <v>20</v>
      </c>
      <c r="AF4001">
        <v>202061</v>
      </c>
      <c r="AG4001">
        <v>18</v>
      </c>
      <c r="AH4001" t="e">
        <f>VLOOKUP(AF4001,关卡难度线!B:H,11,0)</f>
        <v>#N/A</v>
      </c>
    </row>
    <row r="4002" spans="14:34">
      <c r="N4002" s="14">
        <v>100621</v>
      </c>
      <c r="O4002">
        <v>11</v>
      </c>
      <c r="P4002">
        <v>100620</v>
      </c>
      <c r="Q4002">
        <v>12</v>
      </c>
      <c r="R4002">
        <v>100619</v>
      </c>
      <c r="S4002">
        <v>13</v>
      </c>
      <c r="T4002">
        <v>100621</v>
      </c>
      <c r="U4002">
        <v>14</v>
      </c>
      <c r="V4002">
        <v>100621</v>
      </c>
      <c r="W4002">
        <v>15</v>
      </c>
      <c r="X4002">
        <v>100619</v>
      </c>
      <c r="Y4002">
        <v>16</v>
      </c>
      <c r="Z4002">
        <v>100619</v>
      </c>
      <c r="AA4002">
        <v>17</v>
      </c>
      <c r="AB4002">
        <v>100620</v>
      </c>
      <c r="AC4002">
        <v>19</v>
      </c>
      <c r="AD4002">
        <v>100620</v>
      </c>
      <c r="AE4002">
        <v>20</v>
      </c>
      <c r="AF4002">
        <v>202062</v>
      </c>
      <c r="AG4002">
        <v>18</v>
      </c>
      <c r="AH4002" t="e">
        <f>VLOOKUP(AF4002,关卡难度线!B:H,11,0)</f>
        <v>#N/A</v>
      </c>
    </row>
    <row r="4003" spans="14:34">
      <c r="N4003" s="14">
        <v>100619</v>
      </c>
      <c r="O4003">
        <v>11</v>
      </c>
      <c r="P4003">
        <v>100621</v>
      </c>
      <c r="Q4003">
        <v>12</v>
      </c>
      <c r="R4003">
        <v>100619</v>
      </c>
      <c r="S4003">
        <v>13</v>
      </c>
      <c r="T4003">
        <v>100619</v>
      </c>
      <c r="U4003">
        <v>14</v>
      </c>
      <c r="V4003">
        <v>100620</v>
      </c>
      <c r="W4003">
        <v>15</v>
      </c>
      <c r="X4003">
        <v>100621</v>
      </c>
      <c r="Y4003">
        <v>16</v>
      </c>
      <c r="Z4003">
        <v>100619</v>
      </c>
      <c r="AA4003">
        <v>17</v>
      </c>
      <c r="AB4003">
        <v>100620</v>
      </c>
      <c r="AC4003">
        <v>19</v>
      </c>
      <c r="AD4003">
        <v>100619</v>
      </c>
      <c r="AE4003">
        <v>20</v>
      </c>
      <c r="AF4003">
        <v>202063</v>
      </c>
      <c r="AG4003">
        <v>18</v>
      </c>
      <c r="AH4003" t="e">
        <f>VLOOKUP(AF4003,关卡难度线!B:H,11,0)</f>
        <v>#N/A</v>
      </c>
    </row>
    <row r="4004" spans="14:34">
      <c r="N4004" s="14">
        <v>100620</v>
      </c>
      <c r="O4004">
        <v>11</v>
      </c>
      <c r="P4004">
        <v>100619</v>
      </c>
      <c r="Q4004">
        <v>12</v>
      </c>
      <c r="R4004">
        <v>100621</v>
      </c>
      <c r="S4004">
        <v>13</v>
      </c>
      <c r="T4004">
        <v>100621</v>
      </c>
      <c r="U4004">
        <v>14</v>
      </c>
      <c r="V4004">
        <v>100619</v>
      </c>
      <c r="W4004">
        <v>15</v>
      </c>
      <c r="X4004">
        <v>100620</v>
      </c>
      <c r="Y4004">
        <v>16</v>
      </c>
      <c r="Z4004">
        <v>100620</v>
      </c>
      <c r="AA4004">
        <v>17</v>
      </c>
      <c r="AB4004">
        <v>100619</v>
      </c>
      <c r="AC4004">
        <v>19</v>
      </c>
      <c r="AD4004">
        <v>100621</v>
      </c>
      <c r="AE4004">
        <v>20</v>
      </c>
      <c r="AF4004">
        <v>202064</v>
      </c>
      <c r="AG4004">
        <v>18</v>
      </c>
      <c r="AH4004" t="e">
        <f>VLOOKUP(AF4004,关卡难度线!B:H,11,0)</f>
        <v>#N/A</v>
      </c>
    </row>
    <row r="4005" spans="14:34">
      <c r="N4005" s="14">
        <v>100620</v>
      </c>
      <c r="O4005">
        <v>11</v>
      </c>
      <c r="P4005">
        <v>100621</v>
      </c>
      <c r="Q4005">
        <v>12</v>
      </c>
      <c r="R4005">
        <v>100621</v>
      </c>
      <c r="S4005">
        <v>13</v>
      </c>
      <c r="T4005">
        <v>100619</v>
      </c>
      <c r="U4005">
        <v>14</v>
      </c>
      <c r="V4005">
        <v>100620</v>
      </c>
      <c r="W4005">
        <v>15</v>
      </c>
      <c r="X4005">
        <v>100619</v>
      </c>
      <c r="Y4005">
        <v>16</v>
      </c>
      <c r="Z4005">
        <v>100620</v>
      </c>
      <c r="AA4005">
        <v>17</v>
      </c>
      <c r="AB4005">
        <v>100620</v>
      </c>
      <c r="AC4005">
        <v>19</v>
      </c>
      <c r="AD4005">
        <v>100619</v>
      </c>
      <c r="AE4005">
        <v>20</v>
      </c>
      <c r="AF4005">
        <v>202065</v>
      </c>
      <c r="AG4005">
        <v>18</v>
      </c>
      <c r="AH4005" t="e">
        <f>VLOOKUP(AF4005,关卡难度线!B:H,11,0)</f>
        <v>#N/A</v>
      </c>
    </row>
    <row r="4006" spans="14:34">
      <c r="N4006" s="14">
        <v>100621</v>
      </c>
      <c r="O4006">
        <v>11</v>
      </c>
      <c r="P4006">
        <v>100620</v>
      </c>
      <c r="Q4006">
        <v>12</v>
      </c>
      <c r="R4006">
        <v>100619</v>
      </c>
      <c r="S4006">
        <v>13</v>
      </c>
      <c r="T4006">
        <v>100621</v>
      </c>
      <c r="U4006">
        <v>14</v>
      </c>
      <c r="V4006">
        <v>100621</v>
      </c>
      <c r="W4006">
        <v>15</v>
      </c>
      <c r="X4006">
        <v>100621</v>
      </c>
      <c r="Y4006">
        <v>16</v>
      </c>
      <c r="Z4006">
        <v>100621</v>
      </c>
      <c r="AA4006">
        <v>17</v>
      </c>
      <c r="AB4006">
        <v>100619</v>
      </c>
      <c r="AC4006">
        <v>19</v>
      </c>
      <c r="AD4006">
        <v>100619</v>
      </c>
      <c r="AE4006">
        <v>20</v>
      </c>
      <c r="AF4006">
        <v>202066</v>
      </c>
      <c r="AG4006">
        <v>18</v>
      </c>
      <c r="AH4006" t="e">
        <f>VLOOKUP(AF4006,关卡难度线!B:H,11,0)</f>
        <v>#N/A</v>
      </c>
    </row>
    <row r="4007" spans="14:34">
      <c r="N4007" s="14">
        <v>100619</v>
      </c>
      <c r="O4007">
        <v>11</v>
      </c>
      <c r="P4007">
        <v>100621</v>
      </c>
      <c r="Q4007">
        <v>12</v>
      </c>
      <c r="R4007">
        <v>100621</v>
      </c>
      <c r="S4007">
        <v>13</v>
      </c>
      <c r="T4007">
        <v>100620</v>
      </c>
      <c r="U4007">
        <v>14</v>
      </c>
      <c r="V4007">
        <v>100620</v>
      </c>
      <c r="W4007">
        <v>15</v>
      </c>
      <c r="X4007">
        <v>100619</v>
      </c>
      <c r="Y4007">
        <v>16</v>
      </c>
      <c r="Z4007">
        <v>100619</v>
      </c>
      <c r="AA4007">
        <v>17</v>
      </c>
      <c r="AB4007">
        <v>100620</v>
      </c>
      <c r="AC4007">
        <v>19</v>
      </c>
      <c r="AD4007">
        <v>100619</v>
      </c>
      <c r="AE4007">
        <v>20</v>
      </c>
      <c r="AF4007">
        <v>202067</v>
      </c>
      <c r="AG4007">
        <v>18</v>
      </c>
      <c r="AH4007" t="e">
        <f>VLOOKUP(AF4007,关卡难度线!B:H,11,0)</f>
        <v>#N/A</v>
      </c>
    </row>
    <row r="4008" spans="14:34">
      <c r="N4008" s="14">
        <v>100619</v>
      </c>
      <c r="O4008">
        <v>11</v>
      </c>
      <c r="P4008">
        <v>100619</v>
      </c>
      <c r="Q4008">
        <v>12</v>
      </c>
      <c r="R4008">
        <v>100619</v>
      </c>
      <c r="S4008">
        <v>13</v>
      </c>
      <c r="T4008">
        <v>100620</v>
      </c>
      <c r="U4008">
        <v>14</v>
      </c>
      <c r="V4008">
        <v>100620</v>
      </c>
      <c r="W4008">
        <v>15</v>
      </c>
      <c r="X4008">
        <v>100620</v>
      </c>
      <c r="Y4008">
        <v>16</v>
      </c>
      <c r="Z4008">
        <v>100620</v>
      </c>
      <c r="AA4008">
        <v>17</v>
      </c>
      <c r="AB4008">
        <v>100621</v>
      </c>
      <c r="AC4008">
        <v>19</v>
      </c>
      <c r="AD4008">
        <v>100620</v>
      </c>
      <c r="AE4008">
        <v>20</v>
      </c>
      <c r="AF4008">
        <v>202068</v>
      </c>
      <c r="AG4008">
        <v>18</v>
      </c>
      <c r="AH4008" t="e">
        <f>VLOOKUP(AF4008,关卡难度线!B:H,11,0)</f>
        <v>#N/A</v>
      </c>
    </row>
    <row r="4009" spans="14:34">
      <c r="N4009" s="14">
        <v>100621</v>
      </c>
      <c r="O4009">
        <v>11</v>
      </c>
      <c r="P4009">
        <v>100619</v>
      </c>
      <c r="Q4009">
        <v>12</v>
      </c>
      <c r="R4009">
        <v>100620</v>
      </c>
      <c r="S4009">
        <v>13</v>
      </c>
      <c r="T4009">
        <v>100620</v>
      </c>
      <c r="U4009">
        <v>14</v>
      </c>
      <c r="V4009">
        <v>100619</v>
      </c>
      <c r="W4009">
        <v>15</v>
      </c>
      <c r="X4009">
        <v>100621</v>
      </c>
      <c r="Y4009">
        <v>16</v>
      </c>
      <c r="Z4009">
        <v>100620</v>
      </c>
      <c r="AA4009">
        <v>17</v>
      </c>
      <c r="AB4009">
        <v>100620</v>
      </c>
      <c r="AC4009">
        <v>19</v>
      </c>
      <c r="AD4009">
        <v>100621</v>
      </c>
      <c r="AE4009">
        <v>20</v>
      </c>
      <c r="AF4009">
        <v>202069</v>
      </c>
      <c r="AG4009">
        <v>18</v>
      </c>
      <c r="AH4009" t="e">
        <f>VLOOKUP(AF4009,关卡难度线!B:H,11,0)</f>
        <v>#N/A</v>
      </c>
    </row>
    <row r="4010" spans="14:34">
      <c r="N4010" s="14">
        <v>100620</v>
      </c>
      <c r="O4010">
        <v>11</v>
      </c>
      <c r="P4010">
        <v>100621</v>
      </c>
      <c r="Q4010">
        <v>12</v>
      </c>
      <c r="R4010">
        <v>100621</v>
      </c>
      <c r="S4010">
        <v>13</v>
      </c>
      <c r="T4010">
        <v>100619</v>
      </c>
      <c r="U4010">
        <v>14</v>
      </c>
      <c r="V4010">
        <v>100620</v>
      </c>
      <c r="W4010">
        <v>15</v>
      </c>
      <c r="X4010">
        <v>100619</v>
      </c>
      <c r="Y4010">
        <v>16</v>
      </c>
      <c r="Z4010">
        <v>100621</v>
      </c>
      <c r="AA4010">
        <v>17</v>
      </c>
      <c r="AB4010">
        <v>100619</v>
      </c>
      <c r="AC4010">
        <v>19</v>
      </c>
      <c r="AD4010">
        <v>100621</v>
      </c>
      <c r="AE4010">
        <v>20</v>
      </c>
      <c r="AF4010">
        <v>202070</v>
      </c>
      <c r="AG4010">
        <v>18</v>
      </c>
      <c r="AH4010" t="e">
        <f>VLOOKUP(AF4010,关卡难度线!B:H,11,0)</f>
        <v>#N/A</v>
      </c>
    </row>
    <row r="4011" spans="14:34">
      <c r="N4011" s="14">
        <v>100620</v>
      </c>
      <c r="O4011">
        <v>11</v>
      </c>
      <c r="P4011">
        <v>100620</v>
      </c>
      <c r="Q4011">
        <v>12</v>
      </c>
      <c r="R4011">
        <v>100620</v>
      </c>
      <c r="S4011">
        <v>13</v>
      </c>
      <c r="T4011">
        <v>100621</v>
      </c>
      <c r="U4011">
        <v>14</v>
      </c>
      <c r="V4011">
        <v>100621</v>
      </c>
      <c r="W4011">
        <v>15</v>
      </c>
      <c r="X4011">
        <v>100621</v>
      </c>
      <c r="Y4011">
        <v>16</v>
      </c>
      <c r="Z4011">
        <v>100621</v>
      </c>
      <c r="AA4011">
        <v>17</v>
      </c>
      <c r="AB4011">
        <v>100621</v>
      </c>
      <c r="AC4011">
        <v>19</v>
      </c>
      <c r="AD4011">
        <v>100621</v>
      </c>
      <c r="AE4011">
        <v>20</v>
      </c>
      <c r="AF4011">
        <v>202061</v>
      </c>
      <c r="AG4011">
        <v>18</v>
      </c>
      <c r="AH4011" t="e">
        <f>VLOOKUP(AF4011,关卡难度线!B:H,11,0)</f>
        <v>#N/A</v>
      </c>
    </row>
    <row r="4012" spans="14:34">
      <c r="N4012" s="14">
        <v>100621</v>
      </c>
      <c r="O4012">
        <v>11</v>
      </c>
      <c r="P4012">
        <v>100620</v>
      </c>
      <c r="Q4012">
        <v>12</v>
      </c>
      <c r="R4012">
        <v>100619</v>
      </c>
      <c r="S4012">
        <v>13</v>
      </c>
      <c r="T4012">
        <v>100621</v>
      </c>
      <c r="U4012">
        <v>14</v>
      </c>
      <c r="V4012">
        <v>100621</v>
      </c>
      <c r="W4012">
        <v>15</v>
      </c>
      <c r="X4012">
        <v>100619</v>
      </c>
      <c r="Y4012">
        <v>16</v>
      </c>
      <c r="Z4012">
        <v>100619</v>
      </c>
      <c r="AA4012">
        <v>17</v>
      </c>
      <c r="AB4012">
        <v>100620</v>
      </c>
      <c r="AC4012">
        <v>19</v>
      </c>
      <c r="AD4012">
        <v>100620</v>
      </c>
      <c r="AE4012">
        <v>20</v>
      </c>
      <c r="AF4012">
        <v>202062</v>
      </c>
      <c r="AG4012">
        <v>18</v>
      </c>
      <c r="AH4012" t="e">
        <f>VLOOKUP(AF4012,关卡难度线!B:H,11,0)</f>
        <v>#N/A</v>
      </c>
    </row>
    <row r="4013" spans="14:34">
      <c r="N4013" s="14">
        <v>100619</v>
      </c>
      <c r="O4013">
        <v>11</v>
      </c>
      <c r="P4013">
        <v>100621</v>
      </c>
      <c r="Q4013">
        <v>12</v>
      </c>
      <c r="R4013">
        <v>100619</v>
      </c>
      <c r="S4013">
        <v>13</v>
      </c>
      <c r="T4013">
        <v>100619</v>
      </c>
      <c r="U4013">
        <v>14</v>
      </c>
      <c r="V4013">
        <v>100620</v>
      </c>
      <c r="W4013">
        <v>15</v>
      </c>
      <c r="X4013">
        <v>100621</v>
      </c>
      <c r="Y4013">
        <v>16</v>
      </c>
      <c r="Z4013">
        <v>100619</v>
      </c>
      <c r="AA4013">
        <v>17</v>
      </c>
      <c r="AB4013">
        <v>100620</v>
      </c>
      <c r="AC4013">
        <v>19</v>
      </c>
      <c r="AD4013">
        <v>100619</v>
      </c>
      <c r="AE4013">
        <v>20</v>
      </c>
      <c r="AF4013">
        <v>202063</v>
      </c>
      <c r="AG4013">
        <v>18</v>
      </c>
      <c r="AH4013" t="e">
        <f>VLOOKUP(AF4013,关卡难度线!B:H,11,0)</f>
        <v>#N/A</v>
      </c>
    </row>
    <row r="4014" spans="14:34">
      <c r="N4014" s="14">
        <v>100620</v>
      </c>
      <c r="O4014">
        <v>11</v>
      </c>
      <c r="P4014">
        <v>100619</v>
      </c>
      <c r="Q4014">
        <v>12</v>
      </c>
      <c r="R4014">
        <v>100621</v>
      </c>
      <c r="S4014">
        <v>13</v>
      </c>
      <c r="T4014">
        <v>100621</v>
      </c>
      <c r="U4014">
        <v>14</v>
      </c>
      <c r="V4014">
        <v>100619</v>
      </c>
      <c r="W4014">
        <v>15</v>
      </c>
      <c r="X4014">
        <v>100620</v>
      </c>
      <c r="Y4014">
        <v>16</v>
      </c>
      <c r="Z4014">
        <v>100620</v>
      </c>
      <c r="AA4014">
        <v>17</v>
      </c>
      <c r="AB4014">
        <v>100619</v>
      </c>
      <c r="AC4014">
        <v>19</v>
      </c>
      <c r="AD4014">
        <v>100621</v>
      </c>
      <c r="AE4014">
        <v>20</v>
      </c>
      <c r="AF4014">
        <v>202064</v>
      </c>
      <c r="AG4014">
        <v>18</v>
      </c>
      <c r="AH4014" t="e">
        <f>VLOOKUP(AF4014,关卡难度线!B:H,11,0)</f>
        <v>#N/A</v>
      </c>
    </row>
    <row r="4015" spans="14:34">
      <c r="N4015" s="14">
        <v>100620</v>
      </c>
      <c r="O4015">
        <v>11</v>
      </c>
      <c r="P4015">
        <v>100621</v>
      </c>
      <c r="Q4015">
        <v>12</v>
      </c>
      <c r="R4015">
        <v>100621</v>
      </c>
      <c r="S4015">
        <v>13</v>
      </c>
      <c r="T4015">
        <v>100619</v>
      </c>
      <c r="U4015">
        <v>14</v>
      </c>
      <c r="V4015">
        <v>100620</v>
      </c>
      <c r="W4015">
        <v>15</v>
      </c>
      <c r="X4015">
        <v>100619</v>
      </c>
      <c r="Y4015">
        <v>16</v>
      </c>
      <c r="Z4015">
        <v>100620</v>
      </c>
      <c r="AA4015">
        <v>17</v>
      </c>
      <c r="AB4015">
        <v>100620</v>
      </c>
      <c r="AC4015">
        <v>19</v>
      </c>
      <c r="AD4015">
        <v>100619</v>
      </c>
      <c r="AE4015">
        <v>20</v>
      </c>
      <c r="AF4015">
        <v>202065</v>
      </c>
      <c r="AG4015">
        <v>18</v>
      </c>
      <c r="AH4015" t="e">
        <f>VLOOKUP(AF4015,关卡难度线!B:H,11,0)</f>
        <v>#N/A</v>
      </c>
    </row>
    <row r="4016" spans="14:34">
      <c r="N4016" s="14">
        <v>100621</v>
      </c>
      <c r="O4016">
        <v>11</v>
      </c>
      <c r="P4016">
        <v>100620</v>
      </c>
      <c r="Q4016">
        <v>12</v>
      </c>
      <c r="R4016">
        <v>100619</v>
      </c>
      <c r="S4016">
        <v>13</v>
      </c>
      <c r="T4016">
        <v>100621</v>
      </c>
      <c r="U4016">
        <v>14</v>
      </c>
      <c r="V4016">
        <v>100621</v>
      </c>
      <c r="W4016">
        <v>15</v>
      </c>
      <c r="X4016">
        <v>100621</v>
      </c>
      <c r="Y4016">
        <v>16</v>
      </c>
      <c r="Z4016">
        <v>100621</v>
      </c>
      <c r="AA4016">
        <v>17</v>
      </c>
      <c r="AB4016">
        <v>100619</v>
      </c>
      <c r="AC4016">
        <v>19</v>
      </c>
      <c r="AD4016">
        <v>100619</v>
      </c>
      <c r="AE4016">
        <v>20</v>
      </c>
      <c r="AF4016">
        <v>202066</v>
      </c>
      <c r="AG4016">
        <v>18</v>
      </c>
      <c r="AH4016" t="e">
        <f>VLOOKUP(AF4016,关卡难度线!B:H,11,0)</f>
        <v>#N/A</v>
      </c>
    </row>
    <row r="4017" spans="14:34">
      <c r="N4017" s="14">
        <v>100619</v>
      </c>
      <c r="O4017">
        <v>11</v>
      </c>
      <c r="P4017">
        <v>100621</v>
      </c>
      <c r="Q4017">
        <v>12</v>
      </c>
      <c r="R4017">
        <v>100621</v>
      </c>
      <c r="S4017">
        <v>13</v>
      </c>
      <c r="T4017">
        <v>100620</v>
      </c>
      <c r="U4017">
        <v>14</v>
      </c>
      <c r="V4017">
        <v>100620</v>
      </c>
      <c r="W4017">
        <v>15</v>
      </c>
      <c r="X4017">
        <v>100619</v>
      </c>
      <c r="Y4017">
        <v>16</v>
      </c>
      <c r="Z4017">
        <v>100619</v>
      </c>
      <c r="AA4017">
        <v>17</v>
      </c>
      <c r="AB4017">
        <v>100620</v>
      </c>
      <c r="AC4017">
        <v>19</v>
      </c>
      <c r="AD4017">
        <v>100619</v>
      </c>
      <c r="AE4017">
        <v>20</v>
      </c>
      <c r="AF4017">
        <v>202067</v>
      </c>
      <c r="AG4017">
        <v>18</v>
      </c>
      <c r="AH4017" t="e">
        <f>VLOOKUP(AF4017,关卡难度线!B:H,11,0)</f>
        <v>#N/A</v>
      </c>
    </row>
    <row r="4018" spans="14:34">
      <c r="N4018" s="14">
        <v>100619</v>
      </c>
      <c r="O4018">
        <v>11</v>
      </c>
      <c r="P4018">
        <v>100619</v>
      </c>
      <c r="Q4018">
        <v>12</v>
      </c>
      <c r="R4018">
        <v>100619</v>
      </c>
      <c r="S4018">
        <v>13</v>
      </c>
      <c r="T4018">
        <v>100620</v>
      </c>
      <c r="U4018">
        <v>14</v>
      </c>
      <c r="V4018">
        <v>100620</v>
      </c>
      <c r="W4018">
        <v>15</v>
      </c>
      <c r="X4018">
        <v>100620</v>
      </c>
      <c r="Y4018">
        <v>16</v>
      </c>
      <c r="Z4018">
        <v>100620</v>
      </c>
      <c r="AA4018">
        <v>17</v>
      </c>
      <c r="AB4018">
        <v>100621</v>
      </c>
      <c r="AC4018">
        <v>19</v>
      </c>
      <c r="AD4018">
        <v>100620</v>
      </c>
      <c r="AE4018">
        <v>20</v>
      </c>
      <c r="AF4018">
        <v>202068</v>
      </c>
      <c r="AG4018">
        <v>18</v>
      </c>
      <c r="AH4018" t="e">
        <f>VLOOKUP(AF4018,关卡难度线!B:H,11,0)</f>
        <v>#N/A</v>
      </c>
    </row>
    <row r="4019" spans="14:34">
      <c r="N4019" s="14">
        <v>100621</v>
      </c>
      <c r="O4019">
        <v>11</v>
      </c>
      <c r="P4019">
        <v>100619</v>
      </c>
      <c r="Q4019">
        <v>12</v>
      </c>
      <c r="R4019">
        <v>100620</v>
      </c>
      <c r="S4019">
        <v>13</v>
      </c>
      <c r="T4019">
        <v>100620</v>
      </c>
      <c r="U4019">
        <v>14</v>
      </c>
      <c r="V4019">
        <v>100619</v>
      </c>
      <c r="W4019">
        <v>15</v>
      </c>
      <c r="X4019">
        <v>100621</v>
      </c>
      <c r="Y4019">
        <v>16</v>
      </c>
      <c r="Z4019">
        <v>100620</v>
      </c>
      <c r="AA4019">
        <v>17</v>
      </c>
      <c r="AB4019">
        <v>100620</v>
      </c>
      <c r="AC4019">
        <v>19</v>
      </c>
      <c r="AD4019">
        <v>100621</v>
      </c>
      <c r="AE4019">
        <v>20</v>
      </c>
      <c r="AF4019">
        <v>202069</v>
      </c>
      <c r="AG4019">
        <v>18</v>
      </c>
      <c r="AH4019" t="e">
        <f>VLOOKUP(AF4019,关卡难度线!B:H,11,0)</f>
        <v>#N/A</v>
      </c>
    </row>
    <row r="4020" spans="14:34">
      <c r="N4020" s="14">
        <v>100620</v>
      </c>
      <c r="O4020">
        <v>11</v>
      </c>
      <c r="P4020">
        <v>100621</v>
      </c>
      <c r="Q4020">
        <v>12</v>
      </c>
      <c r="R4020">
        <v>100621</v>
      </c>
      <c r="S4020">
        <v>13</v>
      </c>
      <c r="T4020">
        <v>100619</v>
      </c>
      <c r="U4020">
        <v>14</v>
      </c>
      <c r="V4020">
        <v>100620</v>
      </c>
      <c r="W4020">
        <v>15</v>
      </c>
      <c r="X4020">
        <v>100619</v>
      </c>
      <c r="Y4020">
        <v>16</v>
      </c>
      <c r="Z4020">
        <v>100621</v>
      </c>
      <c r="AA4020">
        <v>17</v>
      </c>
      <c r="AB4020">
        <v>100619</v>
      </c>
      <c r="AC4020">
        <v>19</v>
      </c>
      <c r="AD4020">
        <v>100621</v>
      </c>
      <c r="AE4020">
        <v>20</v>
      </c>
      <c r="AF4020">
        <v>202070</v>
      </c>
      <c r="AG4020">
        <v>18</v>
      </c>
      <c r="AH4020" t="e">
        <f>VLOOKUP(AF4020,关卡难度线!B:H,11,0)</f>
        <v>#N/A</v>
      </c>
    </row>
    <row r="4021" spans="14:34">
      <c r="N4021" s="14">
        <v>100622</v>
      </c>
      <c r="O4021">
        <v>11</v>
      </c>
      <c r="P4021">
        <v>100622</v>
      </c>
      <c r="Q4021">
        <v>12</v>
      </c>
      <c r="R4021">
        <v>100624</v>
      </c>
      <c r="S4021">
        <v>13</v>
      </c>
      <c r="T4021">
        <v>100624</v>
      </c>
      <c r="U4021">
        <v>14</v>
      </c>
      <c r="V4021">
        <v>100622</v>
      </c>
      <c r="W4021">
        <v>15</v>
      </c>
      <c r="X4021">
        <v>100623</v>
      </c>
      <c r="Y4021">
        <v>16</v>
      </c>
      <c r="Z4021">
        <v>100624</v>
      </c>
      <c r="AA4021">
        <v>17</v>
      </c>
      <c r="AB4021">
        <v>100624</v>
      </c>
      <c r="AC4021">
        <v>19</v>
      </c>
      <c r="AD4021">
        <v>100624</v>
      </c>
      <c r="AE4021">
        <v>20</v>
      </c>
      <c r="AF4021">
        <v>202071</v>
      </c>
      <c r="AG4021">
        <v>18</v>
      </c>
      <c r="AH4021" t="e">
        <f>VLOOKUP(AF4021,关卡难度线!B:H,11,0)</f>
        <v>#N/A</v>
      </c>
    </row>
    <row r="4022" spans="14:34">
      <c r="N4022" s="14">
        <v>100624</v>
      </c>
      <c r="O4022">
        <v>11</v>
      </c>
      <c r="P4022">
        <v>100624</v>
      </c>
      <c r="Q4022">
        <v>12</v>
      </c>
      <c r="R4022">
        <v>100624</v>
      </c>
      <c r="S4022">
        <v>13</v>
      </c>
      <c r="T4022">
        <v>100624</v>
      </c>
      <c r="U4022">
        <v>14</v>
      </c>
      <c r="V4022">
        <v>100624</v>
      </c>
      <c r="W4022">
        <v>15</v>
      </c>
      <c r="X4022">
        <v>100623</v>
      </c>
      <c r="Y4022">
        <v>16</v>
      </c>
      <c r="Z4022">
        <v>100622</v>
      </c>
      <c r="AA4022">
        <v>17</v>
      </c>
      <c r="AB4022">
        <v>100622</v>
      </c>
      <c r="AC4022">
        <v>19</v>
      </c>
      <c r="AD4022">
        <v>100624</v>
      </c>
      <c r="AE4022">
        <v>20</v>
      </c>
      <c r="AF4022">
        <v>202072</v>
      </c>
      <c r="AG4022">
        <v>18</v>
      </c>
      <c r="AH4022" t="e">
        <f>VLOOKUP(AF4022,关卡难度线!B:H,11,0)</f>
        <v>#N/A</v>
      </c>
    </row>
    <row r="4023" spans="14:34">
      <c r="N4023" s="14">
        <v>100623</v>
      </c>
      <c r="O4023">
        <v>11</v>
      </c>
      <c r="P4023">
        <v>100622</v>
      </c>
      <c r="Q4023">
        <v>12</v>
      </c>
      <c r="R4023">
        <v>100622</v>
      </c>
      <c r="S4023">
        <v>13</v>
      </c>
      <c r="T4023">
        <v>100624</v>
      </c>
      <c r="U4023">
        <v>14</v>
      </c>
      <c r="V4023">
        <v>100622</v>
      </c>
      <c r="W4023">
        <v>15</v>
      </c>
      <c r="X4023">
        <v>100622</v>
      </c>
      <c r="Y4023">
        <v>16</v>
      </c>
      <c r="Z4023">
        <v>100624</v>
      </c>
      <c r="AA4023">
        <v>17</v>
      </c>
      <c r="AB4023">
        <v>100622</v>
      </c>
      <c r="AC4023">
        <v>19</v>
      </c>
      <c r="AD4023">
        <v>100622</v>
      </c>
      <c r="AE4023">
        <v>20</v>
      </c>
      <c r="AF4023">
        <v>202073</v>
      </c>
      <c r="AG4023">
        <v>18</v>
      </c>
      <c r="AH4023" t="e">
        <f>VLOOKUP(AF4023,关卡难度线!B:H,11,0)</f>
        <v>#N/A</v>
      </c>
    </row>
    <row r="4024" spans="14:34">
      <c r="N4024" s="14">
        <v>100622</v>
      </c>
      <c r="O4024">
        <v>11</v>
      </c>
      <c r="P4024">
        <v>100622</v>
      </c>
      <c r="Q4024">
        <v>12</v>
      </c>
      <c r="R4024">
        <v>100622</v>
      </c>
      <c r="S4024">
        <v>13</v>
      </c>
      <c r="T4024">
        <v>100622</v>
      </c>
      <c r="U4024">
        <v>14</v>
      </c>
      <c r="V4024">
        <v>100623</v>
      </c>
      <c r="W4024">
        <v>15</v>
      </c>
      <c r="X4024">
        <v>100622</v>
      </c>
      <c r="Y4024">
        <v>16</v>
      </c>
      <c r="Z4024">
        <v>100624</v>
      </c>
      <c r="AA4024">
        <v>17</v>
      </c>
      <c r="AB4024">
        <v>100622</v>
      </c>
      <c r="AC4024">
        <v>19</v>
      </c>
      <c r="AD4024">
        <v>100622</v>
      </c>
      <c r="AE4024">
        <v>20</v>
      </c>
      <c r="AF4024">
        <v>202074</v>
      </c>
      <c r="AG4024">
        <v>18</v>
      </c>
      <c r="AH4024" t="e">
        <f>VLOOKUP(AF4024,关卡难度线!B:H,11,0)</f>
        <v>#N/A</v>
      </c>
    </row>
    <row r="4025" spans="14:34">
      <c r="N4025" s="14">
        <v>100622</v>
      </c>
      <c r="O4025">
        <v>11</v>
      </c>
      <c r="P4025">
        <v>100622</v>
      </c>
      <c r="Q4025">
        <v>12</v>
      </c>
      <c r="R4025">
        <v>100624</v>
      </c>
      <c r="S4025">
        <v>13</v>
      </c>
      <c r="T4025">
        <v>100624</v>
      </c>
      <c r="U4025">
        <v>14</v>
      </c>
      <c r="V4025">
        <v>100624</v>
      </c>
      <c r="W4025">
        <v>15</v>
      </c>
      <c r="X4025">
        <v>100624</v>
      </c>
      <c r="Y4025">
        <v>16</v>
      </c>
      <c r="Z4025">
        <v>100624</v>
      </c>
      <c r="AA4025">
        <v>17</v>
      </c>
      <c r="AB4025">
        <v>100624</v>
      </c>
      <c r="AC4025">
        <v>19</v>
      </c>
      <c r="AD4025">
        <v>100623</v>
      </c>
      <c r="AE4025">
        <v>20</v>
      </c>
      <c r="AF4025">
        <v>202075</v>
      </c>
      <c r="AG4025">
        <v>18</v>
      </c>
      <c r="AH4025" t="e">
        <f>VLOOKUP(AF4025,关卡难度线!B:H,11,0)</f>
        <v>#N/A</v>
      </c>
    </row>
    <row r="4026" spans="14:34">
      <c r="N4026" s="14">
        <v>100622</v>
      </c>
      <c r="O4026">
        <v>11</v>
      </c>
      <c r="P4026">
        <v>100623</v>
      </c>
      <c r="Q4026">
        <v>12</v>
      </c>
      <c r="R4026">
        <v>100622</v>
      </c>
      <c r="S4026">
        <v>13</v>
      </c>
      <c r="T4026">
        <v>100622</v>
      </c>
      <c r="U4026">
        <v>14</v>
      </c>
      <c r="V4026">
        <v>100623</v>
      </c>
      <c r="W4026">
        <v>15</v>
      </c>
      <c r="X4026">
        <v>100622</v>
      </c>
      <c r="Y4026">
        <v>16</v>
      </c>
      <c r="Z4026">
        <v>100623</v>
      </c>
      <c r="AA4026">
        <v>17</v>
      </c>
      <c r="AB4026">
        <v>100622</v>
      </c>
      <c r="AC4026">
        <v>19</v>
      </c>
      <c r="AD4026">
        <v>100623</v>
      </c>
      <c r="AE4026">
        <v>20</v>
      </c>
      <c r="AF4026">
        <v>202076</v>
      </c>
      <c r="AG4026">
        <v>18</v>
      </c>
      <c r="AH4026" t="e">
        <f>VLOOKUP(AF4026,关卡难度线!B:H,11,0)</f>
        <v>#N/A</v>
      </c>
    </row>
    <row r="4027" spans="14:34">
      <c r="N4027" s="14">
        <v>100622</v>
      </c>
      <c r="O4027">
        <v>11</v>
      </c>
      <c r="P4027">
        <v>100623</v>
      </c>
      <c r="Q4027">
        <v>12</v>
      </c>
      <c r="R4027">
        <v>100624</v>
      </c>
      <c r="S4027">
        <v>13</v>
      </c>
      <c r="T4027">
        <v>100624</v>
      </c>
      <c r="U4027">
        <v>14</v>
      </c>
      <c r="V4027">
        <v>100624</v>
      </c>
      <c r="W4027">
        <v>15</v>
      </c>
      <c r="X4027">
        <v>100623</v>
      </c>
      <c r="Y4027">
        <v>16</v>
      </c>
      <c r="Z4027">
        <v>100623</v>
      </c>
      <c r="AA4027">
        <v>17</v>
      </c>
      <c r="AB4027">
        <v>100622</v>
      </c>
      <c r="AC4027">
        <v>19</v>
      </c>
      <c r="AD4027">
        <v>100622</v>
      </c>
      <c r="AE4027">
        <v>20</v>
      </c>
      <c r="AF4027">
        <v>202077</v>
      </c>
      <c r="AG4027">
        <v>18</v>
      </c>
      <c r="AH4027" t="e">
        <f>VLOOKUP(AF4027,关卡难度线!B:H,11,0)</f>
        <v>#N/A</v>
      </c>
    </row>
    <row r="4028" spans="14:34">
      <c r="N4028" s="14">
        <v>100622</v>
      </c>
      <c r="O4028">
        <v>11</v>
      </c>
      <c r="P4028">
        <v>100623</v>
      </c>
      <c r="Q4028">
        <v>12</v>
      </c>
      <c r="R4028">
        <v>100624</v>
      </c>
      <c r="S4028">
        <v>13</v>
      </c>
      <c r="T4028">
        <v>100622</v>
      </c>
      <c r="U4028">
        <v>14</v>
      </c>
      <c r="V4028">
        <v>100623</v>
      </c>
      <c r="W4028">
        <v>15</v>
      </c>
      <c r="X4028">
        <v>100624</v>
      </c>
      <c r="Y4028">
        <v>16</v>
      </c>
      <c r="Z4028">
        <v>100622</v>
      </c>
      <c r="AA4028">
        <v>17</v>
      </c>
      <c r="AB4028">
        <v>100623</v>
      </c>
      <c r="AC4028">
        <v>19</v>
      </c>
      <c r="AD4028">
        <v>100622</v>
      </c>
      <c r="AE4028">
        <v>20</v>
      </c>
      <c r="AF4028">
        <v>202078</v>
      </c>
      <c r="AG4028">
        <v>18</v>
      </c>
      <c r="AH4028" t="e">
        <f>VLOOKUP(AF4028,关卡难度线!B:H,11,0)</f>
        <v>#N/A</v>
      </c>
    </row>
    <row r="4029" spans="14:34">
      <c r="N4029" s="14">
        <v>100624</v>
      </c>
      <c r="O4029">
        <v>11</v>
      </c>
      <c r="P4029">
        <v>100624</v>
      </c>
      <c r="Q4029">
        <v>12</v>
      </c>
      <c r="R4029">
        <v>100623</v>
      </c>
      <c r="S4029">
        <v>13</v>
      </c>
      <c r="T4029">
        <v>100624</v>
      </c>
      <c r="U4029">
        <v>14</v>
      </c>
      <c r="V4029">
        <v>100623</v>
      </c>
      <c r="W4029">
        <v>15</v>
      </c>
      <c r="X4029">
        <v>100622</v>
      </c>
      <c r="Y4029">
        <v>16</v>
      </c>
      <c r="Z4029">
        <v>100623</v>
      </c>
      <c r="AA4029">
        <v>17</v>
      </c>
      <c r="AB4029">
        <v>100623</v>
      </c>
      <c r="AC4029">
        <v>19</v>
      </c>
      <c r="AD4029">
        <v>100623</v>
      </c>
      <c r="AE4029">
        <v>20</v>
      </c>
      <c r="AF4029">
        <v>202079</v>
      </c>
      <c r="AG4029">
        <v>18</v>
      </c>
      <c r="AH4029" t="e">
        <f>VLOOKUP(AF4029,关卡难度线!B:H,11,0)</f>
        <v>#N/A</v>
      </c>
    </row>
    <row r="4030" spans="14:34">
      <c r="N4030" s="14">
        <v>100622</v>
      </c>
      <c r="O4030">
        <v>11</v>
      </c>
      <c r="P4030">
        <v>100624</v>
      </c>
      <c r="Q4030">
        <v>12</v>
      </c>
      <c r="R4030">
        <v>100622</v>
      </c>
      <c r="S4030">
        <v>13</v>
      </c>
      <c r="T4030">
        <v>100622</v>
      </c>
      <c r="U4030">
        <v>14</v>
      </c>
      <c r="V4030">
        <v>100624</v>
      </c>
      <c r="W4030">
        <v>15</v>
      </c>
      <c r="X4030">
        <v>100623</v>
      </c>
      <c r="Y4030">
        <v>16</v>
      </c>
      <c r="Z4030">
        <v>100623</v>
      </c>
      <c r="AA4030">
        <v>17</v>
      </c>
      <c r="AB4030">
        <v>100623</v>
      </c>
      <c r="AC4030">
        <v>19</v>
      </c>
      <c r="AD4030">
        <v>100622</v>
      </c>
      <c r="AE4030">
        <v>20</v>
      </c>
      <c r="AF4030">
        <v>202080</v>
      </c>
      <c r="AG4030">
        <v>18</v>
      </c>
      <c r="AH4030" t="e">
        <f>VLOOKUP(AF4030,关卡难度线!B:H,11,0)</f>
        <v>#N/A</v>
      </c>
    </row>
    <row r="4031" spans="14:34">
      <c r="N4031" s="14">
        <v>100622</v>
      </c>
      <c r="O4031">
        <v>11</v>
      </c>
      <c r="P4031">
        <v>100622</v>
      </c>
      <c r="Q4031">
        <v>12</v>
      </c>
      <c r="R4031">
        <v>100624</v>
      </c>
      <c r="S4031">
        <v>13</v>
      </c>
      <c r="T4031">
        <v>100624</v>
      </c>
      <c r="U4031">
        <v>14</v>
      </c>
      <c r="V4031">
        <v>100622</v>
      </c>
      <c r="W4031">
        <v>15</v>
      </c>
      <c r="X4031">
        <v>100623</v>
      </c>
      <c r="Y4031">
        <v>16</v>
      </c>
      <c r="Z4031">
        <v>100624</v>
      </c>
      <c r="AA4031">
        <v>17</v>
      </c>
      <c r="AB4031">
        <v>100624</v>
      </c>
      <c r="AC4031">
        <v>19</v>
      </c>
      <c r="AD4031">
        <v>100624</v>
      </c>
      <c r="AE4031">
        <v>20</v>
      </c>
      <c r="AF4031">
        <v>202071</v>
      </c>
      <c r="AG4031">
        <v>18</v>
      </c>
      <c r="AH4031" t="e">
        <f>VLOOKUP(AF4031,关卡难度线!B:H,11,0)</f>
        <v>#N/A</v>
      </c>
    </row>
    <row r="4032" spans="14:34">
      <c r="N4032" s="14">
        <v>100624</v>
      </c>
      <c r="O4032">
        <v>11</v>
      </c>
      <c r="P4032">
        <v>100624</v>
      </c>
      <c r="Q4032">
        <v>12</v>
      </c>
      <c r="R4032">
        <v>100624</v>
      </c>
      <c r="S4032">
        <v>13</v>
      </c>
      <c r="T4032">
        <v>100624</v>
      </c>
      <c r="U4032">
        <v>14</v>
      </c>
      <c r="V4032">
        <v>100624</v>
      </c>
      <c r="W4032">
        <v>15</v>
      </c>
      <c r="X4032">
        <v>100623</v>
      </c>
      <c r="Y4032">
        <v>16</v>
      </c>
      <c r="Z4032">
        <v>100622</v>
      </c>
      <c r="AA4032">
        <v>17</v>
      </c>
      <c r="AB4032">
        <v>100622</v>
      </c>
      <c r="AC4032">
        <v>19</v>
      </c>
      <c r="AD4032">
        <v>100624</v>
      </c>
      <c r="AE4032">
        <v>20</v>
      </c>
      <c r="AF4032">
        <v>202072</v>
      </c>
      <c r="AG4032">
        <v>18</v>
      </c>
      <c r="AH4032" t="e">
        <f>VLOOKUP(AF4032,关卡难度线!B:H,11,0)</f>
        <v>#N/A</v>
      </c>
    </row>
    <row r="4033" spans="14:34">
      <c r="N4033" s="14">
        <v>100623</v>
      </c>
      <c r="O4033">
        <v>11</v>
      </c>
      <c r="P4033">
        <v>100622</v>
      </c>
      <c r="Q4033">
        <v>12</v>
      </c>
      <c r="R4033">
        <v>100622</v>
      </c>
      <c r="S4033">
        <v>13</v>
      </c>
      <c r="T4033">
        <v>100624</v>
      </c>
      <c r="U4033">
        <v>14</v>
      </c>
      <c r="V4033">
        <v>100622</v>
      </c>
      <c r="W4033">
        <v>15</v>
      </c>
      <c r="X4033">
        <v>100622</v>
      </c>
      <c r="Y4033">
        <v>16</v>
      </c>
      <c r="Z4033">
        <v>100624</v>
      </c>
      <c r="AA4033">
        <v>17</v>
      </c>
      <c r="AB4033">
        <v>100622</v>
      </c>
      <c r="AC4033">
        <v>19</v>
      </c>
      <c r="AD4033">
        <v>100622</v>
      </c>
      <c r="AE4033">
        <v>20</v>
      </c>
      <c r="AF4033">
        <v>202073</v>
      </c>
      <c r="AG4033">
        <v>18</v>
      </c>
      <c r="AH4033" t="e">
        <f>VLOOKUP(AF4033,关卡难度线!B:H,11,0)</f>
        <v>#N/A</v>
      </c>
    </row>
    <row r="4034" spans="14:34">
      <c r="N4034" s="14">
        <v>100622</v>
      </c>
      <c r="O4034">
        <v>11</v>
      </c>
      <c r="P4034">
        <v>100622</v>
      </c>
      <c r="Q4034">
        <v>12</v>
      </c>
      <c r="R4034">
        <v>100622</v>
      </c>
      <c r="S4034">
        <v>13</v>
      </c>
      <c r="T4034">
        <v>100622</v>
      </c>
      <c r="U4034">
        <v>14</v>
      </c>
      <c r="V4034">
        <v>100623</v>
      </c>
      <c r="W4034">
        <v>15</v>
      </c>
      <c r="X4034">
        <v>100622</v>
      </c>
      <c r="Y4034">
        <v>16</v>
      </c>
      <c r="Z4034">
        <v>100624</v>
      </c>
      <c r="AA4034">
        <v>17</v>
      </c>
      <c r="AB4034">
        <v>100622</v>
      </c>
      <c r="AC4034">
        <v>19</v>
      </c>
      <c r="AD4034">
        <v>100622</v>
      </c>
      <c r="AE4034">
        <v>20</v>
      </c>
      <c r="AF4034">
        <v>202074</v>
      </c>
      <c r="AG4034">
        <v>18</v>
      </c>
      <c r="AH4034" t="e">
        <f>VLOOKUP(AF4034,关卡难度线!B:H,11,0)</f>
        <v>#N/A</v>
      </c>
    </row>
    <row r="4035" spans="14:34">
      <c r="N4035" s="14">
        <v>100622</v>
      </c>
      <c r="O4035">
        <v>11</v>
      </c>
      <c r="P4035">
        <v>100622</v>
      </c>
      <c r="Q4035">
        <v>12</v>
      </c>
      <c r="R4035">
        <v>100624</v>
      </c>
      <c r="S4035">
        <v>13</v>
      </c>
      <c r="T4035">
        <v>100624</v>
      </c>
      <c r="U4035">
        <v>14</v>
      </c>
      <c r="V4035">
        <v>100624</v>
      </c>
      <c r="W4035">
        <v>15</v>
      </c>
      <c r="X4035">
        <v>100624</v>
      </c>
      <c r="Y4035">
        <v>16</v>
      </c>
      <c r="Z4035">
        <v>100624</v>
      </c>
      <c r="AA4035">
        <v>17</v>
      </c>
      <c r="AB4035">
        <v>100624</v>
      </c>
      <c r="AC4035">
        <v>19</v>
      </c>
      <c r="AD4035">
        <v>100623</v>
      </c>
      <c r="AE4035">
        <v>20</v>
      </c>
      <c r="AF4035">
        <v>202075</v>
      </c>
      <c r="AG4035">
        <v>18</v>
      </c>
      <c r="AH4035" t="e">
        <f>VLOOKUP(AF4035,关卡难度线!B:H,11,0)</f>
        <v>#N/A</v>
      </c>
    </row>
    <row r="4036" spans="14:34">
      <c r="N4036" s="14">
        <v>100622</v>
      </c>
      <c r="O4036">
        <v>11</v>
      </c>
      <c r="P4036">
        <v>100623</v>
      </c>
      <c r="Q4036">
        <v>12</v>
      </c>
      <c r="R4036">
        <v>100622</v>
      </c>
      <c r="S4036">
        <v>13</v>
      </c>
      <c r="T4036">
        <v>100622</v>
      </c>
      <c r="U4036">
        <v>14</v>
      </c>
      <c r="V4036">
        <v>100623</v>
      </c>
      <c r="W4036">
        <v>15</v>
      </c>
      <c r="X4036">
        <v>100622</v>
      </c>
      <c r="Y4036">
        <v>16</v>
      </c>
      <c r="Z4036">
        <v>100623</v>
      </c>
      <c r="AA4036">
        <v>17</v>
      </c>
      <c r="AB4036">
        <v>100622</v>
      </c>
      <c r="AC4036">
        <v>19</v>
      </c>
      <c r="AD4036">
        <v>100623</v>
      </c>
      <c r="AE4036">
        <v>20</v>
      </c>
      <c r="AF4036">
        <v>202076</v>
      </c>
      <c r="AG4036">
        <v>18</v>
      </c>
      <c r="AH4036" t="e">
        <f>VLOOKUP(AF4036,关卡难度线!B:H,11,0)</f>
        <v>#N/A</v>
      </c>
    </row>
    <row r="4037" spans="14:34">
      <c r="N4037" s="14">
        <v>100622</v>
      </c>
      <c r="O4037">
        <v>11</v>
      </c>
      <c r="P4037">
        <v>100623</v>
      </c>
      <c r="Q4037">
        <v>12</v>
      </c>
      <c r="R4037">
        <v>100624</v>
      </c>
      <c r="S4037">
        <v>13</v>
      </c>
      <c r="T4037">
        <v>100624</v>
      </c>
      <c r="U4037">
        <v>14</v>
      </c>
      <c r="V4037">
        <v>100624</v>
      </c>
      <c r="W4037">
        <v>15</v>
      </c>
      <c r="X4037">
        <v>100623</v>
      </c>
      <c r="Y4037">
        <v>16</v>
      </c>
      <c r="Z4037">
        <v>100623</v>
      </c>
      <c r="AA4037">
        <v>17</v>
      </c>
      <c r="AB4037">
        <v>100622</v>
      </c>
      <c r="AC4037">
        <v>19</v>
      </c>
      <c r="AD4037">
        <v>100622</v>
      </c>
      <c r="AE4037">
        <v>20</v>
      </c>
      <c r="AF4037">
        <v>202077</v>
      </c>
      <c r="AG4037">
        <v>18</v>
      </c>
      <c r="AH4037" t="e">
        <f>VLOOKUP(AF4037,关卡难度线!B:H,11,0)</f>
        <v>#N/A</v>
      </c>
    </row>
    <row r="4038" spans="14:34">
      <c r="N4038" s="14">
        <v>100622</v>
      </c>
      <c r="O4038">
        <v>11</v>
      </c>
      <c r="P4038">
        <v>100623</v>
      </c>
      <c r="Q4038">
        <v>12</v>
      </c>
      <c r="R4038">
        <v>100624</v>
      </c>
      <c r="S4038">
        <v>13</v>
      </c>
      <c r="T4038">
        <v>100622</v>
      </c>
      <c r="U4038">
        <v>14</v>
      </c>
      <c r="V4038">
        <v>100623</v>
      </c>
      <c r="W4038">
        <v>15</v>
      </c>
      <c r="X4038">
        <v>100624</v>
      </c>
      <c r="Y4038">
        <v>16</v>
      </c>
      <c r="Z4038">
        <v>100622</v>
      </c>
      <c r="AA4038">
        <v>17</v>
      </c>
      <c r="AB4038">
        <v>100623</v>
      </c>
      <c r="AC4038">
        <v>19</v>
      </c>
      <c r="AD4038">
        <v>100622</v>
      </c>
      <c r="AE4038">
        <v>20</v>
      </c>
      <c r="AF4038">
        <v>202078</v>
      </c>
      <c r="AG4038">
        <v>18</v>
      </c>
      <c r="AH4038" t="e">
        <f>VLOOKUP(AF4038,关卡难度线!B:H,11,0)</f>
        <v>#N/A</v>
      </c>
    </row>
    <row r="4039" spans="14:34">
      <c r="N4039" s="14">
        <v>100624</v>
      </c>
      <c r="O4039">
        <v>11</v>
      </c>
      <c r="P4039">
        <v>100624</v>
      </c>
      <c r="Q4039">
        <v>12</v>
      </c>
      <c r="R4039">
        <v>100623</v>
      </c>
      <c r="S4039">
        <v>13</v>
      </c>
      <c r="T4039">
        <v>100624</v>
      </c>
      <c r="U4039">
        <v>14</v>
      </c>
      <c r="V4039">
        <v>100623</v>
      </c>
      <c r="W4039">
        <v>15</v>
      </c>
      <c r="X4039">
        <v>100622</v>
      </c>
      <c r="Y4039">
        <v>16</v>
      </c>
      <c r="Z4039">
        <v>100623</v>
      </c>
      <c r="AA4039">
        <v>17</v>
      </c>
      <c r="AB4039">
        <v>100623</v>
      </c>
      <c r="AC4039">
        <v>19</v>
      </c>
      <c r="AD4039">
        <v>100623</v>
      </c>
      <c r="AE4039">
        <v>20</v>
      </c>
      <c r="AF4039">
        <v>202079</v>
      </c>
      <c r="AG4039">
        <v>18</v>
      </c>
      <c r="AH4039" t="e">
        <f>VLOOKUP(AF4039,关卡难度线!B:H,11,0)</f>
        <v>#N/A</v>
      </c>
    </row>
    <row r="4040" spans="14:34">
      <c r="N4040" s="14">
        <v>100622</v>
      </c>
      <c r="O4040">
        <v>11</v>
      </c>
      <c r="P4040">
        <v>100624</v>
      </c>
      <c r="Q4040">
        <v>12</v>
      </c>
      <c r="R4040">
        <v>100622</v>
      </c>
      <c r="S4040">
        <v>13</v>
      </c>
      <c r="T4040">
        <v>100622</v>
      </c>
      <c r="U4040">
        <v>14</v>
      </c>
      <c r="V4040">
        <v>100624</v>
      </c>
      <c r="W4040">
        <v>15</v>
      </c>
      <c r="X4040">
        <v>100623</v>
      </c>
      <c r="Y4040">
        <v>16</v>
      </c>
      <c r="Z4040">
        <v>100623</v>
      </c>
      <c r="AA4040">
        <v>17</v>
      </c>
      <c r="AB4040">
        <v>100623</v>
      </c>
      <c r="AC4040">
        <v>19</v>
      </c>
      <c r="AD4040">
        <v>100622</v>
      </c>
      <c r="AE4040">
        <v>20</v>
      </c>
      <c r="AF4040">
        <v>202080</v>
      </c>
      <c r="AG4040">
        <v>18</v>
      </c>
      <c r="AH4040" t="e">
        <f>VLOOKUP(AF4040,关卡难度线!B:H,11,0)</f>
        <v>#N/A</v>
      </c>
    </row>
    <row r="4041" spans="14:34">
      <c r="N4041" s="14">
        <v>100626</v>
      </c>
      <c r="O4041">
        <v>11</v>
      </c>
      <c r="P4041">
        <v>100626</v>
      </c>
      <c r="Q4041">
        <v>12</v>
      </c>
      <c r="R4041">
        <v>100627</v>
      </c>
      <c r="S4041">
        <v>13</v>
      </c>
      <c r="T4041">
        <v>100626</v>
      </c>
      <c r="U4041">
        <v>14</v>
      </c>
      <c r="V4041">
        <v>100627</v>
      </c>
      <c r="W4041">
        <v>15</v>
      </c>
      <c r="X4041">
        <v>100626</v>
      </c>
      <c r="Y4041">
        <v>16</v>
      </c>
      <c r="Z4041">
        <v>100627</v>
      </c>
      <c r="AA4041">
        <v>17</v>
      </c>
      <c r="AB4041">
        <v>100627</v>
      </c>
      <c r="AC4041">
        <v>19</v>
      </c>
      <c r="AD4041">
        <v>100627</v>
      </c>
      <c r="AE4041">
        <v>20</v>
      </c>
      <c r="AF4041">
        <v>202081</v>
      </c>
      <c r="AG4041">
        <v>18</v>
      </c>
      <c r="AH4041" t="e">
        <f>VLOOKUP(AF4041,关卡难度线!B:H,11,0)</f>
        <v>#N/A</v>
      </c>
    </row>
    <row r="4042" spans="14:34">
      <c r="N4042" s="14">
        <v>100627</v>
      </c>
      <c r="O4042">
        <v>11</v>
      </c>
      <c r="P4042">
        <v>100626</v>
      </c>
      <c r="Q4042">
        <v>12</v>
      </c>
      <c r="R4042">
        <v>100626</v>
      </c>
      <c r="S4042">
        <v>13</v>
      </c>
      <c r="T4042">
        <v>100626</v>
      </c>
      <c r="U4042">
        <v>14</v>
      </c>
      <c r="V4042">
        <v>100627</v>
      </c>
      <c r="W4042">
        <v>15</v>
      </c>
      <c r="X4042">
        <v>100626</v>
      </c>
      <c r="Y4042">
        <v>16</v>
      </c>
      <c r="Z4042">
        <v>100627</v>
      </c>
      <c r="AA4042">
        <v>17</v>
      </c>
      <c r="AB4042">
        <v>100627</v>
      </c>
      <c r="AC4042">
        <v>19</v>
      </c>
      <c r="AD4042">
        <v>100627</v>
      </c>
      <c r="AE4042">
        <v>20</v>
      </c>
      <c r="AF4042">
        <v>202082</v>
      </c>
      <c r="AG4042">
        <v>18</v>
      </c>
      <c r="AH4042" t="e">
        <f>VLOOKUP(AF4042,关卡难度线!B:H,11,0)</f>
        <v>#N/A</v>
      </c>
    </row>
    <row r="4043" spans="14:34">
      <c r="N4043" s="14">
        <v>100627</v>
      </c>
      <c r="O4043">
        <v>11</v>
      </c>
      <c r="P4043">
        <v>100627</v>
      </c>
      <c r="Q4043">
        <v>12</v>
      </c>
      <c r="R4043">
        <v>100627</v>
      </c>
      <c r="S4043">
        <v>13</v>
      </c>
      <c r="T4043">
        <v>100627</v>
      </c>
      <c r="U4043">
        <v>14</v>
      </c>
      <c r="V4043">
        <v>100625</v>
      </c>
      <c r="W4043">
        <v>15</v>
      </c>
      <c r="X4043">
        <v>100627</v>
      </c>
      <c r="Y4043">
        <v>16</v>
      </c>
      <c r="Z4043">
        <v>100626</v>
      </c>
      <c r="AA4043">
        <v>17</v>
      </c>
      <c r="AB4043">
        <v>100625</v>
      </c>
      <c r="AC4043">
        <v>19</v>
      </c>
      <c r="AD4043">
        <v>100626</v>
      </c>
      <c r="AE4043">
        <v>20</v>
      </c>
      <c r="AF4043">
        <v>202083</v>
      </c>
      <c r="AG4043">
        <v>18</v>
      </c>
      <c r="AH4043" t="e">
        <f>VLOOKUP(AF4043,关卡难度线!B:H,11,0)</f>
        <v>#N/A</v>
      </c>
    </row>
    <row r="4044" spans="14:34">
      <c r="N4044" s="14">
        <v>100627</v>
      </c>
      <c r="O4044">
        <v>11</v>
      </c>
      <c r="P4044">
        <v>100625</v>
      </c>
      <c r="Q4044">
        <v>12</v>
      </c>
      <c r="R4044">
        <v>100625</v>
      </c>
      <c r="S4044">
        <v>13</v>
      </c>
      <c r="T4044">
        <v>100627</v>
      </c>
      <c r="U4044">
        <v>14</v>
      </c>
      <c r="V4044">
        <v>100627</v>
      </c>
      <c r="W4044">
        <v>15</v>
      </c>
      <c r="X4044">
        <v>100625</v>
      </c>
      <c r="Y4044">
        <v>16</v>
      </c>
      <c r="Z4044">
        <v>100627</v>
      </c>
      <c r="AA4044">
        <v>17</v>
      </c>
      <c r="AB4044">
        <v>100627</v>
      </c>
      <c r="AC4044">
        <v>19</v>
      </c>
      <c r="AD4044">
        <v>100626</v>
      </c>
      <c r="AE4044">
        <v>20</v>
      </c>
      <c r="AF4044">
        <v>202084</v>
      </c>
      <c r="AG4044">
        <v>18</v>
      </c>
      <c r="AH4044" t="e">
        <f>VLOOKUP(AF4044,关卡难度线!B:H,11,0)</f>
        <v>#N/A</v>
      </c>
    </row>
    <row r="4045" spans="14:34">
      <c r="N4045" s="14">
        <v>100627</v>
      </c>
      <c r="O4045">
        <v>11</v>
      </c>
      <c r="P4045">
        <v>100626</v>
      </c>
      <c r="Q4045">
        <v>12</v>
      </c>
      <c r="R4045">
        <v>100627</v>
      </c>
      <c r="S4045">
        <v>13</v>
      </c>
      <c r="T4045">
        <v>100625</v>
      </c>
      <c r="U4045">
        <v>14</v>
      </c>
      <c r="V4045">
        <v>100626</v>
      </c>
      <c r="W4045">
        <v>15</v>
      </c>
      <c r="X4045">
        <v>100627</v>
      </c>
      <c r="Y4045">
        <v>16</v>
      </c>
      <c r="Z4045">
        <v>100626</v>
      </c>
      <c r="AA4045">
        <v>17</v>
      </c>
      <c r="AB4045">
        <v>100627</v>
      </c>
      <c r="AC4045">
        <v>19</v>
      </c>
      <c r="AD4045">
        <v>100627</v>
      </c>
      <c r="AE4045">
        <v>20</v>
      </c>
      <c r="AF4045">
        <v>202085</v>
      </c>
      <c r="AG4045">
        <v>18</v>
      </c>
      <c r="AH4045" t="e">
        <f>VLOOKUP(AF4045,关卡难度线!B:H,11,0)</f>
        <v>#N/A</v>
      </c>
    </row>
    <row r="4046" spans="14:34">
      <c r="N4046" s="14">
        <v>100625</v>
      </c>
      <c r="O4046">
        <v>11</v>
      </c>
      <c r="P4046">
        <v>100625</v>
      </c>
      <c r="Q4046">
        <v>12</v>
      </c>
      <c r="R4046">
        <v>100625</v>
      </c>
      <c r="S4046">
        <v>13</v>
      </c>
      <c r="T4046">
        <v>100625</v>
      </c>
      <c r="U4046">
        <v>14</v>
      </c>
      <c r="V4046">
        <v>100626</v>
      </c>
      <c r="W4046">
        <v>15</v>
      </c>
      <c r="X4046">
        <v>100627</v>
      </c>
      <c r="Y4046">
        <v>16</v>
      </c>
      <c r="Z4046">
        <v>100626</v>
      </c>
      <c r="AA4046">
        <v>17</v>
      </c>
      <c r="AB4046">
        <v>100627</v>
      </c>
      <c r="AC4046">
        <v>19</v>
      </c>
      <c r="AD4046">
        <v>100625</v>
      </c>
      <c r="AE4046">
        <v>20</v>
      </c>
      <c r="AF4046">
        <v>202086</v>
      </c>
      <c r="AG4046">
        <v>18</v>
      </c>
      <c r="AH4046" t="e">
        <f>VLOOKUP(AF4046,关卡难度线!B:H,11,0)</f>
        <v>#N/A</v>
      </c>
    </row>
    <row r="4047" spans="14:34">
      <c r="N4047" s="14">
        <v>100626</v>
      </c>
      <c r="O4047">
        <v>11</v>
      </c>
      <c r="P4047">
        <v>100627</v>
      </c>
      <c r="Q4047">
        <v>12</v>
      </c>
      <c r="R4047">
        <v>100626</v>
      </c>
      <c r="S4047">
        <v>13</v>
      </c>
      <c r="T4047">
        <v>100625</v>
      </c>
      <c r="U4047">
        <v>14</v>
      </c>
      <c r="V4047">
        <v>100626</v>
      </c>
      <c r="W4047">
        <v>15</v>
      </c>
      <c r="X4047">
        <v>100625</v>
      </c>
      <c r="Y4047">
        <v>16</v>
      </c>
      <c r="Z4047">
        <v>100626</v>
      </c>
      <c r="AA4047">
        <v>17</v>
      </c>
      <c r="AB4047">
        <v>100625</v>
      </c>
      <c r="AC4047">
        <v>19</v>
      </c>
      <c r="AD4047">
        <v>100627</v>
      </c>
      <c r="AE4047">
        <v>20</v>
      </c>
      <c r="AF4047">
        <v>202087</v>
      </c>
      <c r="AG4047">
        <v>18</v>
      </c>
      <c r="AH4047" t="e">
        <f>VLOOKUP(AF4047,关卡难度线!B:H,11,0)</f>
        <v>#N/A</v>
      </c>
    </row>
    <row r="4048" spans="14:34">
      <c r="N4048" s="14">
        <v>100627</v>
      </c>
      <c r="O4048">
        <v>11</v>
      </c>
      <c r="P4048">
        <v>100626</v>
      </c>
      <c r="Q4048">
        <v>12</v>
      </c>
      <c r="R4048">
        <v>100626</v>
      </c>
      <c r="S4048">
        <v>13</v>
      </c>
      <c r="T4048">
        <v>100627</v>
      </c>
      <c r="U4048">
        <v>14</v>
      </c>
      <c r="V4048">
        <v>100627</v>
      </c>
      <c r="W4048">
        <v>15</v>
      </c>
      <c r="X4048">
        <v>100625</v>
      </c>
      <c r="Y4048">
        <v>16</v>
      </c>
      <c r="Z4048">
        <v>100627</v>
      </c>
      <c r="AA4048">
        <v>17</v>
      </c>
      <c r="AB4048">
        <v>100627</v>
      </c>
      <c r="AC4048">
        <v>19</v>
      </c>
      <c r="AD4048">
        <v>100627</v>
      </c>
      <c r="AE4048">
        <v>20</v>
      </c>
      <c r="AF4048">
        <v>202088</v>
      </c>
      <c r="AG4048">
        <v>18</v>
      </c>
      <c r="AH4048" t="e">
        <f>VLOOKUP(AF4048,关卡难度线!B:H,11,0)</f>
        <v>#N/A</v>
      </c>
    </row>
    <row r="4049" spans="14:34">
      <c r="N4049" s="14">
        <v>100626</v>
      </c>
      <c r="O4049">
        <v>11</v>
      </c>
      <c r="P4049">
        <v>100625</v>
      </c>
      <c r="Q4049">
        <v>12</v>
      </c>
      <c r="R4049">
        <v>100626</v>
      </c>
      <c r="S4049">
        <v>13</v>
      </c>
      <c r="T4049">
        <v>100626</v>
      </c>
      <c r="U4049">
        <v>14</v>
      </c>
      <c r="V4049">
        <v>100627</v>
      </c>
      <c r="W4049">
        <v>15</v>
      </c>
      <c r="X4049">
        <v>100627</v>
      </c>
      <c r="Y4049">
        <v>16</v>
      </c>
      <c r="Z4049">
        <v>100625</v>
      </c>
      <c r="AA4049">
        <v>17</v>
      </c>
      <c r="AB4049">
        <v>100626</v>
      </c>
      <c r="AC4049">
        <v>19</v>
      </c>
      <c r="AD4049">
        <v>100625</v>
      </c>
      <c r="AE4049">
        <v>20</v>
      </c>
      <c r="AF4049">
        <v>202089</v>
      </c>
      <c r="AG4049">
        <v>18</v>
      </c>
      <c r="AH4049" t="e">
        <f>VLOOKUP(AF4049,关卡难度线!B:H,11,0)</f>
        <v>#N/A</v>
      </c>
    </row>
    <row r="4050" spans="14:34">
      <c r="N4050" s="14">
        <v>100627</v>
      </c>
      <c r="O4050">
        <v>11</v>
      </c>
      <c r="P4050">
        <v>100627</v>
      </c>
      <c r="Q4050">
        <v>12</v>
      </c>
      <c r="R4050">
        <v>100625</v>
      </c>
      <c r="S4050">
        <v>13</v>
      </c>
      <c r="T4050">
        <v>100625</v>
      </c>
      <c r="U4050">
        <v>14</v>
      </c>
      <c r="V4050">
        <v>100626</v>
      </c>
      <c r="W4050">
        <v>15</v>
      </c>
      <c r="X4050">
        <v>100626</v>
      </c>
      <c r="Y4050">
        <v>16</v>
      </c>
      <c r="Z4050">
        <v>100625</v>
      </c>
      <c r="AA4050">
        <v>17</v>
      </c>
      <c r="AB4050">
        <v>100627</v>
      </c>
      <c r="AC4050">
        <v>19</v>
      </c>
      <c r="AD4050">
        <v>100626</v>
      </c>
      <c r="AE4050">
        <v>20</v>
      </c>
      <c r="AF4050">
        <v>202090</v>
      </c>
      <c r="AG4050">
        <v>18</v>
      </c>
      <c r="AH4050" t="e">
        <f>VLOOKUP(AF4050,关卡难度线!B:H,11,0)</f>
        <v>#N/A</v>
      </c>
    </row>
    <row r="4051" spans="14:34">
      <c r="N4051" s="14">
        <v>100626</v>
      </c>
      <c r="O4051">
        <v>11</v>
      </c>
      <c r="P4051">
        <v>100626</v>
      </c>
      <c r="Q4051">
        <v>12</v>
      </c>
      <c r="R4051">
        <v>100627</v>
      </c>
      <c r="S4051">
        <v>13</v>
      </c>
      <c r="T4051">
        <v>100626</v>
      </c>
      <c r="U4051">
        <v>14</v>
      </c>
      <c r="V4051">
        <v>100627</v>
      </c>
      <c r="W4051">
        <v>15</v>
      </c>
      <c r="X4051">
        <v>100626</v>
      </c>
      <c r="Y4051">
        <v>16</v>
      </c>
      <c r="Z4051">
        <v>100627</v>
      </c>
      <c r="AA4051">
        <v>17</v>
      </c>
      <c r="AB4051">
        <v>100627</v>
      </c>
      <c r="AC4051">
        <v>19</v>
      </c>
      <c r="AD4051">
        <v>100627</v>
      </c>
      <c r="AE4051">
        <v>20</v>
      </c>
      <c r="AF4051">
        <v>202081</v>
      </c>
      <c r="AG4051">
        <v>18</v>
      </c>
      <c r="AH4051" t="e">
        <f>VLOOKUP(AF4051,关卡难度线!B:H,11,0)</f>
        <v>#N/A</v>
      </c>
    </row>
    <row r="4052" spans="14:34">
      <c r="N4052" s="14">
        <v>100627</v>
      </c>
      <c r="O4052">
        <v>11</v>
      </c>
      <c r="P4052">
        <v>100626</v>
      </c>
      <c r="Q4052">
        <v>12</v>
      </c>
      <c r="R4052">
        <v>100626</v>
      </c>
      <c r="S4052">
        <v>13</v>
      </c>
      <c r="T4052">
        <v>100626</v>
      </c>
      <c r="U4052">
        <v>14</v>
      </c>
      <c r="V4052">
        <v>100627</v>
      </c>
      <c r="W4052">
        <v>15</v>
      </c>
      <c r="X4052">
        <v>100626</v>
      </c>
      <c r="Y4052">
        <v>16</v>
      </c>
      <c r="Z4052">
        <v>100627</v>
      </c>
      <c r="AA4052">
        <v>17</v>
      </c>
      <c r="AB4052">
        <v>100627</v>
      </c>
      <c r="AC4052">
        <v>19</v>
      </c>
      <c r="AD4052">
        <v>100627</v>
      </c>
      <c r="AE4052">
        <v>20</v>
      </c>
      <c r="AF4052">
        <v>202082</v>
      </c>
      <c r="AG4052">
        <v>18</v>
      </c>
      <c r="AH4052" t="e">
        <f>VLOOKUP(AF4052,关卡难度线!B:H,11,0)</f>
        <v>#N/A</v>
      </c>
    </row>
    <row r="4053" spans="14:34">
      <c r="N4053" s="14">
        <v>100627</v>
      </c>
      <c r="O4053">
        <v>11</v>
      </c>
      <c r="P4053">
        <v>100627</v>
      </c>
      <c r="Q4053">
        <v>12</v>
      </c>
      <c r="R4053">
        <v>100627</v>
      </c>
      <c r="S4053">
        <v>13</v>
      </c>
      <c r="T4053">
        <v>100627</v>
      </c>
      <c r="U4053">
        <v>14</v>
      </c>
      <c r="V4053">
        <v>100625</v>
      </c>
      <c r="W4053">
        <v>15</v>
      </c>
      <c r="X4053">
        <v>100627</v>
      </c>
      <c r="Y4053">
        <v>16</v>
      </c>
      <c r="Z4053">
        <v>100626</v>
      </c>
      <c r="AA4053">
        <v>17</v>
      </c>
      <c r="AB4053">
        <v>100625</v>
      </c>
      <c r="AC4053">
        <v>19</v>
      </c>
      <c r="AD4053">
        <v>100626</v>
      </c>
      <c r="AE4053">
        <v>20</v>
      </c>
      <c r="AF4053">
        <v>202083</v>
      </c>
      <c r="AG4053">
        <v>18</v>
      </c>
      <c r="AH4053" t="e">
        <f>VLOOKUP(AF4053,关卡难度线!B:H,11,0)</f>
        <v>#N/A</v>
      </c>
    </row>
    <row r="4054" spans="14:34">
      <c r="N4054" s="14">
        <v>100627</v>
      </c>
      <c r="O4054">
        <v>11</v>
      </c>
      <c r="P4054">
        <v>100625</v>
      </c>
      <c r="Q4054">
        <v>12</v>
      </c>
      <c r="R4054">
        <v>100625</v>
      </c>
      <c r="S4054">
        <v>13</v>
      </c>
      <c r="T4054">
        <v>100627</v>
      </c>
      <c r="U4054">
        <v>14</v>
      </c>
      <c r="V4054">
        <v>100627</v>
      </c>
      <c r="W4054">
        <v>15</v>
      </c>
      <c r="X4054">
        <v>100625</v>
      </c>
      <c r="Y4054">
        <v>16</v>
      </c>
      <c r="Z4054">
        <v>100627</v>
      </c>
      <c r="AA4054">
        <v>17</v>
      </c>
      <c r="AB4054">
        <v>100627</v>
      </c>
      <c r="AC4054">
        <v>19</v>
      </c>
      <c r="AD4054">
        <v>100626</v>
      </c>
      <c r="AE4054">
        <v>20</v>
      </c>
      <c r="AF4054">
        <v>202084</v>
      </c>
      <c r="AG4054">
        <v>18</v>
      </c>
      <c r="AH4054" t="e">
        <f>VLOOKUP(AF4054,关卡难度线!B:H,11,0)</f>
        <v>#N/A</v>
      </c>
    </row>
    <row r="4055" spans="14:34">
      <c r="N4055" s="14">
        <v>100627</v>
      </c>
      <c r="O4055">
        <v>11</v>
      </c>
      <c r="P4055">
        <v>100626</v>
      </c>
      <c r="Q4055">
        <v>12</v>
      </c>
      <c r="R4055">
        <v>100627</v>
      </c>
      <c r="S4055">
        <v>13</v>
      </c>
      <c r="T4055">
        <v>100625</v>
      </c>
      <c r="U4055">
        <v>14</v>
      </c>
      <c r="V4055">
        <v>100626</v>
      </c>
      <c r="W4055">
        <v>15</v>
      </c>
      <c r="X4055">
        <v>100627</v>
      </c>
      <c r="Y4055">
        <v>16</v>
      </c>
      <c r="Z4055">
        <v>100626</v>
      </c>
      <c r="AA4055">
        <v>17</v>
      </c>
      <c r="AB4055">
        <v>100627</v>
      </c>
      <c r="AC4055">
        <v>19</v>
      </c>
      <c r="AD4055">
        <v>100627</v>
      </c>
      <c r="AE4055">
        <v>20</v>
      </c>
      <c r="AF4055">
        <v>202085</v>
      </c>
      <c r="AG4055">
        <v>18</v>
      </c>
      <c r="AH4055" t="e">
        <f>VLOOKUP(AF4055,关卡难度线!B:H,11,0)</f>
        <v>#N/A</v>
      </c>
    </row>
    <row r="4056" spans="14:34">
      <c r="N4056" s="14">
        <v>100625</v>
      </c>
      <c r="O4056">
        <v>11</v>
      </c>
      <c r="P4056">
        <v>100625</v>
      </c>
      <c r="Q4056">
        <v>12</v>
      </c>
      <c r="R4056">
        <v>100625</v>
      </c>
      <c r="S4056">
        <v>13</v>
      </c>
      <c r="T4056">
        <v>100625</v>
      </c>
      <c r="U4056">
        <v>14</v>
      </c>
      <c r="V4056">
        <v>100626</v>
      </c>
      <c r="W4056">
        <v>15</v>
      </c>
      <c r="X4056">
        <v>100627</v>
      </c>
      <c r="Y4056">
        <v>16</v>
      </c>
      <c r="Z4056">
        <v>100626</v>
      </c>
      <c r="AA4056">
        <v>17</v>
      </c>
      <c r="AB4056">
        <v>100627</v>
      </c>
      <c r="AC4056">
        <v>19</v>
      </c>
      <c r="AD4056">
        <v>100625</v>
      </c>
      <c r="AE4056">
        <v>20</v>
      </c>
      <c r="AF4056">
        <v>202086</v>
      </c>
      <c r="AG4056">
        <v>18</v>
      </c>
      <c r="AH4056" t="e">
        <f>VLOOKUP(AF4056,关卡难度线!B:H,11,0)</f>
        <v>#N/A</v>
      </c>
    </row>
    <row r="4057" spans="14:34">
      <c r="N4057" s="14">
        <v>100626</v>
      </c>
      <c r="O4057">
        <v>11</v>
      </c>
      <c r="P4057">
        <v>100627</v>
      </c>
      <c r="Q4057">
        <v>12</v>
      </c>
      <c r="R4057">
        <v>100626</v>
      </c>
      <c r="S4057">
        <v>13</v>
      </c>
      <c r="T4057">
        <v>100625</v>
      </c>
      <c r="U4057">
        <v>14</v>
      </c>
      <c r="V4057">
        <v>100626</v>
      </c>
      <c r="W4057">
        <v>15</v>
      </c>
      <c r="X4057">
        <v>100625</v>
      </c>
      <c r="Y4057">
        <v>16</v>
      </c>
      <c r="Z4057">
        <v>100626</v>
      </c>
      <c r="AA4057">
        <v>17</v>
      </c>
      <c r="AB4057">
        <v>100625</v>
      </c>
      <c r="AC4057">
        <v>19</v>
      </c>
      <c r="AD4057">
        <v>100627</v>
      </c>
      <c r="AE4057">
        <v>20</v>
      </c>
      <c r="AF4057">
        <v>202087</v>
      </c>
      <c r="AG4057">
        <v>18</v>
      </c>
      <c r="AH4057" t="e">
        <f>VLOOKUP(AF4057,关卡难度线!B:H,11,0)</f>
        <v>#N/A</v>
      </c>
    </row>
    <row r="4058" spans="14:34">
      <c r="N4058" s="14">
        <v>100627</v>
      </c>
      <c r="O4058">
        <v>11</v>
      </c>
      <c r="P4058">
        <v>100626</v>
      </c>
      <c r="Q4058">
        <v>12</v>
      </c>
      <c r="R4058">
        <v>100626</v>
      </c>
      <c r="S4058">
        <v>13</v>
      </c>
      <c r="T4058">
        <v>100627</v>
      </c>
      <c r="U4058">
        <v>14</v>
      </c>
      <c r="V4058">
        <v>100627</v>
      </c>
      <c r="W4058">
        <v>15</v>
      </c>
      <c r="X4058">
        <v>100625</v>
      </c>
      <c r="Y4058">
        <v>16</v>
      </c>
      <c r="Z4058">
        <v>100627</v>
      </c>
      <c r="AA4058">
        <v>17</v>
      </c>
      <c r="AB4058">
        <v>100627</v>
      </c>
      <c r="AC4058">
        <v>19</v>
      </c>
      <c r="AD4058">
        <v>100627</v>
      </c>
      <c r="AE4058">
        <v>20</v>
      </c>
      <c r="AF4058">
        <v>202088</v>
      </c>
      <c r="AG4058">
        <v>18</v>
      </c>
      <c r="AH4058" t="e">
        <f>VLOOKUP(AF4058,关卡难度线!B:H,11,0)</f>
        <v>#N/A</v>
      </c>
    </row>
    <row r="4059" spans="14:34">
      <c r="N4059" s="14">
        <v>100626</v>
      </c>
      <c r="O4059">
        <v>11</v>
      </c>
      <c r="P4059">
        <v>100625</v>
      </c>
      <c r="Q4059">
        <v>12</v>
      </c>
      <c r="R4059">
        <v>100626</v>
      </c>
      <c r="S4059">
        <v>13</v>
      </c>
      <c r="T4059">
        <v>100626</v>
      </c>
      <c r="U4059">
        <v>14</v>
      </c>
      <c r="V4059">
        <v>100627</v>
      </c>
      <c r="W4059">
        <v>15</v>
      </c>
      <c r="X4059">
        <v>100627</v>
      </c>
      <c r="Y4059">
        <v>16</v>
      </c>
      <c r="Z4059">
        <v>100625</v>
      </c>
      <c r="AA4059">
        <v>17</v>
      </c>
      <c r="AB4059">
        <v>100626</v>
      </c>
      <c r="AC4059">
        <v>19</v>
      </c>
      <c r="AD4059">
        <v>100625</v>
      </c>
      <c r="AE4059">
        <v>20</v>
      </c>
      <c r="AF4059">
        <v>202089</v>
      </c>
      <c r="AG4059">
        <v>18</v>
      </c>
      <c r="AH4059" t="e">
        <f>VLOOKUP(AF4059,关卡难度线!B:H,11,0)</f>
        <v>#N/A</v>
      </c>
    </row>
    <row r="4060" spans="14:34">
      <c r="N4060" s="14">
        <v>100627</v>
      </c>
      <c r="O4060">
        <v>11</v>
      </c>
      <c r="P4060">
        <v>100627</v>
      </c>
      <c r="Q4060">
        <v>12</v>
      </c>
      <c r="R4060">
        <v>100625</v>
      </c>
      <c r="S4060">
        <v>13</v>
      </c>
      <c r="T4060">
        <v>100625</v>
      </c>
      <c r="U4060">
        <v>14</v>
      </c>
      <c r="V4060">
        <v>100626</v>
      </c>
      <c r="W4060">
        <v>15</v>
      </c>
      <c r="X4060">
        <v>100626</v>
      </c>
      <c r="Y4060">
        <v>16</v>
      </c>
      <c r="Z4060">
        <v>100625</v>
      </c>
      <c r="AA4060">
        <v>17</v>
      </c>
      <c r="AB4060">
        <v>100627</v>
      </c>
      <c r="AC4060">
        <v>19</v>
      </c>
      <c r="AD4060">
        <v>100626</v>
      </c>
      <c r="AE4060">
        <v>20</v>
      </c>
      <c r="AF4060">
        <v>202090</v>
      </c>
      <c r="AG4060">
        <v>18</v>
      </c>
      <c r="AH4060" t="e">
        <f>VLOOKUP(AF4060,关卡难度线!B:H,11,0)</f>
        <v>#N/A</v>
      </c>
    </row>
    <row r="4061" spans="14:34">
      <c r="N4061" s="14">
        <v>100628</v>
      </c>
      <c r="O4061">
        <v>11</v>
      </c>
      <c r="P4061">
        <v>100628</v>
      </c>
      <c r="Q4061">
        <v>12</v>
      </c>
      <c r="R4061">
        <v>100630</v>
      </c>
      <c r="S4061">
        <v>13</v>
      </c>
      <c r="T4061">
        <v>100628</v>
      </c>
      <c r="U4061">
        <v>14</v>
      </c>
      <c r="V4061">
        <v>100629</v>
      </c>
      <c r="W4061">
        <v>15</v>
      </c>
      <c r="X4061">
        <v>100630</v>
      </c>
      <c r="Y4061">
        <v>16</v>
      </c>
      <c r="Z4061">
        <v>100628</v>
      </c>
      <c r="AA4061">
        <v>17</v>
      </c>
      <c r="AB4061">
        <v>100628</v>
      </c>
      <c r="AC4061">
        <v>19</v>
      </c>
      <c r="AD4061">
        <v>100630</v>
      </c>
      <c r="AE4061">
        <v>20</v>
      </c>
      <c r="AF4061">
        <v>202091</v>
      </c>
      <c r="AG4061">
        <v>18</v>
      </c>
      <c r="AH4061" t="e">
        <f>VLOOKUP(AF4061,关卡难度线!B:H,11,0)</f>
        <v>#N/A</v>
      </c>
    </row>
    <row r="4062" spans="14:34">
      <c r="N4062" s="14">
        <v>100628</v>
      </c>
      <c r="O4062">
        <v>11</v>
      </c>
      <c r="P4062">
        <v>100628</v>
      </c>
      <c r="Q4062">
        <v>12</v>
      </c>
      <c r="R4062">
        <v>100629</v>
      </c>
      <c r="S4062">
        <v>13</v>
      </c>
      <c r="T4062">
        <v>100628</v>
      </c>
      <c r="U4062">
        <v>14</v>
      </c>
      <c r="V4062">
        <v>100629</v>
      </c>
      <c r="W4062">
        <v>15</v>
      </c>
      <c r="X4062">
        <v>100629</v>
      </c>
      <c r="Y4062">
        <v>16</v>
      </c>
      <c r="Z4062">
        <v>100629</v>
      </c>
      <c r="AA4062">
        <v>17</v>
      </c>
      <c r="AB4062">
        <v>100630</v>
      </c>
      <c r="AC4062">
        <v>19</v>
      </c>
      <c r="AD4062">
        <v>100630</v>
      </c>
      <c r="AE4062">
        <v>20</v>
      </c>
      <c r="AF4062">
        <v>202092</v>
      </c>
      <c r="AG4062">
        <v>18</v>
      </c>
      <c r="AH4062" t="e">
        <f>VLOOKUP(AF4062,关卡难度线!B:H,11,0)</f>
        <v>#N/A</v>
      </c>
    </row>
    <row r="4063" spans="14:34">
      <c r="N4063" s="14">
        <v>100630</v>
      </c>
      <c r="O4063">
        <v>11</v>
      </c>
      <c r="P4063">
        <v>100628</v>
      </c>
      <c r="Q4063">
        <v>12</v>
      </c>
      <c r="R4063">
        <v>100628</v>
      </c>
      <c r="S4063">
        <v>13</v>
      </c>
      <c r="T4063">
        <v>100629</v>
      </c>
      <c r="U4063">
        <v>14</v>
      </c>
      <c r="V4063">
        <v>100629</v>
      </c>
      <c r="W4063">
        <v>15</v>
      </c>
      <c r="X4063">
        <v>100628</v>
      </c>
      <c r="Y4063">
        <v>16</v>
      </c>
      <c r="Z4063">
        <v>100630</v>
      </c>
      <c r="AA4063">
        <v>17</v>
      </c>
      <c r="AB4063">
        <v>100630</v>
      </c>
      <c r="AC4063">
        <v>19</v>
      </c>
      <c r="AD4063">
        <v>100629</v>
      </c>
      <c r="AE4063">
        <v>20</v>
      </c>
      <c r="AF4063">
        <v>202093</v>
      </c>
      <c r="AG4063">
        <v>18</v>
      </c>
      <c r="AH4063" t="e">
        <f>VLOOKUP(AF4063,关卡难度线!B:H,11,0)</f>
        <v>#N/A</v>
      </c>
    </row>
    <row r="4064" spans="14:34">
      <c r="N4064" s="14">
        <v>100630</v>
      </c>
      <c r="O4064">
        <v>11</v>
      </c>
      <c r="P4064">
        <v>100630</v>
      </c>
      <c r="Q4064">
        <v>12</v>
      </c>
      <c r="R4064">
        <v>100628</v>
      </c>
      <c r="S4064">
        <v>13</v>
      </c>
      <c r="T4064">
        <v>100628</v>
      </c>
      <c r="U4064">
        <v>14</v>
      </c>
      <c r="V4064">
        <v>100629</v>
      </c>
      <c r="W4064">
        <v>15</v>
      </c>
      <c r="X4064">
        <v>100629</v>
      </c>
      <c r="Y4064">
        <v>16</v>
      </c>
      <c r="Z4064">
        <v>100628</v>
      </c>
      <c r="AA4064">
        <v>17</v>
      </c>
      <c r="AB4064">
        <v>100630</v>
      </c>
      <c r="AC4064">
        <v>19</v>
      </c>
      <c r="AD4064">
        <v>100630</v>
      </c>
      <c r="AE4064">
        <v>20</v>
      </c>
      <c r="AF4064">
        <v>202094</v>
      </c>
      <c r="AG4064">
        <v>18</v>
      </c>
      <c r="AH4064" t="e">
        <f>VLOOKUP(AF4064,关卡难度线!B:H,11,0)</f>
        <v>#N/A</v>
      </c>
    </row>
    <row r="4065" spans="14:34">
      <c r="N4065" s="14">
        <v>100628</v>
      </c>
      <c r="O4065">
        <v>11</v>
      </c>
      <c r="P4065">
        <v>100628</v>
      </c>
      <c r="Q4065">
        <v>12</v>
      </c>
      <c r="R4065">
        <v>100629</v>
      </c>
      <c r="S4065">
        <v>13</v>
      </c>
      <c r="T4065">
        <v>100630</v>
      </c>
      <c r="U4065">
        <v>14</v>
      </c>
      <c r="V4065">
        <v>100628</v>
      </c>
      <c r="W4065">
        <v>15</v>
      </c>
      <c r="X4065">
        <v>100630</v>
      </c>
      <c r="Y4065">
        <v>16</v>
      </c>
      <c r="Z4065">
        <v>100628</v>
      </c>
      <c r="AA4065">
        <v>17</v>
      </c>
      <c r="AB4065">
        <v>100629</v>
      </c>
      <c r="AC4065">
        <v>19</v>
      </c>
      <c r="AD4065">
        <v>100629</v>
      </c>
      <c r="AE4065">
        <v>20</v>
      </c>
      <c r="AF4065">
        <v>202095</v>
      </c>
      <c r="AG4065">
        <v>18</v>
      </c>
      <c r="AH4065" t="e">
        <f>VLOOKUP(AF4065,关卡难度线!B:H,11,0)</f>
        <v>#N/A</v>
      </c>
    </row>
    <row r="4066" spans="14:34">
      <c r="N4066" s="14">
        <v>100628</v>
      </c>
      <c r="O4066">
        <v>11</v>
      </c>
      <c r="P4066">
        <v>100629</v>
      </c>
      <c r="Q4066">
        <v>12</v>
      </c>
      <c r="R4066">
        <v>100629</v>
      </c>
      <c r="S4066">
        <v>13</v>
      </c>
      <c r="T4066">
        <v>100629</v>
      </c>
      <c r="U4066">
        <v>14</v>
      </c>
      <c r="V4066">
        <v>100628</v>
      </c>
      <c r="W4066">
        <v>15</v>
      </c>
      <c r="X4066">
        <v>100628</v>
      </c>
      <c r="Y4066">
        <v>16</v>
      </c>
      <c r="Z4066">
        <v>100629</v>
      </c>
      <c r="AA4066">
        <v>17</v>
      </c>
      <c r="AB4066">
        <v>100630</v>
      </c>
      <c r="AC4066">
        <v>19</v>
      </c>
      <c r="AD4066">
        <v>100628</v>
      </c>
      <c r="AE4066">
        <v>20</v>
      </c>
      <c r="AF4066">
        <v>202096</v>
      </c>
      <c r="AG4066">
        <v>18</v>
      </c>
      <c r="AH4066" t="e">
        <f>VLOOKUP(AF4066,关卡难度线!B:H,11,0)</f>
        <v>#N/A</v>
      </c>
    </row>
    <row r="4067" spans="14:34">
      <c r="N4067" s="14">
        <v>100629</v>
      </c>
      <c r="O4067">
        <v>11</v>
      </c>
      <c r="P4067">
        <v>100630</v>
      </c>
      <c r="Q4067">
        <v>12</v>
      </c>
      <c r="R4067">
        <v>100630</v>
      </c>
      <c r="S4067">
        <v>13</v>
      </c>
      <c r="T4067">
        <v>100630</v>
      </c>
      <c r="U4067">
        <v>14</v>
      </c>
      <c r="V4067">
        <v>100628</v>
      </c>
      <c r="W4067">
        <v>15</v>
      </c>
      <c r="X4067">
        <v>100630</v>
      </c>
      <c r="Y4067">
        <v>16</v>
      </c>
      <c r="Z4067">
        <v>100628</v>
      </c>
      <c r="AA4067">
        <v>17</v>
      </c>
      <c r="AB4067">
        <v>100628</v>
      </c>
      <c r="AC4067">
        <v>19</v>
      </c>
      <c r="AD4067">
        <v>100629</v>
      </c>
      <c r="AE4067">
        <v>20</v>
      </c>
      <c r="AF4067">
        <v>202097</v>
      </c>
      <c r="AG4067">
        <v>18</v>
      </c>
      <c r="AH4067" t="e">
        <f>VLOOKUP(AF4067,关卡难度线!B:H,11,0)</f>
        <v>#N/A</v>
      </c>
    </row>
    <row r="4068" spans="14:34">
      <c r="N4068" s="14">
        <v>100630</v>
      </c>
      <c r="O4068">
        <v>11</v>
      </c>
      <c r="P4068">
        <v>100630</v>
      </c>
      <c r="Q4068">
        <v>12</v>
      </c>
      <c r="R4068">
        <v>100630</v>
      </c>
      <c r="S4068">
        <v>13</v>
      </c>
      <c r="T4068">
        <v>100629</v>
      </c>
      <c r="U4068">
        <v>14</v>
      </c>
      <c r="V4068">
        <v>100629</v>
      </c>
      <c r="W4068">
        <v>15</v>
      </c>
      <c r="X4068">
        <v>100630</v>
      </c>
      <c r="Y4068">
        <v>16</v>
      </c>
      <c r="Z4068">
        <v>100628</v>
      </c>
      <c r="AA4068">
        <v>17</v>
      </c>
      <c r="AB4068">
        <v>100628</v>
      </c>
      <c r="AC4068">
        <v>19</v>
      </c>
      <c r="AD4068">
        <v>100629</v>
      </c>
      <c r="AE4068">
        <v>20</v>
      </c>
      <c r="AF4068">
        <v>202098</v>
      </c>
      <c r="AG4068">
        <v>18</v>
      </c>
      <c r="AH4068" t="e">
        <f>VLOOKUP(AF4068,关卡难度线!B:H,11,0)</f>
        <v>#N/A</v>
      </c>
    </row>
    <row r="4069" spans="14:34">
      <c r="N4069" s="14">
        <v>100630</v>
      </c>
      <c r="O4069">
        <v>11</v>
      </c>
      <c r="P4069">
        <v>100630</v>
      </c>
      <c r="Q4069">
        <v>12</v>
      </c>
      <c r="R4069">
        <v>100630</v>
      </c>
      <c r="S4069">
        <v>13</v>
      </c>
      <c r="T4069">
        <v>100628</v>
      </c>
      <c r="U4069">
        <v>14</v>
      </c>
      <c r="V4069">
        <v>100628</v>
      </c>
      <c r="W4069">
        <v>15</v>
      </c>
      <c r="X4069">
        <v>100629</v>
      </c>
      <c r="Y4069">
        <v>16</v>
      </c>
      <c r="Z4069">
        <v>100628</v>
      </c>
      <c r="AA4069">
        <v>17</v>
      </c>
      <c r="AB4069">
        <v>100628</v>
      </c>
      <c r="AC4069">
        <v>19</v>
      </c>
      <c r="AD4069">
        <v>100629</v>
      </c>
      <c r="AE4069">
        <v>20</v>
      </c>
      <c r="AF4069">
        <v>202099</v>
      </c>
      <c r="AG4069">
        <v>18</v>
      </c>
      <c r="AH4069" t="e">
        <f>VLOOKUP(AF4069,关卡难度线!B:H,11,0)</f>
        <v>#N/A</v>
      </c>
    </row>
    <row r="4070" spans="14:34">
      <c r="N4070" s="14">
        <v>100630</v>
      </c>
      <c r="O4070">
        <v>11</v>
      </c>
      <c r="P4070">
        <v>100628</v>
      </c>
      <c r="Q4070">
        <v>12</v>
      </c>
      <c r="R4070">
        <v>100630</v>
      </c>
      <c r="S4070">
        <v>13</v>
      </c>
      <c r="T4070">
        <v>100628</v>
      </c>
      <c r="U4070">
        <v>14</v>
      </c>
      <c r="V4070">
        <v>100628</v>
      </c>
      <c r="W4070">
        <v>15</v>
      </c>
      <c r="X4070">
        <v>100629</v>
      </c>
      <c r="Y4070">
        <v>16</v>
      </c>
      <c r="Z4070">
        <v>100630</v>
      </c>
      <c r="AA4070">
        <v>17</v>
      </c>
      <c r="AB4070">
        <v>100630</v>
      </c>
      <c r="AC4070">
        <v>19</v>
      </c>
      <c r="AD4070">
        <v>100628</v>
      </c>
      <c r="AE4070">
        <v>20</v>
      </c>
      <c r="AF4070">
        <v>202100</v>
      </c>
      <c r="AG4070">
        <v>18</v>
      </c>
      <c r="AH4070" t="e">
        <f>VLOOKUP(AF4070,关卡难度线!B:H,11,0)</f>
        <v>#N/A</v>
      </c>
    </row>
    <row r="4071" spans="14:34">
      <c r="N4071" s="14">
        <v>100628</v>
      </c>
      <c r="O4071">
        <v>11</v>
      </c>
      <c r="P4071">
        <v>100628</v>
      </c>
      <c r="Q4071">
        <v>12</v>
      </c>
      <c r="R4071">
        <v>100630</v>
      </c>
      <c r="S4071">
        <v>13</v>
      </c>
      <c r="T4071">
        <v>100628</v>
      </c>
      <c r="U4071">
        <v>14</v>
      </c>
      <c r="V4071">
        <v>100629</v>
      </c>
      <c r="W4071">
        <v>15</v>
      </c>
      <c r="X4071">
        <v>100630</v>
      </c>
      <c r="Y4071">
        <v>16</v>
      </c>
      <c r="Z4071">
        <v>100628</v>
      </c>
      <c r="AA4071">
        <v>17</v>
      </c>
      <c r="AB4071">
        <v>100628</v>
      </c>
      <c r="AC4071">
        <v>19</v>
      </c>
      <c r="AD4071">
        <v>100630</v>
      </c>
      <c r="AE4071">
        <v>20</v>
      </c>
      <c r="AF4071">
        <v>202091</v>
      </c>
      <c r="AG4071">
        <v>18</v>
      </c>
      <c r="AH4071" t="e">
        <f>VLOOKUP(AF4071,关卡难度线!B:H,11,0)</f>
        <v>#N/A</v>
      </c>
    </row>
    <row r="4072" spans="14:34">
      <c r="N4072" s="14">
        <v>100628</v>
      </c>
      <c r="O4072">
        <v>11</v>
      </c>
      <c r="P4072">
        <v>100628</v>
      </c>
      <c r="Q4072">
        <v>12</v>
      </c>
      <c r="R4072">
        <v>100629</v>
      </c>
      <c r="S4072">
        <v>13</v>
      </c>
      <c r="T4072">
        <v>100628</v>
      </c>
      <c r="U4072">
        <v>14</v>
      </c>
      <c r="V4072">
        <v>100629</v>
      </c>
      <c r="W4072">
        <v>15</v>
      </c>
      <c r="X4072">
        <v>100629</v>
      </c>
      <c r="Y4072">
        <v>16</v>
      </c>
      <c r="Z4072">
        <v>100629</v>
      </c>
      <c r="AA4072">
        <v>17</v>
      </c>
      <c r="AB4072">
        <v>100630</v>
      </c>
      <c r="AC4072">
        <v>19</v>
      </c>
      <c r="AD4072">
        <v>100630</v>
      </c>
      <c r="AE4072">
        <v>20</v>
      </c>
      <c r="AF4072">
        <v>202092</v>
      </c>
      <c r="AG4072">
        <v>18</v>
      </c>
      <c r="AH4072" t="e">
        <f>VLOOKUP(AF4072,关卡难度线!B:H,11,0)</f>
        <v>#N/A</v>
      </c>
    </row>
    <row r="4073" spans="14:34">
      <c r="N4073" s="14">
        <v>100630</v>
      </c>
      <c r="O4073">
        <v>11</v>
      </c>
      <c r="P4073">
        <v>100628</v>
      </c>
      <c r="Q4073">
        <v>12</v>
      </c>
      <c r="R4073">
        <v>100628</v>
      </c>
      <c r="S4073">
        <v>13</v>
      </c>
      <c r="T4073">
        <v>100629</v>
      </c>
      <c r="U4073">
        <v>14</v>
      </c>
      <c r="V4073">
        <v>100629</v>
      </c>
      <c r="W4073">
        <v>15</v>
      </c>
      <c r="X4073">
        <v>100628</v>
      </c>
      <c r="Y4073">
        <v>16</v>
      </c>
      <c r="Z4073">
        <v>100630</v>
      </c>
      <c r="AA4073">
        <v>17</v>
      </c>
      <c r="AB4073">
        <v>100630</v>
      </c>
      <c r="AC4073">
        <v>19</v>
      </c>
      <c r="AD4073">
        <v>100629</v>
      </c>
      <c r="AE4073">
        <v>20</v>
      </c>
      <c r="AF4073">
        <v>202093</v>
      </c>
      <c r="AG4073">
        <v>18</v>
      </c>
      <c r="AH4073" t="e">
        <f>VLOOKUP(AF4073,关卡难度线!B:H,11,0)</f>
        <v>#N/A</v>
      </c>
    </row>
    <row r="4074" spans="14:34">
      <c r="N4074" s="14">
        <v>100630</v>
      </c>
      <c r="O4074">
        <v>11</v>
      </c>
      <c r="P4074">
        <v>100630</v>
      </c>
      <c r="Q4074">
        <v>12</v>
      </c>
      <c r="R4074">
        <v>100628</v>
      </c>
      <c r="S4074">
        <v>13</v>
      </c>
      <c r="T4074">
        <v>100628</v>
      </c>
      <c r="U4074">
        <v>14</v>
      </c>
      <c r="V4074">
        <v>100629</v>
      </c>
      <c r="W4074">
        <v>15</v>
      </c>
      <c r="X4074">
        <v>100629</v>
      </c>
      <c r="Y4074">
        <v>16</v>
      </c>
      <c r="Z4074">
        <v>100628</v>
      </c>
      <c r="AA4074">
        <v>17</v>
      </c>
      <c r="AB4074">
        <v>100630</v>
      </c>
      <c r="AC4074">
        <v>19</v>
      </c>
      <c r="AD4074">
        <v>100630</v>
      </c>
      <c r="AE4074">
        <v>20</v>
      </c>
      <c r="AF4074">
        <v>202094</v>
      </c>
      <c r="AG4074">
        <v>18</v>
      </c>
      <c r="AH4074" t="e">
        <f>VLOOKUP(AF4074,关卡难度线!B:H,11,0)</f>
        <v>#N/A</v>
      </c>
    </row>
    <row r="4075" spans="14:34">
      <c r="N4075" s="14">
        <v>100628</v>
      </c>
      <c r="O4075">
        <v>11</v>
      </c>
      <c r="P4075">
        <v>100628</v>
      </c>
      <c r="Q4075">
        <v>12</v>
      </c>
      <c r="R4075">
        <v>100629</v>
      </c>
      <c r="S4075">
        <v>13</v>
      </c>
      <c r="T4075">
        <v>100630</v>
      </c>
      <c r="U4075">
        <v>14</v>
      </c>
      <c r="V4075">
        <v>100628</v>
      </c>
      <c r="W4075">
        <v>15</v>
      </c>
      <c r="X4075">
        <v>100630</v>
      </c>
      <c r="Y4075">
        <v>16</v>
      </c>
      <c r="Z4075">
        <v>100628</v>
      </c>
      <c r="AA4075">
        <v>17</v>
      </c>
      <c r="AB4075">
        <v>100629</v>
      </c>
      <c r="AC4075">
        <v>19</v>
      </c>
      <c r="AD4075">
        <v>100629</v>
      </c>
      <c r="AE4075">
        <v>20</v>
      </c>
      <c r="AF4075">
        <v>202095</v>
      </c>
      <c r="AG4075">
        <v>18</v>
      </c>
      <c r="AH4075" t="e">
        <f>VLOOKUP(AF4075,关卡难度线!B:H,11,0)</f>
        <v>#N/A</v>
      </c>
    </row>
    <row r="4076" spans="14:34">
      <c r="N4076" s="14">
        <v>100628</v>
      </c>
      <c r="O4076">
        <v>11</v>
      </c>
      <c r="P4076">
        <v>100629</v>
      </c>
      <c r="Q4076">
        <v>12</v>
      </c>
      <c r="R4076">
        <v>100629</v>
      </c>
      <c r="S4076">
        <v>13</v>
      </c>
      <c r="T4076">
        <v>100629</v>
      </c>
      <c r="U4076">
        <v>14</v>
      </c>
      <c r="V4076">
        <v>100628</v>
      </c>
      <c r="W4076">
        <v>15</v>
      </c>
      <c r="X4076">
        <v>100628</v>
      </c>
      <c r="Y4076">
        <v>16</v>
      </c>
      <c r="Z4076">
        <v>100629</v>
      </c>
      <c r="AA4076">
        <v>17</v>
      </c>
      <c r="AB4076">
        <v>100630</v>
      </c>
      <c r="AC4076">
        <v>19</v>
      </c>
      <c r="AD4076">
        <v>100628</v>
      </c>
      <c r="AE4076">
        <v>20</v>
      </c>
      <c r="AF4076">
        <v>202096</v>
      </c>
      <c r="AG4076">
        <v>18</v>
      </c>
      <c r="AH4076" t="e">
        <f>VLOOKUP(AF4076,关卡难度线!B:H,11,0)</f>
        <v>#N/A</v>
      </c>
    </row>
    <row r="4077" spans="14:34">
      <c r="N4077" s="14">
        <v>100629</v>
      </c>
      <c r="O4077">
        <v>11</v>
      </c>
      <c r="P4077">
        <v>100630</v>
      </c>
      <c r="Q4077">
        <v>12</v>
      </c>
      <c r="R4077">
        <v>100630</v>
      </c>
      <c r="S4077">
        <v>13</v>
      </c>
      <c r="T4077">
        <v>100630</v>
      </c>
      <c r="U4077">
        <v>14</v>
      </c>
      <c r="V4077">
        <v>100628</v>
      </c>
      <c r="W4077">
        <v>15</v>
      </c>
      <c r="X4077">
        <v>100630</v>
      </c>
      <c r="Y4077">
        <v>16</v>
      </c>
      <c r="Z4077">
        <v>100628</v>
      </c>
      <c r="AA4077">
        <v>17</v>
      </c>
      <c r="AB4077">
        <v>100628</v>
      </c>
      <c r="AC4077">
        <v>19</v>
      </c>
      <c r="AD4077">
        <v>100629</v>
      </c>
      <c r="AE4077">
        <v>20</v>
      </c>
      <c r="AF4077">
        <v>202097</v>
      </c>
      <c r="AG4077">
        <v>18</v>
      </c>
      <c r="AH4077" t="e">
        <f>VLOOKUP(AF4077,关卡难度线!B:H,11,0)</f>
        <v>#N/A</v>
      </c>
    </row>
    <row r="4078" spans="14:34">
      <c r="N4078" s="14">
        <v>100630</v>
      </c>
      <c r="O4078">
        <v>11</v>
      </c>
      <c r="P4078">
        <v>100630</v>
      </c>
      <c r="Q4078">
        <v>12</v>
      </c>
      <c r="R4078">
        <v>100630</v>
      </c>
      <c r="S4078">
        <v>13</v>
      </c>
      <c r="T4078">
        <v>100629</v>
      </c>
      <c r="U4078">
        <v>14</v>
      </c>
      <c r="V4078">
        <v>100629</v>
      </c>
      <c r="W4078">
        <v>15</v>
      </c>
      <c r="X4078">
        <v>100630</v>
      </c>
      <c r="Y4078">
        <v>16</v>
      </c>
      <c r="Z4078">
        <v>100628</v>
      </c>
      <c r="AA4078">
        <v>17</v>
      </c>
      <c r="AB4078">
        <v>100628</v>
      </c>
      <c r="AC4078">
        <v>19</v>
      </c>
      <c r="AD4078">
        <v>100629</v>
      </c>
      <c r="AE4078">
        <v>20</v>
      </c>
      <c r="AF4078">
        <v>202098</v>
      </c>
      <c r="AG4078">
        <v>18</v>
      </c>
      <c r="AH4078" t="e">
        <f>VLOOKUP(AF4078,关卡难度线!B:H,11,0)</f>
        <v>#N/A</v>
      </c>
    </row>
    <row r="4079" spans="14:34">
      <c r="N4079" s="14">
        <v>100630</v>
      </c>
      <c r="O4079">
        <v>11</v>
      </c>
      <c r="P4079">
        <v>100630</v>
      </c>
      <c r="Q4079">
        <v>12</v>
      </c>
      <c r="R4079">
        <v>100630</v>
      </c>
      <c r="S4079">
        <v>13</v>
      </c>
      <c r="T4079">
        <v>100628</v>
      </c>
      <c r="U4079">
        <v>14</v>
      </c>
      <c r="V4079">
        <v>100628</v>
      </c>
      <c r="W4079">
        <v>15</v>
      </c>
      <c r="X4079">
        <v>100629</v>
      </c>
      <c r="Y4079">
        <v>16</v>
      </c>
      <c r="Z4079">
        <v>100628</v>
      </c>
      <c r="AA4079">
        <v>17</v>
      </c>
      <c r="AB4079">
        <v>100628</v>
      </c>
      <c r="AC4079">
        <v>19</v>
      </c>
      <c r="AD4079">
        <v>100629</v>
      </c>
      <c r="AE4079">
        <v>20</v>
      </c>
      <c r="AF4079">
        <v>202099</v>
      </c>
      <c r="AG4079">
        <v>18</v>
      </c>
      <c r="AH4079" t="e">
        <f>VLOOKUP(AF4079,关卡难度线!B:H,11,0)</f>
        <v>#N/A</v>
      </c>
    </row>
    <row r="4080" spans="14:34">
      <c r="N4080" s="14">
        <v>100630</v>
      </c>
      <c r="O4080">
        <v>11</v>
      </c>
      <c r="P4080">
        <v>100628</v>
      </c>
      <c r="Q4080">
        <v>12</v>
      </c>
      <c r="R4080">
        <v>100630</v>
      </c>
      <c r="S4080">
        <v>13</v>
      </c>
      <c r="T4080">
        <v>100628</v>
      </c>
      <c r="U4080">
        <v>14</v>
      </c>
      <c r="V4080">
        <v>100628</v>
      </c>
      <c r="W4080">
        <v>15</v>
      </c>
      <c r="X4080">
        <v>100629</v>
      </c>
      <c r="Y4080">
        <v>16</v>
      </c>
      <c r="Z4080">
        <v>100630</v>
      </c>
      <c r="AA4080">
        <v>17</v>
      </c>
      <c r="AB4080">
        <v>100630</v>
      </c>
      <c r="AC4080">
        <v>19</v>
      </c>
      <c r="AD4080">
        <v>100628</v>
      </c>
      <c r="AE4080">
        <v>20</v>
      </c>
      <c r="AF4080">
        <v>202100</v>
      </c>
      <c r="AG4080">
        <v>18</v>
      </c>
      <c r="AH4080" t="e">
        <f>VLOOKUP(AF4080,关卡难度线!B:H,11,0)</f>
        <v>#N/A</v>
      </c>
    </row>
    <row r="4081" spans="14:34">
      <c r="N4081" s="14">
        <v>100632</v>
      </c>
      <c r="O4081">
        <v>11</v>
      </c>
      <c r="P4081">
        <v>100631</v>
      </c>
      <c r="Q4081">
        <v>12</v>
      </c>
      <c r="R4081">
        <v>100631</v>
      </c>
      <c r="S4081">
        <v>13</v>
      </c>
      <c r="T4081">
        <v>100632</v>
      </c>
      <c r="U4081">
        <v>14</v>
      </c>
      <c r="V4081">
        <v>100631</v>
      </c>
      <c r="W4081">
        <v>15</v>
      </c>
      <c r="X4081">
        <v>100631</v>
      </c>
      <c r="Y4081">
        <v>16</v>
      </c>
      <c r="Z4081">
        <v>100632</v>
      </c>
      <c r="AA4081">
        <v>17</v>
      </c>
      <c r="AB4081">
        <v>100633</v>
      </c>
      <c r="AC4081">
        <v>19</v>
      </c>
      <c r="AD4081">
        <v>100631</v>
      </c>
      <c r="AE4081">
        <v>20</v>
      </c>
      <c r="AF4081">
        <v>202101</v>
      </c>
      <c r="AG4081">
        <v>18</v>
      </c>
      <c r="AH4081" t="e">
        <f>VLOOKUP(AF4081,关卡难度线!B:H,11,0)</f>
        <v>#N/A</v>
      </c>
    </row>
    <row r="4082" spans="14:34">
      <c r="N4082" s="14">
        <v>100632</v>
      </c>
      <c r="O4082">
        <v>11</v>
      </c>
      <c r="P4082">
        <v>100631</v>
      </c>
      <c r="Q4082">
        <v>12</v>
      </c>
      <c r="R4082">
        <v>100633</v>
      </c>
      <c r="S4082">
        <v>13</v>
      </c>
      <c r="T4082">
        <v>100632</v>
      </c>
      <c r="U4082">
        <v>14</v>
      </c>
      <c r="V4082">
        <v>100631</v>
      </c>
      <c r="W4082">
        <v>15</v>
      </c>
      <c r="X4082">
        <v>100632</v>
      </c>
      <c r="Y4082">
        <v>16</v>
      </c>
      <c r="Z4082">
        <v>100633</v>
      </c>
      <c r="AA4082">
        <v>17</v>
      </c>
      <c r="AB4082">
        <v>100633</v>
      </c>
      <c r="AC4082">
        <v>19</v>
      </c>
      <c r="AD4082">
        <v>100632</v>
      </c>
      <c r="AE4082">
        <v>20</v>
      </c>
      <c r="AF4082">
        <v>202102</v>
      </c>
      <c r="AG4082">
        <v>18</v>
      </c>
      <c r="AH4082" t="e">
        <f>VLOOKUP(AF4082,关卡难度线!B:H,11,0)</f>
        <v>#N/A</v>
      </c>
    </row>
    <row r="4083" spans="14:34">
      <c r="N4083" s="14">
        <v>100633</v>
      </c>
      <c r="O4083">
        <v>11</v>
      </c>
      <c r="P4083">
        <v>100632</v>
      </c>
      <c r="Q4083">
        <v>12</v>
      </c>
      <c r="R4083">
        <v>100631</v>
      </c>
      <c r="S4083">
        <v>13</v>
      </c>
      <c r="T4083">
        <v>100631</v>
      </c>
      <c r="U4083">
        <v>14</v>
      </c>
      <c r="V4083">
        <v>100632</v>
      </c>
      <c r="W4083">
        <v>15</v>
      </c>
      <c r="X4083">
        <v>100631</v>
      </c>
      <c r="Y4083">
        <v>16</v>
      </c>
      <c r="Z4083">
        <v>100633</v>
      </c>
      <c r="AA4083">
        <v>17</v>
      </c>
      <c r="AB4083">
        <v>100632</v>
      </c>
      <c r="AC4083">
        <v>19</v>
      </c>
      <c r="AD4083">
        <v>100632</v>
      </c>
      <c r="AE4083">
        <v>20</v>
      </c>
      <c r="AF4083">
        <v>202103</v>
      </c>
      <c r="AG4083">
        <v>18</v>
      </c>
      <c r="AH4083" t="e">
        <f>VLOOKUP(AF4083,关卡难度线!B:H,11,0)</f>
        <v>#N/A</v>
      </c>
    </row>
    <row r="4084" spans="14:34">
      <c r="N4084" s="14">
        <v>100632</v>
      </c>
      <c r="O4084">
        <v>11</v>
      </c>
      <c r="P4084">
        <v>100633</v>
      </c>
      <c r="Q4084">
        <v>12</v>
      </c>
      <c r="R4084">
        <v>100632</v>
      </c>
      <c r="S4084">
        <v>13</v>
      </c>
      <c r="T4084">
        <v>100633</v>
      </c>
      <c r="U4084">
        <v>14</v>
      </c>
      <c r="V4084">
        <v>100631</v>
      </c>
      <c r="W4084">
        <v>15</v>
      </c>
      <c r="X4084">
        <v>100633</v>
      </c>
      <c r="Y4084">
        <v>16</v>
      </c>
      <c r="Z4084">
        <v>100633</v>
      </c>
      <c r="AA4084">
        <v>17</v>
      </c>
      <c r="AB4084">
        <v>100633</v>
      </c>
      <c r="AC4084">
        <v>19</v>
      </c>
      <c r="AD4084">
        <v>100632</v>
      </c>
      <c r="AE4084">
        <v>20</v>
      </c>
      <c r="AF4084">
        <v>202104</v>
      </c>
      <c r="AG4084">
        <v>18</v>
      </c>
      <c r="AH4084" t="e">
        <f>VLOOKUP(AF4084,关卡难度线!B:H,11,0)</f>
        <v>#N/A</v>
      </c>
    </row>
    <row r="4085" spans="14:34">
      <c r="N4085" s="14">
        <v>100632</v>
      </c>
      <c r="O4085">
        <v>11</v>
      </c>
      <c r="P4085">
        <v>100632</v>
      </c>
      <c r="Q4085">
        <v>12</v>
      </c>
      <c r="R4085">
        <v>100633</v>
      </c>
      <c r="S4085">
        <v>13</v>
      </c>
      <c r="T4085">
        <v>100632</v>
      </c>
      <c r="U4085">
        <v>14</v>
      </c>
      <c r="V4085">
        <v>100633</v>
      </c>
      <c r="W4085">
        <v>15</v>
      </c>
      <c r="X4085">
        <v>100631</v>
      </c>
      <c r="Y4085">
        <v>16</v>
      </c>
      <c r="Z4085">
        <v>100633</v>
      </c>
      <c r="AA4085">
        <v>17</v>
      </c>
      <c r="AB4085">
        <v>100632</v>
      </c>
      <c r="AC4085">
        <v>19</v>
      </c>
      <c r="AD4085">
        <v>100632</v>
      </c>
      <c r="AE4085">
        <v>20</v>
      </c>
      <c r="AF4085">
        <v>202105</v>
      </c>
      <c r="AG4085">
        <v>18</v>
      </c>
      <c r="AH4085" t="e">
        <f>VLOOKUP(AF4085,关卡难度线!B:H,11,0)</f>
        <v>#N/A</v>
      </c>
    </row>
    <row r="4086" spans="14:34">
      <c r="N4086" s="14">
        <v>100633</v>
      </c>
      <c r="O4086">
        <v>11</v>
      </c>
      <c r="P4086">
        <v>100633</v>
      </c>
      <c r="Q4086">
        <v>12</v>
      </c>
      <c r="R4086">
        <v>100633</v>
      </c>
      <c r="S4086">
        <v>13</v>
      </c>
      <c r="T4086">
        <v>100633</v>
      </c>
      <c r="U4086">
        <v>14</v>
      </c>
      <c r="V4086">
        <v>100632</v>
      </c>
      <c r="W4086">
        <v>15</v>
      </c>
      <c r="X4086">
        <v>100631</v>
      </c>
      <c r="Y4086">
        <v>16</v>
      </c>
      <c r="Z4086">
        <v>100631</v>
      </c>
      <c r="AA4086">
        <v>17</v>
      </c>
      <c r="AB4086">
        <v>100631</v>
      </c>
      <c r="AC4086">
        <v>19</v>
      </c>
      <c r="AD4086">
        <v>100632</v>
      </c>
      <c r="AE4086">
        <v>20</v>
      </c>
      <c r="AF4086">
        <v>202106</v>
      </c>
      <c r="AG4086">
        <v>18</v>
      </c>
      <c r="AH4086" t="e">
        <f>VLOOKUP(AF4086,关卡难度线!B:H,11,0)</f>
        <v>#N/A</v>
      </c>
    </row>
    <row r="4087" spans="14:34">
      <c r="N4087" s="14">
        <v>100631</v>
      </c>
      <c r="O4087">
        <v>11</v>
      </c>
      <c r="P4087">
        <v>100632</v>
      </c>
      <c r="Q4087">
        <v>12</v>
      </c>
      <c r="R4087">
        <v>100631</v>
      </c>
      <c r="S4087">
        <v>13</v>
      </c>
      <c r="T4087">
        <v>100632</v>
      </c>
      <c r="U4087">
        <v>14</v>
      </c>
      <c r="V4087">
        <v>100631</v>
      </c>
      <c r="W4087">
        <v>15</v>
      </c>
      <c r="X4087">
        <v>100632</v>
      </c>
      <c r="Y4087">
        <v>16</v>
      </c>
      <c r="Z4087">
        <v>100632</v>
      </c>
      <c r="AA4087">
        <v>17</v>
      </c>
      <c r="AB4087">
        <v>100632</v>
      </c>
      <c r="AC4087">
        <v>19</v>
      </c>
      <c r="AD4087">
        <v>100631</v>
      </c>
      <c r="AE4087">
        <v>20</v>
      </c>
      <c r="AF4087">
        <v>202107</v>
      </c>
      <c r="AG4087">
        <v>18</v>
      </c>
      <c r="AH4087" t="e">
        <f>VLOOKUP(AF4087,关卡难度线!B:H,11,0)</f>
        <v>#N/A</v>
      </c>
    </row>
    <row r="4088" spans="14:34">
      <c r="N4088" s="14">
        <v>100633</v>
      </c>
      <c r="O4088">
        <v>11</v>
      </c>
      <c r="P4088">
        <v>100631</v>
      </c>
      <c r="Q4088">
        <v>12</v>
      </c>
      <c r="R4088">
        <v>100633</v>
      </c>
      <c r="S4088">
        <v>13</v>
      </c>
      <c r="T4088">
        <v>100633</v>
      </c>
      <c r="U4088">
        <v>14</v>
      </c>
      <c r="V4088">
        <v>100632</v>
      </c>
      <c r="W4088">
        <v>15</v>
      </c>
      <c r="X4088">
        <v>100631</v>
      </c>
      <c r="Y4088">
        <v>16</v>
      </c>
      <c r="Z4088">
        <v>100633</v>
      </c>
      <c r="AA4088">
        <v>17</v>
      </c>
      <c r="AB4088">
        <v>100631</v>
      </c>
      <c r="AC4088">
        <v>19</v>
      </c>
      <c r="AD4088">
        <v>100632</v>
      </c>
      <c r="AE4088">
        <v>20</v>
      </c>
      <c r="AF4088">
        <v>202108</v>
      </c>
      <c r="AG4088">
        <v>18</v>
      </c>
      <c r="AH4088" t="e">
        <f>VLOOKUP(AF4088,关卡难度线!B:H,11,0)</f>
        <v>#N/A</v>
      </c>
    </row>
    <row r="4089" spans="14:34">
      <c r="N4089" s="14">
        <v>100631</v>
      </c>
      <c r="O4089">
        <v>11</v>
      </c>
      <c r="P4089">
        <v>100633</v>
      </c>
      <c r="Q4089">
        <v>12</v>
      </c>
      <c r="R4089">
        <v>100632</v>
      </c>
      <c r="S4089">
        <v>13</v>
      </c>
      <c r="T4089">
        <v>100632</v>
      </c>
      <c r="U4089">
        <v>14</v>
      </c>
      <c r="V4089">
        <v>100631</v>
      </c>
      <c r="W4089">
        <v>15</v>
      </c>
      <c r="X4089">
        <v>100633</v>
      </c>
      <c r="Y4089">
        <v>16</v>
      </c>
      <c r="Z4089">
        <v>100631</v>
      </c>
      <c r="AA4089">
        <v>17</v>
      </c>
      <c r="AB4089">
        <v>100631</v>
      </c>
      <c r="AC4089">
        <v>19</v>
      </c>
      <c r="AD4089">
        <v>100633</v>
      </c>
      <c r="AE4089">
        <v>20</v>
      </c>
      <c r="AF4089">
        <v>202109</v>
      </c>
      <c r="AG4089">
        <v>18</v>
      </c>
      <c r="AH4089" t="e">
        <f>VLOOKUP(AF4089,关卡难度线!B:H,11,0)</f>
        <v>#N/A</v>
      </c>
    </row>
    <row r="4090" spans="14:34">
      <c r="N4090" s="14">
        <v>100633</v>
      </c>
      <c r="O4090">
        <v>11</v>
      </c>
      <c r="P4090">
        <v>100632</v>
      </c>
      <c r="Q4090">
        <v>12</v>
      </c>
      <c r="R4090">
        <v>100631</v>
      </c>
      <c r="S4090">
        <v>13</v>
      </c>
      <c r="T4090">
        <v>100632</v>
      </c>
      <c r="U4090">
        <v>14</v>
      </c>
      <c r="V4090">
        <v>100631</v>
      </c>
      <c r="W4090">
        <v>15</v>
      </c>
      <c r="X4090">
        <v>100632</v>
      </c>
      <c r="Y4090">
        <v>16</v>
      </c>
      <c r="Z4090">
        <v>100631</v>
      </c>
      <c r="AA4090">
        <v>17</v>
      </c>
      <c r="AB4090">
        <v>100631</v>
      </c>
      <c r="AC4090">
        <v>19</v>
      </c>
      <c r="AD4090">
        <v>100632</v>
      </c>
      <c r="AE4090">
        <v>20</v>
      </c>
      <c r="AF4090">
        <v>202110</v>
      </c>
      <c r="AG4090">
        <v>18</v>
      </c>
      <c r="AH4090" t="e">
        <f>VLOOKUP(AF4090,关卡难度线!B:H,11,0)</f>
        <v>#N/A</v>
      </c>
    </row>
    <row r="4091" spans="14:34">
      <c r="N4091" s="14">
        <v>100632</v>
      </c>
      <c r="O4091">
        <v>11</v>
      </c>
      <c r="P4091">
        <v>100631</v>
      </c>
      <c r="Q4091">
        <v>12</v>
      </c>
      <c r="R4091">
        <v>100631</v>
      </c>
      <c r="S4091">
        <v>13</v>
      </c>
      <c r="T4091">
        <v>100632</v>
      </c>
      <c r="U4091">
        <v>14</v>
      </c>
      <c r="V4091">
        <v>100631</v>
      </c>
      <c r="W4091">
        <v>15</v>
      </c>
      <c r="X4091">
        <v>100631</v>
      </c>
      <c r="Y4091">
        <v>16</v>
      </c>
      <c r="Z4091">
        <v>100632</v>
      </c>
      <c r="AA4091">
        <v>17</v>
      </c>
      <c r="AB4091">
        <v>100633</v>
      </c>
      <c r="AC4091">
        <v>19</v>
      </c>
      <c r="AD4091">
        <v>100631</v>
      </c>
      <c r="AE4091">
        <v>20</v>
      </c>
      <c r="AF4091">
        <v>202101</v>
      </c>
      <c r="AG4091">
        <v>18</v>
      </c>
      <c r="AH4091" t="e">
        <f>VLOOKUP(AF4091,关卡难度线!B:H,11,0)</f>
        <v>#N/A</v>
      </c>
    </row>
    <row r="4092" spans="14:34">
      <c r="N4092" s="14">
        <v>100632</v>
      </c>
      <c r="O4092">
        <v>11</v>
      </c>
      <c r="P4092">
        <v>100631</v>
      </c>
      <c r="Q4092">
        <v>12</v>
      </c>
      <c r="R4092">
        <v>100633</v>
      </c>
      <c r="S4092">
        <v>13</v>
      </c>
      <c r="T4092">
        <v>100632</v>
      </c>
      <c r="U4092">
        <v>14</v>
      </c>
      <c r="V4092">
        <v>100631</v>
      </c>
      <c r="W4092">
        <v>15</v>
      </c>
      <c r="X4092">
        <v>100632</v>
      </c>
      <c r="Y4092">
        <v>16</v>
      </c>
      <c r="Z4092">
        <v>100633</v>
      </c>
      <c r="AA4092">
        <v>17</v>
      </c>
      <c r="AB4092">
        <v>100633</v>
      </c>
      <c r="AC4092">
        <v>19</v>
      </c>
      <c r="AD4092">
        <v>100632</v>
      </c>
      <c r="AE4092">
        <v>20</v>
      </c>
      <c r="AF4092">
        <v>202102</v>
      </c>
      <c r="AG4092">
        <v>18</v>
      </c>
      <c r="AH4092" t="e">
        <f>VLOOKUP(AF4092,关卡难度线!B:H,11,0)</f>
        <v>#N/A</v>
      </c>
    </row>
    <row r="4093" spans="14:34">
      <c r="N4093" s="14">
        <v>100633</v>
      </c>
      <c r="O4093">
        <v>11</v>
      </c>
      <c r="P4093">
        <v>100632</v>
      </c>
      <c r="Q4093">
        <v>12</v>
      </c>
      <c r="R4093">
        <v>100631</v>
      </c>
      <c r="S4093">
        <v>13</v>
      </c>
      <c r="T4093">
        <v>100631</v>
      </c>
      <c r="U4093">
        <v>14</v>
      </c>
      <c r="V4093">
        <v>100632</v>
      </c>
      <c r="W4093">
        <v>15</v>
      </c>
      <c r="X4093">
        <v>100631</v>
      </c>
      <c r="Y4093">
        <v>16</v>
      </c>
      <c r="Z4093">
        <v>100633</v>
      </c>
      <c r="AA4093">
        <v>17</v>
      </c>
      <c r="AB4093">
        <v>100632</v>
      </c>
      <c r="AC4093">
        <v>19</v>
      </c>
      <c r="AD4093">
        <v>100632</v>
      </c>
      <c r="AE4093">
        <v>20</v>
      </c>
      <c r="AF4093">
        <v>202103</v>
      </c>
      <c r="AG4093">
        <v>18</v>
      </c>
      <c r="AH4093" t="e">
        <f>VLOOKUP(AF4093,关卡难度线!B:H,11,0)</f>
        <v>#N/A</v>
      </c>
    </row>
    <row r="4094" spans="14:34">
      <c r="N4094" s="14">
        <v>100632</v>
      </c>
      <c r="O4094">
        <v>11</v>
      </c>
      <c r="P4094">
        <v>100633</v>
      </c>
      <c r="Q4094">
        <v>12</v>
      </c>
      <c r="R4094">
        <v>100632</v>
      </c>
      <c r="S4094">
        <v>13</v>
      </c>
      <c r="T4094">
        <v>100633</v>
      </c>
      <c r="U4094">
        <v>14</v>
      </c>
      <c r="V4094">
        <v>100631</v>
      </c>
      <c r="W4094">
        <v>15</v>
      </c>
      <c r="X4094">
        <v>100633</v>
      </c>
      <c r="Y4094">
        <v>16</v>
      </c>
      <c r="Z4094">
        <v>100633</v>
      </c>
      <c r="AA4094">
        <v>17</v>
      </c>
      <c r="AB4094">
        <v>100633</v>
      </c>
      <c r="AC4094">
        <v>19</v>
      </c>
      <c r="AD4094">
        <v>100632</v>
      </c>
      <c r="AE4094">
        <v>20</v>
      </c>
      <c r="AF4094">
        <v>202104</v>
      </c>
      <c r="AG4094">
        <v>18</v>
      </c>
      <c r="AH4094" t="e">
        <f>VLOOKUP(AF4094,关卡难度线!B:H,11,0)</f>
        <v>#N/A</v>
      </c>
    </row>
    <row r="4095" spans="14:34">
      <c r="N4095" s="14">
        <v>100632</v>
      </c>
      <c r="O4095">
        <v>11</v>
      </c>
      <c r="P4095">
        <v>100632</v>
      </c>
      <c r="Q4095">
        <v>12</v>
      </c>
      <c r="R4095">
        <v>100633</v>
      </c>
      <c r="S4095">
        <v>13</v>
      </c>
      <c r="T4095">
        <v>100632</v>
      </c>
      <c r="U4095">
        <v>14</v>
      </c>
      <c r="V4095">
        <v>100633</v>
      </c>
      <c r="W4095">
        <v>15</v>
      </c>
      <c r="X4095">
        <v>100631</v>
      </c>
      <c r="Y4095">
        <v>16</v>
      </c>
      <c r="Z4095">
        <v>100633</v>
      </c>
      <c r="AA4095">
        <v>17</v>
      </c>
      <c r="AB4095">
        <v>100632</v>
      </c>
      <c r="AC4095">
        <v>19</v>
      </c>
      <c r="AD4095">
        <v>100632</v>
      </c>
      <c r="AE4095">
        <v>20</v>
      </c>
      <c r="AF4095">
        <v>202105</v>
      </c>
      <c r="AG4095">
        <v>18</v>
      </c>
      <c r="AH4095" t="e">
        <f>VLOOKUP(AF4095,关卡难度线!B:H,11,0)</f>
        <v>#N/A</v>
      </c>
    </row>
    <row r="4096" spans="14:34">
      <c r="N4096" s="14">
        <v>100633</v>
      </c>
      <c r="O4096">
        <v>11</v>
      </c>
      <c r="P4096">
        <v>100633</v>
      </c>
      <c r="Q4096">
        <v>12</v>
      </c>
      <c r="R4096">
        <v>100633</v>
      </c>
      <c r="S4096">
        <v>13</v>
      </c>
      <c r="T4096">
        <v>100633</v>
      </c>
      <c r="U4096">
        <v>14</v>
      </c>
      <c r="V4096">
        <v>100632</v>
      </c>
      <c r="W4096">
        <v>15</v>
      </c>
      <c r="X4096">
        <v>100631</v>
      </c>
      <c r="Y4096">
        <v>16</v>
      </c>
      <c r="Z4096">
        <v>100631</v>
      </c>
      <c r="AA4096">
        <v>17</v>
      </c>
      <c r="AB4096">
        <v>100631</v>
      </c>
      <c r="AC4096">
        <v>19</v>
      </c>
      <c r="AD4096">
        <v>100632</v>
      </c>
      <c r="AE4096">
        <v>20</v>
      </c>
      <c r="AF4096">
        <v>202106</v>
      </c>
      <c r="AG4096">
        <v>18</v>
      </c>
      <c r="AH4096" t="e">
        <f>VLOOKUP(AF4096,关卡难度线!B:H,11,0)</f>
        <v>#N/A</v>
      </c>
    </row>
    <row r="4097" spans="14:34">
      <c r="N4097" s="14">
        <v>100631</v>
      </c>
      <c r="O4097">
        <v>11</v>
      </c>
      <c r="P4097">
        <v>100632</v>
      </c>
      <c r="Q4097">
        <v>12</v>
      </c>
      <c r="R4097">
        <v>100631</v>
      </c>
      <c r="S4097">
        <v>13</v>
      </c>
      <c r="T4097">
        <v>100632</v>
      </c>
      <c r="U4097">
        <v>14</v>
      </c>
      <c r="V4097">
        <v>100631</v>
      </c>
      <c r="W4097">
        <v>15</v>
      </c>
      <c r="X4097">
        <v>100632</v>
      </c>
      <c r="Y4097">
        <v>16</v>
      </c>
      <c r="Z4097">
        <v>100632</v>
      </c>
      <c r="AA4097">
        <v>17</v>
      </c>
      <c r="AB4097">
        <v>100632</v>
      </c>
      <c r="AC4097">
        <v>19</v>
      </c>
      <c r="AD4097">
        <v>100631</v>
      </c>
      <c r="AE4097">
        <v>20</v>
      </c>
      <c r="AF4097">
        <v>202107</v>
      </c>
      <c r="AG4097">
        <v>18</v>
      </c>
      <c r="AH4097" t="e">
        <f>VLOOKUP(AF4097,关卡难度线!B:H,11,0)</f>
        <v>#N/A</v>
      </c>
    </row>
    <row r="4098" spans="14:34">
      <c r="N4098" s="14">
        <v>100633</v>
      </c>
      <c r="O4098">
        <v>11</v>
      </c>
      <c r="P4098">
        <v>100631</v>
      </c>
      <c r="Q4098">
        <v>12</v>
      </c>
      <c r="R4098">
        <v>100633</v>
      </c>
      <c r="S4098">
        <v>13</v>
      </c>
      <c r="T4098">
        <v>100633</v>
      </c>
      <c r="U4098">
        <v>14</v>
      </c>
      <c r="V4098">
        <v>100632</v>
      </c>
      <c r="W4098">
        <v>15</v>
      </c>
      <c r="X4098">
        <v>100631</v>
      </c>
      <c r="Y4098">
        <v>16</v>
      </c>
      <c r="Z4098">
        <v>100633</v>
      </c>
      <c r="AA4098">
        <v>17</v>
      </c>
      <c r="AB4098">
        <v>100631</v>
      </c>
      <c r="AC4098">
        <v>19</v>
      </c>
      <c r="AD4098">
        <v>100632</v>
      </c>
      <c r="AE4098">
        <v>20</v>
      </c>
      <c r="AF4098">
        <v>202108</v>
      </c>
      <c r="AG4098">
        <v>18</v>
      </c>
      <c r="AH4098" t="e">
        <f>VLOOKUP(AF4098,关卡难度线!B:H,11,0)</f>
        <v>#N/A</v>
      </c>
    </row>
    <row r="4099" spans="14:34">
      <c r="N4099" s="14">
        <v>100631</v>
      </c>
      <c r="O4099">
        <v>11</v>
      </c>
      <c r="P4099">
        <v>100633</v>
      </c>
      <c r="Q4099">
        <v>12</v>
      </c>
      <c r="R4099">
        <v>100632</v>
      </c>
      <c r="S4099">
        <v>13</v>
      </c>
      <c r="T4099">
        <v>100632</v>
      </c>
      <c r="U4099">
        <v>14</v>
      </c>
      <c r="V4099">
        <v>100631</v>
      </c>
      <c r="W4099">
        <v>15</v>
      </c>
      <c r="X4099">
        <v>100633</v>
      </c>
      <c r="Y4099">
        <v>16</v>
      </c>
      <c r="Z4099">
        <v>100631</v>
      </c>
      <c r="AA4099">
        <v>17</v>
      </c>
      <c r="AB4099">
        <v>100631</v>
      </c>
      <c r="AC4099">
        <v>19</v>
      </c>
      <c r="AD4099">
        <v>100633</v>
      </c>
      <c r="AE4099">
        <v>20</v>
      </c>
      <c r="AF4099">
        <v>202109</v>
      </c>
      <c r="AG4099">
        <v>18</v>
      </c>
      <c r="AH4099" t="e">
        <f>VLOOKUP(AF4099,关卡难度线!B:H,11,0)</f>
        <v>#N/A</v>
      </c>
    </row>
    <row r="4100" spans="14:34">
      <c r="N4100" s="14">
        <v>100633</v>
      </c>
      <c r="O4100">
        <v>11</v>
      </c>
      <c r="P4100">
        <v>100632</v>
      </c>
      <c r="Q4100">
        <v>12</v>
      </c>
      <c r="R4100">
        <v>100631</v>
      </c>
      <c r="S4100">
        <v>13</v>
      </c>
      <c r="T4100">
        <v>100632</v>
      </c>
      <c r="U4100">
        <v>14</v>
      </c>
      <c r="V4100">
        <v>100631</v>
      </c>
      <c r="W4100">
        <v>15</v>
      </c>
      <c r="X4100">
        <v>100632</v>
      </c>
      <c r="Y4100">
        <v>16</v>
      </c>
      <c r="Z4100">
        <v>100631</v>
      </c>
      <c r="AA4100">
        <v>17</v>
      </c>
      <c r="AB4100">
        <v>100631</v>
      </c>
      <c r="AC4100">
        <v>19</v>
      </c>
      <c r="AD4100">
        <v>100632</v>
      </c>
      <c r="AE4100">
        <v>20</v>
      </c>
      <c r="AF4100">
        <v>202110</v>
      </c>
      <c r="AG4100">
        <v>18</v>
      </c>
      <c r="AH4100" t="e">
        <f>VLOOKUP(AF4100,关卡难度线!B:H,11,0)</f>
        <v>#N/A</v>
      </c>
    </row>
    <row r="4101" spans="14:34">
      <c r="N4101" s="14">
        <v>100635</v>
      </c>
      <c r="O4101">
        <v>11</v>
      </c>
      <c r="P4101">
        <v>100634</v>
      </c>
      <c r="Q4101">
        <v>12</v>
      </c>
      <c r="R4101">
        <v>100634</v>
      </c>
      <c r="S4101">
        <v>13</v>
      </c>
      <c r="T4101">
        <v>100635</v>
      </c>
      <c r="U4101">
        <v>14</v>
      </c>
      <c r="V4101">
        <v>100634</v>
      </c>
      <c r="W4101">
        <v>15</v>
      </c>
      <c r="X4101">
        <v>100636</v>
      </c>
      <c r="Y4101">
        <v>16</v>
      </c>
      <c r="Z4101">
        <v>100634</v>
      </c>
      <c r="AA4101">
        <v>17</v>
      </c>
      <c r="AB4101">
        <v>100634</v>
      </c>
      <c r="AC4101">
        <v>19</v>
      </c>
      <c r="AD4101">
        <v>100635</v>
      </c>
      <c r="AE4101">
        <v>20</v>
      </c>
      <c r="AF4101">
        <v>202111</v>
      </c>
      <c r="AG4101">
        <v>18</v>
      </c>
      <c r="AH4101" t="e">
        <f>VLOOKUP(AF4101,关卡难度线!B:H,11,0)</f>
        <v>#N/A</v>
      </c>
    </row>
    <row r="4102" spans="14:34">
      <c r="N4102" s="14">
        <v>100636</v>
      </c>
      <c r="O4102">
        <v>11</v>
      </c>
      <c r="P4102">
        <v>100636</v>
      </c>
      <c r="Q4102">
        <v>12</v>
      </c>
      <c r="R4102">
        <v>100636</v>
      </c>
      <c r="S4102">
        <v>13</v>
      </c>
      <c r="T4102">
        <v>100634</v>
      </c>
      <c r="U4102">
        <v>14</v>
      </c>
      <c r="V4102">
        <v>100636</v>
      </c>
      <c r="W4102">
        <v>15</v>
      </c>
      <c r="X4102">
        <v>100636</v>
      </c>
      <c r="Y4102">
        <v>16</v>
      </c>
      <c r="Z4102">
        <v>100636</v>
      </c>
      <c r="AA4102">
        <v>17</v>
      </c>
      <c r="AB4102">
        <v>100634</v>
      </c>
      <c r="AC4102">
        <v>19</v>
      </c>
      <c r="AD4102">
        <v>100634</v>
      </c>
      <c r="AE4102">
        <v>20</v>
      </c>
      <c r="AF4102">
        <v>202112</v>
      </c>
      <c r="AG4102">
        <v>18</v>
      </c>
      <c r="AH4102" t="e">
        <f>VLOOKUP(AF4102,关卡难度线!B:H,11,0)</f>
        <v>#N/A</v>
      </c>
    </row>
    <row r="4103" spans="14:34">
      <c r="N4103" s="14">
        <v>100636</v>
      </c>
      <c r="O4103">
        <v>11</v>
      </c>
      <c r="P4103">
        <v>100635</v>
      </c>
      <c r="Q4103">
        <v>12</v>
      </c>
      <c r="R4103">
        <v>100636</v>
      </c>
      <c r="S4103">
        <v>13</v>
      </c>
      <c r="T4103">
        <v>100635</v>
      </c>
      <c r="U4103">
        <v>14</v>
      </c>
      <c r="V4103">
        <v>100635</v>
      </c>
      <c r="W4103">
        <v>15</v>
      </c>
      <c r="X4103">
        <v>100636</v>
      </c>
      <c r="Y4103">
        <v>16</v>
      </c>
      <c r="Z4103">
        <v>100635</v>
      </c>
      <c r="AA4103">
        <v>17</v>
      </c>
      <c r="AB4103">
        <v>100635</v>
      </c>
      <c r="AC4103">
        <v>19</v>
      </c>
      <c r="AD4103">
        <v>100635</v>
      </c>
      <c r="AE4103">
        <v>20</v>
      </c>
      <c r="AF4103">
        <v>202113</v>
      </c>
      <c r="AG4103">
        <v>18</v>
      </c>
      <c r="AH4103" t="e">
        <f>VLOOKUP(AF4103,关卡难度线!B:H,11,0)</f>
        <v>#N/A</v>
      </c>
    </row>
    <row r="4104" spans="14:34">
      <c r="N4104" s="14">
        <v>100635</v>
      </c>
      <c r="O4104">
        <v>11</v>
      </c>
      <c r="P4104">
        <v>100634</v>
      </c>
      <c r="Q4104">
        <v>12</v>
      </c>
      <c r="R4104">
        <v>100635</v>
      </c>
      <c r="S4104">
        <v>13</v>
      </c>
      <c r="T4104">
        <v>100635</v>
      </c>
      <c r="U4104">
        <v>14</v>
      </c>
      <c r="V4104">
        <v>100634</v>
      </c>
      <c r="W4104">
        <v>15</v>
      </c>
      <c r="X4104">
        <v>100634</v>
      </c>
      <c r="Y4104">
        <v>16</v>
      </c>
      <c r="Z4104">
        <v>100635</v>
      </c>
      <c r="AA4104">
        <v>17</v>
      </c>
      <c r="AB4104">
        <v>100636</v>
      </c>
      <c r="AC4104">
        <v>19</v>
      </c>
      <c r="AD4104">
        <v>100635</v>
      </c>
      <c r="AE4104">
        <v>20</v>
      </c>
      <c r="AF4104">
        <v>202114</v>
      </c>
      <c r="AG4104">
        <v>18</v>
      </c>
      <c r="AH4104" t="e">
        <f>VLOOKUP(AF4104,关卡难度线!B:H,11,0)</f>
        <v>#N/A</v>
      </c>
    </row>
    <row r="4105" spans="14:34">
      <c r="N4105" s="14">
        <v>100636</v>
      </c>
      <c r="O4105">
        <v>11</v>
      </c>
      <c r="P4105">
        <v>100635</v>
      </c>
      <c r="Q4105">
        <v>12</v>
      </c>
      <c r="R4105">
        <v>100634</v>
      </c>
      <c r="S4105">
        <v>13</v>
      </c>
      <c r="T4105">
        <v>100634</v>
      </c>
      <c r="U4105">
        <v>14</v>
      </c>
      <c r="V4105">
        <v>100634</v>
      </c>
      <c r="W4105">
        <v>15</v>
      </c>
      <c r="X4105">
        <v>100636</v>
      </c>
      <c r="Y4105">
        <v>16</v>
      </c>
      <c r="Z4105">
        <v>100635</v>
      </c>
      <c r="AA4105">
        <v>17</v>
      </c>
      <c r="AB4105">
        <v>100636</v>
      </c>
      <c r="AC4105">
        <v>19</v>
      </c>
      <c r="AD4105">
        <v>100634</v>
      </c>
      <c r="AE4105">
        <v>20</v>
      </c>
      <c r="AF4105">
        <v>202115</v>
      </c>
      <c r="AG4105">
        <v>18</v>
      </c>
      <c r="AH4105" t="e">
        <f>VLOOKUP(AF4105,关卡难度线!B:H,11,0)</f>
        <v>#N/A</v>
      </c>
    </row>
    <row r="4106" spans="14:34">
      <c r="N4106" s="14">
        <v>100634</v>
      </c>
      <c r="O4106">
        <v>11</v>
      </c>
      <c r="P4106">
        <v>100636</v>
      </c>
      <c r="Q4106">
        <v>12</v>
      </c>
      <c r="R4106">
        <v>100636</v>
      </c>
      <c r="S4106">
        <v>13</v>
      </c>
      <c r="T4106">
        <v>100636</v>
      </c>
      <c r="U4106">
        <v>14</v>
      </c>
      <c r="V4106">
        <v>100634</v>
      </c>
      <c r="W4106">
        <v>15</v>
      </c>
      <c r="X4106">
        <v>100634</v>
      </c>
      <c r="Y4106">
        <v>16</v>
      </c>
      <c r="Z4106">
        <v>100634</v>
      </c>
      <c r="AA4106">
        <v>17</v>
      </c>
      <c r="AB4106">
        <v>100634</v>
      </c>
      <c r="AC4106">
        <v>19</v>
      </c>
      <c r="AD4106">
        <v>100634</v>
      </c>
      <c r="AE4106">
        <v>20</v>
      </c>
      <c r="AF4106">
        <v>202116</v>
      </c>
      <c r="AG4106">
        <v>18</v>
      </c>
      <c r="AH4106" t="e">
        <f>VLOOKUP(AF4106,关卡难度线!B:H,11,0)</f>
        <v>#N/A</v>
      </c>
    </row>
    <row r="4107" spans="14:34">
      <c r="N4107" s="14">
        <v>100634</v>
      </c>
      <c r="O4107">
        <v>11</v>
      </c>
      <c r="P4107">
        <v>100636</v>
      </c>
      <c r="Q4107">
        <v>12</v>
      </c>
      <c r="R4107">
        <v>100634</v>
      </c>
      <c r="S4107">
        <v>13</v>
      </c>
      <c r="T4107">
        <v>100636</v>
      </c>
      <c r="U4107">
        <v>14</v>
      </c>
      <c r="V4107">
        <v>100635</v>
      </c>
      <c r="W4107">
        <v>15</v>
      </c>
      <c r="X4107">
        <v>100634</v>
      </c>
      <c r="Y4107">
        <v>16</v>
      </c>
      <c r="Z4107">
        <v>100636</v>
      </c>
      <c r="AA4107">
        <v>17</v>
      </c>
      <c r="AB4107">
        <v>100634</v>
      </c>
      <c r="AC4107">
        <v>19</v>
      </c>
      <c r="AD4107">
        <v>100635</v>
      </c>
      <c r="AE4107">
        <v>20</v>
      </c>
      <c r="AF4107">
        <v>202117</v>
      </c>
      <c r="AG4107">
        <v>18</v>
      </c>
      <c r="AH4107" t="e">
        <f>VLOOKUP(AF4107,关卡难度线!B:H,11,0)</f>
        <v>#N/A</v>
      </c>
    </row>
    <row r="4108" spans="14:34">
      <c r="N4108" s="14">
        <v>100636</v>
      </c>
      <c r="O4108">
        <v>11</v>
      </c>
      <c r="P4108">
        <v>100634</v>
      </c>
      <c r="Q4108">
        <v>12</v>
      </c>
      <c r="R4108">
        <v>100634</v>
      </c>
      <c r="S4108">
        <v>13</v>
      </c>
      <c r="T4108">
        <v>100636</v>
      </c>
      <c r="U4108">
        <v>14</v>
      </c>
      <c r="V4108">
        <v>100634</v>
      </c>
      <c r="W4108">
        <v>15</v>
      </c>
      <c r="X4108">
        <v>100634</v>
      </c>
      <c r="Y4108">
        <v>16</v>
      </c>
      <c r="Z4108">
        <v>100635</v>
      </c>
      <c r="AA4108">
        <v>17</v>
      </c>
      <c r="AB4108">
        <v>100636</v>
      </c>
      <c r="AC4108">
        <v>19</v>
      </c>
      <c r="AD4108">
        <v>100635</v>
      </c>
      <c r="AE4108">
        <v>20</v>
      </c>
      <c r="AF4108">
        <v>202118</v>
      </c>
      <c r="AG4108">
        <v>18</v>
      </c>
      <c r="AH4108" t="e">
        <f>VLOOKUP(AF4108,关卡难度线!B:H,11,0)</f>
        <v>#N/A</v>
      </c>
    </row>
    <row r="4109" spans="14:34">
      <c r="N4109" s="14">
        <v>100635</v>
      </c>
      <c r="O4109">
        <v>11</v>
      </c>
      <c r="P4109">
        <v>100636</v>
      </c>
      <c r="Q4109">
        <v>12</v>
      </c>
      <c r="R4109">
        <v>100635</v>
      </c>
      <c r="S4109">
        <v>13</v>
      </c>
      <c r="T4109">
        <v>100635</v>
      </c>
      <c r="U4109">
        <v>14</v>
      </c>
      <c r="V4109">
        <v>100634</v>
      </c>
      <c r="W4109">
        <v>15</v>
      </c>
      <c r="X4109">
        <v>100635</v>
      </c>
      <c r="Y4109">
        <v>16</v>
      </c>
      <c r="Z4109">
        <v>100634</v>
      </c>
      <c r="AA4109">
        <v>17</v>
      </c>
      <c r="AB4109">
        <v>100635</v>
      </c>
      <c r="AC4109">
        <v>19</v>
      </c>
      <c r="AD4109">
        <v>100635</v>
      </c>
      <c r="AE4109">
        <v>20</v>
      </c>
      <c r="AF4109">
        <v>202119</v>
      </c>
      <c r="AG4109">
        <v>18</v>
      </c>
      <c r="AH4109" t="e">
        <f>VLOOKUP(AF4109,关卡难度线!B:H,11,0)</f>
        <v>#N/A</v>
      </c>
    </row>
    <row r="4110" spans="14:34">
      <c r="N4110" s="14">
        <v>100635</v>
      </c>
      <c r="O4110">
        <v>11</v>
      </c>
      <c r="P4110">
        <v>100635</v>
      </c>
      <c r="Q4110">
        <v>12</v>
      </c>
      <c r="R4110">
        <v>100635</v>
      </c>
      <c r="S4110">
        <v>13</v>
      </c>
      <c r="T4110">
        <v>100636</v>
      </c>
      <c r="U4110">
        <v>14</v>
      </c>
      <c r="V4110">
        <v>100636</v>
      </c>
      <c r="W4110">
        <v>15</v>
      </c>
      <c r="X4110">
        <v>100635</v>
      </c>
      <c r="Y4110">
        <v>16</v>
      </c>
      <c r="Z4110">
        <v>100636</v>
      </c>
      <c r="AA4110">
        <v>17</v>
      </c>
      <c r="AB4110">
        <v>100636</v>
      </c>
      <c r="AC4110">
        <v>19</v>
      </c>
      <c r="AD4110">
        <v>100636</v>
      </c>
      <c r="AE4110">
        <v>20</v>
      </c>
      <c r="AF4110">
        <v>202120</v>
      </c>
      <c r="AG4110">
        <v>18</v>
      </c>
      <c r="AH4110" t="e">
        <f>VLOOKUP(AF4110,关卡难度线!B:H,11,0)</f>
        <v>#N/A</v>
      </c>
    </row>
    <row r="4111" spans="14:34">
      <c r="N4111" s="14">
        <v>100635</v>
      </c>
      <c r="O4111">
        <v>11</v>
      </c>
      <c r="P4111">
        <v>100634</v>
      </c>
      <c r="Q4111">
        <v>12</v>
      </c>
      <c r="R4111">
        <v>100634</v>
      </c>
      <c r="S4111">
        <v>13</v>
      </c>
      <c r="T4111">
        <v>100635</v>
      </c>
      <c r="U4111">
        <v>14</v>
      </c>
      <c r="V4111">
        <v>100634</v>
      </c>
      <c r="W4111">
        <v>15</v>
      </c>
      <c r="X4111">
        <v>100636</v>
      </c>
      <c r="Y4111">
        <v>16</v>
      </c>
      <c r="Z4111">
        <v>100634</v>
      </c>
      <c r="AA4111">
        <v>17</v>
      </c>
      <c r="AB4111">
        <v>100634</v>
      </c>
      <c r="AC4111">
        <v>19</v>
      </c>
      <c r="AD4111">
        <v>100635</v>
      </c>
      <c r="AE4111">
        <v>20</v>
      </c>
      <c r="AF4111">
        <v>202111</v>
      </c>
      <c r="AG4111">
        <v>18</v>
      </c>
      <c r="AH4111" t="e">
        <f>VLOOKUP(AF4111,关卡难度线!B:H,11,0)</f>
        <v>#N/A</v>
      </c>
    </row>
    <row r="4112" spans="14:34">
      <c r="N4112" s="14">
        <v>100636</v>
      </c>
      <c r="O4112">
        <v>11</v>
      </c>
      <c r="P4112">
        <v>100636</v>
      </c>
      <c r="Q4112">
        <v>12</v>
      </c>
      <c r="R4112">
        <v>100636</v>
      </c>
      <c r="S4112">
        <v>13</v>
      </c>
      <c r="T4112">
        <v>100634</v>
      </c>
      <c r="U4112">
        <v>14</v>
      </c>
      <c r="V4112">
        <v>100636</v>
      </c>
      <c r="W4112">
        <v>15</v>
      </c>
      <c r="X4112">
        <v>100636</v>
      </c>
      <c r="Y4112">
        <v>16</v>
      </c>
      <c r="Z4112">
        <v>100636</v>
      </c>
      <c r="AA4112">
        <v>17</v>
      </c>
      <c r="AB4112">
        <v>100634</v>
      </c>
      <c r="AC4112">
        <v>19</v>
      </c>
      <c r="AD4112">
        <v>100634</v>
      </c>
      <c r="AE4112">
        <v>20</v>
      </c>
      <c r="AF4112">
        <v>202112</v>
      </c>
      <c r="AG4112">
        <v>18</v>
      </c>
      <c r="AH4112" t="e">
        <f>VLOOKUP(AF4112,关卡难度线!B:H,11,0)</f>
        <v>#N/A</v>
      </c>
    </row>
    <row r="4113" spans="14:34">
      <c r="N4113" s="14">
        <v>100636</v>
      </c>
      <c r="O4113">
        <v>11</v>
      </c>
      <c r="P4113">
        <v>100635</v>
      </c>
      <c r="Q4113">
        <v>12</v>
      </c>
      <c r="R4113">
        <v>100636</v>
      </c>
      <c r="S4113">
        <v>13</v>
      </c>
      <c r="T4113">
        <v>100635</v>
      </c>
      <c r="U4113">
        <v>14</v>
      </c>
      <c r="V4113">
        <v>100635</v>
      </c>
      <c r="W4113">
        <v>15</v>
      </c>
      <c r="X4113">
        <v>100636</v>
      </c>
      <c r="Y4113">
        <v>16</v>
      </c>
      <c r="Z4113">
        <v>100635</v>
      </c>
      <c r="AA4113">
        <v>17</v>
      </c>
      <c r="AB4113">
        <v>100635</v>
      </c>
      <c r="AC4113">
        <v>19</v>
      </c>
      <c r="AD4113">
        <v>100635</v>
      </c>
      <c r="AE4113">
        <v>20</v>
      </c>
      <c r="AF4113">
        <v>202113</v>
      </c>
      <c r="AG4113">
        <v>18</v>
      </c>
      <c r="AH4113" t="e">
        <f>VLOOKUP(AF4113,关卡难度线!B:H,11,0)</f>
        <v>#N/A</v>
      </c>
    </row>
    <row r="4114" spans="14:34">
      <c r="N4114" s="14">
        <v>100635</v>
      </c>
      <c r="O4114">
        <v>11</v>
      </c>
      <c r="P4114">
        <v>100634</v>
      </c>
      <c r="Q4114">
        <v>12</v>
      </c>
      <c r="R4114">
        <v>100635</v>
      </c>
      <c r="S4114">
        <v>13</v>
      </c>
      <c r="T4114">
        <v>100635</v>
      </c>
      <c r="U4114">
        <v>14</v>
      </c>
      <c r="V4114">
        <v>100634</v>
      </c>
      <c r="W4114">
        <v>15</v>
      </c>
      <c r="X4114">
        <v>100634</v>
      </c>
      <c r="Y4114">
        <v>16</v>
      </c>
      <c r="Z4114">
        <v>100635</v>
      </c>
      <c r="AA4114">
        <v>17</v>
      </c>
      <c r="AB4114">
        <v>100636</v>
      </c>
      <c r="AC4114">
        <v>19</v>
      </c>
      <c r="AD4114">
        <v>100635</v>
      </c>
      <c r="AE4114">
        <v>20</v>
      </c>
      <c r="AF4114">
        <v>202114</v>
      </c>
      <c r="AG4114">
        <v>18</v>
      </c>
      <c r="AH4114" t="e">
        <f>VLOOKUP(AF4114,关卡难度线!B:H,11,0)</f>
        <v>#N/A</v>
      </c>
    </row>
    <row r="4115" spans="14:34">
      <c r="N4115" s="14">
        <v>100636</v>
      </c>
      <c r="O4115">
        <v>11</v>
      </c>
      <c r="P4115">
        <v>100635</v>
      </c>
      <c r="Q4115">
        <v>12</v>
      </c>
      <c r="R4115">
        <v>100634</v>
      </c>
      <c r="S4115">
        <v>13</v>
      </c>
      <c r="T4115">
        <v>100634</v>
      </c>
      <c r="U4115">
        <v>14</v>
      </c>
      <c r="V4115">
        <v>100634</v>
      </c>
      <c r="W4115">
        <v>15</v>
      </c>
      <c r="X4115">
        <v>100636</v>
      </c>
      <c r="Y4115">
        <v>16</v>
      </c>
      <c r="Z4115">
        <v>100635</v>
      </c>
      <c r="AA4115">
        <v>17</v>
      </c>
      <c r="AB4115">
        <v>100636</v>
      </c>
      <c r="AC4115">
        <v>19</v>
      </c>
      <c r="AD4115">
        <v>100634</v>
      </c>
      <c r="AE4115">
        <v>20</v>
      </c>
      <c r="AF4115">
        <v>202115</v>
      </c>
      <c r="AG4115">
        <v>18</v>
      </c>
      <c r="AH4115" t="e">
        <f>VLOOKUP(AF4115,关卡难度线!B:H,11,0)</f>
        <v>#N/A</v>
      </c>
    </row>
    <row r="4116" spans="14:34">
      <c r="N4116" s="14">
        <v>100634</v>
      </c>
      <c r="O4116">
        <v>11</v>
      </c>
      <c r="P4116">
        <v>100636</v>
      </c>
      <c r="Q4116">
        <v>12</v>
      </c>
      <c r="R4116">
        <v>100636</v>
      </c>
      <c r="S4116">
        <v>13</v>
      </c>
      <c r="T4116">
        <v>100636</v>
      </c>
      <c r="U4116">
        <v>14</v>
      </c>
      <c r="V4116">
        <v>100634</v>
      </c>
      <c r="W4116">
        <v>15</v>
      </c>
      <c r="X4116">
        <v>100634</v>
      </c>
      <c r="Y4116">
        <v>16</v>
      </c>
      <c r="Z4116">
        <v>100634</v>
      </c>
      <c r="AA4116">
        <v>17</v>
      </c>
      <c r="AB4116">
        <v>100634</v>
      </c>
      <c r="AC4116">
        <v>19</v>
      </c>
      <c r="AD4116">
        <v>100634</v>
      </c>
      <c r="AE4116">
        <v>20</v>
      </c>
      <c r="AF4116">
        <v>202116</v>
      </c>
      <c r="AG4116">
        <v>18</v>
      </c>
      <c r="AH4116" t="e">
        <f>VLOOKUP(AF4116,关卡难度线!B:H,11,0)</f>
        <v>#N/A</v>
      </c>
    </row>
    <row r="4117" spans="14:34">
      <c r="N4117" s="14">
        <v>100634</v>
      </c>
      <c r="O4117">
        <v>11</v>
      </c>
      <c r="P4117">
        <v>100636</v>
      </c>
      <c r="Q4117">
        <v>12</v>
      </c>
      <c r="R4117">
        <v>100634</v>
      </c>
      <c r="S4117">
        <v>13</v>
      </c>
      <c r="T4117">
        <v>100636</v>
      </c>
      <c r="U4117">
        <v>14</v>
      </c>
      <c r="V4117">
        <v>100635</v>
      </c>
      <c r="W4117">
        <v>15</v>
      </c>
      <c r="X4117">
        <v>100634</v>
      </c>
      <c r="Y4117">
        <v>16</v>
      </c>
      <c r="Z4117">
        <v>100636</v>
      </c>
      <c r="AA4117">
        <v>17</v>
      </c>
      <c r="AB4117">
        <v>100634</v>
      </c>
      <c r="AC4117">
        <v>19</v>
      </c>
      <c r="AD4117">
        <v>100635</v>
      </c>
      <c r="AE4117">
        <v>20</v>
      </c>
      <c r="AF4117">
        <v>202117</v>
      </c>
      <c r="AG4117">
        <v>18</v>
      </c>
      <c r="AH4117" t="e">
        <f>VLOOKUP(AF4117,关卡难度线!B:H,11,0)</f>
        <v>#N/A</v>
      </c>
    </row>
    <row r="4118" spans="14:34">
      <c r="N4118" s="14">
        <v>100636</v>
      </c>
      <c r="O4118">
        <v>11</v>
      </c>
      <c r="P4118">
        <v>100634</v>
      </c>
      <c r="Q4118">
        <v>12</v>
      </c>
      <c r="R4118">
        <v>100634</v>
      </c>
      <c r="S4118">
        <v>13</v>
      </c>
      <c r="T4118">
        <v>100636</v>
      </c>
      <c r="U4118">
        <v>14</v>
      </c>
      <c r="V4118">
        <v>100634</v>
      </c>
      <c r="W4118">
        <v>15</v>
      </c>
      <c r="X4118">
        <v>100634</v>
      </c>
      <c r="Y4118">
        <v>16</v>
      </c>
      <c r="Z4118">
        <v>100635</v>
      </c>
      <c r="AA4118">
        <v>17</v>
      </c>
      <c r="AB4118">
        <v>100636</v>
      </c>
      <c r="AC4118">
        <v>19</v>
      </c>
      <c r="AD4118">
        <v>100635</v>
      </c>
      <c r="AE4118">
        <v>20</v>
      </c>
      <c r="AF4118">
        <v>202118</v>
      </c>
      <c r="AG4118">
        <v>18</v>
      </c>
      <c r="AH4118" t="e">
        <f>VLOOKUP(AF4118,关卡难度线!B:H,11,0)</f>
        <v>#N/A</v>
      </c>
    </row>
    <row r="4119" spans="14:34">
      <c r="N4119" s="14">
        <v>100635</v>
      </c>
      <c r="O4119">
        <v>11</v>
      </c>
      <c r="P4119">
        <v>100636</v>
      </c>
      <c r="Q4119">
        <v>12</v>
      </c>
      <c r="R4119">
        <v>100635</v>
      </c>
      <c r="S4119">
        <v>13</v>
      </c>
      <c r="T4119">
        <v>100635</v>
      </c>
      <c r="U4119">
        <v>14</v>
      </c>
      <c r="V4119">
        <v>100634</v>
      </c>
      <c r="W4119">
        <v>15</v>
      </c>
      <c r="X4119">
        <v>100635</v>
      </c>
      <c r="Y4119">
        <v>16</v>
      </c>
      <c r="Z4119">
        <v>100634</v>
      </c>
      <c r="AA4119">
        <v>17</v>
      </c>
      <c r="AB4119">
        <v>100635</v>
      </c>
      <c r="AC4119">
        <v>19</v>
      </c>
      <c r="AD4119">
        <v>100635</v>
      </c>
      <c r="AE4119">
        <v>20</v>
      </c>
      <c r="AF4119">
        <v>202119</v>
      </c>
      <c r="AG4119">
        <v>18</v>
      </c>
      <c r="AH4119" t="e">
        <f>VLOOKUP(AF4119,关卡难度线!B:H,11,0)</f>
        <v>#N/A</v>
      </c>
    </row>
    <row r="4120" spans="14:34">
      <c r="N4120" s="14">
        <v>100635</v>
      </c>
      <c r="O4120">
        <v>11</v>
      </c>
      <c r="P4120">
        <v>100635</v>
      </c>
      <c r="Q4120">
        <v>12</v>
      </c>
      <c r="R4120">
        <v>100635</v>
      </c>
      <c r="S4120">
        <v>13</v>
      </c>
      <c r="T4120">
        <v>100636</v>
      </c>
      <c r="U4120">
        <v>14</v>
      </c>
      <c r="V4120">
        <v>100636</v>
      </c>
      <c r="W4120">
        <v>15</v>
      </c>
      <c r="X4120">
        <v>100635</v>
      </c>
      <c r="Y4120">
        <v>16</v>
      </c>
      <c r="Z4120">
        <v>100636</v>
      </c>
      <c r="AA4120">
        <v>17</v>
      </c>
      <c r="AB4120">
        <v>100636</v>
      </c>
      <c r="AC4120">
        <v>19</v>
      </c>
      <c r="AD4120">
        <v>100636</v>
      </c>
      <c r="AE4120">
        <v>20</v>
      </c>
      <c r="AF4120">
        <v>202120</v>
      </c>
      <c r="AG4120">
        <v>18</v>
      </c>
      <c r="AH4120" t="e">
        <f>VLOOKUP(AF4120,关卡难度线!B:H,11,0)</f>
        <v>#N/A</v>
      </c>
    </row>
    <row r="4121" spans="14:34">
      <c r="N4121" s="14">
        <v>100638</v>
      </c>
      <c r="O4121">
        <v>11</v>
      </c>
      <c r="P4121">
        <v>100638</v>
      </c>
      <c r="Q4121">
        <v>12</v>
      </c>
      <c r="R4121">
        <v>100639</v>
      </c>
      <c r="S4121">
        <v>13</v>
      </c>
      <c r="T4121">
        <v>100639</v>
      </c>
      <c r="U4121">
        <v>14</v>
      </c>
      <c r="V4121">
        <v>100639</v>
      </c>
      <c r="W4121">
        <v>15</v>
      </c>
      <c r="X4121">
        <v>100637</v>
      </c>
      <c r="Y4121">
        <v>16</v>
      </c>
      <c r="Z4121">
        <v>100638</v>
      </c>
      <c r="AA4121">
        <v>17</v>
      </c>
      <c r="AB4121">
        <v>100639</v>
      </c>
      <c r="AC4121">
        <v>19</v>
      </c>
      <c r="AD4121">
        <v>100639</v>
      </c>
      <c r="AE4121">
        <v>20</v>
      </c>
      <c r="AF4121">
        <v>202121</v>
      </c>
      <c r="AG4121">
        <v>18</v>
      </c>
      <c r="AH4121" t="e">
        <f>VLOOKUP(AF4121,关卡难度线!B:H,11,0)</f>
        <v>#N/A</v>
      </c>
    </row>
    <row r="4122" spans="14:34">
      <c r="N4122" s="14">
        <v>100639</v>
      </c>
      <c r="O4122">
        <v>11</v>
      </c>
      <c r="P4122">
        <v>100638</v>
      </c>
      <c r="Q4122">
        <v>12</v>
      </c>
      <c r="R4122">
        <v>100639</v>
      </c>
      <c r="S4122">
        <v>13</v>
      </c>
      <c r="T4122">
        <v>100637</v>
      </c>
      <c r="U4122">
        <v>14</v>
      </c>
      <c r="V4122">
        <v>100638</v>
      </c>
      <c r="W4122">
        <v>15</v>
      </c>
      <c r="X4122">
        <v>100638</v>
      </c>
      <c r="Y4122">
        <v>16</v>
      </c>
      <c r="Z4122">
        <v>100637</v>
      </c>
      <c r="AA4122">
        <v>17</v>
      </c>
      <c r="AB4122">
        <v>100638</v>
      </c>
      <c r="AC4122">
        <v>19</v>
      </c>
      <c r="AD4122">
        <v>100637</v>
      </c>
      <c r="AE4122">
        <v>20</v>
      </c>
      <c r="AF4122">
        <v>202122</v>
      </c>
      <c r="AG4122">
        <v>18</v>
      </c>
      <c r="AH4122" t="e">
        <f>VLOOKUP(AF4122,关卡难度线!B:H,11,0)</f>
        <v>#N/A</v>
      </c>
    </row>
    <row r="4123" spans="14:34">
      <c r="N4123" s="14">
        <v>100639</v>
      </c>
      <c r="O4123">
        <v>11</v>
      </c>
      <c r="P4123">
        <v>100638</v>
      </c>
      <c r="Q4123">
        <v>12</v>
      </c>
      <c r="R4123">
        <v>100639</v>
      </c>
      <c r="S4123">
        <v>13</v>
      </c>
      <c r="T4123">
        <v>100637</v>
      </c>
      <c r="U4123">
        <v>14</v>
      </c>
      <c r="V4123">
        <v>100637</v>
      </c>
      <c r="W4123">
        <v>15</v>
      </c>
      <c r="X4123">
        <v>100637</v>
      </c>
      <c r="Y4123">
        <v>16</v>
      </c>
      <c r="Z4123">
        <v>100639</v>
      </c>
      <c r="AA4123">
        <v>17</v>
      </c>
      <c r="AB4123">
        <v>100638</v>
      </c>
      <c r="AC4123">
        <v>19</v>
      </c>
      <c r="AD4123">
        <v>100638</v>
      </c>
      <c r="AE4123">
        <v>20</v>
      </c>
      <c r="AF4123">
        <v>202123</v>
      </c>
      <c r="AG4123">
        <v>18</v>
      </c>
      <c r="AH4123" t="e">
        <f>VLOOKUP(AF4123,关卡难度线!B:H,11,0)</f>
        <v>#N/A</v>
      </c>
    </row>
    <row r="4124" spans="14:34">
      <c r="N4124" s="14">
        <v>100639</v>
      </c>
      <c r="O4124">
        <v>11</v>
      </c>
      <c r="P4124">
        <v>100639</v>
      </c>
      <c r="Q4124">
        <v>12</v>
      </c>
      <c r="R4124">
        <v>100637</v>
      </c>
      <c r="S4124">
        <v>13</v>
      </c>
      <c r="T4124">
        <v>100637</v>
      </c>
      <c r="U4124">
        <v>14</v>
      </c>
      <c r="V4124">
        <v>100637</v>
      </c>
      <c r="W4124">
        <v>15</v>
      </c>
      <c r="X4124">
        <v>100639</v>
      </c>
      <c r="Y4124">
        <v>16</v>
      </c>
      <c r="Z4124">
        <v>100639</v>
      </c>
      <c r="AA4124">
        <v>17</v>
      </c>
      <c r="AB4124">
        <v>100638</v>
      </c>
      <c r="AC4124">
        <v>19</v>
      </c>
      <c r="AD4124">
        <v>100639</v>
      </c>
      <c r="AE4124">
        <v>20</v>
      </c>
      <c r="AF4124">
        <v>202124</v>
      </c>
      <c r="AG4124">
        <v>18</v>
      </c>
      <c r="AH4124" t="e">
        <f>VLOOKUP(AF4124,关卡难度线!B:H,11,0)</f>
        <v>#N/A</v>
      </c>
    </row>
    <row r="4125" spans="14:34">
      <c r="N4125" s="14">
        <v>100639</v>
      </c>
      <c r="O4125">
        <v>11</v>
      </c>
      <c r="P4125">
        <v>100639</v>
      </c>
      <c r="Q4125">
        <v>12</v>
      </c>
      <c r="R4125">
        <v>100637</v>
      </c>
      <c r="S4125">
        <v>13</v>
      </c>
      <c r="T4125">
        <v>100637</v>
      </c>
      <c r="U4125">
        <v>14</v>
      </c>
      <c r="V4125">
        <v>100637</v>
      </c>
      <c r="W4125">
        <v>15</v>
      </c>
      <c r="X4125">
        <v>100637</v>
      </c>
      <c r="Y4125">
        <v>16</v>
      </c>
      <c r="Z4125">
        <v>100637</v>
      </c>
      <c r="AA4125">
        <v>17</v>
      </c>
      <c r="AB4125">
        <v>100638</v>
      </c>
      <c r="AC4125">
        <v>19</v>
      </c>
      <c r="AD4125">
        <v>100638</v>
      </c>
      <c r="AE4125">
        <v>20</v>
      </c>
      <c r="AF4125">
        <v>202125</v>
      </c>
      <c r="AG4125">
        <v>18</v>
      </c>
      <c r="AH4125" t="e">
        <f>VLOOKUP(AF4125,关卡难度线!B:H,11,0)</f>
        <v>#N/A</v>
      </c>
    </row>
    <row r="4126" spans="14:34">
      <c r="N4126" s="14">
        <v>100638</v>
      </c>
      <c r="O4126">
        <v>11</v>
      </c>
      <c r="P4126">
        <v>100638</v>
      </c>
      <c r="Q4126">
        <v>12</v>
      </c>
      <c r="R4126">
        <v>100638</v>
      </c>
      <c r="S4126">
        <v>13</v>
      </c>
      <c r="T4126">
        <v>100639</v>
      </c>
      <c r="U4126">
        <v>14</v>
      </c>
      <c r="V4126">
        <v>100637</v>
      </c>
      <c r="W4126">
        <v>15</v>
      </c>
      <c r="X4126">
        <v>100638</v>
      </c>
      <c r="Y4126">
        <v>16</v>
      </c>
      <c r="Z4126">
        <v>100639</v>
      </c>
      <c r="AA4126">
        <v>17</v>
      </c>
      <c r="AB4126">
        <v>100639</v>
      </c>
      <c r="AC4126">
        <v>19</v>
      </c>
      <c r="AD4126">
        <v>100638</v>
      </c>
      <c r="AE4126">
        <v>20</v>
      </c>
      <c r="AF4126">
        <v>202126</v>
      </c>
      <c r="AG4126">
        <v>18</v>
      </c>
      <c r="AH4126" t="e">
        <f>VLOOKUP(AF4126,关卡难度线!B:H,11,0)</f>
        <v>#N/A</v>
      </c>
    </row>
    <row r="4127" spans="14:34">
      <c r="N4127" s="14">
        <v>100637</v>
      </c>
      <c r="O4127">
        <v>11</v>
      </c>
      <c r="P4127">
        <v>100639</v>
      </c>
      <c r="Q4127">
        <v>12</v>
      </c>
      <c r="R4127">
        <v>100639</v>
      </c>
      <c r="S4127">
        <v>13</v>
      </c>
      <c r="T4127">
        <v>100637</v>
      </c>
      <c r="U4127">
        <v>14</v>
      </c>
      <c r="V4127">
        <v>100637</v>
      </c>
      <c r="W4127">
        <v>15</v>
      </c>
      <c r="X4127">
        <v>100637</v>
      </c>
      <c r="Y4127">
        <v>16</v>
      </c>
      <c r="Z4127">
        <v>100639</v>
      </c>
      <c r="AA4127">
        <v>17</v>
      </c>
      <c r="AB4127">
        <v>100638</v>
      </c>
      <c r="AC4127">
        <v>19</v>
      </c>
      <c r="AD4127">
        <v>100639</v>
      </c>
      <c r="AE4127">
        <v>20</v>
      </c>
      <c r="AF4127">
        <v>202127</v>
      </c>
      <c r="AG4127">
        <v>18</v>
      </c>
      <c r="AH4127" t="e">
        <f>VLOOKUP(AF4127,关卡难度线!B:H,11,0)</f>
        <v>#N/A</v>
      </c>
    </row>
    <row r="4128" spans="14:34">
      <c r="N4128" s="14">
        <v>100639</v>
      </c>
      <c r="O4128">
        <v>11</v>
      </c>
      <c r="P4128">
        <v>100637</v>
      </c>
      <c r="Q4128">
        <v>12</v>
      </c>
      <c r="R4128">
        <v>100638</v>
      </c>
      <c r="S4128">
        <v>13</v>
      </c>
      <c r="T4128">
        <v>100638</v>
      </c>
      <c r="U4128">
        <v>14</v>
      </c>
      <c r="V4128">
        <v>100639</v>
      </c>
      <c r="W4128">
        <v>15</v>
      </c>
      <c r="X4128">
        <v>100638</v>
      </c>
      <c r="Y4128">
        <v>16</v>
      </c>
      <c r="Z4128">
        <v>100639</v>
      </c>
      <c r="AA4128">
        <v>17</v>
      </c>
      <c r="AB4128">
        <v>100639</v>
      </c>
      <c r="AC4128">
        <v>19</v>
      </c>
      <c r="AD4128">
        <v>100637</v>
      </c>
      <c r="AE4128">
        <v>20</v>
      </c>
      <c r="AF4128">
        <v>202128</v>
      </c>
      <c r="AG4128">
        <v>18</v>
      </c>
      <c r="AH4128" t="e">
        <f>VLOOKUP(AF4128,关卡难度线!B:H,11,0)</f>
        <v>#N/A</v>
      </c>
    </row>
    <row r="4129" spans="14:34">
      <c r="N4129" s="14">
        <v>100637</v>
      </c>
      <c r="O4129">
        <v>11</v>
      </c>
      <c r="P4129">
        <v>100638</v>
      </c>
      <c r="Q4129">
        <v>12</v>
      </c>
      <c r="R4129">
        <v>100639</v>
      </c>
      <c r="S4129">
        <v>13</v>
      </c>
      <c r="T4129">
        <v>100637</v>
      </c>
      <c r="U4129">
        <v>14</v>
      </c>
      <c r="V4129">
        <v>100639</v>
      </c>
      <c r="W4129">
        <v>15</v>
      </c>
      <c r="X4129">
        <v>100638</v>
      </c>
      <c r="Y4129">
        <v>16</v>
      </c>
      <c r="Z4129">
        <v>100638</v>
      </c>
      <c r="AA4129">
        <v>17</v>
      </c>
      <c r="AB4129">
        <v>100638</v>
      </c>
      <c r="AC4129">
        <v>19</v>
      </c>
      <c r="AD4129">
        <v>100639</v>
      </c>
      <c r="AE4129">
        <v>20</v>
      </c>
      <c r="AF4129">
        <v>202129</v>
      </c>
      <c r="AG4129">
        <v>18</v>
      </c>
      <c r="AH4129" t="e">
        <f>VLOOKUP(AF4129,关卡难度线!B:H,11,0)</f>
        <v>#N/A</v>
      </c>
    </row>
    <row r="4130" spans="14:34">
      <c r="N4130" s="14">
        <v>100638</v>
      </c>
      <c r="O4130">
        <v>11</v>
      </c>
      <c r="P4130">
        <v>100638</v>
      </c>
      <c r="Q4130">
        <v>12</v>
      </c>
      <c r="R4130">
        <v>100637</v>
      </c>
      <c r="S4130">
        <v>13</v>
      </c>
      <c r="T4130">
        <v>100638</v>
      </c>
      <c r="U4130">
        <v>14</v>
      </c>
      <c r="V4130">
        <v>100639</v>
      </c>
      <c r="W4130">
        <v>15</v>
      </c>
      <c r="X4130">
        <v>100637</v>
      </c>
      <c r="Y4130">
        <v>16</v>
      </c>
      <c r="Z4130">
        <v>100639</v>
      </c>
      <c r="AA4130">
        <v>17</v>
      </c>
      <c r="AB4130">
        <v>100637</v>
      </c>
      <c r="AC4130">
        <v>19</v>
      </c>
      <c r="AD4130">
        <v>100638</v>
      </c>
      <c r="AE4130">
        <v>20</v>
      </c>
      <c r="AF4130">
        <v>202130</v>
      </c>
      <c r="AG4130">
        <v>18</v>
      </c>
      <c r="AH4130" t="e">
        <f>VLOOKUP(AF4130,关卡难度线!B:H,11,0)</f>
        <v>#N/A</v>
      </c>
    </row>
    <row r="4131" spans="14:34">
      <c r="N4131" s="14">
        <v>100638</v>
      </c>
      <c r="O4131">
        <v>11</v>
      </c>
      <c r="P4131">
        <v>100638</v>
      </c>
      <c r="Q4131">
        <v>12</v>
      </c>
      <c r="R4131">
        <v>100639</v>
      </c>
      <c r="S4131">
        <v>13</v>
      </c>
      <c r="T4131">
        <v>100639</v>
      </c>
      <c r="U4131">
        <v>14</v>
      </c>
      <c r="V4131">
        <v>100639</v>
      </c>
      <c r="W4131">
        <v>15</v>
      </c>
      <c r="X4131">
        <v>100637</v>
      </c>
      <c r="Y4131">
        <v>16</v>
      </c>
      <c r="Z4131">
        <v>100638</v>
      </c>
      <c r="AA4131">
        <v>17</v>
      </c>
      <c r="AB4131">
        <v>100639</v>
      </c>
      <c r="AC4131">
        <v>19</v>
      </c>
      <c r="AD4131">
        <v>100639</v>
      </c>
      <c r="AE4131">
        <v>20</v>
      </c>
      <c r="AF4131">
        <v>202121</v>
      </c>
      <c r="AG4131">
        <v>18</v>
      </c>
      <c r="AH4131" t="e">
        <f>VLOOKUP(AF4131,关卡难度线!B:H,11,0)</f>
        <v>#N/A</v>
      </c>
    </row>
    <row r="4132" spans="14:34">
      <c r="N4132" s="14">
        <v>100639</v>
      </c>
      <c r="O4132">
        <v>11</v>
      </c>
      <c r="P4132">
        <v>100638</v>
      </c>
      <c r="Q4132">
        <v>12</v>
      </c>
      <c r="R4132">
        <v>100639</v>
      </c>
      <c r="S4132">
        <v>13</v>
      </c>
      <c r="T4132">
        <v>100637</v>
      </c>
      <c r="U4132">
        <v>14</v>
      </c>
      <c r="V4132">
        <v>100638</v>
      </c>
      <c r="W4132">
        <v>15</v>
      </c>
      <c r="X4132">
        <v>100638</v>
      </c>
      <c r="Y4132">
        <v>16</v>
      </c>
      <c r="Z4132">
        <v>100637</v>
      </c>
      <c r="AA4132">
        <v>17</v>
      </c>
      <c r="AB4132">
        <v>100638</v>
      </c>
      <c r="AC4132">
        <v>19</v>
      </c>
      <c r="AD4132">
        <v>100637</v>
      </c>
      <c r="AE4132">
        <v>20</v>
      </c>
      <c r="AF4132">
        <v>202122</v>
      </c>
      <c r="AG4132">
        <v>18</v>
      </c>
      <c r="AH4132" t="e">
        <f>VLOOKUP(AF4132,关卡难度线!B:H,11,0)</f>
        <v>#N/A</v>
      </c>
    </row>
    <row r="4133" spans="14:34">
      <c r="N4133" s="14">
        <v>100639</v>
      </c>
      <c r="O4133">
        <v>11</v>
      </c>
      <c r="P4133">
        <v>100638</v>
      </c>
      <c r="Q4133">
        <v>12</v>
      </c>
      <c r="R4133">
        <v>100639</v>
      </c>
      <c r="S4133">
        <v>13</v>
      </c>
      <c r="T4133">
        <v>100637</v>
      </c>
      <c r="U4133">
        <v>14</v>
      </c>
      <c r="V4133">
        <v>100637</v>
      </c>
      <c r="W4133">
        <v>15</v>
      </c>
      <c r="X4133">
        <v>100637</v>
      </c>
      <c r="Y4133">
        <v>16</v>
      </c>
      <c r="Z4133">
        <v>100639</v>
      </c>
      <c r="AA4133">
        <v>17</v>
      </c>
      <c r="AB4133">
        <v>100638</v>
      </c>
      <c r="AC4133">
        <v>19</v>
      </c>
      <c r="AD4133">
        <v>100638</v>
      </c>
      <c r="AE4133">
        <v>20</v>
      </c>
      <c r="AF4133">
        <v>202123</v>
      </c>
      <c r="AG4133">
        <v>18</v>
      </c>
      <c r="AH4133" t="e">
        <f>VLOOKUP(AF4133,关卡难度线!B:H,11,0)</f>
        <v>#N/A</v>
      </c>
    </row>
    <row r="4134" spans="14:34">
      <c r="N4134" s="14">
        <v>100639</v>
      </c>
      <c r="O4134">
        <v>11</v>
      </c>
      <c r="P4134">
        <v>100639</v>
      </c>
      <c r="Q4134">
        <v>12</v>
      </c>
      <c r="R4134">
        <v>100637</v>
      </c>
      <c r="S4134">
        <v>13</v>
      </c>
      <c r="T4134">
        <v>100637</v>
      </c>
      <c r="U4134">
        <v>14</v>
      </c>
      <c r="V4134">
        <v>100637</v>
      </c>
      <c r="W4134">
        <v>15</v>
      </c>
      <c r="X4134">
        <v>100639</v>
      </c>
      <c r="Y4134">
        <v>16</v>
      </c>
      <c r="Z4134">
        <v>100639</v>
      </c>
      <c r="AA4134">
        <v>17</v>
      </c>
      <c r="AB4134">
        <v>100638</v>
      </c>
      <c r="AC4134">
        <v>19</v>
      </c>
      <c r="AD4134">
        <v>100639</v>
      </c>
      <c r="AE4134">
        <v>20</v>
      </c>
      <c r="AF4134">
        <v>202124</v>
      </c>
      <c r="AG4134">
        <v>18</v>
      </c>
      <c r="AH4134" t="e">
        <f>VLOOKUP(AF4134,关卡难度线!B:H,11,0)</f>
        <v>#N/A</v>
      </c>
    </row>
    <row r="4135" spans="14:34">
      <c r="N4135" s="14">
        <v>100639</v>
      </c>
      <c r="O4135">
        <v>11</v>
      </c>
      <c r="P4135">
        <v>100639</v>
      </c>
      <c r="Q4135">
        <v>12</v>
      </c>
      <c r="R4135">
        <v>100637</v>
      </c>
      <c r="S4135">
        <v>13</v>
      </c>
      <c r="T4135">
        <v>100637</v>
      </c>
      <c r="U4135">
        <v>14</v>
      </c>
      <c r="V4135">
        <v>100637</v>
      </c>
      <c r="W4135">
        <v>15</v>
      </c>
      <c r="X4135">
        <v>100637</v>
      </c>
      <c r="Y4135">
        <v>16</v>
      </c>
      <c r="Z4135">
        <v>100637</v>
      </c>
      <c r="AA4135">
        <v>17</v>
      </c>
      <c r="AB4135">
        <v>100638</v>
      </c>
      <c r="AC4135">
        <v>19</v>
      </c>
      <c r="AD4135">
        <v>100638</v>
      </c>
      <c r="AE4135">
        <v>20</v>
      </c>
      <c r="AF4135">
        <v>202125</v>
      </c>
      <c r="AG4135">
        <v>18</v>
      </c>
      <c r="AH4135" t="e">
        <f>VLOOKUP(AF4135,关卡难度线!B:H,11,0)</f>
        <v>#N/A</v>
      </c>
    </row>
    <row r="4136" spans="14:34">
      <c r="N4136" s="14">
        <v>100638</v>
      </c>
      <c r="O4136">
        <v>11</v>
      </c>
      <c r="P4136">
        <v>100638</v>
      </c>
      <c r="Q4136">
        <v>12</v>
      </c>
      <c r="R4136">
        <v>100638</v>
      </c>
      <c r="S4136">
        <v>13</v>
      </c>
      <c r="T4136">
        <v>100639</v>
      </c>
      <c r="U4136">
        <v>14</v>
      </c>
      <c r="V4136">
        <v>100637</v>
      </c>
      <c r="W4136">
        <v>15</v>
      </c>
      <c r="X4136">
        <v>100638</v>
      </c>
      <c r="Y4136">
        <v>16</v>
      </c>
      <c r="Z4136">
        <v>100639</v>
      </c>
      <c r="AA4136">
        <v>17</v>
      </c>
      <c r="AB4136">
        <v>100639</v>
      </c>
      <c r="AC4136">
        <v>19</v>
      </c>
      <c r="AD4136">
        <v>100638</v>
      </c>
      <c r="AE4136">
        <v>20</v>
      </c>
      <c r="AF4136">
        <v>202126</v>
      </c>
      <c r="AG4136">
        <v>18</v>
      </c>
      <c r="AH4136" t="e">
        <f>VLOOKUP(AF4136,关卡难度线!B:H,11,0)</f>
        <v>#N/A</v>
      </c>
    </row>
    <row r="4137" spans="14:34">
      <c r="N4137" s="14">
        <v>100637</v>
      </c>
      <c r="O4137">
        <v>11</v>
      </c>
      <c r="P4137">
        <v>100639</v>
      </c>
      <c r="Q4137">
        <v>12</v>
      </c>
      <c r="R4137">
        <v>100639</v>
      </c>
      <c r="S4137">
        <v>13</v>
      </c>
      <c r="T4137">
        <v>100637</v>
      </c>
      <c r="U4137">
        <v>14</v>
      </c>
      <c r="V4137">
        <v>100637</v>
      </c>
      <c r="W4137">
        <v>15</v>
      </c>
      <c r="X4137">
        <v>100637</v>
      </c>
      <c r="Y4137">
        <v>16</v>
      </c>
      <c r="Z4137">
        <v>100639</v>
      </c>
      <c r="AA4137">
        <v>17</v>
      </c>
      <c r="AB4137">
        <v>100638</v>
      </c>
      <c r="AC4137">
        <v>19</v>
      </c>
      <c r="AD4137">
        <v>100639</v>
      </c>
      <c r="AE4137">
        <v>20</v>
      </c>
      <c r="AF4137">
        <v>202127</v>
      </c>
      <c r="AG4137">
        <v>18</v>
      </c>
      <c r="AH4137" t="e">
        <f>VLOOKUP(AF4137,关卡难度线!B:H,11,0)</f>
        <v>#N/A</v>
      </c>
    </row>
    <row r="4138" spans="14:34">
      <c r="N4138" s="14">
        <v>100639</v>
      </c>
      <c r="O4138">
        <v>11</v>
      </c>
      <c r="P4138">
        <v>100637</v>
      </c>
      <c r="Q4138">
        <v>12</v>
      </c>
      <c r="R4138">
        <v>100638</v>
      </c>
      <c r="S4138">
        <v>13</v>
      </c>
      <c r="T4138">
        <v>100638</v>
      </c>
      <c r="U4138">
        <v>14</v>
      </c>
      <c r="V4138">
        <v>100639</v>
      </c>
      <c r="W4138">
        <v>15</v>
      </c>
      <c r="X4138">
        <v>100638</v>
      </c>
      <c r="Y4138">
        <v>16</v>
      </c>
      <c r="Z4138">
        <v>100639</v>
      </c>
      <c r="AA4138">
        <v>17</v>
      </c>
      <c r="AB4138">
        <v>100639</v>
      </c>
      <c r="AC4138">
        <v>19</v>
      </c>
      <c r="AD4138">
        <v>100637</v>
      </c>
      <c r="AE4138">
        <v>20</v>
      </c>
      <c r="AF4138">
        <v>202128</v>
      </c>
      <c r="AG4138">
        <v>18</v>
      </c>
      <c r="AH4138" t="e">
        <f>VLOOKUP(AF4138,关卡难度线!B:H,11,0)</f>
        <v>#N/A</v>
      </c>
    </row>
    <row r="4139" spans="14:34">
      <c r="N4139" s="14">
        <v>100637</v>
      </c>
      <c r="O4139">
        <v>11</v>
      </c>
      <c r="P4139">
        <v>100638</v>
      </c>
      <c r="Q4139">
        <v>12</v>
      </c>
      <c r="R4139">
        <v>100639</v>
      </c>
      <c r="S4139">
        <v>13</v>
      </c>
      <c r="T4139">
        <v>100637</v>
      </c>
      <c r="U4139">
        <v>14</v>
      </c>
      <c r="V4139">
        <v>100639</v>
      </c>
      <c r="W4139">
        <v>15</v>
      </c>
      <c r="X4139">
        <v>100638</v>
      </c>
      <c r="Y4139">
        <v>16</v>
      </c>
      <c r="Z4139">
        <v>100638</v>
      </c>
      <c r="AA4139">
        <v>17</v>
      </c>
      <c r="AB4139">
        <v>100638</v>
      </c>
      <c r="AC4139">
        <v>19</v>
      </c>
      <c r="AD4139">
        <v>100639</v>
      </c>
      <c r="AE4139">
        <v>20</v>
      </c>
      <c r="AF4139">
        <v>202129</v>
      </c>
      <c r="AG4139">
        <v>18</v>
      </c>
      <c r="AH4139" t="e">
        <f>VLOOKUP(AF4139,关卡难度线!B:H,11,0)</f>
        <v>#N/A</v>
      </c>
    </row>
    <row r="4140" spans="14:34">
      <c r="N4140" s="14">
        <v>100638</v>
      </c>
      <c r="O4140">
        <v>11</v>
      </c>
      <c r="P4140">
        <v>100638</v>
      </c>
      <c r="Q4140">
        <v>12</v>
      </c>
      <c r="R4140">
        <v>100637</v>
      </c>
      <c r="S4140">
        <v>13</v>
      </c>
      <c r="T4140">
        <v>100638</v>
      </c>
      <c r="U4140">
        <v>14</v>
      </c>
      <c r="V4140">
        <v>100639</v>
      </c>
      <c r="W4140">
        <v>15</v>
      </c>
      <c r="X4140">
        <v>100637</v>
      </c>
      <c r="Y4140">
        <v>16</v>
      </c>
      <c r="Z4140">
        <v>100639</v>
      </c>
      <c r="AA4140">
        <v>17</v>
      </c>
      <c r="AB4140">
        <v>100637</v>
      </c>
      <c r="AC4140">
        <v>19</v>
      </c>
      <c r="AD4140">
        <v>100638</v>
      </c>
      <c r="AE4140">
        <v>20</v>
      </c>
      <c r="AF4140">
        <v>202130</v>
      </c>
      <c r="AG4140">
        <v>18</v>
      </c>
      <c r="AH4140" t="e">
        <f>VLOOKUP(AF4140,关卡难度线!B:H,11,0)</f>
        <v>#N/A</v>
      </c>
    </row>
    <row r="4141" spans="14:34">
      <c r="N4141" s="14">
        <v>100641</v>
      </c>
      <c r="O4141">
        <v>11</v>
      </c>
      <c r="P4141">
        <v>100640</v>
      </c>
      <c r="Q4141">
        <v>12</v>
      </c>
      <c r="R4141">
        <v>100642</v>
      </c>
      <c r="S4141">
        <v>13</v>
      </c>
      <c r="T4141">
        <v>100642</v>
      </c>
      <c r="U4141">
        <v>14</v>
      </c>
      <c r="V4141">
        <v>100640</v>
      </c>
      <c r="W4141">
        <v>15</v>
      </c>
      <c r="X4141">
        <v>100641</v>
      </c>
      <c r="Y4141">
        <v>16</v>
      </c>
      <c r="Z4141">
        <v>100640</v>
      </c>
      <c r="AA4141">
        <v>17</v>
      </c>
      <c r="AB4141">
        <v>100640</v>
      </c>
      <c r="AC4141">
        <v>19</v>
      </c>
      <c r="AD4141">
        <v>100640</v>
      </c>
      <c r="AE4141">
        <v>20</v>
      </c>
      <c r="AF4141">
        <v>202131</v>
      </c>
      <c r="AG4141">
        <v>18</v>
      </c>
      <c r="AH4141" t="e">
        <f>VLOOKUP(AF4141,关卡难度线!B:H,11,0)</f>
        <v>#N/A</v>
      </c>
    </row>
    <row r="4142" spans="14:34">
      <c r="N4142" s="14">
        <v>100640</v>
      </c>
      <c r="O4142">
        <v>11</v>
      </c>
      <c r="P4142">
        <v>100641</v>
      </c>
      <c r="Q4142">
        <v>12</v>
      </c>
      <c r="R4142">
        <v>100640</v>
      </c>
      <c r="S4142">
        <v>13</v>
      </c>
      <c r="T4142">
        <v>100640</v>
      </c>
      <c r="U4142">
        <v>14</v>
      </c>
      <c r="V4142">
        <v>100641</v>
      </c>
      <c r="W4142">
        <v>15</v>
      </c>
      <c r="X4142">
        <v>100642</v>
      </c>
      <c r="Y4142">
        <v>16</v>
      </c>
      <c r="Z4142">
        <v>100640</v>
      </c>
      <c r="AA4142">
        <v>17</v>
      </c>
      <c r="AB4142">
        <v>100640</v>
      </c>
      <c r="AC4142">
        <v>19</v>
      </c>
      <c r="AD4142">
        <v>100642</v>
      </c>
      <c r="AE4142">
        <v>20</v>
      </c>
      <c r="AF4142">
        <v>202132</v>
      </c>
      <c r="AG4142">
        <v>18</v>
      </c>
      <c r="AH4142" t="e">
        <f>VLOOKUP(AF4142,关卡难度线!B:H,11,0)</f>
        <v>#N/A</v>
      </c>
    </row>
    <row r="4143" spans="14:34">
      <c r="N4143" s="14">
        <v>100642</v>
      </c>
      <c r="O4143">
        <v>11</v>
      </c>
      <c r="P4143">
        <v>100642</v>
      </c>
      <c r="Q4143">
        <v>12</v>
      </c>
      <c r="R4143">
        <v>100640</v>
      </c>
      <c r="S4143">
        <v>13</v>
      </c>
      <c r="T4143">
        <v>100642</v>
      </c>
      <c r="U4143">
        <v>14</v>
      </c>
      <c r="V4143">
        <v>100642</v>
      </c>
      <c r="W4143">
        <v>15</v>
      </c>
      <c r="X4143">
        <v>100642</v>
      </c>
      <c r="Y4143">
        <v>16</v>
      </c>
      <c r="Z4143">
        <v>100640</v>
      </c>
      <c r="AA4143">
        <v>17</v>
      </c>
      <c r="AB4143">
        <v>100641</v>
      </c>
      <c r="AC4143">
        <v>19</v>
      </c>
      <c r="AD4143">
        <v>100640</v>
      </c>
      <c r="AE4143">
        <v>20</v>
      </c>
      <c r="AF4143">
        <v>202133</v>
      </c>
      <c r="AG4143">
        <v>18</v>
      </c>
      <c r="AH4143" t="e">
        <f>VLOOKUP(AF4143,关卡难度线!B:H,11,0)</f>
        <v>#N/A</v>
      </c>
    </row>
    <row r="4144" spans="14:34">
      <c r="N4144" s="14">
        <v>100641</v>
      </c>
      <c r="O4144">
        <v>11</v>
      </c>
      <c r="P4144">
        <v>100641</v>
      </c>
      <c r="Q4144">
        <v>12</v>
      </c>
      <c r="R4144">
        <v>100642</v>
      </c>
      <c r="S4144">
        <v>13</v>
      </c>
      <c r="T4144">
        <v>100640</v>
      </c>
      <c r="U4144">
        <v>14</v>
      </c>
      <c r="V4144">
        <v>100641</v>
      </c>
      <c r="W4144">
        <v>15</v>
      </c>
      <c r="X4144">
        <v>100640</v>
      </c>
      <c r="Y4144">
        <v>16</v>
      </c>
      <c r="Z4144">
        <v>100641</v>
      </c>
      <c r="AA4144">
        <v>17</v>
      </c>
      <c r="AB4144">
        <v>100640</v>
      </c>
      <c r="AC4144">
        <v>19</v>
      </c>
      <c r="AD4144">
        <v>100640</v>
      </c>
      <c r="AE4144">
        <v>20</v>
      </c>
      <c r="AF4144">
        <v>202134</v>
      </c>
      <c r="AG4144">
        <v>18</v>
      </c>
      <c r="AH4144" t="e">
        <f>VLOOKUP(AF4144,关卡难度线!B:H,11,0)</f>
        <v>#N/A</v>
      </c>
    </row>
    <row r="4145" spans="14:34">
      <c r="N4145" s="14">
        <v>100642</v>
      </c>
      <c r="O4145">
        <v>11</v>
      </c>
      <c r="P4145">
        <v>100642</v>
      </c>
      <c r="Q4145">
        <v>12</v>
      </c>
      <c r="R4145">
        <v>100640</v>
      </c>
      <c r="S4145">
        <v>13</v>
      </c>
      <c r="T4145">
        <v>100642</v>
      </c>
      <c r="U4145">
        <v>14</v>
      </c>
      <c r="V4145">
        <v>100640</v>
      </c>
      <c r="W4145">
        <v>15</v>
      </c>
      <c r="X4145">
        <v>100640</v>
      </c>
      <c r="Y4145">
        <v>16</v>
      </c>
      <c r="Z4145">
        <v>100640</v>
      </c>
      <c r="AA4145">
        <v>17</v>
      </c>
      <c r="AB4145">
        <v>100640</v>
      </c>
      <c r="AC4145">
        <v>19</v>
      </c>
      <c r="AD4145">
        <v>100641</v>
      </c>
      <c r="AE4145">
        <v>20</v>
      </c>
      <c r="AF4145">
        <v>202135</v>
      </c>
      <c r="AG4145">
        <v>18</v>
      </c>
      <c r="AH4145" t="e">
        <f>VLOOKUP(AF4145,关卡难度线!B:H,11,0)</f>
        <v>#N/A</v>
      </c>
    </row>
    <row r="4146" spans="14:34">
      <c r="N4146" s="14">
        <v>100641</v>
      </c>
      <c r="O4146">
        <v>11</v>
      </c>
      <c r="P4146">
        <v>100642</v>
      </c>
      <c r="Q4146">
        <v>12</v>
      </c>
      <c r="R4146">
        <v>100642</v>
      </c>
      <c r="S4146">
        <v>13</v>
      </c>
      <c r="T4146">
        <v>100641</v>
      </c>
      <c r="U4146">
        <v>14</v>
      </c>
      <c r="V4146">
        <v>100641</v>
      </c>
      <c r="W4146">
        <v>15</v>
      </c>
      <c r="X4146">
        <v>100640</v>
      </c>
      <c r="Y4146">
        <v>16</v>
      </c>
      <c r="Z4146">
        <v>100642</v>
      </c>
      <c r="AA4146">
        <v>17</v>
      </c>
      <c r="AB4146">
        <v>100640</v>
      </c>
      <c r="AC4146">
        <v>19</v>
      </c>
      <c r="AD4146">
        <v>100640</v>
      </c>
      <c r="AE4146">
        <v>20</v>
      </c>
      <c r="AF4146">
        <v>202136</v>
      </c>
      <c r="AG4146">
        <v>18</v>
      </c>
      <c r="AH4146" t="e">
        <f>VLOOKUP(AF4146,关卡难度线!B:H,11,0)</f>
        <v>#N/A</v>
      </c>
    </row>
    <row r="4147" spans="14:34">
      <c r="N4147" s="14">
        <v>100642</v>
      </c>
      <c r="O4147">
        <v>11</v>
      </c>
      <c r="P4147">
        <v>100642</v>
      </c>
      <c r="Q4147">
        <v>12</v>
      </c>
      <c r="R4147">
        <v>100641</v>
      </c>
      <c r="S4147">
        <v>13</v>
      </c>
      <c r="T4147">
        <v>100641</v>
      </c>
      <c r="U4147">
        <v>14</v>
      </c>
      <c r="V4147">
        <v>100641</v>
      </c>
      <c r="W4147">
        <v>15</v>
      </c>
      <c r="X4147">
        <v>100642</v>
      </c>
      <c r="Y4147">
        <v>16</v>
      </c>
      <c r="Z4147">
        <v>100642</v>
      </c>
      <c r="AA4147">
        <v>17</v>
      </c>
      <c r="AB4147">
        <v>100640</v>
      </c>
      <c r="AC4147">
        <v>19</v>
      </c>
      <c r="AD4147">
        <v>100640</v>
      </c>
      <c r="AE4147">
        <v>20</v>
      </c>
      <c r="AF4147">
        <v>202137</v>
      </c>
      <c r="AG4147">
        <v>18</v>
      </c>
      <c r="AH4147" t="e">
        <f>VLOOKUP(AF4147,关卡难度线!B:H,11,0)</f>
        <v>#N/A</v>
      </c>
    </row>
    <row r="4148" spans="14:34">
      <c r="N4148" s="14">
        <v>100642</v>
      </c>
      <c r="O4148">
        <v>11</v>
      </c>
      <c r="P4148">
        <v>100641</v>
      </c>
      <c r="Q4148">
        <v>12</v>
      </c>
      <c r="R4148">
        <v>100641</v>
      </c>
      <c r="S4148">
        <v>13</v>
      </c>
      <c r="T4148">
        <v>100641</v>
      </c>
      <c r="U4148">
        <v>14</v>
      </c>
      <c r="V4148">
        <v>100641</v>
      </c>
      <c r="W4148">
        <v>15</v>
      </c>
      <c r="X4148">
        <v>100642</v>
      </c>
      <c r="Y4148">
        <v>16</v>
      </c>
      <c r="Z4148">
        <v>100642</v>
      </c>
      <c r="AA4148">
        <v>17</v>
      </c>
      <c r="AB4148">
        <v>100640</v>
      </c>
      <c r="AC4148">
        <v>19</v>
      </c>
      <c r="AD4148">
        <v>100641</v>
      </c>
      <c r="AE4148">
        <v>20</v>
      </c>
      <c r="AF4148">
        <v>202138</v>
      </c>
      <c r="AG4148">
        <v>18</v>
      </c>
      <c r="AH4148" t="e">
        <f>VLOOKUP(AF4148,关卡难度线!B:H,11,0)</f>
        <v>#N/A</v>
      </c>
    </row>
    <row r="4149" spans="14:34">
      <c r="N4149" s="14">
        <v>100642</v>
      </c>
      <c r="O4149">
        <v>11</v>
      </c>
      <c r="P4149">
        <v>100641</v>
      </c>
      <c r="Q4149">
        <v>12</v>
      </c>
      <c r="R4149">
        <v>100640</v>
      </c>
      <c r="S4149">
        <v>13</v>
      </c>
      <c r="T4149">
        <v>100641</v>
      </c>
      <c r="U4149">
        <v>14</v>
      </c>
      <c r="V4149">
        <v>100642</v>
      </c>
      <c r="W4149">
        <v>15</v>
      </c>
      <c r="X4149">
        <v>100640</v>
      </c>
      <c r="Y4149">
        <v>16</v>
      </c>
      <c r="Z4149">
        <v>100640</v>
      </c>
      <c r="AA4149">
        <v>17</v>
      </c>
      <c r="AB4149">
        <v>100640</v>
      </c>
      <c r="AC4149">
        <v>19</v>
      </c>
      <c r="AD4149">
        <v>100642</v>
      </c>
      <c r="AE4149">
        <v>20</v>
      </c>
      <c r="AF4149">
        <v>202139</v>
      </c>
      <c r="AG4149">
        <v>18</v>
      </c>
      <c r="AH4149" t="e">
        <f>VLOOKUP(AF4149,关卡难度线!B:H,11,0)</f>
        <v>#N/A</v>
      </c>
    </row>
    <row r="4150" spans="14:34">
      <c r="N4150" s="14">
        <v>100640</v>
      </c>
      <c r="O4150">
        <v>11</v>
      </c>
      <c r="P4150">
        <v>100641</v>
      </c>
      <c r="Q4150">
        <v>12</v>
      </c>
      <c r="R4150">
        <v>100641</v>
      </c>
      <c r="S4150">
        <v>13</v>
      </c>
      <c r="T4150">
        <v>100641</v>
      </c>
      <c r="U4150">
        <v>14</v>
      </c>
      <c r="V4150">
        <v>100641</v>
      </c>
      <c r="W4150">
        <v>15</v>
      </c>
      <c r="X4150">
        <v>100641</v>
      </c>
      <c r="Y4150">
        <v>16</v>
      </c>
      <c r="Z4150">
        <v>100641</v>
      </c>
      <c r="AA4150">
        <v>17</v>
      </c>
      <c r="AB4150">
        <v>100641</v>
      </c>
      <c r="AC4150">
        <v>19</v>
      </c>
      <c r="AD4150">
        <v>100641</v>
      </c>
      <c r="AE4150">
        <v>20</v>
      </c>
      <c r="AF4150">
        <v>202140</v>
      </c>
      <c r="AG4150">
        <v>18</v>
      </c>
      <c r="AH4150" t="e">
        <f>VLOOKUP(AF4150,关卡难度线!B:H,11,0)</f>
        <v>#N/A</v>
      </c>
    </row>
    <row r="4151" spans="14:34">
      <c r="N4151" s="14">
        <v>100641</v>
      </c>
      <c r="O4151">
        <v>11</v>
      </c>
      <c r="P4151">
        <v>100640</v>
      </c>
      <c r="Q4151">
        <v>12</v>
      </c>
      <c r="R4151">
        <v>100642</v>
      </c>
      <c r="S4151">
        <v>13</v>
      </c>
      <c r="T4151">
        <v>100642</v>
      </c>
      <c r="U4151">
        <v>14</v>
      </c>
      <c r="V4151">
        <v>100640</v>
      </c>
      <c r="W4151">
        <v>15</v>
      </c>
      <c r="X4151">
        <v>100641</v>
      </c>
      <c r="Y4151">
        <v>16</v>
      </c>
      <c r="Z4151">
        <v>100640</v>
      </c>
      <c r="AA4151">
        <v>17</v>
      </c>
      <c r="AB4151">
        <v>100640</v>
      </c>
      <c r="AC4151">
        <v>19</v>
      </c>
      <c r="AD4151">
        <v>100640</v>
      </c>
      <c r="AE4151">
        <v>20</v>
      </c>
      <c r="AF4151">
        <v>202131</v>
      </c>
      <c r="AG4151">
        <v>18</v>
      </c>
      <c r="AH4151" t="e">
        <f>VLOOKUP(AF4151,关卡难度线!B:H,11,0)</f>
        <v>#N/A</v>
      </c>
    </row>
    <row r="4152" spans="14:34">
      <c r="N4152" s="14">
        <v>100640</v>
      </c>
      <c r="O4152">
        <v>11</v>
      </c>
      <c r="P4152">
        <v>100641</v>
      </c>
      <c r="Q4152">
        <v>12</v>
      </c>
      <c r="R4152">
        <v>100640</v>
      </c>
      <c r="S4152">
        <v>13</v>
      </c>
      <c r="T4152">
        <v>100640</v>
      </c>
      <c r="U4152">
        <v>14</v>
      </c>
      <c r="V4152">
        <v>100641</v>
      </c>
      <c r="W4152">
        <v>15</v>
      </c>
      <c r="X4152">
        <v>100642</v>
      </c>
      <c r="Y4152">
        <v>16</v>
      </c>
      <c r="Z4152">
        <v>100640</v>
      </c>
      <c r="AA4152">
        <v>17</v>
      </c>
      <c r="AB4152">
        <v>100640</v>
      </c>
      <c r="AC4152">
        <v>19</v>
      </c>
      <c r="AD4152">
        <v>100642</v>
      </c>
      <c r="AE4152">
        <v>20</v>
      </c>
      <c r="AF4152">
        <v>202132</v>
      </c>
      <c r="AG4152">
        <v>18</v>
      </c>
      <c r="AH4152" t="e">
        <f>VLOOKUP(AF4152,关卡难度线!B:H,11,0)</f>
        <v>#N/A</v>
      </c>
    </row>
    <row r="4153" spans="14:34">
      <c r="N4153" s="14">
        <v>100642</v>
      </c>
      <c r="O4153">
        <v>11</v>
      </c>
      <c r="P4153">
        <v>100642</v>
      </c>
      <c r="Q4153">
        <v>12</v>
      </c>
      <c r="R4153">
        <v>100640</v>
      </c>
      <c r="S4153">
        <v>13</v>
      </c>
      <c r="T4153">
        <v>100642</v>
      </c>
      <c r="U4153">
        <v>14</v>
      </c>
      <c r="V4153">
        <v>100642</v>
      </c>
      <c r="W4153">
        <v>15</v>
      </c>
      <c r="X4153">
        <v>100642</v>
      </c>
      <c r="Y4153">
        <v>16</v>
      </c>
      <c r="Z4153">
        <v>100640</v>
      </c>
      <c r="AA4153">
        <v>17</v>
      </c>
      <c r="AB4153">
        <v>100641</v>
      </c>
      <c r="AC4153">
        <v>19</v>
      </c>
      <c r="AD4153">
        <v>100640</v>
      </c>
      <c r="AE4153">
        <v>20</v>
      </c>
      <c r="AF4153">
        <v>202133</v>
      </c>
      <c r="AG4153">
        <v>18</v>
      </c>
      <c r="AH4153" t="e">
        <f>VLOOKUP(AF4153,关卡难度线!B:H,11,0)</f>
        <v>#N/A</v>
      </c>
    </row>
    <row r="4154" spans="14:34">
      <c r="N4154" s="14">
        <v>100641</v>
      </c>
      <c r="O4154">
        <v>11</v>
      </c>
      <c r="P4154">
        <v>100641</v>
      </c>
      <c r="Q4154">
        <v>12</v>
      </c>
      <c r="R4154">
        <v>100642</v>
      </c>
      <c r="S4154">
        <v>13</v>
      </c>
      <c r="T4154">
        <v>100640</v>
      </c>
      <c r="U4154">
        <v>14</v>
      </c>
      <c r="V4154">
        <v>100641</v>
      </c>
      <c r="W4154">
        <v>15</v>
      </c>
      <c r="X4154">
        <v>100640</v>
      </c>
      <c r="Y4154">
        <v>16</v>
      </c>
      <c r="Z4154">
        <v>100641</v>
      </c>
      <c r="AA4154">
        <v>17</v>
      </c>
      <c r="AB4154">
        <v>100640</v>
      </c>
      <c r="AC4154">
        <v>19</v>
      </c>
      <c r="AD4154">
        <v>100640</v>
      </c>
      <c r="AE4154">
        <v>20</v>
      </c>
      <c r="AF4154">
        <v>202134</v>
      </c>
      <c r="AG4154">
        <v>18</v>
      </c>
      <c r="AH4154" t="e">
        <f>VLOOKUP(AF4154,关卡难度线!B:H,11,0)</f>
        <v>#N/A</v>
      </c>
    </row>
    <row r="4155" spans="14:34">
      <c r="N4155" s="14">
        <v>100642</v>
      </c>
      <c r="O4155">
        <v>11</v>
      </c>
      <c r="P4155">
        <v>100642</v>
      </c>
      <c r="Q4155">
        <v>12</v>
      </c>
      <c r="R4155">
        <v>100640</v>
      </c>
      <c r="S4155">
        <v>13</v>
      </c>
      <c r="T4155">
        <v>100642</v>
      </c>
      <c r="U4155">
        <v>14</v>
      </c>
      <c r="V4155">
        <v>100640</v>
      </c>
      <c r="W4155">
        <v>15</v>
      </c>
      <c r="X4155">
        <v>100640</v>
      </c>
      <c r="Y4155">
        <v>16</v>
      </c>
      <c r="Z4155">
        <v>100640</v>
      </c>
      <c r="AA4155">
        <v>17</v>
      </c>
      <c r="AB4155">
        <v>100640</v>
      </c>
      <c r="AC4155">
        <v>19</v>
      </c>
      <c r="AD4155">
        <v>100641</v>
      </c>
      <c r="AE4155">
        <v>20</v>
      </c>
      <c r="AF4155">
        <v>202135</v>
      </c>
      <c r="AG4155">
        <v>18</v>
      </c>
      <c r="AH4155" t="e">
        <f>VLOOKUP(AF4155,关卡难度线!B:H,11,0)</f>
        <v>#N/A</v>
      </c>
    </row>
    <row r="4156" spans="14:34">
      <c r="N4156" s="14">
        <v>100641</v>
      </c>
      <c r="O4156">
        <v>11</v>
      </c>
      <c r="P4156">
        <v>100642</v>
      </c>
      <c r="Q4156">
        <v>12</v>
      </c>
      <c r="R4156">
        <v>100642</v>
      </c>
      <c r="S4156">
        <v>13</v>
      </c>
      <c r="T4156">
        <v>100641</v>
      </c>
      <c r="U4156">
        <v>14</v>
      </c>
      <c r="V4156">
        <v>100641</v>
      </c>
      <c r="W4156">
        <v>15</v>
      </c>
      <c r="X4156">
        <v>100640</v>
      </c>
      <c r="Y4156">
        <v>16</v>
      </c>
      <c r="Z4156">
        <v>100642</v>
      </c>
      <c r="AA4156">
        <v>17</v>
      </c>
      <c r="AB4156">
        <v>100640</v>
      </c>
      <c r="AC4156">
        <v>19</v>
      </c>
      <c r="AD4156">
        <v>100640</v>
      </c>
      <c r="AE4156">
        <v>20</v>
      </c>
      <c r="AF4156">
        <v>202136</v>
      </c>
      <c r="AG4156">
        <v>18</v>
      </c>
      <c r="AH4156" t="e">
        <f>VLOOKUP(AF4156,关卡难度线!B:H,11,0)</f>
        <v>#N/A</v>
      </c>
    </row>
    <row r="4157" spans="14:34">
      <c r="N4157" s="14">
        <v>100642</v>
      </c>
      <c r="O4157">
        <v>11</v>
      </c>
      <c r="P4157">
        <v>100642</v>
      </c>
      <c r="Q4157">
        <v>12</v>
      </c>
      <c r="R4157">
        <v>100641</v>
      </c>
      <c r="S4157">
        <v>13</v>
      </c>
      <c r="T4157">
        <v>100641</v>
      </c>
      <c r="U4157">
        <v>14</v>
      </c>
      <c r="V4157">
        <v>100641</v>
      </c>
      <c r="W4157">
        <v>15</v>
      </c>
      <c r="X4157">
        <v>100642</v>
      </c>
      <c r="Y4157">
        <v>16</v>
      </c>
      <c r="Z4157">
        <v>100642</v>
      </c>
      <c r="AA4157">
        <v>17</v>
      </c>
      <c r="AB4157">
        <v>100640</v>
      </c>
      <c r="AC4157">
        <v>19</v>
      </c>
      <c r="AD4157">
        <v>100640</v>
      </c>
      <c r="AE4157">
        <v>20</v>
      </c>
      <c r="AF4157">
        <v>202137</v>
      </c>
      <c r="AG4157">
        <v>18</v>
      </c>
      <c r="AH4157" t="e">
        <f>VLOOKUP(AF4157,关卡难度线!B:H,11,0)</f>
        <v>#N/A</v>
      </c>
    </row>
    <row r="4158" spans="14:34">
      <c r="N4158" s="14">
        <v>100642</v>
      </c>
      <c r="O4158">
        <v>11</v>
      </c>
      <c r="P4158">
        <v>100641</v>
      </c>
      <c r="Q4158">
        <v>12</v>
      </c>
      <c r="R4158">
        <v>100641</v>
      </c>
      <c r="S4158">
        <v>13</v>
      </c>
      <c r="T4158">
        <v>100641</v>
      </c>
      <c r="U4158">
        <v>14</v>
      </c>
      <c r="V4158">
        <v>100641</v>
      </c>
      <c r="W4158">
        <v>15</v>
      </c>
      <c r="X4158">
        <v>100642</v>
      </c>
      <c r="Y4158">
        <v>16</v>
      </c>
      <c r="Z4158">
        <v>100642</v>
      </c>
      <c r="AA4158">
        <v>17</v>
      </c>
      <c r="AB4158">
        <v>100640</v>
      </c>
      <c r="AC4158">
        <v>19</v>
      </c>
      <c r="AD4158">
        <v>100641</v>
      </c>
      <c r="AE4158">
        <v>20</v>
      </c>
      <c r="AF4158">
        <v>202138</v>
      </c>
      <c r="AG4158">
        <v>18</v>
      </c>
      <c r="AH4158" t="e">
        <f>VLOOKUP(AF4158,关卡难度线!B:H,11,0)</f>
        <v>#N/A</v>
      </c>
    </row>
    <row r="4159" spans="14:34">
      <c r="N4159" s="14">
        <v>100642</v>
      </c>
      <c r="O4159">
        <v>11</v>
      </c>
      <c r="P4159">
        <v>100641</v>
      </c>
      <c r="Q4159">
        <v>12</v>
      </c>
      <c r="R4159">
        <v>100640</v>
      </c>
      <c r="S4159">
        <v>13</v>
      </c>
      <c r="T4159">
        <v>100641</v>
      </c>
      <c r="U4159">
        <v>14</v>
      </c>
      <c r="V4159">
        <v>100642</v>
      </c>
      <c r="W4159">
        <v>15</v>
      </c>
      <c r="X4159">
        <v>100640</v>
      </c>
      <c r="Y4159">
        <v>16</v>
      </c>
      <c r="Z4159">
        <v>100640</v>
      </c>
      <c r="AA4159">
        <v>17</v>
      </c>
      <c r="AB4159">
        <v>100640</v>
      </c>
      <c r="AC4159">
        <v>19</v>
      </c>
      <c r="AD4159">
        <v>100642</v>
      </c>
      <c r="AE4159">
        <v>20</v>
      </c>
      <c r="AF4159">
        <v>202139</v>
      </c>
      <c r="AG4159">
        <v>18</v>
      </c>
      <c r="AH4159" t="e">
        <f>VLOOKUP(AF4159,关卡难度线!B:H,11,0)</f>
        <v>#N/A</v>
      </c>
    </row>
    <row r="4160" spans="14:34">
      <c r="N4160" s="14">
        <v>100640</v>
      </c>
      <c r="O4160">
        <v>11</v>
      </c>
      <c r="P4160">
        <v>100641</v>
      </c>
      <c r="Q4160">
        <v>12</v>
      </c>
      <c r="R4160">
        <v>100641</v>
      </c>
      <c r="S4160">
        <v>13</v>
      </c>
      <c r="T4160">
        <v>100641</v>
      </c>
      <c r="U4160">
        <v>14</v>
      </c>
      <c r="V4160">
        <v>100641</v>
      </c>
      <c r="W4160">
        <v>15</v>
      </c>
      <c r="X4160">
        <v>100641</v>
      </c>
      <c r="Y4160">
        <v>16</v>
      </c>
      <c r="Z4160">
        <v>100641</v>
      </c>
      <c r="AA4160">
        <v>17</v>
      </c>
      <c r="AB4160">
        <v>100641</v>
      </c>
      <c r="AC4160">
        <v>19</v>
      </c>
      <c r="AD4160">
        <v>100641</v>
      </c>
      <c r="AE4160">
        <v>20</v>
      </c>
      <c r="AF4160">
        <v>202140</v>
      </c>
      <c r="AG4160">
        <v>18</v>
      </c>
      <c r="AH4160" t="e">
        <f>VLOOKUP(AF4160,关卡难度线!B:H,11,0)</f>
        <v>#N/A</v>
      </c>
    </row>
    <row r="4161" spans="14:34">
      <c r="N4161" s="14">
        <v>100644</v>
      </c>
      <c r="O4161">
        <v>11</v>
      </c>
      <c r="P4161">
        <v>100643</v>
      </c>
      <c r="Q4161">
        <v>12</v>
      </c>
      <c r="R4161">
        <v>100643</v>
      </c>
      <c r="S4161">
        <v>13</v>
      </c>
      <c r="T4161">
        <v>100644</v>
      </c>
      <c r="U4161">
        <v>14</v>
      </c>
      <c r="V4161">
        <v>100645</v>
      </c>
      <c r="W4161">
        <v>15</v>
      </c>
      <c r="X4161">
        <v>100645</v>
      </c>
      <c r="Y4161">
        <v>16</v>
      </c>
      <c r="Z4161">
        <v>100645</v>
      </c>
      <c r="AA4161">
        <v>17</v>
      </c>
      <c r="AB4161">
        <v>100644</v>
      </c>
      <c r="AC4161">
        <v>19</v>
      </c>
      <c r="AD4161">
        <v>100645</v>
      </c>
      <c r="AE4161">
        <v>20</v>
      </c>
      <c r="AF4161">
        <v>202141</v>
      </c>
      <c r="AG4161">
        <v>18</v>
      </c>
      <c r="AH4161" t="e">
        <f>VLOOKUP(AF4161,关卡难度线!B:H,11,0)</f>
        <v>#N/A</v>
      </c>
    </row>
    <row r="4162" spans="14:34">
      <c r="N4162" s="14">
        <v>100643</v>
      </c>
      <c r="O4162">
        <v>11</v>
      </c>
      <c r="P4162">
        <v>100644</v>
      </c>
      <c r="Q4162">
        <v>12</v>
      </c>
      <c r="R4162">
        <v>100643</v>
      </c>
      <c r="S4162">
        <v>13</v>
      </c>
      <c r="T4162">
        <v>100643</v>
      </c>
      <c r="U4162">
        <v>14</v>
      </c>
      <c r="V4162">
        <v>100643</v>
      </c>
      <c r="W4162">
        <v>15</v>
      </c>
      <c r="X4162">
        <v>100645</v>
      </c>
      <c r="Y4162">
        <v>16</v>
      </c>
      <c r="Z4162">
        <v>100645</v>
      </c>
      <c r="AA4162">
        <v>17</v>
      </c>
      <c r="AB4162">
        <v>100645</v>
      </c>
      <c r="AC4162">
        <v>19</v>
      </c>
      <c r="AD4162">
        <v>100644</v>
      </c>
      <c r="AE4162">
        <v>20</v>
      </c>
      <c r="AF4162">
        <v>202142</v>
      </c>
      <c r="AG4162">
        <v>18</v>
      </c>
      <c r="AH4162" t="e">
        <f>VLOOKUP(AF4162,关卡难度线!B:H,11,0)</f>
        <v>#N/A</v>
      </c>
    </row>
    <row r="4163" spans="14:34">
      <c r="N4163" s="14">
        <v>100643</v>
      </c>
      <c r="O4163">
        <v>11</v>
      </c>
      <c r="P4163">
        <v>100644</v>
      </c>
      <c r="Q4163">
        <v>12</v>
      </c>
      <c r="R4163">
        <v>100645</v>
      </c>
      <c r="S4163">
        <v>13</v>
      </c>
      <c r="T4163">
        <v>100644</v>
      </c>
      <c r="U4163">
        <v>14</v>
      </c>
      <c r="V4163">
        <v>100645</v>
      </c>
      <c r="W4163">
        <v>15</v>
      </c>
      <c r="X4163">
        <v>100645</v>
      </c>
      <c r="Y4163">
        <v>16</v>
      </c>
      <c r="Z4163">
        <v>100643</v>
      </c>
      <c r="AA4163">
        <v>17</v>
      </c>
      <c r="AB4163">
        <v>100644</v>
      </c>
      <c r="AC4163">
        <v>19</v>
      </c>
      <c r="AD4163">
        <v>100645</v>
      </c>
      <c r="AE4163">
        <v>20</v>
      </c>
      <c r="AF4163">
        <v>202143</v>
      </c>
      <c r="AG4163">
        <v>18</v>
      </c>
      <c r="AH4163" t="e">
        <f>VLOOKUP(AF4163,关卡难度线!B:H,11,0)</f>
        <v>#N/A</v>
      </c>
    </row>
    <row r="4164" spans="14:34">
      <c r="N4164" s="14">
        <v>100645</v>
      </c>
      <c r="O4164">
        <v>11</v>
      </c>
      <c r="P4164">
        <v>100643</v>
      </c>
      <c r="Q4164">
        <v>12</v>
      </c>
      <c r="R4164">
        <v>100643</v>
      </c>
      <c r="S4164">
        <v>13</v>
      </c>
      <c r="T4164">
        <v>100644</v>
      </c>
      <c r="U4164">
        <v>14</v>
      </c>
      <c r="V4164">
        <v>100644</v>
      </c>
      <c r="W4164">
        <v>15</v>
      </c>
      <c r="X4164">
        <v>100644</v>
      </c>
      <c r="Y4164">
        <v>16</v>
      </c>
      <c r="Z4164">
        <v>100644</v>
      </c>
      <c r="AA4164">
        <v>17</v>
      </c>
      <c r="AB4164">
        <v>100644</v>
      </c>
      <c r="AC4164">
        <v>19</v>
      </c>
      <c r="AD4164">
        <v>100644</v>
      </c>
      <c r="AE4164">
        <v>20</v>
      </c>
      <c r="AF4164">
        <v>202144</v>
      </c>
      <c r="AG4164">
        <v>18</v>
      </c>
      <c r="AH4164" t="e">
        <f>VLOOKUP(AF4164,关卡难度线!B:H,11,0)</f>
        <v>#N/A</v>
      </c>
    </row>
    <row r="4165" spans="14:34">
      <c r="N4165" s="14">
        <v>100644</v>
      </c>
      <c r="O4165">
        <v>11</v>
      </c>
      <c r="P4165">
        <v>100643</v>
      </c>
      <c r="Q4165">
        <v>12</v>
      </c>
      <c r="R4165">
        <v>100643</v>
      </c>
      <c r="S4165">
        <v>13</v>
      </c>
      <c r="T4165">
        <v>100643</v>
      </c>
      <c r="U4165">
        <v>14</v>
      </c>
      <c r="V4165">
        <v>100645</v>
      </c>
      <c r="W4165">
        <v>15</v>
      </c>
      <c r="X4165">
        <v>100644</v>
      </c>
      <c r="Y4165">
        <v>16</v>
      </c>
      <c r="Z4165">
        <v>100644</v>
      </c>
      <c r="AA4165">
        <v>17</v>
      </c>
      <c r="AB4165">
        <v>100643</v>
      </c>
      <c r="AC4165">
        <v>19</v>
      </c>
      <c r="AD4165">
        <v>100643</v>
      </c>
      <c r="AE4165">
        <v>20</v>
      </c>
      <c r="AF4165">
        <v>202145</v>
      </c>
      <c r="AG4165">
        <v>18</v>
      </c>
      <c r="AH4165" t="e">
        <f>VLOOKUP(AF4165,关卡难度线!B:H,11,0)</f>
        <v>#N/A</v>
      </c>
    </row>
    <row r="4166" spans="14:34">
      <c r="N4166" s="14">
        <v>100644</v>
      </c>
      <c r="O4166">
        <v>11</v>
      </c>
      <c r="P4166">
        <v>100643</v>
      </c>
      <c r="Q4166">
        <v>12</v>
      </c>
      <c r="R4166">
        <v>100645</v>
      </c>
      <c r="S4166">
        <v>13</v>
      </c>
      <c r="T4166">
        <v>100644</v>
      </c>
      <c r="U4166">
        <v>14</v>
      </c>
      <c r="V4166">
        <v>100645</v>
      </c>
      <c r="W4166">
        <v>15</v>
      </c>
      <c r="X4166">
        <v>100644</v>
      </c>
      <c r="Y4166">
        <v>16</v>
      </c>
      <c r="Z4166">
        <v>100643</v>
      </c>
      <c r="AA4166">
        <v>17</v>
      </c>
      <c r="AB4166">
        <v>100643</v>
      </c>
      <c r="AC4166">
        <v>19</v>
      </c>
      <c r="AD4166">
        <v>100645</v>
      </c>
      <c r="AE4166">
        <v>20</v>
      </c>
      <c r="AF4166">
        <v>202146</v>
      </c>
      <c r="AG4166">
        <v>18</v>
      </c>
      <c r="AH4166" t="e">
        <f>VLOOKUP(AF4166,关卡难度线!B:H,11,0)</f>
        <v>#N/A</v>
      </c>
    </row>
    <row r="4167" spans="14:34">
      <c r="N4167" s="14">
        <v>100643</v>
      </c>
      <c r="O4167">
        <v>11</v>
      </c>
      <c r="P4167">
        <v>100645</v>
      </c>
      <c r="Q4167">
        <v>12</v>
      </c>
      <c r="R4167">
        <v>100644</v>
      </c>
      <c r="S4167">
        <v>13</v>
      </c>
      <c r="T4167">
        <v>100645</v>
      </c>
      <c r="U4167">
        <v>14</v>
      </c>
      <c r="V4167">
        <v>100645</v>
      </c>
      <c r="W4167">
        <v>15</v>
      </c>
      <c r="X4167">
        <v>100643</v>
      </c>
      <c r="Y4167">
        <v>16</v>
      </c>
      <c r="Z4167">
        <v>100644</v>
      </c>
      <c r="AA4167">
        <v>17</v>
      </c>
      <c r="AB4167">
        <v>100643</v>
      </c>
      <c r="AC4167">
        <v>19</v>
      </c>
      <c r="AD4167">
        <v>100644</v>
      </c>
      <c r="AE4167">
        <v>20</v>
      </c>
      <c r="AF4167">
        <v>202147</v>
      </c>
      <c r="AG4167">
        <v>18</v>
      </c>
      <c r="AH4167" t="e">
        <f>VLOOKUP(AF4167,关卡难度线!B:H,11,0)</f>
        <v>#N/A</v>
      </c>
    </row>
    <row r="4168" spans="14:34">
      <c r="N4168" s="14">
        <v>100644</v>
      </c>
      <c r="O4168">
        <v>11</v>
      </c>
      <c r="P4168">
        <v>100643</v>
      </c>
      <c r="Q4168">
        <v>12</v>
      </c>
      <c r="R4168">
        <v>100643</v>
      </c>
      <c r="S4168">
        <v>13</v>
      </c>
      <c r="T4168">
        <v>100644</v>
      </c>
      <c r="U4168">
        <v>14</v>
      </c>
      <c r="V4168">
        <v>100645</v>
      </c>
      <c r="W4168">
        <v>15</v>
      </c>
      <c r="X4168">
        <v>100643</v>
      </c>
      <c r="Y4168">
        <v>16</v>
      </c>
      <c r="Z4168">
        <v>100644</v>
      </c>
      <c r="AA4168">
        <v>17</v>
      </c>
      <c r="AB4168">
        <v>100645</v>
      </c>
      <c r="AC4168">
        <v>19</v>
      </c>
      <c r="AD4168">
        <v>100643</v>
      </c>
      <c r="AE4168">
        <v>20</v>
      </c>
      <c r="AF4168">
        <v>202148</v>
      </c>
      <c r="AG4168">
        <v>18</v>
      </c>
      <c r="AH4168" t="e">
        <f>VLOOKUP(AF4168,关卡难度线!B:H,11,0)</f>
        <v>#N/A</v>
      </c>
    </row>
    <row r="4169" spans="14:34">
      <c r="N4169" s="14">
        <v>100643</v>
      </c>
      <c r="O4169">
        <v>11</v>
      </c>
      <c r="P4169">
        <v>100643</v>
      </c>
      <c r="Q4169">
        <v>12</v>
      </c>
      <c r="R4169">
        <v>100644</v>
      </c>
      <c r="S4169">
        <v>13</v>
      </c>
      <c r="T4169">
        <v>100643</v>
      </c>
      <c r="U4169">
        <v>14</v>
      </c>
      <c r="V4169">
        <v>100645</v>
      </c>
      <c r="W4169">
        <v>15</v>
      </c>
      <c r="X4169">
        <v>100643</v>
      </c>
      <c r="Y4169">
        <v>16</v>
      </c>
      <c r="Z4169">
        <v>100643</v>
      </c>
      <c r="AA4169">
        <v>17</v>
      </c>
      <c r="AB4169">
        <v>100645</v>
      </c>
      <c r="AC4169">
        <v>19</v>
      </c>
      <c r="AD4169">
        <v>100643</v>
      </c>
      <c r="AE4169">
        <v>20</v>
      </c>
      <c r="AF4169">
        <v>202149</v>
      </c>
      <c r="AG4169">
        <v>18</v>
      </c>
      <c r="AH4169" t="e">
        <f>VLOOKUP(AF4169,关卡难度线!B:H,11,0)</f>
        <v>#N/A</v>
      </c>
    </row>
    <row r="4170" spans="14:34">
      <c r="N4170" s="14">
        <v>100645</v>
      </c>
      <c r="O4170">
        <v>11</v>
      </c>
      <c r="P4170">
        <v>100645</v>
      </c>
      <c r="Q4170">
        <v>12</v>
      </c>
      <c r="R4170">
        <v>100645</v>
      </c>
      <c r="S4170">
        <v>13</v>
      </c>
      <c r="T4170">
        <v>100645</v>
      </c>
      <c r="U4170">
        <v>14</v>
      </c>
      <c r="V4170">
        <v>100643</v>
      </c>
      <c r="W4170">
        <v>15</v>
      </c>
      <c r="X4170">
        <v>100643</v>
      </c>
      <c r="Y4170">
        <v>16</v>
      </c>
      <c r="Z4170">
        <v>100645</v>
      </c>
      <c r="AA4170">
        <v>17</v>
      </c>
      <c r="AB4170">
        <v>100643</v>
      </c>
      <c r="AC4170">
        <v>19</v>
      </c>
      <c r="AD4170">
        <v>100645</v>
      </c>
      <c r="AE4170">
        <v>20</v>
      </c>
      <c r="AF4170">
        <v>202150</v>
      </c>
      <c r="AG4170">
        <v>18</v>
      </c>
      <c r="AH4170" t="e">
        <f>VLOOKUP(AF4170,关卡难度线!B:H,11,0)</f>
        <v>#N/A</v>
      </c>
    </row>
    <row r="4171" spans="14:34">
      <c r="N4171" s="14">
        <v>100644</v>
      </c>
      <c r="O4171">
        <v>11</v>
      </c>
      <c r="P4171">
        <v>100643</v>
      </c>
      <c r="Q4171">
        <v>12</v>
      </c>
      <c r="R4171">
        <v>100643</v>
      </c>
      <c r="S4171">
        <v>13</v>
      </c>
      <c r="T4171">
        <v>100644</v>
      </c>
      <c r="U4171">
        <v>14</v>
      </c>
      <c r="V4171">
        <v>100645</v>
      </c>
      <c r="W4171">
        <v>15</v>
      </c>
      <c r="X4171">
        <v>100645</v>
      </c>
      <c r="Y4171">
        <v>16</v>
      </c>
      <c r="Z4171">
        <v>100645</v>
      </c>
      <c r="AA4171">
        <v>17</v>
      </c>
      <c r="AB4171">
        <v>100644</v>
      </c>
      <c r="AC4171">
        <v>19</v>
      </c>
      <c r="AD4171">
        <v>100645</v>
      </c>
      <c r="AE4171">
        <v>20</v>
      </c>
      <c r="AF4171">
        <v>202141</v>
      </c>
      <c r="AG4171">
        <v>18</v>
      </c>
      <c r="AH4171" t="e">
        <f>VLOOKUP(AF4171,关卡难度线!B:H,11,0)</f>
        <v>#N/A</v>
      </c>
    </row>
    <row r="4172" spans="14:34">
      <c r="N4172" s="14">
        <v>100643</v>
      </c>
      <c r="O4172">
        <v>11</v>
      </c>
      <c r="P4172">
        <v>100644</v>
      </c>
      <c r="Q4172">
        <v>12</v>
      </c>
      <c r="R4172">
        <v>100643</v>
      </c>
      <c r="S4172">
        <v>13</v>
      </c>
      <c r="T4172">
        <v>100643</v>
      </c>
      <c r="U4172">
        <v>14</v>
      </c>
      <c r="V4172">
        <v>100643</v>
      </c>
      <c r="W4172">
        <v>15</v>
      </c>
      <c r="X4172">
        <v>100645</v>
      </c>
      <c r="Y4172">
        <v>16</v>
      </c>
      <c r="Z4172">
        <v>100645</v>
      </c>
      <c r="AA4172">
        <v>17</v>
      </c>
      <c r="AB4172">
        <v>100645</v>
      </c>
      <c r="AC4172">
        <v>19</v>
      </c>
      <c r="AD4172">
        <v>100644</v>
      </c>
      <c r="AE4172">
        <v>20</v>
      </c>
      <c r="AF4172">
        <v>202142</v>
      </c>
      <c r="AG4172">
        <v>18</v>
      </c>
      <c r="AH4172" t="e">
        <f>VLOOKUP(AF4172,关卡难度线!B:H,11,0)</f>
        <v>#N/A</v>
      </c>
    </row>
    <row r="4173" spans="14:34">
      <c r="N4173" s="14">
        <v>100643</v>
      </c>
      <c r="O4173">
        <v>11</v>
      </c>
      <c r="P4173">
        <v>100644</v>
      </c>
      <c r="Q4173">
        <v>12</v>
      </c>
      <c r="R4173">
        <v>100645</v>
      </c>
      <c r="S4173">
        <v>13</v>
      </c>
      <c r="T4173">
        <v>100644</v>
      </c>
      <c r="U4173">
        <v>14</v>
      </c>
      <c r="V4173">
        <v>100645</v>
      </c>
      <c r="W4173">
        <v>15</v>
      </c>
      <c r="X4173">
        <v>100645</v>
      </c>
      <c r="Y4173">
        <v>16</v>
      </c>
      <c r="Z4173">
        <v>100643</v>
      </c>
      <c r="AA4173">
        <v>17</v>
      </c>
      <c r="AB4173">
        <v>100644</v>
      </c>
      <c r="AC4173">
        <v>19</v>
      </c>
      <c r="AD4173">
        <v>100645</v>
      </c>
      <c r="AE4173">
        <v>20</v>
      </c>
      <c r="AF4173">
        <v>202143</v>
      </c>
      <c r="AG4173">
        <v>18</v>
      </c>
      <c r="AH4173" t="e">
        <f>VLOOKUP(AF4173,关卡难度线!B:H,11,0)</f>
        <v>#N/A</v>
      </c>
    </row>
    <row r="4174" spans="14:34">
      <c r="N4174" s="14">
        <v>100645</v>
      </c>
      <c r="O4174">
        <v>11</v>
      </c>
      <c r="P4174">
        <v>100643</v>
      </c>
      <c r="Q4174">
        <v>12</v>
      </c>
      <c r="R4174">
        <v>100643</v>
      </c>
      <c r="S4174">
        <v>13</v>
      </c>
      <c r="T4174">
        <v>100644</v>
      </c>
      <c r="U4174">
        <v>14</v>
      </c>
      <c r="V4174">
        <v>100644</v>
      </c>
      <c r="W4174">
        <v>15</v>
      </c>
      <c r="X4174">
        <v>100644</v>
      </c>
      <c r="Y4174">
        <v>16</v>
      </c>
      <c r="Z4174">
        <v>100644</v>
      </c>
      <c r="AA4174">
        <v>17</v>
      </c>
      <c r="AB4174">
        <v>100644</v>
      </c>
      <c r="AC4174">
        <v>19</v>
      </c>
      <c r="AD4174">
        <v>100644</v>
      </c>
      <c r="AE4174">
        <v>20</v>
      </c>
      <c r="AF4174">
        <v>202144</v>
      </c>
      <c r="AG4174">
        <v>18</v>
      </c>
      <c r="AH4174" t="e">
        <f>VLOOKUP(AF4174,关卡难度线!B:H,11,0)</f>
        <v>#N/A</v>
      </c>
    </row>
    <row r="4175" spans="14:34">
      <c r="N4175" s="14">
        <v>100644</v>
      </c>
      <c r="O4175">
        <v>11</v>
      </c>
      <c r="P4175">
        <v>100643</v>
      </c>
      <c r="Q4175">
        <v>12</v>
      </c>
      <c r="R4175">
        <v>100643</v>
      </c>
      <c r="S4175">
        <v>13</v>
      </c>
      <c r="T4175">
        <v>100643</v>
      </c>
      <c r="U4175">
        <v>14</v>
      </c>
      <c r="V4175">
        <v>100645</v>
      </c>
      <c r="W4175">
        <v>15</v>
      </c>
      <c r="X4175">
        <v>100644</v>
      </c>
      <c r="Y4175">
        <v>16</v>
      </c>
      <c r="Z4175">
        <v>100644</v>
      </c>
      <c r="AA4175">
        <v>17</v>
      </c>
      <c r="AB4175">
        <v>100643</v>
      </c>
      <c r="AC4175">
        <v>19</v>
      </c>
      <c r="AD4175">
        <v>100643</v>
      </c>
      <c r="AE4175">
        <v>20</v>
      </c>
      <c r="AF4175">
        <v>202145</v>
      </c>
      <c r="AG4175">
        <v>18</v>
      </c>
      <c r="AH4175" t="e">
        <f>VLOOKUP(AF4175,关卡难度线!B:H,11,0)</f>
        <v>#N/A</v>
      </c>
    </row>
    <row r="4176" spans="14:34">
      <c r="N4176" s="14">
        <v>100644</v>
      </c>
      <c r="O4176">
        <v>11</v>
      </c>
      <c r="P4176">
        <v>100643</v>
      </c>
      <c r="Q4176">
        <v>12</v>
      </c>
      <c r="R4176">
        <v>100645</v>
      </c>
      <c r="S4176">
        <v>13</v>
      </c>
      <c r="T4176">
        <v>100644</v>
      </c>
      <c r="U4176">
        <v>14</v>
      </c>
      <c r="V4176">
        <v>100645</v>
      </c>
      <c r="W4176">
        <v>15</v>
      </c>
      <c r="X4176">
        <v>100644</v>
      </c>
      <c r="Y4176">
        <v>16</v>
      </c>
      <c r="Z4176">
        <v>100643</v>
      </c>
      <c r="AA4176">
        <v>17</v>
      </c>
      <c r="AB4176">
        <v>100643</v>
      </c>
      <c r="AC4176">
        <v>19</v>
      </c>
      <c r="AD4176">
        <v>100645</v>
      </c>
      <c r="AE4176">
        <v>20</v>
      </c>
      <c r="AF4176">
        <v>202146</v>
      </c>
      <c r="AG4176">
        <v>18</v>
      </c>
      <c r="AH4176" t="e">
        <f>VLOOKUP(AF4176,关卡难度线!B:H,11,0)</f>
        <v>#N/A</v>
      </c>
    </row>
    <row r="4177" spans="14:34">
      <c r="N4177" s="14">
        <v>100643</v>
      </c>
      <c r="O4177">
        <v>11</v>
      </c>
      <c r="P4177">
        <v>100645</v>
      </c>
      <c r="Q4177">
        <v>12</v>
      </c>
      <c r="R4177">
        <v>100644</v>
      </c>
      <c r="S4177">
        <v>13</v>
      </c>
      <c r="T4177">
        <v>100645</v>
      </c>
      <c r="U4177">
        <v>14</v>
      </c>
      <c r="V4177">
        <v>100645</v>
      </c>
      <c r="W4177">
        <v>15</v>
      </c>
      <c r="X4177">
        <v>100643</v>
      </c>
      <c r="Y4177">
        <v>16</v>
      </c>
      <c r="Z4177">
        <v>100644</v>
      </c>
      <c r="AA4177">
        <v>17</v>
      </c>
      <c r="AB4177">
        <v>100643</v>
      </c>
      <c r="AC4177">
        <v>19</v>
      </c>
      <c r="AD4177">
        <v>100644</v>
      </c>
      <c r="AE4177">
        <v>20</v>
      </c>
      <c r="AF4177">
        <v>202147</v>
      </c>
      <c r="AG4177">
        <v>18</v>
      </c>
      <c r="AH4177" t="e">
        <f>VLOOKUP(AF4177,关卡难度线!B:H,11,0)</f>
        <v>#N/A</v>
      </c>
    </row>
    <row r="4178" spans="14:34">
      <c r="N4178" s="14">
        <v>100644</v>
      </c>
      <c r="O4178">
        <v>11</v>
      </c>
      <c r="P4178">
        <v>100643</v>
      </c>
      <c r="Q4178">
        <v>12</v>
      </c>
      <c r="R4178">
        <v>100643</v>
      </c>
      <c r="S4178">
        <v>13</v>
      </c>
      <c r="T4178">
        <v>100644</v>
      </c>
      <c r="U4178">
        <v>14</v>
      </c>
      <c r="V4178">
        <v>100645</v>
      </c>
      <c r="W4178">
        <v>15</v>
      </c>
      <c r="X4178">
        <v>100643</v>
      </c>
      <c r="Y4178">
        <v>16</v>
      </c>
      <c r="Z4178">
        <v>100644</v>
      </c>
      <c r="AA4178">
        <v>17</v>
      </c>
      <c r="AB4178">
        <v>100645</v>
      </c>
      <c r="AC4178">
        <v>19</v>
      </c>
      <c r="AD4178">
        <v>100643</v>
      </c>
      <c r="AE4178">
        <v>20</v>
      </c>
      <c r="AF4178">
        <v>202148</v>
      </c>
      <c r="AG4178">
        <v>18</v>
      </c>
      <c r="AH4178" t="e">
        <f>VLOOKUP(AF4178,关卡难度线!B:H,11,0)</f>
        <v>#N/A</v>
      </c>
    </row>
    <row r="4179" spans="14:34">
      <c r="N4179" s="14">
        <v>100643</v>
      </c>
      <c r="O4179">
        <v>11</v>
      </c>
      <c r="P4179">
        <v>100643</v>
      </c>
      <c r="Q4179">
        <v>12</v>
      </c>
      <c r="R4179">
        <v>100644</v>
      </c>
      <c r="S4179">
        <v>13</v>
      </c>
      <c r="T4179">
        <v>100643</v>
      </c>
      <c r="U4179">
        <v>14</v>
      </c>
      <c r="V4179">
        <v>100645</v>
      </c>
      <c r="W4179">
        <v>15</v>
      </c>
      <c r="X4179">
        <v>100643</v>
      </c>
      <c r="Y4179">
        <v>16</v>
      </c>
      <c r="Z4179">
        <v>100643</v>
      </c>
      <c r="AA4179">
        <v>17</v>
      </c>
      <c r="AB4179">
        <v>100645</v>
      </c>
      <c r="AC4179">
        <v>19</v>
      </c>
      <c r="AD4179">
        <v>100643</v>
      </c>
      <c r="AE4179">
        <v>20</v>
      </c>
      <c r="AF4179">
        <v>202149</v>
      </c>
      <c r="AG4179">
        <v>18</v>
      </c>
      <c r="AH4179" t="e">
        <f>VLOOKUP(AF4179,关卡难度线!B:H,11,0)</f>
        <v>#N/A</v>
      </c>
    </row>
    <row r="4180" spans="14:34">
      <c r="N4180" s="14">
        <v>100645</v>
      </c>
      <c r="O4180">
        <v>11</v>
      </c>
      <c r="P4180">
        <v>100645</v>
      </c>
      <c r="Q4180">
        <v>12</v>
      </c>
      <c r="R4180">
        <v>100645</v>
      </c>
      <c r="S4180">
        <v>13</v>
      </c>
      <c r="T4180">
        <v>100645</v>
      </c>
      <c r="U4180">
        <v>14</v>
      </c>
      <c r="V4180">
        <v>100643</v>
      </c>
      <c r="W4180">
        <v>15</v>
      </c>
      <c r="X4180">
        <v>100643</v>
      </c>
      <c r="Y4180">
        <v>16</v>
      </c>
      <c r="Z4180">
        <v>100645</v>
      </c>
      <c r="AA4180">
        <v>17</v>
      </c>
      <c r="AB4180">
        <v>100643</v>
      </c>
      <c r="AC4180">
        <v>19</v>
      </c>
      <c r="AD4180">
        <v>100645</v>
      </c>
      <c r="AE4180">
        <v>20</v>
      </c>
      <c r="AF4180">
        <v>202150</v>
      </c>
      <c r="AG4180">
        <v>18</v>
      </c>
      <c r="AH4180" t="e">
        <f>VLOOKUP(AF4180,关卡难度线!B:H,11,0)</f>
        <v>#N/A</v>
      </c>
    </row>
    <row r="4181" spans="14:34">
      <c r="N4181" s="14">
        <v>100646</v>
      </c>
      <c r="O4181">
        <v>11</v>
      </c>
      <c r="P4181">
        <v>100646</v>
      </c>
      <c r="Q4181">
        <v>12</v>
      </c>
      <c r="R4181">
        <v>100646</v>
      </c>
      <c r="S4181">
        <v>13</v>
      </c>
      <c r="T4181">
        <v>100646</v>
      </c>
      <c r="U4181">
        <v>14</v>
      </c>
      <c r="V4181">
        <v>100648</v>
      </c>
      <c r="W4181">
        <v>15</v>
      </c>
      <c r="X4181">
        <v>100648</v>
      </c>
      <c r="Y4181">
        <v>16</v>
      </c>
      <c r="Z4181">
        <v>100647</v>
      </c>
      <c r="AA4181">
        <v>17</v>
      </c>
      <c r="AB4181">
        <v>100646</v>
      </c>
      <c r="AC4181">
        <v>19</v>
      </c>
      <c r="AD4181">
        <v>100647</v>
      </c>
      <c r="AE4181">
        <v>20</v>
      </c>
      <c r="AF4181">
        <v>202151</v>
      </c>
      <c r="AG4181">
        <v>18</v>
      </c>
      <c r="AH4181" t="e">
        <f>VLOOKUP(AF4181,关卡难度线!B:H,11,0)</f>
        <v>#N/A</v>
      </c>
    </row>
    <row r="4182" spans="14:34">
      <c r="N4182" s="14">
        <v>100647</v>
      </c>
      <c r="O4182">
        <v>11</v>
      </c>
      <c r="P4182">
        <v>100648</v>
      </c>
      <c r="Q4182">
        <v>12</v>
      </c>
      <c r="R4182">
        <v>100648</v>
      </c>
      <c r="S4182">
        <v>13</v>
      </c>
      <c r="T4182">
        <v>100648</v>
      </c>
      <c r="U4182">
        <v>14</v>
      </c>
      <c r="V4182">
        <v>100648</v>
      </c>
      <c r="W4182">
        <v>15</v>
      </c>
      <c r="X4182">
        <v>100646</v>
      </c>
      <c r="Y4182">
        <v>16</v>
      </c>
      <c r="Z4182">
        <v>100647</v>
      </c>
      <c r="AA4182">
        <v>17</v>
      </c>
      <c r="AB4182">
        <v>100646</v>
      </c>
      <c r="AC4182">
        <v>19</v>
      </c>
      <c r="AD4182">
        <v>100648</v>
      </c>
      <c r="AE4182">
        <v>20</v>
      </c>
      <c r="AF4182">
        <v>202152</v>
      </c>
      <c r="AG4182">
        <v>18</v>
      </c>
      <c r="AH4182" t="e">
        <f>VLOOKUP(AF4182,关卡难度线!B:H,11,0)</f>
        <v>#N/A</v>
      </c>
    </row>
    <row r="4183" spans="14:34">
      <c r="N4183" s="14">
        <v>100647</v>
      </c>
      <c r="O4183">
        <v>11</v>
      </c>
      <c r="P4183">
        <v>100646</v>
      </c>
      <c r="Q4183">
        <v>12</v>
      </c>
      <c r="R4183">
        <v>100646</v>
      </c>
      <c r="S4183">
        <v>13</v>
      </c>
      <c r="T4183">
        <v>100647</v>
      </c>
      <c r="U4183">
        <v>14</v>
      </c>
      <c r="V4183">
        <v>100646</v>
      </c>
      <c r="W4183">
        <v>15</v>
      </c>
      <c r="X4183">
        <v>100646</v>
      </c>
      <c r="Y4183">
        <v>16</v>
      </c>
      <c r="Z4183">
        <v>100647</v>
      </c>
      <c r="AA4183">
        <v>17</v>
      </c>
      <c r="AB4183">
        <v>100647</v>
      </c>
      <c r="AC4183">
        <v>19</v>
      </c>
      <c r="AD4183">
        <v>100646</v>
      </c>
      <c r="AE4183">
        <v>20</v>
      </c>
      <c r="AF4183">
        <v>202153</v>
      </c>
      <c r="AG4183">
        <v>18</v>
      </c>
      <c r="AH4183" t="e">
        <f>VLOOKUP(AF4183,关卡难度线!B:H,11,0)</f>
        <v>#N/A</v>
      </c>
    </row>
    <row r="4184" spans="14:34">
      <c r="N4184" s="14">
        <v>100646</v>
      </c>
      <c r="O4184">
        <v>11</v>
      </c>
      <c r="P4184">
        <v>100648</v>
      </c>
      <c r="Q4184">
        <v>12</v>
      </c>
      <c r="R4184">
        <v>100647</v>
      </c>
      <c r="S4184">
        <v>13</v>
      </c>
      <c r="T4184">
        <v>100648</v>
      </c>
      <c r="U4184">
        <v>14</v>
      </c>
      <c r="V4184">
        <v>100648</v>
      </c>
      <c r="W4184">
        <v>15</v>
      </c>
      <c r="X4184">
        <v>100648</v>
      </c>
      <c r="Y4184">
        <v>16</v>
      </c>
      <c r="Z4184">
        <v>100648</v>
      </c>
      <c r="AA4184">
        <v>17</v>
      </c>
      <c r="AB4184">
        <v>100646</v>
      </c>
      <c r="AC4184">
        <v>19</v>
      </c>
      <c r="AD4184">
        <v>100646</v>
      </c>
      <c r="AE4184">
        <v>20</v>
      </c>
      <c r="AF4184">
        <v>202154</v>
      </c>
      <c r="AG4184">
        <v>18</v>
      </c>
      <c r="AH4184" t="e">
        <f>VLOOKUP(AF4184,关卡难度线!B:H,11,0)</f>
        <v>#N/A</v>
      </c>
    </row>
    <row r="4185" spans="14:34">
      <c r="N4185" s="14">
        <v>100647</v>
      </c>
      <c r="O4185">
        <v>11</v>
      </c>
      <c r="P4185">
        <v>100648</v>
      </c>
      <c r="Q4185">
        <v>12</v>
      </c>
      <c r="R4185">
        <v>100648</v>
      </c>
      <c r="S4185">
        <v>13</v>
      </c>
      <c r="T4185">
        <v>100647</v>
      </c>
      <c r="U4185">
        <v>14</v>
      </c>
      <c r="V4185">
        <v>100647</v>
      </c>
      <c r="W4185">
        <v>15</v>
      </c>
      <c r="X4185">
        <v>100646</v>
      </c>
      <c r="Y4185">
        <v>16</v>
      </c>
      <c r="Z4185">
        <v>100646</v>
      </c>
      <c r="AA4185">
        <v>17</v>
      </c>
      <c r="AB4185">
        <v>100647</v>
      </c>
      <c r="AC4185">
        <v>19</v>
      </c>
      <c r="AD4185">
        <v>100647</v>
      </c>
      <c r="AE4185">
        <v>20</v>
      </c>
      <c r="AF4185">
        <v>202155</v>
      </c>
      <c r="AG4185">
        <v>18</v>
      </c>
      <c r="AH4185" t="e">
        <f>VLOOKUP(AF4185,关卡难度线!B:H,11,0)</f>
        <v>#N/A</v>
      </c>
    </row>
    <row r="4186" spans="14:34">
      <c r="N4186" s="14">
        <v>100648</v>
      </c>
      <c r="O4186">
        <v>11</v>
      </c>
      <c r="P4186">
        <v>100646</v>
      </c>
      <c r="Q4186">
        <v>12</v>
      </c>
      <c r="R4186">
        <v>100648</v>
      </c>
      <c r="S4186">
        <v>13</v>
      </c>
      <c r="T4186">
        <v>100646</v>
      </c>
      <c r="U4186">
        <v>14</v>
      </c>
      <c r="V4186">
        <v>100647</v>
      </c>
      <c r="W4186">
        <v>15</v>
      </c>
      <c r="X4186">
        <v>100648</v>
      </c>
      <c r="Y4186">
        <v>16</v>
      </c>
      <c r="Z4186">
        <v>100648</v>
      </c>
      <c r="AA4186">
        <v>17</v>
      </c>
      <c r="AB4186">
        <v>100647</v>
      </c>
      <c r="AC4186">
        <v>19</v>
      </c>
      <c r="AD4186">
        <v>100647</v>
      </c>
      <c r="AE4186">
        <v>20</v>
      </c>
      <c r="AF4186">
        <v>202156</v>
      </c>
      <c r="AG4186">
        <v>18</v>
      </c>
      <c r="AH4186" t="e">
        <f>VLOOKUP(AF4186,关卡难度线!B:H,11,0)</f>
        <v>#N/A</v>
      </c>
    </row>
    <row r="4187" spans="14:34">
      <c r="N4187" s="14">
        <v>100647</v>
      </c>
      <c r="O4187">
        <v>11</v>
      </c>
      <c r="P4187">
        <v>100647</v>
      </c>
      <c r="Q4187">
        <v>12</v>
      </c>
      <c r="R4187">
        <v>100647</v>
      </c>
      <c r="S4187">
        <v>13</v>
      </c>
      <c r="T4187">
        <v>100647</v>
      </c>
      <c r="U4187">
        <v>14</v>
      </c>
      <c r="V4187">
        <v>100647</v>
      </c>
      <c r="W4187">
        <v>15</v>
      </c>
      <c r="X4187">
        <v>100648</v>
      </c>
      <c r="Y4187">
        <v>16</v>
      </c>
      <c r="Z4187">
        <v>100647</v>
      </c>
      <c r="AA4187">
        <v>17</v>
      </c>
      <c r="AB4187">
        <v>100647</v>
      </c>
      <c r="AC4187">
        <v>19</v>
      </c>
      <c r="AD4187">
        <v>100648</v>
      </c>
      <c r="AE4187">
        <v>20</v>
      </c>
      <c r="AF4187">
        <v>202157</v>
      </c>
      <c r="AG4187">
        <v>18</v>
      </c>
      <c r="AH4187" t="e">
        <f>VLOOKUP(AF4187,关卡难度线!B:H,11,0)</f>
        <v>#N/A</v>
      </c>
    </row>
    <row r="4188" spans="14:34">
      <c r="N4188" s="14">
        <v>100646</v>
      </c>
      <c r="O4188">
        <v>11</v>
      </c>
      <c r="P4188">
        <v>100648</v>
      </c>
      <c r="Q4188">
        <v>12</v>
      </c>
      <c r="R4188">
        <v>100648</v>
      </c>
      <c r="S4188">
        <v>13</v>
      </c>
      <c r="T4188">
        <v>100646</v>
      </c>
      <c r="U4188">
        <v>14</v>
      </c>
      <c r="V4188">
        <v>100646</v>
      </c>
      <c r="W4188">
        <v>15</v>
      </c>
      <c r="X4188">
        <v>100647</v>
      </c>
      <c r="Y4188">
        <v>16</v>
      </c>
      <c r="Z4188">
        <v>100648</v>
      </c>
      <c r="AA4188">
        <v>17</v>
      </c>
      <c r="AB4188">
        <v>100646</v>
      </c>
      <c r="AC4188">
        <v>19</v>
      </c>
      <c r="AD4188">
        <v>100646</v>
      </c>
      <c r="AE4188">
        <v>20</v>
      </c>
      <c r="AF4188">
        <v>202158</v>
      </c>
      <c r="AG4188">
        <v>18</v>
      </c>
      <c r="AH4188" t="e">
        <f>VLOOKUP(AF4188,关卡难度线!B:H,11,0)</f>
        <v>#N/A</v>
      </c>
    </row>
    <row r="4189" spans="14:34">
      <c r="N4189" s="14">
        <v>100648</v>
      </c>
      <c r="O4189">
        <v>11</v>
      </c>
      <c r="P4189">
        <v>100647</v>
      </c>
      <c r="Q4189">
        <v>12</v>
      </c>
      <c r="R4189">
        <v>100646</v>
      </c>
      <c r="S4189">
        <v>13</v>
      </c>
      <c r="T4189">
        <v>100648</v>
      </c>
      <c r="U4189">
        <v>14</v>
      </c>
      <c r="V4189">
        <v>100646</v>
      </c>
      <c r="W4189">
        <v>15</v>
      </c>
      <c r="X4189">
        <v>100646</v>
      </c>
      <c r="Y4189">
        <v>16</v>
      </c>
      <c r="Z4189">
        <v>100648</v>
      </c>
      <c r="AA4189">
        <v>17</v>
      </c>
      <c r="AB4189">
        <v>100646</v>
      </c>
      <c r="AC4189">
        <v>19</v>
      </c>
      <c r="AD4189">
        <v>100647</v>
      </c>
      <c r="AE4189">
        <v>20</v>
      </c>
      <c r="AF4189">
        <v>202159</v>
      </c>
      <c r="AG4189">
        <v>18</v>
      </c>
      <c r="AH4189" t="e">
        <f>VLOOKUP(AF4189,关卡难度线!B:H,11,0)</f>
        <v>#N/A</v>
      </c>
    </row>
    <row r="4190" spans="14:34">
      <c r="N4190" s="14">
        <v>100646</v>
      </c>
      <c r="O4190">
        <v>11</v>
      </c>
      <c r="P4190">
        <v>100648</v>
      </c>
      <c r="Q4190">
        <v>12</v>
      </c>
      <c r="R4190">
        <v>100647</v>
      </c>
      <c r="S4190">
        <v>13</v>
      </c>
      <c r="T4190">
        <v>100648</v>
      </c>
      <c r="U4190">
        <v>14</v>
      </c>
      <c r="V4190">
        <v>100648</v>
      </c>
      <c r="W4190">
        <v>15</v>
      </c>
      <c r="X4190">
        <v>100648</v>
      </c>
      <c r="Y4190">
        <v>16</v>
      </c>
      <c r="Z4190">
        <v>100648</v>
      </c>
      <c r="AA4190">
        <v>17</v>
      </c>
      <c r="AB4190">
        <v>100648</v>
      </c>
      <c r="AC4190">
        <v>19</v>
      </c>
      <c r="AD4190">
        <v>100648</v>
      </c>
      <c r="AE4190">
        <v>20</v>
      </c>
      <c r="AF4190">
        <v>202160</v>
      </c>
      <c r="AG4190">
        <v>18</v>
      </c>
      <c r="AH4190" t="e">
        <f>VLOOKUP(AF4190,关卡难度线!B:H,11,0)</f>
        <v>#N/A</v>
      </c>
    </row>
    <row r="4191" spans="14:34">
      <c r="N4191" s="14">
        <v>100646</v>
      </c>
      <c r="O4191">
        <v>11</v>
      </c>
      <c r="P4191">
        <v>100646</v>
      </c>
      <c r="Q4191">
        <v>12</v>
      </c>
      <c r="R4191">
        <v>100646</v>
      </c>
      <c r="S4191">
        <v>13</v>
      </c>
      <c r="T4191">
        <v>100646</v>
      </c>
      <c r="U4191">
        <v>14</v>
      </c>
      <c r="V4191">
        <v>100648</v>
      </c>
      <c r="W4191">
        <v>15</v>
      </c>
      <c r="X4191">
        <v>100648</v>
      </c>
      <c r="Y4191">
        <v>16</v>
      </c>
      <c r="Z4191">
        <v>100647</v>
      </c>
      <c r="AA4191">
        <v>17</v>
      </c>
      <c r="AB4191">
        <v>100646</v>
      </c>
      <c r="AC4191">
        <v>19</v>
      </c>
      <c r="AD4191">
        <v>100647</v>
      </c>
      <c r="AE4191">
        <v>20</v>
      </c>
      <c r="AF4191">
        <v>202151</v>
      </c>
      <c r="AG4191">
        <v>18</v>
      </c>
      <c r="AH4191" t="e">
        <f>VLOOKUP(AF4191,关卡难度线!B:H,11,0)</f>
        <v>#N/A</v>
      </c>
    </row>
    <row r="4192" spans="14:34">
      <c r="N4192" s="14">
        <v>100647</v>
      </c>
      <c r="O4192">
        <v>11</v>
      </c>
      <c r="P4192">
        <v>100648</v>
      </c>
      <c r="Q4192">
        <v>12</v>
      </c>
      <c r="R4192">
        <v>100648</v>
      </c>
      <c r="S4192">
        <v>13</v>
      </c>
      <c r="T4192">
        <v>100648</v>
      </c>
      <c r="U4192">
        <v>14</v>
      </c>
      <c r="V4192">
        <v>100648</v>
      </c>
      <c r="W4192">
        <v>15</v>
      </c>
      <c r="X4192">
        <v>100646</v>
      </c>
      <c r="Y4192">
        <v>16</v>
      </c>
      <c r="Z4192">
        <v>100647</v>
      </c>
      <c r="AA4192">
        <v>17</v>
      </c>
      <c r="AB4192">
        <v>100646</v>
      </c>
      <c r="AC4192">
        <v>19</v>
      </c>
      <c r="AD4192">
        <v>100648</v>
      </c>
      <c r="AE4192">
        <v>20</v>
      </c>
      <c r="AF4192">
        <v>202152</v>
      </c>
      <c r="AG4192">
        <v>18</v>
      </c>
      <c r="AH4192" t="e">
        <f>VLOOKUP(AF4192,关卡难度线!B:H,11,0)</f>
        <v>#N/A</v>
      </c>
    </row>
    <row r="4193" spans="14:34">
      <c r="N4193" s="14">
        <v>100647</v>
      </c>
      <c r="O4193">
        <v>11</v>
      </c>
      <c r="P4193">
        <v>100646</v>
      </c>
      <c r="Q4193">
        <v>12</v>
      </c>
      <c r="R4193">
        <v>100646</v>
      </c>
      <c r="S4193">
        <v>13</v>
      </c>
      <c r="T4193">
        <v>100647</v>
      </c>
      <c r="U4193">
        <v>14</v>
      </c>
      <c r="V4193">
        <v>100646</v>
      </c>
      <c r="W4193">
        <v>15</v>
      </c>
      <c r="X4193">
        <v>100646</v>
      </c>
      <c r="Y4193">
        <v>16</v>
      </c>
      <c r="Z4193">
        <v>100647</v>
      </c>
      <c r="AA4193">
        <v>17</v>
      </c>
      <c r="AB4193">
        <v>100647</v>
      </c>
      <c r="AC4193">
        <v>19</v>
      </c>
      <c r="AD4193">
        <v>100646</v>
      </c>
      <c r="AE4193">
        <v>20</v>
      </c>
      <c r="AF4193">
        <v>202153</v>
      </c>
      <c r="AG4193">
        <v>18</v>
      </c>
      <c r="AH4193" t="e">
        <f>VLOOKUP(AF4193,关卡难度线!B:H,11,0)</f>
        <v>#N/A</v>
      </c>
    </row>
    <row r="4194" spans="14:34">
      <c r="N4194" s="14">
        <v>100646</v>
      </c>
      <c r="O4194">
        <v>11</v>
      </c>
      <c r="P4194">
        <v>100648</v>
      </c>
      <c r="Q4194">
        <v>12</v>
      </c>
      <c r="R4194">
        <v>100647</v>
      </c>
      <c r="S4194">
        <v>13</v>
      </c>
      <c r="T4194">
        <v>100648</v>
      </c>
      <c r="U4194">
        <v>14</v>
      </c>
      <c r="V4194">
        <v>100648</v>
      </c>
      <c r="W4194">
        <v>15</v>
      </c>
      <c r="X4194">
        <v>100648</v>
      </c>
      <c r="Y4194">
        <v>16</v>
      </c>
      <c r="Z4194">
        <v>100648</v>
      </c>
      <c r="AA4194">
        <v>17</v>
      </c>
      <c r="AB4194">
        <v>100646</v>
      </c>
      <c r="AC4194">
        <v>19</v>
      </c>
      <c r="AD4194">
        <v>100646</v>
      </c>
      <c r="AE4194">
        <v>20</v>
      </c>
      <c r="AF4194">
        <v>202154</v>
      </c>
      <c r="AG4194">
        <v>18</v>
      </c>
      <c r="AH4194" t="e">
        <f>VLOOKUP(AF4194,关卡难度线!B:H,11,0)</f>
        <v>#N/A</v>
      </c>
    </row>
    <row r="4195" spans="14:34">
      <c r="N4195" s="14">
        <v>100647</v>
      </c>
      <c r="O4195">
        <v>11</v>
      </c>
      <c r="P4195">
        <v>100648</v>
      </c>
      <c r="Q4195">
        <v>12</v>
      </c>
      <c r="R4195">
        <v>100648</v>
      </c>
      <c r="S4195">
        <v>13</v>
      </c>
      <c r="T4195">
        <v>100647</v>
      </c>
      <c r="U4195">
        <v>14</v>
      </c>
      <c r="V4195">
        <v>100647</v>
      </c>
      <c r="W4195">
        <v>15</v>
      </c>
      <c r="X4195">
        <v>100646</v>
      </c>
      <c r="Y4195">
        <v>16</v>
      </c>
      <c r="Z4195">
        <v>100646</v>
      </c>
      <c r="AA4195">
        <v>17</v>
      </c>
      <c r="AB4195">
        <v>100647</v>
      </c>
      <c r="AC4195">
        <v>19</v>
      </c>
      <c r="AD4195">
        <v>100647</v>
      </c>
      <c r="AE4195">
        <v>20</v>
      </c>
      <c r="AF4195">
        <v>202155</v>
      </c>
      <c r="AG4195">
        <v>18</v>
      </c>
      <c r="AH4195" t="e">
        <f>VLOOKUP(AF4195,关卡难度线!B:H,11,0)</f>
        <v>#N/A</v>
      </c>
    </row>
    <row r="4196" spans="14:34">
      <c r="N4196" s="14">
        <v>100648</v>
      </c>
      <c r="O4196">
        <v>11</v>
      </c>
      <c r="P4196">
        <v>100646</v>
      </c>
      <c r="Q4196">
        <v>12</v>
      </c>
      <c r="R4196">
        <v>100648</v>
      </c>
      <c r="S4196">
        <v>13</v>
      </c>
      <c r="T4196">
        <v>100646</v>
      </c>
      <c r="U4196">
        <v>14</v>
      </c>
      <c r="V4196">
        <v>100647</v>
      </c>
      <c r="W4196">
        <v>15</v>
      </c>
      <c r="X4196">
        <v>100648</v>
      </c>
      <c r="Y4196">
        <v>16</v>
      </c>
      <c r="Z4196">
        <v>100648</v>
      </c>
      <c r="AA4196">
        <v>17</v>
      </c>
      <c r="AB4196">
        <v>100647</v>
      </c>
      <c r="AC4196">
        <v>19</v>
      </c>
      <c r="AD4196">
        <v>100647</v>
      </c>
      <c r="AE4196">
        <v>20</v>
      </c>
      <c r="AF4196">
        <v>202156</v>
      </c>
      <c r="AG4196">
        <v>18</v>
      </c>
      <c r="AH4196" t="e">
        <f>VLOOKUP(AF4196,关卡难度线!B:H,11,0)</f>
        <v>#N/A</v>
      </c>
    </row>
    <row r="4197" spans="14:34">
      <c r="N4197" s="14">
        <v>100647</v>
      </c>
      <c r="O4197">
        <v>11</v>
      </c>
      <c r="P4197">
        <v>100647</v>
      </c>
      <c r="Q4197">
        <v>12</v>
      </c>
      <c r="R4197">
        <v>100647</v>
      </c>
      <c r="S4197">
        <v>13</v>
      </c>
      <c r="T4197">
        <v>100647</v>
      </c>
      <c r="U4197">
        <v>14</v>
      </c>
      <c r="V4197">
        <v>100647</v>
      </c>
      <c r="W4197">
        <v>15</v>
      </c>
      <c r="X4197">
        <v>100648</v>
      </c>
      <c r="Y4197">
        <v>16</v>
      </c>
      <c r="Z4197">
        <v>100647</v>
      </c>
      <c r="AA4197">
        <v>17</v>
      </c>
      <c r="AB4197">
        <v>100647</v>
      </c>
      <c r="AC4197">
        <v>19</v>
      </c>
      <c r="AD4197">
        <v>100648</v>
      </c>
      <c r="AE4197">
        <v>20</v>
      </c>
      <c r="AF4197">
        <v>202157</v>
      </c>
      <c r="AG4197">
        <v>18</v>
      </c>
      <c r="AH4197" t="e">
        <f>VLOOKUP(AF4197,关卡难度线!B:H,11,0)</f>
        <v>#N/A</v>
      </c>
    </row>
    <row r="4198" spans="14:34">
      <c r="N4198" s="14">
        <v>100646</v>
      </c>
      <c r="O4198">
        <v>11</v>
      </c>
      <c r="P4198">
        <v>100648</v>
      </c>
      <c r="Q4198">
        <v>12</v>
      </c>
      <c r="R4198">
        <v>100648</v>
      </c>
      <c r="S4198">
        <v>13</v>
      </c>
      <c r="T4198">
        <v>100646</v>
      </c>
      <c r="U4198">
        <v>14</v>
      </c>
      <c r="V4198">
        <v>100646</v>
      </c>
      <c r="W4198">
        <v>15</v>
      </c>
      <c r="X4198">
        <v>100647</v>
      </c>
      <c r="Y4198">
        <v>16</v>
      </c>
      <c r="Z4198">
        <v>100648</v>
      </c>
      <c r="AA4198">
        <v>17</v>
      </c>
      <c r="AB4198">
        <v>100646</v>
      </c>
      <c r="AC4198">
        <v>19</v>
      </c>
      <c r="AD4198">
        <v>100646</v>
      </c>
      <c r="AE4198">
        <v>20</v>
      </c>
      <c r="AF4198">
        <v>202158</v>
      </c>
      <c r="AG4198">
        <v>18</v>
      </c>
      <c r="AH4198" t="e">
        <f>VLOOKUP(AF4198,关卡难度线!B:H,11,0)</f>
        <v>#N/A</v>
      </c>
    </row>
    <row r="4199" spans="14:34">
      <c r="N4199" s="14">
        <v>100648</v>
      </c>
      <c r="O4199">
        <v>11</v>
      </c>
      <c r="P4199">
        <v>100647</v>
      </c>
      <c r="Q4199">
        <v>12</v>
      </c>
      <c r="R4199">
        <v>100646</v>
      </c>
      <c r="S4199">
        <v>13</v>
      </c>
      <c r="T4199">
        <v>100648</v>
      </c>
      <c r="U4199">
        <v>14</v>
      </c>
      <c r="V4199">
        <v>100646</v>
      </c>
      <c r="W4199">
        <v>15</v>
      </c>
      <c r="X4199">
        <v>100646</v>
      </c>
      <c r="Y4199">
        <v>16</v>
      </c>
      <c r="Z4199">
        <v>100648</v>
      </c>
      <c r="AA4199">
        <v>17</v>
      </c>
      <c r="AB4199">
        <v>100646</v>
      </c>
      <c r="AC4199">
        <v>19</v>
      </c>
      <c r="AD4199">
        <v>100647</v>
      </c>
      <c r="AE4199">
        <v>20</v>
      </c>
      <c r="AF4199">
        <v>202159</v>
      </c>
      <c r="AG4199">
        <v>18</v>
      </c>
      <c r="AH4199" t="e">
        <f>VLOOKUP(AF4199,关卡难度线!B:H,11,0)</f>
        <v>#N/A</v>
      </c>
    </row>
    <row r="4200" spans="14:34">
      <c r="N4200" s="14">
        <v>100646</v>
      </c>
      <c r="O4200">
        <v>11</v>
      </c>
      <c r="P4200">
        <v>100648</v>
      </c>
      <c r="Q4200">
        <v>12</v>
      </c>
      <c r="R4200">
        <v>100647</v>
      </c>
      <c r="S4200">
        <v>13</v>
      </c>
      <c r="T4200">
        <v>100648</v>
      </c>
      <c r="U4200">
        <v>14</v>
      </c>
      <c r="V4200">
        <v>100648</v>
      </c>
      <c r="W4200">
        <v>15</v>
      </c>
      <c r="X4200">
        <v>100648</v>
      </c>
      <c r="Y4200">
        <v>16</v>
      </c>
      <c r="Z4200">
        <v>100648</v>
      </c>
      <c r="AA4200">
        <v>17</v>
      </c>
      <c r="AB4200">
        <v>100648</v>
      </c>
      <c r="AC4200">
        <v>19</v>
      </c>
      <c r="AD4200">
        <v>100648</v>
      </c>
      <c r="AE4200">
        <v>20</v>
      </c>
      <c r="AF4200">
        <v>202160</v>
      </c>
      <c r="AG4200">
        <v>18</v>
      </c>
      <c r="AH4200" t="e">
        <f>VLOOKUP(AF4200,关卡难度线!B:H,11,0)</f>
        <v>#N/A</v>
      </c>
    </row>
    <row r="4201" spans="14:34">
      <c r="N4201" s="14">
        <v>100650</v>
      </c>
      <c r="O4201">
        <v>11</v>
      </c>
      <c r="P4201">
        <v>100649</v>
      </c>
      <c r="Q4201">
        <v>12</v>
      </c>
      <c r="R4201">
        <v>100650</v>
      </c>
      <c r="S4201">
        <v>13</v>
      </c>
      <c r="T4201">
        <v>100650</v>
      </c>
      <c r="U4201">
        <v>14</v>
      </c>
      <c r="V4201">
        <v>100649</v>
      </c>
      <c r="W4201">
        <v>15</v>
      </c>
      <c r="X4201">
        <v>100650</v>
      </c>
      <c r="Y4201">
        <v>16</v>
      </c>
      <c r="Z4201">
        <v>100650</v>
      </c>
      <c r="AA4201">
        <v>17</v>
      </c>
      <c r="AB4201">
        <v>100650</v>
      </c>
      <c r="AC4201">
        <v>19</v>
      </c>
      <c r="AD4201">
        <v>100649</v>
      </c>
      <c r="AE4201">
        <v>20</v>
      </c>
      <c r="AF4201">
        <v>202161</v>
      </c>
      <c r="AG4201">
        <v>18</v>
      </c>
      <c r="AH4201" t="e">
        <f>VLOOKUP(AF4201,关卡难度线!B:H,11,0)</f>
        <v>#N/A</v>
      </c>
    </row>
    <row r="4202" spans="14:34">
      <c r="N4202" s="14">
        <v>100650</v>
      </c>
      <c r="O4202">
        <v>11</v>
      </c>
      <c r="P4202">
        <v>100649</v>
      </c>
      <c r="Q4202">
        <v>12</v>
      </c>
      <c r="R4202">
        <v>100651</v>
      </c>
      <c r="S4202">
        <v>13</v>
      </c>
      <c r="T4202">
        <v>100651</v>
      </c>
      <c r="U4202">
        <v>14</v>
      </c>
      <c r="V4202">
        <v>100649</v>
      </c>
      <c r="W4202">
        <v>15</v>
      </c>
      <c r="X4202">
        <v>100650</v>
      </c>
      <c r="Y4202">
        <v>16</v>
      </c>
      <c r="Z4202">
        <v>100649</v>
      </c>
      <c r="AA4202">
        <v>17</v>
      </c>
      <c r="AB4202">
        <v>100651</v>
      </c>
      <c r="AC4202">
        <v>19</v>
      </c>
      <c r="AD4202">
        <v>100649</v>
      </c>
      <c r="AE4202">
        <v>20</v>
      </c>
      <c r="AF4202">
        <v>202162</v>
      </c>
      <c r="AG4202">
        <v>18</v>
      </c>
      <c r="AH4202" t="e">
        <f>VLOOKUP(AF4202,关卡难度线!B:H,11,0)</f>
        <v>#N/A</v>
      </c>
    </row>
    <row r="4203" spans="14:34">
      <c r="N4203" s="14">
        <v>100651</v>
      </c>
      <c r="O4203">
        <v>11</v>
      </c>
      <c r="P4203">
        <v>100651</v>
      </c>
      <c r="Q4203">
        <v>12</v>
      </c>
      <c r="R4203">
        <v>100649</v>
      </c>
      <c r="S4203">
        <v>13</v>
      </c>
      <c r="T4203">
        <v>100649</v>
      </c>
      <c r="U4203">
        <v>14</v>
      </c>
      <c r="V4203">
        <v>100651</v>
      </c>
      <c r="W4203">
        <v>15</v>
      </c>
      <c r="X4203">
        <v>100649</v>
      </c>
      <c r="Y4203">
        <v>16</v>
      </c>
      <c r="Z4203">
        <v>100649</v>
      </c>
      <c r="AA4203">
        <v>17</v>
      </c>
      <c r="AB4203">
        <v>100650</v>
      </c>
      <c r="AC4203">
        <v>19</v>
      </c>
      <c r="AD4203">
        <v>100649</v>
      </c>
      <c r="AE4203">
        <v>20</v>
      </c>
      <c r="AF4203">
        <v>202163</v>
      </c>
      <c r="AG4203">
        <v>18</v>
      </c>
      <c r="AH4203" t="e">
        <f>VLOOKUP(AF4203,关卡难度线!B:H,11,0)</f>
        <v>#N/A</v>
      </c>
    </row>
    <row r="4204" spans="14:34">
      <c r="N4204" s="14">
        <v>100649</v>
      </c>
      <c r="O4204">
        <v>11</v>
      </c>
      <c r="P4204">
        <v>100650</v>
      </c>
      <c r="Q4204">
        <v>12</v>
      </c>
      <c r="R4204">
        <v>100649</v>
      </c>
      <c r="S4204">
        <v>13</v>
      </c>
      <c r="T4204">
        <v>100650</v>
      </c>
      <c r="U4204">
        <v>14</v>
      </c>
      <c r="V4204">
        <v>100649</v>
      </c>
      <c r="W4204">
        <v>15</v>
      </c>
      <c r="X4204">
        <v>100649</v>
      </c>
      <c r="Y4204">
        <v>16</v>
      </c>
      <c r="Z4204">
        <v>100649</v>
      </c>
      <c r="AA4204">
        <v>17</v>
      </c>
      <c r="AB4204">
        <v>100649</v>
      </c>
      <c r="AC4204">
        <v>19</v>
      </c>
      <c r="AD4204">
        <v>100651</v>
      </c>
      <c r="AE4204">
        <v>20</v>
      </c>
      <c r="AF4204">
        <v>202164</v>
      </c>
      <c r="AG4204">
        <v>18</v>
      </c>
      <c r="AH4204" t="e">
        <f>VLOOKUP(AF4204,关卡难度线!B:H,11,0)</f>
        <v>#N/A</v>
      </c>
    </row>
    <row r="4205" spans="14:34">
      <c r="N4205" s="14">
        <v>100651</v>
      </c>
      <c r="O4205">
        <v>11</v>
      </c>
      <c r="P4205">
        <v>100651</v>
      </c>
      <c r="Q4205">
        <v>12</v>
      </c>
      <c r="R4205">
        <v>100650</v>
      </c>
      <c r="S4205">
        <v>13</v>
      </c>
      <c r="T4205">
        <v>100650</v>
      </c>
      <c r="U4205">
        <v>14</v>
      </c>
      <c r="V4205">
        <v>100650</v>
      </c>
      <c r="W4205">
        <v>15</v>
      </c>
      <c r="X4205">
        <v>100650</v>
      </c>
      <c r="Y4205">
        <v>16</v>
      </c>
      <c r="Z4205">
        <v>100651</v>
      </c>
      <c r="AA4205">
        <v>17</v>
      </c>
      <c r="AB4205">
        <v>100650</v>
      </c>
      <c r="AC4205">
        <v>19</v>
      </c>
      <c r="AD4205">
        <v>100651</v>
      </c>
      <c r="AE4205">
        <v>20</v>
      </c>
      <c r="AF4205">
        <v>202165</v>
      </c>
      <c r="AG4205">
        <v>18</v>
      </c>
      <c r="AH4205" t="e">
        <f>VLOOKUP(AF4205,关卡难度线!B:H,11,0)</f>
        <v>#N/A</v>
      </c>
    </row>
    <row r="4206" spans="14:34">
      <c r="N4206" s="14">
        <v>100651</v>
      </c>
      <c r="O4206">
        <v>11</v>
      </c>
      <c r="P4206">
        <v>100650</v>
      </c>
      <c r="Q4206">
        <v>12</v>
      </c>
      <c r="R4206">
        <v>100651</v>
      </c>
      <c r="S4206">
        <v>13</v>
      </c>
      <c r="T4206">
        <v>100649</v>
      </c>
      <c r="U4206">
        <v>14</v>
      </c>
      <c r="V4206">
        <v>100649</v>
      </c>
      <c r="W4206">
        <v>15</v>
      </c>
      <c r="X4206">
        <v>100651</v>
      </c>
      <c r="Y4206">
        <v>16</v>
      </c>
      <c r="Z4206">
        <v>100650</v>
      </c>
      <c r="AA4206">
        <v>17</v>
      </c>
      <c r="AB4206">
        <v>100649</v>
      </c>
      <c r="AC4206">
        <v>19</v>
      </c>
      <c r="AD4206">
        <v>100650</v>
      </c>
      <c r="AE4206">
        <v>20</v>
      </c>
      <c r="AF4206">
        <v>202166</v>
      </c>
      <c r="AG4206">
        <v>18</v>
      </c>
      <c r="AH4206" t="e">
        <f>VLOOKUP(AF4206,关卡难度线!B:H,11,0)</f>
        <v>#N/A</v>
      </c>
    </row>
    <row r="4207" spans="14:34">
      <c r="N4207" s="14">
        <v>100649</v>
      </c>
      <c r="O4207">
        <v>11</v>
      </c>
      <c r="P4207">
        <v>100649</v>
      </c>
      <c r="Q4207">
        <v>12</v>
      </c>
      <c r="R4207">
        <v>100649</v>
      </c>
      <c r="S4207">
        <v>13</v>
      </c>
      <c r="T4207">
        <v>100650</v>
      </c>
      <c r="U4207">
        <v>14</v>
      </c>
      <c r="V4207">
        <v>100651</v>
      </c>
      <c r="W4207">
        <v>15</v>
      </c>
      <c r="X4207">
        <v>100649</v>
      </c>
      <c r="Y4207">
        <v>16</v>
      </c>
      <c r="Z4207">
        <v>100649</v>
      </c>
      <c r="AA4207">
        <v>17</v>
      </c>
      <c r="AB4207">
        <v>100650</v>
      </c>
      <c r="AC4207">
        <v>19</v>
      </c>
      <c r="AD4207">
        <v>100651</v>
      </c>
      <c r="AE4207">
        <v>20</v>
      </c>
      <c r="AF4207">
        <v>202167</v>
      </c>
      <c r="AG4207">
        <v>18</v>
      </c>
      <c r="AH4207" t="e">
        <f>VLOOKUP(AF4207,关卡难度线!B:H,11,0)</f>
        <v>#N/A</v>
      </c>
    </row>
    <row r="4208" spans="14:34">
      <c r="N4208" s="14">
        <v>100650</v>
      </c>
      <c r="O4208">
        <v>11</v>
      </c>
      <c r="P4208">
        <v>100651</v>
      </c>
      <c r="Q4208">
        <v>12</v>
      </c>
      <c r="R4208">
        <v>100651</v>
      </c>
      <c r="S4208">
        <v>13</v>
      </c>
      <c r="T4208">
        <v>100651</v>
      </c>
      <c r="U4208">
        <v>14</v>
      </c>
      <c r="V4208">
        <v>100651</v>
      </c>
      <c r="W4208">
        <v>15</v>
      </c>
      <c r="X4208">
        <v>100650</v>
      </c>
      <c r="Y4208">
        <v>16</v>
      </c>
      <c r="Z4208">
        <v>100649</v>
      </c>
      <c r="AA4208">
        <v>17</v>
      </c>
      <c r="AB4208">
        <v>100651</v>
      </c>
      <c r="AC4208">
        <v>19</v>
      </c>
      <c r="AD4208">
        <v>100649</v>
      </c>
      <c r="AE4208">
        <v>20</v>
      </c>
      <c r="AF4208">
        <v>202168</v>
      </c>
      <c r="AG4208">
        <v>18</v>
      </c>
      <c r="AH4208" t="e">
        <f>VLOOKUP(AF4208,关卡难度线!B:H,11,0)</f>
        <v>#N/A</v>
      </c>
    </row>
    <row r="4209" spans="14:34">
      <c r="N4209" s="14">
        <v>100651</v>
      </c>
      <c r="O4209">
        <v>11</v>
      </c>
      <c r="P4209">
        <v>100651</v>
      </c>
      <c r="Q4209">
        <v>12</v>
      </c>
      <c r="R4209">
        <v>100650</v>
      </c>
      <c r="S4209">
        <v>13</v>
      </c>
      <c r="T4209">
        <v>100649</v>
      </c>
      <c r="U4209">
        <v>14</v>
      </c>
      <c r="V4209">
        <v>100649</v>
      </c>
      <c r="W4209">
        <v>15</v>
      </c>
      <c r="X4209">
        <v>100649</v>
      </c>
      <c r="Y4209">
        <v>16</v>
      </c>
      <c r="Z4209">
        <v>100651</v>
      </c>
      <c r="AA4209">
        <v>17</v>
      </c>
      <c r="AB4209">
        <v>100649</v>
      </c>
      <c r="AC4209">
        <v>19</v>
      </c>
      <c r="AD4209">
        <v>100649</v>
      </c>
      <c r="AE4209">
        <v>20</v>
      </c>
      <c r="AF4209">
        <v>202169</v>
      </c>
      <c r="AG4209">
        <v>18</v>
      </c>
      <c r="AH4209" t="e">
        <f>VLOOKUP(AF4209,关卡难度线!B:H,11,0)</f>
        <v>#N/A</v>
      </c>
    </row>
    <row r="4210" spans="14:34">
      <c r="N4210" s="14">
        <v>100649</v>
      </c>
      <c r="O4210">
        <v>11</v>
      </c>
      <c r="P4210">
        <v>100651</v>
      </c>
      <c r="Q4210">
        <v>12</v>
      </c>
      <c r="R4210">
        <v>100649</v>
      </c>
      <c r="S4210">
        <v>13</v>
      </c>
      <c r="T4210">
        <v>100649</v>
      </c>
      <c r="U4210">
        <v>14</v>
      </c>
      <c r="V4210">
        <v>100650</v>
      </c>
      <c r="W4210">
        <v>15</v>
      </c>
      <c r="X4210">
        <v>100650</v>
      </c>
      <c r="Y4210">
        <v>16</v>
      </c>
      <c r="Z4210">
        <v>100651</v>
      </c>
      <c r="AA4210">
        <v>17</v>
      </c>
      <c r="AB4210">
        <v>100651</v>
      </c>
      <c r="AC4210">
        <v>19</v>
      </c>
      <c r="AD4210">
        <v>100649</v>
      </c>
      <c r="AE4210">
        <v>20</v>
      </c>
      <c r="AF4210">
        <v>202170</v>
      </c>
      <c r="AG4210">
        <v>18</v>
      </c>
      <c r="AH4210" t="e">
        <f>VLOOKUP(AF4210,关卡难度线!B:H,11,0)</f>
        <v>#N/A</v>
      </c>
    </row>
    <row r="4211" spans="14:34">
      <c r="N4211" s="14">
        <v>100650</v>
      </c>
      <c r="O4211">
        <v>11</v>
      </c>
      <c r="P4211">
        <v>100649</v>
      </c>
      <c r="Q4211">
        <v>12</v>
      </c>
      <c r="R4211">
        <v>100650</v>
      </c>
      <c r="S4211">
        <v>13</v>
      </c>
      <c r="T4211">
        <v>100650</v>
      </c>
      <c r="U4211">
        <v>14</v>
      </c>
      <c r="V4211">
        <v>100649</v>
      </c>
      <c r="W4211">
        <v>15</v>
      </c>
      <c r="X4211">
        <v>100650</v>
      </c>
      <c r="Y4211">
        <v>16</v>
      </c>
      <c r="Z4211">
        <v>100650</v>
      </c>
      <c r="AA4211">
        <v>17</v>
      </c>
      <c r="AB4211">
        <v>100650</v>
      </c>
      <c r="AC4211">
        <v>19</v>
      </c>
      <c r="AD4211">
        <v>100649</v>
      </c>
      <c r="AE4211">
        <v>20</v>
      </c>
      <c r="AF4211">
        <v>202161</v>
      </c>
      <c r="AG4211">
        <v>18</v>
      </c>
      <c r="AH4211" t="e">
        <f>VLOOKUP(AF4211,关卡难度线!B:H,11,0)</f>
        <v>#N/A</v>
      </c>
    </row>
    <row r="4212" spans="14:34">
      <c r="N4212" s="14">
        <v>100650</v>
      </c>
      <c r="O4212">
        <v>11</v>
      </c>
      <c r="P4212">
        <v>100649</v>
      </c>
      <c r="Q4212">
        <v>12</v>
      </c>
      <c r="R4212">
        <v>100651</v>
      </c>
      <c r="S4212">
        <v>13</v>
      </c>
      <c r="T4212">
        <v>100651</v>
      </c>
      <c r="U4212">
        <v>14</v>
      </c>
      <c r="V4212">
        <v>100649</v>
      </c>
      <c r="W4212">
        <v>15</v>
      </c>
      <c r="X4212">
        <v>100650</v>
      </c>
      <c r="Y4212">
        <v>16</v>
      </c>
      <c r="Z4212">
        <v>100649</v>
      </c>
      <c r="AA4212">
        <v>17</v>
      </c>
      <c r="AB4212">
        <v>100651</v>
      </c>
      <c r="AC4212">
        <v>19</v>
      </c>
      <c r="AD4212">
        <v>100649</v>
      </c>
      <c r="AE4212">
        <v>20</v>
      </c>
      <c r="AF4212">
        <v>202162</v>
      </c>
      <c r="AG4212">
        <v>18</v>
      </c>
      <c r="AH4212" t="e">
        <f>VLOOKUP(AF4212,关卡难度线!B:H,11,0)</f>
        <v>#N/A</v>
      </c>
    </row>
    <row r="4213" spans="14:34">
      <c r="N4213" s="14">
        <v>100651</v>
      </c>
      <c r="O4213">
        <v>11</v>
      </c>
      <c r="P4213">
        <v>100651</v>
      </c>
      <c r="Q4213">
        <v>12</v>
      </c>
      <c r="R4213">
        <v>100649</v>
      </c>
      <c r="S4213">
        <v>13</v>
      </c>
      <c r="T4213">
        <v>100649</v>
      </c>
      <c r="U4213">
        <v>14</v>
      </c>
      <c r="V4213">
        <v>100651</v>
      </c>
      <c r="W4213">
        <v>15</v>
      </c>
      <c r="X4213">
        <v>100649</v>
      </c>
      <c r="Y4213">
        <v>16</v>
      </c>
      <c r="Z4213">
        <v>100649</v>
      </c>
      <c r="AA4213">
        <v>17</v>
      </c>
      <c r="AB4213">
        <v>100650</v>
      </c>
      <c r="AC4213">
        <v>19</v>
      </c>
      <c r="AD4213">
        <v>100649</v>
      </c>
      <c r="AE4213">
        <v>20</v>
      </c>
      <c r="AF4213">
        <v>202163</v>
      </c>
      <c r="AG4213">
        <v>18</v>
      </c>
      <c r="AH4213" t="e">
        <f>VLOOKUP(AF4213,关卡难度线!B:H,11,0)</f>
        <v>#N/A</v>
      </c>
    </row>
    <row r="4214" spans="14:34">
      <c r="N4214" s="14">
        <v>100649</v>
      </c>
      <c r="O4214">
        <v>11</v>
      </c>
      <c r="P4214">
        <v>100650</v>
      </c>
      <c r="Q4214">
        <v>12</v>
      </c>
      <c r="R4214">
        <v>100649</v>
      </c>
      <c r="S4214">
        <v>13</v>
      </c>
      <c r="T4214">
        <v>100650</v>
      </c>
      <c r="U4214">
        <v>14</v>
      </c>
      <c r="V4214">
        <v>100649</v>
      </c>
      <c r="W4214">
        <v>15</v>
      </c>
      <c r="X4214">
        <v>100649</v>
      </c>
      <c r="Y4214">
        <v>16</v>
      </c>
      <c r="Z4214">
        <v>100649</v>
      </c>
      <c r="AA4214">
        <v>17</v>
      </c>
      <c r="AB4214">
        <v>100649</v>
      </c>
      <c r="AC4214">
        <v>19</v>
      </c>
      <c r="AD4214">
        <v>100651</v>
      </c>
      <c r="AE4214">
        <v>20</v>
      </c>
      <c r="AF4214">
        <v>202164</v>
      </c>
      <c r="AG4214">
        <v>18</v>
      </c>
      <c r="AH4214" t="e">
        <f>VLOOKUP(AF4214,关卡难度线!B:H,11,0)</f>
        <v>#N/A</v>
      </c>
    </row>
    <row r="4215" spans="14:34">
      <c r="N4215" s="14">
        <v>100651</v>
      </c>
      <c r="O4215">
        <v>11</v>
      </c>
      <c r="P4215">
        <v>100651</v>
      </c>
      <c r="Q4215">
        <v>12</v>
      </c>
      <c r="R4215">
        <v>100650</v>
      </c>
      <c r="S4215">
        <v>13</v>
      </c>
      <c r="T4215">
        <v>100650</v>
      </c>
      <c r="U4215">
        <v>14</v>
      </c>
      <c r="V4215">
        <v>100650</v>
      </c>
      <c r="W4215">
        <v>15</v>
      </c>
      <c r="X4215">
        <v>100650</v>
      </c>
      <c r="Y4215">
        <v>16</v>
      </c>
      <c r="Z4215">
        <v>100651</v>
      </c>
      <c r="AA4215">
        <v>17</v>
      </c>
      <c r="AB4215">
        <v>100650</v>
      </c>
      <c r="AC4215">
        <v>19</v>
      </c>
      <c r="AD4215">
        <v>100651</v>
      </c>
      <c r="AE4215">
        <v>20</v>
      </c>
      <c r="AF4215">
        <v>202165</v>
      </c>
      <c r="AG4215">
        <v>18</v>
      </c>
      <c r="AH4215" t="e">
        <f>VLOOKUP(AF4215,关卡难度线!B:H,11,0)</f>
        <v>#N/A</v>
      </c>
    </row>
    <row r="4216" spans="14:34">
      <c r="N4216" s="14">
        <v>100651</v>
      </c>
      <c r="O4216">
        <v>11</v>
      </c>
      <c r="P4216">
        <v>100650</v>
      </c>
      <c r="Q4216">
        <v>12</v>
      </c>
      <c r="R4216">
        <v>100651</v>
      </c>
      <c r="S4216">
        <v>13</v>
      </c>
      <c r="T4216">
        <v>100649</v>
      </c>
      <c r="U4216">
        <v>14</v>
      </c>
      <c r="V4216">
        <v>100649</v>
      </c>
      <c r="W4216">
        <v>15</v>
      </c>
      <c r="X4216">
        <v>100651</v>
      </c>
      <c r="Y4216">
        <v>16</v>
      </c>
      <c r="Z4216">
        <v>100650</v>
      </c>
      <c r="AA4216">
        <v>17</v>
      </c>
      <c r="AB4216">
        <v>100649</v>
      </c>
      <c r="AC4216">
        <v>19</v>
      </c>
      <c r="AD4216">
        <v>100650</v>
      </c>
      <c r="AE4216">
        <v>20</v>
      </c>
      <c r="AF4216">
        <v>202166</v>
      </c>
      <c r="AG4216">
        <v>18</v>
      </c>
      <c r="AH4216" t="e">
        <f>VLOOKUP(AF4216,关卡难度线!B:H,11,0)</f>
        <v>#N/A</v>
      </c>
    </row>
    <row r="4217" spans="14:34">
      <c r="N4217" s="14">
        <v>100649</v>
      </c>
      <c r="O4217">
        <v>11</v>
      </c>
      <c r="P4217">
        <v>100649</v>
      </c>
      <c r="Q4217">
        <v>12</v>
      </c>
      <c r="R4217">
        <v>100649</v>
      </c>
      <c r="S4217">
        <v>13</v>
      </c>
      <c r="T4217">
        <v>100650</v>
      </c>
      <c r="U4217">
        <v>14</v>
      </c>
      <c r="V4217">
        <v>100651</v>
      </c>
      <c r="W4217">
        <v>15</v>
      </c>
      <c r="X4217">
        <v>100649</v>
      </c>
      <c r="Y4217">
        <v>16</v>
      </c>
      <c r="Z4217">
        <v>100649</v>
      </c>
      <c r="AA4217">
        <v>17</v>
      </c>
      <c r="AB4217">
        <v>100650</v>
      </c>
      <c r="AC4217">
        <v>19</v>
      </c>
      <c r="AD4217">
        <v>100651</v>
      </c>
      <c r="AE4217">
        <v>20</v>
      </c>
      <c r="AF4217">
        <v>202167</v>
      </c>
      <c r="AG4217">
        <v>18</v>
      </c>
      <c r="AH4217" t="e">
        <f>VLOOKUP(AF4217,关卡难度线!B:H,11,0)</f>
        <v>#N/A</v>
      </c>
    </row>
    <row r="4218" spans="14:34">
      <c r="N4218" s="14">
        <v>100650</v>
      </c>
      <c r="O4218">
        <v>11</v>
      </c>
      <c r="P4218">
        <v>100651</v>
      </c>
      <c r="Q4218">
        <v>12</v>
      </c>
      <c r="R4218">
        <v>100651</v>
      </c>
      <c r="S4218">
        <v>13</v>
      </c>
      <c r="T4218">
        <v>100651</v>
      </c>
      <c r="U4218">
        <v>14</v>
      </c>
      <c r="V4218">
        <v>100651</v>
      </c>
      <c r="W4218">
        <v>15</v>
      </c>
      <c r="X4218">
        <v>100650</v>
      </c>
      <c r="Y4218">
        <v>16</v>
      </c>
      <c r="Z4218">
        <v>100649</v>
      </c>
      <c r="AA4218">
        <v>17</v>
      </c>
      <c r="AB4218">
        <v>100651</v>
      </c>
      <c r="AC4218">
        <v>19</v>
      </c>
      <c r="AD4218">
        <v>100649</v>
      </c>
      <c r="AE4218">
        <v>20</v>
      </c>
      <c r="AF4218">
        <v>202168</v>
      </c>
      <c r="AG4218">
        <v>18</v>
      </c>
      <c r="AH4218" t="e">
        <f>VLOOKUP(AF4218,关卡难度线!B:H,11,0)</f>
        <v>#N/A</v>
      </c>
    </row>
    <row r="4219" spans="14:34">
      <c r="N4219" s="14">
        <v>100651</v>
      </c>
      <c r="O4219">
        <v>11</v>
      </c>
      <c r="P4219">
        <v>100651</v>
      </c>
      <c r="Q4219">
        <v>12</v>
      </c>
      <c r="R4219">
        <v>100650</v>
      </c>
      <c r="S4219">
        <v>13</v>
      </c>
      <c r="T4219">
        <v>100649</v>
      </c>
      <c r="U4219">
        <v>14</v>
      </c>
      <c r="V4219">
        <v>100649</v>
      </c>
      <c r="W4219">
        <v>15</v>
      </c>
      <c r="X4219">
        <v>100649</v>
      </c>
      <c r="Y4219">
        <v>16</v>
      </c>
      <c r="Z4219">
        <v>100651</v>
      </c>
      <c r="AA4219">
        <v>17</v>
      </c>
      <c r="AB4219">
        <v>100649</v>
      </c>
      <c r="AC4219">
        <v>19</v>
      </c>
      <c r="AD4219">
        <v>100649</v>
      </c>
      <c r="AE4219">
        <v>20</v>
      </c>
      <c r="AF4219">
        <v>202169</v>
      </c>
      <c r="AG4219">
        <v>18</v>
      </c>
      <c r="AH4219" t="e">
        <f>VLOOKUP(AF4219,关卡难度线!B:H,11,0)</f>
        <v>#N/A</v>
      </c>
    </row>
    <row r="4220" spans="14:34">
      <c r="N4220" s="14">
        <v>100649</v>
      </c>
      <c r="O4220">
        <v>11</v>
      </c>
      <c r="P4220">
        <v>100651</v>
      </c>
      <c r="Q4220">
        <v>12</v>
      </c>
      <c r="R4220">
        <v>100649</v>
      </c>
      <c r="S4220">
        <v>13</v>
      </c>
      <c r="T4220">
        <v>100649</v>
      </c>
      <c r="U4220">
        <v>14</v>
      </c>
      <c r="V4220">
        <v>100650</v>
      </c>
      <c r="W4220">
        <v>15</v>
      </c>
      <c r="X4220">
        <v>100650</v>
      </c>
      <c r="Y4220">
        <v>16</v>
      </c>
      <c r="Z4220">
        <v>100651</v>
      </c>
      <c r="AA4220">
        <v>17</v>
      </c>
      <c r="AB4220">
        <v>100651</v>
      </c>
      <c r="AC4220">
        <v>19</v>
      </c>
      <c r="AD4220">
        <v>100649</v>
      </c>
      <c r="AE4220">
        <v>20</v>
      </c>
      <c r="AF4220">
        <v>202170</v>
      </c>
      <c r="AG4220">
        <v>18</v>
      </c>
      <c r="AH4220" t="e">
        <f>VLOOKUP(AF4220,关卡难度线!B:H,11,0)</f>
        <v>#N/A</v>
      </c>
    </row>
    <row r="4221" spans="14:34">
      <c r="N4221" s="14">
        <v>100652</v>
      </c>
      <c r="O4221">
        <v>11</v>
      </c>
      <c r="P4221">
        <v>100654</v>
      </c>
      <c r="Q4221">
        <v>12</v>
      </c>
      <c r="R4221">
        <v>100653</v>
      </c>
      <c r="S4221">
        <v>13</v>
      </c>
      <c r="T4221">
        <v>100654</v>
      </c>
      <c r="U4221">
        <v>14</v>
      </c>
      <c r="V4221">
        <v>100654</v>
      </c>
      <c r="W4221">
        <v>15</v>
      </c>
      <c r="X4221">
        <v>100652</v>
      </c>
      <c r="Y4221">
        <v>16</v>
      </c>
      <c r="Z4221">
        <v>100653</v>
      </c>
      <c r="AA4221">
        <v>17</v>
      </c>
      <c r="AB4221">
        <v>100652</v>
      </c>
      <c r="AC4221">
        <v>19</v>
      </c>
      <c r="AD4221">
        <v>100653</v>
      </c>
      <c r="AE4221">
        <v>20</v>
      </c>
      <c r="AF4221">
        <v>202171</v>
      </c>
      <c r="AG4221">
        <v>18</v>
      </c>
      <c r="AH4221" t="e">
        <f>VLOOKUP(AF4221,关卡难度线!B:H,11,0)</f>
        <v>#N/A</v>
      </c>
    </row>
    <row r="4222" spans="14:34">
      <c r="N4222" s="14">
        <v>100654</v>
      </c>
      <c r="O4222">
        <v>11</v>
      </c>
      <c r="P4222">
        <v>100653</v>
      </c>
      <c r="Q4222">
        <v>12</v>
      </c>
      <c r="R4222">
        <v>100652</v>
      </c>
      <c r="S4222">
        <v>13</v>
      </c>
      <c r="T4222">
        <v>100654</v>
      </c>
      <c r="U4222">
        <v>14</v>
      </c>
      <c r="V4222">
        <v>100654</v>
      </c>
      <c r="W4222">
        <v>15</v>
      </c>
      <c r="X4222">
        <v>100652</v>
      </c>
      <c r="Y4222">
        <v>16</v>
      </c>
      <c r="Z4222">
        <v>100654</v>
      </c>
      <c r="AA4222">
        <v>17</v>
      </c>
      <c r="AB4222">
        <v>100654</v>
      </c>
      <c r="AC4222">
        <v>19</v>
      </c>
      <c r="AD4222">
        <v>100652</v>
      </c>
      <c r="AE4222">
        <v>20</v>
      </c>
      <c r="AF4222">
        <v>202172</v>
      </c>
      <c r="AG4222">
        <v>18</v>
      </c>
      <c r="AH4222" t="e">
        <f>VLOOKUP(AF4222,关卡难度线!B:H,11,0)</f>
        <v>#N/A</v>
      </c>
    </row>
    <row r="4223" spans="14:34">
      <c r="N4223" s="14">
        <v>100652</v>
      </c>
      <c r="O4223">
        <v>11</v>
      </c>
      <c r="P4223">
        <v>100654</v>
      </c>
      <c r="Q4223">
        <v>12</v>
      </c>
      <c r="R4223">
        <v>100654</v>
      </c>
      <c r="S4223">
        <v>13</v>
      </c>
      <c r="T4223">
        <v>100654</v>
      </c>
      <c r="U4223">
        <v>14</v>
      </c>
      <c r="V4223">
        <v>100654</v>
      </c>
      <c r="W4223">
        <v>15</v>
      </c>
      <c r="X4223">
        <v>100653</v>
      </c>
      <c r="Y4223">
        <v>16</v>
      </c>
      <c r="Z4223">
        <v>100653</v>
      </c>
      <c r="AA4223">
        <v>17</v>
      </c>
      <c r="AB4223">
        <v>100654</v>
      </c>
      <c r="AC4223">
        <v>19</v>
      </c>
      <c r="AD4223">
        <v>100653</v>
      </c>
      <c r="AE4223">
        <v>20</v>
      </c>
      <c r="AF4223">
        <v>202173</v>
      </c>
      <c r="AG4223">
        <v>18</v>
      </c>
      <c r="AH4223" t="e">
        <f>VLOOKUP(AF4223,关卡难度线!B:H,11,0)</f>
        <v>#N/A</v>
      </c>
    </row>
    <row r="4224" spans="14:34">
      <c r="N4224" s="14">
        <v>100652</v>
      </c>
      <c r="O4224">
        <v>11</v>
      </c>
      <c r="P4224">
        <v>100654</v>
      </c>
      <c r="Q4224">
        <v>12</v>
      </c>
      <c r="R4224">
        <v>100653</v>
      </c>
      <c r="S4224">
        <v>13</v>
      </c>
      <c r="T4224">
        <v>100654</v>
      </c>
      <c r="U4224">
        <v>14</v>
      </c>
      <c r="V4224">
        <v>100652</v>
      </c>
      <c r="W4224">
        <v>15</v>
      </c>
      <c r="X4224">
        <v>100653</v>
      </c>
      <c r="Y4224">
        <v>16</v>
      </c>
      <c r="Z4224">
        <v>100653</v>
      </c>
      <c r="AA4224">
        <v>17</v>
      </c>
      <c r="AB4224">
        <v>100654</v>
      </c>
      <c r="AC4224">
        <v>19</v>
      </c>
      <c r="AD4224">
        <v>100654</v>
      </c>
      <c r="AE4224">
        <v>20</v>
      </c>
      <c r="AF4224">
        <v>202174</v>
      </c>
      <c r="AG4224">
        <v>18</v>
      </c>
      <c r="AH4224" t="e">
        <f>VLOOKUP(AF4224,关卡难度线!B:H,11,0)</f>
        <v>#N/A</v>
      </c>
    </row>
    <row r="4225" spans="14:34">
      <c r="N4225" s="14">
        <v>100652</v>
      </c>
      <c r="O4225">
        <v>11</v>
      </c>
      <c r="P4225">
        <v>100652</v>
      </c>
      <c r="Q4225">
        <v>12</v>
      </c>
      <c r="R4225">
        <v>100652</v>
      </c>
      <c r="S4225">
        <v>13</v>
      </c>
      <c r="T4225">
        <v>100654</v>
      </c>
      <c r="U4225">
        <v>14</v>
      </c>
      <c r="V4225">
        <v>100654</v>
      </c>
      <c r="W4225">
        <v>15</v>
      </c>
      <c r="X4225">
        <v>100652</v>
      </c>
      <c r="Y4225">
        <v>16</v>
      </c>
      <c r="Z4225">
        <v>100654</v>
      </c>
      <c r="AA4225">
        <v>17</v>
      </c>
      <c r="AB4225">
        <v>100652</v>
      </c>
      <c r="AC4225">
        <v>19</v>
      </c>
      <c r="AD4225">
        <v>100654</v>
      </c>
      <c r="AE4225">
        <v>20</v>
      </c>
      <c r="AF4225">
        <v>202175</v>
      </c>
      <c r="AG4225">
        <v>18</v>
      </c>
      <c r="AH4225" t="e">
        <f>VLOOKUP(AF4225,关卡难度线!B:H,11,0)</f>
        <v>#N/A</v>
      </c>
    </row>
    <row r="4226" spans="14:34">
      <c r="N4226" s="14">
        <v>100652</v>
      </c>
      <c r="O4226">
        <v>11</v>
      </c>
      <c r="P4226">
        <v>100653</v>
      </c>
      <c r="Q4226">
        <v>12</v>
      </c>
      <c r="R4226">
        <v>100654</v>
      </c>
      <c r="S4226">
        <v>13</v>
      </c>
      <c r="T4226">
        <v>100654</v>
      </c>
      <c r="U4226">
        <v>14</v>
      </c>
      <c r="V4226">
        <v>100653</v>
      </c>
      <c r="W4226">
        <v>15</v>
      </c>
      <c r="X4226">
        <v>100652</v>
      </c>
      <c r="Y4226">
        <v>16</v>
      </c>
      <c r="Z4226">
        <v>100652</v>
      </c>
      <c r="AA4226">
        <v>17</v>
      </c>
      <c r="AB4226">
        <v>100653</v>
      </c>
      <c r="AC4226">
        <v>19</v>
      </c>
      <c r="AD4226">
        <v>100653</v>
      </c>
      <c r="AE4226">
        <v>20</v>
      </c>
      <c r="AF4226">
        <v>202176</v>
      </c>
      <c r="AG4226">
        <v>18</v>
      </c>
      <c r="AH4226" t="e">
        <f>VLOOKUP(AF4226,关卡难度线!B:H,11,0)</f>
        <v>#N/A</v>
      </c>
    </row>
    <row r="4227" spans="14:34">
      <c r="N4227" s="14">
        <v>100652</v>
      </c>
      <c r="O4227">
        <v>11</v>
      </c>
      <c r="P4227">
        <v>100652</v>
      </c>
      <c r="Q4227">
        <v>12</v>
      </c>
      <c r="R4227">
        <v>100652</v>
      </c>
      <c r="S4227">
        <v>13</v>
      </c>
      <c r="T4227">
        <v>100654</v>
      </c>
      <c r="U4227">
        <v>14</v>
      </c>
      <c r="V4227">
        <v>100654</v>
      </c>
      <c r="W4227">
        <v>15</v>
      </c>
      <c r="X4227">
        <v>100653</v>
      </c>
      <c r="Y4227">
        <v>16</v>
      </c>
      <c r="Z4227">
        <v>100653</v>
      </c>
      <c r="AA4227">
        <v>17</v>
      </c>
      <c r="AB4227">
        <v>100653</v>
      </c>
      <c r="AC4227">
        <v>19</v>
      </c>
      <c r="AD4227">
        <v>100654</v>
      </c>
      <c r="AE4227">
        <v>20</v>
      </c>
      <c r="AF4227">
        <v>202177</v>
      </c>
      <c r="AG4227">
        <v>18</v>
      </c>
      <c r="AH4227" t="e">
        <f>VLOOKUP(AF4227,关卡难度线!B:H,11,0)</f>
        <v>#N/A</v>
      </c>
    </row>
    <row r="4228" spans="14:34">
      <c r="N4228" s="14">
        <v>100654</v>
      </c>
      <c r="O4228">
        <v>11</v>
      </c>
      <c r="P4228">
        <v>100652</v>
      </c>
      <c r="Q4228">
        <v>12</v>
      </c>
      <c r="R4228">
        <v>100653</v>
      </c>
      <c r="S4228">
        <v>13</v>
      </c>
      <c r="T4228">
        <v>100653</v>
      </c>
      <c r="U4228">
        <v>14</v>
      </c>
      <c r="V4228">
        <v>100653</v>
      </c>
      <c r="W4228">
        <v>15</v>
      </c>
      <c r="X4228">
        <v>100654</v>
      </c>
      <c r="Y4228">
        <v>16</v>
      </c>
      <c r="Z4228">
        <v>100653</v>
      </c>
      <c r="AA4228">
        <v>17</v>
      </c>
      <c r="AB4228">
        <v>100653</v>
      </c>
      <c r="AC4228">
        <v>19</v>
      </c>
      <c r="AD4228">
        <v>100652</v>
      </c>
      <c r="AE4228">
        <v>20</v>
      </c>
      <c r="AF4228">
        <v>202178</v>
      </c>
      <c r="AG4228">
        <v>18</v>
      </c>
      <c r="AH4228" t="e">
        <f>VLOOKUP(AF4228,关卡难度线!B:H,11,0)</f>
        <v>#N/A</v>
      </c>
    </row>
    <row r="4229" spans="14:34">
      <c r="N4229" s="14">
        <v>100654</v>
      </c>
      <c r="O4229">
        <v>11</v>
      </c>
      <c r="P4229">
        <v>100653</v>
      </c>
      <c r="Q4229">
        <v>12</v>
      </c>
      <c r="R4229">
        <v>100654</v>
      </c>
      <c r="S4229">
        <v>13</v>
      </c>
      <c r="T4229">
        <v>100654</v>
      </c>
      <c r="U4229">
        <v>14</v>
      </c>
      <c r="V4229">
        <v>100654</v>
      </c>
      <c r="W4229">
        <v>15</v>
      </c>
      <c r="X4229">
        <v>100652</v>
      </c>
      <c r="Y4229">
        <v>16</v>
      </c>
      <c r="Z4229">
        <v>100654</v>
      </c>
      <c r="AA4229">
        <v>17</v>
      </c>
      <c r="AB4229">
        <v>100653</v>
      </c>
      <c r="AC4229">
        <v>19</v>
      </c>
      <c r="AD4229">
        <v>100653</v>
      </c>
      <c r="AE4229">
        <v>20</v>
      </c>
      <c r="AF4229">
        <v>202179</v>
      </c>
      <c r="AG4229">
        <v>18</v>
      </c>
      <c r="AH4229" t="e">
        <f>VLOOKUP(AF4229,关卡难度线!B:H,11,0)</f>
        <v>#N/A</v>
      </c>
    </row>
    <row r="4230" spans="14:34">
      <c r="N4230" s="14">
        <v>100654</v>
      </c>
      <c r="O4230">
        <v>11</v>
      </c>
      <c r="P4230">
        <v>100654</v>
      </c>
      <c r="Q4230">
        <v>12</v>
      </c>
      <c r="R4230">
        <v>100654</v>
      </c>
      <c r="S4230">
        <v>13</v>
      </c>
      <c r="T4230">
        <v>100654</v>
      </c>
      <c r="U4230">
        <v>14</v>
      </c>
      <c r="V4230">
        <v>100653</v>
      </c>
      <c r="W4230">
        <v>15</v>
      </c>
      <c r="X4230">
        <v>100652</v>
      </c>
      <c r="Y4230">
        <v>16</v>
      </c>
      <c r="Z4230">
        <v>100654</v>
      </c>
      <c r="AA4230">
        <v>17</v>
      </c>
      <c r="AB4230">
        <v>100653</v>
      </c>
      <c r="AC4230">
        <v>19</v>
      </c>
      <c r="AD4230">
        <v>100653</v>
      </c>
      <c r="AE4230">
        <v>20</v>
      </c>
      <c r="AF4230">
        <v>202180</v>
      </c>
      <c r="AG4230">
        <v>18</v>
      </c>
      <c r="AH4230" t="e">
        <f>VLOOKUP(AF4230,关卡难度线!B:H,11,0)</f>
        <v>#N/A</v>
      </c>
    </row>
    <row r="4231" spans="14:34">
      <c r="N4231" s="14">
        <v>100652</v>
      </c>
      <c r="O4231">
        <v>11</v>
      </c>
      <c r="P4231">
        <v>100654</v>
      </c>
      <c r="Q4231">
        <v>12</v>
      </c>
      <c r="R4231">
        <v>100653</v>
      </c>
      <c r="S4231">
        <v>13</v>
      </c>
      <c r="T4231">
        <v>100654</v>
      </c>
      <c r="U4231">
        <v>14</v>
      </c>
      <c r="V4231">
        <v>100654</v>
      </c>
      <c r="W4231">
        <v>15</v>
      </c>
      <c r="X4231">
        <v>100652</v>
      </c>
      <c r="Y4231">
        <v>16</v>
      </c>
      <c r="Z4231">
        <v>100653</v>
      </c>
      <c r="AA4231">
        <v>17</v>
      </c>
      <c r="AB4231">
        <v>100652</v>
      </c>
      <c r="AC4231">
        <v>19</v>
      </c>
      <c r="AD4231">
        <v>100653</v>
      </c>
      <c r="AE4231">
        <v>20</v>
      </c>
      <c r="AF4231">
        <v>202171</v>
      </c>
      <c r="AG4231">
        <v>18</v>
      </c>
      <c r="AH4231" t="e">
        <f>VLOOKUP(AF4231,关卡难度线!B:H,11,0)</f>
        <v>#N/A</v>
      </c>
    </row>
    <row r="4232" spans="14:34">
      <c r="N4232" s="14">
        <v>100654</v>
      </c>
      <c r="O4232">
        <v>11</v>
      </c>
      <c r="P4232">
        <v>100653</v>
      </c>
      <c r="Q4232">
        <v>12</v>
      </c>
      <c r="R4232">
        <v>100652</v>
      </c>
      <c r="S4232">
        <v>13</v>
      </c>
      <c r="T4232">
        <v>100654</v>
      </c>
      <c r="U4232">
        <v>14</v>
      </c>
      <c r="V4232">
        <v>100654</v>
      </c>
      <c r="W4232">
        <v>15</v>
      </c>
      <c r="X4232">
        <v>100652</v>
      </c>
      <c r="Y4232">
        <v>16</v>
      </c>
      <c r="Z4232">
        <v>100654</v>
      </c>
      <c r="AA4232">
        <v>17</v>
      </c>
      <c r="AB4232">
        <v>100654</v>
      </c>
      <c r="AC4232">
        <v>19</v>
      </c>
      <c r="AD4232">
        <v>100652</v>
      </c>
      <c r="AE4232">
        <v>20</v>
      </c>
      <c r="AF4232">
        <v>202172</v>
      </c>
      <c r="AG4232">
        <v>18</v>
      </c>
      <c r="AH4232" t="e">
        <f>VLOOKUP(AF4232,关卡难度线!B:H,11,0)</f>
        <v>#N/A</v>
      </c>
    </row>
    <row r="4233" spans="14:34">
      <c r="N4233" s="14">
        <v>100652</v>
      </c>
      <c r="O4233">
        <v>11</v>
      </c>
      <c r="P4233">
        <v>100654</v>
      </c>
      <c r="Q4233">
        <v>12</v>
      </c>
      <c r="R4233">
        <v>100654</v>
      </c>
      <c r="S4233">
        <v>13</v>
      </c>
      <c r="T4233">
        <v>100654</v>
      </c>
      <c r="U4233">
        <v>14</v>
      </c>
      <c r="V4233">
        <v>100654</v>
      </c>
      <c r="W4233">
        <v>15</v>
      </c>
      <c r="X4233">
        <v>100653</v>
      </c>
      <c r="Y4233">
        <v>16</v>
      </c>
      <c r="Z4233">
        <v>100653</v>
      </c>
      <c r="AA4233">
        <v>17</v>
      </c>
      <c r="AB4233">
        <v>100654</v>
      </c>
      <c r="AC4233">
        <v>19</v>
      </c>
      <c r="AD4233">
        <v>100653</v>
      </c>
      <c r="AE4233">
        <v>20</v>
      </c>
      <c r="AF4233">
        <v>202173</v>
      </c>
      <c r="AG4233">
        <v>18</v>
      </c>
      <c r="AH4233" t="e">
        <f>VLOOKUP(AF4233,关卡难度线!B:H,11,0)</f>
        <v>#N/A</v>
      </c>
    </row>
    <row r="4234" spans="14:34">
      <c r="N4234" s="14">
        <v>100652</v>
      </c>
      <c r="O4234">
        <v>11</v>
      </c>
      <c r="P4234">
        <v>100654</v>
      </c>
      <c r="Q4234">
        <v>12</v>
      </c>
      <c r="R4234">
        <v>100653</v>
      </c>
      <c r="S4234">
        <v>13</v>
      </c>
      <c r="T4234">
        <v>100654</v>
      </c>
      <c r="U4234">
        <v>14</v>
      </c>
      <c r="V4234">
        <v>100652</v>
      </c>
      <c r="W4234">
        <v>15</v>
      </c>
      <c r="X4234">
        <v>100653</v>
      </c>
      <c r="Y4234">
        <v>16</v>
      </c>
      <c r="Z4234">
        <v>100653</v>
      </c>
      <c r="AA4234">
        <v>17</v>
      </c>
      <c r="AB4234">
        <v>100654</v>
      </c>
      <c r="AC4234">
        <v>19</v>
      </c>
      <c r="AD4234">
        <v>100654</v>
      </c>
      <c r="AE4234">
        <v>20</v>
      </c>
      <c r="AF4234">
        <v>202174</v>
      </c>
      <c r="AG4234">
        <v>18</v>
      </c>
      <c r="AH4234" t="e">
        <f>VLOOKUP(AF4234,关卡难度线!B:H,11,0)</f>
        <v>#N/A</v>
      </c>
    </row>
    <row r="4235" spans="14:34">
      <c r="N4235" s="14">
        <v>100652</v>
      </c>
      <c r="O4235">
        <v>11</v>
      </c>
      <c r="P4235">
        <v>100652</v>
      </c>
      <c r="Q4235">
        <v>12</v>
      </c>
      <c r="R4235">
        <v>100652</v>
      </c>
      <c r="S4235">
        <v>13</v>
      </c>
      <c r="T4235">
        <v>100654</v>
      </c>
      <c r="U4235">
        <v>14</v>
      </c>
      <c r="V4235">
        <v>100654</v>
      </c>
      <c r="W4235">
        <v>15</v>
      </c>
      <c r="X4235">
        <v>100652</v>
      </c>
      <c r="Y4235">
        <v>16</v>
      </c>
      <c r="Z4235">
        <v>100654</v>
      </c>
      <c r="AA4235">
        <v>17</v>
      </c>
      <c r="AB4235">
        <v>100652</v>
      </c>
      <c r="AC4235">
        <v>19</v>
      </c>
      <c r="AD4235">
        <v>100654</v>
      </c>
      <c r="AE4235">
        <v>20</v>
      </c>
      <c r="AF4235">
        <v>202175</v>
      </c>
      <c r="AG4235">
        <v>18</v>
      </c>
      <c r="AH4235" t="e">
        <f>VLOOKUP(AF4235,关卡难度线!B:H,11,0)</f>
        <v>#N/A</v>
      </c>
    </row>
    <row r="4236" spans="14:34">
      <c r="N4236" s="14">
        <v>100652</v>
      </c>
      <c r="O4236">
        <v>11</v>
      </c>
      <c r="P4236">
        <v>100653</v>
      </c>
      <c r="Q4236">
        <v>12</v>
      </c>
      <c r="R4236">
        <v>100654</v>
      </c>
      <c r="S4236">
        <v>13</v>
      </c>
      <c r="T4236">
        <v>100654</v>
      </c>
      <c r="U4236">
        <v>14</v>
      </c>
      <c r="V4236">
        <v>100653</v>
      </c>
      <c r="W4236">
        <v>15</v>
      </c>
      <c r="X4236">
        <v>100652</v>
      </c>
      <c r="Y4236">
        <v>16</v>
      </c>
      <c r="Z4236">
        <v>100652</v>
      </c>
      <c r="AA4236">
        <v>17</v>
      </c>
      <c r="AB4236">
        <v>100653</v>
      </c>
      <c r="AC4236">
        <v>19</v>
      </c>
      <c r="AD4236">
        <v>100653</v>
      </c>
      <c r="AE4236">
        <v>20</v>
      </c>
      <c r="AF4236">
        <v>202176</v>
      </c>
      <c r="AG4236">
        <v>18</v>
      </c>
      <c r="AH4236" t="e">
        <f>VLOOKUP(AF4236,关卡难度线!B:H,11,0)</f>
        <v>#N/A</v>
      </c>
    </row>
    <row r="4237" spans="14:34">
      <c r="N4237" s="14">
        <v>100652</v>
      </c>
      <c r="O4237">
        <v>11</v>
      </c>
      <c r="P4237">
        <v>100652</v>
      </c>
      <c r="Q4237">
        <v>12</v>
      </c>
      <c r="R4237">
        <v>100652</v>
      </c>
      <c r="S4237">
        <v>13</v>
      </c>
      <c r="T4237">
        <v>100654</v>
      </c>
      <c r="U4237">
        <v>14</v>
      </c>
      <c r="V4237">
        <v>100654</v>
      </c>
      <c r="W4237">
        <v>15</v>
      </c>
      <c r="X4237">
        <v>100653</v>
      </c>
      <c r="Y4237">
        <v>16</v>
      </c>
      <c r="Z4237">
        <v>100653</v>
      </c>
      <c r="AA4237">
        <v>17</v>
      </c>
      <c r="AB4237">
        <v>100653</v>
      </c>
      <c r="AC4237">
        <v>19</v>
      </c>
      <c r="AD4237">
        <v>100654</v>
      </c>
      <c r="AE4237">
        <v>20</v>
      </c>
      <c r="AF4237">
        <v>202177</v>
      </c>
      <c r="AG4237">
        <v>18</v>
      </c>
      <c r="AH4237" t="e">
        <f>VLOOKUP(AF4237,关卡难度线!B:H,11,0)</f>
        <v>#N/A</v>
      </c>
    </row>
    <row r="4238" spans="14:34">
      <c r="N4238" s="14">
        <v>100654</v>
      </c>
      <c r="O4238">
        <v>11</v>
      </c>
      <c r="P4238">
        <v>100652</v>
      </c>
      <c r="Q4238">
        <v>12</v>
      </c>
      <c r="R4238">
        <v>100653</v>
      </c>
      <c r="S4238">
        <v>13</v>
      </c>
      <c r="T4238">
        <v>100653</v>
      </c>
      <c r="U4238">
        <v>14</v>
      </c>
      <c r="V4238">
        <v>100653</v>
      </c>
      <c r="W4238">
        <v>15</v>
      </c>
      <c r="X4238">
        <v>100654</v>
      </c>
      <c r="Y4238">
        <v>16</v>
      </c>
      <c r="Z4238">
        <v>100653</v>
      </c>
      <c r="AA4238">
        <v>17</v>
      </c>
      <c r="AB4238">
        <v>100653</v>
      </c>
      <c r="AC4238">
        <v>19</v>
      </c>
      <c r="AD4238">
        <v>100652</v>
      </c>
      <c r="AE4238">
        <v>20</v>
      </c>
      <c r="AF4238">
        <v>202178</v>
      </c>
      <c r="AG4238">
        <v>18</v>
      </c>
      <c r="AH4238" t="e">
        <f>VLOOKUP(AF4238,关卡难度线!B:H,11,0)</f>
        <v>#N/A</v>
      </c>
    </row>
    <row r="4239" spans="14:34">
      <c r="N4239" s="14">
        <v>100654</v>
      </c>
      <c r="O4239">
        <v>11</v>
      </c>
      <c r="P4239">
        <v>100653</v>
      </c>
      <c r="Q4239">
        <v>12</v>
      </c>
      <c r="R4239">
        <v>100654</v>
      </c>
      <c r="S4239">
        <v>13</v>
      </c>
      <c r="T4239">
        <v>100654</v>
      </c>
      <c r="U4239">
        <v>14</v>
      </c>
      <c r="V4239">
        <v>100654</v>
      </c>
      <c r="W4239">
        <v>15</v>
      </c>
      <c r="X4239">
        <v>100652</v>
      </c>
      <c r="Y4239">
        <v>16</v>
      </c>
      <c r="Z4239">
        <v>100654</v>
      </c>
      <c r="AA4239">
        <v>17</v>
      </c>
      <c r="AB4239">
        <v>100653</v>
      </c>
      <c r="AC4239">
        <v>19</v>
      </c>
      <c r="AD4239">
        <v>100653</v>
      </c>
      <c r="AE4239">
        <v>20</v>
      </c>
      <c r="AF4239">
        <v>202179</v>
      </c>
      <c r="AG4239">
        <v>18</v>
      </c>
      <c r="AH4239" t="e">
        <f>VLOOKUP(AF4239,关卡难度线!B:H,11,0)</f>
        <v>#N/A</v>
      </c>
    </row>
    <row r="4240" spans="14:34">
      <c r="N4240" s="14">
        <v>100654</v>
      </c>
      <c r="O4240">
        <v>11</v>
      </c>
      <c r="P4240">
        <v>100654</v>
      </c>
      <c r="Q4240">
        <v>12</v>
      </c>
      <c r="R4240">
        <v>100654</v>
      </c>
      <c r="S4240">
        <v>13</v>
      </c>
      <c r="T4240">
        <v>100654</v>
      </c>
      <c r="U4240">
        <v>14</v>
      </c>
      <c r="V4240">
        <v>100653</v>
      </c>
      <c r="W4240">
        <v>15</v>
      </c>
      <c r="X4240">
        <v>100652</v>
      </c>
      <c r="Y4240">
        <v>16</v>
      </c>
      <c r="Z4240">
        <v>100654</v>
      </c>
      <c r="AA4240">
        <v>17</v>
      </c>
      <c r="AB4240">
        <v>100653</v>
      </c>
      <c r="AC4240">
        <v>19</v>
      </c>
      <c r="AD4240">
        <v>100653</v>
      </c>
      <c r="AE4240">
        <v>20</v>
      </c>
      <c r="AF4240">
        <v>202180</v>
      </c>
      <c r="AG4240">
        <v>18</v>
      </c>
      <c r="AH4240" t="e">
        <f>VLOOKUP(AF4240,关卡难度线!B:H,11,0)</f>
        <v>#N/A</v>
      </c>
    </row>
    <row r="4241" spans="14:34">
      <c r="N4241" s="14">
        <v>100656</v>
      </c>
      <c r="O4241">
        <v>11</v>
      </c>
      <c r="P4241">
        <v>100657</v>
      </c>
      <c r="Q4241">
        <v>12</v>
      </c>
      <c r="R4241">
        <v>100656</v>
      </c>
      <c r="S4241">
        <v>13</v>
      </c>
      <c r="T4241">
        <v>100655</v>
      </c>
      <c r="U4241">
        <v>14</v>
      </c>
      <c r="V4241">
        <v>100655</v>
      </c>
      <c r="W4241">
        <v>15</v>
      </c>
      <c r="X4241">
        <v>100655</v>
      </c>
      <c r="Y4241">
        <v>16</v>
      </c>
      <c r="Z4241">
        <v>100656</v>
      </c>
      <c r="AA4241">
        <v>17</v>
      </c>
      <c r="AB4241">
        <v>100655</v>
      </c>
      <c r="AC4241">
        <v>19</v>
      </c>
      <c r="AD4241">
        <v>100655</v>
      </c>
      <c r="AE4241">
        <v>20</v>
      </c>
      <c r="AF4241">
        <v>202181</v>
      </c>
      <c r="AG4241">
        <v>18</v>
      </c>
      <c r="AH4241" t="e">
        <f>VLOOKUP(AF4241,关卡难度线!B:H,11,0)</f>
        <v>#N/A</v>
      </c>
    </row>
    <row r="4242" spans="14:34">
      <c r="N4242" s="14">
        <v>100656</v>
      </c>
      <c r="O4242">
        <v>11</v>
      </c>
      <c r="P4242">
        <v>100656</v>
      </c>
      <c r="Q4242">
        <v>12</v>
      </c>
      <c r="R4242">
        <v>100655</v>
      </c>
      <c r="S4242">
        <v>13</v>
      </c>
      <c r="T4242">
        <v>100655</v>
      </c>
      <c r="U4242">
        <v>14</v>
      </c>
      <c r="V4242">
        <v>100656</v>
      </c>
      <c r="W4242">
        <v>15</v>
      </c>
      <c r="X4242">
        <v>100657</v>
      </c>
      <c r="Y4242">
        <v>16</v>
      </c>
      <c r="Z4242">
        <v>100657</v>
      </c>
      <c r="AA4242">
        <v>17</v>
      </c>
      <c r="AB4242">
        <v>100657</v>
      </c>
      <c r="AC4242">
        <v>19</v>
      </c>
      <c r="AD4242">
        <v>100655</v>
      </c>
      <c r="AE4242">
        <v>20</v>
      </c>
      <c r="AF4242">
        <v>202182</v>
      </c>
      <c r="AG4242">
        <v>18</v>
      </c>
      <c r="AH4242" t="e">
        <f>VLOOKUP(AF4242,关卡难度线!B:H,11,0)</f>
        <v>#N/A</v>
      </c>
    </row>
    <row r="4243" spans="14:34">
      <c r="N4243" s="14">
        <v>100655</v>
      </c>
      <c r="O4243">
        <v>11</v>
      </c>
      <c r="P4243">
        <v>100656</v>
      </c>
      <c r="Q4243">
        <v>12</v>
      </c>
      <c r="R4243">
        <v>100656</v>
      </c>
      <c r="S4243">
        <v>13</v>
      </c>
      <c r="T4243">
        <v>100657</v>
      </c>
      <c r="U4243">
        <v>14</v>
      </c>
      <c r="V4243">
        <v>100655</v>
      </c>
      <c r="W4243">
        <v>15</v>
      </c>
      <c r="X4243">
        <v>100657</v>
      </c>
      <c r="Y4243">
        <v>16</v>
      </c>
      <c r="Z4243">
        <v>100657</v>
      </c>
      <c r="AA4243">
        <v>17</v>
      </c>
      <c r="AB4243">
        <v>100657</v>
      </c>
      <c r="AC4243">
        <v>19</v>
      </c>
      <c r="AD4243">
        <v>100657</v>
      </c>
      <c r="AE4243">
        <v>20</v>
      </c>
      <c r="AF4243">
        <v>202183</v>
      </c>
      <c r="AG4243">
        <v>18</v>
      </c>
      <c r="AH4243" t="e">
        <f>VLOOKUP(AF4243,关卡难度线!B:H,11,0)</f>
        <v>#N/A</v>
      </c>
    </row>
    <row r="4244" spans="14:34">
      <c r="N4244" s="14">
        <v>100656</v>
      </c>
      <c r="O4244">
        <v>11</v>
      </c>
      <c r="P4244">
        <v>100655</v>
      </c>
      <c r="Q4244">
        <v>12</v>
      </c>
      <c r="R4244">
        <v>100655</v>
      </c>
      <c r="S4244">
        <v>13</v>
      </c>
      <c r="T4244">
        <v>100655</v>
      </c>
      <c r="U4244">
        <v>14</v>
      </c>
      <c r="V4244">
        <v>100656</v>
      </c>
      <c r="W4244">
        <v>15</v>
      </c>
      <c r="X4244">
        <v>100656</v>
      </c>
      <c r="Y4244">
        <v>16</v>
      </c>
      <c r="Z4244">
        <v>100656</v>
      </c>
      <c r="AA4244">
        <v>17</v>
      </c>
      <c r="AB4244">
        <v>100657</v>
      </c>
      <c r="AC4244">
        <v>19</v>
      </c>
      <c r="AD4244">
        <v>100656</v>
      </c>
      <c r="AE4244">
        <v>20</v>
      </c>
      <c r="AF4244">
        <v>202184</v>
      </c>
      <c r="AG4244">
        <v>18</v>
      </c>
      <c r="AH4244" t="e">
        <f>VLOOKUP(AF4244,关卡难度线!B:H,11,0)</f>
        <v>#N/A</v>
      </c>
    </row>
    <row r="4245" spans="14:34">
      <c r="N4245" s="14">
        <v>100657</v>
      </c>
      <c r="O4245">
        <v>11</v>
      </c>
      <c r="P4245">
        <v>100656</v>
      </c>
      <c r="Q4245">
        <v>12</v>
      </c>
      <c r="R4245">
        <v>100657</v>
      </c>
      <c r="S4245">
        <v>13</v>
      </c>
      <c r="T4245">
        <v>100657</v>
      </c>
      <c r="U4245">
        <v>14</v>
      </c>
      <c r="V4245">
        <v>100656</v>
      </c>
      <c r="W4245">
        <v>15</v>
      </c>
      <c r="X4245">
        <v>100657</v>
      </c>
      <c r="Y4245">
        <v>16</v>
      </c>
      <c r="Z4245">
        <v>100656</v>
      </c>
      <c r="AA4245">
        <v>17</v>
      </c>
      <c r="AB4245">
        <v>100656</v>
      </c>
      <c r="AC4245">
        <v>19</v>
      </c>
      <c r="AD4245">
        <v>100656</v>
      </c>
      <c r="AE4245">
        <v>20</v>
      </c>
      <c r="AF4245">
        <v>202185</v>
      </c>
      <c r="AG4245">
        <v>18</v>
      </c>
      <c r="AH4245" t="e">
        <f>VLOOKUP(AF4245,关卡难度线!B:H,11,0)</f>
        <v>#N/A</v>
      </c>
    </row>
    <row r="4246" spans="14:34">
      <c r="N4246" s="14">
        <v>100656</v>
      </c>
      <c r="O4246">
        <v>11</v>
      </c>
      <c r="P4246">
        <v>100655</v>
      </c>
      <c r="Q4246">
        <v>12</v>
      </c>
      <c r="R4246">
        <v>100657</v>
      </c>
      <c r="S4246">
        <v>13</v>
      </c>
      <c r="T4246">
        <v>100656</v>
      </c>
      <c r="U4246">
        <v>14</v>
      </c>
      <c r="V4246">
        <v>100656</v>
      </c>
      <c r="W4246">
        <v>15</v>
      </c>
      <c r="X4246">
        <v>100657</v>
      </c>
      <c r="Y4246">
        <v>16</v>
      </c>
      <c r="Z4246">
        <v>100656</v>
      </c>
      <c r="AA4246">
        <v>17</v>
      </c>
      <c r="AB4246">
        <v>100655</v>
      </c>
      <c r="AC4246">
        <v>19</v>
      </c>
      <c r="AD4246">
        <v>100657</v>
      </c>
      <c r="AE4246">
        <v>20</v>
      </c>
      <c r="AF4246">
        <v>202186</v>
      </c>
      <c r="AG4246">
        <v>18</v>
      </c>
      <c r="AH4246" t="e">
        <f>VLOOKUP(AF4246,关卡难度线!B:H,11,0)</f>
        <v>#N/A</v>
      </c>
    </row>
    <row r="4247" spans="14:34">
      <c r="N4247" s="14">
        <v>100656</v>
      </c>
      <c r="O4247">
        <v>11</v>
      </c>
      <c r="P4247">
        <v>100656</v>
      </c>
      <c r="Q4247">
        <v>12</v>
      </c>
      <c r="R4247">
        <v>100655</v>
      </c>
      <c r="S4247">
        <v>13</v>
      </c>
      <c r="T4247">
        <v>100656</v>
      </c>
      <c r="U4247">
        <v>14</v>
      </c>
      <c r="V4247">
        <v>100655</v>
      </c>
      <c r="W4247">
        <v>15</v>
      </c>
      <c r="X4247">
        <v>100657</v>
      </c>
      <c r="Y4247">
        <v>16</v>
      </c>
      <c r="Z4247">
        <v>100656</v>
      </c>
      <c r="AA4247">
        <v>17</v>
      </c>
      <c r="AB4247">
        <v>100656</v>
      </c>
      <c r="AC4247">
        <v>19</v>
      </c>
      <c r="AD4247">
        <v>100657</v>
      </c>
      <c r="AE4247">
        <v>20</v>
      </c>
      <c r="AF4247">
        <v>202187</v>
      </c>
      <c r="AG4247">
        <v>18</v>
      </c>
      <c r="AH4247" t="e">
        <f>VLOOKUP(AF4247,关卡难度线!B:H,11,0)</f>
        <v>#N/A</v>
      </c>
    </row>
    <row r="4248" spans="14:34">
      <c r="N4248" s="14">
        <v>100655</v>
      </c>
      <c r="O4248">
        <v>11</v>
      </c>
      <c r="P4248">
        <v>100657</v>
      </c>
      <c r="Q4248">
        <v>12</v>
      </c>
      <c r="R4248">
        <v>100655</v>
      </c>
      <c r="S4248">
        <v>13</v>
      </c>
      <c r="T4248">
        <v>100657</v>
      </c>
      <c r="U4248">
        <v>14</v>
      </c>
      <c r="V4248">
        <v>100655</v>
      </c>
      <c r="W4248">
        <v>15</v>
      </c>
      <c r="X4248">
        <v>100656</v>
      </c>
      <c r="Y4248">
        <v>16</v>
      </c>
      <c r="Z4248">
        <v>100656</v>
      </c>
      <c r="AA4248">
        <v>17</v>
      </c>
      <c r="AB4248">
        <v>100657</v>
      </c>
      <c r="AC4248">
        <v>19</v>
      </c>
      <c r="AD4248">
        <v>100657</v>
      </c>
      <c r="AE4248">
        <v>20</v>
      </c>
      <c r="AF4248">
        <v>202188</v>
      </c>
      <c r="AG4248">
        <v>18</v>
      </c>
      <c r="AH4248" t="e">
        <f>VLOOKUP(AF4248,关卡难度线!B:H,11,0)</f>
        <v>#N/A</v>
      </c>
    </row>
    <row r="4249" spans="14:34">
      <c r="N4249" s="14">
        <v>100655</v>
      </c>
      <c r="O4249">
        <v>11</v>
      </c>
      <c r="P4249">
        <v>100656</v>
      </c>
      <c r="Q4249">
        <v>12</v>
      </c>
      <c r="R4249">
        <v>100656</v>
      </c>
      <c r="S4249">
        <v>13</v>
      </c>
      <c r="T4249">
        <v>100657</v>
      </c>
      <c r="U4249">
        <v>14</v>
      </c>
      <c r="V4249">
        <v>100657</v>
      </c>
      <c r="W4249">
        <v>15</v>
      </c>
      <c r="X4249">
        <v>100655</v>
      </c>
      <c r="Y4249">
        <v>16</v>
      </c>
      <c r="Z4249">
        <v>100656</v>
      </c>
      <c r="AA4249">
        <v>17</v>
      </c>
      <c r="AB4249">
        <v>100657</v>
      </c>
      <c r="AC4249">
        <v>19</v>
      </c>
      <c r="AD4249">
        <v>100657</v>
      </c>
      <c r="AE4249">
        <v>20</v>
      </c>
      <c r="AF4249">
        <v>202189</v>
      </c>
      <c r="AG4249">
        <v>18</v>
      </c>
      <c r="AH4249" t="e">
        <f>VLOOKUP(AF4249,关卡难度线!B:H,11,0)</f>
        <v>#N/A</v>
      </c>
    </row>
    <row r="4250" spans="14:34">
      <c r="N4250" s="14">
        <v>100656</v>
      </c>
      <c r="O4250">
        <v>11</v>
      </c>
      <c r="P4250">
        <v>100655</v>
      </c>
      <c r="Q4250">
        <v>12</v>
      </c>
      <c r="R4250">
        <v>100655</v>
      </c>
      <c r="S4250">
        <v>13</v>
      </c>
      <c r="T4250">
        <v>100656</v>
      </c>
      <c r="U4250">
        <v>14</v>
      </c>
      <c r="V4250">
        <v>100657</v>
      </c>
      <c r="W4250">
        <v>15</v>
      </c>
      <c r="X4250">
        <v>100657</v>
      </c>
      <c r="Y4250">
        <v>16</v>
      </c>
      <c r="Z4250">
        <v>100655</v>
      </c>
      <c r="AA4250">
        <v>17</v>
      </c>
      <c r="AB4250">
        <v>100656</v>
      </c>
      <c r="AC4250">
        <v>19</v>
      </c>
      <c r="AD4250">
        <v>100655</v>
      </c>
      <c r="AE4250">
        <v>20</v>
      </c>
      <c r="AF4250">
        <v>202190</v>
      </c>
      <c r="AG4250">
        <v>18</v>
      </c>
      <c r="AH4250" t="e">
        <f>VLOOKUP(AF4250,关卡难度线!B:H,11,0)</f>
        <v>#N/A</v>
      </c>
    </row>
    <row r="4251" spans="14:34">
      <c r="N4251" s="14">
        <v>100656</v>
      </c>
      <c r="O4251">
        <v>11</v>
      </c>
      <c r="P4251">
        <v>100657</v>
      </c>
      <c r="Q4251">
        <v>12</v>
      </c>
      <c r="R4251">
        <v>100656</v>
      </c>
      <c r="S4251">
        <v>13</v>
      </c>
      <c r="T4251">
        <v>100655</v>
      </c>
      <c r="U4251">
        <v>14</v>
      </c>
      <c r="V4251">
        <v>100655</v>
      </c>
      <c r="W4251">
        <v>15</v>
      </c>
      <c r="X4251">
        <v>100655</v>
      </c>
      <c r="Y4251">
        <v>16</v>
      </c>
      <c r="Z4251">
        <v>100656</v>
      </c>
      <c r="AA4251">
        <v>17</v>
      </c>
      <c r="AB4251">
        <v>100655</v>
      </c>
      <c r="AC4251">
        <v>19</v>
      </c>
      <c r="AD4251">
        <v>100655</v>
      </c>
      <c r="AE4251">
        <v>20</v>
      </c>
      <c r="AF4251">
        <v>202181</v>
      </c>
      <c r="AG4251">
        <v>18</v>
      </c>
      <c r="AH4251" t="e">
        <f>VLOOKUP(AF4251,关卡难度线!B:H,11,0)</f>
        <v>#N/A</v>
      </c>
    </row>
    <row r="4252" spans="14:34">
      <c r="N4252" s="14">
        <v>100656</v>
      </c>
      <c r="O4252">
        <v>11</v>
      </c>
      <c r="P4252">
        <v>100656</v>
      </c>
      <c r="Q4252">
        <v>12</v>
      </c>
      <c r="R4252">
        <v>100655</v>
      </c>
      <c r="S4252">
        <v>13</v>
      </c>
      <c r="T4252">
        <v>100655</v>
      </c>
      <c r="U4252">
        <v>14</v>
      </c>
      <c r="V4252">
        <v>100656</v>
      </c>
      <c r="W4252">
        <v>15</v>
      </c>
      <c r="X4252">
        <v>100657</v>
      </c>
      <c r="Y4252">
        <v>16</v>
      </c>
      <c r="Z4252">
        <v>100657</v>
      </c>
      <c r="AA4252">
        <v>17</v>
      </c>
      <c r="AB4252">
        <v>100657</v>
      </c>
      <c r="AC4252">
        <v>19</v>
      </c>
      <c r="AD4252">
        <v>100655</v>
      </c>
      <c r="AE4252">
        <v>20</v>
      </c>
      <c r="AF4252">
        <v>202182</v>
      </c>
      <c r="AG4252">
        <v>18</v>
      </c>
      <c r="AH4252" t="e">
        <f>VLOOKUP(AF4252,关卡难度线!B:H,11,0)</f>
        <v>#N/A</v>
      </c>
    </row>
    <row r="4253" spans="14:34">
      <c r="N4253" s="14">
        <v>100655</v>
      </c>
      <c r="O4253">
        <v>11</v>
      </c>
      <c r="P4253">
        <v>100656</v>
      </c>
      <c r="Q4253">
        <v>12</v>
      </c>
      <c r="R4253">
        <v>100656</v>
      </c>
      <c r="S4253">
        <v>13</v>
      </c>
      <c r="T4253">
        <v>100657</v>
      </c>
      <c r="U4253">
        <v>14</v>
      </c>
      <c r="V4253">
        <v>100655</v>
      </c>
      <c r="W4253">
        <v>15</v>
      </c>
      <c r="X4253">
        <v>100657</v>
      </c>
      <c r="Y4253">
        <v>16</v>
      </c>
      <c r="Z4253">
        <v>100657</v>
      </c>
      <c r="AA4253">
        <v>17</v>
      </c>
      <c r="AB4253">
        <v>100657</v>
      </c>
      <c r="AC4253">
        <v>19</v>
      </c>
      <c r="AD4253">
        <v>100657</v>
      </c>
      <c r="AE4253">
        <v>20</v>
      </c>
      <c r="AF4253">
        <v>202183</v>
      </c>
      <c r="AG4253">
        <v>18</v>
      </c>
      <c r="AH4253" t="e">
        <f>VLOOKUP(AF4253,关卡难度线!B:H,11,0)</f>
        <v>#N/A</v>
      </c>
    </row>
    <row r="4254" spans="14:34">
      <c r="N4254" s="14">
        <v>100656</v>
      </c>
      <c r="O4254">
        <v>11</v>
      </c>
      <c r="P4254">
        <v>100655</v>
      </c>
      <c r="Q4254">
        <v>12</v>
      </c>
      <c r="R4254">
        <v>100655</v>
      </c>
      <c r="S4254">
        <v>13</v>
      </c>
      <c r="T4254">
        <v>100655</v>
      </c>
      <c r="U4254">
        <v>14</v>
      </c>
      <c r="V4254">
        <v>100656</v>
      </c>
      <c r="W4254">
        <v>15</v>
      </c>
      <c r="X4254">
        <v>100656</v>
      </c>
      <c r="Y4254">
        <v>16</v>
      </c>
      <c r="Z4254">
        <v>100656</v>
      </c>
      <c r="AA4254">
        <v>17</v>
      </c>
      <c r="AB4254">
        <v>100657</v>
      </c>
      <c r="AC4254">
        <v>19</v>
      </c>
      <c r="AD4254">
        <v>100656</v>
      </c>
      <c r="AE4254">
        <v>20</v>
      </c>
      <c r="AF4254">
        <v>202184</v>
      </c>
      <c r="AG4254">
        <v>18</v>
      </c>
      <c r="AH4254" t="e">
        <f>VLOOKUP(AF4254,关卡难度线!B:H,11,0)</f>
        <v>#N/A</v>
      </c>
    </row>
    <row r="4255" spans="14:34">
      <c r="N4255" s="14">
        <v>100657</v>
      </c>
      <c r="O4255">
        <v>11</v>
      </c>
      <c r="P4255">
        <v>100656</v>
      </c>
      <c r="Q4255">
        <v>12</v>
      </c>
      <c r="R4255">
        <v>100657</v>
      </c>
      <c r="S4255">
        <v>13</v>
      </c>
      <c r="T4255">
        <v>100657</v>
      </c>
      <c r="U4255">
        <v>14</v>
      </c>
      <c r="V4255">
        <v>100656</v>
      </c>
      <c r="W4255">
        <v>15</v>
      </c>
      <c r="X4255">
        <v>100657</v>
      </c>
      <c r="Y4255">
        <v>16</v>
      </c>
      <c r="Z4255">
        <v>100656</v>
      </c>
      <c r="AA4255">
        <v>17</v>
      </c>
      <c r="AB4255">
        <v>100656</v>
      </c>
      <c r="AC4255">
        <v>19</v>
      </c>
      <c r="AD4255">
        <v>100656</v>
      </c>
      <c r="AE4255">
        <v>20</v>
      </c>
      <c r="AF4255">
        <v>202185</v>
      </c>
      <c r="AG4255">
        <v>18</v>
      </c>
      <c r="AH4255" t="e">
        <f>VLOOKUP(AF4255,关卡难度线!B:H,11,0)</f>
        <v>#N/A</v>
      </c>
    </row>
    <row r="4256" spans="14:34">
      <c r="N4256" s="14">
        <v>100656</v>
      </c>
      <c r="O4256">
        <v>11</v>
      </c>
      <c r="P4256">
        <v>100655</v>
      </c>
      <c r="Q4256">
        <v>12</v>
      </c>
      <c r="R4256">
        <v>100657</v>
      </c>
      <c r="S4256">
        <v>13</v>
      </c>
      <c r="T4256">
        <v>100656</v>
      </c>
      <c r="U4256">
        <v>14</v>
      </c>
      <c r="V4256">
        <v>100656</v>
      </c>
      <c r="W4256">
        <v>15</v>
      </c>
      <c r="X4256">
        <v>100657</v>
      </c>
      <c r="Y4256">
        <v>16</v>
      </c>
      <c r="Z4256">
        <v>100656</v>
      </c>
      <c r="AA4256">
        <v>17</v>
      </c>
      <c r="AB4256">
        <v>100655</v>
      </c>
      <c r="AC4256">
        <v>19</v>
      </c>
      <c r="AD4256">
        <v>100657</v>
      </c>
      <c r="AE4256">
        <v>20</v>
      </c>
      <c r="AF4256">
        <v>202186</v>
      </c>
      <c r="AG4256">
        <v>18</v>
      </c>
      <c r="AH4256" t="e">
        <f>VLOOKUP(AF4256,关卡难度线!B:H,11,0)</f>
        <v>#N/A</v>
      </c>
    </row>
    <row r="4257" spans="14:34">
      <c r="N4257" s="14">
        <v>100656</v>
      </c>
      <c r="O4257">
        <v>11</v>
      </c>
      <c r="P4257">
        <v>100656</v>
      </c>
      <c r="Q4257">
        <v>12</v>
      </c>
      <c r="R4257">
        <v>100655</v>
      </c>
      <c r="S4257">
        <v>13</v>
      </c>
      <c r="T4257">
        <v>100656</v>
      </c>
      <c r="U4257">
        <v>14</v>
      </c>
      <c r="V4257">
        <v>100655</v>
      </c>
      <c r="W4257">
        <v>15</v>
      </c>
      <c r="X4257">
        <v>100657</v>
      </c>
      <c r="Y4257">
        <v>16</v>
      </c>
      <c r="Z4257">
        <v>100656</v>
      </c>
      <c r="AA4257">
        <v>17</v>
      </c>
      <c r="AB4257">
        <v>100656</v>
      </c>
      <c r="AC4257">
        <v>19</v>
      </c>
      <c r="AD4257">
        <v>100657</v>
      </c>
      <c r="AE4257">
        <v>20</v>
      </c>
      <c r="AF4257">
        <v>202187</v>
      </c>
      <c r="AG4257">
        <v>18</v>
      </c>
      <c r="AH4257" t="e">
        <f>VLOOKUP(AF4257,关卡难度线!B:H,11,0)</f>
        <v>#N/A</v>
      </c>
    </row>
    <row r="4258" spans="14:34">
      <c r="N4258" s="14">
        <v>100655</v>
      </c>
      <c r="O4258">
        <v>11</v>
      </c>
      <c r="P4258">
        <v>100657</v>
      </c>
      <c r="Q4258">
        <v>12</v>
      </c>
      <c r="R4258">
        <v>100655</v>
      </c>
      <c r="S4258">
        <v>13</v>
      </c>
      <c r="T4258">
        <v>100657</v>
      </c>
      <c r="U4258">
        <v>14</v>
      </c>
      <c r="V4258">
        <v>100655</v>
      </c>
      <c r="W4258">
        <v>15</v>
      </c>
      <c r="X4258">
        <v>100656</v>
      </c>
      <c r="Y4258">
        <v>16</v>
      </c>
      <c r="Z4258">
        <v>100656</v>
      </c>
      <c r="AA4258">
        <v>17</v>
      </c>
      <c r="AB4258">
        <v>100657</v>
      </c>
      <c r="AC4258">
        <v>19</v>
      </c>
      <c r="AD4258">
        <v>100657</v>
      </c>
      <c r="AE4258">
        <v>20</v>
      </c>
      <c r="AF4258">
        <v>202188</v>
      </c>
      <c r="AG4258">
        <v>18</v>
      </c>
      <c r="AH4258" t="e">
        <f>VLOOKUP(AF4258,关卡难度线!B:H,11,0)</f>
        <v>#N/A</v>
      </c>
    </row>
    <row r="4259" spans="14:34">
      <c r="N4259" s="14">
        <v>100655</v>
      </c>
      <c r="O4259">
        <v>11</v>
      </c>
      <c r="P4259">
        <v>100656</v>
      </c>
      <c r="Q4259">
        <v>12</v>
      </c>
      <c r="R4259">
        <v>100656</v>
      </c>
      <c r="S4259">
        <v>13</v>
      </c>
      <c r="T4259">
        <v>100657</v>
      </c>
      <c r="U4259">
        <v>14</v>
      </c>
      <c r="V4259">
        <v>100657</v>
      </c>
      <c r="W4259">
        <v>15</v>
      </c>
      <c r="X4259">
        <v>100655</v>
      </c>
      <c r="Y4259">
        <v>16</v>
      </c>
      <c r="Z4259">
        <v>100656</v>
      </c>
      <c r="AA4259">
        <v>17</v>
      </c>
      <c r="AB4259">
        <v>100657</v>
      </c>
      <c r="AC4259">
        <v>19</v>
      </c>
      <c r="AD4259">
        <v>100657</v>
      </c>
      <c r="AE4259">
        <v>20</v>
      </c>
      <c r="AF4259">
        <v>202189</v>
      </c>
      <c r="AG4259">
        <v>18</v>
      </c>
      <c r="AH4259" t="e">
        <f>VLOOKUP(AF4259,关卡难度线!B:H,11,0)</f>
        <v>#N/A</v>
      </c>
    </row>
    <row r="4260" spans="14:34">
      <c r="N4260" s="14">
        <v>100656</v>
      </c>
      <c r="O4260">
        <v>11</v>
      </c>
      <c r="P4260">
        <v>100655</v>
      </c>
      <c r="Q4260">
        <v>12</v>
      </c>
      <c r="R4260">
        <v>100655</v>
      </c>
      <c r="S4260">
        <v>13</v>
      </c>
      <c r="T4260">
        <v>100656</v>
      </c>
      <c r="U4260">
        <v>14</v>
      </c>
      <c r="V4260">
        <v>100657</v>
      </c>
      <c r="W4260">
        <v>15</v>
      </c>
      <c r="X4260">
        <v>100657</v>
      </c>
      <c r="Y4260">
        <v>16</v>
      </c>
      <c r="Z4260">
        <v>100655</v>
      </c>
      <c r="AA4260">
        <v>17</v>
      </c>
      <c r="AB4260">
        <v>100656</v>
      </c>
      <c r="AC4260">
        <v>19</v>
      </c>
      <c r="AD4260">
        <v>100655</v>
      </c>
      <c r="AE4260">
        <v>20</v>
      </c>
      <c r="AF4260">
        <v>202190</v>
      </c>
      <c r="AG4260">
        <v>18</v>
      </c>
      <c r="AH4260" t="e">
        <f>VLOOKUP(AF4260,关卡难度线!B:H,11,0)</f>
        <v>#N/A</v>
      </c>
    </row>
    <row r="4261" spans="14:34">
      <c r="N4261" s="14">
        <v>100660</v>
      </c>
      <c r="O4261">
        <v>11</v>
      </c>
      <c r="P4261">
        <v>100660</v>
      </c>
      <c r="Q4261">
        <v>12</v>
      </c>
      <c r="R4261">
        <v>100660</v>
      </c>
      <c r="S4261">
        <v>13</v>
      </c>
      <c r="T4261">
        <v>100660</v>
      </c>
      <c r="U4261">
        <v>14</v>
      </c>
      <c r="V4261">
        <v>100658</v>
      </c>
      <c r="W4261">
        <v>15</v>
      </c>
      <c r="X4261">
        <v>100659</v>
      </c>
      <c r="Y4261">
        <v>16</v>
      </c>
      <c r="Z4261">
        <v>100658</v>
      </c>
      <c r="AA4261">
        <v>17</v>
      </c>
      <c r="AB4261">
        <v>100660</v>
      </c>
      <c r="AC4261">
        <v>19</v>
      </c>
      <c r="AD4261">
        <v>100659</v>
      </c>
      <c r="AE4261">
        <v>20</v>
      </c>
      <c r="AF4261">
        <v>202191</v>
      </c>
      <c r="AG4261">
        <v>18</v>
      </c>
      <c r="AH4261" t="e">
        <f>VLOOKUP(AF4261,关卡难度线!B:H,11,0)</f>
        <v>#N/A</v>
      </c>
    </row>
    <row r="4262" spans="14:34">
      <c r="N4262" s="14">
        <v>100658</v>
      </c>
      <c r="O4262">
        <v>11</v>
      </c>
      <c r="P4262">
        <v>100660</v>
      </c>
      <c r="Q4262">
        <v>12</v>
      </c>
      <c r="R4262">
        <v>100660</v>
      </c>
      <c r="S4262">
        <v>13</v>
      </c>
      <c r="T4262">
        <v>100659</v>
      </c>
      <c r="U4262">
        <v>14</v>
      </c>
      <c r="V4262">
        <v>100659</v>
      </c>
      <c r="W4262">
        <v>15</v>
      </c>
      <c r="X4262">
        <v>100658</v>
      </c>
      <c r="Y4262">
        <v>16</v>
      </c>
      <c r="Z4262">
        <v>100659</v>
      </c>
      <c r="AA4262">
        <v>17</v>
      </c>
      <c r="AB4262">
        <v>100660</v>
      </c>
      <c r="AC4262">
        <v>19</v>
      </c>
      <c r="AD4262">
        <v>100660</v>
      </c>
      <c r="AE4262">
        <v>20</v>
      </c>
      <c r="AF4262">
        <v>202192</v>
      </c>
      <c r="AG4262">
        <v>18</v>
      </c>
      <c r="AH4262" t="e">
        <f>VLOOKUP(AF4262,关卡难度线!B:H,11,0)</f>
        <v>#N/A</v>
      </c>
    </row>
    <row r="4263" spans="14:34">
      <c r="N4263" s="14">
        <v>100659</v>
      </c>
      <c r="O4263">
        <v>11</v>
      </c>
      <c r="P4263">
        <v>100659</v>
      </c>
      <c r="Q4263">
        <v>12</v>
      </c>
      <c r="R4263">
        <v>100659</v>
      </c>
      <c r="S4263">
        <v>13</v>
      </c>
      <c r="T4263">
        <v>100658</v>
      </c>
      <c r="U4263">
        <v>14</v>
      </c>
      <c r="V4263">
        <v>100660</v>
      </c>
      <c r="W4263">
        <v>15</v>
      </c>
      <c r="X4263">
        <v>100660</v>
      </c>
      <c r="Y4263">
        <v>16</v>
      </c>
      <c r="Z4263">
        <v>100658</v>
      </c>
      <c r="AA4263">
        <v>17</v>
      </c>
      <c r="AB4263">
        <v>100660</v>
      </c>
      <c r="AC4263">
        <v>19</v>
      </c>
      <c r="AD4263">
        <v>100658</v>
      </c>
      <c r="AE4263">
        <v>20</v>
      </c>
      <c r="AF4263">
        <v>202193</v>
      </c>
      <c r="AG4263">
        <v>18</v>
      </c>
      <c r="AH4263" t="e">
        <f>VLOOKUP(AF4263,关卡难度线!B:H,11,0)</f>
        <v>#N/A</v>
      </c>
    </row>
    <row r="4264" spans="14:34">
      <c r="N4264" s="14">
        <v>100658</v>
      </c>
      <c r="O4264">
        <v>11</v>
      </c>
      <c r="P4264">
        <v>100659</v>
      </c>
      <c r="Q4264">
        <v>12</v>
      </c>
      <c r="R4264">
        <v>100658</v>
      </c>
      <c r="S4264">
        <v>13</v>
      </c>
      <c r="T4264">
        <v>100658</v>
      </c>
      <c r="U4264">
        <v>14</v>
      </c>
      <c r="V4264">
        <v>100658</v>
      </c>
      <c r="W4264">
        <v>15</v>
      </c>
      <c r="X4264">
        <v>100658</v>
      </c>
      <c r="Y4264">
        <v>16</v>
      </c>
      <c r="Z4264">
        <v>100658</v>
      </c>
      <c r="AA4264">
        <v>17</v>
      </c>
      <c r="AB4264">
        <v>100658</v>
      </c>
      <c r="AC4264">
        <v>19</v>
      </c>
      <c r="AD4264">
        <v>100659</v>
      </c>
      <c r="AE4264">
        <v>20</v>
      </c>
      <c r="AF4264">
        <v>202194</v>
      </c>
      <c r="AG4264">
        <v>18</v>
      </c>
      <c r="AH4264" t="e">
        <f>VLOOKUP(AF4264,关卡难度线!B:H,11,0)</f>
        <v>#N/A</v>
      </c>
    </row>
    <row r="4265" spans="14:34">
      <c r="N4265" s="14">
        <v>100659</v>
      </c>
      <c r="O4265">
        <v>11</v>
      </c>
      <c r="P4265">
        <v>100660</v>
      </c>
      <c r="Q4265">
        <v>12</v>
      </c>
      <c r="R4265">
        <v>100660</v>
      </c>
      <c r="S4265">
        <v>13</v>
      </c>
      <c r="T4265">
        <v>100660</v>
      </c>
      <c r="U4265">
        <v>14</v>
      </c>
      <c r="V4265">
        <v>100660</v>
      </c>
      <c r="W4265">
        <v>15</v>
      </c>
      <c r="X4265">
        <v>100658</v>
      </c>
      <c r="Y4265">
        <v>16</v>
      </c>
      <c r="Z4265">
        <v>100659</v>
      </c>
      <c r="AA4265">
        <v>17</v>
      </c>
      <c r="AB4265">
        <v>100659</v>
      </c>
      <c r="AC4265">
        <v>19</v>
      </c>
      <c r="AD4265">
        <v>100660</v>
      </c>
      <c r="AE4265">
        <v>20</v>
      </c>
      <c r="AF4265">
        <v>202195</v>
      </c>
      <c r="AG4265">
        <v>18</v>
      </c>
      <c r="AH4265" t="e">
        <f>VLOOKUP(AF4265,关卡难度线!B:H,11,0)</f>
        <v>#N/A</v>
      </c>
    </row>
    <row r="4266" spans="14:34">
      <c r="N4266" s="14">
        <v>100659</v>
      </c>
      <c r="O4266">
        <v>11</v>
      </c>
      <c r="P4266">
        <v>100660</v>
      </c>
      <c r="Q4266">
        <v>12</v>
      </c>
      <c r="R4266">
        <v>100659</v>
      </c>
      <c r="S4266">
        <v>13</v>
      </c>
      <c r="T4266">
        <v>100658</v>
      </c>
      <c r="U4266">
        <v>14</v>
      </c>
      <c r="V4266">
        <v>100660</v>
      </c>
      <c r="W4266">
        <v>15</v>
      </c>
      <c r="X4266">
        <v>100658</v>
      </c>
      <c r="Y4266">
        <v>16</v>
      </c>
      <c r="Z4266">
        <v>100658</v>
      </c>
      <c r="AA4266">
        <v>17</v>
      </c>
      <c r="AB4266">
        <v>100658</v>
      </c>
      <c r="AC4266">
        <v>19</v>
      </c>
      <c r="AD4266">
        <v>100658</v>
      </c>
      <c r="AE4266">
        <v>20</v>
      </c>
      <c r="AF4266">
        <v>202196</v>
      </c>
      <c r="AG4266">
        <v>18</v>
      </c>
      <c r="AH4266" t="e">
        <f>VLOOKUP(AF4266,关卡难度线!B:H,11,0)</f>
        <v>#N/A</v>
      </c>
    </row>
    <row r="4267" spans="14:34">
      <c r="N4267" s="14">
        <v>100658</v>
      </c>
      <c r="O4267">
        <v>11</v>
      </c>
      <c r="P4267">
        <v>100658</v>
      </c>
      <c r="Q4267">
        <v>12</v>
      </c>
      <c r="R4267">
        <v>100658</v>
      </c>
      <c r="S4267">
        <v>13</v>
      </c>
      <c r="T4267">
        <v>100659</v>
      </c>
      <c r="U4267">
        <v>14</v>
      </c>
      <c r="V4267">
        <v>100660</v>
      </c>
      <c r="W4267">
        <v>15</v>
      </c>
      <c r="X4267">
        <v>100659</v>
      </c>
      <c r="Y4267">
        <v>16</v>
      </c>
      <c r="Z4267">
        <v>100659</v>
      </c>
      <c r="AA4267">
        <v>17</v>
      </c>
      <c r="AB4267">
        <v>100660</v>
      </c>
      <c r="AC4267">
        <v>19</v>
      </c>
      <c r="AD4267">
        <v>100658</v>
      </c>
      <c r="AE4267">
        <v>20</v>
      </c>
      <c r="AF4267">
        <v>202197</v>
      </c>
      <c r="AG4267">
        <v>18</v>
      </c>
      <c r="AH4267" t="e">
        <f>VLOOKUP(AF4267,关卡难度线!B:H,11,0)</f>
        <v>#N/A</v>
      </c>
    </row>
    <row r="4268" spans="14:34">
      <c r="N4268" s="14">
        <v>100659</v>
      </c>
      <c r="O4268">
        <v>11</v>
      </c>
      <c r="P4268">
        <v>100658</v>
      </c>
      <c r="Q4268">
        <v>12</v>
      </c>
      <c r="R4268">
        <v>100658</v>
      </c>
      <c r="S4268">
        <v>13</v>
      </c>
      <c r="T4268">
        <v>100660</v>
      </c>
      <c r="U4268">
        <v>14</v>
      </c>
      <c r="V4268">
        <v>100659</v>
      </c>
      <c r="W4268">
        <v>15</v>
      </c>
      <c r="X4268">
        <v>100658</v>
      </c>
      <c r="Y4268">
        <v>16</v>
      </c>
      <c r="Z4268">
        <v>100660</v>
      </c>
      <c r="AA4268">
        <v>17</v>
      </c>
      <c r="AB4268">
        <v>100660</v>
      </c>
      <c r="AC4268">
        <v>19</v>
      </c>
      <c r="AD4268">
        <v>100660</v>
      </c>
      <c r="AE4268">
        <v>20</v>
      </c>
      <c r="AF4268">
        <v>202198</v>
      </c>
      <c r="AG4268">
        <v>18</v>
      </c>
      <c r="AH4268" t="e">
        <f>VLOOKUP(AF4268,关卡难度线!B:H,11,0)</f>
        <v>#N/A</v>
      </c>
    </row>
    <row r="4269" spans="14:34">
      <c r="N4269" s="14">
        <v>100659</v>
      </c>
      <c r="O4269">
        <v>11</v>
      </c>
      <c r="P4269">
        <v>100660</v>
      </c>
      <c r="Q4269">
        <v>12</v>
      </c>
      <c r="R4269">
        <v>100658</v>
      </c>
      <c r="S4269">
        <v>13</v>
      </c>
      <c r="T4269">
        <v>100660</v>
      </c>
      <c r="U4269">
        <v>14</v>
      </c>
      <c r="V4269">
        <v>100658</v>
      </c>
      <c r="W4269">
        <v>15</v>
      </c>
      <c r="X4269">
        <v>100658</v>
      </c>
      <c r="Y4269">
        <v>16</v>
      </c>
      <c r="Z4269">
        <v>100659</v>
      </c>
      <c r="AA4269">
        <v>17</v>
      </c>
      <c r="AB4269">
        <v>100659</v>
      </c>
      <c r="AC4269">
        <v>19</v>
      </c>
      <c r="AD4269">
        <v>100658</v>
      </c>
      <c r="AE4269">
        <v>20</v>
      </c>
      <c r="AF4269">
        <v>202199</v>
      </c>
      <c r="AG4269">
        <v>18</v>
      </c>
      <c r="AH4269" t="e">
        <f>VLOOKUP(AF4269,关卡难度线!B:H,11,0)</f>
        <v>#N/A</v>
      </c>
    </row>
    <row r="4270" spans="14:34">
      <c r="N4270" s="14">
        <v>100658</v>
      </c>
      <c r="O4270">
        <v>11</v>
      </c>
      <c r="P4270">
        <v>100658</v>
      </c>
      <c r="Q4270">
        <v>12</v>
      </c>
      <c r="R4270">
        <v>100660</v>
      </c>
      <c r="S4270">
        <v>13</v>
      </c>
      <c r="T4270">
        <v>100660</v>
      </c>
      <c r="U4270">
        <v>14</v>
      </c>
      <c r="V4270">
        <v>100658</v>
      </c>
      <c r="W4270">
        <v>15</v>
      </c>
      <c r="X4270">
        <v>100660</v>
      </c>
      <c r="Y4270">
        <v>16</v>
      </c>
      <c r="Z4270">
        <v>100658</v>
      </c>
      <c r="AA4270">
        <v>17</v>
      </c>
      <c r="AB4270">
        <v>100658</v>
      </c>
      <c r="AC4270">
        <v>19</v>
      </c>
      <c r="AD4270">
        <v>100658</v>
      </c>
      <c r="AE4270">
        <v>20</v>
      </c>
      <c r="AF4270">
        <v>202200</v>
      </c>
      <c r="AG4270">
        <v>18</v>
      </c>
      <c r="AH4270" t="e">
        <f>VLOOKUP(AF4270,关卡难度线!B:H,11,0)</f>
        <v>#N/A</v>
      </c>
    </row>
    <row r="4271" spans="14:34">
      <c r="N4271" s="14">
        <v>100660</v>
      </c>
      <c r="O4271">
        <v>11</v>
      </c>
      <c r="P4271">
        <v>100660</v>
      </c>
      <c r="Q4271">
        <v>12</v>
      </c>
      <c r="R4271">
        <v>100660</v>
      </c>
      <c r="S4271">
        <v>13</v>
      </c>
      <c r="T4271">
        <v>100660</v>
      </c>
      <c r="U4271">
        <v>14</v>
      </c>
      <c r="V4271">
        <v>100658</v>
      </c>
      <c r="W4271">
        <v>15</v>
      </c>
      <c r="X4271">
        <v>100659</v>
      </c>
      <c r="Y4271">
        <v>16</v>
      </c>
      <c r="Z4271">
        <v>100658</v>
      </c>
      <c r="AA4271">
        <v>17</v>
      </c>
      <c r="AB4271">
        <v>100660</v>
      </c>
      <c r="AC4271">
        <v>19</v>
      </c>
      <c r="AD4271">
        <v>100659</v>
      </c>
      <c r="AE4271">
        <v>20</v>
      </c>
      <c r="AF4271">
        <v>202191</v>
      </c>
      <c r="AG4271">
        <v>18</v>
      </c>
      <c r="AH4271" t="e">
        <f>VLOOKUP(AF4271,关卡难度线!B:H,11,0)</f>
        <v>#N/A</v>
      </c>
    </row>
    <row r="4272" spans="14:34">
      <c r="N4272" s="14">
        <v>100658</v>
      </c>
      <c r="O4272">
        <v>11</v>
      </c>
      <c r="P4272">
        <v>100660</v>
      </c>
      <c r="Q4272">
        <v>12</v>
      </c>
      <c r="R4272">
        <v>100660</v>
      </c>
      <c r="S4272">
        <v>13</v>
      </c>
      <c r="T4272">
        <v>100659</v>
      </c>
      <c r="U4272">
        <v>14</v>
      </c>
      <c r="V4272">
        <v>100659</v>
      </c>
      <c r="W4272">
        <v>15</v>
      </c>
      <c r="X4272">
        <v>100658</v>
      </c>
      <c r="Y4272">
        <v>16</v>
      </c>
      <c r="Z4272">
        <v>100659</v>
      </c>
      <c r="AA4272">
        <v>17</v>
      </c>
      <c r="AB4272">
        <v>100660</v>
      </c>
      <c r="AC4272">
        <v>19</v>
      </c>
      <c r="AD4272">
        <v>100660</v>
      </c>
      <c r="AE4272">
        <v>20</v>
      </c>
      <c r="AF4272">
        <v>202192</v>
      </c>
      <c r="AG4272">
        <v>18</v>
      </c>
      <c r="AH4272" t="e">
        <f>VLOOKUP(AF4272,关卡难度线!B:H,11,0)</f>
        <v>#N/A</v>
      </c>
    </row>
    <row r="4273" spans="14:34">
      <c r="N4273" s="14">
        <v>100659</v>
      </c>
      <c r="O4273">
        <v>11</v>
      </c>
      <c r="P4273">
        <v>100659</v>
      </c>
      <c r="Q4273">
        <v>12</v>
      </c>
      <c r="R4273">
        <v>100659</v>
      </c>
      <c r="S4273">
        <v>13</v>
      </c>
      <c r="T4273">
        <v>100658</v>
      </c>
      <c r="U4273">
        <v>14</v>
      </c>
      <c r="V4273">
        <v>100660</v>
      </c>
      <c r="W4273">
        <v>15</v>
      </c>
      <c r="X4273">
        <v>100660</v>
      </c>
      <c r="Y4273">
        <v>16</v>
      </c>
      <c r="Z4273">
        <v>100658</v>
      </c>
      <c r="AA4273">
        <v>17</v>
      </c>
      <c r="AB4273">
        <v>100660</v>
      </c>
      <c r="AC4273">
        <v>19</v>
      </c>
      <c r="AD4273">
        <v>100658</v>
      </c>
      <c r="AE4273">
        <v>20</v>
      </c>
      <c r="AF4273">
        <v>202193</v>
      </c>
      <c r="AG4273">
        <v>18</v>
      </c>
      <c r="AH4273" t="e">
        <f>VLOOKUP(AF4273,关卡难度线!B:H,11,0)</f>
        <v>#N/A</v>
      </c>
    </row>
    <row r="4274" spans="14:34">
      <c r="N4274" s="14">
        <v>100658</v>
      </c>
      <c r="O4274">
        <v>11</v>
      </c>
      <c r="P4274">
        <v>100659</v>
      </c>
      <c r="Q4274">
        <v>12</v>
      </c>
      <c r="R4274">
        <v>100658</v>
      </c>
      <c r="S4274">
        <v>13</v>
      </c>
      <c r="T4274">
        <v>100658</v>
      </c>
      <c r="U4274">
        <v>14</v>
      </c>
      <c r="V4274">
        <v>100658</v>
      </c>
      <c r="W4274">
        <v>15</v>
      </c>
      <c r="X4274">
        <v>100658</v>
      </c>
      <c r="Y4274">
        <v>16</v>
      </c>
      <c r="Z4274">
        <v>100658</v>
      </c>
      <c r="AA4274">
        <v>17</v>
      </c>
      <c r="AB4274">
        <v>100658</v>
      </c>
      <c r="AC4274">
        <v>19</v>
      </c>
      <c r="AD4274">
        <v>100659</v>
      </c>
      <c r="AE4274">
        <v>20</v>
      </c>
      <c r="AF4274">
        <v>202194</v>
      </c>
      <c r="AG4274">
        <v>18</v>
      </c>
      <c r="AH4274" t="e">
        <f>VLOOKUP(AF4274,关卡难度线!B:H,11,0)</f>
        <v>#N/A</v>
      </c>
    </row>
    <row r="4275" spans="14:34">
      <c r="N4275" s="14">
        <v>100659</v>
      </c>
      <c r="O4275">
        <v>11</v>
      </c>
      <c r="P4275">
        <v>100660</v>
      </c>
      <c r="Q4275">
        <v>12</v>
      </c>
      <c r="R4275">
        <v>100660</v>
      </c>
      <c r="S4275">
        <v>13</v>
      </c>
      <c r="T4275">
        <v>100660</v>
      </c>
      <c r="U4275">
        <v>14</v>
      </c>
      <c r="V4275">
        <v>100660</v>
      </c>
      <c r="W4275">
        <v>15</v>
      </c>
      <c r="X4275">
        <v>100658</v>
      </c>
      <c r="Y4275">
        <v>16</v>
      </c>
      <c r="Z4275">
        <v>100659</v>
      </c>
      <c r="AA4275">
        <v>17</v>
      </c>
      <c r="AB4275">
        <v>100659</v>
      </c>
      <c r="AC4275">
        <v>19</v>
      </c>
      <c r="AD4275">
        <v>100660</v>
      </c>
      <c r="AE4275">
        <v>20</v>
      </c>
      <c r="AF4275">
        <v>202195</v>
      </c>
      <c r="AG4275">
        <v>18</v>
      </c>
      <c r="AH4275" t="e">
        <f>VLOOKUP(AF4275,关卡难度线!B:H,11,0)</f>
        <v>#N/A</v>
      </c>
    </row>
    <row r="4276" spans="14:34">
      <c r="N4276" s="14">
        <v>100659</v>
      </c>
      <c r="O4276">
        <v>11</v>
      </c>
      <c r="P4276">
        <v>100660</v>
      </c>
      <c r="Q4276">
        <v>12</v>
      </c>
      <c r="R4276">
        <v>100659</v>
      </c>
      <c r="S4276">
        <v>13</v>
      </c>
      <c r="T4276">
        <v>100658</v>
      </c>
      <c r="U4276">
        <v>14</v>
      </c>
      <c r="V4276">
        <v>100660</v>
      </c>
      <c r="W4276">
        <v>15</v>
      </c>
      <c r="X4276">
        <v>100658</v>
      </c>
      <c r="Y4276">
        <v>16</v>
      </c>
      <c r="Z4276">
        <v>100658</v>
      </c>
      <c r="AA4276">
        <v>17</v>
      </c>
      <c r="AB4276">
        <v>100658</v>
      </c>
      <c r="AC4276">
        <v>19</v>
      </c>
      <c r="AD4276">
        <v>100658</v>
      </c>
      <c r="AE4276">
        <v>20</v>
      </c>
      <c r="AF4276">
        <v>202196</v>
      </c>
      <c r="AG4276">
        <v>18</v>
      </c>
      <c r="AH4276" t="e">
        <f>VLOOKUP(AF4276,关卡难度线!B:H,11,0)</f>
        <v>#N/A</v>
      </c>
    </row>
    <row r="4277" spans="14:34">
      <c r="N4277" s="14">
        <v>100658</v>
      </c>
      <c r="O4277">
        <v>11</v>
      </c>
      <c r="P4277">
        <v>100658</v>
      </c>
      <c r="Q4277">
        <v>12</v>
      </c>
      <c r="R4277">
        <v>100658</v>
      </c>
      <c r="S4277">
        <v>13</v>
      </c>
      <c r="T4277">
        <v>100659</v>
      </c>
      <c r="U4277">
        <v>14</v>
      </c>
      <c r="V4277">
        <v>100660</v>
      </c>
      <c r="W4277">
        <v>15</v>
      </c>
      <c r="X4277">
        <v>100659</v>
      </c>
      <c r="Y4277">
        <v>16</v>
      </c>
      <c r="Z4277">
        <v>100659</v>
      </c>
      <c r="AA4277">
        <v>17</v>
      </c>
      <c r="AB4277">
        <v>100660</v>
      </c>
      <c r="AC4277">
        <v>19</v>
      </c>
      <c r="AD4277">
        <v>100658</v>
      </c>
      <c r="AE4277">
        <v>20</v>
      </c>
      <c r="AF4277">
        <v>202197</v>
      </c>
      <c r="AG4277">
        <v>18</v>
      </c>
      <c r="AH4277" t="e">
        <f>VLOOKUP(AF4277,关卡难度线!B:H,11,0)</f>
        <v>#N/A</v>
      </c>
    </row>
    <row r="4278" spans="14:34">
      <c r="N4278" s="14">
        <v>100659</v>
      </c>
      <c r="O4278">
        <v>11</v>
      </c>
      <c r="P4278">
        <v>100658</v>
      </c>
      <c r="Q4278">
        <v>12</v>
      </c>
      <c r="R4278">
        <v>100658</v>
      </c>
      <c r="S4278">
        <v>13</v>
      </c>
      <c r="T4278">
        <v>100660</v>
      </c>
      <c r="U4278">
        <v>14</v>
      </c>
      <c r="V4278">
        <v>100659</v>
      </c>
      <c r="W4278">
        <v>15</v>
      </c>
      <c r="X4278">
        <v>100658</v>
      </c>
      <c r="Y4278">
        <v>16</v>
      </c>
      <c r="Z4278">
        <v>100660</v>
      </c>
      <c r="AA4278">
        <v>17</v>
      </c>
      <c r="AB4278">
        <v>100660</v>
      </c>
      <c r="AC4278">
        <v>19</v>
      </c>
      <c r="AD4278">
        <v>100660</v>
      </c>
      <c r="AE4278">
        <v>20</v>
      </c>
      <c r="AF4278">
        <v>202198</v>
      </c>
      <c r="AG4278">
        <v>18</v>
      </c>
      <c r="AH4278" t="e">
        <f>VLOOKUP(AF4278,关卡难度线!B:H,11,0)</f>
        <v>#N/A</v>
      </c>
    </row>
    <row r="4279" spans="14:34">
      <c r="N4279" s="14">
        <v>100659</v>
      </c>
      <c r="O4279">
        <v>11</v>
      </c>
      <c r="P4279">
        <v>100660</v>
      </c>
      <c r="Q4279">
        <v>12</v>
      </c>
      <c r="R4279">
        <v>100658</v>
      </c>
      <c r="S4279">
        <v>13</v>
      </c>
      <c r="T4279">
        <v>100660</v>
      </c>
      <c r="U4279">
        <v>14</v>
      </c>
      <c r="V4279">
        <v>100658</v>
      </c>
      <c r="W4279">
        <v>15</v>
      </c>
      <c r="X4279">
        <v>100658</v>
      </c>
      <c r="Y4279">
        <v>16</v>
      </c>
      <c r="Z4279">
        <v>100659</v>
      </c>
      <c r="AA4279">
        <v>17</v>
      </c>
      <c r="AB4279">
        <v>100659</v>
      </c>
      <c r="AC4279">
        <v>19</v>
      </c>
      <c r="AD4279">
        <v>100658</v>
      </c>
      <c r="AE4279">
        <v>20</v>
      </c>
      <c r="AF4279">
        <v>202199</v>
      </c>
      <c r="AG4279">
        <v>18</v>
      </c>
      <c r="AH4279" t="e">
        <f>VLOOKUP(AF4279,关卡难度线!B:H,11,0)</f>
        <v>#N/A</v>
      </c>
    </row>
    <row r="4280" spans="14:34">
      <c r="N4280" s="14">
        <v>100658</v>
      </c>
      <c r="O4280">
        <v>11</v>
      </c>
      <c r="P4280">
        <v>100658</v>
      </c>
      <c r="Q4280">
        <v>12</v>
      </c>
      <c r="R4280">
        <v>100660</v>
      </c>
      <c r="S4280">
        <v>13</v>
      </c>
      <c r="T4280">
        <v>100660</v>
      </c>
      <c r="U4280">
        <v>14</v>
      </c>
      <c r="V4280">
        <v>100658</v>
      </c>
      <c r="W4280">
        <v>15</v>
      </c>
      <c r="X4280">
        <v>100660</v>
      </c>
      <c r="Y4280">
        <v>16</v>
      </c>
      <c r="Z4280">
        <v>100658</v>
      </c>
      <c r="AA4280">
        <v>17</v>
      </c>
      <c r="AB4280">
        <v>100658</v>
      </c>
      <c r="AC4280">
        <v>19</v>
      </c>
      <c r="AD4280">
        <v>100658</v>
      </c>
      <c r="AE4280">
        <v>20</v>
      </c>
      <c r="AF4280">
        <v>202200</v>
      </c>
      <c r="AG4280">
        <v>18</v>
      </c>
      <c r="AH4280" t="e">
        <f>VLOOKUP(AF4280,关卡难度线!B:H,11,0)</f>
        <v>#N/A</v>
      </c>
    </row>
    <row r="4281" spans="14:34">
      <c r="N4281" s="14">
        <v>100662</v>
      </c>
      <c r="O4281">
        <v>11</v>
      </c>
      <c r="P4281">
        <v>100661</v>
      </c>
      <c r="Q4281">
        <v>12</v>
      </c>
      <c r="R4281">
        <v>100661</v>
      </c>
      <c r="S4281">
        <v>13</v>
      </c>
      <c r="T4281">
        <v>100661</v>
      </c>
      <c r="U4281">
        <v>14</v>
      </c>
      <c r="V4281">
        <v>100662</v>
      </c>
      <c r="W4281">
        <v>15</v>
      </c>
      <c r="X4281">
        <v>100661</v>
      </c>
      <c r="Y4281">
        <v>16</v>
      </c>
      <c r="Z4281">
        <v>100662</v>
      </c>
      <c r="AA4281">
        <v>17</v>
      </c>
      <c r="AB4281">
        <v>100661</v>
      </c>
      <c r="AC4281">
        <v>19</v>
      </c>
      <c r="AD4281">
        <v>100663</v>
      </c>
      <c r="AE4281">
        <v>20</v>
      </c>
      <c r="AF4281">
        <v>202201</v>
      </c>
      <c r="AG4281">
        <v>18</v>
      </c>
      <c r="AH4281" t="e">
        <f>VLOOKUP(AF4281,关卡难度线!B:H,11,0)</f>
        <v>#N/A</v>
      </c>
    </row>
    <row r="4282" spans="14:34">
      <c r="N4282" s="14">
        <v>100663</v>
      </c>
      <c r="O4282">
        <v>11</v>
      </c>
      <c r="P4282">
        <v>100661</v>
      </c>
      <c r="Q4282">
        <v>12</v>
      </c>
      <c r="R4282">
        <v>100662</v>
      </c>
      <c r="S4282">
        <v>13</v>
      </c>
      <c r="T4282">
        <v>100663</v>
      </c>
      <c r="U4282">
        <v>14</v>
      </c>
      <c r="V4282">
        <v>100661</v>
      </c>
      <c r="W4282">
        <v>15</v>
      </c>
      <c r="X4282">
        <v>100661</v>
      </c>
      <c r="Y4282">
        <v>16</v>
      </c>
      <c r="Z4282">
        <v>100661</v>
      </c>
      <c r="AA4282">
        <v>17</v>
      </c>
      <c r="AB4282">
        <v>100662</v>
      </c>
      <c r="AC4282">
        <v>19</v>
      </c>
      <c r="AD4282">
        <v>100662</v>
      </c>
      <c r="AE4282">
        <v>20</v>
      </c>
      <c r="AF4282">
        <v>202202</v>
      </c>
      <c r="AG4282">
        <v>18</v>
      </c>
      <c r="AH4282" t="e">
        <f>VLOOKUP(AF4282,关卡难度线!B:H,11,0)</f>
        <v>#N/A</v>
      </c>
    </row>
    <row r="4283" spans="14:34">
      <c r="N4283" s="14">
        <v>100663</v>
      </c>
      <c r="O4283">
        <v>11</v>
      </c>
      <c r="P4283">
        <v>100663</v>
      </c>
      <c r="Q4283">
        <v>12</v>
      </c>
      <c r="R4283">
        <v>100662</v>
      </c>
      <c r="S4283">
        <v>13</v>
      </c>
      <c r="T4283">
        <v>100661</v>
      </c>
      <c r="U4283">
        <v>14</v>
      </c>
      <c r="V4283">
        <v>100663</v>
      </c>
      <c r="W4283">
        <v>15</v>
      </c>
      <c r="X4283">
        <v>100663</v>
      </c>
      <c r="Y4283">
        <v>16</v>
      </c>
      <c r="Z4283">
        <v>100662</v>
      </c>
      <c r="AA4283">
        <v>17</v>
      </c>
      <c r="AB4283">
        <v>100661</v>
      </c>
      <c r="AC4283">
        <v>19</v>
      </c>
      <c r="AD4283">
        <v>100661</v>
      </c>
      <c r="AE4283">
        <v>20</v>
      </c>
      <c r="AF4283">
        <v>202203</v>
      </c>
      <c r="AG4283">
        <v>18</v>
      </c>
      <c r="AH4283" t="e">
        <f>VLOOKUP(AF4283,关卡难度线!B:H,11,0)</f>
        <v>#N/A</v>
      </c>
    </row>
    <row r="4284" spans="14:34">
      <c r="N4284" s="14">
        <v>100662</v>
      </c>
      <c r="O4284">
        <v>11</v>
      </c>
      <c r="P4284">
        <v>100662</v>
      </c>
      <c r="Q4284">
        <v>12</v>
      </c>
      <c r="R4284">
        <v>100662</v>
      </c>
      <c r="S4284">
        <v>13</v>
      </c>
      <c r="T4284">
        <v>100663</v>
      </c>
      <c r="U4284">
        <v>14</v>
      </c>
      <c r="V4284">
        <v>100663</v>
      </c>
      <c r="W4284">
        <v>15</v>
      </c>
      <c r="X4284">
        <v>100662</v>
      </c>
      <c r="Y4284">
        <v>16</v>
      </c>
      <c r="Z4284">
        <v>100663</v>
      </c>
      <c r="AA4284">
        <v>17</v>
      </c>
      <c r="AB4284">
        <v>100661</v>
      </c>
      <c r="AC4284">
        <v>19</v>
      </c>
      <c r="AD4284">
        <v>100661</v>
      </c>
      <c r="AE4284">
        <v>20</v>
      </c>
      <c r="AF4284">
        <v>202204</v>
      </c>
      <c r="AG4284">
        <v>18</v>
      </c>
      <c r="AH4284" t="e">
        <f>VLOOKUP(AF4284,关卡难度线!B:H,11,0)</f>
        <v>#N/A</v>
      </c>
    </row>
    <row r="4285" spans="14:34">
      <c r="N4285" s="14">
        <v>100663</v>
      </c>
      <c r="O4285">
        <v>11</v>
      </c>
      <c r="P4285">
        <v>100661</v>
      </c>
      <c r="Q4285">
        <v>12</v>
      </c>
      <c r="R4285">
        <v>100661</v>
      </c>
      <c r="S4285">
        <v>13</v>
      </c>
      <c r="T4285">
        <v>100663</v>
      </c>
      <c r="U4285">
        <v>14</v>
      </c>
      <c r="V4285">
        <v>100661</v>
      </c>
      <c r="W4285">
        <v>15</v>
      </c>
      <c r="X4285">
        <v>100663</v>
      </c>
      <c r="Y4285">
        <v>16</v>
      </c>
      <c r="Z4285">
        <v>100662</v>
      </c>
      <c r="AA4285">
        <v>17</v>
      </c>
      <c r="AB4285">
        <v>100662</v>
      </c>
      <c r="AC4285">
        <v>19</v>
      </c>
      <c r="AD4285">
        <v>100661</v>
      </c>
      <c r="AE4285">
        <v>20</v>
      </c>
      <c r="AF4285">
        <v>202205</v>
      </c>
      <c r="AG4285">
        <v>18</v>
      </c>
      <c r="AH4285" t="e">
        <f>VLOOKUP(AF4285,关卡难度线!B:H,11,0)</f>
        <v>#N/A</v>
      </c>
    </row>
    <row r="4286" spans="14:34">
      <c r="N4286" s="14">
        <v>100661</v>
      </c>
      <c r="O4286">
        <v>11</v>
      </c>
      <c r="P4286">
        <v>100663</v>
      </c>
      <c r="Q4286">
        <v>12</v>
      </c>
      <c r="R4286">
        <v>100663</v>
      </c>
      <c r="S4286">
        <v>13</v>
      </c>
      <c r="T4286">
        <v>100663</v>
      </c>
      <c r="U4286">
        <v>14</v>
      </c>
      <c r="V4286">
        <v>100661</v>
      </c>
      <c r="W4286">
        <v>15</v>
      </c>
      <c r="X4286">
        <v>100663</v>
      </c>
      <c r="Y4286">
        <v>16</v>
      </c>
      <c r="Z4286">
        <v>100662</v>
      </c>
      <c r="AA4286">
        <v>17</v>
      </c>
      <c r="AB4286">
        <v>100663</v>
      </c>
      <c r="AC4286">
        <v>19</v>
      </c>
      <c r="AD4286">
        <v>100661</v>
      </c>
      <c r="AE4286">
        <v>20</v>
      </c>
      <c r="AF4286">
        <v>202206</v>
      </c>
      <c r="AG4286">
        <v>18</v>
      </c>
      <c r="AH4286" t="e">
        <f>VLOOKUP(AF4286,关卡难度线!B:H,11,0)</f>
        <v>#N/A</v>
      </c>
    </row>
    <row r="4287" spans="14:34">
      <c r="N4287" s="14">
        <v>100661</v>
      </c>
      <c r="O4287">
        <v>11</v>
      </c>
      <c r="P4287">
        <v>100662</v>
      </c>
      <c r="Q4287">
        <v>12</v>
      </c>
      <c r="R4287">
        <v>100661</v>
      </c>
      <c r="S4287">
        <v>13</v>
      </c>
      <c r="T4287">
        <v>100661</v>
      </c>
      <c r="U4287">
        <v>14</v>
      </c>
      <c r="V4287">
        <v>100661</v>
      </c>
      <c r="W4287">
        <v>15</v>
      </c>
      <c r="X4287">
        <v>100661</v>
      </c>
      <c r="Y4287">
        <v>16</v>
      </c>
      <c r="Z4287">
        <v>100661</v>
      </c>
      <c r="AA4287">
        <v>17</v>
      </c>
      <c r="AB4287">
        <v>100661</v>
      </c>
      <c r="AC4287">
        <v>19</v>
      </c>
      <c r="AD4287">
        <v>100661</v>
      </c>
      <c r="AE4287">
        <v>20</v>
      </c>
      <c r="AF4287">
        <v>202207</v>
      </c>
      <c r="AG4287">
        <v>18</v>
      </c>
      <c r="AH4287" t="e">
        <f>VLOOKUP(AF4287,关卡难度线!B:H,11,0)</f>
        <v>#N/A</v>
      </c>
    </row>
    <row r="4288" spans="14:34">
      <c r="N4288" s="14">
        <v>100663</v>
      </c>
      <c r="O4288">
        <v>11</v>
      </c>
      <c r="P4288">
        <v>100661</v>
      </c>
      <c r="Q4288">
        <v>12</v>
      </c>
      <c r="R4288">
        <v>100661</v>
      </c>
      <c r="S4288">
        <v>13</v>
      </c>
      <c r="T4288">
        <v>100663</v>
      </c>
      <c r="U4288">
        <v>14</v>
      </c>
      <c r="V4288">
        <v>100663</v>
      </c>
      <c r="W4288">
        <v>15</v>
      </c>
      <c r="X4288">
        <v>100661</v>
      </c>
      <c r="Y4288">
        <v>16</v>
      </c>
      <c r="Z4288">
        <v>100663</v>
      </c>
      <c r="AA4288">
        <v>17</v>
      </c>
      <c r="AB4288">
        <v>100663</v>
      </c>
      <c r="AC4288">
        <v>19</v>
      </c>
      <c r="AD4288">
        <v>100661</v>
      </c>
      <c r="AE4288">
        <v>20</v>
      </c>
      <c r="AF4288">
        <v>202208</v>
      </c>
      <c r="AG4288">
        <v>18</v>
      </c>
      <c r="AH4288" t="e">
        <f>VLOOKUP(AF4288,关卡难度线!B:H,11,0)</f>
        <v>#N/A</v>
      </c>
    </row>
    <row r="4289" spans="14:34">
      <c r="N4289" s="14">
        <v>100661</v>
      </c>
      <c r="O4289">
        <v>11</v>
      </c>
      <c r="P4289">
        <v>100663</v>
      </c>
      <c r="Q4289">
        <v>12</v>
      </c>
      <c r="R4289">
        <v>100662</v>
      </c>
      <c r="S4289">
        <v>13</v>
      </c>
      <c r="T4289">
        <v>100663</v>
      </c>
      <c r="U4289">
        <v>14</v>
      </c>
      <c r="V4289">
        <v>100661</v>
      </c>
      <c r="W4289">
        <v>15</v>
      </c>
      <c r="X4289">
        <v>100663</v>
      </c>
      <c r="Y4289">
        <v>16</v>
      </c>
      <c r="Z4289">
        <v>100663</v>
      </c>
      <c r="AA4289">
        <v>17</v>
      </c>
      <c r="AB4289">
        <v>100661</v>
      </c>
      <c r="AC4289">
        <v>19</v>
      </c>
      <c r="AD4289">
        <v>100662</v>
      </c>
      <c r="AE4289">
        <v>20</v>
      </c>
      <c r="AF4289">
        <v>202209</v>
      </c>
      <c r="AG4289">
        <v>18</v>
      </c>
      <c r="AH4289" t="e">
        <f>VLOOKUP(AF4289,关卡难度线!B:H,11,0)</f>
        <v>#N/A</v>
      </c>
    </row>
    <row r="4290" spans="14:34">
      <c r="N4290" s="14">
        <v>100662</v>
      </c>
      <c r="O4290">
        <v>11</v>
      </c>
      <c r="P4290">
        <v>100662</v>
      </c>
      <c r="Q4290">
        <v>12</v>
      </c>
      <c r="R4290">
        <v>100661</v>
      </c>
      <c r="S4290">
        <v>13</v>
      </c>
      <c r="T4290">
        <v>100661</v>
      </c>
      <c r="U4290">
        <v>14</v>
      </c>
      <c r="V4290">
        <v>100663</v>
      </c>
      <c r="W4290">
        <v>15</v>
      </c>
      <c r="X4290">
        <v>100662</v>
      </c>
      <c r="Y4290">
        <v>16</v>
      </c>
      <c r="Z4290">
        <v>100663</v>
      </c>
      <c r="AA4290">
        <v>17</v>
      </c>
      <c r="AB4290">
        <v>100663</v>
      </c>
      <c r="AC4290">
        <v>19</v>
      </c>
      <c r="AD4290">
        <v>100661</v>
      </c>
      <c r="AE4290">
        <v>20</v>
      </c>
      <c r="AF4290">
        <v>202210</v>
      </c>
      <c r="AG4290">
        <v>18</v>
      </c>
      <c r="AH4290" t="e">
        <f>VLOOKUP(AF4290,关卡难度线!B:H,11,0)</f>
        <v>#N/A</v>
      </c>
    </row>
    <row r="4291" spans="14:34">
      <c r="N4291" s="14">
        <v>100662</v>
      </c>
      <c r="O4291">
        <v>11</v>
      </c>
      <c r="P4291">
        <v>100661</v>
      </c>
      <c r="Q4291">
        <v>12</v>
      </c>
      <c r="R4291">
        <v>100661</v>
      </c>
      <c r="S4291">
        <v>13</v>
      </c>
      <c r="T4291">
        <v>100661</v>
      </c>
      <c r="U4291">
        <v>14</v>
      </c>
      <c r="V4291">
        <v>100662</v>
      </c>
      <c r="W4291">
        <v>15</v>
      </c>
      <c r="X4291">
        <v>100661</v>
      </c>
      <c r="Y4291">
        <v>16</v>
      </c>
      <c r="Z4291">
        <v>100662</v>
      </c>
      <c r="AA4291">
        <v>17</v>
      </c>
      <c r="AB4291">
        <v>100661</v>
      </c>
      <c r="AC4291">
        <v>19</v>
      </c>
      <c r="AD4291">
        <v>100663</v>
      </c>
      <c r="AE4291">
        <v>20</v>
      </c>
      <c r="AF4291">
        <v>202201</v>
      </c>
      <c r="AG4291">
        <v>18</v>
      </c>
      <c r="AH4291" t="e">
        <f>VLOOKUP(AF4291,关卡难度线!B:H,11,0)</f>
        <v>#N/A</v>
      </c>
    </row>
    <row r="4292" spans="14:34">
      <c r="N4292" s="14">
        <v>100663</v>
      </c>
      <c r="O4292">
        <v>11</v>
      </c>
      <c r="P4292">
        <v>100661</v>
      </c>
      <c r="Q4292">
        <v>12</v>
      </c>
      <c r="R4292">
        <v>100662</v>
      </c>
      <c r="S4292">
        <v>13</v>
      </c>
      <c r="T4292">
        <v>100663</v>
      </c>
      <c r="U4292">
        <v>14</v>
      </c>
      <c r="V4292">
        <v>100661</v>
      </c>
      <c r="W4292">
        <v>15</v>
      </c>
      <c r="X4292">
        <v>100661</v>
      </c>
      <c r="Y4292">
        <v>16</v>
      </c>
      <c r="Z4292">
        <v>100661</v>
      </c>
      <c r="AA4292">
        <v>17</v>
      </c>
      <c r="AB4292">
        <v>100662</v>
      </c>
      <c r="AC4292">
        <v>19</v>
      </c>
      <c r="AD4292">
        <v>100662</v>
      </c>
      <c r="AE4292">
        <v>20</v>
      </c>
      <c r="AF4292">
        <v>202202</v>
      </c>
      <c r="AG4292">
        <v>18</v>
      </c>
      <c r="AH4292" t="e">
        <f>VLOOKUP(AF4292,关卡难度线!B:H,11,0)</f>
        <v>#N/A</v>
      </c>
    </row>
    <row r="4293" spans="14:34">
      <c r="N4293" s="14">
        <v>100663</v>
      </c>
      <c r="O4293">
        <v>11</v>
      </c>
      <c r="P4293">
        <v>100663</v>
      </c>
      <c r="Q4293">
        <v>12</v>
      </c>
      <c r="R4293">
        <v>100662</v>
      </c>
      <c r="S4293">
        <v>13</v>
      </c>
      <c r="T4293">
        <v>100661</v>
      </c>
      <c r="U4293">
        <v>14</v>
      </c>
      <c r="V4293">
        <v>100663</v>
      </c>
      <c r="W4293">
        <v>15</v>
      </c>
      <c r="X4293">
        <v>100663</v>
      </c>
      <c r="Y4293">
        <v>16</v>
      </c>
      <c r="Z4293">
        <v>100662</v>
      </c>
      <c r="AA4293">
        <v>17</v>
      </c>
      <c r="AB4293">
        <v>100661</v>
      </c>
      <c r="AC4293">
        <v>19</v>
      </c>
      <c r="AD4293">
        <v>100661</v>
      </c>
      <c r="AE4293">
        <v>20</v>
      </c>
      <c r="AF4293">
        <v>202203</v>
      </c>
      <c r="AG4293">
        <v>18</v>
      </c>
      <c r="AH4293" t="e">
        <f>VLOOKUP(AF4293,关卡难度线!B:H,11,0)</f>
        <v>#N/A</v>
      </c>
    </row>
    <row r="4294" spans="14:34">
      <c r="N4294" s="14">
        <v>100662</v>
      </c>
      <c r="O4294">
        <v>11</v>
      </c>
      <c r="P4294">
        <v>100662</v>
      </c>
      <c r="Q4294">
        <v>12</v>
      </c>
      <c r="R4294">
        <v>100662</v>
      </c>
      <c r="S4294">
        <v>13</v>
      </c>
      <c r="T4294">
        <v>100663</v>
      </c>
      <c r="U4294">
        <v>14</v>
      </c>
      <c r="V4294">
        <v>100663</v>
      </c>
      <c r="W4294">
        <v>15</v>
      </c>
      <c r="X4294">
        <v>100662</v>
      </c>
      <c r="Y4294">
        <v>16</v>
      </c>
      <c r="Z4294">
        <v>100663</v>
      </c>
      <c r="AA4294">
        <v>17</v>
      </c>
      <c r="AB4294">
        <v>100661</v>
      </c>
      <c r="AC4294">
        <v>19</v>
      </c>
      <c r="AD4294">
        <v>100661</v>
      </c>
      <c r="AE4294">
        <v>20</v>
      </c>
      <c r="AF4294">
        <v>202204</v>
      </c>
      <c r="AG4294">
        <v>18</v>
      </c>
      <c r="AH4294" t="e">
        <f>VLOOKUP(AF4294,关卡难度线!B:H,11,0)</f>
        <v>#N/A</v>
      </c>
    </row>
    <row r="4295" spans="14:34">
      <c r="N4295" s="14">
        <v>100663</v>
      </c>
      <c r="O4295">
        <v>11</v>
      </c>
      <c r="P4295">
        <v>100661</v>
      </c>
      <c r="Q4295">
        <v>12</v>
      </c>
      <c r="R4295">
        <v>100661</v>
      </c>
      <c r="S4295">
        <v>13</v>
      </c>
      <c r="T4295">
        <v>100663</v>
      </c>
      <c r="U4295">
        <v>14</v>
      </c>
      <c r="V4295">
        <v>100661</v>
      </c>
      <c r="W4295">
        <v>15</v>
      </c>
      <c r="X4295">
        <v>100663</v>
      </c>
      <c r="Y4295">
        <v>16</v>
      </c>
      <c r="Z4295">
        <v>100662</v>
      </c>
      <c r="AA4295">
        <v>17</v>
      </c>
      <c r="AB4295">
        <v>100662</v>
      </c>
      <c r="AC4295">
        <v>19</v>
      </c>
      <c r="AD4295">
        <v>100661</v>
      </c>
      <c r="AE4295">
        <v>20</v>
      </c>
      <c r="AF4295">
        <v>202205</v>
      </c>
      <c r="AG4295">
        <v>18</v>
      </c>
      <c r="AH4295" t="e">
        <f>VLOOKUP(AF4295,关卡难度线!B:H,11,0)</f>
        <v>#N/A</v>
      </c>
    </row>
    <row r="4296" spans="14:34">
      <c r="N4296" s="14">
        <v>100661</v>
      </c>
      <c r="O4296">
        <v>11</v>
      </c>
      <c r="P4296">
        <v>100663</v>
      </c>
      <c r="Q4296">
        <v>12</v>
      </c>
      <c r="R4296">
        <v>100663</v>
      </c>
      <c r="S4296">
        <v>13</v>
      </c>
      <c r="T4296">
        <v>100663</v>
      </c>
      <c r="U4296">
        <v>14</v>
      </c>
      <c r="V4296">
        <v>100661</v>
      </c>
      <c r="W4296">
        <v>15</v>
      </c>
      <c r="X4296">
        <v>100663</v>
      </c>
      <c r="Y4296">
        <v>16</v>
      </c>
      <c r="Z4296">
        <v>100662</v>
      </c>
      <c r="AA4296">
        <v>17</v>
      </c>
      <c r="AB4296">
        <v>100663</v>
      </c>
      <c r="AC4296">
        <v>19</v>
      </c>
      <c r="AD4296">
        <v>100661</v>
      </c>
      <c r="AE4296">
        <v>20</v>
      </c>
      <c r="AF4296">
        <v>202206</v>
      </c>
      <c r="AG4296">
        <v>18</v>
      </c>
      <c r="AH4296" t="e">
        <f>VLOOKUP(AF4296,关卡难度线!B:H,11,0)</f>
        <v>#N/A</v>
      </c>
    </row>
    <row r="4297" spans="14:34">
      <c r="N4297" s="14">
        <v>100661</v>
      </c>
      <c r="O4297">
        <v>11</v>
      </c>
      <c r="P4297">
        <v>100662</v>
      </c>
      <c r="Q4297">
        <v>12</v>
      </c>
      <c r="R4297">
        <v>100661</v>
      </c>
      <c r="S4297">
        <v>13</v>
      </c>
      <c r="T4297">
        <v>100661</v>
      </c>
      <c r="U4297">
        <v>14</v>
      </c>
      <c r="V4297">
        <v>100661</v>
      </c>
      <c r="W4297">
        <v>15</v>
      </c>
      <c r="X4297">
        <v>100661</v>
      </c>
      <c r="Y4297">
        <v>16</v>
      </c>
      <c r="Z4297">
        <v>100661</v>
      </c>
      <c r="AA4297">
        <v>17</v>
      </c>
      <c r="AB4297">
        <v>100661</v>
      </c>
      <c r="AC4297">
        <v>19</v>
      </c>
      <c r="AD4297">
        <v>100661</v>
      </c>
      <c r="AE4297">
        <v>20</v>
      </c>
      <c r="AF4297">
        <v>202207</v>
      </c>
      <c r="AG4297">
        <v>18</v>
      </c>
      <c r="AH4297" t="e">
        <f>VLOOKUP(AF4297,关卡难度线!B:H,11,0)</f>
        <v>#N/A</v>
      </c>
    </row>
    <row r="4298" spans="14:34">
      <c r="N4298" s="14">
        <v>100663</v>
      </c>
      <c r="O4298">
        <v>11</v>
      </c>
      <c r="P4298">
        <v>100661</v>
      </c>
      <c r="Q4298">
        <v>12</v>
      </c>
      <c r="R4298">
        <v>100661</v>
      </c>
      <c r="S4298">
        <v>13</v>
      </c>
      <c r="T4298">
        <v>100663</v>
      </c>
      <c r="U4298">
        <v>14</v>
      </c>
      <c r="V4298">
        <v>100663</v>
      </c>
      <c r="W4298">
        <v>15</v>
      </c>
      <c r="X4298">
        <v>100661</v>
      </c>
      <c r="Y4298">
        <v>16</v>
      </c>
      <c r="Z4298">
        <v>100663</v>
      </c>
      <c r="AA4298">
        <v>17</v>
      </c>
      <c r="AB4298">
        <v>100663</v>
      </c>
      <c r="AC4298">
        <v>19</v>
      </c>
      <c r="AD4298">
        <v>100661</v>
      </c>
      <c r="AE4298">
        <v>20</v>
      </c>
      <c r="AF4298">
        <v>202208</v>
      </c>
      <c r="AG4298">
        <v>18</v>
      </c>
      <c r="AH4298" t="e">
        <f>VLOOKUP(AF4298,关卡难度线!B:H,11,0)</f>
        <v>#N/A</v>
      </c>
    </row>
    <row r="4299" spans="14:34">
      <c r="N4299" s="14">
        <v>100661</v>
      </c>
      <c r="O4299">
        <v>11</v>
      </c>
      <c r="P4299">
        <v>100663</v>
      </c>
      <c r="Q4299">
        <v>12</v>
      </c>
      <c r="R4299">
        <v>100662</v>
      </c>
      <c r="S4299">
        <v>13</v>
      </c>
      <c r="T4299">
        <v>100663</v>
      </c>
      <c r="U4299">
        <v>14</v>
      </c>
      <c r="V4299">
        <v>100661</v>
      </c>
      <c r="W4299">
        <v>15</v>
      </c>
      <c r="X4299">
        <v>100663</v>
      </c>
      <c r="Y4299">
        <v>16</v>
      </c>
      <c r="Z4299">
        <v>100663</v>
      </c>
      <c r="AA4299">
        <v>17</v>
      </c>
      <c r="AB4299">
        <v>100661</v>
      </c>
      <c r="AC4299">
        <v>19</v>
      </c>
      <c r="AD4299">
        <v>100662</v>
      </c>
      <c r="AE4299">
        <v>20</v>
      </c>
      <c r="AF4299">
        <v>202209</v>
      </c>
      <c r="AG4299">
        <v>18</v>
      </c>
      <c r="AH4299" t="e">
        <f>VLOOKUP(AF4299,关卡难度线!B:H,11,0)</f>
        <v>#N/A</v>
      </c>
    </row>
    <row r="4300" spans="14:34">
      <c r="N4300" s="14">
        <v>100662</v>
      </c>
      <c r="O4300">
        <v>11</v>
      </c>
      <c r="P4300">
        <v>100662</v>
      </c>
      <c r="Q4300">
        <v>12</v>
      </c>
      <c r="R4300">
        <v>100661</v>
      </c>
      <c r="S4300">
        <v>13</v>
      </c>
      <c r="T4300">
        <v>100661</v>
      </c>
      <c r="U4300">
        <v>14</v>
      </c>
      <c r="V4300">
        <v>100663</v>
      </c>
      <c r="W4300">
        <v>15</v>
      </c>
      <c r="X4300">
        <v>100662</v>
      </c>
      <c r="Y4300">
        <v>16</v>
      </c>
      <c r="Z4300">
        <v>100663</v>
      </c>
      <c r="AA4300">
        <v>17</v>
      </c>
      <c r="AB4300">
        <v>100663</v>
      </c>
      <c r="AC4300">
        <v>19</v>
      </c>
      <c r="AD4300">
        <v>100661</v>
      </c>
      <c r="AE4300">
        <v>20</v>
      </c>
      <c r="AF4300">
        <v>202210</v>
      </c>
      <c r="AG4300">
        <v>18</v>
      </c>
      <c r="AH4300" t="e">
        <f>VLOOKUP(AF4300,关卡难度线!B:H,11,0)</f>
        <v>#N/A</v>
      </c>
    </row>
    <row r="4301" spans="14:34">
      <c r="N4301" s="14">
        <v>100664</v>
      </c>
      <c r="O4301">
        <v>11</v>
      </c>
      <c r="P4301">
        <v>100665</v>
      </c>
      <c r="Q4301">
        <v>12</v>
      </c>
      <c r="R4301">
        <v>100664</v>
      </c>
      <c r="S4301">
        <v>13</v>
      </c>
      <c r="T4301">
        <v>100664</v>
      </c>
      <c r="U4301">
        <v>14</v>
      </c>
      <c r="V4301">
        <v>100665</v>
      </c>
      <c r="W4301">
        <v>15</v>
      </c>
      <c r="X4301">
        <v>100665</v>
      </c>
      <c r="Y4301">
        <v>16</v>
      </c>
      <c r="Z4301">
        <v>100664</v>
      </c>
      <c r="AA4301">
        <v>17</v>
      </c>
      <c r="AB4301">
        <v>100664</v>
      </c>
      <c r="AC4301">
        <v>19</v>
      </c>
      <c r="AD4301">
        <v>100665</v>
      </c>
      <c r="AE4301">
        <v>20</v>
      </c>
      <c r="AF4301">
        <v>202211</v>
      </c>
      <c r="AG4301">
        <v>18</v>
      </c>
      <c r="AH4301" t="e">
        <f>VLOOKUP(AF4301,关卡难度线!B:H,11,0)</f>
        <v>#N/A</v>
      </c>
    </row>
    <row r="4302" spans="14:34">
      <c r="N4302" s="14">
        <v>100664</v>
      </c>
      <c r="O4302">
        <v>11</v>
      </c>
      <c r="P4302">
        <v>100664</v>
      </c>
      <c r="Q4302">
        <v>12</v>
      </c>
      <c r="R4302">
        <v>100664</v>
      </c>
      <c r="S4302">
        <v>13</v>
      </c>
      <c r="T4302">
        <v>100666</v>
      </c>
      <c r="U4302">
        <v>14</v>
      </c>
      <c r="V4302">
        <v>100664</v>
      </c>
      <c r="W4302">
        <v>15</v>
      </c>
      <c r="X4302">
        <v>100665</v>
      </c>
      <c r="Y4302">
        <v>16</v>
      </c>
      <c r="Z4302">
        <v>100666</v>
      </c>
      <c r="AA4302">
        <v>17</v>
      </c>
      <c r="AB4302">
        <v>100664</v>
      </c>
      <c r="AC4302">
        <v>19</v>
      </c>
      <c r="AD4302">
        <v>100665</v>
      </c>
      <c r="AE4302">
        <v>20</v>
      </c>
      <c r="AF4302">
        <v>202212</v>
      </c>
      <c r="AG4302">
        <v>18</v>
      </c>
      <c r="AH4302" t="e">
        <f>VLOOKUP(AF4302,关卡难度线!B:H,11,0)</f>
        <v>#N/A</v>
      </c>
    </row>
    <row r="4303" spans="14:34">
      <c r="N4303" s="14">
        <v>100664</v>
      </c>
      <c r="O4303">
        <v>11</v>
      </c>
      <c r="P4303">
        <v>100665</v>
      </c>
      <c r="Q4303">
        <v>12</v>
      </c>
      <c r="R4303">
        <v>100666</v>
      </c>
      <c r="S4303">
        <v>13</v>
      </c>
      <c r="T4303">
        <v>100665</v>
      </c>
      <c r="U4303">
        <v>14</v>
      </c>
      <c r="V4303">
        <v>100666</v>
      </c>
      <c r="W4303">
        <v>15</v>
      </c>
      <c r="X4303">
        <v>100665</v>
      </c>
      <c r="Y4303">
        <v>16</v>
      </c>
      <c r="Z4303">
        <v>100664</v>
      </c>
      <c r="AA4303">
        <v>17</v>
      </c>
      <c r="AB4303">
        <v>100665</v>
      </c>
      <c r="AC4303">
        <v>19</v>
      </c>
      <c r="AD4303">
        <v>100666</v>
      </c>
      <c r="AE4303">
        <v>20</v>
      </c>
      <c r="AF4303">
        <v>202213</v>
      </c>
      <c r="AG4303">
        <v>18</v>
      </c>
      <c r="AH4303" t="e">
        <f>VLOOKUP(AF4303,关卡难度线!B:H,11,0)</f>
        <v>#N/A</v>
      </c>
    </row>
    <row r="4304" spans="14:34">
      <c r="N4304" s="14">
        <v>100664</v>
      </c>
      <c r="O4304">
        <v>11</v>
      </c>
      <c r="P4304">
        <v>100664</v>
      </c>
      <c r="Q4304">
        <v>12</v>
      </c>
      <c r="R4304">
        <v>100666</v>
      </c>
      <c r="S4304">
        <v>13</v>
      </c>
      <c r="T4304">
        <v>100664</v>
      </c>
      <c r="U4304">
        <v>14</v>
      </c>
      <c r="V4304">
        <v>100664</v>
      </c>
      <c r="W4304">
        <v>15</v>
      </c>
      <c r="X4304">
        <v>100666</v>
      </c>
      <c r="Y4304">
        <v>16</v>
      </c>
      <c r="Z4304">
        <v>100666</v>
      </c>
      <c r="AA4304">
        <v>17</v>
      </c>
      <c r="AB4304">
        <v>100666</v>
      </c>
      <c r="AC4304">
        <v>19</v>
      </c>
      <c r="AD4304">
        <v>100666</v>
      </c>
      <c r="AE4304">
        <v>20</v>
      </c>
      <c r="AF4304">
        <v>202214</v>
      </c>
      <c r="AG4304">
        <v>18</v>
      </c>
      <c r="AH4304" t="e">
        <f>VLOOKUP(AF4304,关卡难度线!B:H,11,0)</f>
        <v>#N/A</v>
      </c>
    </row>
    <row r="4305" spans="14:34">
      <c r="N4305" s="14">
        <v>100666</v>
      </c>
      <c r="O4305">
        <v>11</v>
      </c>
      <c r="P4305">
        <v>100666</v>
      </c>
      <c r="Q4305">
        <v>12</v>
      </c>
      <c r="R4305">
        <v>100664</v>
      </c>
      <c r="S4305">
        <v>13</v>
      </c>
      <c r="T4305">
        <v>100666</v>
      </c>
      <c r="U4305">
        <v>14</v>
      </c>
      <c r="V4305">
        <v>100665</v>
      </c>
      <c r="W4305">
        <v>15</v>
      </c>
      <c r="X4305">
        <v>100666</v>
      </c>
      <c r="Y4305">
        <v>16</v>
      </c>
      <c r="Z4305">
        <v>100665</v>
      </c>
      <c r="AA4305">
        <v>17</v>
      </c>
      <c r="AB4305">
        <v>100666</v>
      </c>
      <c r="AC4305">
        <v>19</v>
      </c>
      <c r="AD4305">
        <v>100664</v>
      </c>
      <c r="AE4305">
        <v>20</v>
      </c>
      <c r="AF4305">
        <v>202215</v>
      </c>
      <c r="AG4305">
        <v>18</v>
      </c>
      <c r="AH4305" t="e">
        <f>VLOOKUP(AF4305,关卡难度线!B:H,11,0)</f>
        <v>#N/A</v>
      </c>
    </row>
    <row r="4306" spans="14:34">
      <c r="N4306" s="14">
        <v>100664</v>
      </c>
      <c r="O4306">
        <v>11</v>
      </c>
      <c r="P4306">
        <v>100664</v>
      </c>
      <c r="Q4306">
        <v>12</v>
      </c>
      <c r="R4306">
        <v>100665</v>
      </c>
      <c r="S4306">
        <v>13</v>
      </c>
      <c r="T4306">
        <v>100664</v>
      </c>
      <c r="U4306">
        <v>14</v>
      </c>
      <c r="V4306">
        <v>100666</v>
      </c>
      <c r="W4306">
        <v>15</v>
      </c>
      <c r="X4306">
        <v>100664</v>
      </c>
      <c r="Y4306">
        <v>16</v>
      </c>
      <c r="Z4306">
        <v>100666</v>
      </c>
      <c r="AA4306">
        <v>17</v>
      </c>
      <c r="AB4306">
        <v>100665</v>
      </c>
      <c r="AC4306">
        <v>19</v>
      </c>
      <c r="AD4306">
        <v>100664</v>
      </c>
      <c r="AE4306">
        <v>20</v>
      </c>
      <c r="AF4306">
        <v>202216</v>
      </c>
      <c r="AG4306">
        <v>18</v>
      </c>
      <c r="AH4306" t="e">
        <f>VLOOKUP(AF4306,关卡难度线!B:H,11,0)</f>
        <v>#N/A</v>
      </c>
    </row>
    <row r="4307" spans="14:34">
      <c r="N4307" s="14">
        <v>100664</v>
      </c>
      <c r="O4307">
        <v>11</v>
      </c>
      <c r="P4307">
        <v>100666</v>
      </c>
      <c r="Q4307">
        <v>12</v>
      </c>
      <c r="R4307">
        <v>100664</v>
      </c>
      <c r="S4307">
        <v>13</v>
      </c>
      <c r="T4307">
        <v>100664</v>
      </c>
      <c r="U4307">
        <v>14</v>
      </c>
      <c r="V4307">
        <v>100664</v>
      </c>
      <c r="W4307">
        <v>15</v>
      </c>
      <c r="X4307">
        <v>100666</v>
      </c>
      <c r="Y4307">
        <v>16</v>
      </c>
      <c r="Z4307">
        <v>100666</v>
      </c>
      <c r="AA4307">
        <v>17</v>
      </c>
      <c r="AB4307">
        <v>100665</v>
      </c>
      <c r="AC4307">
        <v>19</v>
      </c>
      <c r="AD4307">
        <v>100664</v>
      </c>
      <c r="AE4307">
        <v>20</v>
      </c>
      <c r="AF4307">
        <v>202217</v>
      </c>
      <c r="AG4307">
        <v>18</v>
      </c>
      <c r="AH4307" t="e">
        <f>VLOOKUP(AF4307,关卡难度线!B:H,11,0)</f>
        <v>#N/A</v>
      </c>
    </row>
    <row r="4308" spans="14:34">
      <c r="N4308" s="14">
        <v>100665</v>
      </c>
      <c r="O4308">
        <v>11</v>
      </c>
      <c r="P4308">
        <v>100665</v>
      </c>
      <c r="Q4308">
        <v>12</v>
      </c>
      <c r="R4308">
        <v>100666</v>
      </c>
      <c r="S4308">
        <v>13</v>
      </c>
      <c r="T4308">
        <v>100666</v>
      </c>
      <c r="U4308">
        <v>14</v>
      </c>
      <c r="V4308">
        <v>100665</v>
      </c>
      <c r="W4308">
        <v>15</v>
      </c>
      <c r="X4308">
        <v>100664</v>
      </c>
      <c r="Y4308">
        <v>16</v>
      </c>
      <c r="Z4308">
        <v>100666</v>
      </c>
      <c r="AA4308">
        <v>17</v>
      </c>
      <c r="AB4308">
        <v>100666</v>
      </c>
      <c r="AC4308">
        <v>19</v>
      </c>
      <c r="AD4308">
        <v>100664</v>
      </c>
      <c r="AE4308">
        <v>20</v>
      </c>
      <c r="AF4308">
        <v>202218</v>
      </c>
      <c r="AG4308">
        <v>18</v>
      </c>
      <c r="AH4308" t="e">
        <f>VLOOKUP(AF4308,关卡难度线!B:H,11,0)</f>
        <v>#N/A</v>
      </c>
    </row>
    <row r="4309" spans="14:34">
      <c r="N4309" s="14">
        <v>100664</v>
      </c>
      <c r="O4309">
        <v>11</v>
      </c>
      <c r="P4309">
        <v>100664</v>
      </c>
      <c r="Q4309">
        <v>12</v>
      </c>
      <c r="R4309">
        <v>100665</v>
      </c>
      <c r="S4309">
        <v>13</v>
      </c>
      <c r="T4309">
        <v>100665</v>
      </c>
      <c r="U4309">
        <v>14</v>
      </c>
      <c r="V4309">
        <v>100666</v>
      </c>
      <c r="W4309">
        <v>15</v>
      </c>
      <c r="X4309">
        <v>100665</v>
      </c>
      <c r="Y4309">
        <v>16</v>
      </c>
      <c r="Z4309">
        <v>100664</v>
      </c>
      <c r="AA4309">
        <v>17</v>
      </c>
      <c r="AB4309">
        <v>100664</v>
      </c>
      <c r="AC4309">
        <v>19</v>
      </c>
      <c r="AD4309">
        <v>100665</v>
      </c>
      <c r="AE4309">
        <v>20</v>
      </c>
      <c r="AF4309">
        <v>202219</v>
      </c>
      <c r="AG4309">
        <v>18</v>
      </c>
      <c r="AH4309" t="e">
        <f>VLOOKUP(AF4309,关卡难度线!B:H,11,0)</f>
        <v>#N/A</v>
      </c>
    </row>
    <row r="4310" spans="14:34">
      <c r="N4310" s="14">
        <v>100664</v>
      </c>
      <c r="O4310">
        <v>11</v>
      </c>
      <c r="P4310">
        <v>100664</v>
      </c>
      <c r="Q4310">
        <v>12</v>
      </c>
      <c r="R4310">
        <v>100665</v>
      </c>
      <c r="S4310">
        <v>13</v>
      </c>
      <c r="T4310">
        <v>100665</v>
      </c>
      <c r="U4310">
        <v>14</v>
      </c>
      <c r="V4310">
        <v>100665</v>
      </c>
      <c r="W4310">
        <v>15</v>
      </c>
      <c r="X4310">
        <v>100665</v>
      </c>
      <c r="Y4310">
        <v>16</v>
      </c>
      <c r="Z4310">
        <v>100664</v>
      </c>
      <c r="AA4310">
        <v>17</v>
      </c>
      <c r="AB4310">
        <v>100665</v>
      </c>
      <c r="AC4310">
        <v>19</v>
      </c>
      <c r="AD4310">
        <v>100665</v>
      </c>
      <c r="AE4310">
        <v>20</v>
      </c>
      <c r="AF4310">
        <v>202220</v>
      </c>
      <c r="AG4310">
        <v>18</v>
      </c>
      <c r="AH4310" t="e">
        <f>VLOOKUP(AF4310,关卡难度线!B:H,11,0)</f>
        <v>#N/A</v>
      </c>
    </row>
    <row r="4311" spans="14:34">
      <c r="N4311" s="14">
        <v>100664</v>
      </c>
      <c r="O4311">
        <v>11</v>
      </c>
      <c r="P4311">
        <v>100665</v>
      </c>
      <c r="Q4311">
        <v>12</v>
      </c>
      <c r="R4311">
        <v>100664</v>
      </c>
      <c r="S4311">
        <v>13</v>
      </c>
      <c r="T4311">
        <v>100664</v>
      </c>
      <c r="U4311">
        <v>14</v>
      </c>
      <c r="V4311">
        <v>100665</v>
      </c>
      <c r="W4311">
        <v>15</v>
      </c>
      <c r="X4311">
        <v>100665</v>
      </c>
      <c r="Y4311">
        <v>16</v>
      </c>
      <c r="Z4311">
        <v>100664</v>
      </c>
      <c r="AA4311">
        <v>17</v>
      </c>
      <c r="AB4311">
        <v>100664</v>
      </c>
      <c r="AC4311">
        <v>19</v>
      </c>
      <c r="AD4311">
        <v>100665</v>
      </c>
      <c r="AE4311">
        <v>20</v>
      </c>
      <c r="AF4311">
        <v>202211</v>
      </c>
      <c r="AG4311">
        <v>18</v>
      </c>
      <c r="AH4311" t="e">
        <f>VLOOKUP(AF4311,关卡难度线!B:H,11,0)</f>
        <v>#N/A</v>
      </c>
    </row>
    <row r="4312" spans="14:34">
      <c r="N4312" s="14">
        <v>100664</v>
      </c>
      <c r="O4312">
        <v>11</v>
      </c>
      <c r="P4312">
        <v>100664</v>
      </c>
      <c r="Q4312">
        <v>12</v>
      </c>
      <c r="R4312">
        <v>100664</v>
      </c>
      <c r="S4312">
        <v>13</v>
      </c>
      <c r="T4312">
        <v>100666</v>
      </c>
      <c r="U4312">
        <v>14</v>
      </c>
      <c r="V4312">
        <v>100664</v>
      </c>
      <c r="W4312">
        <v>15</v>
      </c>
      <c r="X4312">
        <v>100665</v>
      </c>
      <c r="Y4312">
        <v>16</v>
      </c>
      <c r="Z4312">
        <v>100666</v>
      </c>
      <c r="AA4312">
        <v>17</v>
      </c>
      <c r="AB4312">
        <v>100664</v>
      </c>
      <c r="AC4312">
        <v>19</v>
      </c>
      <c r="AD4312">
        <v>100665</v>
      </c>
      <c r="AE4312">
        <v>20</v>
      </c>
      <c r="AF4312">
        <v>202212</v>
      </c>
      <c r="AG4312">
        <v>18</v>
      </c>
      <c r="AH4312" t="e">
        <f>VLOOKUP(AF4312,关卡难度线!B:H,11,0)</f>
        <v>#N/A</v>
      </c>
    </row>
    <row r="4313" spans="14:34">
      <c r="N4313" s="14">
        <v>100664</v>
      </c>
      <c r="O4313">
        <v>11</v>
      </c>
      <c r="P4313">
        <v>100665</v>
      </c>
      <c r="Q4313">
        <v>12</v>
      </c>
      <c r="R4313">
        <v>100666</v>
      </c>
      <c r="S4313">
        <v>13</v>
      </c>
      <c r="T4313">
        <v>100665</v>
      </c>
      <c r="U4313">
        <v>14</v>
      </c>
      <c r="V4313">
        <v>100666</v>
      </c>
      <c r="W4313">
        <v>15</v>
      </c>
      <c r="X4313">
        <v>100665</v>
      </c>
      <c r="Y4313">
        <v>16</v>
      </c>
      <c r="Z4313">
        <v>100664</v>
      </c>
      <c r="AA4313">
        <v>17</v>
      </c>
      <c r="AB4313">
        <v>100665</v>
      </c>
      <c r="AC4313">
        <v>19</v>
      </c>
      <c r="AD4313">
        <v>100666</v>
      </c>
      <c r="AE4313">
        <v>20</v>
      </c>
      <c r="AF4313">
        <v>202213</v>
      </c>
      <c r="AG4313">
        <v>18</v>
      </c>
      <c r="AH4313" t="e">
        <f>VLOOKUP(AF4313,关卡难度线!B:H,11,0)</f>
        <v>#N/A</v>
      </c>
    </row>
    <row r="4314" spans="14:34">
      <c r="N4314" s="14">
        <v>100664</v>
      </c>
      <c r="O4314">
        <v>11</v>
      </c>
      <c r="P4314">
        <v>100664</v>
      </c>
      <c r="Q4314">
        <v>12</v>
      </c>
      <c r="R4314">
        <v>100666</v>
      </c>
      <c r="S4314">
        <v>13</v>
      </c>
      <c r="T4314">
        <v>100664</v>
      </c>
      <c r="U4314">
        <v>14</v>
      </c>
      <c r="V4314">
        <v>100664</v>
      </c>
      <c r="W4314">
        <v>15</v>
      </c>
      <c r="X4314">
        <v>100666</v>
      </c>
      <c r="Y4314">
        <v>16</v>
      </c>
      <c r="Z4314">
        <v>100666</v>
      </c>
      <c r="AA4314">
        <v>17</v>
      </c>
      <c r="AB4314">
        <v>100666</v>
      </c>
      <c r="AC4314">
        <v>19</v>
      </c>
      <c r="AD4314">
        <v>100666</v>
      </c>
      <c r="AE4314">
        <v>20</v>
      </c>
      <c r="AF4314">
        <v>202214</v>
      </c>
      <c r="AG4314">
        <v>18</v>
      </c>
      <c r="AH4314" t="e">
        <f>VLOOKUP(AF4314,关卡难度线!B:H,11,0)</f>
        <v>#N/A</v>
      </c>
    </row>
    <row r="4315" spans="14:34">
      <c r="N4315" s="14">
        <v>100666</v>
      </c>
      <c r="O4315">
        <v>11</v>
      </c>
      <c r="P4315">
        <v>100666</v>
      </c>
      <c r="Q4315">
        <v>12</v>
      </c>
      <c r="R4315">
        <v>100664</v>
      </c>
      <c r="S4315">
        <v>13</v>
      </c>
      <c r="T4315">
        <v>100666</v>
      </c>
      <c r="U4315">
        <v>14</v>
      </c>
      <c r="V4315">
        <v>100665</v>
      </c>
      <c r="W4315">
        <v>15</v>
      </c>
      <c r="X4315">
        <v>100666</v>
      </c>
      <c r="Y4315">
        <v>16</v>
      </c>
      <c r="Z4315">
        <v>100665</v>
      </c>
      <c r="AA4315">
        <v>17</v>
      </c>
      <c r="AB4315">
        <v>100666</v>
      </c>
      <c r="AC4315">
        <v>19</v>
      </c>
      <c r="AD4315">
        <v>100664</v>
      </c>
      <c r="AE4315">
        <v>20</v>
      </c>
      <c r="AF4315">
        <v>202215</v>
      </c>
      <c r="AG4315">
        <v>18</v>
      </c>
      <c r="AH4315" t="e">
        <f>VLOOKUP(AF4315,关卡难度线!B:H,11,0)</f>
        <v>#N/A</v>
      </c>
    </row>
    <row r="4316" spans="14:34">
      <c r="N4316" s="14">
        <v>100664</v>
      </c>
      <c r="O4316">
        <v>11</v>
      </c>
      <c r="P4316">
        <v>100664</v>
      </c>
      <c r="Q4316">
        <v>12</v>
      </c>
      <c r="R4316">
        <v>100665</v>
      </c>
      <c r="S4316">
        <v>13</v>
      </c>
      <c r="T4316">
        <v>100664</v>
      </c>
      <c r="U4316">
        <v>14</v>
      </c>
      <c r="V4316">
        <v>100666</v>
      </c>
      <c r="W4316">
        <v>15</v>
      </c>
      <c r="X4316">
        <v>100664</v>
      </c>
      <c r="Y4316">
        <v>16</v>
      </c>
      <c r="Z4316">
        <v>100666</v>
      </c>
      <c r="AA4316">
        <v>17</v>
      </c>
      <c r="AB4316">
        <v>100665</v>
      </c>
      <c r="AC4316">
        <v>19</v>
      </c>
      <c r="AD4316">
        <v>100664</v>
      </c>
      <c r="AE4316">
        <v>20</v>
      </c>
      <c r="AF4316">
        <v>202216</v>
      </c>
      <c r="AG4316">
        <v>18</v>
      </c>
      <c r="AH4316" t="e">
        <f>VLOOKUP(AF4316,关卡难度线!B:H,11,0)</f>
        <v>#N/A</v>
      </c>
    </row>
    <row r="4317" spans="14:34">
      <c r="N4317" s="14">
        <v>100664</v>
      </c>
      <c r="O4317">
        <v>11</v>
      </c>
      <c r="P4317">
        <v>100666</v>
      </c>
      <c r="Q4317">
        <v>12</v>
      </c>
      <c r="R4317">
        <v>100664</v>
      </c>
      <c r="S4317">
        <v>13</v>
      </c>
      <c r="T4317">
        <v>100664</v>
      </c>
      <c r="U4317">
        <v>14</v>
      </c>
      <c r="V4317">
        <v>100664</v>
      </c>
      <c r="W4317">
        <v>15</v>
      </c>
      <c r="X4317">
        <v>100666</v>
      </c>
      <c r="Y4317">
        <v>16</v>
      </c>
      <c r="Z4317">
        <v>100666</v>
      </c>
      <c r="AA4317">
        <v>17</v>
      </c>
      <c r="AB4317">
        <v>100665</v>
      </c>
      <c r="AC4317">
        <v>19</v>
      </c>
      <c r="AD4317">
        <v>100664</v>
      </c>
      <c r="AE4317">
        <v>20</v>
      </c>
      <c r="AF4317">
        <v>202217</v>
      </c>
      <c r="AG4317">
        <v>18</v>
      </c>
      <c r="AH4317" t="e">
        <f>VLOOKUP(AF4317,关卡难度线!B:H,11,0)</f>
        <v>#N/A</v>
      </c>
    </row>
    <row r="4318" spans="14:34">
      <c r="N4318" s="14">
        <v>100665</v>
      </c>
      <c r="O4318">
        <v>11</v>
      </c>
      <c r="P4318">
        <v>100665</v>
      </c>
      <c r="Q4318">
        <v>12</v>
      </c>
      <c r="R4318">
        <v>100666</v>
      </c>
      <c r="S4318">
        <v>13</v>
      </c>
      <c r="T4318">
        <v>100666</v>
      </c>
      <c r="U4318">
        <v>14</v>
      </c>
      <c r="V4318">
        <v>100665</v>
      </c>
      <c r="W4318">
        <v>15</v>
      </c>
      <c r="X4318">
        <v>100664</v>
      </c>
      <c r="Y4318">
        <v>16</v>
      </c>
      <c r="Z4318">
        <v>100666</v>
      </c>
      <c r="AA4318">
        <v>17</v>
      </c>
      <c r="AB4318">
        <v>100666</v>
      </c>
      <c r="AC4318">
        <v>19</v>
      </c>
      <c r="AD4318">
        <v>100664</v>
      </c>
      <c r="AE4318">
        <v>20</v>
      </c>
      <c r="AF4318">
        <v>202218</v>
      </c>
      <c r="AG4318">
        <v>18</v>
      </c>
      <c r="AH4318" t="e">
        <f>VLOOKUP(AF4318,关卡难度线!B:H,11,0)</f>
        <v>#N/A</v>
      </c>
    </row>
    <row r="4319" spans="14:34">
      <c r="N4319" s="14">
        <v>100664</v>
      </c>
      <c r="O4319">
        <v>11</v>
      </c>
      <c r="P4319">
        <v>100664</v>
      </c>
      <c r="Q4319">
        <v>12</v>
      </c>
      <c r="R4319">
        <v>100665</v>
      </c>
      <c r="S4319">
        <v>13</v>
      </c>
      <c r="T4319">
        <v>100665</v>
      </c>
      <c r="U4319">
        <v>14</v>
      </c>
      <c r="V4319">
        <v>100666</v>
      </c>
      <c r="W4319">
        <v>15</v>
      </c>
      <c r="X4319">
        <v>100665</v>
      </c>
      <c r="Y4319">
        <v>16</v>
      </c>
      <c r="Z4319">
        <v>100664</v>
      </c>
      <c r="AA4319">
        <v>17</v>
      </c>
      <c r="AB4319">
        <v>100664</v>
      </c>
      <c r="AC4319">
        <v>19</v>
      </c>
      <c r="AD4319">
        <v>100665</v>
      </c>
      <c r="AE4319">
        <v>20</v>
      </c>
      <c r="AF4319">
        <v>202219</v>
      </c>
      <c r="AG4319">
        <v>18</v>
      </c>
      <c r="AH4319" t="e">
        <f>VLOOKUP(AF4319,关卡难度线!B:H,11,0)</f>
        <v>#N/A</v>
      </c>
    </row>
    <row r="4320" spans="14:34">
      <c r="N4320" s="14">
        <v>100664</v>
      </c>
      <c r="O4320">
        <v>11</v>
      </c>
      <c r="P4320">
        <v>100664</v>
      </c>
      <c r="Q4320">
        <v>12</v>
      </c>
      <c r="R4320">
        <v>100665</v>
      </c>
      <c r="S4320">
        <v>13</v>
      </c>
      <c r="T4320">
        <v>100665</v>
      </c>
      <c r="U4320">
        <v>14</v>
      </c>
      <c r="V4320">
        <v>100665</v>
      </c>
      <c r="W4320">
        <v>15</v>
      </c>
      <c r="X4320">
        <v>100665</v>
      </c>
      <c r="Y4320">
        <v>16</v>
      </c>
      <c r="Z4320">
        <v>100664</v>
      </c>
      <c r="AA4320">
        <v>17</v>
      </c>
      <c r="AB4320">
        <v>100665</v>
      </c>
      <c r="AC4320">
        <v>19</v>
      </c>
      <c r="AD4320">
        <v>100665</v>
      </c>
      <c r="AE4320">
        <v>20</v>
      </c>
      <c r="AF4320">
        <v>202220</v>
      </c>
      <c r="AG4320">
        <v>18</v>
      </c>
      <c r="AH4320" t="e">
        <f>VLOOKUP(AF4320,关卡难度线!B:H,11,0)</f>
        <v>#N/A</v>
      </c>
    </row>
    <row r="4321" spans="14:34">
      <c r="N4321" s="14">
        <v>100667</v>
      </c>
      <c r="O4321">
        <v>11</v>
      </c>
      <c r="P4321">
        <v>100669</v>
      </c>
      <c r="Q4321">
        <v>12</v>
      </c>
      <c r="R4321">
        <v>100667</v>
      </c>
      <c r="S4321">
        <v>13</v>
      </c>
      <c r="T4321">
        <v>100669</v>
      </c>
      <c r="U4321">
        <v>14</v>
      </c>
      <c r="V4321">
        <v>100668</v>
      </c>
      <c r="W4321">
        <v>15</v>
      </c>
      <c r="X4321">
        <v>100667</v>
      </c>
      <c r="Y4321">
        <v>16</v>
      </c>
      <c r="Z4321">
        <v>100667</v>
      </c>
      <c r="AA4321">
        <v>17</v>
      </c>
      <c r="AB4321">
        <v>100669</v>
      </c>
      <c r="AC4321">
        <v>19</v>
      </c>
      <c r="AD4321">
        <v>100668</v>
      </c>
      <c r="AE4321">
        <v>20</v>
      </c>
      <c r="AF4321">
        <v>202221</v>
      </c>
      <c r="AG4321">
        <v>18</v>
      </c>
      <c r="AH4321" t="e">
        <f>VLOOKUP(AF4321,关卡难度线!B:H,11,0)</f>
        <v>#N/A</v>
      </c>
    </row>
    <row r="4322" spans="14:34">
      <c r="N4322" s="14">
        <v>100668</v>
      </c>
      <c r="O4322">
        <v>11</v>
      </c>
      <c r="P4322">
        <v>100669</v>
      </c>
      <c r="Q4322">
        <v>12</v>
      </c>
      <c r="R4322">
        <v>100667</v>
      </c>
      <c r="S4322">
        <v>13</v>
      </c>
      <c r="T4322">
        <v>100668</v>
      </c>
      <c r="U4322">
        <v>14</v>
      </c>
      <c r="V4322">
        <v>100669</v>
      </c>
      <c r="W4322">
        <v>15</v>
      </c>
      <c r="X4322">
        <v>100667</v>
      </c>
      <c r="Y4322">
        <v>16</v>
      </c>
      <c r="Z4322">
        <v>100669</v>
      </c>
      <c r="AA4322">
        <v>17</v>
      </c>
      <c r="AB4322">
        <v>100667</v>
      </c>
      <c r="AC4322">
        <v>19</v>
      </c>
      <c r="AD4322">
        <v>100668</v>
      </c>
      <c r="AE4322">
        <v>20</v>
      </c>
      <c r="AF4322">
        <v>202222</v>
      </c>
      <c r="AG4322">
        <v>18</v>
      </c>
      <c r="AH4322" t="e">
        <f>VLOOKUP(AF4322,关卡难度线!B:H,11,0)</f>
        <v>#N/A</v>
      </c>
    </row>
    <row r="4323" spans="14:34">
      <c r="N4323" s="14">
        <v>100669</v>
      </c>
      <c r="O4323">
        <v>11</v>
      </c>
      <c r="P4323">
        <v>100668</v>
      </c>
      <c r="Q4323">
        <v>12</v>
      </c>
      <c r="R4323">
        <v>100668</v>
      </c>
      <c r="S4323">
        <v>13</v>
      </c>
      <c r="T4323">
        <v>100667</v>
      </c>
      <c r="U4323">
        <v>14</v>
      </c>
      <c r="V4323">
        <v>100669</v>
      </c>
      <c r="W4323">
        <v>15</v>
      </c>
      <c r="X4323">
        <v>100667</v>
      </c>
      <c r="Y4323">
        <v>16</v>
      </c>
      <c r="Z4323">
        <v>100667</v>
      </c>
      <c r="AA4323">
        <v>17</v>
      </c>
      <c r="AB4323">
        <v>100669</v>
      </c>
      <c r="AC4323">
        <v>19</v>
      </c>
      <c r="AD4323">
        <v>100668</v>
      </c>
      <c r="AE4323">
        <v>20</v>
      </c>
      <c r="AF4323">
        <v>202223</v>
      </c>
      <c r="AG4323">
        <v>18</v>
      </c>
      <c r="AH4323" t="e">
        <f>VLOOKUP(AF4323,关卡难度线!B:H,11,0)</f>
        <v>#N/A</v>
      </c>
    </row>
    <row r="4324" spans="14:34">
      <c r="N4324" s="14">
        <v>100667</v>
      </c>
      <c r="O4324">
        <v>11</v>
      </c>
      <c r="P4324">
        <v>100669</v>
      </c>
      <c r="Q4324">
        <v>12</v>
      </c>
      <c r="R4324">
        <v>100669</v>
      </c>
      <c r="S4324">
        <v>13</v>
      </c>
      <c r="T4324">
        <v>100669</v>
      </c>
      <c r="U4324">
        <v>14</v>
      </c>
      <c r="V4324">
        <v>100668</v>
      </c>
      <c r="W4324">
        <v>15</v>
      </c>
      <c r="X4324">
        <v>100669</v>
      </c>
      <c r="Y4324">
        <v>16</v>
      </c>
      <c r="Z4324">
        <v>100669</v>
      </c>
      <c r="AA4324">
        <v>17</v>
      </c>
      <c r="AB4324">
        <v>100669</v>
      </c>
      <c r="AC4324">
        <v>19</v>
      </c>
      <c r="AD4324">
        <v>100669</v>
      </c>
      <c r="AE4324">
        <v>20</v>
      </c>
      <c r="AF4324">
        <v>202224</v>
      </c>
      <c r="AG4324">
        <v>18</v>
      </c>
      <c r="AH4324" t="e">
        <f>VLOOKUP(AF4324,关卡难度线!B:H,11,0)</f>
        <v>#N/A</v>
      </c>
    </row>
    <row r="4325" spans="14:34">
      <c r="N4325" s="14">
        <v>100669</v>
      </c>
      <c r="O4325">
        <v>11</v>
      </c>
      <c r="P4325">
        <v>100668</v>
      </c>
      <c r="Q4325">
        <v>12</v>
      </c>
      <c r="R4325">
        <v>100667</v>
      </c>
      <c r="S4325">
        <v>13</v>
      </c>
      <c r="T4325">
        <v>100668</v>
      </c>
      <c r="U4325">
        <v>14</v>
      </c>
      <c r="V4325">
        <v>100669</v>
      </c>
      <c r="W4325">
        <v>15</v>
      </c>
      <c r="X4325">
        <v>100667</v>
      </c>
      <c r="Y4325">
        <v>16</v>
      </c>
      <c r="Z4325">
        <v>100667</v>
      </c>
      <c r="AA4325">
        <v>17</v>
      </c>
      <c r="AB4325">
        <v>100667</v>
      </c>
      <c r="AC4325">
        <v>19</v>
      </c>
      <c r="AD4325">
        <v>100669</v>
      </c>
      <c r="AE4325">
        <v>20</v>
      </c>
      <c r="AF4325">
        <v>202225</v>
      </c>
      <c r="AG4325">
        <v>18</v>
      </c>
      <c r="AH4325" t="e">
        <f>VLOOKUP(AF4325,关卡难度线!B:H,11,0)</f>
        <v>#N/A</v>
      </c>
    </row>
    <row r="4326" spans="14:34">
      <c r="N4326" s="14">
        <v>100669</v>
      </c>
      <c r="O4326">
        <v>11</v>
      </c>
      <c r="P4326">
        <v>100668</v>
      </c>
      <c r="Q4326">
        <v>12</v>
      </c>
      <c r="R4326">
        <v>100669</v>
      </c>
      <c r="S4326">
        <v>13</v>
      </c>
      <c r="T4326">
        <v>100667</v>
      </c>
      <c r="U4326">
        <v>14</v>
      </c>
      <c r="V4326">
        <v>100667</v>
      </c>
      <c r="W4326">
        <v>15</v>
      </c>
      <c r="X4326">
        <v>100669</v>
      </c>
      <c r="Y4326">
        <v>16</v>
      </c>
      <c r="Z4326">
        <v>100668</v>
      </c>
      <c r="AA4326">
        <v>17</v>
      </c>
      <c r="AB4326">
        <v>100667</v>
      </c>
      <c r="AC4326">
        <v>19</v>
      </c>
      <c r="AD4326">
        <v>100668</v>
      </c>
      <c r="AE4326">
        <v>20</v>
      </c>
      <c r="AF4326">
        <v>202226</v>
      </c>
      <c r="AG4326">
        <v>18</v>
      </c>
      <c r="AH4326" t="e">
        <f>VLOOKUP(AF4326,关卡难度线!B:H,11,0)</f>
        <v>#N/A</v>
      </c>
    </row>
    <row r="4327" spans="14:34">
      <c r="N4327" s="14">
        <v>100668</v>
      </c>
      <c r="O4327">
        <v>11</v>
      </c>
      <c r="P4327">
        <v>100667</v>
      </c>
      <c r="Q4327">
        <v>12</v>
      </c>
      <c r="R4327">
        <v>100669</v>
      </c>
      <c r="S4327">
        <v>13</v>
      </c>
      <c r="T4327">
        <v>100669</v>
      </c>
      <c r="U4327">
        <v>14</v>
      </c>
      <c r="V4327">
        <v>100668</v>
      </c>
      <c r="W4327">
        <v>15</v>
      </c>
      <c r="X4327">
        <v>100667</v>
      </c>
      <c r="Y4327">
        <v>16</v>
      </c>
      <c r="Z4327">
        <v>100667</v>
      </c>
      <c r="AA4327">
        <v>17</v>
      </c>
      <c r="AB4327">
        <v>100669</v>
      </c>
      <c r="AC4327">
        <v>19</v>
      </c>
      <c r="AD4327">
        <v>100669</v>
      </c>
      <c r="AE4327">
        <v>20</v>
      </c>
      <c r="AF4327">
        <v>202227</v>
      </c>
      <c r="AG4327">
        <v>18</v>
      </c>
      <c r="AH4327" t="e">
        <f>VLOOKUP(AF4327,关卡难度线!B:H,11,0)</f>
        <v>#N/A</v>
      </c>
    </row>
    <row r="4328" spans="14:34">
      <c r="N4328" s="14">
        <v>100668</v>
      </c>
      <c r="O4328">
        <v>11</v>
      </c>
      <c r="P4328">
        <v>100669</v>
      </c>
      <c r="Q4328">
        <v>12</v>
      </c>
      <c r="R4328">
        <v>100667</v>
      </c>
      <c r="S4328">
        <v>13</v>
      </c>
      <c r="T4328">
        <v>100669</v>
      </c>
      <c r="U4328">
        <v>14</v>
      </c>
      <c r="V4328">
        <v>100669</v>
      </c>
      <c r="W4328">
        <v>15</v>
      </c>
      <c r="X4328">
        <v>100669</v>
      </c>
      <c r="Y4328">
        <v>16</v>
      </c>
      <c r="Z4328">
        <v>100667</v>
      </c>
      <c r="AA4328">
        <v>17</v>
      </c>
      <c r="AB4328">
        <v>100668</v>
      </c>
      <c r="AC4328">
        <v>19</v>
      </c>
      <c r="AD4328">
        <v>100668</v>
      </c>
      <c r="AE4328">
        <v>20</v>
      </c>
      <c r="AF4328">
        <v>202228</v>
      </c>
      <c r="AG4328">
        <v>18</v>
      </c>
      <c r="AH4328" t="e">
        <f>VLOOKUP(AF4328,关卡难度线!B:H,11,0)</f>
        <v>#N/A</v>
      </c>
    </row>
    <row r="4329" spans="14:34">
      <c r="N4329" s="14">
        <v>100668</v>
      </c>
      <c r="O4329">
        <v>11</v>
      </c>
      <c r="P4329">
        <v>100669</v>
      </c>
      <c r="Q4329">
        <v>12</v>
      </c>
      <c r="R4329">
        <v>100667</v>
      </c>
      <c r="S4329">
        <v>13</v>
      </c>
      <c r="T4329">
        <v>100668</v>
      </c>
      <c r="U4329">
        <v>14</v>
      </c>
      <c r="V4329">
        <v>100667</v>
      </c>
      <c r="W4329">
        <v>15</v>
      </c>
      <c r="X4329">
        <v>100667</v>
      </c>
      <c r="Y4329">
        <v>16</v>
      </c>
      <c r="Z4329">
        <v>100669</v>
      </c>
      <c r="AA4329">
        <v>17</v>
      </c>
      <c r="AB4329">
        <v>100669</v>
      </c>
      <c r="AC4329">
        <v>19</v>
      </c>
      <c r="AD4329">
        <v>100668</v>
      </c>
      <c r="AE4329">
        <v>20</v>
      </c>
      <c r="AF4329">
        <v>202229</v>
      </c>
      <c r="AG4329">
        <v>18</v>
      </c>
      <c r="AH4329" t="e">
        <f>VLOOKUP(AF4329,关卡难度线!B:H,11,0)</f>
        <v>#N/A</v>
      </c>
    </row>
    <row r="4330" spans="14:34">
      <c r="N4330" s="14">
        <v>100668</v>
      </c>
      <c r="O4330">
        <v>11</v>
      </c>
      <c r="P4330">
        <v>100669</v>
      </c>
      <c r="Q4330">
        <v>12</v>
      </c>
      <c r="R4330">
        <v>100669</v>
      </c>
      <c r="S4330">
        <v>13</v>
      </c>
      <c r="T4330">
        <v>100667</v>
      </c>
      <c r="U4330">
        <v>14</v>
      </c>
      <c r="V4330">
        <v>100668</v>
      </c>
      <c r="W4330">
        <v>15</v>
      </c>
      <c r="X4330">
        <v>100667</v>
      </c>
      <c r="Y4330">
        <v>16</v>
      </c>
      <c r="Z4330">
        <v>100668</v>
      </c>
      <c r="AA4330">
        <v>17</v>
      </c>
      <c r="AB4330">
        <v>100668</v>
      </c>
      <c r="AC4330">
        <v>19</v>
      </c>
      <c r="AD4330">
        <v>100669</v>
      </c>
      <c r="AE4330">
        <v>20</v>
      </c>
      <c r="AF4330">
        <v>202230</v>
      </c>
      <c r="AG4330">
        <v>18</v>
      </c>
      <c r="AH4330" t="e">
        <f>VLOOKUP(AF4330,关卡难度线!B:H,11,0)</f>
        <v>#N/A</v>
      </c>
    </row>
    <row r="4331" spans="14:34">
      <c r="N4331" s="14">
        <v>100667</v>
      </c>
      <c r="O4331">
        <v>11</v>
      </c>
      <c r="P4331">
        <v>100669</v>
      </c>
      <c r="Q4331">
        <v>12</v>
      </c>
      <c r="R4331">
        <v>100667</v>
      </c>
      <c r="S4331">
        <v>13</v>
      </c>
      <c r="T4331">
        <v>100669</v>
      </c>
      <c r="U4331">
        <v>14</v>
      </c>
      <c r="V4331">
        <v>100668</v>
      </c>
      <c r="W4331">
        <v>15</v>
      </c>
      <c r="X4331">
        <v>100667</v>
      </c>
      <c r="Y4331">
        <v>16</v>
      </c>
      <c r="Z4331">
        <v>100667</v>
      </c>
      <c r="AA4331">
        <v>17</v>
      </c>
      <c r="AB4331">
        <v>100669</v>
      </c>
      <c r="AC4331">
        <v>19</v>
      </c>
      <c r="AD4331">
        <v>100668</v>
      </c>
      <c r="AE4331">
        <v>20</v>
      </c>
      <c r="AF4331">
        <v>202221</v>
      </c>
      <c r="AG4331">
        <v>18</v>
      </c>
      <c r="AH4331" t="e">
        <f>VLOOKUP(AF4331,关卡难度线!B:H,11,0)</f>
        <v>#N/A</v>
      </c>
    </row>
    <row r="4332" spans="14:34">
      <c r="N4332" s="14">
        <v>100668</v>
      </c>
      <c r="O4332">
        <v>11</v>
      </c>
      <c r="P4332">
        <v>100669</v>
      </c>
      <c r="Q4332">
        <v>12</v>
      </c>
      <c r="R4332">
        <v>100667</v>
      </c>
      <c r="S4332">
        <v>13</v>
      </c>
      <c r="T4332">
        <v>100668</v>
      </c>
      <c r="U4332">
        <v>14</v>
      </c>
      <c r="V4332">
        <v>100669</v>
      </c>
      <c r="W4332">
        <v>15</v>
      </c>
      <c r="X4332">
        <v>100667</v>
      </c>
      <c r="Y4332">
        <v>16</v>
      </c>
      <c r="Z4332">
        <v>100669</v>
      </c>
      <c r="AA4332">
        <v>17</v>
      </c>
      <c r="AB4332">
        <v>100667</v>
      </c>
      <c r="AC4332">
        <v>19</v>
      </c>
      <c r="AD4332">
        <v>100668</v>
      </c>
      <c r="AE4332">
        <v>20</v>
      </c>
      <c r="AF4332">
        <v>202222</v>
      </c>
      <c r="AG4332">
        <v>18</v>
      </c>
      <c r="AH4332" t="e">
        <f>VLOOKUP(AF4332,关卡难度线!B:H,11,0)</f>
        <v>#N/A</v>
      </c>
    </row>
    <row r="4333" spans="14:34">
      <c r="N4333" s="14">
        <v>100669</v>
      </c>
      <c r="O4333">
        <v>11</v>
      </c>
      <c r="P4333">
        <v>100668</v>
      </c>
      <c r="Q4333">
        <v>12</v>
      </c>
      <c r="R4333">
        <v>100668</v>
      </c>
      <c r="S4333">
        <v>13</v>
      </c>
      <c r="T4333">
        <v>100667</v>
      </c>
      <c r="U4333">
        <v>14</v>
      </c>
      <c r="V4333">
        <v>100669</v>
      </c>
      <c r="W4333">
        <v>15</v>
      </c>
      <c r="X4333">
        <v>100667</v>
      </c>
      <c r="Y4333">
        <v>16</v>
      </c>
      <c r="Z4333">
        <v>100667</v>
      </c>
      <c r="AA4333">
        <v>17</v>
      </c>
      <c r="AB4333">
        <v>100669</v>
      </c>
      <c r="AC4333">
        <v>19</v>
      </c>
      <c r="AD4333">
        <v>100668</v>
      </c>
      <c r="AE4333">
        <v>20</v>
      </c>
      <c r="AF4333">
        <v>202223</v>
      </c>
      <c r="AG4333">
        <v>18</v>
      </c>
      <c r="AH4333" t="e">
        <f>VLOOKUP(AF4333,关卡难度线!B:H,11,0)</f>
        <v>#N/A</v>
      </c>
    </row>
    <row r="4334" spans="14:34">
      <c r="N4334" s="14">
        <v>100667</v>
      </c>
      <c r="O4334">
        <v>11</v>
      </c>
      <c r="P4334">
        <v>100669</v>
      </c>
      <c r="Q4334">
        <v>12</v>
      </c>
      <c r="R4334">
        <v>100669</v>
      </c>
      <c r="S4334">
        <v>13</v>
      </c>
      <c r="T4334">
        <v>100669</v>
      </c>
      <c r="U4334">
        <v>14</v>
      </c>
      <c r="V4334">
        <v>100668</v>
      </c>
      <c r="W4334">
        <v>15</v>
      </c>
      <c r="X4334">
        <v>100669</v>
      </c>
      <c r="Y4334">
        <v>16</v>
      </c>
      <c r="Z4334">
        <v>100669</v>
      </c>
      <c r="AA4334">
        <v>17</v>
      </c>
      <c r="AB4334">
        <v>100669</v>
      </c>
      <c r="AC4334">
        <v>19</v>
      </c>
      <c r="AD4334">
        <v>100669</v>
      </c>
      <c r="AE4334">
        <v>20</v>
      </c>
      <c r="AF4334">
        <v>202224</v>
      </c>
      <c r="AG4334">
        <v>18</v>
      </c>
      <c r="AH4334" t="e">
        <f>VLOOKUP(AF4334,关卡难度线!B:H,11,0)</f>
        <v>#N/A</v>
      </c>
    </row>
    <row r="4335" spans="14:34">
      <c r="N4335" s="14">
        <v>100669</v>
      </c>
      <c r="O4335">
        <v>11</v>
      </c>
      <c r="P4335">
        <v>100668</v>
      </c>
      <c r="Q4335">
        <v>12</v>
      </c>
      <c r="R4335">
        <v>100667</v>
      </c>
      <c r="S4335">
        <v>13</v>
      </c>
      <c r="T4335">
        <v>100668</v>
      </c>
      <c r="U4335">
        <v>14</v>
      </c>
      <c r="V4335">
        <v>100669</v>
      </c>
      <c r="W4335">
        <v>15</v>
      </c>
      <c r="X4335">
        <v>100667</v>
      </c>
      <c r="Y4335">
        <v>16</v>
      </c>
      <c r="Z4335">
        <v>100667</v>
      </c>
      <c r="AA4335">
        <v>17</v>
      </c>
      <c r="AB4335">
        <v>100667</v>
      </c>
      <c r="AC4335">
        <v>19</v>
      </c>
      <c r="AD4335">
        <v>100669</v>
      </c>
      <c r="AE4335">
        <v>20</v>
      </c>
      <c r="AF4335">
        <v>202225</v>
      </c>
      <c r="AG4335">
        <v>18</v>
      </c>
      <c r="AH4335" t="e">
        <f>VLOOKUP(AF4335,关卡难度线!B:H,11,0)</f>
        <v>#N/A</v>
      </c>
    </row>
    <row r="4336" spans="14:34">
      <c r="N4336" s="14">
        <v>100669</v>
      </c>
      <c r="O4336">
        <v>11</v>
      </c>
      <c r="P4336">
        <v>100668</v>
      </c>
      <c r="Q4336">
        <v>12</v>
      </c>
      <c r="R4336">
        <v>100669</v>
      </c>
      <c r="S4336">
        <v>13</v>
      </c>
      <c r="T4336">
        <v>100667</v>
      </c>
      <c r="U4336">
        <v>14</v>
      </c>
      <c r="V4336">
        <v>100667</v>
      </c>
      <c r="W4336">
        <v>15</v>
      </c>
      <c r="X4336">
        <v>100669</v>
      </c>
      <c r="Y4336">
        <v>16</v>
      </c>
      <c r="Z4336">
        <v>100668</v>
      </c>
      <c r="AA4336">
        <v>17</v>
      </c>
      <c r="AB4336">
        <v>100667</v>
      </c>
      <c r="AC4336">
        <v>19</v>
      </c>
      <c r="AD4336">
        <v>100668</v>
      </c>
      <c r="AE4336">
        <v>20</v>
      </c>
      <c r="AF4336">
        <v>202226</v>
      </c>
      <c r="AG4336">
        <v>18</v>
      </c>
      <c r="AH4336" t="e">
        <f>VLOOKUP(AF4336,关卡难度线!B:H,11,0)</f>
        <v>#N/A</v>
      </c>
    </row>
    <row r="4337" spans="14:34">
      <c r="N4337" s="14">
        <v>100668</v>
      </c>
      <c r="O4337">
        <v>11</v>
      </c>
      <c r="P4337">
        <v>100667</v>
      </c>
      <c r="Q4337">
        <v>12</v>
      </c>
      <c r="R4337">
        <v>100669</v>
      </c>
      <c r="S4337">
        <v>13</v>
      </c>
      <c r="T4337">
        <v>100669</v>
      </c>
      <c r="U4337">
        <v>14</v>
      </c>
      <c r="V4337">
        <v>100668</v>
      </c>
      <c r="W4337">
        <v>15</v>
      </c>
      <c r="X4337">
        <v>100667</v>
      </c>
      <c r="Y4337">
        <v>16</v>
      </c>
      <c r="Z4337">
        <v>100667</v>
      </c>
      <c r="AA4337">
        <v>17</v>
      </c>
      <c r="AB4337">
        <v>100669</v>
      </c>
      <c r="AC4337">
        <v>19</v>
      </c>
      <c r="AD4337">
        <v>100669</v>
      </c>
      <c r="AE4337">
        <v>20</v>
      </c>
      <c r="AF4337">
        <v>202227</v>
      </c>
      <c r="AG4337">
        <v>18</v>
      </c>
      <c r="AH4337" t="e">
        <f>VLOOKUP(AF4337,关卡难度线!B:H,11,0)</f>
        <v>#N/A</v>
      </c>
    </row>
    <row r="4338" spans="14:34">
      <c r="N4338" s="14">
        <v>100668</v>
      </c>
      <c r="O4338">
        <v>11</v>
      </c>
      <c r="P4338">
        <v>100669</v>
      </c>
      <c r="Q4338">
        <v>12</v>
      </c>
      <c r="R4338">
        <v>100667</v>
      </c>
      <c r="S4338">
        <v>13</v>
      </c>
      <c r="T4338">
        <v>100669</v>
      </c>
      <c r="U4338">
        <v>14</v>
      </c>
      <c r="V4338">
        <v>100669</v>
      </c>
      <c r="W4338">
        <v>15</v>
      </c>
      <c r="X4338">
        <v>100669</v>
      </c>
      <c r="Y4338">
        <v>16</v>
      </c>
      <c r="Z4338">
        <v>100667</v>
      </c>
      <c r="AA4338">
        <v>17</v>
      </c>
      <c r="AB4338">
        <v>100668</v>
      </c>
      <c r="AC4338">
        <v>19</v>
      </c>
      <c r="AD4338">
        <v>100668</v>
      </c>
      <c r="AE4338">
        <v>20</v>
      </c>
      <c r="AF4338">
        <v>202228</v>
      </c>
      <c r="AG4338">
        <v>18</v>
      </c>
      <c r="AH4338" t="e">
        <f>VLOOKUP(AF4338,关卡难度线!B:H,11,0)</f>
        <v>#N/A</v>
      </c>
    </row>
    <row r="4339" spans="14:34">
      <c r="N4339" s="14">
        <v>100668</v>
      </c>
      <c r="O4339">
        <v>11</v>
      </c>
      <c r="P4339">
        <v>100669</v>
      </c>
      <c r="Q4339">
        <v>12</v>
      </c>
      <c r="R4339">
        <v>100667</v>
      </c>
      <c r="S4339">
        <v>13</v>
      </c>
      <c r="T4339">
        <v>100668</v>
      </c>
      <c r="U4339">
        <v>14</v>
      </c>
      <c r="V4339">
        <v>100667</v>
      </c>
      <c r="W4339">
        <v>15</v>
      </c>
      <c r="X4339">
        <v>100667</v>
      </c>
      <c r="Y4339">
        <v>16</v>
      </c>
      <c r="Z4339">
        <v>100669</v>
      </c>
      <c r="AA4339">
        <v>17</v>
      </c>
      <c r="AB4339">
        <v>100669</v>
      </c>
      <c r="AC4339">
        <v>19</v>
      </c>
      <c r="AD4339">
        <v>100668</v>
      </c>
      <c r="AE4339">
        <v>20</v>
      </c>
      <c r="AF4339">
        <v>202229</v>
      </c>
      <c r="AG4339">
        <v>18</v>
      </c>
      <c r="AH4339" t="e">
        <f>VLOOKUP(AF4339,关卡难度线!B:H,11,0)</f>
        <v>#N/A</v>
      </c>
    </row>
    <row r="4340" spans="14:34">
      <c r="N4340" s="14">
        <v>100668</v>
      </c>
      <c r="O4340">
        <v>11</v>
      </c>
      <c r="P4340">
        <v>100669</v>
      </c>
      <c r="Q4340">
        <v>12</v>
      </c>
      <c r="R4340">
        <v>100669</v>
      </c>
      <c r="S4340">
        <v>13</v>
      </c>
      <c r="T4340">
        <v>100667</v>
      </c>
      <c r="U4340">
        <v>14</v>
      </c>
      <c r="V4340">
        <v>100668</v>
      </c>
      <c r="W4340">
        <v>15</v>
      </c>
      <c r="X4340">
        <v>100667</v>
      </c>
      <c r="Y4340">
        <v>16</v>
      </c>
      <c r="Z4340">
        <v>100668</v>
      </c>
      <c r="AA4340">
        <v>17</v>
      </c>
      <c r="AB4340">
        <v>100668</v>
      </c>
      <c r="AC4340">
        <v>19</v>
      </c>
      <c r="AD4340">
        <v>100669</v>
      </c>
      <c r="AE4340">
        <v>20</v>
      </c>
      <c r="AF4340">
        <v>202230</v>
      </c>
      <c r="AG4340">
        <v>18</v>
      </c>
      <c r="AH4340" t="e">
        <f>VLOOKUP(AF4340,关卡难度线!B:H,11,0)</f>
        <v>#N/A</v>
      </c>
    </row>
    <row r="4341" spans="14:34">
      <c r="N4341" s="14">
        <v>100671</v>
      </c>
      <c r="O4341">
        <v>11</v>
      </c>
      <c r="P4341">
        <v>100671</v>
      </c>
      <c r="Q4341">
        <v>12</v>
      </c>
      <c r="R4341">
        <v>100670</v>
      </c>
      <c r="S4341">
        <v>13</v>
      </c>
      <c r="T4341">
        <v>100672</v>
      </c>
      <c r="U4341">
        <v>14</v>
      </c>
      <c r="V4341">
        <v>100670</v>
      </c>
      <c r="W4341">
        <v>15</v>
      </c>
      <c r="X4341">
        <v>100672</v>
      </c>
      <c r="Y4341">
        <v>16</v>
      </c>
      <c r="Z4341">
        <v>100670</v>
      </c>
      <c r="AA4341">
        <v>17</v>
      </c>
      <c r="AB4341">
        <v>100670</v>
      </c>
      <c r="AC4341">
        <v>19</v>
      </c>
      <c r="AD4341">
        <v>100672</v>
      </c>
      <c r="AE4341">
        <v>20</v>
      </c>
      <c r="AF4341">
        <v>202231</v>
      </c>
      <c r="AG4341">
        <v>18</v>
      </c>
      <c r="AH4341" t="e">
        <f>VLOOKUP(AF4341,关卡难度线!B:H,11,0)</f>
        <v>#N/A</v>
      </c>
    </row>
    <row r="4342" spans="14:34">
      <c r="N4342" s="14">
        <v>100670</v>
      </c>
      <c r="O4342">
        <v>11</v>
      </c>
      <c r="P4342">
        <v>100671</v>
      </c>
      <c r="Q4342">
        <v>12</v>
      </c>
      <c r="R4342">
        <v>100671</v>
      </c>
      <c r="S4342">
        <v>13</v>
      </c>
      <c r="T4342">
        <v>100672</v>
      </c>
      <c r="U4342">
        <v>14</v>
      </c>
      <c r="V4342">
        <v>100670</v>
      </c>
      <c r="W4342">
        <v>15</v>
      </c>
      <c r="X4342">
        <v>100670</v>
      </c>
      <c r="Y4342">
        <v>16</v>
      </c>
      <c r="Z4342">
        <v>100670</v>
      </c>
      <c r="AA4342">
        <v>17</v>
      </c>
      <c r="AB4342">
        <v>100671</v>
      </c>
      <c r="AC4342">
        <v>19</v>
      </c>
      <c r="AD4342">
        <v>100670</v>
      </c>
      <c r="AE4342">
        <v>20</v>
      </c>
      <c r="AF4342">
        <v>202232</v>
      </c>
      <c r="AG4342">
        <v>18</v>
      </c>
      <c r="AH4342" t="e">
        <f>VLOOKUP(AF4342,关卡难度线!B:H,11,0)</f>
        <v>#N/A</v>
      </c>
    </row>
    <row r="4343" spans="14:34">
      <c r="N4343" s="14">
        <v>100671</v>
      </c>
      <c r="O4343">
        <v>11</v>
      </c>
      <c r="P4343">
        <v>100670</v>
      </c>
      <c r="Q4343">
        <v>12</v>
      </c>
      <c r="R4343">
        <v>100671</v>
      </c>
      <c r="S4343">
        <v>13</v>
      </c>
      <c r="T4343">
        <v>100671</v>
      </c>
      <c r="U4343">
        <v>14</v>
      </c>
      <c r="V4343">
        <v>100670</v>
      </c>
      <c r="W4343">
        <v>15</v>
      </c>
      <c r="X4343">
        <v>100671</v>
      </c>
      <c r="Y4343">
        <v>16</v>
      </c>
      <c r="Z4343">
        <v>100670</v>
      </c>
      <c r="AA4343">
        <v>17</v>
      </c>
      <c r="AB4343">
        <v>100670</v>
      </c>
      <c r="AC4343">
        <v>19</v>
      </c>
      <c r="AD4343">
        <v>100671</v>
      </c>
      <c r="AE4343">
        <v>20</v>
      </c>
      <c r="AF4343">
        <v>202233</v>
      </c>
      <c r="AG4343">
        <v>18</v>
      </c>
      <c r="AH4343" t="e">
        <f>VLOOKUP(AF4343,关卡难度线!B:H,11,0)</f>
        <v>#N/A</v>
      </c>
    </row>
    <row r="4344" spans="14:34">
      <c r="N4344" s="14">
        <v>100671</v>
      </c>
      <c r="O4344">
        <v>11</v>
      </c>
      <c r="P4344">
        <v>100672</v>
      </c>
      <c r="Q4344">
        <v>12</v>
      </c>
      <c r="R4344">
        <v>100670</v>
      </c>
      <c r="S4344">
        <v>13</v>
      </c>
      <c r="T4344">
        <v>100671</v>
      </c>
      <c r="U4344">
        <v>14</v>
      </c>
      <c r="V4344">
        <v>100670</v>
      </c>
      <c r="W4344">
        <v>15</v>
      </c>
      <c r="X4344">
        <v>100670</v>
      </c>
      <c r="Y4344">
        <v>16</v>
      </c>
      <c r="Z4344">
        <v>100670</v>
      </c>
      <c r="AA4344">
        <v>17</v>
      </c>
      <c r="AB4344">
        <v>100672</v>
      </c>
      <c r="AC4344">
        <v>19</v>
      </c>
      <c r="AD4344">
        <v>100671</v>
      </c>
      <c r="AE4344">
        <v>20</v>
      </c>
      <c r="AF4344">
        <v>202234</v>
      </c>
      <c r="AG4344">
        <v>18</v>
      </c>
      <c r="AH4344" t="e">
        <f>VLOOKUP(AF4344,关卡难度线!B:H,11,0)</f>
        <v>#N/A</v>
      </c>
    </row>
    <row r="4345" spans="14:34">
      <c r="N4345" s="14">
        <v>100670</v>
      </c>
      <c r="O4345">
        <v>11</v>
      </c>
      <c r="P4345">
        <v>100672</v>
      </c>
      <c r="Q4345">
        <v>12</v>
      </c>
      <c r="R4345">
        <v>100672</v>
      </c>
      <c r="S4345">
        <v>13</v>
      </c>
      <c r="T4345">
        <v>100670</v>
      </c>
      <c r="U4345">
        <v>14</v>
      </c>
      <c r="V4345">
        <v>100670</v>
      </c>
      <c r="W4345">
        <v>15</v>
      </c>
      <c r="X4345">
        <v>100672</v>
      </c>
      <c r="Y4345">
        <v>16</v>
      </c>
      <c r="Z4345">
        <v>100672</v>
      </c>
      <c r="AA4345">
        <v>17</v>
      </c>
      <c r="AB4345">
        <v>100671</v>
      </c>
      <c r="AC4345">
        <v>19</v>
      </c>
      <c r="AD4345">
        <v>100671</v>
      </c>
      <c r="AE4345">
        <v>20</v>
      </c>
      <c r="AF4345">
        <v>202235</v>
      </c>
      <c r="AG4345">
        <v>18</v>
      </c>
      <c r="AH4345" t="e">
        <f>VLOOKUP(AF4345,关卡难度线!B:H,11,0)</f>
        <v>#N/A</v>
      </c>
    </row>
    <row r="4346" spans="14:34">
      <c r="N4346" s="14">
        <v>100670</v>
      </c>
      <c r="O4346">
        <v>11</v>
      </c>
      <c r="P4346">
        <v>100672</v>
      </c>
      <c r="Q4346">
        <v>12</v>
      </c>
      <c r="R4346">
        <v>100672</v>
      </c>
      <c r="S4346">
        <v>13</v>
      </c>
      <c r="T4346">
        <v>100670</v>
      </c>
      <c r="U4346">
        <v>14</v>
      </c>
      <c r="V4346">
        <v>100671</v>
      </c>
      <c r="W4346">
        <v>15</v>
      </c>
      <c r="X4346">
        <v>100670</v>
      </c>
      <c r="Y4346">
        <v>16</v>
      </c>
      <c r="Z4346">
        <v>100670</v>
      </c>
      <c r="AA4346">
        <v>17</v>
      </c>
      <c r="AB4346">
        <v>100671</v>
      </c>
      <c r="AC4346">
        <v>19</v>
      </c>
      <c r="AD4346">
        <v>100670</v>
      </c>
      <c r="AE4346">
        <v>20</v>
      </c>
      <c r="AF4346">
        <v>202236</v>
      </c>
      <c r="AG4346">
        <v>18</v>
      </c>
      <c r="AH4346" t="e">
        <f>VLOOKUP(AF4346,关卡难度线!B:H,11,0)</f>
        <v>#N/A</v>
      </c>
    </row>
    <row r="4347" spans="14:34">
      <c r="N4347" s="14">
        <v>100672</v>
      </c>
      <c r="O4347">
        <v>11</v>
      </c>
      <c r="P4347">
        <v>100670</v>
      </c>
      <c r="Q4347">
        <v>12</v>
      </c>
      <c r="R4347">
        <v>100671</v>
      </c>
      <c r="S4347">
        <v>13</v>
      </c>
      <c r="T4347">
        <v>100670</v>
      </c>
      <c r="U4347">
        <v>14</v>
      </c>
      <c r="V4347">
        <v>100671</v>
      </c>
      <c r="W4347">
        <v>15</v>
      </c>
      <c r="X4347">
        <v>100671</v>
      </c>
      <c r="Y4347">
        <v>16</v>
      </c>
      <c r="Z4347">
        <v>100671</v>
      </c>
      <c r="AA4347">
        <v>17</v>
      </c>
      <c r="AB4347">
        <v>100670</v>
      </c>
      <c r="AC4347">
        <v>19</v>
      </c>
      <c r="AD4347">
        <v>100670</v>
      </c>
      <c r="AE4347">
        <v>20</v>
      </c>
      <c r="AF4347">
        <v>202237</v>
      </c>
      <c r="AG4347">
        <v>18</v>
      </c>
      <c r="AH4347" t="e">
        <f>VLOOKUP(AF4347,关卡难度线!B:H,11,0)</f>
        <v>#N/A</v>
      </c>
    </row>
    <row r="4348" spans="14:34">
      <c r="N4348" s="14">
        <v>100670</v>
      </c>
      <c r="O4348">
        <v>11</v>
      </c>
      <c r="P4348">
        <v>100672</v>
      </c>
      <c r="Q4348">
        <v>12</v>
      </c>
      <c r="R4348">
        <v>100672</v>
      </c>
      <c r="S4348">
        <v>13</v>
      </c>
      <c r="T4348">
        <v>100672</v>
      </c>
      <c r="U4348">
        <v>14</v>
      </c>
      <c r="V4348">
        <v>100671</v>
      </c>
      <c r="W4348">
        <v>15</v>
      </c>
      <c r="X4348">
        <v>100670</v>
      </c>
      <c r="Y4348">
        <v>16</v>
      </c>
      <c r="Z4348">
        <v>100670</v>
      </c>
      <c r="AA4348">
        <v>17</v>
      </c>
      <c r="AB4348">
        <v>100672</v>
      </c>
      <c r="AC4348">
        <v>19</v>
      </c>
      <c r="AD4348">
        <v>100670</v>
      </c>
      <c r="AE4348">
        <v>20</v>
      </c>
      <c r="AF4348">
        <v>202238</v>
      </c>
      <c r="AG4348">
        <v>18</v>
      </c>
      <c r="AH4348" t="e">
        <f>VLOOKUP(AF4348,关卡难度线!B:H,11,0)</f>
        <v>#N/A</v>
      </c>
    </row>
    <row r="4349" spans="14:34">
      <c r="N4349" s="14">
        <v>100670</v>
      </c>
      <c r="O4349">
        <v>11</v>
      </c>
      <c r="P4349">
        <v>100672</v>
      </c>
      <c r="Q4349">
        <v>12</v>
      </c>
      <c r="R4349">
        <v>100672</v>
      </c>
      <c r="S4349">
        <v>13</v>
      </c>
      <c r="T4349">
        <v>100672</v>
      </c>
      <c r="U4349">
        <v>14</v>
      </c>
      <c r="V4349">
        <v>100670</v>
      </c>
      <c r="W4349">
        <v>15</v>
      </c>
      <c r="X4349">
        <v>100671</v>
      </c>
      <c r="Y4349">
        <v>16</v>
      </c>
      <c r="Z4349">
        <v>100670</v>
      </c>
      <c r="AA4349">
        <v>17</v>
      </c>
      <c r="AB4349">
        <v>100672</v>
      </c>
      <c r="AC4349">
        <v>19</v>
      </c>
      <c r="AD4349">
        <v>100671</v>
      </c>
      <c r="AE4349">
        <v>20</v>
      </c>
      <c r="AF4349">
        <v>202239</v>
      </c>
      <c r="AG4349">
        <v>18</v>
      </c>
      <c r="AH4349" t="e">
        <f>VLOOKUP(AF4349,关卡难度线!B:H,11,0)</f>
        <v>#N/A</v>
      </c>
    </row>
    <row r="4350" spans="14:34">
      <c r="N4350" s="14">
        <v>100672</v>
      </c>
      <c r="O4350">
        <v>11</v>
      </c>
      <c r="P4350">
        <v>100671</v>
      </c>
      <c r="Q4350">
        <v>12</v>
      </c>
      <c r="R4350">
        <v>100671</v>
      </c>
      <c r="S4350">
        <v>13</v>
      </c>
      <c r="T4350">
        <v>100670</v>
      </c>
      <c r="U4350">
        <v>14</v>
      </c>
      <c r="V4350">
        <v>100670</v>
      </c>
      <c r="W4350">
        <v>15</v>
      </c>
      <c r="X4350">
        <v>100671</v>
      </c>
      <c r="Y4350">
        <v>16</v>
      </c>
      <c r="Z4350">
        <v>100671</v>
      </c>
      <c r="AA4350">
        <v>17</v>
      </c>
      <c r="AB4350">
        <v>100670</v>
      </c>
      <c r="AC4350">
        <v>19</v>
      </c>
      <c r="AD4350">
        <v>100671</v>
      </c>
      <c r="AE4350">
        <v>20</v>
      </c>
      <c r="AF4350">
        <v>202240</v>
      </c>
      <c r="AG4350">
        <v>18</v>
      </c>
      <c r="AH4350" t="e">
        <f>VLOOKUP(AF4350,关卡难度线!B:H,11,0)</f>
        <v>#N/A</v>
      </c>
    </row>
    <row r="4351" spans="14:34">
      <c r="N4351" s="14">
        <v>100671</v>
      </c>
      <c r="O4351">
        <v>11</v>
      </c>
      <c r="P4351">
        <v>100671</v>
      </c>
      <c r="Q4351">
        <v>12</v>
      </c>
      <c r="R4351">
        <v>100670</v>
      </c>
      <c r="S4351">
        <v>13</v>
      </c>
      <c r="T4351">
        <v>100672</v>
      </c>
      <c r="U4351">
        <v>14</v>
      </c>
      <c r="V4351">
        <v>100670</v>
      </c>
      <c r="W4351">
        <v>15</v>
      </c>
      <c r="X4351">
        <v>100672</v>
      </c>
      <c r="Y4351">
        <v>16</v>
      </c>
      <c r="Z4351">
        <v>100670</v>
      </c>
      <c r="AA4351">
        <v>17</v>
      </c>
      <c r="AB4351">
        <v>100670</v>
      </c>
      <c r="AC4351">
        <v>19</v>
      </c>
      <c r="AD4351">
        <v>100672</v>
      </c>
      <c r="AE4351">
        <v>20</v>
      </c>
      <c r="AF4351">
        <v>202231</v>
      </c>
      <c r="AG4351">
        <v>18</v>
      </c>
      <c r="AH4351" t="e">
        <f>VLOOKUP(AF4351,关卡难度线!B:H,11,0)</f>
        <v>#N/A</v>
      </c>
    </row>
    <row r="4352" spans="14:34">
      <c r="N4352" s="14">
        <v>100670</v>
      </c>
      <c r="O4352">
        <v>11</v>
      </c>
      <c r="P4352">
        <v>100671</v>
      </c>
      <c r="Q4352">
        <v>12</v>
      </c>
      <c r="R4352">
        <v>100671</v>
      </c>
      <c r="S4352">
        <v>13</v>
      </c>
      <c r="T4352">
        <v>100672</v>
      </c>
      <c r="U4352">
        <v>14</v>
      </c>
      <c r="V4352">
        <v>100670</v>
      </c>
      <c r="W4352">
        <v>15</v>
      </c>
      <c r="X4352">
        <v>100670</v>
      </c>
      <c r="Y4352">
        <v>16</v>
      </c>
      <c r="Z4352">
        <v>100670</v>
      </c>
      <c r="AA4352">
        <v>17</v>
      </c>
      <c r="AB4352">
        <v>100671</v>
      </c>
      <c r="AC4352">
        <v>19</v>
      </c>
      <c r="AD4352">
        <v>100670</v>
      </c>
      <c r="AE4352">
        <v>20</v>
      </c>
      <c r="AF4352">
        <v>202232</v>
      </c>
      <c r="AG4352">
        <v>18</v>
      </c>
      <c r="AH4352" t="e">
        <f>VLOOKUP(AF4352,关卡难度线!B:H,11,0)</f>
        <v>#N/A</v>
      </c>
    </row>
    <row r="4353" spans="14:34">
      <c r="N4353" s="14">
        <v>100671</v>
      </c>
      <c r="O4353">
        <v>11</v>
      </c>
      <c r="P4353">
        <v>100670</v>
      </c>
      <c r="Q4353">
        <v>12</v>
      </c>
      <c r="R4353">
        <v>100671</v>
      </c>
      <c r="S4353">
        <v>13</v>
      </c>
      <c r="T4353">
        <v>100671</v>
      </c>
      <c r="U4353">
        <v>14</v>
      </c>
      <c r="V4353">
        <v>100670</v>
      </c>
      <c r="W4353">
        <v>15</v>
      </c>
      <c r="X4353">
        <v>100671</v>
      </c>
      <c r="Y4353">
        <v>16</v>
      </c>
      <c r="Z4353">
        <v>100670</v>
      </c>
      <c r="AA4353">
        <v>17</v>
      </c>
      <c r="AB4353">
        <v>100670</v>
      </c>
      <c r="AC4353">
        <v>19</v>
      </c>
      <c r="AD4353">
        <v>100671</v>
      </c>
      <c r="AE4353">
        <v>20</v>
      </c>
      <c r="AF4353">
        <v>202233</v>
      </c>
      <c r="AG4353">
        <v>18</v>
      </c>
      <c r="AH4353" t="e">
        <f>VLOOKUP(AF4353,关卡难度线!B:H,11,0)</f>
        <v>#N/A</v>
      </c>
    </row>
    <row r="4354" spans="14:34">
      <c r="N4354" s="14">
        <v>100671</v>
      </c>
      <c r="O4354">
        <v>11</v>
      </c>
      <c r="P4354">
        <v>100672</v>
      </c>
      <c r="Q4354">
        <v>12</v>
      </c>
      <c r="R4354">
        <v>100670</v>
      </c>
      <c r="S4354">
        <v>13</v>
      </c>
      <c r="T4354">
        <v>100671</v>
      </c>
      <c r="U4354">
        <v>14</v>
      </c>
      <c r="V4354">
        <v>100670</v>
      </c>
      <c r="W4354">
        <v>15</v>
      </c>
      <c r="X4354">
        <v>100670</v>
      </c>
      <c r="Y4354">
        <v>16</v>
      </c>
      <c r="Z4354">
        <v>100670</v>
      </c>
      <c r="AA4354">
        <v>17</v>
      </c>
      <c r="AB4354">
        <v>100672</v>
      </c>
      <c r="AC4354">
        <v>19</v>
      </c>
      <c r="AD4354">
        <v>100671</v>
      </c>
      <c r="AE4354">
        <v>20</v>
      </c>
      <c r="AF4354">
        <v>202234</v>
      </c>
      <c r="AG4354">
        <v>18</v>
      </c>
      <c r="AH4354" t="e">
        <f>VLOOKUP(AF4354,关卡难度线!B:H,11,0)</f>
        <v>#N/A</v>
      </c>
    </row>
    <row r="4355" spans="14:34">
      <c r="N4355" s="14">
        <v>100670</v>
      </c>
      <c r="O4355">
        <v>11</v>
      </c>
      <c r="P4355">
        <v>100672</v>
      </c>
      <c r="Q4355">
        <v>12</v>
      </c>
      <c r="R4355">
        <v>100672</v>
      </c>
      <c r="S4355">
        <v>13</v>
      </c>
      <c r="T4355">
        <v>100670</v>
      </c>
      <c r="U4355">
        <v>14</v>
      </c>
      <c r="V4355">
        <v>100670</v>
      </c>
      <c r="W4355">
        <v>15</v>
      </c>
      <c r="X4355">
        <v>100672</v>
      </c>
      <c r="Y4355">
        <v>16</v>
      </c>
      <c r="Z4355">
        <v>100672</v>
      </c>
      <c r="AA4355">
        <v>17</v>
      </c>
      <c r="AB4355">
        <v>100671</v>
      </c>
      <c r="AC4355">
        <v>19</v>
      </c>
      <c r="AD4355">
        <v>100671</v>
      </c>
      <c r="AE4355">
        <v>20</v>
      </c>
      <c r="AF4355">
        <v>202235</v>
      </c>
      <c r="AG4355">
        <v>18</v>
      </c>
      <c r="AH4355" t="e">
        <f>VLOOKUP(AF4355,关卡难度线!B:H,11,0)</f>
        <v>#N/A</v>
      </c>
    </row>
    <row r="4356" spans="14:34">
      <c r="N4356" s="14">
        <v>100670</v>
      </c>
      <c r="O4356">
        <v>11</v>
      </c>
      <c r="P4356">
        <v>100672</v>
      </c>
      <c r="Q4356">
        <v>12</v>
      </c>
      <c r="R4356">
        <v>100672</v>
      </c>
      <c r="S4356">
        <v>13</v>
      </c>
      <c r="T4356">
        <v>100670</v>
      </c>
      <c r="U4356">
        <v>14</v>
      </c>
      <c r="V4356">
        <v>100671</v>
      </c>
      <c r="W4356">
        <v>15</v>
      </c>
      <c r="X4356">
        <v>100670</v>
      </c>
      <c r="Y4356">
        <v>16</v>
      </c>
      <c r="Z4356">
        <v>100670</v>
      </c>
      <c r="AA4356">
        <v>17</v>
      </c>
      <c r="AB4356">
        <v>100671</v>
      </c>
      <c r="AC4356">
        <v>19</v>
      </c>
      <c r="AD4356">
        <v>100670</v>
      </c>
      <c r="AE4356">
        <v>20</v>
      </c>
      <c r="AF4356">
        <v>202236</v>
      </c>
      <c r="AG4356">
        <v>18</v>
      </c>
      <c r="AH4356" t="e">
        <f>VLOOKUP(AF4356,关卡难度线!B:H,11,0)</f>
        <v>#N/A</v>
      </c>
    </row>
    <row r="4357" spans="14:34">
      <c r="N4357" s="14">
        <v>100672</v>
      </c>
      <c r="O4357">
        <v>11</v>
      </c>
      <c r="P4357">
        <v>100670</v>
      </c>
      <c r="Q4357">
        <v>12</v>
      </c>
      <c r="R4357">
        <v>100671</v>
      </c>
      <c r="S4357">
        <v>13</v>
      </c>
      <c r="T4357">
        <v>100670</v>
      </c>
      <c r="U4357">
        <v>14</v>
      </c>
      <c r="V4357">
        <v>100671</v>
      </c>
      <c r="W4357">
        <v>15</v>
      </c>
      <c r="X4357">
        <v>100671</v>
      </c>
      <c r="Y4357">
        <v>16</v>
      </c>
      <c r="Z4357">
        <v>100671</v>
      </c>
      <c r="AA4357">
        <v>17</v>
      </c>
      <c r="AB4357">
        <v>100670</v>
      </c>
      <c r="AC4357">
        <v>19</v>
      </c>
      <c r="AD4357">
        <v>100670</v>
      </c>
      <c r="AE4357">
        <v>20</v>
      </c>
      <c r="AF4357">
        <v>202237</v>
      </c>
      <c r="AG4357">
        <v>18</v>
      </c>
      <c r="AH4357" t="e">
        <f>VLOOKUP(AF4357,关卡难度线!B:H,11,0)</f>
        <v>#N/A</v>
      </c>
    </row>
    <row r="4358" spans="14:34">
      <c r="N4358" s="14">
        <v>100670</v>
      </c>
      <c r="O4358">
        <v>11</v>
      </c>
      <c r="P4358">
        <v>100672</v>
      </c>
      <c r="Q4358">
        <v>12</v>
      </c>
      <c r="R4358">
        <v>100672</v>
      </c>
      <c r="S4358">
        <v>13</v>
      </c>
      <c r="T4358">
        <v>100672</v>
      </c>
      <c r="U4358">
        <v>14</v>
      </c>
      <c r="V4358">
        <v>100671</v>
      </c>
      <c r="W4358">
        <v>15</v>
      </c>
      <c r="X4358">
        <v>100670</v>
      </c>
      <c r="Y4358">
        <v>16</v>
      </c>
      <c r="Z4358">
        <v>100670</v>
      </c>
      <c r="AA4358">
        <v>17</v>
      </c>
      <c r="AB4358">
        <v>100672</v>
      </c>
      <c r="AC4358">
        <v>19</v>
      </c>
      <c r="AD4358">
        <v>100670</v>
      </c>
      <c r="AE4358">
        <v>20</v>
      </c>
      <c r="AF4358">
        <v>202238</v>
      </c>
      <c r="AG4358">
        <v>18</v>
      </c>
      <c r="AH4358" t="e">
        <f>VLOOKUP(AF4358,关卡难度线!B:H,11,0)</f>
        <v>#N/A</v>
      </c>
    </row>
    <row r="4359" spans="14:34">
      <c r="N4359" s="14">
        <v>100670</v>
      </c>
      <c r="O4359">
        <v>11</v>
      </c>
      <c r="P4359">
        <v>100672</v>
      </c>
      <c r="Q4359">
        <v>12</v>
      </c>
      <c r="R4359">
        <v>100672</v>
      </c>
      <c r="S4359">
        <v>13</v>
      </c>
      <c r="T4359">
        <v>100672</v>
      </c>
      <c r="U4359">
        <v>14</v>
      </c>
      <c r="V4359">
        <v>100670</v>
      </c>
      <c r="W4359">
        <v>15</v>
      </c>
      <c r="X4359">
        <v>100671</v>
      </c>
      <c r="Y4359">
        <v>16</v>
      </c>
      <c r="Z4359">
        <v>100670</v>
      </c>
      <c r="AA4359">
        <v>17</v>
      </c>
      <c r="AB4359">
        <v>100672</v>
      </c>
      <c r="AC4359">
        <v>19</v>
      </c>
      <c r="AD4359">
        <v>100671</v>
      </c>
      <c r="AE4359">
        <v>20</v>
      </c>
      <c r="AF4359">
        <v>202239</v>
      </c>
      <c r="AG4359">
        <v>18</v>
      </c>
      <c r="AH4359" t="e">
        <f>VLOOKUP(AF4359,关卡难度线!B:H,11,0)</f>
        <v>#N/A</v>
      </c>
    </row>
    <row r="4360" spans="14:34">
      <c r="N4360" s="14">
        <v>100672</v>
      </c>
      <c r="O4360">
        <v>11</v>
      </c>
      <c r="P4360">
        <v>100671</v>
      </c>
      <c r="Q4360">
        <v>12</v>
      </c>
      <c r="R4360">
        <v>100671</v>
      </c>
      <c r="S4360">
        <v>13</v>
      </c>
      <c r="T4360">
        <v>100670</v>
      </c>
      <c r="U4360">
        <v>14</v>
      </c>
      <c r="V4360">
        <v>100670</v>
      </c>
      <c r="W4360">
        <v>15</v>
      </c>
      <c r="X4360">
        <v>100671</v>
      </c>
      <c r="Y4360">
        <v>16</v>
      </c>
      <c r="Z4360">
        <v>100671</v>
      </c>
      <c r="AA4360">
        <v>17</v>
      </c>
      <c r="AB4360">
        <v>100670</v>
      </c>
      <c r="AC4360">
        <v>19</v>
      </c>
      <c r="AD4360">
        <v>100671</v>
      </c>
      <c r="AE4360">
        <v>20</v>
      </c>
      <c r="AF4360">
        <v>202240</v>
      </c>
      <c r="AG4360">
        <v>18</v>
      </c>
      <c r="AH4360" t="e">
        <f>VLOOKUP(AF4360,关卡难度线!B:H,11,0)</f>
        <v>#N/A</v>
      </c>
    </row>
    <row r="4361" spans="14:34">
      <c r="N4361" s="14">
        <v>100673</v>
      </c>
      <c r="O4361">
        <v>11</v>
      </c>
      <c r="P4361">
        <v>100673</v>
      </c>
      <c r="Q4361">
        <v>12</v>
      </c>
      <c r="R4361">
        <v>100675</v>
      </c>
      <c r="S4361">
        <v>13</v>
      </c>
      <c r="T4361">
        <v>100673</v>
      </c>
      <c r="U4361">
        <v>14</v>
      </c>
      <c r="V4361">
        <v>100675</v>
      </c>
      <c r="W4361">
        <v>15</v>
      </c>
      <c r="X4361">
        <v>100674</v>
      </c>
      <c r="Y4361">
        <v>16</v>
      </c>
      <c r="Z4361">
        <v>100674</v>
      </c>
      <c r="AA4361">
        <v>17</v>
      </c>
      <c r="AB4361">
        <v>100673</v>
      </c>
      <c r="AC4361">
        <v>19</v>
      </c>
      <c r="AD4361">
        <v>100674</v>
      </c>
      <c r="AE4361">
        <v>20</v>
      </c>
      <c r="AF4361">
        <v>202241</v>
      </c>
      <c r="AG4361">
        <v>18</v>
      </c>
      <c r="AH4361" t="e">
        <f>VLOOKUP(AF4361,关卡难度线!B:H,11,0)</f>
        <v>#N/A</v>
      </c>
    </row>
    <row r="4362" spans="14:34">
      <c r="N4362" s="14">
        <v>100673</v>
      </c>
      <c r="O4362">
        <v>11</v>
      </c>
      <c r="P4362">
        <v>100675</v>
      </c>
      <c r="Q4362">
        <v>12</v>
      </c>
      <c r="R4362">
        <v>100675</v>
      </c>
      <c r="S4362">
        <v>13</v>
      </c>
      <c r="T4362">
        <v>100673</v>
      </c>
      <c r="U4362">
        <v>14</v>
      </c>
      <c r="V4362">
        <v>100674</v>
      </c>
      <c r="W4362">
        <v>15</v>
      </c>
      <c r="X4362">
        <v>100673</v>
      </c>
      <c r="Y4362">
        <v>16</v>
      </c>
      <c r="Z4362">
        <v>100675</v>
      </c>
      <c r="AA4362">
        <v>17</v>
      </c>
      <c r="AB4362">
        <v>100675</v>
      </c>
      <c r="AC4362">
        <v>19</v>
      </c>
      <c r="AD4362">
        <v>100674</v>
      </c>
      <c r="AE4362">
        <v>20</v>
      </c>
      <c r="AF4362">
        <v>202242</v>
      </c>
      <c r="AG4362">
        <v>18</v>
      </c>
      <c r="AH4362" t="e">
        <f>VLOOKUP(AF4362,关卡难度线!B:H,11,0)</f>
        <v>#N/A</v>
      </c>
    </row>
    <row r="4363" spans="14:34">
      <c r="N4363" s="14">
        <v>100675</v>
      </c>
      <c r="O4363">
        <v>11</v>
      </c>
      <c r="P4363">
        <v>100673</v>
      </c>
      <c r="Q4363">
        <v>12</v>
      </c>
      <c r="R4363">
        <v>100674</v>
      </c>
      <c r="S4363">
        <v>13</v>
      </c>
      <c r="T4363">
        <v>100674</v>
      </c>
      <c r="U4363">
        <v>14</v>
      </c>
      <c r="V4363">
        <v>100675</v>
      </c>
      <c r="W4363">
        <v>15</v>
      </c>
      <c r="X4363">
        <v>100673</v>
      </c>
      <c r="Y4363">
        <v>16</v>
      </c>
      <c r="Z4363">
        <v>100674</v>
      </c>
      <c r="AA4363">
        <v>17</v>
      </c>
      <c r="AB4363">
        <v>100675</v>
      </c>
      <c r="AC4363">
        <v>19</v>
      </c>
      <c r="AD4363">
        <v>100675</v>
      </c>
      <c r="AE4363">
        <v>20</v>
      </c>
      <c r="AF4363">
        <v>202243</v>
      </c>
      <c r="AG4363">
        <v>18</v>
      </c>
      <c r="AH4363" t="e">
        <f>VLOOKUP(AF4363,关卡难度线!B:H,11,0)</f>
        <v>#N/A</v>
      </c>
    </row>
    <row r="4364" spans="14:34">
      <c r="N4364" s="14">
        <v>100673</v>
      </c>
      <c r="O4364">
        <v>11</v>
      </c>
      <c r="P4364">
        <v>100674</v>
      </c>
      <c r="Q4364">
        <v>12</v>
      </c>
      <c r="R4364">
        <v>100675</v>
      </c>
      <c r="S4364">
        <v>13</v>
      </c>
      <c r="T4364">
        <v>100673</v>
      </c>
      <c r="U4364">
        <v>14</v>
      </c>
      <c r="V4364">
        <v>100673</v>
      </c>
      <c r="W4364">
        <v>15</v>
      </c>
      <c r="X4364">
        <v>100675</v>
      </c>
      <c r="Y4364">
        <v>16</v>
      </c>
      <c r="Z4364">
        <v>100674</v>
      </c>
      <c r="AA4364">
        <v>17</v>
      </c>
      <c r="AB4364">
        <v>100675</v>
      </c>
      <c r="AC4364">
        <v>19</v>
      </c>
      <c r="AD4364">
        <v>100674</v>
      </c>
      <c r="AE4364">
        <v>20</v>
      </c>
      <c r="AF4364">
        <v>202244</v>
      </c>
      <c r="AG4364">
        <v>18</v>
      </c>
      <c r="AH4364" t="e">
        <f>VLOOKUP(AF4364,关卡难度线!B:H,11,0)</f>
        <v>#N/A</v>
      </c>
    </row>
    <row r="4365" spans="14:34">
      <c r="N4365" s="14">
        <v>100675</v>
      </c>
      <c r="O4365">
        <v>11</v>
      </c>
      <c r="P4365">
        <v>100673</v>
      </c>
      <c r="Q4365">
        <v>12</v>
      </c>
      <c r="R4365">
        <v>100674</v>
      </c>
      <c r="S4365">
        <v>13</v>
      </c>
      <c r="T4365">
        <v>100675</v>
      </c>
      <c r="U4365">
        <v>14</v>
      </c>
      <c r="V4365">
        <v>100675</v>
      </c>
      <c r="W4365">
        <v>15</v>
      </c>
      <c r="X4365">
        <v>100673</v>
      </c>
      <c r="Y4365">
        <v>16</v>
      </c>
      <c r="Z4365">
        <v>100674</v>
      </c>
      <c r="AA4365">
        <v>17</v>
      </c>
      <c r="AB4365">
        <v>100675</v>
      </c>
      <c r="AC4365">
        <v>19</v>
      </c>
      <c r="AD4365">
        <v>100673</v>
      </c>
      <c r="AE4365">
        <v>20</v>
      </c>
      <c r="AF4365">
        <v>202245</v>
      </c>
      <c r="AG4365">
        <v>18</v>
      </c>
      <c r="AH4365" t="e">
        <f>VLOOKUP(AF4365,关卡难度线!B:H,11,0)</f>
        <v>#N/A</v>
      </c>
    </row>
    <row r="4366" spans="14:34">
      <c r="N4366" s="14">
        <v>100675</v>
      </c>
      <c r="O4366">
        <v>11</v>
      </c>
      <c r="P4366">
        <v>100673</v>
      </c>
      <c r="Q4366">
        <v>12</v>
      </c>
      <c r="R4366">
        <v>100673</v>
      </c>
      <c r="S4366">
        <v>13</v>
      </c>
      <c r="T4366">
        <v>100674</v>
      </c>
      <c r="U4366">
        <v>14</v>
      </c>
      <c r="V4366">
        <v>100674</v>
      </c>
      <c r="W4366">
        <v>15</v>
      </c>
      <c r="X4366">
        <v>100675</v>
      </c>
      <c r="Y4366">
        <v>16</v>
      </c>
      <c r="Z4366">
        <v>100673</v>
      </c>
      <c r="AA4366">
        <v>17</v>
      </c>
      <c r="AB4366">
        <v>100675</v>
      </c>
      <c r="AC4366">
        <v>19</v>
      </c>
      <c r="AD4366">
        <v>100674</v>
      </c>
      <c r="AE4366">
        <v>20</v>
      </c>
      <c r="AF4366">
        <v>202246</v>
      </c>
      <c r="AG4366">
        <v>18</v>
      </c>
      <c r="AH4366" t="e">
        <f>VLOOKUP(AF4366,关卡难度线!B:H,11,0)</f>
        <v>#N/A</v>
      </c>
    </row>
    <row r="4367" spans="14:34">
      <c r="N4367" s="14">
        <v>100673</v>
      </c>
      <c r="O4367">
        <v>11</v>
      </c>
      <c r="P4367">
        <v>100675</v>
      </c>
      <c r="Q4367">
        <v>12</v>
      </c>
      <c r="R4367">
        <v>100675</v>
      </c>
      <c r="S4367">
        <v>13</v>
      </c>
      <c r="T4367">
        <v>100673</v>
      </c>
      <c r="U4367">
        <v>14</v>
      </c>
      <c r="V4367">
        <v>100674</v>
      </c>
      <c r="W4367">
        <v>15</v>
      </c>
      <c r="X4367">
        <v>100675</v>
      </c>
      <c r="Y4367">
        <v>16</v>
      </c>
      <c r="Z4367">
        <v>100675</v>
      </c>
      <c r="AA4367">
        <v>17</v>
      </c>
      <c r="AB4367">
        <v>100673</v>
      </c>
      <c r="AC4367">
        <v>19</v>
      </c>
      <c r="AD4367">
        <v>100674</v>
      </c>
      <c r="AE4367">
        <v>20</v>
      </c>
      <c r="AF4367">
        <v>202247</v>
      </c>
      <c r="AG4367">
        <v>18</v>
      </c>
      <c r="AH4367" t="e">
        <f>VLOOKUP(AF4367,关卡难度线!B:H,11,0)</f>
        <v>#N/A</v>
      </c>
    </row>
    <row r="4368" spans="14:34">
      <c r="N4368" s="14">
        <v>100675</v>
      </c>
      <c r="O4368">
        <v>11</v>
      </c>
      <c r="P4368">
        <v>100675</v>
      </c>
      <c r="Q4368">
        <v>12</v>
      </c>
      <c r="R4368">
        <v>100674</v>
      </c>
      <c r="S4368">
        <v>13</v>
      </c>
      <c r="T4368">
        <v>100675</v>
      </c>
      <c r="U4368">
        <v>14</v>
      </c>
      <c r="V4368">
        <v>100673</v>
      </c>
      <c r="W4368">
        <v>15</v>
      </c>
      <c r="X4368">
        <v>100675</v>
      </c>
      <c r="Y4368">
        <v>16</v>
      </c>
      <c r="Z4368">
        <v>100674</v>
      </c>
      <c r="AA4368">
        <v>17</v>
      </c>
      <c r="AB4368">
        <v>100673</v>
      </c>
      <c r="AC4368">
        <v>19</v>
      </c>
      <c r="AD4368">
        <v>100674</v>
      </c>
      <c r="AE4368">
        <v>20</v>
      </c>
      <c r="AF4368">
        <v>202248</v>
      </c>
      <c r="AG4368">
        <v>18</v>
      </c>
      <c r="AH4368" t="e">
        <f>VLOOKUP(AF4368,关卡难度线!B:H,11,0)</f>
        <v>#N/A</v>
      </c>
    </row>
    <row r="4369" spans="14:34">
      <c r="N4369" s="14">
        <v>100673</v>
      </c>
      <c r="O4369">
        <v>11</v>
      </c>
      <c r="P4369">
        <v>100674</v>
      </c>
      <c r="Q4369">
        <v>12</v>
      </c>
      <c r="R4369">
        <v>100673</v>
      </c>
      <c r="S4369">
        <v>13</v>
      </c>
      <c r="T4369">
        <v>100675</v>
      </c>
      <c r="U4369">
        <v>14</v>
      </c>
      <c r="V4369">
        <v>100674</v>
      </c>
      <c r="W4369">
        <v>15</v>
      </c>
      <c r="X4369">
        <v>100674</v>
      </c>
      <c r="Y4369">
        <v>16</v>
      </c>
      <c r="Z4369">
        <v>100675</v>
      </c>
      <c r="AA4369">
        <v>17</v>
      </c>
      <c r="AB4369">
        <v>100675</v>
      </c>
      <c r="AC4369">
        <v>19</v>
      </c>
      <c r="AD4369">
        <v>100674</v>
      </c>
      <c r="AE4369">
        <v>20</v>
      </c>
      <c r="AF4369">
        <v>202249</v>
      </c>
      <c r="AG4369">
        <v>18</v>
      </c>
      <c r="AH4369" t="e">
        <f>VLOOKUP(AF4369,关卡难度线!B:H,11,0)</f>
        <v>#N/A</v>
      </c>
    </row>
    <row r="4370" spans="14:34">
      <c r="N4370" s="14">
        <v>100673</v>
      </c>
      <c r="O4370">
        <v>11</v>
      </c>
      <c r="P4370">
        <v>100675</v>
      </c>
      <c r="Q4370">
        <v>12</v>
      </c>
      <c r="R4370">
        <v>100674</v>
      </c>
      <c r="S4370">
        <v>13</v>
      </c>
      <c r="T4370">
        <v>100673</v>
      </c>
      <c r="U4370">
        <v>14</v>
      </c>
      <c r="V4370">
        <v>100675</v>
      </c>
      <c r="W4370">
        <v>15</v>
      </c>
      <c r="X4370">
        <v>100674</v>
      </c>
      <c r="Y4370">
        <v>16</v>
      </c>
      <c r="Z4370">
        <v>100674</v>
      </c>
      <c r="AA4370">
        <v>17</v>
      </c>
      <c r="AB4370">
        <v>100675</v>
      </c>
      <c r="AC4370">
        <v>19</v>
      </c>
      <c r="AD4370">
        <v>100674</v>
      </c>
      <c r="AE4370">
        <v>20</v>
      </c>
      <c r="AF4370">
        <v>202250</v>
      </c>
      <c r="AG4370">
        <v>18</v>
      </c>
      <c r="AH4370" t="e">
        <f>VLOOKUP(AF4370,关卡难度线!B:H,11,0)</f>
        <v>#N/A</v>
      </c>
    </row>
    <row r="4371" spans="14:34">
      <c r="N4371" s="14">
        <v>100673</v>
      </c>
      <c r="O4371">
        <v>11</v>
      </c>
      <c r="P4371">
        <v>100673</v>
      </c>
      <c r="Q4371">
        <v>12</v>
      </c>
      <c r="R4371">
        <v>100675</v>
      </c>
      <c r="S4371">
        <v>13</v>
      </c>
      <c r="T4371">
        <v>100673</v>
      </c>
      <c r="U4371">
        <v>14</v>
      </c>
      <c r="V4371">
        <v>100675</v>
      </c>
      <c r="W4371">
        <v>15</v>
      </c>
      <c r="X4371">
        <v>100674</v>
      </c>
      <c r="Y4371">
        <v>16</v>
      </c>
      <c r="Z4371">
        <v>100674</v>
      </c>
      <c r="AA4371">
        <v>17</v>
      </c>
      <c r="AB4371">
        <v>100673</v>
      </c>
      <c r="AC4371">
        <v>19</v>
      </c>
      <c r="AD4371">
        <v>100674</v>
      </c>
      <c r="AE4371">
        <v>20</v>
      </c>
      <c r="AF4371">
        <v>202241</v>
      </c>
      <c r="AG4371">
        <v>18</v>
      </c>
      <c r="AH4371" t="e">
        <f>VLOOKUP(AF4371,关卡难度线!B:H,11,0)</f>
        <v>#N/A</v>
      </c>
    </row>
    <row r="4372" spans="14:34">
      <c r="N4372" s="14">
        <v>100673</v>
      </c>
      <c r="O4372">
        <v>11</v>
      </c>
      <c r="P4372">
        <v>100675</v>
      </c>
      <c r="Q4372">
        <v>12</v>
      </c>
      <c r="R4372">
        <v>100675</v>
      </c>
      <c r="S4372">
        <v>13</v>
      </c>
      <c r="T4372">
        <v>100673</v>
      </c>
      <c r="U4372">
        <v>14</v>
      </c>
      <c r="V4372">
        <v>100674</v>
      </c>
      <c r="W4372">
        <v>15</v>
      </c>
      <c r="X4372">
        <v>100673</v>
      </c>
      <c r="Y4372">
        <v>16</v>
      </c>
      <c r="Z4372">
        <v>100675</v>
      </c>
      <c r="AA4372">
        <v>17</v>
      </c>
      <c r="AB4372">
        <v>100675</v>
      </c>
      <c r="AC4372">
        <v>19</v>
      </c>
      <c r="AD4372">
        <v>100674</v>
      </c>
      <c r="AE4372">
        <v>20</v>
      </c>
      <c r="AF4372">
        <v>202242</v>
      </c>
      <c r="AG4372">
        <v>18</v>
      </c>
      <c r="AH4372" t="e">
        <f>VLOOKUP(AF4372,关卡难度线!B:H,11,0)</f>
        <v>#N/A</v>
      </c>
    </row>
    <row r="4373" spans="14:34">
      <c r="N4373" s="14">
        <v>100675</v>
      </c>
      <c r="O4373">
        <v>11</v>
      </c>
      <c r="P4373">
        <v>100673</v>
      </c>
      <c r="Q4373">
        <v>12</v>
      </c>
      <c r="R4373">
        <v>100674</v>
      </c>
      <c r="S4373">
        <v>13</v>
      </c>
      <c r="T4373">
        <v>100674</v>
      </c>
      <c r="U4373">
        <v>14</v>
      </c>
      <c r="V4373">
        <v>100675</v>
      </c>
      <c r="W4373">
        <v>15</v>
      </c>
      <c r="X4373">
        <v>100673</v>
      </c>
      <c r="Y4373">
        <v>16</v>
      </c>
      <c r="Z4373">
        <v>100674</v>
      </c>
      <c r="AA4373">
        <v>17</v>
      </c>
      <c r="AB4373">
        <v>100675</v>
      </c>
      <c r="AC4373">
        <v>19</v>
      </c>
      <c r="AD4373">
        <v>100675</v>
      </c>
      <c r="AE4373">
        <v>20</v>
      </c>
      <c r="AF4373">
        <v>202243</v>
      </c>
      <c r="AG4373">
        <v>18</v>
      </c>
      <c r="AH4373" t="e">
        <f>VLOOKUP(AF4373,关卡难度线!B:H,11,0)</f>
        <v>#N/A</v>
      </c>
    </row>
    <row r="4374" spans="14:34">
      <c r="N4374" s="14">
        <v>100673</v>
      </c>
      <c r="O4374">
        <v>11</v>
      </c>
      <c r="P4374">
        <v>100674</v>
      </c>
      <c r="Q4374">
        <v>12</v>
      </c>
      <c r="R4374">
        <v>100675</v>
      </c>
      <c r="S4374">
        <v>13</v>
      </c>
      <c r="T4374">
        <v>100673</v>
      </c>
      <c r="U4374">
        <v>14</v>
      </c>
      <c r="V4374">
        <v>100673</v>
      </c>
      <c r="W4374">
        <v>15</v>
      </c>
      <c r="X4374">
        <v>100675</v>
      </c>
      <c r="Y4374">
        <v>16</v>
      </c>
      <c r="Z4374">
        <v>100674</v>
      </c>
      <c r="AA4374">
        <v>17</v>
      </c>
      <c r="AB4374">
        <v>100675</v>
      </c>
      <c r="AC4374">
        <v>19</v>
      </c>
      <c r="AD4374">
        <v>100674</v>
      </c>
      <c r="AE4374">
        <v>20</v>
      </c>
      <c r="AF4374">
        <v>202244</v>
      </c>
      <c r="AG4374">
        <v>18</v>
      </c>
      <c r="AH4374" t="e">
        <f>VLOOKUP(AF4374,关卡难度线!B:H,11,0)</f>
        <v>#N/A</v>
      </c>
    </row>
    <row r="4375" spans="14:34">
      <c r="N4375" s="14">
        <v>100675</v>
      </c>
      <c r="O4375">
        <v>11</v>
      </c>
      <c r="P4375">
        <v>100673</v>
      </c>
      <c r="Q4375">
        <v>12</v>
      </c>
      <c r="R4375">
        <v>100674</v>
      </c>
      <c r="S4375">
        <v>13</v>
      </c>
      <c r="T4375">
        <v>100675</v>
      </c>
      <c r="U4375">
        <v>14</v>
      </c>
      <c r="V4375">
        <v>100675</v>
      </c>
      <c r="W4375">
        <v>15</v>
      </c>
      <c r="X4375">
        <v>100673</v>
      </c>
      <c r="Y4375">
        <v>16</v>
      </c>
      <c r="Z4375">
        <v>100674</v>
      </c>
      <c r="AA4375">
        <v>17</v>
      </c>
      <c r="AB4375">
        <v>100675</v>
      </c>
      <c r="AC4375">
        <v>19</v>
      </c>
      <c r="AD4375">
        <v>100673</v>
      </c>
      <c r="AE4375">
        <v>20</v>
      </c>
      <c r="AF4375">
        <v>202245</v>
      </c>
      <c r="AG4375">
        <v>18</v>
      </c>
      <c r="AH4375" t="e">
        <f>VLOOKUP(AF4375,关卡难度线!B:H,11,0)</f>
        <v>#N/A</v>
      </c>
    </row>
    <row r="4376" spans="14:34">
      <c r="N4376" s="14">
        <v>100675</v>
      </c>
      <c r="O4376">
        <v>11</v>
      </c>
      <c r="P4376">
        <v>100673</v>
      </c>
      <c r="Q4376">
        <v>12</v>
      </c>
      <c r="R4376">
        <v>100673</v>
      </c>
      <c r="S4376">
        <v>13</v>
      </c>
      <c r="T4376">
        <v>100674</v>
      </c>
      <c r="U4376">
        <v>14</v>
      </c>
      <c r="V4376">
        <v>100674</v>
      </c>
      <c r="W4376">
        <v>15</v>
      </c>
      <c r="X4376">
        <v>100675</v>
      </c>
      <c r="Y4376">
        <v>16</v>
      </c>
      <c r="Z4376">
        <v>100673</v>
      </c>
      <c r="AA4376">
        <v>17</v>
      </c>
      <c r="AB4376">
        <v>100675</v>
      </c>
      <c r="AC4376">
        <v>19</v>
      </c>
      <c r="AD4376">
        <v>100674</v>
      </c>
      <c r="AE4376">
        <v>20</v>
      </c>
      <c r="AF4376">
        <v>202246</v>
      </c>
      <c r="AG4376">
        <v>18</v>
      </c>
      <c r="AH4376" t="e">
        <f>VLOOKUP(AF4376,关卡难度线!B:H,11,0)</f>
        <v>#N/A</v>
      </c>
    </row>
    <row r="4377" spans="14:34">
      <c r="N4377" s="14">
        <v>100673</v>
      </c>
      <c r="O4377">
        <v>11</v>
      </c>
      <c r="P4377">
        <v>100675</v>
      </c>
      <c r="Q4377">
        <v>12</v>
      </c>
      <c r="R4377">
        <v>100675</v>
      </c>
      <c r="S4377">
        <v>13</v>
      </c>
      <c r="T4377">
        <v>100673</v>
      </c>
      <c r="U4377">
        <v>14</v>
      </c>
      <c r="V4377">
        <v>100674</v>
      </c>
      <c r="W4377">
        <v>15</v>
      </c>
      <c r="X4377">
        <v>100675</v>
      </c>
      <c r="Y4377">
        <v>16</v>
      </c>
      <c r="Z4377">
        <v>100675</v>
      </c>
      <c r="AA4377">
        <v>17</v>
      </c>
      <c r="AB4377">
        <v>100673</v>
      </c>
      <c r="AC4377">
        <v>19</v>
      </c>
      <c r="AD4377">
        <v>100674</v>
      </c>
      <c r="AE4377">
        <v>20</v>
      </c>
      <c r="AF4377">
        <v>202247</v>
      </c>
      <c r="AG4377">
        <v>18</v>
      </c>
      <c r="AH4377" t="e">
        <f>VLOOKUP(AF4377,关卡难度线!B:H,11,0)</f>
        <v>#N/A</v>
      </c>
    </row>
    <row r="4378" spans="14:34">
      <c r="N4378" s="14">
        <v>100675</v>
      </c>
      <c r="O4378">
        <v>11</v>
      </c>
      <c r="P4378">
        <v>100675</v>
      </c>
      <c r="Q4378">
        <v>12</v>
      </c>
      <c r="R4378">
        <v>100674</v>
      </c>
      <c r="S4378">
        <v>13</v>
      </c>
      <c r="T4378">
        <v>100675</v>
      </c>
      <c r="U4378">
        <v>14</v>
      </c>
      <c r="V4378">
        <v>100673</v>
      </c>
      <c r="W4378">
        <v>15</v>
      </c>
      <c r="X4378">
        <v>100675</v>
      </c>
      <c r="Y4378">
        <v>16</v>
      </c>
      <c r="Z4378">
        <v>100674</v>
      </c>
      <c r="AA4378">
        <v>17</v>
      </c>
      <c r="AB4378">
        <v>100673</v>
      </c>
      <c r="AC4378">
        <v>19</v>
      </c>
      <c r="AD4378">
        <v>100674</v>
      </c>
      <c r="AE4378">
        <v>20</v>
      </c>
      <c r="AF4378">
        <v>202248</v>
      </c>
      <c r="AG4378">
        <v>18</v>
      </c>
      <c r="AH4378" t="e">
        <f>VLOOKUP(AF4378,关卡难度线!B:H,11,0)</f>
        <v>#N/A</v>
      </c>
    </row>
    <row r="4379" spans="14:34">
      <c r="N4379" s="14">
        <v>100673</v>
      </c>
      <c r="O4379">
        <v>11</v>
      </c>
      <c r="P4379">
        <v>100674</v>
      </c>
      <c r="Q4379">
        <v>12</v>
      </c>
      <c r="R4379">
        <v>100673</v>
      </c>
      <c r="S4379">
        <v>13</v>
      </c>
      <c r="T4379">
        <v>100675</v>
      </c>
      <c r="U4379">
        <v>14</v>
      </c>
      <c r="V4379">
        <v>100674</v>
      </c>
      <c r="W4379">
        <v>15</v>
      </c>
      <c r="X4379">
        <v>100674</v>
      </c>
      <c r="Y4379">
        <v>16</v>
      </c>
      <c r="Z4379">
        <v>100675</v>
      </c>
      <c r="AA4379">
        <v>17</v>
      </c>
      <c r="AB4379">
        <v>100675</v>
      </c>
      <c r="AC4379">
        <v>19</v>
      </c>
      <c r="AD4379">
        <v>100674</v>
      </c>
      <c r="AE4379">
        <v>20</v>
      </c>
      <c r="AF4379">
        <v>202249</v>
      </c>
      <c r="AG4379">
        <v>18</v>
      </c>
      <c r="AH4379" t="e">
        <f>VLOOKUP(AF4379,关卡难度线!B:H,11,0)</f>
        <v>#N/A</v>
      </c>
    </row>
    <row r="4380" spans="14:34">
      <c r="N4380" s="14">
        <v>100673</v>
      </c>
      <c r="O4380">
        <v>11</v>
      </c>
      <c r="P4380">
        <v>100675</v>
      </c>
      <c r="Q4380">
        <v>12</v>
      </c>
      <c r="R4380">
        <v>100674</v>
      </c>
      <c r="S4380">
        <v>13</v>
      </c>
      <c r="T4380">
        <v>100673</v>
      </c>
      <c r="U4380">
        <v>14</v>
      </c>
      <c r="V4380">
        <v>100675</v>
      </c>
      <c r="W4380">
        <v>15</v>
      </c>
      <c r="X4380">
        <v>100674</v>
      </c>
      <c r="Y4380">
        <v>16</v>
      </c>
      <c r="Z4380">
        <v>100674</v>
      </c>
      <c r="AA4380">
        <v>17</v>
      </c>
      <c r="AB4380">
        <v>100675</v>
      </c>
      <c r="AC4380">
        <v>19</v>
      </c>
      <c r="AD4380">
        <v>100674</v>
      </c>
      <c r="AE4380">
        <v>20</v>
      </c>
      <c r="AF4380">
        <v>202250</v>
      </c>
      <c r="AG4380">
        <v>18</v>
      </c>
      <c r="AH4380" t="e">
        <f>VLOOKUP(AF4380,关卡难度线!B:H,11,0)</f>
        <v>#N/A</v>
      </c>
    </row>
    <row r="4381" spans="14:34">
      <c r="N4381" s="14">
        <v>100678</v>
      </c>
      <c r="O4381">
        <v>11</v>
      </c>
      <c r="P4381">
        <v>100678</v>
      </c>
      <c r="Q4381">
        <v>12</v>
      </c>
      <c r="R4381">
        <v>100677</v>
      </c>
      <c r="S4381">
        <v>13</v>
      </c>
      <c r="T4381">
        <v>100677</v>
      </c>
      <c r="U4381">
        <v>14</v>
      </c>
      <c r="V4381">
        <v>100677</v>
      </c>
      <c r="W4381">
        <v>15</v>
      </c>
      <c r="X4381">
        <v>100677</v>
      </c>
      <c r="Y4381">
        <v>16</v>
      </c>
      <c r="Z4381">
        <v>100677</v>
      </c>
      <c r="AA4381">
        <v>17</v>
      </c>
      <c r="AB4381">
        <v>100678</v>
      </c>
      <c r="AC4381">
        <v>19</v>
      </c>
      <c r="AD4381">
        <v>100678</v>
      </c>
      <c r="AE4381">
        <v>20</v>
      </c>
      <c r="AF4381">
        <v>202251</v>
      </c>
      <c r="AG4381">
        <v>18</v>
      </c>
      <c r="AH4381" t="e">
        <f>VLOOKUP(AF4381,关卡难度线!B:H,11,0)</f>
        <v>#N/A</v>
      </c>
    </row>
    <row r="4382" spans="14:34">
      <c r="N4382" s="14">
        <v>100676</v>
      </c>
      <c r="O4382">
        <v>11</v>
      </c>
      <c r="P4382">
        <v>100678</v>
      </c>
      <c r="Q4382">
        <v>12</v>
      </c>
      <c r="R4382">
        <v>100676</v>
      </c>
      <c r="S4382">
        <v>13</v>
      </c>
      <c r="T4382">
        <v>100678</v>
      </c>
      <c r="U4382">
        <v>14</v>
      </c>
      <c r="V4382">
        <v>100678</v>
      </c>
      <c r="W4382">
        <v>15</v>
      </c>
      <c r="X4382">
        <v>100676</v>
      </c>
      <c r="Y4382">
        <v>16</v>
      </c>
      <c r="Z4382">
        <v>100678</v>
      </c>
      <c r="AA4382">
        <v>17</v>
      </c>
      <c r="AB4382">
        <v>100676</v>
      </c>
      <c r="AC4382">
        <v>19</v>
      </c>
      <c r="AD4382">
        <v>100677</v>
      </c>
      <c r="AE4382">
        <v>20</v>
      </c>
      <c r="AF4382">
        <v>202252</v>
      </c>
      <c r="AG4382">
        <v>18</v>
      </c>
      <c r="AH4382" t="e">
        <f>VLOOKUP(AF4382,关卡难度线!B:H,11,0)</f>
        <v>#N/A</v>
      </c>
    </row>
    <row r="4383" spans="14:34">
      <c r="N4383" s="14">
        <v>100676</v>
      </c>
      <c r="O4383">
        <v>11</v>
      </c>
      <c r="P4383">
        <v>100676</v>
      </c>
      <c r="Q4383">
        <v>12</v>
      </c>
      <c r="R4383">
        <v>100677</v>
      </c>
      <c r="S4383">
        <v>13</v>
      </c>
      <c r="T4383">
        <v>100678</v>
      </c>
      <c r="U4383">
        <v>14</v>
      </c>
      <c r="V4383">
        <v>100676</v>
      </c>
      <c r="W4383">
        <v>15</v>
      </c>
      <c r="X4383">
        <v>100678</v>
      </c>
      <c r="Y4383">
        <v>16</v>
      </c>
      <c r="Z4383">
        <v>100678</v>
      </c>
      <c r="AA4383">
        <v>17</v>
      </c>
      <c r="AB4383">
        <v>100676</v>
      </c>
      <c r="AC4383">
        <v>19</v>
      </c>
      <c r="AD4383">
        <v>100677</v>
      </c>
      <c r="AE4383">
        <v>20</v>
      </c>
      <c r="AF4383">
        <v>202253</v>
      </c>
      <c r="AG4383">
        <v>18</v>
      </c>
      <c r="AH4383" t="e">
        <f>VLOOKUP(AF4383,关卡难度线!B:H,11,0)</f>
        <v>#N/A</v>
      </c>
    </row>
    <row r="4384" spans="14:34">
      <c r="N4384" s="14">
        <v>100678</v>
      </c>
      <c r="O4384">
        <v>11</v>
      </c>
      <c r="P4384">
        <v>100677</v>
      </c>
      <c r="Q4384">
        <v>12</v>
      </c>
      <c r="R4384">
        <v>100678</v>
      </c>
      <c r="S4384">
        <v>13</v>
      </c>
      <c r="T4384">
        <v>100677</v>
      </c>
      <c r="U4384">
        <v>14</v>
      </c>
      <c r="V4384">
        <v>100676</v>
      </c>
      <c r="W4384">
        <v>15</v>
      </c>
      <c r="X4384">
        <v>100677</v>
      </c>
      <c r="Y4384">
        <v>16</v>
      </c>
      <c r="Z4384">
        <v>100678</v>
      </c>
      <c r="AA4384">
        <v>17</v>
      </c>
      <c r="AB4384">
        <v>100677</v>
      </c>
      <c r="AC4384">
        <v>19</v>
      </c>
      <c r="AD4384">
        <v>100677</v>
      </c>
      <c r="AE4384">
        <v>20</v>
      </c>
      <c r="AF4384">
        <v>202254</v>
      </c>
      <c r="AG4384">
        <v>18</v>
      </c>
      <c r="AH4384" t="e">
        <f>VLOOKUP(AF4384,关卡难度线!B:H,11,0)</f>
        <v>#N/A</v>
      </c>
    </row>
    <row r="4385" spans="14:34">
      <c r="N4385" s="14">
        <v>100676</v>
      </c>
      <c r="O4385">
        <v>11</v>
      </c>
      <c r="P4385">
        <v>100676</v>
      </c>
      <c r="Q4385">
        <v>12</v>
      </c>
      <c r="R4385">
        <v>100676</v>
      </c>
      <c r="S4385">
        <v>13</v>
      </c>
      <c r="T4385">
        <v>100676</v>
      </c>
      <c r="U4385">
        <v>14</v>
      </c>
      <c r="V4385">
        <v>100676</v>
      </c>
      <c r="W4385">
        <v>15</v>
      </c>
      <c r="X4385">
        <v>100678</v>
      </c>
      <c r="Y4385">
        <v>16</v>
      </c>
      <c r="Z4385">
        <v>100676</v>
      </c>
      <c r="AA4385">
        <v>17</v>
      </c>
      <c r="AB4385">
        <v>100676</v>
      </c>
      <c r="AC4385">
        <v>19</v>
      </c>
      <c r="AD4385">
        <v>100677</v>
      </c>
      <c r="AE4385">
        <v>20</v>
      </c>
      <c r="AF4385">
        <v>202255</v>
      </c>
      <c r="AG4385">
        <v>18</v>
      </c>
      <c r="AH4385" t="e">
        <f>VLOOKUP(AF4385,关卡难度线!B:H,11,0)</f>
        <v>#N/A</v>
      </c>
    </row>
    <row r="4386" spans="14:34">
      <c r="N4386" s="14">
        <v>100677</v>
      </c>
      <c r="O4386">
        <v>11</v>
      </c>
      <c r="P4386">
        <v>100678</v>
      </c>
      <c r="Q4386">
        <v>12</v>
      </c>
      <c r="R4386">
        <v>100676</v>
      </c>
      <c r="S4386">
        <v>13</v>
      </c>
      <c r="T4386">
        <v>100676</v>
      </c>
      <c r="U4386">
        <v>14</v>
      </c>
      <c r="V4386">
        <v>100676</v>
      </c>
      <c r="W4386">
        <v>15</v>
      </c>
      <c r="X4386">
        <v>100678</v>
      </c>
      <c r="Y4386">
        <v>16</v>
      </c>
      <c r="Z4386">
        <v>100678</v>
      </c>
      <c r="AA4386">
        <v>17</v>
      </c>
      <c r="AB4386">
        <v>100678</v>
      </c>
      <c r="AC4386">
        <v>19</v>
      </c>
      <c r="AD4386">
        <v>100678</v>
      </c>
      <c r="AE4386">
        <v>20</v>
      </c>
      <c r="AF4386">
        <v>202256</v>
      </c>
      <c r="AG4386">
        <v>18</v>
      </c>
      <c r="AH4386" t="e">
        <f>VLOOKUP(AF4386,关卡难度线!B:H,11,0)</f>
        <v>#N/A</v>
      </c>
    </row>
    <row r="4387" spans="14:34">
      <c r="N4387" s="14">
        <v>100677</v>
      </c>
      <c r="O4387">
        <v>11</v>
      </c>
      <c r="P4387">
        <v>100676</v>
      </c>
      <c r="Q4387">
        <v>12</v>
      </c>
      <c r="R4387">
        <v>100678</v>
      </c>
      <c r="S4387">
        <v>13</v>
      </c>
      <c r="T4387">
        <v>100678</v>
      </c>
      <c r="U4387">
        <v>14</v>
      </c>
      <c r="V4387">
        <v>100677</v>
      </c>
      <c r="W4387">
        <v>15</v>
      </c>
      <c r="X4387">
        <v>100676</v>
      </c>
      <c r="Y4387">
        <v>16</v>
      </c>
      <c r="Z4387">
        <v>100677</v>
      </c>
      <c r="AA4387">
        <v>17</v>
      </c>
      <c r="AB4387">
        <v>100676</v>
      </c>
      <c r="AC4387">
        <v>19</v>
      </c>
      <c r="AD4387">
        <v>100676</v>
      </c>
      <c r="AE4387">
        <v>20</v>
      </c>
      <c r="AF4387">
        <v>202257</v>
      </c>
      <c r="AG4387">
        <v>18</v>
      </c>
      <c r="AH4387" t="e">
        <f>VLOOKUP(AF4387,关卡难度线!B:H,11,0)</f>
        <v>#N/A</v>
      </c>
    </row>
    <row r="4388" spans="14:34">
      <c r="N4388" s="14">
        <v>100676</v>
      </c>
      <c r="O4388">
        <v>11</v>
      </c>
      <c r="P4388">
        <v>100676</v>
      </c>
      <c r="Q4388">
        <v>12</v>
      </c>
      <c r="R4388">
        <v>100677</v>
      </c>
      <c r="S4388">
        <v>13</v>
      </c>
      <c r="T4388">
        <v>100677</v>
      </c>
      <c r="U4388">
        <v>14</v>
      </c>
      <c r="V4388">
        <v>100677</v>
      </c>
      <c r="W4388">
        <v>15</v>
      </c>
      <c r="X4388">
        <v>100678</v>
      </c>
      <c r="Y4388">
        <v>16</v>
      </c>
      <c r="Z4388">
        <v>100677</v>
      </c>
      <c r="AA4388">
        <v>17</v>
      </c>
      <c r="AB4388">
        <v>100678</v>
      </c>
      <c r="AC4388">
        <v>19</v>
      </c>
      <c r="AD4388">
        <v>100677</v>
      </c>
      <c r="AE4388">
        <v>20</v>
      </c>
      <c r="AF4388">
        <v>202258</v>
      </c>
      <c r="AG4388">
        <v>18</v>
      </c>
      <c r="AH4388" t="e">
        <f>VLOOKUP(AF4388,关卡难度线!B:H,11,0)</f>
        <v>#N/A</v>
      </c>
    </row>
    <row r="4389" spans="14:34">
      <c r="N4389" s="14">
        <v>100677</v>
      </c>
      <c r="O4389">
        <v>11</v>
      </c>
      <c r="P4389">
        <v>100676</v>
      </c>
      <c r="Q4389">
        <v>12</v>
      </c>
      <c r="R4389">
        <v>100678</v>
      </c>
      <c r="S4389">
        <v>13</v>
      </c>
      <c r="T4389">
        <v>100677</v>
      </c>
      <c r="U4389">
        <v>14</v>
      </c>
      <c r="V4389">
        <v>100676</v>
      </c>
      <c r="W4389">
        <v>15</v>
      </c>
      <c r="X4389">
        <v>100677</v>
      </c>
      <c r="Y4389">
        <v>16</v>
      </c>
      <c r="Z4389">
        <v>100677</v>
      </c>
      <c r="AA4389">
        <v>17</v>
      </c>
      <c r="AB4389">
        <v>100677</v>
      </c>
      <c r="AC4389">
        <v>19</v>
      </c>
      <c r="AD4389">
        <v>100678</v>
      </c>
      <c r="AE4389">
        <v>20</v>
      </c>
      <c r="AF4389">
        <v>202259</v>
      </c>
      <c r="AG4389">
        <v>18</v>
      </c>
      <c r="AH4389" t="e">
        <f>VLOOKUP(AF4389,关卡难度线!B:H,11,0)</f>
        <v>#N/A</v>
      </c>
    </row>
    <row r="4390" spans="14:34">
      <c r="N4390" s="14">
        <v>100678</v>
      </c>
      <c r="O4390">
        <v>11</v>
      </c>
      <c r="P4390">
        <v>100678</v>
      </c>
      <c r="Q4390">
        <v>12</v>
      </c>
      <c r="R4390">
        <v>100676</v>
      </c>
      <c r="S4390">
        <v>13</v>
      </c>
      <c r="T4390">
        <v>100678</v>
      </c>
      <c r="U4390">
        <v>14</v>
      </c>
      <c r="V4390">
        <v>100677</v>
      </c>
      <c r="W4390">
        <v>15</v>
      </c>
      <c r="X4390">
        <v>100676</v>
      </c>
      <c r="Y4390">
        <v>16</v>
      </c>
      <c r="Z4390">
        <v>100676</v>
      </c>
      <c r="AA4390">
        <v>17</v>
      </c>
      <c r="AB4390">
        <v>100676</v>
      </c>
      <c r="AC4390">
        <v>19</v>
      </c>
      <c r="AD4390">
        <v>100676</v>
      </c>
      <c r="AE4390">
        <v>20</v>
      </c>
      <c r="AF4390">
        <v>202260</v>
      </c>
      <c r="AG4390">
        <v>18</v>
      </c>
      <c r="AH4390" t="e">
        <f>VLOOKUP(AF4390,关卡难度线!B:H,11,0)</f>
        <v>#N/A</v>
      </c>
    </row>
    <row r="4391" spans="14:34">
      <c r="N4391" s="14">
        <v>100678</v>
      </c>
      <c r="O4391">
        <v>11</v>
      </c>
      <c r="P4391">
        <v>100678</v>
      </c>
      <c r="Q4391">
        <v>12</v>
      </c>
      <c r="R4391">
        <v>100677</v>
      </c>
      <c r="S4391">
        <v>13</v>
      </c>
      <c r="T4391">
        <v>100677</v>
      </c>
      <c r="U4391">
        <v>14</v>
      </c>
      <c r="V4391">
        <v>100677</v>
      </c>
      <c r="W4391">
        <v>15</v>
      </c>
      <c r="X4391">
        <v>100677</v>
      </c>
      <c r="Y4391">
        <v>16</v>
      </c>
      <c r="Z4391">
        <v>100677</v>
      </c>
      <c r="AA4391">
        <v>17</v>
      </c>
      <c r="AB4391">
        <v>100678</v>
      </c>
      <c r="AC4391">
        <v>19</v>
      </c>
      <c r="AD4391">
        <v>100678</v>
      </c>
      <c r="AE4391">
        <v>20</v>
      </c>
      <c r="AF4391">
        <v>202251</v>
      </c>
      <c r="AG4391">
        <v>18</v>
      </c>
      <c r="AH4391" t="e">
        <f>VLOOKUP(AF4391,关卡难度线!B:H,11,0)</f>
        <v>#N/A</v>
      </c>
    </row>
    <row r="4392" spans="14:34">
      <c r="N4392" s="14">
        <v>100676</v>
      </c>
      <c r="O4392">
        <v>11</v>
      </c>
      <c r="P4392">
        <v>100678</v>
      </c>
      <c r="Q4392">
        <v>12</v>
      </c>
      <c r="R4392">
        <v>100676</v>
      </c>
      <c r="S4392">
        <v>13</v>
      </c>
      <c r="T4392">
        <v>100678</v>
      </c>
      <c r="U4392">
        <v>14</v>
      </c>
      <c r="V4392">
        <v>100678</v>
      </c>
      <c r="W4392">
        <v>15</v>
      </c>
      <c r="X4392">
        <v>100676</v>
      </c>
      <c r="Y4392">
        <v>16</v>
      </c>
      <c r="Z4392">
        <v>100678</v>
      </c>
      <c r="AA4392">
        <v>17</v>
      </c>
      <c r="AB4392">
        <v>100676</v>
      </c>
      <c r="AC4392">
        <v>19</v>
      </c>
      <c r="AD4392">
        <v>100677</v>
      </c>
      <c r="AE4392">
        <v>20</v>
      </c>
      <c r="AF4392">
        <v>202252</v>
      </c>
      <c r="AG4392">
        <v>18</v>
      </c>
      <c r="AH4392" t="e">
        <f>VLOOKUP(AF4392,关卡难度线!B:H,11,0)</f>
        <v>#N/A</v>
      </c>
    </row>
    <row r="4393" spans="14:34">
      <c r="N4393" s="14">
        <v>100676</v>
      </c>
      <c r="O4393">
        <v>11</v>
      </c>
      <c r="P4393">
        <v>100676</v>
      </c>
      <c r="Q4393">
        <v>12</v>
      </c>
      <c r="R4393">
        <v>100677</v>
      </c>
      <c r="S4393">
        <v>13</v>
      </c>
      <c r="T4393">
        <v>100678</v>
      </c>
      <c r="U4393">
        <v>14</v>
      </c>
      <c r="V4393">
        <v>100676</v>
      </c>
      <c r="W4393">
        <v>15</v>
      </c>
      <c r="X4393">
        <v>100678</v>
      </c>
      <c r="Y4393">
        <v>16</v>
      </c>
      <c r="Z4393">
        <v>100678</v>
      </c>
      <c r="AA4393">
        <v>17</v>
      </c>
      <c r="AB4393">
        <v>100676</v>
      </c>
      <c r="AC4393">
        <v>19</v>
      </c>
      <c r="AD4393">
        <v>100677</v>
      </c>
      <c r="AE4393">
        <v>20</v>
      </c>
      <c r="AF4393">
        <v>202253</v>
      </c>
      <c r="AG4393">
        <v>18</v>
      </c>
      <c r="AH4393" t="e">
        <f>VLOOKUP(AF4393,关卡难度线!B:H,11,0)</f>
        <v>#N/A</v>
      </c>
    </row>
    <row r="4394" spans="14:34">
      <c r="N4394" s="14">
        <v>100678</v>
      </c>
      <c r="O4394">
        <v>11</v>
      </c>
      <c r="P4394">
        <v>100677</v>
      </c>
      <c r="Q4394">
        <v>12</v>
      </c>
      <c r="R4394">
        <v>100678</v>
      </c>
      <c r="S4394">
        <v>13</v>
      </c>
      <c r="T4394">
        <v>100677</v>
      </c>
      <c r="U4394">
        <v>14</v>
      </c>
      <c r="V4394">
        <v>100676</v>
      </c>
      <c r="W4394">
        <v>15</v>
      </c>
      <c r="X4394">
        <v>100677</v>
      </c>
      <c r="Y4394">
        <v>16</v>
      </c>
      <c r="Z4394">
        <v>100678</v>
      </c>
      <c r="AA4394">
        <v>17</v>
      </c>
      <c r="AB4394">
        <v>100677</v>
      </c>
      <c r="AC4394">
        <v>19</v>
      </c>
      <c r="AD4394">
        <v>100677</v>
      </c>
      <c r="AE4394">
        <v>20</v>
      </c>
      <c r="AF4394">
        <v>202254</v>
      </c>
      <c r="AG4394">
        <v>18</v>
      </c>
      <c r="AH4394" t="e">
        <f>VLOOKUP(AF4394,关卡难度线!B:H,11,0)</f>
        <v>#N/A</v>
      </c>
    </row>
    <row r="4395" spans="14:34">
      <c r="N4395" s="14">
        <v>100676</v>
      </c>
      <c r="O4395">
        <v>11</v>
      </c>
      <c r="P4395">
        <v>100676</v>
      </c>
      <c r="Q4395">
        <v>12</v>
      </c>
      <c r="R4395">
        <v>100676</v>
      </c>
      <c r="S4395">
        <v>13</v>
      </c>
      <c r="T4395">
        <v>100676</v>
      </c>
      <c r="U4395">
        <v>14</v>
      </c>
      <c r="V4395">
        <v>100676</v>
      </c>
      <c r="W4395">
        <v>15</v>
      </c>
      <c r="X4395">
        <v>100678</v>
      </c>
      <c r="Y4395">
        <v>16</v>
      </c>
      <c r="Z4395">
        <v>100676</v>
      </c>
      <c r="AA4395">
        <v>17</v>
      </c>
      <c r="AB4395">
        <v>100676</v>
      </c>
      <c r="AC4395">
        <v>19</v>
      </c>
      <c r="AD4395">
        <v>100677</v>
      </c>
      <c r="AE4395">
        <v>20</v>
      </c>
      <c r="AF4395">
        <v>202255</v>
      </c>
      <c r="AG4395">
        <v>18</v>
      </c>
      <c r="AH4395" t="e">
        <f>VLOOKUP(AF4395,关卡难度线!B:H,11,0)</f>
        <v>#N/A</v>
      </c>
    </row>
    <row r="4396" spans="14:34">
      <c r="N4396" s="14">
        <v>100677</v>
      </c>
      <c r="O4396">
        <v>11</v>
      </c>
      <c r="P4396">
        <v>100678</v>
      </c>
      <c r="Q4396">
        <v>12</v>
      </c>
      <c r="R4396">
        <v>100676</v>
      </c>
      <c r="S4396">
        <v>13</v>
      </c>
      <c r="T4396">
        <v>100676</v>
      </c>
      <c r="U4396">
        <v>14</v>
      </c>
      <c r="V4396">
        <v>100676</v>
      </c>
      <c r="W4396">
        <v>15</v>
      </c>
      <c r="X4396">
        <v>100678</v>
      </c>
      <c r="Y4396">
        <v>16</v>
      </c>
      <c r="Z4396">
        <v>100678</v>
      </c>
      <c r="AA4396">
        <v>17</v>
      </c>
      <c r="AB4396">
        <v>100678</v>
      </c>
      <c r="AC4396">
        <v>19</v>
      </c>
      <c r="AD4396">
        <v>100678</v>
      </c>
      <c r="AE4396">
        <v>20</v>
      </c>
      <c r="AF4396">
        <v>202256</v>
      </c>
      <c r="AG4396">
        <v>18</v>
      </c>
      <c r="AH4396" t="e">
        <f>VLOOKUP(AF4396,关卡难度线!B:H,11,0)</f>
        <v>#N/A</v>
      </c>
    </row>
    <row r="4397" spans="14:34">
      <c r="N4397" s="14">
        <v>100677</v>
      </c>
      <c r="O4397">
        <v>11</v>
      </c>
      <c r="P4397">
        <v>100676</v>
      </c>
      <c r="Q4397">
        <v>12</v>
      </c>
      <c r="R4397">
        <v>100678</v>
      </c>
      <c r="S4397">
        <v>13</v>
      </c>
      <c r="T4397">
        <v>100678</v>
      </c>
      <c r="U4397">
        <v>14</v>
      </c>
      <c r="V4397">
        <v>100677</v>
      </c>
      <c r="W4397">
        <v>15</v>
      </c>
      <c r="X4397">
        <v>100676</v>
      </c>
      <c r="Y4397">
        <v>16</v>
      </c>
      <c r="Z4397">
        <v>100677</v>
      </c>
      <c r="AA4397">
        <v>17</v>
      </c>
      <c r="AB4397">
        <v>100676</v>
      </c>
      <c r="AC4397">
        <v>19</v>
      </c>
      <c r="AD4397">
        <v>100676</v>
      </c>
      <c r="AE4397">
        <v>20</v>
      </c>
      <c r="AF4397">
        <v>202257</v>
      </c>
      <c r="AG4397">
        <v>18</v>
      </c>
      <c r="AH4397" t="e">
        <f>VLOOKUP(AF4397,关卡难度线!B:H,11,0)</f>
        <v>#N/A</v>
      </c>
    </row>
    <row r="4398" spans="14:34">
      <c r="N4398" s="14">
        <v>100676</v>
      </c>
      <c r="O4398">
        <v>11</v>
      </c>
      <c r="P4398">
        <v>100676</v>
      </c>
      <c r="Q4398">
        <v>12</v>
      </c>
      <c r="R4398">
        <v>100677</v>
      </c>
      <c r="S4398">
        <v>13</v>
      </c>
      <c r="T4398">
        <v>100677</v>
      </c>
      <c r="U4398">
        <v>14</v>
      </c>
      <c r="V4398">
        <v>100677</v>
      </c>
      <c r="W4398">
        <v>15</v>
      </c>
      <c r="X4398">
        <v>100678</v>
      </c>
      <c r="Y4398">
        <v>16</v>
      </c>
      <c r="Z4398">
        <v>100677</v>
      </c>
      <c r="AA4398">
        <v>17</v>
      </c>
      <c r="AB4398">
        <v>100678</v>
      </c>
      <c r="AC4398">
        <v>19</v>
      </c>
      <c r="AD4398">
        <v>100677</v>
      </c>
      <c r="AE4398">
        <v>20</v>
      </c>
      <c r="AF4398">
        <v>202258</v>
      </c>
      <c r="AG4398">
        <v>18</v>
      </c>
      <c r="AH4398" t="e">
        <f>VLOOKUP(AF4398,关卡难度线!B:H,11,0)</f>
        <v>#N/A</v>
      </c>
    </row>
    <row r="4399" spans="14:34">
      <c r="N4399" s="14">
        <v>100677</v>
      </c>
      <c r="O4399">
        <v>11</v>
      </c>
      <c r="P4399">
        <v>100676</v>
      </c>
      <c r="Q4399">
        <v>12</v>
      </c>
      <c r="R4399">
        <v>100678</v>
      </c>
      <c r="S4399">
        <v>13</v>
      </c>
      <c r="T4399">
        <v>100677</v>
      </c>
      <c r="U4399">
        <v>14</v>
      </c>
      <c r="V4399">
        <v>100676</v>
      </c>
      <c r="W4399">
        <v>15</v>
      </c>
      <c r="X4399">
        <v>100677</v>
      </c>
      <c r="Y4399">
        <v>16</v>
      </c>
      <c r="Z4399">
        <v>100677</v>
      </c>
      <c r="AA4399">
        <v>17</v>
      </c>
      <c r="AB4399">
        <v>100677</v>
      </c>
      <c r="AC4399">
        <v>19</v>
      </c>
      <c r="AD4399">
        <v>100678</v>
      </c>
      <c r="AE4399">
        <v>20</v>
      </c>
      <c r="AF4399">
        <v>202259</v>
      </c>
      <c r="AG4399">
        <v>18</v>
      </c>
      <c r="AH4399" t="e">
        <f>VLOOKUP(AF4399,关卡难度线!B:H,11,0)</f>
        <v>#N/A</v>
      </c>
    </row>
    <row r="4400" spans="14:34">
      <c r="N4400" s="14">
        <v>100678</v>
      </c>
      <c r="O4400">
        <v>11</v>
      </c>
      <c r="P4400">
        <v>100678</v>
      </c>
      <c r="Q4400">
        <v>12</v>
      </c>
      <c r="R4400">
        <v>100676</v>
      </c>
      <c r="S4400">
        <v>13</v>
      </c>
      <c r="T4400">
        <v>100678</v>
      </c>
      <c r="U4400">
        <v>14</v>
      </c>
      <c r="V4400">
        <v>100677</v>
      </c>
      <c r="W4400">
        <v>15</v>
      </c>
      <c r="X4400">
        <v>100676</v>
      </c>
      <c r="Y4400">
        <v>16</v>
      </c>
      <c r="Z4400">
        <v>100676</v>
      </c>
      <c r="AA4400">
        <v>17</v>
      </c>
      <c r="AB4400">
        <v>100676</v>
      </c>
      <c r="AC4400">
        <v>19</v>
      </c>
      <c r="AD4400">
        <v>100676</v>
      </c>
      <c r="AE4400">
        <v>20</v>
      </c>
      <c r="AF4400">
        <v>202260</v>
      </c>
      <c r="AG4400">
        <v>18</v>
      </c>
      <c r="AH4400" t="e">
        <f>VLOOKUP(AF4400,关卡难度线!B:H,11,0)</f>
        <v>#N/A</v>
      </c>
    </row>
    <row r="4401" spans="14:34">
      <c r="N4401" s="14">
        <v>100680</v>
      </c>
      <c r="O4401">
        <v>11</v>
      </c>
      <c r="P4401">
        <v>100680</v>
      </c>
      <c r="Q4401">
        <v>12</v>
      </c>
      <c r="R4401">
        <v>100680</v>
      </c>
      <c r="S4401">
        <v>13</v>
      </c>
      <c r="T4401">
        <v>100680</v>
      </c>
      <c r="U4401">
        <v>14</v>
      </c>
      <c r="V4401">
        <v>100680</v>
      </c>
      <c r="W4401">
        <v>15</v>
      </c>
      <c r="X4401">
        <v>100681</v>
      </c>
      <c r="Y4401">
        <v>16</v>
      </c>
      <c r="Z4401">
        <v>100681</v>
      </c>
      <c r="AA4401">
        <v>17</v>
      </c>
      <c r="AB4401">
        <v>100681</v>
      </c>
      <c r="AC4401">
        <v>19</v>
      </c>
      <c r="AD4401">
        <v>100679</v>
      </c>
      <c r="AE4401">
        <v>20</v>
      </c>
      <c r="AF4401">
        <v>202261</v>
      </c>
      <c r="AG4401">
        <v>18</v>
      </c>
      <c r="AH4401" t="e">
        <f>VLOOKUP(AF4401,关卡难度线!B:H,11,0)</f>
        <v>#N/A</v>
      </c>
    </row>
    <row r="4402" spans="14:34">
      <c r="N4402" s="14">
        <v>100680</v>
      </c>
      <c r="O4402">
        <v>11</v>
      </c>
      <c r="P4402">
        <v>100679</v>
      </c>
      <c r="Q4402">
        <v>12</v>
      </c>
      <c r="R4402">
        <v>100680</v>
      </c>
      <c r="S4402">
        <v>13</v>
      </c>
      <c r="T4402">
        <v>100680</v>
      </c>
      <c r="U4402">
        <v>14</v>
      </c>
      <c r="V4402">
        <v>100680</v>
      </c>
      <c r="W4402">
        <v>15</v>
      </c>
      <c r="X4402">
        <v>100679</v>
      </c>
      <c r="Y4402">
        <v>16</v>
      </c>
      <c r="Z4402">
        <v>100679</v>
      </c>
      <c r="AA4402">
        <v>17</v>
      </c>
      <c r="AB4402">
        <v>100679</v>
      </c>
      <c r="AC4402">
        <v>19</v>
      </c>
      <c r="AD4402">
        <v>100680</v>
      </c>
      <c r="AE4402">
        <v>20</v>
      </c>
      <c r="AF4402">
        <v>202262</v>
      </c>
      <c r="AG4402">
        <v>18</v>
      </c>
      <c r="AH4402" t="e">
        <f>VLOOKUP(AF4402,关卡难度线!B:H,11,0)</f>
        <v>#N/A</v>
      </c>
    </row>
    <row r="4403" spans="14:34">
      <c r="N4403" s="14">
        <v>100679</v>
      </c>
      <c r="O4403">
        <v>11</v>
      </c>
      <c r="P4403">
        <v>100679</v>
      </c>
      <c r="Q4403">
        <v>12</v>
      </c>
      <c r="R4403">
        <v>100681</v>
      </c>
      <c r="S4403">
        <v>13</v>
      </c>
      <c r="T4403">
        <v>100681</v>
      </c>
      <c r="U4403">
        <v>14</v>
      </c>
      <c r="V4403">
        <v>100680</v>
      </c>
      <c r="W4403">
        <v>15</v>
      </c>
      <c r="X4403">
        <v>100679</v>
      </c>
      <c r="Y4403">
        <v>16</v>
      </c>
      <c r="Z4403">
        <v>100679</v>
      </c>
      <c r="AA4403">
        <v>17</v>
      </c>
      <c r="AB4403">
        <v>100680</v>
      </c>
      <c r="AC4403">
        <v>19</v>
      </c>
      <c r="AD4403">
        <v>100680</v>
      </c>
      <c r="AE4403">
        <v>20</v>
      </c>
      <c r="AF4403">
        <v>202263</v>
      </c>
      <c r="AG4403">
        <v>18</v>
      </c>
      <c r="AH4403" t="e">
        <f>VLOOKUP(AF4403,关卡难度线!B:H,11,0)</f>
        <v>#N/A</v>
      </c>
    </row>
    <row r="4404" spans="14:34">
      <c r="N4404" s="14">
        <v>100680</v>
      </c>
      <c r="O4404">
        <v>11</v>
      </c>
      <c r="P4404">
        <v>100680</v>
      </c>
      <c r="Q4404">
        <v>12</v>
      </c>
      <c r="R4404">
        <v>100680</v>
      </c>
      <c r="S4404">
        <v>13</v>
      </c>
      <c r="T4404">
        <v>100679</v>
      </c>
      <c r="U4404">
        <v>14</v>
      </c>
      <c r="V4404">
        <v>100681</v>
      </c>
      <c r="W4404">
        <v>15</v>
      </c>
      <c r="X4404">
        <v>100680</v>
      </c>
      <c r="Y4404">
        <v>16</v>
      </c>
      <c r="Z4404">
        <v>100679</v>
      </c>
      <c r="AA4404">
        <v>17</v>
      </c>
      <c r="AB4404">
        <v>100679</v>
      </c>
      <c r="AC4404">
        <v>19</v>
      </c>
      <c r="AD4404">
        <v>100679</v>
      </c>
      <c r="AE4404">
        <v>20</v>
      </c>
      <c r="AF4404">
        <v>202264</v>
      </c>
      <c r="AG4404">
        <v>18</v>
      </c>
      <c r="AH4404" t="e">
        <f>VLOOKUP(AF4404,关卡难度线!B:H,11,0)</f>
        <v>#N/A</v>
      </c>
    </row>
    <row r="4405" spans="14:34">
      <c r="N4405" s="14">
        <v>100679</v>
      </c>
      <c r="O4405">
        <v>11</v>
      </c>
      <c r="P4405">
        <v>100679</v>
      </c>
      <c r="Q4405">
        <v>12</v>
      </c>
      <c r="R4405">
        <v>100680</v>
      </c>
      <c r="S4405">
        <v>13</v>
      </c>
      <c r="T4405">
        <v>100680</v>
      </c>
      <c r="U4405">
        <v>14</v>
      </c>
      <c r="V4405">
        <v>100680</v>
      </c>
      <c r="W4405">
        <v>15</v>
      </c>
      <c r="X4405">
        <v>100680</v>
      </c>
      <c r="Y4405">
        <v>16</v>
      </c>
      <c r="Z4405">
        <v>100681</v>
      </c>
      <c r="AA4405">
        <v>17</v>
      </c>
      <c r="AB4405">
        <v>100680</v>
      </c>
      <c r="AC4405">
        <v>19</v>
      </c>
      <c r="AD4405">
        <v>100681</v>
      </c>
      <c r="AE4405">
        <v>20</v>
      </c>
      <c r="AF4405">
        <v>202265</v>
      </c>
      <c r="AG4405">
        <v>18</v>
      </c>
      <c r="AH4405" t="e">
        <f>VLOOKUP(AF4405,关卡难度线!B:H,11,0)</f>
        <v>#N/A</v>
      </c>
    </row>
    <row r="4406" spans="14:34">
      <c r="N4406" s="14">
        <v>100679</v>
      </c>
      <c r="O4406">
        <v>11</v>
      </c>
      <c r="P4406">
        <v>100681</v>
      </c>
      <c r="Q4406">
        <v>12</v>
      </c>
      <c r="R4406">
        <v>100679</v>
      </c>
      <c r="S4406">
        <v>13</v>
      </c>
      <c r="T4406">
        <v>100680</v>
      </c>
      <c r="U4406">
        <v>14</v>
      </c>
      <c r="V4406">
        <v>100681</v>
      </c>
      <c r="W4406">
        <v>15</v>
      </c>
      <c r="X4406">
        <v>100679</v>
      </c>
      <c r="Y4406">
        <v>16</v>
      </c>
      <c r="Z4406">
        <v>100680</v>
      </c>
      <c r="AA4406">
        <v>17</v>
      </c>
      <c r="AB4406">
        <v>100681</v>
      </c>
      <c r="AC4406">
        <v>19</v>
      </c>
      <c r="AD4406">
        <v>100679</v>
      </c>
      <c r="AE4406">
        <v>20</v>
      </c>
      <c r="AF4406">
        <v>202266</v>
      </c>
      <c r="AG4406">
        <v>18</v>
      </c>
      <c r="AH4406" t="e">
        <f>VLOOKUP(AF4406,关卡难度线!B:H,11,0)</f>
        <v>#N/A</v>
      </c>
    </row>
    <row r="4407" spans="14:34">
      <c r="N4407" s="14">
        <v>100681</v>
      </c>
      <c r="O4407">
        <v>11</v>
      </c>
      <c r="P4407">
        <v>100679</v>
      </c>
      <c r="Q4407">
        <v>12</v>
      </c>
      <c r="R4407">
        <v>100680</v>
      </c>
      <c r="S4407">
        <v>13</v>
      </c>
      <c r="T4407">
        <v>100681</v>
      </c>
      <c r="U4407">
        <v>14</v>
      </c>
      <c r="V4407">
        <v>100681</v>
      </c>
      <c r="W4407">
        <v>15</v>
      </c>
      <c r="X4407">
        <v>100679</v>
      </c>
      <c r="Y4407">
        <v>16</v>
      </c>
      <c r="Z4407">
        <v>100681</v>
      </c>
      <c r="AA4407">
        <v>17</v>
      </c>
      <c r="AB4407">
        <v>100679</v>
      </c>
      <c r="AC4407">
        <v>19</v>
      </c>
      <c r="AD4407">
        <v>100679</v>
      </c>
      <c r="AE4407">
        <v>20</v>
      </c>
      <c r="AF4407">
        <v>202267</v>
      </c>
      <c r="AG4407">
        <v>18</v>
      </c>
      <c r="AH4407" t="e">
        <f>VLOOKUP(AF4407,关卡难度线!B:H,11,0)</f>
        <v>#N/A</v>
      </c>
    </row>
    <row r="4408" spans="14:34">
      <c r="N4408" s="14">
        <v>100680</v>
      </c>
      <c r="O4408">
        <v>11</v>
      </c>
      <c r="P4408">
        <v>100680</v>
      </c>
      <c r="Q4408">
        <v>12</v>
      </c>
      <c r="R4408">
        <v>100681</v>
      </c>
      <c r="S4408">
        <v>13</v>
      </c>
      <c r="T4408">
        <v>100681</v>
      </c>
      <c r="U4408">
        <v>14</v>
      </c>
      <c r="V4408">
        <v>100681</v>
      </c>
      <c r="W4408">
        <v>15</v>
      </c>
      <c r="X4408">
        <v>100680</v>
      </c>
      <c r="Y4408">
        <v>16</v>
      </c>
      <c r="Z4408">
        <v>100681</v>
      </c>
      <c r="AA4408">
        <v>17</v>
      </c>
      <c r="AB4408">
        <v>100681</v>
      </c>
      <c r="AC4408">
        <v>19</v>
      </c>
      <c r="AD4408">
        <v>100681</v>
      </c>
      <c r="AE4408">
        <v>20</v>
      </c>
      <c r="AF4408">
        <v>202268</v>
      </c>
      <c r="AG4408">
        <v>18</v>
      </c>
      <c r="AH4408" t="e">
        <f>VLOOKUP(AF4408,关卡难度线!B:H,11,0)</f>
        <v>#N/A</v>
      </c>
    </row>
    <row r="4409" spans="14:34">
      <c r="N4409" s="14">
        <v>100681</v>
      </c>
      <c r="O4409">
        <v>11</v>
      </c>
      <c r="P4409">
        <v>100681</v>
      </c>
      <c r="Q4409">
        <v>12</v>
      </c>
      <c r="R4409">
        <v>100681</v>
      </c>
      <c r="S4409">
        <v>13</v>
      </c>
      <c r="T4409">
        <v>100681</v>
      </c>
      <c r="U4409">
        <v>14</v>
      </c>
      <c r="V4409">
        <v>100679</v>
      </c>
      <c r="W4409">
        <v>15</v>
      </c>
      <c r="X4409">
        <v>100681</v>
      </c>
      <c r="Y4409">
        <v>16</v>
      </c>
      <c r="Z4409">
        <v>100680</v>
      </c>
      <c r="AA4409">
        <v>17</v>
      </c>
      <c r="AB4409">
        <v>100679</v>
      </c>
      <c r="AC4409">
        <v>19</v>
      </c>
      <c r="AD4409">
        <v>100680</v>
      </c>
      <c r="AE4409">
        <v>20</v>
      </c>
      <c r="AF4409">
        <v>202269</v>
      </c>
      <c r="AG4409">
        <v>18</v>
      </c>
      <c r="AH4409" t="e">
        <f>VLOOKUP(AF4409,关卡难度线!B:H,11,0)</f>
        <v>#N/A</v>
      </c>
    </row>
    <row r="4410" spans="14:34">
      <c r="N4410" s="14">
        <v>100679</v>
      </c>
      <c r="O4410">
        <v>11</v>
      </c>
      <c r="P4410">
        <v>100679</v>
      </c>
      <c r="Q4410">
        <v>12</v>
      </c>
      <c r="R4410">
        <v>100681</v>
      </c>
      <c r="S4410">
        <v>13</v>
      </c>
      <c r="T4410">
        <v>100680</v>
      </c>
      <c r="U4410">
        <v>14</v>
      </c>
      <c r="V4410">
        <v>100679</v>
      </c>
      <c r="W4410">
        <v>15</v>
      </c>
      <c r="X4410">
        <v>100679</v>
      </c>
      <c r="Y4410">
        <v>16</v>
      </c>
      <c r="Z4410">
        <v>100679</v>
      </c>
      <c r="AA4410">
        <v>17</v>
      </c>
      <c r="AB4410">
        <v>100680</v>
      </c>
      <c r="AC4410">
        <v>19</v>
      </c>
      <c r="AD4410">
        <v>100681</v>
      </c>
      <c r="AE4410">
        <v>20</v>
      </c>
      <c r="AF4410">
        <v>202270</v>
      </c>
      <c r="AG4410">
        <v>18</v>
      </c>
      <c r="AH4410" t="e">
        <f>VLOOKUP(AF4410,关卡难度线!B:H,11,0)</f>
        <v>#N/A</v>
      </c>
    </row>
    <row r="4411" spans="14:34">
      <c r="N4411" s="14">
        <v>100680</v>
      </c>
      <c r="O4411">
        <v>11</v>
      </c>
      <c r="P4411">
        <v>100680</v>
      </c>
      <c r="Q4411">
        <v>12</v>
      </c>
      <c r="R4411">
        <v>100680</v>
      </c>
      <c r="S4411">
        <v>13</v>
      </c>
      <c r="T4411">
        <v>100680</v>
      </c>
      <c r="U4411">
        <v>14</v>
      </c>
      <c r="V4411">
        <v>100680</v>
      </c>
      <c r="W4411">
        <v>15</v>
      </c>
      <c r="X4411">
        <v>100681</v>
      </c>
      <c r="Y4411">
        <v>16</v>
      </c>
      <c r="Z4411">
        <v>100681</v>
      </c>
      <c r="AA4411">
        <v>17</v>
      </c>
      <c r="AB4411">
        <v>100681</v>
      </c>
      <c r="AC4411">
        <v>19</v>
      </c>
      <c r="AD4411">
        <v>100679</v>
      </c>
      <c r="AE4411">
        <v>20</v>
      </c>
      <c r="AF4411">
        <v>202261</v>
      </c>
      <c r="AG4411">
        <v>18</v>
      </c>
      <c r="AH4411" t="e">
        <f>VLOOKUP(AF4411,关卡难度线!B:H,11,0)</f>
        <v>#N/A</v>
      </c>
    </row>
    <row r="4412" spans="14:34">
      <c r="N4412" s="14">
        <v>100680</v>
      </c>
      <c r="O4412">
        <v>11</v>
      </c>
      <c r="P4412">
        <v>100679</v>
      </c>
      <c r="Q4412">
        <v>12</v>
      </c>
      <c r="R4412">
        <v>100680</v>
      </c>
      <c r="S4412">
        <v>13</v>
      </c>
      <c r="T4412">
        <v>100680</v>
      </c>
      <c r="U4412">
        <v>14</v>
      </c>
      <c r="V4412">
        <v>100680</v>
      </c>
      <c r="W4412">
        <v>15</v>
      </c>
      <c r="X4412">
        <v>100679</v>
      </c>
      <c r="Y4412">
        <v>16</v>
      </c>
      <c r="Z4412">
        <v>100679</v>
      </c>
      <c r="AA4412">
        <v>17</v>
      </c>
      <c r="AB4412">
        <v>100679</v>
      </c>
      <c r="AC4412">
        <v>19</v>
      </c>
      <c r="AD4412">
        <v>100680</v>
      </c>
      <c r="AE4412">
        <v>20</v>
      </c>
      <c r="AF4412">
        <v>202262</v>
      </c>
      <c r="AG4412">
        <v>18</v>
      </c>
      <c r="AH4412" t="e">
        <f>VLOOKUP(AF4412,关卡难度线!B:H,11,0)</f>
        <v>#N/A</v>
      </c>
    </row>
    <row r="4413" spans="14:34">
      <c r="N4413" s="14">
        <v>100679</v>
      </c>
      <c r="O4413">
        <v>11</v>
      </c>
      <c r="P4413">
        <v>100679</v>
      </c>
      <c r="Q4413">
        <v>12</v>
      </c>
      <c r="R4413">
        <v>100681</v>
      </c>
      <c r="S4413">
        <v>13</v>
      </c>
      <c r="T4413">
        <v>100681</v>
      </c>
      <c r="U4413">
        <v>14</v>
      </c>
      <c r="V4413">
        <v>100680</v>
      </c>
      <c r="W4413">
        <v>15</v>
      </c>
      <c r="X4413">
        <v>100679</v>
      </c>
      <c r="Y4413">
        <v>16</v>
      </c>
      <c r="Z4413">
        <v>100679</v>
      </c>
      <c r="AA4413">
        <v>17</v>
      </c>
      <c r="AB4413">
        <v>100680</v>
      </c>
      <c r="AC4413">
        <v>19</v>
      </c>
      <c r="AD4413">
        <v>100680</v>
      </c>
      <c r="AE4413">
        <v>20</v>
      </c>
      <c r="AF4413">
        <v>202263</v>
      </c>
      <c r="AG4413">
        <v>18</v>
      </c>
      <c r="AH4413" t="e">
        <f>VLOOKUP(AF4413,关卡难度线!B:H,11,0)</f>
        <v>#N/A</v>
      </c>
    </row>
    <row r="4414" spans="14:34">
      <c r="N4414" s="14">
        <v>100680</v>
      </c>
      <c r="O4414">
        <v>11</v>
      </c>
      <c r="P4414">
        <v>100680</v>
      </c>
      <c r="Q4414">
        <v>12</v>
      </c>
      <c r="R4414">
        <v>100680</v>
      </c>
      <c r="S4414">
        <v>13</v>
      </c>
      <c r="T4414">
        <v>100679</v>
      </c>
      <c r="U4414">
        <v>14</v>
      </c>
      <c r="V4414">
        <v>100681</v>
      </c>
      <c r="W4414">
        <v>15</v>
      </c>
      <c r="X4414">
        <v>100680</v>
      </c>
      <c r="Y4414">
        <v>16</v>
      </c>
      <c r="Z4414">
        <v>100679</v>
      </c>
      <c r="AA4414">
        <v>17</v>
      </c>
      <c r="AB4414">
        <v>100679</v>
      </c>
      <c r="AC4414">
        <v>19</v>
      </c>
      <c r="AD4414">
        <v>100679</v>
      </c>
      <c r="AE4414">
        <v>20</v>
      </c>
      <c r="AF4414">
        <v>202264</v>
      </c>
      <c r="AG4414">
        <v>18</v>
      </c>
      <c r="AH4414" t="e">
        <f>VLOOKUP(AF4414,关卡难度线!B:H,11,0)</f>
        <v>#N/A</v>
      </c>
    </row>
    <row r="4415" spans="14:34">
      <c r="N4415" s="14">
        <v>100679</v>
      </c>
      <c r="O4415">
        <v>11</v>
      </c>
      <c r="P4415">
        <v>100679</v>
      </c>
      <c r="Q4415">
        <v>12</v>
      </c>
      <c r="R4415">
        <v>100680</v>
      </c>
      <c r="S4415">
        <v>13</v>
      </c>
      <c r="T4415">
        <v>100680</v>
      </c>
      <c r="U4415">
        <v>14</v>
      </c>
      <c r="V4415">
        <v>100680</v>
      </c>
      <c r="W4415">
        <v>15</v>
      </c>
      <c r="X4415">
        <v>100680</v>
      </c>
      <c r="Y4415">
        <v>16</v>
      </c>
      <c r="Z4415">
        <v>100681</v>
      </c>
      <c r="AA4415">
        <v>17</v>
      </c>
      <c r="AB4415">
        <v>100680</v>
      </c>
      <c r="AC4415">
        <v>19</v>
      </c>
      <c r="AD4415">
        <v>100681</v>
      </c>
      <c r="AE4415">
        <v>20</v>
      </c>
      <c r="AF4415">
        <v>202265</v>
      </c>
      <c r="AG4415">
        <v>18</v>
      </c>
      <c r="AH4415" t="e">
        <f>VLOOKUP(AF4415,关卡难度线!B:H,11,0)</f>
        <v>#N/A</v>
      </c>
    </row>
    <row r="4416" spans="14:34">
      <c r="N4416" s="14">
        <v>100679</v>
      </c>
      <c r="O4416">
        <v>11</v>
      </c>
      <c r="P4416">
        <v>100681</v>
      </c>
      <c r="Q4416">
        <v>12</v>
      </c>
      <c r="R4416">
        <v>100679</v>
      </c>
      <c r="S4416">
        <v>13</v>
      </c>
      <c r="T4416">
        <v>100680</v>
      </c>
      <c r="U4416">
        <v>14</v>
      </c>
      <c r="V4416">
        <v>100681</v>
      </c>
      <c r="W4416">
        <v>15</v>
      </c>
      <c r="X4416">
        <v>100679</v>
      </c>
      <c r="Y4416">
        <v>16</v>
      </c>
      <c r="Z4416">
        <v>100680</v>
      </c>
      <c r="AA4416">
        <v>17</v>
      </c>
      <c r="AB4416">
        <v>100681</v>
      </c>
      <c r="AC4416">
        <v>19</v>
      </c>
      <c r="AD4416">
        <v>100679</v>
      </c>
      <c r="AE4416">
        <v>20</v>
      </c>
      <c r="AF4416">
        <v>202266</v>
      </c>
      <c r="AG4416">
        <v>18</v>
      </c>
      <c r="AH4416" t="e">
        <f>VLOOKUP(AF4416,关卡难度线!B:H,11,0)</f>
        <v>#N/A</v>
      </c>
    </row>
    <row r="4417" spans="14:34">
      <c r="N4417" s="14">
        <v>100681</v>
      </c>
      <c r="O4417">
        <v>11</v>
      </c>
      <c r="P4417">
        <v>100679</v>
      </c>
      <c r="Q4417">
        <v>12</v>
      </c>
      <c r="R4417">
        <v>100680</v>
      </c>
      <c r="S4417">
        <v>13</v>
      </c>
      <c r="T4417">
        <v>100681</v>
      </c>
      <c r="U4417">
        <v>14</v>
      </c>
      <c r="V4417">
        <v>100681</v>
      </c>
      <c r="W4417">
        <v>15</v>
      </c>
      <c r="X4417">
        <v>100679</v>
      </c>
      <c r="Y4417">
        <v>16</v>
      </c>
      <c r="Z4417">
        <v>100681</v>
      </c>
      <c r="AA4417">
        <v>17</v>
      </c>
      <c r="AB4417">
        <v>100679</v>
      </c>
      <c r="AC4417">
        <v>19</v>
      </c>
      <c r="AD4417">
        <v>100679</v>
      </c>
      <c r="AE4417">
        <v>20</v>
      </c>
      <c r="AF4417">
        <v>202267</v>
      </c>
      <c r="AG4417">
        <v>18</v>
      </c>
      <c r="AH4417" t="e">
        <f>VLOOKUP(AF4417,关卡难度线!B:H,11,0)</f>
        <v>#N/A</v>
      </c>
    </row>
    <row r="4418" spans="14:34">
      <c r="N4418" s="14">
        <v>100680</v>
      </c>
      <c r="O4418">
        <v>11</v>
      </c>
      <c r="P4418">
        <v>100680</v>
      </c>
      <c r="Q4418">
        <v>12</v>
      </c>
      <c r="R4418">
        <v>100681</v>
      </c>
      <c r="S4418">
        <v>13</v>
      </c>
      <c r="T4418">
        <v>100681</v>
      </c>
      <c r="U4418">
        <v>14</v>
      </c>
      <c r="V4418">
        <v>100681</v>
      </c>
      <c r="W4418">
        <v>15</v>
      </c>
      <c r="X4418">
        <v>100680</v>
      </c>
      <c r="Y4418">
        <v>16</v>
      </c>
      <c r="Z4418">
        <v>100681</v>
      </c>
      <c r="AA4418">
        <v>17</v>
      </c>
      <c r="AB4418">
        <v>100681</v>
      </c>
      <c r="AC4418">
        <v>19</v>
      </c>
      <c r="AD4418">
        <v>100681</v>
      </c>
      <c r="AE4418">
        <v>20</v>
      </c>
      <c r="AF4418">
        <v>202268</v>
      </c>
      <c r="AG4418">
        <v>18</v>
      </c>
      <c r="AH4418" t="e">
        <f>VLOOKUP(AF4418,关卡难度线!B:H,11,0)</f>
        <v>#N/A</v>
      </c>
    </row>
    <row r="4419" spans="14:34">
      <c r="N4419" s="14">
        <v>100681</v>
      </c>
      <c r="O4419">
        <v>11</v>
      </c>
      <c r="P4419">
        <v>100681</v>
      </c>
      <c r="Q4419">
        <v>12</v>
      </c>
      <c r="R4419">
        <v>100681</v>
      </c>
      <c r="S4419">
        <v>13</v>
      </c>
      <c r="T4419">
        <v>100681</v>
      </c>
      <c r="U4419">
        <v>14</v>
      </c>
      <c r="V4419">
        <v>100679</v>
      </c>
      <c r="W4419">
        <v>15</v>
      </c>
      <c r="X4419">
        <v>100681</v>
      </c>
      <c r="Y4419">
        <v>16</v>
      </c>
      <c r="Z4419">
        <v>100680</v>
      </c>
      <c r="AA4419">
        <v>17</v>
      </c>
      <c r="AB4419">
        <v>100679</v>
      </c>
      <c r="AC4419">
        <v>19</v>
      </c>
      <c r="AD4419">
        <v>100680</v>
      </c>
      <c r="AE4419">
        <v>20</v>
      </c>
      <c r="AF4419">
        <v>202269</v>
      </c>
      <c r="AG4419">
        <v>18</v>
      </c>
      <c r="AH4419" t="e">
        <f>VLOOKUP(AF4419,关卡难度线!B:H,11,0)</f>
        <v>#N/A</v>
      </c>
    </row>
    <row r="4420" spans="14:34">
      <c r="N4420" s="14">
        <v>100679</v>
      </c>
      <c r="O4420">
        <v>11</v>
      </c>
      <c r="P4420">
        <v>100679</v>
      </c>
      <c r="Q4420">
        <v>12</v>
      </c>
      <c r="R4420">
        <v>100681</v>
      </c>
      <c r="S4420">
        <v>13</v>
      </c>
      <c r="T4420">
        <v>100680</v>
      </c>
      <c r="U4420">
        <v>14</v>
      </c>
      <c r="V4420">
        <v>100679</v>
      </c>
      <c r="W4420">
        <v>15</v>
      </c>
      <c r="X4420">
        <v>100679</v>
      </c>
      <c r="Y4420">
        <v>16</v>
      </c>
      <c r="Z4420">
        <v>100679</v>
      </c>
      <c r="AA4420">
        <v>17</v>
      </c>
      <c r="AB4420">
        <v>100680</v>
      </c>
      <c r="AC4420">
        <v>19</v>
      </c>
      <c r="AD4420">
        <v>100681</v>
      </c>
      <c r="AE4420">
        <v>20</v>
      </c>
      <c r="AF4420">
        <v>202270</v>
      </c>
      <c r="AG4420">
        <v>18</v>
      </c>
      <c r="AH4420" t="e">
        <f>VLOOKUP(AF4420,关卡难度线!B:H,11,0)</f>
        <v>#N/A</v>
      </c>
    </row>
    <row r="4421" spans="14:34">
      <c r="N4421" s="14">
        <v>100683</v>
      </c>
      <c r="O4421">
        <v>11</v>
      </c>
      <c r="P4421">
        <v>100684</v>
      </c>
      <c r="Q4421">
        <v>12</v>
      </c>
      <c r="R4421">
        <v>100683</v>
      </c>
      <c r="S4421">
        <v>13</v>
      </c>
      <c r="T4421">
        <v>100683</v>
      </c>
      <c r="U4421">
        <v>14</v>
      </c>
      <c r="V4421">
        <v>100684</v>
      </c>
      <c r="W4421">
        <v>15</v>
      </c>
      <c r="X4421">
        <v>100683</v>
      </c>
      <c r="Y4421">
        <v>16</v>
      </c>
      <c r="Z4421">
        <v>100683</v>
      </c>
      <c r="AA4421">
        <v>17</v>
      </c>
      <c r="AB4421">
        <v>100682</v>
      </c>
      <c r="AC4421">
        <v>19</v>
      </c>
      <c r="AD4421">
        <v>100683</v>
      </c>
      <c r="AE4421">
        <v>20</v>
      </c>
      <c r="AF4421">
        <v>202271</v>
      </c>
      <c r="AG4421">
        <v>18</v>
      </c>
      <c r="AH4421" t="e">
        <f>VLOOKUP(AF4421,关卡难度线!B:H,11,0)</f>
        <v>#N/A</v>
      </c>
    </row>
    <row r="4422" spans="14:34">
      <c r="N4422" s="14">
        <v>100683</v>
      </c>
      <c r="O4422">
        <v>11</v>
      </c>
      <c r="P4422">
        <v>100683</v>
      </c>
      <c r="Q4422">
        <v>12</v>
      </c>
      <c r="R4422">
        <v>100684</v>
      </c>
      <c r="S4422">
        <v>13</v>
      </c>
      <c r="T4422">
        <v>100682</v>
      </c>
      <c r="U4422">
        <v>14</v>
      </c>
      <c r="V4422">
        <v>100682</v>
      </c>
      <c r="W4422">
        <v>15</v>
      </c>
      <c r="X4422">
        <v>100683</v>
      </c>
      <c r="Y4422">
        <v>16</v>
      </c>
      <c r="Z4422">
        <v>100684</v>
      </c>
      <c r="AA4422">
        <v>17</v>
      </c>
      <c r="AB4422">
        <v>100683</v>
      </c>
      <c r="AC4422">
        <v>19</v>
      </c>
      <c r="AD4422">
        <v>100683</v>
      </c>
      <c r="AE4422">
        <v>20</v>
      </c>
      <c r="AF4422">
        <v>202272</v>
      </c>
      <c r="AG4422">
        <v>18</v>
      </c>
      <c r="AH4422" t="e">
        <f>VLOOKUP(AF4422,关卡难度线!B:H,11,0)</f>
        <v>#N/A</v>
      </c>
    </row>
    <row r="4423" spans="14:34">
      <c r="N4423" s="14">
        <v>100683</v>
      </c>
      <c r="O4423">
        <v>11</v>
      </c>
      <c r="P4423">
        <v>100684</v>
      </c>
      <c r="Q4423">
        <v>12</v>
      </c>
      <c r="R4423">
        <v>100684</v>
      </c>
      <c r="S4423">
        <v>13</v>
      </c>
      <c r="T4423">
        <v>100684</v>
      </c>
      <c r="U4423">
        <v>14</v>
      </c>
      <c r="V4423">
        <v>100683</v>
      </c>
      <c r="W4423">
        <v>15</v>
      </c>
      <c r="X4423">
        <v>100683</v>
      </c>
      <c r="Y4423">
        <v>16</v>
      </c>
      <c r="Z4423">
        <v>100682</v>
      </c>
      <c r="AA4423">
        <v>17</v>
      </c>
      <c r="AB4423">
        <v>100682</v>
      </c>
      <c r="AC4423">
        <v>19</v>
      </c>
      <c r="AD4423">
        <v>100684</v>
      </c>
      <c r="AE4423">
        <v>20</v>
      </c>
      <c r="AF4423">
        <v>202273</v>
      </c>
      <c r="AG4423">
        <v>18</v>
      </c>
      <c r="AH4423" t="e">
        <f>VLOOKUP(AF4423,关卡难度线!B:H,11,0)</f>
        <v>#N/A</v>
      </c>
    </row>
    <row r="4424" spans="14:34">
      <c r="N4424" s="14">
        <v>100683</v>
      </c>
      <c r="O4424">
        <v>11</v>
      </c>
      <c r="P4424">
        <v>100682</v>
      </c>
      <c r="Q4424">
        <v>12</v>
      </c>
      <c r="R4424">
        <v>100684</v>
      </c>
      <c r="S4424">
        <v>13</v>
      </c>
      <c r="T4424">
        <v>100683</v>
      </c>
      <c r="U4424">
        <v>14</v>
      </c>
      <c r="V4424">
        <v>100683</v>
      </c>
      <c r="W4424">
        <v>15</v>
      </c>
      <c r="X4424">
        <v>100683</v>
      </c>
      <c r="Y4424">
        <v>16</v>
      </c>
      <c r="Z4424">
        <v>100683</v>
      </c>
      <c r="AA4424">
        <v>17</v>
      </c>
      <c r="AB4424">
        <v>100682</v>
      </c>
      <c r="AC4424">
        <v>19</v>
      </c>
      <c r="AD4424">
        <v>100682</v>
      </c>
      <c r="AE4424">
        <v>20</v>
      </c>
      <c r="AF4424">
        <v>202274</v>
      </c>
      <c r="AG4424">
        <v>18</v>
      </c>
      <c r="AH4424" t="e">
        <f>VLOOKUP(AF4424,关卡难度线!B:H,11,0)</f>
        <v>#N/A</v>
      </c>
    </row>
    <row r="4425" spans="14:34">
      <c r="N4425" s="14">
        <v>100682</v>
      </c>
      <c r="O4425">
        <v>11</v>
      </c>
      <c r="P4425">
        <v>100684</v>
      </c>
      <c r="Q4425">
        <v>12</v>
      </c>
      <c r="R4425">
        <v>100684</v>
      </c>
      <c r="S4425">
        <v>13</v>
      </c>
      <c r="T4425">
        <v>100682</v>
      </c>
      <c r="U4425">
        <v>14</v>
      </c>
      <c r="V4425">
        <v>100684</v>
      </c>
      <c r="W4425">
        <v>15</v>
      </c>
      <c r="X4425">
        <v>100684</v>
      </c>
      <c r="Y4425">
        <v>16</v>
      </c>
      <c r="Z4425">
        <v>100682</v>
      </c>
      <c r="AA4425">
        <v>17</v>
      </c>
      <c r="AB4425">
        <v>100683</v>
      </c>
      <c r="AC4425">
        <v>19</v>
      </c>
      <c r="AD4425">
        <v>100682</v>
      </c>
      <c r="AE4425">
        <v>20</v>
      </c>
      <c r="AF4425">
        <v>202275</v>
      </c>
      <c r="AG4425">
        <v>18</v>
      </c>
      <c r="AH4425" t="e">
        <f>VLOOKUP(AF4425,关卡难度线!B:H,11,0)</f>
        <v>#N/A</v>
      </c>
    </row>
    <row r="4426" spans="14:34">
      <c r="N4426" s="14">
        <v>100682</v>
      </c>
      <c r="O4426">
        <v>11</v>
      </c>
      <c r="P4426">
        <v>100682</v>
      </c>
      <c r="Q4426">
        <v>12</v>
      </c>
      <c r="R4426">
        <v>100684</v>
      </c>
      <c r="S4426">
        <v>13</v>
      </c>
      <c r="T4426">
        <v>100683</v>
      </c>
      <c r="U4426">
        <v>14</v>
      </c>
      <c r="V4426">
        <v>100682</v>
      </c>
      <c r="W4426">
        <v>15</v>
      </c>
      <c r="X4426">
        <v>100683</v>
      </c>
      <c r="Y4426">
        <v>16</v>
      </c>
      <c r="Z4426">
        <v>100683</v>
      </c>
      <c r="AA4426">
        <v>17</v>
      </c>
      <c r="AB4426">
        <v>100683</v>
      </c>
      <c r="AC4426">
        <v>19</v>
      </c>
      <c r="AD4426">
        <v>100684</v>
      </c>
      <c r="AE4426">
        <v>20</v>
      </c>
      <c r="AF4426">
        <v>202276</v>
      </c>
      <c r="AG4426">
        <v>18</v>
      </c>
      <c r="AH4426" t="e">
        <f>VLOOKUP(AF4426,关卡难度线!B:H,11,0)</f>
        <v>#N/A</v>
      </c>
    </row>
    <row r="4427" spans="14:34">
      <c r="N4427" s="14">
        <v>100683</v>
      </c>
      <c r="O4427">
        <v>11</v>
      </c>
      <c r="P4427">
        <v>100682</v>
      </c>
      <c r="Q4427">
        <v>12</v>
      </c>
      <c r="R4427">
        <v>100684</v>
      </c>
      <c r="S4427">
        <v>13</v>
      </c>
      <c r="T4427">
        <v>100683</v>
      </c>
      <c r="U4427">
        <v>14</v>
      </c>
      <c r="V4427">
        <v>100684</v>
      </c>
      <c r="W4427">
        <v>15</v>
      </c>
      <c r="X4427">
        <v>100684</v>
      </c>
      <c r="Y4427">
        <v>16</v>
      </c>
      <c r="Z4427">
        <v>100683</v>
      </c>
      <c r="AA4427">
        <v>17</v>
      </c>
      <c r="AB4427">
        <v>100682</v>
      </c>
      <c r="AC4427">
        <v>19</v>
      </c>
      <c r="AD4427">
        <v>100684</v>
      </c>
      <c r="AE4427">
        <v>20</v>
      </c>
      <c r="AF4427">
        <v>202277</v>
      </c>
      <c r="AG4427">
        <v>18</v>
      </c>
      <c r="AH4427" t="e">
        <f>VLOOKUP(AF4427,关卡难度线!B:H,11,0)</f>
        <v>#N/A</v>
      </c>
    </row>
    <row r="4428" spans="14:34">
      <c r="N4428" s="14">
        <v>100684</v>
      </c>
      <c r="O4428">
        <v>11</v>
      </c>
      <c r="P4428">
        <v>100683</v>
      </c>
      <c r="Q4428">
        <v>12</v>
      </c>
      <c r="R4428">
        <v>100684</v>
      </c>
      <c r="S4428">
        <v>13</v>
      </c>
      <c r="T4428">
        <v>100683</v>
      </c>
      <c r="U4428">
        <v>14</v>
      </c>
      <c r="V4428">
        <v>100684</v>
      </c>
      <c r="W4428">
        <v>15</v>
      </c>
      <c r="X4428">
        <v>100683</v>
      </c>
      <c r="Y4428">
        <v>16</v>
      </c>
      <c r="Z4428">
        <v>100682</v>
      </c>
      <c r="AA4428">
        <v>17</v>
      </c>
      <c r="AB4428">
        <v>100682</v>
      </c>
      <c r="AC4428">
        <v>19</v>
      </c>
      <c r="AD4428">
        <v>100683</v>
      </c>
      <c r="AE4428">
        <v>20</v>
      </c>
      <c r="AF4428">
        <v>202278</v>
      </c>
      <c r="AG4428">
        <v>18</v>
      </c>
      <c r="AH4428" t="e">
        <f>VLOOKUP(AF4428,关卡难度线!B:H,11,0)</f>
        <v>#N/A</v>
      </c>
    </row>
    <row r="4429" spans="14:34">
      <c r="N4429" s="14">
        <v>100683</v>
      </c>
      <c r="O4429">
        <v>11</v>
      </c>
      <c r="P4429">
        <v>100684</v>
      </c>
      <c r="Q4429">
        <v>12</v>
      </c>
      <c r="R4429">
        <v>100683</v>
      </c>
      <c r="S4429">
        <v>13</v>
      </c>
      <c r="T4429">
        <v>100682</v>
      </c>
      <c r="U4429">
        <v>14</v>
      </c>
      <c r="V4429">
        <v>100682</v>
      </c>
      <c r="W4429">
        <v>15</v>
      </c>
      <c r="X4429">
        <v>100684</v>
      </c>
      <c r="Y4429">
        <v>16</v>
      </c>
      <c r="Z4429">
        <v>100684</v>
      </c>
      <c r="AA4429">
        <v>17</v>
      </c>
      <c r="AB4429">
        <v>100684</v>
      </c>
      <c r="AC4429">
        <v>19</v>
      </c>
      <c r="AD4429">
        <v>100682</v>
      </c>
      <c r="AE4429">
        <v>20</v>
      </c>
      <c r="AF4429">
        <v>202279</v>
      </c>
      <c r="AG4429">
        <v>18</v>
      </c>
      <c r="AH4429" t="e">
        <f>VLOOKUP(AF4429,关卡难度线!B:H,11,0)</f>
        <v>#N/A</v>
      </c>
    </row>
    <row r="4430" spans="14:34">
      <c r="N4430" s="14">
        <v>100682</v>
      </c>
      <c r="O4430">
        <v>11</v>
      </c>
      <c r="P4430">
        <v>100683</v>
      </c>
      <c r="Q4430">
        <v>12</v>
      </c>
      <c r="R4430">
        <v>100684</v>
      </c>
      <c r="S4430">
        <v>13</v>
      </c>
      <c r="T4430">
        <v>100683</v>
      </c>
      <c r="U4430">
        <v>14</v>
      </c>
      <c r="V4430">
        <v>100683</v>
      </c>
      <c r="W4430">
        <v>15</v>
      </c>
      <c r="X4430">
        <v>100684</v>
      </c>
      <c r="Y4430">
        <v>16</v>
      </c>
      <c r="Z4430">
        <v>100683</v>
      </c>
      <c r="AA4430">
        <v>17</v>
      </c>
      <c r="AB4430">
        <v>100682</v>
      </c>
      <c r="AC4430">
        <v>19</v>
      </c>
      <c r="AD4430">
        <v>100683</v>
      </c>
      <c r="AE4430">
        <v>20</v>
      </c>
      <c r="AF4430">
        <v>202280</v>
      </c>
      <c r="AG4430">
        <v>18</v>
      </c>
      <c r="AH4430" t="e">
        <f>VLOOKUP(AF4430,关卡难度线!B:H,11,0)</f>
        <v>#N/A</v>
      </c>
    </row>
    <row r="4431" spans="14:34">
      <c r="N4431" s="14">
        <v>100683</v>
      </c>
      <c r="O4431">
        <v>11</v>
      </c>
      <c r="P4431">
        <v>100684</v>
      </c>
      <c r="Q4431">
        <v>12</v>
      </c>
      <c r="R4431">
        <v>100683</v>
      </c>
      <c r="S4431">
        <v>13</v>
      </c>
      <c r="T4431">
        <v>100683</v>
      </c>
      <c r="U4431">
        <v>14</v>
      </c>
      <c r="V4431">
        <v>100684</v>
      </c>
      <c r="W4431">
        <v>15</v>
      </c>
      <c r="X4431">
        <v>100683</v>
      </c>
      <c r="Y4431">
        <v>16</v>
      </c>
      <c r="Z4431">
        <v>100683</v>
      </c>
      <c r="AA4431">
        <v>17</v>
      </c>
      <c r="AB4431">
        <v>100682</v>
      </c>
      <c r="AC4431">
        <v>19</v>
      </c>
      <c r="AD4431">
        <v>100683</v>
      </c>
      <c r="AE4431">
        <v>20</v>
      </c>
      <c r="AF4431">
        <v>202271</v>
      </c>
      <c r="AG4431">
        <v>18</v>
      </c>
      <c r="AH4431" t="e">
        <f>VLOOKUP(AF4431,关卡难度线!B:H,11,0)</f>
        <v>#N/A</v>
      </c>
    </row>
    <row r="4432" spans="14:34">
      <c r="N4432" s="14">
        <v>100683</v>
      </c>
      <c r="O4432">
        <v>11</v>
      </c>
      <c r="P4432">
        <v>100683</v>
      </c>
      <c r="Q4432">
        <v>12</v>
      </c>
      <c r="R4432">
        <v>100684</v>
      </c>
      <c r="S4432">
        <v>13</v>
      </c>
      <c r="T4432">
        <v>100682</v>
      </c>
      <c r="U4432">
        <v>14</v>
      </c>
      <c r="V4432">
        <v>100682</v>
      </c>
      <c r="W4432">
        <v>15</v>
      </c>
      <c r="X4432">
        <v>100683</v>
      </c>
      <c r="Y4432">
        <v>16</v>
      </c>
      <c r="Z4432">
        <v>100684</v>
      </c>
      <c r="AA4432">
        <v>17</v>
      </c>
      <c r="AB4432">
        <v>100683</v>
      </c>
      <c r="AC4432">
        <v>19</v>
      </c>
      <c r="AD4432">
        <v>100683</v>
      </c>
      <c r="AE4432">
        <v>20</v>
      </c>
      <c r="AF4432">
        <v>202272</v>
      </c>
      <c r="AG4432">
        <v>18</v>
      </c>
      <c r="AH4432" t="e">
        <f>VLOOKUP(AF4432,关卡难度线!B:H,11,0)</f>
        <v>#N/A</v>
      </c>
    </row>
    <row r="4433" spans="14:34">
      <c r="N4433" s="14">
        <v>100683</v>
      </c>
      <c r="O4433">
        <v>11</v>
      </c>
      <c r="P4433">
        <v>100684</v>
      </c>
      <c r="Q4433">
        <v>12</v>
      </c>
      <c r="R4433">
        <v>100684</v>
      </c>
      <c r="S4433">
        <v>13</v>
      </c>
      <c r="T4433">
        <v>100684</v>
      </c>
      <c r="U4433">
        <v>14</v>
      </c>
      <c r="V4433">
        <v>100683</v>
      </c>
      <c r="W4433">
        <v>15</v>
      </c>
      <c r="X4433">
        <v>100683</v>
      </c>
      <c r="Y4433">
        <v>16</v>
      </c>
      <c r="Z4433">
        <v>100682</v>
      </c>
      <c r="AA4433">
        <v>17</v>
      </c>
      <c r="AB4433">
        <v>100682</v>
      </c>
      <c r="AC4433">
        <v>19</v>
      </c>
      <c r="AD4433">
        <v>100684</v>
      </c>
      <c r="AE4433">
        <v>20</v>
      </c>
      <c r="AF4433">
        <v>202273</v>
      </c>
      <c r="AG4433">
        <v>18</v>
      </c>
      <c r="AH4433" t="e">
        <f>VLOOKUP(AF4433,关卡难度线!B:H,11,0)</f>
        <v>#N/A</v>
      </c>
    </row>
    <row r="4434" spans="14:34">
      <c r="N4434" s="14">
        <v>100683</v>
      </c>
      <c r="O4434">
        <v>11</v>
      </c>
      <c r="P4434">
        <v>100682</v>
      </c>
      <c r="Q4434">
        <v>12</v>
      </c>
      <c r="R4434">
        <v>100684</v>
      </c>
      <c r="S4434">
        <v>13</v>
      </c>
      <c r="T4434">
        <v>100683</v>
      </c>
      <c r="U4434">
        <v>14</v>
      </c>
      <c r="V4434">
        <v>100683</v>
      </c>
      <c r="W4434">
        <v>15</v>
      </c>
      <c r="X4434">
        <v>100683</v>
      </c>
      <c r="Y4434">
        <v>16</v>
      </c>
      <c r="Z4434">
        <v>100683</v>
      </c>
      <c r="AA4434">
        <v>17</v>
      </c>
      <c r="AB4434">
        <v>100682</v>
      </c>
      <c r="AC4434">
        <v>19</v>
      </c>
      <c r="AD4434">
        <v>100682</v>
      </c>
      <c r="AE4434">
        <v>20</v>
      </c>
      <c r="AF4434">
        <v>202274</v>
      </c>
      <c r="AG4434">
        <v>18</v>
      </c>
      <c r="AH4434" t="e">
        <f>VLOOKUP(AF4434,关卡难度线!B:H,11,0)</f>
        <v>#N/A</v>
      </c>
    </row>
    <row r="4435" spans="14:34">
      <c r="N4435" s="14">
        <v>100682</v>
      </c>
      <c r="O4435">
        <v>11</v>
      </c>
      <c r="P4435">
        <v>100684</v>
      </c>
      <c r="Q4435">
        <v>12</v>
      </c>
      <c r="R4435">
        <v>100684</v>
      </c>
      <c r="S4435">
        <v>13</v>
      </c>
      <c r="T4435">
        <v>100682</v>
      </c>
      <c r="U4435">
        <v>14</v>
      </c>
      <c r="V4435">
        <v>100684</v>
      </c>
      <c r="W4435">
        <v>15</v>
      </c>
      <c r="X4435">
        <v>100684</v>
      </c>
      <c r="Y4435">
        <v>16</v>
      </c>
      <c r="Z4435">
        <v>100682</v>
      </c>
      <c r="AA4435">
        <v>17</v>
      </c>
      <c r="AB4435">
        <v>100683</v>
      </c>
      <c r="AC4435">
        <v>19</v>
      </c>
      <c r="AD4435">
        <v>100682</v>
      </c>
      <c r="AE4435">
        <v>20</v>
      </c>
      <c r="AF4435">
        <v>202275</v>
      </c>
      <c r="AG4435">
        <v>18</v>
      </c>
      <c r="AH4435" t="e">
        <f>VLOOKUP(AF4435,关卡难度线!B:H,11,0)</f>
        <v>#N/A</v>
      </c>
    </row>
    <row r="4436" spans="14:34">
      <c r="N4436" s="14">
        <v>100682</v>
      </c>
      <c r="O4436">
        <v>11</v>
      </c>
      <c r="P4436">
        <v>100682</v>
      </c>
      <c r="Q4436">
        <v>12</v>
      </c>
      <c r="R4436">
        <v>100684</v>
      </c>
      <c r="S4436">
        <v>13</v>
      </c>
      <c r="T4436">
        <v>100683</v>
      </c>
      <c r="U4436">
        <v>14</v>
      </c>
      <c r="V4436">
        <v>100682</v>
      </c>
      <c r="W4436">
        <v>15</v>
      </c>
      <c r="X4436">
        <v>100683</v>
      </c>
      <c r="Y4436">
        <v>16</v>
      </c>
      <c r="Z4436">
        <v>100683</v>
      </c>
      <c r="AA4436">
        <v>17</v>
      </c>
      <c r="AB4436">
        <v>100683</v>
      </c>
      <c r="AC4436">
        <v>19</v>
      </c>
      <c r="AD4436">
        <v>100684</v>
      </c>
      <c r="AE4436">
        <v>20</v>
      </c>
      <c r="AF4436">
        <v>202276</v>
      </c>
      <c r="AG4436">
        <v>18</v>
      </c>
      <c r="AH4436" t="e">
        <f>VLOOKUP(AF4436,关卡难度线!B:H,11,0)</f>
        <v>#N/A</v>
      </c>
    </row>
    <row r="4437" spans="14:34">
      <c r="N4437" s="14">
        <v>100683</v>
      </c>
      <c r="O4437">
        <v>11</v>
      </c>
      <c r="P4437">
        <v>100682</v>
      </c>
      <c r="Q4437">
        <v>12</v>
      </c>
      <c r="R4437">
        <v>100684</v>
      </c>
      <c r="S4437">
        <v>13</v>
      </c>
      <c r="T4437">
        <v>100683</v>
      </c>
      <c r="U4437">
        <v>14</v>
      </c>
      <c r="V4437">
        <v>100684</v>
      </c>
      <c r="W4437">
        <v>15</v>
      </c>
      <c r="X4437">
        <v>100684</v>
      </c>
      <c r="Y4437">
        <v>16</v>
      </c>
      <c r="Z4437">
        <v>100683</v>
      </c>
      <c r="AA4437">
        <v>17</v>
      </c>
      <c r="AB4437">
        <v>100682</v>
      </c>
      <c r="AC4437">
        <v>19</v>
      </c>
      <c r="AD4437">
        <v>100684</v>
      </c>
      <c r="AE4437">
        <v>20</v>
      </c>
      <c r="AF4437">
        <v>202277</v>
      </c>
      <c r="AG4437">
        <v>18</v>
      </c>
      <c r="AH4437" t="e">
        <f>VLOOKUP(AF4437,关卡难度线!B:H,11,0)</f>
        <v>#N/A</v>
      </c>
    </row>
    <row r="4438" spans="14:34">
      <c r="N4438" s="14">
        <v>100684</v>
      </c>
      <c r="O4438">
        <v>11</v>
      </c>
      <c r="P4438">
        <v>100683</v>
      </c>
      <c r="Q4438">
        <v>12</v>
      </c>
      <c r="R4438">
        <v>100684</v>
      </c>
      <c r="S4438">
        <v>13</v>
      </c>
      <c r="T4438">
        <v>100683</v>
      </c>
      <c r="U4438">
        <v>14</v>
      </c>
      <c r="V4438">
        <v>100684</v>
      </c>
      <c r="W4438">
        <v>15</v>
      </c>
      <c r="X4438">
        <v>100683</v>
      </c>
      <c r="Y4438">
        <v>16</v>
      </c>
      <c r="Z4438">
        <v>100682</v>
      </c>
      <c r="AA4438">
        <v>17</v>
      </c>
      <c r="AB4438">
        <v>100682</v>
      </c>
      <c r="AC4438">
        <v>19</v>
      </c>
      <c r="AD4438">
        <v>100683</v>
      </c>
      <c r="AE4438">
        <v>20</v>
      </c>
      <c r="AF4438">
        <v>202278</v>
      </c>
      <c r="AG4438">
        <v>18</v>
      </c>
      <c r="AH4438" t="e">
        <f>VLOOKUP(AF4438,关卡难度线!B:H,11,0)</f>
        <v>#N/A</v>
      </c>
    </row>
    <row r="4439" spans="14:34">
      <c r="N4439" s="14">
        <v>100683</v>
      </c>
      <c r="O4439">
        <v>11</v>
      </c>
      <c r="P4439">
        <v>100684</v>
      </c>
      <c r="Q4439">
        <v>12</v>
      </c>
      <c r="R4439">
        <v>100683</v>
      </c>
      <c r="S4439">
        <v>13</v>
      </c>
      <c r="T4439">
        <v>100682</v>
      </c>
      <c r="U4439">
        <v>14</v>
      </c>
      <c r="V4439">
        <v>100682</v>
      </c>
      <c r="W4439">
        <v>15</v>
      </c>
      <c r="X4439">
        <v>100684</v>
      </c>
      <c r="Y4439">
        <v>16</v>
      </c>
      <c r="Z4439">
        <v>100684</v>
      </c>
      <c r="AA4439">
        <v>17</v>
      </c>
      <c r="AB4439">
        <v>100684</v>
      </c>
      <c r="AC4439">
        <v>19</v>
      </c>
      <c r="AD4439">
        <v>100682</v>
      </c>
      <c r="AE4439">
        <v>20</v>
      </c>
      <c r="AF4439">
        <v>202279</v>
      </c>
      <c r="AG4439">
        <v>18</v>
      </c>
      <c r="AH4439" t="e">
        <f>VLOOKUP(AF4439,关卡难度线!B:H,11,0)</f>
        <v>#N/A</v>
      </c>
    </row>
    <row r="4440" spans="14:34">
      <c r="N4440" s="14">
        <v>100682</v>
      </c>
      <c r="O4440">
        <v>11</v>
      </c>
      <c r="P4440">
        <v>100683</v>
      </c>
      <c r="Q4440">
        <v>12</v>
      </c>
      <c r="R4440">
        <v>100684</v>
      </c>
      <c r="S4440">
        <v>13</v>
      </c>
      <c r="T4440">
        <v>100683</v>
      </c>
      <c r="U4440">
        <v>14</v>
      </c>
      <c r="V4440">
        <v>100683</v>
      </c>
      <c r="W4440">
        <v>15</v>
      </c>
      <c r="X4440">
        <v>100684</v>
      </c>
      <c r="Y4440">
        <v>16</v>
      </c>
      <c r="Z4440">
        <v>100683</v>
      </c>
      <c r="AA4440">
        <v>17</v>
      </c>
      <c r="AB4440">
        <v>100682</v>
      </c>
      <c r="AC4440">
        <v>19</v>
      </c>
      <c r="AD4440">
        <v>100683</v>
      </c>
      <c r="AE4440">
        <v>20</v>
      </c>
      <c r="AF4440">
        <v>202280</v>
      </c>
      <c r="AG4440">
        <v>18</v>
      </c>
      <c r="AH4440" t="e">
        <f>VLOOKUP(AF4440,关卡难度线!B:H,11,0)</f>
        <v>#N/A</v>
      </c>
    </row>
    <row r="4441" spans="14:34">
      <c r="N4441" s="14">
        <v>100687</v>
      </c>
      <c r="O4441">
        <v>11</v>
      </c>
      <c r="P4441">
        <v>100687</v>
      </c>
      <c r="Q4441">
        <v>12</v>
      </c>
      <c r="R4441">
        <v>100686</v>
      </c>
      <c r="S4441">
        <v>13</v>
      </c>
      <c r="T4441">
        <v>100687</v>
      </c>
      <c r="U4441">
        <v>14</v>
      </c>
      <c r="V4441">
        <v>100686</v>
      </c>
      <c r="W4441">
        <v>15</v>
      </c>
      <c r="X4441">
        <v>100686</v>
      </c>
      <c r="Y4441">
        <v>16</v>
      </c>
      <c r="Z4441">
        <v>100687</v>
      </c>
      <c r="AA4441">
        <v>17</v>
      </c>
      <c r="AB4441">
        <v>100685</v>
      </c>
      <c r="AC4441">
        <v>19</v>
      </c>
      <c r="AD4441">
        <v>100687</v>
      </c>
      <c r="AE4441">
        <v>20</v>
      </c>
      <c r="AF4441">
        <v>202281</v>
      </c>
      <c r="AG4441">
        <v>18</v>
      </c>
      <c r="AH4441" t="e">
        <f>VLOOKUP(AF4441,关卡难度线!B:H,11,0)</f>
        <v>#N/A</v>
      </c>
    </row>
    <row r="4442" spans="14:34">
      <c r="N4442" s="14">
        <v>100685</v>
      </c>
      <c r="O4442">
        <v>11</v>
      </c>
      <c r="P4442">
        <v>100686</v>
      </c>
      <c r="Q4442">
        <v>12</v>
      </c>
      <c r="R4442">
        <v>100685</v>
      </c>
      <c r="S4442">
        <v>13</v>
      </c>
      <c r="T4442">
        <v>100686</v>
      </c>
      <c r="U4442">
        <v>14</v>
      </c>
      <c r="V4442">
        <v>100686</v>
      </c>
      <c r="W4442">
        <v>15</v>
      </c>
      <c r="X4442">
        <v>100685</v>
      </c>
      <c r="Y4442">
        <v>16</v>
      </c>
      <c r="Z4442">
        <v>100687</v>
      </c>
      <c r="AA4442">
        <v>17</v>
      </c>
      <c r="AB4442">
        <v>100686</v>
      </c>
      <c r="AC4442">
        <v>19</v>
      </c>
      <c r="AD4442">
        <v>100685</v>
      </c>
      <c r="AE4442">
        <v>20</v>
      </c>
      <c r="AF4442">
        <v>202282</v>
      </c>
      <c r="AG4442">
        <v>18</v>
      </c>
      <c r="AH4442" t="e">
        <f>VLOOKUP(AF4442,关卡难度线!B:H,11,0)</f>
        <v>#N/A</v>
      </c>
    </row>
    <row r="4443" spans="14:34">
      <c r="N4443" s="14">
        <v>100686</v>
      </c>
      <c r="O4443">
        <v>11</v>
      </c>
      <c r="P4443">
        <v>100686</v>
      </c>
      <c r="Q4443">
        <v>12</v>
      </c>
      <c r="R4443">
        <v>100687</v>
      </c>
      <c r="S4443">
        <v>13</v>
      </c>
      <c r="T4443">
        <v>100686</v>
      </c>
      <c r="U4443">
        <v>14</v>
      </c>
      <c r="V4443">
        <v>100686</v>
      </c>
      <c r="W4443">
        <v>15</v>
      </c>
      <c r="X4443">
        <v>100685</v>
      </c>
      <c r="Y4443">
        <v>16</v>
      </c>
      <c r="Z4443">
        <v>100685</v>
      </c>
      <c r="AA4443">
        <v>17</v>
      </c>
      <c r="AB4443">
        <v>100685</v>
      </c>
      <c r="AC4443">
        <v>19</v>
      </c>
      <c r="AD4443">
        <v>100687</v>
      </c>
      <c r="AE4443">
        <v>20</v>
      </c>
      <c r="AF4443">
        <v>202283</v>
      </c>
      <c r="AG4443">
        <v>18</v>
      </c>
      <c r="AH4443" t="e">
        <f>VLOOKUP(AF4443,关卡难度线!B:H,11,0)</f>
        <v>#N/A</v>
      </c>
    </row>
    <row r="4444" spans="14:34">
      <c r="N4444" s="14">
        <v>100685</v>
      </c>
      <c r="O4444">
        <v>11</v>
      </c>
      <c r="P4444">
        <v>100685</v>
      </c>
      <c r="Q4444">
        <v>12</v>
      </c>
      <c r="R4444">
        <v>100687</v>
      </c>
      <c r="S4444">
        <v>13</v>
      </c>
      <c r="T4444">
        <v>100687</v>
      </c>
      <c r="U4444">
        <v>14</v>
      </c>
      <c r="V4444">
        <v>100685</v>
      </c>
      <c r="W4444">
        <v>15</v>
      </c>
      <c r="X4444">
        <v>100685</v>
      </c>
      <c r="Y4444">
        <v>16</v>
      </c>
      <c r="Z4444">
        <v>100686</v>
      </c>
      <c r="AA4444">
        <v>17</v>
      </c>
      <c r="AB4444">
        <v>100686</v>
      </c>
      <c r="AC4444">
        <v>19</v>
      </c>
      <c r="AD4444">
        <v>100687</v>
      </c>
      <c r="AE4444">
        <v>20</v>
      </c>
      <c r="AF4444">
        <v>202284</v>
      </c>
      <c r="AG4444">
        <v>18</v>
      </c>
      <c r="AH4444" t="e">
        <f>VLOOKUP(AF4444,关卡难度线!B:H,11,0)</f>
        <v>#N/A</v>
      </c>
    </row>
    <row r="4445" spans="14:34">
      <c r="N4445" s="14">
        <v>100685</v>
      </c>
      <c r="O4445">
        <v>11</v>
      </c>
      <c r="P4445">
        <v>100686</v>
      </c>
      <c r="Q4445">
        <v>12</v>
      </c>
      <c r="R4445">
        <v>100687</v>
      </c>
      <c r="S4445">
        <v>13</v>
      </c>
      <c r="T4445">
        <v>100685</v>
      </c>
      <c r="U4445">
        <v>14</v>
      </c>
      <c r="V4445">
        <v>100687</v>
      </c>
      <c r="W4445">
        <v>15</v>
      </c>
      <c r="X4445">
        <v>100687</v>
      </c>
      <c r="Y4445">
        <v>16</v>
      </c>
      <c r="Z4445">
        <v>100686</v>
      </c>
      <c r="AA4445">
        <v>17</v>
      </c>
      <c r="AB4445">
        <v>100685</v>
      </c>
      <c r="AC4445">
        <v>19</v>
      </c>
      <c r="AD4445">
        <v>100686</v>
      </c>
      <c r="AE4445">
        <v>20</v>
      </c>
      <c r="AF4445">
        <v>202285</v>
      </c>
      <c r="AG4445">
        <v>18</v>
      </c>
      <c r="AH4445" t="e">
        <f>VLOOKUP(AF4445,关卡难度线!B:H,11,0)</f>
        <v>#N/A</v>
      </c>
    </row>
    <row r="4446" spans="14:34">
      <c r="N4446" s="14">
        <v>100686</v>
      </c>
      <c r="O4446">
        <v>11</v>
      </c>
      <c r="P4446">
        <v>100687</v>
      </c>
      <c r="Q4446">
        <v>12</v>
      </c>
      <c r="R4446">
        <v>100685</v>
      </c>
      <c r="S4446">
        <v>13</v>
      </c>
      <c r="T4446">
        <v>100687</v>
      </c>
      <c r="U4446">
        <v>14</v>
      </c>
      <c r="V4446">
        <v>100686</v>
      </c>
      <c r="W4446">
        <v>15</v>
      </c>
      <c r="X4446">
        <v>100685</v>
      </c>
      <c r="Y4446">
        <v>16</v>
      </c>
      <c r="Z4446">
        <v>100687</v>
      </c>
      <c r="AA4446">
        <v>17</v>
      </c>
      <c r="AB4446">
        <v>100685</v>
      </c>
      <c r="AC4446">
        <v>19</v>
      </c>
      <c r="AD4446">
        <v>100687</v>
      </c>
      <c r="AE4446">
        <v>20</v>
      </c>
      <c r="AF4446">
        <v>202286</v>
      </c>
      <c r="AG4446">
        <v>18</v>
      </c>
      <c r="AH4446" t="e">
        <f>VLOOKUP(AF4446,关卡难度线!B:H,11,0)</f>
        <v>#N/A</v>
      </c>
    </row>
    <row r="4447" spans="14:34">
      <c r="N4447" s="14">
        <v>100687</v>
      </c>
      <c r="O4447">
        <v>11</v>
      </c>
      <c r="P4447">
        <v>100687</v>
      </c>
      <c r="Q4447">
        <v>12</v>
      </c>
      <c r="R4447">
        <v>100686</v>
      </c>
      <c r="S4447">
        <v>13</v>
      </c>
      <c r="T4447">
        <v>100686</v>
      </c>
      <c r="U4447">
        <v>14</v>
      </c>
      <c r="V4447">
        <v>100686</v>
      </c>
      <c r="W4447">
        <v>15</v>
      </c>
      <c r="X4447">
        <v>100687</v>
      </c>
      <c r="Y4447">
        <v>16</v>
      </c>
      <c r="Z4447">
        <v>100687</v>
      </c>
      <c r="AA4447">
        <v>17</v>
      </c>
      <c r="AB4447">
        <v>100687</v>
      </c>
      <c r="AC4447">
        <v>19</v>
      </c>
      <c r="AD4447">
        <v>100687</v>
      </c>
      <c r="AE4447">
        <v>20</v>
      </c>
      <c r="AF4447">
        <v>202287</v>
      </c>
      <c r="AG4447">
        <v>18</v>
      </c>
      <c r="AH4447" t="e">
        <f>VLOOKUP(AF4447,关卡难度线!B:H,11,0)</f>
        <v>#N/A</v>
      </c>
    </row>
    <row r="4448" spans="14:34">
      <c r="N4448" s="14">
        <v>100685</v>
      </c>
      <c r="O4448">
        <v>11</v>
      </c>
      <c r="P4448">
        <v>100686</v>
      </c>
      <c r="Q4448">
        <v>12</v>
      </c>
      <c r="R4448">
        <v>100687</v>
      </c>
      <c r="S4448">
        <v>13</v>
      </c>
      <c r="T4448">
        <v>100685</v>
      </c>
      <c r="U4448">
        <v>14</v>
      </c>
      <c r="V4448">
        <v>100687</v>
      </c>
      <c r="W4448">
        <v>15</v>
      </c>
      <c r="X4448">
        <v>100686</v>
      </c>
      <c r="Y4448">
        <v>16</v>
      </c>
      <c r="Z4448">
        <v>100685</v>
      </c>
      <c r="AA4448">
        <v>17</v>
      </c>
      <c r="AB4448">
        <v>100686</v>
      </c>
      <c r="AC4448">
        <v>19</v>
      </c>
      <c r="AD4448">
        <v>100687</v>
      </c>
      <c r="AE4448">
        <v>20</v>
      </c>
      <c r="AF4448">
        <v>202288</v>
      </c>
      <c r="AG4448">
        <v>18</v>
      </c>
      <c r="AH4448" t="e">
        <f>VLOOKUP(AF4448,关卡难度线!B:H,11,0)</f>
        <v>#N/A</v>
      </c>
    </row>
    <row r="4449" spans="14:34">
      <c r="N4449" s="14">
        <v>100687</v>
      </c>
      <c r="O4449">
        <v>11</v>
      </c>
      <c r="P4449">
        <v>100685</v>
      </c>
      <c r="Q4449">
        <v>12</v>
      </c>
      <c r="R4449">
        <v>100686</v>
      </c>
      <c r="S4449">
        <v>13</v>
      </c>
      <c r="T4449">
        <v>100685</v>
      </c>
      <c r="U4449">
        <v>14</v>
      </c>
      <c r="V4449">
        <v>100685</v>
      </c>
      <c r="W4449">
        <v>15</v>
      </c>
      <c r="X4449">
        <v>100686</v>
      </c>
      <c r="Y4449">
        <v>16</v>
      </c>
      <c r="Z4449">
        <v>100687</v>
      </c>
      <c r="AA4449">
        <v>17</v>
      </c>
      <c r="AB4449">
        <v>100686</v>
      </c>
      <c r="AC4449">
        <v>19</v>
      </c>
      <c r="AD4449">
        <v>100687</v>
      </c>
      <c r="AE4449">
        <v>20</v>
      </c>
      <c r="AF4449">
        <v>202289</v>
      </c>
      <c r="AG4449">
        <v>18</v>
      </c>
      <c r="AH4449" t="e">
        <f>VLOOKUP(AF4449,关卡难度线!B:H,11,0)</f>
        <v>#N/A</v>
      </c>
    </row>
    <row r="4450" spans="14:34">
      <c r="N4450" s="14">
        <v>100685</v>
      </c>
      <c r="O4450">
        <v>11</v>
      </c>
      <c r="P4450">
        <v>100686</v>
      </c>
      <c r="Q4450">
        <v>12</v>
      </c>
      <c r="R4450">
        <v>100687</v>
      </c>
      <c r="S4450">
        <v>13</v>
      </c>
      <c r="T4450">
        <v>100687</v>
      </c>
      <c r="U4450">
        <v>14</v>
      </c>
      <c r="V4450">
        <v>100687</v>
      </c>
      <c r="W4450">
        <v>15</v>
      </c>
      <c r="X4450">
        <v>100685</v>
      </c>
      <c r="Y4450">
        <v>16</v>
      </c>
      <c r="Z4450">
        <v>100685</v>
      </c>
      <c r="AA4450">
        <v>17</v>
      </c>
      <c r="AB4450">
        <v>100687</v>
      </c>
      <c r="AC4450">
        <v>19</v>
      </c>
      <c r="AD4450">
        <v>100686</v>
      </c>
      <c r="AE4450">
        <v>20</v>
      </c>
      <c r="AF4450">
        <v>202290</v>
      </c>
      <c r="AG4450">
        <v>18</v>
      </c>
      <c r="AH4450" t="e">
        <f>VLOOKUP(AF4450,关卡难度线!B:H,11,0)</f>
        <v>#N/A</v>
      </c>
    </row>
    <row r="4451" spans="14:34">
      <c r="N4451" s="14">
        <v>100687</v>
      </c>
      <c r="O4451">
        <v>11</v>
      </c>
      <c r="P4451">
        <v>100687</v>
      </c>
      <c r="Q4451">
        <v>12</v>
      </c>
      <c r="R4451">
        <v>100686</v>
      </c>
      <c r="S4451">
        <v>13</v>
      </c>
      <c r="T4451">
        <v>100687</v>
      </c>
      <c r="U4451">
        <v>14</v>
      </c>
      <c r="V4451">
        <v>100686</v>
      </c>
      <c r="W4451">
        <v>15</v>
      </c>
      <c r="X4451">
        <v>100686</v>
      </c>
      <c r="Y4451">
        <v>16</v>
      </c>
      <c r="Z4451">
        <v>100687</v>
      </c>
      <c r="AA4451">
        <v>17</v>
      </c>
      <c r="AB4451">
        <v>100685</v>
      </c>
      <c r="AC4451">
        <v>19</v>
      </c>
      <c r="AD4451">
        <v>100687</v>
      </c>
      <c r="AE4451">
        <v>20</v>
      </c>
      <c r="AF4451">
        <v>202281</v>
      </c>
      <c r="AG4451">
        <v>18</v>
      </c>
      <c r="AH4451" t="e">
        <f>VLOOKUP(AF4451,关卡难度线!B:H,11,0)</f>
        <v>#N/A</v>
      </c>
    </row>
    <row r="4452" spans="14:34">
      <c r="N4452" s="14">
        <v>100685</v>
      </c>
      <c r="O4452">
        <v>11</v>
      </c>
      <c r="P4452">
        <v>100686</v>
      </c>
      <c r="Q4452">
        <v>12</v>
      </c>
      <c r="R4452">
        <v>100685</v>
      </c>
      <c r="S4452">
        <v>13</v>
      </c>
      <c r="T4452">
        <v>100686</v>
      </c>
      <c r="U4452">
        <v>14</v>
      </c>
      <c r="V4452">
        <v>100686</v>
      </c>
      <c r="W4452">
        <v>15</v>
      </c>
      <c r="X4452">
        <v>100685</v>
      </c>
      <c r="Y4452">
        <v>16</v>
      </c>
      <c r="Z4452">
        <v>100687</v>
      </c>
      <c r="AA4452">
        <v>17</v>
      </c>
      <c r="AB4452">
        <v>100686</v>
      </c>
      <c r="AC4452">
        <v>19</v>
      </c>
      <c r="AD4452">
        <v>100685</v>
      </c>
      <c r="AE4452">
        <v>20</v>
      </c>
      <c r="AF4452">
        <v>202282</v>
      </c>
      <c r="AG4452">
        <v>18</v>
      </c>
      <c r="AH4452" t="e">
        <f>VLOOKUP(AF4452,关卡难度线!B:H,11,0)</f>
        <v>#N/A</v>
      </c>
    </row>
    <row r="4453" spans="14:34">
      <c r="N4453" s="14">
        <v>100686</v>
      </c>
      <c r="O4453">
        <v>11</v>
      </c>
      <c r="P4453">
        <v>100686</v>
      </c>
      <c r="Q4453">
        <v>12</v>
      </c>
      <c r="R4453">
        <v>100687</v>
      </c>
      <c r="S4453">
        <v>13</v>
      </c>
      <c r="T4453">
        <v>100686</v>
      </c>
      <c r="U4453">
        <v>14</v>
      </c>
      <c r="V4453">
        <v>100686</v>
      </c>
      <c r="W4453">
        <v>15</v>
      </c>
      <c r="X4453">
        <v>100685</v>
      </c>
      <c r="Y4453">
        <v>16</v>
      </c>
      <c r="Z4453">
        <v>100685</v>
      </c>
      <c r="AA4453">
        <v>17</v>
      </c>
      <c r="AB4453">
        <v>100685</v>
      </c>
      <c r="AC4453">
        <v>19</v>
      </c>
      <c r="AD4453">
        <v>100687</v>
      </c>
      <c r="AE4453">
        <v>20</v>
      </c>
      <c r="AF4453">
        <v>202283</v>
      </c>
      <c r="AG4453">
        <v>18</v>
      </c>
      <c r="AH4453" t="e">
        <f>VLOOKUP(AF4453,关卡难度线!B:H,11,0)</f>
        <v>#N/A</v>
      </c>
    </row>
    <row r="4454" spans="14:34">
      <c r="N4454" s="14">
        <v>100685</v>
      </c>
      <c r="O4454">
        <v>11</v>
      </c>
      <c r="P4454">
        <v>100685</v>
      </c>
      <c r="Q4454">
        <v>12</v>
      </c>
      <c r="R4454">
        <v>100687</v>
      </c>
      <c r="S4454">
        <v>13</v>
      </c>
      <c r="T4454">
        <v>100687</v>
      </c>
      <c r="U4454">
        <v>14</v>
      </c>
      <c r="V4454">
        <v>100685</v>
      </c>
      <c r="W4454">
        <v>15</v>
      </c>
      <c r="X4454">
        <v>100685</v>
      </c>
      <c r="Y4454">
        <v>16</v>
      </c>
      <c r="Z4454">
        <v>100686</v>
      </c>
      <c r="AA4454">
        <v>17</v>
      </c>
      <c r="AB4454">
        <v>100686</v>
      </c>
      <c r="AC4454">
        <v>19</v>
      </c>
      <c r="AD4454">
        <v>100687</v>
      </c>
      <c r="AE4454">
        <v>20</v>
      </c>
      <c r="AF4454">
        <v>202284</v>
      </c>
      <c r="AG4454">
        <v>18</v>
      </c>
      <c r="AH4454" t="e">
        <f>VLOOKUP(AF4454,关卡难度线!B:H,11,0)</f>
        <v>#N/A</v>
      </c>
    </row>
    <row r="4455" spans="14:34">
      <c r="N4455" s="14">
        <v>100685</v>
      </c>
      <c r="O4455">
        <v>11</v>
      </c>
      <c r="P4455">
        <v>100686</v>
      </c>
      <c r="Q4455">
        <v>12</v>
      </c>
      <c r="R4455">
        <v>100687</v>
      </c>
      <c r="S4455">
        <v>13</v>
      </c>
      <c r="T4455">
        <v>100685</v>
      </c>
      <c r="U4455">
        <v>14</v>
      </c>
      <c r="V4455">
        <v>100687</v>
      </c>
      <c r="W4455">
        <v>15</v>
      </c>
      <c r="X4455">
        <v>100687</v>
      </c>
      <c r="Y4455">
        <v>16</v>
      </c>
      <c r="Z4455">
        <v>100686</v>
      </c>
      <c r="AA4455">
        <v>17</v>
      </c>
      <c r="AB4455">
        <v>100685</v>
      </c>
      <c r="AC4455">
        <v>19</v>
      </c>
      <c r="AD4455">
        <v>100686</v>
      </c>
      <c r="AE4455">
        <v>20</v>
      </c>
      <c r="AF4455">
        <v>202285</v>
      </c>
      <c r="AG4455">
        <v>18</v>
      </c>
      <c r="AH4455" t="e">
        <f>VLOOKUP(AF4455,关卡难度线!B:H,11,0)</f>
        <v>#N/A</v>
      </c>
    </row>
    <row r="4456" spans="14:34">
      <c r="N4456" s="14">
        <v>100686</v>
      </c>
      <c r="O4456">
        <v>11</v>
      </c>
      <c r="P4456">
        <v>100687</v>
      </c>
      <c r="Q4456">
        <v>12</v>
      </c>
      <c r="R4456">
        <v>100685</v>
      </c>
      <c r="S4456">
        <v>13</v>
      </c>
      <c r="T4456">
        <v>100687</v>
      </c>
      <c r="U4456">
        <v>14</v>
      </c>
      <c r="V4456">
        <v>100686</v>
      </c>
      <c r="W4456">
        <v>15</v>
      </c>
      <c r="X4456">
        <v>100685</v>
      </c>
      <c r="Y4456">
        <v>16</v>
      </c>
      <c r="Z4456">
        <v>100687</v>
      </c>
      <c r="AA4456">
        <v>17</v>
      </c>
      <c r="AB4456">
        <v>100685</v>
      </c>
      <c r="AC4456">
        <v>19</v>
      </c>
      <c r="AD4456">
        <v>100687</v>
      </c>
      <c r="AE4456">
        <v>20</v>
      </c>
      <c r="AF4456">
        <v>202286</v>
      </c>
      <c r="AG4456">
        <v>18</v>
      </c>
      <c r="AH4456" t="e">
        <f>VLOOKUP(AF4456,关卡难度线!B:H,11,0)</f>
        <v>#N/A</v>
      </c>
    </row>
    <row r="4457" spans="14:34">
      <c r="N4457" s="14">
        <v>100687</v>
      </c>
      <c r="O4457">
        <v>11</v>
      </c>
      <c r="P4457">
        <v>100687</v>
      </c>
      <c r="Q4457">
        <v>12</v>
      </c>
      <c r="R4457">
        <v>100686</v>
      </c>
      <c r="S4457">
        <v>13</v>
      </c>
      <c r="T4457">
        <v>100686</v>
      </c>
      <c r="U4457">
        <v>14</v>
      </c>
      <c r="V4457">
        <v>100686</v>
      </c>
      <c r="W4457">
        <v>15</v>
      </c>
      <c r="X4457">
        <v>100687</v>
      </c>
      <c r="Y4457">
        <v>16</v>
      </c>
      <c r="Z4457">
        <v>100687</v>
      </c>
      <c r="AA4457">
        <v>17</v>
      </c>
      <c r="AB4457">
        <v>100687</v>
      </c>
      <c r="AC4457">
        <v>19</v>
      </c>
      <c r="AD4457">
        <v>100687</v>
      </c>
      <c r="AE4457">
        <v>20</v>
      </c>
      <c r="AF4457">
        <v>202287</v>
      </c>
      <c r="AG4457">
        <v>18</v>
      </c>
      <c r="AH4457" t="e">
        <f>VLOOKUP(AF4457,关卡难度线!B:H,11,0)</f>
        <v>#N/A</v>
      </c>
    </row>
    <row r="4458" spans="14:34">
      <c r="N4458" s="14">
        <v>100685</v>
      </c>
      <c r="O4458">
        <v>11</v>
      </c>
      <c r="P4458">
        <v>100686</v>
      </c>
      <c r="Q4458">
        <v>12</v>
      </c>
      <c r="R4458">
        <v>100687</v>
      </c>
      <c r="S4458">
        <v>13</v>
      </c>
      <c r="T4458">
        <v>100685</v>
      </c>
      <c r="U4458">
        <v>14</v>
      </c>
      <c r="V4458">
        <v>100687</v>
      </c>
      <c r="W4458">
        <v>15</v>
      </c>
      <c r="X4458">
        <v>100686</v>
      </c>
      <c r="Y4458">
        <v>16</v>
      </c>
      <c r="Z4458">
        <v>100685</v>
      </c>
      <c r="AA4458">
        <v>17</v>
      </c>
      <c r="AB4458">
        <v>100686</v>
      </c>
      <c r="AC4458">
        <v>19</v>
      </c>
      <c r="AD4458">
        <v>100687</v>
      </c>
      <c r="AE4458">
        <v>20</v>
      </c>
      <c r="AF4458">
        <v>202288</v>
      </c>
      <c r="AG4458">
        <v>18</v>
      </c>
      <c r="AH4458" t="e">
        <f>VLOOKUP(AF4458,关卡难度线!B:H,11,0)</f>
        <v>#N/A</v>
      </c>
    </row>
    <row r="4459" spans="14:34">
      <c r="N4459" s="14">
        <v>100687</v>
      </c>
      <c r="O4459">
        <v>11</v>
      </c>
      <c r="P4459">
        <v>100685</v>
      </c>
      <c r="Q4459">
        <v>12</v>
      </c>
      <c r="R4459">
        <v>100686</v>
      </c>
      <c r="S4459">
        <v>13</v>
      </c>
      <c r="T4459">
        <v>100685</v>
      </c>
      <c r="U4459">
        <v>14</v>
      </c>
      <c r="V4459">
        <v>100685</v>
      </c>
      <c r="W4459">
        <v>15</v>
      </c>
      <c r="X4459">
        <v>100686</v>
      </c>
      <c r="Y4459">
        <v>16</v>
      </c>
      <c r="Z4459">
        <v>100687</v>
      </c>
      <c r="AA4459">
        <v>17</v>
      </c>
      <c r="AB4459">
        <v>100686</v>
      </c>
      <c r="AC4459">
        <v>19</v>
      </c>
      <c r="AD4459">
        <v>100687</v>
      </c>
      <c r="AE4459">
        <v>20</v>
      </c>
      <c r="AF4459">
        <v>202289</v>
      </c>
      <c r="AG4459">
        <v>18</v>
      </c>
      <c r="AH4459" t="e">
        <f>VLOOKUP(AF4459,关卡难度线!B:H,11,0)</f>
        <v>#N/A</v>
      </c>
    </row>
    <row r="4460" spans="14:34">
      <c r="N4460" s="14">
        <v>100685</v>
      </c>
      <c r="O4460">
        <v>11</v>
      </c>
      <c r="P4460">
        <v>100686</v>
      </c>
      <c r="Q4460">
        <v>12</v>
      </c>
      <c r="R4460">
        <v>100687</v>
      </c>
      <c r="S4460">
        <v>13</v>
      </c>
      <c r="T4460">
        <v>100687</v>
      </c>
      <c r="U4460">
        <v>14</v>
      </c>
      <c r="V4460">
        <v>100687</v>
      </c>
      <c r="W4460">
        <v>15</v>
      </c>
      <c r="X4460">
        <v>100685</v>
      </c>
      <c r="Y4460">
        <v>16</v>
      </c>
      <c r="Z4460">
        <v>100685</v>
      </c>
      <c r="AA4460">
        <v>17</v>
      </c>
      <c r="AB4460">
        <v>100687</v>
      </c>
      <c r="AC4460">
        <v>19</v>
      </c>
      <c r="AD4460">
        <v>100686</v>
      </c>
      <c r="AE4460">
        <v>20</v>
      </c>
      <c r="AF4460">
        <v>202290</v>
      </c>
      <c r="AG4460">
        <v>18</v>
      </c>
      <c r="AH4460" t="e">
        <f>VLOOKUP(AF4460,关卡难度线!B:H,11,0)</f>
        <v>#N/A</v>
      </c>
    </row>
    <row r="4461" spans="14:34">
      <c r="N4461" s="14">
        <v>100688</v>
      </c>
      <c r="O4461">
        <v>11</v>
      </c>
      <c r="P4461">
        <v>100690</v>
      </c>
      <c r="Q4461">
        <v>12</v>
      </c>
      <c r="R4461">
        <v>100689</v>
      </c>
      <c r="S4461">
        <v>13</v>
      </c>
      <c r="T4461">
        <v>100688</v>
      </c>
      <c r="U4461">
        <v>14</v>
      </c>
      <c r="V4461">
        <v>100690</v>
      </c>
      <c r="W4461">
        <v>15</v>
      </c>
      <c r="X4461">
        <v>100690</v>
      </c>
      <c r="Y4461">
        <v>16</v>
      </c>
      <c r="Z4461">
        <v>100690</v>
      </c>
      <c r="AA4461">
        <v>17</v>
      </c>
      <c r="AB4461">
        <v>100689</v>
      </c>
      <c r="AC4461">
        <v>19</v>
      </c>
      <c r="AD4461">
        <v>100690</v>
      </c>
      <c r="AE4461">
        <v>20</v>
      </c>
      <c r="AF4461">
        <v>202291</v>
      </c>
      <c r="AG4461">
        <v>18</v>
      </c>
      <c r="AH4461" t="e">
        <f>VLOOKUP(AF4461,关卡难度线!B:H,11,0)</f>
        <v>#N/A</v>
      </c>
    </row>
    <row r="4462" spans="14:34">
      <c r="N4462" s="14">
        <v>100689</v>
      </c>
      <c r="O4462">
        <v>11</v>
      </c>
      <c r="P4462">
        <v>100690</v>
      </c>
      <c r="Q4462">
        <v>12</v>
      </c>
      <c r="R4462">
        <v>100690</v>
      </c>
      <c r="S4462">
        <v>13</v>
      </c>
      <c r="T4462">
        <v>100689</v>
      </c>
      <c r="U4462">
        <v>14</v>
      </c>
      <c r="V4462">
        <v>100690</v>
      </c>
      <c r="W4462">
        <v>15</v>
      </c>
      <c r="X4462">
        <v>100688</v>
      </c>
      <c r="Y4462">
        <v>16</v>
      </c>
      <c r="Z4462">
        <v>100688</v>
      </c>
      <c r="AA4462">
        <v>17</v>
      </c>
      <c r="AB4462">
        <v>100689</v>
      </c>
      <c r="AC4462">
        <v>19</v>
      </c>
      <c r="AD4462">
        <v>100690</v>
      </c>
      <c r="AE4462">
        <v>20</v>
      </c>
      <c r="AF4462">
        <v>202292</v>
      </c>
      <c r="AG4462">
        <v>18</v>
      </c>
      <c r="AH4462" t="e">
        <f>VLOOKUP(AF4462,关卡难度线!B:H,11,0)</f>
        <v>#N/A</v>
      </c>
    </row>
    <row r="4463" spans="14:34">
      <c r="N4463" s="14">
        <v>100690</v>
      </c>
      <c r="O4463">
        <v>11</v>
      </c>
      <c r="P4463">
        <v>100689</v>
      </c>
      <c r="Q4463">
        <v>12</v>
      </c>
      <c r="R4463">
        <v>100690</v>
      </c>
      <c r="S4463">
        <v>13</v>
      </c>
      <c r="T4463">
        <v>100690</v>
      </c>
      <c r="U4463">
        <v>14</v>
      </c>
      <c r="V4463">
        <v>100690</v>
      </c>
      <c r="W4463">
        <v>15</v>
      </c>
      <c r="X4463">
        <v>100688</v>
      </c>
      <c r="Y4463">
        <v>16</v>
      </c>
      <c r="Z4463">
        <v>100689</v>
      </c>
      <c r="AA4463">
        <v>17</v>
      </c>
      <c r="AB4463">
        <v>100688</v>
      </c>
      <c r="AC4463">
        <v>19</v>
      </c>
      <c r="AD4463">
        <v>100688</v>
      </c>
      <c r="AE4463">
        <v>20</v>
      </c>
      <c r="AF4463">
        <v>202293</v>
      </c>
      <c r="AG4463">
        <v>18</v>
      </c>
      <c r="AH4463" t="e">
        <f>VLOOKUP(AF4463,关卡难度线!B:H,11,0)</f>
        <v>#N/A</v>
      </c>
    </row>
    <row r="4464" spans="14:34">
      <c r="N4464" s="14">
        <v>100690</v>
      </c>
      <c r="O4464">
        <v>11</v>
      </c>
      <c r="P4464">
        <v>100689</v>
      </c>
      <c r="Q4464">
        <v>12</v>
      </c>
      <c r="R4464">
        <v>100688</v>
      </c>
      <c r="S4464">
        <v>13</v>
      </c>
      <c r="T4464">
        <v>100690</v>
      </c>
      <c r="U4464">
        <v>14</v>
      </c>
      <c r="V4464">
        <v>100688</v>
      </c>
      <c r="W4464">
        <v>15</v>
      </c>
      <c r="X4464">
        <v>100689</v>
      </c>
      <c r="Y4464">
        <v>16</v>
      </c>
      <c r="Z4464">
        <v>100690</v>
      </c>
      <c r="AA4464">
        <v>17</v>
      </c>
      <c r="AB4464">
        <v>100688</v>
      </c>
      <c r="AC4464">
        <v>19</v>
      </c>
      <c r="AD4464">
        <v>100688</v>
      </c>
      <c r="AE4464">
        <v>20</v>
      </c>
      <c r="AF4464">
        <v>202294</v>
      </c>
      <c r="AG4464">
        <v>18</v>
      </c>
      <c r="AH4464" t="e">
        <f>VLOOKUP(AF4464,关卡难度线!B:H,11,0)</f>
        <v>#N/A</v>
      </c>
    </row>
    <row r="4465" spans="14:34">
      <c r="N4465" s="14">
        <v>100689</v>
      </c>
      <c r="O4465">
        <v>11</v>
      </c>
      <c r="P4465">
        <v>100690</v>
      </c>
      <c r="Q4465">
        <v>12</v>
      </c>
      <c r="R4465">
        <v>100690</v>
      </c>
      <c r="S4465">
        <v>13</v>
      </c>
      <c r="T4465">
        <v>100688</v>
      </c>
      <c r="U4465">
        <v>14</v>
      </c>
      <c r="V4465">
        <v>100690</v>
      </c>
      <c r="W4465">
        <v>15</v>
      </c>
      <c r="X4465">
        <v>100689</v>
      </c>
      <c r="Y4465">
        <v>16</v>
      </c>
      <c r="Z4465">
        <v>100690</v>
      </c>
      <c r="AA4465">
        <v>17</v>
      </c>
      <c r="AB4465">
        <v>100689</v>
      </c>
      <c r="AC4465">
        <v>19</v>
      </c>
      <c r="AD4465">
        <v>100688</v>
      </c>
      <c r="AE4465">
        <v>20</v>
      </c>
      <c r="AF4465">
        <v>202295</v>
      </c>
      <c r="AG4465">
        <v>18</v>
      </c>
      <c r="AH4465" t="e">
        <f>VLOOKUP(AF4465,关卡难度线!B:H,11,0)</f>
        <v>#N/A</v>
      </c>
    </row>
    <row r="4466" spans="14:34">
      <c r="N4466" s="14">
        <v>100688</v>
      </c>
      <c r="O4466">
        <v>11</v>
      </c>
      <c r="P4466">
        <v>100690</v>
      </c>
      <c r="Q4466">
        <v>12</v>
      </c>
      <c r="R4466">
        <v>100690</v>
      </c>
      <c r="S4466">
        <v>13</v>
      </c>
      <c r="T4466">
        <v>100688</v>
      </c>
      <c r="U4466">
        <v>14</v>
      </c>
      <c r="V4466">
        <v>100689</v>
      </c>
      <c r="W4466">
        <v>15</v>
      </c>
      <c r="X4466">
        <v>100688</v>
      </c>
      <c r="Y4466">
        <v>16</v>
      </c>
      <c r="Z4466">
        <v>100688</v>
      </c>
      <c r="AA4466">
        <v>17</v>
      </c>
      <c r="AB4466">
        <v>100690</v>
      </c>
      <c r="AC4466">
        <v>19</v>
      </c>
      <c r="AD4466">
        <v>100689</v>
      </c>
      <c r="AE4466">
        <v>20</v>
      </c>
      <c r="AF4466">
        <v>202296</v>
      </c>
      <c r="AG4466">
        <v>18</v>
      </c>
      <c r="AH4466" t="e">
        <f>VLOOKUP(AF4466,关卡难度线!B:H,11,0)</f>
        <v>#N/A</v>
      </c>
    </row>
    <row r="4467" spans="14:34">
      <c r="N4467" s="14">
        <v>100690</v>
      </c>
      <c r="O4467">
        <v>11</v>
      </c>
      <c r="P4467">
        <v>100690</v>
      </c>
      <c r="Q4467">
        <v>12</v>
      </c>
      <c r="R4467">
        <v>100689</v>
      </c>
      <c r="S4467">
        <v>13</v>
      </c>
      <c r="T4467">
        <v>100689</v>
      </c>
      <c r="U4467">
        <v>14</v>
      </c>
      <c r="V4467">
        <v>100690</v>
      </c>
      <c r="W4467">
        <v>15</v>
      </c>
      <c r="X4467">
        <v>100690</v>
      </c>
      <c r="Y4467">
        <v>16</v>
      </c>
      <c r="Z4467">
        <v>100688</v>
      </c>
      <c r="AA4467">
        <v>17</v>
      </c>
      <c r="AB4467">
        <v>100688</v>
      </c>
      <c r="AC4467">
        <v>19</v>
      </c>
      <c r="AD4467">
        <v>100689</v>
      </c>
      <c r="AE4467">
        <v>20</v>
      </c>
      <c r="AF4467">
        <v>202297</v>
      </c>
      <c r="AG4467">
        <v>18</v>
      </c>
      <c r="AH4467" t="e">
        <f>VLOOKUP(AF4467,关卡难度线!B:H,11,0)</f>
        <v>#N/A</v>
      </c>
    </row>
    <row r="4468" spans="14:34">
      <c r="N4468" s="14">
        <v>100689</v>
      </c>
      <c r="O4468">
        <v>11</v>
      </c>
      <c r="P4468">
        <v>100689</v>
      </c>
      <c r="Q4468">
        <v>12</v>
      </c>
      <c r="R4468">
        <v>100688</v>
      </c>
      <c r="S4468">
        <v>13</v>
      </c>
      <c r="T4468">
        <v>100690</v>
      </c>
      <c r="U4468">
        <v>14</v>
      </c>
      <c r="V4468">
        <v>100689</v>
      </c>
      <c r="W4468">
        <v>15</v>
      </c>
      <c r="X4468">
        <v>100689</v>
      </c>
      <c r="Y4468">
        <v>16</v>
      </c>
      <c r="Z4468">
        <v>100688</v>
      </c>
      <c r="AA4468">
        <v>17</v>
      </c>
      <c r="AB4468">
        <v>100689</v>
      </c>
      <c r="AC4468">
        <v>19</v>
      </c>
      <c r="AD4468">
        <v>100689</v>
      </c>
      <c r="AE4468">
        <v>20</v>
      </c>
      <c r="AF4468">
        <v>202298</v>
      </c>
      <c r="AG4468">
        <v>18</v>
      </c>
      <c r="AH4468" t="e">
        <f>VLOOKUP(AF4468,关卡难度线!B:H,11,0)</f>
        <v>#N/A</v>
      </c>
    </row>
    <row r="4469" spans="14:34">
      <c r="N4469" s="14">
        <v>100689</v>
      </c>
      <c r="O4469">
        <v>11</v>
      </c>
      <c r="P4469">
        <v>100689</v>
      </c>
      <c r="Q4469">
        <v>12</v>
      </c>
      <c r="R4469">
        <v>100688</v>
      </c>
      <c r="S4469">
        <v>13</v>
      </c>
      <c r="T4469">
        <v>100690</v>
      </c>
      <c r="U4469">
        <v>14</v>
      </c>
      <c r="V4469">
        <v>100690</v>
      </c>
      <c r="W4469">
        <v>15</v>
      </c>
      <c r="X4469">
        <v>100688</v>
      </c>
      <c r="Y4469">
        <v>16</v>
      </c>
      <c r="Z4469">
        <v>100690</v>
      </c>
      <c r="AA4469">
        <v>17</v>
      </c>
      <c r="AB4469">
        <v>100690</v>
      </c>
      <c r="AC4469">
        <v>19</v>
      </c>
      <c r="AD4469">
        <v>100689</v>
      </c>
      <c r="AE4469">
        <v>20</v>
      </c>
      <c r="AF4469">
        <v>202299</v>
      </c>
      <c r="AG4469">
        <v>18</v>
      </c>
      <c r="AH4469" t="e">
        <f>VLOOKUP(AF4469,关卡难度线!B:H,11,0)</f>
        <v>#N/A</v>
      </c>
    </row>
    <row r="4470" spans="14:34">
      <c r="N4470" s="14">
        <v>100689</v>
      </c>
      <c r="O4470">
        <v>11</v>
      </c>
      <c r="P4470">
        <v>100690</v>
      </c>
      <c r="Q4470">
        <v>12</v>
      </c>
      <c r="R4470">
        <v>100690</v>
      </c>
      <c r="S4470">
        <v>13</v>
      </c>
      <c r="T4470">
        <v>100690</v>
      </c>
      <c r="U4470">
        <v>14</v>
      </c>
      <c r="V4470">
        <v>100689</v>
      </c>
      <c r="W4470">
        <v>15</v>
      </c>
      <c r="X4470">
        <v>100689</v>
      </c>
      <c r="Y4470">
        <v>16</v>
      </c>
      <c r="Z4470">
        <v>100688</v>
      </c>
      <c r="AA4470">
        <v>17</v>
      </c>
      <c r="AB4470">
        <v>100690</v>
      </c>
      <c r="AC4470">
        <v>19</v>
      </c>
      <c r="AD4470">
        <v>100690</v>
      </c>
      <c r="AE4470">
        <v>20</v>
      </c>
      <c r="AF4470">
        <v>202300</v>
      </c>
      <c r="AG4470">
        <v>18</v>
      </c>
      <c r="AH4470" t="e">
        <f>VLOOKUP(AF4470,关卡难度线!B:H,11,0)</f>
        <v>#N/A</v>
      </c>
    </row>
    <row r="4471" spans="14:34">
      <c r="N4471" s="14">
        <v>100688</v>
      </c>
      <c r="O4471">
        <v>11</v>
      </c>
      <c r="P4471">
        <v>100690</v>
      </c>
      <c r="Q4471">
        <v>12</v>
      </c>
      <c r="R4471">
        <v>100689</v>
      </c>
      <c r="S4471">
        <v>13</v>
      </c>
      <c r="T4471">
        <v>100688</v>
      </c>
      <c r="U4471">
        <v>14</v>
      </c>
      <c r="V4471">
        <v>100690</v>
      </c>
      <c r="W4471">
        <v>15</v>
      </c>
      <c r="X4471">
        <v>100690</v>
      </c>
      <c r="Y4471">
        <v>16</v>
      </c>
      <c r="Z4471">
        <v>100690</v>
      </c>
      <c r="AA4471">
        <v>17</v>
      </c>
      <c r="AB4471">
        <v>100689</v>
      </c>
      <c r="AC4471">
        <v>19</v>
      </c>
      <c r="AD4471">
        <v>100690</v>
      </c>
      <c r="AE4471">
        <v>20</v>
      </c>
      <c r="AF4471">
        <v>202291</v>
      </c>
      <c r="AG4471">
        <v>18</v>
      </c>
      <c r="AH4471" t="e">
        <f>VLOOKUP(AF4471,关卡难度线!B:H,11,0)</f>
        <v>#N/A</v>
      </c>
    </row>
    <row r="4472" spans="14:34">
      <c r="N4472" s="14">
        <v>100689</v>
      </c>
      <c r="O4472">
        <v>11</v>
      </c>
      <c r="P4472">
        <v>100690</v>
      </c>
      <c r="Q4472">
        <v>12</v>
      </c>
      <c r="R4472">
        <v>100690</v>
      </c>
      <c r="S4472">
        <v>13</v>
      </c>
      <c r="T4472">
        <v>100689</v>
      </c>
      <c r="U4472">
        <v>14</v>
      </c>
      <c r="V4472">
        <v>100690</v>
      </c>
      <c r="W4472">
        <v>15</v>
      </c>
      <c r="X4472">
        <v>100688</v>
      </c>
      <c r="Y4472">
        <v>16</v>
      </c>
      <c r="Z4472">
        <v>100688</v>
      </c>
      <c r="AA4472">
        <v>17</v>
      </c>
      <c r="AB4472">
        <v>100689</v>
      </c>
      <c r="AC4472">
        <v>19</v>
      </c>
      <c r="AD4472">
        <v>100690</v>
      </c>
      <c r="AE4472">
        <v>20</v>
      </c>
      <c r="AF4472">
        <v>202292</v>
      </c>
      <c r="AG4472">
        <v>18</v>
      </c>
      <c r="AH4472" t="e">
        <f>VLOOKUP(AF4472,关卡难度线!B:H,11,0)</f>
        <v>#N/A</v>
      </c>
    </row>
    <row r="4473" spans="14:34">
      <c r="N4473" s="14">
        <v>100690</v>
      </c>
      <c r="O4473">
        <v>11</v>
      </c>
      <c r="P4473">
        <v>100689</v>
      </c>
      <c r="Q4473">
        <v>12</v>
      </c>
      <c r="R4473">
        <v>100690</v>
      </c>
      <c r="S4473">
        <v>13</v>
      </c>
      <c r="T4473">
        <v>100690</v>
      </c>
      <c r="U4473">
        <v>14</v>
      </c>
      <c r="V4473">
        <v>100690</v>
      </c>
      <c r="W4473">
        <v>15</v>
      </c>
      <c r="X4473">
        <v>100688</v>
      </c>
      <c r="Y4473">
        <v>16</v>
      </c>
      <c r="Z4473">
        <v>100689</v>
      </c>
      <c r="AA4473">
        <v>17</v>
      </c>
      <c r="AB4473">
        <v>100688</v>
      </c>
      <c r="AC4473">
        <v>19</v>
      </c>
      <c r="AD4473">
        <v>100688</v>
      </c>
      <c r="AE4473">
        <v>20</v>
      </c>
      <c r="AF4473">
        <v>202293</v>
      </c>
      <c r="AG4473">
        <v>18</v>
      </c>
      <c r="AH4473" t="e">
        <f>VLOOKUP(AF4473,关卡难度线!B:H,11,0)</f>
        <v>#N/A</v>
      </c>
    </row>
    <row r="4474" spans="14:34">
      <c r="N4474" s="14">
        <v>100690</v>
      </c>
      <c r="O4474">
        <v>11</v>
      </c>
      <c r="P4474">
        <v>100689</v>
      </c>
      <c r="Q4474">
        <v>12</v>
      </c>
      <c r="R4474">
        <v>100688</v>
      </c>
      <c r="S4474">
        <v>13</v>
      </c>
      <c r="T4474">
        <v>100690</v>
      </c>
      <c r="U4474">
        <v>14</v>
      </c>
      <c r="V4474">
        <v>100688</v>
      </c>
      <c r="W4474">
        <v>15</v>
      </c>
      <c r="X4474">
        <v>100689</v>
      </c>
      <c r="Y4474">
        <v>16</v>
      </c>
      <c r="Z4474">
        <v>100690</v>
      </c>
      <c r="AA4474">
        <v>17</v>
      </c>
      <c r="AB4474">
        <v>100688</v>
      </c>
      <c r="AC4474">
        <v>19</v>
      </c>
      <c r="AD4474">
        <v>100688</v>
      </c>
      <c r="AE4474">
        <v>20</v>
      </c>
      <c r="AF4474">
        <v>202294</v>
      </c>
      <c r="AG4474">
        <v>18</v>
      </c>
      <c r="AH4474" t="e">
        <f>VLOOKUP(AF4474,关卡难度线!B:H,11,0)</f>
        <v>#N/A</v>
      </c>
    </row>
    <row r="4475" spans="14:34">
      <c r="N4475" s="14">
        <v>100689</v>
      </c>
      <c r="O4475">
        <v>11</v>
      </c>
      <c r="P4475">
        <v>100690</v>
      </c>
      <c r="Q4475">
        <v>12</v>
      </c>
      <c r="R4475">
        <v>100690</v>
      </c>
      <c r="S4475">
        <v>13</v>
      </c>
      <c r="T4475">
        <v>100688</v>
      </c>
      <c r="U4475">
        <v>14</v>
      </c>
      <c r="V4475">
        <v>100690</v>
      </c>
      <c r="W4475">
        <v>15</v>
      </c>
      <c r="X4475">
        <v>100689</v>
      </c>
      <c r="Y4475">
        <v>16</v>
      </c>
      <c r="Z4475">
        <v>100690</v>
      </c>
      <c r="AA4475">
        <v>17</v>
      </c>
      <c r="AB4475">
        <v>100689</v>
      </c>
      <c r="AC4475">
        <v>19</v>
      </c>
      <c r="AD4475">
        <v>100688</v>
      </c>
      <c r="AE4475">
        <v>20</v>
      </c>
      <c r="AF4475">
        <v>202295</v>
      </c>
      <c r="AG4475">
        <v>18</v>
      </c>
      <c r="AH4475" t="e">
        <f>VLOOKUP(AF4475,关卡难度线!B:H,11,0)</f>
        <v>#N/A</v>
      </c>
    </row>
    <row r="4476" spans="14:34">
      <c r="N4476" s="14">
        <v>100688</v>
      </c>
      <c r="O4476">
        <v>11</v>
      </c>
      <c r="P4476">
        <v>100690</v>
      </c>
      <c r="Q4476">
        <v>12</v>
      </c>
      <c r="R4476">
        <v>100690</v>
      </c>
      <c r="S4476">
        <v>13</v>
      </c>
      <c r="T4476">
        <v>100688</v>
      </c>
      <c r="U4476">
        <v>14</v>
      </c>
      <c r="V4476">
        <v>100689</v>
      </c>
      <c r="W4476">
        <v>15</v>
      </c>
      <c r="X4476">
        <v>100688</v>
      </c>
      <c r="Y4476">
        <v>16</v>
      </c>
      <c r="Z4476">
        <v>100688</v>
      </c>
      <c r="AA4476">
        <v>17</v>
      </c>
      <c r="AB4476">
        <v>100690</v>
      </c>
      <c r="AC4476">
        <v>19</v>
      </c>
      <c r="AD4476">
        <v>100689</v>
      </c>
      <c r="AE4476">
        <v>20</v>
      </c>
      <c r="AF4476">
        <v>202296</v>
      </c>
      <c r="AG4476">
        <v>18</v>
      </c>
      <c r="AH4476" t="e">
        <f>VLOOKUP(AF4476,关卡难度线!B:H,11,0)</f>
        <v>#N/A</v>
      </c>
    </row>
    <row r="4477" spans="14:34">
      <c r="N4477" s="14">
        <v>100690</v>
      </c>
      <c r="O4477">
        <v>11</v>
      </c>
      <c r="P4477">
        <v>100690</v>
      </c>
      <c r="Q4477">
        <v>12</v>
      </c>
      <c r="R4477">
        <v>100689</v>
      </c>
      <c r="S4477">
        <v>13</v>
      </c>
      <c r="T4477">
        <v>100689</v>
      </c>
      <c r="U4477">
        <v>14</v>
      </c>
      <c r="V4477">
        <v>100690</v>
      </c>
      <c r="W4477">
        <v>15</v>
      </c>
      <c r="X4477">
        <v>100690</v>
      </c>
      <c r="Y4477">
        <v>16</v>
      </c>
      <c r="Z4477">
        <v>100688</v>
      </c>
      <c r="AA4477">
        <v>17</v>
      </c>
      <c r="AB4477">
        <v>100688</v>
      </c>
      <c r="AC4477">
        <v>19</v>
      </c>
      <c r="AD4477">
        <v>100689</v>
      </c>
      <c r="AE4477">
        <v>20</v>
      </c>
      <c r="AF4477">
        <v>202297</v>
      </c>
      <c r="AG4477">
        <v>18</v>
      </c>
      <c r="AH4477" t="e">
        <f>VLOOKUP(AF4477,关卡难度线!B:H,11,0)</f>
        <v>#N/A</v>
      </c>
    </row>
    <row r="4478" spans="14:34">
      <c r="N4478" s="14">
        <v>100689</v>
      </c>
      <c r="O4478">
        <v>11</v>
      </c>
      <c r="P4478">
        <v>100689</v>
      </c>
      <c r="Q4478">
        <v>12</v>
      </c>
      <c r="R4478">
        <v>100688</v>
      </c>
      <c r="S4478">
        <v>13</v>
      </c>
      <c r="T4478">
        <v>100690</v>
      </c>
      <c r="U4478">
        <v>14</v>
      </c>
      <c r="V4478">
        <v>100689</v>
      </c>
      <c r="W4478">
        <v>15</v>
      </c>
      <c r="X4478">
        <v>100689</v>
      </c>
      <c r="Y4478">
        <v>16</v>
      </c>
      <c r="Z4478">
        <v>100688</v>
      </c>
      <c r="AA4478">
        <v>17</v>
      </c>
      <c r="AB4478">
        <v>100689</v>
      </c>
      <c r="AC4478">
        <v>19</v>
      </c>
      <c r="AD4478">
        <v>100689</v>
      </c>
      <c r="AE4478">
        <v>20</v>
      </c>
      <c r="AF4478">
        <v>202298</v>
      </c>
      <c r="AG4478">
        <v>18</v>
      </c>
      <c r="AH4478" t="e">
        <f>VLOOKUP(AF4478,关卡难度线!B:H,11,0)</f>
        <v>#N/A</v>
      </c>
    </row>
    <row r="4479" spans="14:34">
      <c r="N4479" s="14">
        <v>100689</v>
      </c>
      <c r="O4479">
        <v>11</v>
      </c>
      <c r="P4479">
        <v>100689</v>
      </c>
      <c r="Q4479">
        <v>12</v>
      </c>
      <c r="R4479">
        <v>100688</v>
      </c>
      <c r="S4479">
        <v>13</v>
      </c>
      <c r="T4479">
        <v>100690</v>
      </c>
      <c r="U4479">
        <v>14</v>
      </c>
      <c r="V4479">
        <v>100690</v>
      </c>
      <c r="W4479">
        <v>15</v>
      </c>
      <c r="X4479">
        <v>100688</v>
      </c>
      <c r="Y4479">
        <v>16</v>
      </c>
      <c r="Z4479">
        <v>100690</v>
      </c>
      <c r="AA4479">
        <v>17</v>
      </c>
      <c r="AB4479">
        <v>100690</v>
      </c>
      <c r="AC4479">
        <v>19</v>
      </c>
      <c r="AD4479">
        <v>100689</v>
      </c>
      <c r="AE4479">
        <v>20</v>
      </c>
      <c r="AF4479">
        <v>202299</v>
      </c>
      <c r="AG4479">
        <v>18</v>
      </c>
      <c r="AH4479" t="e">
        <f>VLOOKUP(AF4479,关卡难度线!B:H,11,0)</f>
        <v>#N/A</v>
      </c>
    </row>
    <row r="4480" spans="14:34">
      <c r="N4480" s="14">
        <v>100689</v>
      </c>
      <c r="O4480">
        <v>11</v>
      </c>
      <c r="P4480">
        <v>100690</v>
      </c>
      <c r="Q4480">
        <v>12</v>
      </c>
      <c r="R4480">
        <v>100690</v>
      </c>
      <c r="S4480">
        <v>13</v>
      </c>
      <c r="T4480">
        <v>100690</v>
      </c>
      <c r="U4480">
        <v>14</v>
      </c>
      <c r="V4480">
        <v>100689</v>
      </c>
      <c r="W4480">
        <v>15</v>
      </c>
      <c r="X4480">
        <v>100689</v>
      </c>
      <c r="Y4480">
        <v>16</v>
      </c>
      <c r="Z4480">
        <v>100688</v>
      </c>
      <c r="AA4480">
        <v>17</v>
      </c>
      <c r="AB4480">
        <v>100690</v>
      </c>
      <c r="AC4480">
        <v>19</v>
      </c>
      <c r="AD4480">
        <v>100690</v>
      </c>
      <c r="AE4480">
        <v>20</v>
      </c>
      <c r="AF4480">
        <v>202300</v>
      </c>
      <c r="AG4480">
        <v>18</v>
      </c>
      <c r="AH4480" t="e">
        <f>VLOOKUP(AF4480,关卡难度线!B:H,11,0)</f>
        <v>#N/A</v>
      </c>
    </row>
    <row r="4481" spans="14:34">
      <c r="N4481" s="14">
        <v>100692</v>
      </c>
      <c r="O4481">
        <v>11</v>
      </c>
      <c r="P4481">
        <v>100691</v>
      </c>
      <c r="Q4481">
        <v>12</v>
      </c>
      <c r="R4481">
        <v>100692</v>
      </c>
      <c r="S4481">
        <v>13</v>
      </c>
      <c r="T4481">
        <v>100692</v>
      </c>
      <c r="U4481">
        <v>14</v>
      </c>
      <c r="V4481">
        <v>100693</v>
      </c>
      <c r="W4481">
        <v>15</v>
      </c>
      <c r="X4481">
        <v>100692</v>
      </c>
      <c r="Y4481">
        <v>16</v>
      </c>
      <c r="Z4481">
        <v>100692</v>
      </c>
      <c r="AA4481">
        <v>17</v>
      </c>
      <c r="AB4481">
        <v>100692</v>
      </c>
      <c r="AC4481">
        <v>19</v>
      </c>
      <c r="AD4481">
        <v>100692</v>
      </c>
      <c r="AE4481">
        <v>20</v>
      </c>
      <c r="AF4481">
        <v>202301</v>
      </c>
      <c r="AG4481">
        <v>18</v>
      </c>
      <c r="AH4481" t="e">
        <f>VLOOKUP(AF4481,关卡难度线!B:H,11,0)</f>
        <v>#N/A</v>
      </c>
    </row>
    <row r="4482" spans="14:34">
      <c r="N4482" s="14">
        <v>100693</v>
      </c>
      <c r="O4482">
        <v>11</v>
      </c>
      <c r="P4482">
        <v>100693</v>
      </c>
      <c r="Q4482">
        <v>12</v>
      </c>
      <c r="R4482">
        <v>100691</v>
      </c>
      <c r="S4482">
        <v>13</v>
      </c>
      <c r="T4482">
        <v>100691</v>
      </c>
      <c r="U4482">
        <v>14</v>
      </c>
      <c r="V4482">
        <v>100693</v>
      </c>
      <c r="W4482">
        <v>15</v>
      </c>
      <c r="X4482">
        <v>100692</v>
      </c>
      <c r="Y4482">
        <v>16</v>
      </c>
      <c r="Z4482">
        <v>100692</v>
      </c>
      <c r="AA4482">
        <v>17</v>
      </c>
      <c r="AB4482">
        <v>100691</v>
      </c>
      <c r="AC4482">
        <v>19</v>
      </c>
      <c r="AD4482">
        <v>100693</v>
      </c>
      <c r="AE4482">
        <v>20</v>
      </c>
      <c r="AF4482">
        <v>202302</v>
      </c>
      <c r="AG4482">
        <v>18</v>
      </c>
      <c r="AH4482" t="e">
        <f>VLOOKUP(AF4482,关卡难度线!B:H,11,0)</f>
        <v>#N/A</v>
      </c>
    </row>
    <row r="4483" spans="14:34">
      <c r="N4483" s="14">
        <v>100691</v>
      </c>
      <c r="O4483">
        <v>11</v>
      </c>
      <c r="P4483">
        <v>100692</v>
      </c>
      <c r="Q4483">
        <v>12</v>
      </c>
      <c r="R4483">
        <v>100693</v>
      </c>
      <c r="S4483">
        <v>13</v>
      </c>
      <c r="T4483">
        <v>100691</v>
      </c>
      <c r="U4483">
        <v>14</v>
      </c>
      <c r="V4483">
        <v>100693</v>
      </c>
      <c r="W4483">
        <v>15</v>
      </c>
      <c r="X4483">
        <v>100691</v>
      </c>
      <c r="Y4483">
        <v>16</v>
      </c>
      <c r="Z4483">
        <v>100693</v>
      </c>
      <c r="AA4483">
        <v>17</v>
      </c>
      <c r="AB4483">
        <v>100693</v>
      </c>
      <c r="AC4483">
        <v>19</v>
      </c>
      <c r="AD4483">
        <v>100691</v>
      </c>
      <c r="AE4483">
        <v>20</v>
      </c>
      <c r="AF4483">
        <v>202303</v>
      </c>
      <c r="AG4483">
        <v>18</v>
      </c>
      <c r="AH4483" t="e">
        <f>VLOOKUP(AF4483,关卡难度线!B:H,11,0)</f>
        <v>#N/A</v>
      </c>
    </row>
    <row r="4484" spans="14:34">
      <c r="N4484" s="14">
        <v>100693</v>
      </c>
      <c r="O4484">
        <v>11</v>
      </c>
      <c r="P4484">
        <v>100692</v>
      </c>
      <c r="Q4484">
        <v>12</v>
      </c>
      <c r="R4484">
        <v>100692</v>
      </c>
      <c r="S4484">
        <v>13</v>
      </c>
      <c r="T4484">
        <v>100691</v>
      </c>
      <c r="U4484">
        <v>14</v>
      </c>
      <c r="V4484">
        <v>100692</v>
      </c>
      <c r="W4484">
        <v>15</v>
      </c>
      <c r="X4484">
        <v>100692</v>
      </c>
      <c r="Y4484">
        <v>16</v>
      </c>
      <c r="Z4484">
        <v>100693</v>
      </c>
      <c r="AA4484">
        <v>17</v>
      </c>
      <c r="AB4484">
        <v>100692</v>
      </c>
      <c r="AC4484">
        <v>19</v>
      </c>
      <c r="AD4484">
        <v>100693</v>
      </c>
      <c r="AE4484">
        <v>20</v>
      </c>
      <c r="AF4484">
        <v>202304</v>
      </c>
      <c r="AG4484">
        <v>18</v>
      </c>
      <c r="AH4484" t="e">
        <f>VLOOKUP(AF4484,关卡难度线!B:H,11,0)</f>
        <v>#N/A</v>
      </c>
    </row>
    <row r="4485" spans="14:34">
      <c r="N4485" s="14">
        <v>100693</v>
      </c>
      <c r="O4485">
        <v>11</v>
      </c>
      <c r="P4485">
        <v>100692</v>
      </c>
      <c r="Q4485">
        <v>12</v>
      </c>
      <c r="R4485">
        <v>100692</v>
      </c>
      <c r="S4485">
        <v>13</v>
      </c>
      <c r="T4485">
        <v>100693</v>
      </c>
      <c r="U4485">
        <v>14</v>
      </c>
      <c r="V4485">
        <v>100693</v>
      </c>
      <c r="W4485">
        <v>15</v>
      </c>
      <c r="X4485">
        <v>100691</v>
      </c>
      <c r="Y4485">
        <v>16</v>
      </c>
      <c r="Z4485">
        <v>100692</v>
      </c>
      <c r="AA4485">
        <v>17</v>
      </c>
      <c r="AB4485">
        <v>100693</v>
      </c>
      <c r="AC4485">
        <v>19</v>
      </c>
      <c r="AD4485">
        <v>100693</v>
      </c>
      <c r="AE4485">
        <v>20</v>
      </c>
      <c r="AF4485">
        <v>202305</v>
      </c>
      <c r="AG4485">
        <v>18</v>
      </c>
      <c r="AH4485" t="e">
        <f>VLOOKUP(AF4485,关卡难度线!B:H,11,0)</f>
        <v>#N/A</v>
      </c>
    </row>
    <row r="4486" spans="14:34">
      <c r="N4486" s="14">
        <v>100691</v>
      </c>
      <c r="O4486">
        <v>11</v>
      </c>
      <c r="P4486">
        <v>100691</v>
      </c>
      <c r="Q4486">
        <v>12</v>
      </c>
      <c r="R4486">
        <v>100693</v>
      </c>
      <c r="S4486">
        <v>13</v>
      </c>
      <c r="T4486">
        <v>100693</v>
      </c>
      <c r="U4486">
        <v>14</v>
      </c>
      <c r="V4486">
        <v>100691</v>
      </c>
      <c r="W4486">
        <v>15</v>
      </c>
      <c r="X4486">
        <v>100692</v>
      </c>
      <c r="Y4486">
        <v>16</v>
      </c>
      <c r="Z4486">
        <v>100693</v>
      </c>
      <c r="AA4486">
        <v>17</v>
      </c>
      <c r="AB4486">
        <v>100693</v>
      </c>
      <c r="AC4486">
        <v>19</v>
      </c>
      <c r="AD4486">
        <v>100691</v>
      </c>
      <c r="AE4486">
        <v>20</v>
      </c>
      <c r="AF4486">
        <v>202306</v>
      </c>
      <c r="AG4486">
        <v>18</v>
      </c>
      <c r="AH4486" t="e">
        <f>VLOOKUP(AF4486,关卡难度线!B:H,11,0)</f>
        <v>#N/A</v>
      </c>
    </row>
    <row r="4487" spans="14:34">
      <c r="N4487" s="14">
        <v>100693</v>
      </c>
      <c r="O4487">
        <v>11</v>
      </c>
      <c r="P4487">
        <v>100693</v>
      </c>
      <c r="Q4487">
        <v>12</v>
      </c>
      <c r="R4487">
        <v>100691</v>
      </c>
      <c r="S4487">
        <v>13</v>
      </c>
      <c r="T4487">
        <v>100692</v>
      </c>
      <c r="U4487">
        <v>14</v>
      </c>
      <c r="V4487">
        <v>100693</v>
      </c>
      <c r="W4487">
        <v>15</v>
      </c>
      <c r="X4487">
        <v>100692</v>
      </c>
      <c r="Y4487">
        <v>16</v>
      </c>
      <c r="Z4487">
        <v>100691</v>
      </c>
      <c r="AA4487">
        <v>17</v>
      </c>
      <c r="AB4487">
        <v>100693</v>
      </c>
      <c r="AC4487">
        <v>19</v>
      </c>
      <c r="AD4487">
        <v>100691</v>
      </c>
      <c r="AE4487">
        <v>20</v>
      </c>
      <c r="AF4487">
        <v>202307</v>
      </c>
      <c r="AG4487">
        <v>18</v>
      </c>
      <c r="AH4487" t="e">
        <f>VLOOKUP(AF4487,关卡难度线!B:H,11,0)</f>
        <v>#N/A</v>
      </c>
    </row>
    <row r="4488" spans="14:34">
      <c r="N4488" s="14">
        <v>100691</v>
      </c>
      <c r="O4488">
        <v>11</v>
      </c>
      <c r="P4488">
        <v>100693</v>
      </c>
      <c r="Q4488">
        <v>12</v>
      </c>
      <c r="R4488">
        <v>100691</v>
      </c>
      <c r="S4488">
        <v>13</v>
      </c>
      <c r="T4488">
        <v>100692</v>
      </c>
      <c r="U4488">
        <v>14</v>
      </c>
      <c r="V4488">
        <v>100691</v>
      </c>
      <c r="W4488">
        <v>15</v>
      </c>
      <c r="X4488">
        <v>100691</v>
      </c>
      <c r="Y4488">
        <v>16</v>
      </c>
      <c r="Z4488">
        <v>100693</v>
      </c>
      <c r="AA4488">
        <v>17</v>
      </c>
      <c r="AB4488">
        <v>100693</v>
      </c>
      <c r="AC4488">
        <v>19</v>
      </c>
      <c r="AD4488">
        <v>100692</v>
      </c>
      <c r="AE4488">
        <v>20</v>
      </c>
      <c r="AF4488">
        <v>202308</v>
      </c>
      <c r="AG4488">
        <v>18</v>
      </c>
      <c r="AH4488" t="e">
        <f>VLOOKUP(AF4488,关卡难度线!B:H,11,0)</f>
        <v>#N/A</v>
      </c>
    </row>
    <row r="4489" spans="14:34">
      <c r="N4489" s="14">
        <v>100693</v>
      </c>
      <c r="O4489">
        <v>11</v>
      </c>
      <c r="P4489">
        <v>100691</v>
      </c>
      <c r="Q4489">
        <v>12</v>
      </c>
      <c r="R4489">
        <v>100691</v>
      </c>
      <c r="S4489">
        <v>13</v>
      </c>
      <c r="T4489">
        <v>100693</v>
      </c>
      <c r="U4489">
        <v>14</v>
      </c>
      <c r="V4489">
        <v>100692</v>
      </c>
      <c r="W4489">
        <v>15</v>
      </c>
      <c r="X4489">
        <v>100691</v>
      </c>
      <c r="Y4489">
        <v>16</v>
      </c>
      <c r="Z4489">
        <v>100692</v>
      </c>
      <c r="AA4489">
        <v>17</v>
      </c>
      <c r="AB4489">
        <v>100692</v>
      </c>
      <c r="AC4489">
        <v>19</v>
      </c>
      <c r="AD4489">
        <v>100691</v>
      </c>
      <c r="AE4489">
        <v>20</v>
      </c>
      <c r="AF4489">
        <v>202309</v>
      </c>
      <c r="AG4489">
        <v>18</v>
      </c>
      <c r="AH4489" t="e">
        <f>VLOOKUP(AF4489,关卡难度线!B:H,11,0)</f>
        <v>#N/A</v>
      </c>
    </row>
    <row r="4490" spans="14:34">
      <c r="N4490" s="14">
        <v>100692</v>
      </c>
      <c r="O4490">
        <v>11</v>
      </c>
      <c r="P4490">
        <v>100693</v>
      </c>
      <c r="Q4490">
        <v>12</v>
      </c>
      <c r="R4490">
        <v>100693</v>
      </c>
      <c r="S4490">
        <v>13</v>
      </c>
      <c r="T4490">
        <v>100693</v>
      </c>
      <c r="U4490">
        <v>14</v>
      </c>
      <c r="V4490">
        <v>100693</v>
      </c>
      <c r="W4490">
        <v>15</v>
      </c>
      <c r="X4490">
        <v>100691</v>
      </c>
      <c r="Y4490">
        <v>16</v>
      </c>
      <c r="Z4490">
        <v>100692</v>
      </c>
      <c r="AA4490">
        <v>17</v>
      </c>
      <c r="AB4490">
        <v>100693</v>
      </c>
      <c r="AC4490">
        <v>19</v>
      </c>
      <c r="AD4490">
        <v>100692</v>
      </c>
      <c r="AE4490">
        <v>20</v>
      </c>
      <c r="AF4490">
        <v>202310</v>
      </c>
      <c r="AG4490">
        <v>18</v>
      </c>
      <c r="AH4490" t="e">
        <f>VLOOKUP(AF4490,关卡难度线!B:H,11,0)</f>
        <v>#N/A</v>
      </c>
    </row>
    <row r="4491" spans="14:34">
      <c r="N4491" s="14">
        <v>100692</v>
      </c>
      <c r="O4491">
        <v>11</v>
      </c>
      <c r="P4491">
        <v>100691</v>
      </c>
      <c r="Q4491">
        <v>12</v>
      </c>
      <c r="R4491">
        <v>100692</v>
      </c>
      <c r="S4491">
        <v>13</v>
      </c>
      <c r="T4491">
        <v>100692</v>
      </c>
      <c r="U4491">
        <v>14</v>
      </c>
      <c r="V4491">
        <v>100693</v>
      </c>
      <c r="W4491">
        <v>15</v>
      </c>
      <c r="X4491">
        <v>100692</v>
      </c>
      <c r="Y4491">
        <v>16</v>
      </c>
      <c r="Z4491">
        <v>100692</v>
      </c>
      <c r="AA4491">
        <v>17</v>
      </c>
      <c r="AB4491">
        <v>100692</v>
      </c>
      <c r="AC4491">
        <v>19</v>
      </c>
      <c r="AD4491">
        <v>100692</v>
      </c>
      <c r="AE4491">
        <v>20</v>
      </c>
      <c r="AF4491">
        <v>202301</v>
      </c>
      <c r="AG4491">
        <v>18</v>
      </c>
      <c r="AH4491" t="e">
        <f>VLOOKUP(AF4491,关卡难度线!B:H,11,0)</f>
        <v>#N/A</v>
      </c>
    </row>
    <row r="4492" spans="14:34">
      <c r="N4492" s="14">
        <v>100693</v>
      </c>
      <c r="O4492">
        <v>11</v>
      </c>
      <c r="P4492">
        <v>100693</v>
      </c>
      <c r="Q4492">
        <v>12</v>
      </c>
      <c r="R4492">
        <v>100691</v>
      </c>
      <c r="S4492">
        <v>13</v>
      </c>
      <c r="T4492">
        <v>100691</v>
      </c>
      <c r="U4492">
        <v>14</v>
      </c>
      <c r="V4492">
        <v>100693</v>
      </c>
      <c r="W4492">
        <v>15</v>
      </c>
      <c r="X4492">
        <v>100692</v>
      </c>
      <c r="Y4492">
        <v>16</v>
      </c>
      <c r="Z4492">
        <v>100692</v>
      </c>
      <c r="AA4492">
        <v>17</v>
      </c>
      <c r="AB4492">
        <v>100691</v>
      </c>
      <c r="AC4492">
        <v>19</v>
      </c>
      <c r="AD4492">
        <v>100693</v>
      </c>
      <c r="AE4492">
        <v>20</v>
      </c>
      <c r="AF4492">
        <v>202302</v>
      </c>
      <c r="AG4492">
        <v>18</v>
      </c>
      <c r="AH4492" t="e">
        <f>VLOOKUP(AF4492,关卡难度线!B:H,11,0)</f>
        <v>#N/A</v>
      </c>
    </row>
    <row r="4493" spans="14:34">
      <c r="N4493" s="14">
        <v>100691</v>
      </c>
      <c r="O4493">
        <v>11</v>
      </c>
      <c r="P4493">
        <v>100692</v>
      </c>
      <c r="Q4493">
        <v>12</v>
      </c>
      <c r="R4493">
        <v>100693</v>
      </c>
      <c r="S4493">
        <v>13</v>
      </c>
      <c r="T4493">
        <v>100691</v>
      </c>
      <c r="U4493">
        <v>14</v>
      </c>
      <c r="V4493">
        <v>100693</v>
      </c>
      <c r="W4493">
        <v>15</v>
      </c>
      <c r="X4493">
        <v>100691</v>
      </c>
      <c r="Y4493">
        <v>16</v>
      </c>
      <c r="Z4493">
        <v>100693</v>
      </c>
      <c r="AA4493">
        <v>17</v>
      </c>
      <c r="AB4493">
        <v>100693</v>
      </c>
      <c r="AC4493">
        <v>19</v>
      </c>
      <c r="AD4493">
        <v>100691</v>
      </c>
      <c r="AE4493">
        <v>20</v>
      </c>
      <c r="AF4493">
        <v>202303</v>
      </c>
      <c r="AG4493">
        <v>18</v>
      </c>
      <c r="AH4493" t="e">
        <f>VLOOKUP(AF4493,关卡难度线!B:H,11,0)</f>
        <v>#N/A</v>
      </c>
    </row>
    <row r="4494" spans="14:34">
      <c r="N4494" s="14">
        <v>100693</v>
      </c>
      <c r="O4494">
        <v>11</v>
      </c>
      <c r="P4494">
        <v>100692</v>
      </c>
      <c r="Q4494">
        <v>12</v>
      </c>
      <c r="R4494">
        <v>100692</v>
      </c>
      <c r="S4494">
        <v>13</v>
      </c>
      <c r="T4494">
        <v>100691</v>
      </c>
      <c r="U4494">
        <v>14</v>
      </c>
      <c r="V4494">
        <v>100692</v>
      </c>
      <c r="W4494">
        <v>15</v>
      </c>
      <c r="X4494">
        <v>100692</v>
      </c>
      <c r="Y4494">
        <v>16</v>
      </c>
      <c r="Z4494">
        <v>100693</v>
      </c>
      <c r="AA4494">
        <v>17</v>
      </c>
      <c r="AB4494">
        <v>100692</v>
      </c>
      <c r="AC4494">
        <v>19</v>
      </c>
      <c r="AD4494">
        <v>100693</v>
      </c>
      <c r="AE4494">
        <v>20</v>
      </c>
      <c r="AF4494">
        <v>202304</v>
      </c>
      <c r="AG4494">
        <v>18</v>
      </c>
      <c r="AH4494" t="e">
        <f>VLOOKUP(AF4494,关卡难度线!B:H,11,0)</f>
        <v>#N/A</v>
      </c>
    </row>
    <row r="4495" spans="14:34">
      <c r="N4495" s="14">
        <v>100693</v>
      </c>
      <c r="O4495">
        <v>11</v>
      </c>
      <c r="P4495">
        <v>100692</v>
      </c>
      <c r="Q4495">
        <v>12</v>
      </c>
      <c r="R4495">
        <v>100692</v>
      </c>
      <c r="S4495">
        <v>13</v>
      </c>
      <c r="T4495">
        <v>100693</v>
      </c>
      <c r="U4495">
        <v>14</v>
      </c>
      <c r="V4495">
        <v>100693</v>
      </c>
      <c r="W4495">
        <v>15</v>
      </c>
      <c r="X4495">
        <v>100691</v>
      </c>
      <c r="Y4495">
        <v>16</v>
      </c>
      <c r="Z4495">
        <v>100692</v>
      </c>
      <c r="AA4495">
        <v>17</v>
      </c>
      <c r="AB4495">
        <v>100693</v>
      </c>
      <c r="AC4495">
        <v>19</v>
      </c>
      <c r="AD4495">
        <v>100693</v>
      </c>
      <c r="AE4495">
        <v>20</v>
      </c>
      <c r="AF4495">
        <v>202305</v>
      </c>
      <c r="AG4495">
        <v>18</v>
      </c>
      <c r="AH4495" t="e">
        <f>VLOOKUP(AF4495,关卡难度线!B:H,11,0)</f>
        <v>#N/A</v>
      </c>
    </row>
    <row r="4496" spans="14:34">
      <c r="N4496" s="14">
        <v>100691</v>
      </c>
      <c r="O4496">
        <v>11</v>
      </c>
      <c r="P4496">
        <v>100691</v>
      </c>
      <c r="Q4496">
        <v>12</v>
      </c>
      <c r="R4496">
        <v>100693</v>
      </c>
      <c r="S4496">
        <v>13</v>
      </c>
      <c r="T4496">
        <v>100693</v>
      </c>
      <c r="U4496">
        <v>14</v>
      </c>
      <c r="V4496">
        <v>100691</v>
      </c>
      <c r="W4496">
        <v>15</v>
      </c>
      <c r="X4496">
        <v>100692</v>
      </c>
      <c r="Y4496">
        <v>16</v>
      </c>
      <c r="Z4496">
        <v>100693</v>
      </c>
      <c r="AA4496">
        <v>17</v>
      </c>
      <c r="AB4496">
        <v>100693</v>
      </c>
      <c r="AC4496">
        <v>19</v>
      </c>
      <c r="AD4496">
        <v>100691</v>
      </c>
      <c r="AE4496">
        <v>20</v>
      </c>
      <c r="AF4496">
        <v>202306</v>
      </c>
      <c r="AG4496">
        <v>18</v>
      </c>
      <c r="AH4496" t="e">
        <f>VLOOKUP(AF4496,关卡难度线!B:H,11,0)</f>
        <v>#N/A</v>
      </c>
    </row>
    <row r="4497" spans="14:34">
      <c r="N4497" s="14">
        <v>100693</v>
      </c>
      <c r="O4497">
        <v>11</v>
      </c>
      <c r="P4497">
        <v>100693</v>
      </c>
      <c r="Q4497">
        <v>12</v>
      </c>
      <c r="R4497">
        <v>100691</v>
      </c>
      <c r="S4497">
        <v>13</v>
      </c>
      <c r="T4497">
        <v>100692</v>
      </c>
      <c r="U4497">
        <v>14</v>
      </c>
      <c r="V4497">
        <v>100693</v>
      </c>
      <c r="W4497">
        <v>15</v>
      </c>
      <c r="X4497">
        <v>100692</v>
      </c>
      <c r="Y4497">
        <v>16</v>
      </c>
      <c r="Z4497">
        <v>100691</v>
      </c>
      <c r="AA4497">
        <v>17</v>
      </c>
      <c r="AB4497">
        <v>100693</v>
      </c>
      <c r="AC4497">
        <v>19</v>
      </c>
      <c r="AD4497">
        <v>100691</v>
      </c>
      <c r="AE4497">
        <v>20</v>
      </c>
      <c r="AF4497">
        <v>202307</v>
      </c>
      <c r="AG4497">
        <v>18</v>
      </c>
      <c r="AH4497" t="e">
        <f>VLOOKUP(AF4497,关卡难度线!B:H,11,0)</f>
        <v>#N/A</v>
      </c>
    </row>
    <row r="4498" spans="14:34">
      <c r="N4498" s="14">
        <v>100691</v>
      </c>
      <c r="O4498">
        <v>11</v>
      </c>
      <c r="P4498">
        <v>100693</v>
      </c>
      <c r="Q4498">
        <v>12</v>
      </c>
      <c r="R4498">
        <v>100691</v>
      </c>
      <c r="S4498">
        <v>13</v>
      </c>
      <c r="T4498">
        <v>100692</v>
      </c>
      <c r="U4498">
        <v>14</v>
      </c>
      <c r="V4498">
        <v>100691</v>
      </c>
      <c r="W4498">
        <v>15</v>
      </c>
      <c r="X4498">
        <v>100691</v>
      </c>
      <c r="Y4498">
        <v>16</v>
      </c>
      <c r="Z4498">
        <v>100693</v>
      </c>
      <c r="AA4498">
        <v>17</v>
      </c>
      <c r="AB4498">
        <v>100693</v>
      </c>
      <c r="AC4498">
        <v>19</v>
      </c>
      <c r="AD4498">
        <v>100692</v>
      </c>
      <c r="AE4498">
        <v>20</v>
      </c>
      <c r="AF4498">
        <v>202308</v>
      </c>
      <c r="AG4498">
        <v>18</v>
      </c>
      <c r="AH4498" t="e">
        <f>VLOOKUP(AF4498,关卡难度线!B:H,11,0)</f>
        <v>#N/A</v>
      </c>
    </row>
    <row r="4499" spans="14:34">
      <c r="N4499" s="14">
        <v>100693</v>
      </c>
      <c r="O4499">
        <v>11</v>
      </c>
      <c r="P4499">
        <v>100691</v>
      </c>
      <c r="Q4499">
        <v>12</v>
      </c>
      <c r="R4499">
        <v>100691</v>
      </c>
      <c r="S4499">
        <v>13</v>
      </c>
      <c r="T4499">
        <v>100693</v>
      </c>
      <c r="U4499">
        <v>14</v>
      </c>
      <c r="V4499">
        <v>100692</v>
      </c>
      <c r="W4499">
        <v>15</v>
      </c>
      <c r="X4499">
        <v>100691</v>
      </c>
      <c r="Y4499">
        <v>16</v>
      </c>
      <c r="Z4499">
        <v>100692</v>
      </c>
      <c r="AA4499">
        <v>17</v>
      </c>
      <c r="AB4499">
        <v>100692</v>
      </c>
      <c r="AC4499">
        <v>19</v>
      </c>
      <c r="AD4499">
        <v>100691</v>
      </c>
      <c r="AE4499">
        <v>20</v>
      </c>
      <c r="AF4499">
        <v>202309</v>
      </c>
      <c r="AG4499">
        <v>18</v>
      </c>
      <c r="AH4499" t="e">
        <f>VLOOKUP(AF4499,关卡难度线!B:H,11,0)</f>
        <v>#N/A</v>
      </c>
    </row>
    <row r="4500" spans="14:34">
      <c r="N4500" s="14">
        <v>100692</v>
      </c>
      <c r="O4500">
        <v>11</v>
      </c>
      <c r="P4500">
        <v>100693</v>
      </c>
      <c r="Q4500">
        <v>12</v>
      </c>
      <c r="R4500">
        <v>100693</v>
      </c>
      <c r="S4500">
        <v>13</v>
      </c>
      <c r="T4500">
        <v>100693</v>
      </c>
      <c r="U4500">
        <v>14</v>
      </c>
      <c r="V4500">
        <v>100693</v>
      </c>
      <c r="W4500">
        <v>15</v>
      </c>
      <c r="X4500">
        <v>100691</v>
      </c>
      <c r="Y4500">
        <v>16</v>
      </c>
      <c r="Z4500">
        <v>100692</v>
      </c>
      <c r="AA4500">
        <v>17</v>
      </c>
      <c r="AB4500">
        <v>100693</v>
      </c>
      <c r="AC4500">
        <v>19</v>
      </c>
      <c r="AD4500">
        <v>100692</v>
      </c>
      <c r="AE4500">
        <v>20</v>
      </c>
      <c r="AF4500">
        <v>202310</v>
      </c>
      <c r="AG4500">
        <v>18</v>
      </c>
      <c r="AH4500" t="e">
        <f>VLOOKUP(AF4500,关卡难度线!B:H,11,0)</f>
        <v>#N/A</v>
      </c>
    </row>
    <row r="4501" spans="14:34">
      <c r="N4501" s="14">
        <v>100695</v>
      </c>
      <c r="O4501">
        <v>11</v>
      </c>
      <c r="P4501">
        <v>100694</v>
      </c>
      <c r="Q4501">
        <v>12</v>
      </c>
      <c r="R4501">
        <v>100695</v>
      </c>
      <c r="S4501">
        <v>13</v>
      </c>
      <c r="T4501">
        <v>100695</v>
      </c>
      <c r="U4501">
        <v>14</v>
      </c>
      <c r="V4501">
        <v>100694</v>
      </c>
      <c r="W4501">
        <v>15</v>
      </c>
      <c r="X4501">
        <v>100695</v>
      </c>
      <c r="Y4501">
        <v>16</v>
      </c>
      <c r="Z4501">
        <v>100696</v>
      </c>
      <c r="AA4501">
        <v>17</v>
      </c>
      <c r="AB4501">
        <v>100695</v>
      </c>
      <c r="AC4501">
        <v>19</v>
      </c>
      <c r="AD4501">
        <v>100696</v>
      </c>
      <c r="AE4501">
        <v>20</v>
      </c>
      <c r="AF4501">
        <v>202311</v>
      </c>
      <c r="AG4501">
        <v>18</v>
      </c>
      <c r="AH4501" t="e">
        <f>VLOOKUP(AF4501,关卡难度线!B:H,11,0)</f>
        <v>#N/A</v>
      </c>
    </row>
    <row r="4502" spans="14:34">
      <c r="N4502" s="14">
        <v>100695</v>
      </c>
      <c r="O4502">
        <v>11</v>
      </c>
      <c r="P4502">
        <v>100696</v>
      </c>
      <c r="Q4502">
        <v>12</v>
      </c>
      <c r="R4502">
        <v>100696</v>
      </c>
      <c r="S4502">
        <v>13</v>
      </c>
      <c r="T4502">
        <v>100694</v>
      </c>
      <c r="U4502">
        <v>14</v>
      </c>
      <c r="V4502">
        <v>100696</v>
      </c>
      <c r="W4502">
        <v>15</v>
      </c>
      <c r="X4502">
        <v>100694</v>
      </c>
      <c r="Y4502">
        <v>16</v>
      </c>
      <c r="Z4502">
        <v>100695</v>
      </c>
      <c r="AA4502">
        <v>17</v>
      </c>
      <c r="AB4502">
        <v>100696</v>
      </c>
      <c r="AC4502">
        <v>19</v>
      </c>
      <c r="AD4502">
        <v>100696</v>
      </c>
      <c r="AE4502">
        <v>20</v>
      </c>
      <c r="AF4502">
        <v>202312</v>
      </c>
      <c r="AG4502">
        <v>18</v>
      </c>
      <c r="AH4502" t="e">
        <f>VLOOKUP(AF4502,关卡难度线!B:H,11,0)</f>
        <v>#N/A</v>
      </c>
    </row>
    <row r="4503" spans="14:34">
      <c r="N4503" s="14">
        <v>100694</v>
      </c>
      <c r="O4503">
        <v>11</v>
      </c>
      <c r="P4503">
        <v>100696</v>
      </c>
      <c r="Q4503">
        <v>12</v>
      </c>
      <c r="R4503">
        <v>100695</v>
      </c>
      <c r="S4503">
        <v>13</v>
      </c>
      <c r="T4503">
        <v>100695</v>
      </c>
      <c r="U4503">
        <v>14</v>
      </c>
      <c r="V4503">
        <v>100695</v>
      </c>
      <c r="W4503">
        <v>15</v>
      </c>
      <c r="X4503">
        <v>100696</v>
      </c>
      <c r="Y4503">
        <v>16</v>
      </c>
      <c r="Z4503">
        <v>100694</v>
      </c>
      <c r="AA4503">
        <v>17</v>
      </c>
      <c r="AB4503">
        <v>100696</v>
      </c>
      <c r="AC4503">
        <v>19</v>
      </c>
      <c r="AD4503">
        <v>100696</v>
      </c>
      <c r="AE4503">
        <v>20</v>
      </c>
      <c r="AF4503">
        <v>202313</v>
      </c>
      <c r="AG4503">
        <v>18</v>
      </c>
      <c r="AH4503" t="e">
        <f>VLOOKUP(AF4503,关卡难度线!B:H,11,0)</f>
        <v>#N/A</v>
      </c>
    </row>
    <row r="4504" spans="14:34">
      <c r="N4504" s="14">
        <v>100694</v>
      </c>
      <c r="O4504">
        <v>11</v>
      </c>
      <c r="P4504">
        <v>100695</v>
      </c>
      <c r="Q4504">
        <v>12</v>
      </c>
      <c r="R4504">
        <v>100696</v>
      </c>
      <c r="S4504">
        <v>13</v>
      </c>
      <c r="T4504">
        <v>100694</v>
      </c>
      <c r="U4504">
        <v>14</v>
      </c>
      <c r="V4504">
        <v>100696</v>
      </c>
      <c r="W4504">
        <v>15</v>
      </c>
      <c r="X4504">
        <v>100695</v>
      </c>
      <c r="Y4504">
        <v>16</v>
      </c>
      <c r="Z4504">
        <v>100696</v>
      </c>
      <c r="AA4504">
        <v>17</v>
      </c>
      <c r="AB4504">
        <v>100694</v>
      </c>
      <c r="AC4504">
        <v>19</v>
      </c>
      <c r="AD4504">
        <v>100695</v>
      </c>
      <c r="AE4504">
        <v>20</v>
      </c>
      <c r="AF4504">
        <v>202314</v>
      </c>
      <c r="AG4504">
        <v>18</v>
      </c>
      <c r="AH4504" t="e">
        <f>VLOOKUP(AF4504,关卡难度线!B:H,11,0)</f>
        <v>#N/A</v>
      </c>
    </row>
    <row r="4505" spans="14:34">
      <c r="N4505" s="14">
        <v>100696</v>
      </c>
      <c r="O4505">
        <v>11</v>
      </c>
      <c r="P4505">
        <v>100695</v>
      </c>
      <c r="Q4505">
        <v>12</v>
      </c>
      <c r="R4505">
        <v>100696</v>
      </c>
      <c r="S4505">
        <v>13</v>
      </c>
      <c r="T4505">
        <v>100694</v>
      </c>
      <c r="U4505">
        <v>14</v>
      </c>
      <c r="V4505">
        <v>100696</v>
      </c>
      <c r="W4505">
        <v>15</v>
      </c>
      <c r="X4505">
        <v>100695</v>
      </c>
      <c r="Y4505">
        <v>16</v>
      </c>
      <c r="Z4505">
        <v>100695</v>
      </c>
      <c r="AA4505">
        <v>17</v>
      </c>
      <c r="AB4505">
        <v>100695</v>
      </c>
      <c r="AC4505">
        <v>19</v>
      </c>
      <c r="AD4505">
        <v>100694</v>
      </c>
      <c r="AE4505">
        <v>20</v>
      </c>
      <c r="AF4505">
        <v>202315</v>
      </c>
      <c r="AG4505">
        <v>18</v>
      </c>
      <c r="AH4505" t="e">
        <f>VLOOKUP(AF4505,关卡难度线!B:H,11,0)</f>
        <v>#N/A</v>
      </c>
    </row>
    <row r="4506" spans="14:34">
      <c r="N4506" s="14">
        <v>100696</v>
      </c>
      <c r="O4506">
        <v>11</v>
      </c>
      <c r="P4506">
        <v>100695</v>
      </c>
      <c r="Q4506">
        <v>12</v>
      </c>
      <c r="R4506">
        <v>100695</v>
      </c>
      <c r="S4506">
        <v>13</v>
      </c>
      <c r="T4506">
        <v>100695</v>
      </c>
      <c r="U4506">
        <v>14</v>
      </c>
      <c r="V4506">
        <v>100696</v>
      </c>
      <c r="W4506">
        <v>15</v>
      </c>
      <c r="X4506">
        <v>100695</v>
      </c>
      <c r="Y4506">
        <v>16</v>
      </c>
      <c r="Z4506">
        <v>100696</v>
      </c>
      <c r="AA4506">
        <v>17</v>
      </c>
      <c r="AB4506">
        <v>100694</v>
      </c>
      <c r="AC4506">
        <v>19</v>
      </c>
      <c r="AD4506">
        <v>100694</v>
      </c>
      <c r="AE4506">
        <v>20</v>
      </c>
      <c r="AF4506">
        <v>202316</v>
      </c>
      <c r="AG4506">
        <v>18</v>
      </c>
      <c r="AH4506" t="e">
        <f>VLOOKUP(AF4506,关卡难度线!B:H,11,0)</f>
        <v>#N/A</v>
      </c>
    </row>
    <row r="4507" spans="14:34">
      <c r="N4507" s="14">
        <v>100696</v>
      </c>
      <c r="O4507">
        <v>11</v>
      </c>
      <c r="P4507">
        <v>100694</v>
      </c>
      <c r="Q4507">
        <v>12</v>
      </c>
      <c r="R4507">
        <v>100694</v>
      </c>
      <c r="S4507">
        <v>13</v>
      </c>
      <c r="T4507">
        <v>100696</v>
      </c>
      <c r="U4507">
        <v>14</v>
      </c>
      <c r="V4507">
        <v>100695</v>
      </c>
      <c r="W4507">
        <v>15</v>
      </c>
      <c r="X4507">
        <v>100694</v>
      </c>
      <c r="Y4507">
        <v>16</v>
      </c>
      <c r="Z4507">
        <v>100695</v>
      </c>
      <c r="AA4507">
        <v>17</v>
      </c>
      <c r="AB4507">
        <v>100694</v>
      </c>
      <c r="AC4507">
        <v>19</v>
      </c>
      <c r="AD4507">
        <v>100695</v>
      </c>
      <c r="AE4507">
        <v>20</v>
      </c>
      <c r="AF4507">
        <v>202317</v>
      </c>
      <c r="AG4507">
        <v>18</v>
      </c>
      <c r="AH4507" t="e">
        <f>VLOOKUP(AF4507,关卡难度线!B:H,11,0)</f>
        <v>#N/A</v>
      </c>
    </row>
    <row r="4508" spans="14:34">
      <c r="N4508" s="14">
        <v>100694</v>
      </c>
      <c r="O4508">
        <v>11</v>
      </c>
      <c r="P4508">
        <v>100694</v>
      </c>
      <c r="Q4508">
        <v>12</v>
      </c>
      <c r="R4508">
        <v>100695</v>
      </c>
      <c r="S4508">
        <v>13</v>
      </c>
      <c r="T4508">
        <v>100696</v>
      </c>
      <c r="U4508">
        <v>14</v>
      </c>
      <c r="V4508">
        <v>100696</v>
      </c>
      <c r="W4508">
        <v>15</v>
      </c>
      <c r="X4508">
        <v>100694</v>
      </c>
      <c r="Y4508">
        <v>16</v>
      </c>
      <c r="Z4508">
        <v>100696</v>
      </c>
      <c r="AA4508">
        <v>17</v>
      </c>
      <c r="AB4508">
        <v>100694</v>
      </c>
      <c r="AC4508">
        <v>19</v>
      </c>
      <c r="AD4508">
        <v>100694</v>
      </c>
      <c r="AE4508">
        <v>20</v>
      </c>
      <c r="AF4508">
        <v>202318</v>
      </c>
      <c r="AG4508">
        <v>18</v>
      </c>
      <c r="AH4508" t="e">
        <f>VLOOKUP(AF4508,关卡难度线!B:H,11,0)</f>
        <v>#N/A</v>
      </c>
    </row>
    <row r="4509" spans="14:34">
      <c r="N4509" s="14">
        <v>100695</v>
      </c>
      <c r="O4509">
        <v>11</v>
      </c>
      <c r="P4509">
        <v>100696</v>
      </c>
      <c r="Q4509">
        <v>12</v>
      </c>
      <c r="R4509">
        <v>100694</v>
      </c>
      <c r="S4509">
        <v>13</v>
      </c>
      <c r="T4509">
        <v>100694</v>
      </c>
      <c r="U4509">
        <v>14</v>
      </c>
      <c r="V4509">
        <v>100694</v>
      </c>
      <c r="W4509">
        <v>15</v>
      </c>
      <c r="X4509">
        <v>100694</v>
      </c>
      <c r="Y4509">
        <v>16</v>
      </c>
      <c r="Z4509">
        <v>100695</v>
      </c>
      <c r="AA4509">
        <v>17</v>
      </c>
      <c r="AB4509">
        <v>100695</v>
      </c>
      <c r="AC4509">
        <v>19</v>
      </c>
      <c r="AD4509">
        <v>100695</v>
      </c>
      <c r="AE4509">
        <v>20</v>
      </c>
      <c r="AF4509">
        <v>202319</v>
      </c>
      <c r="AG4509">
        <v>18</v>
      </c>
      <c r="AH4509" t="e">
        <f>VLOOKUP(AF4509,关卡难度线!B:H,11,0)</f>
        <v>#N/A</v>
      </c>
    </row>
    <row r="4510" spans="14:34">
      <c r="N4510" s="14">
        <v>100694</v>
      </c>
      <c r="O4510">
        <v>11</v>
      </c>
      <c r="P4510">
        <v>100696</v>
      </c>
      <c r="Q4510">
        <v>12</v>
      </c>
      <c r="R4510">
        <v>100695</v>
      </c>
      <c r="S4510">
        <v>13</v>
      </c>
      <c r="T4510">
        <v>100695</v>
      </c>
      <c r="U4510">
        <v>14</v>
      </c>
      <c r="V4510">
        <v>100695</v>
      </c>
      <c r="W4510">
        <v>15</v>
      </c>
      <c r="X4510">
        <v>100694</v>
      </c>
      <c r="Y4510">
        <v>16</v>
      </c>
      <c r="Z4510">
        <v>100695</v>
      </c>
      <c r="AA4510">
        <v>17</v>
      </c>
      <c r="AB4510">
        <v>100694</v>
      </c>
      <c r="AC4510">
        <v>19</v>
      </c>
      <c r="AD4510">
        <v>100695</v>
      </c>
      <c r="AE4510">
        <v>20</v>
      </c>
      <c r="AF4510">
        <v>202320</v>
      </c>
      <c r="AG4510">
        <v>18</v>
      </c>
      <c r="AH4510" t="e">
        <f>VLOOKUP(AF4510,关卡难度线!B:H,11,0)</f>
        <v>#N/A</v>
      </c>
    </row>
    <row r="4511" spans="14:34">
      <c r="N4511" s="14">
        <v>100695</v>
      </c>
      <c r="O4511">
        <v>11</v>
      </c>
      <c r="P4511">
        <v>100694</v>
      </c>
      <c r="Q4511">
        <v>12</v>
      </c>
      <c r="R4511">
        <v>100695</v>
      </c>
      <c r="S4511">
        <v>13</v>
      </c>
      <c r="T4511">
        <v>100695</v>
      </c>
      <c r="U4511">
        <v>14</v>
      </c>
      <c r="V4511">
        <v>100694</v>
      </c>
      <c r="W4511">
        <v>15</v>
      </c>
      <c r="X4511">
        <v>100695</v>
      </c>
      <c r="Y4511">
        <v>16</v>
      </c>
      <c r="Z4511">
        <v>100696</v>
      </c>
      <c r="AA4511">
        <v>17</v>
      </c>
      <c r="AB4511">
        <v>100695</v>
      </c>
      <c r="AC4511">
        <v>19</v>
      </c>
      <c r="AD4511">
        <v>100696</v>
      </c>
      <c r="AE4511">
        <v>20</v>
      </c>
      <c r="AF4511">
        <v>202311</v>
      </c>
      <c r="AG4511">
        <v>18</v>
      </c>
      <c r="AH4511" t="e">
        <f>VLOOKUP(AF4511,关卡难度线!B:H,11,0)</f>
        <v>#N/A</v>
      </c>
    </row>
    <row r="4512" spans="14:34">
      <c r="N4512" s="14">
        <v>100695</v>
      </c>
      <c r="O4512">
        <v>11</v>
      </c>
      <c r="P4512">
        <v>100696</v>
      </c>
      <c r="Q4512">
        <v>12</v>
      </c>
      <c r="R4512">
        <v>100696</v>
      </c>
      <c r="S4512">
        <v>13</v>
      </c>
      <c r="T4512">
        <v>100694</v>
      </c>
      <c r="U4512">
        <v>14</v>
      </c>
      <c r="V4512">
        <v>100696</v>
      </c>
      <c r="W4512">
        <v>15</v>
      </c>
      <c r="X4512">
        <v>100694</v>
      </c>
      <c r="Y4512">
        <v>16</v>
      </c>
      <c r="Z4512">
        <v>100695</v>
      </c>
      <c r="AA4512">
        <v>17</v>
      </c>
      <c r="AB4512">
        <v>100696</v>
      </c>
      <c r="AC4512">
        <v>19</v>
      </c>
      <c r="AD4512">
        <v>100696</v>
      </c>
      <c r="AE4512">
        <v>20</v>
      </c>
      <c r="AF4512">
        <v>202312</v>
      </c>
      <c r="AG4512">
        <v>18</v>
      </c>
      <c r="AH4512" t="e">
        <f>VLOOKUP(AF4512,关卡难度线!B:H,11,0)</f>
        <v>#N/A</v>
      </c>
    </row>
    <row r="4513" spans="14:34">
      <c r="N4513" s="14">
        <v>100694</v>
      </c>
      <c r="O4513">
        <v>11</v>
      </c>
      <c r="P4513">
        <v>100696</v>
      </c>
      <c r="Q4513">
        <v>12</v>
      </c>
      <c r="R4513">
        <v>100695</v>
      </c>
      <c r="S4513">
        <v>13</v>
      </c>
      <c r="T4513">
        <v>100695</v>
      </c>
      <c r="U4513">
        <v>14</v>
      </c>
      <c r="V4513">
        <v>100695</v>
      </c>
      <c r="W4513">
        <v>15</v>
      </c>
      <c r="X4513">
        <v>100696</v>
      </c>
      <c r="Y4513">
        <v>16</v>
      </c>
      <c r="Z4513">
        <v>100694</v>
      </c>
      <c r="AA4513">
        <v>17</v>
      </c>
      <c r="AB4513">
        <v>100696</v>
      </c>
      <c r="AC4513">
        <v>19</v>
      </c>
      <c r="AD4513">
        <v>100696</v>
      </c>
      <c r="AE4513">
        <v>20</v>
      </c>
      <c r="AF4513">
        <v>202313</v>
      </c>
      <c r="AG4513">
        <v>18</v>
      </c>
      <c r="AH4513" t="e">
        <f>VLOOKUP(AF4513,关卡难度线!B:H,11,0)</f>
        <v>#N/A</v>
      </c>
    </row>
    <row r="4514" spans="14:34">
      <c r="N4514" s="14">
        <v>100694</v>
      </c>
      <c r="O4514">
        <v>11</v>
      </c>
      <c r="P4514">
        <v>100695</v>
      </c>
      <c r="Q4514">
        <v>12</v>
      </c>
      <c r="R4514">
        <v>100696</v>
      </c>
      <c r="S4514">
        <v>13</v>
      </c>
      <c r="T4514">
        <v>100694</v>
      </c>
      <c r="U4514">
        <v>14</v>
      </c>
      <c r="V4514">
        <v>100696</v>
      </c>
      <c r="W4514">
        <v>15</v>
      </c>
      <c r="X4514">
        <v>100695</v>
      </c>
      <c r="Y4514">
        <v>16</v>
      </c>
      <c r="Z4514">
        <v>100696</v>
      </c>
      <c r="AA4514">
        <v>17</v>
      </c>
      <c r="AB4514">
        <v>100694</v>
      </c>
      <c r="AC4514">
        <v>19</v>
      </c>
      <c r="AD4514">
        <v>100695</v>
      </c>
      <c r="AE4514">
        <v>20</v>
      </c>
      <c r="AF4514">
        <v>202314</v>
      </c>
      <c r="AG4514">
        <v>18</v>
      </c>
      <c r="AH4514" t="e">
        <f>VLOOKUP(AF4514,关卡难度线!B:H,11,0)</f>
        <v>#N/A</v>
      </c>
    </row>
    <row r="4515" spans="14:34">
      <c r="N4515" s="14">
        <v>100696</v>
      </c>
      <c r="O4515">
        <v>11</v>
      </c>
      <c r="P4515">
        <v>100695</v>
      </c>
      <c r="Q4515">
        <v>12</v>
      </c>
      <c r="R4515">
        <v>100696</v>
      </c>
      <c r="S4515">
        <v>13</v>
      </c>
      <c r="T4515">
        <v>100694</v>
      </c>
      <c r="U4515">
        <v>14</v>
      </c>
      <c r="V4515">
        <v>100696</v>
      </c>
      <c r="W4515">
        <v>15</v>
      </c>
      <c r="X4515">
        <v>100695</v>
      </c>
      <c r="Y4515">
        <v>16</v>
      </c>
      <c r="Z4515">
        <v>100695</v>
      </c>
      <c r="AA4515">
        <v>17</v>
      </c>
      <c r="AB4515">
        <v>100695</v>
      </c>
      <c r="AC4515">
        <v>19</v>
      </c>
      <c r="AD4515">
        <v>100694</v>
      </c>
      <c r="AE4515">
        <v>20</v>
      </c>
      <c r="AF4515">
        <v>202315</v>
      </c>
      <c r="AG4515">
        <v>18</v>
      </c>
      <c r="AH4515" t="e">
        <f>VLOOKUP(AF4515,关卡难度线!B:H,11,0)</f>
        <v>#N/A</v>
      </c>
    </row>
    <row r="4516" spans="14:34">
      <c r="N4516" s="14">
        <v>100696</v>
      </c>
      <c r="O4516">
        <v>11</v>
      </c>
      <c r="P4516">
        <v>100695</v>
      </c>
      <c r="Q4516">
        <v>12</v>
      </c>
      <c r="R4516">
        <v>100695</v>
      </c>
      <c r="S4516">
        <v>13</v>
      </c>
      <c r="T4516">
        <v>100695</v>
      </c>
      <c r="U4516">
        <v>14</v>
      </c>
      <c r="V4516">
        <v>100696</v>
      </c>
      <c r="W4516">
        <v>15</v>
      </c>
      <c r="X4516">
        <v>100695</v>
      </c>
      <c r="Y4516">
        <v>16</v>
      </c>
      <c r="Z4516">
        <v>100696</v>
      </c>
      <c r="AA4516">
        <v>17</v>
      </c>
      <c r="AB4516">
        <v>100694</v>
      </c>
      <c r="AC4516">
        <v>19</v>
      </c>
      <c r="AD4516">
        <v>100694</v>
      </c>
      <c r="AE4516">
        <v>20</v>
      </c>
      <c r="AF4516">
        <v>202316</v>
      </c>
      <c r="AG4516">
        <v>18</v>
      </c>
      <c r="AH4516" t="e">
        <f>VLOOKUP(AF4516,关卡难度线!B:H,11,0)</f>
        <v>#N/A</v>
      </c>
    </row>
    <row r="4517" spans="14:34">
      <c r="N4517" s="14">
        <v>100696</v>
      </c>
      <c r="O4517">
        <v>11</v>
      </c>
      <c r="P4517">
        <v>100694</v>
      </c>
      <c r="Q4517">
        <v>12</v>
      </c>
      <c r="R4517">
        <v>100694</v>
      </c>
      <c r="S4517">
        <v>13</v>
      </c>
      <c r="T4517">
        <v>100696</v>
      </c>
      <c r="U4517">
        <v>14</v>
      </c>
      <c r="V4517">
        <v>100695</v>
      </c>
      <c r="W4517">
        <v>15</v>
      </c>
      <c r="X4517">
        <v>100694</v>
      </c>
      <c r="Y4517">
        <v>16</v>
      </c>
      <c r="Z4517">
        <v>100695</v>
      </c>
      <c r="AA4517">
        <v>17</v>
      </c>
      <c r="AB4517">
        <v>100694</v>
      </c>
      <c r="AC4517">
        <v>19</v>
      </c>
      <c r="AD4517">
        <v>100695</v>
      </c>
      <c r="AE4517">
        <v>20</v>
      </c>
      <c r="AF4517">
        <v>202317</v>
      </c>
      <c r="AG4517">
        <v>18</v>
      </c>
      <c r="AH4517" t="e">
        <f>VLOOKUP(AF4517,关卡难度线!B:H,11,0)</f>
        <v>#N/A</v>
      </c>
    </row>
    <row r="4518" spans="14:34">
      <c r="N4518" s="14">
        <v>100694</v>
      </c>
      <c r="O4518">
        <v>11</v>
      </c>
      <c r="P4518">
        <v>100694</v>
      </c>
      <c r="Q4518">
        <v>12</v>
      </c>
      <c r="R4518">
        <v>100695</v>
      </c>
      <c r="S4518">
        <v>13</v>
      </c>
      <c r="T4518">
        <v>100696</v>
      </c>
      <c r="U4518">
        <v>14</v>
      </c>
      <c r="V4518">
        <v>100696</v>
      </c>
      <c r="W4518">
        <v>15</v>
      </c>
      <c r="X4518">
        <v>100694</v>
      </c>
      <c r="Y4518">
        <v>16</v>
      </c>
      <c r="Z4518">
        <v>100696</v>
      </c>
      <c r="AA4518">
        <v>17</v>
      </c>
      <c r="AB4518">
        <v>100694</v>
      </c>
      <c r="AC4518">
        <v>19</v>
      </c>
      <c r="AD4518">
        <v>100694</v>
      </c>
      <c r="AE4518">
        <v>20</v>
      </c>
      <c r="AF4518">
        <v>202318</v>
      </c>
      <c r="AG4518">
        <v>18</v>
      </c>
      <c r="AH4518" t="e">
        <f>VLOOKUP(AF4518,关卡难度线!B:H,11,0)</f>
        <v>#N/A</v>
      </c>
    </row>
    <row r="4519" spans="14:34">
      <c r="N4519" s="14">
        <v>100695</v>
      </c>
      <c r="O4519">
        <v>11</v>
      </c>
      <c r="P4519">
        <v>100696</v>
      </c>
      <c r="Q4519">
        <v>12</v>
      </c>
      <c r="R4519">
        <v>100694</v>
      </c>
      <c r="S4519">
        <v>13</v>
      </c>
      <c r="T4519">
        <v>100694</v>
      </c>
      <c r="U4519">
        <v>14</v>
      </c>
      <c r="V4519">
        <v>100694</v>
      </c>
      <c r="W4519">
        <v>15</v>
      </c>
      <c r="X4519">
        <v>100694</v>
      </c>
      <c r="Y4519">
        <v>16</v>
      </c>
      <c r="Z4519">
        <v>100695</v>
      </c>
      <c r="AA4519">
        <v>17</v>
      </c>
      <c r="AB4519">
        <v>100695</v>
      </c>
      <c r="AC4519">
        <v>19</v>
      </c>
      <c r="AD4519">
        <v>100695</v>
      </c>
      <c r="AE4519">
        <v>20</v>
      </c>
      <c r="AF4519">
        <v>202319</v>
      </c>
      <c r="AG4519">
        <v>18</v>
      </c>
      <c r="AH4519" t="e">
        <f>VLOOKUP(AF4519,关卡难度线!B:H,11,0)</f>
        <v>#N/A</v>
      </c>
    </row>
    <row r="4520" spans="14:34">
      <c r="N4520" s="14">
        <v>100694</v>
      </c>
      <c r="O4520">
        <v>11</v>
      </c>
      <c r="P4520">
        <v>100696</v>
      </c>
      <c r="Q4520">
        <v>12</v>
      </c>
      <c r="R4520">
        <v>100695</v>
      </c>
      <c r="S4520">
        <v>13</v>
      </c>
      <c r="T4520">
        <v>100695</v>
      </c>
      <c r="U4520">
        <v>14</v>
      </c>
      <c r="V4520">
        <v>100695</v>
      </c>
      <c r="W4520">
        <v>15</v>
      </c>
      <c r="X4520">
        <v>100694</v>
      </c>
      <c r="Y4520">
        <v>16</v>
      </c>
      <c r="Z4520">
        <v>100695</v>
      </c>
      <c r="AA4520">
        <v>17</v>
      </c>
      <c r="AB4520">
        <v>100694</v>
      </c>
      <c r="AC4520">
        <v>19</v>
      </c>
      <c r="AD4520">
        <v>100695</v>
      </c>
      <c r="AE4520">
        <v>20</v>
      </c>
      <c r="AF4520">
        <v>202320</v>
      </c>
      <c r="AG4520">
        <v>18</v>
      </c>
      <c r="AH4520" t="e">
        <f>VLOOKUP(AF4520,关卡难度线!B:H,11,0)</f>
        <v>#N/A</v>
      </c>
    </row>
    <row r="4521" spans="14:34">
      <c r="N4521" s="14">
        <v>100699</v>
      </c>
      <c r="O4521">
        <v>11</v>
      </c>
      <c r="P4521">
        <v>100697</v>
      </c>
      <c r="Q4521">
        <v>12</v>
      </c>
      <c r="R4521">
        <v>100697</v>
      </c>
      <c r="S4521">
        <v>13</v>
      </c>
      <c r="T4521">
        <v>100699</v>
      </c>
      <c r="U4521">
        <v>14</v>
      </c>
      <c r="V4521">
        <v>100698</v>
      </c>
      <c r="W4521">
        <v>15</v>
      </c>
      <c r="X4521">
        <v>100698</v>
      </c>
      <c r="Y4521">
        <v>16</v>
      </c>
      <c r="Z4521">
        <v>100697</v>
      </c>
      <c r="AA4521">
        <v>17</v>
      </c>
      <c r="AB4521">
        <v>100698</v>
      </c>
      <c r="AC4521">
        <v>19</v>
      </c>
      <c r="AD4521">
        <v>100699</v>
      </c>
      <c r="AE4521">
        <v>20</v>
      </c>
      <c r="AF4521">
        <v>202321</v>
      </c>
      <c r="AG4521">
        <v>18</v>
      </c>
      <c r="AH4521" t="e">
        <f>VLOOKUP(AF4521,关卡难度线!B:H,11,0)</f>
        <v>#N/A</v>
      </c>
    </row>
    <row r="4522" spans="14:34">
      <c r="N4522" s="14">
        <v>100699</v>
      </c>
      <c r="O4522">
        <v>11</v>
      </c>
      <c r="P4522">
        <v>100697</v>
      </c>
      <c r="Q4522">
        <v>12</v>
      </c>
      <c r="R4522">
        <v>100697</v>
      </c>
      <c r="S4522">
        <v>13</v>
      </c>
      <c r="T4522">
        <v>100697</v>
      </c>
      <c r="U4522">
        <v>14</v>
      </c>
      <c r="V4522">
        <v>100697</v>
      </c>
      <c r="W4522">
        <v>15</v>
      </c>
      <c r="X4522">
        <v>100698</v>
      </c>
      <c r="Y4522">
        <v>16</v>
      </c>
      <c r="Z4522">
        <v>100697</v>
      </c>
      <c r="AA4522">
        <v>17</v>
      </c>
      <c r="AB4522">
        <v>100698</v>
      </c>
      <c r="AC4522">
        <v>19</v>
      </c>
      <c r="AD4522">
        <v>100697</v>
      </c>
      <c r="AE4522">
        <v>20</v>
      </c>
      <c r="AF4522">
        <v>202322</v>
      </c>
      <c r="AG4522">
        <v>18</v>
      </c>
      <c r="AH4522" t="e">
        <f>VLOOKUP(AF4522,关卡难度线!B:H,11,0)</f>
        <v>#N/A</v>
      </c>
    </row>
    <row r="4523" spans="14:34">
      <c r="N4523" s="14">
        <v>100698</v>
      </c>
      <c r="O4523">
        <v>11</v>
      </c>
      <c r="P4523">
        <v>100698</v>
      </c>
      <c r="Q4523">
        <v>12</v>
      </c>
      <c r="R4523">
        <v>100699</v>
      </c>
      <c r="S4523">
        <v>13</v>
      </c>
      <c r="T4523">
        <v>100698</v>
      </c>
      <c r="U4523">
        <v>14</v>
      </c>
      <c r="V4523">
        <v>100698</v>
      </c>
      <c r="W4523">
        <v>15</v>
      </c>
      <c r="X4523">
        <v>100699</v>
      </c>
      <c r="Y4523">
        <v>16</v>
      </c>
      <c r="Z4523">
        <v>100699</v>
      </c>
      <c r="AA4523">
        <v>17</v>
      </c>
      <c r="AB4523">
        <v>100697</v>
      </c>
      <c r="AC4523">
        <v>19</v>
      </c>
      <c r="AD4523">
        <v>100699</v>
      </c>
      <c r="AE4523">
        <v>20</v>
      </c>
      <c r="AF4523">
        <v>202323</v>
      </c>
      <c r="AG4523">
        <v>18</v>
      </c>
      <c r="AH4523" t="e">
        <f>VLOOKUP(AF4523,关卡难度线!B:H,11,0)</f>
        <v>#N/A</v>
      </c>
    </row>
    <row r="4524" spans="14:34">
      <c r="N4524" s="14">
        <v>100699</v>
      </c>
      <c r="O4524">
        <v>11</v>
      </c>
      <c r="P4524">
        <v>100698</v>
      </c>
      <c r="Q4524">
        <v>12</v>
      </c>
      <c r="R4524">
        <v>100699</v>
      </c>
      <c r="S4524">
        <v>13</v>
      </c>
      <c r="T4524">
        <v>100698</v>
      </c>
      <c r="U4524">
        <v>14</v>
      </c>
      <c r="V4524">
        <v>100699</v>
      </c>
      <c r="W4524">
        <v>15</v>
      </c>
      <c r="X4524">
        <v>100699</v>
      </c>
      <c r="Y4524">
        <v>16</v>
      </c>
      <c r="Z4524">
        <v>100698</v>
      </c>
      <c r="AA4524">
        <v>17</v>
      </c>
      <c r="AB4524">
        <v>100698</v>
      </c>
      <c r="AC4524">
        <v>19</v>
      </c>
      <c r="AD4524">
        <v>100699</v>
      </c>
      <c r="AE4524">
        <v>20</v>
      </c>
      <c r="AF4524">
        <v>202324</v>
      </c>
      <c r="AG4524">
        <v>18</v>
      </c>
      <c r="AH4524" t="e">
        <f>VLOOKUP(AF4524,关卡难度线!B:H,11,0)</f>
        <v>#N/A</v>
      </c>
    </row>
    <row r="4525" spans="14:34">
      <c r="N4525" s="14">
        <v>100698</v>
      </c>
      <c r="O4525">
        <v>11</v>
      </c>
      <c r="P4525">
        <v>100698</v>
      </c>
      <c r="Q4525">
        <v>12</v>
      </c>
      <c r="R4525">
        <v>100699</v>
      </c>
      <c r="S4525">
        <v>13</v>
      </c>
      <c r="T4525">
        <v>100698</v>
      </c>
      <c r="U4525">
        <v>14</v>
      </c>
      <c r="V4525">
        <v>100698</v>
      </c>
      <c r="W4525">
        <v>15</v>
      </c>
      <c r="X4525">
        <v>100699</v>
      </c>
      <c r="Y4525">
        <v>16</v>
      </c>
      <c r="Z4525">
        <v>100697</v>
      </c>
      <c r="AA4525">
        <v>17</v>
      </c>
      <c r="AB4525">
        <v>100699</v>
      </c>
      <c r="AC4525">
        <v>19</v>
      </c>
      <c r="AD4525">
        <v>100699</v>
      </c>
      <c r="AE4525">
        <v>20</v>
      </c>
      <c r="AF4525">
        <v>202325</v>
      </c>
      <c r="AG4525">
        <v>18</v>
      </c>
      <c r="AH4525" t="e">
        <f>VLOOKUP(AF4525,关卡难度线!B:H,11,0)</f>
        <v>#N/A</v>
      </c>
    </row>
    <row r="4526" spans="14:34">
      <c r="N4526" s="14">
        <v>100697</v>
      </c>
      <c r="O4526">
        <v>11</v>
      </c>
      <c r="P4526">
        <v>100698</v>
      </c>
      <c r="Q4526">
        <v>12</v>
      </c>
      <c r="R4526">
        <v>100697</v>
      </c>
      <c r="S4526">
        <v>13</v>
      </c>
      <c r="T4526">
        <v>100699</v>
      </c>
      <c r="U4526">
        <v>14</v>
      </c>
      <c r="V4526">
        <v>100698</v>
      </c>
      <c r="W4526">
        <v>15</v>
      </c>
      <c r="X4526">
        <v>100697</v>
      </c>
      <c r="Y4526">
        <v>16</v>
      </c>
      <c r="Z4526">
        <v>100698</v>
      </c>
      <c r="AA4526">
        <v>17</v>
      </c>
      <c r="AB4526">
        <v>100698</v>
      </c>
      <c r="AC4526">
        <v>19</v>
      </c>
      <c r="AD4526">
        <v>100697</v>
      </c>
      <c r="AE4526">
        <v>20</v>
      </c>
      <c r="AF4526">
        <v>202326</v>
      </c>
      <c r="AG4526">
        <v>18</v>
      </c>
      <c r="AH4526" t="e">
        <f>VLOOKUP(AF4526,关卡难度线!B:H,11,0)</f>
        <v>#N/A</v>
      </c>
    </row>
    <row r="4527" spans="14:34">
      <c r="N4527" s="14">
        <v>100699</v>
      </c>
      <c r="O4527">
        <v>11</v>
      </c>
      <c r="P4527">
        <v>100697</v>
      </c>
      <c r="Q4527">
        <v>12</v>
      </c>
      <c r="R4527">
        <v>100699</v>
      </c>
      <c r="S4527">
        <v>13</v>
      </c>
      <c r="T4527">
        <v>100697</v>
      </c>
      <c r="U4527">
        <v>14</v>
      </c>
      <c r="V4527">
        <v>100699</v>
      </c>
      <c r="W4527">
        <v>15</v>
      </c>
      <c r="X4527">
        <v>100699</v>
      </c>
      <c r="Y4527">
        <v>16</v>
      </c>
      <c r="Z4527">
        <v>100698</v>
      </c>
      <c r="AA4527">
        <v>17</v>
      </c>
      <c r="AB4527">
        <v>100699</v>
      </c>
      <c r="AC4527">
        <v>19</v>
      </c>
      <c r="AD4527">
        <v>100699</v>
      </c>
      <c r="AE4527">
        <v>20</v>
      </c>
      <c r="AF4527">
        <v>202327</v>
      </c>
      <c r="AG4527">
        <v>18</v>
      </c>
      <c r="AH4527" t="e">
        <f>VLOOKUP(AF4527,关卡难度线!B:H,11,0)</f>
        <v>#N/A</v>
      </c>
    </row>
    <row r="4528" spans="14:34">
      <c r="N4528" s="14">
        <v>100699</v>
      </c>
      <c r="O4528">
        <v>11</v>
      </c>
      <c r="P4528">
        <v>100698</v>
      </c>
      <c r="Q4528">
        <v>12</v>
      </c>
      <c r="R4528">
        <v>100699</v>
      </c>
      <c r="S4528">
        <v>13</v>
      </c>
      <c r="T4528">
        <v>100697</v>
      </c>
      <c r="U4528">
        <v>14</v>
      </c>
      <c r="V4528">
        <v>100697</v>
      </c>
      <c r="W4528">
        <v>15</v>
      </c>
      <c r="X4528">
        <v>100698</v>
      </c>
      <c r="Y4528">
        <v>16</v>
      </c>
      <c r="Z4528">
        <v>100699</v>
      </c>
      <c r="AA4528">
        <v>17</v>
      </c>
      <c r="AB4528">
        <v>100697</v>
      </c>
      <c r="AC4528">
        <v>19</v>
      </c>
      <c r="AD4528">
        <v>100699</v>
      </c>
      <c r="AE4528">
        <v>20</v>
      </c>
      <c r="AF4528">
        <v>202328</v>
      </c>
      <c r="AG4528">
        <v>18</v>
      </c>
      <c r="AH4528" t="e">
        <f>VLOOKUP(AF4528,关卡难度线!B:H,11,0)</f>
        <v>#N/A</v>
      </c>
    </row>
    <row r="4529" spans="14:34">
      <c r="N4529" s="14">
        <v>100698</v>
      </c>
      <c r="O4529">
        <v>11</v>
      </c>
      <c r="P4529">
        <v>100698</v>
      </c>
      <c r="Q4529">
        <v>12</v>
      </c>
      <c r="R4529">
        <v>100698</v>
      </c>
      <c r="S4529">
        <v>13</v>
      </c>
      <c r="T4529">
        <v>100699</v>
      </c>
      <c r="U4529">
        <v>14</v>
      </c>
      <c r="V4529">
        <v>100699</v>
      </c>
      <c r="W4529">
        <v>15</v>
      </c>
      <c r="X4529">
        <v>100699</v>
      </c>
      <c r="Y4529">
        <v>16</v>
      </c>
      <c r="Z4529">
        <v>100697</v>
      </c>
      <c r="AA4529">
        <v>17</v>
      </c>
      <c r="AB4529">
        <v>100699</v>
      </c>
      <c r="AC4529">
        <v>19</v>
      </c>
      <c r="AD4529">
        <v>100699</v>
      </c>
      <c r="AE4529">
        <v>20</v>
      </c>
      <c r="AF4529">
        <v>202329</v>
      </c>
      <c r="AG4529">
        <v>18</v>
      </c>
      <c r="AH4529" t="e">
        <f>VLOOKUP(AF4529,关卡难度线!B:H,11,0)</f>
        <v>#N/A</v>
      </c>
    </row>
    <row r="4530" spans="14:34">
      <c r="N4530" s="14">
        <v>100699</v>
      </c>
      <c r="O4530">
        <v>11</v>
      </c>
      <c r="P4530">
        <v>100699</v>
      </c>
      <c r="Q4530">
        <v>12</v>
      </c>
      <c r="R4530">
        <v>100699</v>
      </c>
      <c r="S4530">
        <v>13</v>
      </c>
      <c r="T4530">
        <v>100697</v>
      </c>
      <c r="U4530">
        <v>14</v>
      </c>
      <c r="V4530">
        <v>100697</v>
      </c>
      <c r="W4530">
        <v>15</v>
      </c>
      <c r="X4530">
        <v>100698</v>
      </c>
      <c r="Y4530">
        <v>16</v>
      </c>
      <c r="Z4530">
        <v>100699</v>
      </c>
      <c r="AA4530">
        <v>17</v>
      </c>
      <c r="AB4530">
        <v>100699</v>
      </c>
      <c r="AC4530">
        <v>19</v>
      </c>
      <c r="AD4530">
        <v>100699</v>
      </c>
      <c r="AE4530">
        <v>20</v>
      </c>
      <c r="AF4530">
        <v>202330</v>
      </c>
      <c r="AG4530">
        <v>18</v>
      </c>
      <c r="AH4530" t="e">
        <f>VLOOKUP(AF4530,关卡难度线!B:H,11,0)</f>
        <v>#N/A</v>
      </c>
    </row>
    <row r="4531" spans="14:34">
      <c r="N4531" s="14">
        <v>100699</v>
      </c>
      <c r="O4531">
        <v>11</v>
      </c>
      <c r="P4531">
        <v>100697</v>
      </c>
      <c r="Q4531">
        <v>12</v>
      </c>
      <c r="R4531">
        <v>100697</v>
      </c>
      <c r="S4531">
        <v>13</v>
      </c>
      <c r="T4531">
        <v>100699</v>
      </c>
      <c r="U4531">
        <v>14</v>
      </c>
      <c r="V4531">
        <v>100698</v>
      </c>
      <c r="W4531">
        <v>15</v>
      </c>
      <c r="X4531">
        <v>100698</v>
      </c>
      <c r="Y4531">
        <v>16</v>
      </c>
      <c r="Z4531">
        <v>100697</v>
      </c>
      <c r="AA4531">
        <v>17</v>
      </c>
      <c r="AB4531">
        <v>100698</v>
      </c>
      <c r="AC4531">
        <v>19</v>
      </c>
      <c r="AD4531">
        <v>100699</v>
      </c>
      <c r="AE4531">
        <v>20</v>
      </c>
      <c r="AF4531">
        <v>202321</v>
      </c>
      <c r="AG4531">
        <v>18</v>
      </c>
      <c r="AH4531" t="e">
        <f>VLOOKUP(AF4531,关卡难度线!B:H,11,0)</f>
        <v>#N/A</v>
      </c>
    </row>
    <row r="4532" spans="14:34">
      <c r="N4532" s="14">
        <v>100699</v>
      </c>
      <c r="O4532">
        <v>11</v>
      </c>
      <c r="P4532">
        <v>100697</v>
      </c>
      <c r="Q4532">
        <v>12</v>
      </c>
      <c r="R4532">
        <v>100697</v>
      </c>
      <c r="S4532">
        <v>13</v>
      </c>
      <c r="T4532">
        <v>100697</v>
      </c>
      <c r="U4532">
        <v>14</v>
      </c>
      <c r="V4532">
        <v>100697</v>
      </c>
      <c r="W4532">
        <v>15</v>
      </c>
      <c r="X4532">
        <v>100698</v>
      </c>
      <c r="Y4532">
        <v>16</v>
      </c>
      <c r="Z4532">
        <v>100697</v>
      </c>
      <c r="AA4532">
        <v>17</v>
      </c>
      <c r="AB4532">
        <v>100698</v>
      </c>
      <c r="AC4532">
        <v>19</v>
      </c>
      <c r="AD4532">
        <v>100697</v>
      </c>
      <c r="AE4532">
        <v>20</v>
      </c>
      <c r="AF4532">
        <v>202322</v>
      </c>
      <c r="AG4532">
        <v>18</v>
      </c>
      <c r="AH4532" t="e">
        <f>VLOOKUP(AF4532,关卡难度线!B:H,11,0)</f>
        <v>#N/A</v>
      </c>
    </row>
    <row r="4533" spans="14:34">
      <c r="N4533" s="14">
        <v>100698</v>
      </c>
      <c r="O4533">
        <v>11</v>
      </c>
      <c r="P4533">
        <v>100698</v>
      </c>
      <c r="Q4533">
        <v>12</v>
      </c>
      <c r="R4533">
        <v>100699</v>
      </c>
      <c r="S4533">
        <v>13</v>
      </c>
      <c r="T4533">
        <v>100698</v>
      </c>
      <c r="U4533">
        <v>14</v>
      </c>
      <c r="V4533">
        <v>100698</v>
      </c>
      <c r="W4533">
        <v>15</v>
      </c>
      <c r="X4533">
        <v>100699</v>
      </c>
      <c r="Y4533">
        <v>16</v>
      </c>
      <c r="Z4533">
        <v>100699</v>
      </c>
      <c r="AA4533">
        <v>17</v>
      </c>
      <c r="AB4533">
        <v>100697</v>
      </c>
      <c r="AC4533">
        <v>19</v>
      </c>
      <c r="AD4533">
        <v>100699</v>
      </c>
      <c r="AE4533">
        <v>20</v>
      </c>
      <c r="AF4533">
        <v>202323</v>
      </c>
      <c r="AG4533">
        <v>18</v>
      </c>
      <c r="AH4533" t="e">
        <f>VLOOKUP(AF4533,关卡难度线!B:H,11,0)</f>
        <v>#N/A</v>
      </c>
    </row>
    <row r="4534" spans="14:34">
      <c r="N4534" s="14">
        <v>100699</v>
      </c>
      <c r="O4534">
        <v>11</v>
      </c>
      <c r="P4534">
        <v>100698</v>
      </c>
      <c r="Q4534">
        <v>12</v>
      </c>
      <c r="R4534">
        <v>100699</v>
      </c>
      <c r="S4534">
        <v>13</v>
      </c>
      <c r="T4534">
        <v>100698</v>
      </c>
      <c r="U4534">
        <v>14</v>
      </c>
      <c r="V4534">
        <v>100699</v>
      </c>
      <c r="W4534">
        <v>15</v>
      </c>
      <c r="X4534">
        <v>100699</v>
      </c>
      <c r="Y4534">
        <v>16</v>
      </c>
      <c r="Z4534">
        <v>100698</v>
      </c>
      <c r="AA4534">
        <v>17</v>
      </c>
      <c r="AB4534">
        <v>100698</v>
      </c>
      <c r="AC4534">
        <v>19</v>
      </c>
      <c r="AD4534">
        <v>100699</v>
      </c>
      <c r="AE4534">
        <v>20</v>
      </c>
      <c r="AF4534">
        <v>202324</v>
      </c>
      <c r="AG4534">
        <v>18</v>
      </c>
      <c r="AH4534" t="e">
        <f>VLOOKUP(AF4534,关卡难度线!B:H,11,0)</f>
        <v>#N/A</v>
      </c>
    </row>
    <row r="4535" spans="14:34">
      <c r="N4535" s="14">
        <v>100698</v>
      </c>
      <c r="O4535">
        <v>11</v>
      </c>
      <c r="P4535">
        <v>100698</v>
      </c>
      <c r="Q4535">
        <v>12</v>
      </c>
      <c r="R4535">
        <v>100699</v>
      </c>
      <c r="S4535">
        <v>13</v>
      </c>
      <c r="T4535">
        <v>100698</v>
      </c>
      <c r="U4535">
        <v>14</v>
      </c>
      <c r="V4535">
        <v>100698</v>
      </c>
      <c r="W4535">
        <v>15</v>
      </c>
      <c r="X4535">
        <v>100699</v>
      </c>
      <c r="Y4535">
        <v>16</v>
      </c>
      <c r="Z4535">
        <v>100697</v>
      </c>
      <c r="AA4535">
        <v>17</v>
      </c>
      <c r="AB4535">
        <v>100699</v>
      </c>
      <c r="AC4535">
        <v>19</v>
      </c>
      <c r="AD4535">
        <v>100699</v>
      </c>
      <c r="AE4535">
        <v>20</v>
      </c>
      <c r="AF4535">
        <v>202325</v>
      </c>
      <c r="AG4535">
        <v>18</v>
      </c>
      <c r="AH4535" t="e">
        <f>VLOOKUP(AF4535,关卡难度线!B:H,11,0)</f>
        <v>#N/A</v>
      </c>
    </row>
    <row r="4536" spans="14:34">
      <c r="N4536" s="14">
        <v>100697</v>
      </c>
      <c r="O4536">
        <v>11</v>
      </c>
      <c r="P4536">
        <v>100698</v>
      </c>
      <c r="Q4536">
        <v>12</v>
      </c>
      <c r="R4536">
        <v>100697</v>
      </c>
      <c r="S4536">
        <v>13</v>
      </c>
      <c r="T4536">
        <v>100699</v>
      </c>
      <c r="U4536">
        <v>14</v>
      </c>
      <c r="V4536">
        <v>100698</v>
      </c>
      <c r="W4536">
        <v>15</v>
      </c>
      <c r="X4536">
        <v>100697</v>
      </c>
      <c r="Y4536">
        <v>16</v>
      </c>
      <c r="Z4536">
        <v>100698</v>
      </c>
      <c r="AA4536">
        <v>17</v>
      </c>
      <c r="AB4536">
        <v>100698</v>
      </c>
      <c r="AC4536">
        <v>19</v>
      </c>
      <c r="AD4536">
        <v>100697</v>
      </c>
      <c r="AE4536">
        <v>20</v>
      </c>
      <c r="AF4536">
        <v>202326</v>
      </c>
      <c r="AG4536">
        <v>18</v>
      </c>
      <c r="AH4536" t="e">
        <f>VLOOKUP(AF4536,关卡难度线!B:H,11,0)</f>
        <v>#N/A</v>
      </c>
    </row>
    <row r="4537" spans="14:34">
      <c r="N4537" s="14">
        <v>100699</v>
      </c>
      <c r="O4537">
        <v>11</v>
      </c>
      <c r="P4537">
        <v>100697</v>
      </c>
      <c r="Q4537">
        <v>12</v>
      </c>
      <c r="R4537">
        <v>100699</v>
      </c>
      <c r="S4537">
        <v>13</v>
      </c>
      <c r="T4537">
        <v>100697</v>
      </c>
      <c r="U4537">
        <v>14</v>
      </c>
      <c r="V4537">
        <v>100699</v>
      </c>
      <c r="W4537">
        <v>15</v>
      </c>
      <c r="X4537">
        <v>100699</v>
      </c>
      <c r="Y4537">
        <v>16</v>
      </c>
      <c r="Z4537">
        <v>100698</v>
      </c>
      <c r="AA4537">
        <v>17</v>
      </c>
      <c r="AB4537">
        <v>100699</v>
      </c>
      <c r="AC4537">
        <v>19</v>
      </c>
      <c r="AD4537">
        <v>100699</v>
      </c>
      <c r="AE4537">
        <v>20</v>
      </c>
      <c r="AF4537">
        <v>202327</v>
      </c>
      <c r="AG4537">
        <v>18</v>
      </c>
      <c r="AH4537" t="e">
        <f>VLOOKUP(AF4537,关卡难度线!B:H,11,0)</f>
        <v>#N/A</v>
      </c>
    </row>
    <row r="4538" spans="14:34">
      <c r="N4538" s="14">
        <v>100699</v>
      </c>
      <c r="O4538">
        <v>11</v>
      </c>
      <c r="P4538">
        <v>100698</v>
      </c>
      <c r="Q4538">
        <v>12</v>
      </c>
      <c r="R4538">
        <v>100699</v>
      </c>
      <c r="S4538">
        <v>13</v>
      </c>
      <c r="T4538">
        <v>100697</v>
      </c>
      <c r="U4538">
        <v>14</v>
      </c>
      <c r="V4538">
        <v>100697</v>
      </c>
      <c r="W4538">
        <v>15</v>
      </c>
      <c r="X4538">
        <v>100698</v>
      </c>
      <c r="Y4538">
        <v>16</v>
      </c>
      <c r="Z4538">
        <v>100699</v>
      </c>
      <c r="AA4538">
        <v>17</v>
      </c>
      <c r="AB4538">
        <v>100697</v>
      </c>
      <c r="AC4538">
        <v>19</v>
      </c>
      <c r="AD4538">
        <v>100699</v>
      </c>
      <c r="AE4538">
        <v>20</v>
      </c>
      <c r="AF4538">
        <v>202328</v>
      </c>
      <c r="AG4538">
        <v>18</v>
      </c>
      <c r="AH4538" t="e">
        <f>VLOOKUP(AF4538,关卡难度线!B:H,11,0)</f>
        <v>#N/A</v>
      </c>
    </row>
    <row r="4539" spans="14:34">
      <c r="N4539" s="14">
        <v>100698</v>
      </c>
      <c r="O4539">
        <v>11</v>
      </c>
      <c r="P4539">
        <v>100698</v>
      </c>
      <c r="Q4539">
        <v>12</v>
      </c>
      <c r="R4539">
        <v>100698</v>
      </c>
      <c r="S4539">
        <v>13</v>
      </c>
      <c r="T4539">
        <v>100699</v>
      </c>
      <c r="U4539">
        <v>14</v>
      </c>
      <c r="V4539">
        <v>100699</v>
      </c>
      <c r="W4539">
        <v>15</v>
      </c>
      <c r="X4539">
        <v>100699</v>
      </c>
      <c r="Y4539">
        <v>16</v>
      </c>
      <c r="Z4539">
        <v>100697</v>
      </c>
      <c r="AA4539">
        <v>17</v>
      </c>
      <c r="AB4539">
        <v>100699</v>
      </c>
      <c r="AC4539">
        <v>19</v>
      </c>
      <c r="AD4539">
        <v>100699</v>
      </c>
      <c r="AE4539">
        <v>20</v>
      </c>
      <c r="AF4539">
        <v>202329</v>
      </c>
      <c r="AG4539">
        <v>18</v>
      </c>
      <c r="AH4539" t="e">
        <f>VLOOKUP(AF4539,关卡难度线!B:H,11,0)</f>
        <v>#N/A</v>
      </c>
    </row>
    <row r="4540" spans="14:34">
      <c r="N4540" s="14">
        <v>100699</v>
      </c>
      <c r="O4540">
        <v>11</v>
      </c>
      <c r="P4540">
        <v>100699</v>
      </c>
      <c r="Q4540">
        <v>12</v>
      </c>
      <c r="R4540">
        <v>100699</v>
      </c>
      <c r="S4540">
        <v>13</v>
      </c>
      <c r="T4540">
        <v>100697</v>
      </c>
      <c r="U4540">
        <v>14</v>
      </c>
      <c r="V4540">
        <v>100697</v>
      </c>
      <c r="W4540">
        <v>15</v>
      </c>
      <c r="X4540">
        <v>100698</v>
      </c>
      <c r="Y4540">
        <v>16</v>
      </c>
      <c r="Z4540">
        <v>100699</v>
      </c>
      <c r="AA4540">
        <v>17</v>
      </c>
      <c r="AB4540">
        <v>100699</v>
      </c>
      <c r="AC4540">
        <v>19</v>
      </c>
      <c r="AD4540">
        <v>100699</v>
      </c>
      <c r="AE4540">
        <v>20</v>
      </c>
      <c r="AF4540">
        <v>202330</v>
      </c>
      <c r="AG4540">
        <v>18</v>
      </c>
      <c r="AH4540" t="e">
        <f>VLOOKUP(AF4540,关卡难度线!B:H,11,0)</f>
        <v>#N/A</v>
      </c>
    </row>
    <row r="4541" spans="14:34">
      <c r="N4541" s="14">
        <v>100700</v>
      </c>
      <c r="O4541">
        <v>11</v>
      </c>
      <c r="P4541">
        <v>100700</v>
      </c>
      <c r="Q4541">
        <v>12</v>
      </c>
      <c r="R4541">
        <v>100700</v>
      </c>
      <c r="S4541">
        <v>13</v>
      </c>
      <c r="T4541">
        <v>100700</v>
      </c>
      <c r="U4541">
        <v>14</v>
      </c>
      <c r="V4541">
        <v>100701</v>
      </c>
      <c r="W4541">
        <v>15</v>
      </c>
      <c r="X4541">
        <v>100701</v>
      </c>
      <c r="Y4541">
        <v>16</v>
      </c>
      <c r="Z4541">
        <v>100701</v>
      </c>
      <c r="AA4541">
        <v>17</v>
      </c>
      <c r="AB4541">
        <v>100702</v>
      </c>
      <c r="AC4541">
        <v>19</v>
      </c>
      <c r="AD4541">
        <v>100702</v>
      </c>
      <c r="AE4541">
        <v>20</v>
      </c>
      <c r="AF4541">
        <v>202331</v>
      </c>
      <c r="AG4541">
        <v>18</v>
      </c>
      <c r="AH4541" t="e">
        <f>VLOOKUP(AF4541,关卡难度线!B:H,11,0)</f>
        <v>#N/A</v>
      </c>
    </row>
    <row r="4542" spans="14:34">
      <c r="N4542" s="14">
        <v>100702</v>
      </c>
      <c r="O4542">
        <v>11</v>
      </c>
      <c r="P4542">
        <v>100702</v>
      </c>
      <c r="Q4542">
        <v>12</v>
      </c>
      <c r="R4542">
        <v>100700</v>
      </c>
      <c r="S4542">
        <v>13</v>
      </c>
      <c r="T4542">
        <v>100701</v>
      </c>
      <c r="U4542">
        <v>14</v>
      </c>
      <c r="V4542">
        <v>100701</v>
      </c>
      <c r="W4542">
        <v>15</v>
      </c>
      <c r="X4542">
        <v>100701</v>
      </c>
      <c r="Y4542">
        <v>16</v>
      </c>
      <c r="Z4542">
        <v>100702</v>
      </c>
      <c r="AA4542">
        <v>17</v>
      </c>
      <c r="AB4542">
        <v>100701</v>
      </c>
      <c r="AC4542">
        <v>19</v>
      </c>
      <c r="AD4542">
        <v>100700</v>
      </c>
      <c r="AE4542">
        <v>20</v>
      </c>
      <c r="AF4542">
        <v>202332</v>
      </c>
      <c r="AG4542">
        <v>18</v>
      </c>
      <c r="AH4542" t="e">
        <f>VLOOKUP(AF4542,关卡难度线!B:H,11,0)</f>
        <v>#N/A</v>
      </c>
    </row>
    <row r="4543" spans="14:34">
      <c r="N4543" s="14">
        <v>100702</v>
      </c>
      <c r="O4543">
        <v>11</v>
      </c>
      <c r="P4543">
        <v>100702</v>
      </c>
      <c r="Q4543">
        <v>12</v>
      </c>
      <c r="R4543">
        <v>100700</v>
      </c>
      <c r="S4543">
        <v>13</v>
      </c>
      <c r="T4543">
        <v>100701</v>
      </c>
      <c r="U4543">
        <v>14</v>
      </c>
      <c r="V4543">
        <v>100702</v>
      </c>
      <c r="W4543">
        <v>15</v>
      </c>
      <c r="X4543">
        <v>100700</v>
      </c>
      <c r="Y4543">
        <v>16</v>
      </c>
      <c r="Z4543">
        <v>100701</v>
      </c>
      <c r="AA4543">
        <v>17</v>
      </c>
      <c r="AB4543">
        <v>100700</v>
      </c>
      <c r="AC4543">
        <v>19</v>
      </c>
      <c r="AD4543">
        <v>100700</v>
      </c>
      <c r="AE4543">
        <v>20</v>
      </c>
      <c r="AF4543">
        <v>202333</v>
      </c>
      <c r="AG4543">
        <v>18</v>
      </c>
      <c r="AH4543" t="e">
        <f>VLOOKUP(AF4543,关卡难度线!B:H,11,0)</f>
        <v>#N/A</v>
      </c>
    </row>
    <row r="4544" spans="14:34">
      <c r="N4544" s="14">
        <v>100700</v>
      </c>
      <c r="O4544">
        <v>11</v>
      </c>
      <c r="P4544">
        <v>100701</v>
      </c>
      <c r="Q4544">
        <v>12</v>
      </c>
      <c r="R4544">
        <v>100702</v>
      </c>
      <c r="S4544">
        <v>13</v>
      </c>
      <c r="T4544">
        <v>100701</v>
      </c>
      <c r="U4544">
        <v>14</v>
      </c>
      <c r="V4544">
        <v>100702</v>
      </c>
      <c r="W4544">
        <v>15</v>
      </c>
      <c r="X4544">
        <v>100701</v>
      </c>
      <c r="Y4544">
        <v>16</v>
      </c>
      <c r="Z4544">
        <v>100700</v>
      </c>
      <c r="AA4544">
        <v>17</v>
      </c>
      <c r="AB4544">
        <v>100700</v>
      </c>
      <c r="AC4544">
        <v>19</v>
      </c>
      <c r="AD4544">
        <v>100701</v>
      </c>
      <c r="AE4544">
        <v>20</v>
      </c>
      <c r="AF4544">
        <v>202334</v>
      </c>
      <c r="AG4544">
        <v>18</v>
      </c>
      <c r="AH4544" t="e">
        <f>VLOOKUP(AF4544,关卡难度线!B:H,11,0)</f>
        <v>#N/A</v>
      </c>
    </row>
    <row r="4545" spans="14:34">
      <c r="N4545" s="14">
        <v>100701</v>
      </c>
      <c r="O4545">
        <v>11</v>
      </c>
      <c r="P4545">
        <v>100701</v>
      </c>
      <c r="Q4545">
        <v>12</v>
      </c>
      <c r="R4545">
        <v>100702</v>
      </c>
      <c r="S4545">
        <v>13</v>
      </c>
      <c r="T4545">
        <v>100700</v>
      </c>
      <c r="U4545">
        <v>14</v>
      </c>
      <c r="V4545">
        <v>100702</v>
      </c>
      <c r="W4545">
        <v>15</v>
      </c>
      <c r="X4545">
        <v>100701</v>
      </c>
      <c r="Y4545">
        <v>16</v>
      </c>
      <c r="Z4545">
        <v>100702</v>
      </c>
      <c r="AA4545">
        <v>17</v>
      </c>
      <c r="AB4545">
        <v>100700</v>
      </c>
      <c r="AC4545">
        <v>19</v>
      </c>
      <c r="AD4545">
        <v>100702</v>
      </c>
      <c r="AE4545">
        <v>20</v>
      </c>
      <c r="AF4545">
        <v>202335</v>
      </c>
      <c r="AG4545">
        <v>18</v>
      </c>
      <c r="AH4545" t="e">
        <f>VLOOKUP(AF4545,关卡难度线!B:H,11,0)</f>
        <v>#N/A</v>
      </c>
    </row>
    <row r="4546" spans="14:34">
      <c r="N4546" s="14">
        <v>100700</v>
      </c>
      <c r="O4546">
        <v>11</v>
      </c>
      <c r="P4546">
        <v>100700</v>
      </c>
      <c r="Q4546">
        <v>12</v>
      </c>
      <c r="R4546">
        <v>100702</v>
      </c>
      <c r="S4546">
        <v>13</v>
      </c>
      <c r="T4546">
        <v>100700</v>
      </c>
      <c r="U4546">
        <v>14</v>
      </c>
      <c r="V4546">
        <v>100701</v>
      </c>
      <c r="W4546">
        <v>15</v>
      </c>
      <c r="X4546">
        <v>100701</v>
      </c>
      <c r="Y4546">
        <v>16</v>
      </c>
      <c r="Z4546">
        <v>100702</v>
      </c>
      <c r="AA4546">
        <v>17</v>
      </c>
      <c r="AB4546">
        <v>100702</v>
      </c>
      <c r="AC4546">
        <v>19</v>
      </c>
      <c r="AD4546">
        <v>100700</v>
      </c>
      <c r="AE4546">
        <v>20</v>
      </c>
      <c r="AF4546">
        <v>202336</v>
      </c>
      <c r="AG4546">
        <v>18</v>
      </c>
      <c r="AH4546" t="e">
        <f>VLOOKUP(AF4546,关卡难度线!B:H,11,0)</f>
        <v>#N/A</v>
      </c>
    </row>
    <row r="4547" spans="14:34">
      <c r="N4547" s="14">
        <v>100702</v>
      </c>
      <c r="O4547">
        <v>11</v>
      </c>
      <c r="P4547">
        <v>100700</v>
      </c>
      <c r="Q4547">
        <v>12</v>
      </c>
      <c r="R4547">
        <v>100700</v>
      </c>
      <c r="S4547">
        <v>13</v>
      </c>
      <c r="T4547">
        <v>100701</v>
      </c>
      <c r="U4547">
        <v>14</v>
      </c>
      <c r="V4547">
        <v>100700</v>
      </c>
      <c r="W4547">
        <v>15</v>
      </c>
      <c r="X4547">
        <v>100701</v>
      </c>
      <c r="Y4547">
        <v>16</v>
      </c>
      <c r="Z4547">
        <v>100702</v>
      </c>
      <c r="AA4547">
        <v>17</v>
      </c>
      <c r="AB4547">
        <v>100701</v>
      </c>
      <c r="AC4547">
        <v>19</v>
      </c>
      <c r="AD4547">
        <v>100700</v>
      </c>
      <c r="AE4547">
        <v>20</v>
      </c>
      <c r="AF4547">
        <v>202337</v>
      </c>
      <c r="AG4547">
        <v>18</v>
      </c>
      <c r="AH4547" t="e">
        <f>VLOOKUP(AF4547,关卡难度线!B:H,11,0)</f>
        <v>#N/A</v>
      </c>
    </row>
    <row r="4548" spans="14:34">
      <c r="N4548" s="14">
        <v>100702</v>
      </c>
      <c r="O4548">
        <v>11</v>
      </c>
      <c r="P4548">
        <v>100702</v>
      </c>
      <c r="Q4548">
        <v>12</v>
      </c>
      <c r="R4548">
        <v>100702</v>
      </c>
      <c r="S4548">
        <v>13</v>
      </c>
      <c r="T4548">
        <v>100701</v>
      </c>
      <c r="U4548">
        <v>14</v>
      </c>
      <c r="V4548">
        <v>100701</v>
      </c>
      <c r="W4548">
        <v>15</v>
      </c>
      <c r="X4548">
        <v>100702</v>
      </c>
      <c r="Y4548">
        <v>16</v>
      </c>
      <c r="Z4548">
        <v>100701</v>
      </c>
      <c r="AA4548">
        <v>17</v>
      </c>
      <c r="AB4548">
        <v>100702</v>
      </c>
      <c r="AC4548">
        <v>19</v>
      </c>
      <c r="AD4548">
        <v>100701</v>
      </c>
      <c r="AE4548">
        <v>20</v>
      </c>
      <c r="AF4548">
        <v>202338</v>
      </c>
      <c r="AG4548">
        <v>18</v>
      </c>
      <c r="AH4548" t="e">
        <f>VLOOKUP(AF4548,关卡难度线!B:H,11,0)</f>
        <v>#N/A</v>
      </c>
    </row>
    <row r="4549" spans="14:34">
      <c r="N4549" s="14">
        <v>100700</v>
      </c>
      <c r="O4549">
        <v>11</v>
      </c>
      <c r="P4549">
        <v>100700</v>
      </c>
      <c r="Q4549">
        <v>12</v>
      </c>
      <c r="R4549">
        <v>100701</v>
      </c>
      <c r="S4549">
        <v>13</v>
      </c>
      <c r="T4549">
        <v>100700</v>
      </c>
      <c r="U4549">
        <v>14</v>
      </c>
      <c r="V4549">
        <v>100701</v>
      </c>
      <c r="W4549">
        <v>15</v>
      </c>
      <c r="X4549">
        <v>100700</v>
      </c>
      <c r="Y4549">
        <v>16</v>
      </c>
      <c r="Z4549">
        <v>100702</v>
      </c>
      <c r="AA4549">
        <v>17</v>
      </c>
      <c r="AB4549">
        <v>100700</v>
      </c>
      <c r="AC4549">
        <v>19</v>
      </c>
      <c r="AD4549">
        <v>100701</v>
      </c>
      <c r="AE4549">
        <v>20</v>
      </c>
      <c r="AF4549">
        <v>202339</v>
      </c>
      <c r="AG4549">
        <v>18</v>
      </c>
      <c r="AH4549" t="e">
        <f>VLOOKUP(AF4549,关卡难度线!B:H,11,0)</f>
        <v>#N/A</v>
      </c>
    </row>
    <row r="4550" spans="14:34">
      <c r="N4550" s="14">
        <v>100701</v>
      </c>
      <c r="O4550">
        <v>11</v>
      </c>
      <c r="P4550">
        <v>100700</v>
      </c>
      <c r="Q4550">
        <v>12</v>
      </c>
      <c r="R4550">
        <v>100701</v>
      </c>
      <c r="S4550">
        <v>13</v>
      </c>
      <c r="T4550">
        <v>100700</v>
      </c>
      <c r="U4550">
        <v>14</v>
      </c>
      <c r="V4550">
        <v>100701</v>
      </c>
      <c r="W4550">
        <v>15</v>
      </c>
      <c r="X4550">
        <v>100700</v>
      </c>
      <c r="Y4550">
        <v>16</v>
      </c>
      <c r="Z4550">
        <v>100702</v>
      </c>
      <c r="AA4550">
        <v>17</v>
      </c>
      <c r="AB4550">
        <v>100700</v>
      </c>
      <c r="AC4550">
        <v>19</v>
      </c>
      <c r="AD4550">
        <v>100702</v>
      </c>
      <c r="AE4550">
        <v>20</v>
      </c>
      <c r="AF4550">
        <v>202340</v>
      </c>
      <c r="AG4550">
        <v>18</v>
      </c>
      <c r="AH4550" t="e">
        <f>VLOOKUP(AF4550,关卡难度线!B:H,11,0)</f>
        <v>#N/A</v>
      </c>
    </row>
    <row r="4551" spans="14:34">
      <c r="N4551" s="14">
        <v>100700</v>
      </c>
      <c r="O4551">
        <v>11</v>
      </c>
      <c r="P4551">
        <v>100700</v>
      </c>
      <c r="Q4551">
        <v>12</v>
      </c>
      <c r="R4551">
        <v>100700</v>
      </c>
      <c r="S4551">
        <v>13</v>
      </c>
      <c r="T4551">
        <v>100700</v>
      </c>
      <c r="U4551">
        <v>14</v>
      </c>
      <c r="V4551">
        <v>100701</v>
      </c>
      <c r="W4551">
        <v>15</v>
      </c>
      <c r="X4551">
        <v>100701</v>
      </c>
      <c r="Y4551">
        <v>16</v>
      </c>
      <c r="Z4551">
        <v>100701</v>
      </c>
      <c r="AA4551">
        <v>17</v>
      </c>
      <c r="AB4551">
        <v>100702</v>
      </c>
      <c r="AC4551">
        <v>19</v>
      </c>
      <c r="AD4551">
        <v>100702</v>
      </c>
      <c r="AE4551">
        <v>20</v>
      </c>
      <c r="AF4551">
        <v>202331</v>
      </c>
      <c r="AG4551">
        <v>18</v>
      </c>
      <c r="AH4551" t="e">
        <f>VLOOKUP(AF4551,关卡难度线!B:H,11,0)</f>
        <v>#N/A</v>
      </c>
    </row>
    <row r="4552" spans="14:34">
      <c r="N4552" s="14">
        <v>100702</v>
      </c>
      <c r="O4552">
        <v>11</v>
      </c>
      <c r="P4552">
        <v>100702</v>
      </c>
      <c r="Q4552">
        <v>12</v>
      </c>
      <c r="R4552">
        <v>100700</v>
      </c>
      <c r="S4552">
        <v>13</v>
      </c>
      <c r="T4552">
        <v>100701</v>
      </c>
      <c r="U4552">
        <v>14</v>
      </c>
      <c r="V4552">
        <v>100701</v>
      </c>
      <c r="W4552">
        <v>15</v>
      </c>
      <c r="X4552">
        <v>100701</v>
      </c>
      <c r="Y4552">
        <v>16</v>
      </c>
      <c r="Z4552">
        <v>100702</v>
      </c>
      <c r="AA4552">
        <v>17</v>
      </c>
      <c r="AB4552">
        <v>100701</v>
      </c>
      <c r="AC4552">
        <v>19</v>
      </c>
      <c r="AD4552">
        <v>100700</v>
      </c>
      <c r="AE4552">
        <v>20</v>
      </c>
      <c r="AF4552">
        <v>202332</v>
      </c>
      <c r="AG4552">
        <v>18</v>
      </c>
      <c r="AH4552" t="e">
        <f>VLOOKUP(AF4552,关卡难度线!B:H,11,0)</f>
        <v>#N/A</v>
      </c>
    </row>
    <row r="4553" spans="14:34">
      <c r="N4553" s="14">
        <v>100702</v>
      </c>
      <c r="O4553">
        <v>11</v>
      </c>
      <c r="P4553">
        <v>100702</v>
      </c>
      <c r="Q4553">
        <v>12</v>
      </c>
      <c r="R4553">
        <v>100700</v>
      </c>
      <c r="S4553">
        <v>13</v>
      </c>
      <c r="T4553">
        <v>100701</v>
      </c>
      <c r="U4553">
        <v>14</v>
      </c>
      <c r="V4553">
        <v>100702</v>
      </c>
      <c r="W4553">
        <v>15</v>
      </c>
      <c r="X4553">
        <v>100700</v>
      </c>
      <c r="Y4553">
        <v>16</v>
      </c>
      <c r="Z4553">
        <v>100701</v>
      </c>
      <c r="AA4553">
        <v>17</v>
      </c>
      <c r="AB4553">
        <v>100700</v>
      </c>
      <c r="AC4553">
        <v>19</v>
      </c>
      <c r="AD4553">
        <v>100700</v>
      </c>
      <c r="AE4553">
        <v>20</v>
      </c>
      <c r="AF4553">
        <v>202333</v>
      </c>
      <c r="AG4553">
        <v>18</v>
      </c>
      <c r="AH4553" t="e">
        <f>VLOOKUP(AF4553,关卡难度线!B:H,11,0)</f>
        <v>#N/A</v>
      </c>
    </row>
    <row r="4554" spans="14:34">
      <c r="N4554" s="14">
        <v>100700</v>
      </c>
      <c r="O4554">
        <v>11</v>
      </c>
      <c r="P4554">
        <v>100701</v>
      </c>
      <c r="Q4554">
        <v>12</v>
      </c>
      <c r="R4554">
        <v>100702</v>
      </c>
      <c r="S4554">
        <v>13</v>
      </c>
      <c r="T4554">
        <v>100701</v>
      </c>
      <c r="U4554">
        <v>14</v>
      </c>
      <c r="V4554">
        <v>100702</v>
      </c>
      <c r="W4554">
        <v>15</v>
      </c>
      <c r="X4554">
        <v>100701</v>
      </c>
      <c r="Y4554">
        <v>16</v>
      </c>
      <c r="Z4554">
        <v>100700</v>
      </c>
      <c r="AA4554">
        <v>17</v>
      </c>
      <c r="AB4554">
        <v>100700</v>
      </c>
      <c r="AC4554">
        <v>19</v>
      </c>
      <c r="AD4554">
        <v>100701</v>
      </c>
      <c r="AE4554">
        <v>20</v>
      </c>
      <c r="AF4554">
        <v>202334</v>
      </c>
      <c r="AG4554">
        <v>18</v>
      </c>
      <c r="AH4554" t="e">
        <f>VLOOKUP(AF4554,关卡难度线!B:H,11,0)</f>
        <v>#N/A</v>
      </c>
    </row>
    <row r="4555" spans="14:34">
      <c r="N4555" s="14">
        <v>100701</v>
      </c>
      <c r="O4555">
        <v>11</v>
      </c>
      <c r="P4555">
        <v>100701</v>
      </c>
      <c r="Q4555">
        <v>12</v>
      </c>
      <c r="R4555">
        <v>100702</v>
      </c>
      <c r="S4555">
        <v>13</v>
      </c>
      <c r="T4555">
        <v>100700</v>
      </c>
      <c r="U4555">
        <v>14</v>
      </c>
      <c r="V4555">
        <v>100702</v>
      </c>
      <c r="W4555">
        <v>15</v>
      </c>
      <c r="X4555">
        <v>100701</v>
      </c>
      <c r="Y4555">
        <v>16</v>
      </c>
      <c r="Z4555">
        <v>100702</v>
      </c>
      <c r="AA4555">
        <v>17</v>
      </c>
      <c r="AB4555">
        <v>100700</v>
      </c>
      <c r="AC4555">
        <v>19</v>
      </c>
      <c r="AD4555">
        <v>100702</v>
      </c>
      <c r="AE4555">
        <v>20</v>
      </c>
      <c r="AF4555">
        <v>202335</v>
      </c>
      <c r="AG4555">
        <v>18</v>
      </c>
      <c r="AH4555" t="e">
        <f>VLOOKUP(AF4555,关卡难度线!B:H,11,0)</f>
        <v>#N/A</v>
      </c>
    </row>
    <row r="4556" spans="14:34">
      <c r="N4556" s="14">
        <v>100700</v>
      </c>
      <c r="O4556">
        <v>11</v>
      </c>
      <c r="P4556">
        <v>100700</v>
      </c>
      <c r="Q4556">
        <v>12</v>
      </c>
      <c r="R4556">
        <v>100702</v>
      </c>
      <c r="S4556">
        <v>13</v>
      </c>
      <c r="T4556">
        <v>100700</v>
      </c>
      <c r="U4556">
        <v>14</v>
      </c>
      <c r="V4556">
        <v>100701</v>
      </c>
      <c r="W4556">
        <v>15</v>
      </c>
      <c r="X4556">
        <v>100701</v>
      </c>
      <c r="Y4556">
        <v>16</v>
      </c>
      <c r="Z4556">
        <v>100702</v>
      </c>
      <c r="AA4556">
        <v>17</v>
      </c>
      <c r="AB4556">
        <v>100702</v>
      </c>
      <c r="AC4556">
        <v>19</v>
      </c>
      <c r="AD4556">
        <v>100700</v>
      </c>
      <c r="AE4556">
        <v>20</v>
      </c>
      <c r="AF4556">
        <v>202336</v>
      </c>
      <c r="AG4556">
        <v>18</v>
      </c>
      <c r="AH4556" t="e">
        <f>VLOOKUP(AF4556,关卡难度线!B:H,11,0)</f>
        <v>#N/A</v>
      </c>
    </row>
    <row r="4557" spans="14:34">
      <c r="N4557" s="14">
        <v>100702</v>
      </c>
      <c r="O4557">
        <v>11</v>
      </c>
      <c r="P4557">
        <v>100700</v>
      </c>
      <c r="Q4557">
        <v>12</v>
      </c>
      <c r="R4557">
        <v>100700</v>
      </c>
      <c r="S4557">
        <v>13</v>
      </c>
      <c r="T4557">
        <v>100701</v>
      </c>
      <c r="U4557">
        <v>14</v>
      </c>
      <c r="V4557">
        <v>100700</v>
      </c>
      <c r="W4557">
        <v>15</v>
      </c>
      <c r="X4557">
        <v>100701</v>
      </c>
      <c r="Y4557">
        <v>16</v>
      </c>
      <c r="Z4557">
        <v>100702</v>
      </c>
      <c r="AA4557">
        <v>17</v>
      </c>
      <c r="AB4557">
        <v>100701</v>
      </c>
      <c r="AC4557">
        <v>19</v>
      </c>
      <c r="AD4557">
        <v>100700</v>
      </c>
      <c r="AE4557">
        <v>20</v>
      </c>
      <c r="AF4557">
        <v>202337</v>
      </c>
      <c r="AG4557">
        <v>18</v>
      </c>
      <c r="AH4557" t="e">
        <f>VLOOKUP(AF4557,关卡难度线!B:H,11,0)</f>
        <v>#N/A</v>
      </c>
    </row>
    <row r="4558" spans="14:34">
      <c r="N4558" s="14">
        <v>100702</v>
      </c>
      <c r="O4558">
        <v>11</v>
      </c>
      <c r="P4558">
        <v>100702</v>
      </c>
      <c r="Q4558">
        <v>12</v>
      </c>
      <c r="R4558">
        <v>100702</v>
      </c>
      <c r="S4558">
        <v>13</v>
      </c>
      <c r="T4558">
        <v>100701</v>
      </c>
      <c r="U4558">
        <v>14</v>
      </c>
      <c r="V4558">
        <v>100701</v>
      </c>
      <c r="W4558">
        <v>15</v>
      </c>
      <c r="X4558">
        <v>100702</v>
      </c>
      <c r="Y4558">
        <v>16</v>
      </c>
      <c r="Z4558">
        <v>100701</v>
      </c>
      <c r="AA4558">
        <v>17</v>
      </c>
      <c r="AB4558">
        <v>100702</v>
      </c>
      <c r="AC4558">
        <v>19</v>
      </c>
      <c r="AD4558">
        <v>100701</v>
      </c>
      <c r="AE4558">
        <v>20</v>
      </c>
      <c r="AF4558">
        <v>202338</v>
      </c>
      <c r="AG4558">
        <v>18</v>
      </c>
      <c r="AH4558" t="e">
        <f>VLOOKUP(AF4558,关卡难度线!B:H,11,0)</f>
        <v>#N/A</v>
      </c>
    </row>
    <row r="4559" spans="14:34">
      <c r="N4559" s="14">
        <v>100700</v>
      </c>
      <c r="O4559">
        <v>11</v>
      </c>
      <c r="P4559">
        <v>100700</v>
      </c>
      <c r="Q4559">
        <v>12</v>
      </c>
      <c r="R4559">
        <v>100701</v>
      </c>
      <c r="S4559">
        <v>13</v>
      </c>
      <c r="T4559">
        <v>100700</v>
      </c>
      <c r="U4559">
        <v>14</v>
      </c>
      <c r="V4559">
        <v>100701</v>
      </c>
      <c r="W4559">
        <v>15</v>
      </c>
      <c r="X4559">
        <v>100700</v>
      </c>
      <c r="Y4559">
        <v>16</v>
      </c>
      <c r="Z4559">
        <v>100702</v>
      </c>
      <c r="AA4559">
        <v>17</v>
      </c>
      <c r="AB4559">
        <v>100700</v>
      </c>
      <c r="AC4559">
        <v>19</v>
      </c>
      <c r="AD4559">
        <v>100701</v>
      </c>
      <c r="AE4559">
        <v>20</v>
      </c>
      <c r="AF4559">
        <v>202339</v>
      </c>
      <c r="AG4559">
        <v>18</v>
      </c>
      <c r="AH4559" t="e">
        <f>VLOOKUP(AF4559,关卡难度线!B:H,11,0)</f>
        <v>#N/A</v>
      </c>
    </row>
    <row r="4560" spans="14:34">
      <c r="N4560" s="14">
        <v>100701</v>
      </c>
      <c r="O4560">
        <v>11</v>
      </c>
      <c r="P4560">
        <v>100700</v>
      </c>
      <c r="Q4560">
        <v>12</v>
      </c>
      <c r="R4560">
        <v>100701</v>
      </c>
      <c r="S4560">
        <v>13</v>
      </c>
      <c r="T4560">
        <v>100700</v>
      </c>
      <c r="U4560">
        <v>14</v>
      </c>
      <c r="V4560">
        <v>100701</v>
      </c>
      <c r="W4560">
        <v>15</v>
      </c>
      <c r="X4560">
        <v>100700</v>
      </c>
      <c r="Y4560">
        <v>16</v>
      </c>
      <c r="Z4560">
        <v>100702</v>
      </c>
      <c r="AA4560">
        <v>17</v>
      </c>
      <c r="AB4560">
        <v>100700</v>
      </c>
      <c r="AC4560">
        <v>19</v>
      </c>
      <c r="AD4560">
        <v>100702</v>
      </c>
      <c r="AE4560">
        <v>20</v>
      </c>
      <c r="AF4560">
        <v>202340</v>
      </c>
      <c r="AG4560">
        <v>18</v>
      </c>
      <c r="AH4560" t="e">
        <f>VLOOKUP(AF4560,关卡难度线!B:H,11,0)</f>
        <v>#N/A</v>
      </c>
    </row>
    <row r="4561" spans="14:34">
      <c r="N4561" s="14">
        <v>100703</v>
      </c>
      <c r="O4561">
        <v>11</v>
      </c>
      <c r="P4561">
        <v>100705</v>
      </c>
      <c r="Q4561">
        <v>12</v>
      </c>
      <c r="R4561">
        <v>100705</v>
      </c>
      <c r="S4561">
        <v>13</v>
      </c>
      <c r="T4561">
        <v>100704</v>
      </c>
      <c r="U4561">
        <v>14</v>
      </c>
      <c r="V4561">
        <v>100705</v>
      </c>
      <c r="W4561">
        <v>15</v>
      </c>
      <c r="X4561">
        <v>100703</v>
      </c>
      <c r="Y4561">
        <v>16</v>
      </c>
      <c r="Z4561">
        <v>100705</v>
      </c>
      <c r="AA4561">
        <v>17</v>
      </c>
      <c r="AB4561">
        <v>100705</v>
      </c>
      <c r="AC4561">
        <v>19</v>
      </c>
      <c r="AD4561">
        <v>100705</v>
      </c>
      <c r="AE4561">
        <v>20</v>
      </c>
      <c r="AF4561">
        <v>202341</v>
      </c>
      <c r="AG4561">
        <v>18</v>
      </c>
      <c r="AH4561" t="e">
        <f>VLOOKUP(AF4561,关卡难度线!B:H,11,0)</f>
        <v>#N/A</v>
      </c>
    </row>
    <row r="4562" spans="14:34">
      <c r="N4562" s="14">
        <v>100705</v>
      </c>
      <c r="O4562">
        <v>11</v>
      </c>
      <c r="P4562">
        <v>100703</v>
      </c>
      <c r="Q4562">
        <v>12</v>
      </c>
      <c r="R4562">
        <v>100703</v>
      </c>
      <c r="S4562">
        <v>13</v>
      </c>
      <c r="T4562">
        <v>100705</v>
      </c>
      <c r="U4562">
        <v>14</v>
      </c>
      <c r="V4562">
        <v>100704</v>
      </c>
      <c r="W4562">
        <v>15</v>
      </c>
      <c r="X4562">
        <v>100704</v>
      </c>
      <c r="Y4562">
        <v>16</v>
      </c>
      <c r="Z4562">
        <v>100704</v>
      </c>
      <c r="AA4562">
        <v>17</v>
      </c>
      <c r="AB4562">
        <v>100704</v>
      </c>
      <c r="AC4562">
        <v>19</v>
      </c>
      <c r="AD4562">
        <v>100703</v>
      </c>
      <c r="AE4562">
        <v>20</v>
      </c>
      <c r="AF4562">
        <v>202342</v>
      </c>
      <c r="AG4562">
        <v>18</v>
      </c>
      <c r="AH4562" t="e">
        <f>VLOOKUP(AF4562,关卡难度线!B:H,11,0)</f>
        <v>#N/A</v>
      </c>
    </row>
    <row r="4563" spans="14:34">
      <c r="N4563" s="14">
        <v>100705</v>
      </c>
      <c r="O4563">
        <v>11</v>
      </c>
      <c r="P4563">
        <v>100703</v>
      </c>
      <c r="Q4563">
        <v>12</v>
      </c>
      <c r="R4563">
        <v>100704</v>
      </c>
      <c r="S4563">
        <v>13</v>
      </c>
      <c r="T4563">
        <v>100704</v>
      </c>
      <c r="U4563">
        <v>14</v>
      </c>
      <c r="V4563">
        <v>100705</v>
      </c>
      <c r="W4563">
        <v>15</v>
      </c>
      <c r="X4563">
        <v>100705</v>
      </c>
      <c r="Y4563">
        <v>16</v>
      </c>
      <c r="Z4563">
        <v>100705</v>
      </c>
      <c r="AA4563">
        <v>17</v>
      </c>
      <c r="AB4563">
        <v>100703</v>
      </c>
      <c r="AC4563">
        <v>19</v>
      </c>
      <c r="AD4563">
        <v>100705</v>
      </c>
      <c r="AE4563">
        <v>20</v>
      </c>
      <c r="AF4563">
        <v>202343</v>
      </c>
      <c r="AG4563">
        <v>18</v>
      </c>
      <c r="AH4563" t="e">
        <f>VLOOKUP(AF4563,关卡难度线!B:H,11,0)</f>
        <v>#N/A</v>
      </c>
    </row>
    <row r="4564" spans="14:34">
      <c r="N4564" s="14">
        <v>100703</v>
      </c>
      <c r="O4564">
        <v>11</v>
      </c>
      <c r="P4564">
        <v>100705</v>
      </c>
      <c r="Q4564">
        <v>12</v>
      </c>
      <c r="R4564">
        <v>100705</v>
      </c>
      <c r="S4564">
        <v>13</v>
      </c>
      <c r="T4564">
        <v>100705</v>
      </c>
      <c r="U4564">
        <v>14</v>
      </c>
      <c r="V4564">
        <v>100703</v>
      </c>
      <c r="W4564">
        <v>15</v>
      </c>
      <c r="X4564">
        <v>100703</v>
      </c>
      <c r="Y4564">
        <v>16</v>
      </c>
      <c r="Z4564">
        <v>100705</v>
      </c>
      <c r="AA4564">
        <v>17</v>
      </c>
      <c r="AB4564">
        <v>100705</v>
      </c>
      <c r="AC4564">
        <v>19</v>
      </c>
      <c r="AD4564">
        <v>100705</v>
      </c>
      <c r="AE4564">
        <v>20</v>
      </c>
      <c r="AF4564">
        <v>202344</v>
      </c>
      <c r="AG4564">
        <v>18</v>
      </c>
      <c r="AH4564" t="e">
        <f>VLOOKUP(AF4564,关卡难度线!B:H,11,0)</f>
        <v>#N/A</v>
      </c>
    </row>
    <row r="4565" spans="14:34">
      <c r="N4565" s="14">
        <v>100705</v>
      </c>
      <c r="O4565">
        <v>11</v>
      </c>
      <c r="P4565">
        <v>100704</v>
      </c>
      <c r="Q4565">
        <v>12</v>
      </c>
      <c r="R4565">
        <v>100703</v>
      </c>
      <c r="S4565">
        <v>13</v>
      </c>
      <c r="T4565">
        <v>100705</v>
      </c>
      <c r="U4565">
        <v>14</v>
      </c>
      <c r="V4565">
        <v>100705</v>
      </c>
      <c r="W4565">
        <v>15</v>
      </c>
      <c r="X4565">
        <v>100703</v>
      </c>
      <c r="Y4565">
        <v>16</v>
      </c>
      <c r="Z4565">
        <v>100705</v>
      </c>
      <c r="AA4565">
        <v>17</v>
      </c>
      <c r="AB4565">
        <v>100704</v>
      </c>
      <c r="AC4565">
        <v>19</v>
      </c>
      <c r="AD4565">
        <v>100704</v>
      </c>
      <c r="AE4565">
        <v>20</v>
      </c>
      <c r="AF4565">
        <v>202345</v>
      </c>
      <c r="AG4565">
        <v>18</v>
      </c>
      <c r="AH4565" t="e">
        <f>VLOOKUP(AF4565,关卡难度线!B:H,11,0)</f>
        <v>#N/A</v>
      </c>
    </row>
    <row r="4566" spans="14:34">
      <c r="N4566" s="14">
        <v>100704</v>
      </c>
      <c r="O4566">
        <v>11</v>
      </c>
      <c r="P4566">
        <v>100704</v>
      </c>
      <c r="Q4566">
        <v>12</v>
      </c>
      <c r="R4566">
        <v>100704</v>
      </c>
      <c r="S4566">
        <v>13</v>
      </c>
      <c r="T4566">
        <v>100705</v>
      </c>
      <c r="U4566">
        <v>14</v>
      </c>
      <c r="V4566">
        <v>100705</v>
      </c>
      <c r="W4566">
        <v>15</v>
      </c>
      <c r="X4566">
        <v>100703</v>
      </c>
      <c r="Y4566">
        <v>16</v>
      </c>
      <c r="Z4566">
        <v>100704</v>
      </c>
      <c r="AA4566">
        <v>17</v>
      </c>
      <c r="AB4566">
        <v>100704</v>
      </c>
      <c r="AC4566">
        <v>19</v>
      </c>
      <c r="AD4566">
        <v>100703</v>
      </c>
      <c r="AE4566">
        <v>20</v>
      </c>
      <c r="AF4566">
        <v>202346</v>
      </c>
      <c r="AG4566">
        <v>18</v>
      </c>
      <c r="AH4566" t="e">
        <f>VLOOKUP(AF4566,关卡难度线!B:H,11,0)</f>
        <v>#N/A</v>
      </c>
    </row>
    <row r="4567" spans="14:34">
      <c r="N4567" s="14">
        <v>100703</v>
      </c>
      <c r="O4567">
        <v>11</v>
      </c>
      <c r="P4567">
        <v>100704</v>
      </c>
      <c r="Q4567">
        <v>12</v>
      </c>
      <c r="R4567">
        <v>100704</v>
      </c>
      <c r="S4567">
        <v>13</v>
      </c>
      <c r="T4567">
        <v>100705</v>
      </c>
      <c r="U4567">
        <v>14</v>
      </c>
      <c r="V4567">
        <v>100704</v>
      </c>
      <c r="W4567">
        <v>15</v>
      </c>
      <c r="X4567">
        <v>100705</v>
      </c>
      <c r="Y4567">
        <v>16</v>
      </c>
      <c r="Z4567">
        <v>100705</v>
      </c>
      <c r="AA4567">
        <v>17</v>
      </c>
      <c r="AB4567">
        <v>100705</v>
      </c>
      <c r="AC4567">
        <v>19</v>
      </c>
      <c r="AD4567">
        <v>100705</v>
      </c>
      <c r="AE4567">
        <v>20</v>
      </c>
      <c r="AF4567">
        <v>202347</v>
      </c>
      <c r="AG4567">
        <v>18</v>
      </c>
      <c r="AH4567" t="e">
        <f>VLOOKUP(AF4567,关卡难度线!B:H,11,0)</f>
        <v>#N/A</v>
      </c>
    </row>
    <row r="4568" spans="14:34">
      <c r="N4568" s="14">
        <v>100704</v>
      </c>
      <c r="O4568">
        <v>11</v>
      </c>
      <c r="P4568">
        <v>100703</v>
      </c>
      <c r="Q4568">
        <v>12</v>
      </c>
      <c r="R4568">
        <v>100704</v>
      </c>
      <c r="S4568">
        <v>13</v>
      </c>
      <c r="T4568">
        <v>100705</v>
      </c>
      <c r="U4568">
        <v>14</v>
      </c>
      <c r="V4568">
        <v>100704</v>
      </c>
      <c r="W4568">
        <v>15</v>
      </c>
      <c r="X4568">
        <v>100703</v>
      </c>
      <c r="Y4568">
        <v>16</v>
      </c>
      <c r="Z4568">
        <v>100705</v>
      </c>
      <c r="AA4568">
        <v>17</v>
      </c>
      <c r="AB4568">
        <v>100703</v>
      </c>
      <c r="AC4568">
        <v>19</v>
      </c>
      <c r="AD4568">
        <v>100704</v>
      </c>
      <c r="AE4568">
        <v>20</v>
      </c>
      <c r="AF4568">
        <v>202348</v>
      </c>
      <c r="AG4568">
        <v>18</v>
      </c>
      <c r="AH4568" t="e">
        <f>VLOOKUP(AF4568,关卡难度线!B:H,11,0)</f>
        <v>#N/A</v>
      </c>
    </row>
    <row r="4569" spans="14:34">
      <c r="N4569" s="14">
        <v>100704</v>
      </c>
      <c r="O4569">
        <v>11</v>
      </c>
      <c r="P4569">
        <v>100705</v>
      </c>
      <c r="Q4569">
        <v>12</v>
      </c>
      <c r="R4569">
        <v>100705</v>
      </c>
      <c r="S4569">
        <v>13</v>
      </c>
      <c r="T4569">
        <v>100705</v>
      </c>
      <c r="U4569">
        <v>14</v>
      </c>
      <c r="V4569">
        <v>100705</v>
      </c>
      <c r="W4569">
        <v>15</v>
      </c>
      <c r="X4569">
        <v>100704</v>
      </c>
      <c r="Y4569">
        <v>16</v>
      </c>
      <c r="Z4569">
        <v>100705</v>
      </c>
      <c r="AA4569">
        <v>17</v>
      </c>
      <c r="AB4569">
        <v>100705</v>
      </c>
      <c r="AC4569">
        <v>19</v>
      </c>
      <c r="AD4569">
        <v>100703</v>
      </c>
      <c r="AE4569">
        <v>20</v>
      </c>
      <c r="AF4569">
        <v>202349</v>
      </c>
      <c r="AG4569">
        <v>18</v>
      </c>
      <c r="AH4569" t="e">
        <f>VLOOKUP(AF4569,关卡难度线!B:H,11,0)</f>
        <v>#N/A</v>
      </c>
    </row>
    <row r="4570" spans="14:34">
      <c r="N4570" s="14">
        <v>100703</v>
      </c>
      <c r="O4570">
        <v>11</v>
      </c>
      <c r="P4570">
        <v>100703</v>
      </c>
      <c r="Q4570">
        <v>12</v>
      </c>
      <c r="R4570">
        <v>100703</v>
      </c>
      <c r="S4570">
        <v>13</v>
      </c>
      <c r="T4570">
        <v>100703</v>
      </c>
      <c r="U4570">
        <v>14</v>
      </c>
      <c r="V4570">
        <v>100705</v>
      </c>
      <c r="W4570">
        <v>15</v>
      </c>
      <c r="X4570">
        <v>100703</v>
      </c>
      <c r="Y4570">
        <v>16</v>
      </c>
      <c r="Z4570">
        <v>100704</v>
      </c>
      <c r="AA4570">
        <v>17</v>
      </c>
      <c r="AB4570">
        <v>100703</v>
      </c>
      <c r="AC4570">
        <v>19</v>
      </c>
      <c r="AD4570">
        <v>100703</v>
      </c>
      <c r="AE4570">
        <v>20</v>
      </c>
      <c r="AF4570">
        <v>202350</v>
      </c>
      <c r="AG4570">
        <v>18</v>
      </c>
      <c r="AH4570" t="e">
        <f>VLOOKUP(AF4570,关卡难度线!B:H,11,0)</f>
        <v>#N/A</v>
      </c>
    </row>
    <row r="4571" spans="14:34">
      <c r="N4571" s="14">
        <v>100703</v>
      </c>
      <c r="O4571">
        <v>11</v>
      </c>
      <c r="P4571">
        <v>100705</v>
      </c>
      <c r="Q4571">
        <v>12</v>
      </c>
      <c r="R4571">
        <v>100705</v>
      </c>
      <c r="S4571">
        <v>13</v>
      </c>
      <c r="T4571">
        <v>100704</v>
      </c>
      <c r="U4571">
        <v>14</v>
      </c>
      <c r="V4571">
        <v>100705</v>
      </c>
      <c r="W4571">
        <v>15</v>
      </c>
      <c r="X4571">
        <v>100703</v>
      </c>
      <c r="Y4571">
        <v>16</v>
      </c>
      <c r="Z4571">
        <v>100705</v>
      </c>
      <c r="AA4571">
        <v>17</v>
      </c>
      <c r="AB4571">
        <v>100705</v>
      </c>
      <c r="AC4571">
        <v>19</v>
      </c>
      <c r="AD4571">
        <v>100705</v>
      </c>
      <c r="AE4571">
        <v>20</v>
      </c>
      <c r="AF4571">
        <v>202341</v>
      </c>
      <c r="AG4571">
        <v>18</v>
      </c>
      <c r="AH4571" t="e">
        <f>VLOOKUP(AF4571,关卡难度线!B:H,11,0)</f>
        <v>#N/A</v>
      </c>
    </row>
    <row r="4572" spans="14:34">
      <c r="N4572" s="14">
        <v>100705</v>
      </c>
      <c r="O4572">
        <v>11</v>
      </c>
      <c r="P4572">
        <v>100703</v>
      </c>
      <c r="Q4572">
        <v>12</v>
      </c>
      <c r="R4572">
        <v>100703</v>
      </c>
      <c r="S4572">
        <v>13</v>
      </c>
      <c r="T4572">
        <v>100705</v>
      </c>
      <c r="U4572">
        <v>14</v>
      </c>
      <c r="V4572">
        <v>100704</v>
      </c>
      <c r="W4572">
        <v>15</v>
      </c>
      <c r="X4572">
        <v>100704</v>
      </c>
      <c r="Y4572">
        <v>16</v>
      </c>
      <c r="Z4572">
        <v>100704</v>
      </c>
      <c r="AA4572">
        <v>17</v>
      </c>
      <c r="AB4572">
        <v>100704</v>
      </c>
      <c r="AC4572">
        <v>19</v>
      </c>
      <c r="AD4572">
        <v>100703</v>
      </c>
      <c r="AE4572">
        <v>20</v>
      </c>
      <c r="AF4572">
        <v>202342</v>
      </c>
      <c r="AG4572">
        <v>18</v>
      </c>
      <c r="AH4572" t="e">
        <f>VLOOKUP(AF4572,关卡难度线!B:H,11,0)</f>
        <v>#N/A</v>
      </c>
    </row>
    <row r="4573" spans="14:34">
      <c r="N4573" s="14">
        <v>100705</v>
      </c>
      <c r="O4573">
        <v>11</v>
      </c>
      <c r="P4573">
        <v>100703</v>
      </c>
      <c r="Q4573">
        <v>12</v>
      </c>
      <c r="R4573">
        <v>100704</v>
      </c>
      <c r="S4573">
        <v>13</v>
      </c>
      <c r="T4573">
        <v>100704</v>
      </c>
      <c r="U4573">
        <v>14</v>
      </c>
      <c r="V4573">
        <v>100705</v>
      </c>
      <c r="W4573">
        <v>15</v>
      </c>
      <c r="X4573">
        <v>100705</v>
      </c>
      <c r="Y4573">
        <v>16</v>
      </c>
      <c r="Z4573">
        <v>100705</v>
      </c>
      <c r="AA4573">
        <v>17</v>
      </c>
      <c r="AB4573">
        <v>100703</v>
      </c>
      <c r="AC4573">
        <v>19</v>
      </c>
      <c r="AD4573">
        <v>100705</v>
      </c>
      <c r="AE4573">
        <v>20</v>
      </c>
      <c r="AF4573">
        <v>202343</v>
      </c>
      <c r="AG4573">
        <v>18</v>
      </c>
      <c r="AH4573" t="e">
        <f>VLOOKUP(AF4573,关卡难度线!B:H,11,0)</f>
        <v>#N/A</v>
      </c>
    </row>
    <row r="4574" spans="14:34">
      <c r="N4574" s="14">
        <v>100703</v>
      </c>
      <c r="O4574">
        <v>11</v>
      </c>
      <c r="P4574">
        <v>100705</v>
      </c>
      <c r="Q4574">
        <v>12</v>
      </c>
      <c r="R4574">
        <v>100705</v>
      </c>
      <c r="S4574">
        <v>13</v>
      </c>
      <c r="T4574">
        <v>100705</v>
      </c>
      <c r="U4574">
        <v>14</v>
      </c>
      <c r="V4574">
        <v>100703</v>
      </c>
      <c r="W4574">
        <v>15</v>
      </c>
      <c r="X4574">
        <v>100703</v>
      </c>
      <c r="Y4574">
        <v>16</v>
      </c>
      <c r="Z4574">
        <v>100705</v>
      </c>
      <c r="AA4574">
        <v>17</v>
      </c>
      <c r="AB4574">
        <v>100705</v>
      </c>
      <c r="AC4574">
        <v>19</v>
      </c>
      <c r="AD4574">
        <v>100705</v>
      </c>
      <c r="AE4574">
        <v>20</v>
      </c>
      <c r="AF4574">
        <v>202344</v>
      </c>
      <c r="AG4574">
        <v>18</v>
      </c>
      <c r="AH4574" t="e">
        <f>VLOOKUP(AF4574,关卡难度线!B:H,11,0)</f>
        <v>#N/A</v>
      </c>
    </row>
    <row r="4575" spans="14:34">
      <c r="N4575" s="14">
        <v>100705</v>
      </c>
      <c r="O4575">
        <v>11</v>
      </c>
      <c r="P4575">
        <v>100704</v>
      </c>
      <c r="Q4575">
        <v>12</v>
      </c>
      <c r="R4575">
        <v>100703</v>
      </c>
      <c r="S4575">
        <v>13</v>
      </c>
      <c r="T4575">
        <v>100705</v>
      </c>
      <c r="U4575">
        <v>14</v>
      </c>
      <c r="V4575">
        <v>100705</v>
      </c>
      <c r="W4575">
        <v>15</v>
      </c>
      <c r="X4575">
        <v>100703</v>
      </c>
      <c r="Y4575">
        <v>16</v>
      </c>
      <c r="Z4575">
        <v>100705</v>
      </c>
      <c r="AA4575">
        <v>17</v>
      </c>
      <c r="AB4575">
        <v>100704</v>
      </c>
      <c r="AC4575">
        <v>19</v>
      </c>
      <c r="AD4575">
        <v>100704</v>
      </c>
      <c r="AE4575">
        <v>20</v>
      </c>
      <c r="AF4575">
        <v>202345</v>
      </c>
      <c r="AG4575">
        <v>18</v>
      </c>
      <c r="AH4575" t="e">
        <f>VLOOKUP(AF4575,关卡难度线!B:H,11,0)</f>
        <v>#N/A</v>
      </c>
    </row>
    <row r="4576" spans="14:34">
      <c r="N4576" s="14">
        <v>100704</v>
      </c>
      <c r="O4576">
        <v>11</v>
      </c>
      <c r="P4576">
        <v>100704</v>
      </c>
      <c r="Q4576">
        <v>12</v>
      </c>
      <c r="R4576">
        <v>100704</v>
      </c>
      <c r="S4576">
        <v>13</v>
      </c>
      <c r="T4576">
        <v>100705</v>
      </c>
      <c r="U4576">
        <v>14</v>
      </c>
      <c r="V4576">
        <v>100705</v>
      </c>
      <c r="W4576">
        <v>15</v>
      </c>
      <c r="X4576">
        <v>100703</v>
      </c>
      <c r="Y4576">
        <v>16</v>
      </c>
      <c r="Z4576">
        <v>100704</v>
      </c>
      <c r="AA4576">
        <v>17</v>
      </c>
      <c r="AB4576">
        <v>100704</v>
      </c>
      <c r="AC4576">
        <v>19</v>
      </c>
      <c r="AD4576">
        <v>100703</v>
      </c>
      <c r="AE4576">
        <v>20</v>
      </c>
      <c r="AF4576">
        <v>202346</v>
      </c>
      <c r="AG4576">
        <v>18</v>
      </c>
      <c r="AH4576" t="e">
        <f>VLOOKUP(AF4576,关卡难度线!B:H,11,0)</f>
        <v>#N/A</v>
      </c>
    </row>
    <row r="4577" spans="14:34">
      <c r="N4577" s="14">
        <v>100703</v>
      </c>
      <c r="O4577">
        <v>11</v>
      </c>
      <c r="P4577">
        <v>100704</v>
      </c>
      <c r="Q4577">
        <v>12</v>
      </c>
      <c r="R4577">
        <v>100704</v>
      </c>
      <c r="S4577">
        <v>13</v>
      </c>
      <c r="T4577">
        <v>100705</v>
      </c>
      <c r="U4577">
        <v>14</v>
      </c>
      <c r="V4577">
        <v>100704</v>
      </c>
      <c r="W4577">
        <v>15</v>
      </c>
      <c r="X4577">
        <v>100705</v>
      </c>
      <c r="Y4577">
        <v>16</v>
      </c>
      <c r="Z4577">
        <v>100705</v>
      </c>
      <c r="AA4577">
        <v>17</v>
      </c>
      <c r="AB4577">
        <v>100705</v>
      </c>
      <c r="AC4577">
        <v>19</v>
      </c>
      <c r="AD4577">
        <v>100705</v>
      </c>
      <c r="AE4577">
        <v>20</v>
      </c>
      <c r="AF4577">
        <v>202347</v>
      </c>
      <c r="AG4577">
        <v>18</v>
      </c>
      <c r="AH4577" t="e">
        <f>VLOOKUP(AF4577,关卡难度线!B:H,11,0)</f>
        <v>#N/A</v>
      </c>
    </row>
    <row r="4578" spans="14:34">
      <c r="N4578" s="14">
        <v>100704</v>
      </c>
      <c r="O4578">
        <v>11</v>
      </c>
      <c r="P4578">
        <v>100703</v>
      </c>
      <c r="Q4578">
        <v>12</v>
      </c>
      <c r="R4578">
        <v>100704</v>
      </c>
      <c r="S4578">
        <v>13</v>
      </c>
      <c r="T4578">
        <v>100705</v>
      </c>
      <c r="U4578">
        <v>14</v>
      </c>
      <c r="V4578">
        <v>100704</v>
      </c>
      <c r="W4578">
        <v>15</v>
      </c>
      <c r="X4578">
        <v>100703</v>
      </c>
      <c r="Y4578">
        <v>16</v>
      </c>
      <c r="Z4578">
        <v>100705</v>
      </c>
      <c r="AA4578">
        <v>17</v>
      </c>
      <c r="AB4578">
        <v>100703</v>
      </c>
      <c r="AC4578">
        <v>19</v>
      </c>
      <c r="AD4578">
        <v>100704</v>
      </c>
      <c r="AE4578">
        <v>20</v>
      </c>
      <c r="AF4578">
        <v>202348</v>
      </c>
      <c r="AG4578">
        <v>18</v>
      </c>
      <c r="AH4578" t="e">
        <f>VLOOKUP(AF4578,关卡难度线!B:H,11,0)</f>
        <v>#N/A</v>
      </c>
    </row>
    <row r="4579" spans="14:34">
      <c r="N4579" s="14">
        <v>100704</v>
      </c>
      <c r="O4579">
        <v>11</v>
      </c>
      <c r="P4579">
        <v>100705</v>
      </c>
      <c r="Q4579">
        <v>12</v>
      </c>
      <c r="R4579">
        <v>100705</v>
      </c>
      <c r="S4579">
        <v>13</v>
      </c>
      <c r="T4579">
        <v>100705</v>
      </c>
      <c r="U4579">
        <v>14</v>
      </c>
      <c r="V4579">
        <v>100705</v>
      </c>
      <c r="W4579">
        <v>15</v>
      </c>
      <c r="X4579">
        <v>100704</v>
      </c>
      <c r="Y4579">
        <v>16</v>
      </c>
      <c r="Z4579">
        <v>100705</v>
      </c>
      <c r="AA4579">
        <v>17</v>
      </c>
      <c r="AB4579">
        <v>100705</v>
      </c>
      <c r="AC4579">
        <v>19</v>
      </c>
      <c r="AD4579">
        <v>100703</v>
      </c>
      <c r="AE4579">
        <v>20</v>
      </c>
      <c r="AF4579">
        <v>202349</v>
      </c>
      <c r="AG4579">
        <v>18</v>
      </c>
      <c r="AH4579" t="e">
        <f>VLOOKUP(AF4579,关卡难度线!B:H,11,0)</f>
        <v>#N/A</v>
      </c>
    </row>
    <row r="4580" spans="14:34">
      <c r="N4580" s="14">
        <v>100703</v>
      </c>
      <c r="O4580">
        <v>11</v>
      </c>
      <c r="P4580">
        <v>100703</v>
      </c>
      <c r="Q4580">
        <v>12</v>
      </c>
      <c r="R4580">
        <v>100703</v>
      </c>
      <c r="S4580">
        <v>13</v>
      </c>
      <c r="T4580">
        <v>100703</v>
      </c>
      <c r="U4580">
        <v>14</v>
      </c>
      <c r="V4580">
        <v>100705</v>
      </c>
      <c r="W4580">
        <v>15</v>
      </c>
      <c r="X4580">
        <v>100703</v>
      </c>
      <c r="Y4580">
        <v>16</v>
      </c>
      <c r="Z4580">
        <v>100704</v>
      </c>
      <c r="AA4580">
        <v>17</v>
      </c>
      <c r="AB4580">
        <v>100703</v>
      </c>
      <c r="AC4580">
        <v>19</v>
      </c>
      <c r="AD4580">
        <v>100703</v>
      </c>
      <c r="AE4580">
        <v>20</v>
      </c>
      <c r="AF4580">
        <v>202350</v>
      </c>
      <c r="AG4580">
        <v>18</v>
      </c>
      <c r="AH4580" t="e">
        <f>VLOOKUP(AF4580,关卡难度线!B:H,11,0)</f>
        <v>#N/A</v>
      </c>
    </row>
    <row r="4581" spans="14:34">
      <c r="N4581" s="14">
        <v>100707</v>
      </c>
      <c r="O4581">
        <v>11</v>
      </c>
      <c r="P4581">
        <v>100708</v>
      </c>
      <c r="Q4581">
        <v>12</v>
      </c>
      <c r="R4581">
        <v>100707</v>
      </c>
      <c r="S4581">
        <v>13</v>
      </c>
      <c r="T4581">
        <v>100708</v>
      </c>
      <c r="U4581">
        <v>14</v>
      </c>
      <c r="V4581">
        <v>100708</v>
      </c>
      <c r="W4581">
        <v>15</v>
      </c>
      <c r="X4581">
        <v>100708</v>
      </c>
      <c r="Y4581">
        <v>16</v>
      </c>
      <c r="Z4581">
        <v>100706</v>
      </c>
      <c r="AA4581">
        <v>17</v>
      </c>
      <c r="AB4581">
        <v>100706</v>
      </c>
      <c r="AC4581">
        <v>19</v>
      </c>
      <c r="AD4581">
        <v>100706</v>
      </c>
      <c r="AE4581">
        <v>20</v>
      </c>
      <c r="AF4581">
        <v>202351</v>
      </c>
      <c r="AG4581">
        <v>18</v>
      </c>
      <c r="AH4581" t="e">
        <f>VLOOKUP(AF4581,关卡难度线!B:H,11,0)</f>
        <v>#N/A</v>
      </c>
    </row>
    <row r="4582" spans="14:34">
      <c r="N4582" s="14">
        <v>100707</v>
      </c>
      <c r="O4582">
        <v>11</v>
      </c>
      <c r="P4582">
        <v>100708</v>
      </c>
      <c r="Q4582">
        <v>12</v>
      </c>
      <c r="R4582">
        <v>100708</v>
      </c>
      <c r="S4582">
        <v>13</v>
      </c>
      <c r="T4582">
        <v>100706</v>
      </c>
      <c r="U4582">
        <v>14</v>
      </c>
      <c r="V4582">
        <v>100708</v>
      </c>
      <c r="W4582">
        <v>15</v>
      </c>
      <c r="X4582">
        <v>100707</v>
      </c>
      <c r="Y4582">
        <v>16</v>
      </c>
      <c r="Z4582">
        <v>100708</v>
      </c>
      <c r="AA4582">
        <v>17</v>
      </c>
      <c r="AB4582">
        <v>100708</v>
      </c>
      <c r="AC4582">
        <v>19</v>
      </c>
      <c r="AD4582">
        <v>100708</v>
      </c>
      <c r="AE4582">
        <v>20</v>
      </c>
      <c r="AF4582">
        <v>202352</v>
      </c>
      <c r="AG4582">
        <v>18</v>
      </c>
      <c r="AH4582" t="e">
        <f>VLOOKUP(AF4582,关卡难度线!B:H,11,0)</f>
        <v>#N/A</v>
      </c>
    </row>
    <row r="4583" spans="14:34">
      <c r="N4583" s="14">
        <v>100707</v>
      </c>
      <c r="O4583">
        <v>11</v>
      </c>
      <c r="P4583">
        <v>100706</v>
      </c>
      <c r="Q4583">
        <v>12</v>
      </c>
      <c r="R4583">
        <v>100707</v>
      </c>
      <c r="S4583">
        <v>13</v>
      </c>
      <c r="T4583">
        <v>100706</v>
      </c>
      <c r="U4583">
        <v>14</v>
      </c>
      <c r="V4583">
        <v>100708</v>
      </c>
      <c r="W4583">
        <v>15</v>
      </c>
      <c r="X4583">
        <v>100706</v>
      </c>
      <c r="Y4583">
        <v>16</v>
      </c>
      <c r="Z4583">
        <v>100706</v>
      </c>
      <c r="AA4583">
        <v>17</v>
      </c>
      <c r="AB4583">
        <v>100707</v>
      </c>
      <c r="AC4583">
        <v>19</v>
      </c>
      <c r="AD4583">
        <v>100708</v>
      </c>
      <c r="AE4583">
        <v>20</v>
      </c>
      <c r="AF4583">
        <v>202353</v>
      </c>
      <c r="AG4583">
        <v>18</v>
      </c>
      <c r="AH4583" t="e">
        <f>VLOOKUP(AF4583,关卡难度线!B:H,11,0)</f>
        <v>#N/A</v>
      </c>
    </row>
    <row r="4584" spans="14:34">
      <c r="N4584" s="14">
        <v>100706</v>
      </c>
      <c r="O4584">
        <v>11</v>
      </c>
      <c r="P4584">
        <v>100708</v>
      </c>
      <c r="Q4584">
        <v>12</v>
      </c>
      <c r="R4584">
        <v>100706</v>
      </c>
      <c r="S4584">
        <v>13</v>
      </c>
      <c r="T4584">
        <v>100706</v>
      </c>
      <c r="U4584">
        <v>14</v>
      </c>
      <c r="V4584">
        <v>100708</v>
      </c>
      <c r="W4584">
        <v>15</v>
      </c>
      <c r="X4584">
        <v>100706</v>
      </c>
      <c r="Y4584">
        <v>16</v>
      </c>
      <c r="Z4584">
        <v>100707</v>
      </c>
      <c r="AA4584">
        <v>17</v>
      </c>
      <c r="AB4584">
        <v>100706</v>
      </c>
      <c r="AC4584">
        <v>19</v>
      </c>
      <c r="AD4584">
        <v>100706</v>
      </c>
      <c r="AE4584">
        <v>20</v>
      </c>
      <c r="AF4584">
        <v>202354</v>
      </c>
      <c r="AG4584">
        <v>18</v>
      </c>
      <c r="AH4584" t="e">
        <f>VLOOKUP(AF4584,关卡难度线!B:H,11,0)</f>
        <v>#N/A</v>
      </c>
    </row>
    <row r="4585" spans="14:34">
      <c r="N4585" s="14">
        <v>100707</v>
      </c>
      <c r="O4585">
        <v>11</v>
      </c>
      <c r="P4585">
        <v>100708</v>
      </c>
      <c r="Q4585">
        <v>12</v>
      </c>
      <c r="R4585">
        <v>100708</v>
      </c>
      <c r="S4585">
        <v>13</v>
      </c>
      <c r="T4585">
        <v>100708</v>
      </c>
      <c r="U4585">
        <v>14</v>
      </c>
      <c r="V4585">
        <v>100706</v>
      </c>
      <c r="W4585">
        <v>15</v>
      </c>
      <c r="X4585">
        <v>100707</v>
      </c>
      <c r="Y4585">
        <v>16</v>
      </c>
      <c r="Z4585">
        <v>100708</v>
      </c>
      <c r="AA4585">
        <v>17</v>
      </c>
      <c r="AB4585">
        <v>100706</v>
      </c>
      <c r="AC4585">
        <v>19</v>
      </c>
      <c r="AD4585">
        <v>100706</v>
      </c>
      <c r="AE4585">
        <v>20</v>
      </c>
      <c r="AF4585">
        <v>202355</v>
      </c>
      <c r="AG4585">
        <v>18</v>
      </c>
      <c r="AH4585" t="e">
        <f>VLOOKUP(AF4585,关卡难度线!B:H,11,0)</f>
        <v>#N/A</v>
      </c>
    </row>
    <row r="4586" spans="14:34">
      <c r="N4586" s="14">
        <v>100707</v>
      </c>
      <c r="O4586">
        <v>11</v>
      </c>
      <c r="P4586">
        <v>100706</v>
      </c>
      <c r="Q4586">
        <v>12</v>
      </c>
      <c r="R4586">
        <v>100707</v>
      </c>
      <c r="S4586">
        <v>13</v>
      </c>
      <c r="T4586">
        <v>100706</v>
      </c>
      <c r="U4586">
        <v>14</v>
      </c>
      <c r="V4586">
        <v>100707</v>
      </c>
      <c r="W4586">
        <v>15</v>
      </c>
      <c r="X4586">
        <v>100707</v>
      </c>
      <c r="Y4586">
        <v>16</v>
      </c>
      <c r="Z4586">
        <v>100708</v>
      </c>
      <c r="AA4586">
        <v>17</v>
      </c>
      <c r="AB4586">
        <v>100707</v>
      </c>
      <c r="AC4586">
        <v>19</v>
      </c>
      <c r="AD4586">
        <v>100706</v>
      </c>
      <c r="AE4586">
        <v>20</v>
      </c>
      <c r="AF4586">
        <v>202356</v>
      </c>
      <c r="AG4586">
        <v>18</v>
      </c>
      <c r="AH4586" t="e">
        <f>VLOOKUP(AF4586,关卡难度线!B:H,11,0)</f>
        <v>#N/A</v>
      </c>
    </row>
    <row r="4587" spans="14:34">
      <c r="N4587" s="14">
        <v>100706</v>
      </c>
      <c r="O4587">
        <v>11</v>
      </c>
      <c r="P4587">
        <v>100708</v>
      </c>
      <c r="Q4587">
        <v>12</v>
      </c>
      <c r="R4587">
        <v>100707</v>
      </c>
      <c r="S4587">
        <v>13</v>
      </c>
      <c r="T4587">
        <v>100706</v>
      </c>
      <c r="U4587">
        <v>14</v>
      </c>
      <c r="V4587">
        <v>100707</v>
      </c>
      <c r="W4587">
        <v>15</v>
      </c>
      <c r="X4587">
        <v>100706</v>
      </c>
      <c r="Y4587">
        <v>16</v>
      </c>
      <c r="Z4587">
        <v>100707</v>
      </c>
      <c r="AA4587">
        <v>17</v>
      </c>
      <c r="AB4587">
        <v>100708</v>
      </c>
      <c r="AC4587">
        <v>19</v>
      </c>
      <c r="AD4587">
        <v>100708</v>
      </c>
      <c r="AE4587">
        <v>20</v>
      </c>
      <c r="AF4587">
        <v>202357</v>
      </c>
      <c r="AG4587">
        <v>18</v>
      </c>
      <c r="AH4587" t="e">
        <f>VLOOKUP(AF4587,关卡难度线!B:H,11,0)</f>
        <v>#N/A</v>
      </c>
    </row>
    <row r="4588" spans="14:34">
      <c r="N4588" s="14">
        <v>100708</v>
      </c>
      <c r="O4588">
        <v>11</v>
      </c>
      <c r="P4588">
        <v>100708</v>
      </c>
      <c r="Q4588">
        <v>12</v>
      </c>
      <c r="R4588">
        <v>100706</v>
      </c>
      <c r="S4588">
        <v>13</v>
      </c>
      <c r="T4588">
        <v>100707</v>
      </c>
      <c r="U4588">
        <v>14</v>
      </c>
      <c r="V4588">
        <v>100706</v>
      </c>
      <c r="W4588">
        <v>15</v>
      </c>
      <c r="X4588">
        <v>100708</v>
      </c>
      <c r="Y4588">
        <v>16</v>
      </c>
      <c r="Z4588">
        <v>100706</v>
      </c>
      <c r="AA4588">
        <v>17</v>
      </c>
      <c r="AB4588">
        <v>100708</v>
      </c>
      <c r="AC4588">
        <v>19</v>
      </c>
      <c r="AD4588">
        <v>100707</v>
      </c>
      <c r="AE4588">
        <v>20</v>
      </c>
      <c r="AF4588">
        <v>202358</v>
      </c>
      <c r="AG4588">
        <v>18</v>
      </c>
      <c r="AH4588" t="e">
        <f>VLOOKUP(AF4588,关卡难度线!B:H,11,0)</f>
        <v>#N/A</v>
      </c>
    </row>
    <row r="4589" spans="14:34">
      <c r="N4589" s="14">
        <v>100707</v>
      </c>
      <c r="O4589">
        <v>11</v>
      </c>
      <c r="P4589">
        <v>100706</v>
      </c>
      <c r="Q4589">
        <v>12</v>
      </c>
      <c r="R4589">
        <v>100707</v>
      </c>
      <c r="S4589">
        <v>13</v>
      </c>
      <c r="T4589">
        <v>100706</v>
      </c>
      <c r="U4589">
        <v>14</v>
      </c>
      <c r="V4589">
        <v>100706</v>
      </c>
      <c r="W4589">
        <v>15</v>
      </c>
      <c r="X4589">
        <v>100707</v>
      </c>
      <c r="Y4589">
        <v>16</v>
      </c>
      <c r="Z4589">
        <v>100707</v>
      </c>
      <c r="AA4589">
        <v>17</v>
      </c>
      <c r="AB4589">
        <v>100707</v>
      </c>
      <c r="AC4589">
        <v>19</v>
      </c>
      <c r="AD4589">
        <v>100707</v>
      </c>
      <c r="AE4589">
        <v>20</v>
      </c>
      <c r="AF4589">
        <v>202359</v>
      </c>
      <c r="AG4589">
        <v>18</v>
      </c>
      <c r="AH4589" t="e">
        <f>VLOOKUP(AF4589,关卡难度线!B:H,11,0)</f>
        <v>#N/A</v>
      </c>
    </row>
    <row r="4590" spans="14:34">
      <c r="N4590" s="14">
        <v>100708</v>
      </c>
      <c r="O4590">
        <v>11</v>
      </c>
      <c r="P4590">
        <v>100706</v>
      </c>
      <c r="Q4590">
        <v>12</v>
      </c>
      <c r="R4590">
        <v>100708</v>
      </c>
      <c r="S4590">
        <v>13</v>
      </c>
      <c r="T4590">
        <v>100706</v>
      </c>
      <c r="U4590">
        <v>14</v>
      </c>
      <c r="V4590">
        <v>100706</v>
      </c>
      <c r="W4590">
        <v>15</v>
      </c>
      <c r="X4590">
        <v>100707</v>
      </c>
      <c r="Y4590">
        <v>16</v>
      </c>
      <c r="Z4590">
        <v>100707</v>
      </c>
      <c r="AA4590">
        <v>17</v>
      </c>
      <c r="AB4590">
        <v>100707</v>
      </c>
      <c r="AC4590">
        <v>19</v>
      </c>
      <c r="AD4590">
        <v>100706</v>
      </c>
      <c r="AE4590">
        <v>20</v>
      </c>
      <c r="AF4590">
        <v>202360</v>
      </c>
      <c r="AG4590">
        <v>18</v>
      </c>
      <c r="AH4590" t="e">
        <f>VLOOKUP(AF4590,关卡难度线!B:H,11,0)</f>
        <v>#N/A</v>
      </c>
    </row>
    <row r="4591" spans="14:34">
      <c r="N4591" s="14">
        <v>100707</v>
      </c>
      <c r="O4591">
        <v>11</v>
      </c>
      <c r="P4591">
        <v>100708</v>
      </c>
      <c r="Q4591">
        <v>12</v>
      </c>
      <c r="R4591">
        <v>100707</v>
      </c>
      <c r="S4591">
        <v>13</v>
      </c>
      <c r="T4591">
        <v>100708</v>
      </c>
      <c r="U4591">
        <v>14</v>
      </c>
      <c r="V4591">
        <v>100708</v>
      </c>
      <c r="W4591">
        <v>15</v>
      </c>
      <c r="X4591">
        <v>100708</v>
      </c>
      <c r="Y4591">
        <v>16</v>
      </c>
      <c r="Z4591">
        <v>100706</v>
      </c>
      <c r="AA4591">
        <v>17</v>
      </c>
      <c r="AB4591">
        <v>100706</v>
      </c>
      <c r="AC4591">
        <v>19</v>
      </c>
      <c r="AD4591">
        <v>100706</v>
      </c>
      <c r="AE4591">
        <v>20</v>
      </c>
      <c r="AF4591">
        <v>202351</v>
      </c>
      <c r="AG4591">
        <v>18</v>
      </c>
      <c r="AH4591" t="e">
        <f>VLOOKUP(AF4591,关卡难度线!B:H,11,0)</f>
        <v>#N/A</v>
      </c>
    </row>
    <row r="4592" spans="14:34">
      <c r="N4592" s="14">
        <v>100707</v>
      </c>
      <c r="O4592">
        <v>11</v>
      </c>
      <c r="P4592">
        <v>100708</v>
      </c>
      <c r="Q4592">
        <v>12</v>
      </c>
      <c r="R4592">
        <v>100708</v>
      </c>
      <c r="S4592">
        <v>13</v>
      </c>
      <c r="T4592">
        <v>100706</v>
      </c>
      <c r="U4592">
        <v>14</v>
      </c>
      <c r="V4592">
        <v>100708</v>
      </c>
      <c r="W4592">
        <v>15</v>
      </c>
      <c r="X4592">
        <v>100707</v>
      </c>
      <c r="Y4592">
        <v>16</v>
      </c>
      <c r="Z4592">
        <v>100708</v>
      </c>
      <c r="AA4592">
        <v>17</v>
      </c>
      <c r="AB4592">
        <v>100708</v>
      </c>
      <c r="AC4592">
        <v>19</v>
      </c>
      <c r="AD4592">
        <v>100708</v>
      </c>
      <c r="AE4592">
        <v>20</v>
      </c>
      <c r="AF4592">
        <v>202352</v>
      </c>
      <c r="AG4592">
        <v>18</v>
      </c>
      <c r="AH4592" t="e">
        <f>VLOOKUP(AF4592,关卡难度线!B:H,11,0)</f>
        <v>#N/A</v>
      </c>
    </row>
    <row r="4593" spans="14:34">
      <c r="N4593" s="14">
        <v>100707</v>
      </c>
      <c r="O4593">
        <v>11</v>
      </c>
      <c r="P4593">
        <v>100706</v>
      </c>
      <c r="Q4593">
        <v>12</v>
      </c>
      <c r="R4593">
        <v>100707</v>
      </c>
      <c r="S4593">
        <v>13</v>
      </c>
      <c r="T4593">
        <v>100706</v>
      </c>
      <c r="U4593">
        <v>14</v>
      </c>
      <c r="V4593">
        <v>100708</v>
      </c>
      <c r="W4593">
        <v>15</v>
      </c>
      <c r="X4593">
        <v>100706</v>
      </c>
      <c r="Y4593">
        <v>16</v>
      </c>
      <c r="Z4593">
        <v>100706</v>
      </c>
      <c r="AA4593">
        <v>17</v>
      </c>
      <c r="AB4593">
        <v>100707</v>
      </c>
      <c r="AC4593">
        <v>19</v>
      </c>
      <c r="AD4593">
        <v>100708</v>
      </c>
      <c r="AE4593">
        <v>20</v>
      </c>
      <c r="AF4593">
        <v>202353</v>
      </c>
      <c r="AG4593">
        <v>18</v>
      </c>
      <c r="AH4593" t="e">
        <f>VLOOKUP(AF4593,关卡难度线!B:H,11,0)</f>
        <v>#N/A</v>
      </c>
    </row>
    <row r="4594" spans="14:34">
      <c r="N4594" s="14">
        <v>100706</v>
      </c>
      <c r="O4594">
        <v>11</v>
      </c>
      <c r="P4594">
        <v>100708</v>
      </c>
      <c r="Q4594">
        <v>12</v>
      </c>
      <c r="R4594">
        <v>100706</v>
      </c>
      <c r="S4594">
        <v>13</v>
      </c>
      <c r="T4594">
        <v>100706</v>
      </c>
      <c r="U4594">
        <v>14</v>
      </c>
      <c r="V4594">
        <v>100708</v>
      </c>
      <c r="W4594">
        <v>15</v>
      </c>
      <c r="X4594">
        <v>100706</v>
      </c>
      <c r="Y4594">
        <v>16</v>
      </c>
      <c r="Z4594">
        <v>100707</v>
      </c>
      <c r="AA4594">
        <v>17</v>
      </c>
      <c r="AB4594">
        <v>100706</v>
      </c>
      <c r="AC4594">
        <v>19</v>
      </c>
      <c r="AD4594">
        <v>100706</v>
      </c>
      <c r="AE4594">
        <v>20</v>
      </c>
      <c r="AF4594">
        <v>202354</v>
      </c>
      <c r="AG4594">
        <v>18</v>
      </c>
      <c r="AH4594" t="e">
        <f>VLOOKUP(AF4594,关卡难度线!B:H,11,0)</f>
        <v>#N/A</v>
      </c>
    </row>
    <row r="4595" spans="14:34">
      <c r="N4595" s="14">
        <v>100707</v>
      </c>
      <c r="O4595">
        <v>11</v>
      </c>
      <c r="P4595">
        <v>100708</v>
      </c>
      <c r="Q4595">
        <v>12</v>
      </c>
      <c r="R4595">
        <v>100708</v>
      </c>
      <c r="S4595">
        <v>13</v>
      </c>
      <c r="T4595">
        <v>100708</v>
      </c>
      <c r="U4595">
        <v>14</v>
      </c>
      <c r="V4595">
        <v>100706</v>
      </c>
      <c r="W4595">
        <v>15</v>
      </c>
      <c r="X4595">
        <v>100707</v>
      </c>
      <c r="Y4595">
        <v>16</v>
      </c>
      <c r="Z4595">
        <v>100708</v>
      </c>
      <c r="AA4595">
        <v>17</v>
      </c>
      <c r="AB4595">
        <v>100706</v>
      </c>
      <c r="AC4595">
        <v>19</v>
      </c>
      <c r="AD4595">
        <v>100706</v>
      </c>
      <c r="AE4595">
        <v>20</v>
      </c>
      <c r="AF4595">
        <v>202355</v>
      </c>
      <c r="AG4595">
        <v>18</v>
      </c>
      <c r="AH4595" t="e">
        <f>VLOOKUP(AF4595,关卡难度线!B:H,11,0)</f>
        <v>#N/A</v>
      </c>
    </row>
    <row r="4596" spans="14:34">
      <c r="N4596" s="14">
        <v>100707</v>
      </c>
      <c r="O4596">
        <v>11</v>
      </c>
      <c r="P4596">
        <v>100706</v>
      </c>
      <c r="Q4596">
        <v>12</v>
      </c>
      <c r="R4596">
        <v>100707</v>
      </c>
      <c r="S4596">
        <v>13</v>
      </c>
      <c r="T4596">
        <v>100706</v>
      </c>
      <c r="U4596">
        <v>14</v>
      </c>
      <c r="V4596">
        <v>100707</v>
      </c>
      <c r="W4596">
        <v>15</v>
      </c>
      <c r="X4596">
        <v>100707</v>
      </c>
      <c r="Y4596">
        <v>16</v>
      </c>
      <c r="Z4596">
        <v>100708</v>
      </c>
      <c r="AA4596">
        <v>17</v>
      </c>
      <c r="AB4596">
        <v>100707</v>
      </c>
      <c r="AC4596">
        <v>19</v>
      </c>
      <c r="AD4596">
        <v>100706</v>
      </c>
      <c r="AE4596">
        <v>20</v>
      </c>
      <c r="AF4596">
        <v>202356</v>
      </c>
      <c r="AG4596">
        <v>18</v>
      </c>
      <c r="AH4596" t="e">
        <f>VLOOKUP(AF4596,关卡难度线!B:H,11,0)</f>
        <v>#N/A</v>
      </c>
    </row>
    <row r="4597" spans="14:34">
      <c r="N4597" s="14">
        <v>100706</v>
      </c>
      <c r="O4597">
        <v>11</v>
      </c>
      <c r="P4597">
        <v>100708</v>
      </c>
      <c r="Q4597">
        <v>12</v>
      </c>
      <c r="R4597">
        <v>100707</v>
      </c>
      <c r="S4597">
        <v>13</v>
      </c>
      <c r="T4597">
        <v>100706</v>
      </c>
      <c r="U4597">
        <v>14</v>
      </c>
      <c r="V4597">
        <v>100707</v>
      </c>
      <c r="W4597">
        <v>15</v>
      </c>
      <c r="X4597">
        <v>100706</v>
      </c>
      <c r="Y4597">
        <v>16</v>
      </c>
      <c r="Z4597">
        <v>100707</v>
      </c>
      <c r="AA4597">
        <v>17</v>
      </c>
      <c r="AB4597">
        <v>100708</v>
      </c>
      <c r="AC4597">
        <v>19</v>
      </c>
      <c r="AD4597">
        <v>100708</v>
      </c>
      <c r="AE4597">
        <v>20</v>
      </c>
      <c r="AF4597">
        <v>202357</v>
      </c>
      <c r="AG4597">
        <v>18</v>
      </c>
      <c r="AH4597" t="e">
        <f>VLOOKUP(AF4597,关卡难度线!B:H,11,0)</f>
        <v>#N/A</v>
      </c>
    </row>
    <row r="4598" spans="14:34">
      <c r="N4598" s="14">
        <v>100708</v>
      </c>
      <c r="O4598">
        <v>11</v>
      </c>
      <c r="P4598">
        <v>100708</v>
      </c>
      <c r="Q4598">
        <v>12</v>
      </c>
      <c r="R4598">
        <v>100706</v>
      </c>
      <c r="S4598">
        <v>13</v>
      </c>
      <c r="T4598">
        <v>100707</v>
      </c>
      <c r="U4598">
        <v>14</v>
      </c>
      <c r="V4598">
        <v>100706</v>
      </c>
      <c r="W4598">
        <v>15</v>
      </c>
      <c r="X4598">
        <v>100708</v>
      </c>
      <c r="Y4598">
        <v>16</v>
      </c>
      <c r="Z4598">
        <v>100706</v>
      </c>
      <c r="AA4598">
        <v>17</v>
      </c>
      <c r="AB4598">
        <v>100708</v>
      </c>
      <c r="AC4598">
        <v>19</v>
      </c>
      <c r="AD4598">
        <v>100707</v>
      </c>
      <c r="AE4598">
        <v>20</v>
      </c>
      <c r="AF4598">
        <v>202358</v>
      </c>
      <c r="AG4598">
        <v>18</v>
      </c>
      <c r="AH4598" t="e">
        <f>VLOOKUP(AF4598,关卡难度线!B:H,11,0)</f>
        <v>#N/A</v>
      </c>
    </row>
    <row r="4599" spans="14:34">
      <c r="N4599" s="14">
        <v>100707</v>
      </c>
      <c r="O4599">
        <v>11</v>
      </c>
      <c r="P4599">
        <v>100706</v>
      </c>
      <c r="Q4599">
        <v>12</v>
      </c>
      <c r="R4599">
        <v>100707</v>
      </c>
      <c r="S4599">
        <v>13</v>
      </c>
      <c r="T4599">
        <v>100706</v>
      </c>
      <c r="U4599">
        <v>14</v>
      </c>
      <c r="V4599">
        <v>100706</v>
      </c>
      <c r="W4599">
        <v>15</v>
      </c>
      <c r="X4599">
        <v>100707</v>
      </c>
      <c r="Y4599">
        <v>16</v>
      </c>
      <c r="Z4599">
        <v>100707</v>
      </c>
      <c r="AA4599">
        <v>17</v>
      </c>
      <c r="AB4599">
        <v>100707</v>
      </c>
      <c r="AC4599">
        <v>19</v>
      </c>
      <c r="AD4599">
        <v>100707</v>
      </c>
      <c r="AE4599">
        <v>20</v>
      </c>
      <c r="AF4599">
        <v>202359</v>
      </c>
      <c r="AG4599">
        <v>18</v>
      </c>
      <c r="AH4599" t="e">
        <f>VLOOKUP(AF4599,关卡难度线!B:H,11,0)</f>
        <v>#N/A</v>
      </c>
    </row>
    <row r="4600" spans="14:34">
      <c r="N4600" s="14">
        <v>100708</v>
      </c>
      <c r="O4600">
        <v>11</v>
      </c>
      <c r="P4600">
        <v>100706</v>
      </c>
      <c r="Q4600">
        <v>12</v>
      </c>
      <c r="R4600">
        <v>100708</v>
      </c>
      <c r="S4600">
        <v>13</v>
      </c>
      <c r="T4600">
        <v>100706</v>
      </c>
      <c r="U4600">
        <v>14</v>
      </c>
      <c r="V4600">
        <v>100706</v>
      </c>
      <c r="W4600">
        <v>15</v>
      </c>
      <c r="X4600">
        <v>100707</v>
      </c>
      <c r="Y4600">
        <v>16</v>
      </c>
      <c r="Z4600">
        <v>100707</v>
      </c>
      <c r="AA4600">
        <v>17</v>
      </c>
      <c r="AB4600">
        <v>100707</v>
      </c>
      <c r="AC4600">
        <v>19</v>
      </c>
      <c r="AD4600">
        <v>100706</v>
      </c>
      <c r="AE4600">
        <v>20</v>
      </c>
      <c r="AF4600">
        <v>202360</v>
      </c>
      <c r="AG4600">
        <v>18</v>
      </c>
      <c r="AH4600" t="e">
        <f>VLOOKUP(AF4600,关卡难度线!B:H,11,0)</f>
        <v>#N/A</v>
      </c>
    </row>
    <row r="4601" spans="14:34">
      <c r="N4601" s="14">
        <v>100711</v>
      </c>
      <c r="O4601">
        <v>11</v>
      </c>
      <c r="P4601">
        <v>100709</v>
      </c>
      <c r="Q4601">
        <v>12</v>
      </c>
      <c r="R4601">
        <v>100711</v>
      </c>
      <c r="S4601">
        <v>13</v>
      </c>
      <c r="T4601">
        <v>100710</v>
      </c>
      <c r="U4601">
        <v>14</v>
      </c>
      <c r="V4601">
        <v>100710</v>
      </c>
      <c r="W4601">
        <v>15</v>
      </c>
      <c r="X4601">
        <v>100709</v>
      </c>
      <c r="Y4601">
        <v>16</v>
      </c>
      <c r="Z4601">
        <v>100711</v>
      </c>
      <c r="AA4601">
        <v>17</v>
      </c>
      <c r="AB4601">
        <v>100709</v>
      </c>
      <c r="AC4601">
        <v>19</v>
      </c>
      <c r="AD4601">
        <v>100710</v>
      </c>
      <c r="AE4601">
        <v>20</v>
      </c>
      <c r="AF4601">
        <v>202361</v>
      </c>
      <c r="AG4601">
        <v>18</v>
      </c>
      <c r="AH4601" t="e">
        <f>VLOOKUP(AF4601,关卡难度线!B:H,11,0)</f>
        <v>#N/A</v>
      </c>
    </row>
    <row r="4602" spans="14:34">
      <c r="N4602" s="14">
        <v>100709</v>
      </c>
      <c r="O4602">
        <v>11</v>
      </c>
      <c r="P4602">
        <v>100711</v>
      </c>
      <c r="Q4602">
        <v>12</v>
      </c>
      <c r="R4602">
        <v>100710</v>
      </c>
      <c r="S4602">
        <v>13</v>
      </c>
      <c r="T4602">
        <v>100710</v>
      </c>
      <c r="U4602">
        <v>14</v>
      </c>
      <c r="V4602">
        <v>100710</v>
      </c>
      <c r="W4602">
        <v>15</v>
      </c>
      <c r="X4602">
        <v>100709</v>
      </c>
      <c r="Y4602">
        <v>16</v>
      </c>
      <c r="Z4602">
        <v>100711</v>
      </c>
      <c r="AA4602">
        <v>17</v>
      </c>
      <c r="AB4602">
        <v>100710</v>
      </c>
      <c r="AC4602">
        <v>19</v>
      </c>
      <c r="AD4602">
        <v>100711</v>
      </c>
      <c r="AE4602">
        <v>20</v>
      </c>
      <c r="AF4602">
        <v>202362</v>
      </c>
      <c r="AG4602">
        <v>18</v>
      </c>
      <c r="AH4602" t="e">
        <f>VLOOKUP(AF4602,关卡难度线!B:H,11,0)</f>
        <v>#N/A</v>
      </c>
    </row>
    <row r="4603" spans="14:34">
      <c r="N4603" s="14">
        <v>100709</v>
      </c>
      <c r="O4603">
        <v>11</v>
      </c>
      <c r="P4603">
        <v>100711</v>
      </c>
      <c r="Q4603">
        <v>12</v>
      </c>
      <c r="R4603">
        <v>100709</v>
      </c>
      <c r="S4603">
        <v>13</v>
      </c>
      <c r="T4603">
        <v>100709</v>
      </c>
      <c r="U4603">
        <v>14</v>
      </c>
      <c r="V4603">
        <v>100711</v>
      </c>
      <c r="W4603">
        <v>15</v>
      </c>
      <c r="X4603">
        <v>100709</v>
      </c>
      <c r="Y4603">
        <v>16</v>
      </c>
      <c r="Z4603">
        <v>100709</v>
      </c>
      <c r="AA4603">
        <v>17</v>
      </c>
      <c r="AB4603">
        <v>100711</v>
      </c>
      <c r="AC4603">
        <v>19</v>
      </c>
      <c r="AD4603">
        <v>100709</v>
      </c>
      <c r="AE4603">
        <v>20</v>
      </c>
      <c r="AF4603">
        <v>202363</v>
      </c>
      <c r="AG4603">
        <v>18</v>
      </c>
      <c r="AH4603" t="e">
        <f>VLOOKUP(AF4603,关卡难度线!B:H,11,0)</f>
        <v>#N/A</v>
      </c>
    </row>
    <row r="4604" spans="14:34">
      <c r="N4604" s="14">
        <v>100711</v>
      </c>
      <c r="O4604">
        <v>11</v>
      </c>
      <c r="P4604">
        <v>100710</v>
      </c>
      <c r="Q4604">
        <v>12</v>
      </c>
      <c r="R4604">
        <v>100710</v>
      </c>
      <c r="S4604">
        <v>13</v>
      </c>
      <c r="T4604">
        <v>100710</v>
      </c>
      <c r="U4604">
        <v>14</v>
      </c>
      <c r="V4604">
        <v>100709</v>
      </c>
      <c r="W4604">
        <v>15</v>
      </c>
      <c r="X4604">
        <v>100709</v>
      </c>
      <c r="Y4604">
        <v>16</v>
      </c>
      <c r="Z4604">
        <v>100711</v>
      </c>
      <c r="AA4604">
        <v>17</v>
      </c>
      <c r="AB4604">
        <v>100711</v>
      </c>
      <c r="AC4604">
        <v>19</v>
      </c>
      <c r="AD4604">
        <v>100711</v>
      </c>
      <c r="AE4604">
        <v>20</v>
      </c>
      <c r="AF4604">
        <v>202364</v>
      </c>
      <c r="AG4604">
        <v>18</v>
      </c>
      <c r="AH4604" t="e">
        <f>VLOOKUP(AF4604,关卡难度线!B:H,11,0)</f>
        <v>#N/A</v>
      </c>
    </row>
    <row r="4605" spans="14:34">
      <c r="N4605" s="14">
        <v>100710</v>
      </c>
      <c r="O4605">
        <v>11</v>
      </c>
      <c r="P4605">
        <v>100710</v>
      </c>
      <c r="Q4605">
        <v>12</v>
      </c>
      <c r="R4605">
        <v>100709</v>
      </c>
      <c r="S4605">
        <v>13</v>
      </c>
      <c r="T4605">
        <v>100710</v>
      </c>
      <c r="U4605">
        <v>14</v>
      </c>
      <c r="V4605">
        <v>100710</v>
      </c>
      <c r="W4605">
        <v>15</v>
      </c>
      <c r="X4605">
        <v>100711</v>
      </c>
      <c r="Y4605">
        <v>16</v>
      </c>
      <c r="Z4605">
        <v>100709</v>
      </c>
      <c r="AA4605">
        <v>17</v>
      </c>
      <c r="AB4605">
        <v>100710</v>
      </c>
      <c r="AC4605">
        <v>19</v>
      </c>
      <c r="AD4605">
        <v>100711</v>
      </c>
      <c r="AE4605">
        <v>20</v>
      </c>
      <c r="AF4605">
        <v>202365</v>
      </c>
      <c r="AG4605">
        <v>18</v>
      </c>
      <c r="AH4605" t="e">
        <f>VLOOKUP(AF4605,关卡难度线!B:H,11,0)</f>
        <v>#N/A</v>
      </c>
    </row>
    <row r="4606" spans="14:34">
      <c r="N4606" s="14">
        <v>100710</v>
      </c>
      <c r="O4606">
        <v>11</v>
      </c>
      <c r="P4606">
        <v>100710</v>
      </c>
      <c r="Q4606">
        <v>12</v>
      </c>
      <c r="R4606">
        <v>100711</v>
      </c>
      <c r="S4606">
        <v>13</v>
      </c>
      <c r="T4606">
        <v>100709</v>
      </c>
      <c r="U4606">
        <v>14</v>
      </c>
      <c r="V4606">
        <v>100711</v>
      </c>
      <c r="W4606">
        <v>15</v>
      </c>
      <c r="X4606">
        <v>100709</v>
      </c>
      <c r="Y4606">
        <v>16</v>
      </c>
      <c r="Z4606">
        <v>100710</v>
      </c>
      <c r="AA4606">
        <v>17</v>
      </c>
      <c r="AB4606">
        <v>100711</v>
      </c>
      <c r="AC4606">
        <v>19</v>
      </c>
      <c r="AD4606">
        <v>100711</v>
      </c>
      <c r="AE4606">
        <v>20</v>
      </c>
      <c r="AF4606">
        <v>202366</v>
      </c>
      <c r="AG4606">
        <v>18</v>
      </c>
      <c r="AH4606" t="e">
        <f>VLOOKUP(AF4606,关卡难度线!B:H,11,0)</f>
        <v>#N/A</v>
      </c>
    </row>
    <row r="4607" spans="14:34">
      <c r="N4607" s="14">
        <v>100711</v>
      </c>
      <c r="O4607">
        <v>11</v>
      </c>
      <c r="P4607">
        <v>100709</v>
      </c>
      <c r="Q4607">
        <v>12</v>
      </c>
      <c r="R4607">
        <v>100709</v>
      </c>
      <c r="S4607">
        <v>13</v>
      </c>
      <c r="T4607">
        <v>100709</v>
      </c>
      <c r="U4607">
        <v>14</v>
      </c>
      <c r="V4607">
        <v>100711</v>
      </c>
      <c r="W4607">
        <v>15</v>
      </c>
      <c r="X4607">
        <v>100711</v>
      </c>
      <c r="Y4607">
        <v>16</v>
      </c>
      <c r="Z4607">
        <v>100710</v>
      </c>
      <c r="AA4607">
        <v>17</v>
      </c>
      <c r="AB4607">
        <v>100710</v>
      </c>
      <c r="AC4607">
        <v>19</v>
      </c>
      <c r="AD4607">
        <v>100709</v>
      </c>
      <c r="AE4607">
        <v>20</v>
      </c>
      <c r="AF4607">
        <v>202367</v>
      </c>
      <c r="AG4607">
        <v>18</v>
      </c>
      <c r="AH4607" t="e">
        <f>VLOOKUP(AF4607,关卡难度线!B:H,11,0)</f>
        <v>#N/A</v>
      </c>
    </row>
    <row r="4608" spans="14:34">
      <c r="N4608" s="14">
        <v>100710</v>
      </c>
      <c r="O4608">
        <v>11</v>
      </c>
      <c r="P4608">
        <v>100710</v>
      </c>
      <c r="Q4608">
        <v>12</v>
      </c>
      <c r="R4608">
        <v>100709</v>
      </c>
      <c r="S4608">
        <v>13</v>
      </c>
      <c r="T4608">
        <v>100710</v>
      </c>
      <c r="U4608">
        <v>14</v>
      </c>
      <c r="V4608">
        <v>100711</v>
      </c>
      <c r="W4608">
        <v>15</v>
      </c>
      <c r="X4608">
        <v>100710</v>
      </c>
      <c r="Y4608">
        <v>16</v>
      </c>
      <c r="Z4608">
        <v>100711</v>
      </c>
      <c r="AA4608">
        <v>17</v>
      </c>
      <c r="AB4608">
        <v>100710</v>
      </c>
      <c r="AC4608">
        <v>19</v>
      </c>
      <c r="AD4608">
        <v>100710</v>
      </c>
      <c r="AE4608">
        <v>20</v>
      </c>
      <c r="AF4608">
        <v>202368</v>
      </c>
      <c r="AG4608">
        <v>18</v>
      </c>
      <c r="AH4608" t="e">
        <f>VLOOKUP(AF4608,关卡难度线!B:H,11,0)</f>
        <v>#N/A</v>
      </c>
    </row>
    <row r="4609" spans="14:34">
      <c r="N4609" s="14">
        <v>100711</v>
      </c>
      <c r="O4609">
        <v>11</v>
      </c>
      <c r="P4609">
        <v>100709</v>
      </c>
      <c r="Q4609">
        <v>12</v>
      </c>
      <c r="R4609">
        <v>100710</v>
      </c>
      <c r="S4609">
        <v>13</v>
      </c>
      <c r="T4609">
        <v>100711</v>
      </c>
      <c r="U4609">
        <v>14</v>
      </c>
      <c r="V4609">
        <v>100711</v>
      </c>
      <c r="W4609">
        <v>15</v>
      </c>
      <c r="X4609">
        <v>100711</v>
      </c>
      <c r="Y4609">
        <v>16</v>
      </c>
      <c r="Z4609">
        <v>100709</v>
      </c>
      <c r="AA4609">
        <v>17</v>
      </c>
      <c r="AB4609">
        <v>100711</v>
      </c>
      <c r="AC4609">
        <v>19</v>
      </c>
      <c r="AD4609">
        <v>100709</v>
      </c>
      <c r="AE4609">
        <v>20</v>
      </c>
      <c r="AF4609">
        <v>202369</v>
      </c>
      <c r="AG4609">
        <v>18</v>
      </c>
      <c r="AH4609" t="e">
        <f>VLOOKUP(AF4609,关卡难度线!B:H,11,0)</f>
        <v>#N/A</v>
      </c>
    </row>
    <row r="4610" spans="14:34">
      <c r="N4610" s="14">
        <v>100709</v>
      </c>
      <c r="O4610">
        <v>11</v>
      </c>
      <c r="P4610">
        <v>100710</v>
      </c>
      <c r="Q4610">
        <v>12</v>
      </c>
      <c r="R4610">
        <v>100709</v>
      </c>
      <c r="S4610">
        <v>13</v>
      </c>
      <c r="T4610">
        <v>100709</v>
      </c>
      <c r="U4610">
        <v>14</v>
      </c>
      <c r="V4610">
        <v>100710</v>
      </c>
      <c r="W4610">
        <v>15</v>
      </c>
      <c r="X4610">
        <v>100710</v>
      </c>
      <c r="Y4610">
        <v>16</v>
      </c>
      <c r="Z4610">
        <v>100710</v>
      </c>
      <c r="AA4610">
        <v>17</v>
      </c>
      <c r="AB4610">
        <v>100710</v>
      </c>
      <c r="AC4610">
        <v>19</v>
      </c>
      <c r="AD4610">
        <v>100710</v>
      </c>
      <c r="AE4610">
        <v>20</v>
      </c>
      <c r="AF4610">
        <v>202370</v>
      </c>
      <c r="AG4610">
        <v>18</v>
      </c>
      <c r="AH4610" t="e">
        <f>VLOOKUP(AF4610,关卡难度线!B:H,11,0)</f>
        <v>#N/A</v>
      </c>
    </row>
    <row r="4611" spans="14:34">
      <c r="N4611" s="14">
        <v>100711</v>
      </c>
      <c r="O4611">
        <v>11</v>
      </c>
      <c r="P4611">
        <v>100709</v>
      </c>
      <c r="Q4611">
        <v>12</v>
      </c>
      <c r="R4611">
        <v>100711</v>
      </c>
      <c r="S4611">
        <v>13</v>
      </c>
      <c r="T4611">
        <v>100710</v>
      </c>
      <c r="U4611">
        <v>14</v>
      </c>
      <c r="V4611">
        <v>100710</v>
      </c>
      <c r="W4611">
        <v>15</v>
      </c>
      <c r="X4611">
        <v>100709</v>
      </c>
      <c r="Y4611">
        <v>16</v>
      </c>
      <c r="Z4611">
        <v>100711</v>
      </c>
      <c r="AA4611">
        <v>17</v>
      </c>
      <c r="AB4611">
        <v>100709</v>
      </c>
      <c r="AC4611">
        <v>19</v>
      </c>
      <c r="AD4611">
        <v>100710</v>
      </c>
      <c r="AE4611">
        <v>20</v>
      </c>
      <c r="AF4611">
        <v>202361</v>
      </c>
      <c r="AG4611">
        <v>18</v>
      </c>
      <c r="AH4611" t="e">
        <f>VLOOKUP(AF4611,关卡难度线!B:H,11,0)</f>
        <v>#N/A</v>
      </c>
    </row>
    <row r="4612" spans="14:34">
      <c r="N4612" s="14">
        <v>100709</v>
      </c>
      <c r="O4612">
        <v>11</v>
      </c>
      <c r="P4612">
        <v>100711</v>
      </c>
      <c r="Q4612">
        <v>12</v>
      </c>
      <c r="R4612">
        <v>100710</v>
      </c>
      <c r="S4612">
        <v>13</v>
      </c>
      <c r="T4612">
        <v>100710</v>
      </c>
      <c r="U4612">
        <v>14</v>
      </c>
      <c r="V4612">
        <v>100710</v>
      </c>
      <c r="W4612">
        <v>15</v>
      </c>
      <c r="X4612">
        <v>100709</v>
      </c>
      <c r="Y4612">
        <v>16</v>
      </c>
      <c r="Z4612">
        <v>100711</v>
      </c>
      <c r="AA4612">
        <v>17</v>
      </c>
      <c r="AB4612">
        <v>100710</v>
      </c>
      <c r="AC4612">
        <v>19</v>
      </c>
      <c r="AD4612">
        <v>100711</v>
      </c>
      <c r="AE4612">
        <v>20</v>
      </c>
      <c r="AF4612">
        <v>202362</v>
      </c>
      <c r="AG4612">
        <v>18</v>
      </c>
      <c r="AH4612" t="e">
        <f>VLOOKUP(AF4612,关卡难度线!B:H,11,0)</f>
        <v>#N/A</v>
      </c>
    </row>
    <row r="4613" spans="14:34">
      <c r="N4613" s="14">
        <v>100709</v>
      </c>
      <c r="O4613">
        <v>11</v>
      </c>
      <c r="P4613">
        <v>100711</v>
      </c>
      <c r="Q4613">
        <v>12</v>
      </c>
      <c r="R4613">
        <v>100709</v>
      </c>
      <c r="S4613">
        <v>13</v>
      </c>
      <c r="T4613">
        <v>100709</v>
      </c>
      <c r="U4613">
        <v>14</v>
      </c>
      <c r="V4613">
        <v>100711</v>
      </c>
      <c r="W4613">
        <v>15</v>
      </c>
      <c r="X4613">
        <v>100709</v>
      </c>
      <c r="Y4613">
        <v>16</v>
      </c>
      <c r="Z4613">
        <v>100709</v>
      </c>
      <c r="AA4613">
        <v>17</v>
      </c>
      <c r="AB4613">
        <v>100711</v>
      </c>
      <c r="AC4613">
        <v>19</v>
      </c>
      <c r="AD4613">
        <v>100709</v>
      </c>
      <c r="AE4613">
        <v>20</v>
      </c>
      <c r="AF4613">
        <v>202363</v>
      </c>
      <c r="AG4613">
        <v>18</v>
      </c>
      <c r="AH4613" t="e">
        <f>VLOOKUP(AF4613,关卡难度线!B:H,11,0)</f>
        <v>#N/A</v>
      </c>
    </row>
    <row r="4614" spans="14:34">
      <c r="N4614" s="14">
        <v>100711</v>
      </c>
      <c r="O4614">
        <v>11</v>
      </c>
      <c r="P4614">
        <v>100710</v>
      </c>
      <c r="Q4614">
        <v>12</v>
      </c>
      <c r="R4614">
        <v>100710</v>
      </c>
      <c r="S4614">
        <v>13</v>
      </c>
      <c r="T4614">
        <v>100710</v>
      </c>
      <c r="U4614">
        <v>14</v>
      </c>
      <c r="V4614">
        <v>100709</v>
      </c>
      <c r="W4614">
        <v>15</v>
      </c>
      <c r="X4614">
        <v>100709</v>
      </c>
      <c r="Y4614">
        <v>16</v>
      </c>
      <c r="Z4614">
        <v>100711</v>
      </c>
      <c r="AA4614">
        <v>17</v>
      </c>
      <c r="AB4614">
        <v>100711</v>
      </c>
      <c r="AC4614">
        <v>19</v>
      </c>
      <c r="AD4614">
        <v>100711</v>
      </c>
      <c r="AE4614">
        <v>20</v>
      </c>
      <c r="AF4614">
        <v>202364</v>
      </c>
      <c r="AG4614">
        <v>18</v>
      </c>
      <c r="AH4614" t="e">
        <f>VLOOKUP(AF4614,关卡难度线!B:H,11,0)</f>
        <v>#N/A</v>
      </c>
    </row>
    <row r="4615" spans="14:34">
      <c r="N4615" s="14">
        <v>100710</v>
      </c>
      <c r="O4615">
        <v>11</v>
      </c>
      <c r="P4615">
        <v>100710</v>
      </c>
      <c r="Q4615">
        <v>12</v>
      </c>
      <c r="R4615">
        <v>100709</v>
      </c>
      <c r="S4615">
        <v>13</v>
      </c>
      <c r="T4615">
        <v>100710</v>
      </c>
      <c r="U4615">
        <v>14</v>
      </c>
      <c r="V4615">
        <v>100710</v>
      </c>
      <c r="W4615">
        <v>15</v>
      </c>
      <c r="X4615">
        <v>100711</v>
      </c>
      <c r="Y4615">
        <v>16</v>
      </c>
      <c r="Z4615">
        <v>100709</v>
      </c>
      <c r="AA4615">
        <v>17</v>
      </c>
      <c r="AB4615">
        <v>100710</v>
      </c>
      <c r="AC4615">
        <v>19</v>
      </c>
      <c r="AD4615">
        <v>100711</v>
      </c>
      <c r="AE4615">
        <v>20</v>
      </c>
      <c r="AF4615">
        <v>202365</v>
      </c>
      <c r="AG4615">
        <v>18</v>
      </c>
      <c r="AH4615" t="e">
        <f>VLOOKUP(AF4615,关卡难度线!B:H,11,0)</f>
        <v>#N/A</v>
      </c>
    </row>
    <row r="4616" spans="14:34">
      <c r="N4616" s="14">
        <v>100710</v>
      </c>
      <c r="O4616">
        <v>11</v>
      </c>
      <c r="P4616">
        <v>100710</v>
      </c>
      <c r="Q4616">
        <v>12</v>
      </c>
      <c r="R4616">
        <v>100711</v>
      </c>
      <c r="S4616">
        <v>13</v>
      </c>
      <c r="T4616">
        <v>100709</v>
      </c>
      <c r="U4616">
        <v>14</v>
      </c>
      <c r="V4616">
        <v>100711</v>
      </c>
      <c r="W4616">
        <v>15</v>
      </c>
      <c r="X4616">
        <v>100709</v>
      </c>
      <c r="Y4616">
        <v>16</v>
      </c>
      <c r="Z4616">
        <v>100710</v>
      </c>
      <c r="AA4616">
        <v>17</v>
      </c>
      <c r="AB4616">
        <v>100711</v>
      </c>
      <c r="AC4616">
        <v>19</v>
      </c>
      <c r="AD4616">
        <v>100711</v>
      </c>
      <c r="AE4616">
        <v>20</v>
      </c>
      <c r="AF4616">
        <v>202366</v>
      </c>
      <c r="AG4616">
        <v>18</v>
      </c>
      <c r="AH4616" t="e">
        <f>VLOOKUP(AF4616,关卡难度线!B:H,11,0)</f>
        <v>#N/A</v>
      </c>
    </row>
    <row r="4617" spans="14:34">
      <c r="N4617" s="14">
        <v>100711</v>
      </c>
      <c r="O4617">
        <v>11</v>
      </c>
      <c r="P4617">
        <v>100709</v>
      </c>
      <c r="Q4617">
        <v>12</v>
      </c>
      <c r="R4617">
        <v>100709</v>
      </c>
      <c r="S4617">
        <v>13</v>
      </c>
      <c r="T4617">
        <v>100709</v>
      </c>
      <c r="U4617">
        <v>14</v>
      </c>
      <c r="V4617">
        <v>100711</v>
      </c>
      <c r="W4617">
        <v>15</v>
      </c>
      <c r="X4617">
        <v>100711</v>
      </c>
      <c r="Y4617">
        <v>16</v>
      </c>
      <c r="Z4617">
        <v>100710</v>
      </c>
      <c r="AA4617">
        <v>17</v>
      </c>
      <c r="AB4617">
        <v>100710</v>
      </c>
      <c r="AC4617">
        <v>19</v>
      </c>
      <c r="AD4617">
        <v>100709</v>
      </c>
      <c r="AE4617">
        <v>20</v>
      </c>
      <c r="AF4617">
        <v>202367</v>
      </c>
      <c r="AG4617">
        <v>18</v>
      </c>
      <c r="AH4617" t="e">
        <f>VLOOKUP(AF4617,关卡难度线!B:H,11,0)</f>
        <v>#N/A</v>
      </c>
    </row>
    <row r="4618" spans="14:34">
      <c r="N4618" s="14">
        <v>100710</v>
      </c>
      <c r="O4618">
        <v>11</v>
      </c>
      <c r="P4618">
        <v>100710</v>
      </c>
      <c r="Q4618">
        <v>12</v>
      </c>
      <c r="R4618">
        <v>100709</v>
      </c>
      <c r="S4618">
        <v>13</v>
      </c>
      <c r="T4618">
        <v>100710</v>
      </c>
      <c r="U4618">
        <v>14</v>
      </c>
      <c r="V4618">
        <v>100711</v>
      </c>
      <c r="W4618">
        <v>15</v>
      </c>
      <c r="X4618">
        <v>100710</v>
      </c>
      <c r="Y4618">
        <v>16</v>
      </c>
      <c r="Z4618">
        <v>100711</v>
      </c>
      <c r="AA4618">
        <v>17</v>
      </c>
      <c r="AB4618">
        <v>100710</v>
      </c>
      <c r="AC4618">
        <v>19</v>
      </c>
      <c r="AD4618">
        <v>100710</v>
      </c>
      <c r="AE4618">
        <v>20</v>
      </c>
      <c r="AF4618">
        <v>202368</v>
      </c>
      <c r="AG4618">
        <v>18</v>
      </c>
      <c r="AH4618" t="e">
        <f>VLOOKUP(AF4618,关卡难度线!B:H,11,0)</f>
        <v>#N/A</v>
      </c>
    </row>
    <row r="4619" spans="14:34">
      <c r="N4619" s="14">
        <v>100711</v>
      </c>
      <c r="O4619">
        <v>11</v>
      </c>
      <c r="P4619">
        <v>100709</v>
      </c>
      <c r="Q4619">
        <v>12</v>
      </c>
      <c r="R4619">
        <v>100710</v>
      </c>
      <c r="S4619">
        <v>13</v>
      </c>
      <c r="T4619">
        <v>100711</v>
      </c>
      <c r="U4619">
        <v>14</v>
      </c>
      <c r="V4619">
        <v>100711</v>
      </c>
      <c r="W4619">
        <v>15</v>
      </c>
      <c r="X4619">
        <v>100711</v>
      </c>
      <c r="Y4619">
        <v>16</v>
      </c>
      <c r="Z4619">
        <v>100709</v>
      </c>
      <c r="AA4619">
        <v>17</v>
      </c>
      <c r="AB4619">
        <v>100711</v>
      </c>
      <c r="AC4619">
        <v>19</v>
      </c>
      <c r="AD4619">
        <v>100709</v>
      </c>
      <c r="AE4619">
        <v>20</v>
      </c>
      <c r="AF4619">
        <v>202369</v>
      </c>
      <c r="AG4619">
        <v>18</v>
      </c>
      <c r="AH4619" t="e">
        <f>VLOOKUP(AF4619,关卡难度线!B:H,11,0)</f>
        <v>#N/A</v>
      </c>
    </row>
    <row r="4620" spans="14:34">
      <c r="N4620" s="14">
        <v>100709</v>
      </c>
      <c r="O4620">
        <v>11</v>
      </c>
      <c r="P4620">
        <v>100710</v>
      </c>
      <c r="Q4620">
        <v>12</v>
      </c>
      <c r="R4620">
        <v>100709</v>
      </c>
      <c r="S4620">
        <v>13</v>
      </c>
      <c r="T4620">
        <v>100709</v>
      </c>
      <c r="U4620">
        <v>14</v>
      </c>
      <c r="V4620">
        <v>100710</v>
      </c>
      <c r="W4620">
        <v>15</v>
      </c>
      <c r="X4620">
        <v>100710</v>
      </c>
      <c r="Y4620">
        <v>16</v>
      </c>
      <c r="Z4620">
        <v>100710</v>
      </c>
      <c r="AA4620">
        <v>17</v>
      </c>
      <c r="AB4620">
        <v>100710</v>
      </c>
      <c r="AC4620">
        <v>19</v>
      </c>
      <c r="AD4620">
        <v>100710</v>
      </c>
      <c r="AE4620">
        <v>20</v>
      </c>
      <c r="AF4620">
        <v>202370</v>
      </c>
      <c r="AG4620">
        <v>18</v>
      </c>
      <c r="AH4620" t="e">
        <f>VLOOKUP(AF4620,关卡难度线!B:H,11,0)</f>
        <v>#N/A</v>
      </c>
    </row>
    <row r="4621" spans="14:34">
      <c r="N4621" s="14">
        <v>100714</v>
      </c>
      <c r="O4621">
        <v>11</v>
      </c>
      <c r="P4621">
        <v>100714</v>
      </c>
      <c r="Q4621">
        <v>12</v>
      </c>
      <c r="R4621">
        <v>100714</v>
      </c>
      <c r="S4621">
        <v>13</v>
      </c>
      <c r="T4621">
        <v>100714</v>
      </c>
      <c r="U4621">
        <v>14</v>
      </c>
      <c r="V4621">
        <v>100714</v>
      </c>
      <c r="W4621">
        <v>15</v>
      </c>
      <c r="X4621">
        <v>100712</v>
      </c>
      <c r="Y4621">
        <v>16</v>
      </c>
      <c r="Z4621">
        <v>100712</v>
      </c>
      <c r="AA4621">
        <v>17</v>
      </c>
      <c r="AB4621">
        <v>100712</v>
      </c>
      <c r="AC4621">
        <v>19</v>
      </c>
      <c r="AD4621">
        <v>100713</v>
      </c>
      <c r="AE4621">
        <v>20</v>
      </c>
      <c r="AF4621">
        <v>202371</v>
      </c>
      <c r="AG4621">
        <v>18</v>
      </c>
      <c r="AH4621" t="e">
        <f>VLOOKUP(AF4621,关卡难度线!B:H,11,0)</f>
        <v>#N/A</v>
      </c>
    </row>
    <row r="4622" spans="14:34">
      <c r="N4622" s="14">
        <v>100713</v>
      </c>
      <c r="O4622">
        <v>11</v>
      </c>
      <c r="P4622">
        <v>100713</v>
      </c>
      <c r="Q4622">
        <v>12</v>
      </c>
      <c r="R4622">
        <v>100713</v>
      </c>
      <c r="S4622">
        <v>13</v>
      </c>
      <c r="T4622">
        <v>100713</v>
      </c>
      <c r="U4622">
        <v>14</v>
      </c>
      <c r="V4622">
        <v>100714</v>
      </c>
      <c r="W4622">
        <v>15</v>
      </c>
      <c r="X4622">
        <v>100712</v>
      </c>
      <c r="Y4622">
        <v>16</v>
      </c>
      <c r="Z4622">
        <v>100714</v>
      </c>
      <c r="AA4622">
        <v>17</v>
      </c>
      <c r="AB4622">
        <v>100714</v>
      </c>
      <c r="AC4622">
        <v>19</v>
      </c>
      <c r="AD4622">
        <v>100712</v>
      </c>
      <c r="AE4622">
        <v>20</v>
      </c>
      <c r="AF4622">
        <v>202372</v>
      </c>
      <c r="AG4622">
        <v>18</v>
      </c>
      <c r="AH4622" t="e">
        <f>VLOOKUP(AF4622,关卡难度线!B:H,11,0)</f>
        <v>#N/A</v>
      </c>
    </row>
    <row r="4623" spans="14:34">
      <c r="N4623" s="14">
        <v>100712</v>
      </c>
      <c r="O4623">
        <v>11</v>
      </c>
      <c r="P4623">
        <v>100714</v>
      </c>
      <c r="Q4623">
        <v>12</v>
      </c>
      <c r="R4623">
        <v>100714</v>
      </c>
      <c r="S4623">
        <v>13</v>
      </c>
      <c r="T4623">
        <v>100712</v>
      </c>
      <c r="U4623">
        <v>14</v>
      </c>
      <c r="V4623">
        <v>100714</v>
      </c>
      <c r="W4623">
        <v>15</v>
      </c>
      <c r="X4623">
        <v>100713</v>
      </c>
      <c r="Y4623">
        <v>16</v>
      </c>
      <c r="Z4623">
        <v>100714</v>
      </c>
      <c r="AA4623">
        <v>17</v>
      </c>
      <c r="AB4623">
        <v>100714</v>
      </c>
      <c r="AC4623">
        <v>19</v>
      </c>
      <c r="AD4623">
        <v>100713</v>
      </c>
      <c r="AE4623">
        <v>20</v>
      </c>
      <c r="AF4623">
        <v>202373</v>
      </c>
      <c r="AG4623">
        <v>18</v>
      </c>
      <c r="AH4623" t="e">
        <f>VLOOKUP(AF4623,关卡难度线!B:H,11,0)</f>
        <v>#N/A</v>
      </c>
    </row>
    <row r="4624" spans="14:34">
      <c r="N4624" s="14">
        <v>100714</v>
      </c>
      <c r="O4624">
        <v>11</v>
      </c>
      <c r="P4624">
        <v>100712</v>
      </c>
      <c r="Q4624">
        <v>12</v>
      </c>
      <c r="R4624">
        <v>100713</v>
      </c>
      <c r="S4624">
        <v>13</v>
      </c>
      <c r="T4624">
        <v>100712</v>
      </c>
      <c r="U4624">
        <v>14</v>
      </c>
      <c r="V4624">
        <v>100714</v>
      </c>
      <c r="W4624">
        <v>15</v>
      </c>
      <c r="X4624">
        <v>100713</v>
      </c>
      <c r="Y4624">
        <v>16</v>
      </c>
      <c r="Z4624">
        <v>100714</v>
      </c>
      <c r="AA4624">
        <v>17</v>
      </c>
      <c r="AB4624">
        <v>100714</v>
      </c>
      <c r="AC4624">
        <v>19</v>
      </c>
      <c r="AD4624">
        <v>100712</v>
      </c>
      <c r="AE4624">
        <v>20</v>
      </c>
      <c r="AF4624">
        <v>202374</v>
      </c>
      <c r="AG4624">
        <v>18</v>
      </c>
      <c r="AH4624" t="e">
        <f>VLOOKUP(AF4624,关卡难度线!B:H,11,0)</f>
        <v>#N/A</v>
      </c>
    </row>
    <row r="4625" spans="14:34">
      <c r="N4625" s="14">
        <v>100712</v>
      </c>
      <c r="O4625">
        <v>11</v>
      </c>
      <c r="P4625">
        <v>100712</v>
      </c>
      <c r="Q4625">
        <v>12</v>
      </c>
      <c r="R4625">
        <v>100714</v>
      </c>
      <c r="S4625">
        <v>13</v>
      </c>
      <c r="T4625">
        <v>100714</v>
      </c>
      <c r="U4625">
        <v>14</v>
      </c>
      <c r="V4625">
        <v>100712</v>
      </c>
      <c r="W4625">
        <v>15</v>
      </c>
      <c r="X4625">
        <v>100712</v>
      </c>
      <c r="Y4625">
        <v>16</v>
      </c>
      <c r="Z4625">
        <v>100714</v>
      </c>
      <c r="AA4625">
        <v>17</v>
      </c>
      <c r="AB4625">
        <v>100714</v>
      </c>
      <c r="AC4625">
        <v>19</v>
      </c>
      <c r="AD4625">
        <v>100713</v>
      </c>
      <c r="AE4625">
        <v>20</v>
      </c>
      <c r="AF4625">
        <v>202375</v>
      </c>
      <c r="AG4625">
        <v>18</v>
      </c>
      <c r="AH4625" t="e">
        <f>VLOOKUP(AF4625,关卡难度线!B:H,11,0)</f>
        <v>#N/A</v>
      </c>
    </row>
    <row r="4626" spans="14:34">
      <c r="N4626" s="14">
        <v>100712</v>
      </c>
      <c r="O4626">
        <v>11</v>
      </c>
      <c r="P4626">
        <v>100714</v>
      </c>
      <c r="Q4626">
        <v>12</v>
      </c>
      <c r="R4626">
        <v>100712</v>
      </c>
      <c r="S4626">
        <v>13</v>
      </c>
      <c r="T4626">
        <v>100713</v>
      </c>
      <c r="U4626">
        <v>14</v>
      </c>
      <c r="V4626">
        <v>100714</v>
      </c>
      <c r="W4626">
        <v>15</v>
      </c>
      <c r="X4626">
        <v>100712</v>
      </c>
      <c r="Y4626">
        <v>16</v>
      </c>
      <c r="Z4626">
        <v>100714</v>
      </c>
      <c r="AA4626">
        <v>17</v>
      </c>
      <c r="AB4626">
        <v>100713</v>
      </c>
      <c r="AC4626">
        <v>19</v>
      </c>
      <c r="AD4626">
        <v>100712</v>
      </c>
      <c r="AE4626">
        <v>20</v>
      </c>
      <c r="AF4626">
        <v>202376</v>
      </c>
      <c r="AG4626">
        <v>18</v>
      </c>
      <c r="AH4626" t="e">
        <f>VLOOKUP(AF4626,关卡难度线!B:H,11,0)</f>
        <v>#N/A</v>
      </c>
    </row>
    <row r="4627" spans="14:34">
      <c r="N4627" s="14">
        <v>100713</v>
      </c>
      <c r="O4627">
        <v>11</v>
      </c>
      <c r="P4627">
        <v>100714</v>
      </c>
      <c r="Q4627">
        <v>12</v>
      </c>
      <c r="R4627">
        <v>100714</v>
      </c>
      <c r="S4627">
        <v>13</v>
      </c>
      <c r="T4627">
        <v>100712</v>
      </c>
      <c r="U4627">
        <v>14</v>
      </c>
      <c r="V4627">
        <v>100713</v>
      </c>
      <c r="W4627">
        <v>15</v>
      </c>
      <c r="X4627">
        <v>100714</v>
      </c>
      <c r="Y4627">
        <v>16</v>
      </c>
      <c r="Z4627">
        <v>100712</v>
      </c>
      <c r="AA4627">
        <v>17</v>
      </c>
      <c r="AB4627">
        <v>100712</v>
      </c>
      <c r="AC4627">
        <v>19</v>
      </c>
      <c r="AD4627">
        <v>100712</v>
      </c>
      <c r="AE4627">
        <v>20</v>
      </c>
      <c r="AF4627">
        <v>202377</v>
      </c>
      <c r="AG4627">
        <v>18</v>
      </c>
      <c r="AH4627" t="e">
        <f>VLOOKUP(AF4627,关卡难度线!B:H,11,0)</f>
        <v>#N/A</v>
      </c>
    </row>
    <row r="4628" spans="14:34">
      <c r="N4628" s="14">
        <v>100713</v>
      </c>
      <c r="O4628">
        <v>11</v>
      </c>
      <c r="P4628">
        <v>100712</v>
      </c>
      <c r="Q4628">
        <v>12</v>
      </c>
      <c r="R4628">
        <v>100713</v>
      </c>
      <c r="S4628">
        <v>13</v>
      </c>
      <c r="T4628">
        <v>100714</v>
      </c>
      <c r="U4628">
        <v>14</v>
      </c>
      <c r="V4628">
        <v>100714</v>
      </c>
      <c r="W4628">
        <v>15</v>
      </c>
      <c r="X4628">
        <v>100713</v>
      </c>
      <c r="Y4628">
        <v>16</v>
      </c>
      <c r="Z4628">
        <v>100713</v>
      </c>
      <c r="AA4628">
        <v>17</v>
      </c>
      <c r="AB4628">
        <v>100713</v>
      </c>
      <c r="AC4628">
        <v>19</v>
      </c>
      <c r="AD4628">
        <v>100713</v>
      </c>
      <c r="AE4628">
        <v>20</v>
      </c>
      <c r="AF4628">
        <v>202378</v>
      </c>
      <c r="AG4628">
        <v>18</v>
      </c>
      <c r="AH4628" t="e">
        <f>VLOOKUP(AF4628,关卡难度线!B:H,11,0)</f>
        <v>#N/A</v>
      </c>
    </row>
    <row r="4629" spans="14:34">
      <c r="N4629" s="14">
        <v>100714</v>
      </c>
      <c r="O4629">
        <v>11</v>
      </c>
      <c r="P4629">
        <v>100714</v>
      </c>
      <c r="Q4629">
        <v>12</v>
      </c>
      <c r="R4629">
        <v>100714</v>
      </c>
      <c r="S4629">
        <v>13</v>
      </c>
      <c r="T4629">
        <v>100714</v>
      </c>
      <c r="U4629">
        <v>14</v>
      </c>
      <c r="V4629">
        <v>100713</v>
      </c>
      <c r="W4629">
        <v>15</v>
      </c>
      <c r="X4629">
        <v>100712</v>
      </c>
      <c r="Y4629">
        <v>16</v>
      </c>
      <c r="Z4629">
        <v>100712</v>
      </c>
      <c r="AA4629">
        <v>17</v>
      </c>
      <c r="AB4629">
        <v>100714</v>
      </c>
      <c r="AC4629">
        <v>19</v>
      </c>
      <c r="AD4629">
        <v>100713</v>
      </c>
      <c r="AE4629">
        <v>20</v>
      </c>
      <c r="AF4629">
        <v>202379</v>
      </c>
      <c r="AG4629">
        <v>18</v>
      </c>
      <c r="AH4629" t="e">
        <f>VLOOKUP(AF4629,关卡难度线!B:H,11,0)</f>
        <v>#N/A</v>
      </c>
    </row>
    <row r="4630" spans="14:34">
      <c r="N4630" s="14">
        <v>100712</v>
      </c>
      <c r="O4630">
        <v>11</v>
      </c>
      <c r="P4630">
        <v>100712</v>
      </c>
      <c r="Q4630">
        <v>12</v>
      </c>
      <c r="R4630">
        <v>100713</v>
      </c>
      <c r="S4630">
        <v>13</v>
      </c>
      <c r="T4630">
        <v>100714</v>
      </c>
      <c r="U4630">
        <v>14</v>
      </c>
      <c r="V4630">
        <v>100713</v>
      </c>
      <c r="W4630">
        <v>15</v>
      </c>
      <c r="X4630">
        <v>100713</v>
      </c>
      <c r="Y4630">
        <v>16</v>
      </c>
      <c r="Z4630">
        <v>100713</v>
      </c>
      <c r="AA4630">
        <v>17</v>
      </c>
      <c r="AB4630">
        <v>100714</v>
      </c>
      <c r="AC4630">
        <v>19</v>
      </c>
      <c r="AD4630">
        <v>100714</v>
      </c>
      <c r="AE4630">
        <v>20</v>
      </c>
      <c r="AF4630">
        <v>202380</v>
      </c>
      <c r="AG4630">
        <v>18</v>
      </c>
      <c r="AH4630" t="e">
        <f>VLOOKUP(AF4630,关卡难度线!B:H,11,0)</f>
        <v>#N/A</v>
      </c>
    </row>
    <row r="4631" spans="14:34">
      <c r="N4631" s="14">
        <v>100714</v>
      </c>
      <c r="O4631">
        <v>11</v>
      </c>
      <c r="P4631">
        <v>100714</v>
      </c>
      <c r="Q4631">
        <v>12</v>
      </c>
      <c r="R4631">
        <v>100714</v>
      </c>
      <c r="S4631">
        <v>13</v>
      </c>
      <c r="T4631">
        <v>100714</v>
      </c>
      <c r="U4631">
        <v>14</v>
      </c>
      <c r="V4631">
        <v>100714</v>
      </c>
      <c r="W4631">
        <v>15</v>
      </c>
      <c r="X4631">
        <v>100712</v>
      </c>
      <c r="Y4631">
        <v>16</v>
      </c>
      <c r="Z4631">
        <v>100712</v>
      </c>
      <c r="AA4631">
        <v>17</v>
      </c>
      <c r="AB4631">
        <v>100712</v>
      </c>
      <c r="AC4631">
        <v>19</v>
      </c>
      <c r="AD4631">
        <v>100713</v>
      </c>
      <c r="AE4631">
        <v>20</v>
      </c>
      <c r="AF4631">
        <v>202371</v>
      </c>
      <c r="AG4631">
        <v>18</v>
      </c>
      <c r="AH4631" t="e">
        <f>VLOOKUP(AF4631,关卡难度线!B:H,11,0)</f>
        <v>#N/A</v>
      </c>
    </row>
    <row r="4632" spans="14:34">
      <c r="N4632" s="14">
        <v>100713</v>
      </c>
      <c r="O4632">
        <v>11</v>
      </c>
      <c r="P4632">
        <v>100713</v>
      </c>
      <c r="Q4632">
        <v>12</v>
      </c>
      <c r="R4632">
        <v>100713</v>
      </c>
      <c r="S4632">
        <v>13</v>
      </c>
      <c r="T4632">
        <v>100713</v>
      </c>
      <c r="U4632">
        <v>14</v>
      </c>
      <c r="V4632">
        <v>100714</v>
      </c>
      <c r="W4632">
        <v>15</v>
      </c>
      <c r="X4632">
        <v>100712</v>
      </c>
      <c r="Y4632">
        <v>16</v>
      </c>
      <c r="Z4632">
        <v>100714</v>
      </c>
      <c r="AA4632">
        <v>17</v>
      </c>
      <c r="AB4632">
        <v>100714</v>
      </c>
      <c r="AC4632">
        <v>19</v>
      </c>
      <c r="AD4632">
        <v>100712</v>
      </c>
      <c r="AE4632">
        <v>20</v>
      </c>
      <c r="AF4632">
        <v>202372</v>
      </c>
      <c r="AG4632">
        <v>18</v>
      </c>
      <c r="AH4632" t="e">
        <f>VLOOKUP(AF4632,关卡难度线!B:H,11,0)</f>
        <v>#N/A</v>
      </c>
    </row>
    <row r="4633" spans="14:34">
      <c r="N4633" s="14">
        <v>100712</v>
      </c>
      <c r="O4633">
        <v>11</v>
      </c>
      <c r="P4633">
        <v>100714</v>
      </c>
      <c r="Q4633">
        <v>12</v>
      </c>
      <c r="R4633">
        <v>100714</v>
      </c>
      <c r="S4633">
        <v>13</v>
      </c>
      <c r="T4633">
        <v>100712</v>
      </c>
      <c r="U4633">
        <v>14</v>
      </c>
      <c r="V4633">
        <v>100714</v>
      </c>
      <c r="W4633">
        <v>15</v>
      </c>
      <c r="X4633">
        <v>100713</v>
      </c>
      <c r="Y4633">
        <v>16</v>
      </c>
      <c r="Z4633">
        <v>100714</v>
      </c>
      <c r="AA4633">
        <v>17</v>
      </c>
      <c r="AB4633">
        <v>100714</v>
      </c>
      <c r="AC4633">
        <v>19</v>
      </c>
      <c r="AD4633">
        <v>100713</v>
      </c>
      <c r="AE4633">
        <v>20</v>
      </c>
      <c r="AF4633">
        <v>202373</v>
      </c>
      <c r="AG4633">
        <v>18</v>
      </c>
      <c r="AH4633" t="e">
        <f>VLOOKUP(AF4633,关卡难度线!B:H,11,0)</f>
        <v>#N/A</v>
      </c>
    </row>
    <row r="4634" spans="14:34">
      <c r="N4634" s="14">
        <v>100714</v>
      </c>
      <c r="O4634">
        <v>11</v>
      </c>
      <c r="P4634">
        <v>100712</v>
      </c>
      <c r="Q4634">
        <v>12</v>
      </c>
      <c r="R4634">
        <v>100713</v>
      </c>
      <c r="S4634">
        <v>13</v>
      </c>
      <c r="T4634">
        <v>100712</v>
      </c>
      <c r="U4634">
        <v>14</v>
      </c>
      <c r="V4634">
        <v>100714</v>
      </c>
      <c r="W4634">
        <v>15</v>
      </c>
      <c r="X4634">
        <v>100713</v>
      </c>
      <c r="Y4634">
        <v>16</v>
      </c>
      <c r="Z4634">
        <v>100714</v>
      </c>
      <c r="AA4634">
        <v>17</v>
      </c>
      <c r="AB4634">
        <v>100714</v>
      </c>
      <c r="AC4634">
        <v>19</v>
      </c>
      <c r="AD4634">
        <v>100712</v>
      </c>
      <c r="AE4634">
        <v>20</v>
      </c>
      <c r="AF4634">
        <v>202374</v>
      </c>
      <c r="AG4634">
        <v>18</v>
      </c>
      <c r="AH4634" t="e">
        <f>VLOOKUP(AF4634,关卡难度线!B:H,11,0)</f>
        <v>#N/A</v>
      </c>
    </row>
    <row r="4635" spans="14:34">
      <c r="N4635" s="14">
        <v>100712</v>
      </c>
      <c r="O4635">
        <v>11</v>
      </c>
      <c r="P4635">
        <v>100712</v>
      </c>
      <c r="Q4635">
        <v>12</v>
      </c>
      <c r="R4635">
        <v>100714</v>
      </c>
      <c r="S4635">
        <v>13</v>
      </c>
      <c r="T4635">
        <v>100714</v>
      </c>
      <c r="U4635">
        <v>14</v>
      </c>
      <c r="V4635">
        <v>100712</v>
      </c>
      <c r="W4635">
        <v>15</v>
      </c>
      <c r="X4635">
        <v>100712</v>
      </c>
      <c r="Y4635">
        <v>16</v>
      </c>
      <c r="Z4635">
        <v>100714</v>
      </c>
      <c r="AA4635">
        <v>17</v>
      </c>
      <c r="AB4635">
        <v>100714</v>
      </c>
      <c r="AC4635">
        <v>19</v>
      </c>
      <c r="AD4635">
        <v>100713</v>
      </c>
      <c r="AE4635">
        <v>20</v>
      </c>
      <c r="AF4635">
        <v>202375</v>
      </c>
      <c r="AG4635">
        <v>18</v>
      </c>
      <c r="AH4635" t="e">
        <f>VLOOKUP(AF4635,关卡难度线!B:H,11,0)</f>
        <v>#N/A</v>
      </c>
    </row>
    <row r="4636" spans="14:34">
      <c r="N4636" s="14">
        <v>100712</v>
      </c>
      <c r="O4636">
        <v>11</v>
      </c>
      <c r="P4636">
        <v>100714</v>
      </c>
      <c r="Q4636">
        <v>12</v>
      </c>
      <c r="R4636">
        <v>100712</v>
      </c>
      <c r="S4636">
        <v>13</v>
      </c>
      <c r="T4636">
        <v>100713</v>
      </c>
      <c r="U4636">
        <v>14</v>
      </c>
      <c r="V4636">
        <v>100714</v>
      </c>
      <c r="W4636">
        <v>15</v>
      </c>
      <c r="X4636">
        <v>100712</v>
      </c>
      <c r="Y4636">
        <v>16</v>
      </c>
      <c r="Z4636">
        <v>100714</v>
      </c>
      <c r="AA4636">
        <v>17</v>
      </c>
      <c r="AB4636">
        <v>100713</v>
      </c>
      <c r="AC4636">
        <v>19</v>
      </c>
      <c r="AD4636">
        <v>100712</v>
      </c>
      <c r="AE4636">
        <v>20</v>
      </c>
      <c r="AF4636">
        <v>202376</v>
      </c>
      <c r="AG4636">
        <v>18</v>
      </c>
      <c r="AH4636" t="e">
        <f>VLOOKUP(AF4636,关卡难度线!B:H,11,0)</f>
        <v>#N/A</v>
      </c>
    </row>
    <row r="4637" spans="14:34">
      <c r="N4637" s="14">
        <v>100713</v>
      </c>
      <c r="O4637">
        <v>11</v>
      </c>
      <c r="P4637">
        <v>100714</v>
      </c>
      <c r="Q4637">
        <v>12</v>
      </c>
      <c r="R4637">
        <v>100714</v>
      </c>
      <c r="S4637">
        <v>13</v>
      </c>
      <c r="T4637">
        <v>100712</v>
      </c>
      <c r="U4637">
        <v>14</v>
      </c>
      <c r="V4637">
        <v>100713</v>
      </c>
      <c r="W4637">
        <v>15</v>
      </c>
      <c r="X4637">
        <v>100714</v>
      </c>
      <c r="Y4637">
        <v>16</v>
      </c>
      <c r="Z4637">
        <v>100712</v>
      </c>
      <c r="AA4637">
        <v>17</v>
      </c>
      <c r="AB4637">
        <v>100712</v>
      </c>
      <c r="AC4637">
        <v>19</v>
      </c>
      <c r="AD4637">
        <v>100712</v>
      </c>
      <c r="AE4637">
        <v>20</v>
      </c>
      <c r="AF4637">
        <v>202377</v>
      </c>
      <c r="AG4637">
        <v>18</v>
      </c>
      <c r="AH4637" t="e">
        <f>VLOOKUP(AF4637,关卡难度线!B:H,11,0)</f>
        <v>#N/A</v>
      </c>
    </row>
    <row r="4638" spans="14:34">
      <c r="N4638" s="14">
        <v>100713</v>
      </c>
      <c r="O4638">
        <v>11</v>
      </c>
      <c r="P4638">
        <v>100712</v>
      </c>
      <c r="Q4638">
        <v>12</v>
      </c>
      <c r="R4638">
        <v>100713</v>
      </c>
      <c r="S4638">
        <v>13</v>
      </c>
      <c r="T4638">
        <v>100714</v>
      </c>
      <c r="U4638">
        <v>14</v>
      </c>
      <c r="V4638">
        <v>100714</v>
      </c>
      <c r="W4638">
        <v>15</v>
      </c>
      <c r="X4638">
        <v>100713</v>
      </c>
      <c r="Y4638">
        <v>16</v>
      </c>
      <c r="Z4638">
        <v>100713</v>
      </c>
      <c r="AA4638">
        <v>17</v>
      </c>
      <c r="AB4638">
        <v>100713</v>
      </c>
      <c r="AC4638">
        <v>19</v>
      </c>
      <c r="AD4638">
        <v>100713</v>
      </c>
      <c r="AE4638">
        <v>20</v>
      </c>
      <c r="AF4638">
        <v>202378</v>
      </c>
      <c r="AG4638">
        <v>18</v>
      </c>
      <c r="AH4638" t="e">
        <f>VLOOKUP(AF4638,关卡难度线!B:H,11,0)</f>
        <v>#N/A</v>
      </c>
    </row>
    <row r="4639" spans="14:34">
      <c r="N4639" s="14">
        <v>100714</v>
      </c>
      <c r="O4639">
        <v>11</v>
      </c>
      <c r="P4639">
        <v>100714</v>
      </c>
      <c r="Q4639">
        <v>12</v>
      </c>
      <c r="R4639">
        <v>100714</v>
      </c>
      <c r="S4639">
        <v>13</v>
      </c>
      <c r="T4639">
        <v>100714</v>
      </c>
      <c r="U4639">
        <v>14</v>
      </c>
      <c r="V4639">
        <v>100713</v>
      </c>
      <c r="W4639">
        <v>15</v>
      </c>
      <c r="X4639">
        <v>100712</v>
      </c>
      <c r="Y4639">
        <v>16</v>
      </c>
      <c r="Z4639">
        <v>100712</v>
      </c>
      <c r="AA4639">
        <v>17</v>
      </c>
      <c r="AB4639">
        <v>100714</v>
      </c>
      <c r="AC4639">
        <v>19</v>
      </c>
      <c r="AD4639">
        <v>100713</v>
      </c>
      <c r="AE4639">
        <v>20</v>
      </c>
      <c r="AF4639">
        <v>202379</v>
      </c>
      <c r="AG4639">
        <v>18</v>
      </c>
      <c r="AH4639" t="e">
        <f>VLOOKUP(AF4639,关卡难度线!B:H,11,0)</f>
        <v>#N/A</v>
      </c>
    </row>
    <row r="4640" spans="14:34">
      <c r="N4640" s="14">
        <v>100712</v>
      </c>
      <c r="O4640">
        <v>11</v>
      </c>
      <c r="P4640">
        <v>100712</v>
      </c>
      <c r="Q4640">
        <v>12</v>
      </c>
      <c r="R4640">
        <v>100713</v>
      </c>
      <c r="S4640">
        <v>13</v>
      </c>
      <c r="T4640">
        <v>100714</v>
      </c>
      <c r="U4640">
        <v>14</v>
      </c>
      <c r="V4640">
        <v>100713</v>
      </c>
      <c r="W4640">
        <v>15</v>
      </c>
      <c r="X4640">
        <v>100713</v>
      </c>
      <c r="Y4640">
        <v>16</v>
      </c>
      <c r="Z4640">
        <v>100713</v>
      </c>
      <c r="AA4640">
        <v>17</v>
      </c>
      <c r="AB4640">
        <v>100714</v>
      </c>
      <c r="AC4640">
        <v>19</v>
      </c>
      <c r="AD4640">
        <v>100714</v>
      </c>
      <c r="AE4640">
        <v>20</v>
      </c>
      <c r="AF4640">
        <v>202380</v>
      </c>
      <c r="AG4640">
        <v>18</v>
      </c>
      <c r="AH4640" t="e">
        <f>VLOOKUP(AF4640,关卡难度线!B:H,11,0)</f>
        <v>#N/A</v>
      </c>
    </row>
    <row r="4641" spans="14:34">
      <c r="N4641" s="14">
        <v>100717</v>
      </c>
      <c r="O4641">
        <v>11</v>
      </c>
      <c r="P4641">
        <v>100716</v>
      </c>
      <c r="Q4641">
        <v>12</v>
      </c>
      <c r="R4641">
        <v>100716</v>
      </c>
      <c r="S4641">
        <v>13</v>
      </c>
      <c r="T4641">
        <v>100716</v>
      </c>
      <c r="U4641">
        <v>14</v>
      </c>
      <c r="V4641">
        <v>100716</v>
      </c>
      <c r="W4641">
        <v>15</v>
      </c>
      <c r="X4641">
        <v>100715</v>
      </c>
      <c r="Y4641">
        <v>16</v>
      </c>
      <c r="Z4641">
        <v>100715</v>
      </c>
      <c r="AA4641">
        <v>17</v>
      </c>
      <c r="AB4641">
        <v>100715</v>
      </c>
      <c r="AC4641">
        <v>19</v>
      </c>
      <c r="AD4641">
        <v>100716</v>
      </c>
      <c r="AE4641">
        <v>20</v>
      </c>
      <c r="AF4641">
        <v>202381</v>
      </c>
      <c r="AG4641">
        <v>18</v>
      </c>
      <c r="AH4641" t="e">
        <f>VLOOKUP(AF4641,关卡难度线!B:H,11,0)</f>
        <v>#N/A</v>
      </c>
    </row>
    <row r="4642" spans="14:34">
      <c r="N4642" s="14">
        <v>100715</v>
      </c>
      <c r="O4642">
        <v>11</v>
      </c>
      <c r="P4642">
        <v>100716</v>
      </c>
      <c r="Q4642">
        <v>12</v>
      </c>
      <c r="R4642">
        <v>100715</v>
      </c>
      <c r="S4642">
        <v>13</v>
      </c>
      <c r="T4642">
        <v>100715</v>
      </c>
      <c r="U4642">
        <v>14</v>
      </c>
      <c r="V4642">
        <v>100715</v>
      </c>
      <c r="W4642">
        <v>15</v>
      </c>
      <c r="X4642">
        <v>100716</v>
      </c>
      <c r="Y4642">
        <v>16</v>
      </c>
      <c r="Z4642">
        <v>100716</v>
      </c>
      <c r="AA4642">
        <v>17</v>
      </c>
      <c r="AB4642">
        <v>100715</v>
      </c>
      <c r="AC4642">
        <v>19</v>
      </c>
      <c r="AD4642">
        <v>100715</v>
      </c>
      <c r="AE4642">
        <v>20</v>
      </c>
      <c r="AF4642">
        <v>202382</v>
      </c>
      <c r="AG4642">
        <v>18</v>
      </c>
      <c r="AH4642" t="e">
        <f>VLOOKUP(AF4642,关卡难度线!B:H,11,0)</f>
        <v>#N/A</v>
      </c>
    </row>
    <row r="4643" spans="14:34">
      <c r="N4643" s="14">
        <v>100717</v>
      </c>
      <c r="O4643">
        <v>11</v>
      </c>
      <c r="P4643">
        <v>100717</v>
      </c>
      <c r="Q4643">
        <v>12</v>
      </c>
      <c r="R4643">
        <v>100717</v>
      </c>
      <c r="S4643">
        <v>13</v>
      </c>
      <c r="T4643">
        <v>100717</v>
      </c>
      <c r="U4643">
        <v>14</v>
      </c>
      <c r="V4643">
        <v>100717</v>
      </c>
      <c r="W4643">
        <v>15</v>
      </c>
      <c r="X4643">
        <v>100715</v>
      </c>
      <c r="Y4643">
        <v>16</v>
      </c>
      <c r="Z4643">
        <v>100716</v>
      </c>
      <c r="AA4643">
        <v>17</v>
      </c>
      <c r="AB4643">
        <v>100716</v>
      </c>
      <c r="AC4643">
        <v>19</v>
      </c>
      <c r="AD4643">
        <v>100716</v>
      </c>
      <c r="AE4643">
        <v>20</v>
      </c>
      <c r="AF4643">
        <v>202383</v>
      </c>
      <c r="AG4643">
        <v>18</v>
      </c>
      <c r="AH4643" t="e">
        <f>VLOOKUP(AF4643,关卡难度线!B:H,11,0)</f>
        <v>#N/A</v>
      </c>
    </row>
    <row r="4644" spans="14:34">
      <c r="N4644" s="14">
        <v>100717</v>
      </c>
      <c r="O4644">
        <v>11</v>
      </c>
      <c r="P4644">
        <v>100717</v>
      </c>
      <c r="Q4644">
        <v>12</v>
      </c>
      <c r="R4644">
        <v>100717</v>
      </c>
      <c r="S4644">
        <v>13</v>
      </c>
      <c r="T4644">
        <v>100717</v>
      </c>
      <c r="U4644">
        <v>14</v>
      </c>
      <c r="V4644">
        <v>100716</v>
      </c>
      <c r="W4644">
        <v>15</v>
      </c>
      <c r="X4644">
        <v>100717</v>
      </c>
      <c r="Y4644">
        <v>16</v>
      </c>
      <c r="Z4644">
        <v>100717</v>
      </c>
      <c r="AA4644">
        <v>17</v>
      </c>
      <c r="AB4644">
        <v>100715</v>
      </c>
      <c r="AC4644">
        <v>19</v>
      </c>
      <c r="AD4644">
        <v>100716</v>
      </c>
      <c r="AE4644">
        <v>20</v>
      </c>
      <c r="AF4644">
        <v>202384</v>
      </c>
      <c r="AG4644">
        <v>18</v>
      </c>
      <c r="AH4644" t="e">
        <f>VLOOKUP(AF4644,关卡难度线!B:H,11,0)</f>
        <v>#N/A</v>
      </c>
    </row>
    <row r="4645" spans="14:34">
      <c r="N4645" s="14">
        <v>100715</v>
      </c>
      <c r="O4645">
        <v>11</v>
      </c>
      <c r="P4645">
        <v>100715</v>
      </c>
      <c r="Q4645">
        <v>12</v>
      </c>
      <c r="R4645">
        <v>100715</v>
      </c>
      <c r="S4645">
        <v>13</v>
      </c>
      <c r="T4645">
        <v>100717</v>
      </c>
      <c r="U4645">
        <v>14</v>
      </c>
      <c r="V4645">
        <v>100715</v>
      </c>
      <c r="W4645">
        <v>15</v>
      </c>
      <c r="X4645">
        <v>100715</v>
      </c>
      <c r="Y4645">
        <v>16</v>
      </c>
      <c r="Z4645">
        <v>100716</v>
      </c>
      <c r="AA4645">
        <v>17</v>
      </c>
      <c r="AB4645">
        <v>100716</v>
      </c>
      <c r="AC4645">
        <v>19</v>
      </c>
      <c r="AD4645">
        <v>100716</v>
      </c>
      <c r="AE4645">
        <v>20</v>
      </c>
      <c r="AF4645">
        <v>202385</v>
      </c>
      <c r="AG4645">
        <v>18</v>
      </c>
      <c r="AH4645" t="e">
        <f>VLOOKUP(AF4645,关卡难度线!B:H,11,0)</f>
        <v>#N/A</v>
      </c>
    </row>
    <row r="4646" spans="14:34">
      <c r="N4646" s="14">
        <v>100717</v>
      </c>
      <c r="O4646">
        <v>11</v>
      </c>
      <c r="P4646">
        <v>100716</v>
      </c>
      <c r="Q4646">
        <v>12</v>
      </c>
      <c r="R4646">
        <v>100717</v>
      </c>
      <c r="S4646">
        <v>13</v>
      </c>
      <c r="T4646">
        <v>100715</v>
      </c>
      <c r="U4646">
        <v>14</v>
      </c>
      <c r="V4646">
        <v>100716</v>
      </c>
      <c r="W4646">
        <v>15</v>
      </c>
      <c r="X4646">
        <v>100715</v>
      </c>
      <c r="Y4646">
        <v>16</v>
      </c>
      <c r="Z4646">
        <v>100716</v>
      </c>
      <c r="AA4646">
        <v>17</v>
      </c>
      <c r="AB4646">
        <v>100715</v>
      </c>
      <c r="AC4646">
        <v>19</v>
      </c>
      <c r="AD4646">
        <v>100716</v>
      </c>
      <c r="AE4646">
        <v>20</v>
      </c>
      <c r="AF4646">
        <v>202386</v>
      </c>
      <c r="AG4646">
        <v>18</v>
      </c>
      <c r="AH4646" t="e">
        <f>VLOOKUP(AF4646,关卡难度线!B:H,11,0)</f>
        <v>#N/A</v>
      </c>
    </row>
    <row r="4647" spans="14:34">
      <c r="N4647" s="14">
        <v>100717</v>
      </c>
      <c r="O4647">
        <v>11</v>
      </c>
      <c r="P4647">
        <v>100717</v>
      </c>
      <c r="Q4647">
        <v>12</v>
      </c>
      <c r="R4647">
        <v>100716</v>
      </c>
      <c r="S4647">
        <v>13</v>
      </c>
      <c r="T4647">
        <v>100717</v>
      </c>
      <c r="U4647">
        <v>14</v>
      </c>
      <c r="V4647">
        <v>100715</v>
      </c>
      <c r="W4647">
        <v>15</v>
      </c>
      <c r="X4647">
        <v>100715</v>
      </c>
      <c r="Y4647">
        <v>16</v>
      </c>
      <c r="Z4647">
        <v>100716</v>
      </c>
      <c r="AA4647">
        <v>17</v>
      </c>
      <c r="AB4647">
        <v>100716</v>
      </c>
      <c r="AC4647">
        <v>19</v>
      </c>
      <c r="AD4647">
        <v>100715</v>
      </c>
      <c r="AE4647">
        <v>20</v>
      </c>
      <c r="AF4647">
        <v>202387</v>
      </c>
      <c r="AG4647">
        <v>18</v>
      </c>
      <c r="AH4647" t="e">
        <f>VLOOKUP(AF4647,关卡难度线!B:H,11,0)</f>
        <v>#N/A</v>
      </c>
    </row>
    <row r="4648" spans="14:34">
      <c r="N4648" s="14">
        <v>100715</v>
      </c>
      <c r="O4648">
        <v>11</v>
      </c>
      <c r="P4648">
        <v>100717</v>
      </c>
      <c r="Q4648">
        <v>12</v>
      </c>
      <c r="R4648">
        <v>100717</v>
      </c>
      <c r="S4648">
        <v>13</v>
      </c>
      <c r="T4648">
        <v>100715</v>
      </c>
      <c r="U4648">
        <v>14</v>
      </c>
      <c r="V4648">
        <v>100715</v>
      </c>
      <c r="W4648">
        <v>15</v>
      </c>
      <c r="X4648">
        <v>100717</v>
      </c>
      <c r="Y4648">
        <v>16</v>
      </c>
      <c r="Z4648">
        <v>100715</v>
      </c>
      <c r="AA4648">
        <v>17</v>
      </c>
      <c r="AB4648">
        <v>100715</v>
      </c>
      <c r="AC4648">
        <v>19</v>
      </c>
      <c r="AD4648">
        <v>100715</v>
      </c>
      <c r="AE4648">
        <v>20</v>
      </c>
      <c r="AF4648">
        <v>202388</v>
      </c>
      <c r="AG4648">
        <v>18</v>
      </c>
      <c r="AH4648" t="e">
        <f>VLOOKUP(AF4648,关卡难度线!B:H,11,0)</f>
        <v>#N/A</v>
      </c>
    </row>
    <row r="4649" spans="14:34">
      <c r="N4649" s="14">
        <v>100717</v>
      </c>
      <c r="O4649">
        <v>11</v>
      </c>
      <c r="P4649">
        <v>100716</v>
      </c>
      <c r="Q4649">
        <v>12</v>
      </c>
      <c r="R4649">
        <v>100715</v>
      </c>
      <c r="S4649">
        <v>13</v>
      </c>
      <c r="T4649">
        <v>100715</v>
      </c>
      <c r="U4649">
        <v>14</v>
      </c>
      <c r="V4649">
        <v>100717</v>
      </c>
      <c r="W4649">
        <v>15</v>
      </c>
      <c r="X4649">
        <v>100717</v>
      </c>
      <c r="Y4649">
        <v>16</v>
      </c>
      <c r="Z4649">
        <v>100716</v>
      </c>
      <c r="AA4649">
        <v>17</v>
      </c>
      <c r="AB4649">
        <v>100715</v>
      </c>
      <c r="AC4649">
        <v>19</v>
      </c>
      <c r="AD4649">
        <v>100717</v>
      </c>
      <c r="AE4649">
        <v>20</v>
      </c>
      <c r="AF4649">
        <v>202389</v>
      </c>
      <c r="AG4649">
        <v>18</v>
      </c>
      <c r="AH4649" t="e">
        <f>VLOOKUP(AF4649,关卡难度线!B:H,11,0)</f>
        <v>#N/A</v>
      </c>
    </row>
    <row r="4650" spans="14:34">
      <c r="N4650" s="14">
        <v>100715</v>
      </c>
      <c r="O4650">
        <v>11</v>
      </c>
      <c r="P4650">
        <v>100715</v>
      </c>
      <c r="Q4650">
        <v>12</v>
      </c>
      <c r="R4650">
        <v>100715</v>
      </c>
      <c r="S4650">
        <v>13</v>
      </c>
      <c r="T4650">
        <v>100715</v>
      </c>
      <c r="U4650">
        <v>14</v>
      </c>
      <c r="V4650">
        <v>100716</v>
      </c>
      <c r="W4650">
        <v>15</v>
      </c>
      <c r="X4650">
        <v>100716</v>
      </c>
      <c r="Y4650">
        <v>16</v>
      </c>
      <c r="Z4650">
        <v>100717</v>
      </c>
      <c r="AA4650">
        <v>17</v>
      </c>
      <c r="AB4650">
        <v>100716</v>
      </c>
      <c r="AC4650">
        <v>19</v>
      </c>
      <c r="AD4650">
        <v>100715</v>
      </c>
      <c r="AE4650">
        <v>20</v>
      </c>
      <c r="AF4650">
        <v>202390</v>
      </c>
      <c r="AG4650">
        <v>18</v>
      </c>
      <c r="AH4650" t="e">
        <f>VLOOKUP(AF4650,关卡难度线!B:H,11,0)</f>
        <v>#N/A</v>
      </c>
    </row>
    <row r="4651" spans="14:34">
      <c r="N4651" s="14">
        <v>100717</v>
      </c>
      <c r="O4651">
        <v>11</v>
      </c>
      <c r="P4651">
        <v>100716</v>
      </c>
      <c r="Q4651">
        <v>12</v>
      </c>
      <c r="R4651">
        <v>100716</v>
      </c>
      <c r="S4651">
        <v>13</v>
      </c>
      <c r="T4651">
        <v>100716</v>
      </c>
      <c r="U4651">
        <v>14</v>
      </c>
      <c r="V4651">
        <v>100716</v>
      </c>
      <c r="W4651">
        <v>15</v>
      </c>
      <c r="X4651">
        <v>100715</v>
      </c>
      <c r="Y4651">
        <v>16</v>
      </c>
      <c r="Z4651">
        <v>100715</v>
      </c>
      <c r="AA4651">
        <v>17</v>
      </c>
      <c r="AB4651">
        <v>100715</v>
      </c>
      <c r="AC4651">
        <v>19</v>
      </c>
      <c r="AD4651">
        <v>100716</v>
      </c>
      <c r="AE4651">
        <v>20</v>
      </c>
      <c r="AF4651">
        <v>202381</v>
      </c>
      <c r="AG4651">
        <v>18</v>
      </c>
      <c r="AH4651" t="e">
        <f>VLOOKUP(AF4651,关卡难度线!B:H,11,0)</f>
        <v>#N/A</v>
      </c>
    </row>
    <row r="4652" spans="14:34">
      <c r="N4652" s="14">
        <v>100715</v>
      </c>
      <c r="O4652">
        <v>11</v>
      </c>
      <c r="P4652">
        <v>100716</v>
      </c>
      <c r="Q4652">
        <v>12</v>
      </c>
      <c r="R4652">
        <v>100715</v>
      </c>
      <c r="S4652">
        <v>13</v>
      </c>
      <c r="T4652">
        <v>100715</v>
      </c>
      <c r="U4652">
        <v>14</v>
      </c>
      <c r="V4652">
        <v>100715</v>
      </c>
      <c r="W4652">
        <v>15</v>
      </c>
      <c r="X4652">
        <v>100716</v>
      </c>
      <c r="Y4652">
        <v>16</v>
      </c>
      <c r="Z4652">
        <v>100716</v>
      </c>
      <c r="AA4652">
        <v>17</v>
      </c>
      <c r="AB4652">
        <v>100715</v>
      </c>
      <c r="AC4652">
        <v>19</v>
      </c>
      <c r="AD4652">
        <v>100715</v>
      </c>
      <c r="AE4652">
        <v>20</v>
      </c>
      <c r="AF4652">
        <v>202382</v>
      </c>
      <c r="AG4652">
        <v>18</v>
      </c>
      <c r="AH4652" t="e">
        <f>VLOOKUP(AF4652,关卡难度线!B:H,11,0)</f>
        <v>#N/A</v>
      </c>
    </row>
    <row r="4653" spans="14:34">
      <c r="N4653" s="14">
        <v>100717</v>
      </c>
      <c r="O4653">
        <v>11</v>
      </c>
      <c r="P4653">
        <v>100717</v>
      </c>
      <c r="Q4653">
        <v>12</v>
      </c>
      <c r="R4653">
        <v>100717</v>
      </c>
      <c r="S4653">
        <v>13</v>
      </c>
      <c r="T4653">
        <v>100717</v>
      </c>
      <c r="U4653">
        <v>14</v>
      </c>
      <c r="V4653">
        <v>100717</v>
      </c>
      <c r="W4653">
        <v>15</v>
      </c>
      <c r="X4653">
        <v>100715</v>
      </c>
      <c r="Y4653">
        <v>16</v>
      </c>
      <c r="Z4653">
        <v>100716</v>
      </c>
      <c r="AA4653">
        <v>17</v>
      </c>
      <c r="AB4653">
        <v>100716</v>
      </c>
      <c r="AC4653">
        <v>19</v>
      </c>
      <c r="AD4653">
        <v>100716</v>
      </c>
      <c r="AE4653">
        <v>20</v>
      </c>
      <c r="AF4653">
        <v>202383</v>
      </c>
      <c r="AG4653">
        <v>18</v>
      </c>
      <c r="AH4653" t="e">
        <f>VLOOKUP(AF4653,关卡难度线!B:H,11,0)</f>
        <v>#N/A</v>
      </c>
    </row>
    <row r="4654" spans="14:34">
      <c r="N4654" s="14">
        <v>100717</v>
      </c>
      <c r="O4654">
        <v>11</v>
      </c>
      <c r="P4654">
        <v>100717</v>
      </c>
      <c r="Q4654">
        <v>12</v>
      </c>
      <c r="R4654">
        <v>100717</v>
      </c>
      <c r="S4654">
        <v>13</v>
      </c>
      <c r="T4654">
        <v>100717</v>
      </c>
      <c r="U4654">
        <v>14</v>
      </c>
      <c r="V4654">
        <v>100716</v>
      </c>
      <c r="W4654">
        <v>15</v>
      </c>
      <c r="X4654">
        <v>100717</v>
      </c>
      <c r="Y4654">
        <v>16</v>
      </c>
      <c r="Z4654">
        <v>100717</v>
      </c>
      <c r="AA4654">
        <v>17</v>
      </c>
      <c r="AB4654">
        <v>100715</v>
      </c>
      <c r="AC4654">
        <v>19</v>
      </c>
      <c r="AD4654">
        <v>100716</v>
      </c>
      <c r="AE4654">
        <v>20</v>
      </c>
      <c r="AF4654">
        <v>202384</v>
      </c>
      <c r="AG4654">
        <v>18</v>
      </c>
      <c r="AH4654" t="e">
        <f>VLOOKUP(AF4654,关卡难度线!B:H,11,0)</f>
        <v>#N/A</v>
      </c>
    </row>
    <row r="4655" spans="14:34">
      <c r="N4655" s="14">
        <v>100715</v>
      </c>
      <c r="O4655">
        <v>11</v>
      </c>
      <c r="P4655">
        <v>100715</v>
      </c>
      <c r="Q4655">
        <v>12</v>
      </c>
      <c r="R4655">
        <v>100715</v>
      </c>
      <c r="S4655">
        <v>13</v>
      </c>
      <c r="T4655">
        <v>100717</v>
      </c>
      <c r="U4655">
        <v>14</v>
      </c>
      <c r="V4655">
        <v>100715</v>
      </c>
      <c r="W4655">
        <v>15</v>
      </c>
      <c r="X4655">
        <v>100715</v>
      </c>
      <c r="Y4655">
        <v>16</v>
      </c>
      <c r="Z4655">
        <v>100716</v>
      </c>
      <c r="AA4655">
        <v>17</v>
      </c>
      <c r="AB4655">
        <v>100716</v>
      </c>
      <c r="AC4655">
        <v>19</v>
      </c>
      <c r="AD4655">
        <v>100716</v>
      </c>
      <c r="AE4655">
        <v>20</v>
      </c>
      <c r="AF4655">
        <v>202385</v>
      </c>
      <c r="AG4655">
        <v>18</v>
      </c>
      <c r="AH4655" t="e">
        <f>VLOOKUP(AF4655,关卡难度线!B:H,11,0)</f>
        <v>#N/A</v>
      </c>
    </row>
    <row r="4656" spans="14:34">
      <c r="N4656" s="14">
        <v>100717</v>
      </c>
      <c r="O4656">
        <v>11</v>
      </c>
      <c r="P4656">
        <v>100716</v>
      </c>
      <c r="Q4656">
        <v>12</v>
      </c>
      <c r="R4656">
        <v>100717</v>
      </c>
      <c r="S4656">
        <v>13</v>
      </c>
      <c r="T4656">
        <v>100715</v>
      </c>
      <c r="U4656">
        <v>14</v>
      </c>
      <c r="V4656">
        <v>100716</v>
      </c>
      <c r="W4656">
        <v>15</v>
      </c>
      <c r="X4656">
        <v>100715</v>
      </c>
      <c r="Y4656">
        <v>16</v>
      </c>
      <c r="Z4656">
        <v>100716</v>
      </c>
      <c r="AA4656">
        <v>17</v>
      </c>
      <c r="AB4656">
        <v>100715</v>
      </c>
      <c r="AC4656">
        <v>19</v>
      </c>
      <c r="AD4656">
        <v>100716</v>
      </c>
      <c r="AE4656">
        <v>20</v>
      </c>
      <c r="AF4656">
        <v>202386</v>
      </c>
      <c r="AG4656">
        <v>18</v>
      </c>
      <c r="AH4656" t="e">
        <f>VLOOKUP(AF4656,关卡难度线!B:H,11,0)</f>
        <v>#N/A</v>
      </c>
    </row>
    <row r="4657" spans="14:34">
      <c r="N4657" s="14">
        <v>100717</v>
      </c>
      <c r="O4657">
        <v>11</v>
      </c>
      <c r="P4657">
        <v>100717</v>
      </c>
      <c r="Q4657">
        <v>12</v>
      </c>
      <c r="R4657">
        <v>100716</v>
      </c>
      <c r="S4657">
        <v>13</v>
      </c>
      <c r="T4657">
        <v>100717</v>
      </c>
      <c r="U4657">
        <v>14</v>
      </c>
      <c r="V4657">
        <v>100715</v>
      </c>
      <c r="W4657">
        <v>15</v>
      </c>
      <c r="X4657">
        <v>100715</v>
      </c>
      <c r="Y4657">
        <v>16</v>
      </c>
      <c r="Z4657">
        <v>100716</v>
      </c>
      <c r="AA4657">
        <v>17</v>
      </c>
      <c r="AB4657">
        <v>100716</v>
      </c>
      <c r="AC4657">
        <v>19</v>
      </c>
      <c r="AD4657">
        <v>100715</v>
      </c>
      <c r="AE4657">
        <v>20</v>
      </c>
      <c r="AF4657">
        <v>202387</v>
      </c>
      <c r="AG4657">
        <v>18</v>
      </c>
      <c r="AH4657" t="e">
        <f>VLOOKUP(AF4657,关卡难度线!B:H,11,0)</f>
        <v>#N/A</v>
      </c>
    </row>
    <row r="4658" spans="14:34">
      <c r="N4658" s="14">
        <v>100715</v>
      </c>
      <c r="O4658">
        <v>11</v>
      </c>
      <c r="P4658">
        <v>100717</v>
      </c>
      <c r="Q4658">
        <v>12</v>
      </c>
      <c r="R4658">
        <v>100717</v>
      </c>
      <c r="S4658">
        <v>13</v>
      </c>
      <c r="T4658">
        <v>100715</v>
      </c>
      <c r="U4658">
        <v>14</v>
      </c>
      <c r="V4658">
        <v>100715</v>
      </c>
      <c r="W4658">
        <v>15</v>
      </c>
      <c r="X4658">
        <v>100717</v>
      </c>
      <c r="Y4658">
        <v>16</v>
      </c>
      <c r="Z4658">
        <v>100715</v>
      </c>
      <c r="AA4658">
        <v>17</v>
      </c>
      <c r="AB4658">
        <v>100715</v>
      </c>
      <c r="AC4658">
        <v>19</v>
      </c>
      <c r="AD4658">
        <v>100715</v>
      </c>
      <c r="AE4658">
        <v>20</v>
      </c>
      <c r="AF4658">
        <v>202388</v>
      </c>
      <c r="AG4658">
        <v>18</v>
      </c>
      <c r="AH4658" t="e">
        <f>VLOOKUP(AF4658,关卡难度线!B:H,11,0)</f>
        <v>#N/A</v>
      </c>
    </row>
    <row r="4659" spans="14:34">
      <c r="N4659" s="14">
        <v>100717</v>
      </c>
      <c r="O4659">
        <v>11</v>
      </c>
      <c r="P4659">
        <v>100716</v>
      </c>
      <c r="Q4659">
        <v>12</v>
      </c>
      <c r="R4659">
        <v>100715</v>
      </c>
      <c r="S4659">
        <v>13</v>
      </c>
      <c r="T4659">
        <v>100715</v>
      </c>
      <c r="U4659">
        <v>14</v>
      </c>
      <c r="V4659">
        <v>100717</v>
      </c>
      <c r="W4659">
        <v>15</v>
      </c>
      <c r="X4659">
        <v>100717</v>
      </c>
      <c r="Y4659">
        <v>16</v>
      </c>
      <c r="Z4659">
        <v>100716</v>
      </c>
      <c r="AA4659">
        <v>17</v>
      </c>
      <c r="AB4659">
        <v>100715</v>
      </c>
      <c r="AC4659">
        <v>19</v>
      </c>
      <c r="AD4659">
        <v>100717</v>
      </c>
      <c r="AE4659">
        <v>20</v>
      </c>
      <c r="AF4659">
        <v>202389</v>
      </c>
      <c r="AG4659">
        <v>18</v>
      </c>
      <c r="AH4659" t="e">
        <f>VLOOKUP(AF4659,关卡难度线!B:H,11,0)</f>
        <v>#N/A</v>
      </c>
    </row>
    <row r="4660" spans="14:34">
      <c r="N4660" s="14">
        <v>100715</v>
      </c>
      <c r="O4660">
        <v>11</v>
      </c>
      <c r="P4660">
        <v>100715</v>
      </c>
      <c r="Q4660">
        <v>12</v>
      </c>
      <c r="R4660">
        <v>100715</v>
      </c>
      <c r="S4660">
        <v>13</v>
      </c>
      <c r="T4660">
        <v>100715</v>
      </c>
      <c r="U4660">
        <v>14</v>
      </c>
      <c r="V4660">
        <v>100716</v>
      </c>
      <c r="W4660">
        <v>15</v>
      </c>
      <c r="X4660">
        <v>100716</v>
      </c>
      <c r="Y4660">
        <v>16</v>
      </c>
      <c r="Z4660">
        <v>100717</v>
      </c>
      <c r="AA4660">
        <v>17</v>
      </c>
      <c r="AB4660">
        <v>100716</v>
      </c>
      <c r="AC4660">
        <v>19</v>
      </c>
      <c r="AD4660">
        <v>100715</v>
      </c>
      <c r="AE4660">
        <v>20</v>
      </c>
      <c r="AF4660">
        <v>202390</v>
      </c>
      <c r="AG4660">
        <v>18</v>
      </c>
      <c r="AH4660" t="e">
        <f>VLOOKUP(AF4660,关卡难度线!B:H,11,0)</f>
        <v>#N/A</v>
      </c>
    </row>
    <row r="4661" spans="14:34">
      <c r="N4661" s="14">
        <v>100719</v>
      </c>
      <c r="O4661">
        <v>11</v>
      </c>
      <c r="P4661">
        <v>100719</v>
      </c>
      <c r="Q4661">
        <v>12</v>
      </c>
      <c r="R4661">
        <v>100719</v>
      </c>
      <c r="S4661">
        <v>13</v>
      </c>
      <c r="T4661">
        <v>100718</v>
      </c>
      <c r="U4661">
        <v>14</v>
      </c>
      <c r="V4661">
        <v>100718</v>
      </c>
      <c r="W4661">
        <v>15</v>
      </c>
      <c r="X4661">
        <v>100719</v>
      </c>
      <c r="Y4661">
        <v>16</v>
      </c>
      <c r="Z4661">
        <v>100720</v>
      </c>
      <c r="AA4661">
        <v>17</v>
      </c>
      <c r="AB4661">
        <v>100719</v>
      </c>
      <c r="AC4661">
        <v>19</v>
      </c>
      <c r="AD4661">
        <v>100718</v>
      </c>
      <c r="AE4661">
        <v>20</v>
      </c>
      <c r="AF4661">
        <v>202391</v>
      </c>
      <c r="AG4661">
        <v>18</v>
      </c>
      <c r="AH4661" t="e">
        <f>VLOOKUP(AF4661,关卡难度线!B:H,11,0)</f>
        <v>#N/A</v>
      </c>
    </row>
    <row r="4662" spans="14:34">
      <c r="N4662" s="14">
        <v>100718</v>
      </c>
      <c r="O4662">
        <v>11</v>
      </c>
      <c r="P4662">
        <v>100719</v>
      </c>
      <c r="Q4662">
        <v>12</v>
      </c>
      <c r="R4662">
        <v>100718</v>
      </c>
      <c r="S4662">
        <v>13</v>
      </c>
      <c r="T4662">
        <v>100719</v>
      </c>
      <c r="U4662">
        <v>14</v>
      </c>
      <c r="V4662">
        <v>100720</v>
      </c>
      <c r="W4662">
        <v>15</v>
      </c>
      <c r="X4662">
        <v>100719</v>
      </c>
      <c r="Y4662">
        <v>16</v>
      </c>
      <c r="Z4662">
        <v>100720</v>
      </c>
      <c r="AA4662">
        <v>17</v>
      </c>
      <c r="AB4662">
        <v>100719</v>
      </c>
      <c r="AC4662">
        <v>19</v>
      </c>
      <c r="AD4662">
        <v>100720</v>
      </c>
      <c r="AE4662">
        <v>20</v>
      </c>
      <c r="AF4662">
        <v>202392</v>
      </c>
      <c r="AG4662">
        <v>18</v>
      </c>
      <c r="AH4662" t="e">
        <f>VLOOKUP(AF4662,关卡难度线!B:H,11,0)</f>
        <v>#N/A</v>
      </c>
    </row>
    <row r="4663" spans="14:34">
      <c r="N4663" s="14">
        <v>100720</v>
      </c>
      <c r="O4663">
        <v>11</v>
      </c>
      <c r="P4663">
        <v>100718</v>
      </c>
      <c r="Q4663">
        <v>12</v>
      </c>
      <c r="R4663">
        <v>100720</v>
      </c>
      <c r="S4663">
        <v>13</v>
      </c>
      <c r="T4663">
        <v>100718</v>
      </c>
      <c r="U4663">
        <v>14</v>
      </c>
      <c r="V4663">
        <v>100718</v>
      </c>
      <c r="W4663">
        <v>15</v>
      </c>
      <c r="X4663">
        <v>100719</v>
      </c>
      <c r="Y4663">
        <v>16</v>
      </c>
      <c r="Z4663">
        <v>100718</v>
      </c>
      <c r="AA4663">
        <v>17</v>
      </c>
      <c r="AB4663">
        <v>100719</v>
      </c>
      <c r="AC4663">
        <v>19</v>
      </c>
      <c r="AD4663">
        <v>100720</v>
      </c>
      <c r="AE4663">
        <v>20</v>
      </c>
      <c r="AF4663">
        <v>202393</v>
      </c>
      <c r="AG4663">
        <v>18</v>
      </c>
      <c r="AH4663" t="e">
        <f>VLOOKUP(AF4663,关卡难度线!B:H,11,0)</f>
        <v>#N/A</v>
      </c>
    </row>
    <row r="4664" spans="14:34">
      <c r="N4664" s="14">
        <v>100719</v>
      </c>
      <c r="O4664">
        <v>11</v>
      </c>
      <c r="P4664">
        <v>100719</v>
      </c>
      <c r="Q4664">
        <v>12</v>
      </c>
      <c r="R4664">
        <v>100720</v>
      </c>
      <c r="S4664">
        <v>13</v>
      </c>
      <c r="T4664">
        <v>100720</v>
      </c>
      <c r="U4664">
        <v>14</v>
      </c>
      <c r="V4664">
        <v>100719</v>
      </c>
      <c r="W4664">
        <v>15</v>
      </c>
      <c r="X4664">
        <v>100720</v>
      </c>
      <c r="Y4664">
        <v>16</v>
      </c>
      <c r="Z4664">
        <v>100718</v>
      </c>
      <c r="AA4664">
        <v>17</v>
      </c>
      <c r="AB4664">
        <v>100719</v>
      </c>
      <c r="AC4664">
        <v>19</v>
      </c>
      <c r="AD4664">
        <v>100720</v>
      </c>
      <c r="AE4664">
        <v>20</v>
      </c>
      <c r="AF4664">
        <v>202394</v>
      </c>
      <c r="AG4664">
        <v>18</v>
      </c>
      <c r="AH4664" t="e">
        <f>VLOOKUP(AF4664,关卡难度线!B:H,11,0)</f>
        <v>#N/A</v>
      </c>
    </row>
    <row r="4665" spans="14:34">
      <c r="N4665" s="14">
        <v>100718</v>
      </c>
      <c r="O4665">
        <v>11</v>
      </c>
      <c r="P4665">
        <v>100718</v>
      </c>
      <c r="Q4665">
        <v>12</v>
      </c>
      <c r="R4665">
        <v>100718</v>
      </c>
      <c r="S4665">
        <v>13</v>
      </c>
      <c r="T4665">
        <v>100718</v>
      </c>
      <c r="U4665">
        <v>14</v>
      </c>
      <c r="V4665">
        <v>100718</v>
      </c>
      <c r="W4665">
        <v>15</v>
      </c>
      <c r="X4665">
        <v>100718</v>
      </c>
      <c r="Y4665">
        <v>16</v>
      </c>
      <c r="Z4665">
        <v>100718</v>
      </c>
      <c r="AA4665">
        <v>17</v>
      </c>
      <c r="AB4665">
        <v>100720</v>
      </c>
      <c r="AC4665">
        <v>19</v>
      </c>
      <c r="AD4665">
        <v>100718</v>
      </c>
      <c r="AE4665">
        <v>20</v>
      </c>
      <c r="AF4665">
        <v>202395</v>
      </c>
      <c r="AG4665">
        <v>18</v>
      </c>
      <c r="AH4665" t="e">
        <f>VLOOKUP(AF4665,关卡难度线!B:H,11,0)</f>
        <v>#N/A</v>
      </c>
    </row>
    <row r="4666" spans="14:34">
      <c r="N4666" s="14">
        <v>100718</v>
      </c>
      <c r="O4666">
        <v>11</v>
      </c>
      <c r="P4666">
        <v>100719</v>
      </c>
      <c r="Q4666">
        <v>12</v>
      </c>
      <c r="R4666">
        <v>100719</v>
      </c>
      <c r="S4666">
        <v>13</v>
      </c>
      <c r="T4666">
        <v>100720</v>
      </c>
      <c r="U4666">
        <v>14</v>
      </c>
      <c r="V4666">
        <v>100719</v>
      </c>
      <c r="W4666">
        <v>15</v>
      </c>
      <c r="X4666">
        <v>100718</v>
      </c>
      <c r="Y4666">
        <v>16</v>
      </c>
      <c r="Z4666">
        <v>100720</v>
      </c>
      <c r="AA4666">
        <v>17</v>
      </c>
      <c r="AB4666">
        <v>100720</v>
      </c>
      <c r="AC4666">
        <v>19</v>
      </c>
      <c r="AD4666">
        <v>100720</v>
      </c>
      <c r="AE4666">
        <v>20</v>
      </c>
      <c r="AF4666">
        <v>202396</v>
      </c>
      <c r="AG4666">
        <v>18</v>
      </c>
      <c r="AH4666" t="e">
        <f>VLOOKUP(AF4666,关卡难度线!B:H,11,0)</f>
        <v>#N/A</v>
      </c>
    </row>
    <row r="4667" spans="14:34">
      <c r="N4667" s="14">
        <v>100719</v>
      </c>
      <c r="O4667">
        <v>11</v>
      </c>
      <c r="P4667">
        <v>100719</v>
      </c>
      <c r="Q4667">
        <v>12</v>
      </c>
      <c r="R4667">
        <v>100718</v>
      </c>
      <c r="S4667">
        <v>13</v>
      </c>
      <c r="T4667">
        <v>100718</v>
      </c>
      <c r="U4667">
        <v>14</v>
      </c>
      <c r="V4667">
        <v>100720</v>
      </c>
      <c r="W4667">
        <v>15</v>
      </c>
      <c r="X4667">
        <v>100720</v>
      </c>
      <c r="Y4667">
        <v>16</v>
      </c>
      <c r="Z4667">
        <v>100719</v>
      </c>
      <c r="AA4667">
        <v>17</v>
      </c>
      <c r="AB4667">
        <v>100720</v>
      </c>
      <c r="AC4667">
        <v>19</v>
      </c>
      <c r="AD4667">
        <v>100718</v>
      </c>
      <c r="AE4667">
        <v>20</v>
      </c>
      <c r="AF4667">
        <v>202397</v>
      </c>
      <c r="AG4667">
        <v>18</v>
      </c>
      <c r="AH4667" t="e">
        <f>VLOOKUP(AF4667,关卡难度线!B:H,11,0)</f>
        <v>#N/A</v>
      </c>
    </row>
    <row r="4668" spans="14:34">
      <c r="N4668" s="14">
        <v>100718</v>
      </c>
      <c r="O4668">
        <v>11</v>
      </c>
      <c r="P4668">
        <v>100718</v>
      </c>
      <c r="Q4668">
        <v>12</v>
      </c>
      <c r="R4668">
        <v>100718</v>
      </c>
      <c r="S4668">
        <v>13</v>
      </c>
      <c r="T4668">
        <v>100719</v>
      </c>
      <c r="U4668">
        <v>14</v>
      </c>
      <c r="V4668">
        <v>100720</v>
      </c>
      <c r="W4668">
        <v>15</v>
      </c>
      <c r="X4668">
        <v>100718</v>
      </c>
      <c r="Y4668">
        <v>16</v>
      </c>
      <c r="Z4668">
        <v>100720</v>
      </c>
      <c r="AA4668">
        <v>17</v>
      </c>
      <c r="AB4668">
        <v>100719</v>
      </c>
      <c r="AC4668">
        <v>19</v>
      </c>
      <c r="AD4668">
        <v>100719</v>
      </c>
      <c r="AE4668">
        <v>20</v>
      </c>
      <c r="AF4668">
        <v>202398</v>
      </c>
      <c r="AG4668">
        <v>18</v>
      </c>
      <c r="AH4668" t="e">
        <f>VLOOKUP(AF4668,关卡难度线!B:H,11,0)</f>
        <v>#N/A</v>
      </c>
    </row>
    <row r="4669" spans="14:34">
      <c r="N4669" s="14">
        <v>100720</v>
      </c>
      <c r="O4669">
        <v>11</v>
      </c>
      <c r="P4669">
        <v>100720</v>
      </c>
      <c r="Q4669">
        <v>12</v>
      </c>
      <c r="R4669">
        <v>100720</v>
      </c>
      <c r="S4669">
        <v>13</v>
      </c>
      <c r="T4669">
        <v>100718</v>
      </c>
      <c r="U4669">
        <v>14</v>
      </c>
      <c r="V4669">
        <v>100718</v>
      </c>
      <c r="W4669">
        <v>15</v>
      </c>
      <c r="X4669">
        <v>100718</v>
      </c>
      <c r="Y4669">
        <v>16</v>
      </c>
      <c r="Z4669">
        <v>100719</v>
      </c>
      <c r="AA4669">
        <v>17</v>
      </c>
      <c r="AB4669">
        <v>100718</v>
      </c>
      <c r="AC4669">
        <v>19</v>
      </c>
      <c r="AD4669">
        <v>100719</v>
      </c>
      <c r="AE4669">
        <v>20</v>
      </c>
      <c r="AF4669">
        <v>202399</v>
      </c>
      <c r="AG4669">
        <v>18</v>
      </c>
      <c r="AH4669" t="e">
        <f>VLOOKUP(AF4669,关卡难度线!B:H,11,0)</f>
        <v>#N/A</v>
      </c>
    </row>
    <row r="4670" spans="14:34">
      <c r="N4670" s="14">
        <v>100720</v>
      </c>
      <c r="O4670">
        <v>11</v>
      </c>
      <c r="P4670">
        <v>100718</v>
      </c>
      <c r="Q4670">
        <v>12</v>
      </c>
      <c r="R4670">
        <v>100720</v>
      </c>
      <c r="S4670">
        <v>13</v>
      </c>
      <c r="T4670">
        <v>100719</v>
      </c>
      <c r="U4670">
        <v>14</v>
      </c>
      <c r="V4670">
        <v>100719</v>
      </c>
      <c r="W4670">
        <v>15</v>
      </c>
      <c r="X4670">
        <v>100719</v>
      </c>
      <c r="Y4670">
        <v>16</v>
      </c>
      <c r="Z4670">
        <v>100719</v>
      </c>
      <c r="AA4670">
        <v>17</v>
      </c>
      <c r="AB4670">
        <v>100720</v>
      </c>
      <c r="AC4670">
        <v>19</v>
      </c>
      <c r="AD4670">
        <v>100719</v>
      </c>
      <c r="AE4670">
        <v>20</v>
      </c>
      <c r="AF4670">
        <v>202400</v>
      </c>
      <c r="AG4670">
        <v>18</v>
      </c>
      <c r="AH4670" t="e">
        <f>VLOOKUP(AF4670,关卡难度线!B:H,11,0)</f>
        <v>#N/A</v>
      </c>
    </row>
    <row r="4671" spans="14:34">
      <c r="N4671" s="14">
        <v>100719</v>
      </c>
      <c r="O4671">
        <v>11</v>
      </c>
      <c r="P4671">
        <v>100719</v>
      </c>
      <c r="Q4671">
        <v>12</v>
      </c>
      <c r="R4671">
        <v>100719</v>
      </c>
      <c r="S4671">
        <v>13</v>
      </c>
      <c r="T4671">
        <v>100718</v>
      </c>
      <c r="U4671">
        <v>14</v>
      </c>
      <c r="V4671">
        <v>100718</v>
      </c>
      <c r="W4671">
        <v>15</v>
      </c>
      <c r="X4671">
        <v>100719</v>
      </c>
      <c r="Y4671">
        <v>16</v>
      </c>
      <c r="Z4671">
        <v>100720</v>
      </c>
      <c r="AA4671">
        <v>17</v>
      </c>
      <c r="AB4671">
        <v>100719</v>
      </c>
      <c r="AC4671">
        <v>19</v>
      </c>
      <c r="AD4671">
        <v>100718</v>
      </c>
      <c r="AE4671">
        <v>20</v>
      </c>
      <c r="AF4671">
        <v>202391</v>
      </c>
      <c r="AG4671">
        <v>18</v>
      </c>
      <c r="AH4671" t="e">
        <f>VLOOKUP(AF4671,关卡难度线!B:H,11,0)</f>
        <v>#N/A</v>
      </c>
    </row>
    <row r="4672" spans="14:34">
      <c r="N4672" s="14">
        <v>100718</v>
      </c>
      <c r="O4672">
        <v>11</v>
      </c>
      <c r="P4672">
        <v>100719</v>
      </c>
      <c r="Q4672">
        <v>12</v>
      </c>
      <c r="R4672">
        <v>100718</v>
      </c>
      <c r="S4672">
        <v>13</v>
      </c>
      <c r="T4672">
        <v>100719</v>
      </c>
      <c r="U4672">
        <v>14</v>
      </c>
      <c r="V4672">
        <v>100720</v>
      </c>
      <c r="W4672">
        <v>15</v>
      </c>
      <c r="X4672">
        <v>100719</v>
      </c>
      <c r="Y4672">
        <v>16</v>
      </c>
      <c r="Z4672">
        <v>100720</v>
      </c>
      <c r="AA4672">
        <v>17</v>
      </c>
      <c r="AB4672">
        <v>100719</v>
      </c>
      <c r="AC4672">
        <v>19</v>
      </c>
      <c r="AD4672">
        <v>100720</v>
      </c>
      <c r="AE4672">
        <v>20</v>
      </c>
      <c r="AF4672">
        <v>202392</v>
      </c>
      <c r="AG4672">
        <v>18</v>
      </c>
      <c r="AH4672" t="e">
        <f>VLOOKUP(AF4672,关卡难度线!B:H,11,0)</f>
        <v>#N/A</v>
      </c>
    </row>
    <row r="4673" spans="14:34">
      <c r="N4673" s="14">
        <v>100720</v>
      </c>
      <c r="O4673">
        <v>11</v>
      </c>
      <c r="P4673">
        <v>100718</v>
      </c>
      <c r="Q4673">
        <v>12</v>
      </c>
      <c r="R4673">
        <v>100720</v>
      </c>
      <c r="S4673">
        <v>13</v>
      </c>
      <c r="T4673">
        <v>100718</v>
      </c>
      <c r="U4673">
        <v>14</v>
      </c>
      <c r="V4673">
        <v>100718</v>
      </c>
      <c r="W4673">
        <v>15</v>
      </c>
      <c r="X4673">
        <v>100719</v>
      </c>
      <c r="Y4673">
        <v>16</v>
      </c>
      <c r="Z4673">
        <v>100718</v>
      </c>
      <c r="AA4673">
        <v>17</v>
      </c>
      <c r="AB4673">
        <v>100719</v>
      </c>
      <c r="AC4673">
        <v>19</v>
      </c>
      <c r="AD4673">
        <v>100720</v>
      </c>
      <c r="AE4673">
        <v>20</v>
      </c>
      <c r="AF4673">
        <v>202393</v>
      </c>
      <c r="AG4673">
        <v>18</v>
      </c>
      <c r="AH4673" t="e">
        <f>VLOOKUP(AF4673,关卡难度线!B:H,11,0)</f>
        <v>#N/A</v>
      </c>
    </row>
    <row r="4674" spans="14:34">
      <c r="N4674" s="14">
        <v>100719</v>
      </c>
      <c r="O4674">
        <v>11</v>
      </c>
      <c r="P4674">
        <v>100719</v>
      </c>
      <c r="Q4674">
        <v>12</v>
      </c>
      <c r="R4674">
        <v>100720</v>
      </c>
      <c r="S4674">
        <v>13</v>
      </c>
      <c r="T4674">
        <v>100720</v>
      </c>
      <c r="U4674">
        <v>14</v>
      </c>
      <c r="V4674">
        <v>100719</v>
      </c>
      <c r="W4674">
        <v>15</v>
      </c>
      <c r="X4674">
        <v>100720</v>
      </c>
      <c r="Y4674">
        <v>16</v>
      </c>
      <c r="Z4674">
        <v>100718</v>
      </c>
      <c r="AA4674">
        <v>17</v>
      </c>
      <c r="AB4674">
        <v>100719</v>
      </c>
      <c r="AC4674">
        <v>19</v>
      </c>
      <c r="AD4674">
        <v>100720</v>
      </c>
      <c r="AE4674">
        <v>20</v>
      </c>
      <c r="AF4674">
        <v>202394</v>
      </c>
      <c r="AG4674">
        <v>18</v>
      </c>
      <c r="AH4674" t="e">
        <f>VLOOKUP(AF4674,关卡难度线!B:H,11,0)</f>
        <v>#N/A</v>
      </c>
    </row>
    <row r="4675" spans="14:34">
      <c r="N4675" s="14">
        <v>100718</v>
      </c>
      <c r="O4675">
        <v>11</v>
      </c>
      <c r="P4675">
        <v>100718</v>
      </c>
      <c r="Q4675">
        <v>12</v>
      </c>
      <c r="R4675">
        <v>100718</v>
      </c>
      <c r="S4675">
        <v>13</v>
      </c>
      <c r="T4675">
        <v>100718</v>
      </c>
      <c r="U4675">
        <v>14</v>
      </c>
      <c r="V4675">
        <v>100718</v>
      </c>
      <c r="W4675">
        <v>15</v>
      </c>
      <c r="X4675">
        <v>100718</v>
      </c>
      <c r="Y4675">
        <v>16</v>
      </c>
      <c r="Z4675">
        <v>100718</v>
      </c>
      <c r="AA4675">
        <v>17</v>
      </c>
      <c r="AB4675">
        <v>100720</v>
      </c>
      <c r="AC4675">
        <v>19</v>
      </c>
      <c r="AD4675">
        <v>100718</v>
      </c>
      <c r="AE4675">
        <v>20</v>
      </c>
      <c r="AF4675">
        <v>202395</v>
      </c>
      <c r="AG4675">
        <v>18</v>
      </c>
      <c r="AH4675" t="e">
        <f>VLOOKUP(AF4675,关卡难度线!B:H,11,0)</f>
        <v>#N/A</v>
      </c>
    </row>
    <row r="4676" spans="14:34">
      <c r="N4676" s="14">
        <v>100718</v>
      </c>
      <c r="O4676">
        <v>11</v>
      </c>
      <c r="P4676">
        <v>100719</v>
      </c>
      <c r="Q4676">
        <v>12</v>
      </c>
      <c r="R4676">
        <v>100719</v>
      </c>
      <c r="S4676">
        <v>13</v>
      </c>
      <c r="T4676">
        <v>100720</v>
      </c>
      <c r="U4676">
        <v>14</v>
      </c>
      <c r="V4676">
        <v>100719</v>
      </c>
      <c r="W4676">
        <v>15</v>
      </c>
      <c r="X4676">
        <v>100718</v>
      </c>
      <c r="Y4676">
        <v>16</v>
      </c>
      <c r="Z4676">
        <v>100720</v>
      </c>
      <c r="AA4676">
        <v>17</v>
      </c>
      <c r="AB4676">
        <v>100720</v>
      </c>
      <c r="AC4676">
        <v>19</v>
      </c>
      <c r="AD4676">
        <v>100720</v>
      </c>
      <c r="AE4676">
        <v>20</v>
      </c>
      <c r="AF4676">
        <v>202396</v>
      </c>
      <c r="AG4676">
        <v>18</v>
      </c>
      <c r="AH4676" t="e">
        <f>VLOOKUP(AF4676,关卡难度线!B:H,11,0)</f>
        <v>#N/A</v>
      </c>
    </row>
    <row r="4677" spans="14:34">
      <c r="N4677" s="14">
        <v>100719</v>
      </c>
      <c r="O4677">
        <v>11</v>
      </c>
      <c r="P4677">
        <v>100719</v>
      </c>
      <c r="Q4677">
        <v>12</v>
      </c>
      <c r="R4677">
        <v>100718</v>
      </c>
      <c r="S4677">
        <v>13</v>
      </c>
      <c r="T4677">
        <v>100718</v>
      </c>
      <c r="U4677">
        <v>14</v>
      </c>
      <c r="V4677">
        <v>100720</v>
      </c>
      <c r="W4677">
        <v>15</v>
      </c>
      <c r="X4677">
        <v>100720</v>
      </c>
      <c r="Y4677">
        <v>16</v>
      </c>
      <c r="Z4677">
        <v>100719</v>
      </c>
      <c r="AA4677">
        <v>17</v>
      </c>
      <c r="AB4677">
        <v>100720</v>
      </c>
      <c r="AC4677">
        <v>19</v>
      </c>
      <c r="AD4677">
        <v>100718</v>
      </c>
      <c r="AE4677">
        <v>20</v>
      </c>
      <c r="AF4677">
        <v>202397</v>
      </c>
      <c r="AG4677">
        <v>18</v>
      </c>
      <c r="AH4677" t="e">
        <f>VLOOKUP(AF4677,关卡难度线!B:H,11,0)</f>
        <v>#N/A</v>
      </c>
    </row>
    <row r="4678" spans="14:34">
      <c r="N4678" s="14">
        <v>100718</v>
      </c>
      <c r="O4678">
        <v>11</v>
      </c>
      <c r="P4678">
        <v>100718</v>
      </c>
      <c r="Q4678">
        <v>12</v>
      </c>
      <c r="R4678">
        <v>100718</v>
      </c>
      <c r="S4678">
        <v>13</v>
      </c>
      <c r="T4678">
        <v>100719</v>
      </c>
      <c r="U4678">
        <v>14</v>
      </c>
      <c r="V4678">
        <v>100720</v>
      </c>
      <c r="W4678">
        <v>15</v>
      </c>
      <c r="X4678">
        <v>100718</v>
      </c>
      <c r="Y4678">
        <v>16</v>
      </c>
      <c r="Z4678">
        <v>100720</v>
      </c>
      <c r="AA4678">
        <v>17</v>
      </c>
      <c r="AB4678">
        <v>100719</v>
      </c>
      <c r="AC4678">
        <v>19</v>
      </c>
      <c r="AD4678">
        <v>100719</v>
      </c>
      <c r="AE4678">
        <v>20</v>
      </c>
      <c r="AF4678">
        <v>202398</v>
      </c>
      <c r="AG4678">
        <v>18</v>
      </c>
      <c r="AH4678" t="e">
        <f>VLOOKUP(AF4678,关卡难度线!B:H,11,0)</f>
        <v>#N/A</v>
      </c>
    </row>
    <row r="4679" spans="14:34">
      <c r="N4679" s="14">
        <v>100720</v>
      </c>
      <c r="O4679">
        <v>11</v>
      </c>
      <c r="P4679">
        <v>100720</v>
      </c>
      <c r="Q4679">
        <v>12</v>
      </c>
      <c r="R4679">
        <v>100720</v>
      </c>
      <c r="S4679">
        <v>13</v>
      </c>
      <c r="T4679">
        <v>100718</v>
      </c>
      <c r="U4679">
        <v>14</v>
      </c>
      <c r="V4679">
        <v>100718</v>
      </c>
      <c r="W4679">
        <v>15</v>
      </c>
      <c r="X4679">
        <v>100718</v>
      </c>
      <c r="Y4679">
        <v>16</v>
      </c>
      <c r="Z4679">
        <v>100719</v>
      </c>
      <c r="AA4679">
        <v>17</v>
      </c>
      <c r="AB4679">
        <v>100718</v>
      </c>
      <c r="AC4679">
        <v>19</v>
      </c>
      <c r="AD4679">
        <v>100719</v>
      </c>
      <c r="AE4679">
        <v>20</v>
      </c>
      <c r="AF4679">
        <v>202399</v>
      </c>
      <c r="AG4679">
        <v>18</v>
      </c>
      <c r="AH4679" t="e">
        <f>VLOOKUP(AF4679,关卡难度线!B:H,11,0)</f>
        <v>#N/A</v>
      </c>
    </row>
    <row r="4680" spans="14:34">
      <c r="N4680" s="14">
        <v>100720</v>
      </c>
      <c r="O4680">
        <v>11</v>
      </c>
      <c r="P4680">
        <v>100718</v>
      </c>
      <c r="Q4680">
        <v>12</v>
      </c>
      <c r="R4680">
        <v>100720</v>
      </c>
      <c r="S4680">
        <v>13</v>
      </c>
      <c r="T4680">
        <v>100719</v>
      </c>
      <c r="U4680">
        <v>14</v>
      </c>
      <c r="V4680">
        <v>100719</v>
      </c>
      <c r="W4680">
        <v>15</v>
      </c>
      <c r="X4680">
        <v>100719</v>
      </c>
      <c r="Y4680">
        <v>16</v>
      </c>
      <c r="Z4680">
        <v>100719</v>
      </c>
      <c r="AA4680">
        <v>17</v>
      </c>
      <c r="AB4680">
        <v>100720</v>
      </c>
      <c r="AC4680">
        <v>19</v>
      </c>
      <c r="AD4680">
        <v>100719</v>
      </c>
      <c r="AE4680">
        <v>20</v>
      </c>
      <c r="AF4680">
        <v>202400</v>
      </c>
      <c r="AG4680">
        <v>18</v>
      </c>
      <c r="AH4680" t="e">
        <f>VLOOKUP(AF4680,关卡难度线!B:H,11,0)</f>
        <v>#N/A</v>
      </c>
    </row>
    <row r="4681" spans="14:34">
      <c r="N4681" s="14">
        <v>100722</v>
      </c>
      <c r="O4681">
        <v>11</v>
      </c>
      <c r="P4681">
        <v>100722</v>
      </c>
      <c r="Q4681">
        <v>12</v>
      </c>
      <c r="R4681">
        <v>100723</v>
      </c>
      <c r="S4681">
        <v>13</v>
      </c>
      <c r="T4681">
        <v>100722</v>
      </c>
      <c r="U4681">
        <v>14</v>
      </c>
      <c r="V4681">
        <v>100722</v>
      </c>
      <c r="W4681">
        <v>15</v>
      </c>
      <c r="X4681">
        <v>100721</v>
      </c>
      <c r="Y4681">
        <v>16</v>
      </c>
      <c r="Z4681">
        <v>100723</v>
      </c>
      <c r="AA4681">
        <v>17</v>
      </c>
      <c r="AB4681">
        <v>100722</v>
      </c>
      <c r="AC4681">
        <v>19</v>
      </c>
      <c r="AD4681">
        <v>100723</v>
      </c>
      <c r="AE4681">
        <v>20</v>
      </c>
      <c r="AF4681">
        <v>202401</v>
      </c>
      <c r="AG4681">
        <v>18</v>
      </c>
      <c r="AH4681" t="e">
        <f>VLOOKUP(AF4681,关卡难度线!B:H,11,0)</f>
        <v>#N/A</v>
      </c>
    </row>
    <row r="4682" spans="14:34">
      <c r="N4682" s="14">
        <v>100721</v>
      </c>
      <c r="O4682">
        <v>11</v>
      </c>
      <c r="P4682">
        <v>100722</v>
      </c>
      <c r="Q4682">
        <v>12</v>
      </c>
      <c r="R4682">
        <v>100722</v>
      </c>
      <c r="S4682">
        <v>13</v>
      </c>
      <c r="T4682">
        <v>100723</v>
      </c>
      <c r="U4682">
        <v>14</v>
      </c>
      <c r="V4682">
        <v>100723</v>
      </c>
      <c r="W4682">
        <v>15</v>
      </c>
      <c r="X4682">
        <v>100723</v>
      </c>
      <c r="Y4682">
        <v>16</v>
      </c>
      <c r="Z4682">
        <v>100723</v>
      </c>
      <c r="AA4682">
        <v>17</v>
      </c>
      <c r="AB4682">
        <v>100723</v>
      </c>
      <c r="AC4682">
        <v>19</v>
      </c>
      <c r="AD4682">
        <v>100721</v>
      </c>
      <c r="AE4682">
        <v>20</v>
      </c>
      <c r="AF4682">
        <v>202402</v>
      </c>
      <c r="AG4682">
        <v>18</v>
      </c>
      <c r="AH4682" t="e">
        <f>VLOOKUP(AF4682,关卡难度线!B:H,11,0)</f>
        <v>#N/A</v>
      </c>
    </row>
    <row r="4683" spans="14:34">
      <c r="N4683" s="14">
        <v>100723</v>
      </c>
      <c r="O4683">
        <v>11</v>
      </c>
      <c r="P4683">
        <v>100722</v>
      </c>
      <c r="Q4683">
        <v>12</v>
      </c>
      <c r="R4683">
        <v>100723</v>
      </c>
      <c r="S4683">
        <v>13</v>
      </c>
      <c r="T4683">
        <v>100723</v>
      </c>
      <c r="U4683">
        <v>14</v>
      </c>
      <c r="V4683">
        <v>100721</v>
      </c>
      <c r="W4683">
        <v>15</v>
      </c>
      <c r="X4683">
        <v>100722</v>
      </c>
      <c r="Y4683">
        <v>16</v>
      </c>
      <c r="Z4683">
        <v>100722</v>
      </c>
      <c r="AA4683">
        <v>17</v>
      </c>
      <c r="AB4683">
        <v>100723</v>
      </c>
      <c r="AC4683">
        <v>19</v>
      </c>
      <c r="AD4683">
        <v>100722</v>
      </c>
      <c r="AE4683">
        <v>20</v>
      </c>
      <c r="AF4683">
        <v>202403</v>
      </c>
      <c r="AG4683">
        <v>18</v>
      </c>
      <c r="AH4683" t="e">
        <f>VLOOKUP(AF4683,关卡难度线!B:H,11,0)</f>
        <v>#N/A</v>
      </c>
    </row>
    <row r="4684" spans="14:34">
      <c r="N4684" s="14">
        <v>100723</v>
      </c>
      <c r="O4684">
        <v>11</v>
      </c>
      <c r="P4684">
        <v>100722</v>
      </c>
      <c r="Q4684">
        <v>12</v>
      </c>
      <c r="R4684">
        <v>100721</v>
      </c>
      <c r="S4684">
        <v>13</v>
      </c>
      <c r="T4684">
        <v>100722</v>
      </c>
      <c r="U4684">
        <v>14</v>
      </c>
      <c r="V4684">
        <v>100722</v>
      </c>
      <c r="W4684">
        <v>15</v>
      </c>
      <c r="X4684">
        <v>100721</v>
      </c>
      <c r="Y4684">
        <v>16</v>
      </c>
      <c r="Z4684">
        <v>100723</v>
      </c>
      <c r="AA4684">
        <v>17</v>
      </c>
      <c r="AB4684">
        <v>100721</v>
      </c>
      <c r="AC4684">
        <v>19</v>
      </c>
      <c r="AD4684">
        <v>100722</v>
      </c>
      <c r="AE4684">
        <v>20</v>
      </c>
      <c r="AF4684">
        <v>202404</v>
      </c>
      <c r="AG4684">
        <v>18</v>
      </c>
      <c r="AH4684" t="e">
        <f>VLOOKUP(AF4684,关卡难度线!B:H,11,0)</f>
        <v>#N/A</v>
      </c>
    </row>
    <row r="4685" spans="14:34">
      <c r="N4685" s="14">
        <v>100722</v>
      </c>
      <c r="O4685">
        <v>11</v>
      </c>
      <c r="P4685">
        <v>100721</v>
      </c>
      <c r="Q4685">
        <v>12</v>
      </c>
      <c r="R4685">
        <v>100722</v>
      </c>
      <c r="S4685">
        <v>13</v>
      </c>
      <c r="T4685">
        <v>100722</v>
      </c>
      <c r="U4685">
        <v>14</v>
      </c>
      <c r="V4685">
        <v>100721</v>
      </c>
      <c r="W4685">
        <v>15</v>
      </c>
      <c r="X4685">
        <v>100721</v>
      </c>
      <c r="Y4685">
        <v>16</v>
      </c>
      <c r="Z4685">
        <v>100721</v>
      </c>
      <c r="AA4685">
        <v>17</v>
      </c>
      <c r="AB4685">
        <v>100721</v>
      </c>
      <c r="AC4685">
        <v>19</v>
      </c>
      <c r="AD4685">
        <v>100721</v>
      </c>
      <c r="AE4685">
        <v>20</v>
      </c>
      <c r="AF4685">
        <v>202405</v>
      </c>
      <c r="AG4685">
        <v>18</v>
      </c>
      <c r="AH4685" t="e">
        <f>VLOOKUP(AF4685,关卡难度线!B:H,11,0)</f>
        <v>#N/A</v>
      </c>
    </row>
    <row r="4686" spans="14:34">
      <c r="N4686" s="14">
        <v>100721</v>
      </c>
      <c r="O4686">
        <v>11</v>
      </c>
      <c r="P4686">
        <v>100721</v>
      </c>
      <c r="Q4686">
        <v>12</v>
      </c>
      <c r="R4686">
        <v>100722</v>
      </c>
      <c r="S4686">
        <v>13</v>
      </c>
      <c r="T4686">
        <v>100722</v>
      </c>
      <c r="U4686">
        <v>14</v>
      </c>
      <c r="V4686">
        <v>100721</v>
      </c>
      <c r="W4686">
        <v>15</v>
      </c>
      <c r="X4686">
        <v>100722</v>
      </c>
      <c r="Y4686">
        <v>16</v>
      </c>
      <c r="Z4686">
        <v>100722</v>
      </c>
      <c r="AA4686">
        <v>17</v>
      </c>
      <c r="AB4686">
        <v>100721</v>
      </c>
      <c r="AC4686">
        <v>19</v>
      </c>
      <c r="AD4686">
        <v>100723</v>
      </c>
      <c r="AE4686">
        <v>20</v>
      </c>
      <c r="AF4686">
        <v>202406</v>
      </c>
      <c r="AG4686">
        <v>18</v>
      </c>
      <c r="AH4686" t="e">
        <f>VLOOKUP(AF4686,关卡难度线!B:H,11,0)</f>
        <v>#N/A</v>
      </c>
    </row>
    <row r="4687" spans="14:34">
      <c r="N4687" s="14">
        <v>100721</v>
      </c>
      <c r="O4687">
        <v>11</v>
      </c>
      <c r="P4687">
        <v>100721</v>
      </c>
      <c r="Q4687">
        <v>12</v>
      </c>
      <c r="R4687">
        <v>100723</v>
      </c>
      <c r="S4687">
        <v>13</v>
      </c>
      <c r="T4687">
        <v>100722</v>
      </c>
      <c r="U4687">
        <v>14</v>
      </c>
      <c r="V4687">
        <v>100721</v>
      </c>
      <c r="W4687">
        <v>15</v>
      </c>
      <c r="X4687">
        <v>100721</v>
      </c>
      <c r="Y4687">
        <v>16</v>
      </c>
      <c r="Z4687">
        <v>100722</v>
      </c>
      <c r="AA4687">
        <v>17</v>
      </c>
      <c r="AB4687">
        <v>100723</v>
      </c>
      <c r="AC4687">
        <v>19</v>
      </c>
      <c r="AD4687">
        <v>100721</v>
      </c>
      <c r="AE4687">
        <v>20</v>
      </c>
      <c r="AF4687">
        <v>202407</v>
      </c>
      <c r="AG4687">
        <v>18</v>
      </c>
      <c r="AH4687" t="e">
        <f>VLOOKUP(AF4687,关卡难度线!B:H,11,0)</f>
        <v>#N/A</v>
      </c>
    </row>
    <row r="4688" spans="14:34">
      <c r="N4688" s="14">
        <v>100721</v>
      </c>
      <c r="O4688">
        <v>11</v>
      </c>
      <c r="P4688">
        <v>100723</v>
      </c>
      <c r="Q4688">
        <v>12</v>
      </c>
      <c r="R4688">
        <v>100721</v>
      </c>
      <c r="S4688">
        <v>13</v>
      </c>
      <c r="T4688">
        <v>100722</v>
      </c>
      <c r="U4688">
        <v>14</v>
      </c>
      <c r="V4688">
        <v>100722</v>
      </c>
      <c r="W4688">
        <v>15</v>
      </c>
      <c r="X4688">
        <v>100722</v>
      </c>
      <c r="Y4688">
        <v>16</v>
      </c>
      <c r="Z4688">
        <v>100722</v>
      </c>
      <c r="AA4688">
        <v>17</v>
      </c>
      <c r="AB4688">
        <v>100721</v>
      </c>
      <c r="AC4688">
        <v>19</v>
      </c>
      <c r="AD4688">
        <v>100721</v>
      </c>
      <c r="AE4688">
        <v>20</v>
      </c>
      <c r="AF4688">
        <v>202408</v>
      </c>
      <c r="AG4688">
        <v>18</v>
      </c>
      <c r="AH4688" t="e">
        <f>VLOOKUP(AF4688,关卡难度线!B:H,11,0)</f>
        <v>#N/A</v>
      </c>
    </row>
    <row r="4689" spans="14:34">
      <c r="N4689" s="14">
        <v>100721</v>
      </c>
      <c r="O4689">
        <v>11</v>
      </c>
      <c r="P4689">
        <v>100721</v>
      </c>
      <c r="Q4689">
        <v>12</v>
      </c>
      <c r="R4689">
        <v>100722</v>
      </c>
      <c r="S4689">
        <v>13</v>
      </c>
      <c r="T4689">
        <v>100722</v>
      </c>
      <c r="U4689">
        <v>14</v>
      </c>
      <c r="V4689">
        <v>100722</v>
      </c>
      <c r="W4689">
        <v>15</v>
      </c>
      <c r="X4689">
        <v>100722</v>
      </c>
      <c r="Y4689">
        <v>16</v>
      </c>
      <c r="Z4689">
        <v>100723</v>
      </c>
      <c r="AA4689">
        <v>17</v>
      </c>
      <c r="AB4689">
        <v>100722</v>
      </c>
      <c r="AC4689">
        <v>19</v>
      </c>
      <c r="AD4689">
        <v>100722</v>
      </c>
      <c r="AE4689">
        <v>20</v>
      </c>
      <c r="AF4689">
        <v>202409</v>
      </c>
      <c r="AG4689">
        <v>18</v>
      </c>
      <c r="AH4689" t="e">
        <f>VLOOKUP(AF4689,关卡难度线!B:H,11,0)</f>
        <v>#N/A</v>
      </c>
    </row>
    <row r="4690" spans="14:34">
      <c r="N4690" s="14">
        <v>100722</v>
      </c>
      <c r="O4690">
        <v>11</v>
      </c>
      <c r="P4690">
        <v>100721</v>
      </c>
      <c r="Q4690">
        <v>12</v>
      </c>
      <c r="R4690">
        <v>100723</v>
      </c>
      <c r="S4690">
        <v>13</v>
      </c>
      <c r="T4690">
        <v>100722</v>
      </c>
      <c r="U4690">
        <v>14</v>
      </c>
      <c r="V4690">
        <v>100721</v>
      </c>
      <c r="W4690">
        <v>15</v>
      </c>
      <c r="X4690">
        <v>100723</v>
      </c>
      <c r="Y4690">
        <v>16</v>
      </c>
      <c r="Z4690">
        <v>100723</v>
      </c>
      <c r="AA4690">
        <v>17</v>
      </c>
      <c r="AB4690">
        <v>100722</v>
      </c>
      <c r="AC4690">
        <v>19</v>
      </c>
      <c r="AD4690">
        <v>100723</v>
      </c>
      <c r="AE4690">
        <v>20</v>
      </c>
      <c r="AF4690">
        <v>202410</v>
      </c>
      <c r="AG4690">
        <v>18</v>
      </c>
      <c r="AH4690" t="e">
        <f>VLOOKUP(AF4690,关卡难度线!B:H,11,0)</f>
        <v>#N/A</v>
      </c>
    </row>
    <row r="4691" spans="14:34">
      <c r="N4691" s="14">
        <v>100722</v>
      </c>
      <c r="O4691">
        <v>11</v>
      </c>
      <c r="P4691">
        <v>100722</v>
      </c>
      <c r="Q4691">
        <v>12</v>
      </c>
      <c r="R4691">
        <v>100723</v>
      </c>
      <c r="S4691">
        <v>13</v>
      </c>
      <c r="T4691">
        <v>100722</v>
      </c>
      <c r="U4691">
        <v>14</v>
      </c>
      <c r="V4691">
        <v>100722</v>
      </c>
      <c r="W4691">
        <v>15</v>
      </c>
      <c r="X4691">
        <v>100721</v>
      </c>
      <c r="Y4691">
        <v>16</v>
      </c>
      <c r="Z4691">
        <v>100723</v>
      </c>
      <c r="AA4691">
        <v>17</v>
      </c>
      <c r="AB4691">
        <v>100722</v>
      </c>
      <c r="AC4691">
        <v>19</v>
      </c>
      <c r="AD4691">
        <v>100723</v>
      </c>
      <c r="AE4691">
        <v>20</v>
      </c>
      <c r="AF4691">
        <v>202401</v>
      </c>
      <c r="AG4691">
        <v>18</v>
      </c>
      <c r="AH4691" t="e">
        <f>VLOOKUP(AF4691,关卡难度线!B:H,11,0)</f>
        <v>#N/A</v>
      </c>
    </row>
    <row r="4692" spans="14:34">
      <c r="N4692" s="14">
        <v>100721</v>
      </c>
      <c r="O4692">
        <v>11</v>
      </c>
      <c r="P4692">
        <v>100722</v>
      </c>
      <c r="Q4692">
        <v>12</v>
      </c>
      <c r="R4692">
        <v>100722</v>
      </c>
      <c r="S4692">
        <v>13</v>
      </c>
      <c r="T4692">
        <v>100723</v>
      </c>
      <c r="U4692">
        <v>14</v>
      </c>
      <c r="V4692">
        <v>100723</v>
      </c>
      <c r="W4692">
        <v>15</v>
      </c>
      <c r="X4692">
        <v>100723</v>
      </c>
      <c r="Y4692">
        <v>16</v>
      </c>
      <c r="Z4692">
        <v>100723</v>
      </c>
      <c r="AA4692">
        <v>17</v>
      </c>
      <c r="AB4692">
        <v>100723</v>
      </c>
      <c r="AC4692">
        <v>19</v>
      </c>
      <c r="AD4692">
        <v>100721</v>
      </c>
      <c r="AE4692">
        <v>20</v>
      </c>
      <c r="AF4692">
        <v>202402</v>
      </c>
      <c r="AG4692">
        <v>18</v>
      </c>
      <c r="AH4692" t="e">
        <f>VLOOKUP(AF4692,关卡难度线!B:H,11,0)</f>
        <v>#N/A</v>
      </c>
    </row>
    <row r="4693" spans="14:34">
      <c r="N4693" s="14">
        <v>100723</v>
      </c>
      <c r="O4693">
        <v>11</v>
      </c>
      <c r="P4693">
        <v>100722</v>
      </c>
      <c r="Q4693">
        <v>12</v>
      </c>
      <c r="R4693">
        <v>100723</v>
      </c>
      <c r="S4693">
        <v>13</v>
      </c>
      <c r="T4693">
        <v>100723</v>
      </c>
      <c r="U4693">
        <v>14</v>
      </c>
      <c r="V4693">
        <v>100721</v>
      </c>
      <c r="W4693">
        <v>15</v>
      </c>
      <c r="X4693">
        <v>100722</v>
      </c>
      <c r="Y4693">
        <v>16</v>
      </c>
      <c r="Z4693">
        <v>100722</v>
      </c>
      <c r="AA4693">
        <v>17</v>
      </c>
      <c r="AB4693">
        <v>100723</v>
      </c>
      <c r="AC4693">
        <v>19</v>
      </c>
      <c r="AD4693">
        <v>100722</v>
      </c>
      <c r="AE4693">
        <v>20</v>
      </c>
      <c r="AF4693">
        <v>202403</v>
      </c>
      <c r="AG4693">
        <v>18</v>
      </c>
      <c r="AH4693" t="e">
        <f>VLOOKUP(AF4693,关卡难度线!B:H,11,0)</f>
        <v>#N/A</v>
      </c>
    </row>
    <row r="4694" spans="14:34">
      <c r="N4694" s="14">
        <v>100723</v>
      </c>
      <c r="O4694">
        <v>11</v>
      </c>
      <c r="P4694">
        <v>100722</v>
      </c>
      <c r="Q4694">
        <v>12</v>
      </c>
      <c r="R4694">
        <v>100721</v>
      </c>
      <c r="S4694">
        <v>13</v>
      </c>
      <c r="T4694">
        <v>100722</v>
      </c>
      <c r="U4694">
        <v>14</v>
      </c>
      <c r="V4694">
        <v>100722</v>
      </c>
      <c r="W4694">
        <v>15</v>
      </c>
      <c r="X4694">
        <v>100721</v>
      </c>
      <c r="Y4694">
        <v>16</v>
      </c>
      <c r="Z4694">
        <v>100723</v>
      </c>
      <c r="AA4694">
        <v>17</v>
      </c>
      <c r="AB4694">
        <v>100721</v>
      </c>
      <c r="AC4694">
        <v>19</v>
      </c>
      <c r="AD4694">
        <v>100722</v>
      </c>
      <c r="AE4694">
        <v>20</v>
      </c>
      <c r="AF4694">
        <v>202404</v>
      </c>
      <c r="AG4694">
        <v>18</v>
      </c>
      <c r="AH4694" t="e">
        <f>VLOOKUP(AF4694,关卡难度线!B:H,11,0)</f>
        <v>#N/A</v>
      </c>
    </row>
    <row r="4695" spans="14:34">
      <c r="N4695" s="14">
        <v>100722</v>
      </c>
      <c r="O4695">
        <v>11</v>
      </c>
      <c r="P4695">
        <v>100721</v>
      </c>
      <c r="Q4695">
        <v>12</v>
      </c>
      <c r="R4695">
        <v>100722</v>
      </c>
      <c r="S4695">
        <v>13</v>
      </c>
      <c r="T4695">
        <v>100722</v>
      </c>
      <c r="U4695">
        <v>14</v>
      </c>
      <c r="V4695">
        <v>100721</v>
      </c>
      <c r="W4695">
        <v>15</v>
      </c>
      <c r="X4695">
        <v>100721</v>
      </c>
      <c r="Y4695">
        <v>16</v>
      </c>
      <c r="Z4695">
        <v>100721</v>
      </c>
      <c r="AA4695">
        <v>17</v>
      </c>
      <c r="AB4695">
        <v>100721</v>
      </c>
      <c r="AC4695">
        <v>19</v>
      </c>
      <c r="AD4695">
        <v>100721</v>
      </c>
      <c r="AE4695">
        <v>20</v>
      </c>
      <c r="AF4695">
        <v>202405</v>
      </c>
      <c r="AG4695">
        <v>18</v>
      </c>
      <c r="AH4695" t="e">
        <f>VLOOKUP(AF4695,关卡难度线!B:H,11,0)</f>
        <v>#N/A</v>
      </c>
    </row>
    <row r="4696" spans="14:34">
      <c r="N4696" s="14">
        <v>100721</v>
      </c>
      <c r="O4696">
        <v>11</v>
      </c>
      <c r="P4696">
        <v>100721</v>
      </c>
      <c r="Q4696">
        <v>12</v>
      </c>
      <c r="R4696">
        <v>100722</v>
      </c>
      <c r="S4696">
        <v>13</v>
      </c>
      <c r="T4696">
        <v>100722</v>
      </c>
      <c r="U4696">
        <v>14</v>
      </c>
      <c r="V4696">
        <v>100721</v>
      </c>
      <c r="W4696">
        <v>15</v>
      </c>
      <c r="X4696">
        <v>100722</v>
      </c>
      <c r="Y4696">
        <v>16</v>
      </c>
      <c r="Z4696">
        <v>100722</v>
      </c>
      <c r="AA4696">
        <v>17</v>
      </c>
      <c r="AB4696">
        <v>100721</v>
      </c>
      <c r="AC4696">
        <v>19</v>
      </c>
      <c r="AD4696">
        <v>100723</v>
      </c>
      <c r="AE4696">
        <v>20</v>
      </c>
      <c r="AF4696">
        <v>202406</v>
      </c>
      <c r="AG4696">
        <v>18</v>
      </c>
      <c r="AH4696" t="e">
        <f>VLOOKUP(AF4696,关卡难度线!B:H,11,0)</f>
        <v>#N/A</v>
      </c>
    </row>
    <row r="4697" spans="14:34">
      <c r="N4697" s="14">
        <v>100721</v>
      </c>
      <c r="O4697">
        <v>11</v>
      </c>
      <c r="P4697">
        <v>100721</v>
      </c>
      <c r="Q4697">
        <v>12</v>
      </c>
      <c r="R4697">
        <v>100723</v>
      </c>
      <c r="S4697">
        <v>13</v>
      </c>
      <c r="T4697">
        <v>100722</v>
      </c>
      <c r="U4697">
        <v>14</v>
      </c>
      <c r="V4697">
        <v>100721</v>
      </c>
      <c r="W4697">
        <v>15</v>
      </c>
      <c r="X4697">
        <v>100721</v>
      </c>
      <c r="Y4697">
        <v>16</v>
      </c>
      <c r="Z4697">
        <v>100722</v>
      </c>
      <c r="AA4697">
        <v>17</v>
      </c>
      <c r="AB4697">
        <v>100723</v>
      </c>
      <c r="AC4697">
        <v>19</v>
      </c>
      <c r="AD4697">
        <v>100721</v>
      </c>
      <c r="AE4697">
        <v>20</v>
      </c>
      <c r="AF4697">
        <v>202407</v>
      </c>
      <c r="AG4697">
        <v>18</v>
      </c>
      <c r="AH4697" t="e">
        <f>VLOOKUP(AF4697,关卡难度线!B:H,11,0)</f>
        <v>#N/A</v>
      </c>
    </row>
    <row r="4698" spans="14:34">
      <c r="N4698" s="14">
        <v>100721</v>
      </c>
      <c r="O4698">
        <v>11</v>
      </c>
      <c r="P4698">
        <v>100723</v>
      </c>
      <c r="Q4698">
        <v>12</v>
      </c>
      <c r="R4698">
        <v>100721</v>
      </c>
      <c r="S4698">
        <v>13</v>
      </c>
      <c r="T4698">
        <v>100722</v>
      </c>
      <c r="U4698">
        <v>14</v>
      </c>
      <c r="V4698">
        <v>100722</v>
      </c>
      <c r="W4698">
        <v>15</v>
      </c>
      <c r="X4698">
        <v>100722</v>
      </c>
      <c r="Y4698">
        <v>16</v>
      </c>
      <c r="Z4698">
        <v>100722</v>
      </c>
      <c r="AA4698">
        <v>17</v>
      </c>
      <c r="AB4698">
        <v>100721</v>
      </c>
      <c r="AC4698">
        <v>19</v>
      </c>
      <c r="AD4698">
        <v>100721</v>
      </c>
      <c r="AE4698">
        <v>20</v>
      </c>
      <c r="AF4698">
        <v>202408</v>
      </c>
      <c r="AG4698">
        <v>18</v>
      </c>
      <c r="AH4698" t="e">
        <f>VLOOKUP(AF4698,关卡难度线!B:H,11,0)</f>
        <v>#N/A</v>
      </c>
    </row>
    <row r="4699" spans="14:34">
      <c r="N4699" s="14">
        <v>100721</v>
      </c>
      <c r="O4699">
        <v>11</v>
      </c>
      <c r="P4699">
        <v>100721</v>
      </c>
      <c r="Q4699">
        <v>12</v>
      </c>
      <c r="R4699">
        <v>100722</v>
      </c>
      <c r="S4699">
        <v>13</v>
      </c>
      <c r="T4699">
        <v>100722</v>
      </c>
      <c r="U4699">
        <v>14</v>
      </c>
      <c r="V4699">
        <v>100722</v>
      </c>
      <c r="W4699">
        <v>15</v>
      </c>
      <c r="X4699">
        <v>100722</v>
      </c>
      <c r="Y4699">
        <v>16</v>
      </c>
      <c r="Z4699">
        <v>100723</v>
      </c>
      <c r="AA4699">
        <v>17</v>
      </c>
      <c r="AB4699">
        <v>100722</v>
      </c>
      <c r="AC4699">
        <v>19</v>
      </c>
      <c r="AD4699">
        <v>100722</v>
      </c>
      <c r="AE4699">
        <v>20</v>
      </c>
      <c r="AF4699">
        <v>202409</v>
      </c>
      <c r="AG4699">
        <v>18</v>
      </c>
      <c r="AH4699" t="e">
        <f>VLOOKUP(AF4699,关卡难度线!B:H,11,0)</f>
        <v>#N/A</v>
      </c>
    </row>
    <row r="4700" spans="14:34">
      <c r="N4700" s="14">
        <v>100722</v>
      </c>
      <c r="O4700">
        <v>11</v>
      </c>
      <c r="P4700">
        <v>100721</v>
      </c>
      <c r="Q4700">
        <v>12</v>
      </c>
      <c r="R4700">
        <v>100723</v>
      </c>
      <c r="S4700">
        <v>13</v>
      </c>
      <c r="T4700">
        <v>100722</v>
      </c>
      <c r="U4700">
        <v>14</v>
      </c>
      <c r="V4700">
        <v>100721</v>
      </c>
      <c r="W4700">
        <v>15</v>
      </c>
      <c r="X4700">
        <v>100723</v>
      </c>
      <c r="Y4700">
        <v>16</v>
      </c>
      <c r="Z4700">
        <v>100723</v>
      </c>
      <c r="AA4700">
        <v>17</v>
      </c>
      <c r="AB4700">
        <v>100722</v>
      </c>
      <c r="AC4700">
        <v>19</v>
      </c>
      <c r="AD4700">
        <v>100723</v>
      </c>
      <c r="AE4700">
        <v>20</v>
      </c>
      <c r="AF4700">
        <v>202410</v>
      </c>
      <c r="AG4700">
        <v>18</v>
      </c>
      <c r="AH4700" t="e">
        <f>VLOOKUP(AF4700,关卡难度线!B:H,11,0)</f>
        <v>#N/A</v>
      </c>
    </row>
    <row r="4701" spans="14:34">
      <c r="N4701" s="14">
        <v>100725</v>
      </c>
      <c r="O4701">
        <v>11</v>
      </c>
      <c r="P4701">
        <v>100726</v>
      </c>
      <c r="Q4701">
        <v>12</v>
      </c>
      <c r="R4701">
        <v>100725</v>
      </c>
      <c r="S4701">
        <v>13</v>
      </c>
      <c r="T4701">
        <v>100725</v>
      </c>
      <c r="U4701">
        <v>14</v>
      </c>
      <c r="V4701">
        <v>100726</v>
      </c>
      <c r="W4701">
        <v>15</v>
      </c>
      <c r="X4701">
        <v>100724</v>
      </c>
      <c r="Y4701">
        <v>16</v>
      </c>
      <c r="Z4701">
        <v>100725</v>
      </c>
      <c r="AA4701">
        <v>17</v>
      </c>
      <c r="AB4701">
        <v>100725</v>
      </c>
      <c r="AC4701">
        <v>19</v>
      </c>
      <c r="AD4701">
        <v>100726</v>
      </c>
      <c r="AE4701">
        <v>20</v>
      </c>
      <c r="AF4701">
        <v>202411</v>
      </c>
      <c r="AG4701">
        <v>18</v>
      </c>
      <c r="AH4701" t="e">
        <f>VLOOKUP(AF4701,关卡难度线!B:H,11,0)</f>
        <v>#N/A</v>
      </c>
    </row>
    <row r="4702" spans="14:34">
      <c r="N4702" s="14">
        <v>100726</v>
      </c>
      <c r="O4702">
        <v>11</v>
      </c>
      <c r="P4702">
        <v>100726</v>
      </c>
      <c r="Q4702">
        <v>12</v>
      </c>
      <c r="R4702">
        <v>100724</v>
      </c>
      <c r="S4702">
        <v>13</v>
      </c>
      <c r="T4702">
        <v>100725</v>
      </c>
      <c r="U4702">
        <v>14</v>
      </c>
      <c r="V4702">
        <v>100725</v>
      </c>
      <c r="W4702">
        <v>15</v>
      </c>
      <c r="X4702">
        <v>100726</v>
      </c>
      <c r="Y4702">
        <v>16</v>
      </c>
      <c r="Z4702">
        <v>100724</v>
      </c>
      <c r="AA4702">
        <v>17</v>
      </c>
      <c r="AB4702">
        <v>100726</v>
      </c>
      <c r="AC4702">
        <v>19</v>
      </c>
      <c r="AD4702">
        <v>100726</v>
      </c>
      <c r="AE4702">
        <v>20</v>
      </c>
      <c r="AF4702">
        <v>202412</v>
      </c>
      <c r="AG4702">
        <v>18</v>
      </c>
      <c r="AH4702" t="e">
        <f>VLOOKUP(AF4702,关卡难度线!B:H,11,0)</f>
        <v>#N/A</v>
      </c>
    </row>
    <row r="4703" spans="14:34">
      <c r="N4703" s="14">
        <v>100725</v>
      </c>
      <c r="O4703">
        <v>11</v>
      </c>
      <c r="P4703">
        <v>100725</v>
      </c>
      <c r="Q4703">
        <v>12</v>
      </c>
      <c r="R4703">
        <v>100726</v>
      </c>
      <c r="S4703">
        <v>13</v>
      </c>
      <c r="T4703">
        <v>100726</v>
      </c>
      <c r="U4703">
        <v>14</v>
      </c>
      <c r="V4703">
        <v>100726</v>
      </c>
      <c r="W4703">
        <v>15</v>
      </c>
      <c r="X4703">
        <v>100724</v>
      </c>
      <c r="Y4703">
        <v>16</v>
      </c>
      <c r="Z4703">
        <v>100724</v>
      </c>
      <c r="AA4703">
        <v>17</v>
      </c>
      <c r="AB4703">
        <v>100726</v>
      </c>
      <c r="AC4703">
        <v>19</v>
      </c>
      <c r="AD4703">
        <v>100724</v>
      </c>
      <c r="AE4703">
        <v>20</v>
      </c>
      <c r="AF4703">
        <v>202413</v>
      </c>
      <c r="AG4703">
        <v>18</v>
      </c>
      <c r="AH4703" t="e">
        <f>VLOOKUP(AF4703,关卡难度线!B:H,11,0)</f>
        <v>#N/A</v>
      </c>
    </row>
    <row r="4704" spans="14:34">
      <c r="N4704" s="14">
        <v>100726</v>
      </c>
      <c r="O4704">
        <v>11</v>
      </c>
      <c r="P4704">
        <v>100724</v>
      </c>
      <c r="Q4704">
        <v>12</v>
      </c>
      <c r="R4704">
        <v>100724</v>
      </c>
      <c r="S4704">
        <v>13</v>
      </c>
      <c r="T4704">
        <v>100725</v>
      </c>
      <c r="U4704">
        <v>14</v>
      </c>
      <c r="V4704">
        <v>100726</v>
      </c>
      <c r="W4704">
        <v>15</v>
      </c>
      <c r="X4704">
        <v>100725</v>
      </c>
      <c r="Y4704">
        <v>16</v>
      </c>
      <c r="Z4704">
        <v>100726</v>
      </c>
      <c r="AA4704">
        <v>17</v>
      </c>
      <c r="AB4704">
        <v>100725</v>
      </c>
      <c r="AC4704">
        <v>19</v>
      </c>
      <c r="AD4704">
        <v>100724</v>
      </c>
      <c r="AE4704">
        <v>20</v>
      </c>
      <c r="AF4704">
        <v>202414</v>
      </c>
      <c r="AG4704">
        <v>18</v>
      </c>
      <c r="AH4704" t="e">
        <f>VLOOKUP(AF4704,关卡难度线!B:H,11,0)</f>
        <v>#N/A</v>
      </c>
    </row>
    <row r="4705" spans="14:34">
      <c r="N4705" s="14">
        <v>100724</v>
      </c>
      <c r="O4705">
        <v>11</v>
      </c>
      <c r="P4705">
        <v>100724</v>
      </c>
      <c r="Q4705">
        <v>12</v>
      </c>
      <c r="R4705">
        <v>100726</v>
      </c>
      <c r="S4705">
        <v>13</v>
      </c>
      <c r="T4705">
        <v>100726</v>
      </c>
      <c r="U4705">
        <v>14</v>
      </c>
      <c r="V4705">
        <v>100726</v>
      </c>
      <c r="W4705">
        <v>15</v>
      </c>
      <c r="X4705">
        <v>100726</v>
      </c>
      <c r="Y4705">
        <v>16</v>
      </c>
      <c r="Z4705">
        <v>100724</v>
      </c>
      <c r="AA4705">
        <v>17</v>
      </c>
      <c r="AB4705">
        <v>100725</v>
      </c>
      <c r="AC4705">
        <v>19</v>
      </c>
      <c r="AD4705">
        <v>100726</v>
      </c>
      <c r="AE4705">
        <v>20</v>
      </c>
      <c r="AF4705">
        <v>202415</v>
      </c>
      <c r="AG4705">
        <v>18</v>
      </c>
      <c r="AH4705" t="e">
        <f>VLOOKUP(AF4705,关卡难度线!B:H,11,0)</f>
        <v>#N/A</v>
      </c>
    </row>
    <row r="4706" spans="14:34">
      <c r="N4706" s="14">
        <v>100725</v>
      </c>
      <c r="O4706">
        <v>11</v>
      </c>
      <c r="P4706">
        <v>100725</v>
      </c>
      <c r="Q4706">
        <v>12</v>
      </c>
      <c r="R4706">
        <v>100725</v>
      </c>
      <c r="S4706">
        <v>13</v>
      </c>
      <c r="T4706">
        <v>100725</v>
      </c>
      <c r="U4706">
        <v>14</v>
      </c>
      <c r="V4706">
        <v>100726</v>
      </c>
      <c r="W4706">
        <v>15</v>
      </c>
      <c r="X4706">
        <v>100724</v>
      </c>
      <c r="Y4706">
        <v>16</v>
      </c>
      <c r="Z4706">
        <v>100724</v>
      </c>
      <c r="AA4706">
        <v>17</v>
      </c>
      <c r="AB4706">
        <v>100725</v>
      </c>
      <c r="AC4706">
        <v>19</v>
      </c>
      <c r="AD4706">
        <v>100724</v>
      </c>
      <c r="AE4706">
        <v>20</v>
      </c>
      <c r="AF4706">
        <v>202416</v>
      </c>
      <c r="AG4706">
        <v>18</v>
      </c>
      <c r="AH4706" t="e">
        <f>VLOOKUP(AF4706,关卡难度线!B:H,11,0)</f>
        <v>#N/A</v>
      </c>
    </row>
    <row r="4707" spans="14:34">
      <c r="N4707" s="14">
        <v>100724</v>
      </c>
      <c r="O4707">
        <v>11</v>
      </c>
      <c r="P4707">
        <v>100725</v>
      </c>
      <c r="Q4707">
        <v>12</v>
      </c>
      <c r="R4707">
        <v>100724</v>
      </c>
      <c r="S4707">
        <v>13</v>
      </c>
      <c r="T4707">
        <v>100726</v>
      </c>
      <c r="U4707">
        <v>14</v>
      </c>
      <c r="V4707">
        <v>100724</v>
      </c>
      <c r="W4707">
        <v>15</v>
      </c>
      <c r="X4707">
        <v>100724</v>
      </c>
      <c r="Y4707">
        <v>16</v>
      </c>
      <c r="Z4707">
        <v>100724</v>
      </c>
      <c r="AA4707">
        <v>17</v>
      </c>
      <c r="AB4707">
        <v>100726</v>
      </c>
      <c r="AC4707">
        <v>19</v>
      </c>
      <c r="AD4707">
        <v>100726</v>
      </c>
      <c r="AE4707">
        <v>20</v>
      </c>
      <c r="AF4707">
        <v>202417</v>
      </c>
      <c r="AG4707">
        <v>18</v>
      </c>
      <c r="AH4707" t="e">
        <f>VLOOKUP(AF4707,关卡难度线!B:H,11,0)</f>
        <v>#N/A</v>
      </c>
    </row>
    <row r="4708" spans="14:34">
      <c r="N4708" s="14">
        <v>100725</v>
      </c>
      <c r="O4708">
        <v>11</v>
      </c>
      <c r="P4708">
        <v>100724</v>
      </c>
      <c r="Q4708">
        <v>12</v>
      </c>
      <c r="R4708">
        <v>100724</v>
      </c>
      <c r="S4708">
        <v>13</v>
      </c>
      <c r="T4708">
        <v>100726</v>
      </c>
      <c r="U4708">
        <v>14</v>
      </c>
      <c r="V4708">
        <v>100726</v>
      </c>
      <c r="W4708">
        <v>15</v>
      </c>
      <c r="X4708">
        <v>100725</v>
      </c>
      <c r="Y4708">
        <v>16</v>
      </c>
      <c r="Z4708">
        <v>100724</v>
      </c>
      <c r="AA4708">
        <v>17</v>
      </c>
      <c r="AB4708">
        <v>100724</v>
      </c>
      <c r="AC4708">
        <v>19</v>
      </c>
      <c r="AD4708">
        <v>100726</v>
      </c>
      <c r="AE4708">
        <v>20</v>
      </c>
      <c r="AF4708">
        <v>202418</v>
      </c>
      <c r="AG4708">
        <v>18</v>
      </c>
      <c r="AH4708" t="e">
        <f>VLOOKUP(AF4708,关卡难度线!B:H,11,0)</f>
        <v>#N/A</v>
      </c>
    </row>
    <row r="4709" spans="14:34">
      <c r="N4709" s="14">
        <v>100724</v>
      </c>
      <c r="O4709">
        <v>11</v>
      </c>
      <c r="P4709">
        <v>100726</v>
      </c>
      <c r="Q4709">
        <v>12</v>
      </c>
      <c r="R4709">
        <v>100726</v>
      </c>
      <c r="S4709">
        <v>13</v>
      </c>
      <c r="T4709">
        <v>100724</v>
      </c>
      <c r="U4709">
        <v>14</v>
      </c>
      <c r="V4709">
        <v>100726</v>
      </c>
      <c r="W4709">
        <v>15</v>
      </c>
      <c r="X4709">
        <v>100726</v>
      </c>
      <c r="Y4709">
        <v>16</v>
      </c>
      <c r="Z4709">
        <v>100724</v>
      </c>
      <c r="AA4709">
        <v>17</v>
      </c>
      <c r="AB4709">
        <v>100726</v>
      </c>
      <c r="AC4709">
        <v>19</v>
      </c>
      <c r="AD4709">
        <v>100726</v>
      </c>
      <c r="AE4709">
        <v>20</v>
      </c>
      <c r="AF4709">
        <v>202419</v>
      </c>
      <c r="AG4709">
        <v>18</v>
      </c>
      <c r="AH4709" t="e">
        <f>VLOOKUP(AF4709,关卡难度线!B:H,11,0)</f>
        <v>#N/A</v>
      </c>
    </row>
    <row r="4710" spans="14:34">
      <c r="N4710" s="14">
        <v>100725</v>
      </c>
      <c r="O4710">
        <v>11</v>
      </c>
      <c r="P4710">
        <v>100724</v>
      </c>
      <c r="Q4710">
        <v>12</v>
      </c>
      <c r="R4710">
        <v>100725</v>
      </c>
      <c r="S4710">
        <v>13</v>
      </c>
      <c r="T4710">
        <v>100725</v>
      </c>
      <c r="U4710">
        <v>14</v>
      </c>
      <c r="V4710">
        <v>100724</v>
      </c>
      <c r="W4710">
        <v>15</v>
      </c>
      <c r="X4710">
        <v>100724</v>
      </c>
      <c r="Y4710">
        <v>16</v>
      </c>
      <c r="Z4710">
        <v>100725</v>
      </c>
      <c r="AA4710">
        <v>17</v>
      </c>
      <c r="AB4710">
        <v>100724</v>
      </c>
      <c r="AC4710">
        <v>19</v>
      </c>
      <c r="AD4710">
        <v>100725</v>
      </c>
      <c r="AE4710">
        <v>20</v>
      </c>
      <c r="AF4710">
        <v>202420</v>
      </c>
      <c r="AG4710">
        <v>18</v>
      </c>
      <c r="AH4710" t="e">
        <f>VLOOKUP(AF4710,关卡难度线!B:H,11,0)</f>
        <v>#N/A</v>
      </c>
    </row>
    <row r="4711" spans="14:34">
      <c r="N4711" s="14">
        <v>100725</v>
      </c>
      <c r="O4711">
        <v>11</v>
      </c>
      <c r="P4711">
        <v>100726</v>
      </c>
      <c r="Q4711">
        <v>12</v>
      </c>
      <c r="R4711">
        <v>100725</v>
      </c>
      <c r="S4711">
        <v>13</v>
      </c>
      <c r="T4711">
        <v>100725</v>
      </c>
      <c r="U4711">
        <v>14</v>
      </c>
      <c r="V4711">
        <v>100726</v>
      </c>
      <c r="W4711">
        <v>15</v>
      </c>
      <c r="X4711">
        <v>100724</v>
      </c>
      <c r="Y4711">
        <v>16</v>
      </c>
      <c r="Z4711">
        <v>100725</v>
      </c>
      <c r="AA4711">
        <v>17</v>
      </c>
      <c r="AB4711">
        <v>100725</v>
      </c>
      <c r="AC4711">
        <v>19</v>
      </c>
      <c r="AD4711">
        <v>100726</v>
      </c>
      <c r="AE4711">
        <v>20</v>
      </c>
      <c r="AF4711">
        <v>202411</v>
      </c>
      <c r="AG4711">
        <v>18</v>
      </c>
      <c r="AH4711" t="e">
        <f>VLOOKUP(AF4711,关卡难度线!B:H,11,0)</f>
        <v>#N/A</v>
      </c>
    </row>
    <row r="4712" spans="14:34">
      <c r="N4712" s="14">
        <v>100726</v>
      </c>
      <c r="O4712">
        <v>11</v>
      </c>
      <c r="P4712">
        <v>100726</v>
      </c>
      <c r="Q4712">
        <v>12</v>
      </c>
      <c r="R4712">
        <v>100724</v>
      </c>
      <c r="S4712">
        <v>13</v>
      </c>
      <c r="T4712">
        <v>100725</v>
      </c>
      <c r="U4712">
        <v>14</v>
      </c>
      <c r="V4712">
        <v>100725</v>
      </c>
      <c r="W4712">
        <v>15</v>
      </c>
      <c r="X4712">
        <v>100726</v>
      </c>
      <c r="Y4712">
        <v>16</v>
      </c>
      <c r="Z4712">
        <v>100724</v>
      </c>
      <c r="AA4712">
        <v>17</v>
      </c>
      <c r="AB4712">
        <v>100726</v>
      </c>
      <c r="AC4712">
        <v>19</v>
      </c>
      <c r="AD4712">
        <v>100726</v>
      </c>
      <c r="AE4712">
        <v>20</v>
      </c>
      <c r="AF4712">
        <v>202412</v>
      </c>
      <c r="AG4712">
        <v>18</v>
      </c>
      <c r="AH4712" t="e">
        <f>VLOOKUP(AF4712,关卡难度线!B:H,11,0)</f>
        <v>#N/A</v>
      </c>
    </row>
    <row r="4713" spans="14:34">
      <c r="N4713" s="14">
        <v>100725</v>
      </c>
      <c r="O4713">
        <v>11</v>
      </c>
      <c r="P4713">
        <v>100725</v>
      </c>
      <c r="Q4713">
        <v>12</v>
      </c>
      <c r="R4713">
        <v>100726</v>
      </c>
      <c r="S4713">
        <v>13</v>
      </c>
      <c r="T4713">
        <v>100726</v>
      </c>
      <c r="U4713">
        <v>14</v>
      </c>
      <c r="V4713">
        <v>100726</v>
      </c>
      <c r="W4713">
        <v>15</v>
      </c>
      <c r="X4713">
        <v>100724</v>
      </c>
      <c r="Y4713">
        <v>16</v>
      </c>
      <c r="Z4713">
        <v>100724</v>
      </c>
      <c r="AA4713">
        <v>17</v>
      </c>
      <c r="AB4713">
        <v>100726</v>
      </c>
      <c r="AC4713">
        <v>19</v>
      </c>
      <c r="AD4713">
        <v>100724</v>
      </c>
      <c r="AE4713">
        <v>20</v>
      </c>
      <c r="AF4713">
        <v>202413</v>
      </c>
      <c r="AG4713">
        <v>18</v>
      </c>
      <c r="AH4713" t="e">
        <f>VLOOKUP(AF4713,关卡难度线!B:H,11,0)</f>
        <v>#N/A</v>
      </c>
    </row>
    <row r="4714" spans="14:34">
      <c r="N4714" s="14">
        <v>100726</v>
      </c>
      <c r="O4714">
        <v>11</v>
      </c>
      <c r="P4714">
        <v>100724</v>
      </c>
      <c r="Q4714">
        <v>12</v>
      </c>
      <c r="R4714">
        <v>100724</v>
      </c>
      <c r="S4714">
        <v>13</v>
      </c>
      <c r="T4714">
        <v>100725</v>
      </c>
      <c r="U4714">
        <v>14</v>
      </c>
      <c r="V4714">
        <v>100726</v>
      </c>
      <c r="W4714">
        <v>15</v>
      </c>
      <c r="X4714">
        <v>100725</v>
      </c>
      <c r="Y4714">
        <v>16</v>
      </c>
      <c r="Z4714">
        <v>100726</v>
      </c>
      <c r="AA4714">
        <v>17</v>
      </c>
      <c r="AB4714">
        <v>100725</v>
      </c>
      <c r="AC4714">
        <v>19</v>
      </c>
      <c r="AD4714">
        <v>100724</v>
      </c>
      <c r="AE4714">
        <v>20</v>
      </c>
      <c r="AF4714">
        <v>202414</v>
      </c>
      <c r="AG4714">
        <v>18</v>
      </c>
      <c r="AH4714" t="e">
        <f>VLOOKUP(AF4714,关卡难度线!B:H,11,0)</f>
        <v>#N/A</v>
      </c>
    </row>
    <row r="4715" spans="14:34">
      <c r="N4715" s="14">
        <v>100724</v>
      </c>
      <c r="O4715">
        <v>11</v>
      </c>
      <c r="P4715">
        <v>100724</v>
      </c>
      <c r="Q4715">
        <v>12</v>
      </c>
      <c r="R4715">
        <v>100726</v>
      </c>
      <c r="S4715">
        <v>13</v>
      </c>
      <c r="T4715">
        <v>100726</v>
      </c>
      <c r="U4715">
        <v>14</v>
      </c>
      <c r="V4715">
        <v>100726</v>
      </c>
      <c r="W4715">
        <v>15</v>
      </c>
      <c r="X4715">
        <v>100726</v>
      </c>
      <c r="Y4715">
        <v>16</v>
      </c>
      <c r="Z4715">
        <v>100724</v>
      </c>
      <c r="AA4715">
        <v>17</v>
      </c>
      <c r="AB4715">
        <v>100725</v>
      </c>
      <c r="AC4715">
        <v>19</v>
      </c>
      <c r="AD4715">
        <v>100726</v>
      </c>
      <c r="AE4715">
        <v>20</v>
      </c>
      <c r="AF4715">
        <v>202415</v>
      </c>
      <c r="AG4715">
        <v>18</v>
      </c>
      <c r="AH4715" t="e">
        <f>VLOOKUP(AF4715,关卡难度线!B:H,11,0)</f>
        <v>#N/A</v>
      </c>
    </row>
    <row r="4716" spans="14:34">
      <c r="N4716" s="14">
        <v>100725</v>
      </c>
      <c r="O4716">
        <v>11</v>
      </c>
      <c r="P4716">
        <v>100725</v>
      </c>
      <c r="Q4716">
        <v>12</v>
      </c>
      <c r="R4716">
        <v>100725</v>
      </c>
      <c r="S4716">
        <v>13</v>
      </c>
      <c r="T4716">
        <v>100725</v>
      </c>
      <c r="U4716">
        <v>14</v>
      </c>
      <c r="V4716">
        <v>100726</v>
      </c>
      <c r="W4716">
        <v>15</v>
      </c>
      <c r="X4716">
        <v>100724</v>
      </c>
      <c r="Y4716">
        <v>16</v>
      </c>
      <c r="Z4716">
        <v>100724</v>
      </c>
      <c r="AA4716">
        <v>17</v>
      </c>
      <c r="AB4716">
        <v>100725</v>
      </c>
      <c r="AC4716">
        <v>19</v>
      </c>
      <c r="AD4716">
        <v>100724</v>
      </c>
      <c r="AE4716">
        <v>20</v>
      </c>
      <c r="AF4716">
        <v>202416</v>
      </c>
      <c r="AG4716">
        <v>18</v>
      </c>
      <c r="AH4716" t="e">
        <f>VLOOKUP(AF4716,关卡难度线!B:H,11,0)</f>
        <v>#N/A</v>
      </c>
    </row>
    <row r="4717" spans="14:34">
      <c r="N4717" s="14">
        <v>100724</v>
      </c>
      <c r="O4717">
        <v>11</v>
      </c>
      <c r="P4717">
        <v>100725</v>
      </c>
      <c r="Q4717">
        <v>12</v>
      </c>
      <c r="R4717">
        <v>100724</v>
      </c>
      <c r="S4717">
        <v>13</v>
      </c>
      <c r="T4717">
        <v>100726</v>
      </c>
      <c r="U4717">
        <v>14</v>
      </c>
      <c r="V4717">
        <v>100724</v>
      </c>
      <c r="W4717">
        <v>15</v>
      </c>
      <c r="X4717">
        <v>100724</v>
      </c>
      <c r="Y4717">
        <v>16</v>
      </c>
      <c r="Z4717">
        <v>100724</v>
      </c>
      <c r="AA4717">
        <v>17</v>
      </c>
      <c r="AB4717">
        <v>100726</v>
      </c>
      <c r="AC4717">
        <v>19</v>
      </c>
      <c r="AD4717">
        <v>100726</v>
      </c>
      <c r="AE4717">
        <v>20</v>
      </c>
      <c r="AF4717">
        <v>202417</v>
      </c>
      <c r="AG4717">
        <v>18</v>
      </c>
      <c r="AH4717" t="e">
        <f>VLOOKUP(AF4717,关卡难度线!B:H,11,0)</f>
        <v>#N/A</v>
      </c>
    </row>
    <row r="4718" spans="14:34">
      <c r="N4718" s="14">
        <v>100725</v>
      </c>
      <c r="O4718">
        <v>11</v>
      </c>
      <c r="P4718">
        <v>100724</v>
      </c>
      <c r="Q4718">
        <v>12</v>
      </c>
      <c r="R4718">
        <v>100724</v>
      </c>
      <c r="S4718">
        <v>13</v>
      </c>
      <c r="T4718">
        <v>100726</v>
      </c>
      <c r="U4718">
        <v>14</v>
      </c>
      <c r="V4718">
        <v>100726</v>
      </c>
      <c r="W4718">
        <v>15</v>
      </c>
      <c r="X4718">
        <v>100725</v>
      </c>
      <c r="Y4718">
        <v>16</v>
      </c>
      <c r="Z4718">
        <v>100724</v>
      </c>
      <c r="AA4718">
        <v>17</v>
      </c>
      <c r="AB4718">
        <v>100724</v>
      </c>
      <c r="AC4718">
        <v>19</v>
      </c>
      <c r="AD4718">
        <v>100726</v>
      </c>
      <c r="AE4718">
        <v>20</v>
      </c>
      <c r="AF4718">
        <v>202418</v>
      </c>
      <c r="AG4718">
        <v>18</v>
      </c>
      <c r="AH4718" t="e">
        <f>VLOOKUP(AF4718,关卡难度线!B:H,11,0)</f>
        <v>#N/A</v>
      </c>
    </row>
    <row r="4719" spans="14:34">
      <c r="N4719" s="14">
        <v>100724</v>
      </c>
      <c r="O4719">
        <v>11</v>
      </c>
      <c r="P4719">
        <v>100726</v>
      </c>
      <c r="Q4719">
        <v>12</v>
      </c>
      <c r="R4719">
        <v>100726</v>
      </c>
      <c r="S4719">
        <v>13</v>
      </c>
      <c r="T4719">
        <v>100724</v>
      </c>
      <c r="U4719">
        <v>14</v>
      </c>
      <c r="V4719">
        <v>100726</v>
      </c>
      <c r="W4719">
        <v>15</v>
      </c>
      <c r="X4719">
        <v>100726</v>
      </c>
      <c r="Y4719">
        <v>16</v>
      </c>
      <c r="Z4719">
        <v>100724</v>
      </c>
      <c r="AA4719">
        <v>17</v>
      </c>
      <c r="AB4719">
        <v>100726</v>
      </c>
      <c r="AC4719">
        <v>19</v>
      </c>
      <c r="AD4719">
        <v>100726</v>
      </c>
      <c r="AE4719">
        <v>20</v>
      </c>
      <c r="AF4719">
        <v>202419</v>
      </c>
      <c r="AG4719">
        <v>18</v>
      </c>
      <c r="AH4719" t="e">
        <f>VLOOKUP(AF4719,关卡难度线!B:H,11,0)</f>
        <v>#N/A</v>
      </c>
    </row>
    <row r="4720" spans="14:34">
      <c r="N4720" s="14">
        <v>100725</v>
      </c>
      <c r="O4720">
        <v>11</v>
      </c>
      <c r="P4720">
        <v>100724</v>
      </c>
      <c r="Q4720">
        <v>12</v>
      </c>
      <c r="R4720">
        <v>100725</v>
      </c>
      <c r="S4720">
        <v>13</v>
      </c>
      <c r="T4720">
        <v>100725</v>
      </c>
      <c r="U4720">
        <v>14</v>
      </c>
      <c r="V4720">
        <v>100724</v>
      </c>
      <c r="W4720">
        <v>15</v>
      </c>
      <c r="X4720">
        <v>100724</v>
      </c>
      <c r="Y4720">
        <v>16</v>
      </c>
      <c r="Z4720">
        <v>100725</v>
      </c>
      <c r="AA4720">
        <v>17</v>
      </c>
      <c r="AB4720">
        <v>100724</v>
      </c>
      <c r="AC4720">
        <v>19</v>
      </c>
      <c r="AD4720">
        <v>100725</v>
      </c>
      <c r="AE4720">
        <v>20</v>
      </c>
      <c r="AF4720">
        <v>202420</v>
      </c>
      <c r="AG4720">
        <v>18</v>
      </c>
      <c r="AH4720" t="e">
        <f>VLOOKUP(AF4720,关卡难度线!B:H,11,0)</f>
        <v>#N/A</v>
      </c>
    </row>
    <row r="4721" spans="14:34">
      <c r="N4721" s="14">
        <v>100727</v>
      </c>
      <c r="O4721">
        <v>11</v>
      </c>
      <c r="P4721">
        <v>100727</v>
      </c>
      <c r="Q4721">
        <v>12</v>
      </c>
      <c r="R4721">
        <v>100728</v>
      </c>
      <c r="S4721">
        <v>13</v>
      </c>
      <c r="T4721">
        <v>100728</v>
      </c>
      <c r="U4721">
        <v>14</v>
      </c>
      <c r="V4721">
        <v>100727</v>
      </c>
      <c r="W4721">
        <v>15</v>
      </c>
      <c r="X4721">
        <v>100728</v>
      </c>
      <c r="Y4721">
        <v>16</v>
      </c>
      <c r="Z4721">
        <v>100727</v>
      </c>
      <c r="AA4721">
        <v>17</v>
      </c>
      <c r="AB4721">
        <v>100729</v>
      </c>
      <c r="AC4721">
        <v>19</v>
      </c>
      <c r="AD4721">
        <v>100728</v>
      </c>
      <c r="AE4721">
        <v>20</v>
      </c>
      <c r="AF4721">
        <v>202421</v>
      </c>
      <c r="AG4721">
        <v>18</v>
      </c>
      <c r="AH4721" t="e">
        <f>VLOOKUP(AF4721,关卡难度线!B:H,11,0)</f>
        <v>#N/A</v>
      </c>
    </row>
    <row r="4722" spans="14:34">
      <c r="N4722" s="14">
        <v>100727</v>
      </c>
      <c r="O4722">
        <v>11</v>
      </c>
      <c r="P4722">
        <v>100728</v>
      </c>
      <c r="Q4722">
        <v>12</v>
      </c>
      <c r="R4722">
        <v>100729</v>
      </c>
      <c r="S4722">
        <v>13</v>
      </c>
      <c r="T4722">
        <v>100729</v>
      </c>
      <c r="U4722">
        <v>14</v>
      </c>
      <c r="V4722">
        <v>100727</v>
      </c>
      <c r="W4722">
        <v>15</v>
      </c>
      <c r="X4722">
        <v>100728</v>
      </c>
      <c r="Y4722">
        <v>16</v>
      </c>
      <c r="Z4722">
        <v>100729</v>
      </c>
      <c r="AA4722">
        <v>17</v>
      </c>
      <c r="AB4722">
        <v>100729</v>
      </c>
      <c r="AC4722">
        <v>19</v>
      </c>
      <c r="AD4722">
        <v>100729</v>
      </c>
      <c r="AE4722">
        <v>20</v>
      </c>
      <c r="AF4722">
        <v>202422</v>
      </c>
      <c r="AG4722">
        <v>18</v>
      </c>
      <c r="AH4722" t="e">
        <f>VLOOKUP(AF4722,关卡难度线!B:H,11,0)</f>
        <v>#N/A</v>
      </c>
    </row>
    <row r="4723" spans="14:34">
      <c r="N4723" s="14">
        <v>100728</v>
      </c>
      <c r="O4723">
        <v>11</v>
      </c>
      <c r="P4723">
        <v>100729</v>
      </c>
      <c r="Q4723">
        <v>12</v>
      </c>
      <c r="R4723">
        <v>100728</v>
      </c>
      <c r="S4723">
        <v>13</v>
      </c>
      <c r="T4723">
        <v>100729</v>
      </c>
      <c r="U4723">
        <v>14</v>
      </c>
      <c r="V4723">
        <v>100729</v>
      </c>
      <c r="W4723">
        <v>15</v>
      </c>
      <c r="X4723">
        <v>100727</v>
      </c>
      <c r="Y4723">
        <v>16</v>
      </c>
      <c r="Z4723">
        <v>100727</v>
      </c>
      <c r="AA4723">
        <v>17</v>
      </c>
      <c r="AB4723">
        <v>100729</v>
      </c>
      <c r="AC4723">
        <v>19</v>
      </c>
      <c r="AD4723">
        <v>100729</v>
      </c>
      <c r="AE4723">
        <v>20</v>
      </c>
      <c r="AF4723">
        <v>202423</v>
      </c>
      <c r="AG4723">
        <v>18</v>
      </c>
      <c r="AH4723" t="e">
        <f>VLOOKUP(AF4723,关卡难度线!B:H,11,0)</f>
        <v>#N/A</v>
      </c>
    </row>
    <row r="4724" spans="14:34">
      <c r="N4724" s="14">
        <v>100729</v>
      </c>
      <c r="O4724">
        <v>11</v>
      </c>
      <c r="P4724">
        <v>100727</v>
      </c>
      <c r="Q4724">
        <v>12</v>
      </c>
      <c r="R4724">
        <v>100727</v>
      </c>
      <c r="S4724">
        <v>13</v>
      </c>
      <c r="T4724">
        <v>100728</v>
      </c>
      <c r="U4724">
        <v>14</v>
      </c>
      <c r="V4724">
        <v>100728</v>
      </c>
      <c r="W4724">
        <v>15</v>
      </c>
      <c r="X4724">
        <v>100727</v>
      </c>
      <c r="Y4724">
        <v>16</v>
      </c>
      <c r="Z4724">
        <v>100727</v>
      </c>
      <c r="AA4724">
        <v>17</v>
      </c>
      <c r="AB4724">
        <v>100728</v>
      </c>
      <c r="AC4724">
        <v>19</v>
      </c>
      <c r="AD4724">
        <v>100729</v>
      </c>
      <c r="AE4724">
        <v>20</v>
      </c>
      <c r="AF4724">
        <v>202424</v>
      </c>
      <c r="AG4724">
        <v>18</v>
      </c>
      <c r="AH4724" t="e">
        <f>VLOOKUP(AF4724,关卡难度线!B:H,11,0)</f>
        <v>#N/A</v>
      </c>
    </row>
    <row r="4725" spans="14:34">
      <c r="N4725" s="14">
        <v>100729</v>
      </c>
      <c r="O4725">
        <v>11</v>
      </c>
      <c r="P4725">
        <v>100727</v>
      </c>
      <c r="Q4725">
        <v>12</v>
      </c>
      <c r="R4725">
        <v>100727</v>
      </c>
      <c r="S4725">
        <v>13</v>
      </c>
      <c r="T4725">
        <v>100728</v>
      </c>
      <c r="U4725">
        <v>14</v>
      </c>
      <c r="V4725">
        <v>100727</v>
      </c>
      <c r="W4725">
        <v>15</v>
      </c>
      <c r="X4725">
        <v>100728</v>
      </c>
      <c r="Y4725">
        <v>16</v>
      </c>
      <c r="Z4725">
        <v>100729</v>
      </c>
      <c r="AA4725">
        <v>17</v>
      </c>
      <c r="AB4725">
        <v>100729</v>
      </c>
      <c r="AC4725">
        <v>19</v>
      </c>
      <c r="AD4725">
        <v>100729</v>
      </c>
      <c r="AE4725">
        <v>20</v>
      </c>
      <c r="AF4725">
        <v>202425</v>
      </c>
      <c r="AG4725">
        <v>18</v>
      </c>
      <c r="AH4725" t="e">
        <f>VLOOKUP(AF4725,关卡难度线!B:H,11,0)</f>
        <v>#N/A</v>
      </c>
    </row>
    <row r="4726" spans="14:34">
      <c r="N4726" s="14">
        <v>100727</v>
      </c>
      <c r="O4726">
        <v>11</v>
      </c>
      <c r="P4726">
        <v>100729</v>
      </c>
      <c r="Q4726">
        <v>12</v>
      </c>
      <c r="R4726">
        <v>100728</v>
      </c>
      <c r="S4726">
        <v>13</v>
      </c>
      <c r="T4726">
        <v>100727</v>
      </c>
      <c r="U4726">
        <v>14</v>
      </c>
      <c r="V4726">
        <v>100729</v>
      </c>
      <c r="W4726">
        <v>15</v>
      </c>
      <c r="X4726">
        <v>100727</v>
      </c>
      <c r="Y4726">
        <v>16</v>
      </c>
      <c r="Z4726">
        <v>100727</v>
      </c>
      <c r="AA4726">
        <v>17</v>
      </c>
      <c r="AB4726">
        <v>100729</v>
      </c>
      <c r="AC4726">
        <v>19</v>
      </c>
      <c r="AD4726">
        <v>100729</v>
      </c>
      <c r="AE4726">
        <v>20</v>
      </c>
      <c r="AF4726">
        <v>202426</v>
      </c>
      <c r="AG4726">
        <v>18</v>
      </c>
      <c r="AH4726" t="e">
        <f>VLOOKUP(AF4726,关卡难度线!B:H,11,0)</f>
        <v>#N/A</v>
      </c>
    </row>
    <row r="4727" spans="14:34">
      <c r="N4727" s="14">
        <v>100728</v>
      </c>
      <c r="O4727">
        <v>11</v>
      </c>
      <c r="P4727">
        <v>100727</v>
      </c>
      <c r="Q4727">
        <v>12</v>
      </c>
      <c r="R4727">
        <v>100728</v>
      </c>
      <c r="S4727">
        <v>13</v>
      </c>
      <c r="T4727">
        <v>100728</v>
      </c>
      <c r="U4727">
        <v>14</v>
      </c>
      <c r="V4727">
        <v>100727</v>
      </c>
      <c r="W4727">
        <v>15</v>
      </c>
      <c r="X4727">
        <v>100727</v>
      </c>
      <c r="Y4727">
        <v>16</v>
      </c>
      <c r="Z4727">
        <v>100727</v>
      </c>
      <c r="AA4727">
        <v>17</v>
      </c>
      <c r="AB4727">
        <v>100729</v>
      </c>
      <c r="AC4727">
        <v>19</v>
      </c>
      <c r="AD4727">
        <v>100729</v>
      </c>
      <c r="AE4727">
        <v>20</v>
      </c>
      <c r="AF4727">
        <v>202427</v>
      </c>
      <c r="AG4727">
        <v>18</v>
      </c>
      <c r="AH4727" t="e">
        <f>VLOOKUP(AF4727,关卡难度线!B:H,11,0)</f>
        <v>#N/A</v>
      </c>
    </row>
    <row r="4728" spans="14:34">
      <c r="N4728" s="14">
        <v>100729</v>
      </c>
      <c r="O4728">
        <v>11</v>
      </c>
      <c r="P4728">
        <v>100727</v>
      </c>
      <c r="Q4728">
        <v>12</v>
      </c>
      <c r="R4728">
        <v>100729</v>
      </c>
      <c r="S4728">
        <v>13</v>
      </c>
      <c r="T4728">
        <v>100729</v>
      </c>
      <c r="U4728">
        <v>14</v>
      </c>
      <c r="V4728">
        <v>100727</v>
      </c>
      <c r="W4728">
        <v>15</v>
      </c>
      <c r="X4728">
        <v>100729</v>
      </c>
      <c r="Y4728">
        <v>16</v>
      </c>
      <c r="Z4728">
        <v>100728</v>
      </c>
      <c r="AA4728">
        <v>17</v>
      </c>
      <c r="AB4728">
        <v>100727</v>
      </c>
      <c r="AC4728">
        <v>19</v>
      </c>
      <c r="AD4728">
        <v>100728</v>
      </c>
      <c r="AE4728">
        <v>20</v>
      </c>
      <c r="AF4728">
        <v>202428</v>
      </c>
      <c r="AG4728">
        <v>18</v>
      </c>
      <c r="AH4728" t="e">
        <f>VLOOKUP(AF4728,关卡难度线!B:H,11,0)</f>
        <v>#N/A</v>
      </c>
    </row>
    <row r="4729" spans="14:34">
      <c r="N4729" s="14">
        <v>100727</v>
      </c>
      <c r="O4729">
        <v>11</v>
      </c>
      <c r="P4729">
        <v>100729</v>
      </c>
      <c r="Q4729">
        <v>12</v>
      </c>
      <c r="R4729">
        <v>100727</v>
      </c>
      <c r="S4729">
        <v>13</v>
      </c>
      <c r="T4729">
        <v>100727</v>
      </c>
      <c r="U4729">
        <v>14</v>
      </c>
      <c r="V4729">
        <v>100729</v>
      </c>
      <c r="W4729">
        <v>15</v>
      </c>
      <c r="X4729">
        <v>100727</v>
      </c>
      <c r="Y4729">
        <v>16</v>
      </c>
      <c r="Z4729">
        <v>100729</v>
      </c>
      <c r="AA4729">
        <v>17</v>
      </c>
      <c r="AB4729">
        <v>100727</v>
      </c>
      <c r="AC4729">
        <v>19</v>
      </c>
      <c r="AD4729">
        <v>100729</v>
      </c>
      <c r="AE4729">
        <v>20</v>
      </c>
      <c r="AF4729">
        <v>202429</v>
      </c>
      <c r="AG4729">
        <v>18</v>
      </c>
      <c r="AH4729" t="e">
        <f>VLOOKUP(AF4729,关卡难度线!B:H,11,0)</f>
        <v>#N/A</v>
      </c>
    </row>
    <row r="4730" spans="14:34">
      <c r="N4730" s="14">
        <v>100728</v>
      </c>
      <c r="O4730">
        <v>11</v>
      </c>
      <c r="P4730">
        <v>100727</v>
      </c>
      <c r="Q4730">
        <v>12</v>
      </c>
      <c r="R4730">
        <v>100727</v>
      </c>
      <c r="S4730">
        <v>13</v>
      </c>
      <c r="T4730">
        <v>100727</v>
      </c>
      <c r="U4730">
        <v>14</v>
      </c>
      <c r="V4730">
        <v>100729</v>
      </c>
      <c r="W4730">
        <v>15</v>
      </c>
      <c r="X4730">
        <v>100728</v>
      </c>
      <c r="Y4730">
        <v>16</v>
      </c>
      <c r="Z4730">
        <v>100729</v>
      </c>
      <c r="AA4730">
        <v>17</v>
      </c>
      <c r="AB4730">
        <v>100729</v>
      </c>
      <c r="AC4730">
        <v>19</v>
      </c>
      <c r="AD4730">
        <v>100727</v>
      </c>
      <c r="AE4730">
        <v>20</v>
      </c>
      <c r="AF4730">
        <v>202430</v>
      </c>
      <c r="AG4730">
        <v>18</v>
      </c>
      <c r="AH4730" t="e">
        <f>VLOOKUP(AF4730,关卡难度线!B:H,11,0)</f>
        <v>#N/A</v>
      </c>
    </row>
    <row r="4731" spans="14:34">
      <c r="N4731" s="14">
        <v>100727</v>
      </c>
      <c r="O4731">
        <v>11</v>
      </c>
      <c r="P4731">
        <v>100727</v>
      </c>
      <c r="Q4731">
        <v>12</v>
      </c>
      <c r="R4731">
        <v>100728</v>
      </c>
      <c r="S4731">
        <v>13</v>
      </c>
      <c r="T4731">
        <v>100728</v>
      </c>
      <c r="U4731">
        <v>14</v>
      </c>
      <c r="V4731">
        <v>100727</v>
      </c>
      <c r="W4731">
        <v>15</v>
      </c>
      <c r="X4731">
        <v>100728</v>
      </c>
      <c r="Y4731">
        <v>16</v>
      </c>
      <c r="Z4731">
        <v>100727</v>
      </c>
      <c r="AA4731">
        <v>17</v>
      </c>
      <c r="AB4731">
        <v>100729</v>
      </c>
      <c r="AC4731">
        <v>19</v>
      </c>
      <c r="AD4731">
        <v>100728</v>
      </c>
      <c r="AE4731">
        <v>20</v>
      </c>
      <c r="AF4731">
        <v>202421</v>
      </c>
      <c r="AG4731">
        <v>18</v>
      </c>
      <c r="AH4731" t="e">
        <f>VLOOKUP(AF4731,关卡难度线!B:H,11,0)</f>
        <v>#N/A</v>
      </c>
    </row>
    <row r="4732" spans="14:34">
      <c r="N4732" s="14">
        <v>100727</v>
      </c>
      <c r="O4732">
        <v>11</v>
      </c>
      <c r="P4732">
        <v>100728</v>
      </c>
      <c r="Q4732">
        <v>12</v>
      </c>
      <c r="R4732">
        <v>100729</v>
      </c>
      <c r="S4732">
        <v>13</v>
      </c>
      <c r="T4732">
        <v>100729</v>
      </c>
      <c r="U4732">
        <v>14</v>
      </c>
      <c r="V4732">
        <v>100727</v>
      </c>
      <c r="W4732">
        <v>15</v>
      </c>
      <c r="X4732">
        <v>100728</v>
      </c>
      <c r="Y4732">
        <v>16</v>
      </c>
      <c r="Z4732">
        <v>100729</v>
      </c>
      <c r="AA4732">
        <v>17</v>
      </c>
      <c r="AB4732">
        <v>100729</v>
      </c>
      <c r="AC4732">
        <v>19</v>
      </c>
      <c r="AD4732">
        <v>100729</v>
      </c>
      <c r="AE4732">
        <v>20</v>
      </c>
      <c r="AF4732">
        <v>202422</v>
      </c>
      <c r="AG4732">
        <v>18</v>
      </c>
      <c r="AH4732" t="e">
        <f>VLOOKUP(AF4732,关卡难度线!B:H,11,0)</f>
        <v>#N/A</v>
      </c>
    </row>
    <row r="4733" spans="14:34">
      <c r="N4733" s="14">
        <v>100728</v>
      </c>
      <c r="O4733">
        <v>11</v>
      </c>
      <c r="P4733">
        <v>100729</v>
      </c>
      <c r="Q4733">
        <v>12</v>
      </c>
      <c r="R4733">
        <v>100728</v>
      </c>
      <c r="S4733">
        <v>13</v>
      </c>
      <c r="T4733">
        <v>100729</v>
      </c>
      <c r="U4733">
        <v>14</v>
      </c>
      <c r="V4733">
        <v>100729</v>
      </c>
      <c r="W4733">
        <v>15</v>
      </c>
      <c r="X4733">
        <v>100727</v>
      </c>
      <c r="Y4733">
        <v>16</v>
      </c>
      <c r="Z4733">
        <v>100727</v>
      </c>
      <c r="AA4733">
        <v>17</v>
      </c>
      <c r="AB4733">
        <v>100729</v>
      </c>
      <c r="AC4733">
        <v>19</v>
      </c>
      <c r="AD4733">
        <v>100729</v>
      </c>
      <c r="AE4733">
        <v>20</v>
      </c>
      <c r="AF4733">
        <v>202423</v>
      </c>
      <c r="AG4733">
        <v>18</v>
      </c>
      <c r="AH4733" t="e">
        <f>VLOOKUP(AF4733,关卡难度线!B:H,11,0)</f>
        <v>#N/A</v>
      </c>
    </row>
    <row r="4734" spans="14:34">
      <c r="N4734" s="14">
        <v>100729</v>
      </c>
      <c r="O4734">
        <v>11</v>
      </c>
      <c r="P4734">
        <v>100727</v>
      </c>
      <c r="Q4734">
        <v>12</v>
      </c>
      <c r="R4734">
        <v>100727</v>
      </c>
      <c r="S4734">
        <v>13</v>
      </c>
      <c r="T4734">
        <v>100728</v>
      </c>
      <c r="U4734">
        <v>14</v>
      </c>
      <c r="V4734">
        <v>100728</v>
      </c>
      <c r="W4734">
        <v>15</v>
      </c>
      <c r="X4734">
        <v>100727</v>
      </c>
      <c r="Y4734">
        <v>16</v>
      </c>
      <c r="Z4734">
        <v>100727</v>
      </c>
      <c r="AA4734">
        <v>17</v>
      </c>
      <c r="AB4734">
        <v>100728</v>
      </c>
      <c r="AC4734">
        <v>19</v>
      </c>
      <c r="AD4734">
        <v>100729</v>
      </c>
      <c r="AE4734">
        <v>20</v>
      </c>
      <c r="AF4734">
        <v>202424</v>
      </c>
      <c r="AG4734">
        <v>18</v>
      </c>
      <c r="AH4734" t="e">
        <f>VLOOKUP(AF4734,关卡难度线!B:H,11,0)</f>
        <v>#N/A</v>
      </c>
    </row>
    <row r="4735" spans="14:34">
      <c r="N4735" s="14">
        <v>100729</v>
      </c>
      <c r="O4735">
        <v>11</v>
      </c>
      <c r="P4735">
        <v>100727</v>
      </c>
      <c r="Q4735">
        <v>12</v>
      </c>
      <c r="R4735">
        <v>100727</v>
      </c>
      <c r="S4735">
        <v>13</v>
      </c>
      <c r="T4735">
        <v>100728</v>
      </c>
      <c r="U4735">
        <v>14</v>
      </c>
      <c r="V4735">
        <v>100727</v>
      </c>
      <c r="W4735">
        <v>15</v>
      </c>
      <c r="X4735">
        <v>100728</v>
      </c>
      <c r="Y4735">
        <v>16</v>
      </c>
      <c r="Z4735">
        <v>100729</v>
      </c>
      <c r="AA4735">
        <v>17</v>
      </c>
      <c r="AB4735">
        <v>100729</v>
      </c>
      <c r="AC4735">
        <v>19</v>
      </c>
      <c r="AD4735">
        <v>100729</v>
      </c>
      <c r="AE4735">
        <v>20</v>
      </c>
      <c r="AF4735">
        <v>202425</v>
      </c>
      <c r="AG4735">
        <v>18</v>
      </c>
      <c r="AH4735" t="e">
        <f>VLOOKUP(AF4735,关卡难度线!B:H,11,0)</f>
        <v>#N/A</v>
      </c>
    </row>
    <row r="4736" spans="14:34">
      <c r="N4736" s="14">
        <v>100727</v>
      </c>
      <c r="O4736">
        <v>11</v>
      </c>
      <c r="P4736">
        <v>100729</v>
      </c>
      <c r="Q4736">
        <v>12</v>
      </c>
      <c r="R4736">
        <v>100728</v>
      </c>
      <c r="S4736">
        <v>13</v>
      </c>
      <c r="T4736">
        <v>100727</v>
      </c>
      <c r="U4736">
        <v>14</v>
      </c>
      <c r="V4736">
        <v>100729</v>
      </c>
      <c r="W4736">
        <v>15</v>
      </c>
      <c r="X4736">
        <v>100727</v>
      </c>
      <c r="Y4736">
        <v>16</v>
      </c>
      <c r="Z4736">
        <v>100727</v>
      </c>
      <c r="AA4736">
        <v>17</v>
      </c>
      <c r="AB4736">
        <v>100729</v>
      </c>
      <c r="AC4736">
        <v>19</v>
      </c>
      <c r="AD4736">
        <v>100729</v>
      </c>
      <c r="AE4736">
        <v>20</v>
      </c>
      <c r="AF4736">
        <v>202426</v>
      </c>
      <c r="AG4736">
        <v>18</v>
      </c>
      <c r="AH4736" t="e">
        <f>VLOOKUP(AF4736,关卡难度线!B:H,11,0)</f>
        <v>#N/A</v>
      </c>
    </row>
    <row r="4737" spans="14:34">
      <c r="N4737" s="14">
        <v>100728</v>
      </c>
      <c r="O4737">
        <v>11</v>
      </c>
      <c r="P4737">
        <v>100727</v>
      </c>
      <c r="Q4737">
        <v>12</v>
      </c>
      <c r="R4737">
        <v>100728</v>
      </c>
      <c r="S4737">
        <v>13</v>
      </c>
      <c r="T4737">
        <v>100728</v>
      </c>
      <c r="U4737">
        <v>14</v>
      </c>
      <c r="V4737">
        <v>100727</v>
      </c>
      <c r="W4737">
        <v>15</v>
      </c>
      <c r="X4737">
        <v>100727</v>
      </c>
      <c r="Y4737">
        <v>16</v>
      </c>
      <c r="Z4737">
        <v>100727</v>
      </c>
      <c r="AA4737">
        <v>17</v>
      </c>
      <c r="AB4737">
        <v>100729</v>
      </c>
      <c r="AC4737">
        <v>19</v>
      </c>
      <c r="AD4737">
        <v>100729</v>
      </c>
      <c r="AE4737">
        <v>20</v>
      </c>
      <c r="AF4737">
        <v>202427</v>
      </c>
      <c r="AG4737">
        <v>18</v>
      </c>
      <c r="AH4737" t="e">
        <f>VLOOKUP(AF4737,关卡难度线!B:H,11,0)</f>
        <v>#N/A</v>
      </c>
    </row>
    <row r="4738" spans="14:34">
      <c r="N4738" s="14">
        <v>100729</v>
      </c>
      <c r="O4738">
        <v>11</v>
      </c>
      <c r="P4738">
        <v>100727</v>
      </c>
      <c r="Q4738">
        <v>12</v>
      </c>
      <c r="R4738">
        <v>100729</v>
      </c>
      <c r="S4738">
        <v>13</v>
      </c>
      <c r="T4738">
        <v>100729</v>
      </c>
      <c r="U4738">
        <v>14</v>
      </c>
      <c r="V4738">
        <v>100727</v>
      </c>
      <c r="W4738">
        <v>15</v>
      </c>
      <c r="X4738">
        <v>100729</v>
      </c>
      <c r="Y4738">
        <v>16</v>
      </c>
      <c r="Z4738">
        <v>100728</v>
      </c>
      <c r="AA4738">
        <v>17</v>
      </c>
      <c r="AB4738">
        <v>100727</v>
      </c>
      <c r="AC4738">
        <v>19</v>
      </c>
      <c r="AD4738">
        <v>100728</v>
      </c>
      <c r="AE4738">
        <v>20</v>
      </c>
      <c r="AF4738">
        <v>202428</v>
      </c>
      <c r="AG4738">
        <v>18</v>
      </c>
      <c r="AH4738" t="e">
        <f>VLOOKUP(AF4738,关卡难度线!B:H,11,0)</f>
        <v>#N/A</v>
      </c>
    </row>
    <row r="4739" spans="14:34">
      <c r="N4739" s="14">
        <v>100727</v>
      </c>
      <c r="O4739">
        <v>11</v>
      </c>
      <c r="P4739">
        <v>100729</v>
      </c>
      <c r="Q4739">
        <v>12</v>
      </c>
      <c r="R4739">
        <v>100727</v>
      </c>
      <c r="S4739">
        <v>13</v>
      </c>
      <c r="T4739">
        <v>100727</v>
      </c>
      <c r="U4739">
        <v>14</v>
      </c>
      <c r="V4739">
        <v>100729</v>
      </c>
      <c r="W4739">
        <v>15</v>
      </c>
      <c r="X4739">
        <v>100727</v>
      </c>
      <c r="Y4739">
        <v>16</v>
      </c>
      <c r="Z4739">
        <v>100729</v>
      </c>
      <c r="AA4739">
        <v>17</v>
      </c>
      <c r="AB4739">
        <v>100727</v>
      </c>
      <c r="AC4739">
        <v>19</v>
      </c>
      <c r="AD4739">
        <v>100729</v>
      </c>
      <c r="AE4739">
        <v>20</v>
      </c>
      <c r="AF4739">
        <v>202429</v>
      </c>
      <c r="AG4739">
        <v>18</v>
      </c>
      <c r="AH4739" t="e">
        <f>VLOOKUP(AF4739,关卡难度线!B:H,11,0)</f>
        <v>#N/A</v>
      </c>
    </row>
    <row r="4740" spans="14:34">
      <c r="N4740" s="14">
        <v>100728</v>
      </c>
      <c r="O4740">
        <v>11</v>
      </c>
      <c r="P4740">
        <v>100727</v>
      </c>
      <c r="Q4740">
        <v>12</v>
      </c>
      <c r="R4740">
        <v>100727</v>
      </c>
      <c r="S4740">
        <v>13</v>
      </c>
      <c r="T4740">
        <v>100727</v>
      </c>
      <c r="U4740">
        <v>14</v>
      </c>
      <c r="V4740">
        <v>100729</v>
      </c>
      <c r="W4740">
        <v>15</v>
      </c>
      <c r="X4740">
        <v>100728</v>
      </c>
      <c r="Y4740">
        <v>16</v>
      </c>
      <c r="Z4740">
        <v>100729</v>
      </c>
      <c r="AA4740">
        <v>17</v>
      </c>
      <c r="AB4740">
        <v>100729</v>
      </c>
      <c r="AC4740">
        <v>19</v>
      </c>
      <c r="AD4740">
        <v>100727</v>
      </c>
      <c r="AE4740">
        <v>20</v>
      </c>
      <c r="AF4740">
        <v>202430</v>
      </c>
      <c r="AG4740">
        <v>18</v>
      </c>
      <c r="AH4740" t="e">
        <f>VLOOKUP(AF4740,关卡难度线!B:H,11,0)</f>
        <v>#N/A</v>
      </c>
    </row>
    <row r="4741" spans="14:34">
      <c r="N4741" s="14">
        <v>100732</v>
      </c>
      <c r="O4741">
        <v>11</v>
      </c>
      <c r="P4741">
        <v>100731</v>
      </c>
      <c r="Q4741">
        <v>12</v>
      </c>
      <c r="R4741">
        <v>100730</v>
      </c>
      <c r="S4741">
        <v>13</v>
      </c>
      <c r="T4741">
        <v>100730</v>
      </c>
      <c r="U4741">
        <v>14</v>
      </c>
      <c r="V4741">
        <v>100730</v>
      </c>
      <c r="W4741">
        <v>15</v>
      </c>
      <c r="X4741">
        <v>100730</v>
      </c>
      <c r="Y4741">
        <v>16</v>
      </c>
      <c r="Z4741">
        <v>100732</v>
      </c>
      <c r="AA4741">
        <v>17</v>
      </c>
      <c r="AB4741">
        <v>100731</v>
      </c>
      <c r="AC4741">
        <v>19</v>
      </c>
      <c r="AD4741">
        <v>100730</v>
      </c>
      <c r="AE4741">
        <v>20</v>
      </c>
      <c r="AF4741">
        <v>202431</v>
      </c>
      <c r="AG4741">
        <v>18</v>
      </c>
      <c r="AH4741" t="e">
        <f>VLOOKUP(AF4741,关卡难度线!B:H,11,0)</f>
        <v>#N/A</v>
      </c>
    </row>
    <row r="4742" spans="14:34">
      <c r="N4742" s="14">
        <v>100731</v>
      </c>
      <c r="O4742">
        <v>11</v>
      </c>
      <c r="P4742">
        <v>100731</v>
      </c>
      <c r="Q4742">
        <v>12</v>
      </c>
      <c r="R4742">
        <v>100732</v>
      </c>
      <c r="S4742">
        <v>13</v>
      </c>
      <c r="T4742">
        <v>100731</v>
      </c>
      <c r="U4742">
        <v>14</v>
      </c>
      <c r="V4742">
        <v>100731</v>
      </c>
      <c r="W4742">
        <v>15</v>
      </c>
      <c r="X4742">
        <v>100732</v>
      </c>
      <c r="Y4742">
        <v>16</v>
      </c>
      <c r="Z4742">
        <v>100730</v>
      </c>
      <c r="AA4742">
        <v>17</v>
      </c>
      <c r="AB4742">
        <v>100732</v>
      </c>
      <c r="AC4742">
        <v>19</v>
      </c>
      <c r="AD4742">
        <v>100731</v>
      </c>
      <c r="AE4742">
        <v>20</v>
      </c>
      <c r="AF4742">
        <v>202432</v>
      </c>
      <c r="AG4742">
        <v>18</v>
      </c>
      <c r="AH4742" t="e">
        <f>VLOOKUP(AF4742,关卡难度线!B:H,11,0)</f>
        <v>#N/A</v>
      </c>
    </row>
    <row r="4743" spans="14:34">
      <c r="N4743" s="14">
        <v>100732</v>
      </c>
      <c r="O4743">
        <v>11</v>
      </c>
      <c r="P4743">
        <v>100730</v>
      </c>
      <c r="Q4743">
        <v>12</v>
      </c>
      <c r="R4743">
        <v>100731</v>
      </c>
      <c r="S4743">
        <v>13</v>
      </c>
      <c r="T4743">
        <v>100731</v>
      </c>
      <c r="U4743">
        <v>14</v>
      </c>
      <c r="V4743">
        <v>100730</v>
      </c>
      <c r="W4743">
        <v>15</v>
      </c>
      <c r="X4743">
        <v>100730</v>
      </c>
      <c r="Y4743">
        <v>16</v>
      </c>
      <c r="Z4743">
        <v>100732</v>
      </c>
      <c r="AA4743">
        <v>17</v>
      </c>
      <c r="AB4743">
        <v>100732</v>
      </c>
      <c r="AC4743">
        <v>19</v>
      </c>
      <c r="AD4743">
        <v>100731</v>
      </c>
      <c r="AE4743">
        <v>20</v>
      </c>
      <c r="AF4743">
        <v>202433</v>
      </c>
      <c r="AG4743">
        <v>18</v>
      </c>
      <c r="AH4743" t="e">
        <f>VLOOKUP(AF4743,关卡难度线!B:H,11,0)</f>
        <v>#N/A</v>
      </c>
    </row>
    <row r="4744" spans="14:34">
      <c r="N4744" s="14">
        <v>100730</v>
      </c>
      <c r="O4744">
        <v>11</v>
      </c>
      <c r="P4744">
        <v>100732</v>
      </c>
      <c r="Q4744">
        <v>12</v>
      </c>
      <c r="R4744">
        <v>100731</v>
      </c>
      <c r="S4744">
        <v>13</v>
      </c>
      <c r="T4744">
        <v>100730</v>
      </c>
      <c r="U4744">
        <v>14</v>
      </c>
      <c r="V4744">
        <v>100732</v>
      </c>
      <c r="W4744">
        <v>15</v>
      </c>
      <c r="X4744">
        <v>100732</v>
      </c>
      <c r="Y4744">
        <v>16</v>
      </c>
      <c r="Z4744">
        <v>100731</v>
      </c>
      <c r="AA4744">
        <v>17</v>
      </c>
      <c r="AB4744">
        <v>100731</v>
      </c>
      <c r="AC4744">
        <v>19</v>
      </c>
      <c r="AD4744">
        <v>100731</v>
      </c>
      <c r="AE4744">
        <v>20</v>
      </c>
      <c r="AF4744">
        <v>202434</v>
      </c>
      <c r="AG4744">
        <v>18</v>
      </c>
      <c r="AH4744" t="e">
        <f>VLOOKUP(AF4744,关卡难度线!B:H,11,0)</f>
        <v>#N/A</v>
      </c>
    </row>
    <row r="4745" spans="14:34">
      <c r="N4745" s="14">
        <v>100730</v>
      </c>
      <c r="O4745">
        <v>11</v>
      </c>
      <c r="P4745">
        <v>100732</v>
      </c>
      <c r="Q4745">
        <v>12</v>
      </c>
      <c r="R4745">
        <v>100732</v>
      </c>
      <c r="S4745">
        <v>13</v>
      </c>
      <c r="T4745">
        <v>100731</v>
      </c>
      <c r="U4745">
        <v>14</v>
      </c>
      <c r="V4745">
        <v>100730</v>
      </c>
      <c r="W4745">
        <v>15</v>
      </c>
      <c r="X4745">
        <v>100732</v>
      </c>
      <c r="Y4745">
        <v>16</v>
      </c>
      <c r="Z4745">
        <v>100731</v>
      </c>
      <c r="AA4745">
        <v>17</v>
      </c>
      <c r="AB4745">
        <v>100731</v>
      </c>
      <c r="AC4745">
        <v>19</v>
      </c>
      <c r="AD4745">
        <v>100730</v>
      </c>
      <c r="AE4745">
        <v>20</v>
      </c>
      <c r="AF4745">
        <v>202435</v>
      </c>
      <c r="AG4745">
        <v>18</v>
      </c>
      <c r="AH4745" t="e">
        <f>VLOOKUP(AF4745,关卡难度线!B:H,11,0)</f>
        <v>#N/A</v>
      </c>
    </row>
    <row r="4746" spans="14:34">
      <c r="N4746" s="14">
        <v>100730</v>
      </c>
      <c r="O4746">
        <v>11</v>
      </c>
      <c r="P4746">
        <v>100730</v>
      </c>
      <c r="Q4746">
        <v>12</v>
      </c>
      <c r="R4746">
        <v>100730</v>
      </c>
      <c r="S4746">
        <v>13</v>
      </c>
      <c r="T4746">
        <v>100730</v>
      </c>
      <c r="U4746">
        <v>14</v>
      </c>
      <c r="V4746">
        <v>100731</v>
      </c>
      <c r="W4746">
        <v>15</v>
      </c>
      <c r="X4746">
        <v>100730</v>
      </c>
      <c r="Y4746">
        <v>16</v>
      </c>
      <c r="Z4746">
        <v>100730</v>
      </c>
      <c r="AA4746">
        <v>17</v>
      </c>
      <c r="AB4746">
        <v>100732</v>
      </c>
      <c r="AC4746">
        <v>19</v>
      </c>
      <c r="AD4746">
        <v>100731</v>
      </c>
      <c r="AE4746">
        <v>20</v>
      </c>
      <c r="AF4746">
        <v>202436</v>
      </c>
      <c r="AG4746">
        <v>18</v>
      </c>
      <c r="AH4746" t="e">
        <f>VLOOKUP(AF4746,关卡难度线!B:H,11,0)</f>
        <v>#N/A</v>
      </c>
    </row>
    <row r="4747" spans="14:34">
      <c r="N4747" s="14">
        <v>100732</v>
      </c>
      <c r="O4747">
        <v>11</v>
      </c>
      <c r="P4747">
        <v>100730</v>
      </c>
      <c r="Q4747">
        <v>12</v>
      </c>
      <c r="R4747">
        <v>100732</v>
      </c>
      <c r="S4747">
        <v>13</v>
      </c>
      <c r="T4747">
        <v>100730</v>
      </c>
      <c r="U4747">
        <v>14</v>
      </c>
      <c r="V4747">
        <v>100732</v>
      </c>
      <c r="W4747">
        <v>15</v>
      </c>
      <c r="X4747">
        <v>100731</v>
      </c>
      <c r="Y4747">
        <v>16</v>
      </c>
      <c r="Z4747">
        <v>100732</v>
      </c>
      <c r="AA4747">
        <v>17</v>
      </c>
      <c r="AB4747">
        <v>100732</v>
      </c>
      <c r="AC4747">
        <v>19</v>
      </c>
      <c r="AD4747">
        <v>100732</v>
      </c>
      <c r="AE4747">
        <v>20</v>
      </c>
      <c r="AF4747">
        <v>202437</v>
      </c>
      <c r="AG4747">
        <v>18</v>
      </c>
      <c r="AH4747" t="e">
        <f>VLOOKUP(AF4747,关卡难度线!B:H,11,0)</f>
        <v>#N/A</v>
      </c>
    </row>
    <row r="4748" spans="14:34">
      <c r="N4748" s="14">
        <v>100731</v>
      </c>
      <c r="O4748">
        <v>11</v>
      </c>
      <c r="P4748">
        <v>100732</v>
      </c>
      <c r="Q4748">
        <v>12</v>
      </c>
      <c r="R4748">
        <v>100732</v>
      </c>
      <c r="S4748">
        <v>13</v>
      </c>
      <c r="T4748">
        <v>100732</v>
      </c>
      <c r="U4748">
        <v>14</v>
      </c>
      <c r="V4748">
        <v>100730</v>
      </c>
      <c r="W4748">
        <v>15</v>
      </c>
      <c r="X4748">
        <v>100731</v>
      </c>
      <c r="Y4748">
        <v>16</v>
      </c>
      <c r="Z4748">
        <v>100730</v>
      </c>
      <c r="AA4748">
        <v>17</v>
      </c>
      <c r="AB4748">
        <v>100731</v>
      </c>
      <c r="AC4748">
        <v>19</v>
      </c>
      <c r="AD4748">
        <v>100731</v>
      </c>
      <c r="AE4748">
        <v>20</v>
      </c>
      <c r="AF4748">
        <v>202438</v>
      </c>
      <c r="AG4748">
        <v>18</v>
      </c>
      <c r="AH4748" t="e">
        <f>VLOOKUP(AF4748,关卡难度线!B:H,11,0)</f>
        <v>#N/A</v>
      </c>
    </row>
    <row r="4749" spans="14:34">
      <c r="N4749" s="14">
        <v>100731</v>
      </c>
      <c r="O4749">
        <v>11</v>
      </c>
      <c r="P4749">
        <v>100730</v>
      </c>
      <c r="Q4749">
        <v>12</v>
      </c>
      <c r="R4749">
        <v>100730</v>
      </c>
      <c r="S4749">
        <v>13</v>
      </c>
      <c r="T4749">
        <v>100730</v>
      </c>
      <c r="U4749">
        <v>14</v>
      </c>
      <c r="V4749">
        <v>100731</v>
      </c>
      <c r="W4749">
        <v>15</v>
      </c>
      <c r="X4749">
        <v>100730</v>
      </c>
      <c r="Y4749">
        <v>16</v>
      </c>
      <c r="Z4749">
        <v>100732</v>
      </c>
      <c r="AA4749">
        <v>17</v>
      </c>
      <c r="AB4749">
        <v>100732</v>
      </c>
      <c r="AC4749">
        <v>19</v>
      </c>
      <c r="AD4749">
        <v>100732</v>
      </c>
      <c r="AE4749">
        <v>20</v>
      </c>
      <c r="AF4749">
        <v>202439</v>
      </c>
      <c r="AG4749">
        <v>18</v>
      </c>
      <c r="AH4749" t="e">
        <f>VLOOKUP(AF4749,关卡难度线!B:H,11,0)</f>
        <v>#N/A</v>
      </c>
    </row>
    <row r="4750" spans="14:34">
      <c r="N4750" s="14">
        <v>100732</v>
      </c>
      <c r="O4750">
        <v>11</v>
      </c>
      <c r="P4750">
        <v>100730</v>
      </c>
      <c r="Q4750">
        <v>12</v>
      </c>
      <c r="R4750">
        <v>100732</v>
      </c>
      <c r="S4750">
        <v>13</v>
      </c>
      <c r="T4750">
        <v>100730</v>
      </c>
      <c r="U4750">
        <v>14</v>
      </c>
      <c r="V4750">
        <v>100730</v>
      </c>
      <c r="W4750">
        <v>15</v>
      </c>
      <c r="X4750">
        <v>100731</v>
      </c>
      <c r="Y4750">
        <v>16</v>
      </c>
      <c r="Z4750">
        <v>100730</v>
      </c>
      <c r="AA4750">
        <v>17</v>
      </c>
      <c r="AB4750">
        <v>100730</v>
      </c>
      <c r="AC4750">
        <v>19</v>
      </c>
      <c r="AD4750">
        <v>100730</v>
      </c>
      <c r="AE4750">
        <v>20</v>
      </c>
      <c r="AF4750">
        <v>202440</v>
      </c>
      <c r="AG4750">
        <v>18</v>
      </c>
      <c r="AH4750" t="e">
        <f>VLOOKUP(AF4750,关卡难度线!B:H,11,0)</f>
        <v>#N/A</v>
      </c>
    </row>
    <row r="4751" spans="14:34">
      <c r="N4751" s="14">
        <v>100732</v>
      </c>
      <c r="O4751">
        <v>11</v>
      </c>
      <c r="P4751">
        <v>100731</v>
      </c>
      <c r="Q4751">
        <v>12</v>
      </c>
      <c r="R4751">
        <v>100730</v>
      </c>
      <c r="S4751">
        <v>13</v>
      </c>
      <c r="T4751">
        <v>100730</v>
      </c>
      <c r="U4751">
        <v>14</v>
      </c>
      <c r="V4751">
        <v>100730</v>
      </c>
      <c r="W4751">
        <v>15</v>
      </c>
      <c r="X4751">
        <v>100730</v>
      </c>
      <c r="Y4751">
        <v>16</v>
      </c>
      <c r="Z4751">
        <v>100732</v>
      </c>
      <c r="AA4751">
        <v>17</v>
      </c>
      <c r="AB4751">
        <v>100731</v>
      </c>
      <c r="AC4751">
        <v>19</v>
      </c>
      <c r="AD4751">
        <v>100730</v>
      </c>
      <c r="AE4751">
        <v>20</v>
      </c>
      <c r="AF4751">
        <v>202431</v>
      </c>
      <c r="AG4751">
        <v>18</v>
      </c>
      <c r="AH4751" t="e">
        <f>VLOOKUP(AF4751,关卡难度线!B:H,11,0)</f>
        <v>#N/A</v>
      </c>
    </row>
    <row r="4752" spans="14:34">
      <c r="N4752" s="14">
        <v>100731</v>
      </c>
      <c r="O4752">
        <v>11</v>
      </c>
      <c r="P4752">
        <v>100731</v>
      </c>
      <c r="Q4752">
        <v>12</v>
      </c>
      <c r="R4752">
        <v>100732</v>
      </c>
      <c r="S4752">
        <v>13</v>
      </c>
      <c r="T4752">
        <v>100731</v>
      </c>
      <c r="U4752">
        <v>14</v>
      </c>
      <c r="V4752">
        <v>100731</v>
      </c>
      <c r="W4752">
        <v>15</v>
      </c>
      <c r="X4752">
        <v>100732</v>
      </c>
      <c r="Y4752">
        <v>16</v>
      </c>
      <c r="Z4752">
        <v>100730</v>
      </c>
      <c r="AA4752">
        <v>17</v>
      </c>
      <c r="AB4752">
        <v>100732</v>
      </c>
      <c r="AC4752">
        <v>19</v>
      </c>
      <c r="AD4752">
        <v>100731</v>
      </c>
      <c r="AE4752">
        <v>20</v>
      </c>
      <c r="AF4752">
        <v>202432</v>
      </c>
      <c r="AG4752">
        <v>18</v>
      </c>
      <c r="AH4752" t="e">
        <f>VLOOKUP(AF4752,关卡难度线!B:H,11,0)</f>
        <v>#N/A</v>
      </c>
    </row>
    <row r="4753" spans="14:34">
      <c r="N4753" s="14">
        <v>100732</v>
      </c>
      <c r="O4753">
        <v>11</v>
      </c>
      <c r="P4753">
        <v>100730</v>
      </c>
      <c r="Q4753">
        <v>12</v>
      </c>
      <c r="R4753">
        <v>100731</v>
      </c>
      <c r="S4753">
        <v>13</v>
      </c>
      <c r="T4753">
        <v>100731</v>
      </c>
      <c r="U4753">
        <v>14</v>
      </c>
      <c r="V4753">
        <v>100730</v>
      </c>
      <c r="W4753">
        <v>15</v>
      </c>
      <c r="X4753">
        <v>100730</v>
      </c>
      <c r="Y4753">
        <v>16</v>
      </c>
      <c r="Z4753">
        <v>100732</v>
      </c>
      <c r="AA4753">
        <v>17</v>
      </c>
      <c r="AB4753">
        <v>100732</v>
      </c>
      <c r="AC4753">
        <v>19</v>
      </c>
      <c r="AD4753">
        <v>100731</v>
      </c>
      <c r="AE4753">
        <v>20</v>
      </c>
      <c r="AF4753">
        <v>202433</v>
      </c>
      <c r="AG4753">
        <v>18</v>
      </c>
      <c r="AH4753" t="e">
        <f>VLOOKUP(AF4753,关卡难度线!B:H,11,0)</f>
        <v>#N/A</v>
      </c>
    </row>
    <row r="4754" spans="14:34">
      <c r="N4754" s="14">
        <v>100730</v>
      </c>
      <c r="O4754">
        <v>11</v>
      </c>
      <c r="P4754">
        <v>100732</v>
      </c>
      <c r="Q4754">
        <v>12</v>
      </c>
      <c r="R4754">
        <v>100731</v>
      </c>
      <c r="S4754">
        <v>13</v>
      </c>
      <c r="T4754">
        <v>100730</v>
      </c>
      <c r="U4754">
        <v>14</v>
      </c>
      <c r="V4754">
        <v>100732</v>
      </c>
      <c r="W4754">
        <v>15</v>
      </c>
      <c r="X4754">
        <v>100732</v>
      </c>
      <c r="Y4754">
        <v>16</v>
      </c>
      <c r="Z4754">
        <v>100731</v>
      </c>
      <c r="AA4754">
        <v>17</v>
      </c>
      <c r="AB4754">
        <v>100731</v>
      </c>
      <c r="AC4754">
        <v>19</v>
      </c>
      <c r="AD4754">
        <v>100731</v>
      </c>
      <c r="AE4754">
        <v>20</v>
      </c>
      <c r="AF4754">
        <v>202434</v>
      </c>
      <c r="AG4754">
        <v>18</v>
      </c>
      <c r="AH4754" t="e">
        <f>VLOOKUP(AF4754,关卡难度线!B:H,11,0)</f>
        <v>#N/A</v>
      </c>
    </row>
    <row r="4755" spans="14:34">
      <c r="N4755" s="14">
        <v>100730</v>
      </c>
      <c r="O4755">
        <v>11</v>
      </c>
      <c r="P4755">
        <v>100732</v>
      </c>
      <c r="Q4755">
        <v>12</v>
      </c>
      <c r="R4755">
        <v>100732</v>
      </c>
      <c r="S4755">
        <v>13</v>
      </c>
      <c r="T4755">
        <v>100731</v>
      </c>
      <c r="U4755">
        <v>14</v>
      </c>
      <c r="V4755">
        <v>100730</v>
      </c>
      <c r="W4755">
        <v>15</v>
      </c>
      <c r="X4755">
        <v>100732</v>
      </c>
      <c r="Y4755">
        <v>16</v>
      </c>
      <c r="Z4755">
        <v>100731</v>
      </c>
      <c r="AA4755">
        <v>17</v>
      </c>
      <c r="AB4755">
        <v>100731</v>
      </c>
      <c r="AC4755">
        <v>19</v>
      </c>
      <c r="AD4755">
        <v>100730</v>
      </c>
      <c r="AE4755">
        <v>20</v>
      </c>
      <c r="AF4755">
        <v>202435</v>
      </c>
      <c r="AG4755">
        <v>18</v>
      </c>
      <c r="AH4755" t="e">
        <f>VLOOKUP(AF4755,关卡难度线!B:H,11,0)</f>
        <v>#N/A</v>
      </c>
    </row>
    <row r="4756" spans="14:34">
      <c r="N4756" s="14">
        <v>100730</v>
      </c>
      <c r="O4756">
        <v>11</v>
      </c>
      <c r="P4756">
        <v>100730</v>
      </c>
      <c r="Q4756">
        <v>12</v>
      </c>
      <c r="R4756">
        <v>100730</v>
      </c>
      <c r="S4756">
        <v>13</v>
      </c>
      <c r="T4756">
        <v>100730</v>
      </c>
      <c r="U4756">
        <v>14</v>
      </c>
      <c r="V4756">
        <v>100731</v>
      </c>
      <c r="W4756">
        <v>15</v>
      </c>
      <c r="X4756">
        <v>100730</v>
      </c>
      <c r="Y4756">
        <v>16</v>
      </c>
      <c r="Z4756">
        <v>100730</v>
      </c>
      <c r="AA4756">
        <v>17</v>
      </c>
      <c r="AB4756">
        <v>100732</v>
      </c>
      <c r="AC4756">
        <v>19</v>
      </c>
      <c r="AD4756">
        <v>100731</v>
      </c>
      <c r="AE4756">
        <v>20</v>
      </c>
      <c r="AF4756">
        <v>202436</v>
      </c>
      <c r="AG4756">
        <v>18</v>
      </c>
      <c r="AH4756" t="e">
        <f>VLOOKUP(AF4756,关卡难度线!B:H,11,0)</f>
        <v>#N/A</v>
      </c>
    </row>
    <row r="4757" spans="14:34">
      <c r="N4757" s="14">
        <v>100732</v>
      </c>
      <c r="O4757">
        <v>11</v>
      </c>
      <c r="P4757">
        <v>100730</v>
      </c>
      <c r="Q4757">
        <v>12</v>
      </c>
      <c r="R4757">
        <v>100732</v>
      </c>
      <c r="S4757">
        <v>13</v>
      </c>
      <c r="T4757">
        <v>100730</v>
      </c>
      <c r="U4757">
        <v>14</v>
      </c>
      <c r="V4757">
        <v>100732</v>
      </c>
      <c r="W4757">
        <v>15</v>
      </c>
      <c r="X4757">
        <v>100731</v>
      </c>
      <c r="Y4757">
        <v>16</v>
      </c>
      <c r="Z4757">
        <v>100732</v>
      </c>
      <c r="AA4757">
        <v>17</v>
      </c>
      <c r="AB4757">
        <v>100732</v>
      </c>
      <c r="AC4757">
        <v>19</v>
      </c>
      <c r="AD4757">
        <v>100732</v>
      </c>
      <c r="AE4757">
        <v>20</v>
      </c>
      <c r="AF4757">
        <v>202437</v>
      </c>
      <c r="AG4757">
        <v>18</v>
      </c>
      <c r="AH4757" t="e">
        <f>VLOOKUP(AF4757,关卡难度线!B:H,11,0)</f>
        <v>#N/A</v>
      </c>
    </row>
    <row r="4758" spans="14:34">
      <c r="N4758" s="14">
        <v>100731</v>
      </c>
      <c r="O4758">
        <v>11</v>
      </c>
      <c r="P4758">
        <v>100732</v>
      </c>
      <c r="Q4758">
        <v>12</v>
      </c>
      <c r="R4758">
        <v>100732</v>
      </c>
      <c r="S4758">
        <v>13</v>
      </c>
      <c r="T4758">
        <v>100732</v>
      </c>
      <c r="U4758">
        <v>14</v>
      </c>
      <c r="V4758">
        <v>100730</v>
      </c>
      <c r="W4758">
        <v>15</v>
      </c>
      <c r="X4758">
        <v>100731</v>
      </c>
      <c r="Y4758">
        <v>16</v>
      </c>
      <c r="Z4758">
        <v>100730</v>
      </c>
      <c r="AA4758">
        <v>17</v>
      </c>
      <c r="AB4758">
        <v>100731</v>
      </c>
      <c r="AC4758">
        <v>19</v>
      </c>
      <c r="AD4758">
        <v>100731</v>
      </c>
      <c r="AE4758">
        <v>20</v>
      </c>
      <c r="AF4758">
        <v>202438</v>
      </c>
      <c r="AG4758">
        <v>18</v>
      </c>
      <c r="AH4758" t="e">
        <f>VLOOKUP(AF4758,关卡难度线!B:H,11,0)</f>
        <v>#N/A</v>
      </c>
    </row>
    <row r="4759" spans="14:34">
      <c r="N4759" s="14">
        <v>100731</v>
      </c>
      <c r="O4759">
        <v>11</v>
      </c>
      <c r="P4759">
        <v>100730</v>
      </c>
      <c r="Q4759">
        <v>12</v>
      </c>
      <c r="R4759">
        <v>100730</v>
      </c>
      <c r="S4759">
        <v>13</v>
      </c>
      <c r="T4759">
        <v>100730</v>
      </c>
      <c r="U4759">
        <v>14</v>
      </c>
      <c r="V4759">
        <v>100731</v>
      </c>
      <c r="W4759">
        <v>15</v>
      </c>
      <c r="X4759">
        <v>100730</v>
      </c>
      <c r="Y4759">
        <v>16</v>
      </c>
      <c r="Z4759">
        <v>100732</v>
      </c>
      <c r="AA4759">
        <v>17</v>
      </c>
      <c r="AB4759">
        <v>100732</v>
      </c>
      <c r="AC4759">
        <v>19</v>
      </c>
      <c r="AD4759">
        <v>100732</v>
      </c>
      <c r="AE4759">
        <v>20</v>
      </c>
      <c r="AF4759">
        <v>202439</v>
      </c>
      <c r="AG4759">
        <v>18</v>
      </c>
      <c r="AH4759" t="e">
        <f>VLOOKUP(AF4759,关卡难度线!B:H,11,0)</f>
        <v>#N/A</v>
      </c>
    </row>
    <row r="4760" spans="14:34">
      <c r="N4760" s="14">
        <v>100732</v>
      </c>
      <c r="O4760">
        <v>11</v>
      </c>
      <c r="P4760">
        <v>100730</v>
      </c>
      <c r="Q4760">
        <v>12</v>
      </c>
      <c r="R4760">
        <v>100732</v>
      </c>
      <c r="S4760">
        <v>13</v>
      </c>
      <c r="T4760">
        <v>100730</v>
      </c>
      <c r="U4760">
        <v>14</v>
      </c>
      <c r="V4760">
        <v>100730</v>
      </c>
      <c r="W4760">
        <v>15</v>
      </c>
      <c r="X4760">
        <v>100731</v>
      </c>
      <c r="Y4760">
        <v>16</v>
      </c>
      <c r="Z4760">
        <v>100730</v>
      </c>
      <c r="AA4760">
        <v>17</v>
      </c>
      <c r="AB4760">
        <v>100730</v>
      </c>
      <c r="AC4760">
        <v>19</v>
      </c>
      <c r="AD4760">
        <v>100730</v>
      </c>
      <c r="AE4760">
        <v>20</v>
      </c>
      <c r="AF4760">
        <v>202440</v>
      </c>
      <c r="AG4760">
        <v>18</v>
      </c>
      <c r="AH4760" t="e">
        <f>VLOOKUP(AF4760,关卡难度线!B:H,11,0)</f>
        <v>#N/A</v>
      </c>
    </row>
    <row r="4761" spans="14:34">
      <c r="N4761" s="14">
        <v>100733</v>
      </c>
      <c r="O4761">
        <v>11</v>
      </c>
      <c r="P4761">
        <v>100734</v>
      </c>
      <c r="Q4761">
        <v>12</v>
      </c>
      <c r="R4761">
        <v>100735</v>
      </c>
      <c r="S4761">
        <v>13</v>
      </c>
      <c r="T4761">
        <v>100734</v>
      </c>
      <c r="U4761">
        <v>14</v>
      </c>
      <c r="V4761">
        <v>100735</v>
      </c>
      <c r="W4761">
        <v>15</v>
      </c>
      <c r="X4761">
        <v>100734</v>
      </c>
      <c r="Y4761">
        <v>16</v>
      </c>
      <c r="Z4761">
        <v>100733</v>
      </c>
      <c r="AA4761">
        <v>17</v>
      </c>
      <c r="AB4761">
        <v>100734</v>
      </c>
      <c r="AC4761">
        <v>19</v>
      </c>
      <c r="AD4761">
        <v>100733</v>
      </c>
      <c r="AE4761">
        <v>20</v>
      </c>
      <c r="AF4761">
        <v>202441</v>
      </c>
      <c r="AG4761">
        <v>18</v>
      </c>
      <c r="AH4761" t="e">
        <f>VLOOKUP(AF4761,关卡难度线!B:H,11,0)</f>
        <v>#N/A</v>
      </c>
    </row>
    <row r="4762" spans="14:34">
      <c r="N4762" s="14">
        <v>100733</v>
      </c>
      <c r="O4762">
        <v>11</v>
      </c>
      <c r="P4762">
        <v>100735</v>
      </c>
      <c r="Q4762">
        <v>12</v>
      </c>
      <c r="R4762">
        <v>100735</v>
      </c>
      <c r="S4762">
        <v>13</v>
      </c>
      <c r="T4762">
        <v>100733</v>
      </c>
      <c r="U4762">
        <v>14</v>
      </c>
      <c r="V4762">
        <v>100735</v>
      </c>
      <c r="W4762">
        <v>15</v>
      </c>
      <c r="X4762">
        <v>100733</v>
      </c>
      <c r="Y4762">
        <v>16</v>
      </c>
      <c r="Z4762">
        <v>100733</v>
      </c>
      <c r="AA4762">
        <v>17</v>
      </c>
      <c r="AB4762">
        <v>100734</v>
      </c>
      <c r="AC4762">
        <v>19</v>
      </c>
      <c r="AD4762">
        <v>100733</v>
      </c>
      <c r="AE4762">
        <v>20</v>
      </c>
      <c r="AF4762">
        <v>202442</v>
      </c>
      <c r="AG4762">
        <v>18</v>
      </c>
      <c r="AH4762" t="e">
        <f>VLOOKUP(AF4762,关卡难度线!B:H,11,0)</f>
        <v>#N/A</v>
      </c>
    </row>
    <row r="4763" spans="14:34">
      <c r="N4763" s="14">
        <v>100735</v>
      </c>
      <c r="O4763">
        <v>11</v>
      </c>
      <c r="P4763">
        <v>100734</v>
      </c>
      <c r="Q4763">
        <v>12</v>
      </c>
      <c r="R4763">
        <v>100734</v>
      </c>
      <c r="S4763">
        <v>13</v>
      </c>
      <c r="T4763">
        <v>100735</v>
      </c>
      <c r="U4763">
        <v>14</v>
      </c>
      <c r="V4763">
        <v>100733</v>
      </c>
      <c r="W4763">
        <v>15</v>
      </c>
      <c r="X4763">
        <v>100735</v>
      </c>
      <c r="Y4763">
        <v>16</v>
      </c>
      <c r="Z4763">
        <v>100734</v>
      </c>
      <c r="AA4763">
        <v>17</v>
      </c>
      <c r="AB4763">
        <v>100734</v>
      </c>
      <c r="AC4763">
        <v>19</v>
      </c>
      <c r="AD4763">
        <v>100733</v>
      </c>
      <c r="AE4763">
        <v>20</v>
      </c>
      <c r="AF4763">
        <v>202443</v>
      </c>
      <c r="AG4763">
        <v>18</v>
      </c>
      <c r="AH4763" t="e">
        <f>VLOOKUP(AF4763,关卡难度线!B:H,11,0)</f>
        <v>#N/A</v>
      </c>
    </row>
    <row r="4764" spans="14:34">
      <c r="N4764" s="14">
        <v>100733</v>
      </c>
      <c r="O4764">
        <v>11</v>
      </c>
      <c r="P4764">
        <v>100735</v>
      </c>
      <c r="Q4764">
        <v>12</v>
      </c>
      <c r="R4764">
        <v>100734</v>
      </c>
      <c r="S4764">
        <v>13</v>
      </c>
      <c r="T4764">
        <v>100734</v>
      </c>
      <c r="U4764">
        <v>14</v>
      </c>
      <c r="V4764">
        <v>100734</v>
      </c>
      <c r="W4764">
        <v>15</v>
      </c>
      <c r="X4764">
        <v>100734</v>
      </c>
      <c r="Y4764">
        <v>16</v>
      </c>
      <c r="Z4764">
        <v>100735</v>
      </c>
      <c r="AA4764">
        <v>17</v>
      </c>
      <c r="AB4764">
        <v>100735</v>
      </c>
      <c r="AC4764">
        <v>19</v>
      </c>
      <c r="AD4764">
        <v>100735</v>
      </c>
      <c r="AE4764">
        <v>20</v>
      </c>
      <c r="AF4764">
        <v>202444</v>
      </c>
      <c r="AG4764">
        <v>18</v>
      </c>
      <c r="AH4764" t="e">
        <f>VLOOKUP(AF4764,关卡难度线!B:H,11,0)</f>
        <v>#N/A</v>
      </c>
    </row>
    <row r="4765" spans="14:34">
      <c r="N4765" s="14">
        <v>100733</v>
      </c>
      <c r="O4765">
        <v>11</v>
      </c>
      <c r="P4765">
        <v>100734</v>
      </c>
      <c r="Q4765">
        <v>12</v>
      </c>
      <c r="R4765">
        <v>100735</v>
      </c>
      <c r="S4765">
        <v>13</v>
      </c>
      <c r="T4765">
        <v>100733</v>
      </c>
      <c r="U4765">
        <v>14</v>
      </c>
      <c r="V4765">
        <v>100733</v>
      </c>
      <c r="W4765">
        <v>15</v>
      </c>
      <c r="X4765">
        <v>100734</v>
      </c>
      <c r="Y4765">
        <v>16</v>
      </c>
      <c r="Z4765">
        <v>100734</v>
      </c>
      <c r="AA4765">
        <v>17</v>
      </c>
      <c r="AB4765">
        <v>100733</v>
      </c>
      <c r="AC4765">
        <v>19</v>
      </c>
      <c r="AD4765">
        <v>100734</v>
      </c>
      <c r="AE4765">
        <v>20</v>
      </c>
      <c r="AF4765">
        <v>202445</v>
      </c>
      <c r="AG4765">
        <v>18</v>
      </c>
      <c r="AH4765" t="e">
        <f>VLOOKUP(AF4765,关卡难度线!B:H,11,0)</f>
        <v>#N/A</v>
      </c>
    </row>
    <row r="4766" spans="14:34">
      <c r="N4766" s="14">
        <v>100733</v>
      </c>
      <c r="O4766">
        <v>11</v>
      </c>
      <c r="P4766">
        <v>100734</v>
      </c>
      <c r="Q4766">
        <v>12</v>
      </c>
      <c r="R4766">
        <v>100733</v>
      </c>
      <c r="S4766">
        <v>13</v>
      </c>
      <c r="T4766">
        <v>100734</v>
      </c>
      <c r="U4766">
        <v>14</v>
      </c>
      <c r="V4766">
        <v>100735</v>
      </c>
      <c r="W4766">
        <v>15</v>
      </c>
      <c r="X4766">
        <v>100735</v>
      </c>
      <c r="Y4766">
        <v>16</v>
      </c>
      <c r="Z4766">
        <v>100735</v>
      </c>
      <c r="AA4766">
        <v>17</v>
      </c>
      <c r="AB4766">
        <v>100733</v>
      </c>
      <c r="AC4766">
        <v>19</v>
      </c>
      <c r="AD4766">
        <v>100735</v>
      </c>
      <c r="AE4766">
        <v>20</v>
      </c>
      <c r="AF4766">
        <v>202446</v>
      </c>
      <c r="AG4766">
        <v>18</v>
      </c>
      <c r="AH4766" t="e">
        <f>VLOOKUP(AF4766,关卡难度线!B:H,11,0)</f>
        <v>#N/A</v>
      </c>
    </row>
    <row r="4767" spans="14:34">
      <c r="N4767" s="14">
        <v>100734</v>
      </c>
      <c r="O4767">
        <v>11</v>
      </c>
      <c r="P4767">
        <v>100734</v>
      </c>
      <c r="Q4767">
        <v>12</v>
      </c>
      <c r="R4767">
        <v>100733</v>
      </c>
      <c r="S4767">
        <v>13</v>
      </c>
      <c r="T4767">
        <v>100733</v>
      </c>
      <c r="U4767">
        <v>14</v>
      </c>
      <c r="V4767">
        <v>100735</v>
      </c>
      <c r="W4767">
        <v>15</v>
      </c>
      <c r="X4767">
        <v>100735</v>
      </c>
      <c r="Y4767">
        <v>16</v>
      </c>
      <c r="Z4767">
        <v>100734</v>
      </c>
      <c r="AA4767">
        <v>17</v>
      </c>
      <c r="AB4767">
        <v>100734</v>
      </c>
      <c r="AC4767">
        <v>19</v>
      </c>
      <c r="AD4767">
        <v>100734</v>
      </c>
      <c r="AE4767">
        <v>20</v>
      </c>
      <c r="AF4767">
        <v>202447</v>
      </c>
      <c r="AG4767">
        <v>18</v>
      </c>
      <c r="AH4767" t="e">
        <f>VLOOKUP(AF4767,关卡难度线!B:H,11,0)</f>
        <v>#N/A</v>
      </c>
    </row>
    <row r="4768" spans="14:34">
      <c r="N4768" s="14">
        <v>100735</v>
      </c>
      <c r="O4768">
        <v>11</v>
      </c>
      <c r="P4768">
        <v>100734</v>
      </c>
      <c r="Q4768">
        <v>12</v>
      </c>
      <c r="R4768">
        <v>100733</v>
      </c>
      <c r="S4768">
        <v>13</v>
      </c>
      <c r="T4768">
        <v>100734</v>
      </c>
      <c r="U4768">
        <v>14</v>
      </c>
      <c r="V4768">
        <v>100733</v>
      </c>
      <c r="W4768">
        <v>15</v>
      </c>
      <c r="X4768">
        <v>100734</v>
      </c>
      <c r="Y4768">
        <v>16</v>
      </c>
      <c r="Z4768">
        <v>100733</v>
      </c>
      <c r="AA4768">
        <v>17</v>
      </c>
      <c r="AB4768">
        <v>100734</v>
      </c>
      <c r="AC4768">
        <v>19</v>
      </c>
      <c r="AD4768">
        <v>100733</v>
      </c>
      <c r="AE4768">
        <v>20</v>
      </c>
      <c r="AF4768">
        <v>202448</v>
      </c>
      <c r="AG4768">
        <v>18</v>
      </c>
      <c r="AH4768" t="e">
        <f>VLOOKUP(AF4768,关卡难度线!B:H,11,0)</f>
        <v>#N/A</v>
      </c>
    </row>
    <row r="4769" spans="14:34">
      <c r="N4769" s="14">
        <v>100733</v>
      </c>
      <c r="O4769">
        <v>11</v>
      </c>
      <c r="P4769">
        <v>100735</v>
      </c>
      <c r="Q4769">
        <v>12</v>
      </c>
      <c r="R4769">
        <v>100734</v>
      </c>
      <c r="S4769">
        <v>13</v>
      </c>
      <c r="T4769">
        <v>100733</v>
      </c>
      <c r="U4769">
        <v>14</v>
      </c>
      <c r="V4769">
        <v>100733</v>
      </c>
      <c r="W4769">
        <v>15</v>
      </c>
      <c r="X4769">
        <v>100735</v>
      </c>
      <c r="Y4769">
        <v>16</v>
      </c>
      <c r="Z4769">
        <v>100735</v>
      </c>
      <c r="AA4769">
        <v>17</v>
      </c>
      <c r="AB4769">
        <v>100734</v>
      </c>
      <c r="AC4769">
        <v>19</v>
      </c>
      <c r="AD4769">
        <v>100734</v>
      </c>
      <c r="AE4769">
        <v>20</v>
      </c>
      <c r="AF4769">
        <v>202449</v>
      </c>
      <c r="AG4769">
        <v>18</v>
      </c>
      <c r="AH4769" t="e">
        <f>VLOOKUP(AF4769,关卡难度线!B:H,11,0)</f>
        <v>#N/A</v>
      </c>
    </row>
    <row r="4770" spans="14:34">
      <c r="N4770" s="14">
        <v>100734</v>
      </c>
      <c r="O4770">
        <v>11</v>
      </c>
      <c r="P4770">
        <v>100733</v>
      </c>
      <c r="Q4770">
        <v>12</v>
      </c>
      <c r="R4770">
        <v>100735</v>
      </c>
      <c r="S4770">
        <v>13</v>
      </c>
      <c r="T4770">
        <v>100733</v>
      </c>
      <c r="U4770">
        <v>14</v>
      </c>
      <c r="V4770">
        <v>100734</v>
      </c>
      <c r="W4770">
        <v>15</v>
      </c>
      <c r="X4770">
        <v>100733</v>
      </c>
      <c r="Y4770">
        <v>16</v>
      </c>
      <c r="Z4770">
        <v>100733</v>
      </c>
      <c r="AA4770">
        <v>17</v>
      </c>
      <c r="AB4770">
        <v>100734</v>
      </c>
      <c r="AC4770">
        <v>19</v>
      </c>
      <c r="AD4770">
        <v>100733</v>
      </c>
      <c r="AE4770">
        <v>20</v>
      </c>
      <c r="AF4770">
        <v>202450</v>
      </c>
      <c r="AG4770">
        <v>18</v>
      </c>
      <c r="AH4770" t="e">
        <f>VLOOKUP(AF4770,关卡难度线!B:H,11,0)</f>
        <v>#N/A</v>
      </c>
    </row>
    <row r="4771" spans="14:34">
      <c r="N4771" s="14">
        <v>100733</v>
      </c>
      <c r="O4771">
        <v>11</v>
      </c>
      <c r="P4771">
        <v>100734</v>
      </c>
      <c r="Q4771">
        <v>12</v>
      </c>
      <c r="R4771">
        <v>100735</v>
      </c>
      <c r="S4771">
        <v>13</v>
      </c>
      <c r="T4771">
        <v>100734</v>
      </c>
      <c r="U4771">
        <v>14</v>
      </c>
      <c r="V4771">
        <v>100735</v>
      </c>
      <c r="W4771">
        <v>15</v>
      </c>
      <c r="X4771">
        <v>100734</v>
      </c>
      <c r="Y4771">
        <v>16</v>
      </c>
      <c r="Z4771">
        <v>100733</v>
      </c>
      <c r="AA4771">
        <v>17</v>
      </c>
      <c r="AB4771">
        <v>100734</v>
      </c>
      <c r="AC4771">
        <v>19</v>
      </c>
      <c r="AD4771">
        <v>100733</v>
      </c>
      <c r="AE4771">
        <v>20</v>
      </c>
      <c r="AF4771">
        <v>202441</v>
      </c>
      <c r="AG4771">
        <v>18</v>
      </c>
      <c r="AH4771" t="e">
        <f>VLOOKUP(AF4771,关卡难度线!B:H,11,0)</f>
        <v>#N/A</v>
      </c>
    </row>
    <row r="4772" spans="14:34">
      <c r="N4772" s="14">
        <v>100733</v>
      </c>
      <c r="O4772">
        <v>11</v>
      </c>
      <c r="P4772">
        <v>100735</v>
      </c>
      <c r="Q4772">
        <v>12</v>
      </c>
      <c r="R4772">
        <v>100735</v>
      </c>
      <c r="S4772">
        <v>13</v>
      </c>
      <c r="T4772">
        <v>100733</v>
      </c>
      <c r="U4772">
        <v>14</v>
      </c>
      <c r="V4772">
        <v>100735</v>
      </c>
      <c r="W4772">
        <v>15</v>
      </c>
      <c r="X4772">
        <v>100733</v>
      </c>
      <c r="Y4772">
        <v>16</v>
      </c>
      <c r="Z4772">
        <v>100733</v>
      </c>
      <c r="AA4772">
        <v>17</v>
      </c>
      <c r="AB4772">
        <v>100734</v>
      </c>
      <c r="AC4772">
        <v>19</v>
      </c>
      <c r="AD4772">
        <v>100733</v>
      </c>
      <c r="AE4772">
        <v>20</v>
      </c>
      <c r="AF4772">
        <v>202442</v>
      </c>
      <c r="AG4772">
        <v>18</v>
      </c>
      <c r="AH4772" t="e">
        <f>VLOOKUP(AF4772,关卡难度线!B:H,11,0)</f>
        <v>#N/A</v>
      </c>
    </row>
    <row r="4773" spans="14:34">
      <c r="N4773" s="14">
        <v>100735</v>
      </c>
      <c r="O4773">
        <v>11</v>
      </c>
      <c r="P4773">
        <v>100734</v>
      </c>
      <c r="Q4773">
        <v>12</v>
      </c>
      <c r="R4773">
        <v>100734</v>
      </c>
      <c r="S4773">
        <v>13</v>
      </c>
      <c r="T4773">
        <v>100735</v>
      </c>
      <c r="U4773">
        <v>14</v>
      </c>
      <c r="V4773">
        <v>100733</v>
      </c>
      <c r="W4773">
        <v>15</v>
      </c>
      <c r="X4773">
        <v>100735</v>
      </c>
      <c r="Y4773">
        <v>16</v>
      </c>
      <c r="Z4773">
        <v>100734</v>
      </c>
      <c r="AA4773">
        <v>17</v>
      </c>
      <c r="AB4773">
        <v>100734</v>
      </c>
      <c r="AC4773">
        <v>19</v>
      </c>
      <c r="AD4773">
        <v>100733</v>
      </c>
      <c r="AE4773">
        <v>20</v>
      </c>
      <c r="AF4773">
        <v>202443</v>
      </c>
      <c r="AG4773">
        <v>18</v>
      </c>
      <c r="AH4773" t="e">
        <f>VLOOKUP(AF4773,关卡难度线!B:H,11,0)</f>
        <v>#N/A</v>
      </c>
    </row>
    <row r="4774" spans="14:34">
      <c r="N4774" s="14">
        <v>100733</v>
      </c>
      <c r="O4774">
        <v>11</v>
      </c>
      <c r="P4774">
        <v>100735</v>
      </c>
      <c r="Q4774">
        <v>12</v>
      </c>
      <c r="R4774">
        <v>100734</v>
      </c>
      <c r="S4774">
        <v>13</v>
      </c>
      <c r="T4774">
        <v>100734</v>
      </c>
      <c r="U4774">
        <v>14</v>
      </c>
      <c r="V4774">
        <v>100734</v>
      </c>
      <c r="W4774">
        <v>15</v>
      </c>
      <c r="X4774">
        <v>100734</v>
      </c>
      <c r="Y4774">
        <v>16</v>
      </c>
      <c r="Z4774">
        <v>100735</v>
      </c>
      <c r="AA4774">
        <v>17</v>
      </c>
      <c r="AB4774">
        <v>100735</v>
      </c>
      <c r="AC4774">
        <v>19</v>
      </c>
      <c r="AD4774">
        <v>100735</v>
      </c>
      <c r="AE4774">
        <v>20</v>
      </c>
      <c r="AF4774">
        <v>202444</v>
      </c>
      <c r="AG4774">
        <v>18</v>
      </c>
      <c r="AH4774" t="e">
        <f>VLOOKUP(AF4774,关卡难度线!B:H,11,0)</f>
        <v>#N/A</v>
      </c>
    </row>
    <row r="4775" spans="14:34">
      <c r="N4775" s="14">
        <v>100733</v>
      </c>
      <c r="O4775">
        <v>11</v>
      </c>
      <c r="P4775">
        <v>100734</v>
      </c>
      <c r="Q4775">
        <v>12</v>
      </c>
      <c r="R4775">
        <v>100735</v>
      </c>
      <c r="S4775">
        <v>13</v>
      </c>
      <c r="T4775">
        <v>100733</v>
      </c>
      <c r="U4775">
        <v>14</v>
      </c>
      <c r="V4775">
        <v>100733</v>
      </c>
      <c r="W4775">
        <v>15</v>
      </c>
      <c r="X4775">
        <v>100734</v>
      </c>
      <c r="Y4775">
        <v>16</v>
      </c>
      <c r="Z4775">
        <v>100734</v>
      </c>
      <c r="AA4775">
        <v>17</v>
      </c>
      <c r="AB4775">
        <v>100733</v>
      </c>
      <c r="AC4775">
        <v>19</v>
      </c>
      <c r="AD4775">
        <v>100734</v>
      </c>
      <c r="AE4775">
        <v>20</v>
      </c>
      <c r="AF4775">
        <v>202445</v>
      </c>
      <c r="AG4775">
        <v>18</v>
      </c>
      <c r="AH4775" t="e">
        <f>VLOOKUP(AF4775,关卡难度线!B:H,11,0)</f>
        <v>#N/A</v>
      </c>
    </row>
    <row r="4776" spans="14:34">
      <c r="N4776" s="14">
        <v>100733</v>
      </c>
      <c r="O4776">
        <v>11</v>
      </c>
      <c r="P4776">
        <v>100734</v>
      </c>
      <c r="Q4776">
        <v>12</v>
      </c>
      <c r="R4776">
        <v>100733</v>
      </c>
      <c r="S4776">
        <v>13</v>
      </c>
      <c r="T4776">
        <v>100734</v>
      </c>
      <c r="U4776">
        <v>14</v>
      </c>
      <c r="V4776">
        <v>100735</v>
      </c>
      <c r="W4776">
        <v>15</v>
      </c>
      <c r="X4776">
        <v>100735</v>
      </c>
      <c r="Y4776">
        <v>16</v>
      </c>
      <c r="Z4776">
        <v>100735</v>
      </c>
      <c r="AA4776">
        <v>17</v>
      </c>
      <c r="AB4776">
        <v>100733</v>
      </c>
      <c r="AC4776">
        <v>19</v>
      </c>
      <c r="AD4776">
        <v>100735</v>
      </c>
      <c r="AE4776">
        <v>20</v>
      </c>
      <c r="AF4776">
        <v>202446</v>
      </c>
      <c r="AG4776">
        <v>18</v>
      </c>
      <c r="AH4776" t="e">
        <f>VLOOKUP(AF4776,关卡难度线!B:H,11,0)</f>
        <v>#N/A</v>
      </c>
    </row>
    <row r="4777" spans="14:34">
      <c r="N4777" s="14">
        <v>100734</v>
      </c>
      <c r="O4777">
        <v>11</v>
      </c>
      <c r="P4777">
        <v>100734</v>
      </c>
      <c r="Q4777">
        <v>12</v>
      </c>
      <c r="R4777">
        <v>100733</v>
      </c>
      <c r="S4777">
        <v>13</v>
      </c>
      <c r="T4777">
        <v>100733</v>
      </c>
      <c r="U4777">
        <v>14</v>
      </c>
      <c r="V4777">
        <v>100735</v>
      </c>
      <c r="W4777">
        <v>15</v>
      </c>
      <c r="X4777">
        <v>100735</v>
      </c>
      <c r="Y4777">
        <v>16</v>
      </c>
      <c r="Z4777">
        <v>100734</v>
      </c>
      <c r="AA4777">
        <v>17</v>
      </c>
      <c r="AB4777">
        <v>100734</v>
      </c>
      <c r="AC4777">
        <v>19</v>
      </c>
      <c r="AD4777">
        <v>100734</v>
      </c>
      <c r="AE4777">
        <v>20</v>
      </c>
      <c r="AF4777">
        <v>202447</v>
      </c>
      <c r="AG4777">
        <v>18</v>
      </c>
      <c r="AH4777" t="e">
        <f>VLOOKUP(AF4777,关卡难度线!B:H,11,0)</f>
        <v>#N/A</v>
      </c>
    </row>
    <row r="4778" spans="14:34">
      <c r="N4778" s="14">
        <v>100735</v>
      </c>
      <c r="O4778">
        <v>11</v>
      </c>
      <c r="P4778">
        <v>100734</v>
      </c>
      <c r="Q4778">
        <v>12</v>
      </c>
      <c r="R4778">
        <v>100733</v>
      </c>
      <c r="S4778">
        <v>13</v>
      </c>
      <c r="T4778">
        <v>100734</v>
      </c>
      <c r="U4778">
        <v>14</v>
      </c>
      <c r="V4778">
        <v>100733</v>
      </c>
      <c r="W4778">
        <v>15</v>
      </c>
      <c r="X4778">
        <v>100734</v>
      </c>
      <c r="Y4778">
        <v>16</v>
      </c>
      <c r="Z4778">
        <v>100733</v>
      </c>
      <c r="AA4778">
        <v>17</v>
      </c>
      <c r="AB4778">
        <v>100734</v>
      </c>
      <c r="AC4778">
        <v>19</v>
      </c>
      <c r="AD4778">
        <v>100733</v>
      </c>
      <c r="AE4778">
        <v>20</v>
      </c>
      <c r="AF4778">
        <v>202448</v>
      </c>
      <c r="AG4778">
        <v>18</v>
      </c>
      <c r="AH4778" t="e">
        <f>VLOOKUP(AF4778,关卡难度线!B:H,11,0)</f>
        <v>#N/A</v>
      </c>
    </row>
    <row r="4779" spans="14:34">
      <c r="N4779" s="14">
        <v>100733</v>
      </c>
      <c r="O4779">
        <v>11</v>
      </c>
      <c r="P4779">
        <v>100735</v>
      </c>
      <c r="Q4779">
        <v>12</v>
      </c>
      <c r="R4779">
        <v>100734</v>
      </c>
      <c r="S4779">
        <v>13</v>
      </c>
      <c r="T4779">
        <v>100733</v>
      </c>
      <c r="U4779">
        <v>14</v>
      </c>
      <c r="V4779">
        <v>100733</v>
      </c>
      <c r="W4779">
        <v>15</v>
      </c>
      <c r="X4779">
        <v>100735</v>
      </c>
      <c r="Y4779">
        <v>16</v>
      </c>
      <c r="Z4779">
        <v>100735</v>
      </c>
      <c r="AA4779">
        <v>17</v>
      </c>
      <c r="AB4779">
        <v>100734</v>
      </c>
      <c r="AC4779">
        <v>19</v>
      </c>
      <c r="AD4779">
        <v>100734</v>
      </c>
      <c r="AE4779">
        <v>20</v>
      </c>
      <c r="AF4779">
        <v>202449</v>
      </c>
      <c r="AG4779">
        <v>18</v>
      </c>
      <c r="AH4779" t="e">
        <f>VLOOKUP(AF4779,关卡难度线!B:H,11,0)</f>
        <v>#N/A</v>
      </c>
    </row>
    <row r="4780" spans="14:34">
      <c r="N4780" s="14">
        <v>100734</v>
      </c>
      <c r="O4780">
        <v>11</v>
      </c>
      <c r="P4780">
        <v>100733</v>
      </c>
      <c r="Q4780">
        <v>12</v>
      </c>
      <c r="R4780">
        <v>100735</v>
      </c>
      <c r="S4780">
        <v>13</v>
      </c>
      <c r="T4780">
        <v>100733</v>
      </c>
      <c r="U4780">
        <v>14</v>
      </c>
      <c r="V4780">
        <v>100734</v>
      </c>
      <c r="W4780">
        <v>15</v>
      </c>
      <c r="X4780">
        <v>100733</v>
      </c>
      <c r="Y4780">
        <v>16</v>
      </c>
      <c r="Z4780">
        <v>100733</v>
      </c>
      <c r="AA4780">
        <v>17</v>
      </c>
      <c r="AB4780">
        <v>100734</v>
      </c>
      <c r="AC4780">
        <v>19</v>
      </c>
      <c r="AD4780">
        <v>100733</v>
      </c>
      <c r="AE4780">
        <v>20</v>
      </c>
      <c r="AF4780">
        <v>202450</v>
      </c>
      <c r="AG4780">
        <v>18</v>
      </c>
      <c r="AH4780" t="e">
        <f>VLOOKUP(AF4780,关卡难度线!B:H,11,0)</f>
        <v>#N/A</v>
      </c>
    </row>
    <row r="4781" spans="14:34">
      <c r="N4781" s="14">
        <v>100737</v>
      </c>
      <c r="O4781">
        <v>11</v>
      </c>
      <c r="P4781">
        <v>100738</v>
      </c>
      <c r="Q4781">
        <v>12</v>
      </c>
      <c r="R4781">
        <v>100737</v>
      </c>
      <c r="S4781">
        <v>13</v>
      </c>
      <c r="T4781">
        <v>100738</v>
      </c>
      <c r="U4781">
        <v>14</v>
      </c>
      <c r="V4781">
        <v>100738</v>
      </c>
      <c r="W4781">
        <v>15</v>
      </c>
      <c r="X4781">
        <v>100737</v>
      </c>
      <c r="Y4781">
        <v>16</v>
      </c>
      <c r="Z4781">
        <v>100736</v>
      </c>
      <c r="AA4781">
        <v>17</v>
      </c>
      <c r="AB4781">
        <v>100738</v>
      </c>
      <c r="AC4781">
        <v>19</v>
      </c>
      <c r="AD4781">
        <v>100736</v>
      </c>
      <c r="AE4781">
        <v>20</v>
      </c>
      <c r="AF4781">
        <v>202451</v>
      </c>
      <c r="AG4781">
        <v>18</v>
      </c>
      <c r="AH4781" t="e">
        <f>VLOOKUP(AF4781,关卡难度线!B:H,11,0)</f>
        <v>#N/A</v>
      </c>
    </row>
    <row r="4782" spans="14:34">
      <c r="N4782" s="14">
        <v>100738</v>
      </c>
      <c r="O4782">
        <v>11</v>
      </c>
      <c r="P4782">
        <v>100738</v>
      </c>
      <c r="Q4782">
        <v>12</v>
      </c>
      <c r="R4782">
        <v>100738</v>
      </c>
      <c r="S4782">
        <v>13</v>
      </c>
      <c r="T4782">
        <v>100737</v>
      </c>
      <c r="U4782">
        <v>14</v>
      </c>
      <c r="V4782">
        <v>100736</v>
      </c>
      <c r="W4782">
        <v>15</v>
      </c>
      <c r="X4782">
        <v>100736</v>
      </c>
      <c r="Y4782">
        <v>16</v>
      </c>
      <c r="Z4782">
        <v>100738</v>
      </c>
      <c r="AA4782">
        <v>17</v>
      </c>
      <c r="AB4782">
        <v>100738</v>
      </c>
      <c r="AC4782">
        <v>19</v>
      </c>
      <c r="AD4782">
        <v>100738</v>
      </c>
      <c r="AE4782">
        <v>20</v>
      </c>
      <c r="AF4782">
        <v>202452</v>
      </c>
      <c r="AG4782">
        <v>18</v>
      </c>
      <c r="AH4782" t="e">
        <f>VLOOKUP(AF4782,关卡难度线!B:H,11,0)</f>
        <v>#N/A</v>
      </c>
    </row>
    <row r="4783" spans="14:34">
      <c r="N4783" s="14">
        <v>100738</v>
      </c>
      <c r="O4783">
        <v>11</v>
      </c>
      <c r="P4783">
        <v>100737</v>
      </c>
      <c r="Q4783">
        <v>12</v>
      </c>
      <c r="R4783">
        <v>100738</v>
      </c>
      <c r="S4783">
        <v>13</v>
      </c>
      <c r="T4783">
        <v>100737</v>
      </c>
      <c r="U4783">
        <v>14</v>
      </c>
      <c r="V4783">
        <v>100738</v>
      </c>
      <c r="W4783">
        <v>15</v>
      </c>
      <c r="X4783">
        <v>100736</v>
      </c>
      <c r="Y4783">
        <v>16</v>
      </c>
      <c r="Z4783">
        <v>100738</v>
      </c>
      <c r="AA4783">
        <v>17</v>
      </c>
      <c r="AB4783">
        <v>100736</v>
      </c>
      <c r="AC4783">
        <v>19</v>
      </c>
      <c r="AD4783">
        <v>100737</v>
      </c>
      <c r="AE4783">
        <v>20</v>
      </c>
      <c r="AF4783">
        <v>202453</v>
      </c>
      <c r="AG4783">
        <v>18</v>
      </c>
      <c r="AH4783" t="e">
        <f>VLOOKUP(AF4783,关卡难度线!B:H,11,0)</f>
        <v>#N/A</v>
      </c>
    </row>
    <row r="4784" spans="14:34">
      <c r="N4784" s="14">
        <v>100736</v>
      </c>
      <c r="O4784">
        <v>11</v>
      </c>
      <c r="P4784">
        <v>100737</v>
      </c>
      <c r="Q4784">
        <v>12</v>
      </c>
      <c r="R4784">
        <v>100738</v>
      </c>
      <c r="S4784">
        <v>13</v>
      </c>
      <c r="T4784">
        <v>100737</v>
      </c>
      <c r="U4784">
        <v>14</v>
      </c>
      <c r="V4784">
        <v>100737</v>
      </c>
      <c r="W4784">
        <v>15</v>
      </c>
      <c r="X4784">
        <v>100738</v>
      </c>
      <c r="Y4784">
        <v>16</v>
      </c>
      <c r="Z4784">
        <v>100737</v>
      </c>
      <c r="AA4784">
        <v>17</v>
      </c>
      <c r="AB4784">
        <v>100736</v>
      </c>
      <c r="AC4784">
        <v>19</v>
      </c>
      <c r="AD4784">
        <v>100738</v>
      </c>
      <c r="AE4784">
        <v>20</v>
      </c>
      <c r="AF4784">
        <v>202454</v>
      </c>
      <c r="AG4784">
        <v>18</v>
      </c>
      <c r="AH4784" t="e">
        <f>VLOOKUP(AF4784,关卡难度线!B:H,11,0)</f>
        <v>#N/A</v>
      </c>
    </row>
    <row r="4785" spans="14:34">
      <c r="N4785" s="14">
        <v>100738</v>
      </c>
      <c r="O4785">
        <v>11</v>
      </c>
      <c r="P4785">
        <v>100738</v>
      </c>
      <c r="Q4785">
        <v>12</v>
      </c>
      <c r="R4785">
        <v>100737</v>
      </c>
      <c r="S4785">
        <v>13</v>
      </c>
      <c r="T4785">
        <v>100737</v>
      </c>
      <c r="U4785">
        <v>14</v>
      </c>
      <c r="V4785">
        <v>100738</v>
      </c>
      <c r="W4785">
        <v>15</v>
      </c>
      <c r="X4785">
        <v>100737</v>
      </c>
      <c r="Y4785">
        <v>16</v>
      </c>
      <c r="Z4785">
        <v>100737</v>
      </c>
      <c r="AA4785">
        <v>17</v>
      </c>
      <c r="AB4785">
        <v>100737</v>
      </c>
      <c r="AC4785">
        <v>19</v>
      </c>
      <c r="AD4785">
        <v>100738</v>
      </c>
      <c r="AE4785">
        <v>20</v>
      </c>
      <c r="AF4785">
        <v>202455</v>
      </c>
      <c r="AG4785">
        <v>18</v>
      </c>
      <c r="AH4785" t="e">
        <f>VLOOKUP(AF4785,关卡难度线!B:H,11,0)</f>
        <v>#N/A</v>
      </c>
    </row>
    <row r="4786" spans="14:34">
      <c r="N4786" s="14">
        <v>100738</v>
      </c>
      <c r="O4786">
        <v>11</v>
      </c>
      <c r="P4786">
        <v>100738</v>
      </c>
      <c r="Q4786">
        <v>12</v>
      </c>
      <c r="R4786">
        <v>100738</v>
      </c>
      <c r="S4786">
        <v>13</v>
      </c>
      <c r="T4786">
        <v>100738</v>
      </c>
      <c r="U4786">
        <v>14</v>
      </c>
      <c r="V4786">
        <v>100738</v>
      </c>
      <c r="W4786">
        <v>15</v>
      </c>
      <c r="X4786">
        <v>100738</v>
      </c>
      <c r="Y4786">
        <v>16</v>
      </c>
      <c r="Z4786">
        <v>100736</v>
      </c>
      <c r="AA4786">
        <v>17</v>
      </c>
      <c r="AB4786">
        <v>100736</v>
      </c>
      <c r="AC4786">
        <v>19</v>
      </c>
      <c r="AD4786">
        <v>100736</v>
      </c>
      <c r="AE4786">
        <v>20</v>
      </c>
      <c r="AF4786">
        <v>202456</v>
      </c>
      <c r="AG4786">
        <v>18</v>
      </c>
      <c r="AH4786" t="e">
        <f>VLOOKUP(AF4786,关卡难度线!B:H,11,0)</f>
        <v>#N/A</v>
      </c>
    </row>
    <row r="4787" spans="14:34">
      <c r="N4787" s="14">
        <v>100736</v>
      </c>
      <c r="O4787">
        <v>11</v>
      </c>
      <c r="P4787">
        <v>100738</v>
      </c>
      <c r="Q4787">
        <v>12</v>
      </c>
      <c r="R4787">
        <v>100736</v>
      </c>
      <c r="S4787">
        <v>13</v>
      </c>
      <c r="T4787">
        <v>100736</v>
      </c>
      <c r="U4787">
        <v>14</v>
      </c>
      <c r="V4787">
        <v>100737</v>
      </c>
      <c r="W4787">
        <v>15</v>
      </c>
      <c r="X4787">
        <v>100736</v>
      </c>
      <c r="Y4787">
        <v>16</v>
      </c>
      <c r="Z4787">
        <v>100738</v>
      </c>
      <c r="AA4787">
        <v>17</v>
      </c>
      <c r="AB4787">
        <v>100738</v>
      </c>
      <c r="AC4787">
        <v>19</v>
      </c>
      <c r="AD4787">
        <v>100736</v>
      </c>
      <c r="AE4787">
        <v>20</v>
      </c>
      <c r="AF4787">
        <v>202457</v>
      </c>
      <c r="AG4787">
        <v>18</v>
      </c>
      <c r="AH4787" t="e">
        <f>VLOOKUP(AF4787,关卡难度线!B:H,11,0)</f>
        <v>#N/A</v>
      </c>
    </row>
    <row r="4788" spans="14:34">
      <c r="N4788" s="14">
        <v>100736</v>
      </c>
      <c r="O4788">
        <v>11</v>
      </c>
      <c r="P4788">
        <v>100738</v>
      </c>
      <c r="Q4788">
        <v>12</v>
      </c>
      <c r="R4788">
        <v>100737</v>
      </c>
      <c r="S4788">
        <v>13</v>
      </c>
      <c r="T4788">
        <v>100737</v>
      </c>
      <c r="U4788">
        <v>14</v>
      </c>
      <c r="V4788">
        <v>100736</v>
      </c>
      <c r="W4788">
        <v>15</v>
      </c>
      <c r="X4788">
        <v>100738</v>
      </c>
      <c r="Y4788">
        <v>16</v>
      </c>
      <c r="Z4788">
        <v>100738</v>
      </c>
      <c r="AA4788">
        <v>17</v>
      </c>
      <c r="AB4788">
        <v>100736</v>
      </c>
      <c r="AC4788">
        <v>19</v>
      </c>
      <c r="AD4788">
        <v>100737</v>
      </c>
      <c r="AE4788">
        <v>20</v>
      </c>
      <c r="AF4788">
        <v>202458</v>
      </c>
      <c r="AG4788">
        <v>18</v>
      </c>
      <c r="AH4788" t="e">
        <f>VLOOKUP(AF4788,关卡难度线!B:H,11,0)</f>
        <v>#N/A</v>
      </c>
    </row>
    <row r="4789" spans="14:34">
      <c r="N4789" s="14">
        <v>100736</v>
      </c>
      <c r="O4789">
        <v>11</v>
      </c>
      <c r="P4789">
        <v>100737</v>
      </c>
      <c r="Q4789">
        <v>12</v>
      </c>
      <c r="R4789">
        <v>100737</v>
      </c>
      <c r="S4789">
        <v>13</v>
      </c>
      <c r="T4789">
        <v>100738</v>
      </c>
      <c r="U4789">
        <v>14</v>
      </c>
      <c r="V4789">
        <v>100736</v>
      </c>
      <c r="W4789">
        <v>15</v>
      </c>
      <c r="X4789">
        <v>100737</v>
      </c>
      <c r="Y4789">
        <v>16</v>
      </c>
      <c r="Z4789">
        <v>100738</v>
      </c>
      <c r="AA4789">
        <v>17</v>
      </c>
      <c r="AB4789">
        <v>100737</v>
      </c>
      <c r="AC4789">
        <v>19</v>
      </c>
      <c r="AD4789">
        <v>100737</v>
      </c>
      <c r="AE4789">
        <v>20</v>
      </c>
      <c r="AF4789">
        <v>202459</v>
      </c>
      <c r="AG4789">
        <v>18</v>
      </c>
      <c r="AH4789" t="e">
        <f>VLOOKUP(AF4789,关卡难度线!B:H,11,0)</f>
        <v>#N/A</v>
      </c>
    </row>
    <row r="4790" spans="14:34">
      <c r="N4790" s="14">
        <v>100736</v>
      </c>
      <c r="O4790">
        <v>11</v>
      </c>
      <c r="P4790">
        <v>100737</v>
      </c>
      <c r="Q4790">
        <v>12</v>
      </c>
      <c r="R4790">
        <v>100737</v>
      </c>
      <c r="S4790">
        <v>13</v>
      </c>
      <c r="T4790">
        <v>100738</v>
      </c>
      <c r="U4790">
        <v>14</v>
      </c>
      <c r="V4790">
        <v>100738</v>
      </c>
      <c r="W4790">
        <v>15</v>
      </c>
      <c r="X4790">
        <v>100738</v>
      </c>
      <c r="Y4790">
        <v>16</v>
      </c>
      <c r="Z4790">
        <v>100737</v>
      </c>
      <c r="AA4790">
        <v>17</v>
      </c>
      <c r="AB4790">
        <v>100738</v>
      </c>
      <c r="AC4790">
        <v>19</v>
      </c>
      <c r="AD4790">
        <v>100738</v>
      </c>
      <c r="AE4790">
        <v>20</v>
      </c>
      <c r="AF4790">
        <v>202460</v>
      </c>
      <c r="AG4790">
        <v>18</v>
      </c>
      <c r="AH4790" t="e">
        <f>VLOOKUP(AF4790,关卡难度线!B:H,11,0)</f>
        <v>#N/A</v>
      </c>
    </row>
    <row r="4791" spans="14:34">
      <c r="N4791" s="14">
        <v>100737</v>
      </c>
      <c r="O4791">
        <v>11</v>
      </c>
      <c r="P4791">
        <v>100738</v>
      </c>
      <c r="Q4791">
        <v>12</v>
      </c>
      <c r="R4791">
        <v>100737</v>
      </c>
      <c r="S4791">
        <v>13</v>
      </c>
      <c r="T4791">
        <v>100738</v>
      </c>
      <c r="U4791">
        <v>14</v>
      </c>
      <c r="V4791">
        <v>100738</v>
      </c>
      <c r="W4791">
        <v>15</v>
      </c>
      <c r="X4791">
        <v>100737</v>
      </c>
      <c r="Y4791">
        <v>16</v>
      </c>
      <c r="Z4791">
        <v>100736</v>
      </c>
      <c r="AA4791">
        <v>17</v>
      </c>
      <c r="AB4791">
        <v>100738</v>
      </c>
      <c r="AC4791">
        <v>19</v>
      </c>
      <c r="AD4791">
        <v>100736</v>
      </c>
      <c r="AE4791">
        <v>20</v>
      </c>
      <c r="AF4791">
        <v>202451</v>
      </c>
      <c r="AG4791">
        <v>18</v>
      </c>
      <c r="AH4791" t="e">
        <f>VLOOKUP(AF4791,关卡难度线!B:H,11,0)</f>
        <v>#N/A</v>
      </c>
    </row>
    <row r="4792" spans="14:34">
      <c r="N4792" s="14">
        <v>100738</v>
      </c>
      <c r="O4792">
        <v>11</v>
      </c>
      <c r="P4792">
        <v>100738</v>
      </c>
      <c r="Q4792">
        <v>12</v>
      </c>
      <c r="R4792">
        <v>100738</v>
      </c>
      <c r="S4792">
        <v>13</v>
      </c>
      <c r="T4792">
        <v>100737</v>
      </c>
      <c r="U4792">
        <v>14</v>
      </c>
      <c r="V4792">
        <v>100736</v>
      </c>
      <c r="W4792">
        <v>15</v>
      </c>
      <c r="X4792">
        <v>100736</v>
      </c>
      <c r="Y4792">
        <v>16</v>
      </c>
      <c r="Z4792">
        <v>100738</v>
      </c>
      <c r="AA4792">
        <v>17</v>
      </c>
      <c r="AB4792">
        <v>100738</v>
      </c>
      <c r="AC4792">
        <v>19</v>
      </c>
      <c r="AD4792">
        <v>100738</v>
      </c>
      <c r="AE4792">
        <v>20</v>
      </c>
      <c r="AF4792">
        <v>202452</v>
      </c>
      <c r="AG4792">
        <v>18</v>
      </c>
      <c r="AH4792" t="e">
        <f>VLOOKUP(AF4792,关卡难度线!B:H,11,0)</f>
        <v>#N/A</v>
      </c>
    </row>
    <row r="4793" spans="14:34">
      <c r="N4793" s="14">
        <v>100738</v>
      </c>
      <c r="O4793">
        <v>11</v>
      </c>
      <c r="P4793">
        <v>100737</v>
      </c>
      <c r="Q4793">
        <v>12</v>
      </c>
      <c r="R4793">
        <v>100738</v>
      </c>
      <c r="S4793">
        <v>13</v>
      </c>
      <c r="T4793">
        <v>100737</v>
      </c>
      <c r="U4793">
        <v>14</v>
      </c>
      <c r="V4793">
        <v>100738</v>
      </c>
      <c r="W4793">
        <v>15</v>
      </c>
      <c r="X4793">
        <v>100736</v>
      </c>
      <c r="Y4793">
        <v>16</v>
      </c>
      <c r="Z4793">
        <v>100738</v>
      </c>
      <c r="AA4793">
        <v>17</v>
      </c>
      <c r="AB4793">
        <v>100736</v>
      </c>
      <c r="AC4793">
        <v>19</v>
      </c>
      <c r="AD4793">
        <v>100737</v>
      </c>
      <c r="AE4793">
        <v>20</v>
      </c>
      <c r="AF4793">
        <v>202453</v>
      </c>
      <c r="AG4793">
        <v>18</v>
      </c>
      <c r="AH4793" t="e">
        <f>VLOOKUP(AF4793,关卡难度线!B:H,11,0)</f>
        <v>#N/A</v>
      </c>
    </row>
    <row r="4794" spans="14:34">
      <c r="N4794" s="14">
        <v>100736</v>
      </c>
      <c r="O4794">
        <v>11</v>
      </c>
      <c r="P4794">
        <v>100737</v>
      </c>
      <c r="Q4794">
        <v>12</v>
      </c>
      <c r="R4794">
        <v>100738</v>
      </c>
      <c r="S4794">
        <v>13</v>
      </c>
      <c r="T4794">
        <v>100737</v>
      </c>
      <c r="U4794">
        <v>14</v>
      </c>
      <c r="V4794">
        <v>100737</v>
      </c>
      <c r="W4794">
        <v>15</v>
      </c>
      <c r="X4794">
        <v>100738</v>
      </c>
      <c r="Y4794">
        <v>16</v>
      </c>
      <c r="Z4794">
        <v>100737</v>
      </c>
      <c r="AA4794">
        <v>17</v>
      </c>
      <c r="AB4794">
        <v>100736</v>
      </c>
      <c r="AC4794">
        <v>19</v>
      </c>
      <c r="AD4794">
        <v>100738</v>
      </c>
      <c r="AE4794">
        <v>20</v>
      </c>
      <c r="AF4794">
        <v>202454</v>
      </c>
      <c r="AG4794">
        <v>18</v>
      </c>
      <c r="AH4794" t="e">
        <f>VLOOKUP(AF4794,关卡难度线!B:H,11,0)</f>
        <v>#N/A</v>
      </c>
    </row>
    <row r="4795" spans="14:34">
      <c r="N4795" s="14">
        <v>100738</v>
      </c>
      <c r="O4795">
        <v>11</v>
      </c>
      <c r="P4795">
        <v>100738</v>
      </c>
      <c r="Q4795">
        <v>12</v>
      </c>
      <c r="R4795">
        <v>100737</v>
      </c>
      <c r="S4795">
        <v>13</v>
      </c>
      <c r="T4795">
        <v>100737</v>
      </c>
      <c r="U4795">
        <v>14</v>
      </c>
      <c r="V4795">
        <v>100738</v>
      </c>
      <c r="W4795">
        <v>15</v>
      </c>
      <c r="X4795">
        <v>100737</v>
      </c>
      <c r="Y4795">
        <v>16</v>
      </c>
      <c r="Z4795">
        <v>100737</v>
      </c>
      <c r="AA4795">
        <v>17</v>
      </c>
      <c r="AB4795">
        <v>100737</v>
      </c>
      <c r="AC4795">
        <v>19</v>
      </c>
      <c r="AD4795">
        <v>100738</v>
      </c>
      <c r="AE4795">
        <v>20</v>
      </c>
      <c r="AF4795">
        <v>202455</v>
      </c>
      <c r="AG4795">
        <v>18</v>
      </c>
      <c r="AH4795" t="e">
        <f>VLOOKUP(AF4795,关卡难度线!B:H,11,0)</f>
        <v>#N/A</v>
      </c>
    </row>
    <row r="4796" spans="14:34">
      <c r="N4796" s="14">
        <v>100738</v>
      </c>
      <c r="O4796">
        <v>11</v>
      </c>
      <c r="P4796">
        <v>100738</v>
      </c>
      <c r="Q4796">
        <v>12</v>
      </c>
      <c r="R4796">
        <v>100738</v>
      </c>
      <c r="S4796">
        <v>13</v>
      </c>
      <c r="T4796">
        <v>100738</v>
      </c>
      <c r="U4796">
        <v>14</v>
      </c>
      <c r="V4796">
        <v>100738</v>
      </c>
      <c r="W4796">
        <v>15</v>
      </c>
      <c r="X4796">
        <v>100738</v>
      </c>
      <c r="Y4796">
        <v>16</v>
      </c>
      <c r="Z4796">
        <v>100736</v>
      </c>
      <c r="AA4796">
        <v>17</v>
      </c>
      <c r="AB4796">
        <v>100736</v>
      </c>
      <c r="AC4796">
        <v>19</v>
      </c>
      <c r="AD4796">
        <v>100736</v>
      </c>
      <c r="AE4796">
        <v>20</v>
      </c>
      <c r="AF4796">
        <v>202456</v>
      </c>
      <c r="AG4796">
        <v>18</v>
      </c>
      <c r="AH4796" t="e">
        <f>VLOOKUP(AF4796,关卡难度线!B:H,11,0)</f>
        <v>#N/A</v>
      </c>
    </row>
    <row r="4797" spans="14:34">
      <c r="N4797" s="14">
        <v>100736</v>
      </c>
      <c r="O4797">
        <v>11</v>
      </c>
      <c r="P4797">
        <v>100738</v>
      </c>
      <c r="Q4797">
        <v>12</v>
      </c>
      <c r="R4797">
        <v>100736</v>
      </c>
      <c r="S4797">
        <v>13</v>
      </c>
      <c r="T4797">
        <v>100736</v>
      </c>
      <c r="U4797">
        <v>14</v>
      </c>
      <c r="V4797">
        <v>100737</v>
      </c>
      <c r="W4797">
        <v>15</v>
      </c>
      <c r="X4797">
        <v>100736</v>
      </c>
      <c r="Y4797">
        <v>16</v>
      </c>
      <c r="Z4797">
        <v>100738</v>
      </c>
      <c r="AA4797">
        <v>17</v>
      </c>
      <c r="AB4797">
        <v>100738</v>
      </c>
      <c r="AC4797">
        <v>19</v>
      </c>
      <c r="AD4797">
        <v>100736</v>
      </c>
      <c r="AE4797">
        <v>20</v>
      </c>
      <c r="AF4797">
        <v>202457</v>
      </c>
      <c r="AG4797">
        <v>18</v>
      </c>
      <c r="AH4797" t="e">
        <f>VLOOKUP(AF4797,关卡难度线!B:H,11,0)</f>
        <v>#N/A</v>
      </c>
    </row>
    <row r="4798" spans="14:34">
      <c r="N4798" s="14">
        <v>100736</v>
      </c>
      <c r="O4798">
        <v>11</v>
      </c>
      <c r="P4798">
        <v>100738</v>
      </c>
      <c r="Q4798">
        <v>12</v>
      </c>
      <c r="R4798">
        <v>100737</v>
      </c>
      <c r="S4798">
        <v>13</v>
      </c>
      <c r="T4798">
        <v>100737</v>
      </c>
      <c r="U4798">
        <v>14</v>
      </c>
      <c r="V4798">
        <v>100736</v>
      </c>
      <c r="W4798">
        <v>15</v>
      </c>
      <c r="X4798">
        <v>100738</v>
      </c>
      <c r="Y4798">
        <v>16</v>
      </c>
      <c r="Z4798">
        <v>100738</v>
      </c>
      <c r="AA4798">
        <v>17</v>
      </c>
      <c r="AB4798">
        <v>100736</v>
      </c>
      <c r="AC4798">
        <v>19</v>
      </c>
      <c r="AD4798">
        <v>100737</v>
      </c>
      <c r="AE4798">
        <v>20</v>
      </c>
      <c r="AF4798">
        <v>202458</v>
      </c>
      <c r="AG4798">
        <v>18</v>
      </c>
      <c r="AH4798" t="e">
        <f>VLOOKUP(AF4798,关卡难度线!B:H,11,0)</f>
        <v>#N/A</v>
      </c>
    </row>
    <row r="4799" spans="14:34">
      <c r="N4799" s="14">
        <v>100736</v>
      </c>
      <c r="O4799">
        <v>11</v>
      </c>
      <c r="P4799">
        <v>100737</v>
      </c>
      <c r="Q4799">
        <v>12</v>
      </c>
      <c r="R4799">
        <v>100737</v>
      </c>
      <c r="S4799">
        <v>13</v>
      </c>
      <c r="T4799">
        <v>100738</v>
      </c>
      <c r="U4799">
        <v>14</v>
      </c>
      <c r="V4799">
        <v>100736</v>
      </c>
      <c r="W4799">
        <v>15</v>
      </c>
      <c r="X4799">
        <v>100737</v>
      </c>
      <c r="Y4799">
        <v>16</v>
      </c>
      <c r="Z4799">
        <v>100738</v>
      </c>
      <c r="AA4799">
        <v>17</v>
      </c>
      <c r="AB4799">
        <v>100737</v>
      </c>
      <c r="AC4799">
        <v>19</v>
      </c>
      <c r="AD4799">
        <v>100737</v>
      </c>
      <c r="AE4799">
        <v>20</v>
      </c>
      <c r="AF4799">
        <v>202459</v>
      </c>
      <c r="AG4799">
        <v>18</v>
      </c>
      <c r="AH4799" t="e">
        <f>VLOOKUP(AF4799,关卡难度线!B:H,11,0)</f>
        <v>#N/A</v>
      </c>
    </row>
    <row r="4800" spans="14:34">
      <c r="N4800" s="14">
        <v>100736</v>
      </c>
      <c r="O4800">
        <v>11</v>
      </c>
      <c r="P4800">
        <v>100737</v>
      </c>
      <c r="Q4800">
        <v>12</v>
      </c>
      <c r="R4800">
        <v>100737</v>
      </c>
      <c r="S4800">
        <v>13</v>
      </c>
      <c r="T4800">
        <v>100738</v>
      </c>
      <c r="U4800">
        <v>14</v>
      </c>
      <c r="V4800">
        <v>100738</v>
      </c>
      <c r="W4800">
        <v>15</v>
      </c>
      <c r="X4800">
        <v>100738</v>
      </c>
      <c r="Y4800">
        <v>16</v>
      </c>
      <c r="Z4800">
        <v>100737</v>
      </c>
      <c r="AA4800">
        <v>17</v>
      </c>
      <c r="AB4800">
        <v>100738</v>
      </c>
      <c r="AC4800">
        <v>19</v>
      </c>
      <c r="AD4800">
        <v>100738</v>
      </c>
      <c r="AE4800">
        <v>20</v>
      </c>
      <c r="AF4800">
        <v>202460</v>
      </c>
      <c r="AG4800">
        <v>18</v>
      </c>
      <c r="AH4800" t="e">
        <f>VLOOKUP(AF4800,关卡难度线!B:H,11,0)</f>
        <v>#N/A</v>
      </c>
    </row>
    <row r="4801" spans="14:34">
      <c r="N4801" s="14">
        <v>100740</v>
      </c>
      <c r="O4801">
        <v>11</v>
      </c>
      <c r="P4801">
        <v>100740</v>
      </c>
      <c r="Q4801">
        <v>12</v>
      </c>
      <c r="R4801">
        <v>100740</v>
      </c>
      <c r="S4801">
        <v>13</v>
      </c>
      <c r="T4801">
        <v>100741</v>
      </c>
      <c r="U4801">
        <v>14</v>
      </c>
      <c r="V4801">
        <v>100740</v>
      </c>
      <c r="W4801">
        <v>15</v>
      </c>
      <c r="X4801">
        <v>100739</v>
      </c>
      <c r="Y4801">
        <v>16</v>
      </c>
      <c r="Z4801">
        <v>100739</v>
      </c>
      <c r="AA4801">
        <v>17</v>
      </c>
      <c r="AB4801">
        <v>100740</v>
      </c>
      <c r="AC4801">
        <v>19</v>
      </c>
      <c r="AD4801">
        <v>100741</v>
      </c>
      <c r="AE4801">
        <v>20</v>
      </c>
      <c r="AF4801">
        <v>202461</v>
      </c>
      <c r="AG4801">
        <v>18</v>
      </c>
      <c r="AH4801" t="e">
        <f>VLOOKUP(AF4801,关卡难度线!B:H,11,0)</f>
        <v>#N/A</v>
      </c>
    </row>
    <row r="4802" spans="14:34">
      <c r="N4802" s="14">
        <v>100740</v>
      </c>
      <c r="O4802">
        <v>11</v>
      </c>
      <c r="P4802">
        <v>100741</v>
      </c>
      <c r="Q4802">
        <v>12</v>
      </c>
      <c r="R4802">
        <v>100739</v>
      </c>
      <c r="S4802">
        <v>13</v>
      </c>
      <c r="T4802">
        <v>100739</v>
      </c>
      <c r="U4802">
        <v>14</v>
      </c>
      <c r="V4802">
        <v>100741</v>
      </c>
      <c r="W4802">
        <v>15</v>
      </c>
      <c r="X4802">
        <v>100741</v>
      </c>
      <c r="Y4802">
        <v>16</v>
      </c>
      <c r="Z4802">
        <v>100739</v>
      </c>
      <c r="AA4802">
        <v>17</v>
      </c>
      <c r="AB4802">
        <v>100740</v>
      </c>
      <c r="AC4802">
        <v>19</v>
      </c>
      <c r="AD4802">
        <v>100741</v>
      </c>
      <c r="AE4802">
        <v>20</v>
      </c>
      <c r="AF4802">
        <v>202462</v>
      </c>
      <c r="AG4802">
        <v>18</v>
      </c>
      <c r="AH4802" t="e">
        <f>VLOOKUP(AF4802,关卡难度线!B:H,11,0)</f>
        <v>#N/A</v>
      </c>
    </row>
    <row r="4803" spans="14:34">
      <c r="N4803" s="14">
        <v>100741</v>
      </c>
      <c r="O4803">
        <v>11</v>
      </c>
      <c r="P4803">
        <v>100739</v>
      </c>
      <c r="Q4803">
        <v>12</v>
      </c>
      <c r="R4803">
        <v>100740</v>
      </c>
      <c r="S4803">
        <v>13</v>
      </c>
      <c r="T4803">
        <v>100740</v>
      </c>
      <c r="U4803">
        <v>14</v>
      </c>
      <c r="V4803">
        <v>100739</v>
      </c>
      <c r="W4803">
        <v>15</v>
      </c>
      <c r="X4803">
        <v>100739</v>
      </c>
      <c r="Y4803">
        <v>16</v>
      </c>
      <c r="Z4803">
        <v>100741</v>
      </c>
      <c r="AA4803">
        <v>17</v>
      </c>
      <c r="AB4803">
        <v>100741</v>
      </c>
      <c r="AC4803">
        <v>19</v>
      </c>
      <c r="AD4803">
        <v>100741</v>
      </c>
      <c r="AE4803">
        <v>20</v>
      </c>
      <c r="AF4803">
        <v>202463</v>
      </c>
      <c r="AG4803">
        <v>18</v>
      </c>
      <c r="AH4803" t="e">
        <f>VLOOKUP(AF4803,关卡难度线!B:H,11,0)</f>
        <v>#N/A</v>
      </c>
    </row>
    <row r="4804" spans="14:34">
      <c r="N4804" s="14">
        <v>100740</v>
      </c>
      <c r="O4804">
        <v>11</v>
      </c>
      <c r="P4804">
        <v>100739</v>
      </c>
      <c r="Q4804">
        <v>12</v>
      </c>
      <c r="R4804">
        <v>100741</v>
      </c>
      <c r="S4804">
        <v>13</v>
      </c>
      <c r="T4804">
        <v>100739</v>
      </c>
      <c r="U4804">
        <v>14</v>
      </c>
      <c r="V4804">
        <v>100739</v>
      </c>
      <c r="W4804">
        <v>15</v>
      </c>
      <c r="X4804">
        <v>100739</v>
      </c>
      <c r="Y4804">
        <v>16</v>
      </c>
      <c r="Z4804">
        <v>100741</v>
      </c>
      <c r="AA4804">
        <v>17</v>
      </c>
      <c r="AB4804">
        <v>100741</v>
      </c>
      <c r="AC4804">
        <v>19</v>
      </c>
      <c r="AD4804">
        <v>100740</v>
      </c>
      <c r="AE4804">
        <v>20</v>
      </c>
      <c r="AF4804">
        <v>202464</v>
      </c>
      <c r="AG4804">
        <v>18</v>
      </c>
      <c r="AH4804" t="e">
        <f>VLOOKUP(AF4804,关卡难度线!B:H,11,0)</f>
        <v>#N/A</v>
      </c>
    </row>
    <row r="4805" spans="14:34">
      <c r="N4805" s="14">
        <v>100741</v>
      </c>
      <c r="O4805">
        <v>11</v>
      </c>
      <c r="P4805">
        <v>100739</v>
      </c>
      <c r="Q4805">
        <v>12</v>
      </c>
      <c r="R4805">
        <v>100740</v>
      </c>
      <c r="S4805">
        <v>13</v>
      </c>
      <c r="T4805">
        <v>100740</v>
      </c>
      <c r="U4805">
        <v>14</v>
      </c>
      <c r="V4805">
        <v>100741</v>
      </c>
      <c r="W4805">
        <v>15</v>
      </c>
      <c r="X4805">
        <v>100741</v>
      </c>
      <c r="Y4805">
        <v>16</v>
      </c>
      <c r="Z4805">
        <v>100739</v>
      </c>
      <c r="AA4805">
        <v>17</v>
      </c>
      <c r="AB4805">
        <v>100740</v>
      </c>
      <c r="AC4805">
        <v>19</v>
      </c>
      <c r="AD4805">
        <v>100739</v>
      </c>
      <c r="AE4805">
        <v>20</v>
      </c>
      <c r="AF4805">
        <v>202465</v>
      </c>
      <c r="AG4805">
        <v>18</v>
      </c>
      <c r="AH4805" t="e">
        <f>VLOOKUP(AF4805,关卡难度线!B:H,11,0)</f>
        <v>#N/A</v>
      </c>
    </row>
    <row r="4806" spans="14:34">
      <c r="N4806" s="14">
        <v>100740</v>
      </c>
      <c r="O4806">
        <v>11</v>
      </c>
      <c r="P4806">
        <v>100741</v>
      </c>
      <c r="Q4806">
        <v>12</v>
      </c>
      <c r="R4806">
        <v>100741</v>
      </c>
      <c r="S4806">
        <v>13</v>
      </c>
      <c r="T4806">
        <v>100741</v>
      </c>
      <c r="U4806">
        <v>14</v>
      </c>
      <c r="V4806">
        <v>100739</v>
      </c>
      <c r="W4806">
        <v>15</v>
      </c>
      <c r="X4806">
        <v>100739</v>
      </c>
      <c r="Y4806">
        <v>16</v>
      </c>
      <c r="Z4806">
        <v>100741</v>
      </c>
      <c r="AA4806">
        <v>17</v>
      </c>
      <c r="AB4806">
        <v>100739</v>
      </c>
      <c r="AC4806">
        <v>19</v>
      </c>
      <c r="AD4806">
        <v>100741</v>
      </c>
      <c r="AE4806">
        <v>20</v>
      </c>
      <c r="AF4806">
        <v>202466</v>
      </c>
      <c r="AG4806">
        <v>18</v>
      </c>
      <c r="AH4806" t="e">
        <f>VLOOKUP(AF4806,关卡难度线!B:H,11,0)</f>
        <v>#N/A</v>
      </c>
    </row>
    <row r="4807" spans="14:34">
      <c r="N4807" s="14">
        <v>100740</v>
      </c>
      <c r="O4807">
        <v>11</v>
      </c>
      <c r="P4807">
        <v>100740</v>
      </c>
      <c r="Q4807">
        <v>12</v>
      </c>
      <c r="R4807">
        <v>100740</v>
      </c>
      <c r="S4807">
        <v>13</v>
      </c>
      <c r="T4807">
        <v>100739</v>
      </c>
      <c r="U4807">
        <v>14</v>
      </c>
      <c r="V4807">
        <v>100741</v>
      </c>
      <c r="W4807">
        <v>15</v>
      </c>
      <c r="X4807">
        <v>100739</v>
      </c>
      <c r="Y4807">
        <v>16</v>
      </c>
      <c r="Z4807">
        <v>100740</v>
      </c>
      <c r="AA4807">
        <v>17</v>
      </c>
      <c r="AB4807">
        <v>100741</v>
      </c>
      <c r="AC4807">
        <v>19</v>
      </c>
      <c r="AD4807">
        <v>100741</v>
      </c>
      <c r="AE4807">
        <v>20</v>
      </c>
      <c r="AF4807">
        <v>202467</v>
      </c>
      <c r="AG4807">
        <v>18</v>
      </c>
      <c r="AH4807" t="e">
        <f>VLOOKUP(AF4807,关卡难度线!B:H,11,0)</f>
        <v>#N/A</v>
      </c>
    </row>
    <row r="4808" spans="14:34">
      <c r="N4808" s="14">
        <v>100739</v>
      </c>
      <c r="O4808">
        <v>11</v>
      </c>
      <c r="P4808">
        <v>100739</v>
      </c>
      <c r="Q4808">
        <v>12</v>
      </c>
      <c r="R4808">
        <v>100741</v>
      </c>
      <c r="S4808">
        <v>13</v>
      </c>
      <c r="T4808">
        <v>100741</v>
      </c>
      <c r="U4808">
        <v>14</v>
      </c>
      <c r="V4808">
        <v>100740</v>
      </c>
      <c r="W4808">
        <v>15</v>
      </c>
      <c r="X4808">
        <v>100741</v>
      </c>
      <c r="Y4808">
        <v>16</v>
      </c>
      <c r="Z4808">
        <v>100739</v>
      </c>
      <c r="AA4808">
        <v>17</v>
      </c>
      <c r="AB4808">
        <v>100741</v>
      </c>
      <c r="AC4808">
        <v>19</v>
      </c>
      <c r="AD4808">
        <v>100740</v>
      </c>
      <c r="AE4808">
        <v>20</v>
      </c>
      <c r="AF4808">
        <v>202468</v>
      </c>
      <c r="AG4808">
        <v>18</v>
      </c>
      <c r="AH4808" t="e">
        <f>VLOOKUP(AF4808,关卡难度线!B:H,11,0)</f>
        <v>#N/A</v>
      </c>
    </row>
    <row r="4809" spans="14:34">
      <c r="N4809" s="14">
        <v>100741</v>
      </c>
      <c r="O4809">
        <v>11</v>
      </c>
      <c r="P4809">
        <v>100741</v>
      </c>
      <c r="Q4809">
        <v>12</v>
      </c>
      <c r="R4809">
        <v>100740</v>
      </c>
      <c r="S4809">
        <v>13</v>
      </c>
      <c r="T4809">
        <v>100739</v>
      </c>
      <c r="U4809">
        <v>14</v>
      </c>
      <c r="V4809">
        <v>100741</v>
      </c>
      <c r="W4809">
        <v>15</v>
      </c>
      <c r="X4809">
        <v>100739</v>
      </c>
      <c r="Y4809">
        <v>16</v>
      </c>
      <c r="Z4809">
        <v>100741</v>
      </c>
      <c r="AA4809">
        <v>17</v>
      </c>
      <c r="AB4809">
        <v>100741</v>
      </c>
      <c r="AC4809">
        <v>19</v>
      </c>
      <c r="AD4809">
        <v>100740</v>
      </c>
      <c r="AE4809">
        <v>20</v>
      </c>
      <c r="AF4809">
        <v>202469</v>
      </c>
      <c r="AG4809">
        <v>18</v>
      </c>
      <c r="AH4809" t="e">
        <f>VLOOKUP(AF4809,关卡难度线!B:H,11,0)</f>
        <v>#N/A</v>
      </c>
    </row>
    <row r="4810" spans="14:34">
      <c r="N4810" s="14">
        <v>100740</v>
      </c>
      <c r="O4810">
        <v>11</v>
      </c>
      <c r="P4810">
        <v>100739</v>
      </c>
      <c r="Q4810">
        <v>12</v>
      </c>
      <c r="R4810">
        <v>100741</v>
      </c>
      <c r="S4810">
        <v>13</v>
      </c>
      <c r="T4810">
        <v>100740</v>
      </c>
      <c r="U4810">
        <v>14</v>
      </c>
      <c r="V4810">
        <v>100739</v>
      </c>
      <c r="W4810">
        <v>15</v>
      </c>
      <c r="X4810">
        <v>100741</v>
      </c>
      <c r="Y4810">
        <v>16</v>
      </c>
      <c r="Z4810">
        <v>100740</v>
      </c>
      <c r="AA4810">
        <v>17</v>
      </c>
      <c r="AB4810">
        <v>100740</v>
      </c>
      <c r="AC4810">
        <v>19</v>
      </c>
      <c r="AD4810">
        <v>100741</v>
      </c>
      <c r="AE4810">
        <v>20</v>
      </c>
      <c r="AF4810">
        <v>202470</v>
      </c>
      <c r="AG4810">
        <v>18</v>
      </c>
      <c r="AH4810" t="e">
        <f>VLOOKUP(AF4810,关卡难度线!B:H,11,0)</f>
        <v>#N/A</v>
      </c>
    </row>
    <row r="4811" spans="14:34">
      <c r="N4811" s="14">
        <v>100740</v>
      </c>
      <c r="O4811">
        <v>11</v>
      </c>
      <c r="P4811">
        <v>100740</v>
      </c>
      <c r="Q4811">
        <v>12</v>
      </c>
      <c r="R4811">
        <v>100740</v>
      </c>
      <c r="S4811">
        <v>13</v>
      </c>
      <c r="T4811">
        <v>100741</v>
      </c>
      <c r="U4811">
        <v>14</v>
      </c>
      <c r="V4811">
        <v>100740</v>
      </c>
      <c r="W4811">
        <v>15</v>
      </c>
      <c r="X4811">
        <v>100739</v>
      </c>
      <c r="Y4811">
        <v>16</v>
      </c>
      <c r="Z4811">
        <v>100739</v>
      </c>
      <c r="AA4811">
        <v>17</v>
      </c>
      <c r="AB4811">
        <v>100740</v>
      </c>
      <c r="AC4811">
        <v>19</v>
      </c>
      <c r="AD4811">
        <v>100741</v>
      </c>
      <c r="AE4811">
        <v>20</v>
      </c>
      <c r="AF4811">
        <v>202461</v>
      </c>
      <c r="AG4811">
        <v>18</v>
      </c>
      <c r="AH4811" t="e">
        <f>VLOOKUP(AF4811,关卡难度线!B:H,11,0)</f>
        <v>#N/A</v>
      </c>
    </row>
    <row r="4812" spans="14:34">
      <c r="N4812" s="14">
        <v>100740</v>
      </c>
      <c r="O4812">
        <v>11</v>
      </c>
      <c r="P4812">
        <v>100741</v>
      </c>
      <c r="Q4812">
        <v>12</v>
      </c>
      <c r="R4812">
        <v>100739</v>
      </c>
      <c r="S4812">
        <v>13</v>
      </c>
      <c r="T4812">
        <v>100739</v>
      </c>
      <c r="U4812">
        <v>14</v>
      </c>
      <c r="V4812">
        <v>100741</v>
      </c>
      <c r="W4812">
        <v>15</v>
      </c>
      <c r="X4812">
        <v>100741</v>
      </c>
      <c r="Y4812">
        <v>16</v>
      </c>
      <c r="Z4812">
        <v>100739</v>
      </c>
      <c r="AA4812">
        <v>17</v>
      </c>
      <c r="AB4812">
        <v>100740</v>
      </c>
      <c r="AC4812">
        <v>19</v>
      </c>
      <c r="AD4812">
        <v>100741</v>
      </c>
      <c r="AE4812">
        <v>20</v>
      </c>
      <c r="AF4812">
        <v>202462</v>
      </c>
      <c r="AG4812">
        <v>18</v>
      </c>
      <c r="AH4812" t="e">
        <f>VLOOKUP(AF4812,关卡难度线!B:H,11,0)</f>
        <v>#N/A</v>
      </c>
    </row>
    <row r="4813" spans="14:34">
      <c r="N4813" s="14">
        <v>100741</v>
      </c>
      <c r="O4813">
        <v>11</v>
      </c>
      <c r="P4813">
        <v>100739</v>
      </c>
      <c r="Q4813">
        <v>12</v>
      </c>
      <c r="R4813">
        <v>100740</v>
      </c>
      <c r="S4813">
        <v>13</v>
      </c>
      <c r="T4813">
        <v>100740</v>
      </c>
      <c r="U4813">
        <v>14</v>
      </c>
      <c r="V4813">
        <v>100739</v>
      </c>
      <c r="W4813">
        <v>15</v>
      </c>
      <c r="X4813">
        <v>100739</v>
      </c>
      <c r="Y4813">
        <v>16</v>
      </c>
      <c r="Z4813">
        <v>100741</v>
      </c>
      <c r="AA4813">
        <v>17</v>
      </c>
      <c r="AB4813">
        <v>100741</v>
      </c>
      <c r="AC4813">
        <v>19</v>
      </c>
      <c r="AD4813">
        <v>100741</v>
      </c>
      <c r="AE4813">
        <v>20</v>
      </c>
      <c r="AF4813">
        <v>202463</v>
      </c>
      <c r="AG4813">
        <v>18</v>
      </c>
      <c r="AH4813" t="e">
        <f>VLOOKUP(AF4813,关卡难度线!B:H,11,0)</f>
        <v>#N/A</v>
      </c>
    </row>
    <row r="4814" spans="14:34">
      <c r="N4814" s="14">
        <v>100740</v>
      </c>
      <c r="O4814">
        <v>11</v>
      </c>
      <c r="P4814">
        <v>100739</v>
      </c>
      <c r="Q4814">
        <v>12</v>
      </c>
      <c r="R4814">
        <v>100741</v>
      </c>
      <c r="S4814">
        <v>13</v>
      </c>
      <c r="T4814">
        <v>100739</v>
      </c>
      <c r="U4814">
        <v>14</v>
      </c>
      <c r="V4814">
        <v>100739</v>
      </c>
      <c r="W4814">
        <v>15</v>
      </c>
      <c r="X4814">
        <v>100739</v>
      </c>
      <c r="Y4814">
        <v>16</v>
      </c>
      <c r="Z4814">
        <v>100741</v>
      </c>
      <c r="AA4814">
        <v>17</v>
      </c>
      <c r="AB4814">
        <v>100741</v>
      </c>
      <c r="AC4814">
        <v>19</v>
      </c>
      <c r="AD4814">
        <v>100740</v>
      </c>
      <c r="AE4814">
        <v>20</v>
      </c>
      <c r="AF4814">
        <v>202464</v>
      </c>
      <c r="AG4814">
        <v>18</v>
      </c>
      <c r="AH4814" t="e">
        <f>VLOOKUP(AF4814,关卡难度线!B:H,11,0)</f>
        <v>#N/A</v>
      </c>
    </row>
    <row r="4815" spans="14:34">
      <c r="N4815" s="14">
        <v>100741</v>
      </c>
      <c r="O4815">
        <v>11</v>
      </c>
      <c r="P4815">
        <v>100739</v>
      </c>
      <c r="Q4815">
        <v>12</v>
      </c>
      <c r="R4815">
        <v>100740</v>
      </c>
      <c r="S4815">
        <v>13</v>
      </c>
      <c r="T4815">
        <v>100740</v>
      </c>
      <c r="U4815">
        <v>14</v>
      </c>
      <c r="V4815">
        <v>100741</v>
      </c>
      <c r="W4815">
        <v>15</v>
      </c>
      <c r="X4815">
        <v>100741</v>
      </c>
      <c r="Y4815">
        <v>16</v>
      </c>
      <c r="Z4815">
        <v>100739</v>
      </c>
      <c r="AA4815">
        <v>17</v>
      </c>
      <c r="AB4815">
        <v>100740</v>
      </c>
      <c r="AC4815">
        <v>19</v>
      </c>
      <c r="AD4815">
        <v>100739</v>
      </c>
      <c r="AE4815">
        <v>20</v>
      </c>
      <c r="AF4815">
        <v>202465</v>
      </c>
      <c r="AG4815">
        <v>18</v>
      </c>
      <c r="AH4815" t="e">
        <f>VLOOKUP(AF4815,关卡难度线!B:H,11,0)</f>
        <v>#N/A</v>
      </c>
    </row>
    <row r="4816" spans="14:34">
      <c r="N4816" s="14">
        <v>100740</v>
      </c>
      <c r="O4816">
        <v>11</v>
      </c>
      <c r="P4816">
        <v>100741</v>
      </c>
      <c r="Q4816">
        <v>12</v>
      </c>
      <c r="R4816">
        <v>100741</v>
      </c>
      <c r="S4816">
        <v>13</v>
      </c>
      <c r="T4816">
        <v>100741</v>
      </c>
      <c r="U4816">
        <v>14</v>
      </c>
      <c r="V4816">
        <v>100739</v>
      </c>
      <c r="W4816">
        <v>15</v>
      </c>
      <c r="X4816">
        <v>100739</v>
      </c>
      <c r="Y4816">
        <v>16</v>
      </c>
      <c r="Z4816">
        <v>100741</v>
      </c>
      <c r="AA4816">
        <v>17</v>
      </c>
      <c r="AB4816">
        <v>100739</v>
      </c>
      <c r="AC4816">
        <v>19</v>
      </c>
      <c r="AD4816">
        <v>100741</v>
      </c>
      <c r="AE4816">
        <v>20</v>
      </c>
      <c r="AF4816">
        <v>202466</v>
      </c>
      <c r="AG4816">
        <v>18</v>
      </c>
      <c r="AH4816" t="e">
        <f>VLOOKUP(AF4816,关卡难度线!B:H,11,0)</f>
        <v>#N/A</v>
      </c>
    </row>
    <row r="4817" spans="14:34">
      <c r="N4817" s="14">
        <v>100740</v>
      </c>
      <c r="O4817">
        <v>11</v>
      </c>
      <c r="P4817">
        <v>100740</v>
      </c>
      <c r="Q4817">
        <v>12</v>
      </c>
      <c r="R4817">
        <v>100740</v>
      </c>
      <c r="S4817">
        <v>13</v>
      </c>
      <c r="T4817">
        <v>100739</v>
      </c>
      <c r="U4817">
        <v>14</v>
      </c>
      <c r="V4817">
        <v>100741</v>
      </c>
      <c r="W4817">
        <v>15</v>
      </c>
      <c r="X4817">
        <v>100739</v>
      </c>
      <c r="Y4817">
        <v>16</v>
      </c>
      <c r="Z4817">
        <v>100740</v>
      </c>
      <c r="AA4817">
        <v>17</v>
      </c>
      <c r="AB4817">
        <v>100741</v>
      </c>
      <c r="AC4817">
        <v>19</v>
      </c>
      <c r="AD4817">
        <v>100741</v>
      </c>
      <c r="AE4817">
        <v>20</v>
      </c>
      <c r="AF4817">
        <v>202467</v>
      </c>
      <c r="AG4817">
        <v>18</v>
      </c>
      <c r="AH4817" t="e">
        <f>VLOOKUP(AF4817,关卡难度线!B:H,11,0)</f>
        <v>#N/A</v>
      </c>
    </row>
    <row r="4818" spans="14:34">
      <c r="N4818" s="14">
        <v>100739</v>
      </c>
      <c r="O4818">
        <v>11</v>
      </c>
      <c r="P4818">
        <v>100739</v>
      </c>
      <c r="Q4818">
        <v>12</v>
      </c>
      <c r="R4818">
        <v>100741</v>
      </c>
      <c r="S4818">
        <v>13</v>
      </c>
      <c r="T4818">
        <v>100741</v>
      </c>
      <c r="U4818">
        <v>14</v>
      </c>
      <c r="V4818">
        <v>100740</v>
      </c>
      <c r="W4818">
        <v>15</v>
      </c>
      <c r="X4818">
        <v>100741</v>
      </c>
      <c r="Y4818">
        <v>16</v>
      </c>
      <c r="Z4818">
        <v>100739</v>
      </c>
      <c r="AA4818">
        <v>17</v>
      </c>
      <c r="AB4818">
        <v>100741</v>
      </c>
      <c r="AC4818">
        <v>19</v>
      </c>
      <c r="AD4818">
        <v>100740</v>
      </c>
      <c r="AE4818">
        <v>20</v>
      </c>
      <c r="AF4818">
        <v>202468</v>
      </c>
      <c r="AG4818">
        <v>18</v>
      </c>
      <c r="AH4818" t="e">
        <f>VLOOKUP(AF4818,关卡难度线!B:H,11,0)</f>
        <v>#N/A</v>
      </c>
    </row>
    <row r="4819" spans="14:34">
      <c r="N4819" s="14">
        <v>100741</v>
      </c>
      <c r="O4819">
        <v>11</v>
      </c>
      <c r="P4819">
        <v>100741</v>
      </c>
      <c r="Q4819">
        <v>12</v>
      </c>
      <c r="R4819">
        <v>100740</v>
      </c>
      <c r="S4819">
        <v>13</v>
      </c>
      <c r="T4819">
        <v>100739</v>
      </c>
      <c r="U4819">
        <v>14</v>
      </c>
      <c r="V4819">
        <v>100741</v>
      </c>
      <c r="W4819">
        <v>15</v>
      </c>
      <c r="X4819">
        <v>100739</v>
      </c>
      <c r="Y4819">
        <v>16</v>
      </c>
      <c r="Z4819">
        <v>100741</v>
      </c>
      <c r="AA4819">
        <v>17</v>
      </c>
      <c r="AB4819">
        <v>100741</v>
      </c>
      <c r="AC4819">
        <v>19</v>
      </c>
      <c r="AD4819">
        <v>100740</v>
      </c>
      <c r="AE4819">
        <v>20</v>
      </c>
      <c r="AF4819">
        <v>202469</v>
      </c>
      <c r="AG4819">
        <v>18</v>
      </c>
      <c r="AH4819" t="e">
        <f>VLOOKUP(AF4819,关卡难度线!B:H,11,0)</f>
        <v>#N/A</v>
      </c>
    </row>
    <row r="4820" spans="14:34">
      <c r="N4820" s="14">
        <v>100740</v>
      </c>
      <c r="O4820">
        <v>11</v>
      </c>
      <c r="P4820">
        <v>100739</v>
      </c>
      <c r="Q4820">
        <v>12</v>
      </c>
      <c r="R4820">
        <v>100741</v>
      </c>
      <c r="S4820">
        <v>13</v>
      </c>
      <c r="T4820">
        <v>100740</v>
      </c>
      <c r="U4820">
        <v>14</v>
      </c>
      <c r="V4820">
        <v>100739</v>
      </c>
      <c r="W4820">
        <v>15</v>
      </c>
      <c r="X4820">
        <v>100741</v>
      </c>
      <c r="Y4820">
        <v>16</v>
      </c>
      <c r="Z4820">
        <v>100740</v>
      </c>
      <c r="AA4820">
        <v>17</v>
      </c>
      <c r="AB4820">
        <v>100740</v>
      </c>
      <c r="AC4820">
        <v>19</v>
      </c>
      <c r="AD4820">
        <v>100741</v>
      </c>
      <c r="AE4820">
        <v>20</v>
      </c>
      <c r="AF4820">
        <v>202470</v>
      </c>
      <c r="AG4820">
        <v>18</v>
      </c>
      <c r="AH4820" t="e">
        <f>VLOOKUP(AF4820,关卡难度线!B:H,11,0)</f>
        <v>#N/A</v>
      </c>
    </row>
    <row r="4821" spans="14:34">
      <c r="N4821" s="14">
        <v>100742</v>
      </c>
      <c r="O4821">
        <v>11</v>
      </c>
      <c r="P4821">
        <v>100743</v>
      </c>
      <c r="Q4821">
        <v>12</v>
      </c>
      <c r="R4821">
        <v>100743</v>
      </c>
      <c r="S4821">
        <v>13</v>
      </c>
      <c r="T4821">
        <v>100743</v>
      </c>
      <c r="U4821">
        <v>14</v>
      </c>
      <c r="V4821">
        <v>100744</v>
      </c>
      <c r="W4821">
        <v>15</v>
      </c>
      <c r="X4821">
        <v>100742</v>
      </c>
      <c r="Y4821">
        <v>16</v>
      </c>
      <c r="Z4821">
        <v>100744</v>
      </c>
      <c r="AA4821">
        <v>17</v>
      </c>
      <c r="AB4821">
        <v>100742</v>
      </c>
      <c r="AC4821">
        <v>19</v>
      </c>
      <c r="AD4821">
        <v>100742</v>
      </c>
      <c r="AE4821">
        <v>20</v>
      </c>
      <c r="AF4821">
        <v>202471</v>
      </c>
      <c r="AG4821">
        <v>18</v>
      </c>
      <c r="AH4821" t="e">
        <f>VLOOKUP(AF4821,关卡难度线!B:H,11,0)</f>
        <v>#N/A</v>
      </c>
    </row>
    <row r="4822" spans="14:34">
      <c r="N4822" s="14">
        <v>100742</v>
      </c>
      <c r="O4822">
        <v>11</v>
      </c>
      <c r="P4822">
        <v>100744</v>
      </c>
      <c r="Q4822">
        <v>12</v>
      </c>
      <c r="R4822">
        <v>100743</v>
      </c>
      <c r="S4822">
        <v>13</v>
      </c>
      <c r="T4822">
        <v>100743</v>
      </c>
      <c r="U4822">
        <v>14</v>
      </c>
      <c r="V4822">
        <v>100743</v>
      </c>
      <c r="W4822">
        <v>15</v>
      </c>
      <c r="X4822">
        <v>100744</v>
      </c>
      <c r="Y4822">
        <v>16</v>
      </c>
      <c r="Z4822">
        <v>100742</v>
      </c>
      <c r="AA4822">
        <v>17</v>
      </c>
      <c r="AB4822">
        <v>100743</v>
      </c>
      <c r="AC4822">
        <v>19</v>
      </c>
      <c r="AD4822">
        <v>100743</v>
      </c>
      <c r="AE4822">
        <v>20</v>
      </c>
      <c r="AF4822">
        <v>202472</v>
      </c>
      <c r="AG4822">
        <v>18</v>
      </c>
      <c r="AH4822" t="e">
        <f>VLOOKUP(AF4822,关卡难度线!B:H,11,0)</f>
        <v>#N/A</v>
      </c>
    </row>
    <row r="4823" spans="14:34">
      <c r="N4823" s="14">
        <v>100742</v>
      </c>
      <c r="O4823">
        <v>11</v>
      </c>
      <c r="P4823">
        <v>100743</v>
      </c>
      <c r="Q4823">
        <v>12</v>
      </c>
      <c r="R4823">
        <v>100742</v>
      </c>
      <c r="S4823">
        <v>13</v>
      </c>
      <c r="T4823">
        <v>100743</v>
      </c>
      <c r="U4823">
        <v>14</v>
      </c>
      <c r="V4823">
        <v>100744</v>
      </c>
      <c r="W4823">
        <v>15</v>
      </c>
      <c r="X4823">
        <v>100743</v>
      </c>
      <c r="Y4823">
        <v>16</v>
      </c>
      <c r="Z4823">
        <v>100742</v>
      </c>
      <c r="AA4823">
        <v>17</v>
      </c>
      <c r="AB4823">
        <v>100743</v>
      </c>
      <c r="AC4823">
        <v>19</v>
      </c>
      <c r="AD4823">
        <v>100742</v>
      </c>
      <c r="AE4823">
        <v>20</v>
      </c>
      <c r="AF4823">
        <v>202473</v>
      </c>
      <c r="AG4823">
        <v>18</v>
      </c>
      <c r="AH4823" t="e">
        <f>VLOOKUP(AF4823,关卡难度线!B:H,11,0)</f>
        <v>#N/A</v>
      </c>
    </row>
    <row r="4824" spans="14:34">
      <c r="N4824" s="14">
        <v>100742</v>
      </c>
      <c r="O4824">
        <v>11</v>
      </c>
      <c r="P4824">
        <v>100743</v>
      </c>
      <c r="Q4824">
        <v>12</v>
      </c>
      <c r="R4824">
        <v>100742</v>
      </c>
      <c r="S4824">
        <v>13</v>
      </c>
      <c r="T4824">
        <v>100743</v>
      </c>
      <c r="U4824">
        <v>14</v>
      </c>
      <c r="V4824">
        <v>100743</v>
      </c>
      <c r="W4824">
        <v>15</v>
      </c>
      <c r="X4824">
        <v>100742</v>
      </c>
      <c r="Y4824">
        <v>16</v>
      </c>
      <c r="Z4824">
        <v>100744</v>
      </c>
      <c r="AA4824">
        <v>17</v>
      </c>
      <c r="AB4824">
        <v>100743</v>
      </c>
      <c r="AC4824">
        <v>19</v>
      </c>
      <c r="AD4824">
        <v>100743</v>
      </c>
      <c r="AE4824">
        <v>20</v>
      </c>
      <c r="AF4824">
        <v>202474</v>
      </c>
      <c r="AG4824">
        <v>18</v>
      </c>
      <c r="AH4824" t="e">
        <f>VLOOKUP(AF4824,关卡难度线!B:H,11,0)</f>
        <v>#N/A</v>
      </c>
    </row>
    <row r="4825" spans="14:34">
      <c r="N4825" s="14">
        <v>100744</v>
      </c>
      <c r="O4825">
        <v>11</v>
      </c>
      <c r="P4825">
        <v>100743</v>
      </c>
      <c r="Q4825">
        <v>12</v>
      </c>
      <c r="R4825">
        <v>100742</v>
      </c>
      <c r="S4825">
        <v>13</v>
      </c>
      <c r="T4825">
        <v>100742</v>
      </c>
      <c r="U4825">
        <v>14</v>
      </c>
      <c r="V4825">
        <v>100744</v>
      </c>
      <c r="W4825">
        <v>15</v>
      </c>
      <c r="X4825">
        <v>100743</v>
      </c>
      <c r="Y4825">
        <v>16</v>
      </c>
      <c r="Z4825">
        <v>100742</v>
      </c>
      <c r="AA4825">
        <v>17</v>
      </c>
      <c r="AB4825">
        <v>100743</v>
      </c>
      <c r="AC4825">
        <v>19</v>
      </c>
      <c r="AD4825">
        <v>100744</v>
      </c>
      <c r="AE4825">
        <v>20</v>
      </c>
      <c r="AF4825">
        <v>202475</v>
      </c>
      <c r="AG4825">
        <v>18</v>
      </c>
      <c r="AH4825" t="e">
        <f>VLOOKUP(AF4825,关卡难度线!B:H,11,0)</f>
        <v>#N/A</v>
      </c>
    </row>
    <row r="4826" spans="14:34">
      <c r="N4826" s="14">
        <v>100743</v>
      </c>
      <c r="O4826">
        <v>11</v>
      </c>
      <c r="P4826">
        <v>100743</v>
      </c>
      <c r="Q4826">
        <v>12</v>
      </c>
      <c r="R4826">
        <v>100744</v>
      </c>
      <c r="S4826">
        <v>13</v>
      </c>
      <c r="T4826">
        <v>100743</v>
      </c>
      <c r="U4826">
        <v>14</v>
      </c>
      <c r="V4826">
        <v>100742</v>
      </c>
      <c r="W4826">
        <v>15</v>
      </c>
      <c r="X4826">
        <v>100743</v>
      </c>
      <c r="Y4826">
        <v>16</v>
      </c>
      <c r="Z4826">
        <v>100742</v>
      </c>
      <c r="AA4826">
        <v>17</v>
      </c>
      <c r="AB4826">
        <v>100743</v>
      </c>
      <c r="AC4826">
        <v>19</v>
      </c>
      <c r="AD4826">
        <v>100743</v>
      </c>
      <c r="AE4826">
        <v>20</v>
      </c>
      <c r="AF4826">
        <v>202476</v>
      </c>
      <c r="AG4826">
        <v>18</v>
      </c>
      <c r="AH4826" t="e">
        <f>VLOOKUP(AF4826,关卡难度线!B:H,11,0)</f>
        <v>#N/A</v>
      </c>
    </row>
    <row r="4827" spans="14:34">
      <c r="N4827" s="14">
        <v>100744</v>
      </c>
      <c r="O4827">
        <v>11</v>
      </c>
      <c r="P4827">
        <v>100744</v>
      </c>
      <c r="Q4827">
        <v>12</v>
      </c>
      <c r="R4827">
        <v>100744</v>
      </c>
      <c r="S4827">
        <v>13</v>
      </c>
      <c r="T4827">
        <v>100743</v>
      </c>
      <c r="U4827">
        <v>14</v>
      </c>
      <c r="V4827">
        <v>100742</v>
      </c>
      <c r="W4827">
        <v>15</v>
      </c>
      <c r="X4827">
        <v>100743</v>
      </c>
      <c r="Y4827">
        <v>16</v>
      </c>
      <c r="Z4827">
        <v>100744</v>
      </c>
      <c r="AA4827">
        <v>17</v>
      </c>
      <c r="AB4827">
        <v>100742</v>
      </c>
      <c r="AC4827">
        <v>19</v>
      </c>
      <c r="AD4827">
        <v>100744</v>
      </c>
      <c r="AE4827">
        <v>20</v>
      </c>
      <c r="AF4827">
        <v>202477</v>
      </c>
      <c r="AG4827">
        <v>18</v>
      </c>
      <c r="AH4827" t="e">
        <f>VLOOKUP(AF4827,关卡难度线!B:H,11,0)</f>
        <v>#N/A</v>
      </c>
    </row>
    <row r="4828" spans="14:34">
      <c r="N4828" s="14">
        <v>100743</v>
      </c>
      <c r="O4828">
        <v>11</v>
      </c>
      <c r="P4828">
        <v>100743</v>
      </c>
      <c r="Q4828">
        <v>12</v>
      </c>
      <c r="R4828">
        <v>100744</v>
      </c>
      <c r="S4828">
        <v>13</v>
      </c>
      <c r="T4828">
        <v>100742</v>
      </c>
      <c r="U4828">
        <v>14</v>
      </c>
      <c r="V4828">
        <v>100742</v>
      </c>
      <c r="W4828">
        <v>15</v>
      </c>
      <c r="X4828">
        <v>100744</v>
      </c>
      <c r="Y4828">
        <v>16</v>
      </c>
      <c r="Z4828">
        <v>100742</v>
      </c>
      <c r="AA4828">
        <v>17</v>
      </c>
      <c r="AB4828">
        <v>100742</v>
      </c>
      <c r="AC4828">
        <v>19</v>
      </c>
      <c r="AD4828">
        <v>100743</v>
      </c>
      <c r="AE4828">
        <v>20</v>
      </c>
      <c r="AF4828">
        <v>202478</v>
      </c>
      <c r="AG4828">
        <v>18</v>
      </c>
      <c r="AH4828" t="e">
        <f>VLOOKUP(AF4828,关卡难度线!B:H,11,0)</f>
        <v>#N/A</v>
      </c>
    </row>
    <row r="4829" spans="14:34">
      <c r="N4829" s="14">
        <v>100744</v>
      </c>
      <c r="O4829">
        <v>11</v>
      </c>
      <c r="P4829">
        <v>100742</v>
      </c>
      <c r="Q4829">
        <v>12</v>
      </c>
      <c r="R4829">
        <v>100742</v>
      </c>
      <c r="S4829">
        <v>13</v>
      </c>
      <c r="T4829">
        <v>100742</v>
      </c>
      <c r="U4829">
        <v>14</v>
      </c>
      <c r="V4829">
        <v>100742</v>
      </c>
      <c r="W4829">
        <v>15</v>
      </c>
      <c r="X4829">
        <v>100742</v>
      </c>
      <c r="Y4829">
        <v>16</v>
      </c>
      <c r="Z4829">
        <v>100744</v>
      </c>
      <c r="AA4829">
        <v>17</v>
      </c>
      <c r="AB4829">
        <v>100742</v>
      </c>
      <c r="AC4829">
        <v>19</v>
      </c>
      <c r="AD4829">
        <v>100742</v>
      </c>
      <c r="AE4829">
        <v>20</v>
      </c>
      <c r="AF4829">
        <v>202479</v>
      </c>
      <c r="AG4829">
        <v>18</v>
      </c>
      <c r="AH4829" t="e">
        <f>VLOOKUP(AF4829,关卡难度线!B:H,11,0)</f>
        <v>#N/A</v>
      </c>
    </row>
    <row r="4830" spans="14:34">
      <c r="N4830" s="14">
        <v>100743</v>
      </c>
      <c r="O4830">
        <v>11</v>
      </c>
      <c r="P4830">
        <v>100744</v>
      </c>
      <c r="Q4830">
        <v>12</v>
      </c>
      <c r="R4830">
        <v>100743</v>
      </c>
      <c r="S4830">
        <v>13</v>
      </c>
      <c r="T4830">
        <v>100743</v>
      </c>
      <c r="U4830">
        <v>14</v>
      </c>
      <c r="V4830">
        <v>100742</v>
      </c>
      <c r="W4830">
        <v>15</v>
      </c>
      <c r="X4830">
        <v>100744</v>
      </c>
      <c r="Y4830">
        <v>16</v>
      </c>
      <c r="Z4830">
        <v>100742</v>
      </c>
      <c r="AA4830">
        <v>17</v>
      </c>
      <c r="AB4830">
        <v>100743</v>
      </c>
      <c r="AC4830">
        <v>19</v>
      </c>
      <c r="AD4830">
        <v>100744</v>
      </c>
      <c r="AE4830">
        <v>20</v>
      </c>
      <c r="AF4830">
        <v>202480</v>
      </c>
      <c r="AG4830">
        <v>18</v>
      </c>
      <c r="AH4830" t="e">
        <f>VLOOKUP(AF4830,关卡难度线!B:H,11,0)</f>
        <v>#N/A</v>
      </c>
    </row>
    <row r="4831" spans="14:34">
      <c r="N4831" s="14">
        <v>100742</v>
      </c>
      <c r="O4831">
        <v>11</v>
      </c>
      <c r="P4831">
        <v>100743</v>
      </c>
      <c r="Q4831">
        <v>12</v>
      </c>
      <c r="R4831">
        <v>100743</v>
      </c>
      <c r="S4831">
        <v>13</v>
      </c>
      <c r="T4831">
        <v>100743</v>
      </c>
      <c r="U4831">
        <v>14</v>
      </c>
      <c r="V4831">
        <v>100744</v>
      </c>
      <c r="W4831">
        <v>15</v>
      </c>
      <c r="X4831">
        <v>100742</v>
      </c>
      <c r="Y4831">
        <v>16</v>
      </c>
      <c r="Z4831">
        <v>100744</v>
      </c>
      <c r="AA4831">
        <v>17</v>
      </c>
      <c r="AB4831">
        <v>100742</v>
      </c>
      <c r="AC4831">
        <v>19</v>
      </c>
      <c r="AD4831">
        <v>100742</v>
      </c>
      <c r="AE4831">
        <v>20</v>
      </c>
      <c r="AF4831">
        <v>202471</v>
      </c>
      <c r="AG4831">
        <v>18</v>
      </c>
      <c r="AH4831" t="e">
        <f>VLOOKUP(AF4831,关卡难度线!B:H,11,0)</f>
        <v>#N/A</v>
      </c>
    </row>
    <row r="4832" spans="14:34">
      <c r="N4832" s="14">
        <v>100742</v>
      </c>
      <c r="O4832">
        <v>11</v>
      </c>
      <c r="P4832">
        <v>100744</v>
      </c>
      <c r="Q4832">
        <v>12</v>
      </c>
      <c r="R4832">
        <v>100743</v>
      </c>
      <c r="S4832">
        <v>13</v>
      </c>
      <c r="T4832">
        <v>100743</v>
      </c>
      <c r="U4832">
        <v>14</v>
      </c>
      <c r="V4832">
        <v>100743</v>
      </c>
      <c r="W4832">
        <v>15</v>
      </c>
      <c r="X4832">
        <v>100744</v>
      </c>
      <c r="Y4832">
        <v>16</v>
      </c>
      <c r="Z4832">
        <v>100742</v>
      </c>
      <c r="AA4832">
        <v>17</v>
      </c>
      <c r="AB4832">
        <v>100743</v>
      </c>
      <c r="AC4832">
        <v>19</v>
      </c>
      <c r="AD4832">
        <v>100743</v>
      </c>
      <c r="AE4832">
        <v>20</v>
      </c>
      <c r="AF4832">
        <v>202472</v>
      </c>
      <c r="AG4832">
        <v>18</v>
      </c>
      <c r="AH4832" t="e">
        <f>VLOOKUP(AF4832,关卡难度线!B:H,11,0)</f>
        <v>#N/A</v>
      </c>
    </row>
    <row r="4833" spans="14:34">
      <c r="N4833" s="14">
        <v>100742</v>
      </c>
      <c r="O4833">
        <v>11</v>
      </c>
      <c r="P4833">
        <v>100743</v>
      </c>
      <c r="Q4833">
        <v>12</v>
      </c>
      <c r="R4833">
        <v>100742</v>
      </c>
      <c r="S4833">
        <v>13</v>
      </c>
      <c r="T4833">
        <v>100743</v>
      </c>
      <c r="U4833">
        <v>14</v>
      </c>
      <c r="V4833">
        <v>100744</v>
      </c>
      <c r="W4833">
        <v>15</v>
      </c>
      <c r="X4833">
        <v>100743</v>
      </c>
      <c r="Y4833">
        <v>16</v>
      </c>
      <c r="Z4833">
        <v>100742</v>
      </c>
      <c r="AA4833">
        <v>17</v>
      </c>
      <c r="AB4833">
        <v>100743</v>
      </c>
      <c r="AC4833">
        <v>19</v>
      </c>
      <c r="AD4833">
        <v>100742</v>
      </c>
      <c r="AE4833">
        <v>20</v>
      </c>
      <c r="AF4833">
        <v>202473</v>
      </c>
      <c r="AG4833">
        <v>18</v>
      </c>
      <c r="AH4833" t="e">
        <f>VLOOKUP(AF4833,关卡难度线!B:H,11,0)</f>
        <v>#N/A</v>
      </c>
    </row>
    <row r="4834" spans="14:34">
      <c r="N4834" s="14">
        <v>100742</v>
      </c>
      <c r="O4834">
        <v>11</v>
      </c>
      <c r="P4834">
        <v>100743</v>
      </c>
      <c r="Q4834">
        <v>12</v>
      </c>
      <c r="R4834">
        <v>100742</v>
      </c>
      <c r="S4834">
        <v>13</v>
      </c>
      <c r="T4834">
        <v>100743</v>
      </c>
      <c r="U4834">
        <v>14</v>
      </c>
      <c r="V4834">
        <v>100743</v>
      </c>
      <c r="W4834">
        <v>15</v>
      </c>
      <c r="X4834">
        <v>100742</v>
      </c>
      <c r="Y4834">
        <v>16</v>
      </c>
      <c r="Z4834">
        <v>100744</v>
      </c>
      <c r="AA4834">
        <v>17</v>
      </c>
      <c r="AB4834">
        <v>100743</v>
      </c>
      <c r="AC4834">
        <v>19</v>
      </c>
      <c r="AD4834">
        <v>100743</v>
      </c>
      <c r="AE4834">
        <v>20</v>
      </c>
      <c r="AF4834">
        <v>202474</v>
      </c>
      <c r="AG4834">
        <v>18</v>
      </c>
      <c r="AH4834" t="e">
        <f>VLOOKUP(AF4834,关卡难度线!B:H,11,0)</f>
        <v>#N/A</v>
      </c>
    </row>
    <row r="4835" spans="14:34">
      <c r="N4835" s="14">
        <v>100744</v>
      </c>
      <c r="O4835">
        <v>11</v>
      </c>
      <c r="P4835">
        <v>100743</v>
      </c>
      <c r="Q4835">
        <v>12</v>
      </c>
      <c r="R4835">
        <v>100742</v>
      </c>
      <c r="S4835">
        <v>13</v>
      </c>
      <c r="T4835">
        <v>100742</v>
      </c>
      <c r="U4835">
        <v>14</v>
      </c>
      <c r="V4835">
        <v>100744</v>
      </c>
      <c r="W4835">
        <v>15</v>
      </c>
      <c r="X4835">
        <v>100743</v>
      </c>
      <c r="Y4835">
        <v>16</v>
      </c>
      <c r="Z4835">
        <v>100742</v>
      </c>
      <c r="AA4835">
        <v>17</v>
      </c>
      <c r="AB4835">
        <v>100743</v>
      </c>
      <c r="AC4835">
        <v>19</v>
      </c>
      <c r="AD4835">
        <v>100744</v>
      </c>
      <c r="AE4835">
        <v>20</v>
      </c>
      <c r="AF4835">
        <v>202475</v>
      </c>
      <c r="AG4835">
        <v>18</v>
      </c>
      <c r="AH4835" t="e">
        <f>VLOOKUP(AF4835,关卡难度线!B:H,11,0)</f>
        <v>#N/A</v>
      </c>
    </row>
    <row r="4836" spans="14:34">
      <c r="N4836" s="14">
        <v>100743</v>
      </c>
      <c r="O4836">
        <v>11</v>
      </c>
      <c r="P4836">
        <v>100743</v>
      </c>
      <c r="Q4836">
        <v>12</v>
      </c>
      <c r="R4836">
        <v>100744</v>
      </c>
      <c r="S4836">
        <v>13</v>
      </c>
      <c r="T4836">
        <v>100743</v>
      </c>
      <c r="U4836">
        <v>14</v>
      </c>
      <c r="V4836">
        <v>100742</v>
      </c>
      <c r="W4836">
        <v>15</v>
      </c>
      <c r="X4836">
        <v>100743</v>
      </c>
      <c r="Y4836">
        <v>16</v>
      </c>
      <c r="Z4836">
        <v>100742</v>
      </c>
      <c r="AA4836">
        <v>17</v>
      </c>
      <c r="AB4836">
        <v>100743</v>
      </c>
      <c r="AC4836">
        <v>19</v>
      </c>
      <c r="AD4836">
        <v>100743</v>
      </c>
      <c r="AE4836">
        <v>20</v>
      </c>
      <c r="AF4836">
        <v>202476</v>
      </c>
      <c r="AG4836">
        <v>18</v>
      </c>
      <c r="AH4836" t="e">
        <f>VLOOKUP(AF4836,关卡难度线!B:H,11,0)</f>
        <v>#N/A</v>
      </c>
    </row>
    <row r="4837" spans="14:34">
      <c r="N4837" s="14">
        <v>100744</v>
      </c>
      <c r="O4837">
        <v>11</v>
      </c>
      <c r="P4837">
        <v>100744</v>
      </c>
      <c r="Q4837">
        <v>12</v>
      </c>
      <c r="R4837">
        <v>100744</v>
      </c>
      <c r="S4837">
        <v>13</v>
      </c>
      <c r="T4837">
        <v>100743</v>
      </c>
      <c r="U4837">
        <v>14</v>
      </c>
      <c r="V4837">
        <v>100742</v>
      </c>
      <c r="W4837">
        <v>15</v>
      </c>
      <c r="X4837">
        <v>100743</v>
      </c>
      <c r="Y4837">
        <v>16</v>
      </c>
      <c r="Z4837">
        <v>100744</v>
      </c>
      <c r="AA4837">
        <v>17</v>
      </c>
      <c r="AB4837">
        <v>100742</v>
      </c>
      <c r="AC4837">
        <v>19</v>
      </c>
      <c r="AD4837">
        <v>100744</v>
      </c>
      <c r="AE4837">
        <v>20</v>
      </c>
      <c r="AF4837">
        <v>202477</v>
      </c>
      <c r="AG4837">
        <v>18</v>
      </c>
      <c r="AH4837" t="e">
        <f>VLOOKUP(AF4837,关卡难度线!B:H,11,0)</f>
        <v>#N/A</v>
      </c>
    </row>
    <row r="4838" spans="14:34">
      <c r="N4838" s="14">
        <v>100743</v>
      </c>
      <c r="O4838">
        <v>11</v>
      </c>
      <c r="P4838">
        <v>100743</v>
      </c>
      <c r="Q4838">
        <v>12</v>
      </c>
      <c r="R4838">
        <v>100744</v>
      </c>
      <c r="S4838">
        <v>13</v>
      </c>
      <c r="T4838">
        <v>100742</v>
      </c>
      <c r="U4838">
        <v>14</v>
      </c>
      <c r="V4838">
        <v>100742</v>
      </c>
      <c r="W4838">
        <v>15</v>
      </c>
      <c r="X4838">
        <v>100744</v>
      </c>
      <c r="Y4838">
        <v>16</v>
      </c>
      <c r="Z4838">
        <v>100742</v>
      </c>
      <c r="AA4838">
        <v>17</v>
      </c>
      <c r="AB4838">
        <v>100742</v>
      </c>
      <c r="AC4838">
        <v>19</v>
      </c>
      <c r="AD4838">
        <v>100743</v>
      </c>
      <c r="AE4838">
        <v>20</v>
      </c>
      <c r="AF4838">
        <v>202478</v>
      </c>
      <c r="AG4838">
        <v>18</v>
      </c>
      <c r="AH4838" t="e">
        <f>VLOOKUP(AF4838,关卡难度线!B:H,11,0)</f>
        <v>#N/A</v>
      </c>
    </row>
    <row r="4839" spans="14:34">
      <c r="N4839" s="14">
        <v>100744</v>
      </c>
      <c r="O4839">
        <v>11</v>
      </c>
      <c r="P4839">
        <v>100742</v>
      </c>
      <c r="Q4839">
        <v>12</v>
      </c>
      <c r="R4839">
        <v>100742</v>
      </c>
      <c r="S4839">
        <v>13</v>
      </c>
      <c r="T4839">
        <v>100742</v>
      </c>
      <c r="U4839">
        <v>14</v>
      </c>
      <c r="V4839">
        <v>100742</v>
      </c>
      <c r="W4839">
        <v>15</v>
      </c>
      <c r="X4839">
        <v>100742</v>
      </c>
      <c r="Y4839">
        <v>16</v>
      </c>
      <c r="Z4839">
        <v>100744</v>
      </c>
      <c r="AA4839">
        <v>17</v>
      </c>
      <c r="AB4839">
        <v>100742</v>
      </c>
      <c r="AC4839">
        <v>19</v>
      </c>
      <c r="AD4839">
        <v>100742</v>
      </c>
      <c r="AE4839">
        <v>20</v>
      </c>
      <c r="AF4839">
        <v>202479</v>
      </c>
      <c r="AG4839">
        <v>18</v>
      </c>
      <c r="AH4839" t="e">
        <f>VLOOKUP(AF4839,关卡难度线!B:H,11,0)</f>
        <v>#N/A</v>
      </c>
    </row>
    <row r="4840" spans="14:34">
      <c r="N4840" s="14">
        <v>100743</v>
      </c>
      <c r="O4840">
        <v>11</v>
      </c>
      <c r="P4840">
        <v>100744</v>
      </c>
      <c r="Q4840">
        <v>12</v>
      </c>
      <c r="R4840">
        <v>100743</v>
      </c>
      <c r="S4840">
        <v>13</v>
      </c>
      <c r="T4840">
        <v>100743</v>
      </c>
      <c r="U4840">
        <v>14</v>
      </c>
      <c r="V4840">
        <v>100742</v>
      </c>
      <c r="W4840">
        <v>15</v>
      </c>
      <c r="X4840">
        <v>100744</v>
      </c>
      <c r="Y4840">
        <v>16</v>
      </c>
      <c r="Z4840">
        <v>100742</v>
      </c>
      <c r="AA4840">
        <v>17</v>
      </c>
      <c r="AB4840">
        <v>100743</v>
      </c>
      <c r="AC4840">
        <v>19</v>
      </c>
      <c r="AD4840">
        <v>100744</v>
      </c>
      <c r="AE4840">
        <v>20</v>
      </c>
      <c r="AF4840">
        <v>202480</v>
      </c>
      <c r="AG4840">
        <v>18</v>
      </c>
      <c r="AH4840" t="e">
        <f>VLOOKUP(AF4840,关卡难度线!B:H,11,0)</f>
        <v>#N/A</v>
      </c>
    </row>
    <row r="4841" spans="14:34">
      <c r="N4841" s="14">
        <v>100746</v>
      </c>
      <c r="O4841">
        <v>11</v>
      </c>
      <c r="P4841">
        <v>100746</v>
      </c>
      <c r="Q4841">
        <v>12</v>
      </c>
      <c r="R4841">
        <v>100745</v>
      </c>
      <c r="S4841">
        <v>13</v>
      </c>
      <c r="T4841">
        <v>100747</v>
      </c>
      <c r="U4841">
        <v>14</v>
      </c>
      <c r="V4841">
        <v>100747</v>
      </c>
      <c r="W4841">
        <v>15</v>
      </c>
      <c r="X4841">
        <v>100747</v>
      </c>
      <c r="Y4841">
        <v>16</v>
      </c>
      <c r="Z4841">
        <v>100747</v>
      </c>
      <c r="AA4841">
        <v>17</v>
      </c>
      <c r="AB4841">
        <v>100747</v>
      </c>
      <c r="AC4841">
        <v>19</v>
      </c>
      <c r="AD4841">
        <v>100746</v>
      </c>
      <c r="AE4841">
        <v>20</v>
      </c>
      <c r="AF4841">
        <v>202481</v>
      </c>
      <c r="AG4841">
        <v>18</v>
      </c>
      <c r="AH4841" t="e">
        <f>VLOOKUP(AF4841,关卡难度线!B:H,11,0)</f>
        <v>#N/A</v>
      </c>
    </row>
    <row r="4842" spans="14:34">
      <c r="N4842" s="14">
        <v>100747</v>
      </c>
      <c r="O4842">
        <v>11</v>
      </c>
      <c r="P4842">
        <v>100745</v>
      </c>
      <c r="Q4842">
        <v>12</v>
      </c>
      <c r="R4842">
        <v>100747</v>
      </c>
      <c r="S4842">
        <v>13</v>
      </c>
      <c r="T4842">
        <v>100745</v>
      </c>
      <c r="U4842">
        <v>14</v>
      </c>
      <c r="V4842">
        <v>100745</v>
      </c>
      <c r="W4842">
        <v>15</v>
      </c>
      <c r="X4842">
        <v>100745</v>
      </c>
      <c r="Y4842">
        <v>16</v>
      </c>
      <c r="Z4842">
        <v>100746</v>
      </c>
      <c r="AA4842">
        <v>17</v>
      </c>
      <c r="AB4842">
        <v>100746</v>
      </c>
      <c r="AC4842">
        <v>19</v>
      </c>
      <c r="AD4842">
        <v>100747</v>
      </c>
      <c r="AE4842">
        <v>20</v>
      </c>
      <c r="AF4842">
        <v>202482</v>
      </c>
      <c r="AG4842">
        <v>18</v>
      </c>
      <c r="AH4842" t="e">
        <f>VLOOKUP(AF4842,关卡难度线!B:H,11,0)</f>
        <v>#N/A</v>
      </c>
    </row>
    <row r="4843" spans="14:34">
      <c r="N4843" s="14">
        <v>100746</v>
      </c>
      <c r="O4843">
        <v>11</v>
      </c>
      <c r="P4843">
        <v>100745</v>
      </c>
      <c r="Q4843">
        <v>12</v>
      </c>
      <c r="R4843">
        <v>100747</v>
      </c>
      <c r="S4843">
        <v>13</v>
      </c>
      <c r="T4843">
        <v>100745</v>
      </c>
      <c r="U4843">
        <v>14</v>
      </c>
      <c r="V4843">
        <v>100746</v>
      </c>
      <c r="W4843">
        <v>15</v>
      </c>
      <c r="X4843">
        <v>100746</v>
      </c>
      <c r="Y4843">
        <v>16</v>
      </c>
      <c r="Z4843">
        <v>100747</v>
      </c>
      <c r="AA4843">
        <v>17</v>
      </c>
      <c r="AB4843">
        <v>100747</v>
      </c>
      <c r="AC4843">
        <v>19</v>
      </c>
      <c r="AD4843">
        <v>100745</v>
      </c>
      <c r="AE4843">
        <v>20</v>
      </c>
      <c r="AF4843">
        <v>202483</v>
      </c>
      <c r="AG4843">
        <v>18</v>
      </c>
      <c r="AH4843" t="e">
        <f>VLOOKUP(AF4843,关卡难度线!B:H,11,0)</f>
        <v>#N/A</v>
      </c>
    </row>
    <row r="4844" spans="14:34">
      <c r="N4844" s="14">
        <v>100746</v>
      </c>
      <c r="O4844">
        <v>11</v>
      </c>
      <c r="P4844">
        <v>100745</v>
      </c>
      <c r="Q4844">
        <v>12</v>
      </c>
      <c r="R4844">
        <v>100747</v>
      </c>
      <c r="S4844">
        <v>13</v>
      </c>
      <c r="T4844">
        <v>100746</v>
      </c>
      <c r="U4844">
        <v>14</v>
      </c>
      <c r="V4844">
        <v>100745</v>
      </c>
      <c r="W4844">
        <v>15</v>
      </c>
      <c r="X4844">
        <v>100747</v>
      </c>
      <c r="Y4844">
        <v>16</v>
      </c>
      <c r="Z4844">
        <v>100747</v>
      </c>
      <c r="AA4844">
        <v>17</v>
      </c>
      <c r="AB4844">
        <v>100747</v>
      </c>
      <c r="AC4844">
        <v>19</v>
      </c>
      <c r="AD4844">
        <v>100746</v>
      </c>
      <c r="AE4844">
        <v>20</v>
      </c>
      <c r="AF4844">
        <v>202484</v>
      </c>
      <c r="AG4844">
        <v>18</v>
      </c>
      <c r="AH4844" t="e">
        <f>VLOOKUP(AF4844,关卡难度线!B:H,11,0)</f>
        <v>#N/A</v>
      </c>
    </row>
    <row r="4845" spans="14:34">
      <c r="N4845" s="14">
        <v>100747</v>
      </c>
      <c r="O4845">
        <v>11</v>
      </c>
      <c r="P4845">
        <v>100745</v>
      </c>
      <c r="Q4845">
        <v>12</v>
      </c>
      <c r="R4845">
        <v>100747</v>
      </c>
      <c r="S4845">
        <v>13</v>
      </c>
      <c r="T4845">
        <v>100747</v>
      </c>
      <c r="U4845">
        <v>14</v>
      </c>
      <c r="V4845">
        <v>100746</v>
      </c>
      <c r="W4845">
        <v>15</v>
      </c>
      <c r="X4845">
        <v>100745</v>
      </c>
      <c r="Y4845">
        <v>16</v>
      </c>
      <c r="Z4845">
        <v>100745</v>
      </c>
      <c r="AA4845">
        <v>17</v>
      </c>
      <c r="AB4845">
        <v>100746</v>
      </c>
      <c r="AC4845">
        <v>19</v>
      </c>
      <c r="AD4845">
        <v>100745</v>
      </c>
      <c r="AE4845">
        <v>20</v>
      </c>
      <c r="AF4845">
        <v>202485</v>
      </c>
      <c r="AG4845">
        <v>18</v>
      </c>
      <c r="AH4845" t="e">
        <f>VLOOKUP(AF4845,关卡难度线!B:H,11,0)</f>
        <v>#N/A</v>
      </c>
    </row>
    <row r="4846" spans="14:34">
      <c r="N4846" s="14">
        <v>100747</v>
      </c>
      <c r="O4846">
        <v>11</v>
      </c>
      <c r="P4846">
        <v>100747</v>
      </c>
      <c r="Q4846">
        <v>12</v>
      </c>
      <c r="R4846">
        <v>100746</v>
      </c>
      <c r="S4846">
        <v>13</v>
      </c>
      <c r="T4846">
        <v>100746</v>
      </c>
      <c r="U4846">
        <v>14</v>
      </c>
      <c r="V4846">
        <v>100746</v>
      </c>
      <c r="W4846">
        <v>15</v>
      </c>
      <c r="X4846">
        <v>100747</v>
      </c>
      <c r="Y4846">
        <v>16</v>
      </c>
      <c r="Z4846">
        <v>100746</v>
      </c>
      <c r="AA4846">
        <v>17</v>
      </c>
      <c r="AB4846">
        <v>100746</v>
      </c>
      <c r="AC4846">
        <v>19</v>
      </c>
      <c r="AD4846">
        <v>100747</v>
      </c>
      <c r="AE4846">
        <v>20</v>
      </c>
      <c r="AF4846">
        <v>202486</v>
      </c>
      <c r="AG4846">
        <v>18</v>
      </c>
      <c r="AH4846" t="e">
        <f>VLOOKUP(AF4846,关卡难度线!B:H,11,0)</f>
        <v>#N/A</v>
      </c>
    </row>
    <row r="4847" spans="14:34">
      <c r="N4847" s="14">
        <v>100745</v>
      </c>
      <c r="O4847">
        <v>11</v>
      </c>
      <c r="P4847">
        <v>100747</v>
      </c>
      <c r="Q4847">
        <v>12</v>
      </c>
      <c r="R4847">
        <v>100745</v>
      </c>
      <c r="S4847">
        <v>13</v>
      </c>
      <c r="T4847">
        <v>100747</v>
      </c>
      <c r="U4847">
        <v>14</v>
      </c>
      <c r="V4847">
        <v>100745</v>
      </c>
      <c r="W4847">
        <v>15</v>
      </c>
      <c r="X4847">
        <v>100745</v>
      </c>
      <c r="Y4847">
        <v>16</v>
      </c>
      <c r="Z4847">
        <v>100746</v>
      </c>
      <c r="AA4847">
        <v>17</v>
      </c>
      <c r="AB4847">
        <v>100746</v>
      </c>
      <c r="AC4847">
        <v>19</v>
      </c>
      <c r="AD4847">
        <v>100747</v>
      </c>
      <c r="AE4847">
        <v>20</v>
      </c>
      <c r="AF4847">
        <v>202487</v>
      </c>
      <c r="AG4847">
        <v>18</v>
      </c>
      <c r="AH4847" t="e">
        <f>VLOOKUP(AF4847,关卡难度线!B:H,11,0)</f>
        <v>#N/A</v>
      </c>
    </row>
    <row r="4848" spans="14:34">
      <c r="N4848" s="14">
        <v>100745</v>
      </c>
      <c r="O4848">
        <v>11</v>
      </c>
      <c r="P4848">
        <v>100746</v>
      </c>
      <c r="Q4848">
        <v>12</v>
      </c>
      <c r="R4848">
        <v>100745</v>
      </c>
      <c r="S4848">
        <v>13</v>
      </c>
      <c r="T4848">
        <v>100745</v>
      </c>
      <c r="U4848">
        <v>14</v>
      </c>
      <c r="V4848">
        <v>100747</v>
      </c>
      <c r="W4848">
        <v>15</v>
      </c>
      <c r="X4848">
        <v>100745</v>
      </c>
      <c r="Y4848">
        <v>16</v>
      </c>
      <c r="Z4848">
        <v>100747</v>
      </c>
      <c r="AA4848">
        <v>17</v>
      </c>
      <c r="AB4848">
        <v>100747</v>
      </c>
      <c r="AC4848">
        <v>19</v>
      </c>
      <c r="AD4848">
        <v>100746</v>
      </c>
      <c r="AE4848">
        <v>20</v>
      </c>
      <c r="AF4848">
        <v>202488</v>
      </c>
      <c r="AG4848">
        <v>18</v>
      </c>
      <c r="AH4848" t="e">
        <f>VLOOKUP(AF4848,关卡难度线!B:H,11,0)</f>
        <v>#N/A</v>
      </c>
    </row>
    <row r="4849" spans="14:34">
      <c r="N4849" s="14">
        <v>100747</v>
      </c>
      <c r="O4849">
        <v>11</v>
      </c>
      <c r="P4849">
        <v>100745</v>
      </c>
      <c r="Q4849">
        <v>12</v>
      </c>
      <c r="R4849">
        <v>100745</v>
      </c>
      <c r="S4849">
        <v>13</v>
      </c>
      <c r="T4849">
        <v>100745</v>
      </c>
      <c r="U4849">
        <v>14</v>
      </c>
      <c r="V4849">
        <v>100747</v>
      </c>
      <c r="W4849">
        <v>15</v>
      </c>
      <c r="X4849">
        <v>100746</v>
      </c>
      <c r="Y4849">
        <v>16</v>
      </c>
      <c r="Z4849">
        <v>100747</v>
      </c>
      <c r="AA4849">
        <v>17</v>
      </c>
      <c r="AB4849">
        <v>100745</v>
      </c>
      <c r="AC4849">
        <v>19</v>
      </c>
      <c r="AD4849">
        <v>100745</v>
      </c>
      <c r="AE4849">
        <v>20</v>
      </c>
      <c r="AF4849">
        <v>202489</v>
      </c>
      <c r="AG4849">
        <v>18</v>
      </c>
      <c r="AH4849" t="e">
        <f>VLOOKUP(AF4849,关卡难度线!B:H,11,0)</f>
        <v>#N/A</v>
      </c>
    </row>
    <row r="4850" spans="14:34">
      <c r="N4850" s="14">
        <v>100745</v>
      </c>
      <c r="O4850">
        <v>11</v>
      </c>
      <c r="P4850">
        <v>100745</v>
      </c>
      <c r="Q4850">
        <v>12</v>
      </c>
      <c r="R4850">
        <v>100745</v>
      </c>
      <c r="S4850">
        <v>13</v>
      </c>
      <c r="T4850">
        <v>100745</v>
      </c>
      <c r="U4850">
        <v>14</v>
      </c>
      <c r="V4850">
        <v>100747</v>
      </c>
      <c r="W4850">
        <v>15</v>
      </c>
      <c r="X4850">
        <v>100747</v>
      </c>
      <c r="Y4850">
        <v>16</v>
      </c>
      <c r="Z4850">
        <v>100747</v>
      </c>
      <c r="AA4850">
        <v>17</v>
      </c>
      <c r="AB4850">
        <v>100747</v>
      </c>
      <c r="AC4850">
        <v>19</v>
      </c>
      <c r="AD4850">
        <v>100747</v>
      </c>
      <c r="AE4850">
        <v>20</v>
      </c>
      <c r="AF4850">
        <v>202490</v>
      </c>
      <c r="AG4850">
        <v>18</v>
      </c>
      <c r="AH4850" t="e">
        <f>VLOOKUP(AF4850,关卡难度线!B:H,11,0)</f>
        <v>#N/A</v>
      </c>
    </row>
    <row r="4851" spans="14:34">
      <c r="N4851" s="14">
        <v>100746</v>
      </c>
      <c r="O4851">
        <v>11</v>
      </c>
      <c r="P4851">
        <v>100746</v>
      </c>
      <c r="Q4851">
        <v>12</v>
      </c>
      <c r="R4851">
        <v>100745</v>
      </c>
      <c r="S4851">
        <v>13</v>
      </c>
      <c r="T4851">
        <v>100747</v>
      </c>
      <c r="U4851">
        <v>14</v>
      </c>
      <c r="V4851">
        <v>100747</v>
      </c>
      <c r="W4851">
        <v>15</v>
      </c>
      <c r="X4851">
        <v>100747</v>
      </c>
      <c r="Y4851">
        <v>16</v>
      </c>
      <c r="Z4851">
        <v>100747</v>
      </c>
      <c r="AA4851">
        <v>17</v>
      </c>
      <c r="AB4851">
        <v>100747</v>
      </c>
      <c r="AC4851">
        <v>19</v>
      </c>
      <c r="AD4851">
        <v>100746</v>
      </c>
      <c r="AE4851">
        <v>20</v>
      </c>
      <c r="AF4851">
        <v>202481</v>
      </c>
      <c r="AG4851">
        <v>18</v>
      </c>
      <c r="AH4851" t="e">
        <f>VLOOKUP(AF4851,关卡难度线!B:H,11,0)</f>
        <v>#N/A</v>
      </c>
    </row>
    <row r="4852" spans="14:34">
      <c r="N4852" s="14">
        <v>100747</v>
      </c>
      <c r="O4852">
        <v>11</v>
      </c>
      <c r="P4852">
        <v>100745</v>
      </c>
      <c r="Q4852">
        <v>12</v>
      </c>
      <c r="R4852">
        <v>100747</v>
      </c>
      <c r="S4852">
        <v>13</v>
      </c>
      <c r="T4852">
        <v>100745</v>
      </c>
      <c r="U4852">
        <v>14</v>
      </c>
      <c r="V4852">
        <v>100745</v>
      </c>
      <c r="W4852">
        <v>15</v>
      </c>
      <c r="X4852">
        <v>100745</v>
      </c>
      <c r="Y4852">
        <v>16</v>
      </c>
      <c r="Z4852">
        <v>100746</v>
      </c>
      <c r="AA4852">
        <v>17</v>
      </c>
      <c r="AB4852">
        <v>100746</v>
      </c>
      <c r="AC4852">
        <v>19</v>
      </c>
      <c r="AD4852">
        <v>100747</v>
      </c>
      <c r="AE4852">
        <v>20</v>
      </c>
      <c r="AF4852">
        <v>202482</v>
      </c>
      <c r="AG4852">
        <v>18</v>
      </c>
      <c r="AH4852" t="e">
        <f>VLOOKUP(AF4852,关卡难度线!B:H,11,0)</f>
        <v>#N/A</v>
      </c>
    </row>
    <row r="4853" spans="14:34">
      <c r="N4853" s="14">
        <v>100746</v>
      </c>
      <c r="O4853">
        <v>11</v>
      </c>
      <c r="P4853">
        <v>100745</v>
      </c>
      <c r="Q4853">
        <v>12</v>
      </c>
      <c r="R4853">
        <v>100747</v>
      </c>
      <c r="S4853">
        <v>13</v>
      </c>
      <c r="T4853">
        <v>100745</v>
      </c>
      <c r="U4853">
        <v>14</v>
      </c>
      <c r="V4853">
        <v>100746</v>
      </c>
      <c r="W4853">
        <v>15</v>
      </c>
      <c r="X4853">
        <v>100746</v>
      </c>
      <c r="Y4853">
        <v>16</v>
      </c>
      <c r="Z4853">
        <v>100747</v>
      </c>
      <c r="AA4853">
        <v>17</v>
      </c>
      <c r="AB4853">
        <v>100747</v>
      </c>
      <c r="AC4853">
        <v>19</v>
      </c>
      <c r="AD4853">
        <v>100745</v>
      </c>
      <c r="AE4853">
        <v>20</v>
      </c>
      <c r="AF4853">
        <v>202483</v>
      </c>
      <c r="AG4853">
        <v>18</v>
      </c>
      <c r="AH4853" t="e">
        <f>VLOOKUP(AF4853,关卡难度线!B:H,11,0)</f>
        <v>#N/A</v>
      </c>
    </row>
    <row r="4854" spans="14:34">
      <c r="N4854" s="14">
        <v>100746</v>
      </c>
      <c r="O4854">
        <v>11</v>
      </c>
      <c r="P4854">
        <v>100745</v>
      </c>
      <c r="Q4854">
        <v>12</v>
      </c>
      <c r="R4854">
        <v>100747</v>
      </c>
      <c r="S4854">
        <v>13</v>
      </c>
      <c r="T4854">
        <v>100746</v>
      </c>
      <c r="U4854">
        <v>14</v>
      </c>
      <c r="V4854">
        <v>100745</v>
      </c>
      <c r="W4854">
        <v>15</v>
      </c>
      <c r="X4854">
        <v>100747</v>
      </c>
      <c r="Y4854">
        <v>16</v>
      </c>
      <c r="Z4854">
        <v>100747</v>
      </c>
      <c r="AA4854">
        <v>17</v>
      </c>
      <c r="AB4854">
        <v>100747</v>
      </c>
      <c r="AC4854">
        <v>19</v>
      </c>
      <c r="AD4854">
        <v>100746</v>
      </c>
      <c r="AE4854">
        <v>20</v>
      </c>
      <c r="AF4854">
        <v>202484</v>
      </c>
      <c r="AG4854">
        <v>18</v>
      </c>
      <c r="AH4854" t="e">
        <f>VLOOKUP(AF4854,关卡难度线!B:H,11,0)</f>
        <v>#N/A</v>
      </c>
    </row>
    <row r="4855" spans="14:34">
      <c r="N4855" s="14">
        <v>100747</v>
      </c>
      <c r="O4855">
        <v>11</v>
      </c>
      <c r="P4855">
        <v>100745</v>
      </c>
      <c r="Q4855">
        <v>12</v>
      </c>
      <c r="R4855">
        <v>100747</v>
      </c>
      <c r="S4855">
        <v>13</v>
      </c>
      <c r="T4855">
        <v>100747</v>
      </c>
      <c r="U4855">
        <v>14</v>
      </c>
      <c r="V4855">
        <v>100746</v>
      </c>
      <c r="W4855">
        <v>15</v>
      </c>
      <c r="X4855">
        <v>100745</v>
      </c>
      <c r="Y4855">
        <v>16</v>
      </c>
      <c r="Z4855">
        <v>100745</v>
      </c>
      <c r="AA4855">
        <v>17</v>
      </c>
      <c r="AB4855">
        <v>100746</v>
      </c>
      <c r="AC4855">
        <v>19</v>
      </c>
      <c r="AD4855">
        <v>100745</v>
      </c>
      <c r="AE4855">
        <v>20</v>
      </c>
      <c r="AF4855">
        <v>202485</v>
      </c>
      <c r="AG4855">
        <v>18</v>
      </c>
      <c r="AH4855" t="e">
        <f>VLOOKUP(AF4855,关卡难度线!B:H,11,0)</f>
        <v>#N/A</v>
      </c>
    </row>
    <row r="4856" spans="14:34">
      <c r="N4856" s="14">
        <v>100747</v>
      </c>
      <c r="O4856">
        <v>11</v>
      </c>
      <c r="P4856">
        <v>100747</v>
      </c>
      <c r="Q4856">
        <v>12</v>
      </c>
      <c r="R4856">
        <v>100746</v>
      </c>
      <c r="S4856">
        <v>13</v>
      </c>
      <c r="T4856">
        <v>100746</v>
      </c>
      <c r="U4856">
        <v>14</v>
      </c>
      <c r="V4856">
        <v>100746</v>
      </c>
      <c r="W4856">
        <v>15</v>
      </c>
      <c r="X4856">
        <v>100747</v>
      </c>
      <c r="Y4856">
        <v>16</v>
      </c>
      <c r="Z4856">
        <v>100746</v>
      </c>
      <c r="AA4856">
        <v>17</v>
      </c>
      <c r="AB4856">
        <v>100746</v>
      </c>
      <c r="AC4856">
        <v>19</v>
      </c>
      <c r="AD4856">
        <v>100747</v>
      </c>
      <c r="AE4856">
        <v>20</v>
      </c>
      <c r="AF4856">
        <v>202486</v>
      </c>
      <c r="AG4856">
        <v>18</v>
      </c>
      <c r="AH4856" t="e">
        <f>VLOOKUP(AF4856,关卡难度线!B:H,11,0)</f>
        <v>#N/A</v>
      </c>
    </row>
    <row r="4857" spans="14:34">
      <c r="N4857" s="14">
        <v>100745</v>
      </c>
      <c r="O4857">
        <v>11</v>
      </c>
      <c r="P4857">
        <v>100747</v>
      </c>
      <c r="Q4857">
        <v>12</v>
      </c>
      <c r="R4857">
        <v>100745</v>
      </c>
      <c r="S4857">
        <v>13</v>
      </c>
      <c r="T4857">
        <v>100747</v>
      </c>
      <c r="U4857">
        <v>14</v>
      </c>
      <c r="V4857">
        <v>100745</v>
      </c>
      <c r="W4857">
        <v>15</v>
      </c>
      <c r="X4857">
        <v>100745</v>
      </c>
      <c r="Y4857">
        <v>16</v>
      </c>
      <c r="Z4857">
        <v>100746</v>
      </c>
      <c r="AA4857">
        <v>17</v>
      </c>
      <c r="AB4857">
        <v>100746</v>
      </c>
      <c r="AC4857">
        <v>19</v>
      </c>
      <c r="AD4857">
        <v>100747</v>
      </c>
      <c r="AE4857">
        <v>20</v>
      </c>
      <c r="AF4857">
        <v>202487</v>
      </c>
      <c r="AG4857">
        <v>18</v>
      </c>
      <c r="AH4857" t="e">
        <f>VLOOKUP(AF4857,关卡难度线!B:H,11,0)</f>
        <v>#N/A</v>
      </c>
    </row>
    <row r="4858" spans="14:34">
      <c r="N4858" s="14">
        <v>100745</v>
      </c>
      <c r="O4858">
        <v>11</v>
      </c>
      <c r="P4858">
        <v>100746</v>
      </c>
      <c r="Q4858">
        <v>12</v>
      </c>
      <c r="R4858">
        <v>100745</v>
      </c>
      <c r="S4858">
        <v>13</v>
      </c>
      <c r="T4858">
        <v>100745</v>
      </c>
      <c r="U4858">
        <v>14</v>
      </c>
      <c r="V4858">
        <v>100747</v>
      </c>
      <c r="W4858">
        <v>15</v>
      </c>
      <c r="X4858">
        <v>100745</v>
      </c>
      <c r="Y4858">
        <v>16</v>
      </c>
      <c r="Z4858">
        <v>100747</v>
      </c>
      <c r="AA4858">
        <v>17</v>
      </c>
      <c r="AB4858">
        <v>100747</v>
      </c>
      <c r="AC4858">
        <v>19</v>
      </c>
      <c r="AD4858">
        <v>100746</v>
      </c>
      <c r="AE4858">
        <v>20</v>
      </c>
      <c r="AF4858">
        <v>202488</v>
      </c>
      <c r="AG4858">
        <v>18</v>
      </c>
      <c r="AH4858" t="e">
        <f>VLOOKUP(AF4858,关卡难度线!B:H,11,0)</f>
        <v>#N/A</v>
      </c>
    </row>
    <row r="4859" spans="14:34">
      <c r="N4859" s="14">
        <v>100747</v>
      </c>
      <c r="O4859">
        <v>11</v>
      </c>
      <c r="P4859">
        <v>100745</v>
      </c>
      <c r="Q4859">
        <v>12</v>
      </c>
      <c r="R4859">
        <v>100745</v>
      </c>
      <c r="S4859">
        <v>13</v>
      </c>
      <c r="T4859">
        <v>100745</v>
      </c>
      <c r="U4859">
        <v>14</v>
      </c>
      <c r="V4859">
        <v>100747</v>
      </c>
      <c r="W4859">
        <v>15</v>
      </c>
      <c r="X4859">
        <v>100746</v>
      </c>
      <c r="Y4859">
        <v>16</v>
      </c>
      <c r="Z4859">
        <v>100747</v>
      </c>
      <c r="AA4859">
        <v>17</v>
      </c>
      <c r="AB4859">
        <v>100745</v>
      </c>
      <c r="AC4859">
        <v>19</v>
      </c>
      <c r="AD4859">
        <v>100745</v>
      </c>
      <c r="AE4859">
        <v>20</v>
      </c>
      <c r="AF4859">
        <v>202489</v>
      </c>
      <c r="AG4859">
        <v>18</v>
      </c>
      <c r="AH4859" t="e">
        <f>VLOOKUP(AF4859,关卡难度线!B:H,11,0)</f>
        <v>#N/A</v>
      </c>
    </row>
    <row r="4860" spans="14:34">
      <c r="N4860" s="14">
        <v>100745</v>
      </c>
      <c r="O4860">
        <v>11</v>
      </c>
      <c r="P4860">
        <v>100745</v>
      </c>
      <c r="Q4860">
        <v>12</v>
      </c>
      <c r="R4860">
        <v>100745</v>
      </c>
      <c r="S4860">
        <v>13</v>
      </c>
      <c r="T4860">
        <v>100745</v>
      </c>
      <c r="U4860">
        <v>14</v>
      </c>
      <c r="V4860">
        <v>100747</v>
      </c>
      <c r="W4860">
        <v>15</v>
      </c>
      <c r="X4860">
        <v>100747</v>
      </c>
      <c r="Y4860">
        <v>16</v>
      </c>
      <c r="Z4860">
        <v>100747</v>
      </c>
      <c r="AA4860">
        <v>17</v>
      </c>
      <c r="AB4860">
        <v>100747</v>
      </c>
      <c r="AC4860">
        <v>19</v>
      </c>
      <c r="AD4860">
        <v>100747</v>
      </c>
      <c r="AE4860">
        <v>20</v>
      </c>
      <c r="AF4860">
        <v>202490</v>
      </c>
      <c r="AG4860">
        <v>18</v>
      </c>
      <c r="AH4860" t="e">
        <f>VLOOKUP(AF4860,关卡难度线!B:H,11,0)</f>
        <v>#N/A</v>
      </c>
    </row>
    <row r="4861" spans="14:34">
      <c r="N4861" s="14">
        <v>100748</v>
      </c>
      <c r="O4861">
        <v>11</v>
      </c>
      <c r="P4861">
        <v>100748</v>
      </c>
      <c r="Q4861">
        <v>12</v>
      </c>
      <c r="R4861">
        <v>100748</v>
      </c>
      <c r="S4861">
        <v>13</v>
      </c>
      <c r="T4861">
        <v>100749</v>
      </c>
      <c r="U4861">
        <v>14</v>
      </c>
      <c r="V4861">
        <v>100750</v>
      </c>
      <c r="W4861">
        <v>15</v>
      </c>
      <c r="X4861">
        <v>100748</v>
      </c>
      <c r="Y4861">
        <v>16</v>
      </c>
      <c r="Z4861">
        <v>100748</v>
      </c>
      <c r="AA4861">
        <v>17</v>
      </c>
      <c r="AB4861">
        <v>100748</v>
      </c>
      <c r="AC4861">
        <v>19</v>
      </c>
      <c r="AD4861">
        <v>100748</v>
      </c>
      <c r="AE4861">
        <v>20</v>
      </c>
      <c r="AF4861">
        <v>202491</v>
      </c>
      <c r="AG4861">
        <v>18</v>
      </c>
      <c r="AH4861" t="e">
        <f>VLOOKUP(AF4861,关卡难度线!B:H,11,0)</f>
        <v>#N/A</v>
      </c>
    </row>
    <row r="4862" spans="14:34">
      <c r="N4862" s="14">
        <v>100749</v>
      </c>
      <c r="O4862">
        <v>11</v>
      </c>
      <c r="P4862">
        <v>100750</v>
      </c>
      <c r="Q4862">
        <v>12</v>
      </c>
      <c r="R4862">
        <v>100749</v>
      </c>
      <c r="S4862">
        <v>13</v>
      </c>
      <c r="T4862">
        <v>100748</v>
      </c>
      <c r="U4862">
        <v>14</v>
      </c>
      <c r="V4862">
        <v>100749</v>
      </c>
      <c r="W4862">
        <v>15</v>
      </c>
      <c r="X4862">
        <v>100750</v>
      </c>
      <c r="Y4862">
        <v>16</v>
      </c>
      <c r="Z4862">
        <v>100750</v>
      </c>
      <c r="AA4862">
        <v>17</v>
      </c>
      <c r="AB4862">
        <v>100749</v>
      </c>
      <c r="AC4862">
        <v>19</v>
      </c>
      <c r="AD4862">
        <v>100748</v>
      </c>
      <c r="AE4862">
        <v>20</v>
      </c>
      <c r="AF4862">
        <v>202492</v>
      </c>
      <c r="AG4862">
        <v>18</v>
      </c>
      <c r="AH4862" t="e">
        <f>VLOOKUP(AF4862,关卡难度线!B:H,11,0)</f>
        <v>#N/A</v>
      </c>
    </row>
    <row r="4863" spans="14:34">
      <c r="N4863" s="14">
        <v>100748</v>
      </c>
      <c r="O4863">
        <v>11</v>
      </c>
      <c r="P4863">
        <v>100750</v>
      </c>
      <c r="Q4863">
        <v>12</v>
      </c>
      <c r="R4863">
        <v>100748</v>
      </c>
      <c r="S4863">
        <v>13</v>
      </c>
      <c r="T4863">
        <v>100749</v>
      </c>
      <c r="U4863">
        <v>14</v>
      </c>
      <c r="V4863">
        <v>100748</v>
      </c>
      <c r="W4863">
        <v>15</v>
      </c>
      <c r="X4863">
        <v>100749</v>
      </c>
      <c r="Y4863">
        <v>16</v>
      </c>
      <c r="Z4863">
        <v>100749</v>
      </c>
      <c r="AA4863">
        <v>17</v>
      </c>
      <c r="AB4863">
        <v>100750</v>
      </c>
      <c r="AC4863">
        <v>19</v>
      </c>
      <c r="AD4863">
        <v>100748</v>
      </c>
      <c r="AE4863">
        <v>20</v>
      </c>
      <c r="AF4863">
        <v>202493</v>
      </c>
      <c r="AG4863">
        <v>18</v>
      </c>
      <c r="AH4863" t="e">
        <f>VLOOKUP(AF4863,关卡难度线!B:H,11,0)</f>
        <v>#N/A</v>
      </c>
    </row>
    <row r="4864" spans="14:34">
      <c r="N4864" s="14">
        <v>100750</v>
      </c>
      <c r="O4864">
        <v>11</v>
      </c>
      <c r="P4864">
        <v>100748</v>
      </c>
      <c r="Q4864">
        <v>12</v>
      </c>
      <c r="R4864">
        <v>100750</v>
      </c>
      <c r="S4864">
        <v>13</v>
      </c>
      <c r="T4864">
        <v>100748</v>
      </c>
      <c r="U4864">
        <v>14</v>
      </c>
      <c r="V4864">
        <v>100748</v>
      </c>
      <c r="W4864">
        <v>15</v>
      </c>
      <c r="X4864">
        <v>100749</v>
      </c>
      <c r="Y4864">
        <v>16</v>
      </c>
      <c r="Z4864">
        <v>100748</v>
      </c>
      <c r="AA4864">
        <v>17</v>
      </c>
      <c r="AB4864">
        <v>100750</v>
      </c>
      <c r="AC4864">
        <v>19</v>
      </c>
      <c r="AD4864">
        <v>100750</v>
      </c>
      <c r="AE4864">
        <v>20</v>
      </c>
      <c r="AF4864">
        <v>202494</v>
      </c>
      <c r="AG4864">
        <v>18</v>
      </c>
      <c r="AH4864" t="e">
        <f>VLOOKUP(AF4864,关卡难度线!B:H,11,0)</f>
        <v>#N/A</v>
      </c>
    </row>
    <row r="4865" spans="14:34">
      <c r="N4865" s="14">
        <v>100749</v>
      </c>
      <c r="O4865">
        <v>11</v>
      </c>
      <c r="P4865">
        <v>100750</v>
      </c>
      <c r="Q4865">
        <v>12</v>
      </c>
      <c r="R4865">
        <v>100750</v>
      </c>
      <c r="S4865">
        <v>13</v>
      </c>
      <c r="T4865">
        <v>100750</v>
      </c>
      <c r="U4865">
        <v>14</v>
      </c>
      <c r="V4865">
        <v>100750</v>
      </c>
      <c r="W4865">
        <v>15</v>
      </c>
      <c r="X4865">
        <v>100750</v>
      </c>
      <c r="Y4865">
        <v>16</v>
      </c>
      <c r="Z4865">
        <v>100748</v>
      </c>
      <c r="AA4865">
        <v>17</v>
      </c>
      <c r="AB4865">
        <v>100750</v>
      </c>
      <c r="AC4865">
        <v>19</v>
      </c>
      <c r="AD4865">
        <v>100749</v>
      </c>
      <c r="AE4865">
        <v>20</v>
      </c>
      <c r="AF4865">
        <v>202495</v>
      </c>
      <c r="AG4865">
        <v>18</v>
      </c>
      <c r="AH4865" t="e">
        <f>VLOOKUP(AF4865,关卡难度线!B:H,11,0)</f>
        <v>#N/A</v>
      </c>
    </row>
    <row r="4866" spans="14:34">
      <c r="N4866" s="14">
        <v>100750</v>
      </c>
      <c r="O4866">
        <v>11</v>
      </c>
      <c r="P4866">
        <v>100749</v>
      </c>
      <c r="Q4866">
        <v>12</v>
      </c>
      <c r="R4866">
        <v>100748</v>
      </c>
      <c r="S4866">
        <v>13</v>
      </c>
      <c r="T4866">
        <v>100750</v>
      </c>
      <c r="U4866">
        <v>14</v>
      </c>
      <c r="V4866">
        <v>100750</v>
      </c>
      <c r="W4866">
        <v>15</v>
      </c>
      <c r="X4866">
        <v>100749</v>
      </c>
      <c r="Y4866">
        <v>16</v>
      </c>
      <c r="Z4866">
        <v>100750</v>
      </c>
      <c r="AA4866">
        <v>17</v>
      </c>
      <c r="AB4866">
        <v>100749</v>
      </c>
      <c r="AC4866">
        <v>19</v>
      </c>
      <c r="AD4866">
        <v>100750</v>
      </c>
      <c r="AE4866">
        <v>20</v>
      </c>
      <c r="AF4866">
        <v>202496</v>
      </c>
      <c r="AG4866">
        <v>18</v>
      </c>
      <c r="AH4866" t="e">
        <f>VLOOKUP(AF4866,关卡难度线!B:H,11,0)</f>
        <v>#N/A</v>
      </c>
    </row>
    <row r="4867" spans="14:34">
      <c r="N4867" s="14">
        <v>100749</v>
      </c>
      <c r="O4867">
        <v>11</v>
      </c>
      <c r="P4867">
        <v>100748</v>
      </c>
      <c r="Q4867">
        <v>12</v>
      </c>
      <c r="R4867">
        <v>100750</v>
      </c>
      <c r="S4867">
        <v>13</v>
      </c>
      <c r="T4867">
        <v>100750</v>
      </c>
      <c r="U4867">
        <v>14</v>
      </c>
      <c r="V4867">
        <v>100750</v>
      </c>
      <c r="W4867">
        <v>15</v>
      </c>
      <c r="X4867">
        <v>100748</v>
      </c>
      <c r="Y4867">
        <v>16</v>
      </c>
      <c r="Z4867">
        <v>100748</v>
      </c>
      <c r="AA4867">
        <v>17</v>
      </c>
      <c r="AB4867">
        <v>100748</v>
      </c>
      <c r="AC4867">
        <v>19</v>
      </c>
      <c r="AD4867">
        <v>100748</v>
      </c>
      <c r="AE4867">
        <v>20</v>
      </c>
      <c r="AF4867">
        <v>202497</v>
      </c>
      <c r="AG4867">
        <v>18</v>
      </c>
      <c r="AH4867" t="e">
        <f>VLOOKUP(AF4867,关卡难度线!B:H,11,0)</f>
        <v>#N/A</v>
      </c>
    </row>
    <row r="4868" spans="14:34">
      <c r="N4868" s="14">
        <v>100748</v>
      </c>
      <c r="O4868">
        <v>11</v>
      </c>
      <c r="P4868">
        <v>100748</v>
      </c>
      <c r="Q4868">
        <v>12</v>
      </c>
      <c r="R4868">
        <v>100748</v>
      </c>
      <c r="S4868">
        <v>13</v>
      </c>
      <c r="T4868">
        <v>100748</v>
      </c>
      <c r="U4868">
        <v>14</v>
      </c>
      <c r="V4868">
        <v>100750</v>
      </c>
      <c r="W4868">
        <v>15</v>
      </c>
      <c r="X4868">
        <v>100750</v>
      </c>
      <c r="Y4868">
        <v>16</v>
      </c>
      <c r="Z4868">
        <v>100750</v>
      </c>
      <c r="AA4868">
        <v>17</v>
      </c>
      <c r="AB4868">
        <v>100748</v>
      </c>
      <c r="AC4868">
        <v>19</v>
      </c>
      <c r="AD4868">
        <v>100748</v>
      </c>
      <c r="AE4868">
        <v>20</v>
      </c>
      <c r="AF4868">
        <v>202498</v>
      </c>
      <c r="AG4868">
        <v>18</v>
      </c>
      <c r="AH4868" t="e">
        <f>VLOOKUP(AF4868,关卡难度线!B:H,11,0)</f>
        <v>#N/A</v>
      </c>
    </row>
    <row r="4869" spans="14:34">
      <c r="N4869" s="14">
        <v>100748</v>
      </c>
      <c r="O4869">
        <v>11</v>
      </c>
      <c r="P4869">
        <v>100750</v>
      </c>
      <c r="Q4869">
        <v>12</v>
      </c>
      <c r="R4869">
        <v>100749</v>
      </c>
      <c r="S4869">
        <v>13</v>
      </c>
      <c r="T4869">
        <v>100750</v>
      </c>
      <c r="U4869">
        <v>14</v>
      </c>
      <c r="V4869">
        <v>100748</v>
      </c>
      <c r="W4869">
        <v>15</v>
      </c>
      <c r="X4869">
        <v>100749</v>
      </c>
      <c r="Y4869">
        <v>16</v>
      </c>
      <c r="Z4869">
        <v>100748</v>
      </c>
      <c r="AA4869">
        <v>17</v>
      </c>
      <c r="AB4869">
        <v>100749</v>
      </c>
      <c r="AC4869">
        <v>19</v>
      </c>
      <c r="AD4869">
        <v>100749</v>
      </c>
      <c r="AE4869">
        <v>20</v>
      </c>
      <c r="AF4869">
        <v>202499</v>
      </c>
      <c r="AG4869">
        <v>18</v>
      </c>
      <c r="AH4869" t="e">
        <f>VLOOKUP(AF4869,关卡难度线!B:H,11,0)</f>
        <v>#N/A</v>
      </c>
    </row>
    <row r="4870" spans="14:34">
      <c r="N4870" s="14">
        <v>100749</v>
      </c>
      <c r="O4870">
        <v>11</v>
      </c>
      <c r="P4870">
        <v>100748</v>
      </c>
      <c r="Q4870">
        <v>12</v>
      </c>
      <c r="R4870">
        <v>100750</v>
      </c>
      <c r="S4870">
        <v>13</v>
      </c>
      <c r="T4870">
        <v>100748</v>
      </c>
      <c r="U4870">
        <v>14</v>
      </c>
      <c r="V4870">
        <v>100749</v>
      </c>
      <c r="W4870">
        <v>15</v>
      </c>
      <c r="X4870">
        <v>100750</v>
      </c>
      <c r="Y4870">
        <v>16</v>
      </c>
      <c r="Z4870">
        <v>100748</v>
      </c>
      <c r="AA4870">
        <v>17</v>
      </c>
      <c r="AB4870">
        <v>100750</v>
      </c>
      <c r="AC4870">
        <v>19</v>
      </c>
      <c r="AD4870">
        <v>100748</v>
      </c>
      <c r="AE4870">
        <v>20</v>
      </c>
      <c r="AF4870">
        <v>202500</v>
      </c>
      <c r="AG4870">
        <v>18</v>
      </c>
      <c r="AH4870" t="e">
        <f>VLOOKUP(AF4870,关卡难度线!B:H,11,0)</f>
        <v>#N/A</v>
      </c>
    </row>
    <row r="4871" spans="14:34">
      <c r="N4871" s="14">
        <v>100748</v>
      </c>
      <c r="O4871">
        <v>11</v>
      </c>
      <c r="P4871">
        <v>100748</v>
      </c>
      <c r="Q4871">
        <v>12</v>
      </c>
      <c r="R4871">
        <v>100748</v>
      </c>
      <c r="S4871">
        <v>13</v>
      </c>
      <c r="T4871">
        <v>100749</v>
      </c>
      <c r="U4871">
        <v>14</v>
      </c>
      <c r="V4871">
        <v>100750</v>
      </c>
      <c r="W4871">
        <v>15</v>
      </c>
      <c r="X4871">
        <v>100748</v>
      </c>
      <c r="Y4871">
        <v>16</v>
      </c>
      <c r="Z4871">
        <v>100748</v>
      </c>
      <c r="AA4871">
        <v>17</v>
      </c>
      <c r="AB4871">
        <v>100748</v>
      </c>
      <c r="AC4871">
        <v>19</v>
      </c>
      <c r="AD4871">
        <v>100748</v>
      </c>
      <c r="AE4871">
        <v>20</v>
      </c>
      <c r="AF4871">
        <v>202491</v>
      </c>
      <c r="AG4871">
        <v>18</v>
      </c>
      <c r="AH4871" t="e">
        <f>VLOOKUP(AF4871,关卡难度线!B:H,11,0)</f>
        <v>#N/A</v>
      </c>
    </row>
    <row r="4872" spans="14:34">
      <c r="N4872" s="14">
        <v>100749</v>
      </c>
      <c r="O4872">
        <v>11</v>
      </c>
      <c r="P4872">
        <v>100750</v>
      </c>
      <c r="Q4872">
        <v>12</v>
      </c>
      <c r="R4872">
        <v>100749</v>
      </c>
      <c r="S4872">
        <v>13</v>
      </c>
      <c r="T4872">
        <v>100748</v>
      </c>
      <c r="U4872">
        <v>14</v>
      </c>
      <c r="V4872">
        <v>100749</v>
      </c>
      <c r="W4872">
        <v>15</v>
      </c>
      <c r="X4872">
        <v>100750</v>
      </c>
      <c r="Y4872">
        <v>16</v>
      </c>
      <c r="Z4872">
        <v>100750</v>
      </c>
      <c r="AA4872">
        <v>17</v>
      </c>
      <c r="AB4872">
        <v>100749</v>
      </c>
      <c r="AC4872">
        <v>19</v>
      </c>
      <c r="AD4872">
        <v>100748</v>
      </c>
      <c r="AE4872">
        <v>20</v>
      </c>
      <c r="AF4872">
        <v>202492</v>
      </c>
      <c r="AG4872">
        <v>18</v>
      </c>
      <c r="AH4872" t="e">
        <f>VLOOKUP(AF4872,关卡难度线!B:H,11,0)</f>
        <v>#N/A</v>
      </c>
    </row>
    <row r="4873" spans="14:34">
      <c r="N4873" s="14">
        <v>100748</v>
      </c>
      <c r="O4873">
        <v>11</v>
      </c>
      <c r="P4873">
        <v>100750</v>
      </c>
      <c r="Q4873">
        <v>12</v>
      </c>
      <c r="R4873">
        <v>100748</v>
      </c>
      <c r="S4873">
        <v>13</v>
      </c>
      <c r="T4873">
        <v>100749</v>
      </c>
      <c r="U4873">
        <v>14</v>
      </c>
      <c r="V4873">
        <v>100748</v>
      </c>
      <c r="W4873">
        <v>15</v>
      </c>
      <c r="X4873">
        <v>100749</v>
      </c>
      <c r="Y4873">
        <v>16</v>
      </c>
      <c r="Z4873">
        <v>100749</v>
      </c>
      <c r="AA4873">
        <v>17</v>
      </c>
      <c r="AB4873">
        <v>100750</v>
      </c>
      <c r="AC4873">
        <v>19</v>
      </c>
      <c r="AD4873">
        <v>100748</v>
      </c>
      <c r="AE4873">
        <v>20</v>
      </c>
      <c r="AF4873">
        <v>202493</v>
      </c>
      <c r="AG4873">
        <v>18</v>
      </c>
      <c r="AH4873" t="e">
        <f>VLOOKUP(AF4873,关卡难度线!B:H,11,0)</f>
        <v>#N/A</v>
      </c>
    </row>
    <row r="4874" spans="14:34">
      <c r="N4874" s="14">
        <v>100750</v>
      </c>
      <c r="O4874">
        <v>11</v>
      </c>
      <c r="P4874">
        <v>100748</v>
      </c>
      <c r="Q4874">
        <v>12</v>
      </c>
      <c r="R4874">
        <v>100750</v>
      </c>
      <c r="S4874">
        <v>13</v>
      </c>
      <c r="T4874">
        <v>100748</v>
      </c>
      <c r="U4874">
        <v>14</v>
      </c>
      <c r="V4874">
        <v>100748</v>
      </c>
      <c r="W4874">
        <v>15</v>
      </c>
      <c r="X4874">
        <v>100749</v>
      </c>
      <c r="Y4874">
        <v>16</v>
      </c>
      <c r="Z4874">
        <v>100748</v>
      </c>
      <c r="AA4874">
        <v>17</v>
      </c>
      <c r="AB4874">
        <v>100750</v>
      </c>
      <c r="AC4874">
        <v>19</v>
      </c>
      <c r="AD4874">
        <v>100750</v>
      </c>
      <c r="AE4874">
        <v>20</v>
      </c>
      <c r="AF4874">
        <v>202494</v>
      </c>
      <c r="AG4874">
        <v>18</v>
      </c>
      <c r="AH4874" t="e">
        <f>VLOOKUP(AF4874,关卡难度线!B:H,11,0)</f>
        <v>#N/A</v>
      </c>
    </row>
    <row r="4875" spans="14:34">
      <c r="N4875" s="14">
        <v>100749</v>
      </c>
      <c r="O4875">
        <v>11</v>
      </c>
      <c r="P4875">
        <v>100750</v>
      </c>
      <c r="Q4875">
        <v>12</v>
      </c>
      <c r="R4875">
        <v>100750</v>
      </c>
      <c r="S4875">
        <v>13</v>
      </c>
      <c r="T4875">
        <v>100750</v>
      </c>
      <c r="U4875">
        <v>14</v>
      </c>
      <c r="V4875">
        <v>100750</v>
      </c>
      <c r="W4875">
        <v>15</v>
      </c>
      <c r="X4875">
        <v>100750</v>
      </c>
      <c r="Y4875">
        <v>16</v>
      </c>
      <c r="Z4875">
        <v>100748</v>
      </c>
      <c r="AA4875">
        <v>17</v>
      </c>
      <c r="AB4875">
        <v>100750</v>
      </c>
      <c r="AC4875">
        <v>19</v>
      </c>
      <c r="AD4875">
        <v>100749</v>
      </c>
      <c r="AE4875">
        <v>20</v>
      </c>
      <c r="AF4875">
        <v>202495</v>
      </c>
      <c r="AG4875">
        <v>18</v>
      </c>
      <c r="AH4875" t="e">
        <f>VLOOKUP(AF4875,关卡难度线!B:H,11,0)</f>
        <v>#N/A</v>
      </c>
    </row>
    <row r="4876" spans="14:34">
      <c r="N4876" s="14">
        <v>100750</v>
      </c>
      <c r="O4876">
        <v>11</v>
      </c>
      <c r="P4876">
        <v>100749</v>
      </c>
      <c r="Q4876">
        <v>12</v>
      </c>
      <c r="R4876">
        <v>100748</v>
      </c>
      <c r="S4876">
        <v>13</v>
      </c>
      <c r="T4876">
        <v>100750</v>
      </c>
      <c r="U4876">
        <v>14</v>
      </c>
      <c r="V4876">
        <v>100750</v>
      </c>
      <c r="W4876">
        <v>15</v>
      </c>
      <c r="X4876">
        <v>100749</v>
      </c>
      <c r="Y4876">
        <v>16</v>
      </c>
      <c r="Z4876">
        <v>100750</v>
      </c>
      <c r="AA4876">
        <v>17</v>
      </c>
      <c r="AB4876">
        <v>100749</v>
      </c>
      <c r="AC4876">
        <v>19</v>
      </c>
      <c r="AD4876">
        <v>100750</v>
      </c>
      <c r="AE4876">
        <v>20</v>
      </c>
      <c r="AF4876">
        <v>202496</v>
      </c>
      <c r="AG4876">
        <v>18</v>
      </c>
      <c r="AH4876" t="e">
        <f>VLOOKUP(AF4876,关卡难度线!B:H,11,0)</f>
        <v>#N/A</v>
      </c>
    </row>
    <row r="4877" spans="14:34">
      <c r="N4877" s="14">
        <v>100749</v>
      </c>
      <c r="O4877">
        <v>11</v>
      </c>
      <c r="P4877">
        <v>100748</v>
      </c>
      <c r="Q4877">
        <v>12</v>
      </c>
      <c r="R4877">
        <v>100750</v>
      </c>
      <c r="S4877">
        <v>13</v>
      </c>
      <c r="T4877">
        <v>100750</v>
      </c>
      <c r="U4877">
        <v>14</v>
      </c>
      <c r="V4877">
        <v>100750</v>
      </c>
      <c r="W4877">
        <v>15</v>
      </c>
      <c r="X4877">
        <v>100748</v>
      </c>
      <c r="Y4877">
        <v>16</v>
      </c>
      <c r="Z4877">
        <v>100748</v>
      </c>
      <c r="AA4877">
        <v>17</v>
      </c>
      <c r="AB4877">
        <v>100748</v>
      </c>
      <c r="AC4877">
        <v>19</v>
      </c>
      <c r="AD4877">
        <v>100748</v>
      </c>
      <c r="AE4877">
        <v>20</v>
      </c>
      <c r="AF4877">
        <v>202497</v>
      </c>
      <c r="AG4877">
        <v>18</v>
      </c>
      <c r="AH4877" t="e">
        <f>VLOOKUP(AF4877,关卡难度线!B:H,11,0)</f>
        <v>#N/A</v>
      </c>
    </row>
    <row r="4878" spans="14:34">
      <c r="N4878" s="14">
        <v>100748</v>
      </c>
      <c r="O4878">
        <v>11</v>
      </c>
      <c r="P4878">
        <v>100748</v>
      </c>
      <c r="Q4878">
        <v>12</v>
      </c>
      <c r="R4878">
        <v>100748</v>
      </c>
      <c r="S4878">
        <v>13</v>
      </c>
      <c r="T4878">
        <v>100748</v>
      </c>
      <c r="U4878">
        <v>14</v>
      </c>
      <c r="V4878">
        <v>100750</v>
      </c>
      <c r="W4878">
        <v>15</v>
      </c>
      <c r="X4878">
        <v>100750</v>
      </c>
      <c r="Y4878">
        <v>16</v>
      </c>
      <c r="Z4878">
        <v>100750</v>
      </c>
      <c r="AA4878">
        <v>17</v>
      </c>
      <c r="AB4878">
        <v>100748</v>
      </c>
      <c r="AC4878">
        <v>19</v>
      </c>
      <c r="AD4878">
        <v>100748</v>
      </c>
      <c r="AE4878">
        <v>20</v>
      </c>
      <c r="AF4878">
        <v>202498</v>
      </c>
      <c r="AG4878">
        <v>18</v>
      </c>
      <c r="AH4878" t="e">
        <f>VLOOKUP(AF4878,关卡难度线!B:H,11,0)</f>
        <v>#N/A</v>
      </c>
    </row>
    <row r="4879" spans="14:34">
      <c r="N4879" s="14">
        <v>100748</v>
      </c>
      <c r="O4879">
        <v>11</v>
      </c>
      <c r="P4879">
        <v>100750</v>
      </c>
      <c r="Q4879">
        <v>12</v>
      </c>
      <c r="R4879">
        <v>100749</v>
      </c>
      <c r="S4879">
        <v>13</v>
      </c>
      <c r="T4879">
        <v>100750</v>
      </c>
      <c r="U4879">
        <v>14</v>
      </c>
      <c r="V4879">
        <v>100748</v>
      </c>
      <c r="W4879">
        <v>15</v>
      </c>
      <c r="X4879">
        <v>100749</v>
      </c>
      <c r="Y4879">
        <v>16</v>
      </c>
      <c r="Z4879">
        <v>100748</v>
      </c>
      <c r="AA4879">
        <v>17</v>
      </c>
      <c r="AB4879">
        <v>100749</v>
      </c>
      <c r="AC4879">
        <v>19</v>
      </c>
      <c r="AD4879">
        <v>100749</v>
      </c>
      <c r="AE4879">
        <v>20</v>
      </c>
      <c r="AF4879">
        <v>202499</v>
      </c>
      <c r="AG4879">
        <v>18</v>
      </c>
      <c r="AH4879" t="e">
        <f>VLOOKUP(AF4879,关卡难度线!B:H,11,0)</f>
        <v>#N/A</v>
      </c>
    </row>
    <row r="4880" spans="14:34">
      <c r="N4880" s="14">
        <v>100749</v>
      </c>
      <c r="O4880">
        <v>11</v>
      </c>
      <c r="P4880">
        <v>100748</v>
      </c>
      <c r="Q4880">
        <v>12</v>
      </c>
      <c r="R4880">
        <v>100750</v>
      </c>
      <c r="S4880">
        <v>13</v>
      </c>
      <c r="T4880">
        <v>100748</v>
      </c>
      <c r="U4880">
        <v>14</v>
      </c>
      <c r="V4880">
        <v>100749</v>
      </c>
      <c r="W4880">
        <v>15</v>
      </c>
      <c r="X4880">
        <v>100750</v>
      </c>
      <c r="Y4880">
        <v>16</v>
      </c>
      <c r="Z4880">
        <v>100748</v>
      </c>
      <c r="AA4880">
        <v>17</v>
      </c>
      <c r="AB4880">
        <v>100750</v>
      </c>
      <c r="AC4880">
        <v>19</v>
      </c>
      <c r="AD4880">
        <v>100748</v>
      </c>
      <c r="AE4880">
        <v>20</v>
      </c>
      <c r="AF4880">
        <v>202500</v>
      </c>
      <c r="AG4880">
        <v>18</v>
      </c>
      <c r="AH4880" t="e">
        <f>VLOOKUP(AF4880,关卡难度线!B:H,11,0)</f>
        <v>#N/A</v>
      </c>
    </row>
    <row r="4881" spans="14:34">
      <c r="N4881" s="14">
        <v>100753</v>
      </c>
      <c r="O4881">
        <v>11</v>
      </c>
      <c r="P4881">
        <v>100751</v>
      </c>
      <c r="Q4881">
        <v>12</v>
      </c>
      <c r="R4881">
        <v>100752</v>
      </c>
      <c r="S4881">
        <v>13</v>
      </c>
      <c r="T4881">
        <v>100751</v>
      </c>
      <c r="U4881">
        <v>14</v>
      </c>
      <c r="V4881">
        <v>100753</v>
      </c>
      <c r="W4881">
        <v>15</v>
      </c>
      <c r="X4881">
        <v>100751</v>
      </c>
      <c r="Y4881">
        <v>16</v>
      </c>
      <c r="Z4881">
        <v>100751</v>
      </c>
      <c r="AA4881">
        <v>17</v>
      </c>
      <c r="AB4881">
        <v>100752</v>
      </c>
      <c r="AC4881">
        <v>19</v>
      </c>
      <c r="AD4881">
        <v>100753</v>
      </c>
      <c r="AE4881">
        <v>20</v>
      </c>
      <c r="AF4881">
        <v>202501</v>
      </c>
      <c r="AG4881">
        <v>18</v>
      </c>
      <c r="AH4881" t="e">
        <f>VLOOKUP(AF4881,关卡难度线!B:H,11,0)</f>
        <v>#N/A</v>
      </c>
    </row>
    <row r="4882" spans="14:34">
      <c r="N4882" s="14">
        <v>100753</v>
      </c>
      <c r="O4882">
        <v>11</v>
      </c>
      <c r="P4882">
        <v>100753</v>
      </c>
      <c r="Q4882">
        <v>12</v>
      </c>
      <c r="R4882">
        <v>100753</v>
      </c>
      <c r="S4882">
        <v>13</v>
      </c>
      <c r="T4882">
        <v>100753</v>
      </c>
      <c r="U4882">
        <v>14</v>
      </c>
      <c r="V4882">
        <v>100751</v>
      </c>
      <c r="W4882">
        <v>15</v>
      </c>
      <c r="X4882">
        <v>100753</v>
      </c>
      <c r="Y4882">
        <v>16</v>
      </c>
      <c r="Z4882">
        <v>100752</v>
      </c>
      <c r="AA4882">
        <v>17</v>
      </c>
      <c r="AB4882">
        <v>100753</v>
      </c>
      <c r="AC4882">
        <v>19</v>
      </c>
      <c r="AD4882">
        <v>100751</v>
      </c>
      <c r="AE4882">
        <v>20</v>
      </c>
      <c r="AF4882">
        <v>202502</v>
      </c>
      <c r="AG4882">
        <v>18</v>
      </c>
      <c r="AH4882" t="e">
        <f>VLOOKUP(AF4882,关卡难度线!B:H,11,0)</f>
        <v>#N/A</v>
      </c>
    </row>
    <row r="4883" spans="14:34">
      <c r="N4883" s="14">
        <v>100751</v>
      </c>
      <c r="O4883">
        <v>11</v>
      </c>
      <c r="P4883">
        <v>100751</v>
      </c>
      <c r="Q4883">
        <v>12</v>
      </c>
      <c r="R4883">
        <v>100752</v>
      </c>
      <c r="S4883">
        <v>13</v>
      </c>
      <c r="T4883">
        <v>100753</v>
      </c>
      <c r="U4883">
        <v>14</v>
      </c>
      <c r="V4883">
        <v>100752</v>
      </c>
      <c r="W4883">
        <v>15</v>
      </c>
      <c r="X4883">
        <v>100753</v>
      </c>
      <c r="Y4883">
        <v>16</v>
      </c>
      <c r="Z4883">
        <v>100753</v>
      </c>
      <c r="AA4883">
        <v>17</v>
      </c>
      <c r="AB4883">
        <v>100753</v>
      </c>
      <c r="AC4883">
        <v>19</v>
      </c>
      <c r="AD4883">
        <v>100752</v>
      </c>
      <c r="AE4883">
        <v>20</v>
      </c>
      <c r="AF4883">
        <v>202503</v>
      </c>
      <c r="AG4883">
        <v>18</v>
      </c>
      <c r="AH4883" t="e">
        <f>VLOOKUP(AF4883,关卡难度线!B:H,11,0)</f>
        <v>#N/A</v>
      </c>
    </row>
    <row r="4884" spans="14:34">
      <c r="N4884" s="14">
        <v>100752</v>
      </c>
      <c r="O4884">
        <v>11</v>
      </c>
      <c r="P4884">
        <v>100751</v>
      </c>
      <c r="Q4884">
        <v>12</v>
      </c>
      <c r="R4884">
        <v>100751</v>
      </c>
      <c r="S4884">
        <v>13</v>
      </c>
      <c r="T4884">
        <v>100752</v>
      </c>
      <c r="U4884">
        <v>14</v>
      </c>
      <c r="V4884">
        <v>100753</v>
      </c>
      <c r="W4884">
        <v>15</v>
      </c>
      <c r="X4884">
        <v>100751</v>
      </c>
      <c r="Y4884">
        <v>16</v>
      </c>
      <c r="Z4884">
        <v>100753</v>
      </c>
      <c r="AA4884">
        <v>17</v>
      </c>
      <c r="AB4884">
        <v>100753</v>
      </c>
      <c r="AC4884">
        <v>19</v>
      </c>
      <c r="AD4884">
        <v>100752</v>
      </c>
      <c r="AE4884">
        <v>20</v>
      </c>
      <c r="AF4884">
        <v>202504</v>
      </c>
      <c r="AG4884">
        <v>18</v>
      </c>
      <c r="AH4884" t="e">
        <f>VLOOKUP(AF4884,关卡难度线!B:H,11,0)</f>
        <v>#N/A</v>
      </c>
    </row>
    <row r="4885" spans="14:34">
      <c r="N4885" s="14">
        <v>100753</v>
      </c>
      <c r="O4885">
        <v>11</v>
      </c>
      <c r="P4885">
        <v>100751</v>
      </c>
      <c r="Q4885">
        <v>12</v>
      </c>
      <c r="R4885">
        <v>100753</v>
      </c>
      <c r="S4885">
        <v>13</v>
      </c>
      <c r="T4885">
        <v>100752</v>
      </c>
      <c r="U4885">
        <v>14</v>
      </c>
      <c r="V4885">
        <v>100751</v>
      </c>
      <c r="W4885">
        <v>15</v>
      </c>
      <c r="X4885">
        <v>100753</v>
      </c>
      <c r="Y4885">
        <v>16</v>
      </c>
      <c r="Z4885">
        <v>100751</v>
      </c>
      <c r="AA4885">
        <v>17</v>
      </c>
      <c r="AB4885">
        <v>100753</v>
      </c>
      <c r="AC4885">
        <v>19</v>
      </c>
      <c r="AD4885">
        <v>100751</v>
      </c>
      <c r="AE4885">
        <v>20</v>
      </c>
      <c r="AF4885">
        <v>202505</v>
      </c>
      <c r="AG4885">
        <v>18</v>
      </c>
      <c r="AH4885" t="e">
        <f>VLOOKUP(AF4885,关卡难度线!B:H,11,0)</f>
        <v>#N/A</v>
      </c>
    </row>
    <row r="4886" spans="14:34">
      <c r="N4886" s="14">
        <v>100751</v>
      </c>
      <c r="O4886">
        <v>11</v>
      </c>
      <c r="P4886">
        <v>100752</v>
      </c>
      <c r="Q4886">
        <v>12</v>
      </c>
      <c r="R4886">
        <v>100751</v>
      </c>
      <c r="S4886">
        <v>13</v>
      </c>
      <c r="T4886">
        <v>100753</v>
      </c>
      <c r="U4886">
        <v>14</v>
      </c>
      <c r="V4886">
        <v>100752</v>
      </c>
      <c r="W4886">
        <v>15</v>
      </c>
      <c r="X4886">
        <v>100753</v>
      </c>
      <c r="Y4886">
        <v>16</v>
      </c>
      <c r="Z4886">
        <v>100751</v>
      </c>
      <c r="AA4886">
        <v>17</v>
      </c>
      <c r="AB4886">
        <v>100753</v>
      </c>
      <c r="AC4886">
        <v>19</v>
      </c>
      <c r="AD4886">
        <v>100752</v>
      </c>
      <c r="AE4886">
        <v>20</v>
      </c>
      <c r="AF4886">
        <v>202506</v>
      </c>
      <c r="AG4886">
        <v>18</v>
      </c>
      <c r="AH4886" t="e">
        <f>VLOOKUP(AF4886,关卡难度线!B:H,11,0)</f>
        <v>#N/A</v>
      </c>
    </row>
    <row r="4887" spans="14:34">
      <c r="N4887" s="14">
        <v>100751</v>
      </c>
      <c r="O4887">
        <v>11</v>
      </c>
      <c r="P4887">
        <v>100753</v>
      </c>
      <c r="Q4887">
        <v>12</v>
      </c>
      <c r="R4887">
        <v>100752</v>
      </c>
      <c r="S4887">
        <v>13</v>
      </c>
      <c r="T4887">
        <v>100752</v>
      </c>
      <c r="U4887">
        <v>14</v>
      </c>
      <c r="V4887">
        <v>100752</v>
      </c>
      <c r="W4887">
        <v>15</v>
      </c>
      <c r="X4887">
        <v>100753</v>
      </c>
      <c r="Y4887">
        <v>16</v>
      </c>
      <c r="Z4887">
        <v>100752</v>
      </c>
      <c r="AA4887">
        <v>17</v>
      </c>
      <c r="AB4887">
        <v>100753</v>
      </c>
      <c r="AC4887">
        <v>19</v>
      </c>
      <c r="AD4887">
        <v>100751</v>
      </c>
      <c r="AE4887">
        <v>20</v>
      </c>
      <c r="AF4887">
        <v>202507</v>
      </c>
      <c r="AG4887">
        <v>18</v>
      </c>
      <c r="AH4887" t="e">
        <f>VLOOKUP(AF4887,关卡难度线!B:H,11,0)</f>
        <v>#N/A</v>
      </c>
    </row>
    <row r="4888" spans="14:34">
      <c r="N4888" s="14">
        <v>100752</v>
      </c>
      <c r="O4888">
        <v>11</v>
      </c>
      <c r="P4888">
        <v>100753</v>
      </c>
      <c r="Q4888">
        <v>12</v>
      </c>
      <c r="R4888">
        <v>100751</v>
      </c>
      <c r="S4888">
        <v>13</v>
      </c>
      <c r="T4888">
        <v>100753</v>
      </c>
      <c r="U4888">
        <v>14</v>
      </c>
      <c r="V4888">
        <v>100752</v>
      </c>
      <c r="W4888">
        <v>15</v>
      </c>
      <c r="X4888">
        <v>100752</v>
      </c>
      <c r="Y4888">
        <v>16</v>
      </c>
      <c r="Z4888">
        <v>100751</v>
      </c>
      <c r="AA4888">
        <v>17</v>
      </c>
      <c r="AB4888">
        <v>100751</v>
      </c>
      <c r="AC4888">
        <v>19</v>
      </c>
      <c r="AD4888">
        <v>100753</v>
      </c>
      <c r="AE4888">
        <v>20</v>
      </c>
      <c r="AF4888">
        <v>202508</v>
      </c>
      <c r="AG4888">
        <v>18</v>
      </c>
      <c r="AH4888" t="e">
        <f>VLOOKUP(AF4888,关卡难度线!B:H,11,0)</f>
        <v>#N/A</v>
      </c>
    </row>
    <row r="4889" spans="14:34">
      <c r="N4889" s="14">
        <v>100752</v>
      </c>
      <c r="O4889">
        <v>11</v>
      </c>
      <c r="P4889">
        <v>100752</v>
      </c>
      <c r="Q4889">
        <v>12</v>
      </c>
      <c r="R4889">
        <v>100751</v>
      </c>
      <c r="S4889">
        <v>13</v>
      </c>
      <c r="T4889">
        <v>100753</v>
      </c>
      <c r="U4889">
        <v>14</v>
      </c>
      <c r="V4889">
        <v>100753</v>
      </c>
      <c r="W4889">
        <v>15</v>
      </c>
      <c r="X4889">
        <v>100753</v>
      </c>
      <c r="Y4889">
        <v>16</v>
      </c>
      <c r="Z4889">
        <v>100752</v>
      </c>
      <c r="AA4889">
        <v>17</v>
      </c>
      <c r="AB4889">
        <v>100753</v>
      </c>
      <c r="AC4889">
        <v>19</v>
      </c>
      <c r="AD4889">
        <v>100753</v>
      </c>
      <c r="AE4889">
        <v>20</v>
      </c>
      <c r="AF4889">
        <v>202509</v>
      </c>
      <c r="AG4889">
        <v>18</v>
      </c>
      <c r="AH4889" t="e">
        <f>VLOOKUP(AF4889,关卡难度线!B:H,11,0)</f>
        <v>#N/A</v>
      </c>
    </row>
    <row r="4890" spans="14:34">
      <c r="N4890" s="14">
        <v>100751</v>
      </c>
      <c r="O4890">
        <v>11</v>
      </c>
      <c r="P4890">
        <v>100751</v>
      </c>
      <c r="Q4890">
        <v>12</v>
      </c>
      <c r="R4890">
        <v>100751</v>
      </c>
      <c r="S4890">
        <v>13</v>
      </c>
      <c r="T4890">
        <v>100751</v>
      </c>
      <c r="U4890">
        <v>14</v>
      </c>
      <c r="V4890">
        <v>100753</v>
      </c>
      <c r="W4890">
        <v>15</v>
      </c>
      <c r="X4890">
        <v>100751</v>
      </c>
      <c r="Y4890">
        <v>16</v>
      </c>
      <c r="Z4890">
        <v>100751</v>
      </c>
      <c r="AA4890">
        <v>17</v>
      </c>
      <c r="AB4890">
        <v>100752</v>
      </c>
      <c r="AC4890">
        <v>19</v>
      </c>
      <c r="AD4890">
        <v>100753</v>
      </c>
      <c r="AE4890">
        <v>20</v>
      </c>
      <c r="AF4890">
        <v>202510</v>
      </c>
      <c r="AG4890">
        <v>18</v>
      </c>
      <c r="AH4890" t="e">
        <f>VLOOKUP(AF4890,关卡难度线!B:H,11,0)</f>
        <v>#N/A</v>
      </c>
    </row>
    <row r="4891" spans="14:34">
      <c r="N4891" s="14">
        <v>100753</v>
      </c>
      <c r="O4891">
        <v>11</v>
      </c>
      <c r="P4891">
        <v>100751</v>
      </c>
      <c r="Q4891">
        <v>12</v>
      </c>
      <c r="R4891">
        <v>100752</v>
      </c>
      <c r="S4891">
        <v>13</v>
      </c>
      <c r="T4891">
        <v>100751</v>
      </c>
      <c r="U4891">
        <v>14</v>
      </c>
      <c r="V4891">
        <v>100753</v>
      </c>
      <c r="W4891">
        <v>15</v>
      </c>
      <c r="X4891">
        <v>100751</v>
      </c>
      <c r="Y4891">
        <v>16</v>
      </c>
      <c r="Z4891">
        <v>100751</v>
      </c>
      <c r="AA4891">
        <v>17</v>
      </c>
      <c r="AB4891">
        <v>100752</v>
      </c>
      <c r="AC4891">
        <v>19</v>
      </c>
      <c r="AD4891">
        <v>100753</v>
      </c>
      <c r="AE4891">
        <v>20</v>
      </c>
      <c r="AF4891">
        <v>202501</v>
      </c>
      <c r="AG4891">
        <v>18</v>
      </c>
      <c r="AH4891" t="e">
        <f>VLOOKUP(AF4891,关卡难度线!B:H,11,0)</f>
        <v>#N/A</v>
      </c>
    </row>
    <row r="4892" spans="14:34">
      <c r="N4892" s="14">
        <v>100753</v>
      </c>
      <c r="O4892">
        <v>11</v>
      </c>
      <c r="P4892">
        <v>100753</v>
      </c>
      <c r="Q4892">
        <v>12</v>
      </c>
      <c r="R4892">
        <v>100753</v>
      </c>
      <c r="S4892">
        <v>13</v>
      </c>
      <c r="T4892">
        <v>100753</v>
      </c>
      <c r="U4892">
        <v>14</v>
      </c>
      <c r="V4892">
        <v>100751</v>
      </c>
      <c r="W4892">
        <v>15</v>
      </c>
      <c r="X4892">
        <v>100753</v>
      </c>
      <c r="Y4892">
        <v>16</v>
      </c>
      <c r="Z4892">
        <v>100752</v>
      </c>
      <c r="AA4892">
        <v>17</v>
      </c>
      <c r="AB4892">
        <v>100753</v>
      </c>
      <c r="AC4892">
        <v>19</v>
      </c>
      <c r="AD4892">
        <v>100751</v>
      </c>
      <c r="AE4892">
        <v>20</v>
      </c>
      <c r="AF4892">
        <v>202502</v>
      </c>
      <c r="AG4892">
        <v>18</v>
      </c>
      <c r="AH4892" t="e">
        <f>VLOOKUP(AF4892,关卡难度线!B:H,11,0)</f>
        <v>#N/A</v>
      </c>
    </row>
    <row r="4893" spans="14:34">
      <c r="N4893" s="14">
        <v>100751</v>
      </c>
      <c r="O4893">
        <v>11</v>
      </c>
      <c r="P4893">
        <v>100751</v>
      </c>
      <c r="Q4893">
        <v>12</v>
      </c>
      <c r="R4893">
        <v>100752</v>
      </c>
      <c r="S4893">
        <v>13</v>
      </c>
      <c r="T4893">
        <v>100753</v>
      </c>
      <c r="U4893">
        <v>14</v>
      </c>
      <c r="V4893">
        <v>100752</v>
      </c>
      <c r="W4893">
        <v>15</v>
      </c>
      <c r="X4893">
        <v>100753</v>
      </c>
      <c r="Y4893">
        <v>16</v>
      </c>
      <c r="Z4893">
        <v>100753</v>
      </c>
      <c r="AA4893">
        <v>17</v>
      </c>
      <c r="AB4893">
        <v>100753</v>
      </c>
      <c r="AC4893">
        <v>19</v>
      </c>
      <c r="AD4893">
        <v>100752</v>
      </c>
      <c r="AE4893">
        <v>20</v>
      </c>
      <c r="AF4893">
        <v>202503</v>
      </c>
      <c r="AG4893">
        <v>18</v>
      </c>
      <c r="AH4893" t="e">
        <f>VLOOKUP(AF4893,关卡难度线!B:H,11,0)</f>
        <v>#N/A</v>
      </c>
    </row>
    <row r="4894" spans="14:34">
      <c r="N4894" s="14">
        <v>100752</v>
      </c>
      <c r="O4894">
        <v>11</v>
      </c>
      <c r="P4894">
        <v>100751</v>
      </c>
      <c r="Q4894">
        <v>12</v>
      </c>
      <c r="R4894">
        <v>100751</v>
      </c>
      <c r="S4894">
        <v>13</v>
      </c>
      <c r="T4894">
        <v>100752</v>
      </c>
      <c r="U4894">
        <v>14</v>
      </c>
      <c r="V4894">
        <v>100753</v>
      </c>
      <c r="W4894">
        <v>15</v>
      </c>
      <c r="X4894">
        <v>100751</v>
      </c>
      <c r="Y4894">
        <v>16</v>
      </c>
      <c r="Z4894">
        <v>100753</v>
      </c>
      <c r="AA4894">
        <v>17</v>
      </c>
      <c r="AB4894">
        <v>100753</v>
      </c>
      <c r="AC4894">
        <v>19</v>
      </c>
      <c r="AD4894">
        <v>100752</v>
      </c>
      <c r="AE4894">
        <v>20</v>
      </c>
      <c r="AF4894">
        <v>202504</v>
      </c>
      <c r="AG4894">
        <v>18</v>
      </c>
      <c r="AH4894" t="e">
        <f>VLOOKUP(AF4894,关卡难度线!B:H,11,0)</f>
        <v>#N/A</v>
      </c>
    </row>
    <row r="4895" spans="14:34">
      <c r="N4895" s="14">
        <v>100753</v>
      </c>
      <c r="O4895">
        <v>11</v>
      </c>
      <c r="P4895">
        <v>100751</v>
      </c>
      <c r="Q4895">
        <v>12</v>
      </c>
      <c r="R4895">
        <v>100753</v>
      </c>
      <c r="S4895">
        <v>13</v>
      </c>
      <c r="T4895">
        <v>100752</v>
      </c>
      <c r="U4895">
        <v>14</v>
      </c>
      <c r="V4895">
        <v>100751</v>
      </c>
      <c r="W4895">
        <v>15</v>
      </c>
      <c r="X4895">
        <v>100753</v>
      </c>
      <c r="Y4895">
        <v>16</v>
      </c>
      <c r="Z4895">
        <v>100751</v>
      </c>
      <c r="AA4895">
        <v>17</v>
      </c>
      <c r="AB4895">
        <v>100753</v>
      </c>
      <c r="AC4895">
        <v>19</v>
      </c>
      <c r="AD4895">
        <v>100751</v>
      </c>
      <c r="AE4895">
        <v>20</v>
      </c>
      <c r="AF4895">
        <v>202505</v>
      </c>
      <c r="AG4895">
        <v>18</v>
      </c>
      <c r="AH4895" t="e">
        <f>VLOOKUP(AF4895,关卡难度线!B:H,11,0)</f>
        <v>#N/A</v>
      </c>
    </row>
    <row r="4896" spans="14:34">
      <c r="N4896" s="14">
        <v>100751</v>
      </c>
      <c r="O4896">
        <v>11</v>
      </c>
      <c r="P4896">
        <v>100752</v>
      </c>
      <c r="Q4896">
        <v>12</v>
      </c>
      <c r="R4896">
        <v>100751</v>
      </c>
      <c r="S4896">
        <v>13</v>
      </c>
      <c r="T4896">
        <v>100753</v>
      </c>
      <c r="U4896">
        <v>14</v>
      </c>
      <c r="V4896">
        <v>100752</v>
      </c>
      <c r="W4896">
        <v>15</v>
      </c>
      <c r="X4896">
        <v>100753</v>
      </c>
      <c r="Y4896">
        <v>16</v>
      </c>
      <c r="Z4896">
        <v>100751</v>
      </c>
      <c r="AA4896">
        <v>17</v>
      </c>
      <c r="AB4896">
        <v>100753</v>
      </c>
      <c r="AC4896">
        <v>19</v>
      </c>
      <c r="AD4896">
        <v>100752</v>
      </c>
      <c r="AE4896">
        <v>20</v>
      </c>
      <c r="AF4896">
        <v>202506</v>
      </c>
      <c r="AG4896">
        <v>18</v>
      </c>
      <c r="AH4896" t="e">
        <f>VLOOKUP(AF4896,关卡难度线!B:H,11,0)</f>
        <v>#N/A</v>
      </c>
    </row>
    <row r="4897" spans="14:34">
      <c r="N4897" s="14">
        <v>100751</v>
      </c>
      <c r="O4897">
        <v>11</v>
      </c>
      <c r="P4897">
        <v>100753</v>
      </c>
      <c r="Q4897">
        <v>12</v>
      </c>
      <c r="R4897">
        <v>100752</v>
      </c>
      <c r="S4897">
        <v>13</v>
      </c>
      <c r="T4897">
        <v>100752</v>
      </c>
      <c r="U4897">
        <v>14</v>
      </c>
      <c r="V4897">
        <v>100752</v>
      </c>
      <c r="W4897">
        <v>15</v>
      </c>
      <c r="X4897">
        <v>100753</v>
      </c>
      <c r="Y4897">
        <v>16</v>
      </c>
      <c r="Z4897">
        <v>100752</v>
      </c>
      <c r="AA4897">
        <v>17</v>
      </c>
      <c r="AB4897">
        <v>100753</v>
      </c>
      <c r="AC4897">
        <v>19</v>
      </c>
      <c r="AD4897">
        <v>100751</v>
      </c>
      <c r="AE4897">
        <v>20</v>
      </c>
      <c r="AF4897">
        <v>202507</v>
      </c>
      <c r="AG4897">
        <v>18</v>
      </c>
      <c r="AH4897" t="e">
        <f>VLOOKUP(AF4897,关卡难度线!B:H,11,0)</f>
        <v>#N/A</v>
      </c>
    </row>
    <row r="4898" spans="14:34">
      <c r="N4898" s="14">
        <v>100752</v>
      </c>
      <c r="O4898">
        <v>11</v>
      </c>
      <c r="P4898">
        <v>100753</v>
      </c>
      <c r="Q4898">
        <v>12</v>
      </c>
      <c r="R4898">
        <v>100751</v>
      </c>
      <c r="S4898">
        <v>13</v>
      </c>
      <c r="T4898">
        <v>100753</v>
      </c>
      <c r="U4898">
        <v>14</v>
      </c>
      <c r="V4898">
        <v>100752</v>
      </c>
      <c r="W4898">
        <v>15</v>
      </c>
      <c r="X4898">
        <v>100752</v>
      </c>
      <c r="Y4898">
        <v>16</v>
      </c>
      <c r="Z4898">
        <v>100751</v>
      </c>
      <c r="AA4898">
        <v>17</v>
      </c>
      <c r="AB4898">
        <v>100751</v>
      </c>
      <c r="AC4898">
        <v>19</v>
      </c>
      <c r="AD4898">
        <v>100753</v>
      </c>
      <c r="AE4898">
        <v>20</v>
      </c>
      <c r="AF4898">
        <v>202508</v>
      </c>
      <c r="AG4898">
        <v>18</v>
      </c>
      <c r="AH4898" t="e">
        <f>VLOOKUP(AF4898,关卡难度线!B:H,11,0)</f>
        <v>#N/A</v>
      </c>
    </row>
    <row r="4899" spans="14:34">
      <c r="N4899" s="14">
        <v>100752</v>
      </c>
      <c r="O4899">
        <v>11</v>
      </c>
      <c r="P4899">
        <v>100752</v>
      </c>
      <c r="Q4899">
        <v>12</v>
      </c>
      <c r="R4899">
        <v>100751</v>
      </c>
      <c r="S4899">
        <v>13</v>
      </c>
      <c r="T4899">
        <v>100753</v>
      </c>
      <c r="U4899">
        <v>14</v>
      </c>
      <c r="V4899">
        <v>100753</v>
      </c>
      <c r="W4899">
        <v>15</v>
      </c>
      <c r="X4899">
        <v>100753</v>
      </c>
      <c r="Y4899">
        <v>16</v>
      </c>
      <c r="Z4899">
        <v>100752</v>
      </c>
      <c r="AA4899">
        <v>17</v>
      </c>
      <c r="AB4899">
        <v>100753</v>
      </c>
      <c r="AC4899">
        <v>19</v>
      </c>
      <c r="AD4899">
        <v>100753</v>
      </c>
      <c r="AE4899">
        <v>20</v>
      </c>
      <c r="AF4899">
        <v>202509</v>
      </c>
      <c r="AG4899">
        <v>18</v>
      </c>
      <c r="AH4899" t="e">
        <f>VLOOKUP(AF4899,关卡难度线!B:H,11,0)</f>
        <v>#N/A</v>
      </c>
    </row>
    <row r="4900" spans="14:34">
      <c r="N4900" s="14">
        <v>100751</v>
      </c>
      <c r="O4900">
        <v>11</v>
      </c>
      <c r="P4900">
        <v>100751</v>
      </c>
      <c r="Q4900">
        <v>12</v>
      </c>
      <c r="R4900">
        <v>100751</v>
      </c>
      <c r="S4900">
        <v>13</v>
      </c>
      <c r="T4900">
        <v>100751</v>
      </c>
      <c r="U4900">
        <v>14</v>
      </c>
      <c r="V4900">
        <v>100753</v>
      </c>
      <c r="W4900">
        <v>15</v>
      </c>
      <c r="X4900">
        <v>100751</v>
      </c>
      <c r="Y4900">
        <v>16</v>
      </c>
      <c r="Z4900">
        <v>100751</v>
      </c>
      <c r="AA4900">
        <v>17</v>
      </c>
      <c r="AB4900">
        <v>100752</v>
      </c>
      <c r="AC4900">
        <v>19</v>
      </c>
      <c r="AD4900">
        <v>100753</v>
      </c>
      <c r="AE4900">
        <v>20</v>
      </c>
      <c r="AF4900">
        <v>202510</v>
      </c>
      <c r="AG4900">
        <v>18</v>
      </c>
      <c r="AH4900" t="e">
        <f>VLOOKUP(AF4900,关卡难度线!B:H,11,0)</f>
        <v>#N/A</v>
      </c>
    </row>
    <row r="4901" spans="14:34">
      <c r="N4901" s="14">
        <v>100755</v>
      </c>
      <c r="O4901">
        <v>11</v>
      </c>
      <c r="P4901">
        <v>100755</v>
      </c>
      <c r="Q4901">
        <v>12</v>
      </c>
      <c r="R4901">
        <v>100754</v>
      </c>
      <c r="S4901">
        <v>13</v>
      </c>
      <c r="T4901">
        <v>100756</v>
      </c>
      <c r="U4901">
        <v>14</v>
      </c>
      <c r="V4901">
        <v>100755</v>
      </c>
      <c r="W4901">
        <v>15</v>
      </c>
      <c r="X4901">
        <v>100756</v>
      </c>
      <c r="Y4901">
        <v>16</v>
      </c>
      <c r="Z4901">
        <v>100754</v>
      </c>
      <c r="AA4901">
        <v>17</v>
      </c>
      <c r="AB4901">
        <v>100754</v>
      </c>
      <c r="AC4901">
        <v>19</v>
      </c>
      <c r="AD4901">
        <v>100755</v>
      </c>
      <c r="AE4901">
        <v>20</v>
      </c>
      <c r="AF4901">
        <v>202511</v>
      </c>
      <c r="AG4901">
        <v>18</v>
      </c>
      <c r="AH4901" t="e">
        <f>VLOOKUP(AF4901,关卡难度线!B:H,11,0)</f>
        <v>#N/A</v>
      </c>
    </row>
    <row r="4902" spans="14:34">
      <c r="N4902" s="14">
        <v>100756</v>
      </c>
      <c r="O4902">
        <v>11</v>
      </c>
      <c r="P4902">
        <v>100756</v>
      </c>
      <c r="Q4902">
        <v>12</v>
      </c>
      <c r="R4902">
        <v>100754</v>
      </c>
      <c r="S4902">
        <v>13</v>
      </c>
      <c r="T4902">
        <v>100756</v>
      </c>
      <c r="U4902">
        <v>14</v>
      </c>
      <c r="V4902">
        <v>100756</v>
      </c>
      <c r="W4902">
        <v>15</v>
      </c>
      <c r="X4902">
        <v>100755</v>
      </c>
      <c r="Y4902">
        <v>16</v>
      </c>
      <c r="Z4902">
        <v>100755</v>
      </c>
      <c r="AA4902">
        <v>17</v>
      </c>
      <c r="AB4902">
        <v>100756</v>
      </c>
      <c r="AC4902">
        <v>19</v>
      </c>
      <c r="AD4902">
        <v>100756</v>
      </c>
      <c r="AE4902">
        <v>20</v>
      </c>
      <c r="AF4902">
        <v>202512</v>
      </c>
      <c r="AG4902">
        <v>18</v>
      </c>
      <c r="AH4902" t="e">
        <f>VLOOKUP(AF4902,关卡难度线!B:H,11,0)</f>
        <v>#N/A</v>
      </c>
    </row>
    <row r="4903" spans="14:34">
      <c r="N4903" s="14">
        <v>100754</v>
      </c>
      <c r="O4903">
        <v>11</v>
      </c>
      <c r="P4903">
        <v>100756</v>
      </c>
      <c r="Q4903">
        <v>12</v>
      </c>
      <c r="R4903">
        <v>100755</v>
      </c>
      <c r="S4903">
        <v>13</v>
      </c>
      <c r="T4903">
        <v>100756</v>
      </c>
      <c r="U4903">
        <v>14</v>
      </c>
      <c r="V4903">
        <v>100755</v>
      </c>
      <c r="W4903">
        <v>15</v>
      </c>
      <c r="X4903">
        <v>100756</v>
      </c>
      <c r="Y4903">
        <v>16</v>
      </c>
      <c r="Z4903">
        <v>100756</v>
      </c>
      <c r="AA4903">
        <v>17</v>
      </c>
      <c r="AB4903">
        <v>100756</v>
      </c>
      <c r="AC4903">
        <v>19</v>
      </c>
      <c r="AD4903">
        <v>100754</v>
      </c>
      <c r="AE4903">
        <v>20</v>
      </c>
      <c r="AF4903">
        <v>202513</v>
      </c>
      <c r="AG4903">
        <v>18</v>
      </c>
      <c r="AH4903" t="e">
        <f>VLOOKUP(AF4903,关卡难度线!B:H,11,0)</f>
        <v>#N/A</v>
      </c>
    </row>
    <row r="4904" spans="14:34">
      <c r="N4904" s="14">
        <v>100755</v>
      </c>
      <c r="O4904">
        <v>11</v>
      </c>
      <c r="P4904">
        <v>100755</v>
      </c>
      <c r="Q4904">
        <v>12</v>
      </c>
      <c r="R4904">
        <v>100755</v>
      </c>
      <c r="S4904">
        <v>13</v>
      </c>
      <c r="T4904">
        <v>100754</v>
      </c>
      <c r="U4904">
        <v>14</v>
      </c>
      <c r="V4904">
        <v>100754</v>
      </c>
      <c r="W4904">
        <v>15</v>
      </c>
      <c r="X4904">
        <v>100754</v>
      </c>
      <c r="Y4904">
        <v>16</v>
      </c>
      <c r="Z4904">
        <v>100756</v>
      </c>
      <c r="AA4904">
        <v>17</v>
      </c>
      <c r="AB4904">
        <v>100754</v>
      </c>
      <c r="AC4904">
        <v>19</v>
      </c>
      <c r="AD4904">
        <v>100755</v>
      </c>
      <c r="AE4904">
        <v>20</v>
      </c>
      <c r="AF4904">
        <v>202514</v>
      </c>
      <c r="AG4904">
        <v>18</v>
      </c>
      <c r="AH4904" t="e">
        <f>VLOOKUP(AF4904,关卡难度线!B:H,11,0)</f>
        <v>#N/A</v>
      </c>
    </row>
    <row r="4905" spans="14:34">
      <c r="N4905" s="14">
        <v>100755</v>
      </c>
      <c r="O4905">
        <v>11</v>
      </c>
      <c r="P4905">
        <v>100756</v>
      </c>
      <c r="Q4905">
        <v>12</v>
      </c>
      <c r="R4905">
        <v>100754</v>
      </c>
      <c r="S4905">
        <v>13</v>
      </c>
      <c r="T4905">
        <v>100754</v>
      </c>
      <c r="U4905">
        <v>14</v>
      </c>
      <c r="V4905">
        <v>100756</v>
      </c>
      <c r="W4905">
        <v>15</v>
      </c>
      <c r="X4905">
        <v>100755</v>
      </c>
      <c r="Y4905">
        <v>16</v>
      </c>
      <c r="Z4905">
        <v>100756</v>
      </c>
      <c r="AA4905">
        <v>17</v>
      </c>
      <c r="AB4905">
        <v>100754</v>
      </c>
      <c r="AC4905">
        <v>19</v>
      </c>
      <c r="AD4905">
        <v>100754</v>
      </c>
      <c r="AE4905">
        <v>20</v>
      </c>
      <c r="AF4905">
        <v>202515</v>
      </c>
      <c r="AG4905">
        <v>18</v>
      </c>
      <c r="AH4905" t="e">
        <f>VLOOKUP(AF4905,关卡难度线!B:H,11,0)</f>
        <v>#N/A</v>
      </c>
    </row>
    <row r="4906" spans="14:34">
      <c r="N4906" s="14">
        <v>100754</v>
      </c>
      <c r="O4906">
        <v>11</v>
      </c>
      <c r="P4906">
        <v>100755</v>
      </c>
      <c r="Q4906">
        <v>12</v>
      </c>
      <c r="R4906">
        <v>100755</v>
      </c>
      <c r="S4906">
        <v>13</v>
      </c>
      <c r="T4906">
        <v>100756</v>
      </c>
      <c r="U4906">
        <v>14</v>
      </c>
      <c r="V4906">
        <v>100754</v>
      </c>
      <c r="W4906">
        <v>15</v>
      </c>
      <c r="X4906">
        <v>100756</v>
      </c>
      <c r="Y4906">
        <v>16</v>
      </c>
      <c r="Z4906">
        <v>100754</v>
      </c>
      <c r="AA4906">
        <v>17</v>
      </c>
      <c r="AB4906">
        <v>100756</v>
      </c>
      <c r="AC4906">
        <v>19</v>
      </c>
      <c r="AD4906">
        <v>100756</v>
      </c>
      <c r="AE4906">
        <v>20</v>
      </c>
      <c r="AF4906">
        <v>202516</v>
      </c>
      <c r="AG4906">
        <v>18</v>
      </c>
      <c r="AH4906" t="e">
        <f>VLOOKUP(AF4906,关卡难度线!B:H,11,0)</f>
        <v>#N/A</v>
      </c>
    </row>
    <row r="4907" spans="14:34">
      <c r="N4907" s="14">
        <v>100754</v>
      </c>
      <c r="O4907">
        <v>11</v>
      </c>
      <c r="P4907">
        <v>100756</v>
      </c>
      <c r="Q4907">
        <v>12</v>
      </c>
      <c r="R4907">
        <v>100754</v>
      </c>
      <c r="S4907">
        <v>13</v>
      </c>
      <c r="T4907">
        <v>100755</v>
      </c>
      <c r="U4907">
        <v>14</v>
      </c>
      <c r="V4907">
        <v>100756</v>
      </c>
      <c r="W4907">
        <v>15</v>
      </c>
      <c r="X4907">
        <v>100755</v>
      </c>
      <c r="Y4907">
        <v>16</v>
      </c>
      <c r="Z4907">
        <v>100756</v>
      </c>
      <c r="AA4907">
        <v>17</v>
      </c>
      <c r="AB4907">
        <v>100756</v>
      </c>
      <c r="AC4907">
        <v>19</v>
      </c>
      <c r="AD4907">
        <v>100755</v>
      </c>
      <c r="AE4907">
        <v>20</v>
      </c>
      <c r="AF4907">
        <v>202517</v>
      </c>
      <c r="AG4907">
        <v>18</v>
      </c>
      <c r="AH4907" t="e">
        <f>VLOOKUP(AF4907,关卡难度线!B:H,11,0)</f>
        <v>#N/A</v>
      </c>
    </row>
    <row r="4908" spans="14:34">
      <c r="N4908" s="14">
        <v>100756</v>
      </c>
      <c r="O4908">
        <v>11</v>
      </c>
      <c r="P4908">
        <v>100756</v>
      </c>
      <c r="Q4908">
        <v>12</v>
      </c>
      <c r="R4908">
        <v>100755</v>
      </c>
      <c r="S4908">
        <v>13</v>
      </c>
      <c r="T4908">
        <v>100754</v>
      </c>
      <c r="U4908">
        <v>14</v>
      </c>
      <c r="V4908">
        <v>100754</v>
      </c>
      <c r="W4908">
        <v>15</v>
      </c>
      <c r="X4908">
        <v>100755</v>
      </c>
      <c r="Y4908">
        <v>16</v>
      </c>
      <c r="Z4908">
        <v>100756</v>
      </c>
      <c r="AA4908">
        <v>17</v>
      </c>
      <c r="AB4908">
        <v>100756</v>
      </c>
      <c r="AC4908">
        <v>19</v>
      </c>
      <c r="AD4908">
        <v>100756</v>
      </c>
      <c r="AE4908">
        <v>20</v>
      </c>
      <c r="AF4908">
        <v>202518</v>
      </c>
      <c r="AG4908">
        <v>18</v>
      </c>
      <c r="AH4908" t="e">
        <f>VLOOKUP(AF4908,关卡难度线!B:H,11,0)</f>
        <v>#N/A</v>
      </c>
    </row>
    <row r="4909" spans="14:34">
      <c r="N4909" s="14">
        <v>100755</v>
      </c>
      <c r="O4909">
        <v>11</v>
      </c>
      <c r="P4909">
        <v>100755</v>
      </c>
      <c r="Q4909">
        <v>12</v>
      </c>
      <c r="R4909">
        <v>100756</v>
      </c>
      <c r="S4909">
        <v>13</v>
      </c>
      <c r="T4909">
        <v>100754</v>
      </c>
      <c r="U4909">
        <v>14</v>
      </c>
      <c r="V4909">
        <v>100754</v>
      </c>
      <c r="W4909">
        <v>15</v>
      </c>
      <c r="X4909">
        <v>100756</v>
      </c>
      <c r="Y4909">
        <v>16</v>
      </c>
      <c r="Z4909">
        <v>100755</v>
      </c>
      <c r="AA4909">
        <v>17</v>
      </c>
      <c r="AB4909">
        <v>100755</v>
      </c>
      <c r="AC4909">
        <v>19</v>
      </c>
      <c r="AD4909">
        <v>100756</v>
      </c>
      <c r="AE4909">
        <v>20</v>
      </c>
      <c r="AF4909">
        <v>202519</v>
      </c>
      <c r="AG4909">
        <v>18</v>
      </c>
      <c r="AH4909" t="e">
        <f>VLOOKUP(AF4909,关卡难度线!B:H,11,0)</f>
        <v>#N/A</v>
      </c>
    </row>
    <row r="4910" spans="14:34">
      <c r="N4910" s="14">
        <v>100756</v>
      </c>
      <c r="O4910">
        <v>11</v>
      </c>
      <c r="P4910">
        <v>100756</v>
      </c>
      <c r="Q4910">
        <v>12</v>
      </c>
      <c r="R4910">
        <v>100754</v>
      </c>
      <c r="S4910">
        <v>13</v>
      </c>
      <c r="T4910">
        <v>100756</v>
      </c>
      <c r="U4910">
        <v>14</v>
      </c>
      <c r="V4910">
        <v>100755</v>
      </c>
      <c r="W4910">
        <v>15</v>
      </c>
      <c r="X4910">
        <v>100755</v>
      </c>
      <c r="Y4910">
        <v>16</v>
      </c>
      <c r="Z4910">
        <v>100756</v>
      </c>
      <c r="AA4910">
        <v>17</v>
      </c>
      <c r="AB4910">
        <v>100755</v>
      </c>
      <c r="AC4910">
        <v>19</v>
      </c>
      <c r="AD4910">
        <v>100756</v>
      </c>
      <c r="AE4910">
        <v>20</v>
      </c>
      <c r="AF4910">
        <v>202520</v>
      </c>
      <c r="AG4910">
        <v>18</v>
      </c>
      <c r="AH4910" t="e">
        <f>VLOOKUP(AF4910,关卡难度线!B:H,11,0)</f>
        <v>#N/A</v>
      </c>
    </row>
    <row r="4911" spans="14:34">
      <c r="N4911" s="14">
        <v>100755</v>
      </c>
      <c r="O4911">
        <v>11</v>
      </c>
      <c r="P4911">
        <v>100755</v>
      </c>
      <c r="Q4911">
        <v>12</v>
      </c>
      <c r="R4911">
        <v>100754</v>
      </c>
      <c r="S4911">
        <v>13</v>
      </c>
      <c r="T4911">
        <v>100756</v>
      </c>
      <c r="U4911">
        <v>14</v>
      </c>
      <c r="V4911">
        <v>100755</v>
      </c>
      <c r="W4911">
        <v>15</v>
      </c>
      <c r="X4911">
        <v>100756</v>
      </c>
      <c r="Y4911">
        <v>16</v>
      </c>
      <c r="Z4911">
        <v>100754</v>
      </c>
      <c r="AA4911">
        <v>17</v>
      </c>
      <c r="AB4911">
        <v>100754</v>
      </c>
      <c r="AC4911">
        <v>19</v>
      </c>
      <c r="AD4911">
        <v>100755</v>
      </c>
      <c r="AE4911">
        <v>20</v>
      </c>
      <c r="AF4911">
        <v>202511</v>
      </c>
      <c r="AG4911">
        <v>18</v>
      </c>
      <c r="AH4911" t="e">
        <f>VLOOKUP(AF4911,关卡难度线!B:H,11,0)</f>
        <v>#N/A</v>
      </c>
    </row>
    <row r="4912" spans="14:34">
      <c r="N4912" s="14">
        <v>100756</v>
      </c>
      <c r="O4912">
        <v>11</v>
      </c>
      <c r="P4912">
        <v>100756</v>
      </c>
      <c r="Q4912">
        <v>12</v>
      </c>
      <c r="R4912">
        <v>100754</v>
      </c>
      <c r="S4912">
        <v>13</v>
      </c>
      <c r="T4912">
        <v>100756</v>
      </c>
      <c r="U4912">
        <v>14</v>
      </c>
      <c r="V4912">
        <v>100756</v>
      </c>
      <c r="W4912">
        <v>15</v>
      </c>
      <c r="X4912">
        <v>100755</v>
      </c>
      <c r="Y4912">
        <v>16</v>
      </c>
      <c r="Z4912">
        <v>100755</v>
      </c>
      <c r="AA4912">
        <v>17</v>
      </c>
      <c r="AB4912">
        <v>100756</v>
      </c>
      <c r="AC4912">
        <v>19</v>
      </c>
      <c r="AD4912">
        <v>100756</v>
      </c>
      <c r="AE4912">
        <v>20</v>
      </c>
      <c r="AF4912">
        <v>202512</v>
      </c>
      <c r="AG4912">
        <v>18</v>
      </c>
      <c r="AH4912" t="e">
        <f>VLOOKUP(AF4912,关卡难度线!B:H,11,0)</f>
        <v>#N/A</v>
      </c>
    </row>
    <row r="4913" spans="14:34">
      <c r="N4913" s="14">
        <v>100754</v>
      </c>
      <c r="O4913">
        <v>11</v>
      </c>
      <c r="P4913">
        <v>100756</v>
      </c>
      <c r="Q4913">
        <v>12</v>
      </c>
      <c r="R4913">
        <v>100755</v>
      </c>
      <c r="S4913">
        <v>13</v>
      </c>
      <c r="T4913">
        <v>100756</v>
      </c>
      <c r="U4913">
        <v>14</v>
      </c>
      <c r="V4913">
        <v>100755</v>
      </c>
      <c r="W4913">
        <v>15</v>
      </c>
      <c r="X4913">
        <v>100756</v>
      </c>
      <c r="Y4913">
        <v>16</v>
      </c>
      <c r="Z4913">
        <v>100756</v>
      </c>
      <c r="AA4913">
        <v>17</v>
      </c>
      <c r="AB4913">
        <v>100756</v>
      </c>
      <c r="AC4913">
        <v>19</v>
      </c>
      <c r="AD4913">
        <v>100754</v>
      </c>
      <c r="AE4913">
        <v>20</v>
      </c>
      <c r="AF4913">
        <v>202513</v>
      </c>
      <c r="AG4913">
        <v>18</v>
      </c>
      <c r="AH4913" t="e">
        <f>VLOOKUP(AF4913,关卡难度线!B:H,11,0)</f>
        <v>#N/A</v>
      </c>
    </row>
    <row r="4914" spans="14:34">
      <c r="N4914" s="14">
        <v>100755</v>
      </c>
      <c r="O4914">
        <v>11</v>
      </c>
      <c r="P4914">
        <v>100755</v>
      </c>
      <c r="Q4914">
        <v>12</v>
      </c>
      <c r="R4914">
        <v>100755</v>
      </c>
      <c r="S4914">
        <v>13</v>
      </c>
      <c r="T4914">
        <v>100754</v>
      </c>
      <c r="U4914">
        <v>14</v>
      </c>
      <c r="V4914">
        <v>100754</v>
      </c>
      <c r="W4914">
        <v>15</v>
      </c>
      <c r="X4914">
        <v>100754</v>
      </c>
      <c r="Y4914">
        <v>16</v>
      </c>
      <c r="Z4914">
        <v>100756</v>
      </c>
      <c r="AA4914">
        <v>17</v>
      </c>
      <c r="AB4914">
        <v>100754</v>
      </c>
      <c r="AC4914">
        <v>19</v>
      </c>
      <c r="AD4914">
        <v>100755</v>
      </c>
      <c r="AE4914">
        <v>20</v>
      </c>
      <c r="AF4914">
        <v>202514</v>
      </c>
      <c r="AG4914">
        <v>18</v>
      </c>
      <c r="AH4914" t="e">
        <f>VLOOKUP(AF4914,关卡难度线!B:H,11,0)</f>
        <v>#N/A</v>
      </c>
    </row>
    <row r="4915" spans="14:34">
      <c r="N4915" s="14">
        <v>100755</v>
      </c>
      <c r="O4915">
        <v>11</v>
      </c>
      <c r="P4915">
        <v>100756</v>
      </c>
      <c r="Q4915">
        <v>12</v>
      </c>
      <c r="R4915">
        <v>100754</v>
      </c>
      <c r="S4915">
        <v>13</v>
      </c>
      <c r="T4915">
        <v>100754</v>
      </c>
      <c r="U4915">
        <v>14</v>
      </c>
      <c r="V4915">
        <v>100756</v>
      </c>
      <c r="W4915">
        <v>15</v>
      </c>
      <c r="X4915">
        <v>100755</v>
      </c>
      <c r="Y4915">
        <v>16</v>
      </c>
      <c r="Z4915">
        <v>100756</v>
      </c>
      <c r="AA4915">
        <v>17</v>
      </c>
      <c r="AB4915">
        <v>100754</v>
      </c>
      <c r="AC4915">
        <v>19</v>
      </c>
      <c r="AD4915">
        <v>100754</v>
      </c>
      <c r="AE4915">
        <v>20</v>
      </c>
      <c r="AF4915">
        <v>202515</v>
      </c>
      <c r="AG4915">
        <v>18</v>
      </c>
      <c r="AH4915" t="e">
        <f>VLOOKUP(AF4915,关卡难度线!B:H,11,0)</f>
        <v>#N/A</v>
      </c>
    </row>
    <row r="4916" spans="14:34">
      <c r="N4916" s="14">
        <v>100754</v>
      </c>
      <c r="O4916">
        <v>11</v>
      </c>
      <c r="P4916">
        <v>100755</v>
      </c>
      <c r="Q4916">
        <v>12</v>
      </c>
      <c r="R4916">
        <v>100755</v>
      </c>
      <c r="S4916">
        <v>13</v>
      </c>
      <c r="T4916">
        <v>100756</v>
      </c>
      <c r="U4916">
        <v>14</v>
      </c>
      <c r="V4916">
        <v>100754</v>
      </c>
      <c r="W4916">
        <v>15</v>
      </c>
      <c r="X4916">
        <v>100756</v>
      </c>
      <c r="Y4916">
        <v>16</v>
      </c>
      <c r="Z4916">
        <v>100754</v>
      </c>
      <c r="AA4916">
        <v>17</v>
      </c>
      <c r="AB4916">
        <v>100756</v>
      </c>
      <c r="AC4916">
        <v>19</v>
      </c>
      <c r="AD4916">
        <v>100756</v>
      </c>
      <c r="AE4916">
        <v>20</v>
      </c>
      <c r="AF4916">
        <v>202516</v>
      </c>
      <c r="AG4916">
        <v>18</v>
      </c>
      <c r="AH4916" t="e">
        <f>VLOOKUP(AF4916,关卡难度线!B:H,11,0)</f>
        <v>#N/A</v>
      </c>
    </row>
    <row r="4917" spans="14:34">
      <c r="N4917" s="14">
        <v>100754</v>
      </c>
      <c r="O4917">
        <v>11</v>
      </c>
      <c r="P4917">
        <v>100756</v>
      </c>
      <c r="Q4917">
        <v>12</v>
      </c>
      <c r="R4917">
        <v>100754</v>
      </c>
      <c r="S4917">
        <v>13</v>
      </c>
      <c r="T4917">
        <v>100755</v>
      </c>
      <c r="U4917">
        <v>14</v>
      </c>
      <c r="V4917">
        <v>100756</v>
      </c>
      <c r="W4917">
        <v>15</v>
      </c>
      <c r="X4917">
        <v>100755</v>
      </c>
      <c r="Y4917">
        <v>16</v>
      </c>
      <c r="Z4917">
        <v>100756</v>
      </c>
      <c r="AA4917">
        <v>17</v>
      </c>
      <c r="AB4917">
        <v>100756</v>
      </c>
      <c r="AC4917">
        <v>19</v>
      </c>
      <c r="AD4917">
        <v>100755</v>
      </c>
      <c r="AE4917">
        <v>20</v>
      </c>
      <c r="AF4917">
        <v>202517</v>
      </c>
      <c r="AG4917">
        <v>18</v>
      </c>
      <c r="AH4917" t="e">
        <f>VLOOKUP(AF4917,关卡难度线!B:H,11,0)</f>
        <v>#N/A</v>
      </c>
    </row>
    <row r="4918" spans="14:34">
      <c r="N4918" s="14">
        <v>100756</v>
      </c>
      <c r="O4918">
        <v>11</v>
      </c>
      <c r="P4918">
        <v>100756</v>
      </c>
      <c r="Q4918">
        <v>12</v>
      </c>
      <c r="R4918">
        <v>100755</v>
      </c>
      <c r="S4918">
        <v>13</v>
      </c>
      <c r="T4918">
        <v>100754</v>
      </c>
      <c r="U4918">
        <v>14</v>
      </c>
      <c r="V4918">
        <v>100754</v>
      </c>
      <c r="W4918">
        <v>15</v>
      </c>
      <c r="X4918">
        <v>100755</v>
      </c>
      <c r="Y4918">
        <v>16</v>
      </c>
      <c r="Z4918">
        <v>100756</v>
      </c>
      <c r="AA4918">
        <v>17</v>
      </c>
      <c r="AB4918">
        <v>100756</v>
      </c>
      <c r="AC4918">
        <v>19</v>
      </c>
      <c r="AD4918">
        <v>100756</v>
      </c>
      <c r="AE4918">
        <v>20</v>
      </c>
      <c r="AF4918">
        <v>202518</v>
      </c>
      <c r="AG4918">
        <v>18</v>
      </c>
      <c r="AH4918" t="e">
        <f>VLOOKUP(AF4918,关卡难度线!B:H,11,0)</f>
        <v>#N/A</v>
      </c>
    </row>
    <row r="4919" spans="14:34">
      <c r="N4919" s="14">
        <v>100755</v>
      </c>
      <c r="O4919">
        <v>11</v>
      </c>
      <c r="P4919">
        <v>100755</v>
      </c>
      <c r="Q4919">
        <v>12</v>
      </c>
      <c r="R4919">
        <v>100756</v>
      </c>
      <c r="S4919">
        <v>13</v>
      </c>
      <c r="T4919">
        <v>100754</v>
      </c>
      <c r="U4919">
        <v>14</v>
      </c>
      <c r="V4919">
        <v>100754</v>
      </c>
      <c r="W4919">
        <v>15</v>
      </c>
      <c r="X4919">
        <v>100756</v>
      </c>
      <c r="Y4919">
        <v>16</v>
      </c>
      <c r="Z4919">
        <v>100755</v>
      </c>
      <c r="AA4919">
        <v>17</v>
      </c>
      <c r="AB4919">
        <v>100755</v>
      </c>
      <c r="AC4919">
        <v>19</v>
      </c>
      <c r="AD4919">
        <v>100756</v>
      </c>
      <c r="AE4919">
        <v>20</v>
      </c>
      <c r="AF4919">
        <v>202519</v>
      </c>
      <c r="AG4919">
        <v>18</v>
      </c>
      <c r="AH4919" t="e">
        <f>VLOOKUP(AF4919,关卡难度线!B:H,11,0)</f>
        <v>#N/A</v>
      </c>
    </row>
    <row r="4920" spans="14:34">
      <c r="N4920" s="14">
        <v>100756</v>
      </c>
      <c r="O4920">
        <v>11</v>
      </c>
      <c r="P4920">
        <v>100756</v>
      </c>
      <c r="Q4920">
        <v>12</v>
      </c>
      <c r="R4920">
        <v>100754</v>
      </c>
      <c r="S4920">
        <v>13</v>
      </c>
      <c r="T4920">
        <v>100756</v>
      </c>
      <c r="U4920">
        <v>14</v>
      </c>
      <c r="V4920">
        <v>100755</v>
      </c>
      <c r="W4920">
        <v>15</v>
      </c>
      <c r="X4920">
        <v>100755</v>
      </c>
      <c r="Y4920">
        <v>16</v>
      </c>
      <c r="Z4920">
        <v>100756</v>
      </c>
      <c r="AA4920">
        <v>17</v>
      </c>
      <c r="AB4920">
        <v>100755</v>
      </c>
      <c r="AC4920">
        <v>19</v>
      </c>
      <c r="AD4920">
        <v>100756</v>
      </c>
      <c r="AE4920">
        <v>20</v>
      </c>
      <c r="AF4920">
        <v>202520</v>
      </c>
      <c r="AG4920">
        <v>18</v>
      </c>
      <c r="AH4920" t="e">
        <f>VLOOKUP(AF4920,关卡难度线!B:H,11,0)</f>
        <v>#N/A</v>
      </c>
    </row>
    <row r="4921" spans="14:34">
      <c r="N4921" s="14">
        <v>100758</v>
      </c>
      <c r="O4921">
        <v>11</v>
      </c>
      <c r="P4921">
        <v>100757</v>
      </c>
      <c r="Q4921">
        <v>12</v>
      </c>
      <c r="R4921">
        <v>100759</v>
      </c>
      <c r="S4921">
        <v>13</v>
      </c>
      <c r="T4921">
        <v>100757</v>
      </c>
      <c r="U4921">
        <v>14</v>
      </c>
      <c r="V4921">
        <v>100759</v>
      </c>
      <c r="W4921">
        <v>15</v>
      </c>
      <c r="X4921">
        <v>100758</v>
      </c>
      <c r="Y4921">
        <v>16</v>
      </c>
      <c r="Z4921">
        <v>100757</v>
      </c>
      <c r="AA4921">
        <v>17</v>
      </c>
      <c r="AB4921">
        <v>100759</v>
      </c>
      <c r="AC4921">
        <v>19</v>
      </c>
      <c r="AD4921">
        <v>100757</v>
      </c>
      <c r="AE4921">
        <v>20</v>
      </c>
      <c r="AF4921">
        <v>202521</v>
      </c>
      <c r="AG4921">
        <v>18</v>
      </c>
      <c r="AH4921" t="e">
        <f>VLOOKUP(AF4921,关卡难度线!B:H,11,0)</f>
        <v>#N/A</v>
      </c>
    </row>
    <row r="4922" spans="14:34">
      <c r="N4922" s="14">
        <v>100757</v>
      </c>
      <c r="O4922">
        <v>11</v>
      </c>
      <c r="P4922">
        <v>100758</v>
      </c>
      <c r="Q4922">
        <v>12</v>
      </c>
      <c r="R4922">
        <v>100757</v>
      </c>
      <c r="S4922">
        <v>13</v>
      </c>
      <c r="T4922">
        <v>100758</v>
      </c>
      <c r="U4922">
        <v>14</v>
      </c>
      <c r="V4922">
        <v>100757</v>
      </c>
      <c r="W4922">
        <v>15</v>
      </c>
      <c r="X4922">
        <v>100758</v>
      </c>
      <c r="Y4922">
        <v>16</v>
      </c>
      <c r="Z4922">
        <v>100758</v>
      </c>
      <c r="AA4922">
        <v>17</v>
      </c>
      <c r="AB4922">
        <v>100759</v>
      </c>
      <c r="AC4922">
        <v>19</v>
      </c>
      <c r="AD4922">
        <v>100758</v>
      </c>
      <c r="AE4922">
        <v>20</v>
      </c>
      <c r="AF4922">
        <v>202522</v>
      </c>
      <c r="AG4922">
        <v>18</v>
      </c>
      <c r="AH4922" t="e">
        <f>VLOOKUP(AF4922,关卡难度线!B:H,11,0)</f>
        <v>#N/A</v>
      </c>
    </row>
    <row r="4923" spans="14:34">
      <c r="N4923" s="14">
        <v>100759</v>
      </c>
      <c r="O4923">
        <v>11</v>
      </c>
      <c r="P4923">
        <v>100757</v>
      </c>
      <c r="Q4923">
        <v>12</v>
      </c>
      <c r="R4923">
        <v>100759</v>
      </c>
      <c r="S4923">
        <v>13</v>
      </c>
      <c r="T4923">
        <v>100758</v>
      </c>
      <c r="U4923">
        <v>14</v>
      </c>
      <c r="V4923">
        <v>100757</v>
      </c>
      <c r="W4923">
        <v>15</v>
      </c>
      <c r="X4923">
        <v>100759</v>
      </c>
      <c r="Y4923">
        <v>16</v>
      </c>
      <c r="Z4923">
        <v>100757</v>
      </c>
      <c r="AA4923">
        <v>17</v>
      </c>
      <c r="AB4923">
        <v>100759</v>
      </c>
      <c r="AC4923">
        <v>19</v>
      </c>
      <c r="AD4923">
        <v>100757</v>
      </c>
      <c r="AE4923">
        <v>20</v>
      </c>
      <c r="AF4923">
        <v>202523</v>
      </c>
      <c r="AG4923">
        <v>18</v>
      </c>
      <c r="AH4923" t="e">
        <f>VLOOKUP(AF4923,关卡难度线!B:H,11,0)</f>
        <v>#N/A</v>
      </c>
    </row>
    <row r="4924" spans="14:34">
      <c r="N4924" s="14">
        <v>100757</v>
      </c>
      <c r="O4924">
        <v>11</v>
      </c>
      <c r="P4924">
        <v>100758</v>
      </c>
      <c r="Q4924">
        <v>12</v>
      </c>
      <c r="R4924">
        <v>100758</v>
      </c>
      <c r="S4924">
        <v>13</v>
      </c>
      <c r="T4924">
        <v>100757</v>
      </c>
      <c r="U4924">
        <v>14</v>
      </c>
      <c r="V4924">
        <v>100759</v>
      </c>
      <c r="W4924">
        <v>15</v>
      </c>
      <c r="X4924">
        <v>100759</v>
      </c>
      <c r="Y4924">
        <v>16</v>
      </c>
      <c r="Z4924">
        <v>100759</v>
      </c>
      <c r="AA4924">
        <v>17</v>
      </c>
      <c r="AB4924">
        <v>100758</v>
      </c>
      <c r="AC4924">
        <v>19</v>
      </c>
      <c r="AD4924">
        <v>100757</v>
      </c>
      <c r="AE4924">
        <v>20</v>
      </c>
      <c r="AF4924">
        <v>202524</v>
      </c>
      <c r="AG4924">
        <v>18</v>
      </c>
      <c r="AH4924" t="e">
        <f>VLOOKUP(AF4924,关卡难度线!B:H,11,0)</f>
        <v>#N/A</v>
      </c>
    </row>
    <row r="4925" spans="14:34">
      <c r="N4925" s="14">
        <v>100757</v>
      </c>
      <c r="O4925">
        <v>11</v>
      </c>
      <c r="P4925">
        <v>100757</v>
      </c>
      <c r="Q4925">
        <v>12</v>
      </c>
      <c r="R4925">
        <v>100758</v>
      </c>
      <c r="S4925">
        <v>13</v>
      </c>
      <c r="T4925">
        <v>100757</v>
      </c>
      <c r="U4925">
        <v>14</v>
      </c>
      <c r="V4925">
        <v>100757</v>
      </c>
      <c r="W4925">
        <v>15</v>
      </c>
      <c r="X4925">
        <v>100757</v>
      </c>
      <c r="Y4925">
        <v>16</v>
      </c>
      <c r="Z4925">
        <v>100758</v>
      </c>
      <c r="AA4925">
        <v>17</v>
      </c>
      <c r="AB4925">
        <v>100757</v>
      </c>
      <c r="AC4925">
        <v>19</v>
      </c>
      <c r="AD4925">
        <v>100759</v>
      </c>
      <c r="AE4925">
        <v>20</v>
      </c>
      <c r="AF4925">
        <v>202525</v>
      </c>
      <c r="AG4925">
        <v>18</v>
      </c>
      <c r="AH4925" t="e">
        <f>VLOOKUP(AF4925,关卡难度线!B:H,11,0)</f>
        <v>#N/A</v>
      </c>
    </row>
    <row r="4926" spans="14:34">
      <c r="N4926" s="14">
        <v>100758</v>
      </c>
      <c r="O4926">
        <v>11</v>
      </c>
      <c r="P4926">
        <v>100759</v>
      </c>
      <c r="Q4926">
        <v>12</v>
      </c>
      <c r="R4926">
        <v>100758</v>
      </c>
      <c r="S4926">
        <v>13</v>
      </c>
      <c r="T4926">
        <v>100757</v>
      </c>
      <c r="U4926">
        <v>14</v>
      </c>
      <c r="V4926">
        <v>100757</v>
      </c>
      <c r="W4926">
        <v>15</v>
      </c>
      <c r="X4926">
        <v>100759</v>
      </c>
      <c r="Y4926">
        <v>16</v>
      </c>
      <c r="Z4926">
        <v>100758</v>
      </c>
      <c r="AA4926">
        <v>17</v>
      </c>
      <c r="AB4926">
        <v>100757</v>
      </c>
      <c r="AC4926">
        <v>19</v>
      </c>
      <c r="AD4926">
        <v>100758</v>
      </c>
      <c r="AE4926">
        <v>20</v>
      </c>
      <c r="AF4926">
        <v>202526</v>
      </c>
      <c r="AG4926">
        <v>18</v>
      </c>
      <c r="AH4926" t="e">
        <f>VLOOKUP(AF4926,关卡难度线!B:H,11,0)</f>
        <v>#N/A</v>
      </c>
    </row>
    <row r="4927" spans="14:34">
      <c r="N4927" s="14">
        <v>100757</v>
      </c>
      <c r="O4927">
        <v>11</v>
      </c>
      <c r="P4927">
        <v>100758</v>
      </c>
      <c r="Q4927">
        <v>12</v>
      </c>
      <c r="R4927">
        <v>100758</v>
      </c>
      <c r="S4927">
        <v>13</v>
      </c>
      <c r="T4927">
        <v>100758</v>
      </c>
      <c r="U4927">
        <v>14</v>
      </c>
      <c r="V4927">
        <v>100758</v>
      </c>
      <c r="W4927">
        <v>15</v>
      </c>
      <c r="X4927">
        <v>100757</v>
      </c>
      <c r="Y4927">
        <v>16</v>
      </c>
      <c r="Z4927">
        <v>100759</v>
      </c>
      <c r="AA4927">
        <v>17</v>
      </c>
      <c r="AB4927">
        <v>100758</v>
      </c>
      <c r="AC4927">
        <v>19</v>
      </c>
      <c r="AD4927">
        <v>100757</v>
      </c>
      <c r="AE4927">
        <v>20</v>
      </c>
      <c r="AF4927">
        <v>202527</v>
      </c>
      <c r="AG4927">
        <v>18</v>
      </c>
      <c r="AH4927" t="e">
        <f>VLOOKUP(AF4927,关卡难度线!B:H,11,0)</f>
        <v>#N/A</v>
      </c>
    </row>
    <row r="4928" spans="14:34">
      <c r="N4928" s="14">
        <v>100759</v>
      </c>
      <c r="O4928">
        <v>11</v>
      </c>
      <c r="P4928">
        <v>100759</v>
      </c>
      <c r="Q4928">
        <v>12</v>
      </c>
      <c r="R4928">
        <v>100758</v>
      </c>
      <c r="S4928">
        <v>13</v>
      </c>
      <c r="T4928">
        <v>100759</v>
      </c>
      <c r="U4928">
        <v>14</v>
      </c>
      <c r="V4928">
        <v>100759</v>
      </c>
      <c r="W4928">
        <v>15</v>
      </c>
      <c r="X4928">
        <v>100757</v>
      </c>
      <c r="Y4928">
        <v>16</v>
      </c>
      <c r="Z4928">
        <v>100757</v>
      </c>
      <c r="AA4928">
        <v>17</v>
      </c>
      <c r="AB4928">
        <v>100757</v>
      </c>
      <c r="AC4928">
        <v>19</v>
      </c>
      <c r="AD4928">
        <v>100758</v>
      </c>
      <c r="AE4928">
        <v>20</v>
      </c>
      <c r="AF4928">
        <v>202528</v>
      </c>
      <c r="AG4928">
        <v>18</v>
      </c>
      <c r="AH4928" t="e">
        <f>VLOOKUP(AF4928,关卡难度线!B:H,11,0)</f>
        <v>#N/A</v>
      </c>
    </row>
    <row r="4929" spans="14:34">
      <c r="N4929" s="14">
        <v>100757</v>
      </c>
      <c r="O4929">
        <v>11</v>
      </c>
      <c r="P4929">
        <v>100758</v>
      </c>
      <c r="Q4929">
        <v>12</v>
      </c>
      <c r="R4929">
        <v>100759</v>
      </c>
      <c r="S4929">
        <v>13</v>
      </c>
      <c r="T4929">
        <v>100757</v>
      </c>
      <c r="U4929">
        <v>14</v>
      </c>
      <c r="V4929">
        <v>100759</v>
      </c>
      <c r="W4929">
        <v>15</v>
      </c>
      <c r="X4929">
        <v>100758</v>
      </c>
      <c r="Y4929">
        <v>16</v>
      </c>
      <c r="Z4929">
        <v>100759</v>
      </c>
      <c r="AA4929">
        <v>17</v>
      </c>
      <c r="AB4929">
        <v>100757</v>
      </c>
      <c r="AC4929">
        <v>19</v>
      </c>
      <c r="AD4929">
        <v>100757</v>
      </c>
      <c r="AE4929">
        <v>20</v>
      </c>
      <c r="AF4929">
        <v>202529</v>
      </c>
      <c r="AG4929">
        <v>18</v>
      </c>
      <c r="AH4929" t="e">
        <f>VLOOKUP(AF4929,关卡难度线!B:H,11,0)</f>
        <v>#N/A</v>
      </c>
    </row>
    <row r="4930" spans="14:34">
      <c r="N4930" s="14">
        <v>100757</v>
      </c>
      <c r="O4930">
        <v>11</v>
      </c>
      <c r="P4930">
        <v>100759</v>
      </c>
      <c r="Q4930">
        <v>12</v>
      </c>
      <c r="R4930">
        <v>100757</v>
      </c>
      <c r="S4930">
        <v>13</v>
      </c>
      <c r="T4930">
        <v>100757</v>
      </c>
      <c r="U4930">
        <v>14</v>
      </c>
      <c r="V4930">
        <v>100759</v>
      </c>
      <c r="W4930">
        <v>15</v>
      </c>
      <c r="X4930">
        <v>100757</v>
      </c>
      <c r="Y4930">
        <v>16</v>
      </c>
      <c r="Z4930">
        <v>100759</v>
      </c>
      <c r="AA4930">
        <v>17</v>
      </c>
      <c r="AB4930">
        <v>100759</v>
      </c>
      <c r="AC4930">
        <v>19</v>
      </c>
      <c r="AD4930">
        <v>100757</v>
      </c>
      <c r="AE4930">
        <v>20</v>
      </c>
      <c r="AF4930">
        <v>202530</v>
      </c>
      <c r="AG4930">
        <v>18</v>
      </c>
      <c r="AH4930" t="e">
        <f>VLOOKUP(AF4930,关卡难度线!B:H,11,0)</f>
        <v>#N/A</v>
      </c>
    </row>
    <row r="4931" spans="14:34">
      <c r="N4931" s="14">
        <v>100758</v>
      </c>
      <c r="O4931">
        <v>11</v>
      </c>
      <c r="P4931">
        <v>100757</v>
      </c>
      <c r="Q4931">
        <v>12</v>
      </c>
      <c r="R4931">
        <v>100759</v>
      </c>
      <c r="S4931">
        <v>13</v>
      </c>
      <c r="T4931">
        <v>100757</v>
      </c>
      <c r="U4931">
        <v>14</v>
      </c>
      <c r="V4931">
        <v>100759</v>
      </c>
      <c r="W4931">
        <v>15</v>
      </c>
      <c r="X4931">
        <v>100758</v>
      </c>
      <c r="Y4931">
        <v>16</v>
      </c>
      <c r="Z4931">
        <v>100757</v>
      </c>
      <c r="AA4931">
        <v>17</v>
      </c>
      <c r="AB4931">
        <v>100759</v>
      </c>
      <c r="AC4931">
        <v>19</v>
      </c>
      <c r="AD4931">
        <v>100757</v>
      </c>
      <c r="AE4931">
        <v>20</v>
      </c>
      <c r="AF4931">
        <v>202521</v>
      </c>
      <c r="AG4931">
        <v>18</v>
      </c>
      <c r="AH4931" t="e">
        <f>VLOOKUP(AF4931,关卡难度线!B:H,11,0)</f>
        <v>#N/A</v>
      </c>
    </row>
    <row r="4932" spans="14:34">
      <c r="N4932" s="14">
        <v>100757</v>
      </c>
      <c r="O4932">
        <v>11</v>
      </c>
      <c r="P4932">
        <v>100758</v>
      </c>
      <c r="Q4932">
        <v>12</v>
      </c>
      <c r="R4932">
        <v>100757</v>
      </c>
      <c r="S4932">
        <v>13</v>
      </c>
      <c r="T4932">
        <v>100758</v>
      </c>
      <c r="U4932">
        <v>14</v>
      </c>
      <c r="V4932">
        <v>100757</v>
      </c>
      <c r="W4932">
        <v>15</v>
      </c>
      <c r="X4932">
        <v>100758</v>
      </c>
      <c r="Y4932">
        <v>16</v>
      </c>
      <c r="Z4932">
        <v>100758</v>
      </c>
      <c r="AA4932">
        <v>17</v>
      </c>
      <c r="AB4932">
        <v>100759</v>
      </c>
      <c r="AC4932">
        <v>19</v>
      </c>
      <c r="AD4932">
        <v>100758</v>
      </c>
      <c r="AE4932">
        <v>20</v>
      </c>
      <c r="AF4932">
        <v>202522</v>
      </c>
      <c r="AG4932">
        <v>18</v>
      </c>
      <c r="AH4932" t="e">
        <f>VLOOKUP(AF4932,关卡难度线!B:H,11,0)</f>
        <v>#N/A</v>
      </c>
    </row>
    <row r="4933" spans="14:34">
      <c r="N4933" s="14">
        <v>100759</v>
      </c>
      <c r="O4933">
        <v>11</v>
      </c>
      <c r="P4933">
        <v>100757</v>
      </c>
      <c r="Q4933">
        <v>12</v>
      </c>
      <c r="R4933">
        <v>100759</v>
      </c>
      <c r="S4933">
        <v>13</v>
      </c>
      <c r="T4933">
        <v>100758</v>
      </c>
      <c r="U4933">
        <v>14</v>
      </c>
      <c r="V4933">
        <v>100757</v>
      </c>
      <c r="W4933">
        <v>15</v>
      </c>
      <c r="X4933">
        <v>100759</v>
      </c>
      <c r="Y4933">
        <v>16</v>
      </c>
      <c r="Z4933">
        <v>100757</v>
      </c>
      <c r="AA4933">
        <v>17</v>
      </c>
      <c r="AB4933">
        <v>100759</v>
      </c>
      <c r="AC4933">
        <v>19</v>
      </c>
      <c r="AD4933">
        <v>100757</v>
      </c>
      <c r="AE4933">
        <v>20</v>
      </c>
      <c r="AF4933">
        <v>202523</v>
      </c>
      <c r="AG4933">
        <v>18</v>
      </c>
      <c r="AH4933" t="e">
        <f>VLOOKUP(AF4933,关卡难度线!B:H,11,0)</f>
        <v>#N/A</v>
      </c>
    </row>
    <row r="4934" spans="14:34">
      <c r="N4934" s="14">
        <v>100757</v>
      </c>
      <c r="O4934">
        <v>11</v>
      </c>
      <c r="P4934">
        <v>100758</v>
      </c>
      <c r="Q4934">
        <v>12</v>
      </c>
      <c r="R4934">
        <v>100758</v>
      </c>
      <c r="S4934">
        <v>13</v>
      </c>
      <c r="T4934">
        <v>100757</v>
      </c>
      <c r="U4934">
        <v>14</v>
      </c>
      <c r="V4934">
        <v>100759</v>
      </c>
      <c r="W4934">
        <v>15</v>
      </c>
      <c r="X4934">
        <v>100759</v>
      </c>
      <c r="Y4934">
        <v>16</v>
      </c>
      <c r="Z4934">
        <v>100759</v>
      </c>
      <c r="AA4934">
        <v>17</v>
      </c>
      <c r="AB4934">
        <v>100758</v>
      </c>
      <c r="AC4934">
        <v>19</v>
      </c>
      <c r="AD4934">
        <v>100757</v>
      </c>
      <c r="AE4934">
        <v>20</v>
      </c>
      <c r="AF4934">
        <v>202524</v>
      </c>
      <c r="AG4934">
        <v>18</v>
      </c>
      <c r="AH4934" t="e">
        <f>VLOOKUP(AF4934,关卡难度线!B:H,11,0)</f>
        <v>#N/A</v>
      </c>
    </row>
    <row r="4935" spans="14:34">
      <c r="N4935" s="14">
        <v>100757</v>
      </c>
      <c r="O4935">
        <v>11</v>
      </c>
      <c r="P4935">
        <v>100757</v>
      </c>
      <c r="Q4935">
        <v>12</v>
      </c>
      <c r="R4935">
        <v>100758</v>
      </c>
      <c r="S4935">
        <v>13</v>
      </c>
      <c r="T4935">
        <v>100757</v>
      </c>
      <c r="U4935">
        <v>14</v>
      </c>
      <c r="V4935">
        <v>100757</v>
      </c>
      <c r="W4935">
        <v>15</v>
      </c>
      <c r="X4935">
        <v>100757</v>
      </c>
      <c r="Y4935">
        <v>16</v>
      </c>
      <c r="Z4935">
        <v>100758</v>
      </c>
      <c r="AA4935">
        <v>17</v>
      </c>
      <c r="AB4935">
        <v>100757</v>
      </c>
      <c r="AC4935">
        <v>19</v>
      </c>
      <c r="AD4935">
        <v>100759</v>
      </c>
      <c r="AE4935">
        <v>20</v>
      </c>
      <c r="AF4935">
        <v>202525</v>
      </c>
      <c r="AG4935">
        <v>18</v>
      </c>
      <c r="AH4935" t="e">
        <f>VLOOKUP(AF4935,关卡难度线!B:H,11,0)</f>
        <v>#N/A</v>
      </c>
    </row>
    <row r="4936" spans="14:34">
      <c r="N4936" s="14">
        <v>100758</v>
      </c>
      <c r="O4936">
        <v>11</v>
      </c>
      <c r="P4936">
        <v>100759</v>
      </c>
      <c r="Q4936">
        <v>12</v>
      </c>
      <c r="R4936">
        <v>100758</v>
      </c>
      <c r="S4936">
        <v>13</v>
      </c>
      <c r="T4936">
        <v>100757</v>
      </c>
      <c r="U4936">
        <v>14</v>
      </c>
      <c r="V4936">
        <v>100757</v>
      </c>
      <c r="W4936">
        <v>15</v>
      </c>
      <c r="X4936">
        <v>100759</v>
      </c>
      <c r="Y4936">
        <v>16</v>
      </c>
      <c r="Z4936">
        <v>100758</v>
      </c>
      <c r="AA4936">
        <v>17</v>
      </c>
      <c r="AB4936">
        <v>100757</v>
      </c>
      <c r="AC4936">
        <v>19</v>
      </c>
      <c r="AD4936">
        <v>100758</v>
      </c>
      <c r="AE4936">
        <v>20</v>
      </c>
      <c r="AF4936">
        <v>202526</v>
      </c>
      <c r="AG4936">
        <v>18</v>
      </c>
      <c r="AH4936" t="e">
        <f>VLOOKUP(AF4936,关卡难度线!B:H,11,0)</f>
        <v>#N/A</v>
      </c>
    </row>
    <row r="4937" spans="14:34">
      <c r="N4937" s="14">
        <v>100757</v>
      </c>
      <c r="O4937">
        <v>11</v>
      </c>
      <c r="P4937">
        <v>100758</v>
      </c>
      <c r="Q4937">
        <v>12</v>
      </c>
      <c r="R4937">
        <v>100758</v>
      </c>
      <c r="S4937">
        <v>13</v>
      </c>
      <c r="T4937">
        <v>100758</v>
      </c>
      <c r="U4937">
        <v>14</v>
      </c>
      <c r="V4937">
        <v>100758</v>
      </c>
      <c r="W4937">
        <v>15</v>
      </c>
      <c r="X4937">
        <v>100757</v>
      </c>
      <c r="Y4937">
        <v>16</v>
      </c>
      <c r="Z4937">
        <v>100759</v>
      </c>
      <c r="AA4937">
        <v>17</v>
      </c>
      <c r="AB4937">
        <v>100758</v>
      </c>
      <c r="AC4937">
        <v>19</v>
      </c>
      <c r="AD4937">
        <v>100757</v>
      </c>
      <c r="AE4937">
        <v>20</v>
      </c>
      <c r="AF4937">
        <v>202527</v>
      </c>
      <c r="AG4937">
        <v>18</v>
      </c>
      <c r="AH4937" t="e">
        <f>VLOOKUP(AF4937,关卡难度线!B:H,11,0)</f>
        <v>#N/A</v>
      </c>
    </row>
    <row r="4938" spans="14:34">
      <c r="N4938" s="14">
        <v>100759</v>
      </c>
      <c r="O4938">
        <v>11</v>
      </c>
      <c r="P4938">
        <v>100759</v>
      </c>
      <c r="Q4938">
        <v>12</v>
      </c>
      <c r="R4938">
        <v>100758</v>
      </c>
      <c r="S4938">
        <v>13</v>
      </c>
      <c r="T4938">
        <v>100759</v>
      </c>
      <c r="U4938">
        <v>14</v>
      </c>
      <c r="V4938">
        <v>100759</v>
      </c>
      <c r="W4938">
        <v>15</v>
      </c>
      <c r="X4938">
        <v>100757</v>
      </c>
      <c r="Y4938">
        <v>16</v>
      </c>
      <c r="Z4938">
        <v>100757</v>
      </c>
      <c r="AA4938">
        <v>17</v>
      </c>
      <c r="AB4938">
        <v>100757</v>
      </c>
      <c r="AC4938">
        <v>19</v>
      </c>
      <c r="AD4938">
        <v>100758</v>
      </c>
      <c r="AE4938">
        <v>20</v>
      </c>
      <c r="AF4938">
        <v>202528</v>
      </c>
      <c r="AG4938">
        <v>18</v>
      </c>
      <c r="AH4938" t="e">
        <f>VLOOKUP(AF4938,关卡难度线!B:H,11,0)</f>
        <v>#N/A</v>
      </c>
    </row>
    <row r="4939" spans="14:34">
      <c r="N4939" s="14">
        <v>100757</v>
      </c>
      <c r="O4939">
        <v>11</v>
      </c>
      <c r="P4939">
        <v>100758</v>
      </c>
      <c r="Q4939">
        <v>12</v>
      </c>
      <c r="R4939">
        <v>100759</v>
      </c>
      <c r="S4939">
        <v>13</v>
      </c>
      <c r="T4939">
        <v>100757</v>
      </c>
      <c r="U4939">
        <v>14</v>
      </c>
      <c r="V4939">
        <v>100759</v>
      </c>
      <c r="W4939">
        <v>15</v>
      </c>
      <c r="X4939">
        <v>100758</v>
      </c>
      <c r="Y4939">
        <v>16</v>
      </c>
      <c r="Z4939">
        <v>100759</v>
      </c>
      <c r="AA4939">
        <v>17</v>
      </c>
      <c r="AB4939">
        <v>100757</v>
      </c>
      <c r="AC4939">
        <v>19</v>
      </c>
      <c r="AD4939">
        <v>100757</v>
      </c>
      <c r="AE4939">
        <v>20</v>
      </c>
      <c r="AF4939">
        <v>202529</v>
      </c>
      <c r="AG4939">
        <v>18</v>
      </c>
      <c r="AH4939" t="e">
        <f>VLOOKUP(AF4939,关卡难度线!B:H,11,0)</f>
        <v>#N/A</v>
      </c>
    </row>
    <row r="4940" spans="14:34">
      <c r="N4940" s="14">
        <v>100757</v>
      </c>
      <c r="O4940">
        <v>11</v>
      </c>
      <c r="P4940">
        <v>100759</v>
      </c>
      <c r="Q4940">
        <v>12</v>
      </c>
      <c r="R4940">
        <v>100757</v>
      </c>
      <c r="S4940">
        <v>13</v>
      </c>
      <c r="T4940">
        <v>100757</v>
      </c>
      <c r="U4940">
        <v>14</v>
      </c>
      <c r="V4940">
        <v>100759</v>
      </c>
      <c r="W4940">
        <v>15</v>
      </c>
      <c r="X4940">
        <v>100757</v>
      </c>
      <c r="Y4940">
        <v>16</v>
      </c>
      <c r="Z4940">
        <v>100759</v>
      </c>
      <c r="AA4940">
        <v>17</v>
      </c>
      <c r="AB4940">
        <v>100759</v>
      </c>
      <c r="AC4940">
        <v>19</v>
      </c>
      <c r="AD4940">
        <v>100757</v>
      </c>
      <c r="AE4940">
        <v>20</v>
      </c>
      <c r="AF4940">
        <v>202530</v>
      </c>
      <c r="AG4940">
        <v>18</v>
      </c>
      <c r="AH4940" t="e">
        <f>VLOOKUP(AF4940,关卡难度线!B:H,11,0)</f>
        <v>#N/A</v>
      </c>
    </row>
    <row r="4941" spans="14:34">
      <c r="N4941" s="14">
        <v>100760</v>
      </c>
      <c r="O4941">
        <v>11</v>
      </c>
      <c r="P4941">
        <v>100761</v>
      </c>
      <c r="Q4941">
        <v>12</v>
      </c>
      <c r="R4941">
        <v>100760</v>
      </c>
      <c r="S4941">
        <v>13</v>
      </c>
      <c r="T4941">
        <v>100762</v>
      </c>
      <c r="U4941">
        <v>14</v>
      </c>
      <c r="V4941">
        <v>100760</v>
      </c>
      <c r="W4941">
        <v>15</v>
      </c>
      <c r="X4941">
        <v>100761</v>
      </c>
      <c r="Y4941">
        <v>16</v>
      </c>
      <c r="Z4941">
        <v>100760</v>
      </c>
      <c r="AA4941">
        <v>17</v>
      </c>
      <c r="AB4941">
        <v>100761</v>
      </c>
      <c r="AC4941">
        <v>19</v>
      </c>
      <c r="AD4941">
        <v>100761</v>
      </c>
      <c r="AE4941">
        <v>20</v>
      </c>
      <c r="AF4941">
        <v>202531</v>
      </c>
      <c r="AG4941">
        <v>18</v>
      </c>
      <c r="AH4941" t="e">
        <f>VLOOKUP(AF4941,关卡难度线!B:H,11,0)</f>
        <v>#N/A</v>
      </c>
    </row>
    <row r="4942" spans="14:34">
      <c r="N4942" s="14">
        <v>100760</v>
      </c>
      <c r="O4942">
        <v>11</v>
      </c>
      <c r="P4942">
        <v>100761</v>
      </c>
      <c r="Q4942">
        <v>12</v>
      </c>
      <c r="R4942">
        <v>100762</v>
      </c>
      <c r="S4942">
        <v>13</v>
      </c>
      <c r="T4942">
        <v>100762</v>
      </c>
      <c r="U4942">
        <v>14</v>
      </c>
      <c r="V4942">
        <v>100762</v>
      </c>
      <c r="W4942">
        <v>15</v>
      </c>
      <c r="X4942">
        <v>100760</v>
      </c>
      <c r="Y4942">
        <v>16</v>
      </c>
      <c r="Z4942">
        <v>100760</v>
      </c>
      <c r="AA4942">
        <v>17</v>
      </c>
      <c r="AB4942">
        <v>100760</v>
      </c>
      <c r="AC4942">
        <v>19</v>
      </c>
      <c r="AD4942">
        <v>100760</v>
      </c>
      <c r="AE4942">
        <v>20</v>
      </c>
      <c r="AF4942">
        <v>202532</v>
      </c>
      <c r="AG4942">
        <v>18</v>
      </c>
      <c r="AH4942" t="e">
        <f>VLOOKUP(AF4942,关卡难度线!B:H,11,0)</f>
        <v>#N/A</v>
      </c>
    </row>
    <row r="4943" spans="14:34">
      <c r="N4943" s="14">
        <v>100760</v>
      </c>
      <c r="O4943">
        <v>11</v>
      </c>
      <c r="P4943">
        <v>100761</v>
      </c>
      <c r="Q4943">
        <v>12</v>
      </c>
      <c r="R4943">
        <v>100761</v>
      </c>
      <c r="S4943">
        <v>13</v>
      </c>
      <c r="T4943">
        <v>100762</v>
      </c>
      <c r="U4943">
        <v>14</v>
      </c>
      <c r="V4943">
        <v>100761</v>
      </c>
      <c r="W4943">
        <v>15</v>
      </c>
      <c r="X4943">
        <v>100760</v>
      </c>
      <c r="Y4943">
        <v>16</v>
      </c>
      <c r="Z4943">
        <v>100762</v>
      </c>
      <c r="AA4943">
        <v>17</v>
      </c>
      <c r="AB4943">
        <v>100762</v>
      </c>
      <c r="AC4943">
        <v>19</v>
      </c>
      <c r="AD4943">
        <v>100762</v>
      </c>
      <c r="AE4943">
        <v>20</v>
      </c>
      <c r="AF4943">
        <v>202533</v>
      </c>
      <c r="AG4943">
        <v>18</v>
      </c>
      <c r="AH4943" t="e">
        <f>VLOOKUP(AF4943,关卡难度线!B:H,11,0)</f>
        <v>#N/A</v>
      </c>
    </row>
    <row r="4944" spans="14:34">
      <c r="N4944" s="14">
        <v>100762</v>
      </c>
      <c r="O4944">
        <v>11</v>
      </c>
      <c r="P4944">
        <v>100762</v>
      </c>
      <c r="Q4944">
        <v>12</v>
      </c>
      <c r="R4944">
        <v>100760</v>
      </c>
      <c r="S4944">
        <v>13</v>
      </c>
      <c r="T4944">
        <v>100762</v>
      </c>
      <c r="U4944">
        <v>14</v>
      </c>
      <c r="V4944">
        <v>100762</v>
      </c>
      <c r="W4944">
        <v>15</v>
      </c>
      <c r="X4944">
        <v>100761</v>
      </c>
      <c r="Y4944">
        <v>16</v>
      </c>
      <c r="Z4944">
        <v>100760</v>
      </c>
      <c r="AA4944">
        <v>17</v>
      </c>
      <c r="AB4944">
        <v>100761</v>
      </c>
      <c r="AC4944">
        <v>19</v>
      </c>
      <c r="AD4944">
        <v>100761</v>
      </c>
      <c r="AE4944">
        <v>20</v>
      </c>
      <c r="AF4944">
        <v>202534</v>
      </c>
      <c r="AG4944">
        <v>18</v>
      </c>
      <c r="AH4944" t="e">
        <f>VLOOKUP(AF4944,关卡难度线!B:H,11,0)</f>
        <v>#N/A</v>
      </c>
    </row>
    <row r="4945" spans="14:34">
      <c r="N4945" s="14">
        <v>100760</v>
      </c>
      <c r="O4945">
        <v>11</v>
      </c>
      <c r="P4945">
        <v>100760</v>
      </c>
      <c r="Q4945">
        <v>12</v>
      </c>
      <c r="R4945">
        <v>100761</v>
      </c>
      <c r="S4945">
        <v>13</v>
      </c>
      <c r="T4945">
        <v>100761</v>
      </c>
      <c r="U4945">
        <v>14</v>
      </c>
      <c r="V4945">
        <v>100761</v>
      </c>
      <c r="W4945">
        <v>15</v>
      </c>
      <c r="X4945">
        <v>100762</v>
      </c>
      <c r="Y4945">
        <v>16</v>
      </c>
      <c r="Z4945">
        <v>100761</v>
      </c>
      <c r="AA4945">
        <v>17</v>
      </c>
      <c r="AB4945">
        <v>100762</v>
      </c>
      <c r="AC4945">
        <v>19</v>
      </c>
      <c r="AD4945">
        <v>100761</v>
      </c>
      <c r="AE4945">
        <v>20</v>
      </c>
      <c r="AF4945">
        <v>202535</v>
      </c>
      <c r="AG4945">
        <v>18</v>
      </c>
      <c r="AH4945" t="e">
        <f>VLOOKUP(AF4945,关卡难度线!B:H,11,0)</f>
        <v>#N/A</v>
      </c>
    </row>
    <row r="4946" spans="14:34">
      <c r="N4946" s="14">
        <v>100761</v>
      </c>
      <c r="O4946">
        <v>11</v>
      </c>
      <c r="P4946">
        <v>100761</v>
      </c>
      <c r="Q4946">
        <v>12</v>
      </c>
      <c r="R4946">
        <v>100761</v>
      </c>
      <c r="S4946">
        <v>13</v>
      </c>
      <c r="T4946">
        <v>100761</v>
      </c>
      <c r="U4946">
        <v>14</v>
      </c>
      <c r="V4946">
        <v>100760</v>
      </c>
      <c r="W4946">
        <v>15</v>
      </c>
      <c r="X4946">
        <v>100760</v>
      </c>
      <c r="Y4946">
        <v>16</v>
      </c>
      <c r="Z4946">
        <v>100761</v>
      </c>
      <c r="AA4946">
        <v>17</v>
      </c>
      <c r="AB4946">
        <v>100762</v>
      </c>
      <c r="AC4946">
        <v>19</v>
      </c>
      <c r="AD4946">
        <v>100762</v>
      </c>
      <c r="AE4946">
        <v>20</v>
      </c>
      <c r="AF4946">
        <v>202536</v>
      </c>
      <c r="AG4946">
        <v>18</v>
      </c>
      <c r="AH4946" t="e">
        <f>VLOOKUP(AF4946,关卡难度线!B:H,11,0)</f>
        <v>#N/A</v>
      </c>
    </row>
    <row r="4947" spans="14:34">
      <c r="N4947" s="14">
        <v>100762</v>
      </c>
      <c r="O4947">
        <v>11</v>
      </c>
      <c r="P4947">
        <v>100761</v>
      </c>
      <c r="Q4947">
        <v>12</v>
      </c>
      <c r="R4947">
        <v>100760</v>
      </c>
      <c r="S4947">
        <v>13</v>
      </c>
      <c r="T4947">
        <v>100762</v>
      </c>
      <c r="U4947">
        <v>14</v>
      </c>
      <c r="V4947">
        <v>100762</v>
      </c>
      <c r="W4947">
        <v>15</v>
      </c>
      <c r="X4947">
        <v>100761</v>
      </c>
      <c r="Y4947">
        <v>16</v>
      </c>
      <c r="Z4947">
        <v>100760</v>
      </c>
      <c r="AA4947">
        <v>17</v>
      </c>
      <c r="AB4947">
        <v>100760</v>
      </c>
      <c r="AC4947">
        <v>19</v>
      </c>
      <c r="AD4947">
        <v>100761</v>
      </c>
      <c r="AE4947">
        <v>20</v>
      </c>
      <c r="AF4947">
        <v>202537</v>
      </c>
      <c r="AG4947">
        <v>18</v>
      </c>
      <c r="AH4947" t="e">
        <f>VLOOKUP(AF4947,关卡难度线!B:H,11,0)</f>
        <v>#N/A</v>
      </c>
    </row>
    <row r="4948" spans="14:34">
      <c r="N4948" s="14">
        <v>100761</v>
      </c>
      <c r="O4948">
        <v>11</v>
      </c>
      <c r="P4948">
        <v>100762</v>
      </c>
      <c r="Q4948">
        <v>12</v>
      </c>
      <c r="R4948">
        <v>100762</v>
      </c>
      <c r="S4948">
        <v>13</v>
      </c>
      <c r="T4948">
        <v>100762</v>
      </c>
      <c r="U4948">
        <v>14</v>
      </c>
      <c r="V4948">
        <v>100760</v>
      </c>
      <c r="W4948">
        <v>15</v>
      </c>
      <c r="X4948">
        <v>100760</v>
      </c>
      <c r="Y4948">
        <v>16</v>
      </c>
      <c r="Z4948">
        <v>100762</v>
      </c>
      <c r="AA4948">
        <v>17</v>
      </c>
      <c r="AB4948">
        <v>100761</v>
      </c>
      <c r="AC4948">
        <v>19</v>
      </c>
      <c r="AD4948">
        <v>100760</v>
      </c>
      <c r="AE4948">
        <v>20</v>
      </c>
      <c r="AF4948">
        <v>202538</v>
      </c>
      <c r="AG4948">
        <v>18</v>
      </c>
      <c r="AH4948" t="e">
        <f>VLOOKUP(AF4948,关卡难度线!B:H,11,0)</f>
        <v>#N/A</v>
      </c>
    </row>
    <row r="4949" spans="14:34">
      <c r="N4949" s="14">
        <v>100762</v>
      </c>
      <c r="O4949">
        <v>11</v>
      </c>
      <c r="P4949">
        <v>100762</v>
      </c>
      <c r="Q4949">
        <v>12</v>
      </c>
      <c r="R4949">
        <v>100761</v>
      </c>
      <c r="S4949">
        <v>13</v>
      </c>
      <c r="T4949">
        <v>100761</v>
      </c>
      <c r="U4949">
        <v>14</v>
      </c>
      <c r="V4949">
        <v>100760</v>
      </c>
      <c r="W4949">
        <v>15</v>
      </c>
      <c r="X4949">
        <v>100760</v>
      </c>
      <c r="Y4949">
        <v>16</v>
      </c>
      <c r="Z4949">
        <v>100762</v>
      </c>
      <c r="AA4949">
        <v>17</v>
      </c>
      <c r="AB4949">
        <v>100761</v>
      </c>
      <c r="AC4949">
        <v>19</v>
      </c>
      <c r="AD4949">
        <v>100761</v>
      </c>
      <c r="AE4949">
        <v>20</v>
      </c>
      <c r="AF4949">
        <v>202539</v>
      </c>
      <c r="AG4949">
        <v>18</v>
      </c>
      <c r="AH4949" t="e">
        <f>VLOOKUP(AF4949,关卡难度线!B:H,11,0)</f>
        <v>#N/A</v>
      </c>
    </row>
    <row r="4950" spans="14:34">
      <c r="N4950" s="14">
        <v>100762</v>
      </c>
      <c r="O4950">
        <v>11</v>
      </c>
      <c r="P4950">
        <v>100760</v>
      </c>
      <c r="Q4950">
        <v>12</v>
      </c>
      <c r="R4950">
        <v>100760</v>
      </c>
      <c r="S4950">
        <v>13</v>
      </c>
      <c r="T4950">
        <v>100762</v>
      </c>
      <c r="U4950">
        <v>14</v>
      </c>
      <c r="V4950">
        <v>100762</v>
      </c>
      <c r="W4950">
        <v>15</v>
      </c>
      <c r="X4950">
        <v>100760</v>
      </c>
      <c r="Y4950">
        <v>16</v>
      </c>
      <c r="Z4950">
        <v>100761</v>
      </c>
      <c r="AA4950">
        <v>17</v>
      </c>
      <c r="AB4950">
        <v>100761</v>
      </c>
      <c r="AC4950">
        <v>19</v>
      </c>
      <c r="AD4950">
        <v>100761</v>
      </c>
      <c r="AE4950">
        <v>20</v>
      </c>
      <c r="AF4950">
        <v>202540</v>
      </c>
      <c r="AG4950">
        <v>18</v>
      </c>
      <c r="AH4950" t="e">
        <f>VLOOKUP(AF4950,关卡难度线!B:H,11,0)</f>
        <v>#N/A</v>
      </c>
    </row>
    <row r="4951" spans="14:34">
      <c r="N4951" s="14">
        <v>100760</v>
      </c>
      <c r="O4951">
        <v>11</v>
      </c>
      <c r="P4951">
        <v>100761</v>
      </c>
      <c r="Q4951">
        <v>12</v>
      </c>
      <c r="R4951">
        <v>100760</v>
      </c>
      <c r="S4951">
        <v>13</v>
      </c>
      <c r="T4951">
        <v>100762</v>
      </c>
      <c r="U4951">
        <v>14</v>
      </c>
      <c r="V4951">
        <v>100760</v>
      </c>
      <c r="W4951">
        <v>15</v>
      </c>
      <c r="X4951">
        <v>100761</v>
      </c>
      <c r="Y4951">
        <v>16</v>
      </c>
      <c r="Z4951">
        <v>100760</v>
      </c>
      <c r="AA4951">
        <v>17</v>
      </c>
      <c r="AB4951">
        <v>100761</v>
      </c>
      <c r="AC4951">
        <v>19</v>
      </c>
      <c r="AD4951">
        <v>100761</v>
      </c>
      <c r="AE4951">
        <v>20</v>
      </c>
      <c r="AF4951">
        <v>202531</v>
      </c>
      <c r="AG4951">
        <v>18</v>
      </c>
      <c r="AH4951" t="e">
        <f>VLOOKUP(AF4951,关卡难度线!B:H,11,0)</f>
        <v>#N/A</v>
      </c>
    </row>
    <row r="4952" spans="14:34">
      <c r="N4952" s="14">
        <v>100760</v>
      </c>
      <c r="O4952">
        <v>11</v>
      </c>
      <c r="P4952">
        <v>100761</v>
      </c>
      <c r="Q4952">
        <v>12</v>
      </c>
      <c r="R4952">
        <v>100762</v>
      </c>
      <c r="S4952">
        <v>13</v>
      </c>
      <c r="T4952">
        <v>100762</v>
      </c>
      <c r="U4952">
        <v>14</v>
      </c>
      <c r="V4952">
        <v>100762</v>
      </c>
      <c r="W4952">
        <v>15</v>
      </c>
      <c r="X4952">
        <v>100760</v>
      </c>
      <c r="Y4952">
        <v>16</v>
      </c>
      <c r="Z4952">
        <v>100760</v>
      </c>
      <c r="AA4952">
        <v>17</v>
      </c>
      <c r="AB4952">
        <v>100760</v>
      </c>
      <c r="AC4952">
        <v>19</v>
      </c>
      <c r="AD4952">
        <v>100760</v>
      </c>
      <c r="AE4952">
        <v>20</v>
      </c>
      <c r="AF4952">
        <v>202532</v>
      </c>
      <c r="AG4952">
        <v>18</v>
      </c>
      <c r="AH4952" t="e">
        <f>VLOOKUP(AF4952,关卡难度线!B:H,11,0)</f>
        <v>#N/A</v>
      </c>
    </row>
    <row r="4953" spans="14:34">
      <c r="N4953" s="14">
        <v>100760</v>
      </c>
      <c r="O4953">
        <v>11</v>
      </c>
      <c r="P4953">
        <v>100761</v>
      </c>
      <c r="Q4953">
        <v>12</v>
      </c>
      <c r="R4953">
        <v>100761</v>
      </c>
      <c r="S4953">
        <v>13</v>
      </c>
      <c r="T4953">
        <v>100762</v>
      </c>
      <c r="U4953">
        <v>14</v>
      </c>
      <c r="V4953">
        <v>100761</v>
      </c>
      <c r="W4953">
        <v>15</v>
      </c>
      <c r="X4953">
        <v>100760</v>
      </c>
      <c r="Y4953">
        <v>16</v>
      </c>
      <c r="Z4953">
        <v>100762</v>
      </c>
      <c r="AA4953">
        <v>17</v>
      </c>
      <c r="AB4953">
        <v>100762</v>
      </c>
      <c r="AC4953">
        <v>19</v>
      </c>
      <c r="AD4953">
        <v>100762</v>
      </c>
      <c r="AE4953">
        <v>20</v>
      </c>
      <c r="AF4953">
        <v>202533</v>
      </c>
      <c r="AG4953">
        <v>18</v>
      </c>
      <c r="AH4953" t="e">
        <f>VLOOKUP(AF4953,关卡难度线!B:H,11,0)</f>
        <v>#N/A</v>
      </c>
    </row>
    <row r="4954" spans="14:34">
      <c r="N4954" s="14">
        <v>100762</v>
      </c>
      <c r="O4954">
        <v>11</v>
      </c>
      <c r="P4954">
        <v>100762</v>
      </c>
      <c r="Q4954">
        <v>12</v>
      </c>
      <c r="R4954">
        <v>100760</v>
      </c>
      <c r="S4954">
        <v>13</v>
      </c>
      <c r="T4954">
        <v>100762</v>
      </c>
      <c r="U4954">
        <v>14</v>
      </c>
      <c r="V4954">
        <v>100762</v>
      </c>
      <c r="W4954">
        <v>15</v>
      </c>
      <c r="X4954">
        <v>100761</v>
      </c>
      <c r="Y4954">
        <v>16</v>
      </c>
      <c r="Z4954">
        <v>100760</v>
      </c>
      <c r="AA4954">
        <v>17</v>
      </c>
      <c r="AB4954">
        <v>100761</v>
      </c>
      <c r="AC4954">
        <v>19</v>
      </c>
      <c r="AD4954">
        <v>100761</v>
      </c>
      <c r="AE4954">
        <v>20</v>
      </c>
      <c r="AF4954">
        <v>202534</v>
      </c>
      <c r="AG4954">
        <v>18</v>
      </c>
      <c r="AH4954" t="e">
        <f>VLOOKUP(AF4954,关卡难度线!B:H,11,0)</f>
        <v>#N/A</v>
      </c>
    </row>
    <row r="4955" spans="14:34">
      <c r="N4955" s="14">
        <v>100760</v>
      </c>
      <c r="O4955">
        <v>11</v>
      </c>
      <c r="P4955">
        <v>100760</v>
      </c>
      <c r="Q4955">
        <v>12</v>
      </c>
      <c r="R4955">
        <v>100761</v>
      </c>
      <c r="S4955">
        <v>13</v>
      </c>
      <c r="T4955">
        <v>100761</v>
      </c>
      <c r="U4955">
        <v>14</v>
      </c>
      <c r="V4955">
        <v>100761</v>
      </c>
      <c r="W4955">
        <v>15</v>
      </c>
      <c r="X4955">
        <v>100762</v>
      </c>
      <c r="Y4955">
        <v>16</v>
      </c>
      <c r="Z4955">
        <v>100761</v>
      </c>
      <c r="AA4955">
        <v>17</v>
      </c>
      <c r="AB4955">
        <v>100762</v>
      </c>
      <c r="AC4955">
        <v>19</v>
      </c>
      <c r="AD4955">
        <v>100761</v>
      </c>
      <c r="AE4955">
        <v>20</v>
      </c>
      <c r="AF4955">
        <v>202535</v>
      </c>
      <c r="AG4955">
        <v>18</v>
      </c>
      <c r="AH4955" t="e">
        <f>VLOOKUP(AF4955,关卡难度线!B:H,11,0)</f>
        <v>#N/A</v>
      </c>
    </row>
    <row r="4956" spans="14:34">
      <c r="N4956" s="14">
        <v>100761</v>
      </c>
      <c r="O4956">
        <v>11</v>
      </c>
      <c r="P4956">
        <v>100761</v>
      </c>
      <c r="Q4956">
        <v>12</v>
      </c>
      <c r="R4956">
        <v>100761</v>
      </c>
      <c r="S4956">
        <v>13</v>
      </c>
      <c r="T4956">
        <v>100761</v>
      </c>
      <c r="U4956">
        <v>14</v>
      </c>
      <c r="V4956">
        <v>100760</v>
      </c>
      <c r="W4956">
        <v>15</v>
      </c>
      <c r="X4956">
        <v>100760</v>
      </c>
      <c r="Y4956">
        <v>16</v>
      </c>
      <c r="Z4956">
        <v>100761</v>
      </c>
      <c r="AA4956">
        <v>17</v>
      </c>
      <c r="AB4956">
        <v>100762</v>
      </c>
      <c r="AC4956">
        <v>19</v>
      </c>
      <c r="AD4956">
        <v>100762</v>
      </c>
      <c r="AE4956">
        <v>20</v>
      </c>
      <c r="AF4956">
        <v>202536</v>
      </c>
      <c r="AG4956">
        <v>18</v>
      </c>
      <c r="AH4956" t="e">
        <f>VLOOKUP(AF4956,关卡难度线!B:H,11,0)</f>
        <v>#N/A</v>
      </c>
    </row>
    <row r="4957" spans="14:34">
      <c r="N4957" s="14">
        <v>100762</v>
      </c>
      <c r="O4957">
        <v>11</v>
      </c>
      <c r="P4957">
        <v>100761</v>
      </c>
      <c r="Q4957">
        <v>12</v>
      </c>
      <c r="R4957">
        <v>100760</v>
      </c>
      <c r="S4957">
        <v>13</v>
      </c>
      <c r="T4957">
        <v>100762</v>
      </c>
      <c r="U4957">
        <v>14</v>
      </c>
      <c r="V4957">
        <v>100762</v>
      </c>
      <c r="W4957">
        <v>15</v>
      </c>
      <c r="X4957">
        <v>100761</v>
      </c>
      <c r="Y4957">
        <v>16</v>
      </c>
      <c r="Z4957">
        <v>100760</v>
      </c>
      <c r="AA4957">
        <v>17</v>
      </c>
      <c r="AB4957">
        <v>100760</v>
      </c>
      <c r="AC4957">
        <v>19</v>
      </c>
      <c r="AD4957">
        <v>100761</v>
      </c>
      <c r="AE4957">
        <v>20</v>
      </c>
      <c r="AF4957">
        <v>202537</v>
      </c>
      <c r="AG4957">
        <v>18</v>
      </c>
      <c r="AH4957" t="e">
        <f>VLOOKUP(AF4957,关卡难度线!B:H,11,0)</f>
        <v>#N/A</v>
      </c>
    </row>
    <row r="4958" spans="14:34">
      <c r="N4958" s="14">
        <v>100761</v>
      </c>
      <c r="O4958">
        <v>11</v>
      </c>
      <c r="P4958">
        <v>100762</v>
      </c>
      <c r="Q4958">
        <v>12</v>
      </c>
      <c r="R4958">
        <v>100762</v>
      </c>
      <c r="S4958">
        <v>13</v>
      </c>
      <c r="T4958">
        <v>100762</v>
      </c>
      <c r="U4958">
        <v>14</v>
      </c>
      <c r="V4958">
        <v>100760</v>
      </c>
      <c r="W4958">
        <v>15</v>
      </c>
      <c r="X4958">
        <v>100760</v>
      </c>
      <c r="Y4958">
        <v>16</v>
      </c>
      <c r="Z4958">
        <v>100762</v>
      </c>
      <c r="AA4958">
        <v>17</v>
      </c>
      <c r="AB4958">
        <v>100761</v>
      </c>
      <c r="AC4958">
        <v>19</v>
      </c>
      <c r="AD4958">
        <v>100760</v>
      </c>
      <c r="AE4958">
        <v>20</v>
      </c>
      <c r="AF4958">
        <v>202538</v>
      </c>
      <c r="AG4958">
        <v>18</v>
      </c>
      <c r="AH4958" t="e">
        <f>VLOOKUP(AF4958,关卡难度线!B:H,11,0)</f>
        <v>#N/A</v>
      </c>
    </row>
    <row r="4959" spans="14:34">
      <c r="N4959" s="14">
        <v>100762</v>
      </c>
      <c r="O4959">
        <v>11</v>
      </c>
      <c r="P4959">
        <v>100762</v>
      </c>
      <c r="Q4959">
        <v>12</v>
      </c>
      <c r="R4959">
        <v>100761</v>
      </c>
      <c r="S4959">
        <v>13</v>
      </c>
      <c r="T4959">
        <v>100761</v>
      </c>
      <c r="U4959">
        <v>14</v>
      </c>
      <c r="V4959">
        <v>100760</v>
      </c>
      <c r="W4959">
        <v>15</v>
      </c>
      <c r="X4959">
        <v>100760</v>
      </c>
      <c r="Y4959">
        <v>16</v>
      </c>
      <c r="Z4959">
        <v>100762</v>
      </c>
      <c r="AA4959">
        <v>17</v>
      </c>
      <c r="AB4959">
        <v>100761</v>
      </c>
      <c r="AC4959">
        <v>19</v>
      </c>
      <c r="AD4959">
        <v>100761</v>
      </c>
      <c r="AE4959">
        <v>20</v>
      </c>
      <c r="AF4959">
        <v>202539</v>
      </c>
      <c r="AG4959">
        <v>18</v>
      </c>
      <c r="AH4959" t="e">
        <f>VLOOKUP(AF4959,关卡难度线!B:H,11,0)</f>
        <v>#N/A</v>
      </c>
    </row>
    <row r="4960" spans="14:34">
      <c r="N4960" s="14">
        <v>100762</v>
      </c>
      <c r="O4960">
        <v>11</v>
      </c>
      <c r="P4960">
        <v>100760</v>
      </c>
      <c r="Q4960">
        <v>12</v>
      </c>
      <c r="R4960">
        <v>100760</v>
      </c>
      <c r="S4960">
        <v>13</v>
      </c>
      <c r="T4960">
        <v>100762</v>
      </c>
      <c r="U4960">
        <v>14</v>
      </c>
      <c r="V4960">
        <v>100762</v>
      </c>
      <c r="W4960">
        <v>15</v>
      </c>
      <c r="X4960">
        <v>100760</v>
      </c>
      <c r="Y4960">
        <v>16</v>
      </c>
      <c r="Z4960">
        <v>100761</v>
      </c>
      <c r="AA4960">
        <v>17</v>
      </c>
      <c r="AB4960">
        <v>100761</v>
      </c>
      <c r="AC4960">
        <v>19</v>
      </c>
      <c r="AD4960">
        <v>100761</v>
      </c>
      <c r="AE4960">
        <v>20</v>
      </c>
      <c r="AF4960">
        <v>202540</v>
      </c>
      <c r="AG4960">
        <v>18</v>
      </c>
      <c r="AH4960" t="e">
        <f>VLOOKUP(AF4960,关卡难度线!B:H,11,0)</f>
        <v>#N/A</v>
      </c>
    </row>
    <row r="4961" spans="14:34">
      <c r="N4961" s="14">
        <v>100764</v>
      </c>
      <c r="O4961">
        <v>11</v>
      </c>
      <c r="P4961">
        <v>100764</v>
      </c>
      <c r="Q4961">
        <v>12</v>
      </c>
      <c r="R4961">
        <v>100764</v>
      </c>
      <c r="S4961">
        <v>13</v>
      </c>
      <c r="T4961">
        <v>100763</v>
      </c>
      <c r="U4961">
        <v>14</v>
      </c>
      <c r="V4961">
        <v>100765</v>
      </c>
      <c r="W4961">
        <v>15</v>
      </c>
      <c r="X4961">
        <v>100765</v>
      </c>
      <c r="Y4961">
        <v>16</v>
      </c>
      <c r="Z4961">
        <v>100763</v>
      </c>
      <c r="AA4961">
        <v>17</v>
      </c>
      <c r="AB4961">
        <v>100765</v>
      </c>
      <c r="AC4961">
        <v>19</v>
      </c>
      <c r="AD4961">
        <v>100763</v>
      </c>
      <c r="AE4961">
        <v>20</v>
      </c>
      <c r="AF4961">
        <v>202541</v>
      </c>
      <c r="AG4961">
        <v>18</v>
      </c>
      <c r="AH4961" t="e">
        <f>VLOOKUP(AF4961,关卡难度线!B:H,11,0)</f>
        <v>#N/A</v>
      </c>
    </row>
    <row r="4962" spans="14:34">
      <c r="N4962" s="14">
        <v>100764</v>
      </c>
      <c r="O4962">
        <v>11</v>
      </c>
      <c r="P4962">
        <v>100763</v>
      </c>
      <c r="Q4962">
        <v>12</v>
      </c>
      <c r="R4962">
        <v>100763</v>
      </c>
      <c r="S4962">
        <v>13</v>
      </c>
      <c r="T4962">
        <v>100765</v>
      </c>
      <c r="U4962">
        <v>14</v>
      </c>
      <c r="V4962">
        <v>100764</v>
      </c>
      <c r="W4962">
        <v>15</v>
      </c>
      <c r="X4962">
        <v>100764</v>
      </c>
      <c r="Y4962">
        <v>16</v>
      </c>
      <c r="Z4962">
        <v>100764</v>
      </c>
      <c r="AA4962">
        <v>17</v>
      </c>
      <c r="AB4962">
        <v>100764</v>
      </c>
      <c r="AC4962">
        <v>19</v>
      </c>
      <c r="AD4962">
        <v>100764</v>
      </c>
      <c r="AE4962">
        <v>20</v>
      </c>
      <c r="AF4962">
        <v>202542</v>
      </c>
      <c r="AG4962">
        <v>18</v>
      </c>
      <c r="AH4962" t="e">
        <f>VLOOKUP(AF4962,关卡难度线!B:H,11,0)</f>
        <v>#N/A</v>
      </c>
    </row>
    <row r="4963" spans="14:34">
      <c r="N4963" s="14">
        <v>100764</v>
      </c>
      <c r="O4963">
        <v>11</v>
      </c>
      <c r="P4963">
        <v>100763</v>
      </c>
      <c r="Q4963">
        <v>12</v>
      </c>
      <c r="R4963">
        <v>100765</v>
      </c>
      <c r="S4963">
        <v>13</v>
      </c>
      <c r="T4963">
        <v>100765</v>
      </c>
      <c r="U4963">
        <v>14</v>
      </c>
      <c r="V4963">
        <v>100765</v>
      </c>
      <c r="W4963">
        <v>15</v>
      </c>
      <c r="X4963">
        <v>100765</v>
      </c>
      <c r="Y4963">
        <v>16</v>
      </c>
      <c r="Z4963">
        <v>100764</v>
      </c>
      <c r="AA4963">
        <v>17</v>
      </c>
      <c r="AB4963">
        <v>100765</v>
      </c>
      <c r="AC4963">
        <v>19</v>
      </c>
      <c r="AD4963">
        <v>100765</v>
      </c>
      <c r="AE4963">
        <v>20</v>
      </c>
      <c r="AF4963">
        <v>202543</v>
      </c>
      <c r="AG4963">
        <v>18</v>
      </c>
      <c r="AH4963" t="e">
        <f>VLOOKUP(AF4963,关卡难度线!B:H,11,0)</f>
        <v>#N/A</v>
      </c>
    </row>
    <row r="4964" spans="14:34">
      <c r="N4964" s="14">
        <v>100763</v>
      </c>
      <c r="O4964">
        <v>11</v>
      </c>
      <c r="P4964">
        <v>100764</v>
      </c>
      <c r="Q4964">
        <v>12</v>
      </c>
      <c r="R4964">
        <v>100764</v>
      </c>
      <c r="S4964">
        <v>13</v>
      </c>
      <c r="T4964">
        <v>100763</v>
      </c>
      <c r="U4964">
        <v>14</v>
      </c>
      <c r="V4964">
        <v>100765</v>
      </c>
      <c r="W4964">
        <v>15</v>
      </c>
      <c r="X4964">
        <v>100765</v>
      </c>
      <c r="Y4964">
        <v>16</v>
      </c>
      <c r="Z4964">
        <v>100763</v>
      </c>
      <c r="AA4964">
        <v>17</v>
      </c>
      <c r="AB4964">
        <v>100764</v>
      </c>
      <c r="AC4964">
        <v>19</v>
      </c>
      <c r="AD4964">
        <v>100765</v>
      </c>
      <c r="AE4964">
        <v>20</v>
      </c>
      <c r="AF4964">
        <v>202544</v>
      </c>
      <c r="AG4964">
        <v>18</v>
      </c>
      <c r="AH4964" t="e">
        <f>VLOOKUP(AF4964,关卡难度线!B:H,11,0)</f>
        <v>#N/A</v>
      </c>
    </row>
    <row r="4965" spans="14:34">
      <c r="N4965" s="14">
        <v>100764</v>
      </c>
      <c r="O4965">
        <v>11</v>
      </c>
      <c r="P4965">
        <v>100764</v>
      </c>
      <c r="Q4965">
        <v>12</v>
      </c>
      <c r="R4965">
        <v>100764</v>
      </c>
      <c r="S4965">
        <v>13</v>
      </c>
      <c r="T4965">
        <v>100765</v>
      </c>
      <c r="U4965">
        <v>14</v>
      </c>
      <c r="V4965">
        <v>100764</v>
      </c>
      <c r="W4965">
        <v>15</v>
      </c>
      <c r="X4965">
        <v>100763</v>
      </c>
      <c r="Y4965">
        <v>16</v>
      </c>
      <c r="Z4965">
        <v>100764</v>
      </c>
      <c r="AA4965">
        <v>17</v>
      </c>
      <c r="AB4965">
        <v>100765</v>
      </c>
      <c r="AC4965">
        <v>19</v>
      </c>
      <c r="AD4965">
        <v>100765</v>
      </c>
      <c r="AE4965">
        <v>20</v>
      </c>
      <c r="AF4965">
        <v>202545</v>
      </c>
      <c r="AG4965">
        <v>18</v>
      </c>
      <c r="AH4965" t="e">
        <f>VLOOKUP(AF4965,关卡难度线!B:H,11,0)</f>
        <v>#N/A</v>
      </c>
    </row>
    <row r="4966" spans="14:34">
      <c r="N4966" s="14">
        <v>100764</v>
      </c>
      <c r="O4966">
        <v>11</v>
      </c>
      <c r="P4966">
        <v>100764</v>
      </c>
      <c r="Q4966">
        <v>12</v>
      </c>
      <c r="R4966">
        <v>100763</v>
      </c>
      <c r="S4966">
        <v>13</v>
      </c>
      <c r="T4966">
        <v>100763</v>
      </c>
      <c r="U4966">
        <v>14</v>
      </c>
      <c r="V4966">
        <v>100763</v>
      </c>
      <c r="W4966">
        <v>15</v>
      </c>
      <c r="X4966">
        <v>100764</v>
      </c>
      <c r="Y4966">
        <v>16</v>
      </c>
      <c r="Z4966">
        <v>100764</v>
      </c>
      <c r="AA4966">
        <v>17</v>
      </c>
      <c r="AB4966">
        <v>100763</v>
      </c>
      <c r="AC4966">
        <v>19</v>
      </c>
      <c r="AD4966">
        <v>100765</v>
      </c>
      <c r="AE4966">
        <v>20</v>
      </c>
      <c r="AF4966">
        <v>202546</v>
      </c>
      <c r="AG4966">
        <v>18</v>
      </c>
      <c r="AH4966" t="e">
        <f>VLOOKUP(AF4966,关卡难度线!B:H,11,0)</f>
        <v>#N/A</v>
      </c>
    </row>
    <row r="4967" spans="14:34">
      <c r="N4967" s="14">
        <v>100764</v>
      </c>
      <c r="O4967">
        <v>11</v>
      </c>
      <c r="P4967">
        <v>100763</v>
      </c>
      <c r="Q4967">
        <v>12</v>
      </c>
      <c r="R4967">
        <v>100763</v>
      </c>
      <c r="S4967">
        <v>13</v>
      </c>
      <c r="T4967">
        <v>100764</v>
      </c>
      <c r="U4967">
        <v>14</v>
      </c>
      <c r="V4967">
        <v>100763</v>
      </c>
      <c r="W4967">
        <v>15</v>
      </c>
      <c r="X4967">
        <v>100764</v>
      </c>
      <c r="Y4967">
        <v>16</v>
      </c>
      <c r="Z4967">
        <v>100765</v>
      </c>
      <c r="AA4967">
        <v>17</v>
      </c>
      <c r="AB4967">
        <v>100764</v>
      </c>
      <c r="AC4967">
        <v>19</v>
      </c>
      <c r="AD4967">
        <v>100765</v>
      </c>
      <c r="AE4967">
        <v>20</v>
      </c>
      <c r="AF4967">
        <v>202547</v>
      </c>
      <c r="AG4967">
        <v>18</v>
      </c>
      <c r="AH4967" t="e">
        <f>VLOOKUP(AF4967,关卡难度线!B:H,11,0)</f>
        <v>#N/A</v>
      </c>
    </row>
    <row r="4968" spans="14:34">
      <c r="N4968" s="14">
        <v>100765</v>
      </c>
      <c r="O4968">
        <v>11</v>
      </c>
      <c r="P4968">
        <v>100764</v>
      </c>
      <c r="Q4968">
        <v>12</v>
      </c>
      <c r="R4968">
        <v>100763</v>
      </c>
      <c r="S4968">
        <v>13</v>
      </c>
      <c r="T4968">
        <v>100765</v>
      </c>
      <c r="U4968">
        <v>14</v>
      </c>
      <c r="V4968">
        <v>100763</v>
      </c>
      <c r="W4968">
        <v>15</v>
      </c>
      <c r="X4968">
        <v>100764</v>
      </c>
      <c r="Y4968">
        <v>16</v>
      </c>
      <c r="Z4968">
        <v>100765</v>
      </c>
      <c r="AA4968">
        <v>17</v>
      </c>
      <c r="AB4968">
        <v>100763</v>
      </c>
      <c r="AC4968">
        <v>19</v>
      </c>
      <c r="AD4968">
        <v>100763</v>
      </c>
      <c r="AE4968">
        <v>20</v>
      </c>
      <c r="AF4968">
        <v>202548</v>
      </c>
      <c r="AG4968">
        <v>18</v>
      </c>
      <c r="AH4968" t="e">
        <f>VLOOKUP(AF4968,关卡难度线!B:H,11,0)</f>
        <v>#N/A</v>
      </c>
    </row>
    <row r="4969" spans="14:34">
      <c r="N4969" s="14">
        <v>100763</v>
      </c>
      <c r="O4969">
        <v>11</v>
      </c>
      <c r="P4969">
        <v>100763</v>
      </c>
      <c r="Q4969">
        <v>12</v>
      </c>
      <c r="R4969">
        <v>100763</v>
      </c>
      <c r="S4969">
        <v>13</v>
      </c>
      <c r="T4969">
        <v>100764</v>
      </c>
      <c r="U4969">
        <v>14</v>
      </c>
      <c r="V4969">
        <v>100765</v>
      </c>
      <c r="W4969">
        <v>15</v>
      </c>
      <c r="X4969">
        <v>100765</v>
      </c>
      <c r="Y4969">
        <v>16</v>
      </c>
      <c r="Z4969">
        <v>100764</v>
      </c>
      <c r="AA4969">
        <v>17</v>
      </c>
      <c r="AB4969">
        <v>100763</v>
      </c>
      <c r="AC4969">
        <v>19</v>
      </c>
      <c r="AD4969">
        <v>100765</v>
      </c>
      <c r="AE4969">
        <v>20</v>
      </c>
      <c r="AF4969">
        <v>202549</v>
      </c>
      <c r="AG4969">
        <v>18</v>
      </c>
      <c r="AH4969" t="e">
        <f>VLOOKUP(AF4969,关卡难度线!B:H,11,0)</f>
        <v>#N/A</v>
      </c>
    </row>
    <row r="4970" spans="14:34">
      <c r="N4970" s="14">
        <v>100765</v>
      </c>
      <c r="O4970">
        <v>11</v>
      </c>
      <c r="P4970">
        <v>100765</v>
      </c>
      <c r="Q4970">
        <v>12</v>
      </c>
      <c r="R4970">
        <v>100765</v>
      </c>
      <c r="S4970">
        <v>13</v>
      </c>
      <c r="T4970">
        <v>100765</v>
      </c>
      <c r="U4970">
        <v>14</v>
      </c>
      <c r="V4970">
        <v>100765</v>
      </c>
      <c r="W4970">
        <v>15</v>
      </c>
      <c r="X4970">
        <v>100765</v>
      </c>
      <c r="Y4970">
        <v>16</v>
      </c>
      <c r="Z4970">
        <v>100764</v>
      </c>
      <c r="AA4970">
        <v>17</v>
      </c>
      <c r="AB4970">
        <v>100763</v>
      </c>
      <c r="AC4970">
        <v>19</v>
      </c>
      <c r="AD4970">
        <v>100763</v>
      </c>
      <c r="AE4970">
        <v>20</v>
      </c>
      <c r="AF4970">
        <v>202550</v>
      </c>
      <c r="AG4970">
        <v>18</v>
      </c>
      <c r="AH4970" t="e">
        <f>VLOOKUP(AF4970,关卡难度线!B:H,11,0)</f>
        <v>#N/A</v>
      </c>
    </row>
    <row r="4971" spans="14:34">
      <c r="N4971" s="14">
        <v>100764</v>
      </c>
      <c r="O4971">
        <v>11</v>
      </c>
      <c r="P4971">
        <v>100764</v>
      </c>
      <c r="Q4971">
        <v>12</v>
      </c>
      <c r="R4971">
        <v>100764</v>
      </c>
      <c r="S4971">
        <v>13</v>
      </c>
      <c r="T4971">
        <v>100763</v>
      </c>
      <c r="U4971">
        <v>14</v>
      </c>
      <c r="V4971">
        <v>100765</v>
      </c>
      <c r="W4971">
        <v>15</v>
      </c>
      <c r="X4971">
        <v>100765</v>
      </c>
      <c r="Y4971">
        <v>16</v>
      </c>
      <c r="Z4971">
        <v>100763</v>
      </c>
      <c r="AA4971">
        <v>17</v>
      </c>
      <c r="AB4971">
        <v>100765</v>
      </c>
      <c r="AC4971">
        <v>19</v>
      </c>
      <c r="AD4971">
        <v>100763</v>
      </c>
      <c r="AE4971">
        <v>20</v>
      </c>
      <c r="AF4971">
        <v>202541</v>
      </c>
      <c r="AG4971">
        <v>18</v>
      </c>
      <c r="AH4971" t="e">
        <f>VLOOKUP(AF4971,关卡难度线!B:H,11,0)</f>
        <v>#N/A</v>
      </c>
    </row>
    <row r="4972" spans="14:34">
      <c r="N4972" s="14">
        <v>100764</v>
      </c>
      <c r="O4972">
        <v>11</v>
      </c>
      <c r="P4972">
        <v>100763</v>
      </c>
      <c r="Q4972">
        <v>12</v>
      </c>
      <c r="R4972">
        <v>100763</v>
      </c>
      <c r="S4972">
        <v>13</v>
      </c>
      <c r="T4972">
        <v>100765</v>
      </c>
      <c r="U4972">
        <v>14</v>
      </c>
      <c r="V4972">
        <v>100764</v>
      </c>
      <c r="W4972">
        <v>15</v>
      </c>
      <c r="X4972">
        <v>100764</v>
      </c>
      <c r="Y4972">
        <v>16</v>
      </c>
      <c r="Z4972">
        <v>100764</v>
      </c>
      <c r="AA4972">
        <v>17</v>
      </c>
      <c r="AB4972">
        <v>100764</v>
      </c>
      <c r="AC4972">
        <v>19</v>
      </c>
      <c r="AD4972">
        <v>100764</v>
      </c>
      <c r="AE4972">
        <v>20</v>
      </c>
      <c r="AF4972">
        <v>202542</v>
      </c>
      <c r="AG4972">
        <v>18</v>
      </c>
      <c r="AH4972" t="e">
        <f>VLOOKUP(AF4972,关卡难度线!B:H,11,0)</f>
        <v>#N/A</v>
      </c>
    </row>
    <row r="4973" spans="14:34">
      <c r="N4973" s="14">
        <v>100764</v>
      </c>
      <c r="O4973">
        <v>11</v>
      </c>
      <c r="P4973">
        <v>100763</v>
      </c>
      <c r="Q4973">
        <v>12</v>
      </c>
      <c r="R4973">
        <v>100765</v>
      </c>
      <c r="S4973">
        <v>13</v>
      </c>
      <c r="T4973">
        <v>100765</v>
      </c>
      <c r="U4973">
        <v>14</v>
      </c>
      <c r="V4973">
        <v>100765</v>
      </c>
      <c r="W4973">
        <v>15</v>
      </c>
      <c r="X4973">
        <v>100765</v>
      </c>
      <c r="Y4973">
        <v>16</v>
      </c>
      <c r="Z4973">
        <v>100764</v>
      </c>
      <c r="AA4973">
        <v>17</v>
      </c>
      <c r="AB4973">
        <v>100765</v>
      </c>
      <c r="AC4973">
        <v>19</v>
      </c>
      <c r="AD4973">
        <v>100765</v>
      </c>
      <c r="AE4973">
        <v>20</v>
      </c>
      <c r="AF4973">
        <v>202543</v>
      </c>
      <c r="AG4973">
        <v>18</v>
      </c>
      <c r="AH4973" t="e">
        <f>VLOOKUP(AF4973,关卡难度线!B:H,11,0)</f>
        <v>#N/A</v>
      </c>
    </row>
    <row r="4974" spans="14:34">
      <c r="N4974" s="14">
        <v>100763</v>
      </c>
      <c r="O4974">
        <v>11</v>
      </c>
      <c r="P4974">
        <v>100764</v>
      </c>
      <c r="Q4974">
        <v>12</v>
      </c>
      <c r="R4974">
        <v>100764</v>
      </c>
      <c r="S4974">
        <v>13</v>
      </c>
      <c r="T4974">
        <v>100763</v>
      </c>
      <c r="U4974">
        <v>14</v>
      </c>
      <c r="V4974">
        <v>100765</v>
      </c>
      <c r="W4974">
        <v>15</v>
      </c>
      <c r="X4974">
        <v>100765</v>
      </c>
      <c r="Y4974">
        <v>16</v>
      </c>
      <c r="Z4974">
        <v>100763</v>
      </c>
      <c r="AA4974">
        <v>17</v>
      </c>
      <c r="AB4974">
        <v>100764</v>
      </c>
      <c r="AC4974">
        <v>19</v>
      </c>
      <c r="AD4974">
        <v>100765</v>
      </c>
      <c r="AE4974">
        <v>20</v>
      </c>
      <c r="AF4974">
        <v>202544</v>
      </c>
      <c r="AG4974">
        <v>18</v>
      </c>
      <c r="AH4974" t="e">
        <f>VLOOKUP(AF4974,关卡难度线!B:H,11,0)</f>
        <v>#N/A</v>
      </c>
    </row>
    <row r="4975" spans="14:34">
      <c r="N4975" s="14">
        <v>100764</v>
      </c>
      <c r="O4975">
        <v>11</v>
      </c>
      <c r="P4975">
        <v>100764</v>
      </c>
      <c r="Q4975">
        <v>12</v>
      </c>
      <c r="R4975">
        <v>100764</v>
      </c>
      <c r="S4975">
        <v>13</v>
      </c>
      <c r="T4975">
        <v>100765</v>
      </c>
      <c r="U4975">
        <v>14</v>
      </c>
      <c r="V4975">
        <v>100764</v>
      </c>
      <c r="W4975">
        <v>15</v>
      </c>
      <c r="X4975">
        <v>100763</v>
      </c>
      <c r="Y4975">
        <v>16</v>
      </c>
      <c r="Z4975">
        <v>100764</v>
      </c>
      <c r="AA4975">
        <v>17</v>
      </c>
      <c r="AB4975">
        <v>100765</v>
      </c>
      <c r="AC4975">
        <v>19</v>
      </c>
      <c r="AD4975">
        <v>100765</v>
      </c>
      <c r="AE4975">
        <v>20</v>
      </c>
      <c r="AF4975">
        <v>202545</v>
      </c>
      <c r="AG4975">
        <v>18</v>
      </c>
      <c r="AH4975" t="e">
        <f>VLOOKUP(AF4975,关卡难度线!B:H,11,0)</f>
        <v>#N/A</v>
      </c>
    </row>
    <row r="4976" spans="14:34">
      <c r="N4976" s="14">
        <v>100764</v>
      </c>
      <c r="O4976">
        <v>11</v>
      </c>
      <c r="P4976">
        <v>100764</v>
      </c>
      <c r="Q4976">
        <v>12</v>
      </c>
      <c r="R4976">
        <v>100763</v>
      </c>
      <c r="S4976">
        <v>13</v>
      </c>
      <c r="T4976">
        <v>100763</v>
      </c>
      <c r="U4976">
        <v>14</v>
      </c>
      <c r="V4976">
        <v>100763</v>
      </c>
      <c r="W4976">
        <v>15</v>
      </c>
      <c r="X4976">
        <v>100764</v>
      </c>
      <c r="Y4976">
        <v>16</v>
      </c>
      <c r="Z4976">
        <v>100764</v>
      </c>
      <c r="AA4976">
        <v>17</v>
      </c>
      <c r="AB4976">
        <v>100763</v>
      </c>
      <c r="AC4976">
        <v>19</v>
      </c>
      <c r="AD4976">
        <v>100765</v>
      </c>
      <c r="AE4976">
        <v>20</v>
      </c>
      <c r="AF4976">
        <v>202546</v>
      </c>
      <c r="AG4976">
        <v>18</v>
      </c>
      <c r="AH4976" t="e">
        <f>VLOOKUP(AF4976,关卡难度线!B:H,11,0)</f>
        <v>#N/A</v>
      </c>
    </row>
    <row r="4977" spans="14:34">
      <c r="N4977" s="14">
        <v>100764</v>
      </c>
      <c r="O4977">
        <v>11</v>
      </c>
      <c r="P4977">
        <v>100763</v>
      </c>
      <c r="Q4977">
        <v>12</v>
      </c>
      <c r="R4977">
        <v>100763</v>
      </c>
      <c r="S4977">
        <v>13</v>
      </c>
      <c r="T4977">
        <v>100764</v>
      </c>
      <c r="U4977">
        <v>14</v>
      </c>
      <c r="V4977">
        <v>100763</v>
      </c>
      <c r="W4977">
        <v>15</v>
      </c>
      <c r="X4977">
        <v>100764</v>
      </c>
      <c r="Y4977">
        <v>16</v>
      </c>
      <c r="Z4977">
        <v>100765</v>
      </c>
      <c r="AA4977">
        <v>17</v>
      </c>
      <c r="AB4977">
        <v>100764</v>
      </c>
      <c r="AC4977">
        <v>19</v>
      </c>
      <c r="AD4977">
        <v>100765</v>
      </c>
      <c r="AE4977">
        <v>20</v>
      </c>
      <c r="AF4977">
        <v>202547</v>
      </c>
      <c r="AG4977">
        <v>18</v>
      </c>
      <c r="AH4977" t="e">
        <f>VLOOKUP(AF4977,关卡难度线!B:H,11,0)</f>
        <v>#N/A</v>
      </c>
    </row>
    <row r="4978" spans="14:34">
      <c r="N4978" s="14">
        <v>100765</v>
      </c>
      <c r="O4978">
        <v>11</v>
      </c>
      <c r="P4978">
        <v>100764</v>
      </c>
      <c r="Q4978">
        <v>12</v>
      </c>
      <c r="R4978">
        <v>100763</v>
      </c>
      <c r="S4978">
        <v>13</v>
      </c>
      <c r="T4978">
        <v>100765</v>
      </c>
      <c r="U4978">
        <v>14</v>
      </c>
      <c r="V4978">
        <v>100763</v>
      </c>
      <c r="W4978">
        <v>15</v>
      </c>
      <c r="X4978">
        <v>100764</v>
      </c>
      <c r="Y4978">
        <v>16</v>
      </c>
      <c r="Z4978">
        <v>100765</v>
      </c>
      <c r="AA4978">
        <v>17</v>
      </c>
      <c r="AB4978">
        <v>100763</v>
      </c>
      <c r="AC4978">
        <v>19</v>
      </c>
      <c r="AD4978">
        <v>100763</v>
      </c>
      <c r="AE4978">
        <v>20</v>
      </c>
      <c r="AF4978">
        <v>202548</v>
      </c>
      <c r="AG4978">
        <v>18</v>
      </c>
      <c r="AH4978" t="e">
        <f>VLOOKUP(AF4978,关卡难度线!B:H,11,0)</f>
        <v>#N/A</v>
      </c>
    </row>
    <row r="4979" spans="14:34">
      <c r="N4979" s="14">
        <v>100763</v>
      </c>
      <c r="O4979">
        <v>11</v>
      </c>
      <c r="P4979">
        <v>100763</v>
      </c>
      <c r="Q4979">
        <v>12</v>
      </c>
      <c r="R4979">
        <v>100763</v>
      </c>
      <c r="S4979">
        <v>13</v>
      </c>
      <c r="T4979">
        <v>100764</v>
      </c>
      <c r="U4979">
        <v>14</v>
      </c>
      <c r="V4979">
        <v>100765</v>
      </c>
      <c r="W4979">
        <v>15</v>
      </c>
      <c r="X4979">
        <v>100765</v>
      </c>
      <c r="Y4979">
        <v>16</v>
      </c>
      <c r="Z4979">
        <v>100764</v>
      </c>
      <c r="AA4979">
        <v>17</v>
      </c>
      <c r="AB4979">
        <v>100763</v>
      </c>
      <c r="AC4979">
        <v>19</v>
      </c>
      <c r="AD4979">
        <v>100765</v>
      </c>
      <c r="AE4979">
        <v>20</v>
      </c>
      <c r="AF4979">
        <v>202549</v>
      </c>
      <c r="AG4979">
        <v>18</v>
      </c>
      <c r="AH4979" t="e">
        <f>VLOOKUP(AF4979,关卡难度线!B:H,11,0)</f>
        <v>#N/A</v>
      </c>
    </row>
    <row r="4980" spans="14:34">
      <c r="N4980" s="14">
        <v>100765</v>
      </c>
      <c r="O4980">
        <v>11</v>
      </c>
      <c r="P4980">
        <v>100765</v>
      </c>
      <c r="Q4980">
        <v>12</v>
      </c>
      <c r="R4980">
        <v>100765</v>
      </c>
      <c r="S4980">
        <v>13</v>
      </c>
      <c r="T4980">
        <v>100765</v>
      </c>
      <c r="U4980">
        <v>14</v>
      </c>
      <c r="V4980">
        <v>100765</v>
      </c>
      <c r="W4980">
        <v>15</v>
      </c>
      <c r="X4980">
        <v>100765</v>
      </c>
      <c r="Y4980">
        <v>16</v>
      </c>
      <c r="Z4980">
        <v>100764</v>
      </c>
      <c r="AA4980">
        <v>17</v>
      </c>
      <c r="AB4980">
        <v>100763</v>
      </c>
      <c r="AC4980">
        <v>19</v>
      </c>
      <c r="AD4980">
        <v>100763</v>
      </c>
      <c r="AE4980">
        <v>20</v>
      </c>
      <c r="AF4980">
        <v>202550</v>
      </c>
      <c r="AG4980">
        <v>18</v>
      </c>
      <c r="AH4980" t="e">
        <f>VLOOKUP(AF4980,关卡难度线!B:H,11,0)</f>
        <v>#N/A</v>
      </c>
    </row>
    <row r="4981" spans="14:34">
      <c r="N4981" s="14">
        <v>100767</v>
      </c>
      <c r="O4981">
        <v>11</v>
      </c>
      <c r="P4981">
        <v>100767</v>
      </c>
      <c r="Q4981">
        <v>12</v>
      </c>
      <c r="R4981">
        <v>100768</v>
      </c>
      <c r="S4981">
        <v>13</v>
      </c>
      <c r="T4981">
        <v>100767</v>
      </c>
      <c r="U4981">
        <v>14</v>
      </c>
      <c r="V4981">
        <v>100768</v>
      </c>
      <c r="W4981">
        <v>15</v>
      </c>
      <c r="X4981">
        <v>100767</v>
      </c>
      <c r="Y4981">
        <v>16</v>
      </c>
      <c r="Z4981">
        <v>100767</v>
      </c>
      <c r="AA4981">
        <v>17</v>
      </c>
      <c r="AB4981">
        <v>100766</v>
      </c>
      <c r="AC4981">
        <v>19</v>
      </c>
      <c r="AD4981">
        <v>100766</v>
      </c>
      <c r="AE4981">
        <v>20</v>
      </c>
      <c r="AF4981">
        <v>202551</v>
      </c>
      <c r="AG4981">
        <v>18</v>
      </c>
      <c r="AH4981" t="e">
        <f>VLOOKUP(AF4981,关卡难度线!B:H,11,0)</f>
        <v>#N/A</v>
      </c>
    </row>
    <row r="4982" spans="14:34">
      <c r="N4982" s="14">
        <v>100767</v>
      </c>
      <c r="O4982">
        <v>11</v>
      </c>
      <c r="P4982">
        <v>100767</v>
      </c>
      <c r="Q4982">
        <v>12</v>
      </c>
      <c r="R4982">
        <v>100767</v>
      </c>
      <c r="S4982">
        <v>13</v>
      </c>
      <c r="T4982">
        <v>100767</v>
      </c>
      <c r="U4982">
        <v>14</v>
      </c>
      <c r="V4982">
        <v>100766</v>
      </c>
      <c r="W4982">
        <v>15</v>
      </c>
      <c r="X4982">
        <v>100768</v>
      </c>
      <c r="Y4982">
        <v>16</v>
      </c>
      <c r="Z4982">
        <v>100766</v>
      </c>
      <c r="AA4982">
        <v>17</v>
      </c>
      <c r="AB4982">
        <v>100766</v>
      </c>
      <c r="AC4982">
        <v>19</v>
      </c>
      <c r="AD4982">
        <v>100767</v>
      </c>
      <c r="AE4982">
        <v>20</v>
      </c>
      <c r="AF4982">
        <v>202552</v>
      </c>
      <c r="AG4982">
        <v>18</v>
      </c>
      <c r="AH4982" t="e">
        <f>VLOOKUP(AF4982,关卡难度线!B:H,11,0)</f>
        <v>#N/A</v>
      </c>
    </row>
    <row r="4983" spans="14:34">
      <c r="N4983" s="14">
        <v>100766</v>
      </c>
      <c r="O4983">
        <v>11</v>
      </c>
      <c r="P4983">
        <v>100767</v>
      </c>
      <c r="Q4983">
        <v>12</v>
      </c>
      <c r="R4983">
        <v>100766</v>
      </c>
      <c r="S4983">
        <v>13</v>
      </c>
      <c r="T4983">
        <v>100767</v>
      </c>
      <c r="U4983">
        <v>14</v>
      </c>
      <c r="V4983">
        <v>100767</v>
      </c>
      <c r="W4983">
        <v>15</v>
      </c>
      <c r="X4983">
        <v>100768</v>
      </c>
      <c r="Y4983">
        <v>16</v>
      </c>
      <c r="Z4983">
        <v>100766</v>
      </c>
      <c r="AA4983">
        <v>17</v>
      </c>
      <c r="AB4983">
        <v>100768</v>
      </c>
      <c r="AC4983">
        <v>19</v>
      </c>
      <c r="AD4983">
        <v>100768</v>
      </c>
      <c r="AE4983">
        <v>20</v>
      </c>
      <c r="AF4983">
        <v>202553</v>
      </c>
      <c r="AG4983">
        <v>18</v>
      </c>
      <c r="AH4983" t="e">
        <f>VLOOKUP(AF4983,关卡难度线!B:H,11,0)</f>
        <v>#N/A</v>
      </c>
    </row>
    <row r="4984" spans="14:34">
      <c r="N4984" s="14">
        <v>100768</v>
      </c>
      <c r="O4984">
        <v>11</v>
      </c>
      <c r="P4984">
        <v>100767</v>
      </c>
      <c r="Q4984">
        <v>12</v>
      </c>
      <c r="R4984">
        <v>100767</v>
      </c>
      <c r="S4984">
        <v>13</v>
      </c>
      <c r="T4984">
        <v>100768</v>
      </c>
      <c r="U4984">
        <v>14</v>
      </c>
      <c r="V4984">
        <v>100768</v>
      </c>
      <c r="W4984">
        <v>15</v>
      </c>
      <c r="X4984">
        <v>100767</v>
      </c>
      <c r="Y4984">
        <v>16</v>
      </c>
      <c r="Z4984">
        <v>100767</v>
      </c>
      <c r="AA4984">
        <v>17</v>
      </c>
      <c r="AB4984">
        <v>100766</v>
      </c>
      <c r="AC4984">
        <v>19</v>
      </c>
      <c r="AD4984">
        <v>100766</v>
      </c>
      <c r="AE4984">
        <v>20</v>
      </c>
      <c r="AF4984">
        <v>202554</v>
      </c>
      <c r="AG4984">
        <v>18</v>
      </c>
      <c r="AH4984" t="e">
        <f>VLOOKUP(AF4984,关卡难度线!B:H,11,0)</f>
        <v>#N/A</v>
      </c>
    </row>
    <row r="4985" spans="14:34">
      <c r="N4985" s="14">
        <v>100766</v>
      </c>
      <c r="O4985">
        <v>11</v>
      </c>
      <c r="P4985">
        <v>100767</v>
      </c>
      <c r="Q4985">
        <v>12</v>
      </c>
      <c r="R4985">
        <v>100768</v>
      </c>
      <c r="S4985">
        <v>13</v>
      </c>
      <c r="T4985">
        <v>100767</v>
      </c>
      <c r="U4985">
        <v>14</v>
      </c>
      <c r="V4985">
        <v>100766</v>
      </c>
      <c r="W4985">
        <v>15</v>
      </c>
      <c r="X4985">
        <v>100767</v>
      </c>
      <c r="Y4985">
        <v>16</v>
      </c>
      <c r="Z4985">
        <v>100766</v>
      </c>
      <c r="AA4985">
        <v>17</v>
      </c>
      <c r="AB4985">
        <v>100766</v>
      </c>
      <c r="AC4985">
        <v>19</v>
      </c>
      <c r="AD4985">
        <v>100768</v>
      </c>
      <c r="AE4985">
        <v>20</v>
      </c>
      <c r="AF4985">
        <v>202555</v>
      </c>
      <c r="AG4985">
        <v>18</v>
      </c>
      <c r="AH4985" t="e">
        <f>VLOOKUP(AF4985,关卡难度线!B:H,11,0)</f>
        <v>#N/A</v>
      </c>
    </row>
    <row r="4986" spans="14:34">
      <c r="N4986" s="14">
        <v>100767</v>
      </c>
      <c r="O4986">
        <v>11</v>
      </c>
      <c r="P4986">
        <v>100766</v>
      </c>
      <c r="Q4986">
        <v>12</v>
      </c>
      <c r="R4986">
        <v>100767</v>
      </c>
      <c r="S4986">
        <v>13</v>
      </c>
      <c r="T4986">
        <v>100768</v>
      </c>
      <c r="U4986">
        <v>14</v>
      </c>
      <c r="V4986">
        <v>100766</v>
      </c>
      <c r="W4986">
        <v>15</v>
      </c>
      <c r="X4986">
        <v>100767</v>
      </c>
      <c r="Y4986">
        <v>16</v>
      </c>
      <c r="Z4986">
        <v>100767</v>
      </c>
      <c r="AA4986">
        <v>17</v>
      </c>
      <c r="AB4986">
        <v>100766</v>
      </c>
      <c r="AC4986">
        <v>19</v>
      </c>
      <c r="AD4986">
        <v>100767</v>
      </c>
      <c r="AE4986">
        <v>20</v>
      </c>
      <c r="AF4986">
        <v>202556</v>
      </c>
      <c r="AG4986">
        <v>18</v>
      </c>
      <c r="AH4986" t="e">
        <f>VLOOKUP(AF4986,关卡难度线!B:H,11,0)</f>
        <v>#N/A</v>
      </c>
    </row>
    <row r="4987" spans="14:34">
      <c r="N4987" s="14">
        <v>100767</v>
      </c>
      <c r="O4987">
        <v>11</v>
      </c>
      <c r="P4987">
        <v>100768</v>
      </c>
      <c r="Q4987">
        <v>12</v>
      </c>
      <c r="R4987">
        <v>100767</v>
      </c>
      <c r="S4987">
        <v>13</v>
      </c>
      <c r="T4987">
        <v>100768</v>
      </c>
      <c r="U4987">
        <v>14</v>
      </c>
      <c r="V4987">
        <v>100766</v>
      </c>
      <c r="W4987">
        <v>15</v>
      </c>
      <c r="X4987">
        <v>100766</v>
      </c>
      <c r="Y4987">
        <v>16</v>
      </c>
      <c r="Z4987">
        <v>100766</v>
      </c>
      <c r="AA4987">
        <v>17</v>
      </c>
      <c r="AB4987">
        <v>100768</v>
      </c>
      <c r="AC4987">
        <v>19</v>
      </c>
      <c r="AD4987">
        <v>100767</v>
      </c>
      <c r="AE4987">
        <v>20</v>
      </c>
      <c r="AF4987">
        <v>202557</v>
      </c>
      <c r="AG4987">
        <v>18</v>
      </c>
      <c r="AH4987" t="e">
        <f>VLOOKUP(AF4987,关卡难度线!B:H,11,0)</f>
        <v>#N/A</v>
      </c>
    </row>
    <row r="4988" spans="14:34">
      <c r="N4988" s="14">
        <v>100768</v>
      </c>
      <c r="O4988">
        <v>11</v>
      </c>
      <c r="P4988">
        <v>100766</v>
      </c>
      <c r="Q4988">
        <v>12</v>
      </c>
      <c r="R4988">
        <v>100766</v>
      </c>
      <c r="S4988">
        <v>13</v>
      </c>
      <c r="T4988">
        <v>100768</v>
      </c>
      <c r="U4988">
        <v>14</v>
      </c>
      <c r="V4988">
        <v>100767</v>
      </c>
      <c r="W4988">
        <v>15</v>
      </c>
      <c r="X4988">
        <v>100768</v>
      </c>
      <c r="Y4988">
        <v>16</v>
      </c>
      <c r="Z4988">
        <v>100766</v>
      </c>
      <c r="AA4988">
        <v>17</v>
      </c>
      <c r="AB4988">
        <v>100768</v>
      </c>
      <c r="AC4988">
        <v>19</v>
      </c>
      <c r="AD4988">
        <v>100766</v>
      </c>
      <c r="AE4988">
        <v>20</v>
      </c>
      <c r="AF4988">
        <v>202558</v>
      </c>
      <c r="AG4988">
        <v>18</v>
      </c>
      <c r="AH4988" t="e">
        <f>VLOOKUP(AF4988,关卡难度线!B:H,11,0)</f>
        <v>#N/A</v>
      </c>
    </row>
    <row r="4989" spans="14:34">
      <c r="N4989" s="14">
        <v>100768</v>
      </c>
      <c r="O4989">
        <v>11</v>
      </c>
      <c r="P4989">
        <v>100767</v>
      </c>
      <c r="Q4989">
        <v>12</v>
      </c>
      <c r="R4989">
        <v>100767</v>
      </c>
      <c r="S4989">
        <v>13</v>
      </c>
      <c r="T4989">
        <v>100768</v>
      </c>
      <c r="U4989">
        <v>14</v>
      </c>
      <c r="V4989">
        <v>100768</v>
      </c>
      <c r="W4989">
        <v>15</v>
      </c>
      <c r="X4989">
        <v>100768</v>
      </c>
      <c r="Y4989">
        <v>16</v>
      </c>
      <c r="Z4989">
        <v>100768</v>
      </c>
      <c r="AA4989">
        <v>17</v>
      </c>
      <c r="AB4989">
        <v>100768</v>
      </c>
      <c r="AC4989">
        <v>19</v>
      </c>
      <c r="AD4989">
        <v>100768</v>
      </c>
      <c r="AE4989">
        <v>20</v>
      </c>
      <c r="AF4989">
        <v>202559</v>
      </c>
      <c r="AG4989">
        <v>18</v>
      </c>
      <c r="AH4989" t="e">
        <f>VLOOKUP(AF4989,关卡难度线!B:H,11,0)</f>
        <v>#N/A</v>
      </c>
    </row>
    <row r="4990" spans="14:34">
      <c r="N4990" s="14">
        <v>100768</v>
      </c>
      <c r="O4990">
        <v>11</v>
      </c>
      <c r="P4990">
        <v>100766</v>
      </c>
      <c r="Q4990">
        <v>12</v>
      </c>
      <c r="R4990">
        <v>100767</v>
      </c>
      <c r="S4990">
        <v>13</v>
      </c>
      <c r="T4990">
        <v>100766</v>
      </c>
      <c r="U4990">
        <v>14</v>
      </c>
      <c r="V4990">
        <v>100766</v>
      </c>
      <c r="W4990">
        <v>15</v>
      </c>
      <c r="X4990">
        <v>100766</v>
      </c>
      <c r="Y4990">
        <v>16</v>
      </c>
      <c r="Z4990">
        <v>100767</v>
      </c>
      <c r="AA4990">
        <v>17</v>
      </c>
      <c r="AB4990">
        <v>100767</v>
      </c>
      <c r="AC4990">
        <v>19</v>
      </c>
      <c r="AD4990">
        <v>100767</v>
      </c>
      <c r="AE4990">
        <v>20</v>
      </c>
      <c r="AF4990">
        <v>202560</v>
      </c>
      <c r="AG4990">
        <v>18</v>
      </c>
      <c r="AH4990" t="e">
        <f>VLOOKUP(AF4990,关卡难度线!B:H,11,0)</f>
        <v>#N/A</v>
      </c>
    </row>
    <row r="4991" spans="14:34">
      <c r="N4991" s="14">
        <v>100767</v>
      </c>
      <c r="O4991">
        <v>11</v>
      </c>
      <c r="P4991">
        <v>100767</v>
      </c>
      <c r="Q4991">
        <v>12</v>
      </c>
      <c r="R4991">
        <v>100768</v>
      </c>
      <c r="S4991">
        <v>13</v>
      </c>
      <c r="T4991">
        <v>100767</v>
      </c>
      <c r="U4991">
        <v>14</v>
      </c>
      <c r="V4991">
        <v>100768</v>
      </c>
      <c r="W4991">
        <v>15</v>
      </c>
      <c r="X4991">
        <v>100767</v>
      </c>
      <c r="Y4991">
        <v>16</v>
      </c>
      <c r="Z4991">
        <v>100767</v>
      </c>
      <c r="AA4991">
        <v>17</v>
      </c>
      <c r="AB4991">
        <v>100766</v>
      </c>
      <c r="AC4991">
        <v>19</v>
      </c>
      <c r="AD4991">
        <v>100766</v>
      </c>
      <c r="AE4991">
        <v>20</v>
      </c>
      <c r="AF4991">
        <v>202551</v>
      </c>
      <c r="AG4991">
        <v>18</v>
      </c>
      <c r="AH4991" t="e">
        <f>VLOOKUP(AF4991,关卡难度线!B:H,11,0)</f>
        <v>#N/A</v>
      </c>
    </row>
    <row r="4992" spans="14:34">
      <c r="N4992" s="14">
        <v>100767</v>
      </c>
      <c r="O4992">
        <v>11</v>
      </c>
      <c r="P4992">
        <v>100767</v>
      </c>
      <c r="Q4992">
        <v>12</v>
      </c>
      <c r="R4992">
        <v>100767</v>
      </c>
      <c r="S4992">
        <v>13</v>
      </c>
      <c r="T4992">
        <v>100767</v>
      </c>
      <c r="U4992">
        <v>14</v>
      </c>
      <c r="V4992">
        <v>100766</v>
      </c>
      <c r="W4992">
        <v>15</v>
      </c>
      <c r="X4992">
        <v>100768</v>
      </c>
      <c r="Y4992">
        <v>16</v>
      </c>
      <c r="Z4992">
        <v>100766</v>
      </c>
      <c r="AA4992">
        <v>17</v>
      </c>
      <c r="AB4992">
        <v>100766</v>
      </c>
      <c r="AC4992">
        <v>19</v>
      </c>
      <c r="AD4992">
        <v>100767</v>
      </c>
      <c r="AE4992">
        <v>20</v>
      </c>
      <c r="AF4992">
        <v>202552</v>
      </c>
      <c r="AG4992">
        <v>18</v>
      </c>
      <c r="AH4992" t="e">
        <f>VLOOKUP(AF4992,关卡难度线!B:H,11,0)</f>
        <v>#N/A</v>
      </c>
    </row>
    <row r="4993" spans="14:34">
      <c r="N4993" s="14">
        <v>100766</v>
      </c>
      <c r="O4993">
        <v>11</v>
      </c>
      <c r="P4993">
        <v>100767</v>
      </c>
      <c r="Q4993">
        <v>12</v>
      </c>
      <c r="R4993">
        <v>100766</v>
      </c>
      <c r="S4993">
        <v>13</v>
      </c>
      <c r="T4993">
        <v>100767</v>
      </c>
      <c r="U4993">
        <v>14</v>
      </c>
      <c r="V4993">
        <v>100767</v>
      </c>
      <c r="W4993">
        <v>15</v>
      </c>
      <c r="X4993">
        <v>100768</v>
      </c>
      <c r="Y4993">
        <v>16</v>
      </c>
      <c r="Z4993">
        <v>100766</v>
      </c>
      <c r="AA4993">
        <v>17</v>
      </c>
      <c r="AB4993">
        <v>100768</v>
      </c>
      <c r="AC4993">
        <v>19</v>
      </c>
      <c r="AD4993">
        <v>100768</v>
      </c>
      <c r="AE4993">
        <v>20</v>
      </c>
      <c r="AF4993">
        <v>202553</v>
      </c>
      <c r="AG4993">
        <v>18</v>
      </c>
      <c r="AH4993" t="e">
        <f>VLOOKUP(AF4993,关卡难度线!B:H,11,0)</f>
        <v>#N/A</v>
      </c>
    </row>
    <row r="4994" spans="14:34">
      <c r="N4994" s="14">
        <v>100768</v>
      </c>
      <c r="O4994">
        <v>11</v>
      </c>
      <c r="P4994">
        <v>100767</v>
      </c>
      <c r="Q4994">
        <v>12</v>
      </c>
      <c r="R4994">
        <v>100767</v>
      </c>
      <c r="S4994">
        <v>13</v>
      </c>
      <c r="T4994">
        <v>100768</v>
      </c>
      <c r="U4994">
        <v>14</v>
      </c>
      <c r="V4994">
        <v>100768</v>
      </c>
      <c r="W4994">
        <v>15</v>
      </c>
      <c r="X4994">
        <v>100767</v>
      </c>
      <c r="Y4994">
        <v>16</v>
      </c>
      <c r="Z4994">
        <v>100767</v>
      </c>
      <c r="AA4994">
        <v>17</v>
      </c>
      <c r="AB4994">
        <v>100766</v>
      </c>
      <c r="AC4994">
        <v>19</v>
      </c>
      <c r="AD4994">
        <v>100766</v>
      </c>
      <c r="AE4994">
        <v>20</v>
      </c>
      <c r="AF4994">
        <v>202554</v>
      </c>
      <c r="AG4994">
        <v>18</v>
      </c>
      <c r="AH4994" t="e">
        <f>VLOOKUP(AF4994,关卡难度线!B:H,11,0)</f>
        <v>#N/A</v>
      </c>
    </row>
    <row r="4995" spans="14:34">
      <c r="N4995" s="14">
        <v>100766</v>
      </c>
      <c r="O4995">
        <v>11</v>
      </c>
      <c r="P4995">
        <v>100767</v>
      </c>
      <c r="Q4995">
        <v>12</v>
      </c>
      <c r="R4995">
        <v>100768</v>
      </c>
      <c r="S4995">
        <v>13</v>
      </c>
      <c r="T4995">
        <v>100767</v>
      </c>
      <c r="U4995">
        <v>14</v>
      </c>
      <c r="V4995">
        <v>100766</v>
      </c>
      <c r="W4995">
        <v>15</v>
      </c>
      <c r="X4995">
        <v>100767</v>
      </c>
      <c r="Y4995">
        <v>16</v>
      </c>
      <c r="Z4995">
        <v>100766</v>
      </c>
      <c r="AA4995">
        <v>17</v>
      </c>
      <c r="AB4995">
        <v>100766</v>
      </c>
      <c r="AC4995">
        <v>19</v>
      </c>
      <c r="AD4995">
        <v>100768</v>
      </c>
      <c r="AE4995">
        <v>20</v>
      </c>
      <c r="AF4995">
        <v>202555</v>
      </c>
      <c r="AG4995">
        <v>18</v>
      </c>
      <c r="AH4995" t="e">
        <f>VLOOKUP(AF4995,关卡难度线!B:H,11,0)</f>
        <v>#N/A</v>
      </c>
    </row>
    <row r="4996" spans="14:34">
      <c r="N4996" s="14">
        <v>100767</v>
      </c>
      <c r="O4996">
        <v>11</v>
      </c>
      <c r="P4996">
        <v>100766</v>
      </c>
      <c r="Q4996">
        <v>12</v>
      </c>
      <c r="R4996">
        <v>100767</v>
      </c>
      <c r="S4996">
        <v>13</v>
      </c>
      <c r="T4996">
        <v>100768</v>
      </c>
      <c r="U4996">
        <v>14</v>
      </c>
      <c r="V4996">
        <v>100766</v>
      </c>
      <c r="W4996">
        <v>15</v>
      </c>
      <c r="X4996">
        <v>100767</v>
      </c>
      <c r="Y4996">
        <v>16</v>
      </c>
      <c r="Z4996">
        <v>100767</v>
      </c>
      <c r="AA4996">
        <v>17</v>
      </c>
      <c r="AB4996">
        <v>100766</v>
      </c>
      <c r="AC4996">
        <v>19</v>
      </c>
      <c r="AD4996">
        <v>100767</v>
      </c>
      <c r="AE4996">
        <v>20</v>
      </c>
      <c r="AF4996">
        <v>202556</v>
      </c>
      <c r="AG4996">
        <v>18</v>
      </c>
      <c r="AH4996" t="e">
        <f>VLOOKUP(AF4996,关卡难度线!B:H,11,0)</f>
        <v>#N/A</v>
      </c>
    </row>
    <row r="4997" spans="14:34">
      <c r="N4997" s="14">
        <v>100767</v>
      </c>
      <c r="O4997">
        <v>11</v>
      </c>
      <c r="P4997">
        <v>100768</v>
      </c>
      <c r="Q4997">
        <v>12</v>
      </c>
      <c r="R4997">
        <v>100767</v>
      </c>
      <c r="S4997">
        <v>13</v>
      </c>
      <c r="T4997">
        <v>100768</v>
      </c>
      <c r="U4997">
        <v>14</v>
      </c>
      <c r="V4997">
        <v>100766</v>
      </c>
      <c r="W4997">
        <v>15</v>
      </c>
      <c r="X4997">
        <v>100766</v>
      </c>
      <c r="Y4997">
        <v>16</v>
      </c>
      <c r="Z4997">
        <v>100766</v>
      </c>
      <c r="AA4997">
        <v>17</v>
      </c>
      <c r="AB4997">
        <v>100768</v>
      </c>
      <c r="AC4997">
        <v>19</v>
      </c>
      <c r="AD4997">
        <v>100767</v>
      </c>
      <c r="AE4997">
        <v>20</v>
      </c>
      <c r="AF4997">
        <v>202557</v>
      </c>
      <c r="AG4997">
        <v>18</v>
      </c>
      <c r="AH4997" t="e">
        <f>VLOOKUP(AF4997,关卡难度线!B:H,11,0)</f>
        <v>#N/A</v>
      </c>
    </row>
    <row r="4998" spans="14:34">
      <c r="N4998" s="14">
        <v>100768</v>
      </c>
      <c r="O4998">
        <v>11</v>
      </c>
      <c r="P4998">
        <v>100766</v>
      </c>
      <c r="Q4998">
        <v>12</v>
      </c>
      <c r="R4998">
        <v>100766</v>
      </c>
      <c r="S4998">
        <v>13</v>
      </c>
      <c r="T4998">
        <v>100768</v>
      </c>
      <c r="U4998">
        <v>14</v>
      </c>
      <c r="V4998">
        <v>100767</v>
      </c>
      <c r="W4998">
        <v>15</v>
      </c>
      <c r="X4998">
        <v>100768</v>
      </c>
      <c r="Y4998">
        <v>16</v>
      </c>
      <c r="Z4998">
        <v>100766</v>
      </c>
      <c r="AA4998">
        <v>17</v>
      </c>
      <c r="AB4998">
        <v>100768</v>
      </c>
      <c r="AC4998">
        <v>19</v>
      </c>
      <c r="AD4998">
        <v>100766</v>
      </c>
      <c r="AE4998">
        <v>20</v>
      </c>
      <c r="AF4998">
        <v>202558</v>
      </c>
      <c r="AG4998">
        <v>18</v>
      </c>
      <c r="AH4998" t="e">
        <f>VLOOKUP(AF4998,关卡难度线!B:H,11,0)</f>
        <v>#N/A</v>
      </c>
    </row>
    <row r="4999" spans="14:34">
      <c r="N4999" s="14">
        <v>100768</v>
      </c>
      <c r="O4999">
        <v>11</v>
      </c>
      <c r="P4999">
        <v>100767</v>
      </c>
      <c r="Q4999">
        <v>12</v>
      </c>
      <c r="R4999">
        <v>100767</v>
      </c>
      <c r="S4999">
        <v>13</v>
      </c>
      <c r="T4999">
        <v>100768</v>
      </c>
      <c r="U4999">
        <v>14</v>
      </c>
      <c r="V4999">
        <v>100768</v>
      </c>
      <c r="W4999">
        <v>15</v>
      </c>
      <c r="X4999">
        <v>100768</v>
      </c>
      <c r="Y4999">
        <v>16</v>
      </c>
      <c r="Z4999">
        <v>100768</v>
      </c>
      <c r="AA4999">
        <v>17</v>
      </c>
      <c r="AB4999">
        <v>100768</v>
      </c>
      <c r="AC4999">
        <v>19</v>
      </c>
      <c r="AD4999">
        <v>100768</v>
      </c>
      <c r="AE4999">
        <v>20</v>
      </c>
      <c r="AF4999">
        <v>202559</v>
      </c>
      <c r="AG4999">
        <v>18</v>
      </c>
      <c r="AH4999" t="e">
        <f>VLOOKUP(AF4999,关卡难度线!B:H,11,0)</f>
        <v>#N/A</v>
      </c>
    </row>
    <row r="5000" spans="14:34">
      <c r="N5000" s="14">
        <v>100768</v>
      </c>
      <c r="O5000">
        <v>11</v>
      </c>
      <c r="P5000">
        <v>100766</v>
      </c>
      <c r="Q5000">
        <v>12</v>
      </c>
      <c r="R5000">
        <v>100767</v>
      </c>
      <c r="S5000">
        <v>13</v>
      </c>
      <c r="T5000">
        <v>100766</v>
      </c>
      <c r="U5000">
        <v>14</v>
      </c>
      <c r="V5000">
        <v>100766</v>
      </c>
      <c r="W5000">
        <v>15</v>
      </c>
      <c r="X5000">
        <v>100766</v>
      </c>
      <c r="Y5000">
        <v>16</v>
      </c>
      <c r="Z5000">
        <v>100767</v>
      </c>
      <c r="AA5000">
        <v>17</v>
      </c>
      <c r="AB5000">
        <v>100767</v>
      </c>
      <c r="AC5000">
        <v>19</v>
      </c>
      <c r="AD5000">
        <v>100767</v>
      </c>
      <c r="AE5000">
        <v>20</v>
      </c>
      <c r="AF5000">
        <v>202560</v>
      </c>
      <c r="AG5000">
        <v>18</v>
      </c>
      <c r="AH5000" t="e">
        <f>VLOOKUP(AF5000,关卡难度线!B:H,11,0)</f>
        <v>#N/A</v>
      </c>
    </row>
    <row r="5001" spans="14:34">
      <c r="N5001" s="14">
        <v>100770</v>
      </c>
      <c r="O5001">
        <v>11</v>
      </c>
      <c r="P5001">
        <v>100771</v>
      </c>
      <c r="Q5001">
        <v>12</v>
      </c>
      <c r="R5001">
        <v>100770</v>
      </c>
      <c r="S5001">
        <v>13</v>
      </c>
      <c r="T5001">
        <v>100770</v>
      </c>
      <c r="U5001">
        <v>14</v>
      </c>
      <c r="V5001">
        <v>100769</v>
      </c>
      <c r="W5001">
        <v>15</v>
      </c>
      <c r="X5001">
        <v>100771</v>
      </c>
      <c r="Y5001">
        <v>16</v>
      </c>
      <c r="Z5001">
        <v>100770</v>
      </c>
      <c r="AA5001">
        <v>17</v>
      </c>
      <c r="AB5001">
        <v>100769</v>
      </c>
      <c r="AC5001">
        <v>19</v>
      </c>
      <c r="AD5001">
        <v>100771</v>
      </c>
      <c r="AE5001">
        <v>20</v>
      </c>
      <c r="AF5001">
        <v>202561</v>
      </c>
      <c r="AG5001">
        <v>18</v>
      </c>
      <c r="AH5001" t="e">
        <f>VLOOKUP(AF5001,关卡难度线!B:H,11,0)</f>
        <v>#N/A</v>
      </c>
    </row>
    <row r="5002" spans="14:34">
      <c r="N5002" s="14">
        <v>100771</v>
      </c>
      <c r="O5002">
        <v>11</v>
      </c>
      <c r="P5002">
        <v>100770</v>
      </c>
      <c r="Q5002">
        <v>12</v>
      </c>
      <c r="R5002">
        <v>100771</v>
      </c>
      <c r="S5002">
        <v>13</v>
      </c>
      <c r="T5002">
        <v>100771</v>
      </c>
      <c r="U5002">
        <v>14</v>
      </c>
      <c r="V5002">
        <v>100769</v>
      </c>
      <c r="W5002">
        <v>15</v>
      </c>
      <c r="X5002">
        <v>100771</v>
      </c>
      <c r="Y5002">
        <v>16</v>
      </c>
      <c r="Z5002">
        <v>100771</v>
      </c>
      <c r="AA5002">
        <v>17</v>
      </c>
      <c r="AB5002">
        <v>100770</v>
      </c>
      <c r="AC5002">
        <v>19</v>
      </c>
      <c r="AD5002">
        <v>100771</v>
      </c>
      <c r="AE5002">
        <v>20</v>
      </c>
      <c r="AF5002">
        <v>202562</v>
      </c>
      <c r="AG5002">
        <v>18</v>
      </c>
      <c r="AH5002" t="e">
        <f>VLOOKUP(AF5002,关卡难度线!B:H,11,0)</f>
        <v>#N/A</v>
      </c>
    </row>
    <row r="5003" spans="14:34">
      <c r="N5003" s="14">
        <v>100769</v>
      </c>
      <c r="O5003">
        <v>11</v>
      </c>
      <c r="P5003">
        <v>100771</v>
      </c>
      <c r="Q5003">
        <v>12</v>
      </c>
      <c r="R5003">
        <v>100769</v>
      </c>
      <c r="S5003">
        <v>13</v>
      </c>
      <c r="T5003">
        <v>100771</v>
      </c>
      <c r="U5003">
        <v>14</v>
      </c>
      <c r="V5003">
        <v>100770</v>
      </c>
      <c r="W5003">
        <v>15</v>
      </c>
      <c r="X5003">
        <v>100771</v>
      </c>
      <c r="Y5003">
        <v>16</v>
      </c>
      <c r="Z5003">
        <v>100771</v>
      </c>
      <c r="AA5003">
        <v>17</v>
      </c>
      <c r="AB5003">
        <v>100769</v>
      </c>
      <c r="AC5003">
        <v>19</v>
      </c>
      <c r="AD5003">
        <v>100770</v>
      </c>
      <c r="AE5003">
        <v>20</v>
      </c>
      <c r="AF5003">
        <v>202563</v>
      </c>
      <c r="AG5003">
        <v>18</v>
      </c>
      <c r="AH5003" t="e">
        <f>VLOOKUP(AF5003,关卡难度线!B:H,11,0)</f>
        <v>#N/A</v>
      </c>
    </row>
    <row r="5004" spans="14:34">
      <c r="N5004" s="14">
        <v>100769</v>
      </c>
      <c r="O5004">
        <v>11</v>
      </c>
      <c r="P5004">
        <v>100769</v>
      </c>
      <c r="Q5004">
        <v>12</v>
      </c>
      <c r="R5004">
        <v>100769</v>
      </c>
      <c r="S5004">
        <v>13</v>
      </c>
      <c r="T5004">
        <v>100770</v>
      </c>
      <c r="U5004">
        <v>14</v>
      </c>
      <c r="V5004">
        <v>100770</v>
      </c>
      <c r="W5004">
        <v>15</v>
      </c>
      <c r="X5004">
        <v>100770</v>
      </c>
      <c r="Y5004">
        <v>16</v>
      </c>
      <c r="Z5004">
        <v>100769</v>
      </c>
      <c r="AA5004">
        <v>17</v>
      </c>
      <c r="AB5004">
        <v>100771</v>
      </c>
      <c r="AC5004">
        <v>19</v>
      </c>
      <c r="AD5004">
        <v>100770</v>
      </c>
      <c r="AE5004">
        <v>20</v>
      </c>
      <c r="AF5004">
        <v>202564</v>
      </c>
      <c r="AG5004">
        <v>18</v>
      </c>
      <c r="AH5004" t="e">
        <f>VLOOKUP(AF5004,关卡难度线!B:H,11,0)</f>
        <v>#N/A</v>
      </c>
    </row>
    <row r="5005" spans="14:34">
      <c r="N5005" s="14">
        <v>100771</v>
      </c>
      <c r="O5005">
        <v>11</v>
      </c>
      <c r="P5005">
        <v>100770</v>
      </c>
      <c r="Q5005">
        <v>12</v>
      </c>
      <c r="R5005">
        <v>100770</v>
      </c>
      <c r="S5005">
        <v>13</v>
      </c>
      <c r="T5005">
        <v>100771</v>
      </c>
      <c r="U5005">
        <v>14</v>
      </c>
      <c r="V5005">
        <v>100769</v>
      </c>
      <c r="W5005">
        <v>15</v>
      </c>
      <c r="X5005">
        <v>100769</v>
      </c>
      <c r="Y5005">
        <v>16</v>
      </c>
      <c r="Z5005">
        <v>100770</v>
      </c>
      <c r="AA5005">
        <v>17</v>
      </c>
      <c r="AB5005">
        <v>100770</v>
      </c>
      <c r="AC5005">
        <v>19</v>
      </c>
      <c r="AD5005">
        <v>100771</v>
      </c>
      <c r="AE5005">
        <v>20</v>
      </c>
      <c r="AF5005">
        <v>202565</v>
      </c>
      <c r="AG5005">
        <v>18</v>
      </c>
      <c r="AH5005" t="e">
        <f>VLOOKUP(AF5005,关卡难度线!B:H,11,0)</f>
        <v>#N/A</v>
      </c>
    </row>
    <row r="5006" spans="14:34">
      <c r="N5006" s="14">
        <v>100771</v>
      </c>
      <c r="O5006">
        <v>11</v>
      </c>
      <c r="P5006">
        <v>100770</v>
      </c>
      <c r="Q5006">
        <v>12</v>
      </c>
      <c r="R5006">
        <v>100769</v>
      </c>
      <c r="S5006">
        <v>13</v>
      </c>
      <c r="T5006">
        <v>100770</v>
      </c>
      <c r="U5006">
        <v>14</v>
      </c>
      <c r="V5006">
        <v>100769</v>
      </c>
      <c r="W5006">
        <v>15</v>
      </c>
      <c r="X5006">
        <v>100771</v>
      </c>
      <c r="Y5006">
        <v>16</v>
      </c>
      <c r="Z5006">
        <v>100771</v>
      </c>
      <c r="AA5006">
        <v>17</v>
      </c>
      <c r="AB5006">
        <v>100769</v>
      </c>
      <c r="AC5006">
        <v>19</v>
      </c>
      <c r="AD5006">
        <v>100771</v>
      </c>
      <c r="AE5006">
        <v>20</v>
      </c>
      <c r="AF5006">
        <v>202566</v>
      </c>
      <c r="AG5006">
        <v>18</v>
      </c>
      <c r="AH5006" t="e">
        <f>VLOOKUP(AF5006,关卡难度线!B:H,11,0)</f>
        <v>#N/A</v>
      </c>
    </row>
    <row r="5007" spans="14:34">
      <c r="N5007" s="14">
        <v>100769</v>
      </c>
      <c r="O5007">
        <v>11</v>
      </c>
      <c r="P5007">
        <v>100771</v>
      </c>
      <c r="Q5007">
        <v>12</v>
      </c>
      <c r="R5007">
        <v>100769</v>
      </c>
      <c r="S5007">
        <v>13</v>
      </c>
      <c r="T5007">
        <v>100770</v>
      </c>
      <c r="U5007">
        <v>14</v>
      </c>
      <c r="V5007">
        <v>100770</v>
      </c>
      <c r="W5007">
        <v>15</v>
      </c>
      <c r="X5007">
        <v>100769</v>
      </c>
      <c r="Y5007">
        <v>16</v>
      </c>
      <c r="Z5007">
        <v>100771</v>
      </c>
      <c r="AA5007">
        <v>17</v>
      </c>
      <c r="AB5007">
        <v>100770</v>
      </c>
      <c r="AC5007">
        <v>19</v>
      </c>
      <c r="AD5007">
        <v>100769</v>
      </c>
      <c r="AE5007">
        <v>20</v>
      </c>
      <c r="AF5007">
        <v>202567</v>
      </c>
      <c r="AG5007">
        <v>18</v>
      </c>
      <c r="AH5007" t="e">
        <f>VLOOKUP(AF5007,关卡难度线!B:H,11,0)</f>
        <v>#N/A</v>
      </c>
    </row>
    <row r="5008" spans="14:34">
      <c r="N5008" s="14">
        <v>100769</v>
      </c>
      <c r="O5008">
        <v>11</v>
      </c>
      <c r="P5008">
        <v>100771</v>
      </c>
      <c r="Q5008">
        <v>12</v>
      </c>
      <c r="R5008">
        <v>100771</v>
      </c>
      <c r="S5008">
        <v>13</v>
      </c>
      <c r="T5008">
        <v>100769</v>
      </c>
      <c r="U5008">
        <v>14</v>
      </c>
      <c r="V5008">
        <v>100770</v>
      </c>
      <c r="W5008">
        <v>15</v>
      </c>
      <c r="X5008">
        <v>100769</v>
      </c>
      <c r="Y5008">
        <v>16</v>
      </c>
      <c r="Z5008">
        <v>100771</v>
      </c>
      <c r="AA5008">
        <v>17</v>
      </c>
      <c r="AB5008">
        <v>100769</v>
      </c>
      <c r="AC5008">
        <v>19</v>
      </c>
      <c r="AD5008">
        <v>100771</v>
      </c>
      <c r="AE5008">
        <v>20</v>
      </c>
      <c r="AF5008">
        <v>202568</v>
      </c>
      <c r="AG5008">
        <v>18</v>
      </c>
      <c r="AH5008" t="e">
        <f>VLOOKUP(AF5008,关卡难度线!B:H,11,0)</f>
        <v>#N/A</v>
      </c>
    </row>
    <row r="5009" spans="14:34">
      <c r="N5009" s="14">
        <v>100769</v>
      </c>
      <c r="O5009">
        <v>11</v>
      </c>
      <c r="P5009">
        <v>100770</v>
      </c>
      <c r="Q5009">
        <v>12</v>
      </c>
      <c r="R5009">
        <v>100771</v>
      </c>
      <c r="S5009">
        <v>13</v>
      </c>
      <c r="T5009">
        <v>100769</v>
      </c>
      <c r="U5009">
        <v>14</v>
      </c>
      <c r="V5009">
        <v>100770</v>
      </c>
      <c r="W5009">
        <v>15</v>
      </c>
      <c r="X5009">
        <v>100771</v>
      </c>
      <c r="Y5009">
        <v>16</v>
      </c>
      <c r="Z5009">
        <v>100769</v>
      </c>
      <c r="AA5009">
        <v>17</v>
      </c>
      <c r="AB5009">
        <v>100769</v>
      </c>
      <c r="AC5009">
        <v>19</v>
      </c>
      <c r="AD5009">
        <v>100771</v>
      </c>
      <c r="AE5009">
        <v>20</v>
      </c>
      <c r="AF5009">
        <v>202569</v>
      </c>
      <c r="AG5009">
        <v>18</v>
      </c>
      <c r="AH5009" t="e">
        <f>VLOOKUP(AF5009,关卡难度线!B:H,11,0)</f>
        <v>#N/A</v>
      </c>
    </row>
    <row r="5010" spans="14:34">
      <c r="N5010" s="14">
        <v>100771</v>
      </c>
      <c r="O5010">
        <v>11</v>
      </c>
      <c r="P5010">
        <v>100770</v>
      </c>
      <c r="Q5010">
        <v>12</v>
      </c>
      <c r="R5010">
        <v>100769</v>
      </c>
      <c r="S5010">
        <v>13</v>
      </c>
      <c r="T5010">
        <v>100770</v>
      </c>
      <c r="U5010">
        <v>14</v>
      </c>
      <c r="V5010">
        <v>100770</v>
      </c>
      <c r="W5010">
        <v>15</v>
      </c>
      <c r="X5010">
        <v>100769</v>
      </c>
      <c r="Y5010">
        <v>16</v>
      </c>
      <c r="Z5010">
        <v>100770</v>
      </c>
      <c r="AA5010">
        <v>17</v>
      </c>
      <c r="AB5010">
        <v>100770</v>
      </c>
      <c r="AC5010">
        <v>19</v>
      </c>
      <c r="AD5010">
        <v>100771</v>
      </c>
      <c r="AE5010">
        <v>20</v>
      </c>
      <c r="AF5010">
        <v>202570</v>
      </c>
      <c r="AG5010">
        <v>18</v>
      </c>
      <c r="AH5010" t="e">
        <f>VLOOKUP(AF5010,关卡难度线!B:H,11,0)</f>
        <v>#N/A</v>
      </c>
    </row>
    <row r="5011" spans="14:34">
      <c r="N5011" s="14">
        <v>100770</v>
      </c>
      <c r="O5011">
        <v>11</v>
      </c>
      <c r="P5011">
        <v>100771</v>
      </c>
      <c r="Q5011">
        <v>12</v>
      </c>
      <c r="R5011">
        <v>100770</v>
      </c>
      <c r="S5011">
        <v>13</v>
      </c>
      <c r="T5011">
        <v>100770</v>
      </c>
      <c r="U5011">
        <v>14</v>
      </c>
      <c r="V5011">
        <v>100769</v>
      </c>
      <c r="W5011">
        <v>15</v>
      </c>
      <c r="X5011">
        <v>100771</v>
      </c>
      <c r="Y5011">
        <v>16</v>
      </c>
      <c r="Z5011">
        <v>100770</v>
      </c>
      <c r="AA5011">
        <v>17</v>
      </c>
      <c r="AB5011">
        <v>100769</v>
      </c>
      <c r="AC5011">
        <v>19</v>
      </c>
      <c r="AD5011">
        <v>100771</v>
      </c>
      <c r="AE5011">
        <v>20</v>
      </c>
      <c r="AF5011">
        <v>202561</v>
      </c>
      <c r="AG5011">
        <v>18</v>
      </c>
      <c r="AH5011" t="e">
        <f>VLOOKUP(AF5011,关卡难度线!B:H,11,0)</f>
        <v>#N/A</v>
      </c>
    </row>
    <row r="5012" spans="14:34">
      <c r="N5012" s="14">
        <v>100771</v>
      </c>
      <c r="O5012">
        <v>11</v>
      </c>
      <c r="P5012">
        <v>100770</v>
      </c>
      <c r="Q5012">
        <v>12</v>
      </c>
      <c r="R5012">
        <v>100771</v>
      </c>
      <c r="S5012">
        <v>13</v>
      </c>
      <c r="T5012">
        <v>100771</v>
      </c>
      <c r="U5012">
        <v>14</v>
      </c>
      <c r="V5012">
        <v>100769</v>
      </c>
      <c r="W5012">
        <v>15</v>
      </c>
      <c r="X5012">
        <v>100771</v>
      </c>
      <c r="Y5012">
        <v>16</v>
      </c>
      <c r="Z5012">
        <v>100771</v>
      </c>
      <c r="AA5012">
        <v>17</v>
      </c>
      <c r="AB5012">
        <v>100770</v>
      </c>
      <c r="AC5012">
        <v>19</v>
      </c>
      <c r="AD5012">
        <v>100771</v>
      </c>
      <c r="AE5012">
        <v>20</v>
      </c>
      <c r="AF5012">
        <v>202562</v>
      </c>
      <c r="AG5012">
        <v>18</v>
      </c>
      <c r="AH5012" t="e">
        <f>VLOOKUP(AF5012,关卡难度线!B:H,11,0)</f>
        <v>#N/A</v>
      </c>
    </row>
    <row r="5013" spans="14:34">
      <c r="N5013" s="14">
        <v>100769</v>
      </c>
      <c r="O5013">
        <v>11</v>
      </c>
      <c r="P5013">
        <v>100771</v>
      </c>
      <c r="Q5013">
        <v>12</v>
      </c>
      <c r="R5013">
        <v>100769</v>
      </c>
      <c r="S5013">
        <v>13</v>
      </c>
      <c r="T5013">
        <v>100771</v>
      </c>
      <c r="U5013">
        <v>14</v>
      </c>
      <c r="V5013">
        <v>100770</v>
      </c>
      <c r="W5013">
        <v>15</v>
      </c>
      <c r="X5013">
        <v>100771</v>
      </c>
      <c r="Y5013">
        <v>16</v>
      </c>
      <c r="Z5013">
        <v>100771</v>
      </c>
      <c r="AA5013">
        <v>17</v>
      </c>
      <c r="AB5013">
        <v>100769</v>
      </c>
      <c r="AC5013">
        <v>19</v>
      </c>
      <c r="AD5013">
        <v>100770</v>
      </c>
      <c r="AE5013">
        <v>20</v>
      </c>
      <c r="AF5013">
        <v>202563</v>
      </c>
      <c r="AG5013">
        <v>18</v>
      </c>
      <c r="AH5013" t="e">
        <f>VLOOKUP(AF5013,关卡难度线!B:H,11,0)</f>
        <v>#N/A</v>
      </c>
    </row>
    <row r="5014" spans="14:34">
      <c r="N5014" s="14">
        <v>100769</v>
      </c>
      <c r="O5014">
        <v>11</v>
      </c>
      <c r="P5014">
        <v>100769</v>
      </c>
      <c r="Q5014">
        <v>12</v>
      </c>
      <c r="R5014">
        <v>100769</v>
      </c>
      <c r="S5014">
        <v>13</v>
      </c>
      <c r="T5014">
        <v>100770</v>
      </c>
      <c r="U5014">
        <v>14</v>
      </c>
      <c r="V5014">
        <v>100770</v>
      </c>
      <c r="W5014">
        <v>15</v>
      </c>
      <c r="X5014">
        <v>100770</v>
      </c>
      <c r="Y5014">
        <v>16</v>
      </c>
      <c r="Z5014">
        <v>100769</v>
      </c>
      <c r="AA5014">
        <v>17</v>
      </c>
      <c r="AB5014">
        <v>100771</v>
      </c>
      <c r="AC5014">
        <v>19</v>
      </c>
      <c r="AD5014">
        <v>100770</v>
      </c>
      <c r="AE5014">
        <v>20</v>
      </c>
      <c r="AF5014">
        <v>202564</v>
      </c>
      <c r="AG5014">
        <v>18</v>
      </c>
      <c r="AH5014" t="e">
        <f>VLOOKUP(AF5014,关卡难度线!B:H,11,0)</f>
        <v>#N/A</v>
      </c>
    </row>
    <row r="5015" spans="14:34">
      <c r="N5015" s="14">
        <v>100771</v>
      </c>
      <c r="O5015">
        <v>11</v>
      </c>
      <c r="P5015">
        <v>100770</v>
      </c>
      <c r="Q5015">
        <v>12</v>
      </c>
      <c r="R5015">
        <v>100770</v>
      </c>
      <c r="S5015">
        <v>13</v>
      </c>
      <c r="T5015">
        <v>100771</v>
      </c>
      <c r="U5015">
        <v>14</v>
      </c>
      <c r="V5015">
        <v>100769</v>
      </c>
      <c r="W5015">
        <v>15</v>
      </c>
      <c r="X5015">
        <v>100769</v>
      </c>
      <c r="Y5015">
        <v>16</v>
      </c>
      <c r="Z5015">
        <v>100770</v>
      </c>
      <c r="AA5015">
        <v>17</v>
      </c>
      <c r="AB5015">
        <v>100770</v>
      </c>
      <c r="AC5015">
        <v>19</v>
      </c>
      <c r="AD5015">
        <v>100771</v>
      </c>
      <c r="AE5015">
        <v>20</v>
      </c>
      <c r="AF5015">
        <v>202565</v>
      </c>
      <c r="AG5015">
        <v>18</v>
      </c>
      <c r="AH5015" t="e">
        <f>VLOOKUP(AF5015,关卡难度线!B:H,11,0)</f>
        <v>#N/A</v>
      </c>
    </row>
    <row r="5016" spans="14:34">
      <c r="N5016" s="14">
        <v>100771</v>
      </c>
      <c r="O5016">
        <v>11</v>
      </c>
      <c r="P5016">
        <v>100770</v>
      </c>
      <c r="Q5016">
        <v>12</v>
      </c>
      <c r="R5016">
        <v>100769</v>
      </c>
      <c r="S5016">
        <v>13</v>
      </c>
      <c r="T5016">
        <v>100770</v>
      </c>
      <c r="U5016">
        <v>14</v>
      </c>
      <c r="V5016">
        <v>100769</v>
      </c>
      <c r="W5016">
        <v>15</v>
      </c>
      <c r="X5016">
        <v>100771</v>
      </c>
      <c r="Y5016">
        <v>16</v>
      </c>
      <c r="Z5016">
        <v>100771</v>
      </c>
      <c r="AA5016">
        <v>17</v>
      </c>
      <c r="AB5016">
        <v>100769</v>
      </c>
      <c r="AC5016">
        <v>19</v>
      </c>
      <c r="AD5016">
        <v>100771</v>
      </c>
      <c r="AE5016">
        <v>20</v>
      </c>
      <c r="AF5016">
        <v>202566</v>
      </c>
      <c r="AG5016">
        <v>18</v>
      </c>
      <c r="AH5016" t="e">
        <f>VLOOKUP(AF5016,关卡难度线!B:H,11,0)</f>
        <v>#N/A</v>
      </c>
    </row>
    <row r="5017" spans="14:34">
      <c r="N5017" s="14">
        <v>100769</v>
      </c>
      <c r="O5017">
        <v>11</v>
      </c>
      <c r="P5017">
        <v>100771</v>
      </c>
      <c r="Q5017">
        <v>12</v>
      </c>
      <c r="R5017">
        <v>100769</v>
      </c>
      <c r="S5017">
        <v>13</v>
      </c>
      <c r="T5017">
        <v>100770</v>
      </c>
      <c r="U5017">
        <v>14</v>
      </c>
      <c r="V5017">
        <v>100770</v>
      </c>
      <c r="W5017">
        <v>15</v>
      </c>
      <c r="X5017">
        <v>100769</v>
      </c>
      <c r="Y5017">
        <v>16</v>
      </c>
      <c r="Z5017">
        <v>100771</v>
      </c>
      <c r="AA5017">
        <v>17</v>
      </c>
      <c r="AB5017">
        <v>100770</v>
      </c>
      <c r="AC5017">
        <v>19</v>
      </c>
      <c r="AD5017">
        <v>100769</v>
      </c>
      <c r="AE5017">
        <v>20</v>
      </c>
      <c r="AF5017">
        <v>202567</v>
      </c>
      <c r="AG5017">
        <v>18</v>
      </c>
      <c r="AH5017" t="e">
        <f>VLOOKUP(AF5017,关卡难度线!B:H,11,0)</f>
        <v>#N/A</v>
      </c>
    </row>
    <row r="5018" spans="14:34">
      <c r="N5018" s="14">
        <v>100769</v>
      </c>
      <c r="O5018">
        <v>11</v>
      </c>
      <c r="P5018">
        <v>100771</v>
      </c>
      <c r="Q5018">
        <v>12</v>
      </c>
      <c r="R5018">
        <v>100771</v>
      </c>
      <c r="S5018">
        <v>13</v>
      </c>
      <c r="T5018">
        <v>100769</v>
      </c>
      <c r="U5018">
        <v>14</v>
      </c>
      <c r="V5018">
        <v>100770</v>
      </c>
      <c r="W5018">
        <v>15</v>
      </c>
      <c r="X5018">
        <v>100769</v>
      </c>
      <c r="Y5018">
        <v>16</v>
      </c>
      <c r="Z5018">
        <v>100771</v>
      </c>
      <c r="AA5018">
        <v>17</v>
      </c>
      <c r="AB5018">
        <v>100769</v>
      </c>
      <c r="AC5018">
        <v>19</v>
      </c>
      <c r="AD5018">
        <v>100771</v>
      </c>
      <c r="AE5018">
        <v>20</v>
      </c>
      <c r="AF5018">
        <v>202568</v>
      </c>
      <c r="AG5018">
        <v>18</v>
      </c>
      <c r="AH5018" t="e">
        <f>VLOOKUP(AF5018,关卡难度线!B:H,11,0)</f>
        <v>#N/A</v>
      </c>
    </row>
    <row r="5019" spans="14:34">
      <c r="N5019" s="14">
        <v>100769</v>
      </c>
      <c r="O5019">
        <v>11</v>
      </c>
      <c r="P5019">
        <v>100770</v>
      </c>
      <c r="Q5019">
        <v>12</v>
      </c>
      <c r="R5019">
        <v>100771</v>
      </c>
      <c r="S5019">
        <v>13</v>
      </c>
      <c r="T5019">
        <v>100769</v>
      </c>
      <c r="U5019">
        <v>14</v>
      </c>
      <c r="V5019">
        <v>100770</v>
      </c>
      <c r="W5019">
        <v>15</v>
      </c>
      <c r="X5019">
        <v>100771</v>
      </c>
      <c r="Y5019">
        <v>16</v>
      </c>
      <c r="Z5019">
        <v>100769</v>
      </c>
      <c r="AA5019">
        <v>17</v>
      </c>
      <c r="AB5019">
        <v>100769</v>
      </c>
      <c r="AC5019">
        <v>19</v>
      </c>
      <c r="AD5019">
        <v>100771</v>
      </c>
      <c r="AE5019">
        <v>20</v>
      </c>
      <c r="AF5019">
        <v>202569</v>
      </c>
      <c r="AG5019">
        <v>18</v>
      </c>
      <c r="AH5019" t="e">
        <f>VLOOKUP(AF5019,关卡难度线!B:H,11,0)</f>
        <v>#N/A</v>
      </c>
    </row>
    <row r="5020" spans="14:34">
      <c r="N5020" s="14">
        <v>100771</v>
      </c>
      <c r="O5020">
        <v>11</v>
      </c>
      <c r="P5020">
        <v>100770</v>
      </c>
      <c r="Q5020">
        <v>12</v>
      </c>
      <c r="R5020">
        <v>100769</v>
      </c>
      <c r="S5020">
        <v>13</v>
      </c>
      <c r="T5020">
        <v>100770</v>
      </c>
      <c r="U5020">
        <v>14</v>
      </c>
      <c r="V5020">
        <v>100770</v>
      </c>
      <c r="W5020">
        <v>15</v>
      </c>
      <c r="X5020">
        <v>100769</v>
      </c>
      <c r="Y5020">
        <v>16</v>
      </c>
      <c r="Z5020">
        <v>100770</v>
      </c>
      <c r="AA5020">
        <v>17</v>
      </c>
      <c r="AB5020">
        <v>100770</v>
      </c>
      <c r="AC5020">
        <v>19</v>
      </c>
      <c r="AD5020">
        <v>100771</v>
      </c>
      <c r="AE5020">
        <v>20</v>
      </c>
      <c r="AF5020">
        <v>202570</v>
      </c>
      <c r="AG5020">
        <v>18</v>
      </c>
      <c r="AH5020" t="e">
        <f>VLOOKUP(AF5020,关卡难度线!B:H,11,0)</f>
        <v>#N/A</v>
      </c>
    </row>
    <row r="5021" spans="14:34">
      <c r="N5021" s="14">
        <v>100774</v>
      </c>
      <c r="O5021">
        <v>11</v>
      </c>
      <c r="P5021">
        <v>100774</v>
      </c>
      <c r="Q5021">
        <v>12</v>
      </c>
      <c r="R5021">
        <v>100774</v>
      </c>
      <c r="S5021">
        <v>13</v>
      </c>
      <c r="T5021">
        <v>100773</v>
      </c>
      <c r="U5021">
        <v>14</v>
      </c>
      <c r="V5021">
        <v>100774</v>
      </c>
      <c r="W5021">
        <v>15</v>
      </c>
      <c r="X5021">
        <v>100772</v>
      </c>
      <c r="Y5021">
        <v>16</v>
      </c>
      <c r="Z5021">
        <v>100772</v>
      </c>
      <c r="AA5021">
        <v>17</v>
      </c>
      <c r="AB5021">
        <v>100773</v>
      </c>
      <c r="AC5021">
        <v>19</v>
      </c>
      <c r="AD5021">
        <v>100772</v>
      </c>
      <c r="AE5021">
        <v>20</v>
      </c>
      <c r="AF5021">
        <v>202571</v>
      </c>
      <c r="AG5021">
        <v>18</v>
      </c>
      <c r="AH5021" t="e">
        <f>VLOOKUP(AF5021,关卡难度线!B:H,11,0)</f>
        <v>#N/A</v>
      </c>
    </row>
    <row r="5022" spans="14:34">
      <c r="N5022" s="14">
        <v>100774</v>
      </c>
      <c r="O5022">
        <v>11</v>
      </c>
      <c r="P5022">
        <v>100773</v>
      </c>
      <c r="Q5022">
        <v>12</v>
      </c>
      <c r="R5022">
        <v>100774</v>
      </c>
      <c r="S5022">
        <v>13</v>
      </c>
      <c r="T5022">
        <v>100774</v>
      </c>
      <c r="U5022">
        <v>14</v>
      </c>
      <c r="V5022">
        <v>100772</v>
      </c>
      <c r="W5022">
        <v>15</v>
      </c>
      <c r="X5022">
        <v>100774</v>
      </c>
      <c r="Y5022">
        <v>16</v>
      </c>
      <c r="Z5022">
        <v>100772</v>
      </c>
      <c r="AA5022">
        <v>17</v>
      </c>
      <c r="AB5022">
        <v>100772</v>
      </c>
      <c r="AC5022">
        <v>19</v>
      </c>
      <c r="AD5022">
        <v>100773</v>
      </c>
      <c r="AE5022">
        <v>20</v>
      </c>
      <c r="AF5022">
        <v>202572</v>
      </c>
      <c r="AG5022">
        <v>18</v>
      </c>
      <c r="AH5022" t="e">
        <f>VLOOKUP(AF5022,关卡难度线!B:H,11,0)</f>
        <v>#N/A</v>
      </c>
    </row>
    <row r="5023" spans="14:34">
      <c r="N5023" s="14">
        <v>100773</v>
      </c>
      <c r="O5023">
        <v>11</v>
      </c>
      <c r="P5023">
        <v>100773</v>
      </c>
      <c r="Q5023">
        <v>12</v>
      </c>
      <c r="R5023">
        <v>100773</v>
      </c>
      <c r="S5023">
        <v>13</v>
      </c>
      <c r="T5023">
        <v>100774</v>
      </c>
      <c r="U5023">
        <v>14</v>
      </c>
      <c r="V5023">
        <v>100772</v>
      </c>
      <c r="W5023">
        <v>15</v>
      </c>
      <c r="X5023">
        <v>100774</v>
      </c>
      <c r="Y5023">
        <v>16</v>
      </c>
      <c r="Z5023">
        <v>100774</v>
      </c>
      <c r="AA5023">
        <v>17</v>
      </c>
      <c r="AB5023">
        <v>100774</v>
      </c>
      <c r="AC5023">
        <v>19</v>
      </c>
      <c r="AD5023">
        <v>100774</v>
      </c>
      <c r="AE5023">
        <v>20</v>
      </c>
      <c r="AF5023">
        <v>202573</v>
      </c>
      <c r="AG5023">
        <v>18</v>
      </c>
      <c r="AH5023" t="e">
        <f>VLOOKUP(AF5023,关卡难度线!B:H,11,0)</f>
        <v>#N/A</v>
      </c>
    </row>
    <row r="5024" spans="14:34">
      <c r="N5024" s="14">
        <v>100773</v>
      </c>
      <c r="O5024">
        <v>11</v>
      </c>
      <c r="P5024">
        <v>100774</v>
      </c>
      <c r="Q5024">
        <v>12</v>
      </c>
      <c r="R5024">
        <v>100773</v>
      </c>
      <c r="S5024">
        <v>13</v>
      </c>
      <c r="T5024">
        <v>100772</v>
      </c>
      <c r="U5024">
        <v>14</v>
      </c>
      <c r="V5024">
        <v>100773</v>
      </c>
      <c r="W5024">
        <v>15</v>
      </c>
      <c r="X5024">
        <v>100773</v>
      </c>
      <c r="Y5024">
        <v>16</v>
      </c>
      <c r="Z5024">
        <v>100773</v>
      </c>
      <c r="AA5024">
        <v>17</v>
      </c>
      <c r="AB5024">
        <v>100772</v>
      </c>
      <c r="AC5024">
        <v>19</v>
      </c>
      <c r="AD5024">
        <v>100774</v>
      </c>
      <c r="AE5024">
        <v>20</v>
      </c>
      <c r="AF5024">
        <v>202574</v>
      </c>
      <c r="AG5024">
        <v>18</v>
      </c>
      <c r="AH5024" t="e">
        <f>VLOOKUP(AF5024,关卡难度线!B:H,11,0)</f>
        <v>#N/A</v>
      </c>
    </row>
    <row r="5025" spans="14:34">
      <c r="N5025" s="14">
        <v>100774</v>
      </c>
      <c r="O5025">
        <v>11</v>
      </c>
      <c r="P5025">
        <v>100773</v>
      </c>
      <c r="Q5025">
        <v>12</v>
      </c>
      <c r="R5025">
        <v>100773</v>
      </c>
      <c r="S5025">
        <v>13</v>
      </c>
      <c r="T5025">
        <v>100772</v>
      </c>
      <c r="U5025">
        <v>14</v>
      </c>
      <c r="V5025">
        <v>100774</v>
      </c>
      <c r="W5025">
        <v>15</v>
      </c>
      <c r="X5025">
        <v>100773</v>
      </c>
      <c r="Y5025">
        <v>16</v>
      </c>
      <c r="Z5025">
        <v>100772</v>
      </c>
      <c r="AA5025">
        <v>17</v>
      </c>
      <c r="AB5025">
        <v>100773</v>
      </c>
      <c r="AC5025">
        <v>19</v>
      </c>
      <c r="AD5025">
        <v>100772</v>
      </c>
      <c r="AE5025">
        <v>20</v>
      </c>
      <c r="AF5025">
        <v>202575</v>
      </c>
      <c r="AG5025">
        <v>18</v>
      </c>
      <c r="AH5025" t="e">
        <f>VLOOKUP(AF5025,关卡难度线!B:H,11,0)</f>
        <v>#N/A</v>
      </c>
    </row>
    <row r="5026" spans="14:34">
      <c r="N5026" s="14">
        <v>100774</v>
      </c>
      <c r="O5026">
        <v>11</v>
      </c>
      <c r="P5026">
        <v>100774</v>
      </c>
      <c r="Q5026">
        <v>12</v>
      </c>
      <c r="R5026">
        <v>100772</v>
      </c>
      <c r="S5026">
        <v>13</v>
      </c>
      <c r="T5026">
        <v>100773</v>
      </c>
      <c r="U5026">
        <v>14</v>
      </c>
      <c r="V5026">
        <v>100772</v>
      </c>
      <c r="W5026">
        <v>15</v>
      </c>
      <c r="X5026">
        <v>100772</v>
      </c>
      <c r="Y5026">
        <v>16</v>
      </c>
      <c r="Z5026">
        <v>100773</v>
      </c>
      <c r="AA5026">
        <v>17</v>
      </c>
      <c r="AB5026">
        <v>100774</v>
      </c>
      <c r="AC5026">
        <v>19</v>
      </c>
      <c r="AD5026">
        <v>100773</v>
      </c>
      <c r="AE5026">
        <v>20</v>
      </c>
      <c r="AF5026">
        <v>202576</v>
      </c>
      <c r="AG5026">
        <v>18</v>
      </c>
      <c r="AH5026" t="e">
        <f>VLOOKUP(AF5026,关卡难度线!B:H,11,0)</f>
        <v>#N/A</v>
      </c>
    </row>
    <row r="5027" spans="14:34">
      <c r="N5027" s="14">
        <v>100773</v>
      </c>
      <c r="O5027">
        <v>11</v>
      </c>
      <c r="P5027">
        <v>100773</v>
      </c>
      <c r="Q5027">
        <v>12</v>
      </c>
      <c r="R5027">
        <v>100773</v>
      </c>
      <c r="S5027">
        <v>13</v>
      </c>
      <c r="T5027">
        <v>100772</v>
      </c>
      <c r="U5027">
        <v>14</v>
      </c>
      <c r="V5027">
        <v>100772</v>
      </c>
      <c r="W5027">
        <v>15</v>
      </c>
      <c r="X5027">
        <v>100773</v>
      </c>
      <c r="Y5027">
        <v>16</v>
      </c>
      <c r="Z5027">
        <v>100773</v>
      </c>
      <c r="AA5027">
        <v>17</v>
      </c>
      <c r="AB5027">
        <v>100774</v>
      </c>
      <c r="AC5027">
        <v>19</v>
      </c>
      <c r="AD5027">
        <v>100774</v>
      </c>
      <c r="AE5027">
        <v>20</v>
      </c>
      <c r="AF5027">
        <v>202577</v>
      </c>
      <c r="AG5027">
        <v>18</v>
      </c>
      <c r="AH5027" t="e">
        <f>VLOOKUP(AF5027,关卡难度线!B:H,11,0)</f>
        <v>#N/A</v>
      </c>
    </row>
    <row r="5028" spans="14:34">
      <c r="N5028" s="14">
        <v>100773</v>
      </c>
      <c r="O5028">
        <v>11</v>
      </c>
      <c r="P5028">
        <v>100773</v>
      </c>
      <c r="Q5028">
        <v>12</v>
      </c>
      <c r="R5028">
        <v>100772</v>
      </c>
      <c r="S5028">
        <v>13</v>
      </c>
      <c r="T5028">
        <v>100773</v>
      </c>
      <c r="U5028">
        <v>14</v>
      </c>
      <c r="V5028">
        <v>100773</v>
      </c>
      <c r="W5028">
        <v>15</v>
      </c>
      <c r="X5028">
        <v>100774</v>
      </c>
      <c r="Y5028">
        <v>16</v>
      </c>
      <c r="Z5028">
        <v>100772</v>
      </c>
      <c r="AA5028">
        <v>17</v>
      </c>
      <c r="AB5028">
        <v>100774</v>
      </c>
      <c r="AC5028">
        <v>19</v>
      </c>
      <c r="AD5028">
        <v>100773</v>
      </c>
      <c r="AE5028">
        <v>20</v>
      </c>
      <c r="AF5028">
        <v>202578</v>
      </c>
      <c r="AG5028">
        <v>18</v>
      </c>
      <c r="AH5028" t="e">
        <f>VLOOKUP(AF5028,关卡难度线!B:H,11,0)</f>
        <v>#N/A</v>
      </c>
    </row>
    <row r="5029" spans="14:34">
      <c r="N5029" s="14">
        <v>100772</v>
      </c>
      <c r="O5029">
        <v>11</v>
      </c>
      <c r="P5029">
        <v>100773</v>
      </c>
      <c r="Q5029">
        <v>12</v>
      </c>
      <c r="R5029">
        <v>100773</v>
      </c>
      <c r="S5029">
        <v>13</v>
      </c>
      <c r="T5029">
        <v>100772</v>
      </c>
      <c r="U5029">
        <v>14</v>
      </c>
      <c r="V5029">
        <v>100774</v>
      </c>
      <c r="W5029">
        <v>15</v>
      </c>
      <c r="X5029">
        <v>100774</v>
      </c>
      <c r="Y5029">
        <v>16</v>
      </c>
      <c r="Z5029">
        <v>100774</v>
      </c>
      <c r="AA5029">
        <v>17</v>
      </c>
      <c r="AB5029">
        <v>100774</v>
      </c>
      <c r="AC5029">
        <v>19</v>
      </c>
      <c r="AD5029">
        <v>100774</v>
      </c>
      <c r="AE5029">
        <v>20</v>
      </c>
      <c r="AF5029">
        <v>202579</v>
      </c>
      <c r="AG5029">
        <v>18</v>
      </c>
      <c r="AH5029" t="e">
        <f>VLOOKUP(AF5029,关卡难度线!B:H,11,0)</f>
        <v>#N/A</v>
      </c>
    </row>
    <row r="5030" spans="14:34">
      <c r="N5030" s="14">
        <v>100773</v>
      </c>
      <c r="O5030">
        <v>11</v>
      </c>
      <c r="P5030">
        <v>100772</v>
      </c>
      <c r="Q5030">
        <v>12</v>
      </c>
      <c r="R5030">
        <v>100772</v>
      </c>
      <c r="S5030">
        <v>13</v>
      </c>
      <c r="T5030">
        <v>100774</v>
      </c>
      <c r="U5030">
        <v>14</v>
      </c>
      <c r="V5030">
        <v>100773</v>
      </c>
      <c r="W5030">
        <v>15</v>
      </c>
      <c r="X5030">
        <v>100774</v>
      </c>
      <c r="Y5030">
        <v>16</v>
      </c>
      <c r="Z5030">
        <v>100772</v>
      </c>
      <c r="AA5030">
        <v>17</v>
      </c>
      <c r="AB5030">
        <v>100773</v>
      </c>
      <c r="AC5030">
        <v>19</v>
      </c>
      <c r="AD5030">
        <v>100772</v>
      </c>
      <c r="AE5030">
        <v>20</v>
      </c>
      <c r="AF5030">
        <v>202580</v>
      </c>
      <c r="AG5030">
        <v>18</v>
      </c>
      <c r="AH5030" t="e">
        <f>VLOOKUP(AF5030,关卡难度线!B:H,11,0)</f>
        <v>#N/A</v>
      </c>
    </row>
    <row r="5031" spans="14:34">
      <c r="N5031" s="14">
        <v>100774</v>
      </c>
      <c r="O5031">
        <v>11</v>
      </c>
      <c r="P5031">
        <v>100774</v>
      </c>
      <c r="Q5031">
        <v>12</v>
      </c>
      <c r="R5031">
        <v>100774</v>
      </c>
      <c r="S5031">
        <v>13</v>
      </c>
      <c r="T5031">
        <v>100773</v>
      </c>
      <c r="U5031">
        <v>14</v>
      </c>
      <c r="V5031">
        <v>100774</v>
      </c>
      <c r="W5031">
        <v>15</v>
      </c>
      <c r="X5031">
        <v>100772</v>
      </c>
      <c r="Y5031">
        <v>16</v>
      </c>
      <c r="Z5031">
        <v>100772</v>
      </c>
      <c r="AA5031">
        <v>17</v>
      </c>
      <c r="AB5031">
        <v>100773</v>
      </c>
      <c r="AC5031">
        <v>19</v>
      </c>
      <c r="AD5031">
        <v>100772</v>
      </c>
      <c r="AE5031">
        <v>20</v>
      </c>
      <c r="AF5031">
        <v>202571</v>
      </c>
      <c r="AG5031">
        <v>18</v>
      </c>
      <c r="AH5031" t="e">
        <f>VLOOKUP(AF5031,关卡难度线!B:H,11,0)</f>
        <v>#N/A</v>
      </c>
    </row>
    <row r="5032" spans="14:34">
      <c r="N5032" s="14">
        <v>100774</v>
      </c>
      <c r="O5032">
        <v>11</v>
      </c>
      <c r="P5032">
        <v>100773</v>
      </c>
      <c r="Q5032">
        <v>12</v>
      </c>
      <c r="R5032">
        <v>100774</v>
      </c>
      <c r="S5032">
        <v>13</v>
      </c>
      <c r="T5032">
        <v>100774</v>
      </c>
      <c r="U5032">
        <v>14</v>
      </c>
      <c r="V5032">
        <v>100772</v>
      </c>
      <c r="W5032">
        <v>15</v>
      </c>
      <c r="X5032">
        <v>100774</v>
      </c>
      <c r="Y5032">
        <v>16</v>
      </c>
      <c r="Z5032">
        <v>100772</v>
      </c>
      <c r="AA5032">
        <v>17</v>
      </c>
      <c r="AB5032">
        <v>100772</v>
      </c>
      <c r="AC5032">
        <v>19</v>
      </c>
      <c r="AD5032">
        <v>100773</v>
      </c>
      <c r="AE5032">
        <v>20</v>
      </c>
      <c r="AF5032">
        <v>202572</v>
      </c>
      <c r="AG5032">
        <v>18</v>
      </c>
      <c r="AH5032" t="e">
        <f>VLOOKUP(AF5032,关卡难度线!B:H,11,0)</f>
        <v>#N/A</v>
      </c>
    </row>
    <row r="5033" spans="14:34">
      <c r="N5033" s="14">
        <v>100773</v>
      </c>
      <c r="O5033">
        <v>11</v>
      </c>
      <c r="P5033">
        <v>100773</v>
      </c>
      <c r="Q5033">
        <v>12</v>
      </c>
      <c r="R5033">
        <v>100773</v>
      </c>
      <c r="S5033">
        <v>13</v>
      </c>
      <c r="T5033">
        <v>100774</v>
      </c>
      <c r="U5033">
        <v>14</v>
      </c>
      <c r="V5033">
        <v>100772</v>
      </c>
      <c r="W5033">
        <v>15</v>
      </c>
      <c r="X5033">
        <v>100774</v>
      </c>
      <c r="Y5033">
        <v>16</v>
      </c>
      <c r="Z5033">
        <v>100774</v>
      </c>
      <c r="AA5033">
        <v>17</v>
      </c>
      <c r="AB5033">
        <v>100774</v>
      </c>
      <c r="AC5033">
        <v>19</v>
      </c>
      <c r="AD5033">
        <v>100774</v>
      </c>
      <c r="AE5033">
        <v>20</v>
      </c>
      <c r="AF5033">
        <v>202573</v>
      </c>
      <c r="AG5033">
        <v>18</v>
      </c>
      <c r="AH5033" t="e">
        <f>VLOOKUP(AF5033,关卡难度线!B:H,11,0)</f>
        <v>#N/A</v>
      </c>
    </row>
    <row r="5034" spans="14:34">
      <c r="N5034" s="14">
        <v>100773</v>
      </c>
      <c r="O5034">
        <v>11</v>
      </c>
      <c r="P5034">
        <v>100774</v>
      </c>
      <c r="Q5034">
        <v>12</v>
      </c>
      <c r="R5034">
        <v>100773</v>
      </c>
      <c r="S5034">
        <v>13</v>
      </c>
      <c r="T5034">
        <v>100772</v>
      </c>
      <c r="U5034">
        <v>14</v>
      </c>
      <c r="V5034">
        <v>100773</v>
      </c>
      <c r="W5034">
        <v>15</v>
      </c>
      <c r="X5034">
        <v>100773</v>
      </c>
      <c r="Y5034">
        <v>16</v>
      </c>
      <c r="Z5034">
        <v>100773</v>
      </c>
      <c r="AA5034">
        <v>17</v>
      </c>
      <c r="AB5034">
        <v>100772</v>
      </c>
      <c r="AC5034">
        <v>19</v>
      </c>
      <c r="AD5034">
        <v>100774</v>
      </c>
      <c r="AE5034">
        <v>20</v>
      </c>
      <c r="AF5034">
        <v>202574</v>
      </c>
      <c r="AG5034">
        <v>18</v>
      </c>
      <c r="AH5034" t="e">
        <f>VLOOKUP(AF5034,关卡难度线!B:H,11,0)</f>
        <v>#N/A</v>
      </c>
    </row>
    <row r="5035" spans="14:34">
      <c r="N5035" s="14">
        <v>100774</v>
      </c>
      <c r="O5035">
        <v>11</v>
      </c>
      <c r="P5035">
        <v>100773</v>
      </c>
      <c r="Q5035">
        <v>12</v>
      </c>
      <c r="R5035">
        <v>100773</v>
      </c>
      <c r="S5035">
        <v>13</v>
      </c>
      <c r="T5035">
        <v>100772</v>
      </c>
      <c r="U5035">
        <v>14</v>
      </c>
      <c r="V5035">
        <v>100774</v>
      </c>
      <c r="W5035">
        <v>15</v>
      </c>
      <c r="X5035">
        <v>100773</v>
      </c>
      <c r="Y5035">
        <v>16</v>
      </c>
      <c r="Z5035">
        <v>100772</v>
      </c>
      <c r="AA5035">
        <v>17</v>
      </c>
      <c r="AB5035">
        <v>100773</v>
      </c>
      <c r="AC5035">
        <v>19</v>
      </c>
      <c r="AD5035">
        <v>100772</v>
      </c>
      <c r="AE5035">
        <v>20</v>
      </c>
      <c r="AF5035">
        <v>202575</v>
      </c>
      <c r="AG5035">
        <v>18</v>
      </c>
      <c r="AH5035" t="e">
        <f>VLOOKUP(AF5035,关卡难度线!B:H,11,0)</f>
        <v>#N/A</v>
      </c>
    </row>
    <row r="5036" spans="14:34">
      <c r="N5036" s="14">
        <v>100774</v>
      </c>
      <c r="O5036">
        <v>11</v>
      </c>
      <c r="P5036">
        <v>100774</v>
      </c>
      <c r="Q5036">
        <v>12</v>
      </c>
      <c r="R5036">
        <v>100772</v>
      </c>
      <c r="S5036">
        <v>13</v>
      </c>
      <c r="T5036">
        <v>100773</v>
      </c>
      <c r="U5036">
        <v>14</v>
      </c>
      <c r="V5036">
        <v>100772</v>
      </c>
      <c r="W5036">
        <v>15</v>
      </c>
      <c r="X5036">
        <v>100772</v>
      </c>
      <c r="Y5036">
        <v>16</v>
      </c>
      <c r="Z5036">
        <v>100773</v>
      </c>
      <c r="AA5036">
        <v>17</v>
      </c>
      <c r="AB5036">
        <v>100774</v>
      </c>
      <c r="AC5036">
        <v>19</v>
      </c>
      <c r="AD5036">
        <v>100773</v>
      </c>
      <c r="AE5036">
        <v>20</v>
      </c>
      <c r="AF5036">
        <v>202576</v>
      </c>
      <c r="AG5036">
        <v>18</v>
      </c>
      <c r="AH5036" t="e">
        <f>VLOOKUP(AF5036,关卡难度线!B:H,11,0)</f>
        <v>#N/A</v>
      </c>
    </row>
    <row r="5037" spans="14:34">
      <c r="N5037" s="14">
        <v>100773</v>
      </c>
      <c r="O5037">
        <v>11</v>
      </c>
      <c r="P5037">
        <v>100773</v>
      </c>
      <c r="Q5037">
        <v>12</v>
      </c>
      <c r="R5037">
        <v>100773</v>
      </c>
      <c r="S5037">
        <v>13</v>
      </c>
      <c r="T5037">
        <v>100772</v>
      </c>
      <c r="U5037">
        <v>14</v>
      </c>
      <c r="V5037">
        <v>100772</v>
      </c>
      <c r="W5037">
        <v>15</v>
      </c>
      <c r="X5037">
        <v>100773</v>
      </c>
      <c r="Y5037">
        <v>16</v>
      </c>
      <c r="Z5037">
        <v>100773</v>
      </c>
      <c r="AA5037">
        <v>17</v>
      </c>
      <c r="AB5037">
        <v>100774</v>
      </c>
      <c r="AC5037">
        <v>19</v>
      </c>
      <c r="AD5037">
        <v>100774</v>
      </c>
      <c r="AE5037">
        <v>20</v>
      </c>
      <c r="AF5037">
        <v>202577</v>
      </c>
      <c r="AG5037">
        <v>18</v>
      </c>
      <c r="AH5037" t="e">
        <f>VLOOKUP(AF5037,关卡难度线!B:H,11,0)</f>
        <v>#N/A</v>
      </c>
    </row>
    <row r="5038" spans="14:34">
      <c r="N5038" s="14">
        <v>100773</v>
      </c>
      <c r="O5038">
        <v>11</v>
      </c>
      <c r="P5038">
        <v>100773</v>
      </c>
      <c r="Q5038">
        <v>12</v>
      </c>
      <c r="R5038">
        <v>100772</v>
      </c>
      <c r="S5038">
        <v>13</v>
      </c>
      <c r="T5038">
        <v>100773</v>
      </c>
      <c r="U5038">
        <v>14</v>
      </c>
      <c r="V5038">
        <v>100773</v>
      </c>
      <c r="W5038">
        <v>15</v>
      </c>
      <c r="X5038">
        <v>100774</v>
      </c>
      <c r="Y5038">
        <v>16</v>
      </c>
      <c r="Z5038">
        <v>100772</v>
      </c>
      <c r="AA5038">
        <v>17</v>
      </c>
      <c r="AB5038">
        <v>100774</v>
      </c>
      <c r="AC5038">
        <v>19</v>
      </c>
      <c r="AD5038">
        <v>100773</v>
      </c>
      <c r="AE5038">
        <v>20</v>
      </c>
      <c r="AF5038">
        <v>202578</v>
      </c>
      <c r="AG5038">
        <v>18</v>
      </c>
      <c r="AH5038" t="e">
        <f>VLOOKUP(AF5038,关卡难度线!B:H,11,0)</f>
        <v>#N/A</v>
      </c>
    </row>
    <row r="5039" spans="14:34">
      <c r="N5039" s="14">
        <v>100772</v>
      </c>
      <c r="O5039">
        <v>11</v>
      </c>
      <c r="P5039">
        <v>100773</v>
      </c>
      <c r="Q5039">
        <v>12</v>
      </c>
      <c r="R5039">
        <v>100773</v>
      </c>
      <c r="S5039">
        <v>13</v>
      </c>
      <c r="T5039">
        <v>100772</v>
      </c>
      <c r="U5039">
        <v>14</v>
      </c>
      <c r="V5039">
        <v>100774</v>
      </c>
      <c r="W5039">
        <v>15</v>
      </c>
      <c r="X5039">
        <v>100774</v>
      </c>
      <c r="Y5039">
        <v>16</v>
      </c>
      <c r="Z5039">
        <v>100774</v>
      </c>
      <c r="AA5039">
        <v>17</v>
      </c>
      <c r="AB5039">
        <v>100774</v>
      </c>
      <c r="AC5039">
        <v>19</v>
      </c>
      <c r="AD5039">
        <v>100774</v>
      </c>
      <c r="AE5039">
        <v>20</v>
      </c>
      <c r="AF5039">
        <v>202579</v>
      </c>
      <c r="AG5039">
        <v>18</v>
      </c>
      <c r="AH5039" t="e">
        <f>VLOOKUP(AF5039,关卡难度线!B:H,11,0)</f>
        <v>#N/A</v>
      </c>
    </row>
    <row r="5040" spans="14:34">
      <c r="N5040" s="14">
        <v>100773</v>
      </c>
      <c r="O5040">
        <v>11</v>
      </c>
      <c r="P5040">
        <v>100772</v>
      </c>
      <c r="Q5040">
        <v>12</v>
      </c>
      <c r="R5040">
        <v>100772</v>
      </c>
      <c r="S5040">
        <v>13</v>
      </c>
      <c r="T5040">
        <v>100774</v>
      </c>
      <c r="U5040">
        <v>14</v>
      </c>
      <c r="V5040">
        <v>100773</v>
      </c>
      <c r="W5040">
        <v>15</v>
      </c>
      <c r="X5040">
        <v>100774</v>
      </c>
      <c r="Y5040">
        <v>16</v>
      </c>
      <c r="Z5040">
        <v>100772</v>
      </c>
      <c r="AA5040">
        <v>17</v>
      </c>
      <c r="AB5040">
        <v>100773</v>
      </c>
      <c r="AC5040">
        <v>19</v>
      </c>
      <c r="AD5040">
        <v>100772</v>
      </c>
      <c r="AE5040">
        <v>20</v>
      </c>
      <c r="AF5040">
        <v>202580</v>
      </c>
      <c r="AG5040">
        <v>18</v>
      </c>
      <c r="AH5040" t="e">
        <f>VLOOKUP(AF5040,关卡难度线!B:H,11,0)</f>
        <v>#N/A</v>
      </c>
    </row>
    <row r="5041" spans="14:34">
      <c r="N5041" s="14">
        <v>100777</v>
      </c>
      <c r="O5041">
        <v>11</v>
      </c>
      <c r="P5041">
        <v>100775</v>
      </c>
      <c r="Q5041">
        <v>12</v>
      </c>
      <c r="R5041">
        <v>100776</v>
      </c>
      <c r="S5041">
        <v>13</v>
      </c>
      <c r="T5041">
        <v>100775</v>
      </c>
      <c r="U5041">
        <v>14</v>
      </c>
      <c r="V5041">
        <v>100775</v>
      </c>
      <c r="W5041">
        <v>15</v>
      </c>
      <c r="X5041">
        <v>100777</v>
      </c>
      <c r="Y5041">
        <v>16</v>
      </c>
      <c r="Z5041">
        <v>100777</v>
      </c>
      <c r="AA5041">
        <v>17</v>
      </c>
      <c r="AB5041">
        <v>100777</v>
      </c>
      <c r="AC5041">
        <v>19</v>
      </c>
      <c r="AD5041">
        <v>100775</v>
      </c>
      <c r="AE5041">
        <v>20</v>
      </c>
      <c r="AF5041">
        <v>202581</v>
      </c>
      <c r="AG5041">
        <v>18</v>
      </c>
      <c r="AH5041" t="e">
        <f>VLOOKUP(AF5041,关卡难度线!B:H,11,0)</f>
        <v>#N/A</v>
      </c>
    </row>
    <row r="5042" spans="14:34">
      <c r="N5042" s="14">
        <v>100775</v>
      </c>
      <c r="O5042">
        <v>11</v>
      </c>
      <c r="P5042">
        <v>100775</v>
      </c>
      <c r="Q5042">
        <v>12</v>
      </c>
      <c r="R5042">
        <v>100776</v>
      </c>
      <c r="S5042">
        <v>13</v>
      </c>
      <c r="T5042">
        <v>100776</v>
      </c>
      <c r="U5042">
        <v>14</v>
      </c>
      <c r="V5042">
        <v>100776</v>
      </c>
      <c r="W5042">
        <v>15</v>
      </c>
      <c r="X5042">
        <v>100776</v>
      </c>
      <c r="Y5042">
        <v>16</v>
      </c>
      <c r="Z5042">
        <v>100775</v>
      </c>
      <c r="AA5042">
        <v>17</v>
      </c>
      <c r="AB5042">
        <v>100776</v>
      </c>
      <c r="AC5042">
        <v>19</v>
      </c>
      <c r="AD5042">
        <v>100777</v>
      </c>
      <c r="AE5042">
        <v>20</v>
      </c>
      <c r="AF5042">
        <v>202582</v>
      </c>
      <c r="AG5042">
        <v>18</v>
      </c>
      <c r="AH5042" t="e">
        <f>VLOOKUP(AF5042,关卡难度线!B:H,11,0)</f>
        <v>#N/A</v>
      </c>
    </row>
    <row r="5043" spans="14:34">
      <c r="N5043" s="14">
        <v>100776</v>
      </c>
      <c r="O5043">
        <v>11</v>
      </c>
      <c r="P5043">
        <v>100775</v>
      </c>
      <c r="Q5043">
        <v>12</v>
      </c>
      <c r="R5043">
        <v>100777</v>
      </c>
      <c r="S5043">
        <v>13</v>
      </c>
      <c r="T5043">
        <v>100776</v>
      </c>
      <c r="U5043">
        <v>14</v>
      </c>
      <c r="V5043">
        <v>100776</v>
      </c>
      <c r="W5043">
        <v>15</v>
      </c>
      <c r="X5043">
        <v>100777</v>
      </c>
      <c r="Y5043">
        <v>16</v>
      </c>
      <c r="Z5043">
        <v>100775</v>
      </c>
      <c r="AA5043">
        <v>17</v>
      </c>
      <c r="AB5043">
        <v>100777</v>
      </c>
      <c r="AC5043">
        <v>19</v>
      </c>
      <c r="AD5043">
        <v>100777</v>
      </c>
      <c r="AE5043">
        <v>20</v>
      </c>
      <c r="AF5043">
        <v>202583</v>
      </c>
      <c r="AG5043">
        <v>18</v>
      </c>
      <c r="AH5043" t="e">
        <f>VLOOKUP(AF5043,关卡难度线!B:H,11,0)</f>
        <v>#N/A</v>
      </c>
    </row>
    <row r="5044" spans="14:34">
      <c r="N5044" s="14">
        <v>100776</v>
      </c>
      <c r="O5044">
        <v>11</v>
      </c>
      <c r="P5044">
        <v>100775</v>
      </c>
      <c r="Q5044">
        <v>12</v>
      </c>
      <c r="R5044">
        <v>100776</v>
      </c>
      <c r="S5044">
        <v>13</v>
      </c>
      <c r="T5044">
        <v>100776</v>
      </c>
      <c r="U5044">
        <v>14</v>
      </c>
      <c r="V5044">
        <v>100777</v>
      </c>
      <c r="W5044">
        <v>15</v>
      </c>
      <c r="X5044">
        <v>100776</v>
      </c>
      <c r="Y5044">
        <v>16</v>
      </c>
      <c r="Z5044">
        <v>100777</v>
      </c>
      <c r="AA5044">
        <v>17</v>
      </c>
      <c r="AB5044">
        <v>100777</v>
      </c>
      <c r="AC5044">
        <v>19</v>
      </c>
      <c r="AD5044">
        <v>100777</v>
      </c>
      <c r="AE5044">
        <v>20</v>
      </c>
      <c r="AF5044">
        <v>202584</v>
      </c>
      <c r="AG5044">
        <v>18</v>
      </c>
      <c r="AH5044" t="e">
        <f>VLOOKUP(AF5044,关卡难度线!B:H,11,0)</f>
        <v>#N/A</v>
      </c>
    </row>
    <row r="5045" spans="14:34">
      <c r="N5045" s="14">
        <v>100777</v>
      </c>
      <c r="O5045">
        <v>11</v>
      </c>
      <c r="P5045">
        <v>100775</v>
      </c>
      <c r="Q5045">
        <v>12</v>
      </c>
      <c r="R5045">
        <v>100777</v>
      </c>
      <c r="S5045">
        <v>13</v>
      </c>
      <c r="T5045">
        <v>100775</v>
      </c>
      <c r="U5045">
        <v>14</v>
      </c>
      <c r="V5045">
        <v>100775</v>
      </c>
      <c r="W5045">
        <v>15</v>
      </c>
      <c r="X5045">
        <v>100776</v>
      </c>
      <c r="Y5045">
        <v>16</v>
      </c>
      <c r="Z5045">
        <v>100775</v>
      </c>
      <c r="AA5045">
        <v>17</v>
      </c>
      <c r="AB5045">
        <v>100776</v>
      </c>
      <c r="AC5045">
        <v>19</v>
      </c>
      <c r="AD5045">
        <v>100777</v>
      </c>
      <c r="AE5045">
        <v>20</v>
      </c>
      <c r="AF5045">
        <v>202585</v>
      </c>
      <c r="AG5045">
        <v>18</v>
      </c>
      <c r="AH5045" t="e">
        <f>VLOOKUP(AF5045,关卡难度线!B:H,11,0)</f>
        <v>#N/A</v>
      </c>
    </row>
    <row r="5046" spans="14:34">
      <c r="N5046" s="14">
        <v>100775</v>
      </c>
      <c r="O5046">
        <v>11</v>
      </c>
      <c r="P5046">
        <v>100775</v>
      </c>
      <c r="Q5046">
        <v>12</v>
      </c>
      <c r="R5046">
        <v>100777</v>
      </c>
      <c r="S5046">
        <v>13</v>
      </c>
      <c r="T5046">
        <v>100776</v>
      </c>
      <c r="U5046">
        <v>14</v>
      </c>
      <c r="V5046">
        <v>100776</v>
      </c>
      <c r="W5046">
        <v>15</v>
      </c>
      <c r="X5046">
        <v>100775</v>
      </c>
      <c r="Y5046">
        <v>16</v>
      </c>
      <c r="Z5046">
        <v>100776</v>
      </c>
      <c r="AA5046">
        <v>17</v>
      </c>
      <c r="AB5046">
        <v>100775</v>
      </c>
      <c r="AC5046">
        <v>19</v>
      </c>
      <c r="AD5046">
        <v>100775</v>
      </c>
      <c r="AE5046">
        <v>20</v>
      </c>
      <c r="AF5046">
        <v>202586</v>
      </c>
      <c r="AG5046">
        <v>18</v>
      </c>
      <c r="AH5046" t="e">
        <f>VLOOKUP(AF5046,关卡难度线!B:H,11,0)</f>
        <v>#N/A</v>
      </c>
    </row>
    <row r="5047" spans="14:34">
      <c r="N5047" s="14">
        <v>100776</v>
      </c>
      <c r="O5047">
        <v>11</v>
      </c>
      <c r="P5047">
        <v>100777</v>
      </c>
      <c r="Q5047">
        <v>12</v>
      </c>
      <c r="R5047">
        <v>100775</v>
      </c>
      <c r="S5047">
        <v>13</v>
      </c>
      <c r="T5047">
        <v>100776</v>
      </c>
      <c r="U5047">
        <v>14</v>
      </c>
      <c r="V5047">
        <v>100776</v>
      </c>
      <c r="W5047">
        <v>15</v>
      </c>
      <c r="X5047">
        <v>100775</v>
      </c>
      <c r="Y5047">
        <v>16</v>
      </c>
      <c r="Z5047">
        <v>100777</v>
      </c>
      <c r="AA5047">
        <v>17</v>
      </c>
      <c r="AB5047">
        <v>100777</v>
      </c>
      <c r="AC5047">
        <v>19</v>
      </c>
      <c r="AD5047">
        <v>100776</v>
      </c>
      <c r="AE5047">
        <v>20</v>
      </c>
      <c r="AF5047">
        <v>202587</v>
      </c>
      <c r="AG5047">
        <v>18</v>
      </c>
      <c r="AH5047" t="e">
        <f>VLOOKUP(AF5047,关卡难度线!B:H,11,0)</f>
        <v>#N/A</v>
      </c>
    </row>
    <row r="5048" spans="14:34">
      <c r="N5048" s="14">
        <v>100775</v>
      </c>
      <c r="O5048">
        <v>11</v>
      </c>
      <c r="P5048">
        <v>100776</v>
      </c>
      <c r="Q5048">
        <v>12</v>
      </c>
      <c r="R5048">
        <v>100775</v>
      </c>
      <c r="S5048">
        <v>13</v>
      </c>
      <c r="T5048">
        <v>100776</v>
      </c>
      <c r="U5048">
        <v>14</v>
      </c>
      <c r="V5048">
        <v>100777</v>
      </c>
      <c r="W5048">
        <v>15</v>
      </c>
      <c r="X5048">
        <v>100776</v>
      </c>
      <c r="Y5048">
        <v>16</v>
      </c>
      <c r="Z5048">
        <v>100775</v>
      </c>
      <c r="AA5048">
        <v>17</v>
      </c>
      <c r="AB5048">
        <v>100777</v>
      </c>
      <c r="AC5048">
        <v>19</v>
      </c>
      <c r="AD5048">
        <v>100776</v>
      </c>
      <c r="AE5048">
        <v>20</v>
      </c>
      <c r="AF5048">
        <v>202588</v>
      </c>
      <c r="AG5048">
        <v>18</v>
      </c>
      <c r="AH5048" t="e">
        <f>VLOOKUP(AF5048,关卡难度线!B:H,11,0)</f>
        <v>#N/A</v>
      </c>
    </row>
    <row r="5049" spans="14:34">
      <c r="N5049" s="14">
        <v>100776</v>
      </c>
      <c r="O5049">
        <v>11</v>
      </c>
      <c r="P5049">
        <v>100776</v>
      </c>
      <c r="Q5049">
        <v>12</v>
      </c>
      <c r="R5049">
        <v>100775</v>
      </c>
      <c r="S5049">
        <v>13</v>
      </c>
      <c r="T5049">
        <v>100775</v>
      </c>
      <c r="U5049">
        <v>14</v>
      </c>
      <c r="V5049">
        <v>100775</v>
      </c>
      <c r="W5049">
        <v>15</v>
      </c>
      <c r="X5049">
        <v>100777</v>
      </c>
      <c r="Y5049">
        <v>16</v>
      </c>
      <c r="Z5049">
        <v>100775</v>
      </c>
      <c r="AA5049">
        <v>17</v>
      </c>
      <c r="AB5049">
        <v>100775</v>
      </c>
      <c r="AC5049">
        <v>19</v>
      </c>
      <c r="AD5049">
        <v>100776</v>
      </c>
      <c r="AE5049">
        <v>20</v>
      </c>
      <c r="AF5049">
        <v>202589</v>
      </c>
      <c r="AG5049">
        <v>18</v>
      </c>
      <c r="AH5049" t="e">
        <f>VLOOKUP(AF5049,关卡难度线!B:H,11,0)</f>
        <v>#N/A</v>
      </c>
    </row>
    <row r="5050" spans="14:34">
      <c r="N5050" s="14">
        <v>100775</v>
      </c>
      <c r="O5050">
        <v>11</v>
      </c>
      <c r="P5050">
        <v>100777</v>
      </c>
      <c r="Q5050">
        <v>12</v>
      </c>
      <c r="R5050">
        <v>100777</v>
      </c>
      <c r="S5050">
        <v>13</v>
      </c>
      <c r="T5050">
        <v>100775</v>
      </c>
      <c r="U5050">
        <v>14</v>
      </c>
      <c r="V5050">
        <v>100777</v>
      </c>
      <c r="W5050">
        <v>15</v>
      </c>
      <c r="X5050">
        <v>100775</v>
      </c>
      <c r="Y5050">
        <v>16</v>
      </c>
      <c r="Z5050">
        <v>100777</v>
      </c>
      <c r="AA5050">
        <v>17</v>
      </c>
      <c r="AB5050">
        <v>100777</v>
      </c>
      <c r="AC5050">
        <v>19</v>
      </c>
      <c r="AD5050">
        <v>100775</v>
      </c>
      <c r="AE5050">
        <v>20</v>
      </c>
      <c r="AF5050">
        <v>202590</v>
      </c>
      <c r="AG5050">
        <v>18</v>
      </c>
      <c r="AH5050" t="e">
        <f>VLOOKUP(AF5050,关卡难度线!B:H,11,0)</f>
        <v>#N/A</v>
      </c>
    </row>
    <row r="5051" spans="14:34">
      <c r="N5051" s="14">
        <v>100777</v>
      </c>
      <c r="O5051">
        <v>11</v>
      </c>
      <c r="P5051">
        <v>100775</v>
      </c>
      <c r="Q5051">
        <v>12</v>
      </c>
      <c r="R5051">
        <v>100776</v>
      </c>
      <c r="S5051">
        <v>13</v>
      </c>
      <c r="T5051">
        <v>100775</v>
      </c>
      <c r="U5051">
        <v>14</v>
      </c>
      <c r="V5051">
        <v>100775</v>
      </c>
      <c r="W5051">
        <v>15</v>
      </c>
      <c r="X5051">
        <v>100777</v>
      </c>
      <c r="Y5051">
        <v>16</v>
      </c>
      <c r="Z5051">
        <v>100777</v>
      </c>
      <c r="AA5051">
        <v>17</v>
      </c>
      <c r="AB5051">
        <v>100777</v>
      </c>
      <c r="AC5051">
        <v>19</v>
      </c>
      <c r="AD5051">
        <v>100775</v>
      </c>
      <c r="AE5051">
        <v>20</v>
      </c>
      <c r="AF5051">
        <v>202581</v>
      </c>
      <c r="AG5051">
        <v>18</v>
      </c>
      <c r="AH5051" t="e">
        <f>VLOOKUP(AF5051,关卡难度线!B:H,11,0)</f>
        <v>#N/A</v>
      </c>
    </row>
    <row r="5052" spans="14:34">
      <c r="N5052" s="14">
        <v>100775</v>
      </c>
      <c r="O5052">
        <v>11</v>
      </c>
      <c r="P5052">
        <v>100775</v>
      </c>
      <c r="Q5052">
        <v>12</v>
      </c>
      <c r="R5052">
        <v>100776</v>
      </c>
      <c r="S5052">
        <v>13</v>
      </c>
      <c r="T5052">
        <v>100776</v>
      </c>
      <c r="U5052">
        <v>14</v>
      </c>
      <c r="V5052">
        <v>100776</v>
      </c>
      <c r="W5052">
        <v>15</v>
      </c>
      <c r="X5052">
        <v>100776</v>
      </c>
      <c r="Y5052">
        <v>16</v>
      </c>
      <c r="Z5052">
        <v>100775</v>
      </c>
      <c r="AA5052">
        <v>17</v>
      </c>
      <c r="AB5052">
        <v>100776</v>
      </c>
      <c r="AC5052">
        <v>19</v>
      </c>
      <c r="AD5052">
        <v>100777</v>
      </c>
      <c r="AE5052">
        <v>20</v>
      </c>
      <c r="AF5052">
        <v>202582</v>
      </c>
      <c r="AG5052">
        <v>18</v>
      </c>
      <c r="AH5052" t="e">
        <f>VLOOKUP(AF5052,关卡难度线!B:H,11,0)</f>
        <v>#N/A</v>
      </c>
    </row>
    <row r="5053" spans="14:34">
      <c r="N5053" s="14">
        <v>100776</v>
      </c>
      <c r="O5053">
        <v>11</v>
      </c>
      <c r="P5053">
        <v>100775</v>
      </c>
      <c r="Q5053">
        <v>12</v>
      </c>
      <c r="R5053">
        <v>100777</v>
      </c>
      <c r="S5053">
        <v>13</v>
      </c>
      <c r="T5053">
        <v>100776</v>
      </c>
      <c r="U5053">
        <v>14</v>
      </c>
      <c r="V5053">
        <v>100776</v>
      </c>
      <c r="W5053">
        <v>15</v>
      </c>
      <c r="X5053">
        <v>100777</v>
      </c>
      <c r="Y5053">
        <v>16</v>
      </c>
      <c r="Z5053">
        <v>100775</v>
      </c>
      <c r="AA5053">
        <v>17</v>
      </c>
      <c r="AB5053">
        <v>100777</v>
      </c>
      <c r="AC5053">
        <v>19</v>
      </c>
      <c r="AD5053">
        <v>100777</v>
      </c>
      <c r="AE5053">
        <v>20</v>
      </c>
      <c r="AF5053">
        <v>202583</v>
      </c>
      <c r="AG5053">
        <v>18</v>
      </c>
      <c r="AH5053" t="e">
        <f>VLOOKUP(AF5053,关卡难度线!B:H,11,0)</f>
        <v>#N/A</v>
      </c>
    </row>
    <row r="5054" spans="14:34">
      <c r="N5054" s="14">
        <v>100776</v>
      </c>
      <c r="O5054">
        <v>11</v>
      </c>
      <c r="P5054">
        <v>100775</v>
      </c>
      <c r="Q5054">
        <v>12</v>
      </c>
      <c r="R5054">
        <v>100776</v>
      </c>
      <c r="S5054">
        <v>13</v>
      </c>
      <c r="T5054">
        <v>100776</v>
      </c>
      <c r="U5054">
        <v>14</v>
      </c>
      <c r="V5054">
        <v>100777</v>
      </c>
      <c r="W5054">
        <v>15</v>
      </c>
      <c r="X5054">
        <v>100776</v>
      </c>
      <c r="Y5054">
        <v>16</v>
      </c>
      <c r="Z5054">
        <v>100777</v>
      </c>
      <c r="AA5054">
        <v>17</v>
      </c>
      <c r="AB5054">
        <v>100777</v>
      </c>
      <c r="AC5054">
        <v>19</v>
      </c>
      <c r="AD5054">
        <v>100777</v>
      </c>
      <c r="AE5054">
        <v>20</v>
      </c>
      <c r="AF5054">
        <v>202584</v>
      </c>
      <c r="AG5054">
        <v>18</v>
      </c>
      <c r="AH5054" t="e">
        <f>VLOOKUP(AF5054,关卡难度线!B:H,11,0)</f>
        <v>#N/A</v>
      </c>
    </row>
    <row r="5055" spans="14:34">
      <c r="N5055" s="14">
        <v>100777</v>
      </c>
      <c r="O5055">
        <v>11</v>
      </c>
      <c r="P5055">
        <v>100775</v>
      </c>
      <c r="Q5055">
        <v>12</v>
      </c>
      <c r="R5055">
        <v>100777</v>
      </c>
      <c r="S5055">
        <v>13</v>
      </c>
      <c r="T5055">
        <v>100775</v>
      </c>
      <c r="U5055">
        <v>14</v>
      </c>
      <c r="V5055">
        <v>100775</v>
      </c>
      <c r="W5055">
        <v>15</v>
      </c>
      <c r="X5055">
        <v>100776</v>
      </c>
      <c r="Y5055">
        <v>16</v>
      </c>
      <c r="Z5055">
        <v>100775</v>
      </c>
      <c r="AA5055">
        <v>17</v>
      </c>
      <c r="AB5055">
        <v>100776</v>
      </c>
      <c r="AC5055">
        <v>19</v>
      </c>
      <c r="AD5055">
        <v>100777</v>
      </c>
      <c r="AE5055">
        <v>20</v>
      </c>
      <c r="AF5055">
        <v>202585</v>
      </c>
      <c r="AG5055">
        <v>18</v>
      </c>
      <c r="AH5055" t="e">
        <f>VLOOKUP(AF5055,关卡难度线!B:H,11,0)</f>
        <v>#N/A</v>
      </c>
    </row>
    <row r="5056" spans="14:34">
      <c r="N5056" s="14">
        <v>100775</v>
      </c>
      <c r="O5056">
        <v>11</v>
      </c>
      <c r="P5056">
        <v>100775</v>
      </c>
      <c r="Q5056">
        <v>12</v>
      </c>
      <c r="R5056">
        <v>100777</v>
      </c>
      <c r="S5056">
        <v>13</v>
      </c>
      <c r="T5056">
        <v>100776</v>
      </c>
      <c r="U5056">
        <v>14</v>
      </c>
      <c r="V5056">
        <v>100776</v>
      </c>
      <c r="W5056">
        <v>15</v>
      </c>
      <c r="X5056">
        <v>100775</v>
      </c>
      <c r="Y5056">
        <v>16</v>
      </c>
      <c r="Z5056">
        <v>100776</v>
      </c>
      <c r="AA5056">
        <v>17</v>
      </c>
      <c r="AB5056">
        <v>100775</v>
      </c>
      <c r="AC5056">
        <v>19</v>
      </c>
      <c r="AD5056">
        <v>100775</v>
      </c>
      <c r="AE5056">
        <v>20</v>
      </c>
      <c r="AF5056">
        <v>202586</v>
      </c>
      <c r="AG5056">
        <v>18</v>
      </c>
      <c r="AH5056" t="e">
        <f>VLOOKUP(AF5056,关卡难度线!B:H,11,0)</f>
        <v>#N/A</v>
      </c>
    </row>
    <row r="5057" spans="14:34">
      <c r="N5057" s="14">
        <v>100776</v>
      </c>
      <c r="O5057">
        <v>11</v>
      </c>
      <c r="P5057">
        <v>100777</v>
      </c>
      <c r="Q5057">
        <v>12</v>
      </c>
      <c r="R5057">
        <v>100775</v>
      </c>
      <c r="S5057">
        <v>13</v>
      </c>
      <c r="T5057">
        <v>100776</v>
      </c>
      <c r="U5057">
        <v>14</v>
      </c>
      <c r="V5057">
        <v>100776</v>
      </c>
      <c r="W5057">
        <v>15</v>
      </c>
      <c r="X5057">
        <v>100775</v>
      </c>
      <c r="Y5057">
        <v>16</v>
      </c>
      <c r="Z5057">
        <v>100777</v>
      </c>
      <c r="AA5057">
        <v>17</v>
      </c>
      <c r="AB5057">
        <v>100777</v>
      </c>
      <c r="AC5057">
        <v>19</v>
      </c>
      <c r="AD5057">
        <v>100776</v>
      </c>
      <c r="AE5057">
        <v>20</v>
      </c>
      <c r="AF5057">
        <v>202587</v>
      </c>
      <c r="AG5057">
        <v>18</v>
      </c>
      <c r="AH5057" t="e">
        <f>VLOOKUP(AF5057,关卡难度线!B:H,11,0)</f>
        <v>#N/A</v>
      </c>
    </row>
    <row r="5058" spans="14:34">
      <c r="N5058" s="14">
        <v>100775</v>
      </c>
      <c r="O5058">
        <v>11</v>
      </c>
      <c r="P5058">
        <v>100776</v>
      </c>
      <c r="Q5058">
        <v>12</v>
      </c>
      <c r="R5058">
        <v>100775</v>
      </c>
      <c r="S5058">
        <v>13</v>
      </c>
      <c r="T5058">
        <v>100776</v>
      </c>
      <c r="U5058">
        <v>14</v>
      </c>
      <c r="V5058">
        <v>100777</v>
      </c>
      <c r="W5058">
        <v>15</v>
      </c>
      <c r="X5058">
        <v>100776</v>
      </c>
      <c r="Y5058">
        <v>16</v>
      </c>
      <c r="Z5058">
        <v>100775</v>
      </c>
      <c r="AA5058">
        <v>17</v>
      </c>
      <c r="AB5058">
        <v>100777</v>
      </c>
      <c r="AC5058">
        <v>19</v>
      </c>
      <c r="AD5058">
        <v>100776</v>
      </c>
      <c r="AE5058">
        <v>20</v>
      </c>
      <c r="AF5058">
        <v>202588</v>
      </c>
      <c r="AG5058">
        <v>18</v>
      </c>
      <c r="AH5058" t="e">
        <f>VLOOKUP(AF5058,关卡难度线!B:H,11,0)</f>
        <v>#N/A</v>
      </c>
    </row>
    <row r="5059" spans="14:34">
      <c r="N5059" s="14">
        <v>100776</v>
      </c>
      <c r="O5059">
        <v>11</v>
      </c>
      <c r="P5059">
        <v>100776</v>
      </c>
      <c r="Q5059">
        <v>12</v>
      </c>
      <c r="R5059">
        <v>100775</v>
      </c>
      <c r="S5059">
        <v>13</v>
      </c>
      <c r="T5059">
        <v>100775</v>
      </c>
      <c r="U5059">
        <v>14</v>
      </c>
      <c r="V5059">
        <v>100775</v>
      </c>
      <c r="W5059">
        <v>15</v>
      </c>
      <c r="X5059">
        <v>100777</v>
      </c>
      <c r="Y5059">
        <v>16</v>
      </c>
      <c r="Z5059">
        <v>100775</v>
      </c>
      <c r="AA5059">
        <v>17</v>
      </c>
      <c r="AB5059">
        <v>100775</v>
      </c>
      <c r="AC5059">
        <v>19</v>
      </c>
      <c r="AD5059">
        <v>100776</v>
      </c>
      <c r="AE5059">
        <v>20</v>
      </c>
      <c r="AF5059">
        <v>202589</v>
      </c>
      <c r="AG5059">
        <v>18</v>
      </c>
      <c r="AH5059" t="e">
        <f>VLOOKUP(AF5059,关卡难度线!B:H,11,0)</f>
        <v>#N/A</v>
      </c>
    </row>
    <row r="5060" spans="14:34">
      <c r="N5060" s="14">
        <v>100775</v>
      </c>
      <c r="O5060">
        <v>11</v>
      </c>
      <c r="P5060">
        <v>100777</v>
      </c>
      <c r="Q5060">
        <v>12</v>
      </c>
      <c r="R5060">
        <v>100777</v>
      </c>
      <c r="S5060">
        <v>13</v>
      </c>
      <c r="T5060">
        <v>100775</v>
      </c>
      <c r="U5060">
        <v>14</v>
      </c>
      <c r="V5060">
        <v>100777</v>
      </c>
      <c r="W5060">
        <v>15</v>
      </c>
      <c r="X5060">
        <v>100775</v>
      </c>
      <c r="Y5060">
        <v>16</v>
      </c>
      <c r="Z5060">
        <v>100777</v>
      </c>
      <c r="AA5060">
        <v>17</v>
      </c>
      <c r="AB5060">
        <v>100777</v>
      </c>
      <c r="AC5060">
        <v>19</v>
      </c>
      <c r="AD5060">
        <v>100775</v>
      </c>
      <c r="AE5060">
        <v>20</v>
      </c>
      <c r="AF5060">
        <v>202590</v>
      </c>
      <c r="AG5060">
        <v>18</v>
      </c>
      <c r="AH5060" t="e">
        <f>VLOOKUP(AF5060,关卡难度线!B:H,11,0)</f>
        <v>#N/A</v>
      </c>
    </row>
    <row r="5061" spans="14:34">
      <c r="N5061" s="14">
        <v>100780</v>
      </c>
      <c r="O5061">
        <v>11</v>
      </c>
      <c r="P5061">
        <v>100778</v>
      </c>
      <c r="Q5061">
        <v>12</v>
      </c>
      <c r="R5061">
        <v>100779</v>
      </c>
      <c r="S5061">
        <v>13</v>
      </c>
      <c r="T5061">
        <v>100780</v>
      </c>
      <c r="U5061">
        <v>14</v>
      </c>
      <c r="V5061">
        <v>100778</v>
      </c>
      <c r="W5061">
        <v>15</v>
      </c>
      <c r="X5061">
        <v>100780</v>
      </c>
      <c r="Y5061">
        <v>16</v>
      </c>
      <c r="Z5061">
        <v>100779</v>
      </c>
      <c r="AA5061">
        <v>17</v>
      </c>
      <c r="AB5061">
        <v>100778</v>
      </c>
      <c r="AC5061">
        <v>19</v>
      </c>
      <c r="AD5061">
        <v>100778</v>
      </c>
      <c r="AE5061">
        <v>20</v>
      </c>
      <c r="AF5061">
        <v>202591</v>
      </c>
      <c r="AG5061">
        <v>18</v>
      </c>
      <c r="AH5061" t="e">
        <f>VLOOKUP(AF5061,关卡难度线!B:H,11,0)</f>
        <v>#N/A</v>
      </c>
    </row>
    <row r="5062" spans="14:34">
      <c r="N5062" s="14">
        <v>100779</v>
      </c>
      <c r="O5062">
        <v>11</v>
      </c>
      <c r="P5062">
        <v>100779</v>
      </c>
      <c r="Q5062">
        <v>12</v>
      </c>
      <c r="R5062">
        <v>100779</v>
      </c>
      <c r="S5062">
        <v>13</v>
      </c>
      <c r="T5062">
        <v>100778</v>
      </c>
      <c r="U5062">
        <v>14</v>
      </c>
      <c r="V5062">
        <v>100780</v>
      </c>
      <c r="W5062">
        <v>15</v>
      </c>
      <c r="X5062">
        <v>100780</v>
      </c>
      <c r="Y5062">
        <v>16</v>
      </c>
      <c r="Z5062">
        <v>100780</v>
      </c>
      <c r="AA5062">
        <v>17</v>
      </c>
      <c r="AB5062">
        <v>100779</v>
      </c>
      <c r="AC5062">
        <v>19</v>
      </c>
      <c r="AD5062">
        <v>100778</v>
      </c>
      <c r="AE5062">
        <v>20</v>
      </c>
      <c r="AF5062">
        <v>202592</v>
      </c>
      <c r="AG5062">
        <v>18</v>
      </c>
      <c r="AH5062" t="e">
        <f>VLOOKUP(AF5062,关卡难度线!B:H,11,0)</f>
        <v>#N/A</v>
      </c>
    </row>
    <row r="5063" spans="14:34">
      <c r="N5063" s="14">
        <v>100780</v>
      </c>
      <c r="O5063">
        <v>11</v>
      </c>
      <c r="P5063">
        <v>100780</v>
      </c>
      <c r="Q5063">
        <v>12</v>
      </c>
      <c r="R5063">
        <v>100780</v>
      </c>
      <c r="S5063">
        <v>13</v>
      </c>
      <c r="T5063">
        <v>100779</v>
      </c>
      <c r="U5063">
        <v>14</v>
      </c>
      <c r="V5063">
        <v>100778</v>
      </c>
      <c r="W5063">
        <v>15</v>
      </c>
      <c r="X5063">
        <v>100778</v>
      </c>
      <c r="Y5063">
        <v>16</v>
      </c>
      <c r="Z5063">
        <v>100778</v>
      </c>
      <c r="AA5063">
        <v>17</v>
      </c>
      <c r="AB5063">
        <v>100780</v>
      </c>
      <c r="AC5063">
        <v>19</v>
      </c>
      <c r="AD5063">
        <v>100780</v>
      </c>
      <c r="AE5063">
        <v>20</v>
      </c>
      <c r="AF5063">
        <v>202593</v>
      </c>
      <c r="AG5063">
        <v>18</v>
      </c>
      <c r="AH5063" t="e">
        <f>VLOOKUP(AF5063,关卡难度线!B:H,11,0)</f>
        <v>#N/A</v>
      </c>
    </row>
    <row r="5064" spans="14:34">
      <c r="N5064" s="14">
        <v>100780</v>
      </c>
      <c r="O5064">
        <v>11</v>
      </c>
      <c r="P5064">
        <v>100778</v>
      </c>
      <c r="Q5064">
        <v>12</v>
      </c>
      <c r="R5064">
        <v>100778</v>
      </c>
      <c r="S5064">
        <v>13</v>
      </c>
      <c r="T5064">
        <v>100780</v>
      </c>
      <c r="U5064">
        <v>14</v>
      </c>
      <c r="V5064">
        <v>100780</v>
      </c>
      <c r="W5064">
        <v>15</v>
      </c>
      <c r="X5064">
        <v>100780</v>
      </c>
      <c r="Y5064">
        <v>16</v>
      </c>
      <c r="Z5064">
        <v>100780</v>
      </c>
      <c r="AA5064">
        <v>17</v>
      </c>
      <c r="AB5064">
        <v>100779</v>
      </c>
      <c r="AC5064">
        <v>19</v>
      </c>
      <c r="AD5064">
        <v>100778</v>
      </c>
      <c r="AE5064">
        <v>20</v>
      </c>
      <c r="AF5064">
        <v>202594</v>
      </c>
      <c r="AG5064">
        <v>18</v>
      </c>
      <c r="AH5064" t="e">
        <f>VLOOKUP(AF5064,关卡难度线!B:H,11,0)</f>
        <v>#N/A</v>
      </c>
    </row>
    <row r="5065" spans="14:34">
      <c r="N5065" s="14">
        <v>100779</v>
      </c>
      <c r="O5065">
        <v>11</v>
      </c>
      <c r="P5065">
        <v>100779</v>
      </c>
      <c r="Q5065">
        <v>12</v>
      </c>
      <c r="R5065">
        <v>100778</v>
      </c>
      <c r="S5065">
        <v>13</v>
      </c>
      <c r="T5065">
        <v>100778</v>
      </c>
      <c r="U5065">
        <v>14</v>
      </c>
      <c r="V5065">
        <v>100779</v>
      </c>
      <c r="W5065">
        <v>15</v>
      </c>
      <c r="X5065">
        <v>100779</v>
      </c>
      <c r="Y5065">
        <v>16</v>
      </c>
      <c r="Z5065">
        <v>100779</v>
      </c>
      <c r="AA5065">
        <v>17</v>
      </c>
      <c r="AB5065">
        <v>100778</v>
      </c>
      <c r="AC5065">
        <v>19</v>
      </c>
      <c r="AD5065">
        <v>100780</v>
      </c>
      <c r="AE5065">
        <v>20</v>
      </c>
      <c r="AF5065">
        <v>202595</v>
      </c>
      <c r="AG5065">
        <v>18</v>
      </c>
      <c r="AH5065" t="e">
        <f>VLOOKUP(AF5065,关卡难度线!B:H,11,0)</f>
        <v>#N/A</v>
      </c>
    </row>
    <row r="5066" spans="14:34">
      <c r="N5066" s="14">
        <v>100779</v>
      </c>
      <c r="O5066">
        <v>11</v>
      </c>
      <c r="P5066">
        <v>100779</v>
      </c>
      <c r="Q5066">
        <v>12</v>
      </c>
      <c r="R5066">
        <v>100778</v>
      </c>
      <c r="S5066">
        <v>13</v>
      </c>
      <c r="T5066">
        <v>100779</v>
      </c>
      <c r="U5066">
        <v>14</v>
      </c>
      <c r="V5066">
        <v>100780</v>
      </c>
      <c r="W5066">
        <v>15</v>
      </c>
      <c r="X5066">
        <v>100778</v>
      </c>
      <c r="Y5066">
        <v>16</v>
      </c>
      <c r="Z5066">
        <v>100779</v>
      </c>
      <c r="AA5066">
        <v>17</v>
      </c>
      <c r="AB5066">
        <v>100779</v>
      </c>
      <c r="AC5066">
        <v>19</v>
      </c>
      <c r="AD5066">
        <v>100778</v>
      </c>
      <c r="AE5066">
        <v>20</v>
      </c>
      <c r="AF5066">
        <v>202596</v>
      </c>
      <c r="AG5066">
        <v>18</v>
      </c>
      <c r="AH5066" t="e">
        <f>VLOOKUP(AF5066,关卡难度线!B:H,11,0)</f>
        <v>#N/A</v>
      </c>
    </row>
    <row r="5067" spans="14:34">
      <c r="N5067" s="14">
        <v>100778</v>
      </c>
      <c r="O5067">
        <v>11</v>
      </c>
      <c r="P5067">
        <v>100779</v>
      </c>
      <c r="Q5067">
        <v>12</v>
      </c>
      <c r="R5067">
        <v>100779</v>
      </c>
      <c r="S5067">
        <v>13</v>
      </c>
      <c r="T5067">
        <v>100779</v>
      </c>
      <c r="U5067">
        <v>14</v>
      </c>
      <c r="V5067">
        <v>100780</v>
      </c>
      <c r="W5067">
        <v>15</v>
      </c>
      <c r="X5067">
        <v>100780</v>
      </c>
      <c r="Y5067">
        <v>16</v>
      </c>
      <c r="Z5067">
        <v>100779</v>
      </c>
      <c r="AA5067">
        <v>17</v>
      </c>
      <c r="AB5067">
        <v>100778</v>
      </c>
      <c r="AC5067">
        <v>19</v>
      </c>
      <c r="AD5067">
        <v>100780</v>
      </c>
      <c r="AE5067">
        <v>20</v>
      </c>
      <c r="AF5067">
        <v>202597</v>
      </c>
      <c r="AG5067">
        <v>18</v>
      </c>
      <c r="AH5067" t="e">
        <f>VLOOKUP(AF5067,关卡难度线!B:H,11,0)</f>
        <v>#N/A</v>
      </c>
    </row>
    <row r="5068" spans="14:34">
      <c r="N5068" s="14">
        <v>100778</v>
      </c>
      <c r="O5068">
        <v>11</v>
      </c>
      <c r="P5068">
        <v>100779</v>
      </c>
      <c r="Q5068">
        <v>12</v>
      </c>
      <c r="R5068">
        <v>100778</v>
      </c>
      <c r="S5068">
        <v>13</v>
      </c>
      <c r="T5068">
        <v>100779</v>
      </c>
      <c r="U5068">
        <v>14</v>
      </c>
      <c r="V5068">
        <v>100778</v>
      </c>
      <c r="W5068">
        <v>15</v>
      </c>
      <c r="X5068">
        <v>100780</v>
      </c>
      <c r="Y5068">
        <v>16</v>
      </c>
      <c r="Z5068">
        <v>100778</v>
      </c>
      <c r="AA5068">
        <v>17</v>
      </c>
      <c r="AB5068">
        <v>100780</v>
      </c>
      <c r="AC5068">
        <v>19</v>
      </c>
      <c r="AD5068">
        <v>100780</v>
      </c>
      <c r="AE5068">
        <v>20</v>
      </c>
      <c r="AF5068">
        <v>202598</v>
      </c>
      <c r="AG5068">
        <v>18</v>
      </c>
      <c r="AH5068" t="e">
        <f>VLOOKUP(AF5068,关卡难度线!B:H,11,0)</f>
        <v>#N/A</v>
      </c>
    </row>
    <row r="5069" spans="14:34">
      <c r="N5069" s="14">
        <v>100778</v>
      </c>
      <c r="O5069">
        <v>11</v>
      </c>
      <c r="P5069">
        <v>100780</v>
      </c>
      <c r="Q5069">
        <v>12</v>
      </c>
      <c r="R5069">
        <v>100780</v>
      </c>
      <c r="S5069">
        <v>13</v>
      </c>
      <c r="T5069">
        <v>100778</v>
      </c>
      <c r="U5069">
        <v>14</v>
      </c>
      <c r="V5069">
        <v>100778</v>
      </c>
      <c r="W5069">
        <v>15</v>
      </c>
      <c r="X5069">
        <v>100778</v>
      </c>
      <c r="Y5069">
        <v>16</v>
      </c>
      <c r="Z5069">
        <v>100778</v>
      </c>
      <c r="AA5069">
        <v>17</v>
      </c>
      <c r="AB5069">
        <v>100780</v>
      </c>
      <c r="AC5069">
        <v>19</v>
      </c>
      <c r="AD5069">
        <v>100779</v>
      </c>
      <c r="AE5069">
        <v>20</v>
      </c>
      <c r="AF5069">
        <v>202599</v>
      </c>
      <c r="AG5069">
        <v>18</v>
      </c>
      <c r="AH5069" t="e">
        <f>VLOOKUP(AF5069,关卡难度线!B:H,11,0)</f>
        <v>#N/A</v>
      </c>
    </row>
    <row r="5070" spans="14:34">
      <c r="N5070" s="14">
        <v>100780</v>
      </c>
      <c r="O5070">
        <v>11</v>
      </c>
      <c r="P5070">
        <v>100779</v>
      </c>
      <c r="Q5070">
        <v>12</v>
      </c>
      <c r="R5070">
        <v>100779</v>
      </c>
      <c r="S5070">
        <v>13</v>
      </c>
      <c r="T5070">
        <v>100779</v>
      </c>
      <c r="U5070">
        <v>14</v>
      </c>
      <c r="V5070">
        <v>100779</v>
      </c>
      <c r="W5070">
        <v>15</v>
      </c>
      <c r="X5070">
        <v>100778</v>
      </c>
      <c r="Y5070">
        <v>16</v>
      </c>
      <c r="Z5070">
        <v>100779</v>
      </c>
      <c r="AA5070">
        <v>17</v>
      </c>
      <c r="AB5070">
        <v>100778</v>
      </c>
      <c r="AC5070">
        <v>19</v>
      </c>
      <c r="AD5070">
        <v>100780</v>
      </c>
      <c r="AE5070">
        <v>20</v>
      </c>
      <c r="AF5070">
        <v>202600</v>
      </c>
      <c r="AG5070">
        <v>18</v>
      </c>
      <c r="AH5070" t="e">
        <f>VLOOKUP(AF5070,关卡难度线!B:H,11,0)</f>
        <v>#N/A</v>
      </c>
    </row>
    <row r="5071" spans="14:34">
      <c r="N5071" s="14">
        <v>100780</v>
      </c>
      <c r="O5071">
        <v>11</v>
      </c>
      <c r="P5071">
        <v>100778</v>
      </c>
      <c r="Q5071">
        <v>12</v>
      </c>
      <c r="R5071">
        <v>100779</v>
      </c>
      <c r="S5071">
        <v>13</v>
      </c>
      <c r="T5071">
        <v>100780</v>
      </c>
      <c r="U5071">
        <v>14</v>
      </c>
      <c r="V5071">
        <v>100778</v>
      </c>
      <c r="W5071">
        <v>15</v>
      </c>
      <c r="X5071">
        <v>100780</v>
      </c>
      <c r="Y5071">
        <v>16</v>
      </c>
      <c r="Z5071">
        <v>100779</v>
      </c>
      <c r="AA5071">
        <v>17</v>
      </c>
      <c r="AB5071">
        <v>100778</v>
      </c>
      <c r="AC5071">
        <v>19</v>
      </c>
      <c r="AD5071">
        <v>100778</v>
      </c>
      <c r="AE5071">
        <v>20</v>
      </c>
      <c r="AF5071">
        <v>202591</v>
      </c>
      <c r="AG5071">
        <v>18</v>
      </c>
      <c r="AH5071" t="e">
        <f>VLOOKUP(AF5071,关卡难度线!B:H,11,0)</f>
        <v>#N/A</v>
      </c>
    </row>
    <row r="5072" spans="14:34">
      <c r="N5072" s="14">
        <v>100779</v>
      </c>
      <c r="O5072">
        <v>11</v>
      </c>
      <c r="P5072">
        <v>100779</v>
      </c>
      <c r="Q5072">
        <v>12</v>
      </c>
      <c r="R5072">
        <v>100779</v>
      </c>
      <c r="S5072">
        <v>13</v>
      </c>
      <c r="T5072">
        <v>100778</v>
      </c>
      <c r="U5072">
        <v>14</v>
      </c>
      <c r="V5072">
        <v>100780</v>
      </c>
      <c r="W5072">
        <v>15</v>
      </c>
      <c r="X5072">
        <v>100780</v>
      </c>
      <c r="Y5072">
        <v>16</v>
      </c>
      <c r="Z5072">
        <v>100780</v>
      </c>
      <c r="AA5072">
        <v>17</v>
      </c>
      <c r="AB5072">
        <v>100779</v>
      </c>
      <c r="AC5072">
        <v>19</v>
      </c>
      <c r="AD5072">
        <v>100778</v>
      </c>
      <c r="AE5072">
        <v>20</v>
      </c>
      <c r="AF5072">
        <v>202592</v>
      </c>
      <c r="AG5072">
        <v>18</v>
      </c>
      <c r="AH5072" t="e">
        <f>VLOOKUP(AF5072,关卡难度线!B:H,11,0)</f>
        <v>#N/A</v>
      </c>
    </row>
    <row r="5073" spans="14:34">
      <c r="N5073" s="14">
        <v>100780</v>
      </c>
      <c r="O5073">
        <v>11</v>
      </c>
      <c r="P5073">
        <v>100780</v>
      </c>
      <c r="Q5073">
        <v>12</v>
      </c>
      <c r="R5073">
        <v>100780</v>
      </c>
      <c r="S5073">
        <v>13</v>
      </c>
      <c r="T5073">
        <v>100779</v>
      </c>
      <c r="U5073">
        <v>14</v>
      </c>
      <c r="V5073">
        <v>100778</v>
      </c>
      <c r="W5073">
        <v>15</v>
      </c>
      <c r="X5073">
        <v>100778</v>
      </c>
      <c r="Y5073">
        <v>16</v>
      </c>
      <c r="Z5073">
        <v>100778</v>
      </c>
      <c r="AA5073">
        <v>17</v>
      </c>
      <c r="AB5073">
        <v>100780</v>
      </c>
      <c r="AC5073">
        <v>19</v>
      </c>
      <c r="AD5073">
        <v>100780</v>
      </c>
      <c r="AE5073">
        <v>20</v>
      </c>
      <c r="AF5073">
        <v>202593</v>
      </c>
      <c r="AG5073">
        <v>18</v>
      </c>
      <c r="AH5073" t="e">
        <f>VLOOKUP(AF5073,关卡难度线!B:H,11,0)</f>
        <v>#N/A</v>
      </c>
    </row>
    <row r="5074" spans="14:34">
      <c r="N5074" s="14">
        <v>100780</v>
      </c>
      <c r="O5074">
        <v>11</v>
      </c>
      <c r="P5074">
        <v>100778</v>
      </c>
      <c r="Q5074">
        <v>12</v>
      </c>
      <c r="R5074">
        <v>100778</v>
      </c>
      <c r="S5074">
        <v>13</v>
      </c>
      <c r="T5074">
        <v>100780</v>
      </c>
      <c r="U5074">
        <v>14</v>
      </c>
      <c r="V5074">
        <v>100780</v>
      </c>
      <c r="W5074">
        <v>15</v>
      </c>
      <c r="X5074">
        <v>100780</v>
      </c>
      <c r="Y5074">
        <v>16</v>
      </c>
      <c r="Z5074">
        <v>100780</v>
      </c>
      <c r="AA5074">
        <v>17</v>
      </c>
      <c r="AB5074">
        <v>100779</v>
      </c>
      <c r="AC5074">
        <v>19</v>
      </c>
      <c r="AD5074">
        <v>100778</v>
      </c>
      <c r="AE5074">
        <v>20</v>
      </c>
      <c r="AF5074">
        <v>202594</v>
      </c>
      <c r="AG5074">
        <v>18</v>
      </c>
      <c r="AH5074" t="e">
        <f>VLOOKUP(AF5074,关卡难度线!B:H,11,0)</f>
        <v>#N/A</v>
      </c>
    </row>
    <row r="5075" spans="14:34">
      <c r="N5075" s="14">
        <v>100779</v>
      </c>
      <c r="O5075">
        <v>11</v>
      </c>
      <c r="P5075">
        <v>100779</v>
      </c>
      <c r="Q5075">
        <v>12</v>
      </c>
      <c r="R5075">
        <v>100778</v>
      </c>
      <c r="S5075">
        <v>13</v>
      </c>
      <c r="T5075">
        <v>100778</v>
      </c>
      <c r="U5075">
        <v>14</v>
      </c>
      <c r="V5075">
        <v>100779</v>
      </c>
      <c r="W5075">
        <v>15</v>
      </c>
      <c r="X5075">
        <v>100779</v>
      </c>
      <c r="Y5075">
        <v>16</v>
      </c>
      <c r="Z5075">
        <v>100779</v>
      </c>
      <c r="AA5075">
        <v>17</v>
      </c>
      <c r="AB5075">
        <v>100778</v>
      </c>
      <c r="AC5075">
        <v>19</v>
      </c>
      <c r="AD5075">
        <v>100780</v>
      </c>
      <c r="AE5075">
        <v>20</v>
      </c>
      <c r="AF5075">
        <v>202595</v>
      </c>
      <c r="AG5075">
        <v>18</v>
      </c>
      <c r="AH5075" t="e">
        <f>VLOOKUP(AF5075,关卡难度线!B:H,11,0)</f>
        <v>#N/A</v>
      </c>
    </row>
    <row r="5076" spans="14:34">
      <c r="N5076" s="14">
        <v>100779</v>
      </c>
      <c r="O5076">
        <v>11</v>
      </c>
      <c r="P5076">
        <v>100779</v>
      </c>
      <c r="Q5076">
        <v>12</v>
      </c>
      <c r="R5076">
        <v>100778</v>
      </c>
      <c r="S5076">
        <v>13</v>
      </c>
      <c r="T5076">
        <v>100779</v>
      </c>
      <c r="U5076">
        <v>14</v>
      </c>
      <c r="V5076">
        <v>100780</v>
      </c>
      <c r="W5076">
        <v>15</v>
      </c>
      <c r="X5076">
        <v>100778</v>
      </c>
      <c r="Y5076">
        <v>16</v>
      </c>
      <c r="Z5076">
        <v>100779</v>
      </c>
      <c r="AA5076">
        <v>17</v>
      </c>
      <c r="AB5076">
        <v>100779</v>
      </c>
      <c r="AC5076">
        <v>19</v>
      </c>
      <c r="AD5076">
        <v>100778</v>
      </c>
      <c r="AE5076">
        <v>20</v>
      </c>
      <c r="AF5076">
        <v>202596</v>
      </c>
      <c r="AG5076">
        <v>18</v>
      </c>
      <c r="AH5076" t="e">
        <f>VLOOKUP(AF5076,关卡难度线!B:H,11,0)</f>
        <v>#N/A</v>
      </c>
    </row>
    <row r="5077" spans="14:34">
      <c r="N5077" s="14">
        <v>100778</v>
      </c>
      <c r="O5077">
        <v>11</v>
      </c>
      <c r="P5077">
        <v>100779</v>
      </c>
      <c r="Q5077">
        <v>12</v>
      </c>
      <c r="R5077">
        <v>100779</v>
      </c>
      <c r="S5077">
        <v>13</v>
      </c>
      <c r="T5077">
        <v>100779</v>
      </c>
      <c r="U5077">
        <v>14</v>
      </c>
      <c r="V5077">
        <v>100780</v>
      </c>
      <c r="W5077">
        <v>15</v>
      </c>
      <c r="X5077">
        <v>100780</v>
      </c>
      <c r="Y5077">
        <v>16</v>
      </c>
      <c r="Z5077">
        <v>100779</v>
      </c>
      <c r="AA5077">
        <v>17</v>
      </c>
      <c r="AB5077">
        <v>100778</v>
      </c>
      <c r="AC5077">
        <v>19</v>
      </c>
      <c r="AD5077">
        <v>100780</v>
      </c>
      <c r="AE5077">
        <v>20</v>
      </c>
      <c r="AF5077">
        <v>202597</v>
      </c>
      <c r="AG5077">
        <v>18</v>
      </c>
      <c r="AH5077" t="e">
        <f>VLOOKUP(AF5077,关卡难度线!B:H,11,0)</f>
        <v>#N/A</v>
      </c>
    </row>
    <row r="5078" spans="14:34">
      <c r="N5078" s="14">
        <v>100778</v>
      </c>
      <c r="O5078">
        <v>11</v>
      </c>
      <c r="P5078">
        <v>100779</v>
      </c>
      <c r="Q5078">
        <v>12</v>
      </c>
      <c r="R5078">
        <v>100778</v>
      </c>
      <c r="S5078">
        <v>13</v>
      </c>
      <c r="T5078">
        <v>100779</v>
      </c>
      <c r="U5078">
        <v>14</v>
      </c>
      <c r="V5078">
        <v>100778</v>
      </c>
      <c r="W5078">
        <v>15</v>
      </c>
      <c r="X5078">
        <v>100780</v>
      </c>
      <c r="Y5078">
        <v>16</v>
      </c>
      <c r="Z5078">
        <v>100778</v>
      </c>
      <c r="AA5078">
        <v>17</v>
      </c>
      <c r="AB5078">
        <v>100780</v>
      </c>
      <c r="AC5078">
        <v>19</v>
      </c>
      <c r="AD5078">
        <v>100780</v>
      </c>
      <c r="AE5078">
        <v>20</v>
      </c>
      <c r="AF5078">
        <v>202598</v>
      </c>
      <c r="AG5078">
        <v>18</v>
      </c>
      <c r="AH5078" t="e">
        <f>VLOOKUP(AF5078,关卡难度线!B:H,11,0)</f>
        <v>#N/A</v>
      </c>
    </row>
    <row r="5079" spans="14:34">
      <c r="N5079" s="14">
        <v>100778</v>
      </c>
      <c r="O5079">
        <v>11</v>
      </c>
      <c r="P5079">
        <v>100780</v>
      </c>
      <c r="Q5079">
        <v>12</v>
      </c>
      <c r="R5079">
        <v>100780</v>
      </c>
      <c r="S5079">
        <v>13</v>
      </c>
      <c r="T5079">
        <v>100778</v>
      </c>
      <c r="U5079">
        <v>14</v>
      </c>
      <c r="V5079">
        <v>100778</v>
      </c>
      <c r="W5079">
        <v>15</v>
      </c>
      <c r="X5079">
        <v>100778</v>
      </c>
      <c r="Y5079">
        <v>16</v>
      </c>
      <c r="Z5079">
        <v>100778</v>
      </c>
      <c r="AA5079">
        <v>17</v>
      </c>
      <c r="AB5079">
        <v>100780</v>
      </c>
      <c r="AC5079">
        <v>19</v>
      </c>
      <c r="AD5079">
        <v>100779</v>
      </c>
      <c r="AE5079">
        <v>20</v>
      </c>
      <c r="AF5079">
        <v>202599</v>
      </c>
      <c r="AG5079">
        <v>18</v>
      </c>
      <c r="AH5079" t="e">
        <f>VLOOKUP(AF5079,关卡难度线!B:H,11,0)</f>
        <v>#N/A</v>
      </c>
    </row>
    <row r="5080" spans="14:34">
      <c r="N5080" s="14">
        <v>100780</v>
      </c>
      <c r="O5080">
        <v>11</v>
      </c>
      <c r="P5080">
        <v>100779</v>
      </c>
      <c r="Q5080">
        <v>12</v>
      </c>
      <c r="R5080">
        <v>100779</v>
      </c>
      <c r="S5080">
        <v>13</v>
      </c>
      <c r="T5080">
        <v>100779</v>
      </c>
      <c r="U5080">
        <v>14</v>
      </c>
      <c r="V5080">
        <v>100779</v>
      </c>
      <c r="W5080">
        <v>15</v>
      </c>
      <c r="X5080">
        <v>100778</v>
      </c>
      <c r="Y5080">
        <v>16</v>
      </c>
      <c r="Z5080">
        <v>100779</v>
      </c>
      <c r="AA5080">
        <v>17</v>
      </c>
      <c r="AB5080">
        <v>100778</v>
      </c>
      <c r="AC5080">
        <v>19</v>
      </c>
      <c r="AD5080">
        <v>100780</v>
      </c>
      <c r="AE5080">
        <v>20</v>
      </c>
      <c r="AF5080">
        <v>202600</v>
      </c>
      <c r="AG5080">
        <v>18</v>
      </c>
      <c r="AH5080" t="e">
        <f>VLOOKUP(AF5080,关卡难度线!B:H,11,0)</f>
        <v>#N/A</v>
      </c>
    </row>
    <row r="5081" spans="14:34">
      <c r="N5081" s="14">
        <v>100781</v>
      </c>
      <c r="O5081">
        <v>11</v>
      </c>
      <c r="P5081">
        <v>100782</v>
      </c>
      <c r="Q5081">
        <v>12</v>
      </c>
      <c r="R5081">
        <v>100783</v>
      </c>
      <c r="S5081">
        <v>13</v>
      </c>
      <c r="T5081">
        <v>100781</v>
      </c>
      <c r="U5081">
        <v>14</v>
      </c>
      <c r="V5081">
        <v>100781</v>
      </c>
      <c r="W5081">
        <v>15</v>
      </c>
      <c r="X5081">
        <v>100781</v>
      </c>
      <c r="Y5081">
        <v>16</v>
      </c>
      <c r="Z5081">
        <v>100781</v>
      </c>
      <c r="AA5081">
        <v>17</v>
      </c>
      <c r="AB5081">
        <v>100782</v>
      </c>
      <c r="AC5081">
        <v>19</v>
      </c>
      <c r="AD5081">
        <v>100781</v>
      </c>
      <c r="AE5081">
        <v>20</v>
      </c>
      <c r="AF5081">
        <v>202601</v>
      </c>
      <c r="AG5081">
        <v>18</v>
      </c>
      <c r="AH5081" t="e">
        <f>VLOOKUP(AF5081,关卡难度线!B:H,11,0)</f>
        <v>#N/A</v>
      </c>
    </row>
    <row r="5082" spans="14:34">
      <c r="N5082" s="14">
        <v>100781</v>
      </c>
      <c r="O5082">
        <v>11</v>
      </c>
      <c r="P5082">
        <v>100782</v>
      </c>
      <c r="Q5082">
        <v>12</v>
      </c>
      <c r="R5082">
        <v>100781</v>
      </c>
      <c r="S5082">
        <v>13</v>
      </c>
      <c r="T5082">
        <v>100781</v>
      </c>
      <c r="U5082">
        <v>14</v>
      </c>
      <c r="V5082">
        <v>100781</v>
      </c>
      <c r="W5082">
        <v>15</v>
      </c>
      <c r="X5082">
        <v>100783</v>
      </c>
      <c r="Y5082">
        <v>16</v>
      </c>
      <c r="Z5082">
        <v>100782</v>
      </c>
      <c r="AA5082">
        <v>17</v>
      </c>
      <c r="AB5082">
        <v>100781</v>
      </c>
      <c r="AC5082">
        <v>19</v>
      </c>
      <c r="AD5082">
        <v>100781</v>
      </c>
      <c r="AE5082">
        <v>20</v>
      </c>
      <c r="AF5082">
        <v>202602</v>
      </c>
      <c r="AG5082">
        <v>18</v>
      </c>
      <c r="AH5082" t="e">
        <f>VLOOKUP(AF5082,关卡难度线!B:H,11,0)</f>
        <v>#N/A</v>
      </c>
    </row>
    <row r="5083" spans="14:34">
      <c r="N5083" s="14">
        <v>100783</v>
      </c>
      <c r="O5083">
        <v>11</v>
      </c>
      <c r="P5083">
        <v>100782</v>
      </c>
      <c r="Q5083">
        <v>12</v>
      </c>
      <c r="R5083">
        <v>100782</v>
      </c>
      <c r="S5083">
        <v>13</v>
      </c>
      <c r="T5083">
        <v>100782</v>
      </c>
      <c r="U5083">
        <v>14</v>
      </c>
      <c r="V5083">
        <v>100781</v>
      </c>
      <c r="W5083">
        <v>15</v>
      </c>
      <c r="X5083">
        <v>100783</v>
      </c>
      <c r="Y5083">
        <v>16</v>
      </c>
      <c r="Z5083">
        <v>100783</v>
      </c>
      <c r="AA5083">
        <v>17</v>
      </c>
      <c r="AB5083">
        <v>100782</v>
      </c>
      <c r="AC5083">
        <v>19</v>
      </c>
      <c r="AD5083">
        <v>100781</v>
      </c>
      <c r="AE5083">
        <v>20</v>
      </c>
      <c r="AF5083">
        <v>202603</v>
      </c>
      <c r="AG5083">
        <v>18</v>
      </c>
      <c r="AH5083" t="e">
        <f>VLOOKUP(AF5083,关卡难度线!B:H,11,0)</f>
        <v>#N/A</v>
      </c>
    </row>
    <row r="5084" spans="14:34">
      <c r="N5084" s="14">
        <v>100782</v>
      </c>
      <c r="O5084">
        <v>11</v>
      </c>
      <c r="P5084">
        <v>100783</v>
      </c>
      <c r="Q5084">
        <v>12</v>
      </c>
      <c r="R5084">
        <v>100783</v>
      </c>
      <c r="S5084">
        <v>13</v>
      </c>
      <c r="T5084">
        <v>100783</v>
      </c>
      <c r="U5084">
        <v>14</v>
      </c>
      <c r="V5084">
        <v>100783</v>
      </c>
      <c r="W5084">
        <v>15</v>
      </c>
      <c r="X5084">
        <v>100781</v>
      </c>
      <c r="Y5084">
        <v>16</v>
      </c>
      <c r="Z5084">
        <v>100783</v>
      </c>
      <c r="AA5084">
        <v>17</v>
      </c>
      <c r="AB5084">
        <v>100783</v>
      </c>
      <c r="AC5084">
        <v>19</v>
      </c>
      <c r="AD5084">
        <v>100781</v>
      </c>
      <c r="AE5084">
        <v>20</v>
      </c>
      <c r="AF5084">
        <v>202604</v>
      </c>
      <c r="AG5084">
        <v>18</v>
      </c>
      <c r="AH5084" t="e">
        <f>VLOOKUP(AF5084,关卡难度线!B:H,11,0)</f>
        <v>#N/A</v>
      </c>
    </row>
    <row r="5085" spans="14:34">
      <c r="N5085" s="14">
        <v>100781</v>
      </c>
      <c r="O5085">
        <v>11</v>
      </c>
      <c r="P5085">
        <v>100783</v>
      </c>
      <c r="Q5085">
        <v>12</v>
      </c>
      <c r="R5085">
        <v>100783</v>
      </c>
      <c r="S5085">
        <v>13</v>
      </c>
      <c r="T5085">
        <v>100783</v>
      </c>
      <c r="U5085">
        <v>14</v>
      </c>
      <c r="V5085">
        <v>100782</v>
      </c>
      <c r="W5085">
        <v>15</v>
      </c>
      <c r="X5085">
        <v>100783</v>
      </c>
      <c r="Y5085">
        <v>16</v>
      </c>
      <c r="Z5085">
        <v>100781</v>
      </c>
      <c r="AA5085">
        <v>17</v>
      </c>
      <c r="AB5085">
        <v>100783</v>
      </c>
      <c r="AC5085">
        <v>19</v>
      </c>
      <c r="AD5085">
        <v>100781</v>
      </c>
      <c r="AE5085">
        <v>20</v>
      </c>
      <c r="AF5085">
        <v>202605</v>
      </c>
      <c r="AG5085">
        <v>18</v>
      </c>
      <c r="AH5085" t="e">
        <f>VLOOKUP(AF5085,关卡难度线!B:H,11,0)</f>
        <v>#N/A</v>
      </c>
    </row>
    <row r="5086" spans="14:34">
      <c r="N5086" s="14">
        <v>100782</v>
      </c>
      <c r="O5086">
        <v>11</v>
      </c>
      <c r="P5086">
        <v>100782</v>
      </c>
      <c r="Q5086">
        <v>12</v>
      </c>
      <c r="R5086">
        <v>100783</v>
      </c>
      <c r="S5086">
        <v>13</v>
      </c>
      <c r="T5086">
        <v>100783</v>
      </c>
      <c r="U5086">
        <v>14</v>
      </c>
      <c r="V5086">
        <v>100782</v>
      </c>
      <c r="W5086">
        <v>15</v>
      </c>
      <c r="X5086">
        <v>100781</v>
      </c>
      <c r="Y5086">
        <v>16</v>
      </c>
      <c r="Z5086">
        <v>100782</v>
      </c>
      <c r="AA5086">
        <v>17</v>
      </c>
      <c r="AB5086">
        <v>100781</v>
      </c>
      <c r="AC5086">
        <v>19</v>
      </c>
      <c r="AD5086">
        <v>100781</v>
      </c>
      <c r="AE5086">
        <v>20</v>
      </c>
      <c r="AF5086">
        <v>202606</v>
      </c>
      <c r="AG5086">
        <v>18</v>
      </c>
      <c r="AH5086" t="e">
        <f>VLOOKUP(AF5086,关卡难度线!B:H,11,0)</f>
        <v>#N/A</v>
      </c>
    </row>
    <row r="5087" spans="14:34">
      <c r="N5087" s="14">
        <v>100783</v>
      </c>
      <c r="O5087">
        <v>11</v>
      </c>
      <c r="P5087">
        <v>100782</v>
      </c>
      <c r="Q5087">
        <v>12</v>
      </c>
      <c r="R5087">
        <v>100781</v>
      </c>
      <c r="S5087">
        <v>13</v>
      </c>
      <c r="T5087">
        <v>100783</v>
      </c>
      <c r="U5087">
        <v>14</v>
      </c>
      <c r="V5087">
        <v>100781</v>
      </c>
      <c r="W5087">
        <v>15</v>
      </c>
      <c r="X5087">
        <v>100782</v>
      </c>
      <c r="Y5087">
        <v>16</v>
      </c>
      <c r="Z5087">
        <v>100781</v>
      </c>
      <c r="AA5087">
        <v>17</v>
      </c>
      <c r="AB5087">
        <v>100781</v>
      </c>
      <c r="AC5087">
        <v>19</v>
      </c>
      <c r="AD5087">
        <v>100782</v>
      </c>
      <c r="AE5087">
        <v>20</v>
      </c>
      <c r="AF5087">
        <v>202607</v>
      </c>
      <c r="AG5087">
        <v>18</v>
      </c>
      <c r="AH5087" t="e">
        <f>VLOOKUP(AF5087,关卡难度线!B:H,11,0)</f>
        <v>#N/A</v>
      </c>
    </row>
    <row r="5088" spans="14:34">
      <c r="N5088" s="14">
        <v>100782</v>
      </c>
      <c r="O5088">
        <v>11</v>
      </c>
      <c r="P5088">
        <v>100781</v>
      </c>
      <c r="Q5088">
        <v>12</v>
      </c>
      <c r="R5088">
        <v>100783</v>
      </c>
      <c r="S5088">
        <v>13</v>
      </c>
      <c r="T5088">
        <v>100783</v>
      </c>
      <c r="U5088">
        <v>14</v>
      </c>
      <c r="V5088">
        <v>100782</v>
      </c>
      <c r="W5088">
        <v>15</v>
      </c>
      <c r="X5088">
        <v>100781</v>
      </c>
      <c r="Y5088">
        <v>16</v>
      </c>
      <c r="Z5088">
        <v>100783</v>
      </c>
      <c r="AA5088">
        <v>17</v>
      </c>
      <c r="AB5088">
        <v>100782</v>
      </c>
      <c r="AC5088">
        <v>19</v>
      </c>
      <c r="AD5088">
        <v>100783</v>
      </c>
      <c r="AE5088">
        <v>20</v>
      </c>
      <c r="AF5088">
        <v>202608</v>
      </c>
      <c r="AG5088">
        <v>18</v>
      </c>
      <c r="AH5088" t="e">
        <f>VLOOKUP(AF5088,关卡难度线!B:H,11,0)</f>
        <v>#N/A</v>
      </c>
    </row>
    <row r="5089" spans="14:34">
      <c r="N5089" s="14">
        <v>100783</v>
      </c>
      <c r="O5089">
        <v>11</v>
      </c>
      <c r="P5089">
        <v>100781</v>
      </c>
      <c r="Q5089">
        <v>12</v>
      </c>
      <c r="R5089">
        <v>100781</v>
      </c>
      <c r="S5089">
        <v>13</v>
      </c>
      <c r="T5089">
        <v>100781</v>
      </c>
      <c r="U5089">
        <v>14</v>
      </c>
      <c r="V5089">
        <v>100781</v>
      </c>
      <c r="W5089">
        <v>15</v>
      </c>
      <c r="X5089">
        <v>100782</v>
      </c>
      <c r="Y5089">
        <v>16</v>
      </c>
      <c r="Z5089">
        <v>100783</v>
      </c>
      <c r="AA5089">
        <v>17</v>
      </c>
      <c r="AB5089">
        <v>100782</v>
      </c>
      <c r="AC5089">
        <v>19</v>
      </c>
      <c r="AD5089">
        <v>100781</v>
      </c>
      <c r="AE5089">
        <v>20</v>
      </c>
      <c r="AF5089">
        <v>202609</v>
      </c>
      <c r="AG5089">
        <v>18</v>
      </c>
      <c r="AH5089" t="e">
        <f>VLOOKUP(AF5089,关卡难度线!B:H,11,0)</f>
        <v>#N/A</v>
      </c>
    </row>
    <row r="5090" spans="14:34">
      <c r="N5090" s="14">
        <v>100781</v>
      </c>
      <c r="O5090">
        <v>11</v>
      </c>
      <c r="P5090">
        <v>100781</v>
      </c>
      <c r="Q5090">
        <v>12</v>
      </c>
      <c r="R5090">
        <v>100783</v>
      </c>
      <c r="S5090">
        <v>13</v>
      </c>
      <c r="T5090">
        <v>100783</v>
      </c>
      <c r="U5090">
        <v>14</v>
      </c>
      <c r="V5090">
        <v>100783</v>
      </c>
      <c r="W5090">
        <v>15</v>
      </c>
      <c r="X5090">
        <v>100781</v>
      </c>
      <c r="Y5090">
        <v>16</v>
      </c>
      <c r="Z5090">
        <v>100783</v>
      </c>
      <c r="AA5090">
        <v>17</v>
      </c>
      <c r="AB5090">
        <v>100783</v>
      </c>
      <c r="AC5090">
        <v>19</v>
      </c>
      <c r="AD5090">
        <v>100782</v>
      </c>
      <c r="AE5090">
        <v>20</v>
      </c>
      <c r="AF5090">
        <v>202610</v>
      </c>
      <c r="AG5090">
        <v>18</v>
      </c>
      <c r="AH5090" t="e">
        <f>VLOOKUP(AF5090,关卡难度线!B:H,11,0)</f>
        <v>#N/A</v>
      </c>
    </row>
    <row r="5091" spans="14:34">
      <c r="N5091" s="14">
        <v>100781</v>
      </c>
      <c r="O5091">
        <v>11</v>
      </c>
      <c r="P5091">
        <v>100782</v>
      </c>
      <c r="Q5091">
        <v>12</v>
      </c>
      <c r="R5091">
        <v>100783</v>
      </c>
      <c r="S5091">
        <v>13</v>
      </c>
      <c r="T5091">
        <v>100781</v>
      </c>
      <c r="U5091">
        <v>14</v>
      </c>
      <c r="V5091">
        <v>100781</v>
      </c>
      <c r="W5091">
        <v>15</v>
      </c>
      <c r="X5091">
        <v>100781</v>
      </c>
      <c r="Y5091">
        <v>16</v>
      </c>
      <c r="Z5091">
        <v>100781</v>
      </c>
      <c r="AA5091">
        <v>17</v>
      </c>
      <c r="AB5091">
        <v>100782</v>
      </c>
      <c r="AC5091">
        <v>19</v>
      </c>
      <c r="AD5091">
        <v>100781</v>
      </c>
      <c r="AE5091">
        <v>20</v>
      </c>
      <c r="AF5091">
        <v>202601</v>
      </c>
      <c r="AG5091">
        <v>18</v>
      </c>
      <c r="AH5091" t="e">
        <f>VLOOKUP(AF5091,关卡难度线!B:H,11,0)</f>
        <v>#N/A</v>
      </c>
    </row>
    <row r="5092" spans="14:34">
      <c r="N5092" s="14">
        <v>100781</v>
      </c>
      <c r="O5092">
        <v>11</v>
      </c>
      <c r="P5092">
        <v>100782</v>
      </c>
      <c r="Q5092">
        <v>12</v>
      </c>
      <c r="R5092">
        <v>100781</v>
      </c>
      <c r="S5092">
        <v>13</v>
      </c>
      <c r="T5092">
        <v>100781</v>
      </c>
      <c r="U5092">
        <v>14</v>
      </c>
      <c r="V5092">
        <v>100781</v>
      </c>
      <c r="W5092">
        <v>15</v>
      </c>
      <c r="X5092">
        <v>100783</v>
      </c>
      <c r="Y5092">
        <v>16</v>
      </c>
      <c r="Z5092">
        <v>100782</v>
      </c>
      <c r="AA5092">
        <v>17</v>
      </c>
      <c r="AB5092">
        <v>100781</v>
      </c>
      <c r="AC5092">
        <v>19</v>
      </c>
      <c r="AD5092">
        <v>100781</v>
      </c>
      <c r="AE5092">
        <v>20</v>
      </c>
      <c r="AF5092">
        <v>202602</v>
      </c>
      <c r="AG5092">
        <v>18</v>
      </c>
      <c r="AH5092" t="e">
        <f>VLOOKUP(AF5092,关卡难度线!B:H,11,0)</f>
        <v>#N/A</v>
      </c>
    </row>
    <row r="5093" spans="14:34">
      <c r="N5093" s="14">
        <v>100783</v>
      </c>
      <c r="O5093">
        <v>11</v>
      </c>
      <c r="P5093">
        <v>100782</v>
      </c>
      <c r="Q5093">
        <v>12</v>
      </c>
      <c r="R5093">
        <v>100782</v>
      </c>
      <c r="S5093">
        <v>13</v>
      </c>
      <c r="T5093">
        <v>100782</v>
      </c>
      <c r="U5093">
        <v>14</v>
      </c>
      <c r="V5093">
        <v>100781</v>
      </c>
      <c r="W5093">
        <v>15</v>
      </c>
      <c r="X5093">
        <v>100783</v>
      </c>
      <c r="Y5093">
        <v>16</v>
      </c>
      <c r="Z5093">
        <v>100783</v>
      </c>
      <c r="AA5093">
        <v>17</v>
      </c>
      <c r="AB5093">
        <v>100782</v>
      </c>
      <c r="AC5093">
        <v>19</v>
      </c>
      <c r="AD5093">
        <v>100781</v>
      </c>
      <c r="AE5093">
        <v>20</v>
      </c>
      <c r="AF5093">
        <v>202603</v>
      </c>
      <c r="AG5093">
        <v>18</v>
      </c>
      <c r="AH5093" t="e">
        <f>VLOOKUP(AF5093,关卡难度线!B:H,11,0)</f>
        <v>#N/A</v>
      </c>
    </row>
    <row r="5094" spans="14:34">
      <c r="N5094" s="14">
        <v>100782</v>
      </c>
      <c r="O5094">
        <v>11</v>
      </c>
      <c r="P5094">
        <v>100783</v>
      </c>
      <c r="Q5094">
        <v>12</v>
      </c>
      <c r="R5094">
        <v>100783</v>
      </c>
      <c r="S5094">
        <v>13</v>
      </c>
      <c r="T5094">
        <v>100783</v>
      </c>
      <c r="U5094">
        <v>14</v>
      </c>
      <c r="V5094">
        <v>100783</v>
      </c>
      <c r="W5094">
        <v>15</v>
      </c>
      <c r="X5094">
        <v>100781</v>
      </c>
      <c r="Y5094">
        <v>16</v>
      </c>
      <c r="Z5094">
        <v>100783</v>
      </c>
      <c r="AA5094">
        <v>17</v>
      </c>
      <c r="AB5094">
        <v>100783</v>
      </c>
      <c r="AC5094">
        <v>19</v>
      </c>
      <c r="AD5094">
        <v>100781</v>
      </c>
      <c r="AE5094">
        <v>20</v>
      </c>
      <c r="AF5094">
        <v>202604</v>
      </c>
      <c r="AG5094">
        <v>18</v>
      </c>
      <c r="AH5094" t="e">
        <f>VLOOKUP(AF5094,关卡难度线!B:H,11,0)</f>
        <v>#N/A</v>
      </c>
    </row>
    <row r="5095" spans="14:34">
      <c r="N5095" s="14">
        <v>100781</v>
      </c>
      <c r="O5095">
        <v>11</v>
      </c>
      <c r="P5095">
        <v>100783</v>
      </c>
      <c r="Q5095">
        <v>12</v>
      </c>
      <c r="R5095">
        <v>100783</v>
      </c>
      <c r="S5095">
        <v>13</v>
      </c>
      <c r="T5095">
        <v>100783</v>
      </c>
      <c r="U5095">
        <v>14</v>
      </c>
      <c r="V5095">
        <v>100782</v>
      </c>
      <c r="W5095">
        <v>15</v>
      </c>
      <c r="X5095">
        <v>100783</v>
      </c>
      <c r="Y5095">
        <v>16</v>
      </c>
      <c r="Z5095">
        <v>100781</v>
      </c>
      <c r="AA5095">
        <v>17</v>
      </c>
      <c r="AB5095">
        <v>100783</v>
      </c>
      <c r="AC5095">
        <v>19</v>
      </c>
      <c r="AD5095">
        <v>100781</v>
      </c>
      <c r="AE5095">
        <v>20</v>
      </c>
      <c r="AF5095">
        <v>202605</v>
      </c>
      <c r="AG5095">
        <v>18</v>
      </c>
      <c r="AH5095" t="e">
        <f>VLOOKUP(AF5095,关卡难度线!B:H,11,0)</f>
        <v>#N/A</v>
      </c>
    </row>
    <row r="5096" spans="14:34">
      <c r="N5096" s="14">
        <v>100782</v>
      </c>
      <c r="O5096">
        <v>11</v>
      </c>
      <c r="P5096">
        <v>100782</v>
      </c>
      <c r="Q5096">
        <v>12</v>
      </c>
      <c r="R5096">
        <v>100783</v>
      </c>
      <c r="S5096">
        <v>13</v>
      </c>
      <c r="T5096">
        <v>100783</v>
      </c>
      <c r="U5096">
        <v>14</v>
      </c>
      <c r="V5096">
        <v>100782</v>
      </c>
      <c r="W5096">
        <v>15</v>
      </c>
      <c r="X5096">
        <v>100781</v>
      </c>
      <c r="Y5096">
        <v>16</v>
      </c>
      <c r="Z5096">
        <v>100782</v>
      </c>
      <c r="AA5096">
        <v>17</v>
      </c>
      <c r="AB5096">
        <v>100781</v>
      </c>
      <c r="AC5096">
        <v>19</v>
      </c>
      <c r="AD5096">
        <v>100781</v>
      </c>
      <c r="AE5096">
        <v>20</v>
      </c>
      <c r="AF5096">
        <v>202606</v>
      </c>
      <c r="AG5096">
        <v>18</v>
      </c>
      <c r="AH5096" t="e">
        <f>VLOOKUP(AF5096,关卡难度线!B:H,11,0)</f>
        <v>#N/A</v>
      </c>
    </row>
    <row r="5097" spans="14:34">
      <c r="N5097" s="14">
        <v>100783</v>
      </c>
      <c r="O5097">
        <v>11</v>
      </c>
      <c r="P5097">
        <v>100782</v>
      </c>
      <c r="Q5097">
        <v>12</v>
      </c>
      <c r="R5097">
        <v>100781</v>
      </c>
      <c r="S5097">
        <v>13</v>
      </c>
      <c r="T5097">
        <v>100783</v>
      </c>
      <c r="U5097">
        <v>14</v>
      </c>
      <c r="V5097">
        <v>100781</v>
      </c>
      <c r="W5097">
        <v>15</v>
      </c>
      <c r="X5097">
        <v>100782</v>
      </c>
      <c r="Y5097">
        <v>16</v>
      </c>
      <c r="Z5097">
        <v>100781</v>
      </c>
      <c r="AA5097">
        <v>17</v>
      </c>
      <c r="AB5097">
        <v>100781</v>
      </c>
      <c r="AC5097">
        <v>19</v>
      </c>
      <c r="AD5097">
        <v>100782</v>
      </c>
      <c r="AE5097">
        <v>20</v>
      </c>
      <c r="AF5097">
        <v>202607</v>
      </c>
      <c r="AG5097">
        <v>18</v>
      </c>
      <c r="AH5097" t="e">
        <f>VLOOKUP(AF5097,关卡难度线!B:H,11,0)</f>
        <v>#N/A</v>
      </c>
    </row>
    <row r="5098" spans="14:34">
      <c r="N5098" s="14">
        <v>100782</v>
      </c>
      <c r="O5098">
        <v>11</v>
      </c>
      <c r="P5098">
        <v>100781</v>
      </c>
      <c r="Q5098">
        <v>12</v>
      </c>
      <c r="R5098">
        <v>100783</v>
      </c>
      <c r="S5098">
        <v>13</v>
      </c>
      <c r="T5098">
        <v>100783</v>
      </c>
      <c r="U5098">
        <v>14</v>
      </c>
      <c r="V5098">
        <v>100782</v>
      </c>
      <c r="W5098">
        <v>15</v>
      </c>
      <c r="X5098">
        <v>100781</v>
      </c>
      <c r="Y5098">
        <v>16</v>
      </c>
      <c r="Z5098">
        <v>100783</v>
      </c>
      <c r="AA5098">
        <v>17</v>
      </c>
      <c r="AB5098">
        <v>100782</v>
      </c>
      <c r="AC5098">
        <v>19</v>
      </c>
      <c r="AD5098">
        <v>100783</v>
      </c>
      <c r="AE5098">
        <v>20</v>
      </c>
      <c r="AF5098">
        <v>202608</v>
      </c>
      <c r="AG5098">
        <v>18</v>
      </c>
      <c r="AH5098" t="e">
        <f>VLOOKUP(AF5098,关卡难度线!B:H,11,0)</f>
        <v>#N/A</v>
      </c>
    </row>
    <row r="5099" spans="14:34">
      <c r="N5099" s="14">
        <v>100783</v>
      </c>
      <c r="O5099">
        <v>11</v>
      </c>
      <c r="P5099">
        <v>100781</v>
      </c>
      <c r="Q5099">
        <v>12</v>
      </c>
      <c r="R5099">
        <v>100781</v>
      </c>
      <c r="S5099">
        <v>13</v>
      </c>
      <c r="T5099">
        <v>100781</v>
      </c>
      <c r="U5099">
        <v>14</v>
      </c>
      <c r="V5099">
        <v>100781</v>
      </c>
      <c r="W5099">
        <v>15</v>
      </c>
      <c r="X5099">
        <v>100782</v>
      </c>
      <c r="Y5099">
        <v>16</v>
      </c>
      <c r="Z5099">
        <v>100783</v>
      </c>
      <c r="AA5099">
        <v>17</v>
      </c>
      <c r="AB5099">
        <v>100782</v>
      </c>
      <c r="AC5099">
        <v>19</v>
      </c>
      <c r="AD5099">
        <v>100781</v>
      </c>
      <c r="AE5099">
        <v>20</v>
      </c>
      <c r="AF5099">
        <v>202609</v>
      </c>
      <c r="AG5099">
        <v>18</v>
      </c>
      <c r="AH5099" t="e">
        <f>VLOOKUP(AF5099,关卡难度线!B:H,11,0)</f>
        <v>#N/A</v>
      </c>
    </row>
    <row r="5100" spans="14:34">
      <c r="N5100" s="14">
        <v>100781</v>
      </c>
      <c r="O5100">
        <v>11</v>
      </c>
      <c r="P5100">
        <v>100781</v>
      </c>
      <c r="Q5100">
        <v>12</v>
      </c>
      <c r="R5100">
        <v>100783</v>
      </c>
      <c r="S5100">
        <v>13</v>
      </c>
      <c r="T5100">
        <v>100783</v>
      </c>
      <c r="U5100">
        <v>14</v>
      </c>
      <c r="V5100">
        <v>100783</v>
      </c>
      <c r="W5100">
        <v>15</v>
      </c>
      <c r="X5100">
        <v>100781</v>
      </c>
      <c r="Y5100">
        <v>16</v>
      </c>
      <c r="Z5100">
        <v>100783</v>
      </c>
      <c r="AA5100">
        <v>17</v>
      </c>
      <c r="AB5100">
        <v>100783</v>
      </c>
      <c r="AC5100">
        <v>19</v>
      </c>
      <c r="AD5100">
        <v>100782</v>
      </c>
      <c r="AE5100">
        <v>20</v>
      </c>
      <c r="AF5100">
        <v>202610</v>
      </c>
      <c r="AG5100">
        <v>18</v>
      </c>
      <c r="AH5100" t="e">
        <f>VLOOKUP(AF5100,关卡难度线!B:H,11,0)</f>
        <v>#N/A</v>
      </c>
    </row>
    <row r="5101" spans="14:34">
      <c r="N5101" s="14">
        <v>100786</v>
      </c>
      <c r="O5101">
        <v>11</v>
      </c>
      <c r="P5101">
        <v>100785</v>
      </c>
      <c r="Q5101">
        <v>12</v>
      </c>
      <c r="R5101">
        <v>100785</v>
      </c>
      <c r="S5101">
        <v>13</v>
      </c>
      <c r="T5101">
        <v>100786</v>
      </c>
      <c r="U5101">
        <v>14</v>
      </c>
      <c r="V5101">
        <v>100784</v>
      </c>
      <c r="W5101">
        <v>15</v>
      </c>
      <c r="X5101">
        <v>100786</v>
      </c>
      <c r="Y5101">
        <v>16</v>
      </c>
      <c r="Z5101">
        <v>100786</v>
      </c>
      <c r="AA5101">
        <v>17</v>
      </c>
      <c r="AB5101">
        <v>100785</v>
      </c>
      <c r="AC5101">
        <v>19</v>
      </c>
      <c r="AD5101">
        <v>100785</v>
      </c>
      <c r="AE5101">
        <v>20</v>
      </c>
      <c r="AF5101">
        <v>202611</v>
      </c>
      <c r="AG5101">
        <v>18</v>
      </c>
      <c r="AH5101" t="e">
        <f>VLOOKUP(AF5101,关卡难度线!B:H,11,0)</f>
        <v>#N/A</v>
      </c>
    </row>
    <row r="5102" spans="14:34">
      <c r="N5102" s="14">
        <v>100784</v>
      </c>
      <c r="O5102">
        <v>11</v>
      </c>
      <c r="P5102">
        <v>100785</v>
      </c>
      <c r="Q5102">
        <v>12</v>
      </c>
      <c r="R5102">
        <v>100784</v>
      </c>
      <c r="S5102">
        <v>13</v>
      </c>
      <c r="T5102">
        <v>100785</v>
      </c>
      <c r="U5102">
        <v>14</v>
      </c>
      <c r="V5102">
        <v>100786</v>
      </c>
      <c r="W5102">
        <v>15</v>
      </c>
      <c r="X5102">
        <v>100786</v>
      </c>
      <c r="Y5102">
        <v>16</v>
      </c>
      <c r="Z5102">
        <v>100785</v>
      </c>
      <c r="AA5102">
        <v>17</v>
      </c>
      <c r="AB5102">
        <v>100786</v>
      </c>
      <c r="AC5102">
        <v>19</v>
      </c>
      <c r="AD5102">
        <v>100785</v>
      </c>
      <c r="AE5102">
        <v>20</v>
      </c>
      <c r="AF5102">
        <v>202612</v>
      </c>
      <c r="AG5102">
        <v>18</v>
      </c>
      <c r="AH5102" t="e">
        <f>VLOOKUP(AF5102,关卡难度线!B:H,11,0)</f>
        <v>#N/A</v>
      </c>
    </row>
    <row r="5103" spans="14:34">
      <c r="N5103" s="14">
        <v>100786</v>
      </c>
      <c r="O5103">
        <v>11</v>
      </c>
      <c r="P5103">
        <v>100786</v>
      </c>
      <c r="Q5103">
        <v>12</v>
      </c>
      <c r="R5103">
        <v>100786</v>
      </c>
      <c r="S5103">
        <v>13</v>
      </c>
      <c r="T5103">
        <v>100786</v>
      </c>
      <c r="U5103">
        <v>14</v>
      </c>
      <c r="V5103">
        <v>100784</v>
      </c>
      <c r="W5103">
        <v>15</v>
      </c>
      <c r="X5103">
        <v>100784</v>
      </c>
      <c r="Y5103">
        <v>16</v>
      </c>
      <c r="Z5103">
        <v>100786</v>
      </c>
      <c r="AA5103">
        <v>17</v>
      </c>
      <c r="AB5103">
        <v>100786</v>
      </c>
      <c r="AC5103">
        <v>19</v>
      </c>
      <c r="AD5103">
        <v>100785</v>
      </c>
      <c r="AE5103">
        <v>20</v>
      </c>
      <c r="AF5103">
        <v>202613</v>
      </c>
      <c r="AG5103">
        <v>18</v>
      </c>
      <c r="AH5103" t="e">
        <f>VLOOKUP(AF5103,关卡难度线!B:H,11,0)</f>
        <v>#N/A</v>
      </c>
    </row>
    <row r="5104" spans="14:34">
      <c r="N5104" s="14">
        <v>100785</v>
      </c>
      <c r="O5104">
        <v>11</v>
      </c>
      <c r="P5104">
        <v>100785</v>
      </c>
      <c r="Q5104">
        <v>12</v>
      </c>
      <c r="R5104">
        <v>100786</v>
      </c>
      <c r="S5104">
        <v>13</v>
      </c>
      <c r="T5104">
        <v>100784</v>
      </c>
      <c r="U5104">
        <v>14</v>
      </c>
      <c r="V5104">
        <v>100786</v>
      </c>
      <c r="W5104">
        <v>15</v>
      </c>
      <c r="X5104">
        <v>100785</v>
      </c>
      <c r="Y5104">
        <v>16</v>
      </c>
      <c r="Z5104">
        <v>100785</v>
      </c>
      <c r="AA5104">
        <v>17</v>
      </c>
      <c r="AB5104">
        <v>100785</v>
      </c>
      <c r="AC5104">
        <v>19</v>
      </c>
      <c r="AD5104">
        <v>100784</v>
      </c>
      <c r="AE5104">
        <v>20</v>
      </c>
      <c r="AF5104">
        <v>202614</v>
      </c>
      <c r="AG5104">
        <v>18</v>
      </c>
      <c r="AH5104" t="e">
        <f>VLOOKUP(AF5104,关卡难度线!B:H,11,0)</f>
        <v>#N/A</v>
      </c>
    </row>
    <row r="5105" spans="14:34">
      <c r="N5105" s="14">
        <v>100786</v>
      </c>
      <c r="O5105">
        <v>11</v>
      </c>
      <c r="P5105">
        <v>100786</v>
      </c>
      <c r="Q5105">
        <v>12</v>
      </c>
      <c r="R5105">
        <v>100785</v>
      </c>
      <c r="S5105">
        <v>13</v>
      </c>
      <c r="T5105">
        <v>100785</v>
      </c>
      <c r="U5105">
        <v>14</v>
      </c>
      <c r="V5105">
        <v>100786</v>
      </c>
      <c r="W5105">
        <v>15</v>
      </c>
      <c r="X5105">
        <v>100786</v>
      </c>
      <c r="Y5105">
        <v>16</v>
      </c>
      <c r="Z5105">
        <v>100784</v>
      </c>
      <c r="AA5105">
        <v>17</v>
      </c>
      <c r="AB5105">
        <v>100786</v>
      </c>
      <c r="AC5105">
        <v>19</v>
      </c>
      <c r="AD5105">
        <v>100786</v>
      </c>
      <c r="AE5105">
        <v>20</v>
      </c>
      <c r="AF5105">
        <v>202615</v>
      </c>
      <c r="AG5105">
        <v>18</v>
      </c>
      <c r="AH5105" t="e">
        <f>VLOOKUP(AF5105,关卡难度线!B:H,11,0)</f>
        <v>#N/A</v>
      </c>
    </row>
    <row r="5106" spans="14:34">
      <c r="N5106" s="14">
        <v>100785</v>
      </c>
      <c r="O5106">
        <v>11</v>
      </c>
      <c r="P5106">
        <v>100785</v>
      </c>
      <c r="Q5106">
        <v>12</v>
      </c>
      <c r="R5106">
        <v>100786</v>
      </c>
      <c r="S5106">
        <v>13</v>
      </c>
      <c r="T5106">
        <v>100786</v>
      </c>
      <c r="U5106">
        <v>14</v>
      </c>
      <c r="V5106">
        <v>100784</v>
      </c>
      <c r="W5106">
        <v>15</v>
      </c>
      <c r="X5106">
        <v>100785</v>
      </c>
      <c r="Y5106">
        <v>16</v>
      </c>
      <c r="Z5106">
        <v>100786</v>
      </c>
      <c r="AA5106">
        <v>17</v>
      </c>
      <c r="AB5106">
        <v>100785</v>
      </c>
      <c r="AC5106">
        <v>19</v>
      </c>
      <c r="AD5106">
        <v>100784</v>
      </c>
      <c r="AE5106">
        <v>20</v>
      </c>
      <c r="AF5106">
        <v>202616</v>
      </c>
      <c r="AG5106">
        <v>18</v>
      </c>
      <c r="AH5106" t="e">
        <f>VLOOKUP(AF5106,关卡难度线!B:H,11,0)</f>
        <v>#N/A</v>
      </c>
    </row>
    <row r="5107" spans="14:34">
      <c r="N5107" s="14">
        <v>100785</v>
      </c>
      <c r="O5107">
        <v>11</v>
      </c>
      <c r="P5107">
        <v>100785</v>
      </c>
      <c r="Q5107">
        <v>12</v>
      </c>
      <c r="R5107">
        <v>100784</v>
      </c>
      <c r="S5107">
        <v>13</v>
      </c>
      <c r="T5107">
        <v>100784</v>
      </c>
      <c r="U5107">
        <v>14</v>
      </c>
      <c r="V5107">
        <v>100785</v>
      </c>
      <c r="W5107">
        <v>15</v>
      </c>
      <c r="X5107">
        <v>100784</v>
      </c>
      <c r="Y5107">
        <v>16</v>
      </c>
      <c r="Z5107">
        <v>100785</v>
      </c>
      <c r="AA5107">
        <v>17</v>
      </c>
      <c r="AB5107">
        <v>100785</v>
      </c>
      <c r="AC5107">
        <v>19</v>
      </c>
      <c r="AD5107">
        <v>100785</v>
      </c>
      <c r="AE5107">
        <v>20</v>
      </c>
      <c r="AF5107">
        <v>202617</v>
      </c>
      <c r="AG5107">
        <v>18</v>
      </c>
      <c r="AH5107" t="e">
        <f>VLOOKUP(AF5107,关卡难度线!B:H,11,0)</f>
        <v>#N/A</v>
      </c>
    </row>
    <row r="5108" spans="14:34">
      <c r="N5108" s="14">
        <v>100785</v>
      </c>
      <c r="O5108">
        <v>11</v>
      </c>
      <c r="P5108">
        <v>100784</v>
      </c>
      <c r="Q5108">
        <v>12</v>
      </c>
      <c r="R5108">
        <v>100784</v>
      </c>
      <c r="S5108">
        <v>13</v>
      </c>
      <c r="T5108">
        <v>100784</v>
      </c>
      <c r="U5108">
        <v>14</v>
      </c>
      <c r="V5108">
        <v>100784</v>
      </c>
      <c r="W5108">
        <v>15</v>
      </c>
      <c r="X5108">
        <v>100786</v>
      </c>
      <c r="Y5108">
        <v>16</v>
      </c>
      <c r="Z5108">
        <v>100785</v>
      </c>
      <c r="AA5108">
        <v>17</v>
      </c>
      <c r="AB5108">
        <v>100785</v>
      </c>
      <c r="AC5108">
        <v>19</v>
      </c>
      <c r="AD5108">
        <v>100785</v>
      </c>
      <c r="AE5108">
        <v>20</v>
      </c>
      <c r="AF5108">
        <v>202618</v>
      </c>
      <c r="AG5108">
        <v>18</v>
      </c>
      <c r="AH5108" t="e">
        <f>VLOOKUP(AF5108,关卡难度线!B:H,11,0)</f>
        <v>#N/A</v>
      </c>
    </row>
    <row r="5109" spans="14:34">
      <c r="N5109" s="14">
        <v>100785</v>
      </c>
      <c r="O5109">
        <v>11</v>
      </c>
      <c r="P5109">
        <v>100786</v>
      </c>
      <c r="Q5109">
        <v>12</v>
      </c>
      <c r="R5109">
        <v>100786</v>
      </c>
      <c r="S5109">
        <v>13</v>
      </c>
      <c r="T5109">
        <v>100786</v>
      </c>
      <c r="U5109">
        <v>14</v>
      </c>
      <c r="V5109">
        <v>100785</v>
      </c>
      <c r="W5109">
        <v>15</v>
      </c>
      <c r="X5109">
        <v>100785</v>
      </c>
      <c r="Y5109">
        <v>16</v>
      </c>
      <c r="Z5109">
        <v>100786</v>
      </c>
      <c r="AA5109">
        <v>17</v>
      </c>
      <c r="AB5109">
        <v>100785</v>
      </c>
      <c r="AC5109">
        <v>19</v>
      </c>
      <c r="AD5109">
        <v>100785</v>
      </c>
      <c r="AE5109">
        <v>20</v>
      </c>
      <c r="AF5109">
        <v>202619</v>
      </c>
      <c r="AG5109">
        <v>18</v>
      </c>
      <c r="AH5109" t="e">
        <f>VLOOKUP(AF5109,关卡难度线!B:H,11,0)</f>
        <v>#N/A</v>
      </c>
    </row>
    <row r="5110" spans="14:34">
      <c r="N5110" s="14">
        <v>100786</v>
      </c>
      <c r="O5110">
        <v>11</v>
      </c>
      <c r="P5110">
        <v>100785</v>
      </c>
      <c r="Q5110">
        <v>12</v>
      </c>
      <c r="R5110">
        <v>100784</v>
      </c>
      <c r="S5110">
        <v>13</v>
      </c>
      <c r="T5110">
        <v>100786</v>
      </c>
      <c r="U5110">
        <v>14</v>
      </c>
      <c r="V5110">
        <v>100785</v>
      </c>
      <c r="W5110">
        <v>15</v>
      </c>
      <c r="X5110">
        <v>100786</v>
      </c>
      <c r="Y5110">
        <v>16</v>
      </c>
      <c r="Z5110">
        <v>100786</v>
      </c>
      <c r="AA5110">
        <v>17</v>
      </c>
      <c r="AB5110">
        <v>100784</v>
      </c>
      <c r="AC5110">
        <v>19</v>
      </c>
      <c r="AD5110">
        <v>100785</v>
      </c>
      <c r="AE5110">
        <v>20</v>
      </c>
      <c r="AF5110">
        <v>202620</v>
      </c>
      <c r="AG5110">
        <v>18</v>
      </c>
      <c r="AH5110" t="e">
        <f>VLOOKUP(AF5110,关卡难度线!B:H,11,0)</f>
        <v>#N/A</v>
      </c>
    </row>
    <row r="5111" spans="14:34">
      <c r="N5111" s="14">
        <v>100786</v>
      </c>
      <c r="O5111">
        <v>11</v>
      </c>
      <c r="P5111">
        <v>100785</v>
      </c>
      <c r="Q5111">
        <v>12</v>
      </c>
      <c r="R5111">
        <v>100785</v>
      </c>
      <c r="S5111">
        <v>13</v>
      </c>
      <c r="T5111">
        <v>100786</v>
      </c>
      <c r="U5111">
        <v>14</v>
      </c>
      <c r="V5111">
        <v>100784</v>
      </c>
      <c r="W5111">
        <v>15</v>
      </c>
      <c r="X5111">
        <v>100786</v>
      </c>
      <c r="Y5111">
        <v>16</v>
      </c>
      <c r="Z5111">
        <v>100786</v>
      </c>
      <c r="AA5111">
        <v>17</v>
      </c>
      <c r="AB5111">
        <v>100785</v>
      </c>
      <c r="AC5111">
        <v>19</v>
      </c>
      <c r="AD5111">
        <v>100785</v>
      </c>
      <c r="AE5111">
        <v>20</v>
      </c>
      <c r="AF5111">
        <v>202611</v>
      </c>
      <c r="AG5111">
        <v>18</v>
      </c>
      <c r="AH5111" t="e">
        <f>VLOOKUP(AF5111,关卡难度线!B:H,11,0)</f>
        <v>#N/A</v>
      </c>
    </row>
    <row r="5112" spans="14:34">
      <c r="N5112" s="14">
        <v>100784</v>
      </c>
      <c r="O5112">
        <v>11</v>
      </c>
      <c r="P5112">
        <v>100785</v>
      </c>
      <c r="Q5112">
        <v>12</v>
      </c>
      <c r="R5112">
        <v>100784</v>
      </c>
      <c r="S5112">
        <v>13</v>
      </c>
      <c r="T5112">
        <v>100785</v>
      </c>
      <c r="U5112">
        <v>14</v>
      </c>
      <c r="V5112">
        <v>100786</v>
      </c>
      <c r="W5112">
        <v>15</v>
      </c>
      <c r="X5112">
        <v>100786</v>
      </c>
      <c r="Y5112">
        <v>16</v>
      </c>
      <c r="Z5112">
        <v>100785</v>
      </c>
      <c r="AA5112">
        <v>17</v>
      </c>
      <c r="AB5112">
        <v>100786</v>
      </c>
      <c r="AC5112">
        <v>19</v>
      </c>
      <c r="AD5112">
        <v>100785</v>
      </c>
      <c r="AE5112">
        <v>20</v>
      </c>
      <c r="AF5112">
        <v>202612</v>
      </c>
      <c r="AG5112">
        <v>18</v>
      </c>
      <c r="AH5112" t="e">
        <f>VLOOKUP(AF5112,关卡难度线!B:H,11,0)</f>
        <v>#N/A</v>
      </c>
    </row>
    <row r="5113" spans="14:34">
      <c r="N5113" s="14">
        <v>100786</v>
      </c>
      <c r="O5113">
        <v>11</v>
      </c>
      <c r="P5113">
        <v>100786</v>
      </c>
      <c r="Q5113">
        <v>12</v>
      </c>
      <c r="R5113">
        <v>100786</v>
      </c>
      <c r="S5113">
        <v>13</v>
      </c>
      <c r="T5113">
        <v>100786</v>
      </c>
      <c r="U5113">
        <v>14</v>
      </c>
      <c r="V5113">
        <v>100784</v>
      </c>
      <c r="W5113">
        <v>15</v>
      </c>
      <c r="X5113">
        <v>100784</v>
      </c>
      <c r="Y5113">
        <v>16</v>
      </c>
      <c r="Z5113">
        <v>100786</v>
      </c>
      <c r="AA5113">
        <v>17</v>
      </c>
      <c r="AB5113">
        <v>100786</v>
      </c>
      <c r="AC5113">
        <v>19</v>
      </c>
      <c r="AD5113">
        <v>100785</v>
      </c>
      <c r="AE5113">
        <v>20</v>
      </c>
      <c r="AF5113">
        <v>202613</v>
      </c>
      <c r="AG5113">
        <v>18</v>
      </c>
      <c r="AH5113" t="e">
        <f>VLOOKUP(AF5113,关卡难度线!B:H,11,0)</f>
        <v>#N/A</v>
      </c>
    </row>
    <row r="5114" spans="14:34">
      <c r="N5114" s="14">
        <v>100785</v>
      </c>
      <c r="O5114">
        <v>11</v>
      </c>
      <c r="P5114">
        <v>100785</v>
      </c>
      <c r="Q5114">
        <v>12</v>
      </c>
      <c r="R5114">
        <v>100786</v>
      </c>
      <c r="S5114">
        <v>13</v>
      </c>
      <c r="T5114">
        <v>100784</v>
      </c>
      <c r="U5114">
        <v>14</v>
      </c>
      <c r="V5114">
        <v>100786</v>
      </c>
      <c r="W5114">
        <v>15</v>
      </c>
      <c r="X5114">
        <v>100785</v>
      </c>
      <c r="Y5114">
        <v>16</v>
      </c>
      <c r="Z5114">
        <v>100785</v>
      </c>
      <c r="AA5114">
        <v>17</v>
      </c>
      <c r="AB5114">
        <v>100785</v>
      </c>
      <c r="AC5114">
        <v>19</v>
      </c>
      <c r="AD5114">
        <v>100784</v>
      </c>
      <c r="AE5114">
        <v>20</v>
      </c>
      <c r="AF5114">
        <v>202614</v>
      </c>
      <c r="AG5114">
        <v>18</v>
      </c>
      <c r="AH5114" t="e">
        <f>VLOOKUP(AF5114,关卡难度线!B:H,11,0)</f>
        <v>#N/A</v>
      </c>
    </row>
    <row r="5115" spans="14:34">
      <c r="N5115" s="14">
        <v>100786</v>
      </c>
      <c r="O5115">
        <v>11</v>
      </c>
      <c r="P5115">
        <v>100786</v>
      </c>
      <c r="Q5115">
        <v>12</v>
      </c>
      <c r="R5115">
        <v>100785</v>
      </c>
      <c r="S5115">
        <v>13</v>
      </c>
      <c r="T5115">
        <v>100785</v>
      </c>
      <c r="U5115">
        <v>14</v>
      </c>
      <c r="V5115">
        <v>100786</v>
      </c>
      <c r="W5115">
        <v>15</v>
      </c>
      <c r="X5115">
        <v>100786</v>
      </c>
      <c r="Y5115">
        <v>16</v>
      </c>
      <c r="Z5115">
        <v>100784</v>
      </c>
      <c r="AA5115">
        <v>17</v>
      </c>
      <c r="AB5115">
        <v>100786</v>
      </c>
      <c r="AC5115">
        <v>19</v>
      </c>
      <c r="AD5115">
        <v>100786</v>
      </c>
      <c r="AE5115">
        <v>20</v>
      </c>
      <c r="AF5115">
        <v>202615</v>
      </c>
      <c r="AG5115">
        <v>18</v>
      </c>
      <c r="AH5115" t="e">
        <f>VLOOKUP(AF5115,关卡难度线!B:H,11,0)</f>
        <v>#N/A</v>
      </c>
    </row>
    <row r="5116" spans="14:34">
      <c r="N5116" s="14">
        <v>100785</v>
      </c>
      <c r="O5116">
        <v>11</v>
      </c>
      <c r="P5116">
        <v>100785</v>
      </c>
      <c r="Q5116">
        <v>12</v>
      </c>
      <c r="R5116">
        <v>100786</v>
      </c>
      <c r="S5116">
        <v>13</v>
      </c>
      <c r="T5116">
        <v>100786</v>
      </c>
      <c r="U5116">
        <v>14</v>
      </c>
      <c r="V5116">
        <v>100784</v>
      </c>
      <c r="W5116">
        <v>15</v>
      </c>
      <c r="X5116">
        <v>100785</v>
      </c>
      <c r="Y5116">
        <v>16</v>
      </c>
      <c r="Z5116">
        <v>100786</v>
      </c>
      <c r="AA5116">
        <v>17</v>
      </c>
      <c r="AB5116">
        <v>100785</v>
      </c>
      <c r="AC5116">
        <v>19</v>
      </c>
      <c r="AD5116">
        <v>100784</v>
      </c>
      <c r="AE5116">
        <v>20</v>
      </c>
      <c r="AF5116">
        <v>202616</v>
      </c>
      <c r="AG5116">
        <v>18</v>
      </c>
      <c r="AH5116" t="e">
        <f>VLOOKUP(AF5116,关卡难度线!B:H,11,0)</f>
        <v>#N/A</v>
      </c>
    </row>
    <row r="5117" spans="14:34">
      <c r="N5117" s="14">
        <v>100785</v>
      </c>
      <c r="O5117">
        <v>11</v>
      </c>
      <c r="P5117">
        <v>100785</v>
      </c>
      <c r="Q5117">
        <v>12</v>
      </c>
      <c r="R5117">
        <v>100784</v>
      </c>
      <c r="S5117">
        <v>13</v>
      </c>
      <c r="T5117">
        <v>100784</v>
      </c>
      <c r="U5117">
        <v>14</v>
      </c>
      <c r="V5117">
        <v>100785</v>
      </c>
      <c r="W5117">
        <v>15</v>
      </c>
      <c r="X5117">
        <v>100784</v>
      </c>
      <c r="Y5117">
        <v>16</v>
      </c>
      <c r="Z5117">
        <v>100785</v>
      </c>
      <c r="AA5117">
        <v>17</v>
      </c>
      <c r="AB5117">
        <v>100785</v>
      </c>
      <c r="AC5117">
        <v>19</v>
      </c>
      <c r="AD5117">
        <v>100785</v>
      </c>
      <c r="AE5117">
        <v>20</v>
      </c>
      <c r="AF5117">
        <v>202617</v>
      </c>
      <c r="AG5117">
        <v>18</v>
      </c>
      <c r="AH5117" t="e">
        <f>VLOOKUP(AF5117,关卡难度线!B:H,11,0)</f>
        <v>#N/A</v>
      </c>
    </row>
    <row r="5118" spans="14:34">
      <c r="N5118" s="14">
        <v>100785</v>
      </c>
      <c r="O5118">
        <v>11</v>
      </c>
      <c r="P5118">
        <v>100784</v>
      </c>
      <c r="Q5118">
        <v>12</v>
      </c>
      <c r="R5118">
        <v>100784</v>
      </c>
      <c r="S5118">
        <v>13</v>
      </c>
      <c r="T5118">
        <v>100784</v>
      </c>
      <c r="U5118">
        <v>14</v>
      </c>
      <c r="V5118">
        <v>100784</v>
      </c>
      <c r="W5118">
        <v>15</v>
      </c>
      <c r="X5118">
        <v>100786</v>
      </c>
      <c r="Y5118">
        <v>16</v>
      </c>
      <c r="Z5118">
        <v>100785</v>
      </c>
      <c r="AA5118">
        <v>17</v>
      </c>
      <c r="AB5118">
        <v>100785</v>
      </c>
      <c r="AC5118">
        <v>19</v>
      </c>
      <c r="AD5118">
        <v>100785</v>
      </c>
      <c r="AE5118">
        <v>20</v>
      </c>
      <c r="AF5118">
        <v>202618</v>
      </c>
      <c r="AG5118">
        <v>18</v>
      </c>
      <c r="AH5118" t="e">
        <f>VLOOKUP(AF5118,关卡难度线!B:H,11,0)</f>
        <v>#N/A</v>
      </c>
    </row>
    <row r="5119" spans="14:34">
      <c r="N5119" s="14">
        <v>100785</v>
      </c>
      <c r="O5119">
        <v>11</v>
      </c>
      <c r="P5119">
        <v>100786</v>
      </c>
      <c r="Q5119">
        <v>12</v>
      </c>
      <c r="R5119">
        <v>100786</v>
      </c>
      <c r="S5119">
        <v>13</v>
      </c>
      <c r="T5119">
        <v>100786</v>
      </c>
      <c r="U5119">
        <v>14</v>
      </c>
      <c r="V5119">
        <v>100785</v>
      </c>
      <c r="W5119">
        <v>15</v>
      </c>
      <c r="X5119">
        <v>100785</v>
      </c>
      <c r="Y5119">
        <v>16</v>
      </c>
      <c r="Z5119">
        <v>100786</v>
      </c>
      <c r="AA5119">
        <v>17</v>
      </c>
      <c r="AB5119">
        <v>100785</v>
      </c>
      <c r="AC5119">
        <v>19</v>
      </c>
      <c r="AD5119">
        <v>100785</v>
      </c>
      <c r="AE5119">
        <v>20</v>
      </c>
      <c r="AF5119">
        <v>202619</v>
      </c>
      <c r="AG5119">
        <v>18</v>
      </c>
      <c r="AH5119" t="e">
        <f>VLOOKUP(AF5119,关卡难度线!B:H,11,0)</f>
        <v>#N/A</v>
      </c>
    </row>
    <row r="5120" spans="14:34">
      <c r="N5120" s="14">
        <v>100786</v>
      </c>
      <c r="O5120">
        <v>11</v>
      </c>
      <c r="P5120">
        <v>100785</v>
      </c>
      <c r="Q5120">
        <v>12</v>
      </c>
      <c r="R5120">
        <v>100784</v>
      </c>
      <c r="S5120">
        <v>13</v>
      </c>
      <c r="T5120">
        <v>100786</v>
      </c>
      <c r="U5120">
        <v>14</v>
      </c>
      <c r="V5120">
        <v>100785</v>
      </c>
      <c r="W5120">
        <v>15</v>
      </c>
      <c r="X5120">
        <v>100786</v>
      </c>
      <c r="Y5120">
        <v>16</v>
      </c>
      <c r="Z5120">
        <v>100786</v>
      </c>
      <c r="AA5120">
        <v>17</v>
      </c>
      <c r="AB5120">
        <v>100784</v>
      </c>
      <c r="AC5120">
        <v>19</v>
      </c>
      <c r="AD5120">
        <v>100785</v>
      </c>
      <c r="AE5120">
        <v>20</v>
      </c>
      <c r="AF5120">
        <v>202620</v>
      </c>
      <c r="AG5120">
        <v>18</v>
      </c>
      <c r="AH5120" t="e">
        <f>VLOOKUP(AF5120,关卡难度线!B:H,11,0)</f>
        <v>#N/A</v>
      </c>
    </row>
    <row r="5121" spans="14:34">
      <c r="N5121" s="14">
        <v>100788</v>
      </c>
      <c r="O5121">
        <v>11</v>
      </c>
      <c r="P5121">
        <v>100789</v>
      </c>
      <c r="Q5121">
        <v>12</v>
      </c>
      <c r="R5121">
        <v>100789</v>
      </c>
      <c r="S5121">
        <v>13</v>
      </c>
      <c r="T5121">
        <v>100789</v>
      </c>
      <c r="U5121">
        <v>14</v>
      </c>
      <c r="V5121">
        <v>100788</v>
      </c>
      <c r="W5121">
        <v>15</v>
      </c>
      <c r="X5121">
        <v>100788</v>
      </c>
      <c r="Y5121">
        <v>16</v>
      </c>
      <c r="Z5121">
        <v>100788</v>
      </c>
      <c r="AA5121">
        <v>17</v>
      </c>
      <c r="AB5121">
        <v>100787</v>
      </c>
      <c r="AC5121">
        <v>19</v>
      </c>
      <c r="AD5121">
        <v>100789</v>
      </c>
      <c r="AE5121">
        <v>20</v>
      </c>
      <c r="AF5121">
        <v>202621</v>
      </c>
      <c r="AG5121">
        <v>18</v>
      </c>
      <c r="AH5121" t="e">
        <f>VLOOKUP(AF5121,关卡难度线!B:H,11,0)</f>
        <v>#N/A</v>
      </c>
    </row>
    <row r="5122" spans="14:34">
      <c r="N5122" s="14">
        <v>100787</v>
      </c>
      <c r="O5122">
        <v>11</v>
      </c>
      <c r="P5122">
        <v>100787</v>
      </c>
      <c r="Q5122">
        <v>12</v>
      </c>
      <c r="R5122">
        <v>100789</v>
      </c>
      <c r="S5122">
        <v>13</v>
      </c>
      <c r="T5122">
        <v>100788</v>
      </c>
      <c r="U5122">
        <v>14</v>
      </c>
      <c r="V5122">
        <v>100789</v>
      </c>
      <c r="W5122">
        <v>15</v>
      </c>
      <c r="X5122">
        <v>100789</v>
      </c>
      <c r="Y5122">
        <v>16</v>
      </c>
      <c r="Z5122">
        <v>100787</v>
      </c>
      <c r="AA5122">
        <v>17</v>
      </c>
      <c r="AB5122">
        <v>100788</v>
      </c>
      <c r="AC5122">
        <v>19</v>
      </c>
      <c r="AD5122">
        <v>100788</v>
      </c>
      <c r="AE5122">
        <v>20</v>
      </c>
      <c r="AF5122">
        <v>202622</v>
      </c>
      <c r="AG5122">
        <v>18</v>
      </c>
      <c r="AH5122" t="e">
        <f>VLOOKUP(AF5122,关卡难度线!B:H,11,0)</f>
        <v>#N/A</v>
      </c>
    </row>
    <row r="5123" spans="14:34">
      <c r="N5123" s="14">
        <v>100787</v>
      </c>
      <c r="O5123">
        <v>11</v>
      </c>
      <c r="P5123">
        <v>100787</v>
      </c>
      <c r="Q5123">
        <v>12</v>
      </c>
      <c r="R5123">
        <v>100789</v>
      </c>
      <c r="S5123">
        <v>13</v>
      </c>
      <c r="T5123">
        <v>100787</v>
      </c>
      <c r="U5123">
        <v>14</v>
      </c>
      <c r="V5123">
        <v>100789</v>
      </c>
      <c r="W5123">
        <v>15</v>
      </c>
      <c r="X5123">
        <v>100789</v>
      </c>
      <c r="Y5123">
        <v>16</v>
      </c>
      <c r="Z5123">
        <v>100789</v>
      </c>
      <c r="AA5123">
        <v>17</v>
      </c>
      <c r="AB5123">
        <v>100789</v>
      </c>
      <c r="AC5123">
        <v>19</v>
      </c>
      <c r="AD5123">
        <v>100788</v>
      </c>
      <c r="AE5123">
        <v>20</v>
      </c>
      <c r="AF5123">
        <v>202623</v>
      </c>
      <c r="AG5123">
        <v>18</v>
      </c>
      <c r="AH5123" t="e">
        <f>VLOOKUP(AF5123,关卡难度线!B:H,11,0)</f>
        <v>#N/A</v>
      </c>
    </row>
    <row r="5124" spans="14:34">
      <c r="N5124" s="14">
        <v>100789</v>
      </c>
      <c r="O5124">
        <v>11</v>
      </c>
      <c r="P5124">
        <v>100789</v>
      </c>
      <c r="Q5124">
        <v>12</v>
      </c>
      <c r="R5124">
        <v>100789</v>
      </c>
      <c r="S5124">
        <v>13</v>
      </c>
      <c r="T5124">
        <v>100788</v>
      </c>
      <c r="U5124">
        <v>14</v>
      </c>
      <c r="V5124">
        <v>100788</v>
      </c>
      <c r="W5124">
        <v>15</v>
      </c>
      <c r="X5124">
        <v>100789</v>
      </c>
      <c r="Y5124">
        <v>16</v>
      </c>
      <c r="Z5124">
        <v>100788</v>
      </c>
      <c r="AA5124">
        <v>17</v>
      </c>
      <c r="AB5124">
        <v>100787</v>
      </c>
      <c r="AC5124">
        <v>19</v>
      </c>
      <c r="AD5124">
        <v>100788</v>
      </c>
      <c r="AE5124">
        <v>20</v>
      </c>
      <c r="AF5124">
        <v>202624</v>
      </c>
      <c r="AG5124">
        <v>18</v>
      </c>
      <c r="AH5124" t="e">
        <f>VLOOKUP(AF5124,关卡难度线!B:H,11,0)</f>
        <v>#N/A</v>
      </c>
    </row>
    <row r="5125" spans="14:34">
      <c r="N5125" s="14">
        <v>100787</v>
      </c>
      <c r="O5125">
        <v>11</v>
      </c>
      <c r="P5125">
        <v>100787</v>
      </c>
      <c r="Q5125">
        <v>12</v>
      </c>
      <c r="R5125">
        <v>100788</v>
      </c>
      <c r="S5125">
        <v>13</v>
      </c>
      <c r="T5125">
        <v>100789</v>
      </c>
      <c r="U5125">
        <v>14</v>
      </c>
      <c r="V5125">
        <v>100788</v>
      </c>
      <c r="W5125">
        <v>15</v>
      </c>
      <c r="X5125">
        <v>100788</v>
      </c>
      <c r="Y5125">
        <v>16</v>
      </c>
      <c r="Z5125">
        <v>100787</v>
      </c>
      <c r="AA5125">
        <v>17</v>
      </c>
      <c r="AB5125">
        <v>100787</v>
      </c>
      <c r="AC5125">
        <v>19</v>
      </c>
      <c r="AD5125">
        <v>100787</v>
      </c>
      <c r="AE5125">
        <v>20</v>
      </c>
      <c r="AF5125">
        <v>202625</v>
      </c>
      <c r="AG5125">
        <v>18</v>
      </c>
      <c r="AH5125" t="e">
        <f>VLOOKUP(AF5125,关卡难度线!B:H,11,0)</f>
        <v>#N/A</v>
      </c>
    </row>
    <row r="5126" spans="14:34">
      <c r="N5126" s="14">
        <v>100787</v>
      </c>
      <c r="O5126">
        <v>11</v>
      </c>
      <c r="P5126">
        <v>100789</v>
      </c>
      <c r="Q5126">
        <v>12</v>
      </c>
      <c r="R5126">
        <v>100789</v>
      </c>
      <c r="S5126">
        <v>13</v>
      </c>
      <c r="T5126">
        <v>100788</v>
      </c>
      <c r="U5126">
        <v>14</v>
      </c>
      <c r="V5126">
        <v>100787</v>
      </c>
      <c r="W5126">
        <v>15</v>
      </c>
      <c r="X5126">
        <v>100787</v>
      </c>
      <c r="Y5126">
        <v>16</v>
      </c>
      <c r="Z5126">
        <v>100787</v>
      </c>
      <c r="AA5126">
        <v>17</v>
      </c>
      <c r="AB5126">
        <v>100787</v>
      </c>
      <c r="AC5126">
        <v>19</v>
      </c>
      <c r="AD5126">
        <v>100789</v>
      </c>
      <c r="AE5126">
        <v>20</v>
      </c>
      <c r="AF5126">
        <v>202626</v>
      </c>
      <c r="AG5126">
        <v>18</v>
      </c>
      <c r="AH5126" t="e">
        <f>VLOOKUP(AF5126,关卡难度线!B:H,11,0)</f>
        <v>#N/A</v>
      </c>
    </row>
    <row r="5127" spans="14:34">
      <c r="N5127" s="14">
        <v>100788</v>
      </c>
      <c r="O5127">
        <v>11</v>
      </c>
      <c r="P5127">
        <v>100788</v>
      </c>
      <c r="Q5127">
        <v>12</v>
      </c>
      <c r="R5127">
        <v>100789</v>
      </c>
      <c r="S5127">
        <v>13</v>
      </c>
      <c r="T5127">
        <v>100788</v>
      </c>
      <c r="U5127">
        <v>14</v>
      </c>
      <c r="V5127">
        <v>100789</v>
      </c>
      <c r="W5127">
        <v>15</v>
      </c>
      <c r="X5127">
        <v>100787</v>
      </c>
      <c r="Y5127">
        <v>16</v>
      </c>
      <c r="Z5127">
        <v>100787</v>
      </c>
      <c r="AA5127">
        <v>17</v>
      </c>
      <c r="AB5127">
        <v>100787</v>
      </c>
      <c r="AC5127">
        <v>19</v>
      </c>
      <c r="AD5127">
        <v>100789</v>
      </c>
      <c r="AE5127">
        <v>20</v>
      </c>
      <c r="AF5127">
        <v>202627</v>
      </c>
      <c r="AG5127">
        <v>18</v>
      </c>
      <c r="AH5127" t="e">
        <f>VLOOKUP(AF5127,关卡难度线!B:H,11,0)</f>
        <v>#N/A</v>
      </c>
    </row>
    <row r="5128" spans="14:34">
      <c r="N5128" s="14">
        <v>100788</v>
      </c>
      <c r="O5128">
        <v>11</v>
      </c>
      <c r="P5128">
        <v>100789</v>
      </c>
      <c r="Q5128">
        <v>12</v>
      </c>
      <c r="R5128">
        <v>100789</v>
      </c>
      <c r="S5128">
        <v>13</v>
      </c>
      <c r="T5128">
        <v>100787</v>
      </c>
      <c r="U5128">
        <v>14</v>
      </c>
      <c r="V5128">
        <v>100789</v>
      </c>
      <c r="W5128">
        <v>15</v>
      </c>
      <c r="X5128">
        <v>100787</v>
      </c>
      <c r="Y5128">
        <v>16</v>
      </c>
      <c r="Z5128">
        <v>100787</v>
      </c>
      <c r="AA5128">
        <v>17</v>
      </c>
      <c r="AB5128">
        <v>100787</v>
      </c>
      <c r="AC5128">
        <v>19</v>
      </c>
      <c r="AD5128">
        <v>100787</v>
      </c>
      <c r="AE5128">
        <v>20</v>
      </c>
      <c r="AF5128">
        <v>202628</v>
      </c>
      <c r="AG5128">
        <v>18</v>
      </c>
      <c r="AH5128" t="e">
        <f>VLOOKUP(AF5128,关卡难度线!B:H,11,0)</f>
        <v>#N/A</v>
      </c>
    </row>
    <row r="5129" spans="14:34">
      <c r="N5129" s="14">
        <v>100787</v>
      </c>
      <c r="O5129">
        <v>11</v>
      </c>
      <c r="P5129">
        <v>100787</v>
      </c>
      <c r="Q5129">
        <v>12</v>
      </c>
      <c r="R5129">
        <v>100787</v>
      </c>
      <c r="S5129">
        <v>13</v>
      </c>
      <c r="T5129">
        <v>100788</v>
      </c>
      <c r="U5129">
        <v>14</v>
      </c>
      <c r="V5129">
        <v>100787</v>
      </c>
      <c r="W5129">
        <v>15</v>
      </c>
      <c r="X5129">
        <v>100788</v>
      </c>
      <c r="Y5129">
        <v>16</v>
      </c>
      <c r="Z5129">
        <v>100787</v>
      </c>
      <c r="AA5129">
        <v>17</v>
      </c>
      <c r="AB5129">
        <v>100787</v>
      </c>
      <c r="AC5129">
        <v>19</v>
      </c>
      <c r="AD5129">
        <v>100788</v>
      </c>
      <c r="AE5129">
        <v>20</v>
      </c>
      <c r="AF5129">
        <v>202629</v>
      </c>
      <c r="AG5129">
        <v>18</v>
      </c>
      <c r="AH5129" t="e">
        <f>VLOOKUP(AF5129,关卡难度线!B:H,11,0)</f>
        <v>#N/A</v>
      </c>
    </row>
    <row r="5130" spans="14:34">
      <c r="N5130" s="14">
        <v>100787</v>
      </c>
      <c r="O5130">
        <v>11</v>
      </c>
      <c r="P5130">
        <v>100788</v>
      </c>
      <c r="Q5130">
        <v>12</v>
      </c>
      <c r="R5130">
        <v>100787</v>
      </c>
      <c r="S5130">
        <v>13</v>
      </c>
      <c r="T5130">
        <v>100789</v>
      </c>
      <c r="U5130">
        <v>14</v>
      </c>
      <c r="V5130">
        <v>100787</v>
      </c>
      <c r="W5130">
        <v>15</v>
      </c>
      <c r="X5130">
        <v>100789</v>
      </c>
      <c r="Y5130">
        <v>16</v>
      </c>
      <c r="Z5130">
        <v>100787</v>
      </c>
      <c r="AA5130">
        <v>17</v>
      </c>
      <c r="AB5130">
        <v>100788</v>
      </c>
      <c r="AC5130">
        <v>19</v>
      </c>
      <c r="AD5130">
        <v>100787</v>
      </c>
      <c r="AE5130">
        <v>20</v>
      </c>
      <c r="AF5130">
        <v>202630</v>
      </c>
      <c r="AG5130">
        <v>18</v>
      </c>
      <c r="AH5130" t="e">
        <f>VLOOKUP(AF5130,关卡难度线!B:H,11,0)</f>
        <v>#N/A</v>
      </c>
    </row>
    <row r="5131" spans="14:34">
      <c r="N5131" s="14">
        <v>100788</v>
      </c>
      <c r="O5131">
        <v>11</v>
      </c>
      <c r="P5131">
        <v>100789</v>
      </c>
      <c r="Q5131">
        <v>12</v>
      </c>
      <c r="R5131">
        <v>100789</v>
      </c>
      <c r="S5131">
        <v>13</v>
      </c>
      <c r="T5131">
        <v>100789</v>
      </c>
      <c r="U5131">
        <v>14</v>
      </c>
      <c r="V5131">
        <v>100788</v>
      </c>
      <c r="W5131">
        <v>15</v>
      </c>
      <c r="X5131">
        <v>100788</v>
      </c>
      <c r="Y5131">
        <v>16</v>
      </c>
      <c r="Z5131">
        <v>100788</v>
      </c>
      <c r="AA5131">
        <v>17</v>
      </c>
      <c r="AB5131">
        <v>100787</v>
      </c>
      <c r="AC5131">
        <v>19</v>
      </c>
      <c r="AD5131">
        <v>100789</v>
      </c>
      <c r="AE5131">
        <v>20</v>
      </c>
      <c r="AF5131">
        <v>202621</v>
      </c>
      <c r="AG5131">
        <v>18</v>
      </c>
      <c r="AH5131" t="e">
        <f>VLOOKUP(AF5131,关卡难度线!B:H,11,0)</f>
        <v>#N/A</v>
      </c>
    </row>
    <row r="5132" spans="14:34">
      <c r="N5132" s="14">
        <v>100787</v>
      </c>
      <c r="O5132">
        <v>11</v>
      </c>
      <c r="P5132">
        <v>100787</v>
      </c>
      <c r="Q5132">
        <v>12</v>
      </c>
      <c r="R5132">
        <v>100789</v>
      </c>
      <c r="S5132">
        <v>13</v>
      </c>
      <c r="T5132">
        <v>100788</v>
      </c>
      <c r="U5132">
        <v>14</v>
      </c>
      <c r="V5132">
        <v>100789</v>
      </c>
      <c r="W5132">
        <v>15</v>
      </c>
      <c r="X5132">
        <v>100789</v>
      </c>
      <c r="Y5132">
        <v>16</v>
      </c>
      <c r="Z5132">
        <v>100787</v>
      </c>
      <c r="AA5132">
        <v>17</v>
      </c>
      <c r="AB5132">
        <v>100788</v>
      </c>
      <c r="AC5132">
        <v>19</v>
      </c>
      <c r="AD5132">
        <v>100788</v>
      </c>
      <c r="AE5132">
        <v>20</v>
      </c>
      <c r="AF5132">
        <v>202622</v>
      </c>
      <c r="AG5132">
        <v>18</v>
      </c>
      <c r="AH5132" t="e">
        <f>VLOOKUP(AF5132,关卡难度线!B:H,11,0)</f>
        <v>#N/A</v>
      </c>
    </row>
    <row r="5133" spans="14:34">
      <c r="N5133" s="14">
        <v>100787</v>
      </c>
      <c r="O5133">
        <v>11</v>
      </c>
      <c r="P5133">
        <v>100787</v>
      </c>
      <c r="Q5133">
        <v>12</v>
      </c>
      <c r="R5133">
        <v>100789</v>
      </c>
      <c r="S5133">
        <v>13</v>
      </c>
      <c r="T5133">
        <v>100787</v>
      </c>
      <c r="U5133">
        <v>14</v>
      </c>
      <c r="V5133">
        <v>100789</v>
      </c>
      <c r="W5133">
        <v>15</v>
      </c>
      <c r="X5133">
        <v>100789</v>
      </c>
      <c r="Y5133">
        <v>16</v>
      </c>
      <c r="Z5133">
        <v>100789</v>
      </c>
      <c r="AA5133">
        <v>17</v>
      </c>
      <c r="AB5133">
        <v>100789</v>
      </c>
      <c r="AC5133">
        <v>19</v>
      </c>
      <c r="AD5133">
        <v>100788</v>
      </c>
      <c r="AE5133">
        <v>20</v>
      </c>
      <c r="AF5133">
        <v>202623</v>
      </c>
      <c r="AG5133">
        <v>18</v>
      </c>
      <c r="AH5133" t="e">
        <f>VLOOKUP(AF5133,关卡难度线!B:H,11,0)</f>
        <v>#N/A</v>
      </c>
    </row>
    <row r="5134" spans="14:34">
      <c r="N5134" s="14">
        <v>100789</v>
      </c>
      <c r="O5134">
        <v>11</v>
      </c>
      <c r="P5134">
        <v>100789</v>
      </c>
      <c r="Q5134">
        <v>12</v>
      </c>
      <c r="R5134">
        <v>100789</v>
      </c>
      <c r="S5134">
        <v>13</v>
      </c>
      <c r="T5134">
        <v>100788</v>
      </c>
      <c r="U5134">
        <v>14</v>
      </c>
      <c r="V5134">
        <v>100788</v>
      </c>
      <c r="W5134">
        <v>15</v>
      </c>
      <c r="X5134">
        <v>100789</v>
      </c>
      <c r="Y5134">
        <v>16</v>
      </c>
      <c r="Z5134">
        <v>100788</v>
      </c>
      <c r="AA5134">
        <v>17</v>
      </c>
      <c r="AB5134">
        <v>100787</v>
      </c>
      <c r="AC5134">
        <v>19</v>
      </c>
      <c r="AD5134">
        <v>100788</v>
      </c>
      <c r="AE5134">
        <v>20</v>
      </c>
      <c r="AF5134">
        <v>202624</v>
      </c>
      <c r="AG5134">
        <v>18</v>
      </c>
      <c r="AH5134" t="e">
        <f>VLOOKUP(AF5134,关卡难度线!B:H,11,0)</f>
        <v>#N/A</v>
      </c>
    </row>
    <row r="5135" spans="14:34">
      <c r="N5135" s="14">
        <v>100787</v>
      </c>
      <c r="O5135">
        <v>11</v>
      </c>
      <c r="P5135">
        <v>100787</v>
      </c>
      <c r="Q5135">
        <v>12</v>
      </c>
      <c r="R5135">
        <v>100788</v>
      </c>
      <c r="S5135">
        <v>13</v>
      </c>
      <c r="T5135">
        <v>100789</v>
      </c>
      <c r="U5135">
        <v>14</v>
      </c>
      <c r="V5135">
        <v>100788</v>
      </c>
      <c r="W5135">
        <v>15</v>
      </c>
      <c r="X5135">
        <v>100788</v>
      </c>
      <c r="Y5135">
        <v>16</v>
      </c>
      <c r="Z5135">
        <v>100787</v>
      </c>
      <c r="AA5135">
        <v>17</v>
      </c>
      <c r="AB5135">
        <v>100787</v>
      </c>
      <c r="AC5135">
        <v>19</v>
      </c>
      <c r="AD5135">
        <v>100787</v>
      </c>
      <c r="AE5135">
        <v>20</v>
      </c>
      <c r="AF5135">
        <v>202625</v>
      </c>
      <c r="AG5135">
        <v>18</v>
      </c>
      <c r="AH5135" t="e">
        <f>VLOOKUP(AF5135,关卡难度线!B:H,11,0)</f>
        <v>#N/A</v>
      </c>
    </row>
    <row r="5136" spans="14:34">
      <c r="N5136" s="14">
        <v>100787</v>
      </c>
      <c r="O5136">
        <v>11</v>
      </c>
      <c r="P5136">
        <v>100789</v>
      </c>
      <c r="Q5136">
        <v>12</v>
      </c>
      <c r="R5136">
        <v>100789</v>
      </c>
      <c r="S5136">
        <v>13</v>
      </c>
      <c r="T5136">
        <v>100788</v>
      </c>
      <c r="U5136">
        <v>14</v>
      </c>
      <c r="V5136">
        <v>100787</v>
      </c>
      <c r="W5136">
        <v>15</v>
      </c>
      <c r="X5136">
        <v>100787</v>
      </c>
      <c r="Y5136">
        <v>16</v>
      </c>
      <c r="Z5136">
        <v>100787</v>
      </c>
      <c r="AA5136">
        <v>17</v>
      </c>
      <c r="AB5136">
        <v>100787</v>
      </c>
      <c r="AC5136">
        <v>19</v>
      </c>
      <c r="AD5136">
        <v>100789</v>
      </c>
      <c r="AE5136">
        <v>20</v>
      </c>
      <c r="AF5136">
        <v>202626</v>
      </c>
      <c r="AG5136">
        <v>18</v>
      </c>
      <c r="AH5136" t="e">
        <f>VLOOKUP(AF5136,关卡难度线!B:H,11,0)</f>
        <v>#N/A</v>
      </c>
    </row>
    <row r="5137" spans="14:34">
      <c r="N5137" s="14">
        <v>100788</v>
      </c>
      <c r="O5137">
        <v>11</v>
      </c>
      <c r="P5137">
        <v>100788</v>
      </c>
      <c r="Q5137">
        <v>12</v>
      </c>
      <c r="R5137">
        <v>100789</v>
      </c>
      <c r="S5137">
        <v>13</v>
      </c>
      <c r="T5137">
        <v>100788</v>
      </c>
      <c r="U5137">
        <v>14</v>
      </c>
      <c r="V5137">
        <v>100789</v>
      </c>
      <c r="W5137">
        <v>15</v>
      </c>
      <c r="X5137">
        <v>100787</v>
      </c>
      <c r="Y5137">
        <v>16</v>
      </c>
      <c r="Z5137">
        <v>100787</v>
      </c>
      <c r="AA5137">
        <v>17</v>
      </c>
      <c r="AB5137">
        <v>100787</v>
      </c>
      <c r="AC5137">
        <v>19</v>
      </c>
      <c r="AD5137">
        <v>100789</v>
      </c>
      <c r="AE5137">
        <v>20</v>
      </c>
      <c r="AF5137">
        <v>202627</v>
      </c>
      <c r="AG5137">
        <v>18</v>
      </c>
      <c r="AH5137" t="e">
        <f>VLOOKUP(AF5137,关卡难度线!B:H,11,0)</f>
        <v>#N/A</v>
      </c>
    </row>
    <row r="5138" spans="14:34">
      <c r="N5138" s="14">
        <v>100788</v>
      </c>
      <c r="O5138">
        <v>11</v>
      </c>
      <c r="P5138">
        <v>100789</v>
      </c>
      <c r="Q5138">
        <v>12</v>
      </c>
      <c r="R5138">
        <v>100789</v>
      </c>
      <c r="S5138">
        <v>13</v>
      </c>
      <c r="T5138">
        <v>100787</v>
      </c>
      <c r="U5138">
        <v>14</v>
      </c>
      <c r="V5138">
        <v>100789</v>
      </c>
      <c r="W5138">
        <v>15</v>
      </c>
      <c r="X5138">
        <v>100787</v>
      </c>
      <c r="Y5138">
        <v>16</v>
      </c>
      <c r="Z5138">
        <v>100787</v>
      </c>
      <c r="AA5138">
        <v>17</v>
      </c>
      <c r="AB5138">
        <v>100787</v>
      </c>
      <c r="AC5138">
        <v>19</v>
      </c>
      <c r="AD5138">
        <v>100787</v>
      </c>
      <c r="AE5138">
        <v>20</v>
      </c>
      <c r="AF5138">
        <v>202628</v>
      </c>
      <c r="AG5138">
        <v>18</v>
      </c>
      <c r="AH5138" t="e">
        <f>VLOOKUP(AF5138,关卡难度线!B:H,11,0)</f>
        <v>#N/A</v>
      </c>
    </row>
    <row r="5139" spans="14:34">
      <c r="N5139" s="14">
        <v>100787</v>
      </c>
      <c r="O5139">
        <v>11</v>
      </c>
      <c r="P5139">
        <v>100787</v>
      </c>
      <c r="Q5139">
        <v>12</v>
      </c>
      <c r="R5139">
        <v>100787</v>
      </c>
      <c r="S5139">
        <v>13</v>
      </c>
      <c r="T5139">
        <v>100788</v>
      </c>
      <c r="U5139">
        <v>14</v>
      </c>
      <c r="V5139">
        <v>100787</v>
      </c>
      <c r="W5139">
        <v>15</v>
      </c>
      <c r="X5139">
        <v>100788</v>
      </c>
      <c r="Y5139">
        <v>16</v>
      </c>
      <c r="Z5139">
        <v>100787</v>
      </c>
      <c r="AA5139">
        <v>17</v>
      </c>
      <c r="AB5139">
        <v>100787</v>
      </c>
      <c r="AC5139">
        <v>19</v>
      </c>
      <c r="AD5139">
        <v>100788</v>
      </c>
      <c r="AE5139">
        <v>20</v>
      </c>
      <c r="AF5139">
        <v>202629</v>
      </c>
      <c r="AG5139">
        <v>18</v>
      </c>
      <c r="AH5139" t="e">
        <f>VLOOKUP(AF5139,关卡难度线!B:H,11,0)</f>
        <v>#N/A</v>
      </c>
    </row>
    <row r="5140" spans="14:34">
      <c r="N5140" s="14">
        <v>100787</v>
      </c>
      <c r="O5140">
        <v>11</v>
      </c>
      <c r="P5140">
        <v>100788</v>
      </c>
      <c r="Q5140">
        <v>12</v>
      </c>
      <c r="R5140">
        <v>100787</v>
      </c>
      <c r="S5140">
        <v>13</v>
      </c>
      <c r="T5140">
        <v>100789</v>
      </c>
      <c r="U5140">
        <v>14</v>
      </c>
      <c r="V5140">
        <v>100787</v>
      </c>
      <c r="W5140">
        <v>15</v>
      </c>
      <c r="X5140">
        <v>100789</v>
      </c>
      <c r="Y5140">
        <v>16</v>
      </c>
      <c r="Z5140">
        <v>100787</v>
      </c>
      <c r="AA5140">
        <v>17</v>
      </c>
      <c r="AB5140">
        <v>100788</v>
      </c>
      <c r="AC5140">
        <v>19</v>
      </c>
      <c r="AD5140">
        <v>100787</v>
      </c>
      <c r="AE5140">
        <v>20</v>
      </c>
      <c r="AF5140">
        <v>202630</v>
      </c>
      <c r="AG5140">
        <v>18</v>
      </c>
      <c r="AH5140" t="e">
        <f>VLOOKUP(AF5140,关卡难度线!B:H,11,0)</f>
        <v>#N/A</v>
      </c>
    </row>
    <row r="5141" spans="14:34">
      <c r="N5141" s="14">
        <v>100791</v>
      </c>
      <c r="O5141">
        <v>11</v>
      </c>
      <c r="P5141">
        <v>100790</v>
      </c>
      <c r="Q5141">
        <v>12</v>
      </c>
      <c r="R5141">
        <v>100791</v>
      </c>
      <c r="S5141">
        <v>13</v>
      </c>
      <c r="T5141">
        <v>100791</v>
      </c>
      <c r="U5141">
        <v>14</v>
      </c>
      <c r="V5141">
        <v>100792</v>
      </c>
      <c r="W5141">
        <v>15</v>
      </c>
      <c r="X5141">
        <v>100790</v>
      </c>
      <c r="Y5141">
        <v>16</v>
      </c>
      <c r="Z5141">
        <v>100790</v>
      </c>
      <c r="AA5141">
        <v>17</v>
      </c>
      <c r="AB5141">
        <v>100791</v>
      </c>
      <c r="AC5141">
        <v>19</v>
      </c>
      <c r="AD5141">
        <v>100790</v>
      </c>
      <c r="AE5141">
        <v>20</v>
      </c>
      <c r="AF5141">
        <v>202631</v>
      </c>
      <c r="AG5141">
        <v>18</v>
      </c>
      <c r="AH5141" t="e">
        <f>VLOOKUP(AF5141,关卡难度线!B:H,11,0)</f>
        <v>#N/A</v>
      </c>
    </row>
    <row r="5142" spans="14:34">
      <c r="N5142" s="14">
        <v>100791</v>
      </c>
      <c r="O5142">
        <v>11</v>
      </c>
      <c r="P5142">
        <v>100790</v>
      </c>
      <c r="Q5142">
        <v>12</v>
      </c>
      <c r="R5142">
        <v>100790</v>
      </c>
      <c r="S5142">
        <v>13</v>
      </c>
      <c r="T5142">
        <v>100792</v>
      </c>
      <c r="U5142">
        <v>14</v>
      </c>
      <c r="V5142">
        <v>100790</v>
      </c>
      <c r="W5142">
        <v>15</v>
      </c>
      <c r="X5142">
        <v>100791</v>
      </c>
      <c r="Y5142">
        <v>16</v>
      </c>
      <c r="Z5142">
        <v>100790</v>
      </c>
      <c r="AA5142">
        <v>17</v>
      </c>
      <c r="AB5142">
        <v>100792</v>
      </c>
      <c r="AC5142">
        <v>19</v>
      </c>
      <c r="AD5142">
        <v>100792</v>
      </c>
      <c r="AE5142">
        <v>20</v>
      </c>
      <c r="AF5142">
        <v>202632</v>
      </c>
      <c r="AG5142">
        <v>18</v>
      </c>
      <c r="AH5142" t="e">
        <f>VLOOKUP(AF5142,关卡难度线!B:H,11,0)</f>
        <v>#N/A</v>
      </c>
    </row>
    <row r="5143" spans="14:34">
      <c r="N5143" s="14">
        <v>100790</v>
      </c>
      <c r="O5143">
        <v>11</v>
      </c>
      <c r="P5143">
        <v>100791</v>
      </c>
      <c r="Q5143">
        <v>12</v>
      </c>
      <c r="R5143">
        <v>100792</v>
      </c>
      <c r="S5143">
        <v>13</v>
      </c>
      <c r="T5143">
        <v>100791</v>
      </c>
      <c r="U5143">
        <v>14</v>
      </c>
      <c r="V5143">
        <v>100790</v>
      </c>
      <c r="W5143">
        <v>15</v>
      </c>
      <c r="X5143">
        <v>100790</v>
      </c>
      <c r="Y5143">
        <v>16</v>
      </c>
      <c r="Z5143">
        <v>100791</v>
      </c>
      <c r="AA5143">
        <v>17</v>
      </c>
      <c r="AB5143">
        <v>100792</v>
      </c>
      <c r="AC5143">
        <v>19</v>
      </c>
      <c r="AD5143">
        <v>100792</v>
      </c>
      <c r="AE5143">
        <v>20</v>
      </c>
      <c r="AF5143">
        <v>202633</v>
      </c>
      <c r="AG5143">
        <v>18</v>
      </c>
      <c r="AH5143" t="e">
        <f>VLOOKUP(AF5143,关卡难度线!B:H,11,0)</f>
        <v>#N/A</v>
      </c>
    </row>
    <row r="5144" spans="14:34">
      <c r="N5144" s="14">
        <v>100790</v>
      </c>
      <c r="O5144">
        <v>11</v>
      </c>
      <c r="P5144">
        <v>100791</v>
      </c>
      <c r="Q5144">
        <v>12</v>
      </c>
      <c r="R5144">
        <v>100792</v>
      </c>
      <c r="S5144">
        <v>13</v>
      </c>
      <c r="T5144">
        <v>100792</v>
      </c>
      <c r="U5144">
        <v>14</v>
      </c>
      <c r="V5144">
        <v>100792</v>
      </c>
      <c r="W5144">
        <v>15</v>
      </c>
      <c r="X5144">
        <v>100792</v>
      </c>
      <c r="Y5144">
        <v>16</v>
      </c>
      <c r="Z5144">
        <v>100791</v>
      </c>
      <c r="AA5144">
        <v>17</v>
      </c>
      <c r="AB5144">
        <v>100791</v>
      </c>
      <c r="AC5144">
        <v>19</v>
      </c>
      <c r="AD5144">
        <v>100792</v>
      </c>
      <c r="AE5144">
        <v>20</v>
      </c>
      <c r="AF5144">
        <v>202634</v>
      </c>
      <c r="AG5144">
        <v>18</v>
      </c>
      <c r="AH5144" t="e">
        <f>VLOOKUP(AF5144,关卡难度线!B:H,11,0)</f>
        <v>#N/A</v>
      </c>
    </row>
    <row r="5145" spans="14:34">
      <c r="N5145" s="14">
        <v>100792</v>
      </c>
      <c r="O5145">
        <v>11</v>
      </c>
      <c r="P5145">
        <v>100790</v>
      </c>
      <c r="Q5145">
        <v>12</v>
      </c>
      <c r="R5145">
        <v>100792</v>
      </c>
      <c r="S5145">
        <v>13</v>
      </c>
      <c r="T5145">
        <v>100792</v>
      </c>
      <c r="U5145">
        <v>14</v>
      </c>
      <c r="V5145">
        <v>100790</v>
      </c>
      <c r="W5145">
        <v>15</v>
      </c>
      <c r="X5145">
        <v>100790</v>
      </c>
      <c r="Y5145">
        <v>16</v>
      </c>
      <c r="Z5145">
        <v>100791</v>
      </c>
      <c r="AA5145">
        <v>17</v>
      </c>
      <c r="AB5145">
        <v>100791</v>
      </c>
      <c r="AC5145">
        <v>19</v>
      </c>
      <c r="AD5145">
        <v>100791</v>
      </c>
      <c r="AE5145">
        <v>20</v>
      </c>
      <c r="AF5145">
        <v>202635</v>
      </c>
      <c r="AG5145">
        <v>18</v>
      </c>
      <c r="AH5145" t="e">
        <f>VLOOKUP(AF5145,关卡难度线!B:H,11,0)</f>
        <v>#N/A</v>
      </c>
    </row>
    <row r="5146" spans="14:34">
      <c r="N5146" s="14">
        <v>100790</v>
      </c>
      <c r="O5146">
        <v>11</v>
      </c>
      <c r="P5146">
        <v>100791</v>
      </c>
      <c r="Q5146">
        <v>12</v>
      </c>
      <c r="R5146">
        <v>100792</v>
      </c>
      <c r="S5146">
        <v>13</v>
      </c>
      <c r="T5146">
        <v>100791</v>
      </c>
      <c r="U5146">
        <v>14</v>
      </c>
      <c r="V5146">
        <v>100790</v>
      </c>
      <c r="W5146">
        <v>15</v>
      </c>
      <c r="X5146">
        <v>100791</v>
      </c>
      <c r="Y5146">
        <v>16</v>
      </c>
      <c r="Z5146">
        <v>100791</v>
      </c>
      <c r="AA5146">
        <v>17</v>
      </c>
      <c r="AB5146">
        <v>100792</v>
      </c>
      <c r="AC5146">
        <v>19</v>
      </c>
      <c r="AD5146">
        <v>100791</v>
      </c>
      <c r="AE5146">
        <v>20</v>
      </c>
      <c r="AF5146">
        <v>202636</v>
      </c>
      <c r="AG5146">
        <v>18</v>
      </c>
      <c r="AH5146" t="e">
        <f>VLOOKUP(AF5146,关卡难度线!B:H,11,0)</f>
        <v>#N/A</v>
      </c>
    </row>
    <row r="5147" spans="14:34">
      <c r="N5147" s="14">
        <v>100791</v>
      </c>
      <c r="O5147">
        <v>11</v>
      </c>
      <c r="P5147">
        <v>100791</v>
      </c>
      <c r="Q5147">
        <v>12</v>
      </c>
      <c r="R5147">
        <v>100792</v>
      </c>
      <c r="S5147">
        <v>13</v>
      </c>
      <c r="T5147">
        <v>100791</v>
      </c>
      <c r="U5147">
        <v>14</v>
      </c>
      <c r="V5147">
        <v>100792</v>
      </c>
      <c r="W5147">
        <v>15</v>
      </c>
      <c r="X5147">
        <v>100791</v>
      </c>
      <c r="Y5147">
        <v>16</v>
      </c>
      <c r="Z5147">
        <v>100791</v>
      </c>
      <c r="AA5147">
        <v>17</v>
      </c>
      <c r="AB5147">
        <v>100790</v>
      </c>
      <c r="AC5147">
        <v>19</v>
      </c>
      <c r="AD5147">
        <v>100790</v>
      </c>
      <c r="AE5147">
        <v>20</v>
      </c>
      <c r="AF5147">
        <v>202637</v>
      </c>
      <c r="AG5147">
        <v>18</v>
      </c>
      <c r="AH5147" t="e">
        <f>VLOOKUP(AF5147,关卡难度线!B:H,11,0)</f>
        <v>#N/A</v>
      </c>
    </row>
    <row r="5148" spans="14:34">
      <c r="N5148" s="14">
        <v>100791</v>
      </c>
      <c r="O5148">
        <v>11</v>
      </c>
      <c r="P5148">
        <v>100791</v>
      </c>
      <c r="Q5148">
        <v>12</v>
      </c>
      <c r="R5148">
        <v>100790</v>
      </c>
      <c r="S5148">
        <v>13</v>
      </c>
      <c r="T5148">
        <v>100792</v>
      </c>
      <c r="U5148">
        <v>14</v>
      </c>
      <c r="V5148">
        <v>100792</v>
      </c>
      <c r="W5148">
        <v>15</v>
      </c>
      <c r="X5148">
        <v>100790</v>
      </c>
      <c r="Y5148">
        <v>16</v>
      </c>
      <c r="Z5148">
        <v>100792</v>
      </c>
      <c r="AA5148">
        <v>17</v>
      </c>
      <c r="AB5148">
        <v>100792</v>
      </c>
      <c r="AC5148">
        <v>19</v>
      </c>
      <c r="AD5148">
        <v>100792</v>
      </c>
      <c r="AE5148">
        <v>20</v>
      </c>
      <c r="AF5148">
        <v>202638</v>
      </c>
      <c r="AG5148">
        <v>18</v>
      </c>
      <c r="AH5148" t="e">
        <f>VLOOKUP(AF5148,关卡难度线!B:H,11,0)</f>
        <v>#N/A</v>
      </c>
    </row>
    <row r="5149" spans="14:34">
      <c r="N5149" s="14">
        <v>100790</v>
      </c>
      <c r="O5149">
        <v>11</v>
      </c>
      <c r="P5149">
        <v>100791</v>
      </c>
      <c r="Q5149">
        <v>12</v>
      </c>
      <c r="R5149">
        <v>100791</v>
      </c>
      <c r="S5149">
        <v>13</v>
      </c>
      <c r="T5149">
        <v>100790</v>
      </c>
      <c r="U5149">
        <v>14</v>
      </c>
      <c r="V5149">
        <v>100792</v>
      </c>
      <c r="W5149">
        <v>15</v>
      </c>
      <c r="X5149">
        <v>100792</v>
      </c>
      <c r="Y5149">
        <v>16</v>
      </c>
      <c r="Z5149">
        <v>100792</v>
      </c>
      <c r="AA5149">
        <v>17</v>
      </c>
      <c r="AB5149">
        <v>100790</v>
      </c>
      <c r="AC5149">
        <v>19</v>
      </c>
      <c r="AD5149">
        <v>100791</v>
      </c>
      <c r="AE5149">
        <v>20</v>
      </c>
      <c r="AF5149">
        <v>202639</v>
      </c>
      <c r="AG5149">
        <v>18</v>
      </c>
      <c r="AH5149" t="e">
        <f>VLOOKUP(AF5149,关卡难度线!B:H,11,0)</f>
        <v>#N/A</v>
      </c>
    </row>
    <row r="5150" spans="14:34">
      <c r="N5150" s="14">
        <v>100791</v>
      </c>
      <c r="O5150">
        <v>11</v>
      </c>
      <c r="P5150">
        <v>100792</v>
      </c>
      <c r="Q5150">
        <v>12</v>
      </c>
      <c r="R5150">
        <v>100790</v>
      </c>
      <c r="S5150">
        <v>13</v>
      </c>
      <c r="T5150">
        <v>100791</v>
      </c>
      <c r="U5150">
        <v>14</v>
      </c>
      <c r="V5150">
        <v>100791</v>
      </c>
      <c r="W5150">
        <v>15</v>
      </c>
      <c r="X5150">
        <v>100791</v>
      </c>
      <c r="Y5150">
        <v>16</v>
      </c>
      <c r="Z5150">
        <v>100790</v>
      </c>
      <c r="AA5150">
        <v>17</v>
      </c>
      <c r="AB5150">
        <v>100792</v>
      </c>
      <c r="AC5150">
        <v>19</v>
      </c>
      <c r="AD5150">
        <v>100791</v>
      </c>
      <c r="AE5150">
        <v>20</v>
      </c>
      <c r="AF5150">
        <v>202640</v>
      </c>
      <c r="AG5150">
        <v>18</v>
      </c>
      <c r="AH5150" t="e">
        <f>VLOOKUP(AF5150,关卡难度线!B:H,11,0)</f>
        <v>#N/A</v>
      </c>
    </row>
    <row r="5151" spans="14:34">
      <c r="N5151" s="14">
        <v>100791</v>
      </c>
      <c r="O5151">
        <v>11</v>
      </c>
      <c r="P5151">
        <v>100790</v>
      </c>
      <c r="Q5151">
        <v>12</v>
      </c>
      <c r="R5151">
        <v>100791</v>
      </c>
      <c r="S5151">
        <v>13</v>
      </c>
      <c r="T5151">
        <v>100791</v>
      </c>
      <c r="U5151">
        <v>14</v>
      </c>
      <c r="V5151">
        <v>100792</v>
      </c>
      <c r="W5151">
        <v>15</v>
      </c>
      <c r="X5151">
        <v>100790</v>
      </c>
      <c r="Y5151">
        <v>16</v>
      </c>
      <c r="Z5151">
        <v>100790</v>
      </c>
      <c r="AA5151">
        <v>17</v>
      </c>
      <c r="AB5151">
        <v>100791</v>
      </c>
      <c r="AC5151">
        <v>19</v>
      </c>
      <c r="AD5151">
        <v>100790</v>
      </c>
      <c r="AE5151">
        <v>20</v>
      </c>
      <c r="AF5151">
        <v>202631</v>
      </c>
      <c r="AG5151">
        <v>18</v>
      </c>
      <c r="AH5151" t="e">
        <f>VLOOKUP(AF5151,关卡难度线!B:H,11,0)</f>
        <v>#N/A</v>
      </c>
    </row>
    <row r="5152" spans="14:34">
      <c r="N5152" s="14">
        <v>100791</v>
      </c>
      <c r="O5152">
        <v>11</v>
      </c>
      <c r="P5152">
        <v>100790</v>
      </c>
      <c r="Q5152">
        <v>12</v>
      </c>
      <c r="R5152">
        <v>100790</v>
      </c>
      <c r="S5152">
        <v>13</v>
      </c>
      <c r="T5152">
        <v>100792</v>
      </c>
      <c r="U5152">
        <v>14</v>
      </c>
      <c r="V5152">
        <v>100790</v>
      </c>
      <c r="W5152">
        <v>15</v>
      </c>
      <c r="X5152">
        <v>100791</v>
      </c>
      <c r="Y5152">
        <v>16</v>
      </c>
      <c r="Z5152">
        <v>100790</v>
      </c>
      <c r="AA5152">
        <v>17</v>
      </c>
      <c r="AB5152">
        <v>100792</v>
      </c>
      <c r="AC5152">
        <v>19</v>
      </c>
      <c r="AD5152">
        <v>100792</v>
      </c>
      <c r="AE5152">
        <v>20</v>
      </c>
      <c r="AF5152">
        <v>202632</v>
      </c>
      <c r="AG5152">
        <v>18</v>
      </c>
      <c r="AH5152" t="e">
        <f>VLOOKUP(AF5152,关卡难度线!B:H,11,0)</f>
        <v>#N/A</v>
      </c>
    </row>
    <row r="5153" spans="14:34">
      <c r="N5153" s="14">
        <v>100790</v>
      </c>
      <c r="O5153">
        <v>11</v>
      </c>
      <c r="P5153">
        <v>100791</v>
      </c>
      <c r="Q5153">
        <v>12</v>
      </c>
      <c r="R5153">
        <v>100792</v>
      </c>
      <c r="S5153">
        <v>13</v>
      </c>
      <c r="T5153">
        <v>100791</v>
      </c>
      <c r="U5153">
        <v>14</v>
      </c>
      <c r="V5153">
        <v>100790</v>
      </c>
      <c r="W5153">
        <v>15</v>
      </c>
      <c r="X5153">
        <v>100790</v>
      </c>
      <c r="Y5153">
        <v>16</v>
      </c>
      <c r="Z5153">
        <v>100791</v>
      </c>
      <c r="AA5153">
        <v>17</v>
      </c>
      <c r="AB5153">
        <v>100792</v>
      </c>
      <c r="AC5153">
        <v>19</v>
      </c>
      <c r="AD5153">
        <v>100792</v>
      </c>
      <c r="AE5153">
        <v>20</v>
      </c>
      <c r="AF5153">
        <v>202633</v>
      </c>
      <c r="AG5153">
        <v>18</v>
      </c>
      <c r="AH5153" t="e">
        <f>VLOOKUP(AF5153,关卡难度线!B:H,11,0)</f>
        <v>#N/A</v>
      </c>
    </row>
    <row r="5154" spans="14:34">
      <c r="N5154" s="14">
        <v>100790</v>
      </c>
      <c r="O5154">
        <v>11</v>
      </c>
      <c r="P5154">
        <v>100791</v>
      </c>
      <c r="Q5154">
        <v>12</v>
      </c>
      <c r="R5154">
        <v>100792</v>
      </c>
      <c r="S5154">
        <v>13</v>
      </c>
      <c r="T5154">
        <v>100792</v>
      </c>
      <c r="U5154">
        <v>14</v>
      </c>
      <c r="V5154">
        <v>100792</v>
      </c>
      <c r="W5154">
        <v>15</v>
      </c>
      <c r="X5154">
        <v>100792</v>
      </c>
      <c r="Y5154">
        <v>16</v>
      </c>
      <c r="Z5154">
        <v>100791</v>
      </c>
      <c r="AA5154">
        <v>17</v>
      </c>
      <c r="AB5154">
        <v>100791</v>
      </c>
      <c r="AC5154">
        <v>19</v>
      </c>
      <c r="AD5154">
        <v>100792</v>
      </c>
      <c r="AE5154">
        <v>20</v>
      </c>
      <c r="AF5154">
        <v>202634</v>
      </c>
      <c r="AG5154">
        <v>18</v>
      </c>
      <c r="AH5154" t="e">
        <f>VLOOKUP(AF5154,关卡难度线!B:H,11,0)</f>
        <v>#N/A</v>
      </c>
    </row>
    <row r="5155" spans="14:34">
      <c r="N5155" s="14">
        <v>100792</v>
      </c>
      <c r="O5155">
        <v>11</v>
      </c>
      <c r="P5155">
        <v>100790</v>
      </c>
      <c r="Q5155">
        <v>12</v>
      </c>
      <c r="R5155">
        <v>100792</v>
      </c>
      <c r="S5155">
        <v>13</v>
      </c>
      <c r="T5155">
        <v>100792</v>
      </c>
      <c r="U5155">
        <v>14</v>
      </c>
      <c r="V5155">
        <v>100790</v>
      </c>
      <c r="W5155">
        <v>15</v>
      </c>
      <c r="X5155">
        <v>100790</v>
      </c>
      <c r="Y5155">
        <v>16</v>
      </c>
      <c r="Z5155">
        <v>100791</v>
      </c>
      <c r="AA5155">
        <v>17</v>
      </c>
      <c r="AB5155">
        <v>100791</v>
      </c>
      <c r="AC5155">
        <v>19</v>
      </c>
      <c r="AD5155">
        <v>100791</v>
      </c>
      <c r="AE5155">
        <v>20</v>
      </c>
      <c r="AF5155">
        <v>202635</v>
      </c>
      <c r="AG5155">
        <v>18</v>
      </c>
      <c r="AH5155" t="e">
        <f>VLOOKUP(AF5155,关卡难度线!B:H,11,0)</f>
        <v>#N/A</v>
      </c>
    </row>
    <row r="5156" spans="14:34">
      <c r="N5156" s="14">
        <v>100790</v>
      </c>
      <c r="O5156">
        <v>11</v>
      </c>
      <c r="P5156">
        <v>100791</v>
      </c>
      <c r="Q5156">
        <v>12</v>
      </c>
      <c r="R5156">
        <v>100792</v>
      </c>
      <c r="S5156">
        <v>13</v>
      </c>
      <c r="T5156">
        <v>100791</v>
      </c>
      <c r="U5156">
        <v>14</v>
      </c>
      <c r="V5156">
        <v>100790</v>
      </c>
      <c r="W5156">
        <v>15</v>
      </c>
      <c r="X5156">
        <v>100791</v>
      </c>
      <c r="Y5156">
        <v>16</v>
      </c>
      <c r="Z5156">
        <v>100791</v>
      </c>
      <c r="AA5156">
        <v>17</v>
      </c>
      <c r="AB5156">
        <v>100792</v>
      </c>
      <c r="AC5156">
        <v>19</v>
      </c>
      <c r="AD5156">
        <v>100791</v>
      </c>
      <c r="AE5156">
        <v>20</v>
      </c>
      <c r="AF5156">
        <v>202636</v>
      </c>
      <c r="AG5156">
        <v>18</v>
      </c>
      <c r="AH5156" t="e">
        <f>VLOOKUP(AF5156,关卡难度线!B:H,11,0)</f>
        <v>#N/A</v>
      </c>
    </row>
    <row r="5157" spans="14:34">
      <c r="N5157" s="14">
        <v>100791</v>
      </c>
      <c r="O5157">
        <v>11</v>
      </c>
      <c r="P5157">
        <v>100791</v>
      </c>
      <c r="Q5157">
        <v>12</v>
      </c>
      <c r="R5157">
        <v>100792</v>
      </c>
      <c r="S5157">
        <v>13</v>
      </c>
      <c r="T5157">
        <v>100791</v>
      </c>
      <c r="U5157">
        <v>14</v>
      </c>
      <c r="V5157">
        <v>100792</v>
      </c>
      <c r="W5157">
        <v>15</v>
      </c>
      <c r="X5157">
        <v>100791</v>
      </c>
      <c r="Y5157">
        <v>16</v>
      </c>
      <c r="Z5157">
        <v>100791</v>
      </c>
      <c r="AA5157">
        <v>17</v>
      </c>
      <c r="AB5157">
        <v>100790</v>
      </c>
      <c r="AC5157">
        <v>19</v>
      </c>
      <c r="AD5157">
        <v>100790</v>
      </c>
      <c r="AE5157">
        <v>20</v>
      </c>
      <c r="AF5157">
        <v>202637</v>
      </c>
      <c r="AG5157">
        <v>18</v>
      </c>
      <c r="AH5157" t="e">
        <f>VLOOKUP(AF5157,关卡难度线!B:H,11,0)</f>
        <v>#N/A</v>
      </c>
    </row>
    <row r="5158" spans="14:34">
      <c r="N5158" s="14">
        <v>100791</v>
      </c>
      <c r="O5158">
        <v>11</v>
      </c>
      <c r="P5158">
        <v>100791</v>
      </c>
      <c r="Q5158">
        <v>12</v>
      </c>
      <c r="R5158">
        <v>100790</v>
      </c>
      <c r="S5158">
        <v>13</v>
      </c>
      <c r="T5158">
        <v>100792</v>
      </c>
      <c r="U5158">
        <v>14</v>
      </c>
      <c r="V5158">
        <v>100792</v>
      </c>
      <c r="W5158">
        <v>15</v>
      </c>
      <c r="X5158">
        <v>100790</v>
      </c>
      <c r="Y5158">
        <v>16</v>
      </c>
      <c r="Z5158">
        <v>100792</v>
      </c>
      <c r="AA5158">
        <v>17</v>
      </c>
      <c r="AB5158">
        <v>100792</v>
      </c>
      <c r="AC5158">
        <v>19</v>
      </c>
      <c r="AD5158">
        <v>100792</v>
      </c>
      <c r="AE5158">
        <v>20</v>
      </c>
      <c r="AF5158">
        <v>202638</v>
      </c>
      <c r="AG5158">
        <v>18</v>
      </c>
      <c r="AH5158" t="e">
        <f>VLOOKUP(AF5158,关卡难度线!B:H,11,0)</f>
        <v>#N/A</v>
      </c>
    </row>
    <row r="5159" spans="14:34">
      <c r="N5159" s="14">
        <v>100790</v>
      </c>
      <c r="O5159">
        <v>11</v>
      </c>
      <c r="P5159">
        <v>100791</v>
      </c>
      <c r="Q5159">
        <v>12</v>
      </c>
      <c r="R5159">
        <v>100791</v>
      </c>
      <c r="S5159">
        <v>13</v>
      </c>
      <c r="T5159">
        <v>100790</v>
      </c>
      <c r="U5159">
        <v>14</v>
      </c>
      <c r="V5159">
        <v>100792</v>
      </c>
      <c r="W5159">
        <v>15</v>
      </c>
      <c r="X5159">
        <v>100792</v>
      </c>
      <c r="Y5159">
        <v>16</v>
      </c>
      <c r="Z5159">
        <v>100792</v>
      </c>
      <c r="AA5159">
        <v>17</v>
      </c>
      <c r="AB5159">
        <v>100790</v>
      </c>
      <c r="AC5159">
        <v>19</v>
      </c>
      <c r="AD5159">
        <v>100791</v>
      </c>
      <c r="AE5159">
        <v>20</v>
      </c>
      <c r="AF5159">
        <v>202639</v>
      </c>
      <c r="AG5159">
        <v>18</v>
      </c>
      <c r="AH5159" t="e">
        <f>VLOOKUP(AF5159,关卡难度线!B:H,11,0)</f>
        <v>#N/A</v>
      </c>
    </row>
    <row r="5160" spans="14:34">
      <c r="N5160" s="14">
        <v>100791</v>
      </c>
      <c r="O5160">
        <v>11</v>
      </c>
      <c r="P5160">
        <v>100792</v>
      </c>
      <c r="Q5160">
        <v>12</v>
      </c>
      <c r="R5160">
        <v>100790</v>
      </c>
      <c r="S5160">
        <v>13</v>
      </c>
      <c r="T5160">
        <v>100791</v>
      </c>
      <c r="U5160">
        <v>14</v>
      </c>
      <c r="V5160">
        <v>100791</v>
      </c>
      <c r="W5160">
        <v>15</v>
      </c>
      <c r="X5160">
        <v>100791</v>
      </c>
      <c r="Y5160">
        <v>16</v>
      </c>
      <c r="Z5160">
        <v>100790</v>
      </c>
      <c r="AA5160">
        <v>17</v>
      </c>
      <c r="AB5160">
        <v>100792</v>
      </c>
      <c r="AC5160">
        <v>19</v>
      </c>
      <c r="AD5160">
        <v>100791</v>
      </c>
      <c r="AE5160">
        <v>20</v>
      </c>
      <c r="AF5160">
        <v>202640</v>
      </c>
      <c r="AG5160">
        <v>18</v>
      </c>
      <c r="AH5160" t="e">
        <f>VLOOKUP(AF5160,关卡难度线!B:H,11,0)</f>
        <v>#N/A</v>
      </c>
    </row>
    <row r="5161" spans="14:34">
      <c r="N5161" s="14">
        <v>100795</v>
      </c>
      <c r="O5161">
        <v>11</v>
      </c>
      <c r="P5161">
        <v>100793</v>
      </c>
      <c r="Q5161">
        <v>12</v>
      </c>
      <c r="R5161">
        <v>100793</v>
      </c>
      <c r="S5161">
        <v>13</v>
      </c>
      <c r="T5161">
        <v>100793</v>
      </c>
      <c r="U5161">
        <v>14</v>
      </c>
      <c r="V5161">
        <v>100795</v>
      </c>
      <c r="W5161">
        <v>15</v>
      </c>
      <c r="X5161">
        <v>100794</v>
      </c>
      <c r="Y5161">
        <v>16</v>
      </c>
      <c r="Z5161">
        <v>100793</v>
      </c>
      <c r="AA5161">
        <v>17</v>
      </c>
      <c r="AB5161">
        <v>100793</v>
      </c>
      <c r="AC5161">
        <v>19</v>
      </c>
      <c r="AD5161">
        <v>100795</v>
      </c>
      <c r="AE5161">
        <v>20</v>
      </c>
      <c r="AF5161">
        <v>202641</v>
      </c>
      <c r="AG5161">
        <v>18</v>
      </c>
      <c r="AH5161" t="e">
        <f>VLOOKUP(AF5161,关卡难度线!B:H,11,0)</f>
        <v>#N/A</v>
      </c>
    </row>
    <row r="5162" spans="14:34">
      <c r="N5162" s="14">
        <v>100793</v>
      </c>
      <c r="O5162">
        <v>11</v>
      </c>
      <c r="P5162">
        <v>100795</v>
      </c>
      <c r="Q5162">
        <v>12</v>
      </c>
      <c r="R5162">
        <v>100795</v>
      </c>
      <c r="S5162">
        <v>13</v>
      </c>
      <c r="T5162">
        <v>100794</v>
      </c>
      <c r="U5162">
        <v>14</v>
      </c>
      <c r="V5162">
        <v>100795</v>
      </c>
      <c r="W5162">
        <v>15</v>
      </c>
      <c r="X5162">
        <v>100793</v>
      </c>
      <c r="Y5162">
        <v>16</v>
      </c>
      <c r="Z5162">
        <v>100793</v>
      </c>
      <c r="AA5162">
        <v>17</v>
      </c>
      <c r="AB5162">
        <v>100794</v>
      </c>
      <c r="AC5162">
        <v>19</v>
      </c>
      <c r="AD5162">
        <v>100795</v>
      </c>
      <c r="AE5162">
        <v>20</v>
      </c>
      <c r="AF5162">
        <v>202642</v>
      </c>
      <c r="AG5162">
        <v>18</v>
      </c>
      <c r="AH5162" t="e">
        <f>VLOOKUP(AF5162,关卡难度线!B:H,11,0)</f>
        <v>#N/A</v>
      </c>
    </row>
    <row r="5163" spans="14:34">
      <c r="N5163" s="14">
        <v>100794</v>
      </c>
      <c r="O5163">
        <v>11</v>
      </c>
      <c r="P5163">
        <v>100795</v>
      </c>
      <c r="Q5163">
        <v>12</v>
      </c>
      <c r="R5163">
        <v>100794</v>
      </c>
      <c r="S5163">
        <v>13</v>
      </c>
      <c r="T5163">
        <v>100794</v>
      </c>
      <c r="U5163">
        <v>14</v>
      </c>
      <c r="V5163">
        <v>100795</v>
      </c>
      <c r="W5163">
        <v>15</v>
      </c>
      <c r="X5163">
        <v>100793</v>
      </c>
      <c r="Y5163">
        <v>16</v>
      </c>
      <c r="Z5163">
        <v>100794</v>
      </c>
      <c r="AA5163">
        <v>17</v>
      </c>
      <c r="AB5163">
        <v>100793</v>
      </c>
      <c r="AC5163">
        <v>19</v>
      </c>
      <c r="AD5163">
        <v>100795</v>
      </c>
      <c r="AE5163">
        <v>20</v>
      </c>
      <c r="AF5163">
        <v>202643</v>
      </c>
      <c r="AG5163">
        <v>18</v>
      </c>
      <c r="AH5163" t="e">
        <f>VLOOKUP(AF5163,关卡难度线!B:H,11,0)</f>
        <v>#N/A</v>
      </c>
    </row>
    <row r="5164" spans="14:34">
      <c r="N5164" s="14">
        <v>100795</v>
      </c>
      <c r="O5164">
        <v>11</v>
      </c>
      <c r="P5164">
        <v>100793</v>
      </c>
      <c r="Q5164">
        <v>12</v>
      </c>
      <c r="R5164">
        <v>100794</v>
      </c>
      <c r="S5164">
        <v>13</v>
      </c>
      <c r="T5164">
        <v>100794</v>
      </c>
      <c r="U5164">
        <v>14</v>
      </c>
      <c r="V5164">
        <v>100795</v>
      </c>
      <c r="W5164">
        <v>15</v>
      </c>
      <c r="X5164">
        <v>100795</v>
      </c>
      <c r="Y5164">
        <v>16</v>
      </c>
      <c r="Z5164">
        <v>100795</v>
      </c>
      <c r="AA5164">
        <v>17</v>
      </c>
      <c r="AB5164">
        <v>100794</v>
      </c>
      <c r="AC5164">
        <v>19</v>
      </c>
      <c r="AD5164">
        <v>100793</v>
      </c>
      <c r="AE5164">
        <v>20</v>
      </c>
      <c r="AF5164">
        <v>202644</v>
      </c>
      <c r="AG5164">
        <v>18</v>
      </c>
      <c r="AH5164" t="e">
        <f>VLOOKUP(AF5164,关卡难度线!B:H,11,0)</f>
        <v>#N/A</v>
      </c>
    </row>
    <row r="5165" spans="14:34">
      <c r="N5165" s="14">
        <v>100795</v>
      </c>
      <c r="O5165">
        <v>11</v>
      </c>
      <c r="P5165">
        <v>100794</v>
      </c>
      <c r="Q5165">
        <v>12</v>
      </c>
      <c r="R5165">
        <v>100795</v>
      </c>
      <c r="S5165">
        <v>13</v>
      </c>
      <c r="T5165">
        <v>100793</v>
      </c>
      <c r="U5165">
        <v>14</v>
      </c>
      <c r="V5165">
        <v>100793</v>
      </c>
      <c r="W5165">
        <v>15</v>
      </c>
      <c r="X5165">
        <v>100795</v>
      </c>
      <c r="Y5165">
        <v>16</v>
      </c>
      <c r="Z5165">
        <v>100793</v>
      </c>
      <c r="AA5165">
        <v>17</v>
      </c>
      <c r="AB5165">
        <v>100794</v>
      </c>
      <c r="AC5165">
        <v>19</v>
      </c>
      <c r="AD5165">
        <v>100793</v>
      </c>
      <c r="AE5165">
        <v>20</v>
      </c>
      <c r="AF5165">
        <v>202645</v>
      </c>
      <c r="AG5165">
        <v>18</v>
      </c>
      <c r="AH5165" t="e">
        <f>VLOOKUP(AF5165,关卡难度线!B:H,11,0)</f>
        <v>#N/A</v>
      </c>
    </row>
    <row r="5166" spans="14:34">
      <c r="N5166" s="14">
        <v>100795</v>
      </c>
      <c r="O5166">
        <v>11</v>
      </c>
      <c r="P5166">
        <v>100795</v>
      </c>
      <c r="Q5166">
        <v>12</v>
      </c>
      <c r="R5166">
        <v>100794</v>
      </c>
      <c r="S5166">
        <v>13</v>
      </c>
      <c r="T5166">
        <v>100793</v>
      </c>
      <c r="U5166">
        <v>14</v>
      </c>
      <c r="V5166">
        <v>100794</v>
      </c>
      <c r="W5166">
        <v>15</v>
      </c>
      <c r="X5166">
        <v>100795</v>
      </c>
      <c r="Y5166">
        <v>16</v>
      </c>
      <c r="Z5166">
        <v>100795</v>
      </c>
      <c r="AA5166">
        <v>17</v>
      </c>
      <c r="AB5166">
        <v>100795</v>
      </c>
      <c r="AC5166">
        <v>19</v>
      </c>
      <c r="AD5166">
        <v>100793</v>
      </c>
      <c r="AE5166">
        <v>20</v>
      </c>
      <c r="AF5166">
        <v>202646</v>
      </c>
      <c r="AG5166">
        <v>18</v>
      </c>
      <c r="AH5166" t="e">
        <f>VLOOKUP(AF5166,关卡难度线!B:H,11,0)</f>
        <v>#N/A</v>
      </c>
    </row>
    <row r="5167" spans="14:34">
      <c r="N5167" s="14">
        <v>100793</v>
      </c>
      <c r="O5167">
        <v>11</v>
      </c>
      <c r="P5167">
        <v>100794</v>
      </c>
      <c r="Q5167">
        <v>12</v>
      </c>
      <c r="R5167">
        <v>100794</v>
      </c>
      <c r="S5167">
        <v>13</v>
      </c>
      <c r="T5167">
        <v>100793</v>
      </c>
      <c r="U5167">
        <v>14</v>
      </c>
      <c r="V5167">
        <v>100793</v>
      </c>
      <c r="W5167">
        <v>15</v>
      </c>
      <c r="X5167">
        <v>100795</v>
      </c>
      <c r="Y5167">
        <v>16</v>
      </c>
      <c r="Z5167">
        <v>100793</v>
      </c>
      <c r="AA5167">
        <v>17</v>
      </c>
      <c r="AB5167">
        <v>100794</v>
      </c>
      <c r="AC5167">
        <v>19</v>
      </c>
      <c r="AD5167">
        <v>100795</v>
      </c>
      <c r="AE5167">
        <v>20</v>
      </c>
      <c r="AF5167">
        <v>202647</v>
      </c>
      <c r="AG5167">
        <v>18</v>
      </c>
      <c r="AH5167" t="e">
        <f>VLOOKUP(AF5167,关卡难度线!B:H,11,0)</f>
        <v>#N/A</v>
      </c>
    </row>
    <row r="5168" spans="14:34">
      <c r="N5168" s="14">
        <v>100795</v>
      </c>
      <c r="O5168">
        <v>11</v>
      </c>
      <c r="P5168">
        <v>100793</v>
      </c>
      <c r="Q5168">
        <v>12</v>
      </c>
      <c r="R5168">
        <v>100793</v>
      </c>
      <c r="S5168">
        <v>13</v>
      </c>
      <c r="T5168">
        <v>100795</v>
      </c>
      <c r="U5168">
        <v>14</v>
      </c>
      <c r="V5168">
        <v>100794</v>
      </c>
      <c r="W5168">
        <v>15</v>
      </c>
      <c r="X5168">
        <v>100793</v>
      </c>
      <c r="Y5168">
        <v>16</v>
      </c>
      <c r="Z5168">
        <v>100795</v>
      </c>
      <c r="AA5168">
        <v>17</v>
      </c>
      <c r="AB5168">
        <v>100795</v>
      </c>
      <c r="AC5168">
        <v>19</v>
      </c>
      <c r="AD5168">
        <v>100794</v>
      </c>
      <c r="AE5168">
        <v>20</v>
      </c>
      <c r="AF5168">
        <v>202648</v>
      </c>
      <c r="AG5168">
        <v>18</v>
      </c>
      <c r="AH5168" t="e">
        <f>VLOOKUP(AF5168,关卡难度线!B:H,11,0)</f>
        <v>#N/A</v>
      </c>
    </row>
    <row r="5169" spans="14:34">
      <c r="N5169" s="14">
        <v>100795</v>
      </c>
      <c r="O5169">
        <v>11</v>
      </c>
      <c r="P5169">
        <v>100794</v>
      </c>
      <c r="Q5169">
        <v>12</v>
      </c>
      <c r="R5169">
        <v>100794</v>
      </c>
      <c r="S5169">
        <v>13</v>
      </c>
      <c r="T5169">
        <v>100793</v>
      </c>
      <c r="U5169">
        <v>14</v>
      </c>
      <c r="V5169">
        <v>100795</v>
      </c>
      <c r="W5169">
        <v>15</v>
      </c>
      <c r="X5169">
        <v>100793</v>
      </c>
      <c r="Y5169">
        <v>16</v>
      </c>
      <c r="Z5169">
        <v>100793</v>
      </c>
      <c r="AA5169">
        <v>17</v>
      </c>
      <c r="AB5169">
        <v>100794</v>
      </c>
      <c r="AC5169">
        <v>19</v>
      </c>
      <c r="AD5169">
        <v>100793</v>
      </c>
      <c r="AE5169">
        <v>20</v>
      </c>
      <c r="AF5169">
        <v>202649</v>
      </c>
      <c r="AG5169">
        <v>18</v>
      </c>
      <c r="AH5169" t="e">
        <f>VLOOKUP(AF5169,关卡难度线!B:H,11,0)</f>
        <v>#N/A</v>
      </c>
    </row>
    <row r="5170" spans="14:34">
      <c r="N5170" s="14">
        <v>100793</v>
      </c>
      <c r="O5170">
        <v>11</v>
      </c>
      <c r="P5170">
        <v>100794</v>
      </c>
      <c r="Q5170">
        <v>12</v>
      </c>
      <c r="R5170">
        <v>100793</v>
      </c>
      <c r="S5170">
        <v>13</v>
      </c>
      <c r="T5170">
        <v>100795</v>
      </c>
      <c r="U5170">
        <v>14</v>
      </c>
      <c r="V5170">
        <v>100794</v>
      </c>
      <c r="W5170">
        <v>15</v>
      </c>
      <c r="X5170">
        <v>100794</v>
      </c>
      <c r="Y5170">
        <v>16</v>
      </c>
      <c r="Z5170">
        <v>100795</v>
      </c>
      <c r="AA5170">
        <v>17</v>
      </c>
      <c r="AB5170">
        <v>100794</v>
      </c>
      <c r="AC5170">
        <v>19</v>
      </c>
      <c r="AD5170">
        <v>100795</v>
      </c>
      <c r="AE5170">
        <v>20</v>
      </c>
      <c r="AF5170">
        <v>202650</v>
      </c>
      <c r="AG5170">
        <v>18</v>
      </c>
      <c r="AH5170" t="e">
        <f>VLOOKUP(AF5170,关卡难度线!B:H,11,0)</f>
        <v>#N/A</v>
      </c>
    </row>
    <row r="5171" spans="14:34">
      <c r="N5171" s="14">
        <v>100795</v>
      </c>
      <c r="O5171">
        <v>11</v>
      </c>
      <c r="P5171">
        <v>100793</v>
      </c>
      <c r="Q5171">
        <v>12</v>
      </c>
      <c r="R5171">
        <v>100793</v>
      </c>
      <c r="S5171">
        <v>13</v>
      </c>
      <c r="T5171">
        <v>100793</v>
      </c>
      <c r="U5171">
        <v>14</v>
      </c>
      <c r="V5171">
        <v>100795</v>
      </c>
      <c r="W5171">
        <v>15</v>
      </c>
      <c r="X5171">
        <v>100794</v>
      </c>
      <c r="Y5171">
        <v>16</v>
      </c>
      <c r="Z5171">
        <v>100793</v>
      </c>
      <c r="AA5171">
        <v>17</v>
      </c>
      <c r="AB5171">
        <v>100793</v>
      </c>
      <c r="AC5171">
        <v>19</v>
      </c>
      <c r="AD5171">
        <v>100795</v>
      </c>
      <c r="AE5171">
        <v>20</v>
      </c>
      <c r="AF5171">
        <v>202641</v>
      </c>
      <c r="AG5171">
        <v>18</v>
      </c>
      <c r="AH5171" t="e">
        <f>VLOOKUP(AF5171,关卡难度线!B:H,11,0)</f>
        <v>#N/A</v>
      </c>
    </row>
    <row r="5172" spans="14:34">
      <c r="N5172" s="14">
        <v>100793</v>
      </c>
      <c r="O5172">
        <v>11</v>
      </c>
      <c r="P5172">
        <v>100795</v>
      </c>
      <c r="Q5172">
        <v>12</v>
      </c>
      <c r="R5172">
        <v>100795</v>
      </c>
      <c r="S5172">
        <v>13</v>
      </c>
      <c r="T5172">
        <v>100794</v>
      </c>
      <c r="U5172">
        <v>14</v>
      </c>
      <c r="V5172">
        <v>100795</v>
      </c>
      <c r="W5172">
        <v>15</v>
      </c>
      <c r="X5172">
        <v>100793</v>
      </c>
      <c r="Y5172">
        <v>16</v>
      </c>
      <c r="Z5172">
        <v>100793</v>
      </c>
      <c r="AA5172">
        <v>17</v>
      </c>
      <c r="AB5172">
        <v>100794</v>
      </c>
      <c r="AC5172">
        <v>19</v>
      </c>
      <c r="AD5172">
        <v>100795</v>
      </c>
      <c r="AE5172">
        <v>20</v>
      </c>
      <c r="AF5172">
        <v>202642</v>
      </c>
      <c r="AG5172">
        <v>18</v>
      </c>
      <c r="AH5172" t="e">
        <f>VLOOKUP(AF5172,关卡难度线!B:H,11,0)</f>
        <v>#N/A</v>
      </c>
    </row>
    <row r="5173" spans="14:34">
      <c r="N5173" s="14">
        <v>100794</v>
      </c>
      <c r="O5173">
        <v>11</v>
      </c>
      <c r="P5173">
        <v>100795</v>
      </c>
      <c r="Q5173">
        <v>12</v>
      </c>
      <c r="R5173">
        <v>100794</v>
      </c>
      <c r="S5173">
        <v>13</v>
      </c>
      <c r="T5173">
        <v>100794</v>
      </c>
      <c r="U5173">
        <v>14</v>
      </c>
      <c r="V5173">
        <v>100795</v>
      </c>
      <c r="W5173">
        <v>15</v>
      </c>
      <c r="X5173">
        <v>100793</v>
      </c>
      <c r="Y5173">
        <v>16</v>
      </c>
      <c r="Z5173">
        <v>100794</v>
      </c>
      <c r="AA5173">
        <v>17</v>
      </c>
      <c r="AB5173">
        <v>100793</v>
      </c>
      <c r="AC5173">
        <v>19</v>
      </c>
      <c r="AD5173">
        <v>100795</v>
      </c>
      <c r="AE5173">
        <v>20</v>
      </c>
      <c r="AF5173">
        <v>202643</v>
      </c>
      <c r="AG5173">
        <v>18</v>
      </c>
      <c r="AH5173" t="e">
        <f>VLOOKUP(AF5173,关卡难度线!B:H,11,0)</f>
        <v>#N/A</v>
      </c>
    </row>
    <row r="5174" spans="14:34">
      <c r="N5174" s="14">
        <v>100795</v>
      </c>
      <c r="O5174">
        <v>11</v>
      </c>
      <c r="P5174">
        <v>100793</v>
      </c>
      <c r="Q5174">
        <v>12</v>
      </c>
      <c r="R5174">
        <v>100794</v>
      </c>
      <c r="S5174">
        <v>13</v>
      </c>
      <c r="T5174">
        <v>100794</v>
      </c>
      <c r="U5174">
        <v>14</v>
      </c>
      <c r="V5174">
        <v>100795</v>
      </c>
      <c r="W5174">
        <v>15</v>
      </c>
      <c r="X5174">
        <v>100795</v>
      </c>
      <c r="Y5174">
        <v>16</v>
      </c>
      <c r="Z5174">
        <v>100795</v>
      </c>
      <c r="AA5174">
        <v>17</v>
      </c>
      <c r="AB5174">
        <v>100794</v>
      </c>
      <c r="AC5174">
        <v>19</v>
      </c>
      <c r="AD5174">
        <v>100793</v>
      </c>
      <c r="AE5174">
        <v>20</v>
      </c>
      <c r="AF5174">
        <v>202644</v>
      </c>
      <c r="AG5174">
        <v>18</v>
      </c>
      <c r="AH5174" t="e">
        <f>VLOOKUP(AF5174,关卡难度线!B:H,11,0)</f>
        <v>#N/A</v>
      </c>
    </row>
    <row r="5175" spans="14:34">
      <c r="N5175" s="14">
        <v>100795</v>
      </c>
      <c r="O5175">
        <v>11</v>
      </c>
      <c r="P5175">
        <v>100794</v>
      </c>
      <c r="Q5175">
        <v>12</v>
      </c>
      <c r="R5175">
        <v>100795</v>
      </c>
      <c r="S5175">
        <v>13</v>
      </c>
      <c r="T5175">
        <v>100793</v>
      </c>
      <c r="U5175">
        <v>14</v>
      </c>
      <c r="V5175">
        <v>100793</v>
      </c>
      <c r="W5175">
        <v>15</v>
      </c>
      <c r="X5175">
        <v>100795</v>
      </c>
      <c r="Y5175">
        <v>16</v>
      </c>
      <c r="Z5175">
        <v>100793</v>
      </c>
      <c r="AA5175">
        <v>17</v>
      </c>
      <c r="AB5175">
        <v>100794</v>
      </c>
      <c r="AC5175">
        <v>19</v>
      </c>
      <c r="AD5175">
        <v>100793</v>
      </c>
      <c r="AE5175">
        <v>20</v>
      </c>
      <c r="AF5175">
        <v>202645</v>
      </c>
      <c r="AG5175">
        <v>18</v>
      </c>
      <c r="AH5175" t="e">
        <f>VLOOKUP(AF5175,关卡难度线!B:H,11,0)</f>
        <v>#N/A</v>
      </c>
    </row>
    <row r="5176" spans="14:34">
      <c r="N5176" s="14">
        <v>100795</v>
      </c>
      <c r="O5176">
        <v>11</v>
      </c>
      <c r="P5176">
        <v>100795</v>
      </c>
      <c r="Q5176">
        <v>12</v>
      </c>
      <c r="R5176">
        <v>100794</v>
      </c>
      <c r="S5176">
        <v>13</v>
      </c>
      <c r="T5176">
        <v>100793</v>
      </c>
      <c r="U5176">
        <v>14</v>
      </c>
      <c r="V5176">
        <v>100794</v>
      </c>
      <c r="W5176">
        <v>15</v>
      </c>
      <c r="X5176">
        <v>100795</v>
      </c>
      <c r="Y5176">
        <v>16</v>
      </c>
      <c r="Z5176">
        <v>100795</v>
      </c>
      <c r="AA5176">
        <v>17</v>
      </c>
      <c r="AB5176">
        <v>100795</v>
      </c>
      <c r="AC5176">
        <v>19</v>
      </c>
      <c r="AD5176">
        <v>100793</v>
      </c>
      <c r="AE5176">
        <v>20</v>
      </c>
      <c r="AF5176">
        <v>202646</v>
      </c>
      <c r="AG5176">
        <v>18</v>
      </c>
      <c r="AH5176" t="e">
        <f>VLOOKUP(AF5176,关卡难度线!B:H,11,0)</f>
        <v>#N/A</v>
      </c>
    </row>
    <row r="5177" spans="14:34">
      <c r="N5177" s="14">
        <v>100793</v>
      </c>
      <c r="O5177">
        <v>11</v>
      </c>
      <c r="P5177">
        <v>100794</v>
      </c>
      <c r="Q5177">
        <v>12</v>
      </c>
      <c r="R5177">
        <v>100794</v>
      </c>
      <c r="S5177">
        <v>13</v>
      </c>
      <c r="T5177">
        <v>100793</v>
      </c>
      <c r="U5177">
        <v>14</v>
      </c>
      <c r="V5177">
        <v>100793</v>
      </c>
      <c r="W5177">
        <v>15</v>
      </c>
      <c r="X5177">
        <v>100795</v>
      </c>
      <c r="Y5177">
        <v>16</v>
      </c>
      <c r="Z5177">
        <v>100793</v>
      </c>
      <c r="AA5177">
        <v>17</v>
      </c>
      <c r="AB5177">
        <v>100794</v>
      </c>
      <c r="AC5177">
        <v>19</v>
      </c>
      <c r="AD5177">
        <v>100795</v>
      </c>
      <c r="AE5177">
        <v>20</v>
      </c>
      <c r="AF5177">
        <v>202647</v>
      </c>
      <c r="AG5177">
        <v>18</v>
      </c>
      <c r="AH5177" t="e">
        <f>VLOOKUP(AF5177,关卡难度线!B:H,11,0)</f>
        <v>#N/A</v>
      </c>
    </row>
    <row r="5178" spans="14:34">
      <c r="N5178" s="14">
        <v>100795</v>
      </c>
      <c r="O5178">
        <v>11</v>
      </c>
      <c r="P5178">
        <v>100793</v>
      </c>
      <c r="Q5178">
        <v>12</v>
      </c>
      <c r="R5178">
        <v>100793</v>
      </c>
      <c r="S5178">
        <v>13</v>
      </c>
      <c r="T5178">
        <v>100795</v>
      </c>
      <c r="U5178">
        <v>14</v>
      </c>
      <c r="V5178">
        <v>100794</v>
      </c>
      <c r="W5178">
        <v>15</v>
      </c>
      <c r="X5178">
        <v>100793</v>
      </c>
      <c r="Y5178">
        <v>16</v>
      </c>
      <c r="Z5178">
        <v>100795</v>
      </c>
      <c r="AA5178">
        <v>17</v>
      </c>
      <c r="AB5178">
        <v>100795</v>
      </c>
      <c r="AC5178">
        <v>19</v>
      </c>
      <c r="AD5178">
        <v>100794</v>
      </c>
      <c r="AE5178">
        <v>20</v>
      </c>
      <c r="AF5178">
        <v>202648</v>
      </c>
      <c r="AG5178">
        <v>18</v>
      </c>
      <c r="AH5178" t="e">
        <f>VLOOKUP(AF5178,关卡难度线!B:H,11,0)</f>
        <v>#N/A</v>
      </c>
    </row>
    <row r="5179" spans="14:34">
      <c r="N5179" s="14">
        <v>100795</v>
      </c>
      <c r="O5179">
        <v>11</v>
      </c>
      <c r="P5179">
        <v>100794</v>
      </c>
      <c r="Q5179">
        <v>12</v>
      </c>
      <c r="R5179">
        <v>100794</v>
      </c>
      <c r="S5179">
        <v>13</v>
      </c>
      <c r="T5179">
        <v>100793</v>
      </c>
      <c r="U5179">
        <v>14</v>
      </c>
      <c r="V5179">
        <v>100795</v>
      </c>
      <c r="W5179">
        <v>15</v>
      </c>
      <c r="X5179">
        <v>100793</v>
      </c>
      <c r="Y5179">
        <v>16</v>
      </c>
      <c r="Z5179">
        <v>100793</v>
      </c>
      <c r="AA5179">
        <v>17</v>
      </c>
      <c r="AB5179">
        <v>100794</v>
      </c>
      <c r="AC5179">
        <v>19</v>
      </c>
      <c r="AD5179">
        <v>100793</v>
      </c>
      <c r="AE5179">
        <v>20</v>
      </c>
      <c r="AF5179">
        <v>202649</v>
      </c>
      <c r="AG5179">
        <v>18</v>
      </c>
      <c r="AH5179" t="e">
        <f>VLOOKUP(AF5179,关卡难度线!B:H,11,0)</f>
        <v>#N/A</v>
      </c>
    </row>
    <row r="5180" spans="14:34">
      <c r="N5180" s="14">
        <v>100793</v>
      </c>
      <c r="O5180">
        <v>11</v>
      </c>
      <c r="P5180">
        <v>100794</v>
      </c>
      <c r="Q5180">
        <v>12</v>
      </c>
      <c r="R5180">
        <v>100793</v>
      </c>
      <c r="S5180">
        <v>13</v>
      </c>
      <c r="T5180">
        <v>100795</v>
      </c>
      <c r="U5180">
        <v>14</v>
      </c>
      <c r="V5180">
        <v>100794</v>
      </c>
      <c r="W5180">
        <v>15</v>
      </c>
      <c r="X5180">
        <v>100794</v>
      </c>
      <c r="Y5180">
        <v>16</v>
      </c>
      <c r="Z5180">
        <v>100795</v>
      </c>
      <c r="AA5180">
        <v>17</v>
      </c>
      <c r="AB5180">
        <v>100794</v>
      </c>
      <c r="AC5180">
        <v>19</v>
      </c>
      <c r="AD5180">
        <v>100795</v>
      </c>
      <c r="AE5180">
        <v>20</v>
      </c>
      <c r="AF5180">
        <v>202650</v>
      </c>
      <c r="AG5180">
        <v>18</v>
      </c>
      <c r="AH5180" t="e">
        <f>VLOOKUP(AF5180,关卡难度线!B:H,11,0)</f>
        <v>#N/A</v>
      </c>
    </row>
    <row r="5181" spans="14:34">
      <c r="N5181" s="14">
        <v>100796</v>
      </c>
      <c r="O5181">
        <v>11</v>
      </c>
      <c r="P5181">
        <v>100798</v>
      </c>
      <c r="Q5181">
        <v>12</v>
      </c>
      <c r="R5181">
        <v>100796</v>
      </c>
      <c r="S5181">
        <v>13</v>
      </c>
      <c r="T5181">
        <v>100798</v>
      </c>
      <c r="U5181">
        <v>14</v>
      </c>
      <c r="V5181">
        <v>100797</v>
      </c>
      <c r="W5181">
        <v>15</v>
      </c>
      <c r="X5181">
        <v>100798</v>
      </c>
      <c r="Y5181">
        <v>16</v>
      </c>
      <c r="Z5181">
        <v>100798</v>
      </c>
      <c r="AA5181">
        <v>17</v>
      </c>
      <c r="AB5181">
        <v>100798</v>
      </c>
      <c r="AC5181">
        <v>19</v>
      </c>
      <c r="AD5181">
        <v>100798</v>
      </c>
      <c r="AE5181">
        <v>20</v>
      </c>
      <c r="AF5181">
        <v>202651</v>
      </c>
      <c r="AG5181">
        <v>18</v>
      </c>
      <c r="AH5181" t="e">
        <f>VLOOKUP(AF5181,关卡难度线!B:H,11,0)</f>
        <v>#N/A</v>
      </c>
    </row>
    <row r="5182" spans="14:34">
      <c r="N5182" s="14">
        <v>100798</v>
      </c>
      <c r="O5182">
        <v>11</v>
      </c>
      <c r="P5182">
        <v>100798</v>
      </c>
      <c r="Q5182">
        <v>12</v>
      </c>
      <c r="R5182">
        <v>100796</v>
      </c>
      <c r="S5182">
        <v>13</v>
      </c>
      <c r="T5182">
        <v>100798</v>
      </c>
      <c r="U5182">
        <v>14</v>
      </c>
      <c r="V5182">
        <v>100796</v>
      </c>
      <c r="W5182">
        <v>15</v>
      </c>
      <c r="X5182">
        <v>100797</v>
      </c>
      <c r="Y5182">
        <v>16</v>
      </c>
      <c r="Z5182">
        <v>100796</v>
      </c>
      <c r="AA5182">
        <v>17</v>
      </c>
      <c r="AB5182">
        <v>100798</v>
      </c>
      <c r="AC5182">
        <v>19</v>
      </c>
      <c r="AD5182">
        <v>100797</v>
      </c>
      <c r="AE5182">
        <v>20</v>
      </c>
      <c r="AF5182">
        <v>202652</v>
      </c>
      <c r="AG5182">
        <v>18</v>
      </c>
      <c r="AH5182" t="e">
        <f>VLOOKUP(AF5182,关卡难度线!B:H,11,0)</f>
        <v>#N/A</v>
      </c>
    </row>
    <row r="5183" spans="14:34">
      <c r="N5183" s="14">
        <v>100797</v>
      </c>
      <c r="O5183">
        <v>11</v>
      </c>
      <c r="P5183">
        <v>100796</v>
      </c>
      <c r="Q5183">
        <v>12</v>
      </c>
      <c r="R5183">
        <v>100798</v>
      </c>
      <c r="S5183">
        <v>13</v>
      </c>
      <c r="T5183">
        <v>100797</v>
      </c>
      <c r="U5183">
        <v>14</v>
      </c>
      <c r="V5183">
        <v>100797</v>
      </c>
      <c r="W5183">
        <v>15</v>
      </c>
      <c r="X5183">
        <v>100797</v>
      </c>
      <c r="Y5183">
        <v>16</v>
      </c>
      <c r="Z5183">
        <v>100798</v>
      </c>
      <c r="AA5183">
        <v>17</v>
      </c>
      <c r="AB5183">
        <v>100796</v>
      </c>
      <c r="AC5183">
        <v>19</v>
      </c>
      <c r="AD5183">
        <v>100796</v>
      </c>
      <c r="AE5183">
        <v>20</v>
      </c>
      <c r="AF5183">
        <v>202653</v>
      </c>
      <c r="AG5183">
        <v>18</v>
      </c>
      <c r="AH5183" t="e">
        <f>VLOOKUP(AF5183,关卡难度线!B:H,11,0)</f>
        <v>#N/A</v>
      </c>
    </row>
    <row r="5184" spans="14:34">
      <c r="N5184" s="14">
        <v>100797</v>
      </c>
      <c r="O5184">
        <v>11</v>
      </c>
      <c r="P5184">
        <v>100798</v>
      </c>
      <c r="Q5184">
        <v>12</v>
      </c>
      <c r="R5184">
        <v>100796</v>
      </c>
      <c r="S5184">
        <v>13</v>
      </c>
      <c r="T5184">
        <v>100798</v>
      </c>
      <c r="U5184">
        <v>14</v>
      </c>
      <c r="V5184">
        <v>100797</v>
      </c>
      <c r="W5184">
        <v>15</v>
      </c>
      <c r="X5184">
        <v>100798</v>
      </c>
      <c r="Y5184">
        <v>16</v>
      </c>
      <c r="Z5184">
        <v>100796</v>
      </c>
      <c r="AA5184">
        <v>17</v>
      </c>
      <c r="AB5184">
        <v>100796</v>
      </c>
      <c r="AC5184">
        <v>19</v>
      </c>
      <c r="AD5184">
        <v>100796</v>
      </c>
      <c r="AE5184">
        <v>20</v>
      </c>
      <c r="AF5184">
        <v>202654</v>
      </c>
      <c r="AG5184">
        <v>18</v>
      </c>
      <c r="AH5184" t="e">
        <f>VLOOKUP(AF5184,关卡难度线!B:H,11,0)</f>
        <v>#N/A</v>
      </c>
    </row>
    <row r="5185" spans="14:34">
      <c r="N5185" s="14">
        <v>100797</v>
      </c>
      <c r="O5185">
        <v>11</v>
      </c>
      <c r="P5185">
        <v>100796</v>
      </c>
      <c r="Q5185">
        <v>12</v>
      </c>
      <c r="R5185">
        <v>100796</v>
      </c>
      <c r="S5185">
        <v>13</v>
      </c>
      <c r="T5185">
        <v>100797</v>
      </c>
      <c r="U5185">
        <v>14</v>
      </c>
      <c r="V5185">
        <v>100798</v>
      </c>
      <c r="W5185">
        <v>15</v>
      </c>
      <c r="X5185">
        <v>100796</v>
      </c>
      <c r="Y5185">
        <v>16</v>
      </c>
      <c r="Z5185">
        <v>100796</v>
      </c>
      <c r="AA5185">
        <v>17</v>
      </c>
      <c r="AB5185">
        <v>100798</v>
      </c>
      <c r="AC5185">
        <v>19</v>
      </c>
      <c r="AD5185">
        <v>100796</v>
      </c>
      <c r="AE5185">
        <v>20</v>
      </c>
      <c r="AF5185">
        <v>202655</v>
      </c>
      <c r="AG5185">
        <v>18</v>
      </c>
      <c r="AH5185" t="e">
        <f>VLOOKUP(AF5185,关卡难度线!B:H,11,0)</f>
        <v>#N/A</v>
      </c>
    </row>
    <row r="5186" spans="14:34">
      <c r="N5186" s="14">
        <v>100796</v>
      </c>
      <c r="O5186">
        <v>11</v>
      </c>
      <c r="P5186">
        <v>100797</v>
      </c>
      <c r="Q5186">
        <v>12</v>
      </c>
      <c r="R5186">
        <v>100798</v>
      </c>
      <c r="S5186">
        <v>13</v>
      </c>
      <c r="T5186">
        <v>100796</v>
      </c>
      <c r="U5186">
        <v>14</v>
      </c>
      <c r="V5186">
        <v>100796</v>
      </c>
      <c r="W5186">
        <v>15</v>
      </c>
      <c r="X5186">
        <v>100796</v>
      </c>
      <c r="Y5186">
        <v>16</v>
      </c>
      <c r="Z5186">
        <v>100798</v>
      </c>
      <c r="AA5186">
        <v>17</v>
      </c>
      <c r="AB5186">
        <v>100798</v>
      </c>
      <c r="AC5186">
        <v>19</v>
      </c>
      <c r="AD5186">
        <v>100797</v>
      </c>
      <c r="AE5186">
        <v>20</v>
      </c>
      <c r="AF5186">
        <v>202656</v>
      </c>
      <c r="AG5186">
        <v>18</v>
      </c>
      <c r="AH5186" t="e">
        <f>VLOOKUP(AF5186,关卡难度线!B:H,11,0)</f>
        <v>#N/A</v>
      </c>
    </row>
    <row r="5187" spans="14:34">
      <c r="N5187" s="14">
        <v>100797</v>
      </c>
      <c r="O5187">
        <v>11</v>
      </c>
      <c r="P5187">
        <v>100796</v>
      </c>
      <c r="Q5187">
        <v>12</v>
      </c>
      <c r="R5187">
        <v>100796</v>
      </c>
      <c r="S5187">
        <v>13</v>
      </c>
      <c r="T5187">
        <v>100797</v>
      </c>
      <c r="U5187">
        <v>14</v>
      </c>
      <c r="V5187">
        <v>100797</v>
      </c>
      <c r="W5187">
        <v>15</v>
      </c>
      <c r="X5187">
        <v>100797</v>
      </c>
      <c r="Y5187">
        <v>16</v>
      </c>
      <c r="Z5187">
        <v>100798</v>
      </c>
      <c r="AA5187">
        <v>17</v>
      </c>
      <c r="AB5187">
        <v>100798</v>
      </c>
      <c r="AC5187">
        <v>19</v>
      </c>
      <c r="AD5187">
        <v>100798</v>
      </c>
      <c r="AE5187">
        <v>20</v>
      </c>
      <c r="AF5187">
        <v>202657</v>
      </c>
      <c r="AG5187">
        <v>18</v>
      </c>
      <c r="AH5187" t="e">
        <f>VLOOKUP(AF5187,关卡难度线!B:H,11,0)</f>
        <v>#N/A</v>
      </c>
    </row>
    <row r="5188" spans="14:34">
      <c r="N5188" s="14">
        <v>100797</v>
      </c>
      <c r="O5188">
        <v>11</v>
      </c>
      <c r="P5188">
        <v>100798</v>
      </c>
      <c r="Q5188">
        <v>12</v>
      </c>
      <c r="R5188">
        <v>100797</v>
      </c>
      <c r="S5188">
        <v>13</v>
      </c>
      <c r="T5188">
        <v>100798</v>
      </c>
      <c r="U5188">
        <v>14</v>
      </c>
      <c r="V5188">
        <v>100797</v>
      </c>
      <c r="W5188">
        <v>15</v>
      </c>
      <c r="X5188">
        <v>100797</v>
      </c>
      <c r="Y5188">
        <v>16</v>
      </c>
      <c r="Z5188">
        <v>100796</v>
      </c>
      <c r="AA5188">
        <v>17</v>
      </c>
      <c r="AB5188">
        <v>100797</v>
      </c>
      <c r="AC5188">
        <v>19</v>
      </c>
      <c r="AD5188">
        <v>100797</v>
      </c>
      <c r="AE5188">
        <v>20</v>
      </c>
      <c r="AF5188">
        <v>202658</v>
      </c>
      <c r="AG5188">
        <v>18</v>
      </c>
      <c r="AH5188" t="e">
        <f>VLOOKUP(AF5188,关卡难度线!B:H,11,0)</f>
        <v>#N/A</v>
      </c>
    </row>
    <row r="5189" spans="14:34">
      <c r="N5189" s="14">
        <v>100796</v>
      </c>
      <c r="O5189">
        <v>11</v>
      </c>
      <c r="P5189">
        <v>100797</v>
      </c>
      <c r="Q5189">
        <v>12</v>
      </c>
      <c r="R5189">
        <v>100798</v>
      </c>
      <c r="S5189">
        <v>13</v>
      </c>
      <c r="T5189">
        <v>100796</v>
      </c>
      <c r="U5189">
        <v>14</v>
      </c>
      <c r="V5189">
        <v>100796</v>
      </c>
      <c r="W5189">
        <v>15</v>
      </c>
      <c r="X5189">
        <v>100797</v>
      </c>
      <c r="Y5189">
        <v>16</v>
      </c>
      <c r="Z5189">
        <v>100797</v>
      </c>
      <c r="AA5189">
        <v>17</v>
      </c>
      <c r="AB5189">
        <v>100796</v>
      </c>
      <c r="AC5189">
        <v>19</v>
      </c>
      <c r="AD5189">
        <v>100797</v>
      </c>
      <c r="AE5189">
        <v>20</v>
      </c>
      <c r="AF5189">
        <v>202659</v>
      </c>
      <c r="AG5189">
        <v>18</v>
      </c>
      <c r="AH5189" t="e">
        <f>VLOOKUP(AF5189,关卡难度线!B:H,11,0)</f>
        <v>#N/A</v>
      </c>
    </row>
    <row r="5190" spans="14:34">
      <c r="N5190" s="14">
        <v>100796</v>
      </c>
      <c r="O5190">
        <v>11</v>
      </c>
      <c r="P5190">
        <v>100797</v>
      </c>
      <c r="Q5190">
        <v>12</v>
      </c>
      <c r="R5190">
        <v>100798</v>
      </c>
      <c r="S5190">
        <v>13</v>
      </c>
      <c r="T5190">
        <v>100796</v>
      </c>
      <c r="U5190">
        <v>14</v>
      </c>
      <c r="V5190">
        <v>100797</v>
      </c>
      <c r="W5190">
        <v>15</v>
      </c>
      <c r="X5190">
        <v>100796</v>
      </c>
      <c r="Y5190">
        <v>16</v>
      </c>
      <c r="Z5190">
        <v>100798</v>
      </c>
      <c r="AA5190">
        <v>17</v>
      </c>
      <c r="AB5190">
        <v>100798</v>
      </c>
      <c r="AC5190">
        <v>19</v>
      </c>
      <c r="AD5190">
        <v>100796</v>
      </c>
      <c r="AE5190">
        <v>20</v>
      </c>
      <c r="AF5190">
        <v>202660</v>
      </c>
      <c r="AG5190">
        <v>18</v>
      </c>
      <c r="AH5190" t="e">
        <f>VLOOKUP(AF5190,关卡难度线!B:H,11,0)</f>
        <v>#N/A</v>
      </c>
    </row>
    <row r="5191" spans="14:34">
      <c r="N5191" s="14">
        <v>100796</v>
      </c>
      <c r="O5191">
        <v>11</v>
      </c>
      <c r="P5191">
        <v>100798</v>
      </c>
      <c r="Q5191">
        <v>12</v>
      </c>
      <c r="R5191">
        <v>100796</v>
      </c>
      <c r="S5191">
        <v>13</v>
      </c>
      <c r="T5191">
        <v>100798</v>
      </c>
      <c r="U5191">
        <v>14</v>
      </c>
      <c r="V5191">
        <v>100797</v>
      </c>
      <c r="W5191">
        <v>15</v>
      </c>
      <c r="X5191">
        <v>100798</v>
      </c>
      <c r="Y5191">
        <v>16</v>
      </c>
      <c r="Z5191">
        <v>100798</v>
      </c>
      <c r="AA5191">
        <v>17</v>
      </c>
      <c r="AB5191">
        <v>100798</v>
      </c>
      <c r="AC5191">
        <v>19</v>
      </c>
      <c r="AD5191">
        <v>100798</v>
      </c>
      <c r="AE5191">
        <v>20</v>
      </c>
      <c r="AF5191">
        <v>202651</v>
      </c>
      <c r="AG5191">
        <v>18</v>
      </c>
      <c r="AH5191" t="e">
        <f>VLOOKUP(AF5191,关卡难度线!B:H,11,0)</f>
        <v>#N/A</v>
      </c>
    </row>
    <row r="5192" spans="14:34">
      <c r="N5192" s="14">
        <v>100798</v>
      </c>
      <c r="O5192">
        <v>11</v>
      </c>
      <c r="P5192">
        <v>100798</v>
      </c>
      <c r="Q5192">
        <v>12</v>
      </c>
      <c r="R5192">
        <v>100796</v>
      </c>
      <c r="S5192">
        <v>13</v>
      </c>
      <c r="T5192">
        <v>100798</v>
      </c>
      <c r="U5192">
        <v>14</v>
      </c>
      <c r="V5192">
        <v>100796</v>
      </c>
      <c r="W5192">
        <v>15</v>
      </c>
      <c r="X5192">
        <v>100797</v>
      </c>
      <c r="Y5192">
        <v>16</v>
      </c>
      <c r="Z5192">
        <v>100796</v>
      </c>
      <c r="AA5192">
        <v>17</v>
      </c>
      <c r="AB5192">
        <v>100798</v>
      </c>
      <c r="AC5192">
        <v>19</v>
      </c>
      <c r="AD5192">
        <v>100797</v>
      </c>
      <c r="AE5192">
        <v>20</v>
      </c>
      <c r="AF5192">
        <v>202652</v>
      </c>
      <c r="AG5192">
        <v>18</v>
      </c>
      <c r="AH5192" t="e">
        <f>VLOOKUP(AF5192,关卡难度线!B:H,11,0)</f>
        <v>#N/A</v>
      </c>
    </row>
    <row r="5193" spans="14:34">
      <c r="N5193" s="14">
        <v>100797</v>
      </c>
      <c r="O5193">
        <v>11</v>
      </c>
      <c r="P5193">
        <v>100796</v>
      </c>
      <c r="Q5193">
        <v>12</v>
      </c>
      <c r="R5193">
        <v>100798</v>
      </c>
      <c r="S5193">
        <v>13</v>
      </c>
      <c r="T5193">
        <v>100797</v>
      </c>
      <c r="U5193">
        <v>14</v>
      </c>
      <c r="V5193">
        <v>100797</v>
      </c>
      <c r="W5193">
        <v>15</v>
      </c>
      <c r="X5193">
        <v>100797</v>
      </c>
      <c r="Y5193">
        <v>16</v>
      </c>
      <c r="Z5193">
        <v>100798</v>
      </c>
      <c r="AA5193">
        <v>17</v>
      </c>
      <c r="AB5193">
        <v>100796</v>
      </c>
      <c r="AC5193">
        <v>19</v>
      </c>
      <c r="AD5193">
        <v>100796</v>
      </c>
      <c r="AE5193">
        <v>20</v>
      </c>
      <c r="AF5193">
        <v>202653</v>
      </c>
      <c r="AG5193">
        <v>18</v>
      </c>
      <c r="AH5193" t="e">
        <f>VLOOKUP(AF5193,关卡难度线!B:H,11,0)</f>
        <v>#N/A</v>
      </c>
    </row>
    <row r="5194" spans="14:34">
      <c r="N5194" s="14">
        <v>100797</v>
      </c>
      <c r="O5194">
        <v>11</v>
      </c>
      <c r="P5194">
        <v>100798</v>
      </c>
      <c r="Q5194">
        <v>12</v>
      </c>
      <c r="R5194">
        <v>100796</v>
      </c>
      <c r="S5194">
        <v>13</v>
      </c>
      <c r="T5194">
        <v>100798</v>
      </c>
      <c r="U5194">
        <v>14</v>
      </c>
      <c r="V5194">
        <v>100797</v>
      </c>
      <c r="W5194">
        <v>15</v>
      </c>
      <c r="X5194">
        <v>100798</v>
      </c>
      <c r="Y5194">
        <v>16</v>
      </c>
      <c r="Z5194">
        <v>100796</v>
      </c>
      <c r="AA5194">
        <v>17</v>
      </c>
      <c r="AB5194">
        <v>100796</v>
      </c>
      <c r="AC5194">
        <v>19</v>
      </c>
      <c r="AD5194">
        <v>100796</v>
      </c>
      <c r="AE5194">
        <v>20</v>
      </c>
      <c r="AF5194">
        <v>202654</v>
      </c>
      <c r="AG5194">
        <v>18</v>
      </c>
      <c r="AH5194" t="e">
        <f>VLOOKUP(AF5194,关卡难度线!B:H,11,0)</f>
        <v>#N/A</v>
      </c>
    </row>
    <row r="5195" spans="14:34">
      <c r="N5195" s="14">
        <v>100797</v>
      </c>
      <c r="O5195">
        <v>11</v>
      </c>
      <c r="P5195">
        <v>100796</v>
      </c>
      <c r="Q5195">
        <v>12</v>
      </c>
      <c r="R5195">
        <v>100796</v>
      </c>
      <c r="S5195">
        <v>13</v>
      </c>
      <c r="T5195">
        <v>100797</v>
      </c>
      <c r="U5195">
        <v>14</v>
      </c>
      <c r="V5195">
        <v>100798</v>
      </c>
      <c r="W5195">
        <v>15</v>
      </c>
      <c r="X5195">
        <v>100796</v>
      </c>
      <c r="Y5195">
        <v>16</v>
      </c>
      <c r="Z5195">
        <v>100796</v>
      </c>
      <c r="AA5195">
        <v>17</v>
      </c>
      <c r="AB5195">
        <v>100798</v>
      </c>
      <c r="AC5195">
        <v>19</v>
      </c>
      <c r="AD5195">
        <v>100796</v>
      </c>
      <c r="AE5195">
        <v>20</v>
      </c>
      <c r="AF5195">
        <v>202655</v>
      </c>
      <c r="AG5195">
        <v>18</v>
      </c>
      <c r="AH5195" t="e">
        <f>VLOOKUP(AF5195,关卡难度线!B:H,11,0)</f>
        <v>#N/A</v>
      </c>
    </row>
    <row r="5196" spans="14:34">
      <c r="N5196" s="14">
        <v>100796</v>
      </c>
      <c r="O5196">
        <v>11</v>
      </c>
      <c r="P5196">
        <v>100797</v>
      </c>
      <c r="Q5196">
        <v>12</v>
      </c>
      <c r="R5196">
        <v>100798</v>
      </c>
      <c r="S5196">
        <v>13</v>
      </c>
      <c r="T5196">
        <v>100796</v>
      </c>
      <c r="U5196">
        <v>14</v>
      </c>
      <c r="V5196">
        <v>100796</v>
      </c>
      <c r="W5196">
        <v>15</v>
      </c>
      <c r="X5196">
        <v>100796</v>
      </c>
      <c r="Y5196">
        <v>16</v>
      </c>
      <c r="Z5196">
        <v>100798</v>
      </c>
      <c r="AA5196">
        <v>17</v>
      </c>
      <c r="AB5196">
        <v>100798</v>
      </c>
      <c r="AC5196">
        <v>19</v>
      </c>
      <c r="AD5196">
        <v>100797</v>
      </c>
      <c r="AE5196">
        <v>20</v>
      </c>
      <c r="AF5196">
        <v>202656</v>
      </c>
      <c r="AG5196">
        <v>18</v>
      </c>
      <c r="AH5196" t="e">
        <f>VLOOKUP(AF5196,关卡难度线!B:H,11,0)</f>
        <v>#N/A</v>
      </c>
    </row>
    <row r="5197" spans="14:34">
      <c r="N5197" s="14">
        <v>100797</v>
      </c>
      <c r="O5197">
        <v>11</v>
      </c>
      <c r="P5197">
        <v>100796</v>
      </c>
      <c r="Q5197">
        <v>12</v>
      </c>
      <c r="R5197">
        <v>100796</v>
      </c>
      <c r="S5197">
        <v>13</v>
      </c>
      <c r="T5197">
        <v>100797</v>
      </c>
      <c r="U5197">
        <v>14</v>
      </c>
      <c r="V5197">
        <v>100797</v>
      </c>
      <c r="W5197">
        <v>15</v>
      </c>
      <c r="X5197">
        <v>100797</v>
      </c>
      <c r="Y5197">
        <v>16</v>
      </c>
      <c r="Z5197">
        <v>100798</v>
      </c>
      <c r="AA5197">
        <v>17</v>
      </c>
      <c r="AB5197">
        <v>100798</v>
      </c>
      <c r="AC5197">
        <v>19</v>
      </c>
      <c r="AD5197">
        <v>100798</v>
      </c>
      <c r="AE5197">
        <v>20</v>
      </c>
      <c r="AF5197">
        <v>202657</v>
      </c>
      <c r="AG5197">
        <v>18</v>
      </c>
      <c r="AH5197" t="e">
        <f>VLOOKUP(AF5197,关卡难度线!B:H,11,0)</f>
        <v>#N/A</v>
      </c>
    </row>
    <row r="5198" spans="14:34">
      <c r="N5198" s="14">
        <v>100797</v>
      </c>
      <c r="O5198">
        <v>11</v>
      </c>
      <c r="P5198">
        <v>100798</v>
      </c>
      <c r="Q5198">
        <v>12</v>
      </c>
      <c r="R5198">
        <v>100797</v>
      </c>
      <c r="S5198">
        <v>13</v>
      </c>
      <c r="T5198">
        <v>100798</v>
      </c>
      <c r="U5198">
        <v>14</v>
      </c>
      <c r="V5198">
        <v>100797</v>
      </c>
      <c r="W5198">
        <v>15</v>
      </c>
      <c r="X5198">
        <v>100797</v>
      </c>
      <c r="Y5198">
        <v>16</v>
      </c>
      <c r="Z5198">
        <v>100796</v>
      </c>
      <c r="AA5198">
        <v>17</v>
      </c>
      <c r="AB5198">
        <v>100797</v>
      </c>
      <c r="AC5198">
        <v>19</v>
      </c>
      <c r="AD5198">
        <v>100797</v>
      </c>
      <c r="AE5198">
        <v>20</v>
      </c>
      <c r="AF5198">
        <v>202658</v>
      </c>
      <c r="AG5198">
        <v>18</v>
      </c>
      <c r="AH5198" t="e">
        <f>VLOOKUP(AF5198,关卡难度线!B:H,11,0)</f>
        <v>#N/A</v>
      </c>
    </row>
    <row r="5199" spans="14:34">
      <c r="N5199" s="14">
        <v>100796</v>
      </c>
      <c r="O5199">
        <v>11</v>
      </c>
      <c r="P5199">
        <v>100797</v>
      </c>
      <c r="Q5199">
        <v>12</v>
      </c>
      <c r="R5199">
        <v>100798</v>
      </c>
      <c r="S5199">
        <v>13</v>
      </c>
      <c r="T5199">
        <v>100796</v>
      </c>
      <c r="U5199">
        <v>14</v>
      </c>
      <c r="V5199">
        <v>100796</v>
      </c>
      <c r="W5199">
        <v>15</v>
      </c>
      <c r="X5199">
        <v>100797</v>
      </c>
      <c r="Y5199">
        <v>16</v>
      </c>
      <c r="Z5199">
        <v>100797</v>
      </c>
      <c r="AA5199">
        <v>17</v>
      </c>
      <c r="AB5199">
        <v>100796</v>
      </c>
      <c r="AC5199">
        <v>19</v>
      </c>
      <c r="AD5199">
        <v>100797</v>
      </c>
      <c r="AE5199">
        <v>20</v>
      </c>
      <c r="AF5199">
        <v>202659</v>
      </c>
      <c r="AG5199">
        <v>18</v>
      </c>
      <c r="AH5199" t="e">
        <f>VLOOKUP(AF5199,关卡难度线!B:H,11,0)</f>
        <v>#N/A</v>
      </c>
    </row>
    <row r="5200" spans="14:34">
      <c r="N5200" s="14">
        <v>100796</v>
      </c>
      <c r="O5200">
        <v>11</v>
      </c>
      <c r="P5200">
        <v>100797</v>
      </c>
      <c r="Q5200">
        <v>12</v>
      </c>
      <c r="R5200">
        <v>100798</v>
      </c>
      <c r="S5200">
        <v>13</v>
      </c>
      <c r="T5200">
        <v>100796</v>
      </c>
      <c r="U5200">
        <v>14</v>
      </c>
      <c r="V5200">
        <v>100797</v>
      </c>
      <c r="W5200">
        <v>15</v>
      </c>
      <c r="X5200">
        <v>100796</v>
      </c>
      <c r="Y5200">
        <v>16</v>
      </c>
      <c r="Z5200">
        <v>100798</v>
      </c>
      <c r="AA5200">
        <v>17</v>
      </c>
      <c r="AB5200">
        <v>100798</v>
      </c>
      <c r="AC5200">
        <v>19</v>
      </c>
      <c r="AD5200">
        <v>100796</v>
      </c>
      <c r="AE5200">
        <v>20</v>
      </c>
      <c r="AF5200">
        <v>202660</v>
      </c>
      <c r="AG5200">
        <v>18</v>
      </c>
      <c r="AH5200" t="e">
        <f>VLOOKUP(AF5200,关卡难度线!B:H,11,0)</f>
        <v>#N/A</v>
      </c>
    </row>
    <row r="5201" spans="14:34">
      <c r="N5201" s="14">
        <v>100800</v>
      </c>
      <c r="O5201">
        <v>11</v>
      </c>
      <c r="P5201">
        <v>100801</v>
      </c>
      <c r="Q5201">
        <v>12</v>
      </c>
      <c r="R5201">
        <v>100800</v>
      </c>
      <c r="S5201">
        <v>13</v>
      </c>
      <c r="T5201">
        <v>100801</v>
      </c>
      <c r="U5201">
        <v>14</v>
      </c>
      <c r="V5201">
        <v>100801</v>
      </c>
      <c r="W5201">
        <v>15</v>
      </c>
      <c r="X5201">
        <v>100799</v>
      </c>
      <c r="Y5201">
        <v>16</v>
      </c>
      <c r="Z5201">
        <v>100801</v>
      </c>
      <c r="AA5201">
        <v>17</v>
      </c>
      <c r="AB5201">
        <v>100800</v>
      </c>
      <c r="AC5201">
        <v>19</v>
      </c>
      <c r="AD5201">
        <v>100800</v>
      </c>
      <c r="AE5201">
        <v>20</v>
      </c>
      <c r="AF5201">
        <v>202661</v>
      </c>
      <c r="AG5201">
        <v>18</v>
      </c>
      <c r="AH5201" t="e">
        <f>VLOOKUP(AF5201,关卡难度线!B:H,11,0)</f>
        <v>#N/A</v>
      </c>
    </row>
    <row r="5202" spans="14:34">
      <c r="N5202" s="14">
        <v>100799</v>
      </c>
      <c r="O5202">
        <v>11</v>
      </c>
      <c r="P5202">
        <v>100799</v>
      </c>
      <c r="Q5202">
        <v>12</v>
      </c>
      <c r="R5202">
        <v>100799</v>
      </c>
      <c r="S5202">
        <v>13</v>
      </c>
      <c r="T5202">
        <v>100801</v>
      </c>
      <c r="U5202">
        <v>14</v>
      </c>
      <c r="V5202">
        <v>100799</v>
      </c>
      <c r="W5202">
        <v>15</v>
      </c>
      <c r="X5202">
        <v>100800</v>
      </c>
      <c r="Y5202">
        <v>16</v>
      </c>
      <c r="Z5202">
        <v>100801</v>
      </c>
      <c r="AA5202">
        <v>17</v>
      </c>
      <c r="AB5202">
        <v>100801</v>
      </c>
      <c r="AC5202">
        <v>19</v>
      </c>
      <c r="AD5202">
        <v>100801</v>
      </c>
      <c r="AE5202">
        <v>20</v>
      </c>
      <c r="AF5202">
        <v>202662</v>
      </c>
      <c r="AG5202">
        <v>18</v>
      </c>
      <c r="AH5202" t="e">
        <f>VLOOKUP(AF5202,关卡难度线!B:H,11,0)</f>
        <v>#N/A</v>
      </c>
    </row>
    <row r="5203" spans="14:34">
      <c r="N5203" s="14">
        <v>100800</v>
      </c>
      <c r="O5203">
        <v>11</v>
      </c>
      <c r="P5203">
        <v>100800</v>
      </c>
      <c r="Q5203">
        <v>12</v>
      </c>
      <c r="R5203">
        <v>100800</v>
      </c>
      <c r="S5203">
        <v>13</v>
      </c>
      <c r="T5203">
        <v>100799</v>
      </c>
      <c r="U5203">
        <v>14</v>
      </c>
      <c r="V5203">
        <v>100799</v>
      </c>
      <c r="W5203">
        <v>15</v>
      </c>
      <c r="X5203">
        <v>100801</v>
      </c>
      <c r="Y5203">
        <v>16</v>
      </c>
      <c r="Z5203">
        <v>100800</v>
      </c>
      <c r="AA5203">
        <v>17</v>
      </c>
      <c r="AB5203">
        <v>100800</v>
      </c>
      <c r="AC5203">
        <v>19</v>
      </c>
      <c r="AD5203">
        <v>100801</v>
      </c>
      <c r="AE5203">
        <v>20</v>
      </c>
      <c r="AF5203">
        <v>202663</v>
      </c>
      <c r="AG5203">
        <v>18</v>
      </c>
      <c r="AH5203" t="e">
        <f>VLOOKUP(AF5203,关卡难度线!B:H,11,0)</f>
        <v>#N/A</v>
      </c>
    </row>
    <row r="5204" spans="14:34">
      <c r="N5204" s="14">
        <v>100799</v>
      </c>
      <c r="O5204">
        <v>11</v>
      </c>
      <c r="P5204">
        <v>100800</v>
      </c>
      <c r="Q5204">
        <v>12</v>
      </c>
      <c r="R5204">
        <v>100800</v>
      </c>
      <c r="S5204">
        <v>13</v>
      </c>
      <c r="T5204">
        <v>100800</v>
      </c>
      <c r="U5204">
        <v>14</v>
      </c>
      <c r="V5204">
        <v>100800</v>
      </c>
      <c r="W5204">
        <v>15</v>
      </c>
      <c r="X5204">
        <v>100801</v>
      </c>
      <c r="Y5204">
        <v>16</v>
      </c>
      <c r="Z5204">
        <v>100799</v>
      </c>
      <c r="AA5204">
        <v>17</v>
      </c>
      <c r="AB5204">
        <v>100801</v>
      </c>
      <c r="AC5204">
        <v>19</v>
      </c>
      <c r="AD5204">
        <v>100800</v>
      </c>
      <c r="AE5204">
        <v>20</v>
      </c>
      <c r="AF5204">
        <v>202664</v>
      </c>
      <c r="AG5204">
        <v>18</v>
      </c>
      <c r="AH5204" t="e">
        <f>VLOOKUP(AF5204,关卡难度线!B:H,11,0)</f>
        <v>#N/A</v>
      </c>
    </row>
    <row r="5205" spans="14:34">
      <c r="N5205" s="14">
        <v>100801</v>
      </c>
      <c r="O5205">
        <v>11</v>
      </c>
      <c r="P5205">
        <v>100800</v>
      </c>
      <c r="Q5205">
        <v>12</v>
      </c>
      <c r="R5205">
        <v>100800</v>
      </c>
      <c r="S5205">
        <v>13</v>
      </c>
      <c r="T5205">
        <v>100801</v>
      </c>
      <c r="U5205">
        <v>14</v>
      </c>
      <c r="V5205">
        <v>100799</v>
      </c>
      <c r="W5205">
        <v>15</v>
      </c>
      <c r="X5205">
        <v>100800</v>
      </c>
      <c r="Y5205">
        <v>16</v>
      </c>
      <c r="Z5205">
        <v>100800</v>
      </c>
      <c r="AA5205">
        <v>17</v>
      </c>
      <c r="AB5205">
        <v>100801</v>
      </c>
      <c r="AC5205">
        <v>19</v>
      </c>
      <c r="AD5205">
        <v>100800</v>
      </c>
      <c r="AE5205">
        <v>20</v>
      </c>
      <c r="AF5205">
        <v>202665</v>
      </c>
      <c r="AG5205">
        <v>18</v>
      </c>
      <c r="AH5205" t="e">
        <f>VLOOKUP(AF5205,关卡难度线!B:H,11,0)</f>
        <v>#N/A</v>
      </c>
    </row>
    <row r="5206" spans="14:34">
      <c r="N5206" s="14">
        <v>100799</v>
      </c>
      <c r="O5206">
        <v>11</v>
      </c>
      <c r="P5206">
        <v>100801</v>
      </c>
      <c r="Q5206">
        <v>12</v>
      </c>
      <c r="R5206">
        <v>100799</v>
      </c>
      <c r="S5206">
        <v>13</v>
      </c>
      <c r="T5206">
        <v>100799</v>
      </c>
      <c r="U5206">
        <v>14</v>
      </c>
      <c r="V5206">
        <v>100799</v>
      </c>
      <c r="W5206">
        <v>15</v>
      </c>
      <c r="X5206">
        <v>100801</v>
      </c>
      <c r="Y5206">
        <v>16</v>
      </c>
      <c r="Z5206">
        <v>100801</v>
      </c>
      <c r="AA5206">
        <v>17</v>
      </c>
      <c r="AB5206">
        <v>100799</v>
      </c>
      <c r="AC5206">
        <v>19</v>
      </c>
      <c r="AD5206">
        <v>100800</v>
      </c>
      <c r="AE5206">
        <v>20</v>
      </c>
      <c r="AF5206">
        <v>202666</v>
      </c>
      <c r="AG5206">
        <v>18</v>
      </c>
      <c r="AH5206" t="e">
        <f>VLOOKUP(AF5206,关卡难度线!B:H,11,0)</f>
        <v>#N/A</v>
      </c>
    </row>
    <row r="5207" spans="14:34">
      <c r="N5207" s="14">
        <v>100799</v>
      </c>
      <c r="O5207">
        <v>11</v>
      </c>
      <c r="P5207">
        <v>100801</v>
      </c>
      <c r="Q5207">
        <v>12</v>
      </c>
      <c r="R5207">
        <v>100799</v>
      </c>
      <c r="S5207">
        <v>13</v>
      </c>
      <c r="T5207">
        <v>100800</v>
      </c>
      <c r="U5207">
        <v>14</v>
      </c>
      <c r="V5207">
        <v>100800</v>
      </c>
      <c r="W5207">
        <v>15</v>
      </c>
      <c r="X5207">
        <v>100801</v>
      </c>
      <c r="Y5207">
        <v>16</v>
      </c>
      <c r="Z5207">
        <v>100800</v>
      </c>
      <c r="AA5207">
        <v>17</v>
      </c>
      <c r="AB5207">
        <v>100801</v>
      </c>
      <c r="AC5207">
        <v>19</v>
      </c>
      <c r="AD5207">
        <v>100801</v>
      </c>
      <c r="AE5207">
        <v>20</v>
      </c>
      <c r="AF5207">
        <v>202667</v>
      </c>
      <c r="AG5207">
        <v>18</v>
      </c>
      <c r="AH5207" t="e">
        <f>VLOOKUP(AF5207,关卡难度线!B:H,11,0)</f>
        <v>#N/A</v>
      </c>
    </row>
    <row r="5208" spans="14:34">
      <c r="N5208" s="14">
        <v>100801</v>
      </c>
      <c r="O5208">
        <v>11</v>
      </c>
      <c r="P5208">
        <v>100799</v>
      </c>
      <c r="Q5208">
        <v>12</v>
      </c>
      <c r="R5208">
        <v>100801</v>
      </c>
      <c r="S5208">
        <v>13</v>
      </c>
      <c r="T5208">
        <v>100800</v>
      </c>
      <c r="U5208">
        <v>14</v>
      </c>
      <c r="V5208">
        <v>100799</v>
      </c>
      <c r="W5208">
        <v>15</v>
      </c>
      <c r="X5208">
        <v>100801</v>
      </c>
      <c r="Y5208">
        <v>16</v>
      </c>
      <c r="Z5208">
        <v>100800</v>
      </c>
      <c r="AA5208">
        <v>17</v>
      </c>
      <c r="AB5208">
        <v>100799</v>
      </c>
      <c r="AC5208">
        <v>19</v>
      </c>
      <c r="AD5208">
        <v>100799</v>
      </c>
      <c r="AE5208">
        <v>20</v>
      </c>
      <c r="AF5208">
        <v>202668</v>
      </c>
      <c r="AG5208">
        <v>18</v>
      </c>
      <c r="AH5208" t="e">
        <f>VLOOKUP(AF5208,关卡难度线!B:H,11,0)</f>
        <v>#N/A</v>
      </c>
    </row>
    <row r="5209" spans="14:34">
      <c r="N5209" s="14">
        <v>100799</v>
      </c>
      <c r="O5209">
        <v>11</v>
      </c>
      <c r="P5209">
        <v>100801</v>
      </c>
      <c r="Q5209">
        <v>12</v>
      </c>
      <c r="R5209">
        <v>100801</v>
      </c>
      <c r="S5209">
        <v>13</v>
      </c>
      <c r="T5209">
        <v>100799</v>
      </c>
      <c r="U5209">
        <v>14</v>
      </c>
      <c r="V5209">
        <v>100801</v>
      </c>
      <c r="W5209">
        <v>15</v>
      </c>
      <c r="X5209">
        <v>100801</v>
      </c>
      <c r="Y5209">
        <v>16</v>
      </c>
      <c r="Z5209">
        <v>100801</v>
      </c>
      <c r="AA5209">
        <v>17</v>
      </c>
      <c r="AB5209">
        <v>100801</v>
      </c>
      <c r="AC5209">
        <v>19</v>
      </c>
      <c r="AD5209">
        <v>100799</v>
      </c>
      <c r="AE5209">
        <v>20</v>
      </c>
      <c r="AF5209">
        <v>202669</v>
      </c>
      <c r="AG5209">
        <v>18</v>
      </c>
      <c r="AH5209" t="e">
        <f>VLOOKUP(AF5209,关卡难度线!B:H,11,0)</f>
        <v>#N/A</v>
      </c>
    </row>
    <row r="5210" spans="14:34">
      <c r="N5210" s="14">
        <v>100800</v>
      </c>
      <c r="O5210">
        <v>11</v>
      </c>
      <c r="P5210">
        <v>100799</v>
      </c>
      <c r="Q5210">
        <v>12</v>
      </c>
      <c r="R5210">
        <v>100801</v>
      </c>
      <c r="S5210">
        <v>13</v>
      </c>
      <c r="T5210">
        <v>100801</v>
      </c>
      <c r="U5210">
        <v>14</v>
      </c>
      <c r="V5210">
        <v>100799</v>
      </c>
      <c r="W5210">
        <v>15</v>
      </c>
      <c r="X5210">
        <v>100799</v>
      </c>
      <c r="Y5210">
        <v>16</v>
      </c>
      <c r="Z5210">
        <v>100799</v>
      </c>
      <c r="AA5210">
        <v>17</v>
      </c>
      <c r="AB5210">
        <v>100800</v>
      </c>
      <c r="AC5210">
        <v>19</v>
      </c>
      <c r="AD5210">
        <v>100799</v>
      </c>
      <c r="AE5210">
        <v>20</v>
      </c>
      <c r="AF5210">
        <v>202670</v>
      </c>
      <c r="AG5210">
        <v>18</v>
      </c>
      <c r="AH5210" t="e">
        <f>VLOOKUP(AF5210,关卡难度线!B:H,11,0)</f>
        <v>#N/A</v>
      </c>
    </row>
    <row r="5211" spans="14:34">
      <c r="N5211" s="14">
        <v>100800</v>
      </c>
      <c r="O5211">
        <v>11</v>
      </c>
      <c r="P5211">
        <v>100801</v>
      </c>
      <c r="Q5211">
        <v>12</v>
      </c>
      <c r="R5211">
        <v>100800</v>
      </c>
      <c r="S5211">
        <v>13</v>
      </c>
      <c r="T5211">
        <v>100801</v>
      </c>
      <c r="U5211">
        <v>14</v>
      </c>
      <c r="V5211">
        <v>100801</v>
      </c>
      <c r="W5211">
        <v>15</v>
      </c>
      <c r="X5211">
        <v>100799</v>
      </c>
      <c r="Y5211">
        <v>16</v>
      </c>
      <c r="Z5211">
        <v>100801</v>
      </c>
      <c r="AA5211">
        <v>17</v>
      </c>
      <c r="AB5211">
        <v>100800</v>
      </c>
      <c r="AC5211">
        <v>19</v>
      </c>
      <c r="AD5211">
        <v>100800</v>
      </c>
      <c r="AE5211">
        <v>20</v>
      </c>
      <c r="AF5211">
        <v>202661</v>
      </c>
      <c r="AG5211">
        <v>18</v>
      </c>
      <c r="AH5211" t="e">
        <f>VLOOKUP(AF5211,关卡难度线!B:H,11,0)</f>
        <v>#N/A</v>
      </c>
    </row>
    <row r="5212" spans="14:34">
      <c r="N5212" s="14">
        <v>100799</v>
      </c>
      <c r="O5212">
        <v>11</v>
      </c>
      <c r="P5212">
        <v>100799</v>
      </c>
      <c r="Q5212">
        <v>12</v>
      </c>
      <c r="R5212">
        <v>100799</v>
      </c>
      <c r="S5212">
        <v>13</v>
      </c>
      <c r="T5212">
        <v>100801</v>
      </c>
      <c r="U5212">
        <v>14</v>
      </c>
      <c r="V5212">
        <v>100799</v>
      </c>
      <c r="W5212">
        <v>15</v>
      </c>
      <c r="X5212">
        <v>100800</v>
      </c>
      <c r="Y5212">
        <v>16</v>
      </c>
      <c r="Z5212">
        <v>100801</v>
      </c>
      <c r="AA5212">
        <v>17</v>
      </c>
      <c r="AB5212">
        <v>100801</v>
      </c>
      <c r="AC5212">
        <v>19</v>
      </c>
      <c r="AD5212">
        <v>100801</v>
      </c>
      <c r="AE5212">
        <v>20</v>
      </c>
      <c r="AF5212">
        <v>202662</v>
      </c>
      <c r="AG5212">
        <v>18</v>
      </c>
      <c r="AH5212" t="e">
        <f>VLOOKUP(AF5212,关卡难度线!B:H,11,0)</f>
        <v>#N/A</v>
      </c>
    </row>
    <row r="5213" spans="14:34">
      <c r="N5213" s="14">
        <v>100800</v>
      </c>
      <c r="O5213">
        <v>11</v>
      </c>
      <c r="P5213">
        <v>100800</v>
      </c>
      <c r="Q5213">
        <v>12</v>
      </c>
      <c r="R5213">
        <v>100800</v>
      </c>
      <c r="S5213">
        <v>13</v>
      </c>
      <c r="T5213">
        <v>100799</v>
      </c>
      <c r="U5213">
        <v>14</v>
      </c>
      <c r="V5213">
        <v>100799</v>
      </c>
      <c r="W5213">
        <v>15</v>
      </c>
      <c r="X5213">
        <v>100801</v>
      </c>
      <c r="Y5213">
        <v>16</v>
      </c>
      <c r="Z5213">
        <v>100800</v>
      </c>
      <c r="AA5213">
        <v>17</v>
      </c>
      <c r="AB5213">
        <v>100800</v>
      </c>
      <c r="AC5213">
        <v>19</v>
      </c>
      <c r="AD5213">
        <v>100801</v>
      </c>
      <c r="AE5213">
        <v>20</v>
      </c>
      <c r="AF5213">
        <v>202663</v>
      </c>
      <c r="AG5213">
        <v>18</v>
      </c>
      <c r="AH5213" t="e">
        <f>VLOOKUP(AF5213,关卡难度线!B:H,11,0)</f>
        <v>#N/A</v>
      </c>
    </row>
    <row r="5214" spans="14:34">
      <c r="N5214" s="14">
        <v>100799</v>
      </c>
      <c r="O5214">
        <v>11</v>
      </c>
      <c r="P5214">
        <v>100800</v>
      </c>
      <c r="Q5214">
        <v>12</v>
      </c>
      <c r="R5214">
        <v>100800</v>
      </c>
      <c r="S5214">
        <v>13</v>
      </c>
      <c r="T5214">
        <v>100800</v>
      </c>
      <c r="U5214">
        <v>14</v>
      </c>
      <c r="V5214">
        <v>100800</v>
      </c>
      <c r="W5214">
        <v>15</v>
      </c>
      <c r="X5214">
        <v>100801</v>
      </c>
      <c r="Y5214">
        <v>16</v>
      </c>
      <c r="Z5214">
        <v>100799</v>
      </c>
      <c r="AA5214">
        <v>17</v>
      </c>
      <c r="AB5214">
        <v>100801</v>
      </c>
      <c r="AC5214">
        <v>19</v>
      </c>
      <c r="AD5214">
        <v>100800</v>
      </c>
      <c r="AE5214">
        <v>20</v>
      </c>
      <c r="AF5214">
        <v>202664</v>
      </c>
      <c r="AG5214">
        <v>18</v>
      </c>
      <c r="AH5214" t="e">
        <f>VLOOKUP(AF5214,关卡难度线!B:H,11,0)</f>
        <v>#N/A</v>
      </c>
    </row>
    <row r="5215" spans="14:34">
      <c r="N5215" s="14">
        <v>100801</v>
      </c>
      <c r="O5215">
        <v>11</v>
      </c>
      <c r="P5215">
        <v>100800</v>
      </c>
      <c r="Q5215">
        <v>12</v>
      </c>
      <c r="R5215">
        <v>100800</v>
      </c>
      <c r="S5215">
        <v>13</v>
      </c>
      <c r="T5215">
        <v>100801</v>
      </c>
      <c r="U5215">
        <v>14</v>
      </c>
      <c r="V5215">
        <v>100799</v>
      </c>
      <c r="W5215">
        <v>15</v>
      </c>
      <c r="X5215">
        <v>100800</v>
      </c>
      <c r="Y5215">
        <v>16</v>
      </c>
      <c r="Z5215">
        <v>100800</v>
      </c>
      <c r="AA5215">
        <v>17</v>
      </c>
      <c r="AB5215">
        <v>100801</v>
      </c>
      <c r="AC5215">
        <v>19</v>
      </c>
      <c r="AD5215">
        <v>100800</v>
      </c>
      <c r="AE5215">
        <v>20</v>
      </c>
      <c r="AF5215">
        <v>202665</v>
      </c>
      <c r="AG5215">
        <v>18</v>
      </c>
      <c r="AH5215" t="e">
        <f>VLOOKUP(AF5215,关卡难度线!B:H,11,0)</f>
        <v>#N/A</v>
      </c>
    </row>
    <row r="5216" spans="14:34">
      <c r="N5216" s="14">
        <v>100799</v>
      </c>
      <c r="O5216">
        <v>11</v>
      </c>
      <c r="P5216">
        <v>100801</v>
      </c>
      <c r="Q5216">
        <v>12</v>
      </c>
      <c r="R5216">
        <v>100799</v>
      </c>
      <c r="S5216">
        <v>13</v>
      </c>
      <c r="T5216">
        <v>100799</v>
      </c>
      <c r="U5216">
        <v>14</v>
      </c>
      <c r="V5216">
        <v>100799</v>
      </c>
      <c r="W5216">
        <v>15</v>
      </c>
      <c r="X5216">
        <v>100801</v>
      </c>
      <c r="Y5216">
        <v>16</v>
      </c>
      <c r="Z5216">
        <v>100801</v>
      </c>
      <c r="AA5216">
        <v>17</v>
      </c>
      <c r="AB5216">
        <v>100799</v>
      </c>
      <c r="AC5216">
        <v>19</v>
      </c>
      <c r="AD5216">
        <v>100800</v>
      </c>
      <c r="AE5216">
        <v>20</v>
      </c>
      <c r="AF5216">
        <v>202666</v>
      </c>
      <c r="AG5216">
        <v>18</v>
      </c>
      <c r="AH5216" t="e">
        <f>VLOOKUP(AF5216,关卡难度线!B:H,11,0)</f>
        <v>#N/A</v>
      </c>
    </row>
    <row r="5217" spans="14:34">
      <c r="N5217" s="14">
        <v>100799</v>
      </c>
      <c r="O5217">
        <v>11</v>
      </c>
      <c r="P5217">
        <v>100801</v>
      </c>
      <c r="Q5217">
        <v>12</v>
      </c>
      <c r="R5217">
        <v>100799</v>
      </c>
      <c r="S5217">
        <v>13</v>
      </c>
      <c r="T5217">
        <v>100800</v>
      </c>
      <c r="U5217">
        <v>14</v>
      </c>
      <c r="V5217">
        <v>100800</v>
      </c>
      <c r="W5217">
        <v>15</v>
      </c>
      <c r="X5217">
        <v>100801</v>
      </c>
      <c r="Y5217">
        <v>16</v>
      </c>
      <c r="Z5217">
        <v>100800</v>
      </c>
      <c r="AA5217">
        <v>17</v>
      </c>
      <c r="AB5217">
        <v>100801</v>
      </c>
      <c r="AC5217">
        <v>19</v>
      </c>
      <c r="AD5217">
        <v>100801</v>
      </c>
      <c r="AE5217">
        <v>20</v>
      </c>
      <c r="AF5217">
        <v>202667</v>
      </c>
      <c r="AG5217">
        <v>18</v>
      </c>
      <c r="AH5217" t="e">
        <f>VLOOKUP(AF5217,关卡难度线!B:H,11,0)</f>
        <v>#N/A</v>
      </c>
    </row>
    <row r="5218" spans="14:34">
      <c r="N5218" s="14">
        <v>100801</v>
      </c>
      <c r="O5218">
        <v>11</v>
      </c>
      <c r="P5218">
        <v>100799</v>
      </c>
      <c r="Q5218">
        <v>12</v>
      </c>
      <c r="R5218">
        <v>100801</v>
      </c>
      <c r="S5218">
        <v>13</v>
      </c>
      <c r="T5218">
        <v>100800</v>
      </c>
      <c r="U5218">
        <v>14</v>
      </c>
      <c r="V5218">
        <v>100799</v>
      </c>
      <c r="W5218">
        <v>15</v>
      </c>
      <c r="X5218">
        <v>100801</v>
      </c>
      <c r="Y5218">
        <v>16</v>
      </c>
      <c r="Z5218">
        <v>100800</v>
      </c>
      <c r="AA5218">
        <v>17</v>
      </c>
      <c r="AB5218">
        <v>100799</v>
      </c>
      <c r="AC5218">
        <v>19</v>
      </c>
      <c r="AD5218">
        <v>100799</v>
      </c>
      <c r="AE5218">
        <v>20</v>
      </c>
      <c r="AF5218">
        <v>202668</v>
      </c>
      <c r="AG5218">
        <v>18</v>
      </c>
      <c r="AH5218" t="e">
        <f>VLOOKUP(AF5218,关卡难度线!B:H,11,0)</f>
        <v>#N/A</v>
      </c>
    </row>
    <row r="5219" spans="14:34">
      <c r="N5219" s="14">
        <v>100799</v>
      </c>
      <c r="O5219">
        <v>11</v>
      </c>
      <c r="P5219">
        <v>100801</v>
      </c>
      <c r="Q5219">
        <v>12</v>
      </c>
      <c r="R5219">
        <v>100801</v>
      </c>
      <c r="S5219">
        <v>13</v>
      </c>
      <c r="T5219">
        <v>100799</v>
      </c>
      <c r="U5219">
        <v>14</v>
      </c>
      <c r="V5219">
        <v>100801</v>
      </c>
      <c r="W5219">
        <v>15</v>
      </c>
      <c r="X5219">
        <v>100801</v>
      </c>
      <c r="Y5219">
        <v>16</v>
      </c>
      <c r="Z5219">
        <v>100801</v>
      </c>
      <c r="AA5219">
        <v>17</v>
      </c>
      <c r="AB5219">
        <v>100801</v>
      </c>
      <c r="AC5219">
        <v>19</v>
      </c>
      <c r="AD5219">
        <v>100799</v>
      </c>
      <c r="AE5219">
        <v>20</v>
      </c>
      <c r="AF5219">
        <v>202669</v>
      </c>
      <c r="AG5219">
        <v>18</v>
      </c>
      <c r="AH5219" t="e">
        <f>VLOOKUP(AF5219,关卡难度线!B:H,11,0)</f>
        <v>#N/A</v>
      </c>
    </row>
    <row r="5220" spans="14:34">
      <c r="N5220" s="14">
        <v>100800</v>
      </c>
      <c r="O5220">
        <v>11</v>
      </c>
      <c r="P5220">
        <v>100799</v>
      </c>
      <c r="Q5220">
        <v>12</v>
      </c>
      <c r="R5220">
        <v>100801</v>
      </c>
      <c r="S5220">
        <v>13</v>
      </c>
      <c r="T5220">
        <v>100801</v>
      </c>
      <c r="U5220">
        <v>14</v>
      </c>
      <c r="V5220">
        <v>100799</v>
      </c>
      <c r="W5220">
        <v>15</v>
      </c>
      <c r="X5220">
        <v>100799</v>
      </c>
      <c r="Y5220">
        <v>16</v>
      </c>
      <c r="Z5220">
        <v>100799</v>
      </c>
      <c r="AA5220">
        <v>17</v>
      </c>
      <c r="AB5220">
        <v>100800</v>
      </c>
      <c r="AC5220">
        <v>19</v>
      </c>
      <c r="AD5220">
        <v>100799</v>
      </c>
      <c r="AE5220">
        <v>20</v>
      </c>
      <c r="AF5220">
        <v>202670</v>
      </c>
      <c r="AG5220">
        <v>18</v>
      </c>
      <c r="AH5220" t="e">
        <f>VLOOKUP(AF5220,关卡难度线!B:H,11,0)</f>
        <v>#N/A</v>
      </c>
    </row>
    <row r="5221" spans="14:34">
      <c r="N5221" s="14">
        <v>100802</v>
      </c>
      <c r="O5221">
        <v>11</v>
      </c>
      <c r="P5221">
        <v>100802</v>
      </c>
      <c r="Q5221">
        <v>12</v>
      </c>
      <c r="R5221">
        <v>100804</v>
      </c>
      <c r="S5221">
        <v>13</v>
      </c>
      <c r="T5221">
        <v>100804</v>
      </c>
      <c r="U5221">
        <v>14</v>
      </c>
      <c r="V5221">
        <v>100803</v>
      </c>
      <c r="W5221">
        <v>15</v>
      </c>
      <c r="X5221">
        <v>100803</v>
      </c>
      <c r="Y5221">
        <v>16</v>
      </c>
      <c r="Z5221">
        <v>100803</v>
      </c>
      <c r="AA5221">
        <v>17</v>
      </c>
      <c r="AB5221">
        <v>100804</v>
      </c>
      <c r="AC5221">
        <v>19</v>
      </c>
      <c r="AD5221">
        <v>100803</v>
      </c>
      <c r="AE5221">
        <v>20</v>
      </c>
      <c r="AF5221">
        <v>202671</v>
      </c>
      <c r="AG5221">
        <v>18</v>
      </c>
      <c r="AH5221" t="e">
        <f>VLOOKUP(AF5221,关卡难度线!B:H,11,0)</f>
        <v>#N/A</v>
      </c>
    </row>
    <row r="5222" spans="14:34">
      <c r="N5222" s="14">
        <v>100804</v>
      </c>
      <c r="O5222">
        <v>11</v>
      </c>
      <c r="P5222">
        <v>100802</v>
      </c>
      <c r="Q5222">
        <v>12</v>
      </c>
      <c r="R5222">
        <v>100802</v>
      </c>
      <c r="S5222">
        <v>13</v>
      </c>
      <c r="T5222">
        <v>100802</v>
      </c>
      <c r="U5222">
        <v>14</v>
      </c>
      <c r="V5222">
        <v>100803</v>
      </c>
      <c r="W5222">
        <v>15</v>
      </c>
      <c r="X5222">
        <v>100803</v>
      </c>
      <c r="Y5222">
        <v>16</v>
      </c>
      <c r="Z5222">
        <v>100803</v>
      </c>
      <c r="AA5222">
        <v>17</v>
      </c>
      <c r="AB5222">
        <v>100803</v>
      </c>
      <c r="AC5222">
        <v>19</v>
      </c>
      <c r="AD5222">
        <v>100804</v>
      </c>
      <c r="AE5222">
        <v>20</v>
      </c>
      <c r="AF5222">
        <v>202672</v>
      </c>
      <c r="AG5222">
        <v>18</v>
      </c>
      <c r="AH5222" t="e">
        <f>VLOOKUP(AF5222,关卡难度线!B:H,11,0)</f>
        <v>#N/A</v>
      </c>
    </row>
    <row r="5223" spans="14:34">
      <c r="N5223" s="14">
        <v>100804</v>
      </c>
      <c r="O5223">
        <v>11</v>
      </c>
      <c r="P5223">
        <v>100804</v>
      </c>
      <c r="Q5223">
        <v>12</v>
      </c>
      <c r="R5223">
        <v>100803</v>
      </c>
      <c r="S5223">
        <v>13</v>
      </c>
      <c r="T5223">
        <v>100802</v>
      </c>
      <c r="U5223">
        <v>14</v>
      </c>
      <c r="V5223">
        <v>100803</v>
      </c>
      <c r="W5223">
        <v>15</v>
      </c>
      <c r="X5223">
        <v>100803</v>
      </c>
      <c r="Y5223">
        <v>16</v>
      </c>
      <c r="Z5223">
        <v>100803</v>
      </c>
      <c r="AA5223">
        <v>17</v>
      </c>
      <c r="AB5223">
        <v>100804</v>
      </c>
      <c r="AC5223">
        <v>19</v>
      </c>
      <c r="AD5223">
        <v>100802</v>
      </c>
      <c r="AE5223">
        <v>20</v>
      </c>
      <c r="AF5223">
        <v>202673</v>
      </c>
      <c r="AG5223">
        <v>18</v>
      </c>
      <c r="AH5223" t="e">
        <f>VLOOKUP(AF5223,关卡难度线!B:H,11,0)</f>
        <v>#N/A</v>
      </c>
    </row>
    <row r="5224" spans="14:34">
      <c r="N5224" s="14">
        <v>100802</v>
      </c>
      <c r="O5224">
        <v>11</v>
      </c>
      <c r="P5224">
        <v>100804</v>
      </c>
      <c r="Q5224">
        <v>12</v>
      </c>
      <c r="R5224">
        <v>100804</v>
      </c>
      <c r="S5224">
        <v>13</v>
      </c>
      <c r="T5224">
        <v>100804</v>
      </c>
      <c r="U5224">
        <v>14</v>
      </c>
      <c r="V5224">
        <v>100802</v>
      </c>
      <c r="W5224">
        <v>15</v>
      </c>
      <c r="X5224">
        <v>100804</v>
      </c>
      <c r="Y5224">
        <v>16</v>
      </c>
      <c r="Z5224">
        <v>100803</v>
      </c>
      <c r="AA5224">
        <v>17</v>
      </c>
      <c r="AB5224">
        <v>100802</v>
      </c>
      <c r="AC5224">
        <v>19</v>
      </c>
      <c r="AD5224">
        <v>100803</v>
      </c>
      <c r="AE5224">
        <v>20</v>
      </c>
      <c r="AF5224">
        <v>202674</v>
      </c>
      <c r="AG5224">
        <v>18</v>
      </c>
      <c r="AH5224" t="e">
        <f>VLOOKUP(AF5224,关卡难度线!B:H,11,0)</f>
        <v>#N/A</v>
      </c>
    </row>
    <row r="5225" spans="14:34">
      <c r="N5225" s="14">
        <v>100803</v>
      </c>
      <c r="O5225">
        <v>11</v>
      </c>
      <c r="P5225">
        <v>100802</v>
      </c>
      <c r="Q5225">
        <v>12</v>
      </c>
      <c r="R5225">
        <v>100804</v>
      </c>
      <c r="S5225">
        <v>13</v>
      </c>
      <c r="T5225">
        <v>100803</v>
      </c>
      <c r="U5225">
        <v>14</v>
      </c>
      <c r="V5225">
        <v>100804</v>
      </c>
      <c r="W5225">
        <v>15</v>
      </c>
      <c r="X5225">
        <v>100803</v>
      </c>
      <c r="Y5225">
        <v>16</v>
      </c>
      <c r="Z5225">
        <v>100804</v>
      </c>
      <c r="AA5225">
        <v>17</v>
      </c>
      <c r="AB5225">
        <v>100803</v>
      </c>
      <c r="AC5225">
        <v>19</v>
      </c>
      <c r="AD5225">
        <v>100804</v>
      </c>
      <c r="AE5225">
        <v>20</v>
      </c>
      <c r="AF5225">
        <v>202675</v>
      </c>
      <c r="AG5225">
        <v>18</v>
      </c>
      <c r="AH5225" t="e">
        <f>VLOOKUP(AF5225,关卡难度线!B:H,11,0)</f>
        <v>#N/A</v>
      </c>
    </row>
    <row r="5226" spans="14:34">
      <c r="N5226" s="14">
        <v>100802</v>
      </c>
      <c r="O5226">
        <v>11</v>
      </c>
      <c r="P5226">
        <v>100804</v>
      </c>
      <c r="Q5226">
        <v>12</v>
      </c>
      <c r="R5226">
        <v>100804</v>
      </c>
      <c r="S5226">
        <v>13</v>
      </c>
      <c r="T5226">
        <v>100803</v>
      </c>
      <c r="U5226">
        <v>14</v>
      </c>
      <c r="V5226">
        <v>100803</v>
      </c>
      <c r="W5226">
        <v>15</v>
      </c>
      <c r="X5226">
        <v>100803</v>
      </c>
      <c r="Y5226">
        <v>16</v>
      </c>
      <c r="Z5226">
        <v>100802</v>
      </c>
      <c r="AA5226">
        <v>17</v>
      </c>
      <c r="AB5226">
        <v>100804</v>
      </c>
      <c r="AC5226">
        <v>19</v>
      </c>
      <c r="AD5226">
        <v>100802</v>
      </c>
      <c r="AE5226">
        <v>20</v>
      </c>
      <c r="AF5226">
        <v>202676</v>
      </c>
      <c r="AG5226">
        <v>18</v>
      </c>
      <c r="AH5226" t="e">
        <f>VLOOKUP(AF5226,关卡难度线!B:H,11,0)</f>
        <v>#N/A</v>
      </c>
    </row>
    <row r="5227" spans="14:34">
      <c r="N5227" s="14">
        <v>100802</v>
      </c>
      <c r="O5227">
        <v>11</v>
      </c>
      <c r="P5227">
        <v>100803</v>
      </c>
      <c r="Q5227">
        <v>12</v>
      </c>
      <c r="R5227">
        <v>100803</v>
      </c>
      <c r="S5227">
        <v>13</v>
      </c>
      <c r="T5227">
        <v>100802</v>
      </c>
      <c r="U5227">
        <v>14</v>
      </c>
      <c r="V5227">
        <v>100802</v>
      </c>
      <c r="W5227">
        <v>15</v>
      </c>
      <c r="X5227">
        <v>100803</v>
      </c>
      <c r="Y5227">
        <v>16</v>
      </c>
      <c r="Z5227">
        <v>100803</v>
      </c>
      <c r="AA5227">
        <v>17</v>
      </c>
      <c r="AB5227">
        <v>100803</v>
      </c>
      <c r="AC5227">
        <v>19</v>
      </c>
      <c r="AD5227">
        <v>100804</v>
      </c>
      <c r="AE5227">
        <v>20</v>
      </c>
      <c r="AF5227">
        <v>202677</v>
      </c>
      <c r="AG5227">
        <v>18</v>
      </c>
      <c r="AH5227" t="e">
        <f>VLOOKUP(AF5227,关卡难度线!B:H,11,0)</f>
        <v>#N/A</v>
      </c>
    </row>
    <row r="5228" spans="14:34">
      <c r="N5228" s="14">
        <v>100803</v>
      </c>
      <c r="O5228">
        <v>11</v>
      </c>
      <c r="P5228">
        <v>100804</v>
      </c>
      <c r="Q5228">
        <v>12</v>
      </c>
      <c r="R5228">
        <v>100804</v>
      </c>
      <c r="S5228">
        <v>13</v>
      </c>
      <c r="T5228">
        <v>100802</v>
      </c>
      <c r="U5228">
        <v>14</v>
      </c>
      <c r="V5228">
        <v>100802</v>
      </c>
      <c r="W5228">
        <v>15</v>
      </c>
      <c r="X5228">
        <v>100802</v>
      </c>
      <c r="Y5228">
        <v>16</v>
      </c>
      <c r="Z5228">
        <v>100804</v>
      </c>
      <c r="AA5228">
        <v>17</v>
      </c>
      <c r="AB5228">
        <v>100804</v>
      </c>
      <c r="AC5228">
        <v>19</v>
      </c>
      <c r="AD5228">
        <v>100803</v>
      </c>
      <c r="AE5228">
        <v>20</v>
      </c>
      <c r="AF5228">
        <v>202678</v>
      </c>
      <c r="AG5228">
        <v>18</v>
      </c>
      <c r="AH5228" t="e">
        <f>VLOOKUP(AF5228,关卡难度线!B:H,11,0)</f>
        <v>#N/A</v>
      </c>
    </row>
    <row r="5229" spans="14:34">
      <c r="N5229" s="14">
        <v>100802</v>
      </c>
      <c r="O5229">
        <v>11</v>
      </c>
      <c r="P5229">
        <v>100803</v>
      </c>
      <c r="Q5229">
        <v>12</v>
      </c>
      <c r="R5229">
        <v>100804</v>
      </c>
      <c r="S5229">
        <v>13</v>
      </c>
      <c r="T5229">
        <v>100803</v>
      </c>
      <c r="U5229">
        <v>14</v>
      </c>
      <c r="V5229">
        <v>100802</v>
      </c>
      <c r="W5229">
        <v>15</v>
      </c>
      <c r="X5229">
        <v>100803</v>
      </c>
      <c r="Y5229">
        <v>16</v>
      </c>
      <c r="Z5229">
        <v>100803</v>
      </c>
      <c r="AA5229">
        <v>17</v>
      </c>
      <c r="AB5229">
        <v>100804</v>
      </c>
      <c r="AC5229">
        <v>19</v>
      </c>
      <c r="AD5229">
        <v>100804</v>
      </c>
      <c r="AE5229">
        <v>20</v>
      </c>
      <c r="AF5229">
        <v>202679</v>
      </c>
      <c r="AG5229">
        <v>18</v>
      </c>
      <c r="AH5229" t="e">
        <f>VLOOKUP(AF5229,关卡难度线!B:H,11,0)</f>
        <v>#N/A</v>
      </c>
    </row>
    <row r="5230" spans="14:34">
      <c r="N5230" s="14">
        <v>100804</v>
      </c>
      <c r="O5230">
        <v>11</v>
      </c>
      <c r="P5230">
        <v>100802</v>
      </c>
      <c r="Q5230">
        <v>12</v>
      </c>
      <c r="R5230">
        <v>100804</v>
      </c>
      <c r="S5230">
        <v>13</v>
      </c>
      <c r="T5230">
        <v>100803</v>
      </c>
      <c r="U5230">
        <v>14</v>
      </c>
      <c r="V5230">
        <v>100804</v>
      </c>
      <c r="W5230">
        <v>15</v>
      </c>
      <c r="X5230">
        <v>100802</v>
      </c>
      <c r="Y5230">
        <v>16</v>
      </c>
      <c r="Z5230">
        <v>100803</v>
      </c>
      <c r="AA5230">
        <v>17</v>
      </c>
      <c r="AB5230">
        <v>100804</v>
      </c>
      <c r="AC5230">
        <v>19</v>
      </c>
      <c r="AD5230">
        <v>100802</v>
      </c>
      <c r="AE5230">
        <v>20</v>
      </c>
      <c r="AF5230">
        <v>202680</v>
      </c>
      <c r="AG5230">
        <v>18</v>
      </c>
      <c r="AH5230" t="e">
        <f>VLOOKUP(AF5230,关卡难度线!B:H,11,0)</f>
        <v>#N/A</v>
      </c>
    </row>
    <row r="5231" spans="14:34">
      <c r="N5231" s="14">
        <v>100802</v>
      </c>
      <c r="O5231">
        <v>11</v>
      </c>
      <c r="P5231">
        <v>100802</v>
      </c>
      <c r="Q5231">
        <v>12</v>
      </c>
      <c r="R5231">
        <v>100804</v>
      </c>
      <c r="S5231">
        <v>13</v>
      </c>
      <c r="T5231">
        <v>100804</v>
      </c>
      <c r="U5231">
        <v>14</v>
      </c>
      <c r="V5231">
        <v>100803</v>
      </c>
      <c r="W5231">
        <v>15</v>
      </c>
      <c r="X5231">
        <v>100803</v>
      </c>
      <c r="Y5231">
        <v>16</v>
      </c>
      <c r="Z5231">
        <v>100803</v>
      </c>
      <c r="AA5231">
        <v>17</v>
      </c>
      <c r="AB5231">
        <v>100804</v>
      </c>
      <c r="AC5231">
        <v>19</v>
      </c>
      <c r="AD5231">
        <v>100803</v>
      </c>
      <c r="AE5231">
        <v>20</v>
      </c>
      <c r="AF5231">
        <v>202671</v>
      </c>
      <c r="AG5231">
        <v>18</v>
      </c>
      <c r="AH5231" t="e">
        <f>VLOOKUP(AF5231,关卡难度线!B:H,11,0)</f>
        <v>#N/A</v>
      </c>
    </row>
    <row r="5232" spans="14:34">
      <c r="N5232" s="14">
        <v>100804</v>
      </c>
      <c r="O5232">
        <v>11</v>
      </c>
      <c r="P5232">
        <v>100802</v>
      </c>
      <c r="Q5232">
        <v>12</v>
      </c>
      <c r="R5232">
        <v>100802</v>
      </c>
      <c r="S5232">
        <v>13</v>
      </c>
      <c r="T5232">
        <v>100802</v>
      </c>
      <c r="U5232">
        <v>14</v>
      </c>
      <c r="V5232">
        <v>100803</v>
      </c>
      <c r="W5232">
        <v>15</v>
      </c>
      <c r="X5232">
        <v>100803</v>
      </c>
      <c r="Y5232">
        <v>16</v>
      </c>
      <c r="Z5232">
        <v>100803</v>
      </c>
      <c r="AA5232">
        <v>17</v>
      </c>
      <c r="AB5232">
        <v>100803</v>
      </c>
      <c r="AC5232">
        <v>19</v>
      </c>
      <c r="AD5232">
        <v>100804</v>
      </c>
      <c r="AE5232">
        <v>20</v>
      </c>
      <c r="AF5232">
        <v>202672</v>
      </c>
      <c r="AG5232">
        <v>18</v>
      </c>
      <c r="AH5232" t="e">
        <f>VLOOKUP(AF5232,关卡难度线!B:H,11,0)</f>
        <v>#N/A</v>
      </c>
    </row>
    <row r="5233" spans="14:34">
      <c r="N5233" s="14">
        <v>100804</v>
      </c>
      <c r="O5233">
        <v>11</v>
      </c>
      <c r="P5233">
        <v>100804</v>
      </c>
      <c r="Q5233">
        <v>12</v>
      </c>
      <c r="R5233">
        <v>100803</v>
      </c>
      <c r="S5233">
        <v>13</v>
      </c>
      <c r="T5233">
        <v>100802</v>
      </c>
      <c r="U5233">
        <v>14</v>
      </c>
      <c r="V5233">
        <v>100803</v>
      </c>
      <c r="W5233">
        <v>15</v>
      </c>
      <c r="X5233">
        <v>100803</v>
      </c>
      <c r="Y5233">
        <v>16</v>
      </c>
      <c r="Z5233">
        <v>100803</v>
      </c>
      <c r="AA5233">
        <v>17</v>
      </c>
      <c r="AB5233">
        <v>100804</v>
      </c>
      <c r="AC5233">
        <v>19</v>
      </c>
      <c r="AD5233">
        <v>100802</v>
      </c>
      <c r="AE5233">
        <v>20</v>
      </c>
      <c r="AF5233">
        <v>202673</v>
      </c>
      <c r="AG5233">
        <v>18</v>
      </c>
      <c r="AH5233" t="e">
        <f>VLOOKUP(AF5233,关卡难度线!B:H,11,0)</f>
        <v>#N/A</v>
      </c>
    </row>
    <row r="5234" spans="14:34">
      <c r="N5234" s="14">
        <v>100802</v>
      </c>
      <c r="O5234">
        <v>11</v>
      </c>
      <c r="P5234">
        <v>100804</v>
      </c>
      <c r="Q5234">
        <v>12</v>
      </c>
      <c r="R5234">
        <v>100804</v>
      </c>
      <c r="S5234">
        <v>13</v>
      </c>
      <c r="T5234">
        <v>100804</v>
      </c>
      <c r="U5234">
        <v>14</v>
      </c>
      <c r="V5234">
        <v>100802</v>
      </c>
      <c r="W5234">
        <v>15</v>
      </c>
      <c r="X5234">
        <v>100804</v>
      </c>
      <c r="Y5234">
        <v>16</v>
      </c>
      <c r="Z5234">
        <v>100803</v>
      </c>
      <c r="AA5234">
        <v>17</v>
      </c>
      <c r="AB5234">
        <v>100802</v>
      </c>
      <c r="AC5234">
        <v>19</v>
      </c>
      <c r="AD5234">
        <v>100803</v>
      </c>
      <c r="AE5234">
        <v>20</v>
      </c>
      <c r="AF5234">
        <v>202674</v>
      </c>
      <c r="AG5234">
        <v>18</v>
      </c>
      <c r="AH5234" t="e">
        <f>VLOOKUP(AF5234,关卡难度线!B:H,11,0)</f>
        <v>#N/A</v>
      </c>
    </row>
    <row r="5235" spans="14:34">
      <c r="N5235" s="14">
        <v>100803</v>
      </c>
      <c r="O5235">
        <v>11</v>
      </c>
      <c r="P5235">
        <v>100802</v>
      </c>
      <c r="Q5235">
        <v>12</v>
      </c>
      <c r="R5235">
        <v>100804</v>
      </c>
      <c r="S5235">
        <v>13</v>
      </c>
      <c r="T5235">
        <v>100803</v>
      </c>
      <c r="U5235">
        <v>14</v>
      </c>
      <c r="V5235">
        <v>100804</v>
      </c>
      <c r="W5235">
        <v>15</v>
      </c>
      <c r="X5235">
        <v>100803</v>
      </c>
      <c r="Y5235">
        <v>16</v>
      </c>
      <c r="Z5235">
        <v>100804</v>
      </c>
      <c r="AA5235">
        <v>17</v>
      </c>
      <c r="AB5235">
        <v>100803</v>
      </c>
      <c r="AC5235">
        <v>19</v>
      </c>
      <c r="AD5235">
        <v>100804</v>
      </c>
      <c r="AE5235">
        <v>20</v>
      </c>
      <c r="AF5235">
        <v>202675</v>
      </c>
      <c r="AG5235">
        <v>18</v>
      </c>
      <c r="AH5235" t="e">
        <f>VLOOKUP(AF5235,关卡难度线!B:H,11,0)</f>
        <v>#N/A</v>
      </c>
    </row>
    <row r="5236" spans="14:34">
      <c r="N5236" s="14">
        <v>100802</v>
      </c>
      <c r="O5236">
        <v>11</v>
      </c>
      <c r="P5236">
        <v>100804</v>
      </c>
      <c r="Q5236">
        <v>12</v>
      </c>
      <c r="R5236">
        <v>100804</v>
      </c>
      <c r="S5236">
        <v>13</v>
      </c>
      <c r="T5236">
        <v>100803</v>
      </c>
      <c r="U5236">
        <v>14</v>
      </c>
      <c r="V5236">
        <v>100803</v>
      </c>
      <c r="W5236">
        <v>15</v>
      </c>
      <c r="X5236">
        <v>100803</v>
      </c>
      <c r="Y5236">
        <v>16</v>
      </c>
      <c r="Z5236">
        <v>100802</v>
      </c>
      <c r="AA5236">
        <v>17</v>
      </c>
      <c r="AB5236">
        <v>100804</v>
      </c>
      <c r="AC5236">
        <v>19</v>
      </c>
      <c r="AD5236">
        <v>100802</v>
      </c>
      <c r="AE5236">
        <v>20</v>
      </c>
      <c r="AF5236">
        <v>202676</v>
      </c>
      <c r="AG5236">
        <v>18</v>
      </c>
      <c r="AH5236" t="e">
        <f>VLOOKUP(AF5236,关卡难度线!B:H,11,0)</f>
        <v>#N/A</v>
      </c>
    </row>
    <row r="5237" spans="14:34">
      <c r="N5237" s="14">
        <v>100802</v>
      </c>
      <c r="O5237">
        <v>11</v>
      </c>
      <c r="P5237">
        <v>100803</v>
      </c>
      <c r="Q5237">
        <v>12</v>
      </c>
      <c r="R5237">
        <v>100803</v>
      </c>
      <c r="S5237">
        <v>13</v>
      </c>
      <c r="T5237">
        <v>100802</v>
      </c>
      <c r="U5237">
        <v>14</v>
      </c>
      <c r="V5237">
        <v>100802</v>
      </c>
      <c r="W5237">
        <v>15</v>
      </c>
      <c r="X5237">
        <v>100803</v>
      </c>
      <c r="Y5237">
        <v>16</v>
      </c>
      <c r="Z5237">
        <v>100803</v>
      </c>
      <c r="AA5237">
        <v>17</v>
      </c>
      <c r="AB5237">
        <v>100803</v>
      </c>
      <c r="AC5237">
        <v>19</v>
      </c>
      <c r="AD5237">
        <v>100804</v>
      </c>
      <c r="AE5237">
        <v>20</v>
      </c>
      <c r="AF5237">
        <v>202677</v>
      </c>
      <c r="AG5237">
        <v>18</v>
      </c>
      <c r="AH5237" t="e">
        <f>VLOOKUP(AF5237,关卡难度线!B:H,11,0)</f>
        <v>#N/A</v>
      </c>
    </row>
    <row r="5238" spans="14:34">
      <c r="N5238" s="14">
        <v>100803</v>
      </c>
      <c r="O5238">
        <v>11</v>
      </c>
      <c r="P5238">
        <v>100804</v>
      </c>
      <c r="Q5238">
        <v>12</v>
      </c>
      <c r="R5238">
        <v>100804</v>
      </c>
      <c r="S5238">
        <v>13</v>
      </c>
      <c r="T5238">
        <v>100802</v>
      </c>
      <c r="U5238">
        <v>14</v>
      </c>
      <c r="V5238">
        <v>100802</v>
      </c>
      <c r="W5238">
        <v>15</v>
      </c>
      <c r="X5238">
        <v>100802</v>
      </c>
      <c r="Y5238">
        <v>16</v>
      </c>
      <c r="Z5238">
        <v>100804</v>
      </c>
      <c r="AA5238">
        <v>17</v>
      </c>
      <c r="AB5238">
        <v>100804</v>
      </c>
      <c r="AC5238">
        <v>19</v>
      </c>
      <c r="AD5238">
        <v>100803</v>
      </c>
      <c r="AE5238">
        <v>20</v>
      </c>
      <c r="AF5238">
        <v>202678</v>
      </c>
      <c r="AG5238">
        <v>18</v>
      </c>
      <c r="AH5238" t="e">
        <f>VLOOKUP(AF5238,关卡难度线!B:H,11,0)</f>
        <v>#N/A</v>
      </c>
    </row>
    <row r="5239" spans="14:34">
      <c r="N5239" s="14">
        <v>100802</v>
      </c>
      <c r="O5239">
        <v>11</v>
      </c>
      <c r="P5239">
        <v>100803</v>
      </c>
      <c r="Q5239">
        <v>12</v>
      </c>
      <c r="R5239">
        <v>100804</v>
      </c>
      <c r="S5239">
        <v>13</v>
      </c>
      <c r="T5239">
        <v>100803</v>
      </c>
      <c r="U5239">
        <v>14</v>
      </c>
      <c r="V5239">
        <v>100802</v>
      </c>
      <c r="W5239">
        <v>15</v>
      </c>
      <c r="X5239">
        <v>100803</v>
      </c>
      <c r="Y5239">
        <v>16</v>
      </c>
      <c r="Z5239">
        <v>100803</v>
      </c>
      <c r="AA5239">
        <v>17</v>
      </c>
      <c r="AB5239">
        <v>100804</v>
      </c>
      <c r="AC5239">
        <v>19</v>
      </c>
      <c r="AD5239">
        <v>100804</v>
      </c>
      <c r="AE5239">
        <v>20</v>
      </c>
      <c r="AF5239">
        <v>202679</v>
      </c>
      <c r="AG5239">
        <v>18</v>
      </c>
      <c r="AH5239" t="e">
        <f>VLOOKUP(AF5239,关卡难度线!B:H,11,0)</f>
        <v>#N/A</v>
      </c>
    </row>
    <row r="5240" spans="14:34">
      <c r="N5240" s="14">
        <v>100804</v>
      </c>
      <c r="O5240">
        <v>11</v>
      </c>
      <c r="P5240">
        <v>100802</v>
      </c>
      <c r="Q5240">
        <v>12</v>
      </c>
      <c r="R5240">
        <v>100804</v>
      </c>
      <c r="S5240">
        <v>13</v>
      </c>
      <c r="T5240">
        <v>100803</v>
      </c>
      <c r="U5240">
        <v>14</v>
      </c>
      <c r="V5240">
        <v>100804</v>
      </c>
      <c r="W5240">
        <v>15</v>
      </c>
      <c r="X5240">
        <v>100802</v>
      </c>
      <c r="Y5240">
        <v>16</v>
      </c>
      <c r="Z5240">
        <v>100803</v>
      </c>
      <c r="AA5240">
        <v>17</v>
      </c>
      <c r="AB5240">
        <v>100804</v>
      </c>
      <c r="AC5240">
        <v>19</v>
      </c>
      <c r="AD5240">
        <v>100802</v>
      </c>
      <c r="AE5240">
        <v>20</v>
      </c>
      <c r="AF5240">
        <v>202680</v>
      </c>
      <c r="AG5240">
        <v>18</v>
      </c>
      <c r="AH5240" t="e">
        <f>VLOOKUP(AF5240,关卡难度线!B:H,11,0)</f>
        <v>#N/A</v>
      </c>
    </row>
    <row r="5241" spans="14:34">
      <c r="N5241" s="14">
        <v>100806</v>
      </c>
      <c r="O5241">
        <v>11</v>
      </c>
      <c r="P5241">
        <v>100807</v>
      </c>
      <c r="Q5241">
        <v>12</v>
      </c>
      <c r="R5241">
        <v>100807</v>
      </c>
      <c r="S5241">
        <v>13</v>
      </c>
      <c r="T5241">
        <v>100805</v>
      </c>
      <c r="U5241">
        <v>14</v>
      </c>
      <c r="V5241">
        <v>100806</v>
      </c>
      <c r="W5241">
        <v>15</v>
      </c>
      <c r="X5241">
        <v>100805</v>
      </c>
      <c r="Y5241">
        <v>16</v>
      </c>
      <c r="Z5241">
        <v>100806</v>
      </c>
      <c r="AA5241">
        <v>17</v>
      </c>
      <c r="AB5241">
        <v>100806</v>
      </c>
      <c r="AC5241">
        <v>19</v>
      </c>
      <c r="AD5241">
        <v>100807</v>
      </c>
      <c r="AE5241">
        <v>20</v>
      </c>
      <c r="AF5241">
        <v>202681</v>
      </c>
      <c r="AG5241">
        <v>18</v>
      </c>
      <c r="AH5241" t="e">
        <f>VLOOKUP(AF5241,关卡难度线!B:H,11,0)</f>
        <v>#N/A</v>
      </c>
    </row>
    <row r="5242" spans="14:34">
      <c r="N5242" s="14">
        <v>100807</v>
      </c>
      <c r="O5242">
        <v>11</v>
      </c>
      <c r="P5242">
        <v>100806</v>
      </c>
      <c r="Q5242">
        <v>12</v>
      </c>
      <c r="R5242">
        <v>100807</v>
      </c>
      <c r="S5242">
        <v>13</v>
      </c>
      <c r="T5242">
        <v>100806</v>
      </c>
      <c r="U5242">
        <v>14</v>
      </c>
      <c r="V5242">
        <v>100805</v>
      </c>
      <c r="W5242">
        <v>15</v>
      </c>
      <c r="X5242">
        <v>100805</v>
      </c>
      <c r="Y5242">
        <v>16</v>
      </c>
      <c r="Z5242">
        <v>100807</v>
      </c>
      <c r="AA5242">
        <v>17</v>
      </c>
      <c r="AB5242">
        <v>100805</v>
      </c>
      <c r="AC5242">
        <v>19</v>
      </c>
      <c r="AD5242">
        <v>100806</v>
      </c>
      <c r="AE5242">
        <v>20</v>
      </c>
      <c r="AF5242">
        <v>202682</v>
      </c>
      <c r="AG5242">
        <v>18</v>
      </c>
      <c r="AH5242" t="e">
        <f>VLOOKUP(AF5242,关卡难度线!B:H,11,0)</f>
        <v>#N/A</v>
      </c>
    </row>
    <row r="5243" spans="14:34">
      <c r="N5243" s="14">
        <v>100805</v>
      </c>
      <c r="O5243">
        <v>11</v>
      </c>
      <c r="P5243">
        <v>100805</v>
      </c>
      <c r="Q5243">
        <v>12</v>
      </c>
      <c r="R5243">
        <v>100805</v>
      </c>
      <c r="S5243">
        <v>13</v>
      </c>
      <c r="T5243">
        <v>100806</v>
      </c>
      <c r="U5243">
        <v>14</v>
      </c>
      <c r="V5243">
        <v>100806</v>
      </c>
      <c r="W5243">
        <v>15</v>
      </c>
      <c r="X5243">
        <v>100806</v>
      </c>
      <c r="Y5243">
        <v>16</v>
      </c>
      <c r="Z5243">
        <v>100805</v>
      </c>
      <c r="AA5243">
        <v>17</v>
      </c>
      <c r="AB5243">
        <v>100807</v>
      </c>
      <c r="AC5243">
        <v>19</v>
      </c>
      <c r="AD5243">
        <v>100806</v>
      </c>
      <c r="AE5243">
        <v>20</v>
      </c>
      <c r="AF5243">
        <v>202683</v>
      </c>
      <c r="AG5243">
        <v>18</v>
      </c>
      <c r="AH5243" t="e">
        <f>VLOOKUP(AF5243,关卡难度线!B:H,11,0)</f>
        <v>#N/A</v>
      </c>
    </row>
    <row r="5244" spans="14:34">
      <c r="N5244" s="14">
        <v>100806</v>
      </c>
      <c r="O5244">
        <v>11</v>
      </c>
      <c r="P5244">
        <v>100807</v>
      </c>
      <c r="Q5244">
        <v>12</v>
      </c>
      <c r="R5244">
        <v>100805</v>
      </c>
      <c r="S5244">
        <v>13</v>
      </c>
      <c r="T5244">
        <v>100807</v>
      </c>
      <c r="U5244">
        <v>14</v>
      </c>
      <c r="V5244">
        <v>100805</v>
      </c>
      <c r="W5244">
        <v>15</v>
      </c>
      <c r="X5244">
        <v>100807</v>
      </c>
      <c r="Y5244">
        <v>16</v>
      </c>
      <c r="Z5244">
        <v>100807</v>
      </c>
      <c r="AA5244">
        <v>17</v>
      </c>
      <c r="AB5244">
        <v>100806</v>
      </c>
      <c r="AC5244">
        <v>19</v>
      </c>
      <c r="AD5244">
        <v>100807</v>
      </c>
      <c r="AE5244">
        <v>20</v>
      </c>
      <c r="AF5244">
        <v>202684</v>
      </c>
      <c r="AG5244">
        <v>18</v>
      </c>
      <c r="AH5244" t="e">
        <f>VLOOKUP(AF5244,关卡难度线!B:H,11,0)</f>
        <v>#N/A</v>
      </c>
    </row>
    <row r="5245" spans="14:34">
      <c r="N5245" s="14">
        <v>100806</v>
      </c>
      <c r="O5245">
        <v>11</v>
      </c>
      <c r="P5245">
        <v>100806</v>
      </c>
      <c r="Q5245">
        <v>12</v>
      </c>
      <c r="R5245">
        <v>100805</v>
      </c>
      <c r="S5245">
        <v>13</v>
      </c>
      <c r="T5245">
        <v>100806</v>
      </c>
      <c r="U5245">
        <v>14</v>
      </c>
      <c r="V5245">
        <v>100806</v>
      </c>
      <c r="W5245">
        <v>15</v>
      </c>
      <c r="X5245">
        <v>100806</v>
      </c>
      <c r="Y5245">
        <v>16</v>
      </c>
      <c r="Z5245">
        <v>100806</v>
      </c>
      <c r="AA5245">
        <v>17</v>
      </c>
      <c r="AB5245">
        <v>100807</v>
      </c>
      <c r="AC5245">
        <v>19</v>
      </c>
      <c r="AD5245">
        <v>100807</v>
      </c>
      <c r="AE5245">
        <v>20</v>
      </c>
      <c r="AF5245">
        <v>202685</v>
      </c>
      <c r="AG5245">
        <v>18</v>
      </c>
      <c r="AH5245" t="e">
        <f>VLOOKUP(AF5245,关卡难度线!B:H,11,0)</f>
        <v>#N/A</v>
      </c>
    </row>
    <row r="5246" spans="14:34">
      <c r="N5246" s="14">
        <v>100807</v>
      </c>
      <c r="O5246">
        <v>11</v>
      </c>
      <c r="P5246">
        <v>100805</v>
      </c>
      <c r="Q5246">
        <v>12</v>
      </c>
      <c r="R5246">
        <v>100805</v>
      </c>
      <c r="S5246">
        <v>13</v>
      </c>
      <c r="T5246">
        <v>100807</v>
      </c>
      <c r="U5246">
        <v>14</v>
      </c>
      <c r="V5246">
        <v>100807</v>
      </c>
      <c r="W5246">
        <v>15</v>
      </c>
      <c r="X5246">
        <v>100806</v>
      </c>
      <c r="Y5246">
        <v>16</v>
      </c>
      <c r="Z5246">
        <v>100806</v>
      </c>
      <c r="AA5246">
        <v>17</v>
      </c>
      <c r="AB5246">
        <v>100806</v>
      </c>
      <c r="AC5246">
        <v>19</v>
      </c>
      <c r="AD5246">
        <v>100806</v>
      </c>
      <c r="AE5246">
        <v>20</v>
      </c>
      <c r="AF5246">
        <v>202686</v>
      </c>
      <c r="AG5246">
        <v>18</v>
      </c>
      <c r="AH5246" t="e">
        <f>VLOOKUP(AF5246,关卡难度线!B:H,11,0)</f>
        <v>#N/A</v>
      </c>
    </row>
    <row r="5247" spans="14:34">
      <c r="N5247" s="14">
        <v>100807</v>
      </c>
      <c r="O5247">
        <v>11</v>
      </c>
      <c r="P5247">
        <v>100805</v>
      </c>
      <c r="Q5247">
        <v>12</v>
      </c>
      <c r="R5247">
        <v>100807</v>
      </c>
      <c r="S5247">
        <v>13</v>
      </c>
      <c r="T5247">
        <v>100806</v>
      </c>
      <c r="U5247">
        <v>14</v>
      </c>
      <c r="V5247">
        <v>100805</v>
      </c>
      <c r="W5247">
        <v>15</v>
      </c>
      <c r="X5247">
        <v>100805</v>
      </c>
      <c r="Y5247">
        <v>16</v>
      </c>
      <c r="Z5247">
        <v>100805</v>
      </c>
      <c r="AA5247">
        <v>17</v>
      </c>
      <c r="AB5247">
        <v>100806</v>
      </c>
      <c r="AC5247">
        <v>19</v>
      </c>
      <c r="AD5247">
        <v>100807</v>
      </c>
      <c r="AE5247">
        <v>20</v>
      </c>
      <c r="AF5247">
        <v>202687</v>
      </c>
      <c r="AG5247">
        <v>18</v>
      </c>
      <c r="AH5247" t="e">
        <f>VLOOKUP(AF5247,关卡难度线!B:H,11,0)</f>
        <v>#N/A</v>
      </c>
    </row>
    <row r="5248" spans="14:34">
      <c r="N5248" s="14">
        <v>100807</v>
      </c>
      <c r="O5248">
        <v>11</v>
      </c>
      <c r="P5248">
        <v>100806</v>
      </c>
      <c r="Q5248">
        <v>12</v>
      </c>
      <c r="R5248">
        <v>100807</v>
      </c>
      <c r="S5248">
        <v>13</v>
      </c>
      <c r="T5248">
        <v>100806</v>
      </c>
      <c r="U5248">
        <v>14</v>
      </c>
      <c r="V5248">
        <v>100807</v>
      </c>
      <c r="W5248">
        <v>15</v>
      </c>
      <c r="X5248">
        <v>100807</v>
      </c>
      <c r="Y5248">
        <v>16</v>
      </c>
      <c r="Z5248">
        <v>100805</v>
      </c>
      <c r="AA5248">
        <v>17</v>
      </c>
      <c r="AB5248">
        <v>100805</v>
      </c>
      <c r="AC5248">
        <v>19</v>
      </c>
      <c r="AD5248">
        <v>100805</v>
      </c>
      <c r="AE5248">
        <v>20</v>
      </c>
      <c r="AF5248">
        <v>202688</v>
      </c>
      <c r="AG5248">
        <v>18</v>
      </c>
      <c r="AH5248" t="e">
        <f>VLOOKUP(AF5248,关卡难度线!B:H,11,0)</f>
        <v>#N/A</v>
      </c>
    </row>
    <row r="5249" spans="14:34">
      <c r="N5249" s="14">
        <v>100807</v>
      </c>
      <c r="O5249">
        <v>11</v>
      </c>
      <c r="P5249">
        <v>100806</v>
      </c>
      <c r="Q5249">
        <v>12</v>
      </c>
      <c r="R5249">
        <v>100807</v>
      </c>
      <c r="S5249">
        <v>13</v>
      </c>
      <c r="T5249">
        <v>100807</v>
      </c>
      <c r="U5249">
        <v>14</v>
      </c>
      <c r="V5249">
        <v>100806</v>
      </c>
      <c r="W5249">
        <v>15</v>
      </c>
      <c r="X5249">
        <v>100807</v>
      </c>
      <c r="Y5249">
        <v>16</v>
      </c>
      <c r="Z5249">
        <v>100806</v>
      </c>
      <c r="AA5249">
        <v>17</v>
      </c>
      <c r="AB5249">
        <v>100807</v>
      </c>
      <c r="AC5249">
        <v>19</v>
      </c>
      <c r="AD5249">
        <v>100805</v>
      </c>
      <c r="AE5249">
        <v>20</v>
      </c>
      <c r="AF5249">
        <v>202689</v>
      </c>
      <c r="AG5249">
        <v>18</v>
      </c>
      <c r="AH5249" t="e">
        <f>VLOOKUP(AF5249,关卡难度线!B:H,11,0)</f>
        <v>#N/A</v>
      </c>
    </row>
    <row r="5250" spans="14:34">
      <c r="N5250" s="14">
        <v>100805</v>
      </c>
      <c r="O5250">
        <v>11</v>
      </c>
      <c r="P5250">
        <v>100806</v>
      </c>
      <c r="Q5250">
        <v>12</v>
      </c>
      <c r="R5250">
        <v>100807</v>
      </c>
      <c r="S5250">
        <v>13</v>
      </c>
      <c r="T5250">
        <v>100807</v>
      </c>
      <c r="U5250">
        <v>14</v>
      </c>
      <c r="V5250">
        <v>100806</v>
      </c>
      <c r="W5250">
        <v>15</v>
      </c>
      <c r="X5250">
        <v>100807</v>
      </c>
      <c r="Y5250">
        <v>16</v>
      </c>
      <c r="Z5250">
        <v>100807</v>
      </c>
      <c r="AA5250">
        <v>17</v>
      </c>
      <c r="AB5250">
        <v>100806</v>
      </c>
      <c r="AC5250">
        <v>19</v>
      </c>
      <c r="AD5250">
        <v>100805</v>
      </c>
      <c r="AE5250">
        <v>20</v>
      </c>
      <c r="AF5250">
        <v>202690</v>
      </c>
      <c r="AG5250">
        <v>18</v>
      </c>
      <c r="AH5250" t="e">
        <f>VLOOKUP(AF5250,关卡难度线!B:H,11,0)</f>
        <v>#N/A</v>
      </c>
    </row>
    <row r="5251" spans="14:34">
      <c r="N5251" s="14">
        <v>100806</v>
      </c>
      <c r="O5251">
        <v>11</v>
      </c>
      <c r="P5251">
        <v>100807</v>
      </c>
      <c r="Q5251">
        <v>12</v>
      </c>
      <c r="R5251">
        <v>100807</v>
      </c>
      <c r="S5251">
        <v>13</v>
      </c>
      <c r="T5251">
        <v>100805</v>
      </c>
      <c r="U5251">
        <v>14</v>
      </c>
      <c r="V5251">
        <v>100806</v>
      </c>
      <c r="W5251">
        <v>15</v>
      </c>
      <c r="X5251">
        <v>100805</v>
      </c>
      <c r="Y5251">
        <v>16</v>
      </c>
      <c r="Z5251">
        <v>100806</v>
      </c>
      <c r="AA5251">
        <v>17</v>
      </c>
      <c r="AB5251">
        <v>100806</v>
      </c>
      <c r="AC5251">
        <v>19</v>
      </c>
      <c r="AD5251">
        <v>100807</v>
      </c>
      <c r="AE5251">
        <v>20</v>
      </c>
      <c r="AF5251">
        <v>202681</v>
      </c>
      <c r="AG5251">
        <v>18</v>
      </c>
      <c r="AH5251" t="e">
        <f>VLOOKUP(AF5251,关卡难度线!B:H,11,0)</f>
        <v>#N/A</v>
      </c>
    </row>
    <row r="5252" spans="14:34">
      <c r="N5252" s="14">
        <v>100807</v>
      </c>
      <c r="O5252">
        <v>11</v>
      </c>
      <c r="P5252">
        <v>100806</v>
      </c>
      <c r="Q5252">
        <v>12</v>
      </c>
      <c r="R5252">
        <v>100807</v>
      </c>
      <c r="S5252">
        <v>13</v>
      </c>
      <c r="T5252">
        <v>100806</v>
      </c>
      <c r="U5252">
        <v>14</v>
      </c>
      <c r="V5252">
        <v>100805</v>
      </c>
      <c r="W5252">
        <v>15</v>
      </c>
      <c r="X5252">
        <v>100805</v>
      </c>
      <c r="Y5252">
        <v>16</v>
      </c>
      <c r="Z5252">
        <v>100807</v>
      </c>
      <c r="AA5252">
        <v>17</v>
      </c>
      <c r="AB5252">
        <v>100805</v>
      </c>
      <c r="AC5252">
        <v>19</v>
      </c>
      <c r="AD5252">
        <v>100806</v>
      </c>
      <c r="AE5252">
        <v>20</v>
      </c>
      <c r="AF5252">
        <v>202682</v>
      </c>
      <c r="AG5252">
        <v>18</v>
      </c>
      <c r="AH5252" t="e">
        <f>VLOOKUP(AF5252,关卡难度线!B:H,11,0)</f>
        <v>#N/A</v>
      </c>
    </row>
    <row r="5253" spans="14:34">
      <c r="N5253" s="14">
        <v>100805</v>
      </c>
      <c r="O5253">
        <v>11</v>
      </c>
      <c r="P5253">
        <v>100805</v>
      </c>
      <c r="Q5253">
        <v>12</v>
      </c>
      <c r="R5253">
        <v>100805</v>
      </c>
      <c r="S5253">
        <v>13</v>
      </c>
      <c r="T5253">
        <v>100806</v>
      </c>
      <c r="U5253">
        <v>14</v>
      </c>
      <c r="V5253">
        <v>100806</v>
      </c>
      <c r="W5253">
        <v>15</v>
      </c>
      <c r="X5253">
        <v>100806</v>
      </c>
      <c r="Y5253">
        <v>16</v>
      </c>
      <c r="Z5253">
        <v>100805</v>
      </c>
      <c r="AA5253">
        <v>17</v>
      </c>
      <c r="AB5253">
        <v>100807</v>
      </c>
      <c r="AC5253">
        <v>19</v>
      </c>
      <c r="AD5253">
        <v>100806</v>
      </c>
      <c r="AE5253">
        <v>20</v>
      </c>
      <c r="AF5253">
        <v>202683</v>
      </c>
      <c r="AG5253">
        <v>18</v>
      </c>
      <c r="AH5253" t="e">
        <f>VLOOKUP(AF5253,关卡难度线!B:H,11,0)</f>
        <v>#N/A</v>
      </c>
    </row>
    <row r="5254" spans="14:34">
      <c r="N5254" s="14">
        <v>100806</v>
      </c>
      <c r="O5254">
        <v>11</v>
      </c>
      <c r="P5254">
        <v>100807</v>
      </c>
      <c r="Q5254">
        <v>12</v>
      </c>
      <c r="R5254">
        <v>100805</v>
      </c>
      <c r="S5254">
        <v>13</v>
      </c>
      <c r="T5254">
        <v>100807</v>
      </c>
      <c r="U5254">
        <v>14</v>
      </c>
      <c r="V5254">
        <v>100805</v>
      </c>
      <c r="W5254">
        <v>15</v>
      </c>
      <c r="X5254">
        <v>100807</v>
      </c>
      <c r="Y5254">
        <v>16</v>
      </c>
      <c r="Z5254">
        <v>100807</v>
      </c>
      <c r="AA5254">
        <v>17</v>
      </c>
      <c r="AB5254">
        <v>100806</v>
      </c>
      <c r="AC5254">
        <v>19</v>
      </c>
      <c r="AD5254">
        <v>100807</v>
      </c>
      <c r="AE5254">
        <v>20</v>
      </c>
      <c r="AF5254">
        <v>202684</v>
      </c>
      <c r="AG5254">
        <v>18</v>
      </c>
      <c r="AH5254" t="e">
        <f>VLOOKUP(AF5254,关卡难度线!B:H,11,0)</f>
        <v>#N/A</v>
      </c>
    </row>
    <row r="5255" spans="14:34">
      <c r="N5255" s="14">
        <v>100806</v>
      </c>
      <c r="O5255">
        <v>11</v>
      </c>
      <c r="P5255">
        <v>100806</v>
      </c>
      <c r="Q5255">
        <v>12</v>
      </c>
      <c r="R5255">
        <v>100805</v>
      </c>
      <c r="S5255">
        <v>13</v>
      </c>
      <c r="T5255">
        <v>100806</v>
      </c>
      <c r="U5255">
        <v>14</v>
      </c>
      <c r="V5255">
        <v>100806</v>
      </c>
      <c r="W5255">
        <v>15</v>
      </c>
      <c r="X5255">
        <v>100806</v>
      </c>
      <c r="Y5255">
        <v>16</v>
      </c>
      <c r="Z5255">
        <v>100806</v>
      </c>
      <c r="AA5255">
        <v>17</v>
      </c>
      <c r="AB5255">
        <v>100807</v>
      </c>
      <c r="AC5255">
        <v>19</v>
      </c>
      <c r="AD5255">
        <v>100807</v>
      </c>
      <c r="AE5255">
        <v>20</v>
      </c>
      <c r="AF5255">
        <v>202685</v>
      </c>
      <c r="AG5255">
        <v>18</v>
      </c>
      <c r="AH5255" t="e">
        <f>VLOOKUP(AF5255,关卡难度线!B:H,11,0)</f>
        <v>#N/A</v>
      </c>
    </row>
    <row r="5256" spans="14:34">
      <c r="N5256" s="14">
        <v>100807</v>
      </c>
      <c r="O5256">
        <v>11</v>
      </c>
      <c r="P5256">
        <v>100805</v>
      </c>
      <c r="Q5256">
        <v>12</v>
      </c>
      <c r="R5256">
        <v>100805</v>
      </c>
      <c r="S5256">
        <v>13</v>
      </c>
      <c r="T5256">
        <v>100807</v>
      </c>
      <c r="U5256">
        <v>14</v>
      </c>
      <c r="V5256">
        <v>100807</v>
      </c>
      <c r="W5256">
        <v>15</v>
      </c>
      <c r="X5256">
        <v>100806</v>
      </c>
      <c r="Y5256">
        <v>16</v>
      </c>
      <c r="Z5256">
        <v>100806</v>
      </c>
      <c r="AA5256">
        <v>17</v>
      </c>
      <c r="AB5256">
        <v>100806</v>
      </c>
      <c r="AC5256">
        <v>19</v>
      </c>
      <c r="AD5256">
        <v>100806</v>
      </c>
      <c r="AE5256">
        <v>20</v>
      </c>
      <c r="AF5256">
        <v>202686</v>
      </c>
      <c r="AG5256">
        <v>18</v>
      </c>
      <c r="AH5256" t="e">
        <f>VLOOKUP(AF5256,关卡难度线!B:H,11,0)</f>
        <v>#N/A</v>
      </c>
    </row>
    <row r="5257" spans="14:34">
      <c r="N5257" s="14">
        <v>100807</v>
      </c>
      <c r="O5257">
        <v>11</v>
      </c>
      <c r="P5257">
        <v>100805</v>
      </c>
      <c r="Q5257">
        <v>12</v>
      </c>
      <c r="R5257">
        <v>100807</v>
      </c>
      <c r="S5257">
        <v>13</v>
      </c>
      <c r="T5257">
        <v>100806</v>
      </c>
      <c r="U5257">
        <v>14</v>
      </c>
      <c r="V5257">
        <v>100805</v>
      </c>
      <c r="W5257">
        <v>15</v>
      </c>
      <c r="X5257">
        <v>100805</v>
      </c>
      <c r="Y5257">
        <v>16</v>
      </c>
      <c r="Z5257">
        <v>100805</v>
      </c>
      <c r="AA5257">
        <v>17</v>
      </c>
      <c r="AB5257">
        <v>100806</v>
      </c>
      <c r="AC5257">
        <v>19</v>
      </c>
      <c r="AD5257">
        <v>100807</v>
      </c>
      <c r="AE5257">
        <v>20</v>
      </c>
      <c r="AF5257">
        <v>202687</v>
      </c>
      <c r="AG5257">
        <v>18</v>
      </c>
      <c r="AH5257" t="e">
        <f>VLOOKUP(AF5257,关卡难度线!B:H,11,0)</f>
        <v>#N/A</v>
      </c>
    </row>
    <row r="5258" spans="14:34">
      <c r="N5258" s="14">
        <v>100807</v>
      </c>
      <c r="O5258">
        <v>11</v>
      </c>
      <c r="P5258">
        <v>100806</v>
      </c>
      <c r="Q5258">
        <v>12</v>
      </c>
      <c r="R5258">
        <v>100807</v>
      </c>
      <c r="S5258">
        <v>13</v>
      </c>
      <c r="T5258">
        <v>100806</v>
      </c>
      <c r="U5258">
        <v>14</v>
      </c>
      <c r="V5258">
        <v>100807</v>
      </c>
      <c r="W5258">
        <v>15</v>
      </c>
      <c r="X5258">
        <v>100807</v>
      </c>
      <c r="Y5258">
        <v>16</v>
      </c>
      <c r="Z5258">
        <v>100805</v>
      </c>
      <c r="AA5258">
        <v>17</v>
      </c>
      <c r="AB5258">
        <v>100805</v>
      </c>
      <c r="AC5258">
        <v>19</v>
      </c>
      <c r="AD5258">
        <v>100805</v>
      </c>
      <c r="AE5258">
        <v>20</v>
      </c>
      <c r="AF5258">
        <v>202688</v>
      </c>
      <c r="AG5258">
        <v>18</v>
      </c>
      <c r="AH5258" t="e">
        <f>VLOOKUP(AF5258,关卡难度线!B:H,11,0)</f>
        <v>#N/A</v>
      </c>
    </row>
    <row r="5259" spans="14:34">
      <c r="N5259" s="14">
        <v>100807</v>
      </c>
      <c r="O5259">
        <v>11</v>
      </c>
      <c r="P5259">
        <v>100806</v>
      </c>
      <c r="Q5259">
        <v>12</v>
      </c>
      <c r="R5259">
        <v>100807</v>
      </c>
      <c r="S5259">
        <v>13</v>
      </c>
      <c r="T5259">
        <v>100807</v>
      </c>
      <c r="U5259">
        <v>14</v>
      </c>
      <c r="V5259">
        <v>100806</v>
      </c>
      <c r="W5259">
        <v>15</v>
      </c>
      <c r="X5259">
        <v>100807</v>
      </c>
      <c r="Y5259">
        <v>16</v>
      </c>
      <c r="Z5259">
        <v>100806</v>
      </c>
      <c r="AA5259">
        <v>17</v>
      </c>
      <c r="AB5259">
        <v>100807</v>
      </c>
      <c r="AC5259">
        <v>19</v>
      </c>
      <c r="AD5259">
        <v>100805</v>
      </c>
      <c r="AE5259">
        <v>20</v>
      </c>
      <c r="AF5259">
        <v>202689</v>
      </c>
      <c r="AG5259">
        <v>18</v>
      </c>
      <c r="AH5259" t="e">
        <f>VLOOKUP(AF5259,关卡难度线!B:H,11,0)</f>
        <v>#N/A</v>
      </c>
    </row>
    <row r="5260" spans="14:34">
      <c r="N5260" s="14">
        <v>100805</v>
      </c>
      <c r="O5260">
        <v>11</v>
      </c>
      <c r="P5260">
        <v>100806</v>
      </c>
      <c r="Q5260">
        <v>12</v>
      </c>
      <c r="R5260">
        <v>100807</v>
      </c>
      <c r="S5260">
        <v>13</v>
      </c>
      <c r="T5260">
        <v>100807</v>
      </c>
      <c r="U5260">
        <v>14</v>
      </c>
      <c r="V5260">
        <v>100806</v>
      </c>
      <c r="W5260">
        <v>15</v>
      </c>
      <c r="X5260">
        <v>100807</v>
      </c>
      <c r="Y5260">
        <v>16</v>
      </c>
      <c r="Z5260">
        <v>100807</v>
      </c>
      <c r="AA5260">
        <v>17</v>
      </c>
      <c r="AB5260">
        <v>100806</v>
      </c>
      <c r="AC5260">
        <v>19</v>
      </c>
      <c r="AD5260">
        <v>100805</v>
      </c>
      <c r="AE5260">
        <v>20</v>
      </c>
      <c r="AF5260">
        <v>202690</v>
      </c>
      <c r="AG5260">
        <v>18</v>
      </c>
      <c r="AH5260" t="e">
        <f>VLOOKUP(AF5260,关卡难度线!B:H,11,0)</f>
        <v>#N/A</v>
      </c>
    </row>
    <row r="5261" spans="14:34">
      <c r="N5261" s="14">
        <v>100809</v>
      </c>
      <c r="O5261">
        <v>11</v>
      </c>
      <c r="P5261">
        <v>100810</v>
      </c>
      <c r="Q5261">
        <v>12</v>
      </c>
      <c r="R5261">
        <v>100808</v>
      </c>
      <c r="S5261">
        <v>13</v>
      </c>
      <c r="T5261">
        <v>100808</v>
      </c>
      <c r="U5261">
        <v>14</v>
      </c>
      <c r="V5261">
        <v>100809</v>
      </c>
      <c r="W5261">
        <v>15</v>
      </c>
      <c r="X5261">
        <v>100808</v>
      </c>
      <c r="Y5261">
        <v>16</v>
      </c>
      <c r="Z5261">
        <v>100808</v>
      </c>
      <c r="AA5261">
        <v>17</v>
      </c>
      <c r="AB5261">
        <v>100810</v>
      </c>
      <c r="AC5261">
        <v>19</v>
      </c>
      <c r="AD5261">
        <v>100808</v>
      </c>
      <c r="AE5261">
        <v>20</v>
      </c>
      <c r="AF5261">
        <v>202691</v>
      </c>
      <c r="AG5261">
        <v>18</v>
      </c>
      <c r="AH5261" t="e">
        <f>VLOOKUP(AF5261,关卡难度线!B:H,11,0)</f>
        <v>#N/A</v>
      </c>
    </row>
    <row r="5262" spans="14:34">
      <c r="N5262" s="14">
        <v>100809</v>
      </c>
      <c r="O5262">
        <v>11</v>
      </c>
      <c r="P5262">
        <v>100810</v>
      </c>
      <c r="Q5262">
        <v>12</v>
      </c>
      <c r="R5262">
        <v>100810</v>
      </c>
      <c r="S5262">
        <v>13</v>
      </c>
      <c r="T5262">
        <v>100808</v>
      </c>
      <c r="U5262">
        <v>14</v>
      </c>
      <c r="V5262">
        <v>100808</v>
      </c>
      <c r="W5262">
        <v>15</v>
      </c>
      <c r="X5262">
        <v>100810</v>
      </c>
      <c r="Y5262">
        <v>16</v>
      </c>
      <c r="Z5262">
        <v>100810</v>
      </c>
      <c r="AA5262">
        <v>17</v>
      </c>
      <c r="AB5262">
        <v>100810</v>
      </c>
      <c r="AC5262">
        <v>19</v>
      </c>
      <c r="AD5262">
        <v>100808</v>
      </c>
      <c r="AE5262">
        <v>20</v>
      </c>
      <c r="AF5262">
        <v>202692</v>
      </c>
      <c r="AG5262">
        <v>18</v>
      </c>
      <c r="AH5262" t="e">
        <f>VLOOKUP(AF5262,关卡难度线!B:H,11,0)</f>
        <v>#N/A</v>
      </c>
    </row>
    <row r="5263" spans="14:34">
      <c r="N5263" s="14">
        <v>100808</v>
      </c>
      <c r="O5263">
        <v>11</v>
      </c>
      <c r="P5263">
        <v>100810</v>
      </c>
      <c r="Q5263">
        <v>12</v>
      </c>
      <c r="R5263">
        <v>100809</v>
      </c>
      <c r="S5263">
        <v>13</v>
      </c>
      <c r="T5263">
        <v>100808</v>
      </c>
      <c r="U5263">
        <v>14</v>
      </c>
      <c r="V5263">
        <v>100808</v>
      </c>
      <c r="W5263">
        <v>15</v>
      </c>
      <c r="X5263">
        <v>100810</v>
      </c>
      <c r="Y5263">
        <v>16</v>
      </c>
      <c r="Z5263">
        <v>100810</v>
      </c>
      <c r="AA5263">
        <v>17</v>
      </c>
      <c r="AB5263">
        <v>100808</v>
      </c>
      <c r="AC5263">
        <v>19</v>
      </c>
      <c r="AD5263">
        <v>100809</v>
      </c>
      <c r="AE5263">
        <v>20</v>
      </c>
      <c r="AF5263">
        <v>202693</v>
      </c>
      <c r="AG5263">
        <v>18</v>
      </c>
      <c r="AH5263" t="e">
        <f>VLOOKUP(AF5263,关卡难度线!B:H,11,0)</f>
        <v>#N/A</v>
      </c>
    </row>
    <row r="5264" spans="14:34">
      <c r="N5264" s="14">
        <v>100810</v>
      </c>
      <c r="O5264">
        <v>11</v>
      </c>
      <c r="P5264">
        <v>100808</v>
      </c>
      <c r="Q5264">
        <v>12</v>
      </c>
      <c r="R5264">
        <v>100810</v>
      </c>
      <c r="S5264">
        <v>13</v>
      </c>
      <c r="T5264">
        <v>100809</v>
      </c>
      <c r="U5264">
        <v>14</v>
      </c>
      <c r="V5264">
        <v>100808</v>
      </c>
      <c r="W5264">
        <v>15</v>
      </c>
      <c r="X5264">
        <v>100808</v>
      </c>
      <c r="Y5264">
        <v>16</v>
      </c>
      <c r="Z5264">
        <v>100809</v>
      </c>
      <c r="AA5264">
        <v>17</v>
      </c>
      <c r="AB5264">
        <v>100808</v>
      </c>
      <c r="AC5264">
        <v>19</v>
      </c>
      <c r="AD5264">
        <v>100808</v>
      </c>
      <c r="AE5264">
        <v>20</v>
      </c>
      <c r="AF5264">
        <v>202694</v>
      </c>
      <c r="AG5264">
        <v>18</v>
      </c>
      <c r="AH5264" t="e">
        <f>VLOOKUP(AF5264,关卡难度线!B:H,11,0)</f>
        <v>#N/A</v>
      </c>
    </row>
    <row r="5265" spans="14:34">
      <c r="N5265" s="14">
        <v>100810</v>
      </c>
      <c r="O5265">
        <v>11</v>
      </c>
      <c r="P5265">
        <v>100809</v>
      </c>
      <c r="Q5265">
        <v>12</v>
      </c>
      <c r="R5265">
        <v>100810</v>
      </c>
      <c r="S5265">
        <v>13</v>
      </c>
      <c r="T5265">
        <v>100810</v>
      </c>
      <c r="U5265">
        <v>14</v>
      </c>
      <c r="V5265">
        <v>100809</v>
      </c>
      <c r="W5265">
        <v>15</v>
      </c>
      <c r="X5265">
        <v>100808</v>
      </c>
      <c r="Y5265">
        <v>16</v>
      </c>
      <c r="Z5265">
        <v>100809</v>
      </c>
      <c r="AA5265">
        <v>17</v>
      </c>
      <c r="AB5265">
        <v>100808</v>
      </c>
      <c r="AC5265">
        <v>19</v>
      </c>
      <c r="AD5265">
        <v>100808</v>
      </c>
      <c r="AE5265">
        <v>20</v>
      </c>
      <c r="AF5265">
        <v>202695</v>
      </c>
      <c r="AG5265">
        <v>18</v>
      </c>
      <c r="AH5265" t="e">
        <f>VLOOKUP(AF5265,关卡难度线!B:H,11,0)</f>
        <v>#N/A</v>
      </c>
    </row>
    <row r="5266" spans="14:34">
      <c r="N5266" s="14">
        <v>100810</v>
      </c>
      <c r="O5266">
        <v>11</v>
      </c>
      <c r="P5266">
        <v>100810</v>
      </c>
      <c r="Q5266">
        <v>12</v>
      </c>
      <c r="R5266">
        <v>100809</v>
      </c>
      <c r="S5266">
        <v>13</v>
      </c>
      <c r="T5266">
        <v>100810</v>
      </c>
      <c r="U5266">
        <v>14</v>
      </c>
      <c r="V5266">
        <v>100808</v>
      </c>
      <c r="W5266">
        <v>15</v>
      </c>
      <c r="X5266">
        <v>100810</v>
      </c>
      <c r="Y5266">
        <v>16</v>
      </c>
      <c r="Z5266">
        <v>100810</v>
      </c>
      <c r="AA5266">
        <v>17</v>
      </c>
      <c r="AB5266">
        <v>100810</v>
      </c>
      <c r="AC5266">
        <v>19</v>
      </c>
      <c r="AD5266">
        <v>100810</v>
      </c>
      <c r="AE5266">
        <v>20</v>
      </c>
      <c r="AF5266">
        <v>202696</v>
      </c>
      <c r="AG5266">
        <v>18</v>
      </c>
      <c r="AH5266" t="e">
        <f>VLOOKUP(AF5266,关卡难度线!B:H,11,0)</f>
        <v>#N/A</v>
      </c>
    </row>
    <row r="5267" spans="14:34">
      <c r="N5267" s="14">
        <v>100808</v>
      </c>
      <c r="O5267">
        <v>11</v>
      </c>
      <c r="P5267">
        <v>100809</v>
      </c>
      <c r="Q5267">
        <v>12</v>
      </c>
      <c r="R5267">
        <v>100808</v>
      </c>
      <c r="S5267">
        <v>13</v>
      </c>
      <c r="T5267">
        <v>100810</v>
      </c>
      <c r="U5267">
        <v>14</v>
      </c>
      <c r="V5267">
        <v>100810</v>
      </c>
      <c r="W5267">
        <v>15</v>
      </c>
      <c r="X5267">
        <v>100810</v>
      </c>
      <c r="Y5267">
        <v>16</v>
      </c>
      <c r="Z5267">
        <v>100808</v>
      </c>
      <c r="AA5267">
        <v>17</v>
      </c>
      <c r="AB5267">
        <v>100808</v>
      </c>
      <c r="AC5267">
        <v>19</v>
      </c>
      <c r="AD5267">
        <v>100808</v>
      </c>
      <c r="AE5267">
        <v>20</v>
      </c>
      <c r="AF5267">
        <v>202697</v>
      </c>
      <c r="AG5267">
        <v>18</v>
      </c>
      <c r="AH5267" t="e">
        <f>VLOOKUP(AF5267,关卡难度线!B:H,11,0)</f>
        <v>#N/A</v>
      </c>
    </row>
    <row r="5268" spans="14:34">
      <c r="N5268" s="14">
        <v>100809</v>
      </c>
      <c r="O5268">
        <v>11</v>
      </c>
      <c r="P5268">
        <v>100808</v>
      </c>
      <c r="Q5268">
        <v>12</v>
      </c>
      <c r="R5268">
        <v>100809</v>
      </c>
      <c r="S5268">
        <v>13</v>
      </c>
      <c r="T5268">
        <v>100809</v>
      </c>
      <c r="U5268">
        <v>14</v>
      </c>
      <c r="V5268">
        <v>100809</v>
      </c>
      <c r="W5268">
        <v>15</v>
      </c>
      <c r="X5268">
        <v>100808</v>
      </c>
      <c r="Y5268">
        <v>16</v>
      </c>
      <c r="Z5268">
        <v>100810</v>
      </c>
      <c r="AA5268">
        <v>17</v>
      </c>
      <c r="AB5268">
        <v>100808</v>
      </c>
      <c r="AC5268">
        <v>19</v>
      </c>
      <c r="AD5268">
        <v>100808</v>
      </c>
      <c r="AE5268">
        <v>20</v>
      </c>
      <c r="AF5268">
        <v>202698</v>
      </c>
      <c r="AG5268">
        <v>18</v>
      </c>
      <c r="AH5268" t="e">
        <f>VLOOKUP(AF5268,关卡难度线!B:H,11,0)</f>
        <v>#N/A</v>
      </c>
    </row>
    <row r="5269" spans="14:34">
      <c r="N5269" s="14">
        <v>100809</v>
      </c>
      <c r="O5269">
        <v>11</v>
      </c>
      <c r="P5269">
        <v>100809</v>
      </c>
      <c r="Q5269">
        <v>12</v>
      </c>
      <c r="R5269">
        <v>100809</v>
      </c>
      <c r="S5269">
        <v>13</v>
      </c>
      <c r="T5269">
        <v>100810</v>
      </c>
      <c r="U5269">
        <v>14</v>
      </c>
      <c r="V5269">
        <v>100808</v>
      </c>
      <c r="W5269">
        <v>15</v>
      </c>
      <c r="X5269">
        <v>100810</v>
      </c>
      <c r="Y5269">
        <v>16</v>
      </c>
      <c r="Z5269">
        <v>100809</v>
      </c>
      <c r="AA5269">
        <v>17</v>
      </c>
      <c r="AB5269">
        <v>100809</v>
      </c>
      <c r="AC5269">
        <v>19</v>
      </c>
      <c r="AD5269">
        <v>100809</v>
      </c>
      <c r="AE5269">
        <v>20</v>
      </c>
      <c r="AF5269">
        <v>202699</v>
      </c>
      <c r="AG5269">
        <v>18</v>
      </c>
      <c r="AH5269" t="e">
        <f>VLOOKUP(AF5269,关卡难度线!B:H,11,0)</f>
        <v>#N/A</v>
      </c>
    </row>
    <row r="5270" spans="14:34">
      <c r="N5270" s="14">
        <v>100808</v>
      </c>
      <c r="O5270">
        <v>11</v>
      </c>
      <c r="P5270">
        <v>100809</v>
      </c>
      <c r="Q5270">
        <v>12</v>
      </c>
      <c r="R5270">
        <v>100808</v>
      </c>
      <c r="S5270">
        <v>13</v>
      </c>
      <c r="T5270">
        <v>100808</v>
      </c>
      <c r="U5270">
        <v>14</v>
      </c>
      <c r="V5270">
        <v>100808</v>
      </c>
      <c r="W5270">
        <v>15</v>
      </c>
      <c r="X5270">
        <v>100808</v>
      </c>
      <c r="Y5270">
        <v>16</v>
      </c>
      <c r="Z5270">
        <v>100810</v>
      </c>
      <c r="AA5270">
        <v>17</v>
      </c>
      <c r="AB5270">
        <v>100809</v>
      </c>
      <c r="AC5270">
        <v>19</v>
      </c>
      <c r="AD5270">
        <v>100809</v>
      </c>
      <c r="AE5270">
        <v>20</v>
      </c>
      <c r="AF5270">
        <v>202700</v>
      </c>
      <c r="AG5270">
        <v>18</v>
      </c>
      <c r="AH5270" t="e">
        <f>VLOOKUP(AF5270,关卡难度线!B:H,11,0)</f>
        <v>#N/A</v>
      </c>
    </row>
    <row r="5271" spans="14:34">
      <c r="N5271" s="14">
        <v>100809</v>
      </c>
      <c r="O5271">
        <v>11</v>
      </c>
      <c r="P5271">
        <v>100810</v>
      </c>
      <c r="Q5271">
        <v>12</v>
      </c>
      <c r="R5271">
        <v>100808</v>
      </c>
      <c r="S5271">
        <v>13</v>
      </c>
      <c r="T5271">
        <v>100808</v>
      </c>
      <c r="U5271">
        <v>14</v>
      </c>
      <c r="V5271">
        <v>100809</v>
      </c>
      <c r="W5271">
        <v>15</v>
      </c>
      <c r="X5271">
        <v>100808</v>
      </c>
      <c r="Y5271">
        <v>16</v>
      </c>
      <c r="Z5271">
        <v>100808</v>
      </c>
      <c r="AA5271">
        <v>17</v>
      </c>
      <c r="AB5271">
        <v>100810</v>
      </c>
      <c r="AC5271">
        <v>19</v>
      </c>
      <c r="AD5271">
        <v>100808</v>
      </c>
      <c r="AE5271">
        <v>20</v>
      </c>
      <c r="AF5271">
        <v>202691</v>
      </c>
      <c r="AG5271">
        <v>18</v>
      </c>
      <c r="AH5271" t="e">
        <f>VLOOKUP(AF5271,关卡难度线!B:H,11,0)</f>
        <v>#N/A</v>
      </c>
    </row>
    <row r="5272" spans="14:34">
      <c r="N5272" s="14">
        <v>100809</v>
      </c>
      <c r="O5272">
        <v>11</v>
      </c>
      <c r="P5272">
        <v>100810</v>
      </c>
      <c r="Q5272">
        <v>12</v>
      </c>
      <c r="R5272">
        <v>100810</v>
      </c>
      <c r="S5272">
        <v>13</v>
      </c>
      <c r="T5272">
        <v>100808</v>
      </c>
      <c r="U5272">
        <v>14</v>
      </c>
      <c r="V5272">
        <v>100808</v>
      </c>
      <c r="W5272">
        <v>15</v>
      </c>
      <c r="X5272">
        <v>100810</v>
      </c>
      <c r="Y5272">
        <v>16</v>
      </c>
      <c r="Z5272">
        <v>100810</v>
      </c>
      <c r="AA5272">
        <v>17</v>
      </c>
      <c r="AB5272">
        <v>100810</v>
      </c>
      <c r="AC5272">
        <v>19</v>
      </c>
      <c r="AD5272">
        <v>100808</v>
      </c>
      <c r="AE5272">
        <v>20</v>
      </c>
      <c r="AF5272">
        <v>202692</v>
      </c>
      <c r="AG5272">
        <v>18</v>
      </c>
      <c r="AH5272" t="e">
        <f>VLOOKUP(AF5272,关卡难度线!B:H,11,0)</f>
        <v>#N/A</v>
      </c>
    </row>
    <row r="5273" spans="14:34">
      <c r="N5273" s="14">
        <v>100808</v>
      </c>
      <c r="O5273">
        <v>11</v>
      </c>
      <c r="P5273">
        <v>100810</v>
      </c>
      <c r="Q5273">
        <v>12</v>
      </c>
      <c r="R5273">
        <v>100809</v>
      </c>
      <c r="S5273">
        <v>13</v>
      </c>
      <c r="T5273">
        <v>100808</v>
      </c>
      <c r="U5273">
        <v>14</v>
      </c>
      <c r="V5273">
        <v>100808</v>
      </c>
      <c r="W5273">
        <v>15</v>
      </c>
      <c r="X5273">
        <v>100810</v>
      </c>
      <c r="Y5273">
        <v>16</v>
      </c>
      <c r="Z5273">
        <v>100810</v>
      </c>
      <c r="AA5273">
        <v>17</v>
      </c>
      <c r="AB5273">
        <v>100808</v>
      </c>
      <c r="AC5273">
        <v>19</v>
      </c>
      <c r="AD5273">
        <v>100809</v>
      </c>
      <c r="AE5273">
        <v>20</v>
      </c>
      <c r="AF5273">
        <v>202693</v>
      </c>
      <c r="AG5273">
        <v>18</v>
      </c>
      <c r="AH5273" t="e">
        <f>VLOOKUP(AF5273,关卡难度线!B:H,11,0)</f>
        <v>#N/A</v>
      </c>
    </row>
    <row r="5274" spans="14:34">
      <c r="N5274" s="14">
        <v>100810</v>
      </c>
      <c r="O5274">
        <v>11</v>
      </c>
      <c r="P5274">
        <v>100808</v>
      </c>
      <c r="Q5274">
        <v>12</v>
      </c>
      <c r="R5274">
        <v>100810</v>
      </c>
      <c r="S5274">
        <v>13</v>
      </c>
      <c r="T5274">
        <v>100809</v>
      </c>
      <c r="U5274">
        <v>14</v>
      </c>
      <c r="V5274">
        <v>100808</v>
      </c>
      <c r="W5274">
        <v>15</v>
      </c>
      <c r="X5274">
        <v>100808</v>
      </c>
      <c r="Y5274">
        <v>16</v>
      </c>
      <c r="Z5274">
        <v>100809</v>
      </c>
      <c r="AA5274">
        <v>17</v>
      </c>
      <c r="AB5274">
        <v>100808</v>
      </c>
      <c r="AC5274">
        <v>19</v>
      </c>
      <c r="AD5274">
        <v>100808</v>
      </c>
      <c r="AE5274">
        <v>20</v>
      </c>
      <c r="AF5274">
        <v>202694</v>
      </c>
      <c r="AG5274">
        <v>18</v>
      </c>
      <c r="AH5274" t="e">
        <f>VLOOKUP(AF5274,关卡难度线!B:H,11,0)</f>
        <v>#N/A</v>
      </c>
    </row>
    <row r="5275" spans="14:34">
      <c r="N5275" s="14">
        <v>100810</v>
      </c>
      <c r="O5275">
        <v>11</v>
      </c>
      <c r="P5275">
        <v>100809</v>
      </c>
      <c r="Q5275">
        <v>12</v>
      </c>
      <c r="R5275">
        <v>100810</v>
      </c>
      <c r="S5275">
        <v>13</v>
      </c>
      <c r="T5275">
        <v>100810</v>
      </c>
      <c r="U5275">
        <v>14</v>
      </c>
      <c r="V5275">
        <v>100809</v>
      </c>
      <c r="W5275">
        <v>15</v>
      </c>
      <c r="X5275">
        <v>100808</v>
      </c>
      <c r="Y5275">
        <v>16</v>
      </c>
      <c r="Z5275">
        <v>100809</v>
      </c>
      <c r="AA5275">
        <v>17</v>
      </c>
      <c r="AB5275">
        <v>100808</v>
      </c>
      <c r="AC5275">
        <v>19</v>
      </c>
      <c r="AD5275">
        <v>100808</v>
      </c>
      <c r="AE5275">
        <v>20</v>
      </c>
      <c r="AF5275">
        <v>202695</v>
      </c>
      <c r="AG5275">
        <v>18</v>
      </c>
      <c r="AH5275" t="e">
        <f>VLOOKUP(AF5275,关卡难度线!B:H,11,0)</f>
        <v>#N/A</v>
      </c>
    </row>
    <row r="5276" spans="14:34">
      <c r="N5276" s="14">
        <v>100810</v>
      </c>
      <c r="O5276">
        <v>11</v>
      </c>
      <c r="P5276">
        <v>100810</v>
      </c>
      <c r="Q5276">
        <v>12</v>
      </c>
      <c r="R5276">
        <v>100809</v>
      </c>
      <c r="S5276">
        <v>13</v>
      </c>
      <c r="T5276">
        <v>100810</v>
      </c>
      <c r="U5276">
        <v>14</v>
      </c>
      <c r="V5276">
        <v>100808</v>
      </c>
      <c r="W5276">
        <v>15</v>
      </c>
      <c r="X5276">
        <v>100810</v>
      </c>
      <c r="Y5276">
        <v>16</v>
      </c>
      <c r="Z5276">
        <v>100810</v>
      </c>
      <c r="AA5276">
        <v>17</v>
      </c>
      <c r="AB5276">
        <v>100810</v>
      </c>
      <c r="AC5276">
        <v>19</v>
      </c>
      <c r="AD5276">
        <v>100810</v>
      </c>
      <c r="AE5276">
        <v>20</v>
      </c>
      <c r="AF5276">
        <v>202696</v>
      </c>
      <c r="AG5276">
        <v>18</v>
      </c>
      <c r="AH5276" t="e">
        <f>VLOOKUP(AF5276,关卡难度线!B:H,11,0)</f>
        <v>#N/A</v>
      </c>
    </row>
    <row r="5277" spans="14:34">
      <c r="N5277" s="14">
        <v>100808</v>
      </c>
      <c r="O5277">
        <v>11</v>
      </c>
      <c r="P5277">
        <v>100809</v>
      </c>
      <c r="Q5277">
        <v>12</v>
      </c>
      <c r="R5277">
        <v>100808</v>
      </c>
      <c r="S5277">
        <v>13</v>
      </c>
      <c r="T5277">
        <v>100810</v>
      </c>
      <c r="U5277">
        <v>14</v>
      </c>
      <c r="V5277">
        <v>100810</v>
      </c>
      <c r="W5277">
        <v>15</v>
      </c>
      <c r="X5277">
        <v>100810</v>
      </c>
      <c r="Y5277">
        <v>16</v>
      </c>
      <c r="Z5277">
        <v>100808</v>
      </c>
      <c r="AA5277">
        <v>17</v>
      </c>
      <c r="AB5277">
        <v>100808</v>
      </c>
      <c r="AC5277">
        <v>19</v>
      </c>
      <c r="AD5277">
        <v>100808</v>
      </c>
      <c r="AE5277">
        <v>20</v>
      </c>
      <c r="AF5277">
        <v>202697</v>
      </c>
      <c r="AG5277">
        <v>18</v>
      </c>
      <c r="AH5277" t="e">
        <f>VLOOKUP(AF5277,关卡难度线!B:H,11,0)</f>
        <v>#N/A</v>
      </c>
    </row>
    <row r="5278" spans="14:34">
      <c r="N5278" s="14">
        <v>100809</v>
      </c>
      <c r="O5278">
        <v>11</v>
      </c>
      <c r="P5278">
        <v>100808</v>
      </c>
      <c r="Q5278">
        <v>12</v>
      </c>
      <c r="R5278">
        <v>100809</v>
      </c>
      <c r="S5278">
        <v>13</v>
      </c>
      <c r="T5278">
        <v>100809</v>
      </c>
      <c r="U5278">
        <v>14</v>
      </c>
      <c r="V5278">
        <v>100809</v>
      </c>
      <c r="W5278">
        <v>15</v>
      </c>
      <c r="X5278">
        <v>100808</v>
      </c>
      <c r="Y5278">
        <v>16</v>
      </c>
      <c r="Z5278">
        <v>100810</v>
      </c>
      <c r="AA5278">
        <v>17</v>
      </c>
      <c r="AB5278">
        <v>100808</v>
      </c>
      <c r="AC5278">
        <v>19</v>
      </c>
      <c r="AD5278">
        <v>100808</v>
      </c>
      <c r="AE5278">
        <v>20</v>
      </c>
      <c r="AF5278">
        <v>202698</v>
      </c>
      <c r="AG5278">
        <v>18</v>
      </c>
      <c r="AH5278" t="e">
        <f>VLOOKUP(AF5278,关卡难度线!B:H,11,0)</f>
        <v>#N/A</v>
      </c>
    </row>
    <row r="5279" spans="14:34">
      <c r="N5279" s="14">
        <v>100809</v>
      </c>
      <c r="O5279">
        <v>11</v>
      </c>
      <c r="P5279">
        <v>100809</v>
      </c>
      <c r="Q5279">
        <v>12</v>
      </c>
      <c r="R5279">
        <v>100809</v>
      </c>
      <c r="S5279">
        <v>13</v>
      </c>
      <c r="T5279">
        <v>100810</v>
      </c>
      <c r="U5279">
        <v>14</v>
      </c>
      <c r="V5279">
        <v>100808</v>
      </c>
      <c r="W5279">
        <v>15</v>
      </c>
      <c r="X5279">
        <v>100810</v>
      </c>
      <c r="Y5279">
        <v>16</v>
      </c>
      <c r="Z5279">
        <v>100809</v>
      </c>
      <c r="AA5279">
        <v>17</v>
      </c>
      <c r="AB5279">
        <v>100809</v>
      </c>
      <c r="AC5279">
        <v>19</v>
      </c>
      <c r="AD5279">
        <v>100809</v>
      </c>
      <c r="AE5279">
        <v>20</v>
      </c>
      <c r="AF5279">
        <v>202699</v>
      </c>
      <c r="AG5279">
        <v>18</v>
      </c>
      <c r="AH5279" t="e">
        <f>VLOOKUP(AF5279,关卡难度线!B:H,11,0)</f>
        <v>#N/A</v>
      </c>
    </row>
    <row r="5280" spans="14:34">
      <c r="N5280" s="14">
        <v>100808</v>
      </c>
      <c r="O5280">
        <v>11</v>
      </c>
      <c r="P5280">
        <v>100809</v>
      </c>
      <c r="Q5280">
        <v>12</v>
      </c>
      <c r="R5280">
        <v>100808</v>
      </c>
      <c r="S5280">
        <v>13</v>
      </c>
      <c r="T5280">
        <v>100808</v>
      </c>
      <c r="U5280">
        <v>14</v>
      </c>
      <c r="V5280">
        <v>100808</v>
      </c>
      <c r="W5280">
        <v>15</v>
      </c>
      <c r="X5280">
        <v>100808</v>
      </c>
      <c r="Y5280">
        <v>16</v>
      </c>
      <c r="Z5280">
        <v>100810</v>
      </c>
      <c r="AA5280">
        <v>17</v>
      </c>
      <c r="AB5280">
        <v>100809</v>
      </c>
      <c r="AC5280">
        <v>19</v>
      </c>
      <c r="AD5280">
        <v>100809</v>
      </c>
      <c r="AE5280">
        <v>20</v>
      </c>
      <c r="AF5280">
        <v>202700</v>
      </c>
      <c r="AG5280">
        <v>18</v>
      </c>
      <c r="AH5280" t="e">
        <f>VLOOKUP(AF5280,关卡难度线!B:H,11,0)</f>
        <v>#N/A</v>
      </c>
    </row>
    <row r="5281" spans="14:34">
      <c r="N5281" s="14">
        <v>100811</v>
      </c>
      <c r="O5281">
        <v>11</v>
      </c>
      <c r="P5281">
        <v>100812</v>
      </c>
      <c r="Q5281">
        <v>12</v>
      </c>
      <c r="R5281">
        <v>100813</v>
      </c>
      <c r="S5281">
        <v>13</v>
      </c>
      <c r="T5281">
        <v>100811</v>
      </c>
      <c r="U5281">
        <v>14</v>
      </c>
      <c r="V5281">
        <v>100812</v>
      </c>
      <c r="W5281">
        <v>15</v>
      </c>
      <c r="X5281">
        <v>100812</v>
      </c>
      <c r="Y5281">
        <v>16</v>
      </c>
      <c r="Z5281">
        <v>100813</v>
      </c>
      <c r="AA5281">
        <v>17</v>
      </c>
      <c r="AB5281">
        <v>100812</v>
      </c>
      <c r="AC5281">
        <v>19</v>
      </c>
      <c r="AD5281">
        <v>100811</v>
      </c>
      <c r="AE5281">
        <v>20</v>
      </c>
      <c r="AF5281">
        <v>202701</v>
      </c>
      <c r="AG5281">
        <v>18</v>
      </c>
      <c r="AH5281" t="e">
        <f>VLOOKUP(AF5281,关卡难度线!B:H,11,0)</f>
        <v>#N/A</v>
      </c>
    </row>
    <row r="5282" spans="14:34">
      <c r="N5282" s="14">
        <v>100811</v>
      </c>
      <c r="O5282">
        <v>11</v>
      </c>
      <c r="P5282">
        <v>100811</v>
      </c>
      <c r="Q5282">
        <v>12</v>
      </c>
      <c r="R5282">
        <v>100813</v>
      </c>
      <c r="S5282">
        <v>13</v>
      </c>
      <c r="T5282">
        <v>100812</v>
      </c>
      <c r="U5282">
        <v>14</v>
      </c>
      <c r="V5282">
        <v>100812</v>
      </c>
      <c r="W5282">
        <v>15</v>
      </c>
      <c r="X5282">
        <v>100811</v>
      </c>
      <c r="Y5282">
        <v>16</v>
      </c>
      <c r="Z5282">
        <v>100813</v>
      </c>
      <c r="AA5282">
        <v>17</v>
      </c>
      <c r="AB5282">
        <v>100813</v>
      </c>
      <c r="AC5282">
        <v>19</v>
      </c>
      <c r="AD5282">
        <v>100811</v>
      </c>
      <c r="AE5282">
        <v>20</v>
      </c>
      <c r="AF5282">
        <v>202702</v>
      </c>
      <c r="AG5282">
        <v>18</v>
      </c>
      <c r="AH5282" t="e">
        <f>VLOOKUP(AF5282,关卡难度线!B:H,11,0)</f>
        <v>#N/A</v>
      </c>
    </row>
    <row r="5283" spans="14:34">
      <c r="N5283" s="14">
        <v>100812</v>
      </c>
      <c r="O5283">
        <v>11</v>
      </c>
      <c r="P5283">
        <v>100812</v>
      </c>
      <c r="Q5283">
        <v>12</v>
      </c>
      <c r="R5283">
        <v>100812</v>
      </c>
      <c r="S5283">
        <v>13</v>
      </c>
      <c r="T5283">
        <v>100813</v>
      </c>
      <c r="U5283">
        <v>14</v>
      </c>
      <c r="V5283">
        <v>100813</v>
      </c>
      <c r="W5283">
        <v>15</v>
      </c>
      <c r="X5283">
        <v>100813</v>
      </c>
      <c r="Y5283">
        <v>16</v>
      </c>
      <c r="Z5283">
        <v>100811</v>
      </c>
      <c r="AA5283">
        <v>17</v>
      </c>
      <c r="AB5283">
        <v>100811</v>
      </c>
      <c r="AC5283">
        <v>19</v>
      </c>
      <c r="AD5283">
        <v>100811</v>
      </c>
      <c r="AE5283">
        <v>20</v>
      </c>
      <c r="AF5283">
        <v>202703</v>
      </c>
      <c r="AG5283">
        <v>18</v>
      </c>
      <c r="AH5283" t="e">
        <f>VLOOKUP(AF5283,关卡难度线!B:H,11,0)</f>
        <v>#N/A</v>
      </c>
    </row>
    <row r="5284" spans="14:34">
      <c r="N5284" s="14">
        <v>100813</v>
      </c>
      <c r="O5284">
        <v>11</v>
      </c>
      <c r="P5284">
        <v>100811</v>
      </c>
      <c r="Q5284">
        <v>12</v>
      </c>
      <c r="R5284">
        <v>100811</v>
      </c>
      <c r="S5284">
        <v>13</v>
      </c>
      <c r="T5284">
        <v>100813</v>
      </c>
      <c r="U5284">
        <v>14</v>
      </c>
      <c r="V5284">
        <v>100811</v>
      </c>
      <c r="W5284">
        <v>15</v>
      </c>
      <c r="X5284">
        <v>100812</v>
      </c>
      <c r="Y5284">
        <v>16</v>
      </c>
      <c r="Z5284">
        <v>100812</v>
      </c>
      <c r="AA5284">
        <v>17</v>
      </c>
      <c r="AB5284">
        <v>100811</v>
      </c>
      <c r="AC5284">
        <v>19</v>
      </c>
      <c r="AD5284">
        <v>100812</v>
      </c>
      <c r="AE5284">
        <v>20</v>
      </c>
      <c r="AF5284">
        <v>202704</v>
      </c>
      <c r="AG5284">
        <v>18</v>
      </c>
      <c r="AH5284" t="e">
        <f>VLOOKUP(AF5284,关卡难度线!B:H,11,0)</f>
        <v>#N/A</v>
      </c>
    </row>
    <row r="5285" spans="14:34">
      <c r="N5285" s="14">
        <v>100812</v>
      </c>
      <c r="O5285">
        <v>11</v>
      </c>
      <c r="P5285">
        <v>100811</v>
      </c>
      <c r="Q5285">
        <v>12</v>
      </c>
      <c r="R5285">
        <v>100812</v>
      </c>
      <c r="S5285">
        <v>13</v>
      </c>
      <c r="T5285">
        <v>100812</v>
      </c>
      <c r="U5285">
        <v>14</v>
      </c>
      <c r="V5285">
        <v>100811</v>
      </c>
      <c r="W5285">
        <v>15</v>
      </c>
      <c r="X5285">
        <v>100813</v>
      </c>
      <c r="Y5285">
        <v>16</v>
      </c>
      <c r="Z5285">
        <v>100813</v>
      </c>
      <c r="AA5285">
        <v>17</v>
      </c>
      <c r="AB5285">
        <v>100812</v>
      </c>
      <c r="AC5285">
        <v>19</v>
      </c>
      <c r="AD5285">
        <v>100812</v>
      </c>
      <c r="AE5285">
        <v>20</v>
      </c>
      <c r="AF5285">
        <v>202705</v>
      </c>
      <c r="AG5285">
        <v>18</v>
      </c>
      <c r="AH5285" t="e">
        <f>VLOOKUP(AF5285,关卡难度线!B:H,11,0)</f>
        <v>#N/A</v>
      </c>
    </row>
    <row r="5286" spans="14:34">
      <c r="N5286" s="14">
        <v>100813</v>
      </c>
      <c r="O5286">
        <v>11</v>
      </c>
      <c r="P5286">
        <v>100813</v>
      </c>
      <c r="Q5286">
        <v>12</v>
      </c>
      <c r="R5286">
        <v>100811</v>
      </c>
      <c r="S5286">
        <v>13</v>
      </c>
      <c r="T5286">
        <v>100812</v>
      </c>
      <c r="U5286">
        <v>14</v>
      </c>
      <c r="V5286">
        <v>100811</v>
      </c>
      <c r="W5286">
        <v>15</v>
      </c>
      <c r="X5286">
        <v>100812</v>
      </c>
      <c r="Y5286">
        <v>16</v>
      </c>
      <c r="Z5286">
        <v>100811</v>
      </c>
      <c r="AA5286">
        <v>17</v>
      </c>
      <c r="AB5286">
        <v>100812</v>
      </c>
      <c r="AC5286">
        <v>19</v>
      </c>
      <c r="AD5286">
        <v>100811</v>
      </c>
      <c r="AE5286">
        <v>20</v>
      </c>
      <c r="AF5286">
        <v>202706</v>
      </c>
      <c r="AG5286">
        <v>18</v>
      </c>
      <c r="AH5286" t="e">
        <f>VLOOKUP(AF5286,关卡难度线!B:H,11,0)</f>
        <v>#N/A</v>
      </c>
    </row>
    <row r="5287" spans="14:34">
      <c r="N5287" s="14">
        <v>100811</v>
      </c>
      <c r="O5287">
        <v>11</v>
      </c>
      <c r="P5287">
        <v>100813</v>
      </c>
      <c r="Q5287">
        <v>12</v>
      </c>
      <c r="R5287">
        <v>100813</v>
      </c>
      <c r="S5287">
        <v>13</v>
      </c>
      <c r="T5287">
        <v>100811</v>
      </c>
      <c r="U5287">
        <v>14</v>
      </c>
      <c r="V5287">
        <v>100811</v>
      </c>
      <c r="W5287">
        <v>15</v>
      </c>
      <c r="X5287">
        <v>100813</v>
      </c>
      <c r="Y5287">
        <v>16</v>
      </c>
      <c r="Z5287">
        <v>100813</v>
      </c>
      <c r="AA5287">
        <v>17</v>
      </c>
      <c r="AB5287">
        <v>100813</v>
      </c>
      <c r="AC5287">
        <v>19</v>
      </c>
      <c r="AD5287">
        <v>100811</v>
      </c>
      <c r="AE5287">
        <v>20</v>
      </c>
      <c r="AF5287">
        <v>202707</v>
      </c>
      <c r="AG5287">
        <v>18</v>
      </c>
      <c r="AH5287" t="e">
        <f>VLOOKUP(AF5287,关卡难度线!B:H,11,0)</f>
        <v>#N/A</v>
      </c>
    </row>
    <row r="5288" spans="14:34">
      <c r="N5288" s="14">
        <v>100811</v>
      </c>
      <c r="O5288">
        <v>11</v>
      </c>
      <c r="P5288">
        <v>100811</v>
      </c>
      <c r="Q5288">
        <v>12</v>
      </c>
      <c r="R5288">
        <v>100813</v>
      </c>
      <c r="S5288">
        <v>13</v>
      </c>
      <c r="T5288">
        <v>100812</v>
      </c>
      <c r="U5288">
        <v>14</v>
      </c>
      <c r="V5288">
        <v>100812</v>
      </c>
      <c r="W5288">
        <v>15</v>
      </c>
      <c r="X5288">
        <v>100813</v>
      </c>
      <c r="Y5288">
        <v>16</v>
      </c>
      <c r="Z5288">
        <v>100811</v>
      </c>
      <c r="AA5288">
        <v>17</v>
      </c>
      <c r="AB5288">
        <v>100812</v>
      </c>
      <c r="AC5288">
        <v>19</v>
      </c>
      <c r="AD5288">
        <v>100812</v>
      </c>
      <c r="AE5288">
        <v>20</v>
      </c>
      <c r="AF5288">
        <v>202708</v>
      </c>
      <c r="AG5288">
        <v>18</v>
      </c>
      <c r="AH5288" t="e">
        <f>VLOOKUP(AF5288,关卡难度线!B:H,11,0)</f>
        <v>#N/A</v>
      </c>
    </row>
    <row r="5289" spans="14:34">
      <c r="N5289" s="14">
        <v>100813</v>
      </c>
      <c r="O5289">
        <v>11</v>
      </c>
      <c r="P5289">
        <v>100811</v>
      </c>
      <c r="Q5289">
        <v>12</v>
      </c>
      <c r="R5289">
        <v>100811</v>
      </c>
      <c r="S5289">
        <v>13</v>
      </c>
      <c r="T5289">
        <v>100813</v>
      </c>
      <c r="U5289">
        <v>14</v>
      </c>
      <c r="V5289">
        <v>100813</v>
      </c>
      <c r="W5289">
        <v>15</v>
      </c>
      <c r="X5289">
        <v>100813</v>
      </c>
      <c r="Y5289">
        <v>16</v>
      </c>
      <c r="Z5289">
        <v>100811</v>
      </c>
      <c r="AA5289">
        <v>17</v>
      </c>
      <c r="AB5289">
        <v>100811</v>
      </c>
      <c r="AC5289">
        <v>19</v>
      </c>
      <c r="AD5289">
        <v>100811</v>
      </c>
      <c r="AE5289">
        <v>20</v>
      </c>
      <c r="AF5289">
        <v>202709</v>
      </c>
      <c r="AG5289">
        <v>18</v>
      </c>
      <c r="AH5289" t="e">
        <f>VLOOKUP(AF5289,关卡难度线!B:H,11,0)</f>
        <v>#N/A</v>
      </c>
    </row>
    <row r="5290" spans="14:34">
      <c r="N5290" s="14">
        <v>100812</v>
      </c>
      <c r="O5290">
        <v>11</v>
      </c>
      <c r="P5290">
        <v>100812</v>
      </c>
      <c r="Q5290">
        <v>12</v>
      </c>
      <c r="R5290">
        <v>100811</v>
      </c>
      <c r="S5290">
        <v>13</v>
      </c>
      <c r="T5290">
        <v>100813</v>
      </c>
      <c r="U5290">
        <v>14</v>
      </c>
      <c r="V5290">
        <v>100811</v>
      </c>
      <c r="W5290">
        <v>15</v>
      </c>
      <c r="X5290">
        <v>100811</v>
      </c>
      <c r="Y5290">
        <v>16</v>
      </c>
      <c r="Z5290">
        <v>100813</v>
      </c>
      <c r="AA5290">
        <v>17</v>
      </c>
      <c r="AB5290">
        <v>100811</v>
      </c>
      <c r="AC5290">
        <v>19</v>
      </c>
      <c r="AD5290">
        <v>100813</v>
      </c>
      <c r="AE5290">
        <v>20</v>
      </c>
      <c r="AF5290">
        <v>202710</v>
      </c>
      <c r="AG5290">
        <v>18</v>
      </c>
      <c r="AH5290" t="e">
        <f>VLOOKUP(AF5290,关卡难度线!B:H,11,0)</f>
        <v>#N/A</v>
      </c>
    </row>
    <row r="5291" spans="14:34">
      <c r="N5291" s="14">
        <v>100811</v>
      </c>
      <c r="O5291">
        <v>11</v>
      </c>
      <c r="P5291">
        <v>100812</v>
      </c>
      <c r="Q5291">
        <v>12</v>
      </c>
      <c r="R5291">
        <v>100813</v>
      </c>
      <c r="S5291">
        <v>13</v>
      </c>
      <c r="T5291">
        <v>100811</v>
      </c>
      <c r="U5291">
        <v>14</v>
      </c>
      <c r="V5291">
        <v>100812</v>
      </c>
      <c r="W5291">
        <v>15</v>
      </c>
      <c r="X5291">
        <v>100812</v>
      </c>
      <c r="Y5291">
        <v>16</v>
      </c>
      <c r="Z5291">
        <v>100813</v>
      </c>
      <c r="AA5291">
        <v>17</v>
      </c>
      <c r="AB5291">
        <v>100812</v>
      </c>
      <c r="AC5291">
        <v>19</v>
      </c>
      <c r="AD5291">
        <v>100811</v>
      </c>
      <c r="AE5291">
        <v>20</v>
      </c>
      <c r="AF5291">
        <v>202701</v>
      </c>
      <c r="AG5291">
        <v>18</v>
      </c>
      <c r="AH5291" t="e">
        <f>VLOOKUP(AF5291,关卡难度线!B:H,11,0)</f>
        <v>#N/A</v>
      </c>
    </row>
    <row r="5292" spans="14:34">
      <c r="N5292" s="14">
        <v>100811</v>
      </c>
      <c r="O5292">
        <v>11</v>
      </c>
      <c r="P5292">
        <v>100811</v>
      </c>
      <c r="Q5292">
        <v>12</v>
      </c>
      <c r="R5292">
        <v>100813</v>
      </c>
      <c r="S5292">
        <v>13</v>
      </c>
      <c r="T5292">
        <v>100812</v>
      </c>
      <c r="U5292">
        <v>14</v>
      </c>
      <c r="V5292">
        <v>100812</v>
      </c>
      <c r="W5292">
        <v>15</v>
      </c>
      <c r="X5292">
        <v>100811</v>
      </c>
      <c r="Y5292">
        <v>16</v>
      </c>
      <c r="Z5292">
        <v>100813</v>
      </c>
      <c r="AA5292">
        <v>17</v>
      </c>
      <c r="AB5292">
        <v>100813</v>
      </c>
      <c r="AC5292">
        <v>19</v>
      </c>
      <c r="AD5292">
        <v>100811</v>
      </c>
      <c r="AE5292">
        <v>20</v>
      </c>
      <c r="AF5292">
        <v>202702</v>
      </c>
      <c r="AG5292">
        <v>18</v>
      </c>
      <c r="AH5292" t="e">
        <f>VLOOKUP(AF5292,关卡难度线!B:H,11,0)</f>
        <v>#N/A</v>
      </c>
    </row>
    <row r="5293" spans="14:34">
      <c r="N5293" s="14">
        <v>100812</v>
      </c>
      <c r="O5293">
        <v>11</v>
      </c>
      <c r="P5293">
        <v>100812</v>
      </c>
      <c r="Q5293">
        <v>12</v>
      </c>
      <c r="R5293">
        <v>100812</v>
      </c>
      <c r="S5293">
        <v>13</v>
      </c>
      <c r="T5293">
        <v>100813</v>
      </c>
      <c r="U5293">
        <v>14</v>
      </c>
      <c r="V5293">
        <v>100813</v>
      </c>
      <c r="W5293">
        <v>15</v>
      </c>
      <c r="X5293">
        <v>100813</v>
      </c>
      <c r="Y5293">
        <v>16</v>
      </c>
      <c r="Z5293">
        <v>100811</v>
      </c>
      <c r="AA5293">
        <v>17</v>
      </c>
      <c r="AB5293">
        <v>100811</v>
      </c>
      <c r="AC5293">
        <v>19</v>
      </c>
      <c r="AD5293">
        <v>100811</v>
      </c>
      <c r="AE5293">
        <v>20</v>
      </c>
      <c r="AF5293">
        <v>202703</v>
      </c>
      <c r="AG5293">
        <v>18</v>
      </c>
      <c r="AH5293" t="e">
        <f>VLOOKUP(AF5293,关卡难度线!B:H,11,0)</f>
        <v>#N/A</v>
      </c>
    </row>
    <row r="5294" spans="14:34">
      <c r="N5294" s="14">
        <v>100813</v>
      </c>
      <c r="O5294">
        <v>11</v>
      </c>
      <c r="P5294">
        <v>100811</v>
      </c>
      <c r="Q5294">
        <v>12</v>
      </c>
      <c r="R5294">
        <v>100811</v>
      </c>
      <c r="S5294">
        <v>13</v>
      </c>
      <c r="T5294">
        <v>100813</v>
      </c>
      <c r="U5294">
        <v>14</v>
      </c>
      <c r="V5294">
        <v>100811</v>
      </c>
      <c r="W5294">
        <v>15</v>
      </c>
      <c r="X5294">
        <v>100812</v>
      </c>
      <c r="Y5294">
        <v>16</v>
      </c>
      <c r="Z5294">
        <v>100812</v>
      </c>
      <c r="AA5294">
        <v>17</v>
      </c>
      <c r="AB5294">
        <v>100811</v>
      </c>
      <c r="AC5294">
        <v>19</v>
      </c>
      <c r="AD5294">
        <v>100812</v>
      </c>
      <c r="AE5294">
        <v>20</v>
      </c>
      <c r="AF5294">
        <v>202704</v>
      </c>
      <c r="AG5294">
        <v>18</v>
      </c>
      <c r="AH5294" t="e">
        <f>VLOOKUP(AF5294,关卡难度线!B:H,11,0)</f>
        <v>#N/A</v>
      </c>
    </row>
    <row r="5295" spans="14:34">
      <c r="N5295" s="14">
        <v>100812</v>
      </c>
      <c r="O5295">
        <v>11</v>
      </c>
      <c r="P5295">
        <v>100811</v>
      </c>
      <c r="Q5295">
        <v>12</v>
      </c>
      <c r="R5295">
        <v>100812</v>
      </c>
      <c r="S5295">
        <v>13</v>
      </c>
      <c r="T5295">
        <v>100812</v>
      </c>
      <c r="U5295">
        <v>14</v>
      </c>
      <c r="V5295">
        <v>100811</v>
      </c>
      <c r="W5295">
        <v>15</v>
      </c>
      <c r="X5295">
        <v>100813</v>
      </c>
      <c r="Y5295">
        <v>16</v>
      </c>
      <c r="Z5295">
        <v>100813</v>
      </c>
      <c r="AA5295">
        <v>17</v>
      </c>
      <c r="AB5295">
        <v>100812</v>
      </c>
      <c r="AC5295">
        <v>19</v>
      </c>
      <c r="AD5295">
        <v>100812</v>
      </c>
      <c r="AE5295">
        <v>20</v>
      </c>
      <c r="AF5295">
        <v>202705</v>
      </c>
      <c r="AG5295">
        <v>18</v>
      </c>
      <c r="AH5295" t="e">
        <f>VLOOKUP(AF5295,关卡难度线!B:H,11,0)</f>
        <v>#N/A</v>
      </c>
    </row>
    <row r="5296" spans="14:34">
      <c r="N5296" s="14">
        <v>100813</v>
      </c>
      <c r="O5296">
        <v>11</v>
      </c>
      <c r="P5296">
        <v>100813</v>
      </c>
      <c r="Q5296">
        <v>12</v>
      </c>
      <c r="R5296">
        <v>100811</v>
      </c>
      <c r="S5296">
        <v>13</v>
      </c>
      <c r="T5296">
        <v>100812</v>
      </c>
      <c r="U5296">
        <v>14</v>
      </c>
      <c r="V5296">
        <v>100811</v>
      </c>
      <c r="W5296">
        <v>15</v>
      </c>
      <c r="X5296">
        <v>100812</v>
      </c>
      <c r="Y5296">
        <v>16</v>
      </c>
      <c r="Z5296">
        <v>100811</v>
      </c>
      <c r="AA5296">
        <v>17</v>
      </c>
      <c r="AB5296">
        <v>100812</v>
      </c>
      <c r="AC5296">
        <v>19</v>
      </c>
      <c r="AD5296">
        <v>100811</v>
      </c>
      <c r="AE5296">
        <v>20</v>
      </c>
      <c r="AF5296">
        <v>202706</v>
      </c>
      <c r="AG5296">
        <v>18</v>
      </c>
      <c r="AH5296" t="e">
        <f>VLOOKUP(AF5296,关卡难度线!B:H,11,0)</f>
        <v>#N/A</v>
      </c>
    </row>
    <row r="5297" spans="14:34">
      <c r="N5297" s="14">
        <v>100811</v>
      </c>
      <c r="O5297">
        <v>11</v>
      </c>
      <c r="P5297">
        <v>100813</v>
      </c>
      <c r="Q5297">
        <v>12</v>
      </c>
      <c r="R5297">
        <v>100813</v>
      </c>
      <c r="S5297">
        <v>13</v>
      </c>
      <c r="T5297">
        <v>100811</v>
      </c>
      <c r="U5297">
        <v>14</v>
      </c>
      <c r="V5297">
        <v>100811</v>
      </c>
      <c r="W5297">
        <v>15</v>
      </c>
      <c r="X5297">
        <v>100813</v>
      </c>
      <c r="Y5297">
        <v>16</v>
      </c>
      <c r="Z5297">
        <v>100813</v>
      </c>
      <c r="AA5297">
        <v>17</v>
      </c>
      <c r="AB5297">
        <v>100813</v>
      </c>
      <c r="AC5297">
        <v>19</v>
      </c>
      <c r="AD5297">
        <v>100811</v>
      </c>
      <c r="AE5297">
        <v>20</v>
      </c>
      <c r="AF5297">
        <v>202707</v>
      </c>
      <c r="AG5297">
        <v>18</v>
      </c>
      <c r="AH5297" t="e">
        <f>VLOOKUP(AF5297,关卡难度线!B:H,11,0)</f>
        <v>#N/A</v>
      </c>
    </row>
    <row r="5298" spans="14:34">
      <c r="N5298" s="14">
        <v>100811</v>
      </c>
      <c r="O5298">
        <v>11</v>
      </c>
      <c r="P5298">
        <v>100811</v>
      </c>
      <c r="Q5298">
        <v>12</v>
      </c>
      <c r="R5298">
        <v>100813</v>
      </c>
      <c r="S5298">
        <v>13</v>
      </c>
      <c r="T5298">
        <v>100812</v>
      </c>
      <c r="U5298">
        <v>14</v>
      </c>
      <c r="V5298">
        <v>100812</v>
      </c>
      <c r="W5298">
        <v>15</v>
      </c>
      <c r="X5298">
        <v>100813</v>
      </c>
      <c r="Y5298">
        <v>16</v>
      </c>
      <c r="Z5298">
        <v>100811</v>
      </c>
      <c r="AA5298">
        <v>17</v>
      </c>
      <c r="AB5298">
        <v>100812</v>
      </c>
      <c r="AC5298">
        <v>19</v>
      </c>
      <c r="AD5298">
        <v>100812</v>
      </c>
      <c r="AE5298">
        <v>20</v>
      </c>
      <c r="AF5298">
        <v>202708</v>
      </c>
      <c r="AG5298">
        <v>18</v>
      </c>
      <c r="AH5298" t="e">
        <f>VLOOKUP(AF5298,关卡难度线!B:H,11,0)</f>
        <v>#N/A</v>
      </c>
    </row>
    <row r="5299" spans="14:34">
      <c r="N5299" s="14">
        <v>100813</v>
      </c>
      <c r="O5299">
        <v>11</v>
      </c>
      <c r="P5299">
        <v>100811</v>
      </c>
      <c r="Q5299">
        <v>12</v>
      </c>
      <c r="R5299">
        <v>100811</v>
      </c>
      <c r="S5299">
        <v>13</v>
      </c>
      <c r="T5299">
        <v>100813</v>
      </c>
      <c r="U5299">
        <v>14</v>
      </c>
      <c r="V5299">
        <v>100813</v>
      </c>
      <c r="W5299">
        <v>15</v>
      </c>
      <c r="X5299">
        <v>100813</v>
      </c>
      <c r="Y5299">
        <v>16</v>
      </c>
      <c r="Z5299">
        <v>100811</v>
      </c>
      <c r="AA5299">
        <v>17</v>
      </c>
      <c r="AB5299">
        <v>100811</v>
      </c>
      <c r="AC5299">
        <v>19</v>
      </c>
      <c r="AD5299">
        <v>100811</v>
      </c>
      <c r="AE5299">
        <v>20</v>
      </c>
      <c r="AF5299">
        <v>202709</v>
      </c>
      <c r="AG5299">
        <v>18</v>
      </c>
      <c r="AH5299" t="e">
        <f>VLOOKUP(AF5299,关卡难度线!B:H,11,0)</f>
        <v>#N/A</v>
      </c>
    </row>
    <row r="5300" spans="14:34">
      <c r="N5300" s="14">
        <v>100812</v>
      </c>
      <c r="O5300">
        <v>11</v>
      </c>
      <c r="P5300">
        <v>100812</v>
      </c>
      <c r="Q5300">
        <v>12</v>
      </c>
      <c r="R5300">
        <v>100811</v>
      </c>
      <c r="S5300">
        <v>13</v>
      </c>
      <c r="T5300">
        <v>100813</v>
      </c>
      <c r="U5300">
        <v>14</v>
      </c>
      <c r="V5300">
        <v>100811</v>
      </c>
      <c r="W5300">
        <v>15</v>
      </c>
      <c r="X5300">
        <v>100811</v>
      </c>
      <c r="Y5300">
        <v>16</v>
      </c>
      <c r="Z5300">
        <v>100813</v>
      </c>
      <c r="AA5300">
        <v>17</v>
      </c>
      <c r="AB5300">
        <v>100811</v>
      </c>
      <c r="AC5300">
        <v>19</v>
      </c>
      <c r="AD5300">
        <v>100813</v>
      </c>
      <c r="AE5300">
        <v>20</v>
      </c>
      <c r="AF5300">
        <v>202710</v>
      </c>
      <c r="AG5300">
        <v>18</v>
      </c>
      <c r="AH5300" t="e">
        <f>VLOOKUP(AF5300,关卡难度线!B:H,11,0)</f>
        <v>#N/A</v>
      </c>
    </row>
    <row r="5301" spans="14:34">
      <c r="N5301" s="14">
        <v>100815</v>
      </c>
      <c r="O5301">
        <v>11</v>
      </c>
      <c r="P5301">
        <v>100815</v>
      </c>
      <c r="Q5301">
        <v>12</v>
      </c>
      <c r="R5301">
        <v>100815</v>
      </c>
      <c r="S5301">
        <v>13</v>
      </c>
      <c r="T5301">
        <v>100814</v>
      </c>
      <c r="U5301">
        <v>14</v>
      </c>
      <c r="V5301">
        <v>100814</v>
      </c>
      <c r="W5301">
        <v>15</v>
      </c>
      <c r="X5301">
        <v>100814</v>
      </c>
      <c r="Y5301">
        <v>16</v>
      </c>
      <c r="Z5301">
        <v>100815</v>
      </c>
      <c r="AA5301">
        <v>17</v>
      </c>
      <c r="AB5301">
        <v>100816</v>
      </c>
      <c r="AC5301">
        <v>19</v>
      </c>
      <c r="AD5301">
        <v>100815</v>
      </c>
      <c r="AE5301">
        <v>20</v>
      </c>
      <c r="AF5301">
        <v>202711</v>
      </c>
      <c r="AG5301">
        <v>18</v>
      </c>
      <c r="AH5301" t="e">
        <f>VLOOKUP(AF5301,关卡难度线!B:H,11,0)</f>
        <v>#N/A</v>
      </c>
    </row>
    <row r="5302" spans="14:34">
      <c r="N5302" s="14">
        <v>100814</v>
      </c>
      <c r="O5302">
        <v>11</v>
      </c>
      <c r="P5302">
        <v>100814</v>
      </c>
      <c r="Q5302">
        <v>12</v>
      </c>
      <c r="R5302">
        <v>100816</v>
      </c>
      <c r="S5302">
        <v>13</v>
      </c>
      <c r="T5302">
        <v>100814</v>
      </c>
      <c r="U5302">
        <v>14</v>
      </c>
      <c r="V5302">
        <v>100815</v>
      </c>
      <c r="W5302">
        <v>15</v>
      </c>
      <c r="X5302">
        <v>100815</v>
      </c>
      <c r="Y5302">
        <v>16</v>
      </c>
      <c r="Z5302">
        <v>100814</v>
      </c>
      <c r="AA5302">
        <v>17</v>
      </c>
      <c r="AB5302">
        <v>100816</v>
      </c>
      <c r="AC5302">
        <v>19</v>
      </c>
      <c r="AD5302">
        <v>100816</v>
      </c>
      <c r="AE5302">
        <v>20</v>
      </c>
      <c r="AF5302">
        <v>202712</v>
      </c>
      <c r="AG5302">
        <v>18</v>
      </c>
      <c r="AH5302" t="e">
        <f>VLOOKUP(AF5302,关卡难度线!B:H,11,0)</f>
        <v>#N/A</v>
      </c>
    </row>
    <row r="5303" spans="14:34">
      <c r="N5303" s="14">
        <v>100815</v>
      </c>
      <c r="O5303">
        <v>11</v>
      </c>
      <c r="P5303">
        <v>100815</v>
      </c>
      <c r="Q5303">
        <v>12</v>
      </c>
      <c r="R5303">
        <v>100814</v>
      </c>
      <c r="S5303">
        <v>13</v>
      </c>
      <c r="T5303">
        <v>100816</v>
      </c>
      <c r="U5303">
        <v>14</v>
      </c>
      <c r="V5303">
        <v>100814</v>
      </c>
      <c r="W5303">
        <v>15</v>
      </c>
      <c r="X5303">
        <v>100814</v>
      </c>
      <c r="Y5303">
        <v>16</v>
      </c>
      <c r="Z5303">
        <v>100814</v>
      </c>
      <c r="AA5303">
        <v>17</v>
      </c>
      <c r="AB5303">
        <v>100815</v>
      </c>
      <c r="AC5303">
        <v>19</v>
      </c>
      <c r="AD5303">
        <v>100815</v>
      </c>
      <c r="AE5303">
        <v>20</v>
      </c>
      <c r="AF5303">
        <v>202713</v>
      </c>
      <c r="AG5303">
        <v>18</v>
      </c>
      <c r="AH5303" t="e">
        <f>VLOOKUP(AF5303,关卡难度线!B:H,11,0)</f>
        <v>#N/A</v>
      </c>
    </row>
    <row r="5304" spans="14:34">
      <c r="N5304" s="14">
        <v>100816</v>
      </c>
      <c r="O5304">
        <v>11</v>
      </c>
      <c r="P5304">
        <v>100814</v>
      </c>
      <c r="Q5304">
        <v>12</v>
      </c>
      <c r="R5304">
        <v>100816</v>
      </c>
      <c r="S5304">
        <v>13</v>
      </c>
      <c r="T5304">
        <v>100814</v>
      </c>
      <c r="U5304">
        <v>14</v>
      </c>
      <c r="V5304">
        <v>100815</v>
      </c>
      <c r="W5304">
        <v>15</v>
      </c>
      <c r="X5304">
        <v>100815</v>
      </c>
      <c r="Y5304">
        <v>16</v>
      </c>
      <c r="Z5304">
        <v>100814</v>
      </c>
      <c r="AA5304">
        <v>17</v>
      </c>
      <c r="AB5304">
        <v>100814</v>
      </c>
      <c r="AC5304">
        <v>19</v>
      </c>
      <c r="AD5304">
        <v>100814</v>
      </c>
      <c r="AE5304">
        <v>20</v>
      </c>
      <c r="AF5304">
        <v>202714</v>
      </c>
      <c r="AG5304">
        <v>18</v>
      </c>
      <c r="AH5304" t="e">
        <f>VLOOKUP(AF5304,关卡难度线!B:H,11,0)</f>
        <v>#N/A</v>
      </c>
    </row>
    <row r="5305" spans="14:34">
      <c r="N5305" s="14">
        <v>100814</v>
      </c>
      <c r="O5305">
        <v>11</v>
      </c>
      <c r="P5305">
        <v>100815</v>
      </c>
      <c r="Q5305">
        <v>12</v>
      </c>
      <c r="R5305">
        <v>100814</v>
      </c>
      <c r="S5305">
        <v>13</v>
      </c>
      <c r="T5305">
        <v>100816</v>
      </c>
      <c r="U5305">
        <v>14</v>
      </c>
      <c r="V5305">
        <v>100815</v>
      </c>
      <c r="W5305">
        <v>15</v>
      </c>
      <c r="X5305">
        <v>100816</v>
      </c>
      <c r="Y5305">
        <v>16</v>
      </c>
      <c r="Z5305">
        <v>100816</v>
      </c>
      <c r="AA5305">
        <v>17</v>
      </c>
      <c r="AB5305">
        <v>100815</v>
      </c>
      <c r="AC5305">
        <v>19</v>
      </c>
      <c r="AD5305">
        <v>100815</v>
      </c>
      <c r="AE5305">
        <v>20</v>
      </c>
      <c r="AF5305">
        <v>202715</v>
      </c>
      <c r="AG5305">
        <v>18</v>
      </c>
      <c r="AH5305" t="e">
        <f>VLOOKUP(AF5305,关卡难度线!B:H,11,0)</f>
        <v>#N/A</v>
      </c>
    </row>
    <row r="5306" spans="14:34">
      <c r="N5306" s="14">
        <v>100814</v>
      </c>
      <c r="O5306">
        <v>11</v>
      </c>
      <c r="P5306">
        <v>100815</v>
      </c>
      <c r="Q5306">
        <v>12</v>
      </c>
      <c r="R5306">
        <v>100814</v>
      </c>
      <c r="S5306">
        <v>13</v>
      </c>
      <c r="T5306">
        <v>100815</v>
      </c>
      <c r="U5306">
        <v>14</v>
      </c>
      <c r="V5306">
        <v>100814</v>
      </c>
      <c r="W5306">
        <v>15</v>
      </c>
      <c r="X5306">
        <v>100814</v>
      </c>
      <c r="Y5306">
        <v>16</v>
      </c>
      <c r="Z5306">
        <v>100816</v>
      </c>
      <c r="AA5306">
        <v>17</v>
      </c>
      <c r="AB5306">
        <v>100814</v>
      </c>
      <c r="AC5306">
        <v>19</v>
      </c>
      <c r="AD5306">
        <v>100814</v>
      </c>
      <c r="AE5306">
        <v>20</v>
      </c>
      <c r="AF5306">
        <v>202716</v>
      </c>
      <c r="AG5306">
        <v>18</v>
      </c>
      <c r="AH5306" t="e">
        <f>VLOOKUP(AF5306,关卡难度线!B:H,11,0)</f>
        <v>#N/A</v>
      </c>
    </row>
    <row r="5307" spans="14:34">
      <c r="N5307" s="14">
        <v>100814</v>
      </c>
      <c r="O5307">
        <v>11</v>
      </c>
      <c r="P5307">
        <v>100816</v>
      </c>
      <c r="Q5307">
        <v>12</v>
      </c>
      <c r="R5307">
        <v>100814</v>
      </c>
      <c r="S5307">
        <v>13</v>
      </c>
      <c r="T5307">
        <v>100816</v>
      </c>
      <c r="U5307">
        <v>14</v>
      </c>
      <c r="V5307">
        <v>100814</v>
      </c>
      <c r="W5307">
        <v>15</v>
      </c>
      <c r="X5307">
        <v>100814</v>
      </c>
      <c r="Y5307">
        <v>16</v>
      </c>
      <c r="Z5307">
        <v>100816</v>
      </c>
      <c r="AA5307">
        <v>17</v>
      </c>
      <c r="AB5307">
        <v>100816</v>
      </c>
      <c r="AC5307">
        <v>19</v>
      </c>
      <c r="AD5307">
        <v>100815</v>
      </c>
      <c r="AE5307">
        <v>20</v>
      </c>
      <c r="AF5307">
        <v>202717</v>
      </c>
      <c r="AG5307">
        <v>18</v>
      </c>
      <c r="AH5307" t="e">
        <f>VLOOKUP(AF5307,关卡难度线!B:H,11,0)</f>
        <v>#N/A</v>
      </c>
    </row>
    <row r="5308" spans="14:34">
      <c r="N5308" s="14">
        <v>100814</v>
      </c>
      <c r="O5308">
        <v>11</v>
      </c>
      <c r="P5308">
        <v>100814</v>
      </c>
      <c r="Q5308">
        <v>12</v>
      </c>
      <c r="R5308">
        <v>100815</v>
      </c>
      <c r="S5308">
        <v>13</v>
      </c>
      <c r="T5308">
        <v>100814</v>
      </c>
      <c r="U5308">
        <v>14</v>
      </c>
      <c r="V5308">
        <v>100816</v>
      </c>
      <c r="W5308">
        <v>15</v>
      </c>
      <c r="X5308">
        <v>100814</v>
      </c>
      <c r="Y5308">
        <v>16</v>
      </c>
      <c r="Z5308">
        <v>100814</v>
      </c>
      <c r="AA5308">
        <v>17</v>
      </c>
      <c r="AB5308">
        <v>100815</v>
      </c>
      <c r="AC5308">
        <v>19</v>
      </c>
      <c r="AD5308">
        <v>100815</v>
      </c>
      <c r="AE5308">
        <v>20</v>
      </c>
      <c r="AF5308">
        <v>202718</v>
      </c>
      <c r="AG5308">
        <v>18</v>
      </c>
      <c r="AH5308" t="e">
        <f>VLOOKUP(AF5308,关卡难度线!B:H,11,0)</f>
        <v>#N/A</v>
      </c>
    </row>
    <row r="5309" spans="14:34">
      <c r="N5309" s="14">
        <v>100816</v>
      </c>
      <c r="O5309">
        <v>11</v>
      </c>
      <c r="P5309">
        <v>100814</v>
      </c>
      <c r="Q5309">
        <v>12</v>
      </c>
      <c r="R5309">
        <v>100816</v>
      </c>
      <c r="S5309">
        <v>13</v>
      </c>
      <c r="T5309">
        <v>100816</v>
      </c>
      <c r="U5309">
        <v>14</v>
      </c>
      <c r="V5309">
        <v>100814</v>
      </c>
      <c r="W5309">
        <v>15</v>
      </c>
      <c r="X5309">
        <v>100814</v>
      </c>
      <c r="Y5309">
        <v>16</v>
      </c>
      <c r="Z5309">
        <v>100815</v>
      </c>
      <c r="AA5309">
        <v>17</v>
      </c>
      <c r="AB5309">
        <v>100816</v>
      </c>
      <c r="AC5309">
        <v>19</v>
      </c>
      <c r="AD5309">
        <v>100816</v>
      </c>
      <c r="AE5309">
        <v>20</v>
      </c>
      <c r="AF5309">
        <v>202719</v>
      </c>
      <c r="AG5309">
        <v>18</v>
      </c>
      <c r="AH5309" t="e">
        <f>VLOOKUP(AF5309,关卡难度线!B:H,11,0)</f>
        <v>#N/A</v>
      </c>
    </row>
    <row r="5310" spans="14:34">
      <c r="N5310" s="14">
        <v>100814</v>
      </c>
      <c r="O5310">
        <v>11</v>
      </c>
      <c r="P5310">
        <v>100814</v>
      </c>
      <c r="Q5310">
        <v>12</v>
      </c>
      <c r="R5310">
        <v>100814</v>
      </c>
      <c r="S5310">
        <v>13</v>
      </c>
      <c r="T5310">
        <v>100815</v>
      </c>
      <c r="U5310">
        <v>14</v>
      </c>
      <c r="V5310">
        <v>100815</v>
      </c>
      <c r="W5310">
        <v>15</v>
      </c>
      <c r="X5310">
        <v>100816</v>
      </c>
      <c r="Y5310">
        <v>16</v>
      </c>
      <c r="Z5310">
        <v>100816</v>
      </c>
      <c r="AA5310">
        <v>17</v>
      </c>
      <c r="AB5310">
        <v>100816</v>
      </c>
      <c r="AC5310">
        <v>19</v>
      </c>
      <c r="AD5310">
        <v>100814</v>
      </c>
      <c r="AE5310">
        <v>20</v>
      </c>
      <c r="AF5310">
        <v>202720</v>
      </c>
      <c r="AG5310">
        <v>18</v>
      </c>
      <c r="AH5310" t="e">
        <f>VLOOKUP(AF5310,关卡难度线!B:H,11,0)</f>
        <v>#N/A</v>
      </c>
    </row>
    <row r="5311" spans="14:34">
      <c r="N5311" s="14">
        <v>100815</v>
      </c>
      <c r="O5311">
        <v>11</v>
      </c>
      <c r="P5311">
        <v>100815</v>
      </c>
      <c r="Q5311">
        <v>12</v>
      </c>
      <c r="R5311">
        <v>100815</v>
      </c>
      <c r="S5311">
        <v>13</v>
      </c>
      <c r="T5311">
        <v>100814</v>
      </c>
      <c r="U5311">
        <v>14</v>
      </c>
      <c r="V5311">
        <v>100814</v>
      </c>
      <c r="W5311">
        <v>15</v>
      </c>
      <c r="X5311">
        <v>100814</v>
      </c>
      <c r="Y5311">
        <v>16</v>
      </c>
      <c r="Z5311">
        <v>100815</v>
      </c>
      <c r="AA5311">
        <v>17</v>
      </c>
      <c r="AB5311">
        <v>100816</v>
      </c>
      <c r="AC5311">
        <v>19</v>
      </c>
      <c r="AD5311">
        <v>100815</v>
      </c>
      <c r="AE5311">
        <v>20</v>
      </c>
      <c r="AF5311">
        <v>202711</v>
      </c>
      <c r="AG5311">
        <v>18</v>
      </c>
      <c r="AH5311" t="e">
        <f>VLOOKUP(AF5311,关卡难度线!B:H,11,0)</f>
        <v>#N/A</v>
      </c>
    </row>
    <row r="5312" spans="14:34">
      <c r="N5312" s="14">
        <v>100814</v>
      </c>
      <c r="O5312">
        <v>11</v>
      </c>
      <c r="P5312">
        <v>100814</v>
      </c>
      <c r="Q5312">
        <v>12</v>
      </c>
      <c r="R5312">
        <v>100816</v>
      </c>
      <c r="S5312">
        <v>13</v>
      </c>
      <c r="T5312">
        <v>100814</v>
      </c>
      <c r="U5312">
        <v>14</v>
      </c>
      <c r="V5312">
        <v>100815</v>
      </c>
      <c r="W5312">
        <v>15</v>
      </c>
      <c r="X5312">
        <v>100815</v>
      </c>
      <c r="Y5312">
        <v>16</v>
      </c>
      <c r="Z5312">
        <v>100814</v>
      </c>
      <c r="AA5312">
        <v>17</v>
      </c>
      <c r="AB5312">
        <v>100816</v>
      </c>
      <c r="AC5312">
        <v>19</v>
      </c>
      <c r="AD5312">
        <v>100816</v>
      </c>
      <c r="AE5312">
        <v>20</v>
      </c>
      <c r="AF5312">
        <v>202712</v>
      </c>
      <c r="AG5312">
        <v>18</v>
      </c>
      <c r="AH5312" t="e">
        <f>VLOOKUP(AF5312,关卡难度线!B:H,11,0)</f>
        <v>#N/A</v>
      </c>
    </row>
    <row r="5313" spans="14:34">
      <c r="N5313" s="14">
        <v>100815</v>
      </c>
      <c r="O5313">
        <v>11</v>
      </c>
      <c r="P5313">
        <v>100815</v>
      </c>
      <c r="Q5313">
        <v>12</v>
      </c>
      <c r="R5313">
        <v>100814</v>
      </c>
      <c r="S5313">
        <v>13</v>
      </c>
      <c r="T5313">
        <v>100816</v>
      </c>
      <c r="U5313">
        <v>14</v>
      </c>
      <c r="V5313">
        <v>100814</v>
      </c>
      <c r="W5313">
        <v>15</v>
      </c>
      <c r="X5313">
        <v>100814</v>
      </c>
      <c r="Y5313">
        <v>16</v>
      </c>
      <c r="Z5313">
        <v>100814</v>
      </c>
      <c r="AA5313">
        <v>17</v>
      </c>
      <c r="AB5313">
        <v>100815</v>
      </c>
      <c r="AC5313">
        <v>19</v>
      </c>
      <c r="AD5313">
        <v>100815</v>
      </c>
      <c r="AE5313">
        <v>20</v>
      </c>
      <c r="AF5313">
        <v>202713</v>
      </c>
      <c r="AG5313">
        <v>18</v>
      </c>
      <c r="AH5313" t="e">
        <f>VLOOKUP(AF5313,关卡难度线!B:H,11,0)</f>
        <v>#N/A</v>
      </c>
    </row>
    <row r="5314" spans="14:34">
      <c r="N5314" s="14">
        <v>100816</v>
      </c>
      <c r="O5314">
        <v>11</v>
      </c>
      <c r="P5314">
        <v>100814</v>
      </c>
      <c r="Q5314">
        <v>12</v>
      </c>
      <c r="R5314">
        <v>100816</v>
      </c>
      <c r="S5314">
        <v>13</v>
      </c>
      <c r="T5314">
        <v>100814</v>
      </c>
      <c r="U5314">
        <v>14</v>
      </c>
      <c r="V5314">
        <v>100815</v>
      </c>
      <c r="W5314">
        <v>15</v>
      </c>
      <c r="X5314">
        <v>100815</v>
      </c>
      <c r="Y5314">
        <v>16</v>
      </c>
      <c r="Z5314">
        <v>100814</v>
      </c>
      <c r="AA5314">
        <v>17</v>
      </c>
      <c r="AB5314">
        <v>100814</v>
      </c>
      <c r="AC5314">
        <v>19</v>
      </c>
      <c r="AD5314">
        <v>100814</v>
      </c>
      <c r="AE5314">
        <v>20</v>
      </c>
      <c r="AF5314">
        <v>202714</v>
      </c>
      <c r="AG5314">
        <v>18</v>
      </c>
      <c r="AH5314" t="e">
        <f>VLOOKUP(AF5314,关卡难度线!B:H,11,0)</f>
        <v>#N/A</v>
      </c>
    </row>
    <row r="5315" spans="14:34">
      <c r="N5315" s="14">
        <v>100814</v>
      </c>
      <c r="O5315">
        <v>11</v>
      </c>
      <c r="P5315">
        <v>100815</v>
      </c>
      <c r="Q5315">
        <v>12</v>
      </c>
      <c r="R5315">
        <v>100814</v>
      </c>
      <c r="S5315">
        <v>13</v>
      </c>
      <c r="T5315">
        <v>100816</v>
      </c>
      <c r="U5315">
        <v>14</v>
      </c>
      <c r="V5315">
        <v>100815</v>
      </c>
      <c r="W5315">
        <v>15</v>
      </c>
      <c r="X5315">
        <v>100816</v>
      </c>
      <c r="Y5315">
        <v>16</v>
      </c>
      <c r="Z5315">
        <v>100816</v>
      </c>
      <c r="AA5315">
        <v>17</v>
      </c>
      <c r="AB5315">
        <v>100815</v>
      </c>
      <c r="AC5315">
        <v>19</v>
      </c>
      <c r="AD5315">
        <v>100815</v>
      </c>
      <c r="AE5315">
        <v>20</v>
      </c>
      <c r="AF5315">
        <v>202715</v>
      </c>
      <c r="AG5315">
        <v>18</v>
      </c>
      <c r="AH5315" t="e">
        <f>VLOOKUP(AF5315,关卡难度线!B:H,11,0)</f>
        <v>#N/A</v>
      </c>
    </row>
    <row r="5316" spans="14:34">
      <c r="N5316" s="14">
        <v>100814</v>
      </c>
      <c r="O5316">
        <v>11</v>
      </c>
      <c r="P5316">
        <v>100815</v>
      </c>
      <c r="Q5316">
        <v>12</v>
      </c>
      <c r="R5316">
        <v>100814</v>
      </c>
      <c r="S5316">
        <v>13</v>
      </c>
      <c r="T5316">
        <v>100815</v>
      </c>
      <c r="U5316">
        <v>14</v>
      </c>
      <c r="V5316">
        <v>100814</v>
      </c>
      <c r="W5316">
        <v>15</v>
      </c>
      <c r="X5316">
        <v>100814</v>
      </c>
      <c r="Y5316">
        <v>16</v>
      </c>
      <c r="Z5316">
        <v>100816</v>
      </c>
      <c r="AA5316">
        <v>17</v>
      </c>
      <c r="AB5316">
        <v>100814</v>
      </c>
      <c r="AC5316">
        <v>19</v>
      </c>
      <c r="AD5316">
        <v>100814</v>
      </c>
      <c r="AE5316">
        <v>20</v>
      </c>
      <c r="AF5316">
        <v>202716</v>
      </c>
      <c r="AG5316">
        <v>18</v>
      </c>
      <c r="AH5316" t="e">
        <f>VLOOKUP(AF5316,关卡难度线!B:H,11,0)</f>
        <v>#N/A</v>
      </c>
    </row>
    <row r="5317" spans="14:34">
      <c r="N5317" s="14">
        <v>100814</v>
      </c>
      <c r="O5317">
        <v>11</v>
      </c>
      <c r="P5317">
        <v>100816</v>
      </c>
      <c r="Q5317">
        <v>12</v>
      </c>
      <c r="R5317">
        <v>100814</v>
      </c>
      <c r="S5317">
        <v>13</v>
      </c>
      <c r="T5317">
        <v>100816</v>
      </c>
      <c r="U5317">
        <v>14</v>
      </c>
      <c r="V5317">
        <v>100814</v>
      </c>
      <c r="W5317">
        <v>15</v>
      </c>
      <c r="X5317">
        <v>100814</v>
      </c>
      <c r="Y5317">
        <v>16</v>
      </c>
      <c r="Z5317">
        <v>100816</v>
      </c>
      <c r="AA5317">
        <v>17</v>
      </c>
      <c r="AB5317">
        <v>100816</v>
      </c>
      <c r="AC5317">
        <v>19</v>
      </c>
      <c r="AD5317">
        <v>100815</v>
      </c>
      <c r="AE5317">
        <v>20</v>
      </c>
      <c r="AF5317">
        <v>202717</v>
      </c>
      <c r="AG5317">
        <v>18</v>
      </c>
      <c r="AH5317" t="e">
        <f>VLOOKUP(AF5317,关卡难度线!B:H,11,0)</f>
        <v>#N/A</v>
      </c>
    </row>
    <row r="5318" spans="14:34">
      <c r="N5318" s="14">
        <v>100814</v>
      </c>
      <c r="O5318">
        <v>11</v>
      </c>
      <c r="P5318">
        <v>100814</v>
      </c>
      <c r="Q5318">
        <v>12</v>
      </c>
      <c r="R5318">
        <v>100815</v>
      </c>
      <c r="S5318">
        <v>13</v>
      </c>
      <c r="T5318">
        <v>100814</v>
      </c>
      <c r="U5318">
        <v>14</v>
      </c>
      <c r="V5318">
        <v>100816</v>
      </c>
      <c r="W5318">
        <v>15</v>
      </c>
      <c r="X5318">
        <v>100814</v>
      </c>
      <c r="Y5318">
        <v>16</v>
      </c>
      <c r="Z5318">
        <v>100814</v>
      </c>
      <c r="AA5318">
        <v>17</v>
      </c>
      <c r="AB5318">
        <v>100815</v>
      </c>
      <c r="AC5318">
        <v>19</v>
      </c>
      <c r="AD5318">
        <v>100815</v>
      </c>
      <c r="AE5318">
        <v>20</v>
      </c>
      <c r="AF5318">
        <v>202718</v>
      </c>
      <c r="AG5318">
        <v>18</v>
      </c>
      <c r="AH5318" t="e">
        <f>VLOOKUP(AF5318,关卡难度线!B:H,11,0)</f>
        <v>#N/A</v>
      </c>
    </row>
    <row r="5319" spans="14:34">
      <c r="N5319" s="14">
        <v>100816</v>
      </c>
      <c r="O5319">
        <v>11</v>
      </c>
      <c r="P5319">
        <v>100814</v>
      </c>
      <c r="Q5319">
        <v>12</v>
      </c>
      <c r="R5319">
        <v>100816</v>
      </c>
      <c r="S5319">
        <v>13</v>
      </c>
      <c r="T5319">
        <v>100816</v>
      </c>
      <c r="U5319">
        <v>14</v>
      </c>
      <c r="V5319">
        <v>100814</v>
      </c>
      <c r="W5319">
        <v>15</v>
      </c>
      <c r="X5319">
        <v>100814</v>
      </c>
      <c r="Y5319">
        <v>16</v>
      </c>
      <c r="Z5319">
        <v>100815</v>
      </c>
      <c r="AA5319">
        <v>17</v>
      </c>
      <c r="AB5319">
        <v>100816</v>
      </c>
      <c r="AC5319">
        <v>19</v>
      </c>
      <c r="AD5319">
        <v>100816</v>
      </c>
      <c r="AE5319">
        <v>20</v>
      </c>
      <c r="AF5319">
        <v>202719</v>
      </c>
      <c r="AG5319">
        <v>18</v>
      </c>
      <c r="AH5319" t="e">
        <f>VLOOKUP(AF5319,关卡难度线!B:H,11,0)</f>
        <v>#N/A</v>
      </c>
    </row>
    <row r="5320" spans="14:34">
      <c r="N5320" s="14">
        <v>100814</v>
      </c>
      <c r="O5320">
        <v>11</v>
      </c>
      <c r="P5320">
        <v>100814</v>
      </c>
      <c r="Q5320">
        <v>12</v>
      </c>
      <c r="R5320">
        <v>100814</v>
      </c>
      <c r="S5320">
        <v>13</v>
      </c>
      <c r="T5320">
        <v>100815</v>
      </c>
      <c r="U5320">
        <v>14</v>
      </c>
      <c r="V5320">
        <v>100815</v>
      </c>
      <c r="W5320">
        <v>15</v>
      </c>
      <c r="X5320">
        <v>100816</v>
      </c>
      <c r="Y5320">
        <v>16</v>
      </c>
      <c r="Z5320">
        <v>100816</v>
      </c>
      <c r="AA5320">
        <v>17</v>
      </c>
      <c r="AB5320">
        <v>100816</v>
      </c>
      <c r="AC5320">
        <v>19</v>
      </c>
      <c r="AD5320">
        <v>100814</v>
      </c>
      <c r="AE5320">
        <v>20</v>
      </c>
      <c r="AF5320">
        <v>202720</v>
      </c>
      <c r="AG5320">
        <v>18</v>
      </c>
      <c r="AH5320" t="e">
        <f>VLOOKUP(AF5320,关卡难度线!B:H,11,0)</f>
        <v>#N/A</v>
      </c>
    </row>
    <row r="5321" spans="14:34">
      <c r="N5321" s="14">
        <v>100819</v>
      </c>
      <c r="O5321">
        <v>11</v>
      </c>
      <c r="P5321">
        <v>100819</v>
      </c>
      <c r="Q5321">
        <v>12</v>
      </c>
      <c r="R5321">
        <v>100818</v>
      </c>
      <c r="S5321">
        <v>13</v>
      </c>
      <c r="T5321">
        <v>100819</v>
      </c>
      <c r="U5321">
        <v>14</v>
      </c>
      <c r="V5321">
        <v>100817</v>
      </c>
      <c r="W5321">
        <v>15</v>
      </c>
      <c r="X5321">
        <v>100817</v>
      </c>
      <c r="Y5321">
        <v>16</v>
      </c>
      <c r="Z5321">
        <v>100817</v>
      </c>
      <c r="AA5321">
        <v>17</v>
      </c>
      <c r="AB5321">
        <v>100818</v>
      </c>
      <c r="AC5321">
        <v>19</v>
      </c>
      <c r="AD5321">
        <v>100818</v>
      </c>
      <c r="AE5321">
        <v>20</v>
      </c>
      <c r="AF5321">
        <v>202721</v>
      </c>
      <c r="AG5321">
        <v>18</v>
      </c>
      <c r="AH5321" t="e">
        <f>VLOOKUP(AF5321,关卡难度线!B:H,11,0)</f>
        <v>#N/A</v>
      </c>
    </row>
    <row r="5322" spans="14:34">
      <c r="N5322" s="14">
        <v>100819</v>
      </c>
      <c r="O5322">
        <v>11</v>
      </c>
      <c r="P5322">
        <v>100817</v>
      </c>
      <c r="Q5322">
        <v>12</v>
      </c>
      <c r="R5322">
        <v>100818</v>
      </c>
      <c r="S5322">
        <v>13</v>
      </c>
      <c r="T5322">
        <v>100819</v>
      </c>
      <c r="U5322">
        <v>14</v>
      </c>
      <c r="V5322">
        <v>100817</v>
      </c>
      <c r="W5322">
        <v>15</v>
      </c>
      <c r="X5322">
        <v>100819</v>
      </c>
      <c r="Y5322">
        <v>16</v>
      </c>
      <c r="Z5322">
        <v>100818</v>
      </c>
      <c r="AA5322">
        <v>17</v>
      </c>
      <c r="AB5322">
        <v>100819</v>
      </c>
      <c r="AC5322">
        <v>19</v>
      </c>
      <c r="AD5322">
        <v>100817</v>
      </c>
      <c r="AE5322">
        <v>20</v>
      </c>
      <c r="AF5322">
        <v>202722</v>
      </c>
      <c r="AG5322">
        <v>18</v>
      </c>
      <c r="AH5322" t="e">
        <f>VLOOKUP(AF5322,关卡难度线!B:H,11,0)</f>
        <v>#N/A</v>
      </c>
    </row>
    <row r="5323" spans="14:34">
      <c r="N5323" s="14">
        <v>100818</v>
      </c>
      <c r="O5323">
        <v>11</v>
      </c>
      <c r="P5323">
        <v>100819</v>
      </c>
      <c r="Q5323">
        <v>12</v>
      </c>
      <c r="R5323">
        <v>100817</v>
      </c>
      <c r="S5323">
        <v>13</v>
      </c>
      <c r="T5323">
        <v>100817</v>
      </c>
      <c r="U5323">
        <v>14</v>
      </c>
      <c r="V5323">
        <v>100818</v>
      </c>
      <c r="W5323">
        <v>15</v>
      </c>
      <c r="X5323">
        <v>100817</v>
      </c>
      <c r="Y5323">
        <v>16</v>
      </c>
      <c r="Z5323">
        <v>100818</v>
      </c>
      <c r="AA5323">
        <v>17</v>
      </c>
      <c r="AB5323">
        <v>100817</v>
      </c>
      <c r="AC5323">
        <v>19</v>
      </c>
      <c r="AD5323">
        <v>100817</v>
      </c>
      <c r="AE5323">
        <v>20</v>
      </c>
      <c r="AF5323">
        <v>202723</v>
      </c>
      <c r="AG5323">
        <v>18</v>
      </c>
      <c r="AH5323" t="e">
        <f>VLOOKUP(AF5323,关卡难度线!B:H,11,0)</f>
        <v>#N/A</v>
      </c>
    </row>
    <row r="5324" spans="14:34">
      <c r="N5324" s="14">
        <v>100819</v>
      </c>
      <c r="O5324">
        <v>11</v>
      </c>
      <c r="P5324">
        <v>100818</v>
      </c>
      <c r="Q5324">
        <v>12</v>
      </c>
      <c r="R5324">
        <v>100818</v>
      </c>
      <c r="S5324">
        <v>13</v>
      </c>
      <c r="T5324">
        <v>100819</v>
      </c>
      <c r="U5324">
        <v>14</v>
      </c>
      <c r="V5324">
        <v>100817</v>
      </c>
      <c r="W5324">
        <v>15</v>
      </c>
      <c r="X5324">
        <v>100818</v>
      </c>
      <c r="Y5324">
        <v>16</v>
      </c>
      <c r="Z5324">
        <v>100817</v>
      </c>
      <c r="AA5324">
        <v>17</v>
      </c>
      <c r="AB5324">
        <v>100819</v>
      </c>
      <c r="AC5324">
        <v>19</v>
      </c>
      <c r="AD5324">
        <v>100817</v>
      </c>
      <c r="AE5324">
        <v>20</v>
      </c>
      <c r="AF5324">
        <v>202724</v>
      </c>
      <c r="AG5324">
        <v>18</v>
      </c>
      <c r="AH5324" t="e">
        <f>VLOOKUP(AF5324,关卡难度线!B:H,11,0)</f>
        <v>#N/A</v>
      </c>
    </row>
    <row r="5325" spans="14:34">
      <c r="N5325" s="14">
        <v>100817</v>
      </c>
      <c r="O5325">
        <v>11</v>
      </c>
      <c r="P5325">
        <v>100819</v>
      </c>
      <c r="Q5325">
        <v>12</v>
      </c>
      <c r="R5325">
        <v>100817</v>
      </c>
      <c r="S5325">
        <v>13</v>
      </c>
      <c r="T5325">
        <v>100817</v>
      </c>
      <c r="U5325">
        <v>14</v>
      </c>
      <c r="V5325">
        <v>100817</v>
      </c>
      <c r="W5325">
        <v>15</v>
      </c>
      <c r="X5325">
        <v>100817</v>
      </c>
      <c r="Y5325">
        <v>16</v>
      </c>
      <c r="Z5325">
        <v>100819</v>
      </c>
      <c r="AA5325">
        <v>17</v>
      </c>
      <c r="AB5325">
        <v>100819</v>
      </c>
      <c r="AC5325">
        <v>19</v>
      </c>
      <c r="AD5325">
        <v>100819</v>
      </c>
      <c r="AE5325">
        <v>20</v>
      </c>
      <c r="AF5325">
        <v>202725</v>
      </c>
      <c r="AG5325">
        <v>18</v>
      </c>
      <c r="AH5325" t="e">
        <f>VLOOKUP(AF5325,关卡难度线!B:H,11,0)</f>
        <v>#N/A</v>
      </c>
    </row>
    <row r="5326" spans="14:34">
      <c r="N5326" s="14">
        <v>100817</v>
      </c>
      <c r="O5326">
        <v>11</v>
      </c>
      <c r="P5326">
        <v>100819</v>
      </c>
      <c r="Q5326">
        <v>12</v>
      </c>
      <c r="R5326">
        <v>100819</v>
      </c>
      <c r="S5326">
        <v>13</v>
      </c>
      <c r="T5326">
        <v>100819</v>
      </c>
      <c r="U5326">
        <v>14</v>
      </c>
      <c r="V5326">
        <v>100818</v>
      </c>
      <c r="W5326">
        <v>15</v>
      </c>
      <c r="X5326">
        <v>100817</v>
      </c>
      <c r="Y5326">
        <v>16</v>
      </c>
      <c r="Z5326">
        <v>100818</v>
      </c>
      <c r="AA5326">
        <v>17</v>
      </c>
      <c r="AB5326">
        <v>100817</v>
      </c>
      <c r="AC5326">
        <v>19</v>
      </c>
      <c r="AD5326">
        <v>100817</v>
      </c>
      <c r="AE5326">
        <v>20</v>
      </c>
      <c r="AF5326">
        <v>202726</v>
      </c>
      <c r="AG5326">
        <v>18</v>
      </c>
      <c r="AH5326" t="e">
        <f>VLOOKUP(AF5326,关卡难度线!B:H,11,0)</f>
        <v>#N/A</v>
      </c>
    </row>
    <row r="5327" spans="14:34">
      <c r="N5327" s="14">
        <v>100819</v>
      </c>
      <c r="O5327">
        <v>11</v>
      </c>
      <c r="P5327">
        <v>100819</v>
      </c>
      <c r="Q5327">
        <v>12</v>
      </c>
      <c r="R5327">
        <v>100819</v>
      </c>
      <c r="S5327">
        <v>13</v>
      </c>
      <c r="T5327">
        <v>100819</v>
      </c>
      <c r="U5327">
        <v>14</v>
      </c>
      <c r="V5327">
        <v>100819</v>
      </c>
      <c r="W5327">
        <v>15</v>
      </c>
      <c r="X5327">
        <v>100817</v>
      </c>
      <c r="Y5327">
        <v>16</v>
      </c>
      <c r="Z5327">
        <v>100818</v>
      </c>
      <c r="AA5327">
        <v>17</v>
      </c>
      <c r="AB5327">
        <v>100818</v>
      </c>
      <c r="AC5327">
        <v>19</v>
      </c>
      <c r="AD5327">
        <v>100817</v>
      </c>
      <c r="AE5327">
        <v>20</v>
      </c>
      <c r="AF5327">
        <v>202727</v>
      </c>
      <c r="AG5327">
        <v>18</v>
      </c>
      <c r="AH5327" t="e">
        <f>VLOOKUP(AF5327,关卡难度线!B:H,11,0)</f>
        <v>#N/A</v>
      </c>
    </row>
    <row r="5328" spans="14:34">
      <c r="N5328" s="14">
        <v>100818</v>
      </c>
      <c r="O5328">
        <v>11</v>
      </c>
      <c r="P5328">
        <v>100817</v>
      </c>
      <c r="Q5328">
        <v>12</v>
      </c>
      <c r="R5328">
        <v>100817</v>
      </c>
      <c r="S5328">
        <v>13</v>
      </c>
      <c r="T5328">
        <v>100818</v>
      </c>
      <c r="U5328">
        <v>14</v>
      </c>
      <c r="V5328">
        <v>100817</v>
      </c>
      <c r="W5328">
        <v>15</v>
      </c>
      <c r="X5328">
        <v>100818</v>
      </c>
      <c r="Y5328">
        <v>16</v>
      </c>
      <c r="Z5328">
        <v>100817</v>
      </c>
      <c r="AA5328">
        <v>17</v>
      </c>
      <c r="AB5328">
        <v>100819</v>
      </c>
      <c r="AC5328">
        <v>19</v>
      </c>
      <c r="AD5328">
        <v>100817</v>
      </c>
      <c r="AE5328">
        <v>20</v>
      </c>
      <c r="AF5328">
        <v>202728</v>
      </c>
      <c r="AG5328">
        <v>18</v>
      </c>
      <c r="AH5328" t="e">
        <f>VLOOKUP(AF5328,关卡难度线!B:H,11,0)</f>
        <v>#N/A</v>
      </c>
    </row>
    <row r="5329" spans="14:34">
      <c r="N5329" s="14">
        <v>100818</v>
      </c>
      <c r="O5329">
        <v>11</v>
      </c>
      <c r="P5329">
        <v>100817</v>
      </c>
      <c r="Q5329">
        <v>12</v>
      </c>
      <c r="R5329">
        <v>100819</v>
      </c>
      <c r="S5329">
        <v>13</v>
      </c>
      <c r="T5329">
        <v>100818</v>
      </c>
      <c r="U5329">
        <v>14</v>
      </c>
      <c r="V5329">
        <v>100817</v>
      </c>
      <c r="W5329">
        <v>15</v>
      </c>
      <c r="X5329">
        <v>100819</v>
      </c>
      <c r="Y5329">
        <v>16</v>
      </c>
      <c r="Z5329">
        <v>100818</v>
      </c>
      <c r="AA5329">
        <v>17</v>
      </c>
      <c r="AB5329">
        <v>100817</v>
      </c>
      <c r="AC5329">
        <v>19</v>
      </c>
      <c r="AD5329">
        <v>100817</v>
      </c>
      <c r="AE5329">
        <v>20</v>
      </c>
      <c r="AF5329">
        <v>202729</v>
      </c>
      <c r="AG5329">
        <v>18</v>
      </c>
      <c r="AH5329" t="e">
        <f>VLOOKUP(AF5329,关卡难度线!B:H,11,0)</f>
        <v>#N/A</v>
      </c>
    </row>
    <row r="5330" spans="14:34">
      <c r="N5330" s="14">
        <v>100818</v>
      </c>
      <c r="O5330">
        <v>11</v>
      </c>
      <c r="P5330">
        <v>100817</v>
      </c>
      <c r="Q5330">
        <v>12</v>
      </c>
      <c r="R5330">
        <v>100818</v>
      </c>
      <c r="S5330">
        <v>13</v>
      </c>
      <c r="T5330">
        <v>100818</v>
      </c>
      <c r="U5330">
        <v>14</v>
      </c>
      <c r="V5330">
        <v>100818</v>
      </c>
      <c r="W5330">
        <v>15</v>
      </c>
      <c r="X5330">
        <v>100819</v>
      </c>
      <c r="Y5330">
        <v>16</v>
      </c>
      <c r="Z5330">
        <v>100818</v>
      </c>
      <c r="AA5330">
        <v>17</v>
      </c>
      <c r="AB5330">
        <v>100818</v>
      </c>
      <c r="AC5330">
        <v>19</v>
      </c>
      <c r="AD5330">
        <v>100818</v>
      </c>
      <c r="AE5330">
        <v>20</v>
      </c>
      <c r="AF5330">
        <v>202730</v>
      </c>
      <c r="AG5330">
        <v>18</v>
      </c>
      <c r="AH5330" t="e">
        <f>VLOOKUP(AF5330,关卡难度线!B:H,11,0)</f>
        <v>#N/A</v>
      </c>
    </row>
    <row r="5331" spans="14:34">
      <c r="N5331" s="14">
        <v>100819</v>
      </c>
      <c r="O5331">
        <v>11</v>
      </c>
      <c r="P5331">
        <v>100819</v>
      </c>
      <c r="Q5331">
        <v>12</v>
      </c>
      <c r="R5331">
        <v>100818</v>
      </c>
      <c r="S5331">
        <v>13</v>
      </c>
      <c r="T5331">
        <v>100819</v>
      </c>
      <c r="U5331">
        <v>14</v>
      </c>
      <c r="V5331">
        <v>100817</v>
      </c>
      <c r="W5331">
        <v>15</v>
      </c>
      <c r="X5331">
        <v>100817</v>
      </c>
      <c r="Y5331">
        <v>16</v>
      </c>
      <c r="Z5331">
        <v>100817</v>
      </c>
      <c r="AA5331">
        <v>17</v>
      </c>
      <c r="AB5331">
        <v>100818</v>
      </c>
      <c r="AC5331">
        <v>19</v>
      </c>
      <c r="AD5331">
        <v>100818</v>
      </c>
      <c r="AE5331">
        <v>20</v>
      </c>
      <c r="AF5331">
        <v>202721</v>
      </c>
      <c r="AG5331">
        <v>18</v>
      </c>
      <c r="AH5331" t="e">
        <f>VLOOKUP(AF5331,关卡难度线!B:H,11,0)</f>
        <v>#N/A</v>
      </c>
    </row>
    <row r="5332" spans="14:34">
      <c r="N5332" s="14">
        <v>100819</v>
      </c>
      <c r="O5332">
        <v>11</v>
      </c>
      <c r="P5332">
        <v>100817</v>
      </c>
      <c r="Q5332">
        <v>12</v>
      </c>
      <c r="R5332">
        <v>100818</v>
      </c>
      <c r="S5332">
        <v>13</v>
      </c>
      <c r="T5332">
        <v>100819</v>
      </c>
      <c r="U5332">
        <v>14</v>
      </c>
      <c r="V5332">
        <v>100817</v>
      </c>
      <c r="W5332">
        <v>15</v>
      </c>
      <c r="X5332">
        <v>100819</v>
      </c>
      <c r="Y5332">
        <v>16</v>
      </c>
      <c r="Z5332">
        <v>100818</v>
      </c>
      <c r="AA5332">
        <v>17</v>
      </c>
      <c r="AB5332">
        <v>100819</v>
      </c>
      <c r="AC5332">
        <v>19</v>
      </c>
      <c r="AD5332">
        <v>100817</v>
      </c>
      <c r="AE5332">
        <v>20</v>
      </c>
      <c r="AF5332">
        <v>202722</v>
      </c>
      <c r="AG5332">
        <v>18</v>
      </c>
      <c r="AH5332" t="e">
        <f>VLOOKUP(AF5332,关卡难度线!B:H,11,0)</f>
        <v>#N/A</v>
      </c>
    </row>
    <row r="5333" spans="14:34">
      <c r="N5333" s="14">
        <v>100818</v>
      </c>
      <c r="O5333">
        <v>11</v>
      </c>
      <c r="P5333">
        <v>100819</v>
      </c>
      <c r="Q5333">
        <v>12</v>
      </c>
      <c r="R5333">
        <v>100817</v>
      </c>
      <c r="S5333">
        <v>13</v>
      </c>
      <c r="T5333">
        <v>100817</v>
      </c>
      <c r="U5333">
        <v>14</v>
      </c>
      <c r="V5333">
        <v>100818</v>
      </c>
      <c r="W5333">
        <v>15</v>
      </c>
      <c r="X5333">
        <v>100817</v>
      </c>
      <c r="Y5333">
        <v>16</v>
      </c>
      <c r="Z5333">
        <v>100818</v>
      </c>
      <c r="AA5333">
        <v>17</v>
      </c>
      <c r="AB5333">
        <v>100817</v>
      </c>
      <c r="AC5333">
        <v>19</v>
      </c>
      <c r="AD5333">
        <v>100817</v>
      </c>
      <c r="AE5333">
        <v>20</v>
      </c>
      <c r="AF5333">
        <v>202723</v>
      </c>
      <c r="AG5333">
        <v>18</v>
      </c>
      <c r="AH5333" t="e">
        <f>VLOOKUP(AF5333,关卡难度线!B:H,11,0)</f>
        <v>#N/A</v>
      </c>
    </row>
    <row r="5334" spans="14:34">
      <c r="N5334" s="14">
        <v>100819</v>
      </c>
      <c r="O5334">
        <v>11</v>
      </c>
      <c r="P5334">
        <v>100818</v>
      </c>
      <c r="Q5334">
        <v>12</v>
      </c>
      <c r="R5334">
        <v>100818</v>
      </c>
      <c r="S5334">
        <v>13</v>
      </c>
      <c r="T5334">
        <v>100819</v>
      </c>
      <c r="U5334">
        <v>14</v>
      </c>
      <c r="V5334">
        <v>100817</v>
      </c>
      <c r="W5334">
        <v>15</v>
      </c>
      <c r="X5334">
        <v>100818</v>
      </c>
      <c r="Y5334">
        <v>16</v>
      </c>
      <c r="Z5334">
        <v>100817</v>
      </c>
      <c r="AA5334">
        <v>17</v>
      </c>
      <c r="AB5334">
        <v>100819</v>
      </c>
      <c r="AC5334">
        <v>19</v>
      </c>
      <c r="AD5334">
        <v>100817</v>
      </c>
      <c r="AE5334">
        <v>20</v>
      </c>
      <c r="AF5334">
        <v>202724</v>
      </c>
      <c r="AG5334">
        <v>18</v>
      </c>
      <c r="AH5334" t="e">
        <f>VLOOKUP(AF5334,关卡难度线!B:H,11,0)</f>
        <v>#N/A</v>
      </c>
    </row>
    <row r="5335" spans="14:34">
      <c r="N5335" s="14">
        <v>100817</v>
      </c>
      <c r="O5335">
        <v>11</v>
      </c>
      <c r="P5335">
        <v>100819</v>
      </c>
      <c r="Q5335">
        <v>12</v>
      </c>
      <c r="R5335">
        <v>100817</v>
      </c>
      <c r="S5335">
        <v>13</v>
      </c>
      <c r="T5335">
        <v>100817</v>
      </c>
      <c r="U5335">
        <v>14</v>
      </c>
      <c r="V5335">
        <v>100817</v>
      </c>
      <c r="W5335">
        <v>15</v>
      </c>
      <c r="X5335">
        <v>100817</v>
      </c>
      <c r="Y5335">
        <v>16</v>
      </c>
      <c r="Z5335">
        <v>100819</v>
      </c>
      <c r="AA5335">
        <v>17</v>
      </c>
      <c r="AB5335">
        <v>100819</v>
      </c>
      <c r="AC5335">
        <v>19</v>
      </c>
      <c r="AD5335">
        <v>100819</v>
      </c>
      <c r="AE5335">
        <v>20</v>
      </c>
      <c r="AF5335">
        <v>202725</v>
      </c>
      <c r="AG5335">
        <v>18</v>
      </c>
      <c r="AH5335" t="e">
        <f>VLOOKUP(AF5335,关卡难度线!B:H,11,0)</f>
        <v>#N/A</v>
      </c>
    </row>
    <row r="5336" spans="14:34">
      <c r="N5336" s="14">
        <v>100817</v>
      </c>
      <c r="O5336">
        <v>11</v>
      </c>
      <c r="P5336">
        <v>100819</v>
      </c>
      <c r="Q5336">
        <v>12</v>
      </c>
      <c r="R5336">
        <v>100819</v>
      </c>
      <c r="S5336">
        <v>13</v>
      </c>
      <c r="T5336">
        <v>100819</v>
      </c>
      <c r="U5336">
        <v>14</v>
      </c>
      <c r="V5336">
        <v>100818</v>
      </c>
      <c r="W5336">
        <v>15</v>
      </c>
      <c r="X5336">
        <v>100817</v>
      </c>
      <c r="Y5336">
        <v>16</v>
      </c>
      <c r="Z5336">
        <v>100818</v>
      </c>
      <c r="AA5336">
        <v>17</v>
      </c>
      <c r="AB5336">
        <v>100817</v>
      </c>
      <c r="AC5336">
        <v>19</v>
      </c>
      <c r="AD5336">
        <v>100817</v>
      </c>
      <c r="AE5336">
        <v>20</v>
      </c>
      <c r="AF5336">
        <v>202726</v>
      </c>
      <c r="AG5336">
        <v>18</v>
      </c>
      <c r="AH5336" t="e">
        <f>VLOOKUP(AF5336,关卡难度线!B:H,11,0)</f>
        <v>#N/A</v>
      </c>
    </row>
    <row r="5337" spans="14:34">
      <c r="N5337" s="14">
        <v>100819</v>
      </c>
      <c r="O5337">
        <v>11</v>
      </c>
      <c r="P5337">
        <v>100819</v>
      </c>
      <c r="Q5337">
        <v>12</v>
      </c>
      <c r="R5337">
        <v>100819</v>
      </c>
      <c r="S5337">
        <v>13</v>
      </c>
      <c r="T5337">
        <v>100819</v>
      </c>
      <c r="U5337">
        <v>14</v>
      </c>
      <c r="V5337">
        <v>100819</v>
      </c>
      <c r="W5337">
        <v>15</v>
      </c>
      <c r="X5337">
        <v>100817</v>
      </c>
      <c r="Y5337">
        <v>16</v>
      </c>
      <c r="Z5337">
        <v>100818</v>
      </c>
      <c r="AA5337">
        <v>17</v>
      </c>
      <c r="AB5337">
        <v>100818</v>
      </c>
      <c r="AC5337">
        <v>19</v>
      </c>
      <c r="AD5337">
        <v>100817</v>
      </c>
      <c r="AE5337">
        <v>20</v>
      </c>
      <c r="AF5337">
        <v>202727</v>
      </c>
      <c r="AG5337">
        <v>18</v>
      </c>
      <c r="AH5337" t="e">
        <f>VLOOKUP(AF5337,关卡难度线!B:H,11,0)</f>
        <v>#N/A</v>
      </c>
    </row>
    <row r="5338" spans="14:34">
      <c r="N5338" s="14">
        <v>100818</v>
      </c>
      <c r="O5338">
        <v>11</v>
      </c>
      <c r="P5338">
        <v>100817</v>
      </c>
      <c r="Q5338">
        <v>12</v>
      </c>
      <c r="R5338">
        <v>100817</v>
      </c>
      <c r="S5338">
        <v>13</v>
      </c>
      <c r="T5338">
        <v>100818</v>
      </c>
      <c r="U5338">
        <v>14</v>
      </c>
      <c r="V5338">
        <v>100817</v>
      </c>
      <c r="W5338">
        <v>15</v>
      </c>
      <c r="X5338">
        <v>100818</v>
      </c>
      <c r="Y5338">
        <v>16</v>
      </c>
      <c r="Z5338">
        <v>100817</v>
      </c>
      <c r="AA5338">
        <v>17</v>
      </c>
      <c r="AB5338">
        <v>100819</v>
      </c>
      <c r="AC5338">
        <v>19</v>
      </c>
      <c r="AD5338">
        <v>100817</v>
      </c>
      <c r="AE5338">
        <v>20</v>
      </c>
      <c r="AF5338">
        <v>202728</v>
      </c>
      <c r="AG5338">
        <v>18</v>
      </c>
      <c r="AH5338" t="e">
        <f>VLOOKUP(AF5338,关卡难度线!B:H,11,0)</f>
        <v>#N/A</v>
      </c>
    </row>
    <row r="5339" spans="14:34">
      <c r="N5339" s="14">
        <v>100818</v>
      </c>
      <c r="O5339">
        <v>11</v>
      </c>
      <c r="P5339">
        <v>100817</v>
      </c>
      <c r="Q5339">
        <v>12</v>
      </c>
      <c r="R5339">
        <v>100819</v>
      </c>
      <c r="S5339">
        <v>13</v>
      </c>
      <c r="T5339">
        <v>100818</v>
      </c>
      <c r="U5339">
        <v>14</v>
      </c>
      <c r="V5339">
        <v>100817</v>
      </c>
      <c r="W5339">
        <v>15</v>
      </c>
      <c r="X5339">
        <v>100819</v>
      </c>
      <c r="Y5339">
        <v>16</v>
      </c>
      <c r="Z5339">
        <v>100818</v>
      </c>
      <c r="AA5339">
        <v>17</v>
      </c>
      <c r="AB5339">
        <v>100817</v>
      </c>
      <c r="AC5339">
        <v>19</v>
      </c>
      <c r="AD5339">
        <v>100817</v>
      </c>
      <c r="AE5339">
        <v>20</v>
      </c>
      <c r="AF5339">
        <v>202729</v>
      </c>
      <c r="AG5339">
        <v>18</v>
      </c>
      <c r="AH5339" t="e">
        <f>VLOOKUP(AF5339,关卡难度线!B:H,11,0)</f>
        <v>#N/A</v>
      </c>
    </row>
    <row r="5340" spans="14:34">
      <c r="N5340" s="14">
        <v>100818</v>
      </c>
      <c r="O5340">
        <v>11</v>
      </c>
      <c r="P5340">
        <v>100817</v>
      </c>
      <c r="Q5340">
        <v>12</v>
      </c>
      <c r="R5340">
        <v>100818</v>
      </c>
      <c r="S5340">
        <v>13</v>
      </c>
      <c r="T5340">
        <v>100818</v>
      </c>
      <c r="U5340">
        <v>14</v>
      </c>
      <c r="V5340">
        <v>100818</v>
      </c>
      <c r="W5340">
        <v>15</v>
      </c>
      <c r="X5340">
        <v>100819</v>
      </c>
      <c r="Y5340">
        <v>16</v>
      </c>
      <c r="Z5340">
        <v>100818</v>
      </c>
      <c r="AA5340">
        <v>17</v>
      </c>
      <c r="AB5340">
        <v>100818</v>
      </c>
      <c r="AC5340">
        <v>19</v>
      </c>
      <c r="AD5340">
        <v>100818</v>
      </c>
      <c r="AE5340">
        <v>20</v>
      </c>
      <c r="AF5340">
        <v>202730</v>
      </c>
      <c r="AG5340">
        <v>18</v>
      </c>
      <c r="AH5340" t="e">
        <f>VLOOKUP(AF5340,关卡难度线!B:H,11,0)</f>
        <v>#N/A</v>
      </c>
    </row>
    <row r="5341" spans="14:34">
      <c r="N5341" s="14">
        <v>100822</v>
      </c>
      <c r="O5341">
        <v>11</v>
      </c>
      <c r="P5341">
        <v>100820</v>
      </c>
      <c r="Q5341">
        <v>12</v>
      </c>
      <c r="R5341">
        <v>100822</v>
      </c>
      <c r="S5341">
        <v>13</v>
      </c>
      <c r="T5341">
        <v>100820</v>
      </c>
      <c r="U5341">
        <v>14</v>
      </c>
      <c r="V5341">
        <v>100822</v>
      </c>
      <c r="W5341">
        <v>15</v>
      </c>
      <c r="X5341">
        <v>100821</v>
      </c>
      <c r="Y5341">
        <v>16</v>
      </c>
      <c r="Z5341">
        <v>100822</v>
      </c>
      <c r="AA5341">
        <v>17</v>
      </c>
      <c r="AB5341">
        <v>100821</v>
      </c>
      <c r="AC5341">
        <v>19</v>
      </c>
      <c r="AD5341">
        <v>100821</v>
      </c>
      <c r="AE5341">
        <v>20</v>
      </c>
      <c r="AF5341">
        <v>202731</v>
      </c>
      <c r="AG5341">
        <v>18</v>
      </c>
      <c r="AH5341" t="e">
        <f>VLOOKUP(AF5341,关卡难度线!B:H,11,0)</f>
        <v>#N/A</v>
      </c>
    </row>
    <row r="5342" spans="14:34">
      <c r="N5342" s="14">
        <v>100822</v>
      </c>
      <c r="O5342">
        <v>11</v>
      </c>
      <c r="P5342">
        <v>100820</v>
      </c>
      <c r="Q5342">
        <v>12</v>
      </c>
      <c r="R5342">
        <v>100821</v>
      </c>
      <c r="S5342">
        <v>13</v>
      </c>
      <c r="T5342">
        <v>100820</v>
      </c>
      <c r="U5342">
        <v>14</v>
      </c>
      <c r="V5342">
        <v>100820</v>
      </c>
      <c r="W5342">
        <v>15</v>
      </c>
      <c r="X5342">
        <v>100820</v>
      </c>
      <c r="Y5342">
        <v>16</v>
      </c>
      <c r="Z5342">
        <v>100820</v>
      </c>
      <c r="AA5342">
        <v>17</v>
      </c>
      <c r="AB5342">
        <v>100822</v>
      </c>
      <c r="AC5342">
        <v>19</v>
      </c>
      <c r="AD5342">
        <v>100821</v>
      </c>
      <c r="AE5342">
        <v>20</v>
      </c>
      <c r="AF5342">
        <v>202732</v>
      </c>
      <c r="AG5342">
        <v>18</v>
      </c>
      <c r="AH5342" t="e">
        <f>VLOOKUP(AF5342,关卡难度线!B:H,11,0)</f>
        <v>#N/A</v>
      </c>
    </row>
    <row r="5343" spans="14:34">
      <c r="N5343" s="14">
        <v>100822</v>
      </c>
      <c r="O5343">
        <v>11</v>
      </c>
      <c r="P5343">
        <v>100822</v>
      </c>
      <c r="Q5343">
        <v>12</v>
      </c>
      <c r="R5343">
        <v>100820</v>
      </c>
      <c r="S5343">
        <v>13</v>
      </c>
      <c r="T5343">
        <v>100820</v>
      </c>
      <c r="U5343">
        <v>14</v>
      </c>
      <c r="V5343">
        <v>100821</v>
      </c>
      <c r="W5343">
        <v>15</v>
      </c>
      <c r="X5343">
        <v>100822</v>
      </c>
      <c r="Y5343">
        <v>16</v>
      </c>
      <c r="Z5343">
        <v>100822</v>
      </c>
      <c r="AA5343">
        <v>17</v>
      </c>
      <c r="AB5343">
        <v>100821</v>
      </c>
      <c r="AC5343">
        <v>19</v>
      </c>
      <c r="AD5343">
        <v>100820</v>
      </c>
      <c r="AE5343">
        <v>20</v>
      </c>
      <c r="AF5343">
        <v>202733</v>
      </c>
      <c r="AG5343">
        <v>18</v>
      </c>
      <c r="AH5343" t="e">
        <f>VLOOKUP(AF5343,关卡难度线!B:H,11,0)</f>
        <v>#N/A</v>
      </c>
    </row>
    <row r="5344" spans="14:34">
      <c r="N5344" s="14">
        <v>100821</v>
      </c>
      <c r="O5344">
        <v>11</v>
      </c>
      <c r="P5344">
        <v>100822</v>
      </c>
      <c r="Q5344">
        <v>12</v>
      </c>
      <c r="R5344">
        <v>100822</v>
      </c>
      <c r="S5344">
        <v>13</v>
      </c>
      <c r="T5344">
        <v>100822</v>
      </c>
      <c r="U5344">
        <v>14</v>
      </c>
      <c r="V5344">
        <v>100822</v>
      </c>
      <c r="W5344">
        <v>15</v>
      </c>
      <c r="X5344">
        <v>100821</v>
      </c>
      <c r="Y5344">
        <v>16</v>
      </c>
      <c r="Z5344">
        <v>100822</v>
      </c>
      <c r="AA5344">
        <v>17</v>
      </c>
      <c r="AB5344">
        <v>100820</v>
      </c>
      <c r="AC5344">
        <v>19</v>
      </c>
      <c r="AD5344">
        <v>100821</v>
      </c>
      <c r="AE5344">
        <v>20</v>
      </c>
      <c r="AF5344">
        <v>202734</v>
      </c>
      <c r="AG5344">
        <v>18</v>
      </c>
      <c r="AH5344" t="e">
        <f>VLOOKUP(AF5344,关卡难度线!B:H,11,0)</f>
        <v>#N/A</v>
      </c>
    </row>
    <row r="5345" spans="14:34">
      <c r="N5345" s="14">
        <v>100821</v>
      </c>
      <c r="O5345">
        <v>11</v>
      </c>
      <c r="P5345">
        <v>100820</v>
      </c>
      <c r="Q5345">
        <v>12</v>
      </c>
      <c r="R5345">
        <v>100822</v>
      </c>
      <c r="S5345">
        <v>13</v>
      </c>
      <c r="T5345">
        <v>100820</v>
      </c>
      <c r="U5345">
        <v>14</v>
      </c>
      <c r="V5345">
        <v>100821</v>
      </c>
      <c r="W5345">
        <v>15</v>
      </c>
      <c r="X5345">
        <v>100821</v>
      </c>
      <c r="Y5345">
        <v>16</v>
      </c>
      <c r="Z5345">
        <v>100821</v>
      </c>
      <c r="AA5345">
        <v>17</v>
      </c>
      <c r="AB5345">
        <v>100820</v>
      </c>
      <c r="AC5345">
        <v>19</v>
      </c>
      <c r="AD5345">
        <v>100822</v>
      </c>
      <c r="AE5345">
        <v>20</v>
      </c>
      <c r="AF5345">
        <v>202735</v>
      </c>
      <c r="AG5345">
        <v>18</v>
      </c>
      <c r="AH5345" t="e">
        <f>VLOOKUP(AF5345,关卡难度线!B:H,11,0)</f>
        <v>#N/A</v>
      </c>
    </row>
    <row r="5346" spans="14:34">
      <c r="N5346" s="14">
        <v>100820</v>
      </c>
      <c r="O5346">
        <v>11</v>
      </c>
      <c r="P5346">
        <v>100820</v>
      </c>
      <c r="Q5346">
        <v>12</v>
      </c>
      <c r="R5346">
        <v>100820</v>
      </c>
      <c r="S5346">
        <v>13</v>
      </c>
      <c r="T5346">
        <v>100820</v>
      </c>
      <c r="U5346">
        <v>14</v>
      </c>
      <c r="V5346">
        <v>100821</v>
      </c>
      <c r="W5346">
        <v>15</v>
      </c>
      <c r="X5346">
        <v>100821</v>
      </c>
      <c r="Y5346">
        <v>16</v>
      </c>
      <c r="Z5346">
        <v>100822</v>
      </c>
      <c r="AA5346">
        <v>17</v>
      </c>
      <c r="AB5346">
        <v>100820</v>
      </c>
      <c r="AC5346">
        <v>19</v>
      </c>
      <c r="AD5346">
        <v>100822</v>
      </c>
      <c r="AE5346">
        <v>20</v>
      </c>
      <c r="AF5346">
        <v>202736</v>
      </c>
      <c r="AG5346">
        <v>18</v>
      </c>
      <c r="AH5346" t="e">
        <f>VLOOKUP(AF5346,关卡难度线!B:H,11,0)</f>
        <v>#N/A</v>
      </c>
    </row>
    <row r="5347" spans="14:34">
      <c r="N5347" s="14">
        <v>100820</v>
      </c>
      <c r="O5347">
        <v>11</v>
      </c>
      <c r="P5347">
        <v>100820</v>
      </c>
      <c r="Q5347">
        <v>12</v>
      </c>
      <c r="R5347">
        <v>100820</v>
      </c>
      <c r="S5347">
        <v>13</v>
      </c>
      <c r="T5347">
        <v>100820</v>
      </c>
      <c r="U5347">
        <v>14</v>
      </c>
      <c r="V5347">
        <v>100820</v>
      </c>
      <c r="W5347">
        <v>15</v>
      </c>
      <c r="X5347">
        <v>100820</v>
      </c>
      <c r="Y5347">
        <v>16</v>
      </c>
      <c r="Z5347">
        <v>100822</v>
      </c>
      <c r="AA5347">
        <v>17</v>
      </c>
      <c r="AB5347">
        <v>100821</v>
      </c>
      <c r="AC5347">
        <v>19</v>
      </c>
      <c r="AD5347">
        <v>100820</v>
      </c>
      <c r="AE5347">
        <v>20</v>
      </c>
      <c r="AF5347">
        <v>202737</v>
      </c>
      <c r="AG5347">
        <v>18</v>
      </c>
      <c r="AH5347" t="e">
        <f>VLOOKUP(AF5347,关卡难度线!B:H,11,0)</f>
        <v>#N/A</v>
      </c>
    </row>
    <row r="5348" spans="14:34">
      <c r="N5348" s="14">
        <v>100822</v>
      </c>
      <c r="O5348">
        <v>11</v>
      </c>
      <c r="P5348">
        <v>100822</v>
      </c>
      <c r="Q5348">
        <v>12</v>
      </c>
      <c r="R5348">
        <v>100822</v>
      </c>
      <c r="S5348">
        <v>13</v>
      </c>
      <c r="T5348">
        <v>100820</v>
      </c>
      <c r="U5348">
        <v>14</v>
      </c>
      <c r="V5348">
        <v>100821</v>
      </c>
      <c r="W5348">
        <v>15</v>
      </c>
      <c r="X5348">
        <v>100820</v>
      </c>
      <c r="Y5348">
        <v>16</v>
      </c>
      <c r="Z5348">
        <v>100820</v>
      </c>
      <c r="AA5348">
        <v>17</v>
      </c>
      <c r="AB5348">
        <v>100821</v>
      </c>
      <c r="AC5348">
        <v>19</v>
      </c>
      <c r="AD5348">
        <v>100820</v>
      </c>
      <c r="AE5348">
        <v>20</v>
      </c>
      <c r="AF5348">
        <v>202738</v>
      </c>
      <c r="AG5348">
        <v>18</v>
      </c>
      <c r="AH5348" t="e">
        <f>VLOOKUP(AF5348,关卡难度线!B:H,11,0)</f>
        <v>#N/A</v>
      </c>
    </row>
    <row r="5349" spans="14:34">
      <c r="N5349" s="14">
        <v>100822</v>
      </c>
      <c r="O5349">
        <v>11</v>
      </c>
      <c r="P5349">
        <v>100822</v>
      </c>
      <c r="Q5349">
        <v>12</v>
      </c>
      <c r="R5349">
        <v>100822</v>
      </c>
      <c r="S5349">
        <v>13</v>
      </c>
      <c r="T5349">
        <v>100820</v>
      </c>
      <c r="U5349">
        <v>14</v>
      </c>
      <c r="V5349">
        <v>100821</v>
      </c>
      <c r="W5349">
        <v>15</v>
      </c>
      <c r="X5349">
        <v>100822</v>
      </c>
      <c r="Y5349">
        <v>16</v>
      </c>
      <c r="Z5349">
        <v>100820</v>
      </c>
      <c r="AA5349">
        <v>17</v>
      </c>
      <c r="AB5349">
        <v>100820</v>
      </c>
      <c r="AC5349">
        <v>19</v>
      </c>
      <c r="AD5349">
        <v>100822</v>
      </c>
      <c r="AE5349">
        <v>20</v>
      </c>
      <c r="AF5349">
        <v>202739</v>
      </c>
      <c r="AG5349">
        <v>18</v>
      </c>
      <c r="AH5349" t="e">
        <f>VLOOKUP(AF5349,关卡难度线!B:H,11,0)</f>
        <v>#N/A</v>
      </c>
    </row>
    <row r="5350" spans="14:34">
      <c r="N5350" s="14">
        <v>100821</v>
      </c>
      <c r="O5350">
        <v>11</v>
      </c>
      <c r="P5350">
        <v>100822</v>
      </c>
      <c r="Q5350">
        <v>12</v>
      </c>
      <c r="R5350">
        <v>100820</v>
      </c>
      <c r="S5350">
        <v>13</v>
      </c>
      <c r="T5350">
        <v>100821</v>
      </c>
      <c r="U5350">
        <v>14</v>
      </c>
      <c r="V5350">
        <v>100821</v>
      </c>
      <c r="W5350">
        <v>15</v>
      </c>
      <c r="X5350">
        <v>100821</v>
      </c>
      <c r="Y5350">
        <v>16</v>
      </c>
      <c r="Z5350">
        <v>100820</v>
      </c>
      <c r="AA5350">
        <v>17</v>
      </c>
      <c r="AB5350">
        <v>100821</v>
      </c>
      <c r="AC5350">
        <v>19</v>
      </c>
      <c r="AD5350">
        <v>100822</v>
      </c>
      <c r="AE5350">
        <v>20</v>
      </c>
      <c r="AF5350">
        <v>202740</v>
      </c>
      <c r="AG5350">
        <v>18</v>
      </c>
      <c r="AH5350" t="e">
        <f>VLOOKUP(AF5350,关卡难度线!B:H,11,0)</f>
        <v>#N/A</v>
      </c>
    </row>
    <row r="5351" spans="14:34">
      <c r="N5351" s="14">
        <v>100822</v>
      </c>
      <c r="O5351">
        <v>11</v>
      </c>
      <c r="P5351">
        <v>100820</v>
      </c>
      <c r="Q5351">
        <v>12</v>
      </c>
      <c r="R5351">
        <v>100822</v>
      </c>
      <c r="S5351">
        <v>13</v>
      </c>
      <c r="T5351">
        <v>100820</v>
      </c>
      <c r="U5351">
        <v>14</v>
      </c>
      <c r="V5351">
        <v>100822</v>
      </c>
      <c r="W5351">
        <v>15</v>
      </c>
      <c r="X5351">
        <v>100821</v>
      </c>
      <c r="Y5351">
        <v>16</v>
      </c>
      <c r="Z5351">
        <v>100822</v>
      </c>
      <c r="AA5351">
        <v>17</v>
      </c>
      <c r="AB5351">
        <v>100821</v>
      </c>
      <c r="AC5351">
        <v>19</v>
      </c>
      <c r="AD5351">
        <v>100821</v>
      </c>
      <c r="AE5351">
        <v>20</v>
      </c>
      <c r="AF5351">
        <v>202731</v>
      </c>
      <c r="AG5351">
        <v>18</v>
      </c>
      <c r="AH5351" t="e">
        <f>VLOOKUP(AF5351,关卡难度线!B:H,11,0)</f>
        <v>#N/A</v>
      </c>
    </row>
    <row r="5352" spans="14:34">
      <c r="N5352" s="14">
        <v>100822</v>
      </c>
      <c r="O5352">
        <v>11</v>
      </c>
      <c r="P5352">
        <v>100820</v>
      </c>
      <c r="Q5352">
        <v>12</v>
      </c>
      <c r="R5352">
        <v>100821</v>
      </c>
      <c r="S5352">
        <v>13</v>
      </c>
      <c r="T5352">
        <v>100820</v>
      </c>
      <c r="U5352">
        <v>14</v>
      </c>
      <c r="V5352">
        <v>100820</v>
      </c>
      <c r="W5352">
        <v>15</v>
      </c>
      <c r="X5352">
        <v>100820</v>
      </c>
      <c r="Y5352">
        <v>16</v>
      </c>
      <c r="Z5352">
        <v>100820</v>
      </c>
      <c r="AA5352">
        <v>17</v>
      </c>
      <c r="AB5352">
        <v>100822</v>
      </c>
      <c r="AC5352">
        <v>19</v>
      </c>
      <c r="AD5352">
        <v>100821</v>
      </c>
      <c r="AE5352">
        <v>20</v>
      </c>
      <c r="AF5352">
        <v>202732</v>
      </c>
      <c r="AG5352">
        <v>18</v>
      </c>
      <c r="AH5352" t="e">
        <f>VLOOKUP(AF5352,关卡难度线!B:H,11,0)</f>
        <v>#N/A</v>
      </c>
    </row>
    <row r="5353" spans="14:34">
      <c r="N5353" s="14">
        <v>100822</v>
      </c>
      <c r="O5353">
        <v>11</v>
      </c>
      <c r="P5353">
        <v>100822</v>
      </c>
      <c r="Q5353">
        <v>12</v>
      </c>
      <c r="R5353">
        <v>100820</v>
      </c>
      <c r="S5353">
        <v>13</v>
      </c>
      <c r="T5353">
        <v>100820</v>
      </c>
      <c r="U5353">
        <v>14</v>
      </c>
      <c r="V5353">
        <v>100821</v>
      </c>
      <c r="W5353">
        <v>15</v>
      </c>
      <c r="X5353">
        <v>100822</v>
      </c>
      <c r="Y5353">
        <v>16</v>
      </c>
      <c r="Z5353">
        <v>100822</v>
      </c>
      <c r="AA5353">
        <v>17</v>
      </c>
      <c r="AB5353">
        <v>100821</v>
      </c>
      <c r="AC5353">
        <v>19</v>
      </c>
      <c r="AD5353">
        <v>100820</v>
      </c>
      <c r="AE5353">
        <v>20</v>
      </c>
      <c r="AF5353">
        <v>202733</v>
      </c>
      <c r="AG5353">
        <v>18</v>
      </c>
      <c r="AH5353" t="e">
        <f>VLOOKUP(AF5353,关卡难度线!B:H,11,0)</f>
        <v>#N/A</v>
      </c>
    </row>
    <row r="5354" spans="14:34">
      <c r="N5354" s="14">
        <v>100821</v>
      </c>
      <c r="O5354">
        <v>11</v>
      </c>
      <c r="P5354">
        <v>100822</v>
      </c>
      <c r="Q5354">
        <v>12</v>
      </c>
      <c r="R5354">
        <v>100822</v>
      </c>
      <c r="S5354">
        <v>13</v>
      </c>
      <c r="T5354">
        <v>100822</v>
      </c>
      <c r="U5354">
        <v>14</v>
      </c>
      <c r="V5354">
        <v>100822</v>
      </c>
      <c r="W5354">
        <v>15</v>
      </c>
      <c r="X5354">
        <v>100821</v>
      </c>
      <c r="Y5354">
        <v>16</v>
      </c>
      <c r="Z5354">
        <v>100822</v>
      </c>
      <c r="AA5354">
        <v>17</v>
      </c>
      <c r="AB5354">
        <v>100820</v>
      </c>
      <c r="AC5354">
        <v>19</v>
      </c>
      <c r="AD5354">
        <v>100821</v>
      </c>
      <c r="AE5354">
        <v>20</v>
      </c>
      <c r="AF5354">
        <v>202734</v>
      </c>
      <c r="AG5354">
        <v>18</v>
      </c>
      <c r="AH5354" t="e">
        <f>VLOOKUP(AF5354,关卡难度线!B:H,11,0)</f>
        <v>#N/A</v>
      </c>
    </row>
    <row r="5355" spans="14:34">
      <c r="N5355" s="14">
        <v>100821</v>
      </c>
      <c r="O5355">
        <v>11</v>
      </c>
      <c r="P5355">
        <v>100820</v>
      </c>
      <c r="Q5355">
        <v>12</v>
      </c>
      <c r="R5355">
        <v>100822</v>
      </c>
      <c r="S5355">
        <v>13</v>
      </c>
      <c r="T5355">
        <v>100820</v>
      </c>
      <c r="U5355">
        <v>14</v>
      </c>
      <c r="V5355">
        <v>100821</v>
      </c>
      <c r="W5355">
        <v>15</v>
      </c>
      <c r="X5355">
        <v>100821</v>
      </c>
      <c r="Y5355">
        <v>16</v>
      </c>
      <c r="Z5355">
        <v>100821</v>
      </c>
      <c r="AA5355">
        <v>17</v>
      </c>
      <c r="AB5355">
        <v>100820</v>
      </c>
      <c r="AC5355">
        <v>19</v>
      </c>
      <c r="AD5355">
        <v>100822</v>
      </c>
      <c r="AE5355">
        <v>20</v>
      </c>
      <c r="AF5355">
        <v>202735</v>
      </c>
      <c r="AG5355">
        <v>18</v>
      </c>
      <c r="AH5355" t="e">
        <f>VLOOKUP(AF5355,关卡难度线!B:H,11,0)</f>
        <v>#N/A</v>
      </c>
    </row>
    <row r="5356" spans="14:34">
      <c r="N5356" s="14">
        <v>100820</v>
      </c>
      <c r="O5356">
        <v>11</v>
      </c>
      <c r="P5356">
        <v>100820</v>
      </c>
      <c r="Q5356">
        <v>12</v>
      </c>
      <c r="R5356">
        <v>100820</v>
      </c>
      <c r="S5356">
        <v>13</v>
      </c>
      <c r="T5356">
        <v>100820</v>
      </c>
      <c r="U5356">
        <v>14</v>
      </c>
      <c r="V5356">
        <v>100821</v>
      </c>
      <c r="W5356">
        <v>15</v>
      </c>
      <c r="X5356">
        <v>100821</v>
      </c>
      <c r="Y5356">
        <v>16</v>
      </c>
      <c r="Z5356">
        <v>100822</v>
      </c>
      <c r="AA5356">
        <v>17</v>
      </c>
      <c r="AB5356">
        <v>100820</v>
      </c>
      <c r="AC5356">
        <v>19</v>
      </c>
      <c r="AD5356">
        <v>100822</v>
      </c>
      <c r="AE5356">
        <v>20</v>
      </c>
      <c r="AF5356">
        <v>202736</v>
      </c>
      <c r="AG5356">
        <v>18</v>
      </c>
      <c r="AH5356" t="e">
        <f>VLOOKUP(AF5356,关卡难度线!B:H,11,0)</f>
        <v>#N/A</v>
      </c>
    </row>
    <row r="5357" spans="14:34">
      <c r="N5357" s="14">
        <v>100820</v>
      </c>
      <c r="O5357">
        <v>11</v>
      </c>
      <c r="P5357">
        <v>100820</v>
      </c>
      <c r="Q5357">
        <v>12</v>
      </c>
      <c r="R5357">
        <v>100820</v>
      </c>
      <c r="S5357">
        <v>13</v>
      </c>
      <c r="T5357">
        <v>100820</v>
      </c>
      <c r="U5357">
        <v>14</v>
      </c>
      <c r="V5357">
        <v>100820</v>
      </c>
      <c r="W5357">
        <v>15</v>
      </c>
      <c r="X5357">
        <v>100820</v>
      </c>
      <c r="Y5357">
        <v>16</v>
      </c>
      <c r="Z5357">
        <v>100822</v>
      </c>
      <c r="AA5357">
        <v>17</v>
      </c>
      <c r="AB5357">
        <v>100821</v>
      </c>
      <c r="AC5357">
        <v>19</v>
      </c>
      <c r="AD5357">
        <v>100820</v>
      </c>
      <c r="AE5357">
        <v>20</v>
      </c>
      <c r="AF5357">
        <v>202737</v>
      </c>
      <c r="AG5357">
        <v>18</v>
      </c>
      <c r="AH5357" t="e">
        <f>VLOOKUP(AF5357,关卡难度线!B:H,11,0)</f>
        <v>#N/A</v>
      </c>
    </row>
    <row r="5358" spans="14:34">
      <c r="N5358" s="14">
        <v>100822</v>
      </c>
      <c r="O5358">
        <v>11</v>
      </c>
      <c r="P5358">
        <v>100822</v>
      </c>
      <c r="Q5358">
        <v>12</v>
      </c>
      <c r="R5358">
        <v>100822</v>
      </c>
      <c r="S5358">
        <v>13</v>
      </c>
      <c r="T5358">
        <v>100820</v>
      </c>
      <c r="U5358">
        <v>14</v>
      </c>
      <c r="V5358">
        <v>100821</v>
      </c>
      <c r="W5358">
        <v>15</v>
      </c>
      <c r="X5358">
        <v>100820</v>
      </c>
      <c r="Y5358">
        <v>16</v>
      </c>
      <c r="Z5358">
        <v>100820</v>
      </c>
      <c r="AA5358">
        <v>17</v>
      </c>
      <c r="AB5358">
        <v>100821</v>
      </c>
      <c r="AC5358">
        <v>19</v>
      </c>
      <c r="AD5358">
        <v>100820</v>
      </c>
      <c r="AE5358">
        <v>20</v>
      </c>
      <c r="AF5358">
        <v>202738</v>
      </c>
      <c r="AG5358">
        <v>18</v>
      </c>
      <c r="AH5358" t="e">
        <f>VLOOKUP(AF5358,关卡难度线!B:H,11,0)</f>
        <v>#N/A</v>
      </c>
    </row>
    <row r="5359" spans="14:34">
      <c r="N5359" s="14">
        <v>100822</v>
      </c>
      <c r="O5359">
        <v>11</v>
      </c>
      <c r="P5359">
        <v>100822</v>
      </c>
      <c r="Q5359">
        <v>12</v>
      </c>
      <c r="R5359">
        <v>100822</v>
      </c>
      <c r="S5359">
        <v>13</v>
      </c>
      <c r="T5359">
        <v>100820</v>
      </c>
      <c r="U5359">
        <v>14</v>
      </c>
      <c r="V5359">
        <v>100821</v>
      </c>
      <c r="W5359">
        <v>15</v>
      </c>
      <c r="X5359">
        <v>100822</v>
      </c>
      <c r="Y5359">
        <v>16</v>
      </c>
      <c r="Z5359">
        <v>100820</v>
      </c>
      <c r="AA5359">
        <v>17</v>
      </c>
      <c r="AB5359">
        <v>100820</v>
      </c>
      <c r="AC5359">
        <v>19</v>
      </c>
      <c r="AD5359">
        <v>100822</v>
      </c>
      <c r="AE5359">
        <v>20</v>
      </c>
      <c r="AF5359">
        <v>202739</v>
      </c>
      <c r="AG5359">
        <v>18</v>
      </c>
      <c r="AH5359" t="e">
        <f>VLOOKUP(AF5359,关卡难度线!B:H,11,0)</f>
        <v>#N/A</v>
      </c>
    </row>
    <row r="5360" spans="14:34">
      <c r="N5360" s="14">
        <v>100821</v>
      </c>
      <c r="O5360">
        <v>11</v>
      </c>
      <c r="P5360">
        <v>100822</v>
      </c>
      <c r="Q5360">
        <v>12</v>
      </c>
      <c r="R5360">
        <v>100820</v>
      </c>
      <c r="S5360">
        <v>13</v>
      </c>
      <c r="T5360">
        <v>100821</v>
      </c>
      <c r="U5360">
        <v>14</v>
      </c>
      <c r="V5360">
        <v>100821</v>
      </c>
      <c r="W5360">
        <v>15</v>
      </c>
      <c r="X5360">
        <v>100821</v>
      </c>
      <c r="Y5360">
        <v>16</v>
      </c>
      <c r="Z5360">
        <v>100820</v>
      </c>
      <c r="AA5360">
        <v>17</v>
      </c>
      <c r="AB5360">
        <v>100821</v>
      </c>
      <c r="AC5360">
        <v>19</v>
      </c>
      <c r="AD5360">
        <v>100822</v>
      </c>
      <c r="AE5360">
        <v>20</v>
      </c>
      <c r="AF5360">
        <v>202740</v>
      </c>
      <c r="AG5360">
        <v>18</v>
      </c>
      <c r="AH5360" t="e">
        <f>VLOOKUP(AF5360,关卡难度线!B:H,11,0)</f>
        <v>#N/A</v>
      </c>
    </row>
    <row r="5361" spans="14:34">
      <c r="N5361" s="14">
        <v>100824</v>
      </c>
      <c r="O5361">
        <v>11</v>
      </c>
      <c r="P5361">
        <v>100825</v>
      </c>
      <c r="Q5361">
        <v>12</v>
      </c>
      <c r="R5361">
        <v>100824</v>
      </c>
      <c r="S5361">
        <v>13</v>
      </c>
      <c r="T5361">
        <v>100824</v>
      </c>
      <c r="U5361">
        <v>14</v>
      </c>
      <c r="V5361">
        <v>100825</v>
      </c>
      <c r="W5361">
        <v>15</v>
      </c>
      <c r="X5361">
        <v>100823</v>
      </c>
      <c r="Y5361">
        <v>16</v>
      </c>
      <c r="Z5361">
        <v>100823</v>
      </c>
      <c r="AA5361">
        <v>17</v>
      </c>
      <c r="AB5361">
        <v>100825</v>
      </c>
      <c r="AC5361">
        <v>19</v>
      </c>
      <c r="AD5361">
        <v>100825</v>
      </c>
      <c r="AE5361">
        <v>20</v>
      </c>
      <c r="AF5361">
        <v>202741</v>
      </c>
      <c r="AG5361">
        <v>18</v>
      </c>
      <c r="AH5361" t="e">
        <f>VLOOKUP(AF5361,关卡难度线!B:H,11,0)</f>
        <v>#N/A</v>
      </c>
    </row>
    <row r="5362" spans="14:34">
      <c r="N5362" s="14">
        <v>100824</v>
      </c>
      <c r="O5362">
        <v>11</v>
      </c>
      <c r="P5362">
        <v>100825</v>
      </c>
      <c r="Q5362">
        <v>12</v>
      </c>
      <c r="R5362">
        <v>100823</v>
      </c>
      <c r="S5362">
        <v>13</v>
      </c>
      <c r="T5362">
        <v>100825</v>
      </c>
      <c r="U5362">
        <v>14</v>
      </c>
      <c r="V5362">
        <v>100823</v>
      </c>
      <c r="W5362">
        <v>15</v>
      </c>
      <c r="X5362">
        <v>100824</v>
      </c>
      <c r="Y5362">
        <v>16</v>
      </c>
      <c r="Z5362">
        <v>100823</v>
      </c>
      <c r="AA5362">
        <v>17</v>
      </c>
      <c r="AB5362">
        <v>100825</v>
      </c>
      <c r="AC5362">
        <v>19</v>
      </c>
      <c r="AD5362">
        <v>100825</v>
      </c>
      <c r="AE5362">
        <v>20</v>
      </c>
      <c r="AF5362">
        <v>202742</v>
      </c>
      <c r="AG5362">
        <v>18</v>
      </c>
      <c r="AH5362" t="e">
        <f>VLOOKUP(AF5362,关卡难度线!B:H,11,0)</f>
        <v>#N/A</v>
      </c>
    </row>
    <row r="5363" spans="14:34">
      <c r="N5363" s="14">
        <v>100825</v>
      </c>
      <c r="O5363">
        <v>11</v>
      </c>
      <c r="P5363">
        <v>100824</v>
      </c>
      <c r="Q5363">
        <v>12</v>
      </c>
      <c r="R5363">
        <v>100823</v>
      </c>
      <c r="S5363">
        <v>13</v>
      </c>
      <c r="T5363">
        <v>100824</v>
      </c>
      <c r="U5363">
        <v>14</v>
      </c>
      <c r="V5363">
        <v>100823</v>
      </c>
      <c r="W5363">
        <v>15</v>
      </c>
      <c r="X5363">
        <v>100825</v>
      </c>
      <c r="Y5363">
        <v>16</v>
      </c>
      <c r="Z5363">
        <v>100823</v>
      </c>
      <c r="AA5363">
        <v>17</v>
      </c>
      <c r="AB5363">
        <v>100823</v>
      </c>
      <c r="AC5363">
        <v>19</v>
      </c>
      <c r="AD5363">
        <v>100824</v>
      </c>
      <c r="AE5363">
        <v>20</v>
      </c>
      <c r="AF5363">
        <v>202743</v>
      </c>
      <c r="AG5363">
        <v>18</v>
      </c>
      <c r="AH5363" t="e">
        <f>VLOOKUP(AF5363,关卡难度线!B:H,11,0)</f>
        <v>#N/A</v>
      </c>
    </row>
    <row r="5364" spans="14:34">
      <c r="N5364" s="14">
        <v>100825</v>
      </c>
      <c r="O5364">
        <v>11</v>
      </c>
      <c r="P5364">
        <v>100824</v>
      </c>
      <c r="Q5364">
        <v>12</v>
      </c>
      <c r="R5364">
        <v>100824</v>
      </c>
      <c r="S5364">
        <v>13</v>
      </c>
      <c r="T5364">
        <v>100825</v>
      </c>
      <c r="U5364">
        <v>14</v>
      </c>
      <c r="V5364">
        <v>100823</v>
      </c>
      <c r="W5364">
        <v>15</v>
      </c>
      <c r="X5364">
        <v>100824</v>
      </c>
      <c r="Y5364">
        <v>16</v>
      </c>
      <c r="Z5364">
        <v>100824</v>
      </c>
      <c r="AA5364">
        <v>17</v>
      </c>
      <c r="AB5364">
        <v>100824</v>
      </c>
      <c r="AC5364">
        <v>19</v>
      </c>
      <c r="AD5364">
        <v>100824</v>
      </c>
      <c r="AE5364">
        <v>20</v>
      </c>
      <c r="AF5364">
        <v>202744</v>
      </c>
      <c r="AG5364">
        <v>18</v>
      </c>
      <c r="AH5364" t="e">
        <f>VLOOKUP(AF5364,关卡难度线!B:H,11,0)</f>
        <v>#N/A</v>
      </c>
    </row>
    <row r="5365" spans="14:34">
      <c r="N5365" s="14">
        <v>100823</v>
      </c>
      <c r="O5365">
        <v>11</v>
      </c>
      <c r="P5365">
        <v>100824</v>
      </c>
      <c r="Q5365">
        <v>12</v>
      </c>
      <c r="R5365">
        <v>100823</v>
      </c>
      <c r="S5365">
        <v>13</v>
      </c>
      <c r="T5365">
        <v>100824</v>
      </c>
      <c r="U5365">
        <v>14</v>
      </c>
      <c r="V5365">
        <v>100825</v>
      </c>
      <c r="W5365">
        <v>15</v>
      </c>
      <c r="X5365">
        <v>100825</v>
      </c>
      <c r="Y5365">
        <v>16</v>
      </c>
      <c r="Z5365">
        <v>100824</v>
      </c>
      <c r="AA5365">
        <v>17</v>
      </c>
      <c r="AB5365">
        <v>100824</v>
      </c>
      <c r="AC5365">
        <v>19</v>
      </c>
      <c r="AD5365">
        <v>100824</v>
      </c>
      <c r="AE5365">
        <v>20</v>
      </c>
      <c r="AF5365">
        <v>202745</v>
      </c>
      <c r="AG5365">
        <v>18</v>
      </c>
      <c r="AH5365" t="e">
        <f>VLOOKUP(AF5365,关卡难度线!B:H,11,0)</f>
        <v>#N/A</v>
      </c>
    </row>
    <row r="5366" spans="14:34">
      <c r="N5366" s="14">
        <v>100825</v>
      </c>
      <c r="O5366">
        <v>11</v>
      </c>
      <c r="P5366">
        <v>100824</v>
      </c>
      <c r="Q5366">
        <v>12</v>
      </c>
      <c r="R5366">
        <v>100824</v>
      </c>
      <c r="S5366">
        <v>13</v>
      </c>
      <c r="T5366">
        <v>100824</v>
      </c>
      <c r="U5366">
        <v>14</v>
      </c>
      <c r="V5366">
        <v>100823</v>
      </c>
      <c r="W5366">
        <v>15</v>
      </c>
      <c r="X5366">
        <v>100823</v>
      </c>
      <c r="Y5366">
        <v>16</v>
      </c>
      <c r="Z5366">
        <v>100823</v>
      </c>
      <c r="AA5366">
        <v>17</v>
      </c>
      <c r="AB5366">
        <v>100825</v>
      </c>
      <c r="AC5366">
        <v>19</v>
      </c>
      <c r="AD5366">
        <v>100823</v>
      </c>
      <c r="AE5366">
        <v>20</v>
      </c>
      <c r="AF5366">
        <v>202746</v>
      </c>
      <c r="AG5366">
        <v>18</v>
      </c>
      <c r="AH5366" t="e">
        <f>VLOOKUP(AF5366,关卡难度线!B:H,11,0)</f>
        <v>#N/A</v>
      </c>
    </row>
    <row r="5367" spans="14:34">
      <c r="N5367" s="14">
        <v>100824</v>
      </c>
      <c r="O5367">
        <v>11</v>
      </c>
      <c r="P5367">
        <v>100824</v>
      </c>
      <c r="Q5367">
        <v>12</v>
      </c>
      <c r="R5367">
        <v>100825</v>
      </c>
      <c r="S5367">
        <v>13</v>
      </c>
      <c r="T5367">
        <v>100823</v>
      </c>
      <c r="U5367">
        <v>14</v>
      </c>
      <c r="V5367">
        <v>100824</v>
      </c>
      <c r="W5367">
        <v>15</v>
      </c>
      <c r="X5367">
        <v>100824</v>
      </c>
      <c r="Y5367">
        <v>16</v>
      </c>
      <c r="Z5367">
        <v>100824</v>
      </c>
      <c r="AA5367">
        <v>17</v>
      </c>
      <c r="AB5367">
        <v>100824</v>
      </c>
      <c r="AC5367">
        <v>19</v>
      </c>
      <c r="AD5367">
        <v>100823</v>
      </c>
      <c r="AE5367">
        <v>20</v>
      </c>
      <c r="AF5367">
        <v>202747</v>
      </c>
      <c r="AG5367">
        <v>18</v>
      </c>
      <c r="AH5367" t="e">
        <f>VLOOKUP(AF5367,关卡难度线!B:H,11,0)</f>
        <v>#N/A</v>
      </c>
    </row>
    <row r="5368" spans="14:34">
      <c r="N5368" s="14">
        <v>100825</v>
      </c>
      <c r="O5368">
        <v>11</v>
      </c>
      <c r="P5368">
        <v>100824</v>
      </c>
      <c r="Q5368">
        <v>12</v>
      </c>
      <c r="R5368">
        <v>100824</v>
      </c>
      <c r="S5368">
        <v>13</v>
      </c>
      <c r="T5368">
        <v>100825</v>
      </c>
      <c r="U5368">
        <v>14</v>
      </c>
      <c r="V5368">
        <v>100823</v>
      </c>
      <c r="W5368">
        <v>15</v>
      </c>
      <c r="X5368">
        <v>100824</v>
      </c>
      <c r="Y5368">
        <v>16</v>
      </c>
      <c r="Z5368">
        <v>100824</v>
      </c>
      <c r="AA5368">
        <v>17</v>
      </c>
      <c r="AB5368">
        <v>100823</v>
      </c>
      <c r="AC5368">
        <v>19</v>
      </c>
      <c r="AD5368">
        <v>100825</v>
      </c>
      <c r="AE5368">
        <v>20</v>
      </c>
      <c r="AF5368">
        <v>202748</v>
      </c>
      <c r="AG5368">
        <v>18</v>
      </c>
      <c r="AH5368" t="e">
        <f>VLOOKUP(AF5368,关卡难度线!B:H,11,0)</f>
        <v>#N/A</v>
      </c>
    </row>
    <row r="5369" spans="14:34">
      <c r="N5369" s="14">
        <v>100824</v>
      </c>
      <c r="O5369">
        <v>11</v>
      </c>
      <c r="P5369">
        <v>100823</v>
      </c>
      <c r="Q5369">
        <v>12</v>
      </c>
      <c r="R5369">
        <v>100823</v>
      </c>
      <c r="S5369">
        <v>13</v>
      </c>
      <c r="T5369">
        <v>100823</v>
      </c>
      <c r="U5369">
        <v>14</v>
      </c>
      <c r="V5369">
        <v>100825</v>
      </c>
      <c r="W5369">
        <v>15</v>
      </c>
      <c r="X5369">
        <v>100825</v>
      </c>
      <c r="Y5369">
        <v>16</v>
      </c>
      <c r="Z5369">
        <v>100825</v>
      </c>
      <c r="AA5369">
        <v>17</v>
      </c>
      <c r="AB5369">
        <v>100825</v>
      </c>
      <c r="AC5369">
        <v>19</v>
      </c>
      <c r="AD5369">
        <v>100825</v>
      </c>
      <c r="AE5369">
        <v>20</v>
      </c>
      <c r="AF5369">
        <v>202749</v>
      </c>
      <c r="AG5369">
        <v>18</v>
      </c>
      <c r="AH5369" t="e">
        <f>VLOOKUP(AF5369,关卡难度线!B:H,11,0)</f>
        <v>#N/A</v>
      </c>
    </row>
    <row r="5370" spans="14:34">
      <c r="N5370" s="14">
        <v>100824</v>
      </c>
      <c r="O5370">
        <v>11</v>
      </c>
      <c r="P5370">
        <v>100823</v>
      </c>
      <c r="Q5370">
        <v>12</v>
      </c>
      <c r="R5370">
        <v>100824</v>
      </c>
      <c r="S5370">
        <v>13</v>
      </c>
      <c r="T5370">
        <v>100823</v>
      </c>
      <c r="U5370">
        <v>14</v>
      </c>
      <c r="V5370">
        <v>100823</v>
      </c>
      <c r="W5370">
        <v>15</v>
      </c>
      <c r="X5370">
        <v>100825</v>
      </c>
      <c r="Y5370">
        <v>16</v>
      </c>
      <c r="Z5370">
        <v>100823</v>
      </c>
      <c r="AA5370">
        <v>17</v>
      </c>
      <c r="AB5370">
        <v>100824</v>
      </c>
      <c r="AC5370">
        <v>19</v>
      </c>
      <c r="AD5370">
        <v>100824</v>
      </c>
      <c r="AE5370">
        <v>20</v>
      </c>
      <c r="AF5370">
        <v>202750</v>
      </c>
      <c r="AG5370">
        <v>18</v>
      </c>
      <c r="AH5370" t="e">
        <f>VLOOKUP(AF5370,关卡难度线!B:H,11,0)</f>
        <v>#N/A</v>
      </c>
    </row>
    <row r="5371" spans="14:34">
      <c r="N5371" s="14">
        <v>100824</v>
      </c>
      <c r="O5371">
        <v>11</v>
      </c>
      <c r="P5371">
        <v>100825</v>
      </c>
      <c r="Q5371">
        <v>12</v>
      </c>
      <c r="R5371">
        <v>100824</v>
      </c>
      <c r="S5371">
        <v>13</v>
      </c>
      <c r="T5371">
        <v>100824</v>
      </c>
      <c r="U5371">
        <v>14</v>
      </c>
      <c r="V5371">
        <v>100825</v>
      </c>
      <c r="W5371">
        <v>15</v>
      </c>
      <c r="X5371">
        <v>100823</v>
      </c>
      <c r="Y5371">
        <v>16</v>
      </c>
      <c r="Z5371">
        <v>100823</v>
      </c>
      <c r="AA5371">
        <v>17</v>
      </c>
      <c r="AB5371">
        <v>100825</v>
      </c>
      <c r="AC5371">
        <v>19</v>
      </c>
      <c r="AD5371">
        <v>100825</v>
      </c>
      <c r="AE5371">
        <v>20</v>
      </c>
      <c r="AF5371">
        <v>202741</v>
      </c>
      <c r="AG5371">
        <v>18</v>
      </c>
      <c r="AH5371" t="e">
        <f>VLOOKUP(AF5371,关卡难度线!B:H,11,0)</f>
        <v>#N/A</v>
      </c>
    </row>
    <row r="5372" spans="14:34">
      <c r="N5372" s="14">
        <v>100824</v>
      </c>
      <c r="O5372">
        <v>11</v>
      </c>
      <c r="P5372">
        <v>100825</v>
      </c>
      <c r="Q5372">
        <v>12</v>
      </c>
      <c r="R5372">
        <v>100823</v>
      </c>
      <c r="S5372">
        <v>13</v>
      </c>
      <c r="T5372">
        <v>100825</v>
      </c>
      <c r="U5372">
        <v>14</v>
      </c>
      <c r="V5372">
        <v>100823</v>
      </c>
      <c r="W5372">
        <v>15</v>
      </c>
      <c r="X5372">
        <v>100824</v>
      </c>
      <c r="Y5372">
        <v>16</v>
      </c>
      <c r="Z5372">
        <v>100823</v>
      </c>
      <c r="AA5372">
        <v>17</v>
      </c>
      <c r="AB5372">
        <v>100825</v>
      </c>
      <c r="AC5372">
        <v>19</v>
      </c>
      <c r="AD5372">
        <v>100825</v>
      </c>
      <c r="AE5372">
        <v>20</v>
      </c>
      <c r="AF5372">
        <v>202742</v>
      </c>
      <c r="AG5372">
        <v>18</v>
      </c>
      <c r="AH5372" t="e">
        <f>VLOOKUP(AF5372,关卡难度线!B:H,11,0)</f>
        <v>#N/A</v>
      </c>
    </row>
    <row r="5373" spans="14:34">
      <c r="N5373" s="14">
        <v>100825</v>
      </c>
      <c r="O5373">
        <v>11</v>
      </c>
      <c r="P5373">
        <v>100824</v>
      </c>
      <c r="Q5373">
        <v>12</v>
      </c>
      <c r="R5373">
        <v>100823</v>
      </c>
      <c r="S5373">
        <v>13</v>
      </c>
      <c r="T5373">
        <v>100824</v>
      </c>
      <c r="U5373">
        <v>14</v>
      </c>
      <c r="V5373">
        <v>100823</v>
      </c>
      <c r="W5373">
        <v>15</v>
      </c>
      <c r="X5373">
        <v>100825</v>
      </c>
      <c r="Y5373">
        <v>16</v>
      </c>
      <c r="Z5373">
        <v>100823</v>
      </c>
      <c r="AA5373">
        <v>17</v>
      </c>
      <c r="AB5373">
        <v>100823</v>
      </c>
      <c r="AC5373">
        <v>19</v>
      </c>
      <c r="AD5373">
        <v>100824</v>
      </c>
      <c r="AE5373">
        <v>20</v>
      </c>
      <c r="AF5373">
        <v>202743</v>
      </c>
      <c r="AG5373">
        <v>18</v>
      </c>
      <c r="AH5373" t="e">
        <f>VLOOKUP(AF5373,关卡难度线!B:H,11,0)</f>
        <v>#N/A</v>
      </c>
    </row>
    <row r="5374" spans="14:34">
      <c r="N5374" s="14">
        <v>100825</v>
      </c>
      <c r="O5374">
        <v>11</v>
      </c>
      <c r="P5374">
        <v>100824</v>
      </c>
      <c r="Q5374">
        <v>12</v>
      </c>
      <c r="R5374">
        <v>100824</v>
      </c>
      <c r="S5374">
        <v>13</v>
      </c>
      <c r="T5374">
        <v>100825</v>
      </c>
      <c r="U5374">
        <v>14</v>
      </c>
      <c r="V5374">
        <v>100823</v>
      </c>
      <c r="W5374">
        <v>15</v>
      </c>
      <c r="X5374">
        <v>100824</v>
      </c>
      <c r="Y5374">
        <v>16</v>
      </c>
      <c r="Z5374">
        <v>100824</v>
      </c>
      <c r="AA5374">
        <v>17</v>
      </c>
      <c r="AB5374">
        <v>100824</v>
      </c>
      <c r="AC5374">
        <v>19</v>
      </c>
      <c r="AD5374">
        <v>100824</v>
      </c>
      <c r="AE5374">
        <v>20</v>
      </c>
      <c r="AF5374">
        <v>202744</v>
      </c>
      <c r="AG5374">
        <v>18</v>
      </c>
      <c r="AH5374" t="e">
        <f>VLOOKUP(AF5374,关卡难度线!B:H,11,0)</f>
        <v>#N/A</v>
      </c>
    </row>
    <row r="5375" spans="14:34">
      <c r="N5375" s="14">
        <v>100823</v>
      </c>
      <c r="O5375">
        <v>11</v>
      </c>
      <c r="P5375">
        <v>100824</v>
      </c>
      <c r="Q5375">
        <v>12</v>
      </c>
      <c r="R5375">
        <v>100823</v>
      </c>
      <c r="S5375">
        <v>13</v>
      </c>
      <c r="T5375">
        <v>100824</v>
      </c>
      <c r="U5375">
        <v>14</v>
      </c>
      <c r="V5375">
        <v>100825</v>
      </c>
      <c r="W5375">
        <v>15</v>
      </c>
      <c r="X5375">
        <v>100825</v>
      </c>
      <c r="Y5375">
        <v>16</v>
      </c>
      <c r="Z5375">
        <v>100824</v>
      </c>
      <c r="AA5375">
        <v>17</v>
      </c>
      <c r="AB5375">
        <v>100824</v>
      </c>
      <c r="AC5375">
        <v>19</v>
      </c>
      <c r="AD5375">
        <v>100824</v>
      </c>
      <c r="AE5375">
        <v>20</v>
      </c>
      <c r="AF5375">
        <v>202745</v>
      </c>
      <c r="AG5375">
        <v>18</v>
      </c>
      <c r="AH5375" t="e">
        <f>VLOOKUP(AF5375,关卡难度线!B:H,11,0)</f>
        <v>#N/A</v>
      </c>
    </row>
    <row r="5376" spans="14:34">
      <c r="N5376" s="14">
        <v>100825</v>
      </c>
      <c r="O5376">
        <v>11</v>
      </c>
      <c r="P5376">
        <v>100824</v>
      </c>
      <c r="Q5376">
        <v>12</v>
      </c>
      <c r="R5376">
        <v>100824</v>
      </c>
      <c r="S5376">
        <v>13</v>
      </c>
      <c r="T5376">
        <v>100824</v>
      </c>
      <c r="U5376">
        <v>14</v>
      </c>
      <c r="V5376">
        <v>100823</v>
      </c>
      <c r="W5376">
        <v>15</v>
      </c>
      <c r="X5376">
        <v>100823</v>
      </c>
      <c r="Y5376">
        <v>16</v>
      </c>
      <c r="Z5376">
        <v>100823</v>
      </c>
      <c r="AA5376">
        <v>17</v>
      </c>
      <c r="AB5376">
        <v>100825</v>
      </c>
      <c r="AC5376">
        <v>19</v>
      </c>
      <c r="AD5376">
        <v>100823</v>
      </c>
      <c r="AE5376">
        <v>20</v>
      </c>
      <c r="AF5376">
        <v>202746</v>
      </c>
      <c r="AG5376">
        <v>18</v>
      </c>
      <c r="AH5376" t="e">
        <f>VLOOKUP(AF5376,关卡难度线!B:H,11,0)</f>
        <v>#N/A</v>
      </c>
    </row>
    <row r="5377" spans="14:34">
      <c r="N5377" s="14">
        <v>100824</v>
      </c>
      <c r="O5377">
        <v>11</v>
      </c>
      <c r="P5377">
        <v>100824</v>
      </c>
      <c r="Q5377">
        <v>12</v>
      </c>
      <c r="R5377">
        <v>100825</v>
      </c>
      <c r="S5377">
        <v>13</v>
      </c>
      <c r="T5377">
        <v>100823</v>
      </c>
      <c r="U5377">
        <v>14</v>
      </c>
      <c r="V5377">
        <v>100824</v>
      </c>
      <c r="W5377">
        <v>15</v>
      </c>
      <c r="X5377">
        <v>100824</v>
      </c>
      <c r="Y5377">
        <v>16</v>
      </c>
      <c r="Z5377">
        <v>100824</v>
      </c>
      <c r="AA5377">
        <v>17</v>
      </c>
      <c r="AB5377">
        <v>100824</v>
      </c>
      <c r="AC5377">
        <v>19</v>
      </c>
      <c r="AD5377">
        <v>100823</v>
      </c>
      <c r="AE5377">
        <v>20</v>
      </c>
      <c r="AF5377">
        <v>202747</v>
      </c>
      <c r="AG5377">
        <v>18</v>
      </c>
      <c r="AH5377" t="e">
        <f>VLOOKUP(AF5377,关卡难度线!B:H,11,0)</f>
        <v>#N/A</v>
      </c>
    </row>
    <row r="5378" spans="14:34">
      <c r="N5378" s="14">
        <v>100825</v>
      </c>
      <c r="O5378">
        <v>11</v>
      </c>
      <c r="P5378">
        <v>100824</v>
      </c>
      <c r="Q5378">
        <v>12</v>
      </c>
      <c r="R5378">
        <v>100824</v>
      </c>
      <c r="S5378">
        <v>13</v>
      </c>
      <c r="T5378">
        <v>100825</v>
      </c>
      <c r="U5378">
        <v>14</v>
      </c>
      <c r="V5378">
        <v>100823</v>
      </c>
      <c r="W5378">
        <v>15</v>
      </c>
      <c r="X5378">
        <v>100824</v>
      </c>
      <c r="Y5378">
        <v>16</v>
      </c>
      <c r="Z5378">
        <v>100824</v>
      </c>
      <c r="AA5378">
        <v>17</v>
      </c>
      <c r="AB5378">
        <v>100823</v>
      </c>
      <c r="AC5378">
        <v>19</v>
      </c>
      <c r="AD5378">
        <v>100825</v>
      </c>
      <c r="AE5378">
        <v>20</v>
      </c>
      <c r="AF5378">
        <v>202748</v>
      </c>
      <c r="AG5378">
        <v>18</v>
      </c>
      <c r="AH5378" t="e">
        <f>VLOOKUP(AF5378,关卡难度线!B:H,11,0)</f>
        <v>#N/A</v>
      </c>
    </row>
    <row r="5379" spans="14:34">
      <c r="N5379" s="14">
        <v>100824</v>
      </c>
      <c r="O5379">
        <v>11</v>
      </c>
      <c r="P5379">
        <v>100823</v>
      </c>
      <c r="Q5379">
        <v>12</v>
      </c>
      <c r="R5379">
        <v>100823</v>
      </c>
      <c r="S5379">
        <v>13</v>
      </c>
      <c r="T5379">
        <v>100823</v>
      </c>
      <c r="U5379">
        <v>14</v>
      </c>
      <c r="V5379">
        <v>100825</v>
      </c>
      <c r="W5379">
        <v>15</v>
      </c>
      <c r="X5379">
        <v>100825</v>
      </c>
      <c r="Y5379">
        <v>16</v>
      </c>
      <c r="Z5379">
        <v>100825</v>
      </c>
      <c r="AA5379">
        <v>17</v>
      </c>
      <c r="AB5379">
        <v>100825</v>
      </c>
      <c r="AC5379">
        <v>19</v>
      </c>
      <c r="AD5379">
        <v>100825</v>
      </c>
      <c r="AE5379">
        <v>20</v>
      </c>
      <c r="AF5379">
        <v>202749</v>
      </c>
      <c r="AG5379">
        <v>18</v>
      </c>
      <c r="AH5379" t="e">
        <f>VLOOKUP(AF5379,关卡难度线!B:H,11,0)</f>
        <v>#N/A</v>
      </c>
    </row>
    <row r="5380" spans="14:34">
      <c r="N5380" s="14">
        <v>100824</v>
      </c>
      <c r="O5380">
        <v>11</v>
      </c>
      <c r="P5380">
        <v>100823</v>
      </c>
      <c r="Q5380">
        <v>12</v>
      </c>
      <c r="R5380">
        <v>100824</v>
      </c>
      <c r="S5380">
        <v>13</v>
      </c>
      <c r="T5380">
        <v>100823</v>
      </c>
      <c r="U5380">
        <v>14</v>
      </c>
      <c r="V5380">
        <v>100823</v>
      </c>
      <c r="W5380">
        <v>15</v>
      </c>
      <c r="X5380">
        <v>100825</v>
      </c>
      <c r="Y5380">
        <v>16</v>
      </c>
      <c r="Z5380">
        <v>100823</v>
      </c>
      <c r="AA5380">
        <v>17</v>
      </c>
      <c r="AB5380">
        <v>100824</v>
      </c>
      <c r="AC5380">
        <v>19</v>
      </c>
      <c r="AD5380">
        <v>100824</v>
      </c>
      <c r="AE5380">
        <v>20</v>
      </c>
      <c r="AF5380">
        <v>202750</v>
      </c>
      <c r="AG5380">
        <v>18</v>
      </c>
      <c r="AH5380" t="e">
        <f>VLOOKUP(AF5380,关卡难度线!B:H,11,0)</f>
        <v>#N/A</v>
      </c>
    </row>
    <row r="5381" spans="14:34">
      <c r="N5381" s="14">
        <v>100827</v>
      </c>
      <c r="O5381">
        <v>11</v>
      </c>
      <c r="P5381">
        <v>100827</v>
      </c>
      <c r="Q5381">
        <v>12</v>
      </c>
      <c r="R5381">
        <v>100828</v>
      </c>
      <c r="S5381">
        <v>13</v>
      </c>
      <c r="T5381">
        <v>100827</v>
      </c>
      <c r="U5381">
        <v>14</v>
      </c>
      <c r="V5381">
        <v>100826</v>
      </c>
      <c r="W5381">
        <v>15</v>
      </c>
      <c r="X5381">
        <v>100826</v>
      </c>
      <c r="Y5381">
        <v>16</v>
      </c>
      <c r="Z5381">
        <v>100827</v>
      </c>
      <c r="AA5381">
        <v>17</v>
      </c>
      <c r="AB5381">
        <v>100826</v>
      </c>
      <c r="AC5381">
        <v>19</v>
      </c>
      <c r="AD5381">
        <v>100828</v>
      </c>
      <c r="AE5381">
        <v>20</v>
      </c>
      <c r="AF5381">
        <v>202751</v>
      </c>
      <c r="AG5381">
        <v>18</v>
      </c>
      <c r="AH5381" t="e">
        <f>VLOOKUP(AF5381,关卡难度线!B:H,11,0)</f>
        <v>#N/A</v>
      </c>
    </row>
    <row r="5382" spans="14:34">
      <c r="N5382" s="14">
        <v>100826</v>
      </c>
      <c r="O5382">
        <v>11</v>
      </c>
      <c r="P5382">
        <v>100827</v>
      </c>
      <c r="Q5382">
        <v>12</v>
      </c>
      <c r="R5382">
        <v>100828</v>
      </c>
      <c r="S5382">
        <v>13</v>
      </c>
      <c r="T5382">
        <v>100826</v>
      </c>
      <c r="U5382">
        <v>14</v>
      </c>
      <c r="V5382">
        <v>100826</v>
      </c>
      <c r="W5382">
        <v>15</v>
      </c>
      <c r="X5382">
        <v>100826</v>
      </c>
      <c r="Y5382">
        <v>16</v>
      </c>
      <c r="Z5382">
        <v>100828</v>
      </c>
      <c r="AA5382">
        <v>17</v>
      </c>
      <c r="AB5382">
        <v>100828</v>
      </c>
      <c r="AC5382">
        <v>19</v>
      </c>
      <c r="AD5382">
        <v>100827</v>
      </c>
      <c r="AE5382">
        <v>20</v>
      </c>
      <c r="AF5382">
        <v>202752</v>
      </c>
      <c r="AG5382">
        <v>18</v>
      </c>
      <c r="AH5382" t="e">
        <f>VLOOKUP(AF5382,关卡难度线!B:H,11,0)</f>
        <v>#N/A</v>
      </c>
    </row>
    <row r="5383" spans="14:34">
      <c r="N5383" s="14">
        <v>100828</v>
      </c>
      <c r="O5383">
        <v>11</v>
      </c>
      <c r="P5383">
        <v>100826</v>
      </c>
      <c r="Q5383">
        <v>12</v>
      </c>
      <c r="R5383">
        <v>100826</v>
      </c>
      <c r="S5383">
        <v>13</v>
      </c>
      <c r="T5383">
        <v>100827</v>
      </c>
      <c r="U5383">
        <v>14</v>
      </c>
      <c r="V5383">
        <v>100826</v>
      </c>
      <c r="W5383">
        <v>15</v>
      </c>
      <c r="X5383">
        <v>100827</v>
      </c>
      <c r="Y5383">
        <v>16</v>
      </c>
      <c r="Z5383">
        <v>100826</v>
      </c>
      <c r="AA5383">
        <v>17</v>
      </c>
      <c r="AB5383">
        <v>100827</v>
      </c>
      <c r="AC5383">
        <v>19</v>
      </c>
      <c r="AD5383">
        <v>100827</v>
      </c>
      <c r="AE5383">
        <v>20</v>
      </c>
      <c r="AF5383">
        <v>202753</v>
      </c>
      <c r="AG5383">
        <v>18</v>
      </c>
      <c r="AH5383" t="e">
        <f>VLOOKUP(AF5383,关卡难度线!B:H,11,0)</f>
        <v>#N/A</v>
      </c>
    </row>
    <row r="5384" spans="14:34">
      <c r="N5384" s="14">
        <v>100828</v>
      </c>
      <c r="O5384">
        <v>11</v>
      </c>
      <c r="P5384">
        <v>100828</v>
      </c>
      <c r="Q5384">
        <v>12</v>
      </c>
      <c r="R5384">
        <v>100828</v>
      </c>
      <c r="S5384">
        <v>13</v>
      </c>
      <c r="T5384">
        <v>100826</v>
      </c>
      <c r="U5384">
        <v>14</v>
      </c>
      <c r="V5384">
        <v>100828</v>
      </c>
      <c r="W5384">
        <v>15</v>
      </c>
      <c r="X5384">
        <v>100827</v>
      </c>
      <c r="Y5384">
        <v>16</v>
      </c>
      <c r="Z5384">
        <v>100827</v>
      </c>
      <c r="AA5384">
        <v>17</v>
      </c>
      <c r="AB5384">
        <v>100827</v>
      </c>
      <c r="AC5384">
        <v>19</v>
      </c>
      <c r="AD5384">
        <v>100828</v>
      </c>
      <c r="AE5384">
        <v>20</v>
      </c>
      <c r="AF5384">
        <v>202754</v>
      </c>
      <c r="AG5384">
        <v>18</v>
      </c>
      <c r="AH5384" t="e">
        <f>VLOOKUP(AF5384,关卡难度线!B:H,11,0)</f>
        <v>#N/A</v>
      </c>
    </row>
    <row r="5385" spans="14:34">
      <c r="N5385" s="14">
        <v>100826</v>
      </c>
      <c r="O5385">
        <v>11</v>
      </c>
      <c r="P5385">
        <v>100826</v>
      </c>
      <c r="Q5385">
        <v>12</v>
      </c>
      <c r="R5385">
        <v>100827</v>
      </c>
      <c r="S5385">
        <v>13</v>
      </c>
      <c r="T5385">
        <v>100828</v>
      </c>
      <c r="U5385">
        <v>14</v>
      </c>
      <c r="V5385">
        <v>100827</v>
      </c>
      <c r="W5385">
        <v>15</v>
      </c>
      <c r="X5385">
        <v>100828</v>
      </c>
      <c r="Y5385">
        <v>16</v>
      </c>
      <c r="Z5385">
        <v>100826</v>
      </c>
      <c r="AA5385">
        <v>17</v>
      </c>
      <c r="AB5385">
        <v>100828</v>
      </c>
      <c r="AC5385">
        <v>19</v>
      </c>
      <c r="AD5385">
        <v>100827</v>
      </c>
      <c r="AE5385">
        <v>20</v>
      </c>
      <c r="AF5385">
        <v>202755</v>
      </c>
      <c r="AG5385">
        <v>18</v>
      </c>
      <c r="AH5385" t="e">
        <f>VLOOKUP(AF5385,关卡难度线!B:H,11,0)</f>
        <v>#N/A</v>
      </c>
    </row>
    <row r="5386" spans="14:34">
      <c r="N5386" s="14">
        <v>100827</v>
      </c>
      <c r="O5386">
        <v>11</v>
      </c>
      <c r="P5386">
        <v>100828</v>
      </c>
      <c r="Q5386">
        <v>12</v>
      </c>
      <c r="R5386">
        <v>100828</v>
      </c>
      <c r="S5386">
        <v>13</v>
      </c>
      <c r="T5386">
        <v>100828</v>
      </c>
      <c r="U5386">
        <v>14</v>
      </c>
      <c r="V5386">
        <v>100826</v>
      </c>
      <c r="W5386">
        <v>15</v>
      </c>
      <c r="X5386">
        <v>100826</v>
      </c>
      <c r="Y5386">
        <v>16</v>
      </c>
      <c r="Z5386">
        <v>100828</v>
      </c>
      <c r="AA5386">
        <v>17</v>
      </c>
      <c r="AB5386">
        <v>100826</v>
      </c>
      <c r="AC5386">
        <v>19</v>
      </c>
      <c r="AD5386">
        <v>100826</v>
      </c>
      <c r="AE5386">
        <v>20</v>
      </c>
      <c r="AF5386">
        <v>202756</v>
      </c>
      <c r="AG5386">
        <v>18</v>
      </c>
      <c r="AH5386" t="e">
        <f>VLOOKUP(AF5386,关卡难度线!B:H,11,0)</f>
        <v>#N/A</v>
      </c>
    </row>
    <row r="5387" spans="14:34">
      <c r="N5387" s="14">
        <v>100826</v>
      </c>
      <c r="O5387">
        <v>11</v>
      </c>
      <c r="P5387">
        <v>100827</v>
      </c>
      <c r="Q5387">
        <v>12</v>
      </c>
      <c r="R5387">
        <v>100826</v>
      </c>
      <c r="S5387">
        <v>13</v>
      </c>
      <c r="T5387">
        <v>100828</v>
      </c>
      <c r="U5387">
        <v>14</v>
      </c>
      <c r="V5387">
        <v>100827</v>
      </c>
      <c r="W5387">
        <v>15</v>
      </c>
      <c r="X5387">
        <v>100827</v>
      </c>
      <c r="Y5387">
        <v>16</v>
      </c>
      <c r="Z5387">
        <v>100827</v>
      </c>
      <c r="AA5387">
        <v>17</v>
      </c>
      <c r="AB5387">
        <v>100827</v>
      </c>
      <c r="AC5387">
        <v>19</v>
      </c>
      <c r="AD5387">
        <v>100826</v>
      </c>
      <c r="AE5387">
        <v>20</v>
      </c>
      <c r="AF5387">
        <v>202757</v>
      </c>
      <c r="AG5387">
        <v>18</v>
      </c>
      <c r="AH5387" t="e">
        <f>VLOOKUP(AF5387,关卡难度线!B:H,11,0)</f>
        <v>#N/A</v>
      </c>
    </row>
    <row r="5388" spans="14:34">
      <c r="N5388" s="14">
        <v>100828</v>
      </c>
      <c r="O5388">
        <v>11</v>
      </c>
      <c r="P5388">
        <v>100828</v>
      </c>
      <c r="Q5388">
        <v>12</v>
      </c>
      <c r="R5388">
        <v>100827</v>
      </c>
      <c r="S5388">
        <v>13</v>
      </c>
      <c r="T5388">
        <v>100828</v>
      </c>
      <c r="U5388">
        <v>14</v>
      </c>
      <c r="V5388">
        <v>100828</v>
      </c>
      <c r="W5388">
        <v>15</v>
      </c>
      <c r="X5388">
        <v>100826</v>
      </c>
      <c r="Y5388">
        <v>16</v>
      </c>
      <c r="Z5388">
        <v>100828</v>
      </c>
      <c r="AA5388">
        <v>17</v>
      </c>
      <c r="AB5388">
        <v>100826</v>
      </c>
      <c r="AC5388">
        <v>19</v>
      </c>
      <c r="AD5388">
        <v>100826</v>
      </c>
      <c r="AE5388">
        <v>20</v>
      </c>
      <c r="AF5388">
        <v>202758</v>
      </c>
      <c r="AG5388">
        <v>18</v>
      </c>
      <c r="AH5388" t="e">
        <f>VLOOKUP(AF5388,关卡难度线!B:H,11,0)</f>
        <v>#N/A</v>
      </c>
    </row>
    <row r="5389" spans="14:34">
      <c r="N5389" s="14">
        <v>100827</v>
      </c>
      <c r="O5389">
        <v>11</v>
      </c>
      <c r="P5389">
        <v>100826</v>
      </c>
      <c r="Q5389">
        <v>12</v>
      </c>
      <c r="R5389">
        <v>100828</v>
      </c>
      <c r="S5389">
        <v>13</v>
      </c>
      <c r="T5389">
        <v>100828</v>
      </c>
      <c r="U5389">
        <v>14</v>
      </c>
      <c r="V5389">
        <v>100828</v>
      </c>
      <c r="W5389">
        <v>15</v>
      </c>
      <c r="X5389">
        <v>100826</v>
      </c>
      <c r="Y5389">
        <v>16</v>
      </c>
      <c r="Z5389">
        <v>100827</v>
      </c>
      <c r="AA5389">
        <v>17</v>
      </c>
      <c r="AB5389">
        <v>100826</v>
      </c>
      <c r="AC5389">
        <v>19</v>
      </c>
      <c r="AD5389">
        <v>100827</v>
      </c>
      <c r="AE5389">
        <v>20</v>
      </c>
      <c r="AF5389">
        <v>202759</v>
      </c>
      <c r="AG5389">
        <v>18</v>
      </c>
      <c r="AH5389" t="e">
        <f>VLOOKUP(AF5389,关卡难度线!B:H,11,0)</f>
        <v>#N/A</v>
      </c>
    </row>
    <row r="5390" spans="14:34">
      <c r="N5390" s="14">
        <v>100827</v>
      </c>
      <c r="O5390">
        <v>11</v>
      </c>
      <c r="P5390">
        <v>100826</v>
      </c>
      <c r="Q5390">
        <v>12</v>
      </c>
      <c r="R5390">
        <v>100826</v>
      </c>
      <c r="S5390">
        <v>13</v>
      </c>
      <c r="T5390">
        <v>100826</v>
      </c>
      <c r="U5390">
        <v>14</v>
      </c>
      <c r="V5390">
        <v>100828</v>
      </c>
      <c r="W5390">
        <v>15</v>
      </c>
      <c r="X5390">
        <v>100826</v>
      </c>
      <c r="Y5390">
        <v>16</v>
      </c>
      <c r="Z5390">
        <v>100827</v>
      </c>
      <c r="AA5390">
        <v>17</v>
      </c>
      <c r="AB5390">
        <v>100826</v>
      </c>
      <c r="AC5390">
        <v>19</v>
      </c>
      <c r="AD5390">
        <v>100828</v>
      </c>
      <c r="AE5390">
        <v>20</v>
      </c>
      <c r="AF5390">
        <v>202760</v>
      </c>
      <c r="AG5390">
        <v>18</v>
      </c>
      <c r="AH5390" t="e">
        <f>VLOOKUP(AF5390,关卡难度线!B:H,11,0)</f>
        <v>#N/A</v>
      </c>
    </row>
    <row r="5391" spans="14:34">
      <c r="N5391" s="14">
        <v>100827</v>
      </c>
      <c r="O5391">
        <v>11</v>
      </c>
      <c r="P5391">
        <v>100827</v>
      </c>
      <c r="Q5391">
        <v>12</v>
      </c>
      <c r="R5391">
        <v>100828</v>
      </c>
      <c r="S5391">
        <v>13</v>
      </c>
      <c r="T5391">
        <v>100827</v>
      </c>
      <c r="U5391">
        <v>14</v>
      </c>
      <c r="V5391">
        <v>100826</v>
      </c>
      <c r="W5391">
        <v>15</v>
      </c>
      <c r="X5391">
        <v>100826</v>
      </c>
      <c r="Y5391">
        <v>16</v>
      </c>
      <c r="Z5391">
        <v>100827</v>
      </c>
      <c r="AA5391">
        <v>17</v>
      </c>
      <c r="AB5391">
        <v>100826</v>
      </c>
      <c r="AC5391">
        <v>19</v>
      </c>
      <c r="AD5391">
        <v>100828</v>
      </c>
      <c r="AE5391">
        <v>20</v>
      </c>
      <c r="AF5391">
        <v>202751</v>
      </c>
      <c r="AG5391">
        <v>18</v>
      </c>
      <c r="AH5391" t="e">
        <f>VLOOKUP(AF5391,关卡难度线!B:H,11,0)</f>
        <v>#N/A</v>
      </c>
    </row>
    <row r="5392" spans="14:34">
      <c r="N5392" s="14">
        <v>100826</v>
      </c>
      <c r="O5392">
        <v>11</v>
      </c>
      <c r="P5392">
        <v>100827</v>
      </c>
      <c r="Q5392">
        <v>12</v>
      </c>
      <c r="R5392">
        <v>100828</v>
      </c>
      <c r="S5392">
        <v>13</v>
      </c>
      <c r="T5392">
        <v>100826</v>
      </c>
      <c r="U5392">
        <v>14</v>
      </c>
      <c r="V5392">
        <v>100826</v>
      </c>
      <c r="W5392">
        <v>15</v>
      </c>
      <c r="X5392">
        <v>100826</v>
      </c>
      <c r="Y5392">
        <v>16</v>
      </c>
      <c r="Z5392">
        <v>100828</v>
      </c>
      <c r="AA5392">
        <v>17</v>
      </c>
      <c r="AB5392">
        <v>100828</v>
      </c>
      <c r="AC5392">
        <v>19</v>
      </c>
      <c r="AD5392">
        <v>100827</v>
      </c>
      <c r="AE5392">
        <v>20</v>
      </c>
      <c r="AF5392">
        <v>202752</v>
      </c>
      <c r="AG5392">
        <v>18</v>
      </c>
      <c r="AH5392" t="e">
        <f>VLOOKUP(AF5392,关卡难度线!B:H,11,0)</f>
        <v>#N/A</v>
      </c>
    </row>
    <row r="5393" spans="14:34">
      <c r="N5393" s="14">
        <v>100828</v>
      </c>
      <c r="O5393">
        <v>11</v>
      </c>
      <c r="P5393">
        <v>100826</v>
      </c>
      <c r="Q5393">
        <v>12</v>
      </c>
      <c r="R5393">
        <v>100826</v>
      </c>
      <c r="S5393">
        <v>13</v>
      </c>
      <c r="T5393">
        <v>100827</v>
      </c>
      <c r="U5393">
        <v>14</v>
      </c>
      <c r="V5393">
        <v>100826</v>
      </c>
      <c r="W5393">
        <v>15</v>
      </c>
      <c r="X5393">
        <v>100827</v>
      </c>
      <c r="Y5393">
        <v>16</v>
      </c>
      <c r="Z5393">
        <v>100826</v>
      </c>
      <c r="AA5393">
        <v>17</v>
      </c>
      <c r="AB5393">
        <v>100827</v>
      </c>
      <c r="AC5393">
        <v>19</v>
      </c>
      <c r="AD5393">
        <v>100827</v>
      </c>
      <c r="AE5393">
        <v>20</v>
      </c>
      <c r="AF5393">
        <v>202753</v>
      </c>
      <c r="AG5393">
        <v>18</v>
      </c>
      <c r="AH5393" t="e">
        <f>VLOOKUP(AF5393,关卡难度线!B:H,11,0)</f>
        <v>#N/A</v>
      </c>
    </row>
    <row r="5394" spans="14:34">
      <c r="N5394" s="14">
        <v>100828</v>
      </c>
      <c r="O5394">
        <v>11</v>
      </c>
      <c r="P5394">
        <v>100828</v>
      </c>
      <c r="Q5394">
        <v>12</v>
      </c>
      <c r="R5394">
        <v>100828</v>
      </c>
      <c r="S5394">
        <v>13</v>
      </c>
      <c r="T5394">
        <v>100826</v>
      </c>
      <c r="U5394">
        <v>14</v>
      </c>
      <c r="V5394">
        <v>100828</v>
      </c>
      <c r="W5394">
        <v>15</v>
      </c>
      <c r="X5394">
        <v>100827</v>
      </c>
      <c r="Y5394">
        <v>16</v>
      </c>
      <c r="Z5394">
        <v>100827</v>
      </c>
      <c r="AA5394">
        <v>17</v>
      </c>
      <c r="AB5394">
        <v>100827</v>
      </c>
      <c r="AC5394">
        <v>19</v>
      </c>
      <c r="AD5394">
        <v>100828</v>
      </c>
      <c r="AE5394">
        <v>20</v>
      </c>
      <c r="AF5394">
        <v>202754</v>
      </c>
      <c r="AG5394">
        <v>18</v>
      </c>
      <c r="AH5394" t="e">
        <f>VLOOKUP(AF5394,关卡难度线!B:H,11,0)</f>
        <v>#N/A</v>
      </c>
    </row>
    <row r="5395" spans="14:34">
      <c r="N5395" s="14">
        <v>100826</v>
      </c>
      <c r="O5395">
        <v>11</v>
      </c>
      <c r="P5395">
        <v>100826</v>
      </c>
      <c r="Q5395">
        <v>12</v>
      </c>
      <c r="R5395">
        <v>100827</v>
      </c>
      <c r="S5395">
        <v>13</v>
      </c>
      <c r="T5395">
        <v>100828</v>
      </c>
      <c r="U5395">
        <v>14</v>
      </c>
      <c r="V5395">
        <v>100827</v>
      </c>
      <c r="W5395">
        <v>15</v>
      </c>
      <c r="X5395">
        <v>100828</v>
      </c>
      <c r="Y5395">
        <v>16</v>
      </c>
      <c r="Z5395">
        <v>100826</v>
      </c>
      <c r="AA5395">
        <v>17</v>
      </c>
      <c r="AB5395">
        <v>100828</v>
      </c>
      <c r="AC5395">
        <v>19</v>
      </c>
      <c r="AD5395">
        <v>100827</v>
      </c>
      <c r="AE5395">
        <v>20</v>
      </c>
      <c r="AF5395">
        <v>202755</v>
      </c>
      <c r="AG5395">
        <v>18</v>
      </c>
      <c r="AH5395" t="e">
        <f>VLOOKUP(AF5395,关卡难度线!B:H,11,0)</f>
        <v>#N/A</v>
      </c>
    </row>
    <row r="5396" spans="14:34">
      <c r="N5396" s="14">
        <v>100827</v>
      </c>
      <c r="O5396">
        <v>11</v>
      </c>
      <c r="P5396">
        <v>100828</v>
      </c>
      <c r="Q5396">
        <v>12</v>
      </c>
      <c r="R5396">
        <v>100828</v>
      </c>
      <c r="S5396">
        <v>13</v>
      </c>
      <c r="T5396">
        <v>100828</v>
      </c>
      <c r="U5396">
        <v>14</v>
      </c>
      <c r="V5396">
        <v>100826</v>
      </c>
      <c r="W5396">
        <v>15</v>
      </c>
      <c r="X5396">
        <v>100826</v>
      </c>
      <c r="Y5396">
        <v>16</v>
      </c>
      <c r="Z5396">
        <v>100828</v>
      </c>
      <c r="AA5396">
        <v>17</v>
      </c>
      <c r="AB5396">
        <v>100826</v>
      </c>
      <c r="AC5396">
        <v>19</v>
      </c>
      <c r="AD5396">
        <v>100826</v>
      </c>
      <c r="AE5396">
        <v>20</v>
      </c>
      <c r="AF5396">
        <v>202756</v>
      </c>
      <c r="AG5396">
        <v>18</v>
      </c>
      <c r="AH5396" t="e">
        <f>VLOOKUP(AF5396,关卡难度线!B:H,11,0)</f>
        <v>#N/A</v>
      </c>
    </row>
    <row r="5397" spans="14:34">
      <c r="N5397" s="14">
        <v>100826</v>
      </c>
      <c r="O5397">
        <v>11</v>
      </c>
      <c r="P5397">
        <v>100827</v>
      </c>
      <c r="Q5397">
        <v>12</v>
      </c>
      <c r="R5397">
        <v>100826</v>
      </c>
      <c r="S5397">
        <v>13</v>
      </c>
      <c r="T5397">
        <v>100828</v>
      </c>
      <c r="U5397">
        <v>14</v>
      </c>
      <c r="V5397">
        <v>100827</v>
      </c>
      <c r="W5397">
        <v>15</v>
      </c>
      <c r="X5397">
        <v>100827</v>
      </c>
      <c r="Y5397">
        <v>16</v>
      </c>
      <c r="Z5397">
        <v>100827</v>
      </c>
      <c r="AA5397">
        <v>17</v>
      </c>
      <c r="AB5397">
        <v>100827</v>
      </c>
      <c r="AC5397">
        <v>19</v>
      </c>
      <c r="AD5397">
        <v>100826</v>
      </c>
      <c r="AE5397">
        <v>20</v>
      </c>
      <c r="AF5397">
        <v>202757</v>
      </c>
      <c r="AG5397">
        <v>18</v>
      </c>
      <c r="AH5397" t="e">
        <f>VLOOKUP(AF5397,关卡难度线!B:H,11,0)</f>
        <v>#N/A</v>
      </c>
    </row>
    <row r="5398" spans="14:34">
      <c r="N5398" s="14">
        <v>100828</v>
      </c>
      <c r="O5398">
        <v>11</v>
      </c>
      <c r="P5398">
        <v>100828</v>
      </c>
      <c r="Q5398">
        <v>12</v>
      </c>
      <c r="R5398">
        <v>100827</v>
      </c>
      <c r="S5398">
        <v>13</v>
      </c>
      <c r="T5398">
        <v>100828</v>
      </c>
      <c r="U5398">
        <v>14</v>
      </c>
      <c r="V5398">
        <v>100828</v>
      </c>
      <c r="W5398">
        <v>15</v>
      </c>
      <c r="X5398">
        <v>100826</v>
      </c>
      <c r="Y5398">
        <v>16</v>
      </c>
      <c r="Z5398">
        <v>100828</v>
      </c>
      <c r="AA5398">
        <v>17</v>
      </c>
      <c r="AB5398">
        <v>100826</v>
      </c>
      <c r="AC5398">
        <v>19</v>
      </c>
      <c r="AD5398">
        <v>100826</v>
      </c>
      <c r="AE5398">
        <v>20</v>
      </c>
      <c r="AF5398">
        <v>202758</v>
      </c>
      <c r="AG5398">
        <v>18</v>
      </c>
      <c r="AH5398" t="e">
        <f>VLOOKUP(AF5398,关卡难度线!B:H,11,0)</f>
        <v>#N/A</v>
      </c>
    </row>
    <row r="5399" spans="14:34">
      <c r="N5399" s="14">
        <v>100827</v>
      </c>
      <c r="O5399">
        <v>11</v>
      </c>
      <c r="P5399">
        <v>100826</v>
      </c>
      <c r="Q5399">
        <v>12</v>
      </c>
      <c r="R5399">
        <v>100828</v>
      </c>
      <c r="S5399">
        <v>13</v>
      </c>
      <c r="T5399">
        <v>100828</v>
      </c>
      <c r="U5399">
        <v>14</v>
      </c>
      <c r="V5399">
        <v>100828</v>
      </c>
      <c r="W5399">
        <v>15</v>
      </c>
      <c r="X5399">
        <v>100826</v>
      </c>
      <c r="Y5399">
        <v>16</v>
      </c>
      <c r="Z5399">
        <v>100827</v>
      </c>
      <c r="AA5399">
        <v>17</v>
      </c>
      <c r="AB5399">
        <v>100826</v>
      </c>
      <c r="AC5399">
        <v>19</v>
      </c>
      <c r="AD5399">
        <v>100827</v>
      </c>
      <c r="AE5399">
        <v>20</v>
      </c>
      <c r="AF5399">
        <v>202759</v>
      </c>
      <c r="AG5399">
        <v>18</v>
      </c>
      <c r="AH5399" t="e">
        <f>VLOOKUP(AF5399,关卡难度线!B:H,11,0)</f>
        <v>#N/A</v>
      </c>
    </row>
    <row r="5400" spans="14:34">
      <c r="N5400" s="14">
        <v>100827</v>
      </c>
      <c r="O5400">
        <v>11</v>
      </c>
      <c r="P5400">
        <v>100826</v>
      </c>
      <c r="Q5400">
        <v>12</v>
      </c>
      <c r="R5400">
        <v>100826</v>
      </c>
      <c r="S5400">
        <v>13</v>
      </c>
      <c r="T5400">
        <v>100826</v>
      </c>
      <c r="U5400">
        <v>14</v>
      </c>
      <c r="V5400">
        <v>100828</v>
      </c>
      <c r="W5400">
        <v>15</v>
      </c>
      <c r="X5400">
        <v>100826</v>
      </c>
      <c r="Y5400">
        <v>16</v>
      </c>
      <c r="Z5400">
        <v>100827</v>
      </c>
      <c r="AA5400">
        <v>17</v>
      </c>
      <c r="AB5400">
        <v>100826</v>
      </c>
      <c r="AC5400">
        <v>19</v>
      </c>
      <c r="AD5400">
        <v>100828</v>
      </c>
      <c r="AE5400">
        <v>20</v>
      </c>
      <c r="AF5400">
        <v>202760</v>
      </c>
      <c r="AG5400">
        <v>18</v>
      </c>
      <c r="AH5400" t="e">
        <f>VLOOKUP(AF5400,关卡难度线!B:H,11,0)</f>
        <v>#N/A</v>
      </c>
    </row>
    <row r="5401" spans="14:34">
      <c r="N5401" s="14">
        <v>100830</v>
      </c>
      <c r="O5401">
        <v>11</v>
      </c>
      <c r="P5401">
        <v>100829</v>
      </c>
      <c r="Q5401">
        <v>12</v>
      </c>
      <c r="R5401">
        <v>100830</v>
      </c>
      <c r="S5401">
        <v>13</v>
      </c>
      <c r="T5401">
        <v>100830</v>
      </c>
      <c r="U5401">
        <v>14</v>
      </c>
      <c r="V5401">
        <v>100830</v>
      </c>
      <c r="W5401">
        <v>15</v>
      </c>
      <c r="X5401">
        <v>100830</v>
      </c>
      <c r="Y5401">
        <v>16</v>
      </c>
      <c r="Z5401">
        <v>100829</v>
      </c>
      <c r="AA5401">
        <v>17</v>
      </c>
      <c r="AB5401">
        <v>100831</v>
      </c>
      <c r="AC5401">
        <v>19</v>
      </c>
      <c r="AD5401">
        <v>100831</v>
      </c>
      <c r="AE5401">
        <v>20</v>
      </c>
      <c r="AF5401">
        <v>202761</v>
      </c>
      <c r="AG5401">
        <v>18</v>
      </c>
      <c r="AH5401" t="e">
        <f>VLOOKUP(AF5401,关卡难度线!B:H,11,0)</f>
        <v>#N/A</v>
      </c>
    </row>
    <row r="5402" spans="14:34">
      <c r="N5402" s="14">
        <v>100831</v>
      </c>
      <c r="O5402">
        <v>11</v>
      </c>
      <c r="P5402">
        <v>100831</v>
      </c>
      <c r="Q5402">
        <v>12</v>
      </c>
      <c r="R5402">
        <v>100830</v>
      </c>
      <c r="S5402">
        <v>13</v>
      </c>
      <c r="T5402">
        <v>100830</v>
      </c>
      <c r="U5402">
        <v>14</v>
      </c>
      <c r="V5402">
        <v>100831</v>
      </c>
      <c r="W5402">
        <v>15</v>
      </c>
      <c r="X5402">
        <v>100829</v>
      </c>
      <c r="Y5402">
        <v>16</v>
      </c>
      <c r="Z5402">
        <v>100831</v>
      </c>
      <c r="AA5402">
        <v>17</v>
      </c>
      <c r="AB5402">
        <v>100829</v>
      </c>
      <c r="AC5402">
        <v>19</v>
      </c>
      <c r="AD5402">
        <v>100830</v>
      </c>
      <c r="AE5402">
        <v>20</v>
      </c>
      <c r="AF5402">
        <v>202762</v>
      </c>
      <c r="AG5402">
        <v>18</v>
      </c>
      <c r="AH5402" t="e">
        <f>VLOOKUP(AF5402,关卡难度线!B:H,11,0)</f>
        <v>#N/A</v>
      </c>
    </row>
    <row r="5403" spans="14:34">
      <c r="N5403" s="14">
        <v>100829</v>
      </c>
      <c r="O5403">
        <v>11</v>
      </c>
      <c r="P5403">
        <v>100829</v>
      </c>
      <c r="Q5403">
        <v>12</v>
      </c>
      <c r="R5403">
        <v>100831</v>
      </c>
      <c r="S5403">
        <v>13</v>
      </c>
      <c r="T5403">
        <v>100831</v>
      </c>
      <c r="U5403">
        <v>14</v>
      </c>
      <c r="V5403">
        <v>100829</v>
      </c>
      <c r="W5403">
        <v>15</v>
      </c>
      <c r="X5403">
        <v>100829</v>
      </c>
      <c r="Y5403">
        <v>16</v>
      </c>
      <c r="Z5403">
        <v>100831</v>
      </c>
      <c r="AA5403">
        <v>17</v>
      </c>
      <c r="AB5403">
        <v>100830</v>
      </c>
      <c r="AC5403">
        <v>19</v>
      </c>
      <c r="AD5403">
        <v>100829</v>
      </c>
      <c r="AE5403">
        <v>20</v>
      </c>
      <c r="AF5403">
        <v>202763</v>
      </c>
      <c r="AG5403">
        <v>18</v>
      </c>
      <c r="AH5403" t="e">
        <f>VLOOKUP(AF5403,关卡难度线!B:H,11,0)</f>
        <v>#N/A</v>
      </c>
    </row>
    <row r="5404" spans="14:34">
      <c r="N5404" s="14">
        <v>100830</v>
      </c>
      <c r="O5404">
        <v>11</v>
      </c>
      <c r="P5404">
        <v>100829</v>
      </c>
      <c r="Q5404">
        <v>12</v>
      </c>
      <c r="R5404">
        <v>100831</v>
      </c>
      <c r="S5404">
        <v>13</v>
      </c>
      <c r="T5404">
        <v>100829</v>
      </c>
      <c r="U5404">
        <v>14</v>
      </c>
      <c r="V5404">
        <v>100831</v>
      </c>
      <c r="W5404">
        <v>15</v>
      </c>
      <c r="X5404">
        <v>100829</v>
      </c>
      <c r="Y5404">
        <v>16</v>
      </c>
      <c r="Z5404">
        <v>100831</v>
      </c>
      <c r="AA5404">
        <v>17</v>
      </c>
      <c r="AB5404">
        <v>100829</v>
      </c>
      <c r="AC5404">
        <v>19</v>
      </c>
      <c r="AD5404">
        <v>100831</v>
      </c>
      <c r="AE5404">
        <v>20</v>
      </c>
      <c r="AF5404">
        <v>202764</v>
      </c>
      <c r="AG5404">
        <v>18</v>
      </c>
      <c r="AH5404" t="e">
        <f>VLOOKUP(AF5404,关卡难度线!B:H,11,0)</f>
        <v>#N/A</v>
      </c>
    </row>
    <row r="5405" spans="14:34">
      <c r="N5405" s="14">
        <v>100830</v>
      </c>
      <c r="O5405">
        <v>11</v>
      </c>
      <c r="P5405">
        <v>100830</v>
      </c>
      <c r="Q5405">
        <v>12</v>
      </c>
      <c r="R5405">
        <v>100829</v>
      </c>
      <c r="S5405">
        <v>13</v>
      </c>
      <c r="T5405">
        <v>100831</v>
      </c>
      <c r="U5405">
        <v>14</v>
      </c>
      <c r="V5405">
        <v>100831</v>
      </c>
      <c r="W5405">
        <v>15</v>
      </c>
      <c r="X5405">
        <v>100830</v>
      </c>
      <c r="Y5405">
        <v>16</v>
      </c>
      <c r="Z5405">
        <v>100829</v>
      </c>
      <c r="AA5405">
        <v>17</v>
      </c>
      <c r="AB5405">
        <v>100829</v>
      </c>
      <c r="AC5405">
        <v>19</v>
      </c>
      <c r="AD5405">
        <v>100829</v>
      </c>
      <c r="AE5405">
        <v>20</v>
      </c>
      <c r="AF5405">
        <v>202765</v>
      </c>
      <c r="AG5405">
        <v>18</v>
      </c>
      <c r="AH5405" t="e">
        <f>VLOOKUP(AF5405,关卡难度线!B:H,11,0)</f>
        <v>#N/A</v>
      </c>
    </row>
    <row r="5406" spans="14:34">
      <c r="N5406" s="14">
        <v>100830</v>
      </c>
      <c r="O5406">
        <v>11</v>
      </c>
      <c r="P5406">
        <v>100830</v>
      </c>
      <c r="Q5406">
        <v>12</v>
      </c>
      <c r="R5406">
        <v>100829</v>
      </c>
      <c r="S5406">
        <v>13</v>
      </c>
      <c r="T5406">
        <v>100831</v>
      </c>
      <c r="U5406">
        <v>14</v>
      </c>
      <c r="V5406">
        <v>100829</v>
      </c>
      <c r="W5406">
        <v>15</v>
      </c>
      <c r="X5406">
        <v>100829</v>
      </c>
      <c r="Y5406">
        <v>16</v>
      </c>
      <c r="Z5406">
        <v>100830</v>
      </c>
      <c r="AA5406">
        <v>17</v>
      </c>
      <c r="AB5406">
        <v>100830</v>
      </c>
      <c r="AC5406">
        <v>19</v>
      </c>
      <c r="AD5406">
        <v>100831</v>
      </c>
      <c r="AE5406">
        <v>20</v>
      </c>
      <c r="AF5406">
        <v>202766</v>
      </c>
      <c r="AG5406">
        <v>18</v>
      </c>
      <c r="AH5406" t="e">
        <f>VLOOKUP(AF5406,关卡难度线!B:H,11,0)</f>
        <v>#N/A</v>
      </c>
    </row>
    <row r="5407" spans="14:34">
      <c r="N5407" s="14">
        <v>100831</v>
      </c>
      <c r="O5407">
        <v>11</v>
      </c>
      <c r="P5407">
        <v>100829</v>
      </c>
      <c r="Q5407">
        <v>12</v>
      </c>
      <c r="R5407">
        <v>100831</v>
      </c>
      <c r="S5407">
        <v>13</v>
      </c>
      <c r="T5407">
        <v>100829</v>
      </c>
      <c r="U5407">
        <v>14</v>
      </c>
      <c r="V5407">
        <v>100829</v>
      </c>
      <c r="W5407">
        <v>15</v>
      </c>
      <c r="X5407">
        <v>100830</v>
      </c>
      <c r="Y5407">
        <v>16</v>
      </c>
      <c r="Z5407">
        <v>100829</v>
      </c>
      <c r="AA5407">
        <v>17</v>
      </c>
      <c r="AB5407">
        <v>100829</v>
      </c>
      <c r="AC5407">
        <v>19</v>
      </c>
      <c r="AD5407">
        <v>100830</v>
      </c>
      <c r="AE5407">
        <v>20</v>
      </c>
      <c r="AF5407">
        <v>202767</v>
      </c>
      <c r="AG5407">
        <v>18</v>
      </c>
      <c r="AH5407" t="e">
        <f>VLOOKUP(AF5407,关卡难度线!B:H,11,0)</f>
        <v>#N/A</v>
      </c>
    </row>
    <row r="5408" spans="14:34">
      <c r="N5408" s="14">
        <v>100831</v>
      </c>
      <c r="O5408">
        <v>11</v>
      </c>
      <c r="P5408">
        <v>100831</v>
      </c>
      <c r="Q5408">
        <v>12</v>
      </c>
      <c r="R5408">
        <v>100831</v>
      </c>
      <c r="S5408">
        <v>13</v>
      </c>
      <c r="T5408">
        <v>100831</v>
      </c>
      <c r="U5408">
        <v>14</v>
      </c>
      <c r="V5408">
        <v>100829</v>
      </c>
      <c r="W5408">
        <v>15</v>
      </c>
      <c r="X5408">
        <v>100830</v>
      </c>
      <c r="Y5408">
        <v>16</v>
      </c>
      <c r="Z5408">
        <v>100831</v>
      </c>
      <c r="AA5408">
        <v>17</v>
      </c>
      <c r="AB5408">
        <v>100829</v>
      </c>
      <c r="AC5408">
        <v>19</v>
      </c>
      <c r="AD5408">
        <v>100831</v>
      </c>
      <c r="AE5408">
        <v>20</v>
      </c>
      <c r="AF5408">
        <v>202768</v>
      </c>
      <c r="AG5408">
        <v>18</v>
      </c>
      <c r="AH5408" t="e">
        <f>VLOOKUP(AF5408,关卡难度线!B:H,11,0)</f>
        <v>#N/A</v>
      </c>
    </row>
    <row r="5409" spans="14:34">
      <c r="N5409" s="14">
        <v>100830</v>
      </c>
      <c r="O5409">
        <v>11</v>
      </c>
      <c r="P5409">
        <v>100829</v>
      </c>
      <c r="Q5409">
        <v>12</v>
      </c>
      <c r="R5409">
        <v>100830</v>
      </c>
      <c r="S5409">
        <v>13</v>
      </c>
      <c r="T5409">
        <v>100829</v>
      </c>
      <c r="U5409">
        <v>14</v>
      </c>
      <c r="V5409">
        <v>100829</v>
      </c>
      <c r="W5409">
        <v>15</v>
      </c>
      <c r="X5409">
        <v>100831</v>
      </c>
      <c r="Y5409">
        <v>16</v>
      </c>
      <c r="Z5409">
        <v>100830</v>
      </c>
      <c r="AA5409">
        <v>17</v>
      </c>
      <c r="AB5409">
        <v>100831</v>
      </c>
      <c r="AC5409">
        <v>19</v>
      </c>
      <c r="AD5409">
        <v>100831</v>
      </c>
      <c r="AE5409">
        <v>20</v>
      </c>
      <c r="AF5409">
        <v>202769</v>
      </c>
      <c r="AG5409">
        <v>18</v>
      </c>
      <c r="AH5409" t="e">
        <f>VLOOKUP(AF5409,关卡难度线!B:H,11,0)</f>
        <v>#N/A</v>
      </c>
    </row>
    <row r="5410" spans="14:34">
      <c r="N5410" s="14">
        <v>100829</v>
      </c>
      <c r="O5410">
        <v>11</v>
      </c>
      <c r="P5410">
        <v>100830</v>
      </c>
      <c r="Q5410">
        <v>12</v>
      </c>
      <c r="R5410">
        <v>100829</v>
      </c>
      <c r="S5410">
        <v>13</v>
      </c>
      <c r="T5410">
        <v>100830</v>
      </c>
      <c r="U5410">
        <v>14</v>
      </c>
      <c r="V5410">
        <v>100831</v>
      </c>
      <c r="W5410">
        <v>15</v>
      </c>
      <c r="X5410">
        <v>100831</v>
      </c>
      <c r="Y5410">
        <v>16</v>
      </c>
      <c r="Z5410">
        <v>100831</v>
      </c>
      <c r="AA5410">
        <v>17</v>
      </c>
      <c r="AB5410">
        <v>100829</v>
      </c>
      <c r="AC5410">
        <v>19</v>
      </c>
      <c r="AD5410">
        <v>100830</v>
      </c>
      <c r="AE5410">
        <v>20</v>
      </c>
      <c r="AF5410">
        <v>202770</v>
      </c>
      <c r="AG5410">
        <v>18</v>
      </c>
      <c r="AH5410" t="e">
        <f>VLOOKUP(AF5410,关卡难度线!B:H,11,0)</f>
        <v>#N/A</v>
      </c>
    </row>
    <row r="5411" spans="14:34">
      <c r="N5411" s="14">
        <v>100830</v>
      </c>
      <c r="O5411">
        <v>11</v>
      </c>
      <c r="P5411">
        <v>100829</v>
      </c>
      <c r="Q5411">
        <v>12</v>
      </c>
      <c r="R5411">
        <v>100830</v>
      </c>
      <c r="S5411">
        <v>13</v>
      </c>
      <c r="T5411">
        <v>100830</v>
      </c>
      <c r="U5411">
        <v>14</v>
      </c>
      <c r="V5411">
        <v>100830</v>
      </c>
      <c r="W5411">
        <v>15</v>
      </c>
      <c r="X5411">
        <v>100830</v>
      </c>
      <c r="Y5411">
        <v>16</v>
      </c>
      <c r="Z5411">
        <v>100829</v>
      </c>
      <c r="AA5411">
        <v>17</v>
      </c>
      <c r="AB5411">
        <v>100831</v>
      </c>
      <c r="AC5411">
        <v>19</v>
      </c>
      <c r="AD5411">
        <v>100831</v>
      </c>
      <c r="AE5411">
        <v>20</v>
      </c>
      <c r="AF5411">
        <v>202761</v>
      </c>
      <c r="AG5411">
        <v>18</v>
      </c>
      <c r="AH5411" t="e">
        <f>VLOOKUP(AF5411,关卡难度线!B:H,11,0)</f>
        <v>#N/A</v>
      </c>
    </row>
    <row r="5412" spans="14:34">
      <c r="N5412" s="14">
        <v>100831</v>
      </c>
      <c r="O5412">
        <v>11</v>
      </c>
      <c r="P5412">
        <v>100831</v>
      </c>
      <c r="Q5412">
        <v>12</v>
      </c>
      <c r="R5412">
        <v>100830</v>
      </c>
      <c r="S5412">
        <v>13</v>
      </c>
      <c r="T5412">
        <v>100830</v>
      </c>
      <c r="U5412">
        <v>14</v>
      </c>
      <c r="V5412">
        <v>100831</v>
      </c>
      <c r="W5412">
        <v>15</v>
      </c>
      <c r="X5412">
        <v>100829</v>
      </c>
      <c r="Y5412">
        <v>16</v>
      </c>
      <c r="Z5412">
        <v>100831</v>
      </c>
      <c r="AA5412">
        <v>17</v>
      </c>
      <c r="AB5412">
        <v>100829</v>
      </c>
      <c r="AC5412">
        <v>19</v>
      </c>
      <c r="AD5412">
        <v>100830</v>
      </c>
      <c r="AE5412">
        <v>20</v>
      </c>
      <c r="AF5412">
        <v>202762</v>
      </c>
      <c r="AG5412">
        <v>18</v>
      </c>
      <c r="AH5412" t="e">
        <f>VLOOKUP(AF5412,关卡难度线!B:H,11,0)</f>
        <v>#N/A</v>
      </c>
    </row>
    <row r="5413" spans="14:34">
      <c r="N5413" s="14">
        <v>100829</v>
      </c>
      <c r="O5413">
        <v>11</v>
      </c>
      <c r="P5413">
        <v>100829</v>
      </c>
      <c r="Q5413">
        <v>12</v>
      </c>
      <c r="R5413">
        <v>100831</v>
      </c>
      <c r="S5413">
        <v>13</v>
      </c>
      <c r="T5413">
        <v>100831</v>
      </c>
      <c r="U5413">
        <v>14</v>
      </c>
      <c r="V5413">
        <v>100829</v>
      </c>
      <c r="W5413">
        <v>15</v>
      </c>
      <c r="X5413">
        <v>100829</v>
      </c>
      <c r="Y5413">
        <v>16</v>
      </c>
      <c r="Z5413">
        <v>100831</v>
      </c>
      <c r="AA5413">
        <v>17</v>
      </c>
      <c r="AB5413">
        <v>100830</v>
      </c>
      <c r="AC5413">
        <v>19</v>
      </c>
      <c r="AD5413">
        <v>100829</v>
      </c>
      <c r="AE5413">
        <v>20</v>
      </c>
      <c r="AF5413">
        <v>202763</v>
      </c>
      <c r="AG5413">
        <v>18</v>
      </c>
      <c r="AH5413" t="e">
        <f>VLOOKUP(AF5413,关卡难度线!B:H,11,0)</f>
        <v>#N/A</v>
      </c>
    </row>
    <row r="5414" spans="14:34">
      <c r="N5414" s="14">
        <v>100830</v>
      </c>
      <c r="O5414">
        <v>11</v>
      </c>
      <c r="P5414">
        <v>100829</v>
      </c>
      <c r="Q5414">
        <v>12</v>
      </c>
      <c r="R5414">
        <v>100831</v>
      </c>
      <c r="S5414">
        <v>13</v>
      </c>
      <c r="T5414">
        <v>100829</v>
      </c>
      <c r="U5414">
        <v>14</v>
      </c>
      <c r="V5414">
        <v>100831</v>
      </c>
      <c r="W5414">
        <v>15</v>
      </c>
      <c r="X5414">
        <v>100829</v>
      </c>
      <c r="Y5414">
        <v>16</v>
      </c>
      <c r="Z5414">
        <v>100831</v>
      </c>
      <c r="AA5414">
        <v>17</v>
      </c>
      <c r="AB5414">
        <v>100829</v>
      </c>
      <c r="AC5414">
        <v>19</v>
      </c>
      <c r="AD5414">
        <v>100831</v>
      </c>
      <c r="AE5414">
        <v>20</v>
      </c>
      <c r="AF5414">
        <v>202764</v>
      </c>
      <c r="AG5414">
        <v>18</v>
      </c>
      <c r="AH5414" t="e">
        <f>VLOOKUP(AF5414,关卡难度线!B:H,11,0)</f>
        <v>#N/A</v>
      </c>
    </row>
    <row r="5415" spans="14:34">
      <c r="N5415" s="14">
        <v>100830</v>
      </c>
      <c r="O5415">
        <v>11</v>
      </c>
      <c r="P5415">
        <v>100830</v>
      </c>
      <c r="Q5415">
        <v>12</v>
      </c>
      <c r="R5415">
        <v>100829</v>
      </c>
      <c r="S5415">
        <v>13</v>
      </c>
      <c r="T5415">
        <v>100831</v>
      </c>
      <c r="U5415">
        <v>14</v>
      </c>
      <c r="V5415">
        <v>100831</v>
      </c>
      <c r="W5415">
        <v>15</v>
      </c>
      <c r="X5415">
        <v>100830</v>
      </c>
      <c r="Y5415">
        <v>16</v>
      </c>
      <c r="Z5415">
        <v>100829</v>
      </c>
      <c r="AA5415">
        <v>17</v>
      </c>
      <c r="AB5415">
        <v>100829</v>
      </c>
      <c r="AC5415">
        <v>19</v>
      </c>
      <c r="AD5415">
        <v>100829</v>
      </c>
      <c r="AE5415">
        <v>20</v>
      </c>
      <c r="AF5415">
        <v>202765</v>
      </c>
      <c r="AG5415">
        <v>18</v>
      </c>
      <c r="AH5415" t="e">
        <f>VLOOKUP(AF5415,关卡难度线!B:H,11,0)</f>
        <v>#N/A</v>
      </c>
    </row>
    <row r="5416" spans="14:34">
      <c r="N5416" s="14">
        <v>100830</v>
      </c>
      <c r="O5416">
        <v>11</v>
      </c>
      <c r="P5416">
        <v>100830</v>
      </c>
      <c r="Q5416">
        <v>12</v>
      </c>
      <c r="R5416">
        <v>100829</v>
      </c>
      <c r="S5416">
        <v>13</v>
      </c>
      <c r="T5416">
        <v>100831</v>
      </c>
      <c r="U5416">
        <v>14</v>
      </c>
      <c r="V5416">
        <v>100829</v>
      </c>
      <c r="W5416">
        <v>15</v>
      </c>
      <c r="X5416">
        <v>100829</v>
      </c>
      <c r="Y5416">
        <v>16</v>
      </c>
      <c r="Z5416">
        <v>100830</v>
      </c>
      <c r="AA5416">
        <v>17</v>
      </c>
      <c r="AB5416">
        <v>100830</v>
      </c>
      <c r="AC5416">
        <v>19</v>
      </c>
      <c r="AD5416">
        <v>100831</v>
      </c>
      <c r="AE5416">
        <v>20</v>
      </c>
      <c r="AF5416">
        <v>202766</v>
      </c>
      <c r="AG5416">
        <v>18</v>
      </c>
      <c r="AH5416" t="e">
        <f>VLOOKUP(AF5416,关卡难度线!B:H,11,0)</f>
        <v>#N/A</v>
      </c>
    </row>
    <row r="5417" spans="14:34">
      <c r="N5417" s="14">
        <v>100831</v>
      </c>
      <c r="O5417">
        <v>11</v>
      </c>
      <c r="P5417">
        <v>100829</v>
      </c>
      <c r="Q5417">
        <v>12</v>
      </c>
      <c r="R5417">
        <v>100831</v>
      </c>
      <c r="S5417">
        <v>13</v>
      </c>
      <c r="T5417">
        <v>100829</v>
      </c>
      <c r="U5417">
        <v>14</v>
      </c>
      <c r="V5417">
        <v>100829</v>
      </c>
      <c r="W5417">
        <v>15</v>
      </c>
      <c r="X5417">
        <v>100830</v>
      </c>
      <c r="Y5417">
        <v>16</v>
      </c>
      <c r="Z5417">
        <v>100829</v>
      </c>
      <c r="AA5417">
        <v>17</v>
      </c>
      <c r="AB5417">
        <v>100829</v>
      </c>
      <c r="AC5417">
        <v>19</v>
      </c>
      <c r="AD5417">
        <v>100830</v>
      </c>
      <c r="AE5417">
        <v>20</v>
      </c>
      <c r="AF5417">
        <v>202767</v>
      </c>
      <c r="AG5417">
        <v>18</v>
      </c>
      <c r="AH5417" t="e">
        <f>VLOOKUP(AF5417,关卡难度线!B:H,11,0)</f>
        <v>#N/A</v>
      </c>
    </row>
    <row r="5418" spans="14:34">
      <c r="N5418" s="14">
        <v>100831</v>
      </c>
      <c r="O5418">
        <v>11</v>
      </c>
      <c r="P5418">
        <v>100831</v>
      </c>
      <c r="Q5418">
        <v>12</v>
      </c>
      <c r="R5418">
        <v>100831</v>
      </c>
      <c r="S5418">
        <v>13</v>
      </c>
      <c r="T5418">
        <v>100831</v>
      </c>
      <c r="U5418">
        <v>14</v>
      </c>
      <c r="V5418">
        <v>100829</v>
      </c>
      <c r="W5418">
        <v>15</v>
      </c>
      <c r="X5418">
        <v>100830</v>
      </c>
      <c r="Y5418">
        <v>16</v>
      </c>
      <c r="Z5418">
        <v>100831</v>
      </c>
      <c r="AA5418">
        <v>17</v>
      </c>
      <c r="AB5418">
        <v>100829</v>
      </c>
      <c r="AC5418">
        <v>19</v>
      </c>
      <c r="AD5418">
        <v>100831</v>
      </c>
      <c r="AE5418">
        <v>20</v>
      </c>
      <c r="AF5418">
        <v>202768</v>
      </c>
      <c r="AG5418">
        <v>18</v>
      </c>
      <c r="AH5418" t="e">
        <f>VLOOKUP(AF5418,关卡难度线!B:H,11,0)</f>
        <v>#N/A</v>
      </c>
    </row>
    <row r="5419" spans="14:34">
      <c r="N5419" s="14">
        <v>100830</v>
      </c>
      <c r="O5419">
        <v>11</v>
      </c>
      <c r="P5419">
        <v>100829</v>
      </c>
      <c r="Q5419">
        <v>12</v>
      </c>
      <c r="R5419">
        <v>100830</v>
      </c>
      <c r="S5419">
        <v>13</v>
      </c>
      <c r="T5419">
        <v>100829</v>
      </c>
      <c r="U5419">
        <v>14</v>
      </c>
      <c r="V5419">
        <v>100829</v>
      </c>
      <c r="W5419">
        <v>15</v>
      </c>
      <c r="X5419">
        <v>100831</v>
      </c>
      <c r="Y5419">
        <v>16</v>
      </c>
      <c r="Z5419">
        <v>100830</v>
      </c>
      <c r="AA5419">
        <v>17</v>
      </c>
      <c r="AB5419">
        <v>100831</v>
      </c>
      <c r="AC5419">
        <v>19</v>
      </c>
      <c r="AD5419">
        <v>100831</v>
      </c>
      <c r="AE5419">
        <v>20</v>
      </c>
      <c r="AF5419">
        <v>202769</v>
      </c>
      <c r="AG5419">
        <v>18</v>
      </c>
      <c r="AH5419" t="e">
        <f>VLOOKUP(AF5419,关卡难度线!B:H,11,0)</f>
        <v>#N/A</v>
      </c>
    </row>
    <row r="5420" spans="14:34">
      <c r="N5420" s="14">
        <v>100829</v>
      </c>
      <c r="O5420">
        <v>11</v>
      </c>
      <c r="P5420">
        <v>100830</v>
      </c>
      <c r="Q5420">
        <v>12</v>
      </c>
      <c r="R5420">
        <v>100829</v>
      </c>
      <c r="S5420">
        <v>13</v>
      </c>
      <c r="T5420">
        <v>100830</v>
      </c>
      <c r="U5420">
        <v>14</v>
      </c>
      <c r="V5420">
        <v>100831</v>
      </c>
      <c r="W5420">
        <v>15</v>
      </c>
      <c r="X5420">
        <v>100831</v>
      </c>
      <c r="Y5420">
        <v>16</v>
      </c>
      <c r="Z5420">
        <v>100831</v>
      </c>
      <c r="AA5420">
        <v>17</v>
      </c>
      <c r="AB5420">
        <v>100829</v>
      </c>
      <c r="AC5420">
        <v>19</v>
      </c>
      <c r="AD5420">
        <v>100830</v>
      </c>
      <c r="AE5420">
        <v>20</v>
      </c>
      <c r="AF5420">
        <v>202770</v>
      </c>
      <c r="AG5420">
        <v>18</v>
      </c>
      <c r="AH5420" t="e">
        <f>VLOOKUP(AF5420,关卡难度线!B:H,11,0)</f>
        <v>#N/A</v>
      </c>
    </row>
    <row r="5421" spans="14:34">
      <c r="N5421" s="14">
        <v>100832</v>
      </c>
      <c r="O5421">
        <v>11</v>
      </c>
      <c r="P5421">
        <v>100834</v>
      </c>
      <c r="Q5421">
        <v>12</v>
      </c>
      <c r="R5421">
        <v>100834</v>
      </c>
      <c r="S5421">
        <v>13</v>
      </c>
      <c r="T5421">
        <v>100833</v>
      </c>
      <c r="U5421">
        <v>14</v>
      </c>
      <c r="V5421">
        <v>100834</v>
      </c>
      <c r="W5421">
        <v>15</v>
      </c>
      <c r="X5421">
        <v>100832</v>
      </c>
      <c r="Y5421">
        <v>16</v>
      </c>
      <c r="Z5421">
        <v>100834</v>
      </c>
      <c r="AA5421">
        <v>17</v>
      </c>
      <c r="AB5421">
        <v>100833</v>
      </c>
      <c r="AC5421">
        <v>19</v>
      </c>
      <c r="AD5421">
        <v>100834</v>
      </c>
      <c r="AE5421">
        <v>20</v>
      </c>
      <c r="AF5421">
        <v>202771</v>
      </c>
      <c r="AG5421">
        <v>18</v>
      </c>
      <c r="AH5421" t="e">
        <f>VLOOKUP(AF5421,关卡难度线!B:H,11,0)</f>
        <v>#N/A</v>
      </c>
    </row>
    <row r="5422" spans="14:34">
      <c r="N5422" s="14">
        <v>100832</v>
      </c>
      <c r="O5422">
        <v>11</v>
      </c>
      <c r="P5422">
        <v>100834</v>
      </c>
      <c r="Q5422">
        <v>12</v>
      </c>
      <c r="R5422">
        <v>100834</v>
      </c>
      <c r="S5422">
        <v>13</v>
      </c>
      <c r="T5422">
        <v>100833</v>
      </c>
      <c r="U5422">
        <v>14</v>
      </c>
      <c r="V5422">
        <v>100832</v>
      </c>
      <c r="W5422">
        <v>15</v>
      </c>
      <c r="X5422">
        <v>100832</v>
      </c>
      <c r="Y5422">
        <v>16</v>
      </c>
      <c r="Z5422">
        <v>100832</v>
      </c>
      <c r="AA5422">
        <v>17</v>
      </c>
      <c r="AB5422">
        <v>100832</v>
      </c>
      <c r="AC5422">
        <v>19</v>
      </c>
      <c r="AD5422">
        <v>100834</v>
      </c>
      <c r="AE5422">
        <v>20</v>
      </c>
      <c r="AF5422">
        <v>202772</v>
      </c>
      <c r="AG5422">
        <v>18</v>
      </c>
      <c r="AH5422" t="e">
        <f>VLOOKUP(AF5422,关卡难度线!B:H,11,0)</f>
        <v>#N/A</v>
      </c>
    </row>
    <row r="5423" spans="14:34">
      <c r="N5423" s="14">
        <v>100832</v>
      </c>
      <c r="O5423">
        <v>11</v>
      </c>
      <c r="P5423">
        <v>100832</v>
      </c>
      <c r="Q5423">
        <v>12</v>
      </c>
      <c r="R5423">
        <v>100833</v>
      </c>
      <c r="S5423">
        <v>13</v>
      </c>
      <c r="T5423">
        <v>100833</v>
      </c>
      <c r="U5423">
        <v>14</v>
      </c>
      <c r="V5423">
        <v>100832</v>
      </c>
      <c r="W5423">
        <v>15</v>
      </c>
      <c r="X5423">
        <v>100832</v>
      </c>
      <c r="Y5423">
        <v>16</v>
      </c>
      <c r="Z5423">
        <v>100832</v>
      </c>
      <c r="AA5423">
        <v>17</v>
      </c>
      <c r="AB5423">
        <v>100832</v>
      </c>
      <c r="AC5423">
        <v>19</v>
      </c>
      <c r="AD5423">
        <v>100834</v>
      </c>
      <c r="AE5423">
        <v>20</v>
      </c>
      <c r="AF5423">
        <v>202773</v>
      </c>
      <c r="AG5423">
        <v>18</v>
      </c>
      <c r="AH5423" t="e">
        <f>VLOOKUP(AF5423,关卡难度线!B:H,11,0)</f>
        <v>#N/A</v>
      </c>
    </row>
    <row r="5424" spans="14:34">
      <c r="N5424" s="14">
        <v>100833</v>
      </c>
      <c r="O5424">
        <v>11</v>
      </c>
      <c r="P5424">
        <v>100832</v>
      </c>
      <c r="Q5424">
        <v>12</v>
      </c>
      <c r="R5424">
        <v>100832</v>
      </c>
      <c r="S5424">
        <v>13</v>
      </c>
      <c r="T5424">
        <v>100832</v>
      </c>
      <c r="U5424">
        <v>14</v>
      </c>
      <c r="V5424">
        <v>100834</v>
      </c>
      <c r="W5424">
        <v>15</v>
      </c>
      <c r="X5424">
        <v>100832</v>
      </c>
      <c r="Y5424">
        <v>16</v>
      </c>
      <c r="Z5424">
        <v>100832</v>
      </c>
      <c r="AA5424">
        <v>17</v>
      </c>
      <c r="AB5424">
        <v>100832</v>
      </c>
      <c r="AC5424">
        <v>19</v>
      </c>
      <c r="AD5424">
        <v>100834</v>
      </c>
      <c r="AE5424">
        <v>20</v>
      </c>
      <c r="AF5424">
        <v>202774</v>
      </c>
      <c r="AG5424">
        <v>18</v>
      </c>
      <c r="AH5424" t="e">
        <f>VLOOKUP(AF5424,关卡难度线!B:H,11,0)</f>
        <v>#N/A</v>
      </c>
    </row>
    <row r="5425" spans="14:34">
      <c r="N5425" s="14">
        <v>100832</v>
      </c>
      <c r="O5425">
        <v>11</v>
      </c>
      <c r="P5425">
        <v>100832</v>
      </c>
      <c r="Q5425">
        <v>12</v>
      </c>
      <c r="R5425">
        <v>100834</v>
      </c>
      <c r="S5425">
        <v>13</v>
      </c>
      <c r="T5425">
        <v>100832</v>
      </c>
      <c r="U5425">
        <v>14</v>
      </c>
      <c r="V5425">
        <v>100833</v>
      </c>
      <c r="W5425">
        <v>15</v>
      </c>
      <c r="X5425">
        <v>100832</v>
      </c>
      <c r="Y5425">
        <v>16</v>
      </c>
      <c r="Z5425">
        <v>100834</v>
      </c>
      <c r="AA5425">
        <v>17</v>
      </c>
      <c r="AB5425">
        <v>100834</v>
      </c>
      <c r="AC5425">
        <v>19</v>
      </c>
      <c r="AD5425">
        <v>100834</v>
      </c>
      <c r="AE5425">
        <v>20</v>
      </c>
      <c r="AF5425">
        <v>202775</v>
      </c>
      <c r="AG5425">
        <v>18</v>
      </c>
      <c r="AH5425" t="e">
        <f>VLOOKUP(AF5425,关卡难度线!B:H,11,0)</f>
        <v>#N/A</v>
      </c>
    </row>
    <row r="5426" spans="14:34">
      <c r="N5426" s="14">
        <v>100833</v>
      </c>
      <c r="O5426">
        <v>11</v>
      </c>
      <c r="P5426">
        <v>100832</v>
      </c>
      <c r="Q5426">
        <v>12</v>
      </c>
      <c r="R5426">
        <v>100833</v>
      </c>
      <c r="S5426">
        <v>13</v>
      </c>
      <c r="T5426">
        <v>100834</v>
      </c>
      <c r="U5426">
        <v>14</v>
      </c>
      <c r="V5426">
        <v>100832</v>
      </c>
      <c r="W5426">
        <v>15</v>
      </c>
      <c r="X5426">
        <v>100832</v>
      </c>
      <c r="Y5426">
        <v>16</v>
      </c>
      <c r="Z5426">
        <v>100834</v>
      </c>
      <c r="AA5426">
        <v>17</v>
      </c>
      <c r="AB5426">
        <v>100833</v>
      </c>
      <c r="AC5426">
        <v>19</v>
      </c>
      <c r="AD5426">
        <v>100833</v>
      </c>
      <c r="AE5426">
        <v>20</v>
      </c>
      <c r="AF5426">
        <v>202776</v>
      </c>
      <c r="AG5426">
        <v>18</v>
      </c>
      <c r="AH5426" t="e">
        <f>VLOOKUP(AF5426,关卡难度线!B:H,11,0)</f>
        <v>#N/A</v>
      </c>
    </row>
    <row r="5427" spans="14:34">
      <c r="N5427" s="14">
        <v>100833</v>
      </c>
      <c r="O5427">
        <v>11</v>
      </c>
      <c r="P5427">
        <v>100834</v>
      </c>
      <c r="Q5427">
        <v>12</v>
      </c>
      <c r="R5427">
        <v>100834</v>
      </c>
      <c r="S5427">
        <v>13</v>
      </c>
      <c r="T5427">
        <v>100834</v>
      </c>
      <c r="U5427">
        <v>14</v>
      </c>
      <c r="V5427">
        <v>100833</v>
      </c>
      <c r="W5427">
        <v>15</v>
      </c>
      <c r="X5427">
        <v>100833</v>
      </c>
      <c r="Y5427">
        <v>16</v>
      </c>
      <c r="Z5427">
        <v>100833</v>
      </c>
      <c r="AA5427">
        <v>17</v>
      </c>
      <c r="AB5427">
        <v>100832</v>
      </c>
      <c r="AC5427">
        <v>19</v>
      </c>
      <c r="AD5427">
        <v>100832</v>
      </c>
      <c r="AE5427">
        <v>20</v>
      </c>
      <c r="AF5427">
        <v>202777</v>
      </c>
      <c r="AG5427">
        <v>18</v>
      </c>
      <c r="AH5427" t="e">
        <f>VLOOKUP(AF5427,关卡难度线!B:H,11,0)</f>
        <v>#N/A</v>
      </c>
    </row>
    <row r="5428" spans="14:34">
      <c r="N5428" s="14">
        <v>100834</v>
      </c>
      <c r="O5428">
        <v>11</v>
      </c>
      <c r="P5428">
        <v>100832</v>
      </c>
      <c r="Q5428">
        <v>12</v>
      </c>
      <c r="R5428">
        <v>100834</v>
      </c>
      <c r="S5428">
        <v>13</v>
      </c>
      <c r="T5428">
        <v>100833</v>
      </c>
      <c r="U5428">
        <v>14</v>
      </c>
      <c r="V5428">
        <v>100833</v>
      </c>
      <c r="W5428">
        <v>15</v>
      </c>
      <c r="X5428">
        <v>100832</v>
      </c>
      <c r="Y5428">
        <v>16</v>
      </c>
      <c r="Z5428">
        <v>100832</v>
      </c>
      <c r="AA5428">
        <v>17</v>
      </c>
      <c r="AB5428">
        <v>100833</v>
      </c>
      <c r="AC5428">
        <v>19</v>
      </c>
      <c r="AD5428">
        <v>100832</v>
      </c>
      <c r="AE5428">
        <v>20</v>
      </c>
      <c r="AF5428">
        <v>202778</v>
      </c>
      <c r="AG5428">
        <v>18</v>
      </c>
      <c r="AH5428" t="e">
        <f>VLOOKUP(AF5428,关卡难度线!B:H,11,0)</f>
        <v>#N/A</v>
      </c>
    </row>
    <row r="5429" spans="14:34">
      <c r="N5429" s="14">
        <v>100834</v>
      </c>
      <c r="O5429">
        <v>11</v>
      </c>
      <c r="P5429">
        <v>100832</v>
      </c>
      <c r="Q5429">
        <v>12</v>
      </c>
      <c r="R5429">
        <v>100833</v>
      </c>
      <c r="S5429">
        <v>13</v>
      </c>
      <c r="T5429">
        <v>100833</v>
      </c>
      <c r="U5429">
        <v>14</v>
      </c>
      <c r="V5429">
        <v>100832</v>
      </c>
      <c r="W5429">
        <v>15</v>
      </c>
      <c r="X5429">
        <v>100834</v>
      </c>
      <c r="Y5429">
        <v>16</v>
      </c>
      <c r="Z5429">
        <v>100833</v>
      </c>
      <c r="AA5429">
        <v>17</v>
      </c>
      <c r="AB5429">
        <v>100834</v>
      </c>
      <c r="AC5429">
        <v>19</v>
      </c>
      <c r="AD5429">
        <v>100833</v>
      </c>
      <c r="AE5429">
        <v>20</v>
      </c>
      <c r="AF5429">
        <v>202779</v>
      </c>
      <c r="AG5429">
        <v>18</v>
      </c>
      <c r="AH5429" t="e">
        <f>VLOOKUP(AF5429,关卡难度线!B:H,11,0)</f>
        <v>#N/A</v>
      </c>
    </row>
    <row r="5430" spans="14:34">
      <c r="N5430" s="14">
        <v>100834</v>
      </c>
      <c r="O5430">
        <v>11</v>
      </c>
      <c r="P5430">
        <v>100834</v>
      </c>
      <c r="Q5430">
        <v>12</v>
      </c>
      <c r="R5430">
        <v>100834</v>
      </c>
      <c r="S5430">
        <v>13</v>
      </c>
      <c r="T5430">
        <v>100833</v>
      </c>
      <c r="U5430">
        <v>14</v>
      </c>
      <c r="V5430">
        <v>100833</v>
      </c>
      <c r="W5430">
        <v>15</v>
      </c>
      <c r="X5430">
        <v>100832</v>
      </c>
      <c r="Y5430">
        <v>16</v>
      </c>
      <c r="Z5430">
        <v>100833</v>
      </c>
      <c r="AA5430">
        <v>17</v>
      </c>
      <c r="AB5430">
        <v>100832</v>
      </c>
      <c r="AC5430">
        <v>19</v>
      </c>
      <c r="AD5430">
        <v>100834</v>
      </c>
      <c r="AE5430">
        <v>20</v>
      </c>
      <c r="AF5430">
        <v>202780</v>
      </c>
      <c r="AG5430">
        <v>18</v>
      </c>
      <c r="AH5430" t="e">
        <f>VLOOKUP(AF5430,关卡难度线!B:H,11,0)</f>
        <v>#N/A</v>
      </c>
    </row>
    <row r="5431" spans="14:34">
      <c r="N5431" s="14">
        <v>100832</v>
      </c>
      <c r="O5431">
        <v>11</v>
      </c>
      <c r="P5431">
        <v>100834</v>
      </c>
      <c r="Q5431">
        <v>12</v>
      </c>
      <c r="R5431">
        <v>100834</v>
      </c>
      <c r="S5431">
        <v>13</v>
      </c>
      <c r="T5431">
        <v>100833</v>
      </c>
      <c r="U5431">
        <v>14</v>
      </c>
      <c r="V5431">
        <v>100834</v>
      </c>
      <c r="W5431">
        <v>15</v>
      </c>
      <c r="X5431">
        <v>100832</v>
      </c>
      <c r="Y5431">
        <v>16</v>
      </c>
      <c r="Z5431">
        <v>100834</v>
      </c>
      <c r="AA5431">
        <v>17</v>
      </c>
      <c r="AB5431">
        <v>100833</v>
      </c>
      <c r="AC5431">
        <v>19</v>
      </c>
      <c r="AD5431">
        <v>100834</v>
      </c>
      <c r="AE5431">
        <v>20</v>
      </c>
      <c r="AF5431">
        <v>202771</v>
      </c>
      <c r="AG5431">
        <v>18</v>
      </c>
      <c r="AH5431" t="e">
        <f>VLOOKUP(AF5431,关卡难度线!B:H,11,0)</f>
        <v>#N/A</v>
      </c>
    </row>
    <row r="5432" spans="14:34">
      <c r="N5432" s="14">
        <v>100832</v>
      </c>
      <c r="O5432">
        <v>11</v>
      </c>
      <c r="P5432">
        <v>100834</v>
      </c>
      <c r="Q5432">
        <v>12</v>
      </c>
      <c r="R5432">
        <v>100834</v>
      </c>
      <c r="S5432">
        <v>13</v>
      </c>
      <c r="T5432">
        <v>100833</v>
      </c>
      <c r="U5432">
        <v>14</v>
      </c>
      <c r="V5432">
        <v>100832</v>
      </c>
      <c r="W5432">
        <v>15</v>
      </c>
      <c r="X5432">
        <v>100832</v>
      </c>
      <c r="Y5432">
        <v>16</v>
      </c>
      <c r="Z5432">
        <v>100832</v>
      </c>
      <c r="AA5432">
        <v>17</v>
      </c>
      <c r="AB5432">
        <v>100832</v>
      </c>
      <c r="AC5432">
        <v>19</v>
      </c>
      <c r="AD5432">
        <v>100834</v>
      </c>
      <c r="AE5432">
        <v>20</v>
      </c>
      <c r="AF5432">
        <v>202772</v>
      </c>
      <c r="AG5432">
        <v>18</v>
      </c>
      <c r="AH5432" t="e">
        <f>VLOOKUP(AF5432,关卡难度线!B:H,11,0)</f>
        <v>#N/A</v>
      </c>
    </row>
    <row r="5433" spans="14:34">
      <c r="N5433" s="14">
        <v>100832</v>
      </c>
      <c r="O5433">
        <v>11</v>
      </c>
      <c r="P5433">
        <v>100832</v>
      </c>
      <c r="Q5433">
        <v>12</v>
      </c>
      <c r="R5433">
        <v>100833</v>
      </c>
      <c r="S5433">
        <v>13</v>
      </c>
      <c r="T5433">
        <v>100833</v>
      </c>
      <c r="U5433">
        <v>14</v>
      </c>
      <c r="V5433">
        <v>100832</v>
      </c>
      <c r="W5433">
        <v>15</v>
      </c>
      <c r="X5433">
        <v>100832</v>
      </c>
      <c r="Y5433">
        <v>16</v>
      </c>
      <c r="Z5433">
        <v>100832</v>
      </c>
      <c r="AA5433">
        <v>17</v>
      </c>
      <c r="AB5433">
        <v>100832</v>
      </c>
      <c r="AC5433">
        <v>19</v>
      </c>
      <c r="AD5433">
        <v>100834</v>
      </c>
      <c r="AE5433">
        <v>20</v>
      </c>
      <c r="AF5433">
        <v>202773</v>
      </c>
      <c r="AG5433">
        <v>18</v>
      </c>
      <c r="AH5433" t="e">
        <f>VLOOKUP(AF5433,关卡难度线!B:H,11,0)</f>
        <v>#N/A</v>
      </c>
    </row>
    <row r="5434" spans="14:34">
      <c r="N5434" s="14">
        <v>100833</v>
      </c>
      <c r="O5434">
        <v>11</v>
      </c>
      <c r="P5434">
        <v>100832</v>
      </c>
      <c r="Q5434">
        <v>12</v>
      </c>
      <c r="R5434">
        <v>100832</v>
      </c>
      <c r="S5434">
        <v>13</v>
      </c>
      <c r="T5434">
        <v>100832</v>
      </c>
      <c r="U5434">
        <v>14</v>
      </c>
      <c r="V5434">
        <v>100834</v>
      </c>
      <c r="W5434">
        <v>15</v>
      </c>
      <c r="X5434">
        <v>100832</v>
      </c>
      <c r="Y5434">
        <v>16</v>
      </c>
      <c r="Z5434">
        <v>100832</v>
      </c>
      <c r="AA5434">
        <v>17</v>
      </c>
      <c r="AB5434">
        <v>100832</v>
      </c>
      <c r="AC5434">
        <v>19</v>
      </c>
      <c r="AD5434">
        <v>100834</v>
      </c>
      <c r="AE5434">
        <v>20</v>
      </c>
      <c r="AF5434">
        <v>202774</v>
      </c>
      <c r="AG5434">
        <v>18</v>
      </c>
      <c r="AH5434" t="e">
        <f>VLOOKUP(AF5434,关卡难度线!B:H,11,0)</f>
        <v>#N/A</v>
      </c>
    </row>
    <row r="5435" spans="14:34">
      <c r="N5435" s="14">
        <v>100832</v>
      </c>
      <c r="O5435">
        <v>11</v>
      </c>
      <c r="P5435">
        <v>100832</v>
      </c>
      <c r="Q5435">
        <v>12</v>
      </c>
      <c r="R5435">
        <v>100834</v>
      </c>
      <c r="S5435">
        <v>13</v>
      </c>
      <c r="T5435">
        <v>100832</v>
      </c>
      <c r="U5435">
        <v>14</v>
      </c>
      <c r="V5435">
        <v>100833</v>
      </c>
      <c r="W5435">
        <v>15</v>
      </c>
      <c r="X5435">
        <v>100832</v>
      </c>
      <c r="Y5435">
        <v>16</v>
      </c>
      <c r="Z5435">
        <v>100834</v>
      </c>
      <c r="AA5435">
        <v>17</v>
      </c>
      <c r="AB5435">
        <v>100834</v>
      </c>
      <c r="AC5435">
        <v>19</v>
      </c>
      <c r="AD5435">
        <v>100834</v>
      </c>
      <c r="AE5435">
        <v>20</v>
      </c>
      <c r="AF5435">
        <v>202775</v>
      </c>
      <c r="AG5435">
        <v>18</v>
      </c>
      <c r="AH5435" t="e">
        <f>VLOOKUP(AF5435,关卡难度线!B:H,11,0)</f>
        <v>#N/A</v>
      </c>
    </row>
    <row r="5436" spans="14:34">
      <c r="N5436" s="14">
        <v>100833</v>
      </c>
      <c r="O5436">
        <v>11</v>
      </c>
      <c r="P5436">
        <v>100832</v>
      </c>
      <c r="Q5436">
        <v>12</v>
      </c>
      <c r="R5436">
        <v>100833</v>
      </c>
      <c r="S5436">
        <v>13</v>
      </c>
      <c r="T5436">
        <v>100834</v>
      </c>
      <c r="U5436">
        <v>14</v>
      </c>
      <c r="V5436">
        <v>100832</v>
      </c>
      <c r="W5436">
        <v>15</v>
      </c>
      <c r="X5436">
        <v>100832</v>
      </c>
      <c r="Y5436">
        <v>16</v>
      </c>
      <c r="Z5436">
        <v>100834</v>
      </c>
      <c r="AA5436">
        <v>17</v>
      </c>
      <c r="AB5436">
        <v>100833</v>
      </c>
      <c r="AC5436">
        <v>19</v>
      </c>
      <c r="AD5436">
        <v>100833</v>
      </c>
      <c r="AE5436">
        <v>20</v>
      </c>
      <c r="AF5436">
        <v>202776</v>
      </c>
      <c r="AG5436">
        <v>18</v>
      </c>
      <c r="AH5436" t="e">
        <f>VLOOKUP(AF5436,关卡难度线!B:H,11,0)</f>
        <v>#N/A</v>
      </c>
    </row>
    <row r="5437" spans="14:34">
      <c r="N5437" s="14">
        <v>100833</v>
      </c>
      <c r="O5437">
        <v>11</v>
      </c>
      <c r="P5437">
        <v>100834</v>
      </c>
      <c r="Q5437">
        <v>12</v>
      </c>
      <c r="R5437">
        <v>100834</v>
      </c>
      <c r="S5437">
        <v>13</v>
      </c>
      <c r="T5437">
        <v>100834</v>
      </c>
      <c r="U5437">
        <v>14</v>
      </c>
      <c r="V5437">
        <v>100833</v>
      </c>
      <c r="W5437">
        <v>15</v>
      </c>
      <c r="X5437">
        <v>100833</v>
      </c>
      <c r="Y5437">
        <v>16</v>
      </c>
      <c r="Z5437">
        <v>100833</v>
      </c>
      <c r="AA5437">
        <v>17</v>
      </c>
      <c r="AB5437">
        <v>100832</v>
      </c>
      <c r="AC5437">
        <v>19</v>
      </c>
      <c r="AD5437">
        <v>100832</v>
      </c>
      <c r="AE5437">
        <v>20</v>
      </c>
      <c r="AF5437">
        <v>202777</v>
      </c>
      <c r="AG5437">
        <v>18</v>
      </c>
      <c r="AH5437" t="e">
        <f>VLOOKUP(AF5437,关卡难度线!B:H,11,0)</f>
        <v>#N/A</v>
      </c>
    </row>
    <row r="5438" spans="14:34">
      <c r="N5438" s="14">
        <v>100834</v>
      </c>
      <c r="O5438">
        <v>11</v>
      </c>
      <c r="P5438">
        <v>100832</v>
      </c>
      <c r="Q5438">
        <v>12</v>
      </c>
      <c r="R5438">
        <v>100834</v>
      </c>
      <c r="S5438">
        <v>13</v>
      </c>
      <c r="T5438">
        <v>100833</v>
      </c>
      <c r="U5438">
        <v>14</v>
      </c>
      <c r="V5438">
        <v>100833</v>
      </c>
      <c r="W5438">
        <v>15</v>
      </c>
      <c r="X5438">
        <v>100832</v>
      </c>
      <c r="Y5438">
        <v>16</v>
      </c>
      <c r="Z5438">
        <v>100832</v>
      </c>
      <c r="AA5438">
        <v>17</v>
      </c>
      <c r="AB5438">
        <v>100833</v>
      </c>
      <c r="AC5438">
        <v>19</v>
      </c>
      <c r="AD5438">
        <v>100832</v>
      </c>
      <c r="AE5438">
        <v>20</v>
      </c>
      <c r="AF5438">
        <v>202778</v>
      </c>
      <c r="AG5438">
        <v>18</v>
      </c>
      <c r="AH5438" t="e">
        <f>VLOOKUP(AF5438,关卡难度线!B:H,11,0)</f>
        <v>#N/A</v>
      </c>
    </row>
    <row r="5439" spans="14:34">
      <c r="N5439" s="14">
        <v>100834</v>
      </c>
      <c r="O5439">
        <v>11</v>
      </c>
      <c r="P5439">
        <v>100832</v>
      </c>
      <c r="Q5439">
        <v>12</v>
      </c>
      <c r="R5439">
        <v>100833</v>
      </c>
      <c r="S5439">
        <v>13</v>
      </c>
      <c r="T5439">
        <v>100833</v>
      </c>
      <c r="U5439">
        <v>14</v>
      </c>
      <c r="V5439">
        <v>100832</v>
      </c>
      <c r="W5439">
        <v>15</v>
      </c>
      <c r="X5439">
        <v>100834</v>
      </c>
      <c r="Y5439">
        <v>16</v>
      </c>
      <c r="Z5439">
        <v>100833</v>
      </c>
      <c r="AA5439">
        <v>17</v>
      </c>
      <c r="AB5439">
        <v>100834</v>
      </c>
      <c r="AC5439">
        <v>19</v>
      </c>
      <c r="AD5439">
        <v>100833</v>
      </c>
      <c r="AE5439">
        <v>20</v>
      </c>
      <c r="AF5439">
        <v>202779</v>
      </c>
      <c r="AG5439">
        <v>18</v>
      </c>
      <c r="AH5439" t="e">
        <f>VLOOKUP(AF5439,关卡难度线!B:H,11,0)</f>
        <v>#N/A</v>
      </c>
    </row>
    <row r="5440" spans="14:34">
      <c r="N5440" s="14">
        <v>100834</v>
      </c>
      <c r="O5440">
        <v>11</v>
      </c>
      <c r="P5440">
        <v>100834</v>
      </c>
      <c r="Q5440">
        <v>12</v>
      </c>
      <c r="R5440">
        <v>100834</v>
      </c>
      <c r="S5440">
        <v>13</v>
      </c>
      <c r="T5440">
        <v>100833</v>
      </c>
      <c r="U5440">
        <v>14</v>
      </c>
      <c r="V5440">
        <v>100833</v>
      </c>
      <c r="W5440">
        <v>15</v>
      </c>
      <c r="X5440">
        <v>100832</v>
      </c>
      <c r="Y5440">
        <v>16</v>
      </c>
      <c r="Z5440">
        <v>100833</v>
      </c>
      <c r="AA5440">
        <v>17</v>
      </c>
      <c r="AB5440">
        <v>100832</v>
      </c>
      <c r="AC5440">
        <v>19</v>
      </c>
      <c r="AD5440">
        <v>100834</v>
      </c>
      <c r="AE5440">
        <v>20</v>
      </c>
      <c r="AF5440">
        <v>202780</v>
      </c>
      <c r="AG5440">
        <v>18</v>
      </c>
      <c r="AH5440" t="e">
        <f>VLOOKUP(AF5440,关卡难度线!B:H,11,0)</f>
        <v>#N/A</v>
      </c>
    </row>
    <row r="5441" spans="14:34">
      <c r="N5441" s="14">
        <v>100835</v>
      </c>
      <c r="O5441">
        <v>11</v>
      </c>
      <c r="P5441">
        <v>100837</v>
      </c>
      <c r="Q5441">
        <v>12</v>
      </c>
      <c r="R5441">
        <v>100837</v>
      </c>
      <c r="S5441">
        <v>13</v>
      </c>
      <c r="T5441">
        <v>100835</v>
      </c>
      <c r="U5441">
        <v>14</v>
      </c>
      <c r="V5441">
        <v>100837</v>
      </c>
      <c r="W5441">
        <v>15</v>
      </c>
      <c r="X5441">
        <v>100837</v>
      </c>
      <c r="Y5441">
        <v>16</v>
      </c>
      <c r="Z5441">
        <v>100837</v>
      </c>
      <c r="AA5441">
        <v>17</v>
      </c>
      <c r="AB5441">
        <v>100835</v>
      </c>
      <c r="AC5441">
        <v>19</v>
      </c>
      <c r="AD5441">
        <v>100835</v>
      </c>
      <c r="AE5441">
        <v>20</v>
      </c>
      <c r="AF5441">
        <v>202781</v>
      </c>
      <c r="AG5441">
        <v>18</v>
      </c>
      <c r="AH5441" t="e">
        <f>VLOOKUP(AF5441,关卡难度线!B:H,11,0)</f>
        <v>#N/A</v>
      </c>
    </row>
    <row r="5442" spans="14:34">
      <c r="N5442" s="14">
        <v>100836</v>
      </c>
      <c r="O5442">
        <v>11</v>
      </c>
      <c r="P5442">
        <v>100837</v>
      </c>
      <c r="Q5442">
        <v>12</v>
      </c>
      <c r="R5442">
        <v>100837</v>
      </c>
      <c r="S5442">
        <v>13</v>
      </c>
      <c r="T5442">
        <v>100836</v>
      </c>
      <c r="U5442">
        <v>14</v>
      </c>
      <c r="V5442">
        <v>100837</v>
      </c>
      <c r="W5442">
        <v>15</v>
      </c>
      <c r="X5442">
        <v>100837</v>
      </c>
      <c r="Y5442">
        <v>16</v>
      </c>
      <c r="Z5442">
        <v>100836</v>
      </c>
      <c r="AA5442">
        <v>17</v>
      </c>
      <c r="AB5442">
        <v>100836</v>
      </c>
      <c r="AC5442">
        <v>19</v>
      </c>
      <c r="AD5442">
        <v>100837</v>
      </c>
      <c r="AE5442">
        <v>20</v>
      </c>
      <c r="AF5442">
        <v>202782</v>
      </c>
      <c r="AG5442">
        <v>18</v>
      </c>
      <c r="AH5442" t="e">
        <f>VLOOKUP(AF5442,关卡难度线!B:H,11,0)</f>
        <v>#N/A</v>
      </c>
    </row>
    <row r="5443" spans="14:34">
      <c r="N5443" s="14">
        <v>100835</v>
      </c>
      <c r="O5443">
        <v>11</v>
      </c>
      <c r="P5443">
        <v>100835</v>
      </c>
      <c r="Q5443">
        <v>12</v>
      </c>
      <c r="R5443">
        <v>100836</v>
      </c>
      <c r="S5443">
        <v>13</v>
      </c>
      <c r="T5443">
        <v>100837</v>
      </c>
      <c r="U5443">
        <v>14</v>
      </c>
      <c r="V5443">
        <v>100835</v>
      </c>
      <c r="W5443">
        <v>15</v>
      </c>
      <c r="X5443">
        <v>100835</v>
      </c>
      <c r="Y5443">
        <v>16</v>
      </c>
      <c r="Z5443">
        <v>100836</v>
      </c>
      <c r="AA5443">
        <v>17</v>
      </c>
      <c r="AB5443">
        <v>100835</v>
      </c>
      <c r="AC5443">
        <v>19</v>
      </c>
      <c r="AD5443">
        <v>100835</v>
      </c>
      <c r="AE5443">
        <v>20</v>
      </c>
      <c r="AF5443">
        <v>202783</v>
      </c>
      <c r="AG5443">
        <v>18</v>
      </c>
      <c r="AH5443" t="e">
        <f>VLOOKUP(AF5443,关卡难度线!B:H,11,0)</f>
        <v>#N/A</v>
      </c>
    </row>
    <row r="5444" spans="14:34">
      <c r="N5444" s="14">
        <v>100835</v>
      </c>
      <c r="O5444">
        <v>11</v>
      </c>
      <c r="P5444">
        <v>100837</v>
      </c>
      <c r="Q5444">
        <v>12</v>
      </c>
      <c r="R5444">
        <v>100836</v>
      </c>
      <c r="S5444">
        <v>13</v>
      </c>
      <c r="T5444">
        <v>100836</v>
      </c>
      <c r="U5444">
        <v>14</v>
      </c>
      <c r="V5444">
        <v>100837</v>
      </c>
      <c r="W5444">
        <v>15</v>
      </c>
      <c r="X5444">
        <v>100835</v>
      </c>
      <c r="Y5444">
        <v>16</v>
      </c>
      <c r="Z5444">
        <v>100836</v>
      </c>
      <c r="AA5444">
        <v>17</v>
      </c>
      <c r="AB5444">
        <v>100837</v>
      </c>
      <c r="AC5444">
        <v>19</v>
      </c>
      <c r="AD5444">
        <v>100835</v>
      </c>
      <c r="AE5444">
        <v>20</v>
      </c>
      <c r="AF5444">
        <v>202784</v>
      </c>
      <c r="AG5444">
        <v>18</v>
      </c>
      <c r="AH5444" t="e">
        <f>VLOOKUP(AF5444,关卡难度线!B:H,11,0)</f>
        <v>#N/A</v>
      </c>
    </row>
    <row r="5445" spans="14:34">
      <c r="N5445" s="14">
        <v>100836</v>
      </c>
      <c r="O5445">
        <v>11</v>
      </c>
      <c r="P5445">
        <v>100837</v>
      </c>
      <c r="Q5445">
        <v>12</v>
      </c>
      <c r="R5445">
        <v>100835</v>
      </c>
      <c r="S5445">
        <v>13</v>
      </c>
      <c r="T5445">
        <v>100837</v>
      </c>
      <c r="U5445">
        <v>14</v>
      </c>
      <c r="V5445">
        <v>100835</v>
      </c>
      <c r="W5445">
        <v>15</v>
      </c>
      <c r="X5445">
        <v>100837</v>
      </c>
      <c r="Y5445">
        <v>16</v>
      </c>
      <c r="Z5445">
        <v>100835</v>
      </c>
      <c r="AA5445">
        <v>17</v>
      </c>
      <c r="AB5445">
        <v>100837</v>
      </c>
      <c r="AC5445">
        <v>19</v>
      </c>
      <c r="AD5445">
        <v>100837</v>
      </c>
      <c r="AE5445">
        <v>20</v>
      </c>
      <c r="AF5445">
        <v>202785</v>
      </c>
      <c r="AG5445">
        <v>18</v>
      </c>
      <c r="AH5445" t="e">
        <f>VLOOKUP(AF5445,关卡难度线!B:H,11,0)</f>
        <v>#N/A</v>
      </c>
    </row>
    <row r="5446" spans="14:34">
      <c r="N5446" s="14">
        <v>100836</v>
      </c>
      <c r="O5446">
        <v>11</v>
      </c>
      <c r="P5446">
        <v>100836</v>
      </c>
      <c r="Q5446">
        <v>12</v>
      </c>
      <c r="R5446">
        <v>100837</v>
      </c>
      <c r="S5446">
        <v>13</v>
      </c>
      <c r="T5446">
        <v>100835</v>
      </c>
      <c r="U5446">
        <v>14</v>
      </c>
      <c r="V5446">
        <v>100837</v>
      </c>
      <c r="W5446">
        <v>15</v>
      </c>
      <c r="X5446">
        <v>100836</v>
      </c>
      <c r="Y5446">
        <v>16</v>
      </c>
      <c r="Z5446">
        <v>100836</v>
      </c>
      <c r="AA5446">
        <v>17</v>
      </c>
      <c r="AB5446">
        <v>100837</v>
      </c>
      <c r="AC5446">
        <v>19</v>
      </c>
      <c r="AD5446">
        <v>100835</v>
      </c>
      <c r="AE5446">
        <v>20</v>
      </c>
      <c r="AF5446">
        <v>202786</v>
      </c>
      <c r="AG5446">
        <v>18</v>
      </c>
      <c r="AH5446" t="e">
        <f>VLOOKUP(AF5446,关卡难度线!B:H,11,0)</f>
        <v>#N/A</v>
      </c>
    </row>
    <row r="5447" spans="14:34">
      <c r="N5447" s="14">
        <v>100836</v>
      </c>
      <c r="O5447">
        <v>11</v>
      </c>
      <c r="P5447">
        <v>100836</v>
      </c>
      <c r="Q5447">
        <v>12</v>
      </c>
      <c r="R5447">
        <v>100837</v>
      </c>
      <c r="S5447">
        <v>13</v>
      </c>
      <c r="T5447">
        <v>100837</v>
      </c>
      <c r="U5447">
        <v>14</v>
      </c>
      <c r="V5447">
        <v>100835</v>
      </c>
      <c r="W5447">
        <v>15</v>
      </c>
      <c r="X5447">
        <v>100835</v>
      </c>
      <c r="Y5447">
        <v>16</v>
      </c>
      <c r="Z5447">
        <v>100837</v>
      </c>
      <c r="AA5447">
        <v>17</v>
      </c>
      <c r="AB5447">
        <v>100836</v>
      </c>
      <c r="AC5447">
        <v>19</v>
      </c>
      <c r="AD5447">
        <v>100835</v>
      </c>
      <c r="AE5447">
        <v>20</v>
      </c>
      <c r="AF5447">
        <v>202787</v>
      </c>
      <c r="AG5447">
        <v>18</v>
      </c>
      <c r="AH5447" t="e">
        <f>VLOOKUP(AF5447,关卡难度线!B:H,11,0)</f>
        <v>#N/A</v>
      </c>
    </row>
    <row r="5448" spans="14:34">
      <c r="N5448" s="14">
        <v>100837</v>
      </c>
      <c r="O5448">
        <v>11</v>
      </c>
      <c r="P5448">
        <v>100837</v>
      </c>
      <c r="Q5448">
        <v>12</v>
      </c>
      <c r="R5448">
        <v>100837</v>
      </c>
      <c r="S5448">
        <v>13</v>
      </c>
      <c r="T5448">
        <v>100836</v>
      </c>
      <c r="U5448">
        <v>14</v>
      </c>
      <c r="V5448">
        <v>100836</v>
      </c>
      <c r="W5448">
        <v>15</v>
      </c>
      <c r="X5448">
        <v>100835</v>
      </c>
      <c r="Y5448">
        <v>16</v>
      </c>
      <c r="Z5448">
        <v>100836</v>
      </c>
      <c r="AA5448">
        <v>17</v>
      </c>
      <c r="AB5448">
        <v>100835</v>
      </c>
      <c r="AC5448">
        <v>19</v>
      </c>
      <c r="AD5448">
        <v>100836</v>
      </c>
      <c r="AE5448">
        <v>20</v>
      </c>
      <c r="AF5448">
        <v>202788</v>
      </c>
      <c r="AG5448">
        <v>18</v>
      </c>
      <c r="AH5448" t="e">
        <f>VLOOKUP(AF5448,关卡难度线!B:H,11,0)</f>
        <v>#N/A</v>
      </c>
    </row>
    <row r="5449" spans="14:34">
      <c r="N5449" s="14">
        <v>100835</v>
      </c>
      <c r="O5449">
        <v>11</v>
      </c>
      <c r="P5449">
        <v>100835</v>
      </c>
      <c r="Q5449">
        <v>12</v>
      </c>
      <c r="R5449">
        <v>100836</v>
      </c>
      <c r="S5449">
        <v>13</v>
      </c>
      <c r="T5449">
        <v>100836</v>
      </c>
      <c r="U5449">
        <v>14</v>
      </c>
      <c r="V5449">
        <v>100836</v>
      </c>
      <c r="W5449">
        <v>15</v>
      </c>
      <c r="X5449">
        <v>100835</v>
      </c>
      <c r="Y5449">
        <v>16</v>
      </c>
      <c r="Z5449">
        <v>100837</v>
      </c>
      <c r="AA5449">
        <v>17</v>
      </c>
      <c r="AB5449">
        <v>100835</v>
      </c>
      <c r="AC5449">
        <v>19</v>
      </c>
      <c r="AD5449">
        <v>100836</v>
      </c>
      <c r="AE5449">
        <v>20</v>
      </c>
      <c r="AF5449">
        <v>202789</v>
      </c>
      <c r="AG5449">
        <v>18</v>
      </c>
      <c r="AH5449" t="e">
        <f>VLOOKUP(AF5449,关卡难度线!B:H,11,0)</f>
        <v>#N/A</v>
      </c>
    </row>
    <row r="5450" spans="14:34">
      <c r="N5450" s="14">
        <v>100836</v>
      </c>
      <c r="O5450">
        <v>11</v>
      </c>
      <c r="P5450">
        <v>100836</v>
      </c>
      <c r="Q5450">
        <v>12</v>
      </c>
      <c r="R5450">
        <v>100836</v>
      </c>
      <c r="S5450">
        <v>13</v>
      </c>
      <c r="T5450">
        <v>100835</v>
      </c>
      <c r="U5450">
        <v>14</v>
      </c>
      <c r="V5450">
        <v>100837</v>
      </c>
      <c r="W5450">
        <v>15</v>
      </c>
      <c r="X5450">
        <v>100836</v>
      </c>
      <c r="Y5450">
        <v>16</v>
      </c>
      <c r="Z5450">
        <v>100835</v>
      </c>
      <c r="AA5450">
        <v>17</v>
      </c>
      <c r="AB5450">
        <v>100836</v>
      </c>
      <c r="AC5450">
        <v>19</v>
      </c>
      <c r="AD5450">
        <v>100835</v>
      </c>
      <c r="AE5450">
        <v>20</v>
      </c>
      <c r="AF5450">
        <v>202790</v>
      </c>
      <c r="AG5450">
        <v>18</v>
      </c>
      <c r="AH5450" t="e">
        <f>VLOOKUP(AF5450,关卡难度线!B:H,11,0)</f>
        <v>#N/A</v>
      </c>
    </row>
    <row r="5451" spans="14:34">
      <c r="N5451" s="14">
        <v>100835</v>
      </c>
      <c r="O5451">
        <v>11</v>
      </c>
      <c r="P5451">
        <v>100837</v>
      </c>
      <c r="Q5451">
        <v>12</v>
      </c>
      <c r="R5451">
        <v>100837</v>
      </c>
      <c r="S5451">
        <v>13</v>
      </c>
      <c r="T5451">
        <v>100835</v>
      </c>
      <c r="U5451">
        <v>14</v>
      </c>
      <c r="V5451">
        <v>100837</v>
      </c>
      <c r="W5451">
        <v>15</v>
      </c>
      <c r="X5451">
        <v>100837</v>
      </c>
      <c r="Y5451">
        <v>16</v>
      </c>
      <c r="Z5451">
        <v>100837</v>
      </c>
      <c r="AA5451">
        <v>17</v>
      </c>
      <c r="AB5451">
        <v>100835</v>
      </c>
      <c r="AC5451">
        <v>19</v>
      </c>
      <c r="AD5451">
        <v>100835</v>
      </c>
      <c r="AE5451">
        <v>20</v>
      </c>
      <c r="AF5451">
        <v>202781</v>
      </c>
      <c r="AG5451">
        <v>18</v>
      </c>
      <c r="AH5451" t="e">
        <f>VLOOKUP(AF5451,关卡难度线!B:H,11,0)</f>
        <v>#N/A</v>
      </c>
    </row>
    <row r="5452" spans="14:34">
      <c r="N5452" s="14">
        <v>100836</v>
      </c>
      <c r="O5452">
        <v>11</v>
      </c>
      <c r="P5452">
        <v>100837</v>
      </c>
      <c r="Q5452">
        <v>12</v>
      </c>
      <c r="R5452">
        <v>100837</v>
      </c>
      <c r="S5452">
        <v>13</v>
      </c>
      <c r="T5452">
        <v>100836</v>
      </c>
      <c r="U5452">
        <v>14</v>
      </c>
      <c r="V5452">
        <v>100837</v>
      </c>
      <c r="W5452">
        <v>15</v>
      </c>
      <c r="X5452">
        <v>100837</v>
      </c>
      <c r="Y5452">
        <v>16</v>
      </c>
      <c r="Z5452">
        <v>100836</v>
      </c>
      <c r="AA5452">
        <v>17</v>
      </c>
      <c r="AB5452">
        <v>100836</v>
      </c>
      <c r="AC5452">
        <v>19</v>
      </c>
      <c r="AD5452">
        <v>100837</v>
      </c>
      <c r="AE5452">
        <v>20</v>
      </c>
      <c r="AF5452">
        <v>202782</v>
      </c>
      <c r="AG5452">
        <v>18</v>
      </c>
      <c r="AH5452" t="e">
        <f>VLOOKUP(AF5452,关卡难度线!B:H,11,0)</f>
        <v>#N/A</v>
      </c>
    </row>
    <row r="5453" spans="14:34">
      <c r="N5453" s="14">
        <v>100835</v>
      </c>
      <c r="O5453">
        <v>11</v>
      </c>
      <c r="P5453">
        <v>100835</v>
      </c>
      <c r="Q5453">
        <v>12</v>
      </c>
      <c r="R5453">
        <v>100836</v>
      </c>
      <c r="S5453">
        <v>13</v>
      </c>
      <c r="T5453">
        <v>100837</v>
      </c>
      <c r="U5453">
        <v>14</v>
      </c>
      <c r="V5453">
        <v>100835</v>
      </c>
      <c r="W5453">
        <v>15</v>
      </c>
      <c r="X5453">
        <v>100835</v>
      </c>
      <c r="Y5453">
        <v>16</v>
      </c>
      <c r="Z5453">
        <v>100836</v>
      </c>
      <c r="AA5453">
        <v>17</v>
      </c>
      <c r="AB5453">
        <v>100835</v>
      </c>
      <c r="AC5453">
        <v>19</v>
      </c>
      <c r="AD5453">
        <v>100835</v>
      </c>
      <c r="AE5453">
        <v>20</v>
      </c>
      <c r="AF5453">
        <v>202783</v>
      </c>
      <c r="AG5453">
        <v>18</v>
      </c>
      <c r="AH5453" t="e">
        <f>VLOOKUP(AF5453,关卡难度线!B:H,11,0)</f>
        <v>#N/A</v>
      </c>
    </row>
    <row r="5454" spans="14:34">
      <c r="N5454" s="14">
        <v>100835</v>
      </c>
      <c r="O5454">
        <v>11</v>
      </c>
      <c r="P5454">
        <v>100837</v>
      </c>
      <c r="Q5454">
        <v>12</v>
      </c>
      <c r="R5454">
        <v>100836</v>
      </c>
      <c r="S5454">
        <v>13</v>
      </c>
      <c r="T5454">
        <v>100836</v>
      </c>
      <c r="U5454">
        <v>14</v>
      </c>
      <c r="V5454">
        <v>100837</v>
      </c>
      <c r="W5454">
        <v>15</v>
      </c>
      <c r="X5454">
        <v>100835</v>
      </c>
      <c r="Y5454">
        <v>16</v>
      </c>
      <c r="Z5454">
        <v>100836</v>
      </c>
      <c r="AA5454">
        <v>17</v>
      </c>
      <c r="AB5454">
        <v>100837</v>
      </c>
      <c r="AC5454">
        <v>19</v>
      </c>
      <c r="AD5454">
        <v>100835</v>
      </c>
      <c r="AE5454">
        <v>20</v>
      </c>
      <c r="AF5454">
        <v>202784</v>
      </c>
      <c r="AG5454">
        <v>18</v>
      </c>
      <c r="AH5454" t="e">
        <f>VLOOKUP(AF5454,关卡难度线!B:H,11,0)</f>
        <v>#N/A</v>
      </c>
    </row>
    <row r="5455" spans="14:34">
      <c r="N5455" s="14">
        <v>100836</v>
      </c>
      <c r="O5455">
        <v>11</v>
      </c>
      <c r="P5455">
        <v>100837</v>
      </c>
      <c r="Q5455">
        <v>12</v>
      </c>
      <c r="R5455">
        <v>100835</v>
      </c>
      <c r="S5455">
        <v>13</v>
      </c>
      <c r="T5455">
        <v>100837</v>
      </c>
      <c r="U5455">
        <v>14</v>
      </c>
      <c r="V5455">
        <v>100835</v>
      </c>
      <c r="W5455">
        <v>15</v>
      </c>
      <c r="X5455">
        <v>100837</v>
      </c>
      <c r="Y5455">
        <v>16</v>
      </c>
      <c r="Z5455">
        <v>100835</v>
      </c>
      <c r="AA5455">
        <v>17</v>
      </c>
      <c r="AB5455">
        <v>100837</v>
      </c>
      <c r="AC5455">
        <v>19</v>
      </c>
      <c r="AD5455">
        <v>100837</v>
      </c>
      <c r="AE5455">
        <v>20</v>
      </c>
      <c r="AF5455">
        <v>202785</v>
      </c>
      <c r="AG5455">
        <v>18</v>
      </c>
      <c r="AH5455" t="e">
        <f>VLOOKUP(AF5455,关卡难度线!B:H,11,0)</f>
        <v>#N/A</v>
      </c>
    </row>
    <row r="5456" spans="14:34">
      <c r="N5456" s="14">
        <v>100836</v>
      </c>
      <c r="O5456">
        <v>11</v>
      </c>
      <c r="P5456">
        <v>100836</v>
      </c>
      <c r="Q5456">
        <v>12</v>
      </c>
      <c r="R5456">
        <v>100837</v>
      </c>
      <c r="S5456">
        <v>13</v>
      </c>
      <c r="T5456">
        <v>100835</v>
      </c>
      <c r="U5456">
        <v>14</v>
      </c>
      <c r="V5456">
        <v>100837</v>
      </c>
      <c r="W5456">
        <v>15</v>
      </c>
      <c r="X5456">
        <v>100836</v>
      </c>
      <c r="Y5456">
        <v>16</v>
      </c>
      <c r="Z5456">
        <v>100836</v>
      </c>
      <c r="AA5456">
        <v>17</v>
      </c>
      <c r="AB5456">
        <v>100837</v>
      </c>
      <c r="AC5456">
        <v>19</v>
      </c>
      <c r="AD5456">
        <v>100835</v>
      </c>
      <c r="AE5456">
        <v>20</v>
      </c>
      <c r="AF5456">
        <v>202786</v>
      </c>
      <c r="AG5456">
        <v>18</v>
      </c>
      <c r="AH5456" t="e">
        <f>VLOOKUP(AF5456,关卡难度线!B:H,11,0)</f>
        <v>#N/A</v>
      </c>
    </row>
    <row r="5457" spans="14:34">
      <c r="N5457" s="14">
        <v>100836</v>
      </c>
      <c r="O5457">
        <v>11</v>
      </c>
      <c r="P5457">
        <v>100836</v>
      </c>
      <c r="Q5457">
        <v>12</v>
      </c>
      <c r="R5457">
        <v>100837</v>
      </c>
      <c r="S5457">
        <v>13</v>
      </c>
      <c r="T5457">
        <v>100837</v>
      </c>
      <c r="U5457">
        <v>14</v>
      </c>
      <c r="V5457">
        <v>100835</v>
      </c>
      <c r="W5457">
        <v>15</v>
      </c>
      <c r="X5457">
        <v>100835</v>
      </c>
      <c r="Y5457">
        <v>16</v>
      </c>
      <c r="Z5457">
        <v>100837</v>
      </c>
      <c r="AA5457">
        <v>17</v>
      </c>
      <c r="AB5457">
        <v>100836</v>
      </c>
      <c r="AC5457">
        <v>19</v>
      </c>
      <c r="AD5457">
        <v>100835</v>
      </c>
      <c r="AE5457">
        <v>20</v>
      </c>
      <c r="AF5457">
        <v>202787</v>
      </c>
      <c r="AG5457">
        <v>18</v>
      </c>
      <c r="AH5457" t="e">
        <f>VLOOKUP(AF5457,关卡难度线!B:H,11,0)</f>
        <v>#N/A</v>
      </c>
    </row>
    <row r="5458" spans="14:34">
      <c r="N5458" s="14">
        <v>100837</v>
      </c>
      <c r="O5458">
        <v>11</v>
      </c>
      <c r="P5458">
        <v>100837</v>
      </c>
      <c r="Q5458">
        <v>12</v>
      </c>
      <c r="R5458">
        <v>100837</v>
      </c>
      <c r="S5458">
        <v>13</v>
      </c>
      <c r="T5458">
        <v>100836</v>
      </c>
      <c r="U5458">
        <v>14</v>
      </c>
      <c r="V5458">
        <v>100836</v>
      </c>
      <c r="W5458">
        <v>15</v>
      </c>
      <c r="X5458">
        <v>100835</v>
      </c>
      <c r="Y5458">
        <v>16</v>
      </c>
      <c r="Z5458">
        <v>100836</v>
      </c>
      <c r="AA5458">
        <v>17</v>
      </c>
      <c r="AB5458">
        <v>100835</v>
      </c>
      <c r="AC5458">
        <v>19</v>
      </c>
      <c r="AD5458">
        <v>100836</v>
      </c>
      <c r="AE5458">
        <v>20</v>
      </c>
      <c r="AF5458">
        <v>202788</v>
      </c>
      <c r="AG5458">
        <v>18</v>
      </c>
      <c r="AH5458" t="e">
        <f>VLOOKUP(AF5458,关卡难度线!B:H,11,0)</f>
        <v>#N/A</v>
      </c>
    </row>
    <row r="5459" spans="14:34">
      <c r="N5459" s="14">
        <v>100835</v>
      </c>
      <c r="O5459">
        <v>11</v>
      </c>
      <c r="P5459">
        <v>100835</v>
      </c>
      <c r="Q5459">
        <v>12</v>
      </c>
      <c r="R5459">
        <v>100836</v>
      </c>
      <c r="S5459">
        <v>13</v>
      </c>
      <c r="T5459">
        <v>100836</v>
      </c>
      <c r="U5459">
        <v>14</v>
      </c>
      <c r="V5459">
        <v>100836</v>
      </c>
      <c r="W5459">
        <v>15</v>
      </c>
      <c r="X5459">
        <v>100835</v>
      </c>
      <c r="Y5459">
        <v>16</v>
      </c>
      <c r="Z5459">
        <v>100837</v>
      </c>
      <c r="AA5459">
        <v>17</v>
      </c>
      <c r="AB5459">
        <v>100835</v>
      </c>
      <c r="AC5459">
        <v>19</v>
      </c>
      <c r="AD5459">
        <v>100836</v>
      </c>
      <c r="AE5459">
        <v>20</v>
      </c>
      <c r="AF5459">
        <v>202789</v>
      </c>
      <c r="AG5459">
        <v>18</v>
      </c>
      <c r="AH5459" t="e">
        <f>VLOOKUP(AF5459,关卡难度线!B:H,11,0)</f>
        <v>#N/A</v>
      </c>
    </row>
    <row r="5460" spans="14:34">
      <c r="N5460" s="14">
        <v>100836</v>
      </c>
      <c r="O5460">
        <v>11</v>
      </c>
      <c r="P5460">
        <v>100836</v>
      </c>
      <c r="Q5460">
        <v>12</v>
      </c>
      <c r="R5460">
        <v>100836</v>
      </c>
      <c r="S5460">
        <v>13</v>
      </c>
      <c r="T5460">
        <v>100835</v>
      </c>
      <c r="U5460">
        <v>14</v>
      </c>
      <c r="V5460">
        <v>100837</v>
      </c>
      <c r="W5460">
        <v>15</v>
      </c>
      <c r="X5460">
        <v>100836</v>
      </c>
      <c r="Y5460">
        <v>16</v>
      </c>
      <c r="Z5460">
        <v>100835</v>
      </c>
      <c r="AA5460">
        <v>17</v>
      </c>
      <c r="AB5460">
        <v>100836</v>
      </c>
      <c r="AC5460">
        <v>19</v>
      </c>
      <c r="AD5460">
        <v>100835</v>
      </c>
      <c r="AE5460">
        <v>20</v>
      </c>
      <c r="AF5460">
        <v>202790</v>
      </c>
      <c r="AG5460">
        <v>18</v>
      </c>
      <c r="AH5460" t="e">
        <f>VLOOKUP(AF5460,关卡难度线!B:H,11,0)</f>
        <v>#N/A</v>
      </c>
    </row>
    <row r="5461" spans="14:34">
      <c r="N5461" s="14">
        <v>100839</v>
      </c>
      <c r="O5461">
        <v>11</v>
      </c>
      <c r="P5461">
        <v>100840</v>
      </c>
      <c r="Q5461">
        <v>12</v>
      </c>
      <c r="R5461">
        <v>100839</v>
      </c>
      <c r="S5461">
        <v>13</v>
      </c>
      <c r="T5461">
        <v>100840</v>
      </c>
      <c r="U5461">
        <v>14</v>
      </c>
      <c r="V5461">
        <v>100840</v>
      </c>
      <c r="W5461">
        <v>15</v>
      </c>
      <c r="X5461">
        <v>100840</v>
      </c>
      <c r="Y5461">
        <v>16</v>
      </c>
      <c r="Z5461">
        <v>100839</v>
      </c>
      <c r="AA5461">
        <v>17</v>
      </c>
      <c r="AB5461">
        <v>100840</v>
      </c>
      <c r="AC5461">
        <v>19</v>
      </c>
      <c r="AD5461">
        <v>100839</v>
      </c>
      <c r="AE5461">
        <v>20</v>
      </c>
      <c r="AF5461">
        <v>202791</v>
      </c>
      <c r="AG5461">
        <v>18</v>
      </c>
      <c r="AH5461" t="e">
        <f>VLOOKUP(AF5461,关卡难度线!B:H,11,0)</f>
        <v>#N/A</v>
      </c>
    </row>
    <row r="5462" spans="14:34">
      <c r="N5462" s="14">
        <v>100838</v>
      </c>
      <c r="O5462">
        <v>11</v>
      </c>
      <c r="P5462">
        <v>100838</v>
      </c>
      <c r="Q5462">
        <v>12</v>
      </c>
      <c r="R5462">
        <v>100840</v>
      </c>
      <c r="S5462">
        <v>13</v>
      </c>
      <c r="T5462">
        <v>100839</v>
      </c>
      <c r="U5462">
        <v>14</v>
      </c>
      <c r="V5462">
        <v>100838</v>
      </c>
      <c r="W5462">
        <v>15</v>
      </c>
      <c r="X5462">
        <v>100838</v>
      </c>
      <c r="Y5462">
        <v>16</v>
      </c>
      <c r="Z5462">
        <v>100840</v>
      </c>
      <c r="AA5462">
        <v>17</v>
      </c>
      <c r="AB5462">
        <v>100838</v>
      </c>
      <c r="AC5462">
        <v>19</v>
      </c>
      <c r="AD5462">
        <v>100838</v>
      </c>
      <c r="AE5462">
        <v>20</v>
      </c>
      <c r="AF5462">
        <v>202792</v>
      </c>
      <c r="AG5462">
        <v>18</v>
      </c>
      <c r="AH5462" t="e">
        <f>VLOOKUP(AF5462,关卡难度线!B:H,11,0)</f>
        <v>#N/A</v>
      </c>
    </row>
    <row r="5463" spans="14:34">
      <c r="N5463" s="14">
        <v>100838</v>
      </c>
      <c r="O5463">
        <v>11</v>
      </c>
      <c r="P5463">
        <v>100840</v>
      </c>
      <c r="Q5463">
        <v>12</v>
      </c>
      <c r="R5463">
        <v>100839</v>
      </c>
      <c r="S5463">
        <v>13</v>
      </c>
      <c r="T5463">
        <v>100838</v>
      </c>
      <c r="U5463">
        <v>14</v>
      </c>
      <c r="V5463">
        <v>100839</v>
      </c>
      <c r="W5463">
        <v>15</v>
      </c>
      <c r="X5463">
        <v>100839</v>
      </c>
      <c r="Y5463">
        <v>16</v>
      </c>
      <c r="Z5463">
        <v>100839</v>
      </c>
      <c r="AA5463">
        <v>17</v>
      </c>
      <c r="AB5463">
        <v>100838</v>
      </c>
      <c r="AC5463">
        <v>19</v>
      </c>
      <c r="AD5463">
        <v>100838</v>
      </c>
      <c r="AE5463">
        <v>20</v>
      </c>
      <c r="AF5463">
        <v>202793</v>
      </c>
      <c r="AG5463">
        <v>18</v>
      </c>
      <c r="AH5463" t="e">
        <f>VLOOKUP(AF5463,关卡难度线!B:H,11,0)</f>
        <v>#N/A</v>
      </c>
    </row>
    <row r="5464" spans="14:34">
      <c r="N5464" s="14">
        <v>100840</v>
      </c>
      <c r="O5464">
        <v>11</v>
      </c>
      <c r="P5464">
        <v>100839</v>
      </c>
      <c r="Q5464">
        <v>12</v>
      </c>
      <c r="R5464">
        <v>100840</v>
      </c>
      <c r="S5464">
        <v>13</v>
      </c>
      <c r="T5464">
        <v>100839</v>
      </c>
      <c r="U5464">
        <v>14</v>
      </c>
      <c r="V5464">
        <v>100839</v>
      </c>
      <c r="W5464">
        <v>15</v>
      </c>
      <c r="X5464">
        <v>100838</v>
      </c>
      <c r="Y5464">
        <v>16</v>
      </c>
      <c r="Z5464">
        <v>100840</v>
      </c>
      <c r="AA5464">
        <v>17</v>
      </c>
      <c r="AB5464">
        <v>100839</v>
      </c>
      <c r="AC5464">
        <v>19</v>
      </c>
      <c r="AD5464">
        <v>100838</v>
      </c>
      <c r="AE5464">
        <v>20</v>
      </c>
      <c r="AF5464">
        <v>202794</v>
      </c>
      <c r="AG5464">
        <v>18</v>
      </c>
      <c r="AH5464" t="e">
        <f>VLOOKUP(AF5464,关卡难度线!B:H,11,0)</f>
        <v>#N/A</v>
      </c>
    </row>
    <row r="5465" spans="14:34">
      <c r="N5465" s="14">
        <v>100839</v>
      </c>
      <c r="O5465">
        <v>11</v>
      </c>
      <c r="P5465">
        <v>100840</v>
      </c>
      <c r="Q5465">
        <v>12</v>
      </c>
      <c r="R5465">
        <v>100840</v>
      </c>
      <c r="S5465">
        <v>13</v>
      </c>
      <c r="T5465">
        <v>100838</v>
      </c>
      <c r="U5465">
        <v>14</v>
      </c>
      <c r="V5465">
        <v>100838</v>
      </c>
      <c r="W5465">
        <v>15</v>
      </c>
      <c r="X5465">
        <v>100839</v>
      </c>
      <c r="Y5465">
        <v>16</v>
      </c>
      <c r="Z5465">
        <v>100840</v>
      </c>
      <c r="AA5465">
        <v>17</v>
      </c>
      <c r="AB5465">
        <v>100838</v>
      </c>
      <c r="AC5465">
        <v>19</v>
      </c>
      <c r="AD5465">
        <v>100839</v>
      </c>
      <c r="AE5465">
        <v>20</v>
      </c>
      <c r="AF5465">
        <v>202795</v>
      </c>
      <c r="AG5465">
        <v>18</v>
      </c>
      <c r="AH5465" t="e">
        <f>VLOOKUP(AF5465,关卡难度线!B:H,11,0)</f>
        <v>#N/A</v>
      </c>
    </row>
    <row r="5466" spans="14:34">
      <c r="N5466" s="14">
        <v>100838</v>
      </c>
      <c r="O5466">
        <v>11</v>
      </c>
      <c r="P5466">
        <v>100840</v>
      </c>
      <c r="Q5466">
        <v>12</v>
      </c>
      <c r="R5466">
        <v>100838</v>
      </c>
      <c r="S5466">
        <v>13</v>
      </c>
      <c r="T5466">
        <v>100840</v>
      </c>
      <c r="U5466">
        <v>14</v>
      </c>
      <c r="V5466">
        <v>100840</v>
      </c>
      <c r="W5466">
        <v>15</v>
      </c>
      <c r="X5466">
        <v>100839</v>
      </c>
      <c r="Y5466">
        <v>16</v>
      </c>
      <c r="Z5466">
        <v>100840</v>
      </c>
      <c r="AA5466">
        <v>17</v>
      </c>
      <c r="AB5466">
        <v>100838</v>
      </c>
      <c r="AC5466">
        <v>19</v>
      </c>
      <c r="AD5466">
        <v>100838</v>
      </c>
      <c r="AE5466">
        <v>20</v>
      </c>
      <c r="AF5466">
        <v>202796</v>
      </c>
      <c r="AG5466">
        <v>18</v>
      </c>
      <c r="AH5466" t="e">
        <f>VLOOKUP(AF5466,关卡难度线!B:H,11,0)</f>
        <v>#N/A</v>
      </c>
    </row>
    <row r="5467" spans="14:34">
      <c r="N5467" s="14">
        <v>100840</v>
      </c>
      <c r="O5467">
        <v>11</v>
      </c>
      <c r="P5467">
        <v>100840</v>
      </c>
      <c r="Q5467">
        <v>12</v>
      </c>
      <c r="R5467">
        <v>100839</v>
      </c>
      <c r="S5467">
        <v>13</v>
      </c>
      <c r="T5467">
        <v>100839</v>
      </c>
      <c r="U5467">
        <v>14</v>
      </c>
      <c r="V5467">
        <v>100839</v>
      </c>
      <c r="W5467">
        <v>15</v>
      </c>
      <c r="X5467">
        <v>100840</v>
      </c>
      <c r="Y5467">
        <v>16</v>
      </c>
      <c r="Z5467">
        <v>100840</v>
      </c>
      <c r="AA5467">
        <v>17</v>
      </c>
      <c r="AB5467">
        <v>100839</v>
      </c>
      <c r="AC5467">
        <v>19</v>
      </c>
      <c r="AD5467">
        <v>100838</v>
      </c>
      <c r="AE5467">
        <v>20</v>
      </c>
      <c r="AF5467">
        <v>202797</v>
      </c>
      <c r="AG5467">
        <v>18</v>
      </c>
      <c r="AH5467" t="e">
        <f>VLOOKUP(AF5467,关卡难度线!B:H,11,0)</f>
        <v>#N/A</v>
      </c>
    </row>
    <row r="5468" spans="14:34">
      <c r="N5468" s="14">
        <v>100838</v>
      </c>
      <c r="O5468">
        <v>11</v>
      </c>
      <c r="P5468">
        <v>100839</v>
      </c>
      <c r="Q5468">
        <v>12</v>
      </c>
      <c r="R5468">
        <v>100840</v>
      </c>
      <c r="S5468">
        <v>13</v>
      </c>
      <c r="T5468">
        <v>100838</v>
      </c>
      <c r="U5468">
        <v>14</v>
      </c>
      <c r="V5468">
        <v>100840</v>
      </c>
      <c r="W5468">
        <v>15</v>
      </c>
      <c r="X5468">
        <v>100838</v>
      </c>
      <c r="Y5468">
        <v>16</v>
      </c>
      <c r="Z5468">
        <v>100838</v>
      </c>
      <c r="AA5468">
        <v>17</v>
      </c>
      <c r="AB5468">
        <v>100838</v>
      </c>
      <c r="AC5468">
        <v>19</v>
      </c>
      <c r="AD5468">
        <v>100840</v>
      </c>
      <c r="AE5468">
        <v>20</v>
      </c>
      <c r="AF5468">
        <v>202798</v>
      </c>
      <c r="AG5468">
        <v>18</v>
      </c>
      <c r="AH5468" t="e">
        <f>VLOOKUP(AF5468,关卡难度线!B:H,11,0)</f>
        <v>#N/A</v>
      </c>
    </row>
    <row r="5469" spans="14:34">
      <c r="N5469" s="14">
        <v>100839</v>
      </c>
      <c r="O5469">
        <v>11</v>
      </c>
      <c r="P5469">
        <v>100839</v>
      </c>
      <c r="Q5469">
        <v>12</v>
      </c>
      <c r="R5469">
        <v>100839</v>
      </c>
      <c r="S5469">
        <v>13</v>
      </c>
      <c r="T5469">
        <v>100838</v>
      </c>
      <c r="U5469">
        <v>14</v>
      </c>
      <c r="V5469">
        <v>100839</v>
      </c>
      <c r="W5469">
        <v>15</v>
      </c>
      <c r="X5469">
        <v>100840</v>
      </c>
      <c r="Y5469">
        <v>16</v>
      </c>
      <c r="Z5469">
        <v>100840</v>
      </c>
      <c r="AA5469">
        <v>17</v>
      </c>
      <c r="AB5469">
        <v>100840</v>
      </c>
      <c r="AC5469">
        <v>19</v>
      </c>
      <c r="AD5469">
        <v>100838</v>
      </c>
      <c r="AE5469">
        <v>20</v>
      </c>
      <c r="AF5469">
        <v>202799</v>
      </c>
      <c r="AG5469">
        <v>18</v>
      </c>
      <c r="AH5469" t="e">
        <f>VLOOKUP(AF5469,关卡难度线!B:H,11,0)</f>
        <v>#N/A</v>
      </c>
    </row>
    <row r="5470" spans="14:34">
      <c r="N5470" s="14">
        <v>100838</v>
      </c>
      <c r="O5470">
        <v>11</v>
      </c>
      <c r="P5470">
        <v>100839</v>
      </c>
      <c r="Q5470">
        <v>12</v>
      </c>
      <c r="R5470">
        <v>100838</v>
      </c>
      <c r="S5470">
        <v>13</v>
      </c>
      <c r="T5470">
        <v>100840</v>
      </c>
      <c r="U5470">
        <v>14</v>
      </c>
      <c r="V5470">
        <v>100840</v>
      </c>
      <c r="W5470">
        <v>15</v>
      </c>
      <c r="X5470">
        <v>100840</v>
      </c>
      <c r="Y5470">
        <v>16</v>
      </c>
      <c r="Z5470">
        <v>100840</v>
      </c>
      <c r="AA5470">
        <v>17</v>
      </c>
      <c r="AB5470">
        <v>100839</v>
      </c>
      <c r="AC5470">
        <v>19</v>
      </c>
      <c r="AD5470">
        <v>100838</v>
      </c>
      <c r="AE5470">
        <v>20</v>
      </c>
      <c r="AF5470">
        <v>202800</v>
      </c>
      <c r="AG5470">
        <v>18</v>
      </c>
      <c r="AH5470" t="e">
        <f>VLOOKUP(AF5470,关卡难度线!B:H,11,0)</f>
        <v>#N/A</v>
      </c>
    </row>
    <row r="5471" spans="14:34">
      <c r="N5471" s="14">
        <v>100839</v>
      </c>
      <c r="O5471">
        <v>11</v>
      </c>
      <c r="P5471">
        <v>100840</v>
      </c>
      <c r="Q5471">
        <v>12</v>
      </c>
      <c r="R5471">
        <v>100839</v>
      </c>
      <c r="S5471">
        <v>13</v>
      </c>
      <c r="T5471">
        <v>100840</v>
      </c>
      <c r="U5471">
        <v>14</v>
      </c>
      <c r="V5471">
        <v>100840</v>
      </c>
      <c r="W5471">
        <v>15</v>
      </c>
      <c r="X5471">
        <v>100840</v>
      </c>
      <c r="Y5471">
        <v>16</v>
      </c>
      <c r="Z5471">
        <v>100839</v>
      </c>
      <c r="AA5471">
        <v>17</v>
      </c>
      <c r="AB5471">
        <v>100840</v>
      </c>
      <c r="AC5471">
        <v>19</v>
      </c>
      <c r="AD5471">
        <v>100839</v>
      </c>
      <c r="AE5471">
        <v>20</v>
      </c>
      <c r="AF5471">
        <v>202791</v>
      </c>
      <c r="AG5471">
        <v>18</v>
      </c>
      <c r="AH5471" t="e">
        <f>VLOOKUP(AF5471,关卡难度线!B:H,11,0)</f>
        <v>#N/A</v>
      </c>
    </row>
    <row r="5472" spans="14:34">
      <c r="N5472" s="14">
        <v>100838</v>
      </c>
      <c r="O5472">
        <v>11</v>
      </c>
      <c r="P5472">
        <v>100838</v>
      </c>
      <c r="Q5472">
        <v>12</v>
      </c>
      <c r="R5472">
        <v>100840</v>
      </c>
      <c r="S5472">
        <v>13</v>
      </c>
      <c r="T5472">
        <v>100839</v>
      </c>
      <c r="U5472">
        <v>14</v>
      </c>
      <c r="V5472">
        <v>100838</v>
      </c>
      <c r="W5472">
        <v>15</v>
      </c>
      <c r="X5472">
        <v>100838</v>
      </c>
      <c r="Y5472">
        <v>16</v>
      </c>
      <c r="Z5472">
        <v>100840</v>
      </c>
      <c r="AA5472">
        <v>17</v>
      </c>
      <c r="AB5472">
        <v>100838</v>
      </c>
      <c r="AC5472">
        <v>19</v>
      </c>
      <c r="AD5472">
        <v>100838</v>
      </c>
      <c r="AE5472">
        <v>20</v>
      </c>
      <c r="AF5472">
        <v>202792</v>
      </c>
      <c r="AG5472">
        <v>18</v>
      </c>
      <c r="AH5472" t="e">
        <f>VLOOKUP(AF5472,关卡难度线!B:H,11,0)</f>
        <v>#N/A</v>
      </c>
    </row>
    <row r="5473" spans="14:34">
      <c r="N5473" s="14">
        <v>100838</v>
      </c>
      <c r="O5473">
        <v>11</v>
      </c>
      <c r="P5473">
        <v>100840</v>
      </c>
      <c r="Q5473">
        <v>12</v>
      </c>
      <c r="R5473">
        <v>100839</v>
      </c>
      <c r="S5473">
        <v>13</v>
      </c>
      <c r="T5473">
        <v>100838</v>
      </c>
      <c r="U5473">
        <v>14</v>
      </c>
      <c r="V5473">
        <v>100839</v>
      </c>
      <c r="W5473">
        <v>15</v>
      </c>
      <c r="X5473">
        <v>100839</v>
      </c>
      <c r="Y5473">
        <v>16</v>
      </c>
      <c r="Z5473">
        <v>100839</v>
      </c>
      <c r="AA5473">
        <v>17</v>
      </c>
      <c r="AB5473">
        <v>100838</v>
      </c>
      <c r="AC5473">
        <v>19</v>
      </c>
      <c r="AD5473">
        <v>100838</v>
      </c>
      <c r="AE5473">
        <v>20</v>
      </c>
      <c r="AF5473">
        <v>202793</v>
      </c>
      <c r="AG5473">
        <v>18</v>
      </c>
      <c r="AH5473" t="e">
        <f>VLOOKUP(AF5473,关卡难度线!B:H,11,0)</f>
        <v>#N/A</v>
      </c>
    </row>
    <row r="5474" spans="14:34">
      <c r="N5474" s="14">
        <v>100840</v>
      </c>
      <c r="O5474">
        <v>11</v>
      </c>
      <c r="P5474">
        <v>100839</v>
      </c>
      <c r="Q5474">
        <v>12</v>
      </c>
      <c r="R5474">
        <v>100840</v>
      </c>
      <c r="S5474">
        <v>13</v>
      </c>
      <c r="T5474">
        <v>100839</v>
      </c>
      <c r="U5474">
        <v>14</v>
      </c>
      <c r="V5474">
        <v>100839</v>
      </c>
      <c r="W5474">
        <v>15</v>
      </c>
      <c r="X5474">
        <v>100838</v>
      </c>
      <c r="Y5474">
        <v>16</v>
      </c>
      <c r="Z5474">
        <v>100840</v>
      </c>
      <c r="AA5474">
        <v>17</v>
      </c>
      <c r="AB5474">
        <v>100839</v>
      </c>
      <c r="AC5474">
        <v>19</v>
      </c>
      <c r="AD5474">
        <v>100838</v>
      </c>
      <c r="AE5474">
        <v>20</v>
      </c>
      <c r="AF5474">
        <v>202794</v>
      </c>
      <c r="AG5474">
        <v>18</v>
      </c>
      <c r="AH5474" t="e">
        <f>VLOOKUP(AF5474,关卡难度线!B:H,11,0)</f>
        <v>#N/A</v>
      </c>
    </row>
    <row r="5475" spans="14:34">
      <c r="N5475" s="14">
        <v>100839</v>
      </c>
      <c r="O5475">
        <v>11</v>
      </c>
      <c r="P5475">
        <v>100840</v>
      </c>
      <c r="Q5475">
        <v>12</v>
      </c>
      <c r="R5475">
        <v>100840</v>
      </c>
      <c r="S5475">
        <v>13</v>
      </c>
      <c r="T5475">
        <v>100838</v>
      </c>
      <c r="U5475">
        <v>14</v>
      </c>
      <c r="V5475">
        <v>100838</v>
      </c>
      <c r="W5475">
        <v>15</v>
      </c>
      <c r="X5475">
        <v>100839</v>
      </c>
      <c r="Y5475">
        <v>16</v>
      </c>
      <c r="Z5475">
        <v>100840</v>
      </c>
      <c r="AA5475">
        <v>17</v>
      </c>
      <c r="AB5475">
        <v>100838</v>
      </c>
      <c r="AC5475">
        <v>19</v>
      </c>
      <c r="AD5475">
        <v>100839</v>
      </c>
      <c r="AE5475">
        <v>20</v>
      </c>
      <c r="AF5475">
        <v>202795</v>
      </c>
      <c r="AG5475">
        <v>18</v>
      </c>
      <c r="AH5475" t="e">
        <f>VLOOKUP(AF5475,关卡难度线!B:H,11,0)</f>
        <v>#N/A</v>
      </c>
    </row>
    <row r="5476" spans="14:34">
      <c r="N5476" s="14">
        <v>100838</v>
      </c>
      <c r="O5476">
        <v>11</v>
      </c>
      <c r="P5476">
        <v>100840</v>
      </c>
      <c r="Q5476">
        <v>12</v>
      </c>
      <c r="R5476">
        <v>100838</v>
      </c>
      <c r="S5476">
        <v>13</v>
      </c>
      <c r="T5476">
        <v>100840</v>
      </c>
      <c r="U5476">
        <v>14</v>
      </c>
      <c r="V5476">
        <v>100840</v>
      </c>
      <c r="W5476">
        <v>15</v>
      </c>
      <c r="X5476">
        <v>100839</v>
      </c>
      <c r="Y5476">
        <v>16</v>
      </c>
      <c r="Z5476">
        <v>100840</v>
      </c>
      <c r="AA5476">
        <v>17</v>
      </c>
      <c r="AB5476">
        <v>100838</v>
      </c>
      <c r="AC5476">
        <v>19</v>
      </c>
      <c r="AD5476">
        <v>100838</v>
      </c>
      <c r="AE5476">
        <v>20</v>
      </c>
      <c r="AF5476">
        <v>202796</v>
      </c>
      <c r="AG5476">
        <v>18</v>
      </c>
      <c r="AH5476" t="e">
        <f>VLOOKUP(AF5476,关卡难度线!B:H,11,0)</f>
        <v>#N/A</v>
      </c>
    </row>
    <row r="5477" spans="14:34">
      <c r="N5477" s="14">
        <v>100840</v>
      </c>
      <c r="O5477">
        <v>11</v>
      </c>
      <c r="P5477">
        <v>100840</v>
      </c>
      <c r="Q5477">
        <v>12</v>
      </c>
      <c r="R5477">
        <v>100839</v>
      </c>
      <c r="S5477">
        <v>13</v>
      </c>
      <c r="T5477">
        <v>100839</v>
      </c>
      <c r="U5477">
        <v>14</v>
      </c>
      <c r="V5477">
        <v>100839</v>
      </c>
      <c r="W5477">
        <v>15</v>
      </c>
      <c r="X5477">
        <v>100840</v>
      </c>
      <c r="Y5477">
        <v>16</v>
      </c>
      <c r="Z5477">
        <v>100840</v>
      </c>
      <c r="AA5477">
        <v>17</v>
      </c>
      <c r="AB5477">
        <v>100839</v>
      </c>
      <c r="AC5477">
        <v>19</v>
      </c>
      <c r="AD5477">
        <v>100838</v>
      </c>
      <c r="AE5477">
        <v>20</v>
      </c>
      <c r="AF5477">
        <v>202797</v>
      </c>
      <c r="AG5477">
        <v>18</v>
      </c>
      <c r="AH5477" t="e">
        <f>VLOOKUP(AF5477,关卡难度线!B:H,11,0)</f>
        <v>#N/A</v>
      </c>
    </row>
    <row r="5478" spans="14:34">
      <c r="N5478" s="14">
        <v>100838</v>
      </c>
      <c r="O5478">
        <v>11</v>
      </c>
      <c r="P5478">
        <v>100839</v>
      </c>
      <c r="Q5478">
        <v>12</v>
      </c>
      <c r="R5478">
        <v>100840</v>
      </c>
      <c r="S5478">
        <v>13</v>
      </c>
      <c r="T5478">
        <v>100838</v>
      </c>
      <c r="U5478">
        <v>14</v>
      </c>
      <c r="V5478">
        <v>100840</v>
      </c>
      <c r="W5478">
        <v>15</v>
      </c>
      <c r="X5478">
        <v>100838</v>
      </c>
      <c r="Y5478">
        <v>16</v>
      </c>
      <c r="Z5478">
        <v>100838</v>
      </c>
      <c r="AA5478">
        <v>17</v>
      </c>
      <c r="AB5478">
        <v>100838</v>
      </c>
      <c r="AC5478">
        <v>19</v>
      </c>
      <c r="AD5478">
        <v>100840</v>
      </c>
      <c r="AE5478">
        <v>20</v>
      </c>
      <c r="AF5478">
        <v>202798</v>
      </c>
      <c r="AG5478">
        <v>18</v>
      </c>
      <c r="AH5478" t="e">
        <f>VLOOKUP(AF5478,关卡难度线!B:H,11,0)</f>
        <v>#N/A</v>
      </c>
    </row>
    <row r="5479" spans="14:34">
      <c r="N5479" s="14">
        <v>100839</v>
      </c>
      <c r="O5479">
        <v>11</v>
      </c>
      <c r="P5479">
        <v>100839</v>
      </c>
      <c r="Q5479">
        <v>12</v>
      </c>
      <c r="R5479">
        <v>100839</v>
      </c>
      <c r="S5479">
        <v>13</v>
      </c>
      <c r="T5479">
        <v>100838</v>
      </c>
      <c r="U5479">
        <v>14</v>
      </c>
      <c r="V5479">
        <v>100839</v>
      </c>
      <c r="W5479">
        <v>15</v>
      </c>
      <c r="X5479">
        <v>100840</v>
      </c>
      <c r="Y5479">
        <v>16</v>
      </c>
      <c r="Z5479">
        <v>100840</v>
      </c>
      <c r="AA5479">
        <v>17</v>
      </c>
      <c r="AB5479">
        <v>100840</v>
      </c>
      <c r="AC5479">
        <v>19</v>
      </c>
      <c r="AD5479">
        <v>100838</v>
      </c>
      <c r="AE5479">
        <v>20</v>
      </c>
      <c r="AF5479">
        <v>202799</v>
      </c>
      <c r="AG5479">
        <v>18</v>
      </c>
      <c r="AH5479" t="e">
        <f>VLOOKUP(AF5479,关卡难度线!B:H,11,0)</f>
        <v>#N/A</v>
      </c>
    </row>
    <row r="5480" spans="14:34">
      <c r="N5480" s="14">
        <v>100838</v>
      </c>
      <c r="O5480">
        <v>11</v>
      </c>
      <c r="P5480">
        <v>100839</v>
      </c>
      <c r="Q5480">
        <v>12</v>
      </c>
      <c r="R5480">
        <v>100838</v>
      </c>
      <c r="S5480">
        <v>13</v>
      </c>
      <c r="T5480">
        <v>100840</v>
      </c>
      <c r="U5480">
        <v>14</v>
      </c>
      <c r="V5480">
        <v>100840</v>
      </c>
      <c r="W5480">
        <v>15</v>
      </c>
      <c r="X5480">
        <v>100840</v>
      </c>
      <c r="Y5480">
        <v>16</v>
      </c>
      <c r="Z5480">
        <v>100840</v>
      </c>
      <c r="AA5480">
        <v>17</v>
      </c>
      <c r="AB5480">
        <v>100839</v>
      </c>
      <c r="AC5480">
        <v>19</v>
      </c>
      <c r="AD5480">
        <v>100838</v>
      </c>
      <c r="AE5480">
        <v>20</v>
      </c>
      <c r="AF5480">
        <v>202800</v>
      </c>
      <c r="AG5480">
        <v>18</v>
      </c>
      <c r="AH5480" t="e">
        <f>VLOOKUP(AF5480,关卡难度线!B:H,11,0)</f>
        <v>#N/A</v>
      </c>
    </row>
    <row r="5481" spans="14:34">
      <c r="N5481" s="14">
        <v>100842</v>
      </c>
      <c r="O5481">
        <v>11</v>
      </c>
      <c r="P5481">
        <v>100841</v>
      </c>
      <c r="Q5481">
        <v>12</v>
      </c>
      <c r="R5481">
        <v>100841</v>
      </c>
      <c r="S5481">
        <v>13</v>
      </c>
      <c r="T5481">
        <v>100841</v>
      </c>
      <c r="U5481">
        <v>14</v>
      </c>
      <c r="V5481">
        <v>100841</v>
      </c>
      <c r="W5481">
        <v>15</v>
      </c>
      <c r="X5481">
        <v>100841</v>
      </c>
      <c r="Y5481">
        <v>16</v>
      </c>
      <c r="Z5481">
        <v>100843</v>
      </c>
      <c r="AA5481">
        <v>17</v>
      </c>
      <c r="AB5481">
        <v>100841</v>
      </c>
      <c r="AC5481">
        <v>19</v>
      </c>
      <c r="AD5481">
        <v>100843</v>
      </c>
      <c r="AE5481">
        <v>20</v>
      </c>
      <c r="AF5481">
        <v>202801</v>
      </c>
      <c r="AG5481">
        <v>18</v>
      </c>
      <c r="AH5481" t="e">
        <f>VLOOKUP(AF5481,关卡难度线!B:H,11,0)</f>
        <v>#N/A</v>
      </c>
    </row>
    <row r="5482" spans="14:34">
      <c r="N5482" s="14">
        <v>100842</v>
      </c>
      <c r="O5482">
        <v>11</v>
      </c>
      <c r="P5482">
        <v>100841</v>
      </c>
      <c r="Q5482">
        <v>12</v>
      </c>
      <c r="R5482">
        <v>100842</v>
      </c>
      <c r="S5482">
        <v>13</v>
      </c>
      <c r="T5482">
        <v>100843</v>
      </c>
      <c r="U5482">
        <v>14</v>
      </c>
      <c r="V5482">
        <v>100842</v>
      </c>
      <c r="W5482">
        <v>15</v>
      </c>
      <c r="X5482">
        <v>100841</v>
      </c>
      <c r="Y5482">
        <v>16</v>
      </c>
      <c r="Z5482">
        <v>100842</v>
      </c>
      <c r="AA5482">
        <v>17</v>
      </c>
      <c r="AB5482">
        <v>100842</v>
      </c>
      <c r="AC5482">
        <v>19</v>
      </c>
      <c r="AD5482">
        <v>100842</v>
      </c>
      <c r="AE5482">
        <v>20</v>
      </c>
      <c r="AF5482">
        <v>202802</v>
      </c>
      <c r="AG5482">
        <v>18</v>
      </c>
      <c r="AH5482" t="e">
        <f>VLOOKUP(AF5482,关卡难度线!B:H,11,0)</f>
        <v>#N/A</v>
      </c>
    </row>
    <row r="5483" spans="14:34">
      <c r="N5483" s="14">
        <v>100843</v>
      </c>
      <c r="O5483">
        <v>11</v>
      </c>
      <c r="P5483">
        <v>100843</v>
      </c>
      <c r="Q5483">
        <v>12</v>
      </c>
      <c r="R5483">
        <v>100841</v>
      </c>
      <c r="S5483">
        <v>13</v>
      </c>
      <c r="T5483">
        <v>100843</v>
      </c>
      <c r="U5483">
        <v>14</v>
      </c>
      <c r="V5483">
        <v>100843</v>
      </c>
      <c r="W5483">
        <v>15</v>
      </c>
      <c r="X5483">
        <v>100842</v>
      </c>
      <c r="Y5483">
        <v>16</v>
      </c>
      <c r="Z5483">
        <v>100843</v>
      </c>
      <c r="AA5483">
        <v>17</v>
      </c>
      <c r="AB5483">
        <v>100843</v>
      </c>
      <c r="AC5483">
        <v>19</v>
      </c>
      <c r="AD5483">
        <v>100842</v>
      </c>
      <c r="AE5483">
        <v>20</v>
      </c>
      <c r="AF5483">
        <v>202803</v>
      </c>
      <c r="AG5483">
        <v>18</v>
      </c>
      <c r="AH5483" t="e">
        <f>VLOOKUP(AF5483,关卡难度线!B:H,11,0)</f>
        <v>#N/A</v>
      </c>
    </row>
    <row r="5484" spans="14:34">
      <c r="N5484" s="14">
        <v>100842</v>
      </c>
      <c r="O5484">
        <v>11</v>
      </c>
      <c r="P5484">
        <v>100843</v>
      </c>
      <c r="Q5484">
        <v>12</v>
      </c>
      <c r="R5484">
        <v>100842</v>
      </c>
      <c r="S5484">
        <v>13</v>
      </c>
      <c r="T5484">
        <v>100841</v>
      </c>
      <c r="U5484">
        <v>14</v>
      </c>
      <c r="V5484">
        <v>100842</v>
      </c>
      <c r="W5484">
        <v>15</v>
      </c>
      <c r="X5484">
        <v>100843</v>
      </c>
      <c r="Y5484">
        <v>16</v>
      </c>
      <c r="Z5484">
        <v>100843</v>
      </c>
      <c r="AA5484">
        <v>17</v>
      </c>
      <c r="AB5484">
        <v>100843</v>
      </c>
      <c r="AC5484">
        <v>19</v>
      </c>
      <c r="AD5484">
        <v>100842</v>
      </c>
      <c r="AE5484">
        <v>20</v>
      </c>
      <c r="AF5484">
        <v>202804</v>
      </c>
      <c r="AG5484">
        <v>18</v>
      </c>
      <c r="AH5484" t="e">
        <f>VLOOKUP(AF5484,关卡难度线!B:H,11,0)</f>
        <v>#N/A</v>
      </c>
    </row>
    <row r="5485" spans="14:34">
      <c r="N5485" s="14">
        <v>100843</v>
      </c>
      <c r="O5485">
        <v>11</v>
      </c>
      <c r="P5485">
        <v>100842</v>
      </c>
      <c r="Q5485">
        <v>12</v>
      </c>
      <c r="R5485">
        <v>100841</v>
      </c>
      <c r="S5485">
        <v>13</v>
      </c>
      <c r="T5485">
        <v>100842</v>
      </c>
      <c r="U5485">
        <v>14</v>
      </c>
      <c r="V5485">
        <v>100842</v>
      </c>
      <c r="W5485">
        <v>15</v>
      </c>
      <c r="X5485">
        <v>100841</v>
      </c>
      <c r="Y5485">
        <v>16</v>
      </c>
      <c r="Z5485">
        <v>100841</v>
      </c>
      <c r="AA5485">
        <v>17</v>
      </c>
      <c r="AB5485">
        <v>100843</v>
      </c>
      <c r="AC5485">
        <v>19</v>
      </c>
      <c r="AD5485">
        <v>100841</v>
      </c>
      <c r="AE5485">
        <v>20</v>
      </c>
      <c r="AF5485">
        <v>202805</v>
      </c>
      <c r="AG5485">
        <v>18</v>
      </c>
      <c r="AH5485" t="e">
        <f>VLOOKUP(AF5485,关卡难度线!B:H,11,0)</f>
        <v>#N/A</v>
      </c>
    </row>
    <row r="5486" spans="14:34">
      <c r="N5486" s="14">
        <v>100841</v>
      </c>
      <c r="O5486">
        <v>11</v>
      </c>
      <c r="P5486">
        <v>100843</v>
      </c>
      <c r="Q5486">
        <v>12</v>
      </c>
      <c r="R5486">
        <v>100841</v>
      </c>
      <c r="S5486">
        <v>13</v>
      </c>
      <c r="T5486">
        <v>100842</v>
      </c>
      <c r="U5486">
        <v>14</v>
      </c>
      <c r="V5486">
        <v>100841</v>
      </c>
      <c r="W5486">
        <v>15</v>
      </c>
      <c r="X5486">
        <v>100843</v>
      </c>
      <c r="Y5486">
        <v>16</v>
      </c>
      <c r="Z5486">
        <v>100841</v>
      </c>
      <c r="AA5486">
        <v>17</v>
      </c>
      <c r="AB5486">
        <v>100843</v>
      </c>
      <c r="AC5486">
        <v>19</v>
      </c>
      <c r="AD5486">
        <v>100843</v>
      </c>
      <c r="AE5486">
        <v>20</v>
      </c>
      <c r="AF5486">
        <v>202806</v>
      </c>
      <c r="AG5486">
        <v>18</v>
      </c>
      <c r="AH5486" t="e">
        <f>VLOOKUP(AF5486,关卡难度线!B:H,11,0)</f>
        <v>#N/A</v>
      </c>
    </row>
    <row r="5487" spans="14:34">
      <c r="N5487" s="14">
        <v>100841</v>
      </c>
      <c r="O5487">
        <v>11</v>
      </c>
      <c r="P5487">
        <v>100841</v>
      </c>
      <c r="Q5487">
        <v>12</v>
      </c>
      <c r="R5487">
        <v>100841</v>
      </c>
      <c r="S5487">
        <v>13</v>
      </c>
      <c r="T5487">
        <v>100841</v>
      </c>
      <c r="U5487">
        <v>14</v>
      </c>
      <c r="V5487">
        <v>100843</v>
      </c>
      <c r="W5487">
        <v>15</v>
      </c>
      <c r="X5487">
        <v>100843</v>
      </c>
      <c r="Y5487">
        <v>16</v>
      </c>
      <c r="Z5487">
        <v>100842</v>
      </c>
      <c r="AA5487">
        <v>17</v>
      </c>
      <c r="AB5487">
        <v>100841</v>
      </c>
      <c r="AC5487">
        <v>19</v>
      </c>
      <c r="AD5487">
        <v>100841</v>
      </c>
      <c r="AE5487">
        <v>20</v>
      </c>
      <c r="AF5487">
        <v>202807</v>
      </c>
      <c r="AG5487">
        <v>18</v>
      </c>
      <c r="AH5487" t="e">
        <f>VLOOKUP(AF5487,关卡难度线!B:H,11,0)</f>
        <v>#N/A</v>
      </c>
    </row>
    <row r="5488" spans="14:34">
      <c r="N5488" s="14">
        <v>100843</v>
      </c>
      <c r="O5488">
        <v>11</v>
      </c>
      <c r="P5488">
        <v>100841</v>
      </c>
      <c r="Q5488">
        <v>12</v>
      </c>
      <c r="R5488">
        <v>100843</v>
      </c>
      <c r="S5488">
        <v>13</v>
      </c>
      <c r="T5488">
        <v>100842</v>
      </c>
      <c r="U5488">
        <v>14</v>
      </c>
      <c r="V5488">
        <v>100843</v>
      </c>
      <c r="W5488">
        <v>15</v>
      </c>
      <c r="X5488">
        <v>100843</v>
      </c>
      <c r="Y5488">
        <v>16</v>
      </c>
      <c r="Z5488">
        <v>100842</v>
      </c>
      <c r="AA5488">
        <v>17</v>
      </c>
      <c r="AB5488">
        <v>100843</v>
      </c>
      <c r="AC5488">
        <v>19</v>
      </c>
      <c r="AD5488">
        <v>100843</v>
      </c>
      <c r="AE5488">
        <v>20</v>
      </c>
      <c r="AF5488">
        <v>202808</v>
      </c>
      <c r="AG5488">
        <v>18</v>
      </c>
      <c r="AH5488" t="e">
        <f>VLOOKUP(AF5488,关卡难度线!B:H,11,0)</f>
        <v>#N/A</v>
      </c>
    </row>
    <row r="5489" spans="14:34">
      <c r="N5489" s="14">
        <v>100841</v>
      </c>
      <c r="O5489">
        <v>11</v>
      </c>
      <c r="P5489">
        <v>100843</v>
      </c>
      <c r="Q5489">
        <v>12</v>
      </c>
      <c r="R5489">
        <v>100842</v>
      </c>
      <c r="S5489">
        <v>13</v>
      </c>
      <c r="T5489">
        <v>100842</v>
      </c>
      <c r="U5489">
        <v>14</v>
      </c>
      <c r="V5489">
        <v>100842</v>
      </c>
      <c r="W5489">
        <v>15</v>
      </c>
      <c r="X5489">
        <v>100843</v>
      </c>
      <c r="Y5489">
        <v>16</v>
      </c>
      <c r="Z5489">
        <v>100841</v>
      </c>
      <c r="AA5489">
        <v>17</v>
      </c>
      <c r="AB5489">
        <v>100841</v>
      </c>
      <c r="AC5489">
        <v>19</v>
      </c>
      <c r="AD5489">
        <v>100842</v>
      </c>
      <c r="AE5489">
        <v>20</v>
      </c>
      <c r="AF5489">
        <v>202809</v>
      </c>
      <c r="AG5489">
        <v>18</v>
      </c>
      <c r="AH5489" t="e">
        <f>VLOOKUP(AF5489,关卡难度线!B:H,11,0)</f>
        <v>#N/A</v>
      </c>
    </row>
    <row r="5490" spans="14:34">
      <c r="N5490" s="14">
        <v>100843</v>
      </c>
      <c r="O5490">
        <v>11</v>
      </c>
      <c r="P5490">
        <v>100841</v>
      </c>
      <c r="Q5490">
        <v>12</v>
      </c>
      <c r="R5490">
        <v>100841</v>
      </c>
      <c r="S5490">
        <v>13</v>
      </c>
      <c r="T5490">
        <v>100842</v>
      </c>
      <c r="U5490">
        <v>14</v>
      </c>
      <c r="V5490">
        <v>100842</v>
      </c>
      <c r="W5490">
        <v>15</v>
      </c>
      <c r="X5490">
        <v>100841</v>
      </c>
      <c r="Y5490">
        <v>16</v>
      </c>
      <c r="Z5490">
        <v>100842</v>
      </c>
      <c r="AA5490">
        <v>17</v>
      </c>
      <c r="AB5490">
        <v>100843</v>
      </c>
      <c r="AC5490">
        <v>19</v>
      </c>
      <c r="AD5490">
        <v>100841</v>
      </c>
      <c r="AE5490">
        <v>20</v>
      </c>
      <c r="AF5490">
        <v>202810</v>
      </c>
      <c r="AG5490">
        <v>18</v>
      </c>
      <c r="AH5490" t="e">
        <f>VLOOKUP(AF5490,关卡难度线!B:H,11,0)</f>
        <v>#N/A</v>
      </c>
    </row>
    <row r="5491" spans="14:34">
      <c r="N5491" s="14">
        <v>100842</v>
      </c>
      <c r="O5491">
        <v>11</v>
      </c>
      <c r="P5491">
        <v>100841</v>
      </c>
      <c r="Q5491">
        <v>12</v>
      </c>
      <c r="R5491">
        <v>100841</v>
      </c>
      <c r="S5491">
        <v>13</v>
      </c>
      <c r="T5491">
        <v>100841</v>
      </c>
      <c r="U5491">
        <v>14</v>
      </c>
      <c r="V5491">
        <v>100841</v>
      </c>
      <c r="W5491">
        <v>15</v>
      </c>
      <c r="X5491">
        <v>100841</v>
      </c>
      <c r="Y5491">
        <v>16</v>
      </c>
      <c r="Z5491">
        <v>100843</v>
      </c>
      <c r="AA5491">
        <v>17</v>
      </c>
      <c r="AB5491">
        <v>100841</v>
      </c>
      <c r="AC5491">
        <v>19</v>
      </c>
      <c r="AD5491">
        <v>100843</v>
      </c>
      <c r="AE5491">
        <v>20</v>
      </c>
      <c r="AF5491">
        <v>202801</v>
      </c>
      <c r="AG5491">
        <v>18</v>
      </c>
      <c r="AH5491" t="e">
        <f>VLOOKUP(AF5491,关卡难度线!B:H,11,0)</f>
        <v>#N/A</v>
      </c>
    </row>
    <row r="5492" spans="14:34">
      <c r="N5492" s="14">
        <v>100842</v>
      </c>
      <c r="O5492">
        <v>11</v>
      </c>
      <c r="P5492">
        <v>100841</v>
      </c>
      <c r="Q5492">
        <v>12</v>
      </c>
      <c r="R5492">
        <v>100842</v>
      </c>
      <c r="S5492">
        <v>13</v>
      </c>
      <c r="T5492">
        <v>100843</v>
      </c>
      <c r="U5492">
        <v>14</v>
      </c>
      <c r="V5492">
        <v>100842</v>
      </c>
      <c r="W5492">
        <v>15</v>
      </c>
      <c r="X5492">
        <v>100841</v>
      </c>
      <c r="Y5492">
        <v>16</v>
      </c>
      <c r="Z5492">
        <v>100842</v>
      </c>
      <c r="AA5492">
        <v>17</v>
      </c>
      <c r="AB5492">
        <v>100842</v>
      </c>
      <c r="AC5492">
        <v>19</v>
      </c>
      <c r="AD5492">
        <v>100842</v>
      </c>
      <c r="AE5492">
        <v>20</v>
      </c>
      <c r="AF5492">
        <v>202802</v>
      </c>
      <c r="AG5492">
        <v>18</v>
      </c>
      <c r="AH5492" t="e">
        <f>VLOOKUP(AF5492,关卡难度线!B:H,11,0)</f>
        <v>#N/A</v>
      </c>
    </row>
    <row r="5493" spans="14:34">
      <c r="N5493" s="14">
        <v>100843</v>
      </c>
      <c r="O5493">
        <v>11</v>
      </c>
      <c r="P5493">
        <v>100843</v>
      </c>
      <c r="Q5493">
        <v>12</v>
      </c>
      <c r="R5493">
        <v>100841</v>
      </c>
      <c r="S5493">
        <v>13</v>
      </c>
      <c r="T5493">
        <v>100843</v>
      </c>
      <c r="U5493">
        <v>14</v>
      </c>
      <c r="V5493">
        <v>100843</v>
      </c>
      <c r="W5493">
        <v>15</v>
      </c>
      <c r="X5493">
        <v>100842</v>
      </c>
      <c r="Y5493">
        <v>16</v>
      </c>
      <c r="Z5493">
        <v>100843</v>
      </c>
      <c r="AA5493">
        <v>17</v>
      </c>
      <c r="AB5493">
        <v>100843</v>
      </c>
      <c r="AC5493">
        <v>19</v>
      </c>
      <c r="AD5493">
        <v>100842</v>
      </c>
      <c r="AE5493">
        <v>20</v>
      </c>
      <c r="AF5493">
        <v>202803</v>
      </c>
      <c r="AG5493">
        <v>18</v>
      </c>
      <c r="AH5493" t="e">
        <f>VLOOKUP(AF5493,关卡难度线!B:H,11,0)</f>
        <v>#N/A</v>
      </c>
    </row>
    <row r="5494" spans="14:34">
      <c r="N5494" s="14">
        <v>100842</v>
      </c>
      <c r="O5494">
        <v>11</v>
      </c>
      <c r="P5494">
        <v>100843</v>
      </c>
      <c r="Q5494">
        <v>12</v>
      </c>
      <c r="R5494">
        <v>100842</v>
      </c>
      <c r="S5494">
        <v>13</v>
      </c>
      <c r="T5494">
        <v>100841</v>
      </c>
      <c r="U5494">
        <v>14</v>
      </c>
      <c r="V5494">
        <v>100842</v>
      </c>
      <c r="W5494">
        <v>15</v>
      </c>
      <c r="X5494">
        <v>100843</v>
      </c>
      <c r="Y5494">
        <v>16</v>
      </c>
      <c r="Z5494">
        <v>100843</v>
      </c>
      <c r="AA5494">
        <v>17</v>
      </c>
      <c r="AB5494">
        <v>100843</v>
      </c>
      <c r="AC5494">
        <v>19</v>
      </c>
      <c r="AD5494">
        <v>100842</v>
      </c>
      <c r="AE5494">
        <v>20</v>
      </c>
      <c r="AF5494">
        <v>202804</v>
      </c>
      <c r="AG5494">
        <v>18</v>
      </c>
      <c r="AH5494" t="e">
        <f>VLOOKUP(AF5494,关卡难度线!B:H,11,0)</f>
        <v>#N/A</v>
      </c>
    </row>
    <row r="5495" spans="14:34">
      <c r="N5495" s="14">
        <v>100843</v>
      </c>
      <c r="O5495">
        <v>11</v>
      </c>
      <c r="P5495">
        <v>100842</v>
      </c>
      <c r="Q5495">
        <v>12</v>
      </c>
      <c r="R5495">
        <v>100841</v>
      </c>
      <c r="S5495">
        <v>13</v>
      </c>
      <c r="T5495">
        <v>100842</v>
      </c>
      <c r="U5495">
        <v>14</v>
      </c>
      <c r="V5495">
        <v>100842</v>
      </c>
      <c r="W5495">
        <v>15</v>
      </c>
      <c r="X5495">
        <v>100841</v>
      </c>
      <c r="Y5495">
        <v>16</v>
      </c>
      <c r="Z5495">
        <v>100841</v>
      </c>
      <c r="AA5495">
        <v>17</v>
      </c>
      <c r="AB5495">
        <v>100843</v>
      </c>
      <c r="AC5495">
        <v>19</v>
      </c>
      <c r="AD5495">
        <v>100841</v>
      </c>
      <c r="AE5495">
        <v>20</v>
      </c>
      <c r="AF5495">
        <v>202805</v>
      </c>
      <c r="AG5495">
        <v>18</v>
      </c>
      <c r="AH5495" t="e">
        <f>VLOOKUP(AF5495,关卡难度线!B:H,11,0)</f>
        <v>#N/A</v>
      </c>
    </row>
    <row r="5496" spans="14:34">
      <c r="N5496" s="14">
        <v>100841</v>
      </c>
      <c r="O5496">
        <v>11</v>
      </c>
      <c r="P5496">
        <v>100843</v>
      </c>
      <c r="Q5496">
        <v>12</v>
      </c>
      <c r="R5496">
        <v>100841</v>
      </c>
      <c r="S5496">
        <v>13</v>
      </c>
      <c r="T5496">
        <v>100842</v>
      </c>
      <c r="U5496">
        <v>14</v>
      </c>
      <c r="V5496">
        <v>100841</v>
      </c>
      <c r="W5496">
        <v>15</v>
      </c>
      <c r="X5496">
        <v>100843</v>
      </c>
      <c r="Y5496">
        <v>16</v>
      </c>
      <c r="Z5496">
        <v>100841</v>
      </c>
      <c r="AA5496">
        <v>17</v>
      </c>
      <c r="AB5496">
        <v>100843</v>
      </c>
      <c r="AC5496">
        <v>19</v>
      </c>
      <c r="AD5496">
        <v>100843</v>
      </c>
      <c r="AE5496">
        <v>20</v>
      </c>
      <c r="AF5496">
        <v>202806</v>
      </c>
      <c r="AG5496">
        <v>18</v>
      </c>
      <c r="AH5496" t="e">
        <f>VLOOKUP(AF5496,关卡难度线!B:H,11,0)</f>
        <v>#N/A</v>
      </c>
    </row>
    <row r="5497" spans="14:34">
      <c r="N5497" s="14">
        <v>100841</v>
      </c>
      <c r="O5497">
        <v>11</v>
      </c>
      <c r="P5497">
        <v>100841</v>
      </c>
      <c r="Q5497">
        <v>12</v>
      </c>
      <c r="R5497">
        <v>100841</v>
      </c>
      <c r="S5497">
        <v>13</v>
      </c>
      <c r="T5497">
        <v>100841</v>
      </c>
      <c r="U5497">
        <v>14</v>
      </c>
      <c r="V5497">
        <v>100843</v>
      </c>
      <c r="W5497">
        <v>15</v>
      </c>
      <c r="X5497">
        <v>100843</v>
      </c>
      <c r="Y5497">
        <v>16</v>
      </c>
      <c r="Z5497">
        <v>100842</v>
      </c>
      <c r="AA5497">
        <v>17</v>
      </c>
      <c r="AB5497">
        <v>100841</v>
      </c>
      <c r="AC5497">
        <v>19</v>
      </c>
      <c r="AD5497">
        <v>100841</v>
      </c>
      <c r="AE5497">
        <v>20</v>
      </c>
      <c r="AF5497">
        <v>202807</v>
      </c>
      <c r="AG5497">
        <v>18</v>
      </c>
      <c r="AH5497" t="e">
        <f>VLOOKUP(AF5497,关卡难度线!B:H,11,0)</f>
        <v>#N/A</v>
      </c>
    </row>
    <row r="5498" spans="14:34">
      <c r="N5498" s="14">
        <v>100843</v>
      </c>
      <c r="O5498">
        <v>11</v>
      </c>
      <c r="P5498">
        <v>100841</v>
      </c>
      <c r="Q5498">
        <v>12</v>
      </c>
      <c r="R5498">
        <v>100843</v>
      </c>
      <c r="S5498">
        <v>13</v>
      </c>
      <c r="T5498">
        <v>100842</v>
      </c>
      <c r="U5498">
        <v>14</v>
      </c>
      <c r="V5498">
        <v>100843</v>
      </c>
      <c r="W5498">
        <v>15</v>
      </c>
      <c r="X5498">
        <v>100843</v>
      </c>
      <c r="Y5498">
        <v>16</v>
      </c>
      <c r="Z5498">
        <v>100842</v>
      </c>
      <c r="AA5498">
        <v>17</v>
      </c>
      <c r="AB5498">
        <v>100843</v>
      </c>
      <c r="AC5498">
        <v>19</v>
      </c>
      <c r="AD5498">
        <v>100843</v>
      </c>
      <c r="AE5498">
        <v>20</v>
      </c>
      <c r="AF5498">
        <v>202808</v>
      </c>
      <c r="AG5498">
        <v>18</v>
      </c>
      <c r="AH5498" t="e">
        <f>VLOOKUP(AF5498,关卡难度线!B:H,11,0)</f>
        <v>#N/A</v>
      </c>
    </row>
    <row r="5499" spans="14:34">
      <c r="N5499" s="14">
        <v>100841</v>
      </c>
      <c r="O5499">
        <v>11</v>
      </c>
      <c r="P5499">
        <v>100843</v>
      </c>
      <c r="Q5499">
        <v>12</v>
      </c>
      <c r="R5499">
        <v>100842</v>
      </c>
      <c r="S5499">
        <v>13</v>
      </c>
      <c r="T5499">
        <v>100842</v>
      </c>
      <c r="U5499">
        <v>14</v>
      </c>
      <c r="V5499">
        <v>100842</v>
      </c>
      <c r="W5499">
        <v>15</v>
      </c>
      <c r="X5499">
        <v>100843</v>
      </c>
      <c r="Y5499">
        <v>16</v>
      </c>
      <c r="Z5499">
        <v>100841</v>
      </c>
      <c r="AA5499">
        <v>17</v>
      </c>
      <c r="AB5499">
        <v>100841</v>
      </c>
      <c r="AC5499">
        <v>19</v>
      </c>
      <c r="AD5499">
        <v>100842</v>
      </c>
      <c r="AE5499">
        <v>20</v>
      </c>
      <c r="AF5499">
        <v>202809</v>
      </c>
      <c r="AG5499">
        <v>18</v>
      </c>
      <c r="AH5499" t="e">
        <f>VLOOKUP(AF5499,关卡难度线!B:H,11,0)</f>
        <v>#N/A</v>
      </c>
    </row>
    <row r="5500" spans="14:34">
      <c r="N5500" s="14">
        <v>100843</v>
      </c>
      <c r="O5500">
        <v>11</v>
      </c>
      <c r="P5500">
        <v>100841</v>
      </c>
      <c r="Q5500">
        <v>12</v>
      </c>
      <c r="R5500">
        <v>100841</v>
      </c>
      <c r="S5500">
        <v>13</v>
      </c>
      <c r="T5500">
        <v>100842</v>
      </c>
      <c r="U5500">
        <v>14</v>
      </c>
      <c r="V5500">
        <v>100842</v>
      </c>
      <c r="W5500">
        <v>15</v>
      </c>
      <c r="X5500">
        <v>100841</v>
      </c>
      <c r="Y5500">
        <v>16</v>
      </c>
      <c r="Z5500">
        <v>100842</v>
      </c>
      <c r="AA5500">
        <v>17</v>
      </c>
      <c r="AB5500">
        <v>100843</v>
      </c>
      <c r="AC5500">
        <v>19</v>
      </c>
      <c r="AD5500">
        <v>100841</v>
      </c>
      <c r="AE5500">
        <v>20</v>
      </c>
      <c r="AF5500">
        <v>202810</v>
      </c>
      <c r="AG5500">
        <v>18</v>
      </c>
      <c r="AH5500" t="e">
        <f>VLOOKUP(AF5500,关卡难度线!B:H,11,0)</f>
        <v>#N/A</v>
      </c>
    </row>
    <row r="5501" spans="14:34">
      <c r="N5501" s="14">
        <v>100844</v>
      </c>
      <c r="O5501">
        <v>11</v>
      </c>
      <c r="P5501">
        <v>100844</v>
      </c>
      <c r="Q5501">
        <v>12</v>
      </c>
      <c r="R5501">
        <v>100844</v>
      </c>
      <c r="S5501">
        <v>13</v>
      </c>
      <c r="T5501">
        <v>100846</v>
      </c>
      <c r="U5501">
        <v>14</v>
      </c>
      <c r="V5501">
        <v>100846</v>
      </c>
      <c r="W5501">
        <v>15</v>
      </c>
      <c r="X5501">
        <v>100845</v>
      </c>
      <c r="Y5501">
        <v>16</v>
      </c>
      <c r="Z5501">
        <v>100844</v>
      </c>
      <c r="AA5501">
        <v>17</v>
      </c>
      <c r="AB5501">
        <v>100844</v>
      </c>
      <c r="AC5501">
        <v>19</v>
      </c>
      <c r="AD5501">
        <v>100845</v>
      </c>
      <c r="AE5501">
        <v>20</v>
      </c>
      <c r="AF5501">
        <v>202811</v>
      </c>
      <c r="AG5501">
        <v>18</v>
      </c>
      <c r="AH5501" t="e">
        <f>VLOOKUP(AF5501,关卡难度线!B:H,11,0)</f>
        <v>#N/A</v>
      </c>
    </row>
    <row r="5502" spans="14:34">
      <c r="N5502" s="14">
        <v>100846</v>
      </c>
      <c r="O5502">
        <v>11</v>
      </c>
      <c r="P5502">
        <v>100845</v>
      </c>
      <c r="Q5502">
        <v>12</v>
      </c>
      <c r="R5502">
        <v>100844</v>
      </c>
      <c r="S5502">
        <v>13</v>
      </c>
      <c r="T5502">
        <v>100844</v>
      </c>
      <c r="U5502">
        <v>14</v>
      </c>
      <c r="V5502">
        <v>100844</v>
      </c>
      <c r="W5502">
        <v>15</v>
      </c>
      <c r="X5502">
        <v>100844</v>
      </c>
      <c r="Y5502">
        <v>16</v>
      </c>
      <c r="Z5502">
        <v>100845</v>
      </c>
      <c r="AA5502">
        <v>17</v>
      </c>
      <c r="AB5502">
        <v>100846</v>
      </c>
      <c r="AC5502">
        <v>19</v>
      </c>
      <c r="AD5502">
        <v>100846</v>
      </c>
      <c r="AE5502">
        <v>20</v>
      </c>
      <c r="AF5502">
        <v>202812</v>
      </c>
      <c r="AG5502">
        <v>18</v>
      </c>
      <c r="AH5502" t="e">
        <f>VLOOKUP(AF5502,关卡难度线!B:H,11,0)</f>
        <v>#N/A</v>
      </c>
    </row>
    <row r="5503" spans="14:34">
      <c r="N5503" s="14">
        <v>100844</v>
      </c>
      <c r="O5503">
        <v>11</v>
      </c>
      <c r="P5503">
        <v>100845</v>
      </c>
      <c r="Q5503">
        <v>12</v>
      </c>
      <c r="R5503">
        <v>100844</v>
      </c>
      <c r="S5503">
        <v>13</v>
      </c>
      <c r="T5503">
        <v>100845</v>
      </c>
      <c r="U5503">
        <v>14</v>
      </c>
      <c r="V5503">
        <v>100844</v>
      </c>
      <c r="W5503">
        <v>15</v>
      </c>
      <c r="X5503">
        <v>100844</v>
      </c>
      <c r="Y5503">
        <v>16</v>
      </c>
      <c r="Z5503">
        <v>100846</v>
      </c>
      <c r="AA5503">
        <v>17</v>
      </c>
      <c r="AB5503">
        <v>100845</v>
      </c>
      <c r="AC5503">
        <v>19</v>
      </c>
      <c r="AD5503">
        <v>100844</v>
      </c>
      <c r="AE5503">
        <v>20</v>
      </c>
      <c r="AF5503">
        <v>202813</v>
      </c>
      <c r="AG5503">
        <v>18</v>
      </c>
      <c r="AH5503" t="e">
        <f>VLOOKUP(AF5503,关卡难度线!B:H,11,0)</f>
        <v>#N/A</v>
      </c>
    </row>
    <row r="5504" spans="14:34">
      <c r="N5504" s="14">
        <v>100844</v>
      </c>
      <c r="O5504">
        <v>11</v>
      </c>
      <c r="P5504">
        <v>100844</v>
      </c>
      <c r="Q5504">
        <v>12</v>
      </c>
      <c r="R5504">
        <v>100846</v>
      </c>
      <c r="S5504">
        <v>13</v>
      </c>
      <c r="T5504">
        <v>100845</v>
      </c>
      <c r="U5504">
        <v>14</v>
      </c>
      <c r="V5504">
        <v>100845</v>
      </c>
      <c r="W5504">
        <v>15</v>
      </c>
      <c r="X5504">
        <v>100844</v>
      </c>
      <c r="Y5504">
        <v>16</v>
      </c>
      <c r="Z5504">
        <v>100845</v>
      </c>
      <c r="AA5504">
        <v>17</v>
      </c>
      <c r="AB5504">
        <v>100844</v>
      </c>
      <c r="AC5504">
        <v>19</v>
      </c>
      <c r="AD5504">
        <v>100844</v>
      </c>
      <c r="AE5504">
        <v>20</v>
      </c>
      <c r="AF5504">
        <v>202814</v>
      </c>
      <c r="AG5504">
        <v>18</v>
      </c>
      <c r="AH5504" t="e">
        <f>VLOOKUP(AF5504,关卡难度线!B:H,11,0)</f>
        <v>#N/A</v>
      </c>
    </row>
    <row r="5505" spans="14:34">
      <c r="N5505" s="14">
        <v>100844</v>
      </c>
      <c r="O5505">
        <v>11</v>
      </c>
      <c r="P5505">
        <v>100844</v>
      </c>
      <c r="Q5505">
        <v>12</v>
      </c>
      <c r="R5505">
        <v>100844</v>
      </c>
      <c r="S5505">
        <v>13</v>
      </c>
      <c r="T5505">
        <v>100846</v>
      </c>
      <c r="U5505">
        <v>14</v>
      </c>
      <c r="V5505">
        <v>100846</v>
      </c>
      <c r="W5505">
        <v>15</v>
      </c>
      <c r="X5505">
        <v>100846</v>
      </c>
      <c r="Y5505">
        <v>16</v>
      </c>
      <c r="Z5505">
        <v>100846</v>
      </c>
      <c r="AA5505">
        <v>17</v>
      </c>
      <c r="AB5505">
        <v>100844</v>
      </c>
      <c r="AC5505">
        <v>19</v>
      </c>
      <c r="AD5505">
        <v>100846</v>
      </c>
      <c r="AE5505">
        <v>20</v>
      </c>
      <c r="AF5505">
        <v>202815</v>
      </c>
      <c r="AG5505">
        <v>18</v>
      </c>
      <c r="AH5505" t="e">
        <f>VLOOKUP(AF5505,关卡难度线!B:H,11,0)</f>
        <v>#N/A</v>
      </c>
    </row>
    <row r="5506" spans="14:34">
      <c r="N5506" s="14">
        <v>100844</v>
      </c>
      <c r="O5506">
        <v>11</v>
      </c>
      <c r="P5506">
        <v>100846</v>
      </c>
      <c r="Q5506">
        <v>12</v>
      </c>
      <c r="R5506">
        <v>100845</v>
      </c>
      <c r="S5506">
        <v>13</v>
      </c>
      <c r="T5506">
        <v>100844</v>
      </c>
      <c r="U5506">
        <v>14</v>
      </c>
      <c r="V5506">
        <v>100846</v>
      </c>
      <c r="W5506">
        <v>15</v>
      </c>
      <c r="X5506">
        <v>100844</v>
      </c>
      <c r="Y5506">
        <v>16</v>
      </c>
      <c r="Z5506">
        <v>100845</v>
      </c>
      <c r="AA5506">
        <v>17</v>
      </c>
      <c r="AB5506">
        <v>100846</v>
      </c>
      <c r="AC5506">
        <v>19</v>
      </c>
      <c r="AD5506">
        <v>100845</v>
      </c>
      <c r="AE5506">
        <v>20</v>
      </c>
      <c r="AF5506">
        <v>202816</v>
      </c>
      <c r="AG5506">
        <v>18</v>
      </c>
      <c r="AH5506" t="e">
        <f>VLOOKUP(AF5506,关卡难度线!B:H,11,0)</f>
        <v>#N/A</v>
      </c>
    </row>
    <row r="5507" spans="14:34">
      <c r="N5507" s="14">
        <v>100846</v>
      </c>
      <c r="O5507">
        <v>11</v>
      </c>
      <c r="P5507">
        <v>100846</v>
      </c>
      <c r="Q5507">
        <v>12</v>
      </c>
      <c r="R5507">
        <v>100846</v>
      </c>
      <c r="S5507">
        <v>13</v>
      </c>
      <c r="T5507">
        <v>100846</v>
      </c>
      <c r="U5507">
        <v>14</v>
      </c>
      <c r="V5507">
        <v>100845</v>
      </c>
      <c r="W5507">
        <v>15</v>
      </c>
      <c r="X5507">
        <v>100844</v>
      </c>
      <c r="Y5507">
        <v>16</v>
      </c>
      <c r="Z5507">
        <v>100845</v>
      </c>
      <c r="AA5507">
        <v>17</v>
      </c>
      <c r="AB5507">
        <v>100846</v>
      </c>
      <c r="AC5507">
        <v>19</v>
      </c>
      <c r="AD5507">
        <v>100845</v>
      </c>
      <c r="AE5507">
        <v>20</v>
      </c>
      <c r="AF5507">
        <v>202817</v>
      </c>
      <c r="AG5507">
        <v>18</v>
      </c>
      <c r="AH5507" t="e">
        <f>VLOOKUP(AF5507,关卡难度线!B:H,11,0)</f>
        <v>#N/A</v>
      </c>
    </row>
    <row r="5508" spans="14:34">
      <c r="N5508" s="14">
        <v>100845</v>
      </c>
      <c r="O5508">
        <v>11</v>
      </c>
      <c r="P5508">
        <v>100844</v>
      </c>
      <c r="Q5508">
        <v>12</v>
      </c>
      <c r="R5508">
        <v>100844</v>
      </c>
      <c r="S5508">
        <v>13</v>
      </c>
      <c r="T5508">
        <v>100845</v>
      </c>
      <c r="U5508">
        <v>14</v>
      </c>
      <c r="V5508">
        <v>100844</v>
      </c>
      <c r="W5508">
        <v>15</v>
      </c>
      <c r="X5508">
        <v>100844</v>
      </c>
      <c r="Y5508">
        <v>16</v>
      </c>
      <c r="Z5508">
        <v>100845</v>
      </c>
      <c r="AA5508">
        <v>17</v>
      </c>
      <c r="AB5508">
        <v>100844</v>
      </c>
      <c r="AC5508">
        <v>19</v>
      </c>
      <c r="AD5508">
        <v>100846</v>
      </c>
      <c r="AE5508">
        <v>20</v>
      </c>
      <c r="AF5508">
        <v>202818</v>
      </c>
      <c r="AG5508">
        <v>18</v>
      </c>
      <c r="AH5508" t="e">
        <f>VLOOKUP(AF5508,关卡难度线!B:H,11,0)</f>
        <v>#N/A</v>
      </c>
    </row>
    <row r="5509" spans="14:34">
      <c r="N5509" s="14">
        <v>100846</v>
      </c>
      <c r="O5509">
        <v>11</v>
      </c>
      <c r="P5509">
        <v>100845</v>
      </c>
      <c r="Q5509">
        <v>12</v>
      </c>
      <c r="R5509">
        <v>100846</v>
      </c>
      <c r="S5509">
        <v>13</v>
      </c>
      <c r="T5509">
        <v>100844</v>
      </c>
      <c r="U5509">
        <v>14</v>
      </c>
      <c r="V5509">
        <v>100846</v>
      </c>
      <c r="W5509">
        <v>15</v>
      </c>
      <c r="X5509">
        <v>100845</v>
      </c>
      <c r="Y5509">
        <v>16</v>
      </c>
      <c r="Z5509">
        <v>100845</v>
      </c>
      <c r="AA5509">
        <v>17</v>
      </c>
      <c r="AB5509">
        <v>100844</v>
      </c>
      <c r="AC5509">
        <v>19</v>
      </c>
      <c r="AD5509">
        <v>100844</v>
      </c>
      <c r="AE5509">
        <v>20</v>
      </c>
      <c r="AF5509">
        <v>202819</v>
      </c>
      <c r="AG5509">
        <v>18</v>
      </c>
      <c r="AH5509" t="e">
        <f>VLOOKUP(AF5509,关卡难度线!B:H,11,0)</f>
        <v>#N/A</v>
      </c>
    </row>
    <row r="5510" spans="14:34">
      <c r="N5510" s="14">
        <v>100844</v>
      </c>
      <c r="O5510">
        <v>11</v>
      </c>
      <c r="P5510">
        <v>100844</v>
      </c>
      <c r="Q5510">
        <v>12</v>
      </c>
      <c r="R5510">
        <v>100844</v>
      </c>
      <c r="S5510">
        <v>13</v>
      </c>
      <c r="T5510">
        <v>100845</v>
      </c>
      <c r="U5510">
        <v>14</v>
      </c>
      <c r="V5510">
        <v>100846</v>
      </c>
      <c r="W5510">
        <v>15</v>
      </c>
      <c r="X5510">
        <v>100844</v>
      </c>
      <c r="Y5510">
        <v>16</v>
      </c>
      <c r="Z5510">
        <v>100844</v>
      </c>
      <c r="AA5510">
        <v>17</v>
      </c>
      <c r="AB5510">
        <v>100846</v>
      </c>
      <c r="AC5510">
        <v>19</v>
      </c>
      <c r="AD5510">
        <v>100846</v>
      </c>
      <c r="AE5510">
        <v>20</v>
      </c>
      <c r="AF5510">
        <v>202820</v>
      </c>
      <c r="AG5510">
        <v>18</v>
      </c>
      <c r="AH5510" t="e">
        <f>VLOOKUP(AF5510,关卡难度线!B:H,11,0)</f>
        <v>#N/A</v>
      </c>
    </row>
    <row r="5511" spans="14:34">
      <c r="N5511" s="14">
        <v>100844</v>
      </c>
      <c r="O5511">
        <v>11</v>
      </c>
      <c r="P5511">
        <v>100844</v>
      </c>
      <c r="Q5511">
        <v>12</v>
      </c>
      <c r="R5511">
        <v>100844</v>
      </c>
      <c r="S5511">
        <v>13</v>
      </c>
      <c r="T5511">
        <v>100846</v>
      </c>
      <c r="U5511">
        <v>14</v>
      </c>
      <c r="V5511">
        <v>100846</v>
      </c>
      <c r="W5511">
        <v>15</v>
      </c>
      <c r="X5511">
        <v>100845</v>
      </c>
      <c r="Y5511">
        <v>16</v>
      </c>
      <c r="Z5511">
        <v>100844</v>
      </c>
      <c r="AA5511">
        <v>17</v>
      </c>
      <c r="AB5511">
        <v>100844</v>
      </c>
      <c r="AC5511">
        <v>19</v>
      </c>
      <c r="AD5511">
        <v>100845</v>
      </c>
      <c r="AE5511">
        <v>20</v>
      </c>
      <c r="AF5511">
        <v>202811</v>
      </c>
      <c r="AG5511">
        <v>18</v>
      </c>
      <c r="AH5511" t="e">
        <f>VLOOKUP(AF5511,关卡难度线!B:H,11,0)</f>
        <v>#N/A</v>
      </c>
    </row>
    <row r="5512" spans="14:34">
      <c r="N5512" s="14">
        <v>100846</v>
      </c>
      <c r="O5512">
        <v>11</v>
      </c>
      <c r="P5512">
        <v>100845</v>
      </c>
      <c r="Q5512">
        <v>12</v>
      </c>
      <c r="R5512">
        <v>100844</v>
      </c>
      <c r="S5512">
        <v>13</v>
      </c>
      <c r="T5512">
        <v>100844</v>
      </c>
      <c r="U5512">
        <v>14</v>
      </c>
      <c r="V5512">
        <v>100844</v>
      </c>
      <c r="W5512">
        <v>15</v>
      </c>
      <c r="X5512">
        <v>100844</v>
      </c>
      <c r="Y5512">
        <v>16</v>
      </c>
      <c r="Z5512">
        <v>100845</v>
      </c>
      <c r="AA5512">
        <v>17</v>
      </c>
      <c r="AB5512">
        <v>100846</v>
      </c>
      <c r="AC5512">
        <v>19</v>
      </c>
      <c r="AD5512">
        <v>100846</v>
      </c>
      <c r="AE5512">
        <v>20</v>
      </c>
      <c r="AF5512">
        <v>202812</v>
      </c>
      <c r="AG5512">
        <v>18</v>
      </c>
      <c r="AH5512" t="e">
        <f>VLOOKUP(AF5512,关卡难度线!B:H,11,0)</f>
        <v>#N/A</v>
      </c>
    </row>
    <row r="5513" spans="14:34">
      <c r="N5513" s="14">
        <v>100844</v>
      </c>
      <c r="O5513">
        <v>11</v>
      </c>
      <c r="P5513">
        <v>100845</v>
      </c>
      <c r="Q5513">
        <v>12</v>
      </c>
      <c r="R5513">
        <v>100844</v>
      </c>
      <c r="S5513">
        <v>13</v>
      </c>
      <c r="T5513">
        <v>100845</v>
      </c>
      <c r="U5513">
        <v>14</v>
      </c>
      <c r="V5513">
        <v>100844</v>
      </c>
      <c r="W5513">
        <v>15</v>
      </c>
      <c r="X5513">
        <v>100844</v>
      </c>
      <c r="Y5513">
        <v>16</v>
      </c>
      <c r="Z5513">
        <v>100846</v>
      </c>
      <c r="AA5513">
        <v>17</v>
      </c>
      <c r="AB5513">
        <v>100845</v>
      </c>
      <c r="AC5513">
        <v>19</v>
      </c>
      <c r="AD5513">
        <v>100844</v>
      </c>
      <c r="AE5513">
        <v>20</v>
      </c>
      <c r="AF5513">
        <v>202813</v>
      </c>
      <c r="AG5513">
        <v>18</v>
      </c>
      <c r="AH5513" t="e">
        <f>VLOOKUP(AF5513,关卡难度线!B:H,11,0)</f>
        <v>#N/A</v>
      </c>
    </row>
    <row r="5514" spans="14:34">
      <c r="N5514" s="14">
        <v>100844</v>
      </c>
      <c r="O5514">
        <v>11</v>
      </c>
      <c r="P5514">
        <v>100844</v>
      </c>
      <c r="Q5514">
        <v>12</v>
      </c>
      <c r="R5514">
        <v>100846</v>
      </c>
      <c r="S5514">
        <v>13</v>
      </c>
      <c r="T5514">
        <v>100845</v>
      </c>
      <c r="U5514">
        <v>14</v>
      </c>
      <c r="V5514">
        <v>100845</v>
      </c>
      <c r="W5514">
        <v>15</v>
      </c>
      <c r="X5514">
        <v>100844</v>
      </c>
      <c r="Y5514">
        <v>16</v>
      </c>
      <c r="Z5514">
        <v>100845</v>
      </c>
      <c r="AA5514">
        <v>17</v>
      </c>
      <c r="AB5514">
        <v>100844</v>
      </c>
      <c r="AC5514">
        <v>19</v>
      </c>
      <c r="AD5514">
        <v>100844</v>
      </c>
      <c r="AE5514">
        <v>20</v>
      </c>
      <c r="AF5514">
        <v>202814</v>
      </c>
      <c r="AG5514">
        <v>18</v>
      </c>
      <c r="AH5514" t="e">
        <f>VLOOKUP(AF5514,关卡难度线!B:H,11,0)</f>
        <v>#N/A</v>
      </c>
    </row>
    <row r="5515" spans="14:34">
      <c r="N5515" s="14">
        <v>100844</v>
      </c>
      <c r="O5515">
        <v>11</v>
      </c>
      <c r="P5515">
        <v>100844</v>
      </c>
      <c r="Q5515">
        <v>12</v>
      </c>
      <c r="R5515">
        <v>100844</v>
      </c>
      <c r="S5515">
        <v>13</v>
      </c>
      <c r="T5515">
        <v>100846</v>
      </c>
      <c r="U5515">
        <v>14</v>
      </c>
      <c r="V5515">
        <v>100846</v>
      </c>
      <c r="W5515">
        <v>15</v>
      </c>
      <c r="X5515">
        <v>100846</v>
      </c>
      <c r="Y5515">
        <v>16</v>
      </c>
      <c r="Z5515">
        <v>100846</v>
      </c>
      <c r="AA5515">
        <v>17</v>
      </c>
      <c r="AB5515">
        <v>100844</v>
      </c>
      <c r="AC5515">
        <v>19</v>
      </c>
      <c r="AD5515">
        <v>100846</v>
      </c>
      <c r="AE5515">
        <v>20</v>
      </c>
      <c r="AF5515">
        <v>202815</v>
      </c>
      <c r="AG5515">
        <v>18</v>
      </c>
      <c r="AH5515" t="e">
        <f>VLOOKUP(AF5515,关卡难度线!B:H,11,0)</f>
        <v>#N/A</v>
      </c>
    </row>
    <row r="5516" spans="14:34">
      <c r="N5516" s="14">
        <v>100844</v>
      </c>
      <c r="O5516">
        <v>11</v>
      </c>
      <c r="P5516">
        <v>100846</v>
      </c>
      <c r="Q5516">
        <v>12</v>
      </c>
      <c r="R5516">
        <v>100845</v>
      </c>
      <c r="S5516">
        <v>13</v>
      </c>
      <c r="T5516">
        <v>100844</v>
      </c>
      <c r="U5516">
        <v>14</v>
      </c>
      <c r="V5516">
        <v>100846</v>
      </c>
      <c r="W5516">
        <v>15</v>
      </c>
      <c r="X5516">
        <v>100844</v>
      </c>
      <c r="Y5516">
        <v>16</v>
      </c>
      <c r="Z5516">
        <v>100845</v>
      </c>
      <c r="AA5516">
        <v>17</v>
      </c>
      <c r="AB5516">
        <v>100846</v>
      </c>
      <c r="AC5516">
        <v>19</v>
      </c>
      <c r="AD5516">
        <v>100845</v>
      </c>
      <c r="AE5516">
        <v>20</v>
      </c>
      <c r="AF5516">
        <v>202816</v>
      </c>
      <c r="AG5516">
        <v>18</v>
      </c>
      <c r="AH5516" t="e">
        <f>VLOOKUP(AF5516,关卡难度线!B:H,11,0)</f>
        <v>#N/A</v>
      </c>
    </row>
    <row r="5517" spans="14:34">
      <c r="N5517" s="14">
        <v>100846</v>
      </c>
      <c r="O5517">
        <v>11</v>
      </c>
      <c r="P5517">
        <v>100846</v>
      </c>
      <c r="Q5517">
        <v>12</v>
      </c>
      <c r="R5517">
        <v>100846</v>
      </c>
      <c r="S5517">
        <v>13</v>
      </c>
      <c r="T5517">
        <v>100846</v>
      </c>
      <c r="U5517">
        <v>14</v>
      </c>
      <c r="V5517">
        <v>100845</v>
      </c>
      <c r="W5517">
        <v>15</v>
      </c>
      <c r="X5517">
        <v>100844</v>
      </c>
      <c r="Y5517">
        <v>16</v>
      </c>
      <c r="Z5517">
        <v>100845</v>
      </c>
      <c r="AA5517">
        <v>17</v>
      </c>
      <c r="AB5517">
        <v>100846</v>
      </c>
      <c r="AC5517">
        <v>19</v>
      </c>
      <c r="AD5517">
        <v>100845</v>
      </c>
      <c r="AE5517">
        <v>20</v>
      </c>
      <c r="AF5517">
        <v>202817</v>
      </c>
      <c r="AG5517">
        <v>18</v>
      </c>
      <c r="AH5517" t="e">
        <f>VLOOKUP(AF5517,关卡难度线!B:H,11,0)</f>
        <v>#N/A</v>
      </c>
    </row>
    <row r="5518" spans="14:34">
      <c r="N5518" s="14">
        <v>100845</v>
      </c>
      <c r="O5518">
        <v>11</v>
      </c>
      <c r="P5518">
        <v>100844</v>
      </c>
      <c r="Q5518">
        <v>12</v>
      </c>
      <c r="R5518">
        <v>100844</v>
      </c>
      <c r="S5518">
        <v>13</v>
      </c>
      <c r="T5518">
        <v>100845</v>
      </c>
      <c r="U5518">
        <v>14</v>
      </c>
      <c r="V5518">
        <v>100844</v>
      </c>
      <c r="W5518">
        <v>15</v>
      </c>
      <c r="X5518">
        <v>100844</v>
      </c>
      <c r="Y5518">
        <v>16</v>
      </c>
      <c r="Z5518">
        <v>100845</v>
      </c>
      <c r="AA5518">
        <v>17</v>
      </c>
      <c r="AB5518">
        <v>100844</v>
      </c>
      <c r="AC5518">
        <v>19</v>
      </c>
      <c r="AD5518">
        <v>100846</v>
      </c>
      <c r="AE5518">
        <v>20</v>
      </c>
      <c r="AF5518">
        <v>202818</v>
      </c>
      <c r="AG5518">
        <v>18</v>
      </c>
      <c r="AH5518" t="e">
        <f>VLOOKUP(AF5518,关卡难度线!B:H,11,0)</f>
        <v>#N/A</v>
      </c>
    </row>
    <row r="5519" spans="14:34">
      <c r="N5519" s="14">
        <v>100846</v>
      </c>
      <c r="O5519">
        <v>11</v>
      </c>
      <c r="P5519">
        <v>100845</v>
      </c>
      <c r="Q5519">
        <v>12</v>
      </c>
      <c r="R5519">
        <v>100846</v>
      </c>
      <c r="S5519">
        <v>13</v>
      </c>
      <c r="T5519">
        <v>100844</v>
      </c>
      <c r="U5519">
        <v>14</v>
      </c>
      <c r="V5519">
        <v>100846</v>
      </c>
      <c r="W5519">
        <v>15</v>
      </c>
      <c r="X5519">
        <v>100845</v>
      </c>
      <c r="Y5519">
        <v>16</v>
      </c>
      <c r="Z5519">
        <v>100845</v>
      </c>
      <c r="AA5519">
        <v>17</v>
      </c>
      <c r="AB5519">
        <v>100844</v>
      </c>
      <c r="AC5519">
        <v>19</v>
      </c>
      <c r="AD5519">
        <v>100844</v>
      </c>
      <c r="AE5519">
        <v>20</v>
      </c>
      <c r="AF5519">
        <v>202819</v>
      </c>
      <c r="AG5519">
        <v>18</v>
      </c>
      <c r="AH5519" t="e">
        <f>VLOOKUP(AF5519,关卡难度线!B:H,11,0)</f>
        <v>#N/A</v>
      </c>
    </row>
    <row r="5520" spans="14:34">
      <c r="N5520" s="14">
        <v>100844</v>
      </c>
      <c r="O5520">
        <v>11</v>
      </c>
      <c r="P5520">
        <v>100844</v>
      </c>
      <c r="Q5520">
        <v>12</v>
      </c>
      <c r="R5520">
        <v>100844</v>
      </c>
      <c r="S5520">
        <v>13</v>
      </c>
      <c r="T5520">
        <v>100845</v>
      </c>
      <c r="U5520">
        <v>14</v>
      </c>
      <c r="V5520">
        <v>100846</v>
      </c>
      <c r="W5520">
        <v>15</v>
      </c>
      <c r="X5520">
        <v>100844</v>
      </c>
      <c r="Y5520">
        <v>16</v>
      </c>
      <c r="Z5520">
        <v>100844</v>
      </c>
      <c r="AA5520">
        <v>17</v>
      </c>
      <c r="AB5520">
        <v>100846</v>
      </c>
      <c r="AC5520">
        <v>19</v>
      </c>
      <c r="AD5520">
        <v>100846</v>
      </c>
      <c r="AE5520">
        <v>20</v>
      </c>
      <c r="AF5520">
        <v>202820</v>
      </c>
      <c r="AG5520">
        <v>18</v>
      </c>
      <c r="AH5520" t="e">
        <f>VLOOKUP(AF5520,关卡难度线!B:H,11,0)</f>
        <v>#N/A</v>
      </c>
    </row>
    <row r="5521" spans="14:34">
      <c r="N5521" s="14">
        <v>100847</v>
      </c>
      <c r="O5521">
        <v>11</v>
      </c>
      <c r="P5521">
        <v>100848</v>
      </c>
      <c r="Q5521">
        <v>12</v>
      </c>
      <c r="R5521">
        <v>100848</v>
      </c>
      <c r="S5521">
        <v>13</v>
      </c>
      <c r="T5521">
        <v>100849</v>
      </c>
      <c r="U5521">
        <v>14</v>
      </c>
      <c r="V5521">
        <v>100849</v>
      </c>
      <c r="W5521">
        <v>15</v>
      </c>
      <c r="X5521">
        <v>100848</v>
      </c>
      <c r="Y5521">
        <v>16</v>
      </c>
      <c r="Z5521">
        <v>100849</v>
      </c>
      <c r="AA5521">
        <v>17</v>
      </c>
      <c r="AB5521">
        <v>100849</v>
      </c>
      <c r="AC5521">
        <v>19</v>
      </c>
      <c r="AD5521">
        <v>100849</v>
      </c>
      <c r="AE5521">
        <v>20</v>
      </c>
      <c r="AF5521">
        <v>202821</v>
      </c>
      <c r="AG5521">
        <v>18</v>
      </c>
      <c r="AH5521" t="e">
        <f>VLOOKUP(AF5521,关卡难度线!B:H,11,0)</f>
        <v>#N/A</v>
      </c>
    </row>
    <row r="5522" spans="14:34">
      <c r="N5522" s="14">
        <v>100849</v>
      </c>
      <c r="O5522">
        <v>11</v>
      </c>
      <c r="P5522">
        <v>100848</v>
      </c>
      <c r="Q5522">
        <v>12</v>
      </c>
      <c r="R5522">
        <v>100847</v>
      </c>
      <c r="S5522">
        <v>13</v>
      </c>
      <c r="T5522">
        <v>100849</v>
      </c>
      <c r="U5522">
        <v>14</v>
      </c>
      <c r="V5522">
        <v>100849</v>
      </c>
      <c r="W5522">
        <v>15</v>
      </c>
      <c r="X5522">
        <v>100847</v>
      </c>
      <c r="Y5522">
        <v>16</v>
      </c>
      <c r="Z5522">
        <v>100849</v>
      </c>
      <c r="AA5522">
        <v>17</v>
      </c>
      <c r="AB5522">
        <v>100847</v>
      </c>
      <c r="AC5522">
        <v>19</v>
      </c>
      <c r="AD5522">
        <v>100848</v>
      </c>
      <c r="AE5522">
        <v>20</v>
      </c>
      <c r="AF5522">
        <v>202822</v>
      </c>
      <c r="AG5522">
        <v>18</v>
      </c>
      <c r="AH5522" t="e">
        <f>VLOOKUP(AF5522,关卡难度线!B:H,11,0)</f>
        <v>#N/A</v>
      </c>
    </row>
    <row r="5523" spans="14:34">
      <c r="N5523" s="14">
        <v>100849</v>
      </c>
      <c r="O5523">
        <v>11</v>
      </c>
      <c r="P5523">
        <v>100848</v>
      </c>
      <c r="Q5523">
        <v>12</v>
      </c>
      <c r="R5523">
        <v>100849</v>
      </c>
      <c r="S5523">
        <v>13</v>
      </c>
      <c r="T5523">
        <v>100847</v>
      </c>
      <c r="U5523">
        <v>14</v>
      </c>
      <c r="V5523">
        <v>100847</v>
      </c>
      <c r="W5523">
        <v>15</v>
      </c>
      <c r="X5523">
        <v>100847</v>
      </c>
      <c r="Y5523">
        <v>16</v>
      </c>
      <c r="Z5523">
        <v>100847</v>
      </c>
      <c r="AA5523">
        <v>17</v>
      </c>
      <c r="AB5523">
        <v>100848</v>
      </c>
      <c r="AC5523">
        <v>19</v>
      </c>
      <c r="AD5523">
        <v>100849</v>
      </c>
      <c r="AE5523">
        <v>20</v>
      </c>
      <c r="AF5523">
        <v>202823</v>
      </c>
      <c r="AG5523">
        <v>18</v>
      </c>
      <c r="AH5523" t="e">
        <f>VLOOKUP(AF5523,关卡难度线!B:H,11,0)</f>
        <v>#N/A</v>
      </c>
    </row>
    <row r="5524" spans="14:34">
      <c r="N5524" s="14">
        <v>100849</v>
      </c>
      <c r="O5524">
        <v>11</v>
      </c>
      <c r="P5524">
        <v>100849</v>
      </c>
      <c r="Q5524">
        <v>12</v>
      </c>
      <c r="R5524">
        <v>100848</v>
      </c>
      <c r="S5524">
        <v>13</v>
      </c>
      <c r="T5524">
        <v>100847</v>
      </c>
      <c r="U5524">
        <v>14</v>
      </c>
      <c r="V5524">
        <v>100847</v>
      </c>
      <c r="W5524">
        <v>15</v>
      </c>
      <c r="X5524">
        <v>100847</v>
      </c>
      <c r="Y5524">
        <v>16</v>
      </c>
      <c r="Z5524">
        <v>100849</v>
      </c>
      <c r="AA5524">
        <v>17</v>
      </c>
      <c r="AB5524">
        <v>100847</v>
      </c>
      <c r="AC5524">
        <v>19</v>
      </c>
      <c r="AD5524">
        <v>100848</v>
      </c>
      <c r="AE5524">
        <v>20</v>
      </c>
      <c r="AF5524">
        <v>202824</v>
      </c>
      <c r="AG5524">
        <v>18</v>
      </c>
      <c r="AH5524" t="e">
        <f>VLOOKUP(AF5524,关卡难度线!B:H,11,0)</f>
        <v>#N/A</v>
      </c>
    </row>
    <row r="5525" spans="14:34">
      <c r="N5525" s="14">
        <v>100847</v>
      </c>
      <c r="O5525">
        <v>11</v>
      </c>
      <c r="P5525">
        <v>100848</v>
      </c>
      <c r="Q5525">
        <v>12</v>
      </c>
      <c r="R5525">
        <v>100849</v>
      </c>
      <c r="S5525">
        <v>13</v>
      </c>
      <c r="T5525">
        <v>100848</v>
      </c>
      <c r="U5525">
        <v>14</v>
      </c>
      <c r="V5525">
        <v>100848</v>
      </c>
      <c r="W5525">
        <v>15</v>
      </c>
      <c r="X5525">
        <v>100848</v>
      </c>
      <c r="Y5525">
        <v>16</v>
      </c>
      <c r="Z5525">
        <v>100847</v>
      </c>
      <c r="AA5525">
        <v>17</v>
      </c>
      <c r="AB5525">
        <v>100847</v>
      </c>
      <c r="AC5525">
        <v>19</v>
      </c>
      <c r="AD5525">
        <v>100847</v>
      </c>
      <c r="AE5525">
        <v>20</v>
      </c>
      <c r="AF5525">
        <v>202825</v>
      </c>
      <c r="AG5525">
        <v>18</v>
      </c>
      <c r="AH5525" t="e">
        <f>VLOOKUP(AF5525,关卡难度线!B:H,11,0)</f>
        <v>#N/A</v>
      </c>
    </row>
    <row r="5526" spans="14:34">
      <c r="N5526" s="14">
        <v>100848</v>
      </c>
      <c r="O5526">
        <v>11</v>
      </c>
      <c r="P5526">
        <v>100847</v>
      </c>
      <c r="Q5526">
        <v>12</v>
      </c>
      <c r="R5526">
        <v>100847</v>
      </c>
      <c r="S5526">
        <v>13</v>
      </c>
      <c r="T5526">
        <v>100848</v>
      </c>
      <c r="U5526">
        <v>14</v>
      </c>
      <c r="V5526">
        <v>100848</v>
      </c>
      <c r="W5526">
        <v>15</v>
      </c>
      <c r="X5526">
        <v>100847</v>
      </c>
      <c r="Y5526">
        <v>16</v>
      </c>
      <c r="Z5526">
        <v>100849</v>
      </c>
      <c r="AA5526">
        <v>17</v>
      </c>
      <c r="AB5526">
        <v>100849</v>
      </c>
      <c r="AC5526">
        <v>19</v>
      </c>
      <c r="AD5526">
        <v>100847</v>
      </c>
      <c r="AE5526">
        <v>20</v>
      </c>
      <c r="AF5526">
        <v>202826</v>
      </c>
      <c r="AG5526">
        <v>18</v>
      </c>
      <c r="AH5526" t="e">
        <f>VLOOKUP(AF5526,关卡难度线!B:H,11,0)</f>
        <v>#N/A</v>
      </c>
    </row>
    <row r="5527" spans="14:34">
      <c r="N5527" s="14">
        <v>100849</v>
      </c>
      <c r="O5527">
        <v>11</v>
      </c>
      <c r="P5527">
        <v>100849</v>
      </c>
      <c r="Q5527">
        <v>12</v>
      </c>
      <c r="R5527">
        <v>100848</v>
      </c>
      <c r="S5527">
        <v>13</v>
      </c>
      <c r="T5527">
        <v>100849</v>
      </c>
      <c r="U5527">
        <v>14</v>
      </c>
      <c r="V5527">
        <v>100849</v>
      </c>
      <c r="W5527">
        <v>15</v>
      </c>
      <c r="X5527">
        <v>100848</v>
      </c>
      <c r="Y5527">
        <v>16</v>
      </c>
      <c r="Z5527">
        <v>100849</v>
      </c>
      <c r="AA5527">
        <v>17</v>
      </c>
      <c r="AB5527">
        <v>100847</v>
      </c>
      <c r="AC5527">
        <v>19</v>
      </c>
      <c r="AD5527">
        <v>100847</v>
      </c>
      <c r="AE5527">
        <v>20</v>
      </c>
      <c r="AF5527">
        <v>202827</v>
      </c>
      <c r="AG5527">
        <v>18</v>
      </c>
      <c r="AH5527" t="e">
        <f>VLOOKUP(AF5527,关卡难度线!B:H,11,0)</f>
        <v>#N/A</v>
      </c>
    </row>
    <row r="5528" spans="14:34">
      <c r="N5528" s="14">
        <v>100847</v>
      </c>
      <c r="O5528">
        <v>11</v>
      </c>
      <c r="P5528">
        <v>100848</v>
      </c>
      <c r="Q5528">
        <v>12</v>
      </c>
      <c r="R5528">
        <v>100849</v>
      </c>
      <c r="S5528">
        <v>13</v>
      </c>
      <c r="T5528">
        <v>100848</v>
      </c>
      <c r="U5528">
        <v>14</v>
      </c>
      <c r="V5528">
        <v>100849</v>
      </c>
      <c r="W5528">
        <v>15</v>
      </c>
      <c r="X5528">
        <v>100847</v>
      </c>
      <c r="Y5528">
        <v>16</v>
      </c>
      <c r="Z5528">
        <v>100848</v>
      </c>
      <c r="AA5528">
        <v>17</v>
      </c>
      <c r="AB5528">
        <v>100847</v>
      </c>
      <c r="AC5528">
        <v>19</v>
      </c>
      <c r="AD5528">
        <v>100849</v>
      </c>
      <c r="AE5528">
        <v>20</v>
      </c>
      <c r="AF5528">
        <v>202828</v>
      </c>
      <c r="AG5528">
        <v>18</v>
      </c>
      <c r="AH5528" t="e">
        <f>VLOOKUP(AF5528,关卡难度线!B:H,11,0)</f>
        <v>#N/A</v>
      </c>
    </row>
    <row r="5529" spans="14:34">
      <c r="N5529" s="14">
        <v>100849</v>
      </c>
      <c r="O5529">
        <v>11</v>
      </c>
      <c r="P5529">
        <v>100849</v>
      </c>
      <c r="Q5529">
        <v>12</v>
      </c>
      <c r="R5529">
        <v>100849</v>
      </c>
      <c r="S5529">
        <v>13</v>
      </c>
      <c r="T5529">
        <v>100848</v>
      </c>
      <c r="U5529">
        <v>14</v>
      </c>
      <c r="V5529">
        <v>100849</v>
      </c>
      <c r="W5529">
        <v>15</v>
      </c>
      <c r="X5529">
        <v>100848</v>
      </c>
      <c r="Y5529">
        <v>16</v>
      </c>
      <c r="Z5529">
        <v>100849</v>
      </c>
      <c r="AA5529">
        <v>17</v>
      </c>
      <c r="AB5529">
        <v>100849</v>
      </c>
      <c r="AC5529">
        <v>19</v>
      </c>
      <c r="AD5529">
        <v>100849</v>
      </c>
      <c r="AE5529">
        <v>20</v>
      </c>
      <c r="AF5529">
        <v>202829</v>
      </c>
      <c r="AG5529">
        <v>18</v>
      </c>
      <c r="AH5529" t="e">
        <f>VLOOKUP(AF5529,关卡难度线!B:H,11,0)</f>
        <v>#N/A</v>
      </c>
    </row>
    <row r="5530" spans="14:34">
      <c r="N5530" s="14">
        <v>100847</v>
      </c>
      <c r="O5530">
        <v>11</v>
      </c>
      <c r="P5530">
        <v>100848</v>
      </c>
      <c r="Q5530">
        <v>12</v>
      </c>
      <c r="R5530">
        <v>100849</v>
      </c>
      <c r="S5530">
        <v>13</v>
      </c>
      <c r="T5530">
        <v>100848</v>
      </c>
      <c r="U5530">
        <v>14</v>
      </c>
      <c r="V5530">
        <v>100848</v>
      </c>
      <c r="W5530">
        <v>15</v>
      </c>
      <c r="X5530">
        <v>100848</v>
      </c>
      <c r="Y5530">
        <v>16</v>
      </c>
      <c r="Z5530">
        <v>100847</v>
      </c>
      <c r="AA5530">
        <v>17</v>
      </c>
      <c r="AB5530">
        <v>100849</v>
      </c>
      <c r="AC5530">
        <v>19</v>
      </c>
      <c r="AD5530">
        <v>100849</v>
      </c>
      <c r="AE5530">
        <v>20</v>
      </c>
      <c r="AF5530">
        <v>202830</v>
      </c>
      <c r="AG5530">
        <v>18</v>
      </c>
      <c r="AH5530" t="e">
        <f>VLOOKUP(AF5530,关卡难度线!B:H,11,0)</f>
        <v>#N/A</v>
      </c>
    </row>
    <row r="5531" spans="14:34">
      <c r="N5531" s="14">
        <v>100847</v>
      </c>
      <c r="O5531">
        <v>11</v>
      </c>
      <c r="P5531">
        <v>100848</v>
      </c>
      <c r="Q5531">
        <v>12</v>
      </c>
      <c r="R5531">
        <v>100848</v>
      </c>
      <c r="S5531">
        <v>13</v>
      </c>
      <c r="T5531">
        <v>100849</v>
      </c>
      <c r="U5531">
        <v>14</v>
      </c>
      <c r="V5531">
        <v>100849</v>
      </c>
      <c r="W5531">
        <v>15</v>
      </c>
      <c r="X5531">
        <v>100848</v>
      </c>
      <c r="Y5531">
        <v>16</v>
      </c>
      <c r="Z5531">
        <v>100849</v>
      </c>
      <c r="AA5531">
        <v>17</v>
      </c>
      <c r="AB5531">
        <v>100849</v>
      </c>
      <c r="AC5531">
        <v>19</v>
      </c>
      <c r="AD5531">
        <v>100849</v>
      </c>
      <c r="AE5531">
        <v>20</v>
      </c>
      <c r="AF5531">
        <v>202821</v>
      </c>
      <c r="AG5531">
        <v>18</v>
      </c>
      <c r="AH5531" t="e">
        <f>VLOOKUP(AF5531,关卡难度线!B:H,11,0)</f>
        <v>#N/A</v>
      </c>
    </row>
    <row r="5532" spans="14:34">
      <c r="N5532" s="14">
        <v>100849</v>
      </c>
      <c r="O5532">
        <v>11</v>
      </c>
      <c r="P5532">
        <v>100848</v>
      </c>
      <c r="Q5532">
        <v>12</v>
      </c>
      <c r="R5532">
        <v>100847</v>
      </c>
      <c r="S5532">
        <v>13</v>
      </c>
      <c r="T5532">
        <v>100849</v>
      </c>
      <c r="U5532">
        <v>14</v>
      </c>
      <c r="V5532">
        <v>100849</v>
      </c>
      <c r="W5532">
        <v>15</v>
      </c>
      <c r="X5532">
        <v>100847</v>
      </c>
      <c r="Y5532">
        <v>16</v>
      </c>
      <c r="Z5532">
        <v>100849</v>
      </c>
      <c r="AA5532">
        <v>17</v>
      </c>
      <c r="AB5532">
        <v>100847</v>
      </c>
      <c r="AC5532">
        <v>19</v>
      </c>
      <c r="AD5532">
        <v>100848</v>
      </c>
      <c r="AE5532">
        <v>20</v>
      </c>
      <c r="AF5532">
        <v>202822</v>
      </c>
      <c r="AG5532">
        <v>18</v>
      </c>
      <c r="AH5532" t="e">
        <f>VLOOKUP(AF5532,关卡难度线!B:H,11,0)</f>
        <v>#N/A</v>
      </c>
    </row>
    <row r="5533" spans="14:34">
      <c r="N5533" s="14">
        <v>100849</v>
      </c>
      <c r="O5533">
        <v>11</v>
      </c>
      <c r="P5533">
        <v>100848</v>
      </c>
      <c r="Q5533">
        <v>12</v>
      </c>
      <c r="R5533">
        <v>100849</v>
      </c>
      <c r="S5533">
        <v>13</v>
      </c>
      <c r="T5533">
        <v>100847</v>
      </c>
      <c r="U5533">
        <v>14</v>
      </c>
      <c r="V5533">
        <v>100847</v>
      </c>
      <c r="W5533">
        <v>15</v>
      </c>
      <c r="X5533">
        <v>100847</v>
      </c>
      <c r="Y5533">
        <v>16</v>
      </c>
      <c r="Z5533">
        <v>100847</v>
      </c>
      <c r="AA5533">
        <v>17</v>
      </c>
      <c r="AB5533">
        <v>100848</v>
      </c>
      <c r="AC5533">
        <v>19</v>
      </c>
      <c r="AD5533">
        <v>100849</v>
      </c>
      <c r="AE5533">
        <v>20</v>
      </c>
      <c r="AF5533">
        <v>202823</v>
      </c>
      <c r="AG5533">
        <v>18</v>
      </c>
      <c r="AH5533" t="e">
        <f>VLOOKUP(AF5533,关卡难度线!B:H,11,0)</f>
        <v>#N/A</v>
      </c>
    </row>
    <row r="5534" spans="14:34">
      <c r="N5534" s="14">
        <v>100849</v>
      </c>
      <c r="O5534">
        <v>11</v>
      </c>
      <c r="P5534">
        <v>100849</v>
      </c>
      <c r="Q5534">
        <v>12</v>
      </c>
      <c r="R5534">
        <v>100848</v>
      </c>
      <c r="S5534">
        <v>13</v>
      </c>
      <c r="T5534">
        <v>100847</v>
      </c>
      <c r="U5534">
        <v>14</v>
      </c>
      <c r="V5534">
        <v>100847</v>
      </c>
      <c r="W5534">
        <v>15</v>
      </c>
      <c r="X5534">
        <v>100847</v>
      </c>
      <c r="Y5534">
        <v>16</v>
      </c>
      <c r="Z5534">
        <v>100849</v>
      </c>
      <c r="AA5534">
        <v>17</v>
      </c>
      <c r="AB5534">
        <v>100847</v>
      </c>
      <c r="AC5534">
        <v>19</v>
      </c>
      <c r="AD5534">
        <v>100848</v>
      </c>
      <c r="AE5534">
        <v>20</v>
      </c>
      <c r="AF5534">
        <v>202824</v>
      </c>
      <c r="AG5534">
        <v>18</v>
      </c>
      <c r="AH5534" t="e">
        <f>VLOOKUP(AF5534,关卡难度线!B:H,11,0)</f>
        <v>#N/A</v>
      </c>
    </row>
    <row r="5535" spans="14:34">
      <c r="N5535" s="14">
        <v>100847</v>
      </c>
      <c r="O5535">
        <v>11</v>
      </c>
      <c r="P5535">
        <v>100848</v>
      </c>
      <c r="Q5535">
        <v>12</v>
      </c>
      <c r="R5535">
        <v>100849</v>
      </c>
      <c r="S5535">
        <v>13</v>
      </c>
      <c r="T5535">
        <v>100848</v>
      </c>
      <c r="U5535">
        <v>14</v>
      </c>
      <c r="V5535">
        <v>100848</v>
      </c>
      <c r="W5535">
        <v>15</v>
      </c>
      <c r="X5535">
        <v>100848</v>
      </c>
      <c r="Y5535">
        <v>16</v>
      </c>
      <c r="Z5535">
        <v>100847</v>
      </c>
      <c r="AA5535">
        <v>17</v>
      </c>
      <c r="AB5535">
        <v>100847</v>
      </c>
      <c r="AC5535">
        <v>19</v>
      </c>
      <c r="AD5535">
        <v>100847</v>
      </c>
      <c r="AE5535">
        <v>20</v>
      </c>
      <c r="AF5535">
        <v>202825</v>
      </c>
      <c r="AG5535">
        <v>18</v>
      </c>
      <c r="AH5535" t="e">
        <f>VLOOKUP(AF5535,关卡难度线!B:H,11,0)</f>
        <v>#N/A</v>
      </c>
    </row>
    <row r="5536" spans="14:34">
      <c r="N5536" s="14">
        <v>100848</v>
      </c>
      <c r="O5536">
        <v>11</v>
      </c>
      <c r="P5536">
        <v>100847</v>
      </c>
      <c r="Q5536">
        <v>12</v>
      </c>
      <c r="R5536">
        <v>100847</v>
      </c>
      <c r="S5536">
        <v>13</v>
      </c>
      <c r="T5536">
        <v>100848</v>
      </c>
      <c r="U5536">
        <v>14</v>
      </c>
      <c r="V5536">
        <v>100848</v>
      </c>
      <c r="W5536">
        <v>15</v>
      </c>
      <c r="X5536">
        <v>100847</v>
      </c>
      <c r="Y5536">
        <v>16</v>
      </c>
      <c r="Z5536">
        <v>100849</v>
      </c>
      <c r="AA5536">
        <v>17</v>
      </c>
      <c r="AB5536">
        <v>100849</v>
      </c>
      <c r="AC5536">
        <v>19</v>
      </c>
      <c r="AD5536">
        <v>100847</v>
      </c>
      <c r="AE5536">
        <v>20</v>
      </c>
      <c r="AF5536">
        <v>202826</v>
      </c>
      <c r="AG5536">
        <v>18</v>
      </c>
      <c r="AH5536" t="e">
        <f>VLOOKUP(AF5536,关卡难度线!B:H,11,0)</f>
        <v>#N/A</v>
      </c>
    </row>
    <row r="5537" spans="14:34">
      <c r="N5537" s="14">
        <v>100849</v>
      </c>
      <c r="O5537">
        <v>11</v>
      </c>
      <c r="P5537">
        <v>100849</v>
      </c>
      <c r="Q5537">
        <v>12</v>
      </c>
      <c r="R5537">
        <v>100848</v>
      </c>
      <c r="S5537">
        <v>13</v>
      </c>
      <c r="T5537">
        <v>100849</v>
      </c>
      <c r="U5537">
        <v>14</v>
      </c>
      <c r="V5537">
        <v>100849</v>
      </c>
      <c r="W5537">
        <v>15</v>
      </c>
      <c r="X5537">
        <v>100848</v>
      </c>
      <c r="Y5537">
        <v>16</v>
      </c>
      <c r="Z5537">
        <v>100849</v>
      </c>
      <c r="AA5537">
        <v>17</v>
      </c>
      <c r="AB5537">
        <v>100847</v>
      </c>
      <c r="AC5537">
        <v>19</v>
      </c>
      <c r="AD5537">
        <v>100847</v>
      </c>
      <c r="AE5537">
        <v>20</v>
      </c>
      <c r="AF5537">
        <v>202827</v>
      </c>
      <c r="AG5537">
        <v>18</v>
      </c>
      <c r="AH5537" t="e">
        <f>VLOOKUP(AF5537,关卡难度线!B:H,11,0)</f>
        <v>#N/A</v>
      </c>
    </row>
    <row r="5538" spans="14:34">
      <c r="N5538" s="14">
        <v>100847</v>
      </c>
      <c r="O5538">
        <v>11</v>
      </c>
      <c r="P5538">
        <v>100848</v>
      </c>
      <c r="Q5538">
        <v>12</v>
      </c>
      <c r="R5538">
        <v>100849</v>
      </c>
      <c r="S5538">
        <v>13</v>
      </c>
      <c r="T5538">
        <v>100848</v>
      </c>
      <c r="U5538">
        <v>14</v>
      </c>
      <c r="V5538">
        <v>100849</v>
      </c>
      <c r="W5538">
        <v>15</v>
      </c>
      <c r="X5538">
        <v>100847</v>
      </c>
      <c r="Y5538">
        <v>16</v>
      </c>
      <c r="Z5538">
        <v>100848</v>
      </c>
      <c r="AA5538">
        <v>17</v>
      </c>
      <c r="AB5538">
        <v>100847</v>
      </c>
      <c r="AC5538">
        <v>19</v>
      </c>
      <c r="AD5538">
        <v>100849</v>
      </c>
      <c r="AE5538">
        <v>20</v>
      </c>
      <c r="AF5538">
        <v>202828</v>
      </c>
      <c r="AG5538">
        <v>18</v>
      </c>
      <c r="AH5538" t="e">
        <f>VLOOKUP(AF5538,关卡难度线!B:H,11,0)</f>
        <v>#N/A</v>
      </c>
    </row>
    <row r="5539" spans="14:34">
      <c r="N5539" s="14">
        <v>100849</v>
      </c>
      <c r="O5539">
        <v>11</v>
      </c>
      <c r="P5539">
        <v>100849</v>
      </c>
      <c r="Q5539">
        <v>12</v>
      </c>
      <c r="R5539">
        <v>100849</v>
      </c>
      <c r="S5539">
        <v>13</v>
      </c>
      <c r="T5539">
        <v>100848</v>
      </c>
      <c r="U5539">
        <v>14</v>
      </c>
      <c r="V5539">
        <v>100849</v>
      </c>
      <c r="W5539">
        <v>15</v>
      </c>
      <c r="X5539">
        <v>100848</v>
      </c>
      <c r="Y5539">
        <v>16</v>
      </c>
      <c r="Z5539">
        <v>100849</v>
      </c>
      <c r="AA5539">
        <v>17</v>
      </c>
      <c r="AB5539">
        <v>100849</v>
      </c>
      <c r="AC5539">
        <v>19</v>
      </c>
      <c r="AD5539">
        <v>100849</v>
      </c>
      <c r="AE5539">
        <v>20</v>
      </c>
      <c r="AF5539">
        <v>202829</v>
      </c>
      <c r="AG5539">
        <v>18</v>
      </c>
      <c r="AH5539" t="e">
        <f>VLOOKUP(AF5539,关卡难度线!B:H,11,0)</f>
        <v>#N/A</v>
      </c>
    </row>
    <row r="5540" spans="14:34">
      <c r="N5540" s="14">
        <v>100847</v>
      </c>
      <c r="O5540">
        <v>11</v>
      </c>
      <c r="P5540">
        <v>100848</v>
      </c>
      <c r="Q5540">
        <v>12</v>
      </c>
      <c r="R5540">
        <v>100849</v>
      </c>
      <c r="S5540">
        <v>13</v>
      </c>
      <c r="T5540">
        <v>100848</v>
      </c>
      <c r="U5540">
        <v>14</v>
      </c>
      <c r="V5540">
        <v>100848</v>
      </c>
      <c r="W5540">
        <v>15</v>
      </c>
      <c r="X5540">
        <v>100848</v>
      </c>
      <c r="Y5540">
        <v>16</v>
      </c>
      <c r="Z5540">
        <v>100847</v>
      </c>
      <c r="AA5540">
        <v>17</v>
      </c>
      <c r="AB5540">
        <v>100849</v>
      </c>
      <c r="AC5540">
        <v>19</v>
      </c>
      <c r="AD5540">
        <v>100849</v>
      </c>
      <c r="AE5540">
        <v>20</v>
      </c>
      <c r="AF5540">
        <v>202830</v>
      </c>
      <c r="AG5540">
        <v>18</v>
      </c>
      <c r="AH5540" t="e">
        <f>VLOOKUP(AF5540,关卡难度线!B:H,11,0)</f>
        <v>#N/A</v>
      </c>
    </row>
    <row r="5541" spans="14:34">
      <c r="N5541" s="14">
        <v>100850</v>
      </c>
      <c r="O5541">
        <v>11</v>
      </c>
      <c r="P5541">
        <v>100852</v>
      </c>
      <c r="Q5541">
        <v>12</v>
      </c>
      <c r="R5541">
        <v>100851</v>
      </c>
      <c r="S5541">
        <v>13</v>
      </c>
      <c r="T5541">
        <v>100850</v>
      </c>
      <c r="U5541">
        <v>14</v>
      </c>
      <c r="V5541">
        <v>100852</v>
      </c>
      <c r="W5541">
        <v>15</v>
      </c>
      <c r="X5541">
        <v>100851</v>
      </c>
      <c r="Y5541">
        <v>16</v>
      </c>
      <c r="Z5541">
        <v>100851</v>
      </c>
      <c r="AA5541">
        <v>17</v>
      </c>
      <c r="AB5541">
        <v>100852</v>
      </c>
      <c r="AC5541">
        <v>19</v>
      </c>
      <c r="AD5541">
        <v>100851</v>
      </c>
      <c r="AE5541">
        <v>20</v>
      </c>
      <c r="AF5541">
        <v>202831</v>
      </c>
      <c r="AG5541">
        <v>18</v>
      </c>
      <c r="AH5541" t="e">
        <f>VLOOKUP(AF5541,关卡难度线!B:H,11,0)</f>
        <v>#N/A</v>
      </c>
    </row>
    <row r="5542" spans="14:34">
      <c r="N5542" s="14">
        <v>100852</v>
      </c>
      <c r="O5542">
        <v>11</v>
      </c>
      <c r="P5542">
        <v>100852</v>
      </c>
      <c r="Q5542">
        <v>12</v>
      </c>
      <c r="R5542">
        <v>100852</v>
      </c>
      <c r="S5542">
        <v>13</v>
      </c>
      <c r="T5542">
        <v>100852</v>
      </c>
      <c r="U5542">
        <v>14</v>
      </c>
      <c r="V5542">
        <v>100851</v>
      </c>
      <c r="W5542">
        <v>15</v>
      </c>
      <c r="X5542">
        <v>100852</v>
      </c>
      <c r="Y5542">
        <v>16</v>
      </c>
      <c r="Z5542">
        <v>100851</v>
      </c>
      <c r="AA5542">
        <v>17</v>
      </c>
      <c r="AB5542">
        <v>100852</v>
      </c>
      <c r="AC5542">
        <v>19</v>
      </c>
      <c r="AD5542">
        <v>100852</v>
      </c>
      <c r="AE5542">
        <v>20</v>
      </c>
      <c r="AF5542">
        <v>202832</v>
      </c>
      <c r="AG5542">
        <v>18</v>
      </c>
      <c r="AH5542" t="e">
        <f>VLOOKUP(AF5542,关卡难度线!B:H,11,0)</f>
        <v>#N/A</v>
      </c>
    </row>
    <row r="5543" spans="14:34">
      <c r="N5543" s="14">
        <v>100850</v>
      </c>
      <c r="O5543">
        <v>11</v>
      </c>
      <c r="P5543">
        <v>100852</v>
      </c>
      <c r="Q5543">
        <v>12</v>
      </c>
      <c r="R5543">
        <v>100852</v>
      </c>
      <c r="S5543">
        <v>13</v>
      </c>
      <c r="T5543">
        <v>100851</v>
      </c>
      <c r="U5543">
        <v>14</v>
      </c>
      <c r="V5543">
        <v>100852</v>
      </c>
      <c r="W5543">
        <v>15</v>
      </c>
      <c r="X5543">
        <v>100850</v>
      </c>
      <c r="Y5543">
        <v>16</v>
      </c>
      <c r="Z5543">
        <v>100851</v>
      </c>
      <c r="AA5543">
        <v>17</v>
      </c>
      <c r="AB5543">
        <v>100851</v>
      </c>
      <c r="AC5543">
        <v>19</v>
      </c>
      <c r="AD5543">
        <v>100851</v>
      </c>
      <c r="AE5543">
        <v>20</v>
      </c>
      <c r="AF5543">
        <v>202833</v>
      </c>
      <c r="AG5543">
        <v>18</v>
      </c>
      <c r="AH5543" t="e">
        <f>VLOOKUP(AF5543,关卡难度线!B:H,11,0)</f>
        <v>#N/A</v>
      </c>
    </row>
    <row r="5544" spans="14:34">
      <c r="N5544" s="14">
        <v>100850</v>
      </c>
      <c r="O5544">
        <v>11</v>
      </c>
      <c r="P5544">
        <v>100852</v>
      </c>
      <c r="Q5544">
        <v>12</v>
      </c>
      <c r="R5544">
        <v>100852</v>
      </c>
      <c r="S5544">
        <v>13</v>
      </c>
      <c r="T5544">
        <v>100850</v>
      </c>
      <c r="U5544">
        <v>14</v>
      </c>
      <c r="V5544">
        <v>100851</v>
      </c>
      <c r="W5544">
        <v>15</v>
      </c>
      <c r="X5544">
        <v>100852</v>
      </c>
      <c r="Y5544">
        <v>16</v>
      </c>
      <c r="Z5544">
        <v>100851</v>
      </c>
      <c r="AA5544">
        <v>17</v>
      </c>
      <c r="AB5544">
        <v>100850</v>
      </c>
      <c r="AC5544">
        <v>19</v>
      </c>
      <c r="AD5544">
        <v>100851</v>
      </c>
      <c r="AE5544">
        <v>20</v>
      </c>
      <c r="AF5544">
        <v>202834</v>
      </c>
      <c r="AG5544">
        <v>18</v>
      </c>
      <c r="AH5544" t="e">
        <f>VLOOKUP(AF5544,关卡难度线!B:H,11,0)</f>
        <v>#N/A</v>
      </c>
    </row>
    <row r="5545" spans="14:34">
      <c r="N5545" s="14">
        <v>100851</v>
      </c>
      <c r="O5545">
        <v>11</v>
      </c>
      <c r="P5545">
        <v>100852</v>
      </c>
      <c r="Q5545">
        <v>12</v>
      </c>
      <c r="R5545">
        <v>100852</v>
      </c>
      <c r="S5545">
        <v>13</v>
      </c>
      <c r="T5545">
        <v>100850</v>
      </c>
      <c r="U5545">
        <v>14</v>
      </c>
      <c r="V5545">
        <v>100852</v>
      </c>
      <c r="W5545">
        <v>15</v>
      </c>
      <c r="X5545">
        <v>100851</v>
      </c>
      <c r="Y5545">
        <v>16</v>
      </c>
      <c r="Z5545">
        <v>100851</v>
      </c>
      <c r="AA5545">
        <v>17</v>
      </c>
      <c r="AB5545">
        <v>100851</v>
      </c>
      <c r="AC5545">
        <v>19</v>
      </c>
      <c r="AD5545">
        <v>100850</v>
      </c>
      <c r="AE5545">
        <v>20</v>
      </c>
      <c r="AF5545">
        <v>202835</v>
      </c>
      <c r="AG5545">
        <v>18</v>
      </c>
      <c r="AH5545" t="e">
        <f>VLOOKUP(AF5545,关卡难度线!B:H,11,0)</f>
        <v>#N/A</v>
      </c>
    </row>
    <row r="5546" spans="14:34">
      <c r="N5546" s="14">
        <v>100850</v>
      </c>
      <c r="O5546">
        <v>11</v>
      </c>
      <c r="P5546">
        <v>100852</v>
      </c>
      <c r="Q5546">
        <v>12</v>
      </c>
      <c r="R5546">
        <v>100850</v>
      </c>
      <c r="S5546">
        <v>13</v>
      </c>
      <c r="T5546">
        <v>100850</v>
      </c>
      <c r="U5546">
        <v>14</v>
      </c>
      <c r="V5546">
        <v>100852</v>
      </c>
      <c r="W5546">
        <v>15</v>
      </c>
      <c r="X5546">
        <v>100850</v>
      </c>
      <c r="Y5546">
        <v>16</v>
      </c>
      <c r="Z5546">
        <v>100851</v>
      </c>
      <c r="AA5546">
        <v>17</v>
      </c>
      <c r="AB5546">
        <v>100851</v>
      </c>
      <c r="AC5546">
        <v>19</v>
      </c>
      <c r="AD5546">
        <v>100850</v>
      </c>
      <c r="AE5546">
        <v>20</v>
      </c>
      <c r="AF5546">
        <v>202836</v>
      </c>
      <c r="AG5546">
        <v>18</v>
      </c>
      <c r="AH5546" t="e">
        <f>VLOOKUP(AF5546,关卡难度线!B:H,11,0)</f>
        <v>#N/A</v>
      </c>
    </row>
    <row r="5547" spans="14:34">
      <c r="N5547" s="14">
        <v>100852</v>
      </c>
      <c r="O5547">
        <v>11</v>
      </c>
      <c r="P5547">
        <v>100850</v>
      </c>
      <c r="Q5547">
        <v>12</v>
      </c>
      <c r="R5547">
        <v>100851</v>
      </c>
      <c r="S5547">
        <v>13</v>
      </c>
      <c r="T5547">
        <v>100850</v>
      </c>
      <c r="U5547">
        <v>14</v>
      </c>
      <c r="V5547">
        <v>100850</v>
      </c>
      <c r="W5547">
        <v>15</v>
      </c>
      <c r="X5547">
        <v>100850</v>
      </c>
      <c r="Y5547">
        <v>16</v>
      </c>
      <c r="Z5547">
        <v>100852</v>
      </c>
      <c r="AA5547">
        <v>17</v>
      </c>
      <c r="AB5547">
        <v>100851</v>
      </c>
      <c r="AC5547">
        <v>19</v>
      </c>
      <c r="AD5547">
        <v>100852</v>
      </c>
      <c r="AE5547">
        <v>20</v>
      </c>
      <c r="AF5547">
        <v>202837</v>
      </c>
      <c r="AG5547">
        <v>18</v>
      </c>
      <c r="AH5547" t="e">
        <f>VLOOKUP(AF5547,关卡难度线!B:H,11,0)</f>
        <v>#N/A</v>
      </c>
    </row>
    <row r="5548" spans="14:34">
      <c r="N5548" s="14">
        <v>100851</v>
      </c>
      <c r="O5548">
        <v>11</v>
      </c>
      <c r="P5548">
        <v>100851</v>
      </c>
      <c r="Q5548">
        <v>12</v>
      </c>
      <c r="R5548">
        <v>100850</v>
      </c>
      <c r="S5548">
        <v>13</v>
      </c>
      <c r="T5548">
        <v>100850</v>
      </c>
      <c r="U5548">
        <v>14</v>
      </c>
      <c r="V5548">
        <v>100850</v>
      </c>
      <c r="W5548">
        <v>15</v>
      </c>
      <c r="X5548">
        <v>100850</v>
      </c>
      <c r="Y5548">
        <v>16</v>
      </c>
      <c r="Z5548">
        <v>100851</v>
      </c>
      <c r="AA5548">
        <v>17</v>
      </c>
      <c r="AB5548">
        <v>100852</v>
      </c>
      <c r="AC5548">
        <v>19</v>
      </c>
      <c r="AD5548">
        <v>100851</v>
      </c>
      <c r="AE5548">
        <v>20</v>
      </c>
      <c r="AF5548">
        <v>202838</v>
      </c>
      <c r="AG5548">
        <v>18</v>
      </c>
      <c r="AH5548" t="e">
        <f>VLOOKUP(AF5548,关卡难度线!B:H,11,0)</f>
        <v>#N/A</v>
      </c>
    </row>
    <row r="5549" spans="14:34">
      <c r="N5549" s="14">
        <v>100851</v>
      </c>
      <c r="O5549">
        <v>11</v>
      </c>
      <c r="P5549">
        <v>100850</v>
      </c>
      <c r="Q5549">
        <v>12</v>
      </c>
      <c r="R5549">
        <v>100851</v>
      </c>
      <c r="S5549">
        <v>13</v>
      </c>
      <c r="T5549">
        <v>100851</v>
      </c>
      <c r="U5549">
        <v>14</v>
      </c>
      <c r="V5549">
        <v>100851</v>
      </c>
      <c r="W5549">
        <v>15</v>
      </c>
      <c r="X5549">
        <v>100851</v>
      </c>
      <c r="Y5549">
        <v>16</v>
      </c>
      <c r="Z5549">
        <v>100850</v>
      </c>
      <c r="AA5549">
        <v>17</v>
      </c>
      <c r="AB5549">
        <v>100850</v>
      </c>
      <c r="AC5549">
        <v>19</v>
      </c>
      <c r="AD5549">
        <v>100852</v>
      </c>
      <c r="AE5549">
        <v>20</v>
      </c>
      <c r="AF5549">
        <v>202839</v>
      </c>
      <c r="AG5549">
        <v>18</v>
      </c>
      <c r="AH5549" t="e">
        <f>VLOOKUP(AF5549,关卡难度线!B:H,11,0)</f>
        <v>#N/A</v>
      </c>
    </row>
    <row r="5550" spans="14:34">
      <c r="N5550" s="14">
        <v>100852</v>
      </c>
      <c r="O5550">
        <v>11</v>
      </c>
      <c r="P5550">
        <v>100850</v>
      </c>
      <c r="Q5550">
        <v>12</v>
      </c>
      <c r="R5550">
        <v>100852</v>
      </c>
      <c r="S5550">
        <v>13</v>
      </c>
      <c r="T5550">
        <v>100850</v>
      </c>
      <c r="U5550">
        <v>14</v>
      </c>
      <c r="V5550">
        <v>100852</v>
      </c>
      <c r="W5550">
        <v>15</v>
      </c>
      <c r="X5550">
        <v>100852</v>
      </c>
      <c r="Y5550">
        <v>16</v>
      </c>
      <c r="Z5550">
        <v>100850</v>
      </c>
      <c r="AA5550">
        <v>17</v>
      </c>
      <c r="AB5550">
        <v>100850</v>
      </c>
      <c r="AC5550">
        <v>19</v>
      </c>
      <c r="AD5550">
        <v>100850</v>
      </c>
      <c r="AE5550">
        <v>20</v>
      </c>
      <c r="AF5550">
        <v>202840</v>
      </c>
      <c r="AG5550">
        <v>18</v>
      </c>
      <c r="AH5550" t="e">
        <f>VLOOKUP(AF5550,关卡难度线!B:H,11,0)</f>
        <v>#N/A</v>
      </c>
    </row>
    <row r="5551" spans="14:34">
      <c r="N5551" s="14">
        <v>100850</v>
      </c>
      <c r="O5551">
        <v>11</v>
      </c>
      <c r="P5551">
        <v>100852</v>
      </c>
      <c r="Q5551">
        <v>12</v>
      </c>
      <c r="R5551">
        <v>100851</v>
      </c>
      <c r="S5551">
        <v>13</v>
      </c>
      <c r="T5551">
        <v>100850</v>
      </c>
      <c r="U5551">
        <v>14</v>
      </c>
      <c r="V5551">
        <v>100852</v>
      </c>
      <c r="W5551">
        <v>15</v>
      </c>
      <c r="X5551">
        <v>100851</v>
      </c>
      <c r="Y5551">
        <v>16</v>
      </c>
      <c r="Z5551">
        <v>100851</v>
      </c>
      <c r="AA5551">
        <v>17</v>
      </c>
      <c r="AB5551">
        <v>100852</v>
      </c>
      <c r="AC5551">
        <v>19</v>
      </c>
      <c r="AD5551">
        <v>100851</v>
      </c>
      <c r="AE5551">
        <v>20</v>
      </c>
      <c r="AF5551">
        <v>202831</v>
      </c>
      <c r="AG5551">
        <v>18</v>
      </c>
      <c r="AH5551" t="e">
        <f>VLOOKUP(AF5551,关卡难度线!B:H,11,0)</f>
        <v>#N/A</v>
      </c>
    </row>
    <row r="5552" spans="14:34">
      <c r="N5552" s="14">
        <v>100852</v>
      </c>
      <c r="O5552">
        <v>11</v>
      </c>
      <c r="P5552">
        <v>100852</v>
      </c>
      <c r="Q5552">
        <v>12</v>
      </c>
      <c r="R5552">
        <v>100852</v>
      </c>
      <c r="S5552">
        <v>13</v>
      </c>
      <c r="T5552">
        <v>100852</v>
      </c>
      <c r="U5552">
        <v>14</v>
      </c>
      <c r="V5552">
        <v>100851</v>
      </c>
      <c r="W5552">
        <v>15</v>
      </c>
      <c r="X5552">
        <v>100852</v>
      </c>
      <c r="Y5552">
        <v>16</v>
      </c>
      <c r="Z5552">
        <v>100851</v>
      </c>
      <c r="AA5552">
        <v>17</v>
      </c>
      <c r="AB5552">
        <v>100852</v>
      </c>
      <c r="AC5552">
        <v>19</v>
      </c>
      <c r="AD5552">
        <v>100852</v>
      </c>
      <c r="AE5552">
        <v>20</v>
      </c>
      <c r="AF5552">
        <v>202832</v>
      </c>
      <c r="AG5552">
        <v>18</v>
      </c>
      <c r="AH5552" t="e">
        <f>VLOOKUP(AF5552,关卡难度线!B:H,11,0)</f>
        <v>#N/A</v>
      </c>
    </row>
    <row r="5553" spans="14:34">
      <c r="N5553" s="14">
        <v>100850</v>
      </c>
      <c r="O5553">
        <v>11</v>
      </c>
      <c r="P5553">
        <v>100852</v>
      </c>
      <c r="Q5553">
        <v>12</v>
      </c>
      <c r="R5553">
        <v>100852</v>
      </c>
      <c r="S5553">
        <v>13</v>
      </c>
      <c r="T5553">
        <v>100851</v>
      </c>
      <c r="U5553">
        <v>14</v>
      </c>
      <c r="V5553">
        <v>100852</v>
      </c>
      <c r="W5553">
        <v>15</v>
      </c>
      <c r="X5553">
        <v>100850</v>
      </c>
      <c r="Y5553">
        <v>16</v>
      </c>
      <c r="Z5553">
        <v>100851</v>
      </c>
      <c r="AA5553">
        <v>17</v>
      </c>
      <c r="AB5553">
        <v>100851</v>
      </c>
      <c r="AC5553">
        <v>19</v>
      </c>
      <c r="AD5553">
        <v>100851</v>
      </c>
      <c r="AE5553">
        <v>20</v>
      </c>
      <c r="AF5553">
        <v>202833</v>
      </c>
      <c r="AG5553">
        <v>18</v>
      </c>
      <c r="AH5553" t="e">
        <f>VLOOKUP(AF5553,关卡难度线!B:H,11,0)</f>
        <v>#N/A</v>
      </c>
    </row>
    <row r="5554" spans="14:34">
      <c r="N5554" s="14">
        <v>100850</v>
      </c>
      <c r="O5554">
        <v>11</v>
      </c>
      <c r="P5554">
        <v>100852</v>
      </c>
      <c r="Q5554">
        <v>12</v>
      </c>
      <c r="R5554">
        <v>100852</v>
      </c>
      <c r="S5554">
        <v>13</v>
      </c>
      <c r="T5554">
        <v>100850</v>
      </c>
      <c r="U5554">
        <v>14</v>
      </c>
      <c r="V5554">
        <v>100851</v>
      </c>
      <c r="W5554">
        <v>15</v>
      </c>
      <c r="X5554">
        <v>100852</v>
      </c>
      <c r="Y5554">
        <v>16</v>
      </c>
      <c r="Z5554">
        <v>100851</v>
      </c>
      <c r="AA5554">
        <v>17</v>
      </c>
      <c r="AB5554">
        <v>100850</v>
      </c>
      <c r="AC5554">
        <v>19</v>
      </c>
      <c r="AD5554">
        <v>100851</v>
      </c>
      <c r="AE5554">
        <v>20</v>
      </c>
      <c r="AF5554">
        <v>202834</v>
      </c>
      <c r="AG5554">
        <v>18</v>
      </c>
      <c r="AH5554" t="e">
        <f>VLOOKUP(AF5554,关卡难度线!B:H,11,0)</f>
        <v>#N/A</v>
      </c>
    </row>
    <row r="5555" spans="14:34">
      <c r="N5555" s="14">
        <v>100851</v>
      </c>
      <c r="O5555">
        <v>11</v>
      </c>
      <c r="P5555">
        <v>100852</v>
      </c>
      <c r="Q5555">
        <v>12</v>
      </c>
      <c r="R5555">
        <v>100852</v>
      </c>
      <c r="S5555">
        <v>13</v>
      </c>
      <c r="T5555">
        <v>100850</v>
      </c>
      <c r="U5555">
        <v>14</v>
      </c>
      <c r="V5555">
        <v>100852</v>
      </c>
      <c r="W5555">
        <v>15</v>
      </c>
      <c r="X5555">
        <v>100851</v>
      </c>
      <c r="Y5555">
        <v>16</v>
      </c>
      <c r="Z5555">
        <v>100851</v>
      </c>
      <c r="AA5555">
        <v>17</v>
      </c>
      <c r="AB5555">
        <v>100851</v>
      </c>
      <c r="AC5555">
        <v>19</v>
      </c>
      <c r="AD5555">
        <v>100850</v>
      </c>
      <c r="AE5555">
        <v>20</v>
      </c>
      <c r="AF5555">
        <v>202835</v>
      </c>
      <c r="AG5555">
        <v>18</v>
      </c>
      <c r="AH5555" t="e">
        <f>VLOOKUP(AF5555,关卡难度线!B:H,11,0)</f>
        <v>#N/A</v>
      </c>
    </row>
    <row r="5556" spans="14:34">
      <c r="N5556" s="14">
        <v>100850</v>
      </c>
      <c r="O5556">
        <v>11</v>
      </c>
      <c r="P5556">
        <v>100852</v>
      </c>
      <c r="Q5556">
        <v>12</v>
      </c>
      <c r="R5556">
        <v>100850</v>
      </c>
      <c r="S5556">
        <v>13</v>
      </c>
      <c r="T5556">
        <v>100850</v>
      </c>
      <c r="U5556">
        <v>14</v>
      </c>
      <c r="V5556">
        <v>100852</v>
      </c>
      <c r="W5556">
        <v>15</v>
      </c>
      <c r="X5556">
        <v>100850</v>
      </c>
      <c r="Y5556">
        <v>16</v>
      </c>
      <c r="Z5556">
        <v>100851</v>
      </c>
      <c r="AA5556">
        <v>17</v>
      </c>
      <c r="AB5556">
        <v>100851</v>
      </c>
      <c r="AC5556">
        <v>19</v>
      </c>
      <c r="AD5556">
        <v>100850</v>
      </c>
      <c r="AE5556">
        <v>20</v>
      </c>
      <c r="AF5556">
        <v>202836</v>
      </c>
      <c r="AG5556">
        <v>18</v>
      </c>
      <c r="AH5556" t="e">
        <f>VLOOKUP(AF5556,关卡难度线!B:H,11,0)</f>
        <v>#N/A</v>
      </c>
    </row>
    <row r="5557" spans="14:34">
      <c r="N5557" s="14">
        <v>100852</v>
      </c>
      <c r="O5557">
        <v>11</v>
      </c>
      <c r="P5557">
        <v>100850</v>
      </c>
      <c r="Q5557">
        <v>12</v>
      </c>
      <c r="R5557">
        <v>100851</v>
      </c>
      <c r="S5557">
        <v>13</v>
      </c>
      <c r="T5557">
        <v>100850</v>
      </c>
      <c r="U5557">
        <v>14</v>
      </c>
      <c r="V5557">
        <v>100850</v>
      </c>
      <c r="W5557">
        <v>15</v>
      </c>
      <c r="X5557">
        <v>100850</v>
      </c>
      <c r="Y5557">
        <v>16</v>
      </c>
      <c r="Z5557">
        <v>100852</v>
      </c>
      <c r="AA5557">
        <v>17</v>
      </c>
      <c r="AB5557">
        <v>100851</v>
      </c>
      <c r="AC5557">
        <v>19</v>
      </c>
      <c r="AD5557">
        <v>100852</v>
      </c>
      <c r="AE5557">
        <v>20</v>
      </c>
      <c r="AF5557">
        <v>202837</v>
      </c>
      <c r="AG5557">
        <v>18</v>
      </c>
      <c r="AH5557" t="e">
        <f>VLOOKUP(AF5557,关卡难度线!B:H,11,0)</f>
        <v>#N/A</v>
      </c>
    </row>
    <row r="5558" spans="14:34">
      <c r="N5558" s="14">
        <v>100851</v>
      </c>
      <c r="O5558">
        <v>11</v>
      </c>
      <c r="P5558">
        <v>100851</v>
      </c>
      <c r="Q5558">
        <v>12</v>
      </c>
      <c r="R5558">
        <v>100850</v>
      </c>
      <c r="S5558">
        <v>13</v>
      </c>
      <c r="T5558">
        <v>100850</v>
      </c>
      <c r="U5558">
        <v>14</v>
      </c>
      <c r="V5558">
        <v>100850</v>
      </c>
      <c r="W5558">
        <v>15</v>
      </c>
      <c r="X5558">
        <v>100850</v>
      </c>
      <c r="Y5558">
        <v>16</v>
      </c>
      <c r="Z5558">
        <v>100851</v>
      </c>
      <c r="AA5558">
        <v>17</v>
      </c>
      <c r="AB5558">
        <v>100852</v>
      </c>
      <c r="AC5558">
        <v>19</v>
      </c>
      <c r="AD5558">
        <v>100851</v>
      </c>
      <c r="AE5558">
        <v>20</v>
      </c>
      <c r="AF5558">
        <v>202838</v>
      </c>
      <c r="AG5558">
        <v>18</v>
      </c>
      <c r="AH5558" t="e">
        <f>VLOOKUP(AF5558,关卡难度线!B:H,11,0)</f>
        <v>#N/A</v>
      </c>
    </row>
    <row r="5559" spans="14:34">
      <c r="N5559" s="14">
        <v>100851</v>
      </c>
      <c r="O5559">
        <v>11</v>
      </c>
      <c r="P5559">
        <v>100850</v>
      </c>
      <c r="Q5559">
        <v>12</v>
      </c>
      <c r="R5559">
        <v>100851</v>
      </c>
      <c r="S5559">
        <v>13</v>
      </c>
      <c r="T5559">
        <v>100851</v>
      </c>
      <c r="U5559">
        <v>14</v>
      </c>
      <c r="V5559">
        <v>100851</v>
      </c>
      <c r="W5559">
        <v>15</v>
      </c>
      <c r="X5559">
        <v>100851</v>
      </c>
      <c r="Y5559">
        <v>16</v>
      </c>
      <c r="Z5559">
        <v>100850</v>
      </c>
      <c r="AA5559">
        <v>17</v>
      </c>
      <c r="AB5559">
        <v>100850</v>
      </c>
      <c r="AC5559">
        <v>19</v>
      </c>
      <c r="AD5559">
        <v>100852</v>
      </c>
      <c r="AE5559">
        <v>20</v>
      </c>
      <c r="AF5559">
        <v>202839</v>
      </c>
      <c r="AG5559">
        <v>18</v>
      </c>
      <c r="AH5559" t="e">
        <f>VLOOKUP(AF5559,关卡难度线!B:H,11,0)</f>
        <v>#N/A</v>
      </c>
    </row>
    <row r="5560" spans="14:34">
      <c r="N5560" s="14">
        <v>100852</v>
      </c>
      <c r="O5560">
        <v>11</v>
      </c>
      <c r="P5560">
        <v>100850</v>
      </c>
      <c r="Q5560">
        <v>12</v>
      </c>
      <c r="R5560">
        <v>100852</v>
      </c>
      <c r="S5560">
        <v>13</v>
      </c>
      <c r="T5560">
        <v>100850</v>
      </c>
      <c r="U5560">
        <v>14</v>
      </c>
      <c r="V5560">
        <v>100852</v>
      </c>
      <c r="W5560">
        <v>15</v>
      </c>
      <c r="X5560">
        <v>100852</v>
      </c>
      <c r="Y5560">
        <v>16</v>
      </c>
      <c r="Z5560">
        <v>100850</v>
      </c>
      <c r="AA5560">
        <v>17</v>
      </c>
      <c r="AB5560">
        <v>100850</v>
      </c>
      <c r="AC5560">
        <v>19</v>
      </c>
      <c r="AD5560">
        <v>100850</v>
      </c>
      <c r="AE5560">
        <v>20</v>
      </c>
      <c r="AF5560">
        <v>202840</v>
      </c>
      <c r="AG5560">
        <v>18</v>
      </c>
      <c r="AH5560" t="e">
        <f>VLOOKUP(AF5560,关卡难度线!B:H,11,0)</f>
        <v>#N/A</v>
      </c>
    </row>
    <row r="5561" spans="14:34">
      <c r="N5561" s="14">
        <v>100854</v>
      </c>
      <c r="O5561">
        <v>11</v>
      </c>
      <c r="P5561">
        <v>100854</v>
      </c>
      <c r="Q5561">
        <v>12</v>
      </c>
      <c r="R5561">
        <v>100855</v>
      </c>
      <c r="S5561">
        <v>13</v>
      </c>
      <c r="T5561">
        <v>100854</v>
      </c>
      <c r="U5561">
        <v>14</v>
      </c>
      <c r="V5561">
        <v>100853</v>
      </c>
      <c r="W5561">
        <v>15</v>
      </c>
      <c r="X5561">
        <v>100855</v>
      </c>
      <c r="Y5561">
        <v>16</v>
      </c>
      <c r="Z5561">
        <v>100854</v>
      </c>
      <c r="AA5561">
        <v>17</v>
      </c>
      <c r="AB5561">
        <v>100854</v>
      </c>
      <c r="AC5561">
        <v>19</v>
      </c>
      <c r="AD5561">
        <v>100855</v>
      </c>
      <c r="AE5561">
        <v>20</v>
      </c>
      <c r="AF5561">
        <v>202841</v>
      </c>
      <c r="AG5561">
        <v>18</v>
      </c>
      <c r="AH5561" t="e">
        <f>VLOOKUP(AF5561,关卡难度线!B:H,11,0)</f>
        <v>#N/A</v>
      </c>
    </row>
    <row r="5562" spans="14:34">
      <c r="N5562" s="14">
        <v>100855</v>
      </c>
      <c r="O5562">
        <v>11</v>
      </c>
      <c r="P5562">
        <v>100853</v>
      </c>
      <c r="Q5562">
        <v>12</v>
      </c>
      <c r="R5562">
        <v>100855</v>
      </c>
      <c r="S5562">
        <v>13</v>
      </c>
      <c r="T5562">
        <v>100855</v>
      </c>
      <c r="U5562">
        <v>14</v>
      </c>
      <c r="V5562">
        <v>100855</v>
      </c>
      <c r="W5562">
        <v>15</v>
      </c>
      <c r="X5562">
        <v>100854</v>
      </c>
      <c r="Y5562">
        <v>16</v>
      </c>
      <c r="Z5562">
        <v>100853</v>
      </c>
      <c r="AA5562">
        <v>17</v>
      </c>
      <c r="AB5562">
        <v>100853</v>
      </c>
      <c r="AC5562">
        <v>19</v>
      </c>
      <c r="AD5562">
        <v>100853</v>
      </c>
      <c r="AE5562">
        <v>20</v>
      </c>
      <c r="AF5562">
        <v>202842</v>
      </c>
      <c r="AG5562">
        <v>18</v>
      </c>
      <c r="AH5562" t="e">
        <f>VLOOKUP(AF5562,关卡难度线!B:H,11,0)</f>
        <v>#N/A</v>
      </c>
    </row>
    <row r="5563" spans="14:34">
      <c r="N5563" s="14">
        <v>100854</v>
      </c>
      <c r="O5563">
        <v>11</v>
      </c>
      <c r="P5563">
        <v>100855</v>
      </c>
      <c r="Q5563">
        <v>12</v>
      </c>
      <c r="R5563">
        <v>100854</v>
      </c>
      <c r="S5563">
        <v>13</v>
      </c>
      <c r="T5563">
        <v>100854</v>
      </c>
      <c r="U5563">
        <v>14</v>
      </c>
      <c r="V5563">
        <v>100855</v>
      </c>
      <c r="W5563">
        <v>15</v>
      </c>
      <c r="X5563">
        <v>100853</v>
      </c>
      <c r="Y5563">
        <v>16</v>
      </c>
      <c r="Z5563">
        <v>100854</v>
      </c>
      <c r="AA5563">
        <v>17</v>
      </c>
      <c r="AB5563">
        <v>100854</v>
      </c>
      <c r="AC5563">
        <v>19</v>
      </c>
      <c r="AD5563">
        <v>100853</v>
      </c>
      <c r="AE5563">
        <v>20</v>
      </c>
      <c r="AF5563">
        <v>202843</v>
      </c>
      <c r="AG5563">
        <v>18</v>
      </c>
      <c r="AH5563" t="e">
        <f>VLOOKUP(AF5563,关卡难度线!B:H,11,0)</f>
        <v>#N/A</v>
      </c>
    </row>
    <row r="5564" spans="14:34">
      <c r="N5564" s="14">
        <v>100854</v>
      </c>
      <c r="O5564">
        <v>11</v>
      </c>
      <c r="P5564">
        <v>100853</v>
      </c>
      <c r="Q5564">
        <v>12</v>
      </c>
      <c r="R5564">
        <v>100854</v>
      </c>
      <c r="S5564">
        <v>13</v>
      </c>
      <c r="T5564">
        <v>100855</v>
      </c>
      <c r="U5564">
        <v>14</v>
      </c>
      <c r="V5564">
        <v>100854</v>
      </c>
      <c r="W5564">
        <v>15</v>
      </c>
      <c r="X5564">
        <v>100855</v>
      </c>
      <c r="Y5564">
        <v>16</v>
      </c>
      <c r="Z5564">
        <v>100854</v>
      </c>
      <c r="AA5564">
        <v>17</v>
      </c>
      <c r="AB5564">
        <v>100855</v>
      </c>
      <c r="AC5564">
        <v>19</v>
      </c>
      <c r="AD5564">
        <v>100855</v>
      </c>
      <c r="AE5564">
        <v>20</v>
      </c>
      <c r="AF5564">
        <v>202844</v>
      </c>
      <c r="AG5564">
        <v>18</v>
      </c>
      <c r="AH5564" t="e">
        <f>VLOOKUP(AF5564,关卡难度线!B:H,11,0)</f>
        <v>#N/A</v>
      </c>
    </row>
    <row r="5565" spans="14:34">
      <c r="N5565" s="14">
        <v>100853</v>
      </c>
      <c r="O5565">
        <v>11</v>
      </c>
      <c r="P5565">
        <v>100853</v>
      </c>
      <c r="Q5565">
        <v>12</v>
      </c>
      <c r="R5565">
        <v>100853</v>
      </c>
      <c r="S5565">
        <v>13</v>
      </c>
      <c r="T5565">
        <v>100853</v>
      </c>
      <c r="U5565">
        <v>14</v>
      </c>
      <c r="V5565">
        <v>100854</v>
      </c>
      <c r="W5565">
        <v>15</v>
      </c>
      <c r="X5565">
        <v>100854</v>
      </c>
      <c r="Y5565">
        <v>16</v>
      </c>
      <c r="Z5565">
        <v>100855</v>
      </c>
      <c r="AA5565">
        <v>17</v>
      </c>
      <c r="AB5565">
        <v>100854</v>
      </c>
      <c r="AC5565">
        <v>19</v>
      </c>
      <c r="AD5565">
        <v>100855</v>
      </c>
      <c r="AE5565">
        <v>20</v>
      </c>
      <c r="AF5565">
        <v>202845</v>
      </c>
      <c r="AG5565">
        <v>18</v>
      </c>
      <c r="AH5565" t="e">
        <f>VLOOKUP(AF5565,关卡难度线!B:H,11,0)</f>
        <v>#N/A</v>
      </c>
    </row>
    <row r="5566" spans="14:34">
      <c r="N5566" s="14">
        <v>100853</v>
      </c>
      <c r="O5566">
        <v>11</v>
      </c>
      <c r="P5566">
        <v>100854</v>
      </c>
      <c r="Q5566">
        <v>12</v>
      </c>
      <c r="R5566">
        <v>100854</v>
      </c>
      <c r="S5566">
        <v>13</v>
      </c>
      <c r="T5566">
        <v>100855</v>
      </c>
      <c r="U5566">
        <v>14</v>
      </c>
      <c r="V5566">
        <v>100853</v>
      </c>
      <c r="W5566">
        <v>15</v>
      </c>
      <c r="X5566">
        <v>100853</v>
      </c>
      <c r="Y5566">
        <v>16</v>
      </c>
      <c r="Z5566">
        <v>100854</v>
      </c>
      <c r="AA5566">
        <v>17</v>
      </c>
      <c r="AB5566">
        <v>100853</v>
      </c>
      <c r="AC5566">
        <v>19</v>
      </c>
      <c r="AD5566">
        <v>100854</v>
      </c>
      <c r="AE5566">
        <v>20</v>
      </c>
      <c r="AF5566">
        <v>202846</v>
      </c>
      <c r="AG5566">
        <v>18</v>
      </c>
      <c r="AH5566" t="e">
        <f>VLOOKUP(AF5566,关卡难度线!B:H,11,0)</f>
        <v>#N/A</v>
      </c>
    </row>
    <row r="5567" spans="14:34">
      <c r="N5567" s="14">
        <v>100855</v>
      </c>
      <c r="O5567">
        <v>11</v>
      </c>
      <c r="P5567">
        <v>100854</v>
      </c>
      <c r="Q5567">
        <v>12</v>
      </c>
      <c r="R5567">
        <v>100853</v>
      </c>
      <c r="S5567">
        <v>13</v>
      </c>
      <c r="T5567">
        <v>100855</v>
      </c>
      <c r="U5567">
        <v>14</v>
      </c>
      <c r="V5567">
        <v>100854</v>
      </c>
      <c r="W5567">
        <v>15</v>
      </c>
      <c r="X5567">
        <v>100854</v>
      </c>
      <c r="Y5567">
        <v>16</v>
      </c>
      <c r="Z5567">
        <v>100855</v>
      </c>
      <c r="AA5567">
        <v>17</v>
      </c>
      <c r="AB5567">
        <v>100853</v>
      </c>
      <c r="AC5567">
        <v>19</v>
      </c>
      <c r="AD5567">
        <v>100853</v>
      </c>
      <c r="AE5567">
        <v>20</v>
      </c>
      <c r="AF5567">
        <v>202847</v>
      </c>
      <c r="AG5567">
        <v>18</v>
      </c>
      <c r="AH5567" t="e">
        <f>VLOOKUP(AF5567,关卡难度线!B:H,11,0)</f>
        <v>#N/A</v>
      </c>
    </row>
    <row r="5568" spans="14:34">
      <c r="N5568" s="14">
        <v>100855</v>
      </c>
      <c r="O5568">
        <v>11</v>
      </c>
      <c r="P5568">
        <v>100855</v>
      </c>
      <c r="Q5568">
        <v>12</v>
      </c>
      <c r="R5568">
        <v>100853</v>
      </c>
      <c r="S5568">
        <v>13</v>
      </c>
      <c r="T5568">
        <v>100854</v>
      </c>
      <c r="U5568">
        <v>14</v>
      </c>
      <c r="V5568">
        <v>100853</v>
      </c>
      <c r="W5568">
        <v>15</v>
      </c>
      <c r="X5568">
        <v>100853</v>
      </c>
      <c r="Y5568">
        <v>16</v>
      </c>
      <c r="Z5568">
        <v>100853</v>
      </c>
      <c r="AA5568">
        <v>17</v>
      </c>
      <c r="AB5568">
        <v>100853</v>
      </c>
      <c r="AC5568">
        <v>19</v>
      </c>
      <c r="AD5568">
        <v>100854</v>
      </c>
      <c r="AE5568">
        <v>20</v>
      </c>
      <c r="AF5568">
        <v>202848</v>
      </c>
      <c r="AG5568">
        <v>18</v>
      </c>
      <c r="AH5568" t="e">
        <f>VLOOKUP(AF5568,关卡难度线!B:H,11,0)</f>
        <v>#N/A</v>
      </c>
    </row>
    <row r="5569" spans="14:34">
      <c r="N5569" s="14">
        <v>100854</v>
      </c>
      <c r="O5569">
        <v>11</v>
      </c>
      <c r="P5569">
        <v>100855</v>
      </c>
      <c r="Q5569">
        <v>12</v>
      </c>
      <c r="R5569">
        <v>100853</v>
      </c>
      <c r="S5569">
        <v>13</v>
      </c>
      <c r="T5569">
        <v>100854</v>
      </c>
      <c r="U5569">
        <v>14</v>
      </c>
      <c r="V5569">
        <v>100853</v>
      </c>
      <c r="W5569">
        <v>15</v>
      </c>
      <c r="X5569">
        <v>100853</v>
      </c>
      <c r="Y5569">
        <v>16</v>
      </c>
      <c r="Z5569">
        <v>100853</v>
      </c>
      <c r="AA5569">
        <v>17</v>
      </c>
      <c r="AB5569">
        <v>100854</v>
      </c>
      <c r="AC5569">
        <v>19</v>
      </c>
      <c r="AD5569">
        <v>100854</v>
      </c>
      <c r="AE5569">
        <v>20</v>
      </c>
      <c r="AF5569">
        <v>202849</v>
      </c>
      <c r="AG5569">
        <v>18</v>
      </c>
      <c r="AH5569" t="e">
        <f>VLOOKUP(AF5569,关卡难度线!B:H,11,0)</f>
        <v>#N/A</v>
      </c>
    </row>
    <row r="5570" spans="14:34">
      <c r="N5570" s="14">
        <v>100854</v>
      </c>
      <c r="O5570">
        <v>11</v>
      </c>
      <c r="P5570">
        <v>100854</v>
      </c>
      <c r="Q5570">
        <v>12</v>
      </c>
      <c r="R5570">
        <v>100855</v>
      </c>
      <c r="S5570">
        <v>13</v>
      </c>
      <c r="T5570">
        <v>100853</v>
      </c>
      <c r="U5570">
        <v>14</v>
      </c>
      <c r="V5570">
        <v>100855</v>
      </c>
      <c r="W5570">
        <v>15</v>
      </c>
      <c r="X5570">
        <v>100853</v>
      </c>
      <c r="Y5570">
        <v>16</v>
      </c>
      <c r="Z5570">
        <v>100853</v>
      </c>
      <c r="AA5570">
        <v>17</v>
      </c>
      <c r="AB5570">
        <v>100855</v>
      </c>
      <c r="AC5570">
        <v>19</v>
      </c>
      <c r="AD5570">
        <v>100854</v>
      </c>
      <c r="AE5570">
        <v>20</v>
      </c>
      <c r="AF5570">
        <v>202850</v>
      </c>
      <c r="AG5570">
        <v>18</v>
      </c>
      <c r="AH5570" t="e">
        <f>VLOOKUP(AF5570,关卡难度线!B:H,11,0)</f>
        <v>#N/A</v>
      </c>
    </row>
    <row r="5571" spans="14:34">
      <c r="N5571" s="14">
        <v>100854</v>
      </c>
      <c r="O5571">
        <v>11</v>
      </c>
      <c r="P5571">
        <v>100854</v>
      </c>
      <c r="Q5571">
        <v>12</v>
      </c>
      <c r="R5571">
        <v>100855</v>
      </c>
      <c r="S5571">
        <v>13</v>
      </c>
      <c r="T5571">
        <v>100854</v>
      </c>
      <c r="U5571">
        <v>14</v>
      </c>
      <c r="V5571">
        <v>100853</v>
      </c>
      <c r="W5571">
        <v>15</v>
      </c>
      <c r="X5571">
        <v>100855</v>
      </c>
      <c r="Y5571">
        <v>16</v>
      </c>
      <c r="Z5571">
        <v>100854</v>
      </c>
      <c r="AA5571">
        <v>17</v>
      </c>
      <c r="AB5571">
        <v>100854</v>
      </c>
      <c r="AC5571">
        <v>19</v>
      </c>
      <c r="AD5571">
        <v>100855</v>
      </c>
      <c r="AE5571">
        <v>20</v>
      </c>
      <c r="AF5571">
        <v>202841</v>
      </c>
      <c r="AG5571">
        <v>18</v>
      </c>
      <c r="AH5571" t="e">
        <f>VLOOKUP(AF5571,关卡难度线!B:H,11,0)</f>
        <v>#N/A</v>
      </c>
    </row>
    <row r="5572" spans="14:34">
      <c r="N5572" s="14">
        <v>100855</v>
      </c>
      <c r="O5572">
        <v>11</v>
      </c>
      <c r="P5572">
        <v>100853</v>
      </c>
      <c r="Q5572">
        <v>12</v>
      </c>
      <c r="R5572">
        <v>100855</v>
      </c>
      <c r="S5572">
        <v>13</v>
      </c>
      <c r="T5572">
        <v>100855</v>
      </c>
      <c r="U5572">
        <v>14</v>
      </c>
      <c r="V5572">
        <v>100855</v>
      </c>
      <c r="W5572">
        <v>15</v>
      </c>
      <c r="X5572">
        <v>100854</v>
      </c>
      <c r="Y5572">
        <v>16</v>
      </c>
      <c r="Z5572">
        <v>100853</v>
      </c>
      <c r="AA5572">
        <v>17</v>
      </c>
      <c r="AB5572">
        <v>100853</v>
      </c>
      <c r="AC5572">
        <v>19</v>
      </c>
      <c r="AD5572">
        <v>100853</v>
      </c>
      <c r="AE5572">
        <v>20</v>
      </c>
      <c r="AF5572">
        <v>202842</v>
      </c>
      <c r="AG5572">
        <v>18</v>
      </c>
      <c r="AH5572" t="e">
        <f>VLOOKUP(AF5572,关卡难度线!B:H,11,0)</f>
        <v>#N/A</v>
      </c>
    </row>
    <row r="5573" spans="14:34">
      <c r="N5573" s="14">
        <v>100854</v>
      </c>
      <c r="O5573">
        <v>11</v>
      </c>
      <c r="P5573">
        <v>100855</v>
      </c>
      <c r="Q5573">
        <v>12</v>
      </c>
      <c r="R5573">
        <v>100854</v>
      </c>
      <c r="S5573">
        <v>13</v>
      </c>
      <c r="T5573">
        <v>100854</v>
      </c>
      <c r="U5573">
        <v>14</v>
      </c>
      <c r="V5573">
        <v>100855</v>
      </c>
      <c r="W5573">
        <v>15</v>
      </c>
      <c r="X5573">
        <v>100853</v>
      </c>
      <c r="Y5573">
        <v>16</v>
      </c>
      <c r="Z5573">
        <v>100854</v>
      </c>
      <c r="AA5573">
        <v>17</v>
      </c>
      <c r="AB5573">
        <v>100854</v>
      </c>
      <c r="AC5573">
        <v>19</v>
      </c>
      <c r="AD5573">
        <v>100853</v>
      </c>
      <c r="AE5573">
        <v>20</v>
      </c>
      <c r="AF5573">
        <v>202843</v>
      </c>
      <c r="AG5573">
        <v>18</v>
      </c>
      <c r="AH5573" t="e">
        <f>VLOOKUP(AF5573,关卡难度线!B:H,11,0)</f>
        <v>#N/A</v>
      </c>
    </row>
    <row r="5574" spans="14:34">
      <c r="N5574" s="14">
        <v>100854</v>
      </c>
      <c r="O5574">
        <v>11</v>
      </c>
      <c r="P5574">
        <v>100853</v>
      </c>
      <c r="Q5574">
        <v>12</v>
      </c>
      <c r="R5574">
        <v>100854</v>
      </c>
      <c r="S5574">
        <v>13</v>
      </c>
      <c r="T5574">
        <v>100855</v>
      </c>
      <c r="U5574">
        <v>14</v>
      </c>
      <c r="V5574">
        <v>100854</v>
      </c>
      <c r="W5574">
        <v>15</v>
      </c>
      <c r="X5574">
        <v>100855</v>
      </c>
      <c r="Y5574">
        <v>16</v>
      </c>
      <c r="Z5574">
        <v>100854</v>
      </c>
      <c r="AA5574">
        <v>17</v>
      </c>
      <c r="AB5574">
        <v>100855</v>
      </c>
      <c r="AC5574">
        <v>19</v>
      </c>
      <c r="AD5574">
        <v>100855</v>
      </c>
      <c r="AE5574">
        <v>20</v>
      </c>
      <c r="AF5574">
        <v>202844</v>
      </c>
      <c r="AG5574">
        <v>18</v>
      </c>
      <c r="AH5574" t="e">
        <f>VLOOKUP(AF5574,关卡难度线!B:H,11,0)</f>
        <v>#N/A</v>
      </c>
    </row>
    <row r="5575" spans="14:34">
      <c r="N5575" s="14">
        <v>100853</v>
      </c>
      <c r="O5575">
        <v>11</v>
      </c>
      <c r="P5575">
        <v>100853</v>
      </c>
      <c r="Q5575">
        <v>12</v>
      </c>
      <c r="R5575">
        <v>100853</v>
      </c>
      <c r="S5575">
        <v>13</v>
      </c>
      <c r="T5575">
        <v>100853</v>
      </c>
      <c r="U5575">
        <v>14</v>
      </c>
      <c r="V5575">
        <v>100854</v>
      </c>
      <c r="W5575">
        <v>15</v>
      </c>
      <c r="X5575">
        <v>100854</v>
      </c>
      <c r="Y5575">
        <v>16</v>
      </c>
      <c r="Z5575">
        <v>100855</v>
      </c>
      <c r="AA5575">
        <v>17</v>
      </c>
      <c r="AB5575">
        <v>100854</v>
      </c>
      <c r="AC5575">
        <v>19</v>
      </c>
      <c r="AD5575">
        <v>100855</v>
      </c>
      <c r="AE5575">
        <v>20</v>
      </c>
      <c r="AF5575">
        <v>202845</v>
      </c>
      <c r="AG5575">
        <v>18</v>
      </c>
      <c r="AH5575" t="e">
        <f>VLOOKUP(AF5575,关卡难度线!B:H,11,0)</f>
        <v>#N/A</v>
      </c>
    </row>
    <row r="5576" spans="14:34">
      <c r="N5576" s="14">
        <v>100853</v>
      </c>
      <c r="O5576">
        <v>11</v>
      </c>
      <c r="P5576">
        <v>100854</v>
      </c>
      <c r="Q5576">
        <v>12</v>
      </c>
      <c r="R5576">
        <v>100854</v>
      </c>
      <c r="S5576">
        <v>13</v>
      </c>
      <c r="T5576">
        <v>100855</v>
      </c>
      <c r="U5576">
        <v>14</v>
      </c>
      <c r="V5576">
        <v>100853</v>
      </c>
      <c r="W5576">
        <v>15</v>
      </c>
      <c r="X5576">
        <v>100853</v>
      </c>
      <c r="Y5576">
        <v>16</v>
      </c>
      <c r="Z5576">
        <v>100854</v>
      </c>
      <c r="AA5576">
        <v>17</v>
      </c>
      <c r="AB5576">
        <v>100853</v>
      </c>
      <c r="AC5576">
        <v>19</v>
      </c>
      <c r="AD5576">
        <v>100854</v>
      </c>
      <c r="AE5576">
        <v>20</v>
      </c>
      <c r="AF5576">
        <v>202846</v>
      </c>
      <c r="AG5576">
        <v>18</v>
      </c>
      <c r="AH5576" t="e">
        <f>VLOOKUP(AF5576,关卡难度线!B:H,11,0)</f>
        <v>#N/A</v>
      </c>
    </row>
    <row r="5577" spans="14:34">
      <c r="N5577" s="14">
        <v>100855</v>
      </c>
      <c r="O5577">
        <v>11</v>
      </c>
      <c r="P5577">
        <v>100854</v>
      </c>
      <c r="Q5577">
        <v>12</v>
      </c>
      <c r="R5577">
        <v>100853</v>
      </c>
      <c r="S5577">
        <v>13</v>
      </c>
      <c r="T5577">
        <v>100855</v>
      </c>
      <c r="U5577">
        <v>14</v>
      </c>
      <c r="V5577">
        <v>100854</v>
      </c>
      <c r="W5577">
        <v>15</v>
      </c>
      <c r="X5577">
        <v>100854</v>
      </c>
      <c r="Y5577">
        <v>16</v>
      </c>
      <c r="Z5577">
        <v>100855</v>
      </c>
      <c r="AA5577">
        <v>17</v>
      </c>
      <c r="AB5577">
        <v>100853</v>
      </c>
      <c r="AC5577">
        <v>19</v>
      </c>
      <c r="AD5577">
        <v>100853</v>
      </c>
      <c r="AE5577">
        <v>20</v>
      </c>
      <c r="AF5577">
        <v>202847</v>
      </c>
      <c r="AG5577">
        <v>18</v>
      </c>
      <c r="AH5577" t="e">
        <f>VLOOKUP(AF5577,关卡难度线!B:H,11,0)</f>
        <v>#N/A</v>
      </c>
    </row>
    <row r="5578" spans="14:34">
      <c r="N5578" s="14">
        <v>100855</v>
      </c>
      <c r="O5578">
        <v>11</v>
      </c>
      <c r="P5578">
        <v>100855</v>
      </c>
      <c r="Q5578">
        <v>12</v>
      </c>
      <c r="R5578">
        <v>100853</v>
      </c>
      <c r="S5578">
        <v>13</v>
      </c>
      <c r="T5578">
        <v>100854</v>
      </c>
      <c r="U5578">
        <v>14</v>
      </c>
      <c r="V5578">
        <v>100853</v>
      </c>
      <c r="W5578">
        <v>15</v>
      </c>
      <c r="X5578">
        <v>100853</v>
      </c>
      <c r="Y5578">
        <v>16</v>
      </c>
      <c r="Z5578">
        <v>100853</v>
      </c>
      <c r="AA5578">
        <v>17</v>
      </c>
      <c r="AB5578">
        <v>100853</v>
      </c>
      <c r="AC5578">
        <v>19</v>
      </c>
      <c r="AD5578">
        <v>100854</v>
      </c>
      <c r="AE5578">
        <v>20</v>
      </c>
      <c r="AF5578">
        <v>202848</v>
      </c>
      <c r="AG5578">
        <v>18</v>
      </c>
      <c r="AH5578" t="e">
        <f>VLOOKUP(AF5578,关卡难度线!B:H,11,0)</f>
        <v>#N/A</v>
      </c>
    </row>
    <row r="5579" spans="14:34">
      <c r="N5579" s="14">
        <v>100854</v>
      </c>
      <c r="O5579">
        <v>11</v>
      </c>
      <c r="P5579">
        <v>100855</v>
      </c>
      <c r="Q5579">
        <v>12</v>
      </c>
      <c r="R5579">
        <v>100853</v>
      </c>
      <c r="S5579">
        <v>13</v>
      </c>
      <c r="T5579">
        <v>100854</v>
      </c>
      <c r="U5579">
        <v>14</v>
      </c>
      <c r="V5579">
        <v>100853</v>
      </c>
      <c r="W5579">
        <v>15</v>
      </c>
      <c r="X5579">
        <v>100853</v>
      </c>
      <c r="Y5579">
        <v>16</v>
      </c>
      <c r="Z5579">
        <v>100853</v>
      </c>
      <c r="AA5579">
        <v>17</v>
      </c>
      <c r="AB5579">
        <v>100854</v>
      </c>
      <c r="AC5579">
        <v>19</v>
      </c>
      <c r="AD5579">
        <v>100854</v>
      </c>
      <c r="AE5579">
        <v>20</v>
      </c>
      <c r="AF5579">
        <v>202849</v>
      </c>
      <c r="AG5579">
        <v>18</v>
      </c>
      <c r="AH5579" t="e">
        <f>VLOOKUP(AF5579,关卡难度线!B:H,11,0)</f>
        <v>#N/A</v>
      </c>
    </row>
    <row r="5580" spans="14:34">
      <c r="N5580" s="14">
        <v>100854</v>
      </c>
      <c r="O5580">
        <v>11</v>
      </c>
      <c r="P5580">
        <v>100854</v>
      </c>
      <c r="Q5580">
        <v>12</v>
      </c>
      <c r="R5580">
        <v>100855</v>
      </c>
      <c r="S5580">
        <v>13</v>
      </c>
      <c r="T5580">
        <v>100853</v>
      </c>
      <c r="U5580">
        <v>14</v>
      </c>
      <c r="V5580">
        <v>100855</v>
      </c>
      <c r="W5580">
        <v>15</v>
      </c>
      <c r="X5580">
        <v>100853</v>
      </c>
      <c r="Y5580">
        <v>16</v>
      </c>
      <c r="Z5580">
        <v>100853</v>
      </c>
      <c r="AA5580">
        <v>17</v>
      </c>
      <c r="AB5580">
        <v>100855</v>
      </c>
      <c r="AC5580">
        <v>19</v>
      </c>
      <c r="AD5580">
        <v>100854</v>
      </c>
      <c r="AE5580">
        <v>20</v>
      </c>
      <c r="AF5580">
        <v>202850</v>
      </c>
      <c r="AG5580">
        <v>18</v>
      </c>
      <c r="AH5580" t="e">
        <f>VLOOKUP(AF5580,关卡难度线!B:H,11,0)</f>
        <v>#N/A</v>
      </c>
    </row>
    <row r="5581" spans="14:34">
      <c r="N5581" s="14">
        <v>100858</v>
      </c>
      <c r="O5581">
        <v>11</v>
      </c>
      <c r="P5581">
        <v>100858</v>
      </c>
      <c r="Q5581">
        <v>12</v>
      </c>
      <c r="R5581">
        <v>100856</v>
      </c>
      <c r="S5581">
        <v>13</v>
      </c>
      <c r="T5581">
        <v>100856</v>
      </c>
      <c r="U5581">
        <v>14</v>
      </c>
      <c r="V5581">
        <v>100857</v>
      </c>
      <c r="W5581">
        <v>15</v>
      </c>
      <c r="X5581">
        <v>100858</v>
      </c>
      <c r="Y5581">
        <v>16</v>
      </c>
      <c r="Z5581">
        <v>100858</v>
      </c>
      <c r="AA5581">
        <v>17</v>
      </c>
      <c r="AB5581">
        <v>100858</v>
      </c>
      <c r="AC5581">
        <v>19</v>
      </c>
      <c r="AD5581">
        <v>100858</v>
      </c>
      <c r="AE5581">
        <v>20</v>
      </c>
      <c r="AF5581">
        <v>202851</v>
      </c>
      <c r="AG5581">
        <v>18</v>
      </c>
      <c r="AH5581" t="e">
        <f>VLOOKUP(AF5581,关卡难度线!B:H,11,0)</f>
        <v>#N/A</v>
      </c>
    </row>
    <row r="5582" spans="14:34">
      <c r="N5582" s="14">
        <v>100857</v>
      </c>
      <c r="O5582">
        <v>11</v>
      </c>
      <c r="P5582">
        <v>100856</v>
      </c>
      <c r="Q5582">
        <v>12</v>
      </c>
      <c r="R5582">
        <v>100857</v>
      </c>
      <c r="S5582">
        <v>13</v>
      </c>
      <c r="T5582">
        <v>100857</v>
      </c>
      <c r="U5582">
        <v>14</v>
      </c>
      <c r="V5582">
        <v>100857</v>
      </c>
      <c r="W5582">
        <v>15</v>
      </c>
      <c r="X5582">
        <v>100858</v>
      </c>
      <c r="Y5582">
        <v>16</v>
      </c>
      <c r="Z5582">
        <v>100858</v>
      </c>
      <c r="AA5582">
        <v>17</v>
      </c>
      <c r="AB5582">
        <v>100858</v>
      </c>
      <c r="AC5582">
        <v>19</v>
      </c>
      <c r="AD5582">
        <v>100856</v>
      </c>
      <c r="AE5582">
        <v>20</v>
      </c>
      <c r="AF5582">
        <v>202852</v>
      </c>
      <c r="AG5582">
        <v>18</v>
      </c>
      <c r="AH5582" t="e">
        <f>VLOOKUP(AF5582,关卡难度线!B:H,11,0)</f>
        <v>#N/A</v>
      </c>
    </row>
    <row r="5583" spans="14:34">
      <c r="N5583" s="14">
        <v>100857</v>
      </c>
      <c r="O5583">
        <v>11</v>
      </c>
      <c r="P5583">
        <v>100857</v>
      </c>
      <c r="Q5583">
        <v>12</v>
      </c>
      <c r="R5583">
        <v>100856</v>
      </c>
      <c r="S5583">
        <v>13</v>
      </c>
      <c r="T5583">
        <v>100856</v>
      </c>
      <c r="U5583">
        <v>14</v>
      </c>
      <c r="V5583">
        <v>100858</v>
      </c>
      <c r="W5583">
        <v>15</v>
      </c>
      <c r="X5583">
        <v>100857</v>
      </c>
      <c r="Y5583">
        <v>16</v>
      </c>
      <c r="Z5583">
        <v>100858</v>
      </c>
      <c r="AA5583">
        <v>17</v>
      </c>
      <c r="AB5583">
        <v>100856</v>
      </c>
      <c r="AC5583">
        <v>19</v>
      </c>
      <c r="AD5583">
        <v>100857</v>
      </c>
      <c r="AE5583">
        <v>20</v>
      </c>
      <c r="AF5583">
        <v>202853</v>
      </c>
      <c r="AG5583">
        <v>18</v>
      </c>
      <c r="AH5583" t="e">
        <f>VLOOKUP(AF5583,关卡难度线!B:H,11,0)</f>
        <v>#N/A</v>
      </c>
    </row>
    <row r="5584" spans="14:34">
      <c r="N5584" s="14">
        <v>100857</v>
      </c>
      <c r="O5584">
        <v>11</v>
      </c>
      <c r="P5584">
        <v>100856</v>
      </c>
      <c r="Q5584">
        <v>12</v>
      </c>
      <c r="R5584">
        <v>100856</v>
      </c>
      <c r="S5584">
        <v>13</v>
      </c>
      <c r="T5584">
        <v>100858</v>
      </c>
      <c r="U5584">
        <v>14</v>
      </c>
      <c r="V5584">
        <v>100857</v>
      </c>
      <c r="W5584">
        <v>15</v>
      </c>
      <c r="X5584">
        <v>100858</v>
      </c>
      <c r="Y5584">
        <v>16</v>
      </c>
      <c r="Z5584">
        <v>100857</v>
      </c>
      <c r="AA5584">
        <v>17</v>
      </c>
      <c r="AB5584">
        <v>100857</v>
      </c>
      <c r="AC5584">
        <v>19</v>
      </c>
      <c r="AD5584">
        <v>100857</v>
      </c>
      <c r="AE5584">
        <v>20</v>
      </c>
      <c r="AF5584">
        <v>202854</v>
      </c>
      <c r="AG5584">
        <v>18</v>
      </c>
      <c r="AH5584" t="e">
        <f>VLOOKUP(AF5584,关卡难度线!B:H,11,0)</f>
        <v>#N/A</v>
      </c>
    </row>
    <row r="5585" spans="14:34">
      <c r="N5585" s="14">
        <v>100858</v>
      </c>
      <c r="O5585">
        <v>11</v>
      </c>
      <c r="P5585">
        <v>100857</v>
      </c>
      <c r="Q5585">
        <v>12</v>
      </c>
      <c r="R5585">
        <v>100857</v>
      </c>
      <c r="S5585">
        <v>13</v>
      </c>
      <c r="T5585">
        <v>100856</v>
      </c>
      <c r="U5585">
        <v>14</v>
      </c>
      <c r="V5585">
        <v>100856</v>
      </c>
      <c r="W5585">
        <v>15</v>
      </c>
      <c r="X5585">
        <v>100858</v>
      </c>
      <c r="Y5585">
        <v>16</v>
      </c>
      <c r="Z5585">
        <v>100856</v>
      </c>
      <c r="AA5585">
        <v>17</v>
      </c>
      <c r="AB5585">
        <v>100857</v>
      </c>
      <c r="AC5585">
        <v>19</v>
      </c>
      <c r="AD5585">
        <v>100858</v>
      </c>
      <c r="AE5585">
        <v>20</v>
      </c>
      <c r="AF5585">
        <v>202855</v>
      </c>
      <c r="AG5585">
        <v>18</v>
      </c>
      <c r="AH5585" t="e">
        <f>VLOOKUP(AF5585,关卡难度线!B:H,11,0)</f>
        <v>#N/A</v>
      </c>
    </row>
    <row r="5586" spans="14:34">
      <c r="N5586" s="14">
        <v>100857</v>
      </c>
      <c r="O5586">
        <v>11</v>
      </c>
      <c r="P5586">
        <v>100856</v>
      </c>
      <c r="Q5586">
        <v>12</v>
      </c>
      <c r="R5586">
        <v>100856</v>
      </c>
      <c r="S5586">
        <v>13</v>
      </c>
      <c r="T5586">
        <v>100856</v>
      </c>
      <c r="U5586">
        <v>14</v>
      </c>
      <c r="V5586">
        <v>100858</v>
      </c>
      <c r="W5586">
        <v>15</v>
      </c>
      <c r="X5586">
        <v>100857</v>
      </c>
      <c r="Y5586">
        <v>16</v>
      </c>
      <c r="Z5586">
        <v>100858</v>
      </c>
      <c r="AA5586">
        <v>17</v>
      </c>
      <c r="AB5586">
        <v>100856</v>
      </c>
      <c r="AC5586">
        <v>19</v>
      </c>
      <c r="AD5586">
        <v>100858</v>
      </c>
      <c r="AE5586">
        <v>20</v>
      </c>
      <c r="AF5586">
        <v>202856</v>
      </c>
      <c r="AG5586">
        <v>18</v>
      </c>
      <c r="AH5586" t="e">
        <f>VLOOKUP(AF5586,关卡难度线!B:H,11,0)</f>
        <v>#N/A</v>
      </c>
    </row>
    <row r="5587" spans="14:34">
      <c r="N5587" s="14">
        <v>100858</v>
      </c>
      <c r="O5587">
        <v>11</v>
      </c>
      <c r="P5587">
        <v>100856</v>
      </c>
      <c r="Q5587">
        <v>12</v>
      </c>
      <c r="R5587">
        <v>100857</v>
      </c>
      <c r="S5587">
        <v>13</v>
      </c>
      <c r="T5587">
        <v>100858</v>
      </c>
      <c r="U5587">
        <v>14</v>
      </c>
      <c r="V5587">
        <v>100858</v>
      </c>
      <c r="W5587">
        <v>15</v>
      </c>
      <c r="X5587">
        <v>100856</v>
      </c>
      <c r="Y5587">
        <v>16</v>
      </c>
      <c r="Z5587">
        <v>100857</v>
      </c>
      <c r="AA5587">
        <v>17</v>
      </c>
      <c r="AB5587">
        <v>100857</v>
      </c>
      <c r="AC5587">
        <v>19</v>
      </c>
      <c r="AD5587">
        <v>100856</v>
      </c>
      <c r="AE5587">
        <v>20</v>
      </c>
      <c r="AF5587">
        <v>202857</v>
      </c>
      <c r="AG5587">
        <v>18</v>
      </c>
      <c r="AH5587" t="e">
        <f>VLOOKUP(AF5587,关卡难度线!B:H,11,0)</f>
        <v>#N/A</v>
      </c>
    </row>
    <row r="5588" spans="14:34">
      <c r="N5588" s="14">
        <v>100858</v>
      </c>
      <c r="O5588">
        <v>11</v>
      </c>
      <c r="P5588">
        <v>100858</v>
      </c>
      <c r="Q5588">
        <v>12</v>
      </c>
      <c r="R5588">
        <v>100858</v>
      </c>
      <c r="S5588">
        <v>13</v>
      </c>
      <c r="T5588">
        <v>100857</v>
      </c>
      <c r="U5588">
        <v>14</v>
      </c>
      <c r="V5588">
        <v>100858</v>
      </c>
      <c r="W5588">
        <v>15</v>
      </c>
      <c r="X5588">
        <v>100858</v>
      </c>
      <c r="Y5588">
        <v>16</v>
      </c>
      <c r="Z5588">
        <v>100857</v>
      </c>
      <c r="AA5588">
        <v>17</v>
      </c>
      <c r="AB5588">
        <v>100856</v>
      </c>
      <c r="AC5588">
        <v>19</v>
      </c>
      <c r="AD5588">
        <v>100858</v>
      </c>
      <c r="AE5588">
        <v>20</v>
      </c>
      <c r="AF5588">
        <v>202858</v>
      </c>
      <c r="AG5588">
        <v>18</v>
      </c>
      <c r="AH5588" t="e">
        <f>VLOOKUP(AF5588,关卡难度线!B:H,11,0)</f>
        <v>#N/A</v>
      </c>
    </row>
    <row r="5589" spans="14:34">
      <c r="N5589" s="14">
        <v>100858</v>
      </c>
      <c r="O5589">
        <v>11</v>
      </c>
      <c r="P5589">
        <v>100857</v>
      </c>
      <c r="Q5589">
        <v>12</v>
      </c>
      <c r="R5589">
        <v>100857</v>
      </c>
      <c r="S5589">
        <v>13</v>
      </c>
      <c r="T5589">
        <v>100858</v>
      </c>
      <c r="U5589">
        <v>14</v>
      </c>
      <c r="V5589">
        <v>100857</v>
      </c>
      <c r="W5589">
        <v>15</v>
      </c>
      <c r="X5589">
        <v>100856</v>
      </c>
      <c r="Y5589">
        <v>16</v>
      </c>
      <c r="Z5589">
        <v>100857</v>
      </c>
      <c r="AA5589">
        <v>17</v>
      </c>
      <c r="AB5589">
        <v>100857</v>
      </c>
      <c r="AC5589">
        <v>19</v>
      </c>
      <c r="AD5589">
        <v>100857</v>
      </c>
      <c r="AE5589">
        <v>20</v>
      </c>
      <c r="AF5589">
        <v>202859</v>
      </c>
      <c r="AG5589">
        <v>18</v>
      </c>
      <c r="AH5589" t="e">
        <f>VLOOKUP(AF5589,关卡难度线!B:H,11,0)</f>
        <v>#N/A</v>
      </c>
    </row>
    <row r="5590" spans="14:34">
      <c r="N5590" s="14">
        <v>100857</v>
      </c>
      <c r="O5590">
        <v>11</v>
      </c>
      <c r="P5590">
        <v>100856</v>
      </c>
      <c r="Q5590">
        <v>12</v>
      </c>
      <c r="R5590">
        <v>100858</v>
      </c>
      <c r="S5590">
        <v>13</v>
      </c>
      <c r="T5590">
        <v>100856</v>
      </c>
      <c r="U5590">
        <v>14</v>
      </c>
      <c r="V5590">
        <v>100856</v>
      </c>
      <c r="W5590">
        <v>15</v>
      </c>
      <c r="X5590">
        <v>100857</v>
      </c>
      <c r="Y5590">
        <v>16</v>
      </c>
      <c r="Z5590">
        <v>100856</v>
      </c>
      <c r="AA5590">
        <v>17</v>
      </c>
      <c r="AB5590">
        <v>100856</v>
      </c>
      <c r="AC5590">
        <v>19</v>
      </c>
      <c r="AD5590">
        <v>100857</v>
      </c>
      <c r="AE5590">
        <v>20</v>
      </c>
      <c r="AF5590">
        <v>202860</v>
      </c>
      <c r="AG5590">
        <v>18</v>
      </c>
      <c r="AH5590" t="e">
        <f>VLOOKUP(AF5590,关卡难度线!B:H,11,0)</f>
        <v>#N/A</v>
      </c>
    </row>
    <row r="5591" spans="14:34">
      <c r="N5591" s="14">
        <v>100858</v>
      </c>
      <c r="O5591">
        <v>11</v>
      </c>
      <c r="P5591">
        <v>100858</v>
      </c>
      <c r="Q5591">
        <v>12</v>
      </c>
      <c r="R5591">
        <v>100856</v>
      </c>
      <c r="S5591">
        <v>13</v>
      </c>
      <c r="T5591">
        <v>100856</v>
      </c>
      <c r="U5591">
        <v>14</v>
      </c>
      <c r="V5591">
        <v>100857</v>
      </c>
      <c r="W5591">
        <v>15</v>
      </c>
      <c r="X5591">
        <v>100858</v>
      </c>
      <c r="Y5591">
        <v>16</v>
      </c>
      <c r="Z5591">
        <v>100858</v>
      </c>
      <c r="AA5591">
        <v>17</v>
      </c>
      <c r="AB5591">
        <v>100858</v>
      </c>
      <c r="AC5591">
        <v>19</v>
      </c>
      <c r="AD5591">
        <v>100858</v>
      </c>
      <c r="AE5591">
        <v>20</v>
      </c>
      <c r="AF5591">
        <v>202851</v>
      </c>
      <c r="AG5591">
        <v>18</v>
      </c>
      <c r="AH5591" t="e">
        <f>VLOOKUP(AF5591,关卡难度线!B:H,11,0)</f>
        <v>#N/A</v>
      </c>
    </row>
    <row r="5592" spans="14:34">
      <c r="N5592" s="14">
        <v>100857</v>
      </c>
      <c r="O5592">
        <v>11</v>
      </c>
      <c r="P5592">
        <v>100856</v>
      </c>
      <c r="Q5592">
        <v>12</v>
      </c>
      <c r="R5592">
        <v>100857</v>
      </c>
      <c r="S5592">
        <v>13</v>
      </c>
      <c r="T5592">
        <v>100857</v>
      </c>
      <c r="U5592">
        <v>14</v>
      </c>
      <c r="V5592">
        <v>100857</v>
      </c>
      <c r="W5592">
        <v>15</v>
      </c>
      <c r="X5592">
        <v>100858</v>
      </c>
      <c r="Y5592">
        <v>16</v>
      </c>
      <c r="Z5592">
        <v>100858</v>
      </c>
      <c r="AA5592">
        <v>17</v>
      </c>
      <c r="AB5592">
        <v>100858</v>
      </c>
      <c r="AC5592">
        <v>19</v>
      </c>
      <c r="AD5592">
        <v>100856</v>
      </c>
      <c r="AE5592">
        <v>20</v>
      </c>
      <c r="AF5592">
        <v>202852</v>
      </c>
      <c r="AG5592">
        <v>18</v>
      </c>
      <c r="AH5592" t="e">
        <f>VLOOKUP(AF5592,关卡难度线!B:H,11,0)</f>
        <v>#N/A</v>
      </c>
    </row>
    <row r="5593" spans="14:34">
      <c r="N5593" s="14">
        <v>100857</v>
      </c>
      <c r="O5593">
        <v>11</v>
      </c>
      <c r="P5593">
        <v>100857</v>
      </c>
      <c r="Q5593">
        <v>12</v>
      </c>
      <c r="R5593">
        <v>100856</v>
      </c>
      <c r="S5593">
        <v>13</v>
      </c>
      <c r="T5593">
        <v>100856</v>
      </c>
      <c r="U5593">
        <v>14</v>
      </c>
      <c r="V5593">
        <v>100858</v>
      </c>
      <c r="W5593">
        <v>15</v>
      </c>
      <c r="X5593">
        <v>100857</v>
      </c>
      <c r="Y5593">
        <v>16</v>
      </c>
      <c r="Z5593">
        <v>100858</v>
      </c>
      <c r="AA5593">
        <v>17</v>
      </c>
      <c r="AB5593">
        <v>100856</v>
      </c>
      <c r="AC5593">
        <v>19</v>
      </c>
      <c r="AD5593">
        <v>100857</v>
      </c>
      <c r="AE5593">
        <v>20</v>
      </c>
      <c r="AF5593">
        <v>202853</v>
      </c>
      <c r="AG5593">
        <v>18</v>
      </c>
      <c r="AH5593" t="e">
        <f>VLOOKUP(AF5593,关卡难度线!B:H,11,0)</f>
        <v>#N/A</v>
      </c>
    </row>
    <row r="5594" spans="14:34">
      <c r="N5594" s="14">
        <v>100857</v>
      </c>
      <c r="O5594">
        <v>11</v>
      </c>
      <c r="P5594">
        <v>100856</v>
      </c>
      <c r="Q5594">
        <v>12</v>
      </c>
      <c r="R5594">
        <v>100856</v>
      </c>
      <c r="S5594">
        <v>13</v>
      </c>
      <c r="T5594">
        <v>100858</v>
      </c>
      <c r="U5594">
        <v>14</v>
      </c>
      <c r="V5594">
        <v>100857</v>
      </c>
      <c r="W5594">
        <v>15</v>
      </c>
      <c r="X5594">
        <v>100858</v>
      </c>
      <c r="Y5594">
        <v>16</v>
      </c>
      <c r="Z5594">
        <v>100857</v>
      </c>
      <c r="AA5594">
        <v>17</v>
      </c>
      <c r="AB5594">
        <v>100857</v>
      </c>
      <c r="AC5594">
        <v>19</v>
      </c>
      <c r="AD5594">
        <v>100857</v>
      </c>
      <c r="AE5594">
        <v>20</v>
      </c>
      <c r="AF5594">
        <v>202854</v>
      </c>
      <c r="AG5594">
        <v>18</v>
      </c>
      <c r="AH5594" t="e">
        <f>VLOOKUP(AF5594,关卡难度线!B:H,11,0)</f>
        <v>#N/A</v>
      </c>
    </row>
    <row r="5595" spans="14:34">
      <c r="N5595" s="14">
        <v>100858</v>
      </c>
      <c r="O5595">
        <v>11</v>
      </c>
      <c r="P5595">
        <v>100857</v>
      </c>
      <c r="Q5595">
        <v>12</v>
      </c>
      <c r="R5595">
        <v>100857</v>
      </c>
      <c r="S5595">
        <v>13</v>
      </c>
      <c r="T5595">
        <v>100856</v>
      </c>
      <c r="U5595">
        <v>14</v>
      </c>
      <c r="V5595">
        <v>100856</v>
      </c>
      <c r="W5595">
        <v>15</v>
      </c>
      <c r="X5595">
        <v>100858</v>
      </c>
      <c r="Y5595">
        <v>16</v>
      </c>
      <c r="Z5595">
        <v>100856</v>
      </c>
      <c r="AA5595">
        <v>17</v>
      </c>
      <c r="AB5595">
        <v>100857</v>
      </c>
      <c r="AC5595">
        <v>19</v>
      </c>
      <c r="AD5595">
        <v>100858</v>
      </c>
      <c r="AE5595">
        <v>20</v>
      </c>
      <c r="AF5595">
        <v>202855</v>
      </c>
      <c r="AG5595">
        <v>18</v>
      </c>
      <c r="AH5595" t="e">
        <f>VLOOKUP(AF5595,关卡难度线!B:H,11,0)</f>
        <v>#N/A</v>
      </c>
    </row>
    <row r="5596" spans="14:34">
      <c r="N5596" s="14">
        <v>100857</v>
      </c>
      <c r="O5596">
        <v>11</v>
      </c>
      <c r="P5596">
        <v>100856</v>
      </c>
      <c r="Q5596">
        <v>12</v>
      </c>
      <c r="R5596">
        <v>100856</v>
      </c>
      <c r="S5596">
        <v>13</v>
      </c>
      <c r="T5596">
        <v>100856</v>
      </c>
      <c r="U5596">
        <v>14</v>
      </c>
      <c r="V5596">
        <v>100858</v>
      </c>
      <c r="W5596">
        <v>15</v>
      </c>
      <c r="X5596">
        <v>100857</v>
      </c>
      <c r="Y5596">
        <v>16</v>
      </c>
      <c r="Z5596">
        <v>100858</v>
      </c>
      <c r="AA5596">
        <v>17</v>
      </c>
      <c r="AB5596">
        <v>100856</v>
      </c>
      <c r="AC5596">
        <v>19</v>
      </c>
      <c r="AD5596">
        <v>100858</v>
      </c>
      <c r="AE5596">
        <v>20</v>
      </c>
      <c r="AF5596">
        <v>202856</v>
      </c>
      <c r="AG5596">
        <v>18</v>
      </c>
      <c r="AH5596" t="e">
        <f>VLOOKUP(AF5596,关卡难度线!B:H,11,0)</f>
        <v>#N/A</v>
      </c>
    </row>
    <row r="5597" spans="14:34">
      <c r="N5597" s="14">
        <v>100858</v>
      </c>
      <c r="O5597">
        <v>11</v>
      </c>
      <c r="P5597">
        <v>100856</v>
      </c>
      <c r="Q5597">
        <v>12</v>
      </c>
      <c r="R5597">
        <v>100857</v>
      </c>
      <c r="S5597">
        <v>13</v>
      </c>
      <c r="T5597">
        <v>100858</v>
      </c>
      <c r="U5597">
        <v>14</v>
      </c>
      <c r="V5597">
        <v>100858</v>
      </c>
      <c r="W5597">
        <v>15</v>
      </c>
      <c r="X5597">
        <v>100856</v>
      </c>
      <c r="Y5597">
        <v>16</v>
      </c>
      <c r="Z5597">
        <v>100857</v>
      </c>
      <c r="AA5597">
        <v>17</v>
      </c>
      <c r="AB5597">
        <v>100857</v>
      </c>
      <c r="AC5597">
        <v>19</v>
      </c>
      <c r="AD5597">
        <v>100856</v>
      </c>
      <c r="AE5597">
        <v>20</v>
      </c>
      <c r="AF5597">
        <v>202857</v>
      </c>
      <c r="AG5597">
        <v>18</v>
      </c>
      <c r="AH5597" t="e">
        <f>VLOOKUP(AF5597,关卡难度线!B:H,11,0)</f>
        <v>#N/A</v>
      </c>
    </row>
    <row r="5598" spans="14:34">
      <c r="N5598" s="14">
        <v>100858</v>
      </c>
      <c r="O5598">
        <v>11</v>
      </c>
      <c r="P5598">
        <v>100858</v>
      </c>
      <c r="Q5598">
        <v>12</v>
      </c>
      <c r="R5598">
        <v>100858</v>
      </c>
      <c r="S5598">
        <v>13</v>
      </c>
      <c r="T5598">
        <v>100857</v>
      </c>
      <c r="U5598">
        <v>14</v>
      </c>
      <c r="V5598">
        <v>100858</v>
      </c>
      <c r="W5598">
        <v>15</v>
      </c>
      <c r="X5598">
        <v>100858</v>
      </c>
      <c r="Y5598">
        <v>16</v>
      </c>
      <c r="Z5598">
        <v>100857</v>
      </c>
      <c r="AA5598">
        <v>17</v>
      </c>
      <c r="AB5598">
        <v>100856</v>
      </c>
      <c r="AC5598">
        <v>19</v>
      </c>
      <c r="AD5598">
        <v>100858</v>
      </c>
      <c r="AE5598">
        <v>20</v>
      </c>
      <c r="AF5598">
        <v>202858</v>
      </c>
      <c r="AG5598">
        <v>18</v>
      </c>
      <c r="AH5598" t="e">
        <f>VLOOKUP(AF5598,关卡难度线!B:H,11,0)</f>
        <v>#N/A</v>
      </c>
    </row>
    <row r="5599" spans="14:34">
      <c r="N5599" s="14">
        <v>100858</v>
      </c>
      <c r="O5599">
        <v>11</v>
      </c>
      <c r="P5599">
        <v>100857</v>
      </c>
      <c r="Q5599">
        <v>12</v>
      </c>
      <c r="R5599">
        <v>100857</v>
      </c>
      <c r="S5599">
        <v>13</v>
      </c>
      <c r="T5599">
        <v>100858</v>
      </c>
      <c r="U5599">
        <v>14</v>
      </c>
      <c r="V5599">
        <v>100857</v>
      </c>
      <c r="W5599">
        <v>15</v>
      </c>
      <c r="X5599">
        <v>100856</v>
      </c>
      <c r="Y5599">
        <v>16</v>
      </c>
      <c r="Z5599">
        <v>100857</v>
      </c>
      <c r="AA5599">
        <v>17</v>
      </c>
      <c r="AB5599">
        <v>100857</v>
      </c>
      <c r="AC5599">
        <v>19</v>
      </c>
      <c r="AD5599">
        <v>100857</v>
      </c>
      <c r="AE5599">
        <v>20</v>
      </c>
      <c r="AF5599">
        <v>202859</v>
      </c>
      <c r="AG5599">
        <v>18</v>
      </c>
      <c r="AH5599" t="e">
        <f>VLOOKUP(AF5599,关卡难度线!B:H,11,0)</f>
        <v>#N/A</v>
      </c>
    </row>
    <row r="5600" spans="14:34">
      <c r="N5600" s="14">
        <v>100857</v>
      </c>
      <c r="O5600">
        <v>11</v>
      </c>
      <c r="P5600">
        <v>100856</v>
      </c>
      <c r="Q5600">
        <v>12</v>
      </c>
      <c r="R5600">
        <v>100858</v>
      </c>
      <c r="S5600">
        <v>13</v>
      </c>
      <c r="T5600">
        <v>100856</v>
      </c>
      <c r="U5600">
        <v>14</v>
      </c>
      <c r="V5600">
        <v>100856</v>
      </c>
      <c r="W5600">
        <v>15</v>
      </c>
      <c r="X5600">
        <v>100857</v>
      </c>
      <c r="Y5600">
        <v>16</v>
      </c>
      <c r="Z5600">
        <v>100856</v>
      </c>
      <c r="AA5600">
        <v>17</v>
      </c>
      <c r="AB5600">
        <v>100856</v>
      </c>
      <c r="AC5600">
        <v>19</v>
      </c>
      <c r="AD5600">
        <v>100857</v>
      </c>
      <c r="AE5600">
        <v>20</v>
      </c>
      <c r="AF5600">
        <v>202860</v>
      </c>
      <c r="AG5600">
        <v>18</v>
      </c>
      <c r="AH5600" t="e">
        <f>VLOOKUP(AF5600,关卡难度线!B:H,11,0)</f>
        <v>#N/A</v>
      </c>
    </row>
    <row r="5601" spans="14:34">
      <c r="N5601" s="14">
        <v>100859</v>
      </c>
      <c r="O5601">
        <v>11</v>
      </c>
      <c r="P5601">
        <v>100859</v>
      </c>
      <c r="Q5601">
        <v>12</v>
      </c>
      <c r="R5601">
        <v>100861</v>
      </c>
      <c r="S5601">
        <v>13</v>
      </c>
      <c r="T5601">
        <v>100860</v>
      </c>
      <c r="U5601">
        <v>14</v>
      </c>
      <c r="V5601">
        <v>100861</v>
      </c>
      <c r="W5601">
        <v>15</v>
      </c>
      <c r="X5601">
        <v>100860</v>
      </c>
      <c r="Y5601">
        <v>16</v>
      </c>
      <c r="Z5601">
        <v>100861</v>
      </c>
      <c r="AA5601">
        <v>17</v>
      </c>
      <c r="AB5601">
        <v>100860</v>
      </c>
      <c r="AC5601">
        <v>19</v>
      </c>
      <c r="AD5601">
        <v>100859</v>
      </c>
      <c r="AE5601">
        <v>20</v>
      </c>
      <c r="AF5601">
        <v>202861</v>
      </c>
      <c r="AG5601">
        <v>18</v>
      </c>
      <c r="AH5601" t="e">
        <f>VLOOKUP(AF5601,关卡难度线!B:H,11,0)</f>
        <v>#N/A</v>
      </c>
    </row>
    <row r="5602" spans="14:34">
      <c r="N5602" s="14">
        <v>100860</v>
      </c>
      <c r="O5602">
        <v>11</v>
      </c>
      <c r="P5602">
        <v>100860</v>
      </c>
      <c r="Q5602">
        <v>12</v>
      </c>
      <c r="R5602">
        <v>100861</v>
      </c>
      <c r="S5602">
        <v>13</v>
      </c>
      <c r="T5602">
        <v>100861</v>
      </c>
      <c r="U5602">
        <v>14</v>
      </c>
      <c r="V5602">
        <v>100860</v>
      </c>
      <c r="W5602">
        <v>15</v>
      </c>
      <c r="X5602">
        <v>100860</v>
      </c>
      <c r="Y5602">
        <v>16</v>
      </c>
      <c r="Z5602">
        <v>100859</v>
      </c>
      <c r="AA5602">
        <v>17</v>
      </c>
      <c r="AB5602">
        <v>100859</v>
      </c>
      <c r="AC5602">
        <v>19</v>
      </c>
      <c r="AD5602">
        <v>100861</v>
      </c>
      <c r="AE5602">
        <v>20</v>
      </c>
      <c r="AF5602">
        <v>202862</v>
      </c>
      <c r="AG5602">
        <v>18</v>
      </c>
      <c r="AH5602" t="e">
        <f>VLOOKUP(AF5602,关卡难度线!B:H,11,0)</f>
        <v>#N/A</v>
      </c>
    </row>
    <row r="5603" spans="14:34">
      <c r="N5603" s="14">
        <v>100861</v>
      </c>
      <c r="O5603">
        <v>11</v>
      </c>
      <c r="P5603">
        <v>100860</v>
      </c>
      <c r="Q5603">
        <v>12</v>
      </c>
      <c r="R5603">
        <v>100861</v>
      </c>
      <c r="S5603">
        <v>13</v>
      </c>
      <c r="T5603">
        <v>100860</v>
      </c>
      <c r="U5603">
        <v>14</v>
      </c>
      <c r="V5603">
        <v>100859</v>
      </c>
      <c r="W5603">
        <v>15</v>
      </c>
      <c r="X5603">
        <v>100859</v>
      </c>
      <c r="Y5603">
        <v>16</v>
      </c>
      <c r="Z5603">
        <v>100859</v>
      </c>
      <c r="AA5603">
        <v>17</v>
      </c>
      <c r="AB5603">
        <v>100861</v>
      </c>
      <c r="AC5603">
        <v>19</v>
      </c>
      <c r="AD5603">
        <v>100860</v>
      </c>
      <c r="AE5603">
        <v>20</v>
      </c>
      <c r="AF5603">
        <v>202863</v>
      </c>
      <c r="AG5603">
        <v>18</v>
      </c>
      <c r="AH5603" t="e">
        <f>VLOOKUP(AF5603,关卡难度线!B:H,11,0)</f>
        <v>#N/A</v>
      </c>
    </row>
    <row r="5604" spans="14:34">
      <c r="N5604" s="14">
        <v>100860</v>
      </c>
      <c r="O5604">
        <v>11</v>
      </c>
      <c r="P5604">
        <v>100860</v>
      </c>
      <c r="Q5604">
        <v>12</v>
      </c>
      <c r="R5604">
        <v>100859</v>
      </c>
      <c r="S5604">
        <v>13</v>
      </c>
      <c r="T5604">
        <v>100861</v>
      </c>
      <c r="U5604">
        <v>14</v>
      </c>
      <c r="V5604">
        <v>100859</v>
      </c>
      <c r="W5604">
        <v>15</v>
      </c>
      <c r="X5604">
        <v>100861</v>
      </c>
      <c r="Y5604">
        <v>16</v>
      </c>
      <c r="Z5604">
        <v>100860</v>
      </c>
      <c r="AA5604">
        <v>17</v>
      </c>
      <c r="AB5604">
        <v>100859</v>
      </c>
      <c r="AC5604">
        <v>19</v>
      </c>
      <c r="AD5604">
        <v>100860</v>
      </c>
      <c r="AE5604">
        <v>20</v>
      </c>
      <c r="AF5604">
        <v>202864</v>
      </c>
      <c r="AG5604">
        <v>18</v>
      </c>
      <c r="AH5604" t="e">
        <f>VLOOKUP(AF5604,关卡难度线!B:H,11,0)</f>
        <v>#N/A</v>
      </c>
    </row>
    <row r="5605" spans="14:34">
      <c r="N5605" s="14">
        <v>100859</v>
      </c>
      <c r="O5605">
        <v>11</v>
      </c>
      <c r="P5605">
        <v>100860</v>
      </c>
      <c r="Q5605">
        <v>12</v>
      </c>
      <c r="R5605">
        <v>100860</v>
      </c>
      <c r="S5605">
        <v>13</v>
      </c>
      <c r="T5605">
        <v>100861</v>
      </c>
      <c r="U5605">
        <v>14</v>
      </c>
      <c r="V5605">
        <v>100859</v>
      </c>
      <c r="W5605">
        <v>15</v>
      </c>
      <c r="X5605">
        <v>100860</v>
      </c>
      <c r="Y5605">
        <v>16</v>
      </c>
      <c r="Z5605">
        <v>100860</v>
      </c>
      <c r="AA5605">
        <v>17</v>
      </c>
      <c r="AB5605">
        <v>100861</v>
      </c>
      <c r="AC5605">
        <v>19</v>
      </c>
      <c r="AD5605">
        <v>100859</v>
      </c>
      <c r="AE5605">
        <v>20</v>
      </c>
      <c r="AF5605">
        <v>202865</v>
      </c>
      <c r="AG5605">
        <v>18</v>
      </c>
      <c r="AH5605" t="e">
        <f>VLOOKUP(AF5605,关卡难度线!B:H,11,0)</f>
        <v>#N/A</v>
      </c>
    </row>
    <row r="5606" spans="14:34">
      <c r="N5606" s="14">
        <v>100860</v>
      </c>
      <c r="O5606">
        <v>11</v>
      </c>
      <c r="P5606">
        <v>100861</v>
      </c>
      <c r="Q5606">
        <v>12</v>
      </c>
      <c r="R5606">
        <v>100860</v>
      </c>
      <c r="S5606">
        <v>13</v>
      </c>
      <c r="T5606">
        <v>100861</v>
      </c>
      <c r="U5606">
        <v>14</v>
      </c>
      <c r="V5606">
        <v>100861</v>
      </c>
      <c r="W5606">
        <v>15</v>
      </c>
      <c r="X5606">
        <v>100861</v>
      </c>
      <c r="Y5606">
        <v>16</v>
      </c>
      <c r="Z5606">
        <v>100861</v>
      </c>
      <c r="AA5606">
        <v>17</v>
      </c>
      <c r="AB5606">
        <v>100860</v>
      </c>
      <c r="AC5606">
        <v>19</v>
      </c>
      <c r="AD5606">
        <v>100860</v>
      </c>
      <c r="AE5606">
        <v>20</v>
      </c>
      <c r="AF5606">
        <v>202866</v>
      </c>
      <c r="AG5606">
        <v>18</v>
      </c>
      <c r="AH5606" t="e">
        <f>VLOOKUP(AF5606,关卡难度线!B:H,11,0)</f>
        <v>#N/A</v>
      </c>
    </row>
    <row r="5607" spans="14:34">
      <c r="N5607" s="14">
        <v>100860</v>
      </c>
      <c r="O5607">
        <v>11</v>
      </c>
      <c r="P5607">
        <v>100861</v>
      </c>
      <c r="Q5607">
        <v>12</v>
      </c>
      <c r="R5607">
        <v>100859</v>
      </c>
      <c r="S5607">
        <v>13</v>
      </c>
      <c r="T5607">
        <v>100859</v>
      </c>
      <c r="U5607">
        <v>14</v>
      </c>
      <c r="V5607">
        <v>100859</v>
      </c>
      <c r="W5607">
        <v>15</v>
      </c>
      <c r="X5607">
        <v>100859</v>
      </c>
      <c r="Y5607">
        <v>16</v>
      </c>
      <c r="Z5607">
        <v>100859</v>
      </c>
      <c r="AA5607">
        <v>17</v>
      </c>
      <c r="AB5607">
        <v>100861</v>
      </c>
      <c r="AC5607">
        <v>19</v>
      </c>
      <c r="AD5607">
        <v>100859</v>
      </c>
      <c r="AE5607">
        <v>20</v>
      </c>
      <c r="AF5607">
        <v>202867</v>
      </c>
      <c r="AG5607">
        <v>18</v>
      </c>
      <c r="AH5607" t="e">
        <f>VLOOKUP(AF5607,关卡难度线!B:H,11,0)</f>
        <v>#N/A</v>
      </c>
    </row>
    <row r="5608" spans="14:34">
      <c r="N5608" s="14">
        <v>100859</v>
      </c>
      <c r="O5608">
        <v>11</v>
      </c>
      <c r="P5608">
        <v>100861</v>
      </c>
      <c r="Q5608">
        <v>12</v>
      </c>
      <c r="R5608">
        <v>100859</v>
      </c>
      <c r="S5608">
        <v>13</v>
      </c>
      <c r="T5608">
        <v>100860</v>
      </c>
      <c r="U5608">
        <v>14</v>
      </c>
      <c r="V5608">
        <v>100860</v>
      </c>
      <c r="W5608">
        <v>15</v>
      </c>
      <c r="X5608">
        <v>100861</v>
      </c>
      <c r="Y5608">
        <v>16</v>
      </c>
      <c r="Z5608">
        <v>100860</v>
      </c>
      <c r="AA5608">
        <v>17</v>
      </c>
      <c r="AB5608">
        <v>100860</v>
      </c>
      <c r="AC5608">
        <v>19</v>
      </c>
      <c r="AD5608">
        <v>100859</v>
      </c>
      <c r="AE5608">
        <v>20</v>
      </c>
      <c r="AF5608">
        <v>202868</v>
      </c>
      <c r="AG5608">
        <v>18</v>
      </c>
      <c r="AH5608" t="e">
        <f>VLOOKUP(AF5608,关卡难度线!B:H,11,0)</f>
        <v>#N/A</v>
      </c>
    </row>
    <row r="5609" spans="14:34">
      <c r="N5609" s="14">
        <v>100860</v>
      </c>
      <c r="O5609">
        <v>11</v>
      </c>
      <c r="P5609">
        <v>100860</v>
      </c>
      <c r="Q5609">
        <v>12</v>
      </c>
      <c r="R5609">
        <v>100861</v>
      </c>
      <c r="S5609">
        <v>13</v>
      </c>
      <c r="T5609">
        <v>100859</v>
      </c>
      <c r="U5609">
        <v>14</v>
      </c>
      <c r="V5609">
        <v>100861</v>
      </c>
      <c r="W5609">
        <v>15</v>
      </c>
      <c r="X5609">
        <v>100860</v>
      </c>
      <c r="Y5609">
        <v>16</v>
      </c>
      <c r="Z5609">
        <v>100861</v>
      </c>
      <c r="AA5609">
        <v>17</v>
      </c>
      <c r="AB5609">
        <v>100859</v>
      </c>
      <c r="AC5609">
        <v>19</v>
      </c>
      <c r="AD5609">
        <v>100859</v>
      </c>
      <c r="AE5609">
        <v>20</v>
      </c>
      <c r="AF5609">
        <v>202869</v>
      </c>
      <c r="AG5609">
        <v>18</v>
      </c>
      <c r="AH5609" t="e">
        <f>VLOOKUP(AF5609,关卡难度线!B:H,11,0)</f>
        <v>#N/A</v>
      </c>
    </row>
    <row r="5610" spans="14:34">
      <c r="N5610" s="14">
        <v>100859</v>
      </c>
      <c r="O5610">
        <v>11</v>
      </c>
      <c r="P5610">
        <v>100861</v>
      </c>
      <c r="Q5610">
        <v>12</v>
      </c>
      <c r="R5610">
        <v>100860</v>
      </c>
      <c r="S5610">
        <v>13</v>
      </c>
      <c r="T5610">
        <v>100859</v>
      </c>
      <c r="U5610">
        <v>14</v>
      </c>
      <c r="V5610">
        <v>100861</v>
      </c>
      <c r="W5610">
        <v>15</v>
      </c>
      <c r="X5610">
        <v>100860</v>
      </c>
      <c r="Y5610">
        <v>16</v>
      </c>
      <c r="Z5610">
        <v>100860</v>
      </c>
      <c r="AA5610">
        <v>17</v>
      </c>
      <c r="AB5610">
        <v>100859</v>
      </c>
      <c r="AC5610">
        <v>19</v>
      </c>
      <c r="AD5610">
        <v>100860</v>
      </c>
      <c r="AE5610">
        <v>20</v>
      </c>
      <c r="AF5610">
        <v>202870</v>
      </c>
      <c r="AG5610">
        <v>18</v>
      </c>
      <c r="AH5610" t="e">
        <f>VLOOKUP(AF5610,关卡难度线!B:H,11,0)</f>
        <v>#N/A</v>
      </c>
    </row>
    <row r="5611" spans="14:34">
      <c r="N5611" s="14">
        <v>100859</v>
      </c>
      <c r="O5611">
        <v>11</v>
      </c>
      <c r="P5611">
        <v>100859</v>
      </c>
      <c r="Q5611">
        <v>12</v>
      </c>
      <c r="R5611">
        <v>100861</v>
      </c>
      <c r="S5611">
        <v>13</v>
      </c>
      <c r="T5611">
        <v>100860</v>
      </c>
      <c r="U5611">
        <v>14</v>
      </c>
      <c r="V5611">
        <v>100861</v>
      </c>
      <c r="W5611">
        <v>15</v>
      </c>
      <c r="X5611">
        <v>100860</v>
      </c>
      <c r="Y5611">
        <v>16</v>
      </c>
      <c r="Z5611">
        <v>100861</v>
      </c>
      <c r="AA5611">
        <v>17</v>
      </c>
      <c r="AB5611">
        <v>100860</v>
      </c>
      <c r="AC5611">
        <v>19</v>
      </c>
      <c r="AD5611">
        <v>100859</v>
      </c>
      <c r="AE5611">
        <v>20</v>
      </c>
      <c r="AF5611">
        <v>202861</v>
      </c>
      <c r="AG5611">
        <v>18</v>
      </c>
      <c r="AH5611" t="e">
        <f>VLOOKUP(AF5611,关卡难度线!B:H,11,0)</f>
        <v>#N/A</v>
      </c>
    </row>
    <row r="5612" spans="14:34">
      <c r="N5612" s="14">
        <v>100860</v>
      </c>
      <c r="O5612">
        <v>11</v>
      </c>
      <c r="P5612">
        <v>100860</v>
      </c>
      <c r="Q5612">
        <v>12</v>
      </c>
      <c r="R5612">
        <v>100861</v>
      </c>
      <c r="S5612">
        <v>13</v>
      </c>
      <c r="T5612">
        <v>100861</v>
      </c>
      <c r="U5612">
        <v>14</v>
      </c>
      <c r="V5612">
        <v>100860</v>
      </c>
      <c r="W5612">
        <v>15</v>
      </c>
      <c r="X5612">
        <v>100860</v>
      </c>
      <c r="Y5612">
        <v>16</v>
      </c>
      <c r="Z5612">
        <v>100859</v>
      </c>
      <c r="AA5612">
        <v>17</v>
      </c>
      <c r="AB5612">
        <v>100859</v>
      </c>
      <c r="AC5612">
        <v>19</v>
      </c>
      <c r="AD5612">
        <v>100861</v>
      </c>
      <c r="AE5612">
        <v>20</v>
      </c>
      <c r="AF5612">
        <v>202862</v>
      </c>
      <c r="AG5612">
        <v>18</v>
      </c>
      <c r="AH5612" t="e">
        <f>VLOOKUP(AF5612,关卡难度线!B:H,11,0)</f>
        <v>#N/A</v>
      </c>
    </row>
    <row r="5613" spans="14:34">
      <c r="N5613" s="14">
        <v>100861</v>
      </c>
      <c r="O5613">
        <v>11</v>
      </c>
      <c r="P5613">
        <v>100860</v>
      </c>
      <c r="Q5613">
        <v>12</v>
      </c>
      <c r="R5613">
        <v>100861</v>
      </c>
      <c r="S5613">
        <v>13</v>
      </c>
      <c r="T5613">
        <v>100860</v>
      </c>
      <c r="U5613">
        <v>14</v>
      </c>
      <c r="V5613">
        <v>100859</v>
      </c>
      <c r="W5613">
        <v>15</v>
      </c>
      <c r="X5613">
        <v>100859</v>
      </c>
      <c r="Y5613">
        <v>16</v>
      </c>
      <c r="Z5613">
        <v>100859</v>
      </c>
      <c r="AA5613">
        <v>17</v>
      </c>
      <c r="AB5613">
        <v>100861</v>
      </c>
      <c r="AC5613">
        <v>19</v>
      </c>
      <c r="AD5613">
        <v>100860</v>
      </c>
      <c r="AE5613">
        <v>20</v>
      </c>
      <c r="AF5613">
        <v>202863</v>
      </c>
      <c r="AG5613">
        <v>18</v>
      </c>
      <c r="AH5613" t="e">
        <f>VLOOKUP(AF5613,关卡难度线!B:H,11,0)</f>
        <v>#N/A</v>
      </c>
    </row>
    <row r="5614" spans="14:34">
      <c r="N5614" s="14">
        <v>100860</v>
      </c>
      <c r="O5614">
        <v>11</v>
      </c>
      <c r="P5614">
        <v>100860</v>
      </c>
      <c r="Q5614">
        <v>12</v>
      </c>
      <c r="R5614">
        <v>100859</v>
      </c>
      <c r="S5614">
        <v>13</v>
      </c>
      <c r="T5614">
        <v>100861</v>
      </c>
      <c r="U5614">
        <v>14</v>
      </c>
      <c r="V5614">
        <v>100859</v>
      </c>
      <c r="W5614">
        <v>15</v>
      </c>
      <c r="X5614">
        <v>100861</v>
      </c>
      <c r="Y5614">
        <v>16</v>
      </c>
      <c r="Z5614">
        <v>100860</v>
      </c>
      <c r="AA5614">
        <v>17</v>
      </c>
      <c r="AB5614">
        <v>100859</v>
      </c>
      <c r="AC5614">
        <v>19</v>
      </c>
      <c r="AD5614">
        <v>100860</v>
      </c>
      <c r="AE5614">
        <v>20</v>
      </c>
      <c r="AF5614">
        <v>202864</v>
      </c>
      <c r="AG5614">
        <v>18</v>
      </c>
      <c r="AH5614" t="e">
        <f>VLOOKUP(AF5614,关卡难度线!B:H,11,0)</f>
        <v>#N/A</v>
      </c>
    </row>
    <row r="5615" spans="14:34">
      <c r="N5615" s="14">
        <v>100859</v>
      </c>
      <c r="O5615">
        <v>11</v>
      </c>
      <c r="P5615">
        <v>100860</v>
      </c>
      <c r="Q5615">
        <v>12</v>
      </c>
      <c r="R5615">
        <v>100860</v>
      </c>
      <c r="S5615">
        <v>13</v>
      </c>
      <c r="T5615">
        <v>100861</v>
      </c>
      <c r="U5615">
        <v>14</v>
      </c>
      <c r="V5615">
        <v>100859</v>
      </c>
      <c r="W5615">
        <v>15</v>
      </c>
      <c r="X5615">
        <v>100860</v>
      </c>
      <c r="Y5615">
        <v>16</v>
      </c>
      <c r="Z5615">
        <v>100860</v>
      </c>
      <c r="AA5615">
        <v>17</v>
      </c>
      <c r="AB5615">
        <v>100861</v>
      </c>
      <c r="AC5615">
        <v>19</v>
      </c>
      <c r="AD5615">
        <v>100859</v>
      </c>
      <c r="AE5615">
        <v>20</v>
      </c>
      <c r="AF5615">
        <v>202865</v>
      </c>
      <c r="AG5615">
        <v>18</v>
      </c>
      <c r="AH5615" t="e">
        <f>VLOOKUP(AF5615,关卡难度线!B:H,11,0)</f>
        <v>#N/A</v>
      </c>
    </row>
    <row r="5616" spans="14:34">
      <c r="N5616" s="14">
        <v>100860</v>
      </c>
      <c r="O5616">
        <v>11</v>
      </c>
      <c r="P5616">
        <v>100861</v>
      </c>
      <c r="Q5616">
        <v>12</v>
      </c>
      <c r="R5616">
        <v>100860</v>
      </c>
      <c r="S5616">
        <v>13</v>
      </c>
      <c r="T5616">
        <v>100861</v>
      </c>
      <c r="U5616">
        <v>14</v>
      </c>
      <c r="V5616">
        <v>100861</v>
      </c>
      <c r="W5616">
        <v>15</v>
      </c>
      <c r="X5616">
        <v>100861</v>
      </c>
      <c r="Y5616">
        <v>16</v>
      </c>
      <c r="Z5616">
        <v>100861</v>
      </c>
      <c r="AA5616">
        <v>17</v>
      </c>
      <c r="AB5616">
        <v>100860</v>
      </c>
      <c r="AC5616">
        <v>19</v>
      </c>
      <c r="AD5616">
        <v>100860</v>
      </c>
      <c r="AE5616">
        <v>20</v>
      </c>
      <c r="AF5616">
        <v>202866</v>
      </c>
      <c r="AG5616">
        <v>18</v>
      </c>
      <c r="AH5616" t="e">
        <f>VLOOKUP(AF5616,关卡难度线!B:H,11,0)</f>
        <v>#N/A</v>
      </c>
    </row>
    <row r="5617" spans="14:34">
      <c r="N5617" s="14">
        <v>100860</v>
      </c>
      <c r="O5617">
        <v>11</v>
      </c>
      <c r="P5617">
        <v>100861</v>
      </c>
      <c r="Q5617">
        <v>12</v>
      </c>
      <c r="R5617">
        <v>100859</v>
      </c>
      <c r="S5617">
        <v>13</v>
      </c>
      <c r="T5617">
        <v>100859</v>
      </c>
      <c r="U5617">
        <v>14</v>
      </c>
      <c r="V5617">
        <v>100859</v>
      </c>
      <c r="W5617">
        <v>15</v>
      </c>
      <c r="X5617">
        <v>100859</v>
      </c>
      <c r="Y5617">
        <v>16</v>
      </c>
      <c r="Z5617">
        <v>100859</v>
      </c>
      <c r="AA5617">
        <v>17</v>
      </c>
      <c r="AB5617">
        <v>100861</v>
      </c>
      <c r="AC5617">
        <v>19</v>
      </c>
      <c r="AD5617">
        <v>100859</v>
      </c>
      <c r="AE5617">
        <v>20</v>
      </c>
      <c r="AF5617">
        <v>202867</v>
      </c>
      <c r="AG5617">
        <v>18</v>
      </c>
      <c r="AH5617" t="e">
        <f>VLOOKUP(AF5617,关卡难度线!B:H,11,0)</f>
        <v>#N/A</v>
      </c>
    </row>
    <row r="5618" spans="14:34">
      <c r="N5618" s="14">
        <v>100859</v>
      </c>
      <c r="O5618">
        <v>11</v>
      </c>
      <c r="P5618">
        <v>100861</v>
      </c>
      <c r="Q5618">
        <v>12</v>
      </c>
      <c r="R5618">
        <v>100859</v>
      </c>
      <c r="S5618">
        <v>13</v>
      </c>
      <c r="T5618">
        <v>100860</v>
      </c>
      <c r="U5618">
        <v>14</v>
      </c>
      <c r="V5618">
        <v>100860</v>
      </c>
      <c r="W5618">
        <v>15</v>
      </c>
      <c r="X5618">
        <v>100861</v>
      </c>
      <c r="Y5618">
        <v>16</v>
      </c>
      <c r="Z5618">
        <v>100860</v>
      </c>
      <c r="AA5618">
        <v>17</v>
      </c>
      <c r="AB5618">
        <v>100860</v>
      </c>
      <c r="AC5618">
        <v>19</v>
      </c>
      <c r="AD5618">
        <v>100859</v>
      </c>
      <c r="AE5618">
        <v>20</v>
      </c>
      <c r="AF5618">
        <v>202868</v>
      </c>
      <c r="AG5618">
        <v>18</v>
      </c>
      <c r="AH5618" t="e">
        <f>VLOOKUP(AF5618,关卡难度线!B:H,11,0)</f>
        <v>#N/A</v>
      </c>
    </row>
    <row r="5619" spans="14:34">
      <c r="N5619" s="14">
        <v>100860</v>
      </c>
      <c r="O5619">
        <v>11</v>
      </c>
      <c r="P5619">
        <v>100860</v>
      </c>
      <c r="Q5619">
        <v>12</v>
      </c>
      <c r="R5619">
        <v>100861</v>
      </c>
      <c r="S5619">
        <v>13</v>
      </c>
      <c r="T5619">
        <v>100859</v>
      </c>
      <c r="U5619">
        <v>14</v>
      </c>
      <c r="V5619">
        <v>100861</v>
      </c>
      <c r="W5619">
        <v>15</v>
      </c>
      <c r="X5619">
        <v>100860</v>
      </c>
      <c r="Y5619">
        <v>16</v>
      </c>
      <c r="Z5619">
        <v>100861</v>
      </c>
      <c r="AA5619">
        <v>17</v>
      </c>
      <c r="AB5619">
        <v>100859</v>
      </c>
      <c r="AC5619">
        <v>19</v>
      </c>
      <c r="AD5619">
        <v>100859</v>
      </c>
      <c r="AE5619">
        <v>20</v>
      </c>
      <c r="AF5619">
        <v>202869</v>
      </c>
      <c r="AG5619">
        <v>18</v>
      </c>
      <c r="AH5619" t="e">
        <f>VLOOKUP(AF5619,关卡难度线!B:H,11,0)</f>
        <v>#N/A</v>
      </c>
    </row>
    <row r="5620" spans="14:34">
      <c r="N5620" s="14">
        <v>100859</v>
      </c>
      <c r="O5620">
        <v>11</v>
      </c>
      <c r="P5620">
        <v>100861</v>
      </c>
      <c r="Q5620">
        <v>12</v>
      </c>
      <c r="R5620">
        <v>100860</v>
      </c>
      <c r="S5620">
        <v>13</v>
      </c>
      <c r="T5620">
        <v>100859</v>
      </c>
      <c r="U5620">
        <v>14</v>
      </c>
      <c r="V5620">
        <v>100861</v>
      </c>
      <c r="W5620">
        <v>15</v>
      </c>
      <c r="X5620">
        <v>100860</v>
      </c>
      <c r="Y5620">
        <v>16</v>
      </c>
      <c r="Z5620">
        <v>100860</v>
      </c>
      <c r="AA5620">
        <v>17</v>
      </c>
      <c r="AB5620">
        <v>100859</v>
      </c>
      <c r="AC5620">
        <v>19</v>
      </c>
      <c r="AD5620">
        <v>100860</v>
      </c>
      <c r="AE5620">
        <v>20</v>
      </c>
      <c r="AF5620">
        <v>202870</v>
      </c>
      <c r="AG5620">
        <v>18</v>
      </c>
      <c r="AH5620" t="e">
        <f>VLOOKUP(AF5620,关卡难度线!B:H,11,0)</f>
        <v>#N/A</v>
      </c>
    </row>
    <row r="5621" spans="14:34">
      <c r="N5621" s="14">
        <v>100863</v>
      </c>
      <c r="O5621">
        <v>11</v>
      </c>
      <c r="P5621">
        <v>100863</v>
      </c>
      <c r="Q5621">
        <v>12</v>
      </c>
      <c r="R5621">
        <v>100863</v>
      </c>
      <c r="S5621">
        <v>13</v>
      </c>
      <c r="T5621">
        <v>100863</v>
      </c>
      <c r="U5621">
        <v>14</v>
      </c>
      <c r="V5621">
        <v>100863</v>
      </c>
      <c r="W5621">
        <v>15</v>
      </c>
      <c r="X5621">
        <v>100864</v>
      </c>
      <c r="Y5621">
        <v>16</v>
      </c>
      <c r="Z5621">
        <v>100864</v>
      </c>
      <c r="AA5621">
        <v>17</v>
      </c>
      <c r="AB5621">
        <v>100862</v>
      </c>
      <c r="AC5621">
        <v>19</v>
      </c>
      <c r="AD5621">
        <v>100864</v>
      </c>
      <c r="AE5621">
        <v>20</v>
      </c>
      <c r="AF5621">
        <v>202871</v>
      </c>
      <c r="AG5621">
        <v>18</v>
      </c>
      <c r="AH5621" t="e">
        <f>VLOOKUP(AF5621,关卡难度线!B:H,11,0)</f>
        <v>#N/A</v>
      </c>
    </row>
    <row r="5622" spans="14:34">
      <c r="N5622" s="14">
        <v>100862</v>
      </c>
      <c r="O5622">
        <v>11</v>
      </c>
      <c r="P5622">
        <v>100862</v>
      </c>
      <c r="Q5622">
        <v>12</v>
      </c>
      <c r="R5622">
        <v>100862</v>
      </c>
      <c r="S5622">
        <v>13</v>
      </c>
      <c r="T5622">
        <v>100862</v>
      </c>
      <c r="U5622">
        <v>14</v>
      </c>
      <c r="V5622">
        <v>100864</v>
      </c>
      <c r="W5622">
        <v>15</v>
      </c>
      <c r="X5622">
        <v>100862</v>
      </c>
      <c r="Y5622">
        <v>16</v>
      </c>
      <c r="Z5622">
        <v>100863</v>
      </c>
      <c r="AA5622">
        <v>17</v>
      </c>
      <c r="AB5622">
        <v>100863</v>
      </c>
      <c r="AC5622">
        <v>19</v>
      </c>
      <c r="AD5622">
        <v>100862</v>
      </c>
      <c r="AE5622">
        <v>20</v>
      </c>
      <c r="AF5622">
        <v>202872</v>
      </c>
      <c r="AG5622">
        <v>18</v>
      </c>
      <c r="AH5622" t="e">
        <f>VLOOKUP(AF5622,关卡难度线!B:H,11,0)</f>
        <v>#N/A</v>
      </c>
    </row>
    <row r="5623" spans="14:34">
      <c r="N5623" s="14">
        <v>100863</v>
      </c>
      <c r="O5623">
        <v>11</v>
      </c>
      <c r="P5623">
        <v>100864</v>
      </c>
      <c r="Q5623">
        <v>12</v>
      </c>
      <c r="R5623">
        <v>100862</v>
      </c>
      <c r="S5623">
        <v>13</v>
      </c>
      <c r="T5623">
        <v>100862</v>
      </c>
      <c r="U5623">
        <v>14</v>
      </c>
      <c r="V5623">
        <v>100863</v>
      </c>
      <c r="W5623">
        <v>15</v>
      </c>
      <c r="X5623">
        <v>100864</v>
      </c>
      <c r="Y5623">
        <v>16</v>
      </c>
      <c r="Z5623">
        <v>100864</v>
      </c>
      <c r="AA5623">
        <v>17</v>
      </c>
      <c r="AB5623">
        <v>100863</v>
      </c>
      <c r="AC5623">
        <v>19</v>
      </c>
      <c r="AD5623">
        <v>100863</v>
      </c>
      <c r="AE5623">
        <v>20</v>
      </c>
      <c r="AF5623">
        <v>202873</v>
      </c>
      <c r="AG5623">
        <v>18</v>
      </c>
      <c r="AH5623" t="e">
        <f>VLOOKUP(AF5623,关卡难度线!B:H,11,0)</f>
        <v>#N/A</v>
      </c>
    </row>
    <row r="5624" spans="14:34">
      <c r="N5624" s="14">
        <v>100863</v>
      </c>
      <c r="O5624">
        <v>11</v>
      </c>
      <c r="P5624">
        <v>100863</v>
      </c>
      <c r="Q5624">
        <v>12</v>
      </c>
      <c r="R5624">
        <v>100863</v>
      </c>
      <c r="S5624">
        <v>13</v>
      </c>
      <c r="T5624">
        <v>100862</v>
      </c>
      <c r="U5624">
        <v>14</v>
      </c>
      <c r="V5624">
        <v>100863</v>
      </c>
      <c r="W5624">
        <v>15</v>
      </c>
      <c r="X5624">
        <v>100864</v>
      </c>
      <c r="Y5624">
        <v>16</v>
      </c>
      <c r="Z5624">
        <v>100862</v>
      </c>
      <c r="AA5624">
        <v>17</v>
      </c>
      <c r="AB5624">
        <v>100862</v>
      </c>
      <c r="AC5624">
        <v>19</v>
      </c>
      <c r="AD5624">
        <v>100864</v>
      </c>
      <c r="AE5624">
        <v>20</v>
      </c>
      <c r="AF5624">
        <v>202874</v>
      </c>
      <c r="AG5624">
        <v>18</v>
      </c>
      <c r="AH5624" t="e">
        <f>VLOOKUP(AF5624,关卡难度线!B:H,11,0)</f>
        <v>#N/A</v>
      </c>
    </row>
    <row r="5625" spans="14:34">
      <c r="N5625" s="14">
        <v>100864</v>
      </c>
      <c r="O5625">
        <v>11</v>
      </c>
      <c r="P5625">
        <v>100864</v>
      </c>
      <c r="Q5625">
        <v>12</v>
      </c>
      <c r="R5625">
        <v>100863</v>
      </c>
      <c r="S5625">
        <v>13</v>
      </c>
      <c r="T5625">
        <v>100863</v>
      </c>
      <c r="U5625">
        <v>14</v>
      </c>
      <c r="V5625">
        <v>100863</v>
      </c>
      <c r="W5625">
        <v>15</v>
      </c>
      <c r="X5625">
        <v>100863</v>
      </c>
      <c r="Y5625">
        <v>16</v>
      </c>
      <c r="Z5625">
        <v>100862</v>
      </c>
      <c r="AA5625">
        <v>17</v>
      </c>
      <c r="AB5625">
        <v>100863</v>
      </c>
      <c r="AC5625">
        <v>19</v>
      </c>
      <c r="AD5625">
        <v>100864</v>
      </c>
      <c r="AE5625">
        <v>20</v>
      </c>
      <c r="AF5625">
        <v>202875</v>
      </c>
      <c r="AG5625">
        <v>18</v>
      </c>
      <c r="AH5625" t="e">
        <f>VLOOKUP(AF5625,关卡难度线!B:H,11,0)</f>
        <v>#N/A</v>
      </c>
    </row>
    <row r="5626" spans="14:34">
      <c r="N5626" s="14">
        <v>100863</v>
      </c>
      <c r="O5626">
        <v>11</v>
      </c>
      <c r="P5626">
        <v>100862</v>
      </c>
      <c r="Q5626">
        <v>12</v>
      </c>
      <c r="R5626">
        <v>100862</v>
      </c>
      <c r="S5626">
        <v>13</v>
      </c>
      <c r="T5626">
        <v>100864</v>
      </c>
      <c r="U5626">
        <v>14</v>
      </c>
      <c r="V5626">
        <v>100864</v>
      </c>
      <c r="W5626">
        <v>15</v>
      </c>
      <c r="X5626">
        <v>100863</v>
      </c>
      <c r="Y5626">
        <v>16</v>
      </c>
      <c r="Z5626">
        <v>100863</v>
      </c>
      <c r="AA5626">
        <v>17</v>
      </c>
      <c r="AB5626">
        <v>100862</v>
      </c>
      <c r="AC5626">
        <v>19</v>
      </c>
      <c r="AD5626">
        <v>100863</v>
      </c>
      <c r="AE5626">
        <v>20</v>
      </c>
      <c r="AF5626">
        <v>202876</v>
      </c>
      <c r="AG5626">
        <v>18</v>
      </c>
      <c r="AH5626" t="e">
        <f>VLOOKUP(AF5626,关卡难度线!B:H,11,0)</f>
        <v>#N/A</v>
      </c>
    </row>
    <row r="5627" spans="14:34">
      <c r="N5627" s="14">
        <v>100863</v>
      </c>
      <c r="O5627">
        <v>11</v>
      </c>
      <c r="P5627">
        <v>100864</v>
      </c>
      <c r="Q5627">
        <v>12</v>
      </c>
      <c r="R5627">
        <v>100863</v>
      </c>
      <c r="S5627">
        <v>13</v>
      </c>
      <c r="T5627">
        <v>100864</v>
      </c>
      <c r="U5627">
        <v>14</v>
      </c>
      <c r="V5627">
        <v>100863</v>
      </c>
      <c r="W5627">
        <v>15</v>
      </c>
      <c r="X5627">
        <v>100862</v>
      </c>
      <c r="Y5627">
        <v>16</v>
      </c>
      <c r="Z5627">
        <v>100863</v>
      </c>
      <c r="AA5627">
        <v>17</v>
      </c>
      <c r="AB5627">
        <v>100862</v>
      </c>
      <c r="AC5627">
        <v>19</v>
      </c>
      <c r="AD5627">
        <v>100863</v>
      </c>
      <c r="AE5627">
        <v>20</v>
      </c>
      <c r="AF5627">
        <v>202877</v>
      </c>
      <c r="AG5627">
        <v>18</v>
      </c>
      <c r="AH5627" t="e">
        <f>VLOOKUP(AF5627,关卡难度线!B:H,11,0)</f>
        <v>#N/A</v>
      </c>
    </row>
    <row r="5628" spans="14:34">
      <c r="N5628" s="14">
        <v>100863</v>
      </c>
      <c r="O5628">
        <v>11</v>
      </c>
      <c r="P5628">
        <v>100864</v>
      </c>
      <c r="Q5628">
        <v>12</v>
      </c>
      <c r="R5628">
        <v>100862</v>
      </c>
      <c r="S5628">
        <v>13</v>
      </c>
      <c r="T5628">
        <v>100862</v>
      </c>
      <c r="U5628">
        <v>14</v>
      </c>
      <c r="V5628">
        <v>100863</v>
      </c>
      <c r="W5628">
        <v>15</v>
      </c>
      <c r="X5628">
        <v>100862</v>
      </c>
      <c r="Y5628">
        <v>16</v>
      </c>
      <c r="Z5628">
        <v>100863</v>
      </c>
      <c r="AA5628">
        <v>17</v>
      </c>
      <c r="AB5628">
        <v>100862</v>
      </c>
      <c r="AC5628">
        <v>19</v>
      </c>
      <c r="AD5628">
        <v>100864</v>
      </c>
      <c r="AE5628">
        <v>20</v>
      </c>
      <c r="AF5628">
        <v>202878</v>
      </c>
      <c r="AG5628">
        <v>18</v>
      </c>
      <c r="AH5628" t="e">
        <f>VLOOKUP(AF5628,关卡难度线!B:H,11,0)</f>
        <v>#N/A</v>
      </c>
    </row>
    <row r="5629" spans="14:34">
      <c r="N5629" s="14">
        <v>100864</v>
      </c>
      <c r="O5629">
        <v>11</v>
      </c>
      <c r="P5629">
        <v>100863</v>
      </c>
      <c r="Q5629">
        <v>12</v>
      </c>
      <c r="R5629">
        <v>100863</v>
      </c>
      <c r="S5629">
        <v>13</v>
      </c>
      <c r="T5629">
        <v>100863</v>
      </c>
      <c r="U5629">
        <v>14</v>
      </c>
      <c r="V5629">
        <v>100862</v>
      </c>
      <c r="W5629">
        <v>15</v>
      </c>
      <c r="X5629">
        <v>100863</v>
      </c>
      <c r="Y5629">
        <v>16</v>
      </c>
      <c r="Z5629">
        <v>100862</v>
      </c>
      <c r="AA5629">
        <v>17</v>
      </c>
      <c r="AB5629">
        <v>100863</v>
      </c>
      <c r="AC5629">
        <v>19</v>
      </c>
      <c r="AD5629">
        <v>100862</v>
      </c>
      <c r="AE5629">
        <v>20</v>
      </c>
      <c r="AF5629">
        <v>202879</v>
      </c>
      <c r="AG5629">
        <v>18</v>
      </c>
      <c r="AH5629" t="e">
        <f>VLOOKUP(AF5629,关卡难度线!B:H,11,0)</f>
        <v>#N/A</v>
      </c>
    </row>
    <row r="5630" spans="14:34">
      <c r="N5630" s="14">
        <v>100862</v>
      </c>
      <c r="O5630">
        <v>11</v>
      </c>
      <c r="P5630">
        <v>100863</v>
      </c>
      <c r="Q5630">
        <v>12</v>
      </c>
      <c r="R5630">
        <v>100864</v>
      </c>
      <c r="S5630">
        <v>13</v>
      </c>
      <c r="T5630">
        <v>100863</v>
      </c>
      <c r="U5630">
        <v>14</v>
      </c>
      <c r="V5630">
        <v>100864</v>
      </c>
      <c r="W5630">
        <v>15</v>
      </c>
      <c r="X5630">
        <v>100862</v>
      </c>
      <c r="Y5630">
        <v>16</v>
      </c>
      <c r="Z5630">
        <v>100862</v>
      </c>
      <c r="AA5630">
        <v>17</v>
      </c>
      <c r="AB5630">
        <v>100862</v>
      </c>
      <c r="AC5630">
        <v>19</v>
      </c>
      <c r="AD5630">
        <v>100864</v>
      </c>
      <c r="AE5630">
        <v>20</v>
      </c>
      <c r="AF5630">
        <v>202880</v>
      </c>
      <c r="AG5630">
        <v>18</v>
      </c>
      <c r="AH5630" t="e">
        <f>VLOOKUP(AF5630,关卡难度线!B:H,11,0)</f>
        <v>#N/A</v>
      </c>
    </row>
    <row r="5631" spans="14:34">
      <c r="N5631" s="14">
        <v>100863</v>
      </c>
      <c r="O5631">
        <v>11</v>
      </c>
      <c r="P5631">
        <v>100863</v>
      </c>
      <c r="Q5631">
        <v>12</v>
      </c>
      <c r="R5631">
        <v>100863</v>
      </c>
      <c r="S5631">
        <v>13</v>
      </c>
      <c r="T5631">
        <v>100863</v>
      </c>
      <c r="U5631">
        <v>14</v>
      </c>
      <c r="V5631">
        <v>100863</v>
      </c>
      <c r="W5631">
        <v>15</v>
      </c>
      <c r="X5631">
        <v>100864</v>
      </c>
      <c r="Y5631">
        <v>16</v>
      </c>
      <c r="Z5631">
        <v>100864</v>
      </c>
      <c r="AA5631">
        <v>17</v>
      </c>
      <c r="AB5631">
        <v>100862</v>
      </c>
      <c r="AC5631">
        <v>19</v>
      </c>
      <c r="AD5631">
        <v>100864</v>
      </c>
      <c r="AE5631">
        <v>20</v>
      </c>
      <c r="AF5631">
        <v>202871</v>
      </c>
      <c r="AG5631">
        <v>18</v>
      </c>
      <c r="AH5631" t="e">
        <f>VLOOKUP(AF5631,关卡难度线!B:H,11,0)</f>
        <v>#N/A</v>
      </c>
    </row>
    <row r="5632" spans="14:34">
      <c r="N5632" s="14">
        <v>100862</v>
      </c>
      <c r="O5632">
        <v>11</v>
      </c>
      <c r="P5632">
        <v>100862</v>
      </c>
      <c r="Q5632">
        <v>12</v>
      </c>
      <c r="R5632">
        <v>100862</v>
      </c>
      <c r="S5632">
        <v>13</v>
      </c>
      <c r="T5632">
        <v>100862</v>
      </c>
      <c r="U5632">
        <v>14</v>
      </c>
      <c r="V5632">
        <v>100864</v>
      </c>
      <c r="W5632">
        <v>15</v>
      </c>
      <c r="X5632">
        <v>100862</v>
      </c>
      <c r="Y5632">
        <v>16</v>
      </c>
      <c r="Z5632">
        <v>100863</v>
      </c>
      <c r="AA5632">
        <v>17</v>
      </c>
      <c r="AB5632">
        <v>100863</v>
      </c>
      <c r="AC5632">
        <v>19</v>
      </c>
      <c r="AD5632">
        <v>100862</v>
      </c>
      <c r="AE5632">
        <v>20</v>
      </c>
      <c r="AF5632">
        <v>202872</v>
      </c>
      <c r="AG5632">
        <v>18</v>
      </c>
      <c r="AH5632" t="e">
        <f>VLOOKUP(AF5632,关卡难度线!B:H,11,0)</f>
        <v>#N/A</v>
      </c>
    </row>
    <row r="5633" spans="14:34">
      <c r="N5633" s="14">
        <v>100863</v>
      </c>
      <c r="O5633">
        <v>11</v>
      </c>
      <c r="P5633">
        <v>100864</v>
      </c>
      <c r="Q5633">
        <v>12</v>
      </c>
      <c r="R5633">
        <v>100862</v>
      </c>
      <c r="S5633">
        <v>13</v>
      </c>
      <c r="T5633">
        <v>100862</v>
      </c>
      <c r="U5633">
        <v>14</v>
      </c>
      <c r="V5633">
        <v>100863</v>
      </c>
      <c r="W5633">
        <v>15</v>
      </c>
      <c r="X5633">
        <v>100864</v>
      </c>
      <c r="Y5633">
        <v>16</v>
      </c>
      <c r="Z5633">
        <v>100864</v>
      </c>
      <c r="AA5633">
        <v>17</v>
      </c>
      <c r="AB5633">
        <v>100863</v>
      </c>
      <c r="AC5633">
        <v>19</v>
      </c>
      <c r="AD5633">
        <v>100863</v>
      </c>
      <c r="AE5633">
        <v>20</v>
      </c>
      <c r="AF5633">
        <v>202873</v>
      </c>
      <c r="AG5633">
        <v>18</v>
      </c>
      <c r="AH5633" t="e">
        <f>VLOOKUP(AF5633,关卡难度线!B:H,11,0)</f>
        <v>#N/A</v>
      </c>
    </row>
    <row r="5634" spans="14:34">
      <c r="N5634" s="14">
        <v>100863</v>
      </c>
      <c r="O5634">
        <v>11</v>
      </c>
      <c r="P5634">
        <v>100863</v>
      </c>
      <c r="Q5634">
        <v>12</v>
      </c>
      <c r="R5634">
        <v>100863</v>
      </c>
      <c r="S5634">
        <v>13</v>
      </c>
      <c r="T5634">
        <v>100862</v>
      </c>
      <c r="U5634">
        <v>14</v>
      </c>
      <c r="V5634">
        <v>100863</v>
      </c>
      <c r="W5634">
        <v>15</v>
      </c>
      <c r="X5634">
        <v>100864</v>
      </c>
      <c r="Y5634">
        <v>16</v>
      </c>
      <c r="Z5634">
        <v>100862</v>
      </c>
      <c r="AA5634">
        <v>17</v>
      </c>
      <c r="AB5634">
        <v>100862</v>
      </c>
      <c r="AC5634">
        <v>19</v>
      </c>
      <c r="AD5634">
        <v>100864</v>
      </c>
      <c r="AE5634">
        <v>20</v>
      </c>
      <c r="AF5634">
        <v>202874</v>
      </c>
      <c r="AG5634">
        <v>18</v>
      </c>
      <c r="AH5634" t="e">
        <f>VLOOKUP(AF5634,关卡难度线!B:H,11,0)</f>
        <v>#N/A</v>
      </c>
    </row>
    <row r="5635" spans="14:34">
      <c r="N5635" s="14">
        <v>100864</v>
      </c>
      <c r="O5635">
        <v>11</v>
      </c>
      <c r="P5635">
        <v>100864</v>
      </c>
      <c r="Q5635">
        <v>12</v>
      </c>
      <c r="R5635">
        <v>100863</v>
      </c>
      <c r="S5635">
        <v>13</v>
      </c>
      <c r="T5635">
        <v>100863</v>
      </c>
      <c r="U5635">
        <v>14</v>
      </c>
      <c r="V5635">
        <v>100863</v>
      </c>
      <c r="W5635">
        <v>15</v>
      </c>
      <c r="X5635">
        <v>100863</v>
      </c>
      <c r="Y5635">
        <v>16</v>
      </c>
      <c r="Z5635">
        <v>100862</v>
      </c>
      <c r="AA5635">
        <v>17</v>
      </c>
      <c r="AB5635">
        <v>100863</v>
      </c>
      <c r="AC5635">
        <v>19</v>
      </c>
      <c r="AD5635">
        <v>100864</v>
      </c>
      <c r="AE5635">
        <v>20</v>
      </c>
      <c r="AF5635">
        <v>202875</v>
      </c>
      <c r="AG5635">
        <v>18</v>
      </c>
      <c r="AH5635" t="e">
        <f>VLOOKUP(AF5635,关卡难度线!B:H,11,0)</f>
        <v>#N/A</v>
      </c>
    </row>
    <row r="5636" spans="14:34">
      <c r="N5636" s="14">
        <v>100863</v>
      </c>
      <c r="O5636">
        <v>11</v>
      </c>
      <c r="P5636">
        <v>100862</v>
      </c>
      <c r="Q5636">
        <v>12</v>
      </c>
      <c r="R5636">
        <v>100862</v>
      </c>
      <c r="S5636">
        <v>13</v>
      </c>
      <c r="T5636">
        <v>100864</v>
      </c>
      <c r="U5636">
        <v>14</v>
      </c>
      <c r="V5636">
        <v>100864</v>
      </c>
      <c r="W5636">
        <v>15</v>
      </c>
      <c r="X5636">
        <v>100863</v>
      </c>
      <c r="Y5636">
        <v>16</v>
      </c>
      <c r="Z5636">
        <v>100863</v>
      </c>
      <c r="AA5636">
        <v>17</v>
      </c>
      <c r="AB5636">
        <v>100862</v>
      </c>
      <c r="AC5636">
        <v>19</v>
      </c>
      <c r="AD5636">
        <v>100863</v>
      </c>
      <c r="AE5636">
        <v>20</v>
      </c>
      <c r="AF5636">
        <v>202876</v>
      </c>
      <c r="AG5636">
        <v>18</v>
      </c>
      <c r="AH5636" t="e">
        <f>VLOOKUP(AF5636,关卡难度线!B:H,11,0)</f>
        <v>#N/A</v>
      </c>
    </row>
    <row r="5637" spans="14:34">
      <c r="N5637" s="14">
        <v>100863</v>
      </c>
      <c r="O5637">
        <v>11</v>
      </c>
      <c r="P5637">
        <v>100864</v>
      </c>
      <c r="Q5637">
        <v>12</v>
      </c>
      <c r="R5637">
        <v>100863</v>
      </c>
      <c r="S5637">
        <v>13</v>
      </c>
      <c r="T5637">
        <v>100864</v>
      </c>
      <c r="U5637">
        <v>14</v>
      </c>
      <c r="V5637">
        <v>100863</v>
      </c>
      <c r="W5637">
        <v>15</v>
      </c>
      <c r="X5637">
        <v>100862</v>
      </c>
      <c r="Y5637">
        <v>16</v>
      </c>
      <c r="Z5637">
        <v>100863</v>
      </c>
      <c r="AA5637">
        <v>17</v>
      </c>
      <c r="AB5637">
        <v>100862</v>
      </c>
      <c r="AC5637">
        <v>19</v>
      </c>
      <c r="AD5637">
        <v>100863</v>
      </c>
      <c r="AE5637">
        <v>20</v>
      </c>
      <c r="AF5637">
        <v>202877</v>
      </c>
      <c r="AG5637">
        <v>18</v>
      </c>
      <c r="AH5637" t="e">
        <f>VLOOKUP(AF5637,关卡难度线!B:H,11,0)</f>
        <v>#N/A</v>
      </c>
    </row>
    <row r="5638" spans="14:34">
      <c r="N5638" s="14">
        <v>100863</v>
      </c>
      <c r="O5638">
        <v>11</v>
      </c>
      <c r="P5638">
        <v>100864</v>
      </c>
      <c r="Q5638">
        <v>12</v>
      </c>
      <c r="R5638">
        <v>100862</v>
      </c>
      <c r="S5638">
        <v>13</v>
      </c>
      <c r="T5638">
        <v>100862</v>
      </c>
      <c r="U5638">
        <v>14</v>
      </c>
      <c r="V5638">
        <v>100863</v>
      </c>
      <c r="W5638">
        <v>15</v>
      </c>
      <c r="X5638">
        <v>100862</v>
      </c>
      <c r="Y5638">
        <v>16</v>
      </c>
      <c r="Z5638">
        <v>100863</v>
      </c>
      <c r="AA5638">
        <v>17</v>
      </c>
      <c r="AB5638">
        <v>100862</v>
      </c>
      <c r="AC5638">
        <v>19</v>
      </c>
      <c r="AD5638">
        <v>100864</v>
      </c>
      <c r="AE5638">
        <v>20</v>
      </c>
      <c r="AF5638">
        <v>202878</v>
      </c>
      <c r="AG5638">
        <v>18</v>
      </c>
      <c r="AH5638" t="e">
        <f>VLOOKUP(AF5638,关卡难度线!B:H,11,0)</f>
        <v>#N/A</v>
      </c>
    </row>
    <row r="5639" spans="14:34">
      <c r="N5639" s="14">
        <v>100864</v>
      </c>
      <c r="O5639">
        <v>11</v>
      </c>
      <c r="P5639">
        <v>100863</v>
      </c>
      <c r="Q5639">
        <v>12</v>
      </c>
      <c r="R5639">
        <v>100863</v>
      </c>
      <c r="S5639">
        <v>13</v>
      </c>
      <c r="T5639">
        <v>100863</v>
      </c>
      <c r="U5639">
        <v>14</v>
      </c>
      <c r="V5639">
        <v>100862</v>
      </c>
      <c r="W5639">
        <v>15</v>
      </c>
      <c r="X5639">
        <v>100863</v>
      </c>
      <c r="Y5639">
        <v>16</v>
      </c>
      <c r="Z5639">
        <v>100862</v>
      </c>
      <c r="AA5639">
        <v>17</v>
      </c>
      <c r="AB5639">
        <v>100863</v>
      </c>
      <c r="AC5639">
        <v>19</v>
      </c>
      <c r="AD5639">
        <v>100862</v>
      </c>
      <c r="AE5639">
        <v>20</v>
      </c>
      <c r="AF5639">
        <v>202879</v>
      </c>
      <c r="AG5639">
        <v>18</v>
      </c>
      <c r="AH5639" t="e">
        <f>VLOOKUP(AF5639,关卡难度线!B:H,11,0)</f>
        <v>#N/A</v>
      </c>
    </row>
    <row r="5640" spans="14:34">
      <c r="N5640" s="14">
        <v>100862</v>
      </c>
      <c r="O5640">
        <v>11</v>
      </c>
      <c r="P5640">
        <v>100863</v>
      </c>
      <c r="Q5640">
        <v>12</v>
      </c>
      <c r="R5640">
        <v>100864</v>
      </c>
      <c r="S5640">
        <v>13</v>
      </c>
      <c r="T5640">
        <v>100863</v>
      </c>
      <c r="U5640">
        <v>14</v>
      </c>
      <c r="V5640">
        <v>100864</v>
      </c>
      <c r="W5640">
        <v>15</v>
      </c>
      <c r="X5640">
        <v>100862</v>
      </c>
      <c r="Y5640">
        <v>16</v>
      </c>
      <c r="Z5640">
        <v>100862</v>
      </c>
      <c r="AA5640">
        <v>17</v>
      </c>
      <c r="AB5640">
        <v>100862</v>
      </c>
      <c r="AC5640">
        <v>19</v>
      </c>
      <c r="AD5640">
        <v>100864</v>
      </c>
      <c r="AE5640">
        <v>20</v>
      </c>
      <c r="AF5640">
        <v>202880</v>
      </c>
      <c r="AG5640">
        <v>18</v>
      </c>
      <c r="AH5640" t="e">
        <f>VLOOKUP(AF5640,关卡难度线!B:H,11,0)</f>
        <v>#N/A</v>
      </c>
    </row>
    <row r="5641" spans="14:34">
      <c r="N5641" s="14">
        <v>100867</v>
      </c>
      <c r="O5641">
        <v>11</v>
      </c>
      <c r="P5641">
        <v>100865</v>
      </c>
      <c r="Q5641">
        <v>12</v>
      </c>
      <c r="R5641">
        <v>100866</v>
      </c>
      <c r="S5641">
        <v>13</v>
      </c>
      <c r="T5641">
        <v>100865</v>
      </c>
      <c r="U5641">
        <v>14</v>
      </c>
      <c r="V5641">
        <v>100867</v>
      </c>
      <c r="W5641">
        <v>15</v>
      </c>
      <c r="X5641">
        <v>100866</v>
      </c>
      <c r="Y5641">
        <v>16</v>
      </c>
      <c r="Z5641">
        <v>100867</v>
      </c>
      <c r="AA5641">
        <v>17</v>
      </c>
      <c r="AB5641">
        <v>100867</v>
      </c>
      <c r="AC5641">
        <v>19</v>
      </c>
      <c r="AD5641">
        <v>100866</v>
      </c>
      <c r="AE5641">
        <v>20</v>
      </c>
      <c r="AF5641">
        <v>202881</v>
      </c>
      <c r="AG5641">
        <v>18</v>
      </c>
      <c r="AH5641" t="e">
        <f>VLOOKUP(AF5641,关卡难度线!B:H,11,0)</f>
        <v>#N/A</v>
      </c>
    </row>
    <row r="5642" spans="14:34">
      <c r="N5642" s="14">
        <v>100866</v>
      </c>
      <c r="O5642">
        <v>11</v>
      </c>
      <c r="P5642">
        <v>100867</v>
      </c>
      <c r="Q5642">
        <v>12</v>
      </c>
      <c r="R5642">
        <v>100867</v>
      </c>
      <c r="S5642">
        <v>13</v>
      </c>
      <c r="T5642">
        <v>100865</v>
      </c>
      <c r="U5642">
        <v>14</v>
      </c>
      <c r="V5642">
        <v>100865</v>
      </c>
      <c r="W5642">
        <v>15</v>
      </c>
      <c r="X5642">
        <v>100865</v>
      </c>
      <c r="Y5642">
        <v>16</v>
      </c>
      <c r="Z5642">
        <v>100866</v>
      </c>
      <c r="AA5642">
        <v>17</v>
      </c>
      <c r="AB5642">
        <v>100865</v>
      </c>
      <c r="AC5642">
        <v>19</v>
      </c>
      <c r="AD5642">
        <v>100866</v>
      </c>
      <c r="AE5642">
        <v>20</v>
      </c>
      <c r="AF5642">
        <v>202882</v>
      </c>
      <c r="AG5642">
        <v>18</v>
      </c>
      <c r="AH5642" t="e">
        <f>VLOOKUP(AF5642,关卡难度线!B:H,11,0)</f>
        <v>#N/A</v>
      </c>
    </row>
    <row r="5643" spans="14:34">
      <c r="N5643" s="14">
        <v>100865</v>
      </c>
      <c r="O5643">
        <v>11</v>
      </c>
      <c r="P5643">
        <v>100866</v>
      </c>
      <c r="Q5643">
        <v>12</v>
      </c>
      <c r="R5643">
        <v>100866</v>
      </c>
      <c r="S5643">
        <v>13</v>
      </c>
      <c r="T5643">
        <v>100865</v>
      </c>
      <c r="U5643">
        <v>14</v>
      </c>
      <c r="V5643">
        <v>100865</v>
      </c>
      <c r="W5643">
        <v>15</v>
      </c>
      <c r="X5643">
        <v>100865</v>
      </c>
      <c r="Y5643">
        <v>16</v>
      </c>
      <c r="Z5643">
        <v>100866</v>
      </c>
      <c r="AA5643">
        <v>17</v>
      </c>
      <c r="AB5643">
        <v>100867</v>
      </c>
      <c r="AC5643">
        <v>19</v>
      </c>
      <c r="AD5643">
        <v>100866</v>
      </c>
      <c r="AE5643">
        <v>20</v>
      </c>
      <c r="AF5643">
        <v>202883</v>
      </c>
      <c r="AG5643">
        <v>18</v>
      </c>
      <c r="AH5643" t="e">
        <f>VLOOKUP(AF5643,关卡难度线!B:H,11,0)</f>
        <v>#N/A</v>
      </c>
    </row>
    <row r="5644" spans="14:34">
      <c r="N5644" s="14">
        <v>100866</v>
      </c>
      <c r="O5644">
        <v>11</v>
      </c>
      <c r="P5644">
        <v>100867</v>
      </c>
      <c r="Q5644">
        <v>12</v>
      </c>
      <c r="R5644">
        <v>100865</v>
      </c>
      <c r="S5644">
        <v>13</v>
      </c>
      <c r="T5644">
        <v>100866</v>
      </c>
      <c r="U5644">
        <v>14</v>
      </c>
      <c r="V5644">
        <v>100865</v>
      </c>
      <c r="W5644">
        <v>15</v>
      </c>
      <c r="X5644">
        <v>100865</v>
      </c>
      <c r="Y5644">
        <v>16</v>
      </c>
      <c r="Z5644">
        <v>100865</v>
      </c>
      <c r="AA5644">
        <v>17</v>
      </c>
      <c r="AB5644">
        <v>100865</v>
      </c>
      <c r="AC5644">
        <v>19</v>
      </c>
      <c r="AD5644">
        <v>100867</v>
      </c>
      <c r="AE5644">
        <v>20</v>
      </c>
      <c r="AF5644">
        <v>202884</v>
      </c>
      <c r="AG5644">
        <v>18</v>
      </c>
      <c r="AH5644" t="e">
        <f>VLOOKUP(AF5644,关卡难度线!B:H,11,0)</f>
        <v>#N/A</v>
      </c>
    </row>
    <row r="5645" spans="14:34">
      <c r="N5645" s="14">
        <v>100866</v>
      </c>
      <c r="O5645">
        <v>11</v>
      </c>
      <c r="P5645">
        <v>100867</v>
      </c>
      <c r="Q5645">
        <v>12</v>
      </c>
      <c r="R5645">
        <v>100865</v>
      </c>
      <c r="S5645">
        <v>13</v>
      </c>
      <c r="T5645">
        <v>100865</v>
      </c>
      <c r="U5645">
        <v>14</v>
      </c>
      <c r="V5645">
        <v>100867</v>
      </c>
      <c r="W5645">
        <v>15</v>
      </c>
      <c r="X5645">
        <v>100866</v>
      </c>
      <c r="Y5645">
        <v>16</v>
      </c>
      <c r="Z5645">
        <v>100867</v>
      </c>
      <c r="AA5645">
        <v>17</v>
      </c>
      <c r="AB5645">
        <v>100866</v>
      </c>
      <c r="AC5645">
        <v>19</v>
      </c>
      <c r="AD5645">
        <v>100866</v>
      </c>
      <c r="AE5645">
        <v>20</v>
      </c>
      <c r="AF5645">
        <v>202885</v>
      </c>
      <c r="AG5645">
        <v>18</v>
      </c>
      <c r="AH5645" t="e">
        <f>VLOOKUP(AF5645,关卡难度线!B:H,11,0)</f>
        <v>#N/A</v>
      </c>
    </row>
    <row r="5646" spans="14:34">
      <c r="N5646" s="14">
        <v>100866</v>
      </c>
      <c r="O5646">
        <v>11</v>
      </c>
      <c r="P5646">
        <v>100865</v>
      </c>
      <c r="Q5646">
        <v>12</v>
      </c>
      <c r="R5646">
        <v>100867</v>
      </c>
      <c r="S5646">
        <v>13</v>
      </c>
      <c r="T5646">
        <v>100867</v>
      </c>
      <c r="U5646">
        <v>14</v>
      </c>
      <c r="V5646">
        <v>100866</v>
      </c>
      <c r="W5646">
        <v>15</v>
      </c>
      <c r="X5646">
        <v>100867</v>
      </c>
      <c r="Y5646">
        <v>16</v>
      </c>
      <c r="Z5646">
        <v>100866</v>
      </c>
      <c r="AA5646">
        <v>17</v>
      </c>
      <c r="AB5646">
        <v>100865</v>
      </c>
      <c r="AC5646">
        <v>19</v>
      </c>
      <c r="AD5646">
        <v>100867</v>
      </c>
      <c r="AE5646">
        <v>20</v>
      </c>
      <c r="AF5646">
        <v>202886</v>
      </c>
      <c r="AG5646">
        <v>18</v>
      </c>
      <c r="AH5646" t="e">
        <f>VLOOKUP(AF5646,关卡难度线!B:H,11,0)</f>
        <v>#N/A</v>
      </c>
    </row>
    <row r="5647" spans="14:34">
      <c r="N5647" s="14">
        <v>100865</v>
      </c>
      <c r="O5647">
        <v>11</v>
      </c>
      <c r="P5647">
        <v>100866</v>
      </c>
      <c r="Q5647">
        <v>12</v>
      </c>
      <c r="R5647">
        <v>100867</v>
      </c>
      <c r="S5647">
        <v>13</v>
      </c>
      <c r="T5647">
        <v>100867</v>
      </c>
      <c r="U5647">
        <v>14</v>
      </c>
      <c r="V5647">
        <v>100865</v>
      </c>
      <c r="W5647">
        <v>15</v>
      </c>
      <c r="X5647">
        <v>100867</v>
      </c>
      <c r="Y5647">
        <v>16</v>
      </c>
      <c r="Z5647">
        <v>100866</v>
      </c>
      <c r="AA5647">
        <v>17</v>
      </c>
      <c r="AB5647">
        <v>100867</v>
      </c>
      <c r="AC5647">
        <v>19</v>
      </c>
      <c r="AD5647">
        <v>100866</v>
      </c>
      <c r="AE5647">
        <v>20</v>
      </c>
      <c r="AF5647">
        <v>202887</v>
      </c>
      <c r="AG5647">
        <v>18</v>
      </c>
      <c r="AH5647" t="e">
        <f>VLOOKUP(AF5647,关卡难度线!B:H,11,0)</f>
        <v>#N/A</v>
      </c>
    </row>
    <row r="5648" spans="14:34">
      <c r="N5648" s="14">
        <v>100866</v>
      </c>
      <c r="O5648">
        <v>11</v>
      </c>
      <c r="P5648">
        <v>100866</v>
      </c>
      <c r="Q5648">
        <v>12</v>
      </c>
      <c r="R5648">
        <v>100867</v>
      </c>
      <c r="S5648">
        <v>13</v>
      </c>
      <c r="T5648">
        <v>100867</v>
      </c>
      <c r="U5648">
        <v>14</v>
      </c>
      <c r="V5648">
        <v>100867</v>
      </c>
      <c r="W5648">
        <v>15</v>
      </c>
      <c r="X5648">
        <v>100866</v>
      </c>
      <c r="Y5648">
        <v>16</v>
      </c>
      <c r="Z5648">
        <v>100865</v>
      </c>
      <c r="AA5648">
        <v>17</v>
      </c>
      <c r="AB5648">
        <v>100865</v>
      </c>
      <c r="AC5648">
        <v>19</v>
      </c>
      <c r="AD5648">
        <v>100866</v>
      </c>
      <c r="AE5648">
        <v>20</v>
      </c>
      <c r="AF5648">
        <v>202888</v>
      </c>
      <c r="AG5648">
        <v>18</v>
      </c>
      <c r="AH5648" t="e">
        <f>VLOOKUP(AF5648,关卡难度线!B:H,11,0)</f>
        <v>#N/A</v>
      </c>
    </row>
    <row r="5649" spans="14:34">
      <c r="N5649" s="14">
        <v>100865</v>
      </c>
      <c r="O5649">
        <v>11</v>
      </c>
      <c r="P5649">
        <v>100866</v>
      </c>
      <c r="Q5649">
        <v>12</v>
      </c>
      <c r="R5649">
        <v>100866</v>
      </c>
      <c r="S5649">
        <v>13</v>
      </c>
      <c r="T5649">
        <v>100866</v>
      </c>
      <c r="U5649">
        <v>14</v>
      </c>
      <c r="V5649">
        <v>100865</v>
      </c>
      <c r="W5649">
        <v>15</v>
      </c>
      <c r="X5649">
        <v>100865</v>
      </c>
      <c r="Y5649">
        <v>16</v>
      </c>
      <c r="Z5649">
        <v>100865</v>
      </c>
      <c r="AA5649">
        <v>17</v>
      </c>
      <c r="AB5649">
        <v>100865</v>
      </c>
      <c r="AC5649">
        <v>19</v>
      </c>
      <c r="AD5649">
        <v>100865</v>
      </c>
      <c r="AE5649">
        <v>20</v>
      </c>
      <c r="AF5649">
        <v>202889</v>
      </c>
      <c r="AG5649">
        <v>18</v>
      </c>
      <c r="AH5649" t="e">
        <f>VLOOKUP(AF5649,关卡难度线!B:H,11,0)</f>
        <v>#N/A</v>
      </c>
    </row>
    <row r="5650" spans="14:34">
      <c r="N5650" s="14">
        <v>100866</v>
      </c>
      <c r="O5650">
        <v>11</v>
      </c>
      <c r="P5650">
        <v>100867</v>
      </c>
      <c r="Q5650">
        <v>12</v>
      </c>
      <c r="R5650">
        <v>100865</v>
      </c>
      <c r="S5650">
        <v>13</v>
      </c>
      <c r="T5650">
        <v>100866</v>
      </c>
      <c r="U5650">
        <v>14</v>
      </c>
      <c r="V5650">
        <v>100865</v>
      </c>
      <c r="W5650">
        <v>15</v>
      </c>
      <c r="X5650">
        <v>100865</v>
      </c>
      <c r="Y5650">
        <v>16</v>
      </c>
      <c r="Z5650">
        <v>100867</v>
      </c>
      <c r="AA5650">
        <v>17</v>
      </c>
      <c r="AB5650">
        <v>100866</v>
      </c>
      <c r="AC5650">
        <v>19</v>
      </c>
      <c r="AD5650">
        <v>100865</v>
      </c>
      <c r="AE5650">
        <v>20</v>
      </c>
      <c r="AF5650">
        <v>202890</v>
      </c>
      <c r="AG5650">
        <v>18</v>
      </c>
      <c r="AH5650" t="e">
        <f>VLOOKUP(AF5650,关卡难度线!B:H,11,0)</f>
        <v>#N/A</v>
      </c>
    </row>
    <row r="5651" spans="14:34">
      <c r="N5651" s="14">
        <v>100867</v>
      </c>
      <c r="O5651">
        <v>11</v>
      </c>
      <c r="P5651">
        <v>100865</v>
      </c>
      <c r="Q5651">
        <v>12</v>
      </c>
      <c r="R5651">
        <v>100866</v>
      </c>
      <c r="S5651">
        <v>13</v>
      </c>
      <c r="T5651">
        <v>100865</v>
      </c>
      <c r="U5651">
        <v>14</v>
      </c>
      <c r="V5651">
        <v>100867</v>
      </c>
      <c r="W5651">
        <v>15</v>
      </c>
      <c r="X5651">
        <v>100866</v>
      </c>
      <c r="Y5651">
        <v>16</v>
      </c>
      <c r="Z5651">
        <v>100867</v>
      </c>
      <c r="AA5651">
        <v>17</v>
      </c>
      <c r="AB5651">
        <v>100867</v>
      </c>
      <c r="AC5651">
        <v>19</v>
      </c>
      <c r="AD5651">
        <v>100866</v>
      </c>
      <c r="AE5651">
        <v>20</v>
      </c>
      <c r="AF5651">
        <v>202881</v>
      </c>
      <c r="AG5651">
        <v>18</v>
      </c>
      <c r="AH5651" t="e">
        <f>VLOOKUP(AF5651,关卡难度线!B:H,11,0)</f>
        <v>#N/A</v>
      </c>
    </row>
    <row r="5652" spans="14:34">
      <c r="N5652" s="14">
        <v>100866</v>
      </c>
      <c r="O5652">
        <v>11</v>
      </c>
      <c r="P5652">
        <v>100867</v>
      </c>
      <c r="Q5652">
        <v>12</v>
      </c>
      <c r="R5652">
        <v>100867</v>
      </c>
      <c r="S5652">
        <v>13</v>
      </c>
      <c r="T5652">
        <v>100865</v>
      </c>
      <c r="U5652">
        <v>14</v>
      </c>
      <c r="V5652">
        <v>100865</v>
      </c>
      <c r="W5652">
        <v>15</v>
      </c>
      <c r="X5652">
        <v>100865</v>
      </c>
      <c r="Y5652">
        <v>16</v>
      </c>
      <c r="Z5652">
        <v>100866</v>
      </c>
      <c r="AA5652">
        <v>17</v>
      </c>
      <c r="AB5652">
        <v>100865</v>
      </c>
      <c r="AC5652">
        <v>19</v>
      </c>
      <c r="AD5652">
        <v>100866</v>
      </c>
      <c r="AE5652">
        <v>20</v>
      </c>
      <c r="AF5652">
        <v>202882</v>
      </c>
      <c r="AG5652">
        <v>18</v>
      </c>
      <c r="AH5652" t="e">
        <f>VLOOKUP(AF5652,关卡难度线!B:H,11,0)</f>
        <v>#N/A</v>
      </c>
    </row>
    <row r="5653" spans="14:34">
      <c r="N5653" s="14">
        <v>100865</v>
      </c>
      <c r="O5653">
        <v>11</v>
      </c>
      <c r="P5653">
        <v>100866</v>
      </c>
      <c r="Q5653">
        <v>12</v>
      </c>
      <c r="R5653">
        <v>100866</v>
      </c>
      <c r="S5653">
        <v>13</v>
      </c>
      <c r="T5653">
        <v>100865</v>
      </c>
      <c r="U5653">
        <v>14</v>
      </c>
      <c r="V5653">
        <v>100865</v>
      </c>
      <c r="W5653">
        <v>15</v>
      </c>
      <c r="X5653">
        <v>100865</v>
      </c>
      <c r="Y5653">
        <v>16</v>
      </c>
      <c r="Z5653">
        <v>100866</v>
      </c>
      <c r="AA5653">
        <v>17</v>
      </c>
      <c r="AB5653">
        <v>100867</v>
      </c>
      <c r="AC5653">
        <v>19</v>
      </c>
      <c r="AD5653">
        <v>100866</v>
      </c>
      <c r="AE5653">
        <v>20</v>
      </c>
      <c r="AF5653">
        <v>202883</v>
      </c>
      <c r="AG5653">
        <v>18</v>
      </c>
      <c r="AH5653" t="e">
        <f>VLOOKUP(AF5653,关卡难度线!B:H,11,0)</f>
        <v>#N/A</v>
      </c>
    </row>
    <row r="5654" spans="14:34">
      <c r="N5654" s="14">
        <v>100866</v>
      </c>
      <c r="O5654">
        <v>11</v>
      </c>
      <c r="P5654">
        <v>100867</v>
      </c>
      <c r="Q5654">
        <v>12</v>
      </c>
      <c r="R5654">
        <v>100865</v>
      </c>
      <c r="S5654">
        <v>13</v>
      </c>
      <c r="T5654">
        <v>100866</v>
      </c>
      <c r="U5654">
        <v>14</v>
      </c>
      <c r="V5654">
        <v>100865</v>
      </c>
      <c r="W5654">
        <v>15</v>
      </c>
      <c r="X5654">
        <v>100865</v>
      </c>
      <c r="Y5654">
        <v>16</v>
      </c>
      <c r="Z5654">
        <v>100865</v>
      </c>
      <c r="AA5654">
        <v>17</v>
      </c>
      <c r="AB5654">
        <v>100865</v>
      </c>
      <c r="AC5654">
        <v>19</v>
      </c>
      <c r="AD5654">
        <v>100867</v>
      </c>
      <c r="AE5654">
        <v>20</v>
      </c>
      <c r="AF5654">
        <v>202884</v>
      </c>
      <c r="AG5654">
        <v>18</v>
      </c>
      <c r="AH5654" t="e">
        <f>VLOOKUP(AF5654,关卡难度线!B:H,11,0)</f>
        <v>#N/A</v>
      </c>
    </row>
    <row r="5655" spans="14:34">
      <c r="N5655" s="14">
        <v>100866</v>
      </c>
      <c r="O5655">
        <v>11</v>
      </c>
      <c r="P5655">
        <v>100867</v>
      </c>
      <c r="Q5655">
        <v>12</v>
      </c>
      <c r="R5655">
        <v>100865</v>
      </c>
      <c r="S5655">
        <v>13</v>
      </c>
      <c r="T5655">
        <v>100865</v>
      </c>
      <c r="U5655">
        <v>14</v>
      </c>
      <c r="V5655">
        <v>100867</v>
      </c>
      <c r="W5655">
        <v>15</v>
      </c>
      <c r="X5655">
        <v>100866</v>
      </c>
      <c r="Y5655">
        <v>16</v>
      </c>
      <c r="Z5655">
        <v>100867</v>
      </c>
      <c r="AA5655">
        <v>17</v>
      </c>
      <c r="AB5655">
        <v>100866</v>
      </c>
      <c r="AC5655">
        <v>19</v>
      </c>
      <c r="AD5655">
        <v>100866</v>
      </c>
      <c r="AE5655">
        <v>20</v>
      </c>
      <c r="AF5655">
        <v>202885</v>
      </c>
      <c r="AG5655">
        <v>18</v>
      </c>
      <c r="AH5655" t="e">
        <f>VLOOKUP(AF5655,关卡难度线!B:H,11,0)</f>
        <v>#N/A</v>
      </c>
    </row>
    <row r="5656" spans="14:34">
      <c r="N5656" s="14">
        <v>100866</v>
      </c>
      <c r="O5656">
        <v>11</v>
      </c>
      <c r="P5656">
        <v>100865</v>
      </c>
      <c r="Q5656">
        <v>12</v>
      </c>
      <c r="R5656">
        <v>100867</v>
      </c>
      <c r="S5656">
        <v>13</v>
      </c>
      <c r="T5656">
        <v>100867</v>
      </c>
      <c r="U5656">
        <v>14</v>
      </c>
      <c r="V5656">
        <v>100866</v>
      </c>
      <c r="W5656">
        <v>15</v>
      </c>
      <c r="X5656">
        <v>100867</v>
      </c>
      <c r="Y5656">
        <v>16</v>
      </c>
      <c r="Z5656">
        <v>100866</v>
      </c>
      <c r="AA5656">
        <v>17</v>
      </c>
      <c r="AB5656">
        <v>100865</v>
      </c>
      <c r="AC5656">
        <v>19</v>
      </c>
      <c r="AD5656">
        <v>100867</v>
      </c>
      <c r="AE5656">
        <v>20</v>
      </c>
      <c r="AF5656">
        <v>202886</v>
      </c>
      <c r="AG5656">
        <v>18</v>
      </c>
      <c r="AH5656" t="e">
        <f>VLOOKUP(AF5656,关卡难度线!B:H,11,0)</f>
        <v>#N/A</v>
      </c>
    </row>
    <row r="5657" spans="14:34">
      <c r="N5657" s="14">
        <v>100865</v>
      </c>
      <c r="O5657">
        <v>11</v>
      </c>
      <c r="P5657">
        <v>100866</v>
      </c>
      <c r="Q5657">
        <v>12</v>
      </c>
      <c r="R5657">
        <v>100867</v>
      </c>
      <c r="S5657">
        <v>13</v>
      </c>
      <c r="T5657">
        <v>100867</v>
      </c>
      <c r="U5657">
        <v>14</v>
      </c>
      <c r="V5657">
        <v>100865</v>
      </c>
      <c r="W5657">
        <v>15</v>
      </c>
      <c r="X5657">
        <v>100867</v>
      </c>
      <c r="Y5657">
        <v>16</v>
      </c>
      <c r="Z5657">
        <v>100866</v>
      </c>
      <c r="AA5657">
        <v>17</v>
      </c>
      <c r="AB5657">
        <v>100867</v>
      </c>
      <c r="AC5657">
        <v>19</v>
      </c>
      <c r="AD5657">
        <v>100866</v>
      </c>
      <c r="AE5657">
        <v>20</v>
      </c>
      <c r="AF5657">
        <v>202887</v>
      </c>
      <c r="AG5657">
        <v>18</v>
      </c>
      <c r="AH5657" t="e">
        <f>VLOOKUP(AF5657,关卡难度线!B:H,11,0)</f>
        <v>#N/A</v>
      </c>
    </row>
    <row r="5658" spans="14:34">
      <c r="N5658" s="14">
        <v>100866</v>
      </c>
      <c r="O5658">
        <v>11</v>
      </c>
      <c r="P5658">
        <v>100866</v>
      </c>
      <c r="Q5658">
        <v>12</v>
      </c>
      <c r="R5658">
        <v>100867</v>
      </c>
      <c r="S5658">
        <v>13</v>
      </c>
      <c r="T5658">
        <v>100867</v>
      </c>
      <c r="U5658">
        <v>14</v>
      </c>
      <c r="V5658">
        <v>100867</v>
      </c>
      <c r="W5658">
        <v>15</v>
      </c>
      <c r="X5658">
        <v>100866</v>
      </c>
      <c r="Y5658">
        <v>16</v>
      </c>
      <c r="Z5658">
        <v>100865</v>
      </c>
      <c r="AA5658">
        <v>17</v>
      </c>
      <c r="AB5658">
        <v>100865</v>
      </c>
      <c r="AC5658">
        <v>19</v>
      </c>
      <c r="AD5658">
        <v>100866</v>
      </c>
      <c r="AE5658">
        <v>20</v>
      </c>
      <c r="AF5658">
        <v>202888</v>
      </c>
      <c r="AG5658">
        <v>18</v>
      </c>
      <c r="AH5658" t="e">
        <f>VLOOKUP(AF5658,关卡难度线!B:H,11,0)</f>
        <v>#N/A</v>
      </c>
    </row>
    <row r="5659" spans="14:34">
      <c r="N5659" s="14">
        <v>100865</v>
      </c>
      <c r="O5659">
        <v>11</v>
      </c>
      <c r="P5659">
        <v>100866</v>
      </c>
      <c r="Q5659">
        <v>12</v>
      </c>
      <c r="R5659">
        <v>100866</v>
      </c>
      <c r="S5659">
        <v>13</v>
      </c>
      <c r="T5659">
        <v>100866</v>
      </c>
      <c r="U5659">
        <v>14</v>
      </c>
      <c r="V5659">
        <v>100865</v>
      </c>
      <c r="W5659">
        <v>15</v>
      </c>
      <c r="X5659">
        <v>100865</v>
      </c>
      <c r="Y5659">
        <v>16</v>
      </c>
      <c r="Z5659">
        <v>100865</v>
      </c>
      <c r="AA5659">
        <v>17</v>
      </c>
      <c r="AB5659">
        <v>100865</v>
      </c>
      <c r="AC5659">
        <v>19</v>
      </c>
      <c r="AD5659">
        <v>100865</v>
      </c>
      <c r="AE5659">
        <v>20</v>
      </c>
      <c r="AF5659">
        <v>202889</v>
      </c>
      <c r="AG5659">
        <v>18</v>
      </c>
      <c r="AH5659" t="e">
        <f>VLOOKUP(AF5659,关卡难度线!B:H,11,0)</f>
        <v>#N/A</v>
      </c>
    </row>
    <row r="5660" spans="14:34">
      <c r="N5660" s="14">
        <v>100866</v>
      </c>
      <c r="O5660">
        <v>11</v>
      </c>
      <c r="P5660">
        <v>100867</v>
      </c>
      <c r="Q5660">
        <v>12</v>
      </c>
      <c r="R5660">
        <v>100865</v>
      </c>
      <c r="S5660">
        <v>13</v>
      </c>
      <c r="T5660">
        <v>100866</v>
      </c>
      <c r="U5660">
        <v>14</v>
      </c>
      <c r="V5660">
        <v>100865</v>
      </c>
      <c r="W5660">
        <v>15</v>
      </c>
      <c r="X5660">
        <v>100865</v>
      </c>
      <c r="Y5660">
        <v>16</v>
      </c>
      <c r="Z5660">
        <v>100867</v>
      </c>
      <c r="AA5660">
        <v>17</v>
      </c>
      <c r="AB5660">
        <v>100866</v>
      </c>
      <c r="AC5660">
        <v>19</v>
      </c>
      <c r="AD5660">
        <v>100865</v>
      </c>
      <c r="AE5660">
        <v>20</v>
      </c>
      <c r="AF5660">
        <v>202890</v>
      </c>
      <c r="AG5660">
        <v>18</v>
      </c>
      <c r="AH5660" t="e">
        <f>VLOOKUP(AF5660,关卡难度线!B:H,11,0)</f>
        <v>#N/A</v>
      </c>
    </row>
    <row r="5661" spans="14:34">
      <c r="N5661" s="14">
        <v>100868</v>
      </c>
      <c r="O5661">
        <v>11</v>
      </c>
      <c r="P5661">
        <v>100869</v>
      </c>
      <c r="Q5661">
        <v>12</v>
      </c>
      <c r="R5661">
        <v>100870</v>
      </c>
      <c r="S5661">
        <v>13</v>
      </c>
      <c r="T5661">
        <v>100868</v>
      </c>
      <c r="U5661">
        <v>14</v>
      </c>
      <c r="V5661">
        <v>100869</v>
      </c>
      <c r="W5661">
        <v>15</v>
      </c>
      <c r="X5661">
        <v>100868</v>
      </c>
      <c r="Y5661">
        <v>16</v>
      </c>
      <c r="Z5661">
        <v>100869</v>
      </c>
      <c r="AA5661">
        <v>17</v>
      </c>
      <c r="AB5661">
        <v>100869</v>
      </c>
      <c r="AC5661">
        <v>19</v>
      </c>
      <c r="AD5661">
        <v>100868</v>
      </c>
      <c r="AE5661">
        <v>20</v>
      </c>
      <c r="AF5661">
        <v>202891</v>
      </c>
      <c r="AG5661">
        <v>18</v>
      </c>
      <c r="AH5661" t="e">
        <f>VLOOKUP(AF5661,关卡难度线!B:H,11,0)</f>
        <v>#N/A</v>
      </c>
    </row>
    <row r="5662" spans="14:34">
      <c r="N5662" s="14">
        <v>100868</v>
      </c>
      <c r="O5662">
        <v>11</v>
      </c>
      <c r="P5662">
        <v>100869</v>
      </c>
      <c r="Q5662">
        <v>12</v>
      </c>
      <c r="R5662">
        <v>100868</v>
      </c>
      <c r="S5662">
        <v>13</v>
      </c>
      <c r="T5662">
        <v>100868</v>
      </c>
      <c r="U5662">
        <v>14</v>
      </c>
      <c r="V5662">
        <v>100869</v>
      </c>
      <c r="W5662">
        <v>15</v>
      </c>
      <c r="X5662">
        <v>100868</v>
      </c>
      <c r="Y5662">
        <v>16</v>
      </c>
      <c r="Z5662">
        <v>100868</v>
      </c>
      <c r="AA5662">
        <v>17</v>
      </c>
      <c r="AB5662">
        <v>100869</v>
      </c>
      <c r="AC5662">
        <v>19</v>
      </c>
      <c r="AD5662">
        <v>100868</v>
      </c>
      <c r="AE5662">
        <v>20</v>
      </c>
      <c r="AF5662">
        <v>202892</v>
      </c>
      <c r="AG5662">
        <v>18</v>
      </c>
      <c r="AH5662" t="e">
        <f>VLOOKUP(AF5662,关卡难度线!B:H,11,0)</f>
        <v>#N/A</v>
      </c>
    </row>
    <row r="5663" spans="14:34">
      <c r="N5663" s="14">
        <v>100870</v>
      </c>
      <c r="O5663">
        <v>11</v>
      </c>
      <c r="P5663">
        <v>100868</v>
      </c>
      <c r="Q5663">
        <v>12</v>
      </c>
      <c r="R5663">
        <v>100868</v>
      </c>
      <c r="S5663">
        <v>13</v>
      </c>
      <c r="T5663">
        <v>100869</v>
      </c>
      <c r="U5663">
        <v>14</v>
      </c>
      <c r="V5663">
        <v>100869</v>
      </c>
      <c r="W5663">
        <v>15</v>
      </c>
      <c r="X5663">
        <v>100869</v>
      </c>
      <c r="Y5663">
        <v>16</v>
      </c>
      <c r="Z5663">
        <v>100870</v>
      </c>
      <c r="AA5663">
        <v>17</v>
      </c>
      <c r="AB5663">
        <v>100870</v>
      </c>
      <c r="AC5663">
        <v>19</v>
      </c>
      <c r="AD5663">
        <v>100870</v>
      </c>
      <c r="AE5663">
        <v>20</v>
      </c>
      <c r="AF5663">
        <v>202893</v>
      </c>
      <c r="AG5663">
        <v>18</v>
      </c>
      <c r="AH5663" t="e">
        <f>VLOOKUP(AF5663,关卡难度线!B:H,11,0)</f>
        <v>#N/A</v>
      </c>
    </row>
    <row r="5664" spans="14:34">
      <c r="N5664" s="14">
        <v>100869</v>
      </c>
      <c r="O5664">
        <v>11</v>
      </c>
      <c r="P5664">
        <v>100868</v>
      </c>
      <c r="Q5664">
        <v>12</v>
      </c>
      <c r="R5664">
        <v>100870</v>
      </c>
      <c r="S5664">
        <v>13</v>
      </c>
      <c r="T5664">
        <v>100868</v>
      </c>
      <c r="U5664">
        <v>14</v>
      </c>
      <c r="V5664">
        <v>100868</v>
      </c>
      <c r="W5664">
        <v>15</v>
      </c>
      <c r="X5664">
        <v>100869</v>
      </c>
      <c r="Y5664">
        <v>16</v>
      </c>
      <c r="Z5664">
        <v>100868</v>
      </c>
      <c r="AA5664">
        <v>17</v>
      </c>
      <c r="AB5664">
        <v>100870</v>
      </c>
      <c r="AC5664">
        <v>19</v>
      </c>
      <c r="AD5664">
        <v>100870</v>
      </c>
      <c r="AE5664">
        <v>20</v>
      </c>
      <c r="AF5664">
        <v>202894</v>
      </c>
      <c r="AG5664">
        <v>18</v>
      </c>
      <c r="AH5664" t="e">
        <f>VLOOKUP(AF5664,关卡难度线!B:H,11,0)</f>
        <v>#N/A</v>
      </c>
    </row>
    <row r="5665" spans="14:34">
      <c r="N5665" s="14">
        <v>100869</v>
      </c>
      <c r="O5665">
        <v>11</v>
      </c>
      <c r="P5665">
        <v>100869</v>
      </c>
      <c r="Q5665">
        <v>12</v>
      </c>
      <c r="R5665">
        <v>100870</v>
      </c>
      <c r="S5665">
        <v>13</v>
      </c>
      <c r="T5665">
        <v>100869</v>
      </c>
      <c r="U5665">
        <v>14</v>
      </c>
      <c r="V5665">
        <v>100868</v>
      </c>
      <c r="W5665">
        <v>15</v>
      </c>
      <c r="X5665">
        <v>100868</v>
      </c>
      <c r="Y5665">
        <v>16</v>
      </c>
      <c r="Z5665">
        <v>100869</v>
      </c>
      <c r="AA5665">
        <v>17</v>
      </c>
      <c r="AB5665">
        <v>100868</v>
      </c>
      <c r="AC5665">
        <v>19</v>
      </c>
      <c r="AD5665">
        <v>100870</v>
      </c>
      <c r="AE5665">
        <v>20</v>
      </c>
      <c r="AF5665">
        <v>202895</v>
      </c>
      <c r="AG5665">
        <v>18</v>
      </c>
      <c r="AH5665" t="e">
        <f>VLOOKUP(AF5665,关卡难度线!B:H,11,0)</f>
        <v>#N/A</v>
      </c>
    </row>
    <row r="5666" spans="14:34">
      <c r="N5666" s="14">
        <v>100870</v>
      </c>
      <c r="O5666">
        <v>11</v>
      </c>
      <c r="P5666">
        <v>100870</v>
      </c>
      <c r="Q5666">
        <v>12</v>
      </c>
      <c r="R5666">
        <v>100868</v>
      </c>
      <c r="S5666">
        <v>13</v>
      </c>
      <c r="T5666">
        <v>100868</v>
      </c>
      <c r="U5666">
        <v>14</v>
      </c>
      <c r="V5666">
        <v>100870</v>
      </c>
      <c r="W5666">
        <v>15</v>
      </c>
      <c r="X5666">
        <v>100870</v>
      </c>
      <c r="Y5666">
        <v>16</v>
      </c>
      <c r="Z5666">
        <v>100868</v>
      </c>
      <c r="AA5666">
        <v>17</v>
      </c>
      <c r="AB5666">
        <v>100870</v>
      </c>
      <c r="AC5666">
        <v>19</v>
      </c>
      <c r="AD5666">
        <v>100870</v>
      </c>
      <c r="AE5666">
        <v>20</v>
      </c>
      <c r="AF5666">
        <v>202896</v>
      </c>
      <c r="AG5666">
        <v>18</v>
      </c>
      <c r="AH5666" t="e">
        <f>VLOOKUP(AF5666,关卡难度线!B:H,11,0)</f>
        <v>#N/A</v>
      </c>
    </row>
    <row r="5667" spans="14:34">
      <c r="N5667" s="14">
        <v>100869</v>
      </c>
      <c r="O5667">
        <v>11</v>
      </c>
      <c r="P5667">
        <v>100869</v>
      </c>
      <c r="Q5667">
        <v>12</v>
      </c>
      <c r="R5667">
        <v>100869</v>
      </c>
      <c r="S5667">
        <v>13</v>
      </c>
      <c r="T5667">
        <v>100870</v>
      </c>
      <c r="U5667">
        <v>14</v>
      </c>
      <c r="V5667">
        <v>100870</v>
      </c>
      <c r="W5667">
        <v>15</v>
      </c>
      <c r="X5667">
        <v>100870</v>
      </c>
      <c r="Y5667">
        <v>16</v>
      </c>
      <c r="Z5667">
        <v>100870</v>
      </c>
      <c r="AA5667">
        <v>17</v>
      </c>
      <c r="AB5667">
        <v>100869</v>
      </c>
      <c r="AC5667">
        <v>19</v>
      </c>
      <c r="AD5667">
        <v>100869</v>
      </c>
      <c r="AE5667">
        <v>20</v>
      </c>
      <c r="AF5667">
        <v>202897</v>
      </c>
      <c r="AG5667">
        <v>18</v>
      </c>
      <c r="AH5667" t="e">
        <f>VLOOKUP(AF5667,关卡难度线!B:H,11,0)</f>
        <v>#N/A</v>
      </c>
    </row>
    <row r="5668" spans="14:34">
      <c r="N5668" s="14">
        <v>100869</v>
      </c>
      <c r="O5668">
        <v>11</v>
      </c>
      <c r="P5668">
        <v>100868</v>
      </c>
      <c r="Q5668">
        <v>12</v>
      </c>
      <c r="R5668">
        <v>100870</v>
      </c>
      <c r="S5668">
        <v>13</v>
      </c>
      <c r="T5668">
        <v>100870</v>
      </c>
      <c r="U5668">
        <v>14</v>
      </c>
      <c r="V5668">
        <v>100870</v>
      </c>
      <c r="W5668">
        <v>15</v>
      </c>
      <c r="X5668">
        <v>100868</v>
      </c>
      <c r="Y5668">
        <v>16</v>
      </c>
      <c r="Z5668">
        <v>100868</v>
      </c>
      <c r="AA5668">
        <v>17</v>
      </c>
      <c r="AB5668">
        <v>100870</v>
      </c>
      <c r="AC5668">
        <v>19</v>
      </c>
      <c r="AD5668">
        <v>100868</v>
      </c>
      <c r="AE5668">
        <v>20</v>
      </c>
      <c r="AF5668">
        <v>202898</v>
      </c>
      <c r="AG5668">
        <v>18</v>
      </c>
      <c r="AH5668" t="e">
        <f>VLOOKUP(AF5668,关卡难度线!B:H,11,0)</f>
        <v>#N/A</v>
      </c>
    </row>
    <row r="5669" spans="14:34">
      <c r="N5669" s="14">
        <v>100869</v>
      </c>
      <c r="O5669">
        <v>11</v>
      </c>
      <c r="P5669">
        <v>100868</v>
      </c>
      <c r="Q5669">
        <v>12</v>
      </c>
      <c r="R5669">
        <v>100868</v>
      </c>
      <c r="S5669">
        <v>13</v>
      </c>
      <c r="T5669">
        <v>100870</v>
      </c>
      <c r="U5669">
        <v>14</v>
      </c>
      <c r="V5669">
        <v>100870</v>
      </c>
      <c r="W5669">
        <v>15</v>
      </c>
      <c r="X5669">
        <v>100870</v>
      </c>
      <c r="Y5669">
        <v>16</v>
      </c>
      <c r="Z5669">
        <v>100868</v>
      </c>
      <c r="AA5669">
        <v>17</v>
      </c>
      <c r="AB5669">
        <v>100868</v>
      </c>
      <c r="AC5669">
        <v>19</v>
      </c>
      <c r="AD5669">
        <v>100870</v>
      </c>
      <c r="AE5669">
        <v>20</v>
      </c>
      <c r="AF5669">
        <v>202899</v>
      </c>
      <c r="AG5669">
        <v>18</v>
      </c>
      <c r="AH5669" t="e">
        <f>VLOOKUP(AF5669,关卡难度线!B:H,11,0)</f>
        <v>#N/A</v>
      </c>
    </row>
    <row r="5670" spans="14:34">
      <c r="N5670" s="14">
        <v>100868</v>
      </c>
      <c r="O5670">
        <v>11</v>
      </c>
      <c r="P5670">
        <v>100870</v>
      </c>
      <c r="Q5670">
        <v>12</v>
      </c>
      <c r="R5670">
        <v>100870</v>
      </c>
      <c r="S5670">
        <v>13</v>
      </c>
      <c r="T5670">
        <v>100868</v>
      </c>
      <c r="U5670">
        <v>14</v>
      </c>
      <c r="V5670">
        <v>100870</v>
      </c>
      <c r="W5670">
        <v>15</v>
      </c>
      <c r="X5670">
        <v>100869</v>
      </c>
      <c r="Y5670">
        <v>16</v>
      </c>
      <c r="Z5670">
        <v>100869</v>
      </c>
      <c r="AA5670">
        <v>17</v>
      </c>
      <c r="AB5670">
        <v>100870</v>
      </c>
      <c r="AC5670">
        <v>19</v>
      </c>
      <c r="AD5670">
        <v>100868</v>
      </c>
      <c r="AE5670">
        <v>20</v>
      </c>
      <c r="AF5670">
        <v>202900</v>
      </c>
      <c r="AG5670">
        <v>18</v>
      </c>
      <c r="AH5670" t="e">
        <f>VLOOKUP(AF5670,关卡难度线!B:H,11,0)</f>
        <v>#N/A</v>
      </c>
    </row>
    <row r="5671" spans="14:34">
      <c r="N5671" s="14">
        <v>100868</v>
      </c>
      <c r="O5671">
        <v>11</v>
      </c>
      <c r="P5671">
        <v>100869</v>
      </c>
      <c r="Q5671">
        <v>12</v>
      </c>
      <c r="R5671">
        <v>100870</v>
      </c>
      <c r="S5671">
        <v>13</v>
      </c>
      <c r="T5671">
        <v>100868</v>
      </c>
      <c r="U5671">
        <v>14</v>
      </c>
      <c r="V5671">
        <v>100869</v>
      </c>
      <c r="W5671">
        <v>15</v>
      </c>
      <c r="X5671">
        <v>100868</v>
      </c>
      <c r="Y5671">
        <v>16</v>
      </c>
      <c r="Z5671">
        <v>100869</v>
      </c>
      <c r="AA5671">
        <v>17</v>
      </c>
      <c r="AB5671">
        <v>100869</v>
      </c>
      <c r="AC5671">
        <v>19</v>
      </c>
      <c r="AD5671">
        <v>100868</v>
      </c>
      <c r="AE5671">
        <v>20</v>
      </c>
      <c r="AF5671">
        <v>202891</v>
      </c>
      <c r="AG5671">
        <v>18</v>
      </c>
      <c r="AH5671" t="e">
        <f>VLOOKUP(AF5671,关卡难度线!B:H,11,0)</f>
        <v>#N/A</v>
      </c>
    </row>
    <row r="5672" spans="14:34">
      <c r="N5672" s="14">
        <v>100868</v>
      </c>
      <c r="O5672">
        <v>11</v>
      </c>
      <c r="P5672">
        <v>100869</v>
      </c>
      <c r="Q5672">
        <v>12</v>
      </c>
      <c r="R5672">
        <v>100868</v>
      </c>
      <c r="S5672">
        <v>13</v>
      </c>
      <c r="T5672">
        <v>100868</v>
      </c>
      <c r="U5672">
        <v>14</v>
      </c>
      <c r="V5672">
        <v>100869</v>
      </c>
      <c r="W5672">
        <v>15</v>
      </c>
      <c r="X5672">
        <v>100868</v>
      </c>
      <c r="Y5672">
        <v>16</v>
      </c>
      <c r="Z5672">
        <v>100868</v>
      </c>
      <c r="AA5672">
        <v>17</v>
      </c>
      <c r="AB5672">
        <v>100869</v>
      </c>
      <c r="AC5672">
        <v>19</v>
      </c>
      <c r="AD5672">
        <v>100868</v>
      </c>
      <c r="AE5672">
        <v>20</v>
      </c>
      <c r="AF5672">
        <v>202892</v>
      </c>
      <c r="AG5672">
        <v>18</v>
      </c>
      <c r="AH5672" t="e">
        <f>VLOOKUP(AF5672,关卡难度线!B:H,11,0)</f>
        <v>#N/A</v>
      </c>
    </row>
    <row r="5673" spans="14:34">
      <c r="N5673" s="14">
        <v>100870</v>
      </c>
      <c r="O5673">
        <v>11</v>
      </c>
      <c r="P5673">
        <v>100868</v>
      </c>
      <c r="Q5673">
        <v>12</v>
      </c>
      <c r="R5673">
        <v>100868</v>
      </c>
      <c r="S5673">
        <v>13</v>
      </c>
      <c r="T5673">
        <v>100869</v>
      </c>
      <c r="U5673">
        <v>14</v>
      </c>
      <c r="V5673">
        <v>100869</v>
      </c>
      <c r="W5673">
        <v>15</v>
      </c>
      <c r="X5673">
        <v>100869</v>
      </c>
      <c r="Y5673">
        <v>16</v>
      </c>
      <c r="Z5673">
        <v>100870</v>
      </c>
      <c r="AA5673">
        <v>17</v>
      </c>
      <c r="AB5673">
        <v>100870</v>
      </c>
      <c r="AC5673">
        <v>19</v>
      </c>
      <c r="AD5673">
        <v>100870</v>
      </c>
      <c r="AE5673">
        <v>20</v>
      </c>
      <c r="AF5673">
        <v>202893</v>
      </c>
      <c r="AG5673">
        <v>18</v>
      </c>
      <c r="AH5673" t="e">
        <f>VLOOKUP(AF5673,关卡难度线!B:H,11,0)</f>
        <v>#N/A</v>
      </c>
    </row>
    <row r="5674" spans="14:34">
      <c r="N5674" s="14">
        <v>100869</v>
      </c>
      <c r="O5674">
        <v>11</v>
      </c>
      <c r="P5674">
        <v>100868</v>
      </c>
      <c r="Q5674">
        <v>12</v>
      </c>
      <c r="R5674">
        <v>100870</v>
      </c>
      <c r="S5674">
        <v>13</v>
      </c>
      <c r="T5674">
        <v>100868</v>
      </c>
      <c r="U5674">
        <v>14</v>
      </c>
      <c r="V5674">
        <v>100868</v>
      </c>
      <c r="W5674">
        <v>15</v>
      </c>
      <c r="X5674">
        <v>100869</v>
      </c>
      <c r="Y5674">
        <v>16</v>
      </c>
      <c r="Z5674">
        <v>100868</v>
      </c>
      <c r="AA5674">
        <v>17</v>
      </c>
      <c r="AB5674">
        <v>100870</v>
      </c>
      <c r="AC5674">
        <v>19</v>
      </c>
      <c r="AD5674">
        <v>100870</v>
      </c>
      <c r="AE5674">
        <v>20</v>
      </c>
      <c r="AF5674">
        <v>202894</v>
      </c>
      <c r="AG5674">
        <v>18</v>
      </c>
      <c r="AH5674" t="e">
        <f>VLOOKUP(AF5674,关卡难度线!B:H,11,0)</f>
        <v>#N/A</v>
      </c>
    </row>
    <row r="5675" spans="14:34">
      <c r="N5675" s="14">
        <v>100869</v>
      </c>
      <c r="O5675">
        <v>11</v>
      </c>
      <c r="P5675">
        <v>100869</v>
      </c>
      <c r="Q5675">
        <v>12</v>
      </c>
      <c r="R5675">
        <v>100870</v>
      </c>
      <c r="S5675">
        <v>13</v>
      </c>
      <c r="T5675">
        <v>100869</v>
      </c>
      <c r="U5675">
        <v>14</v>
      </c>
      <c r="V5675">
        <v>100868</v>
      </c>
      <c r="W5675">
        <v>15</v>
      </c>
      <c r="X5675">
        <v>100868</v>
      </c>
      <c r="Y5675">
        <v>16</v>
      </c>
      <c r="Z5675">
        <v>100869</v>
      </c>
      <c r="AA5675">
        <v>17</v>
      </c>
      <c r="AB5675">
        <v>100868</v>
      </c>
      <c r="AC5675">
        <v>19</v>
      </c>
      <c r="AD5675">
        <v>100870</v>
      </c>
      <c r="AE5675">
        <v>20</v>
      </c>
      <c r="AF5675">
        <v>202895</v>
      </c>
      <c r="AG5675">
        <v>18</v>
      </c>
      <c r="AH5675" t="e">
        <f>VLOOKUP(AF5675,关卡难度线!B:H,11,0)</f>
        <v>#N/A</v>
      </c>
    </row>
    <row r="5676" spans="14:34">
      <c r="N5676" s="14">
        <v>100870</v>
      </c>
      <c r="O5676">
        <v>11</v>
      </c>
      <c r="P5676">
        <v>100870</v>
      </c>
      <c r="Q5676">
        <v>12</v>
      </c>
      <c r="R5676">
        <v>100868</v>
      </c>
      <c r="S5676">
        <v>13</v>
      </c>
      <c r="T5676">
        <v>100868</v>
      </c>
      <c r="U5676">
        <v>14</v>
      </c>
      <c r="V5676">
        <v>100870</v>
      </c>
      <c r="W5676">
        <v>15</v>
      </c>
      <c r="X5676">
        <v>100870</v>
      </c>
      <c r="Y5676">
        <v>16</v>
      </c>
      <c r="Z5676">
        <v>100868</v>
      </c>
      <c r="AA5676">
        <v>17</v>
      </c>
      <c r="AB5676">
        <v>100870</v>
      </c>
      <c r="AC5676">
        <v>19</v>
      </c>
      <c r="AD5676">
        <v>100870</v>
      </c>
      <c r="AE5676">
        <v>20</v>
      </c>
      <c r="AF5676">
        <v>202896</v>
      </c>
      <c r="AG5676">
        <v>18</v>
      </c>
      <c r="AH5676" t="e">
        <f>VLOOKUP(AF5676,关卡难度线!B:H,11,0)</f>
        <v>#N/A</v>
      </c>
    </row>
    <row r="5677" spans="14:34">
      <c r="N5677" s="14">
        <v>100869</v>
      </c>
      <c r="O5677">
        <v>11</v>
      </c>
      <c r="P5677">
        <v>100869</v>
      </c>
      <c r="Q5677">
        <v>12</v>
      </c>
      <c r="R5677">
        <v>100869</v>
      </c>
      <c r="S5677">
        <v>13</v>
      </c>
      <c r="T5677">
        <v>100870</v>
      </c>
      <c r="U5677">
        <v>14</v>
      </c>
      <c r="V5677">
        <v>100870</v>
      </c>
      <c r="W5677">
        <v>15</v>
      </c>
      <c r="X5677">
        <v>100870</v>
      </c>
      <c r="Y5677">
        <v>16</v>
      </c>
      <c r="Z5677">
        <v>100870</v>
      </c>
      <c r="AA5677">
        <v>17</v>
      </c>
      <c r="AB5677">
        <v>100869</v>
      </c>
      <c r="AC5677">
        <v>19</v>
      </c>
      <c r="AD5677">
        <v>100869</v>
      </c>
      <c r="AE5677">
        <v>20</v>
      </c>
      <c r="AF5677">
        <v>202897</v>
      </c>
      <c r="AG5677">
        <v>18</v>
      </c>
      <c r="AH5677" t="e">
        <f>VLOOKUP(AF5677,关卡难度线!B:H,11,0)</f>
        <v>#N/A</v>
      </c>
    </row>
    <row r="5678" spans="14:34">
      <c r="N5678" s="14">
        <v>100869</v>
      </c>
      <c r="O5678">
        <v>11</v>
      </c>
      <c r="P5678">
        <v>100868</v>
      </c>
      <c r="Q5678">
        <v>12</v>
      </c>
      <c r="R5678">
        <v>100870</v>
      </c>
      <c r="S5678">
        <v>13</v>
      </c>
      <c r="T5678">
        <v>100870</v>
      </c>
      <c r="U5678">
        <v>14</v>
      </c>
      <c r="V5678">
        <v>100870</v>
      </c>
      <c r="W5678">
        <v>15</v>
      </c>
      <c r="X5678">
        <v>100868</v>
      </c>
      <c r="Y5678">
        <v>16</v>
      </c>
      <c r="Z5678">
        <v>100868</v>
      </c>
      <c r="AA5678">
        <v>17</v>
      </c>
      <c r="AB5678">
        <v>100870</v>
      </c>
      <c r="AC5678">
        <v>19</v>
      </c>
      <c r="AD5678">
        <v>100868</v>
      </c>
      <c r="AE5678">
        <v>20</v>
      </c>
      <c r="AF5678">
        <v>202898</v>
      </c>
      <c r="AG5678">
        <v>18</v>
      </c>
      <c r="AH5678" t="e">
        <f>VLOOKUP(AF5678,关卡难度线!B:H,11,0)</f>
        <v>#N/A</v>
      </c>
    </row>
    <row r="5679" spans="14:34">
      <c r="N5679" s="14">
        <v>100869</v>
      </c>
      <c r="O5679">
        <v>11</v>
      </c>
      <c r="P5679">
        <v>100868</v>
      </c>
      <c r="Q5679">
        <v>12</v>
      </c>
      <c r="R5679">
        <v>100868</v>
      </c>
      <c r="S5679">
        <v>13</v>
      </c>
      <c r="T5679">
        <v>100870</v>
      </c>
      <c r="U5679">
        <v>14</v>
      </c>
      <c r="V5679">
        <v>100870</v>
      </c>
      <c r="W5679">
        <v>15</v>
      </c>
      <c r="X5679">
        <v>100870</v>
      </c>
      <c r="Y5679">
        <v>16</v>
      </c>
      <c r="Z5679">
        <v>100868</v>
      </c>
      <c r="AA5679">
        <v>17</v>
      </c>
      <c r="AB5679">
        <v>100868</v>
      </c>
      <c r="AC5679">
        <v>19</v>
      </c>
      <c r="AD5679">
        <v>100870</v>
      </c>
      <c r="AE5679">
        <v>20</v>
      </c>
      <c r="AF5679">
        <v>202899</v>
      </c>
      <c r="AG5679">
        <v>18</v>
      </c>
      <c r="AH5679" t="e">
        <f>VLOOKUP(AF5679,关卡难度线!B:H,11,0)</f>
        <v>#N/A</v>
      </c>
    </row>
    <row r="5680" spans="14:34">
      <c r="N5680" s="14">
        <v>100868</v>
      </c>
      <c r="O5680">
        <v>11</v>
      </c>
      <c r="P5680">
        <v>100870</v>
      </c>
      <c r="Q5680">
        <v>12</v>
      </c>
      <c r="R5680">
        <v>100870</v>
      </c>
      <c r="S5680">
        <v>13</v>
      </c>
      <c r="T5680">
        <v>100868</v>
      </c>
      <c r="U5680">
        <v>14</v>
      </c>
      <c r="V5680">
        <v>100870</v>
      </c>
      <c r="W5680">
        <v>15</v>
      </c>
      <c r="X5680">
        <v>100869</v>
      </c>
      <c r="Y5680">
        <v>16</v>
      </c>
      <c r="Z5680">
        <v>100869</v>
      </c>
      <c r="AA5680">
        <v>17</v>
      </c>
      <c r="AB5680">
        <v>100870</v>
      </c>
      <c r="AC5680">
        <v>19</v>
      </c>
      <c r="AD5680">
        <v>100868</v>
      </c>
      <c r="AE5680">
        <v>20</v>
      </c>
      <c r="AF5680">
        <v>202900</v>
      </c>
      <c r="AG5680">
        <v>18</v>
      </c>
      <c r="AH5680" t="e">
        <f>VLOOKUP(AF5680,关卡难度线!B:H,11,0)</f>
        <v>#N/A</v>
      </c>
    </row>
    <row r="5681" spans="14:34">
      <c r="N5681" s="14">
        <v>100872</v>
      </c>
      <c r="O5681">
        <v>11</v>
      </c>
      <c r="P5681">
        <v>100871</v>
      </c>
      <c r="Q5681">
        <v>12</v>
      </c>
      <c r="R5681">
        <v>100872</v>
      </c>
      <c r="S5681">
        <v>13</v>
      </c>
      <c r="T5681">
        <v>100873</v>
      </c>
      <c r="U5681">
        <v>14</v>
      </c>
      <c r="V5681">
        <v>100871</v>
      </c>
      <c r="W5681">
        <v>15</v>
      </c>
      <c r="X5681">
        <v>100871</v>
      </c>
      <c r="Y5681">
        <v>16</v>
      </c>
      <c r="Z5681">
        <v>100871</v>
      </c>
      <c r="AA5681">
        <v>17</v>
      </c>
      <c r="AB5681">
        <v>100873</v>
      </c>
      <c r="AC5681">
        <v>19</v>
      </c>
      <c r="AD5681">
        <v>100873</v>
      </c>
      <c r="AE5681">
        <v>20</v>
      </c>
      <c r="AF5681">
        <v>202901</v>
      </c>
      <c r="AG5681">
        <v>18</v>
      </c>
      <c r="AH5681" t="e">
        <f>VLOOKUP(AF5681,关卡难度线!B:H,11,0)</f>
        <v>#N/A</v>
      </c>
    </row>
    <row r="5682" spans="14:34">
      <c r="N5682" s="14">
        <v>100872</v>
      </c>
      <c r="O5682">
        <v>11</v>
      </c>
      <c r="P5682">
        <v>100872</v>
      </c>
      <c r="Q5682">
        <v>12</v>
      </c>
      <c r="R5682">
        <v>100871</v>
      </c>
      <c r="S5682">
        <v>13</v>
      </c>
      <c r="T5682">
        <v>100873</v>
      </c>
      <c r="U5682">
        <v>14</v>
      </c>
      <c r="V5682">
        <v>100873</v>
      </c>
      <c r="W5682">
        <v>15</v>
      </c>
      <c r="X5682">
        <v>100873</v>
      </c>
      <c r="Y5682">
        <v>16</v>
      </c>
      <c r="Z5682">
        <v>100871</v>
      </c>
      <c r="AA5682">
        <v>17</v>
      </c>
      <c r="AB5682">
        <v>100872</v>
      </c>
      <c r="AC5682">
        <v>19</v>
      </c>
      <c r="AD5682">
        <v>100873</v>
      </c>
      <c r="AE5682">
        <v>20</v>
      </c>
      <c r="AF5682">
        <v>202902</v>
      </c>
      <c r="AG5682">
        <v>18</v>
      </c>
      <c r="AH5682" t="e">
        <f>VLOOKUP(AF5682,关卡难度线!B:H,11,0)</f>
        <v>#N/A</v>
      </c>
    </row>
    <row r="5683" spans="14:34">
      <c r="N5683" s="14">
        <v>100872</v>
      </c>
      <c r="O5683">
        <v>11</v>
      </c>
      <c r="P5683">
        <v>100873</v>
      </c>
      <c r="Q5683">
        <v>12</v>
      </c>
      <c r="R5683">
        <v>100872</v>
      </c>
      <c r="S5683">
        <v>13</v>
      </c>
      <c r="T5683">
        <v>100871</v>
      </c>
      <c r="U5683">
        <v>14</v>
      </c>
      <c r="V5683">
        <v>100872</v>
      </c>
      <c r="W5683">
        <v>15</v>
      </c>
      <c r="X5683">
        <v>100873</v>
      </c>
      <c r="Y5683">
        <v>16</v>
      </c>
      <c r="Z5683">
        <v>100871</v>
      </c>
      <c r="AA5683">
        <v>17</v>
      </c>
      <c r="AB5683">
        <v>100872</v>
      </c>
      <c r="AC5683">
        <v>19</v>
      </c>
      <c r="AD5683">
        <v>100871</v>
      </c>
      <c r="AE5683">
        <v>20</v>
      </c>
      <c r="AF5683">
        <v>202903</v>
      </c>
      <c r="AG5683">
        <v>18</v>
      </c>
      <c r="AH5683" t="e">
        <f>VLOOKUP(AF5683,关卡难度线!B:H,11,0)</f>
        <v>#N/A</v>
      </c>
    </row>
    <row r="5684" spans="14:34">
      <c r="N5684" s="14">
        <v>100871</v>
      </c>
      <c r="O5684">
        <v>11</v>
      </c>
      <c r="P5684">
        <v>100873</v>
      </c>
      <c r="Q5684">
        <v>12</v>
      </c>
      <c r="R5684">
        <v>100873</v>
      </c>
      <c r="S5684">
        <v>13</v>
      </c>
      <c r="T5684">
        <v>100871</v>
      </c>
      <c r="U5684">
        <v>14</v>
      </c>
      <c r="V5684">
        <v>100871</v>
      </c>
      <c r="W5684">
        <v>15</v>
      </c>
      <c r="X5684">
        <v>100873</v>
      </c>
      <c r="Y5684">
        <v>16</v>
      </c>
      <c r="Z5684">
        <v>100873</v>
      </c>
      <c r="AA5684">
        <v>17</v>
      </c>
      <c r="AB5684">
        <v>100873</v>
      </c>
      <c r="AC5684">
        <v>19</v>
      </c>
      <c r="AD5684">
        <v>100871</v>
      </c>
      <c r="AE5684">
        <v>20</v>
      </c>
      <c r="AF5684">
        <v>202904</v>
      </c>
      <c r="AG5684">
        <v>18</v>
      </c>
      <c r="AH5684" t="e">
        <f>VLOOKUP(AF5684,关卡难度线!B:H,11,0)</f>
        <v>#N/A</v>
      </c>
    </row>
    <row r="5685" spans="14:34">
      <c r="N5685" s="14">
        <v>100871</v>
      </c>
      <c r="O5685">
        <v>11</v>
      </c>
      <c r="P5685">
        <v>100873</v>
      </c>
      <c r="Q5685">
        <v>12</v>
      </c>
      <c r="R5685">
        <v>100872</v>
      </c>
      <c r="S5685">
        <v>13</v>
      </c>
      <c r="T5685">
        <v>100871</v>
      </c>
      <c r="U5685">
        <v>14</v>
      </c>
      <c r="V5685">
        <v>100873</v>
      </c>
      <c r="W5685">
        <v>15</v>
      </c>
      <c r="X5685">
        <v>100872</v>
      </c>
      <c r="Y5685">
        <v>16</v>
      </c>
      <c r="Z5685">
        <v>100873</v>
      </c>
      <c r="AA5685">
        <v>17</v>
      </c>
      <c r="AB5685">
        <v>100871</v>
      </c>
      <c r="AC5685">
        <v>19</v>
      </c>
      <c r="AD5685">
        <v>100872</v>
      </c>
      <c r="AE5685">
        <v>20</v>
      </c>
      <c r="AF5685">
        <v>202905</v>
      </c>
      <c r="AG5685">
        <v>18</v>
      </c>
      <c r="AH5685" t="e">
        <f>VLOOKUP(AF5685,关卡难度线!B:H,11,0)</f>
        <v>#N/A</v>
      </c>
    </row>
    <row r="5686" spans="14:34">
      <c r="N5686" s="14">
        <v>100873</v>
      </c>
      <c r="O5686">
        <v>11</v>
      </c>
      <c r="P5686">
        <v>100872</v>
      </c>
      <c r="Q5686">
        <v>12</v>
      </c>
      <c r="R5686">
        <v>100871</v>
      </c>
      <c r="S5686">
        <v>13</v>
      </c>
      <c r="T5686">
        <v>100873</v>
      </c>
      <c r="U5686">
        <v>14</v>
      </c>
      <c r="V5686">
        <v>100873</v>
      </c>
      <c r="W5686">
        <v>15</v>
      </c>
      <c r="X5686">
        <v>100872</v>
      </c>
      <c r="Y5686">
        <v>16</v>
      </c>
      <c r="Z5686">
        <v>100872</v>
      </c>
      <c r="AA5686">
        <v>17</v>
      </c>
      <c r="AB5686">
        <v>100871</v>
      </c>
      <c r="AC5686">
        <v>19</v>
      </c>
      <c r="AD5686">
        <v>100871</v>
      </c>
      <c r="AE5686">
        <v>20</v>
      </c>
      <c r="AF5686">
        <v>202906</v>
      </c>
      <c r="AG5686">
        <v>18</v>
      </c>
      <c r="AH5686" t="e">
        <f>VLOOKUP(AF5686,关卡难度线!B:H,11,0)</f>
        <v>#N/A</v>
      </c>
    </row>
    <row r="5687" spans="14:34">
      <c r="N5687" s="14">
        <v>100871</v>
      </c>
      <c r="O5687">
        <v>11</v>
      </c>
      <c r="P5687">
        <v>100871</v>
      </c>
      <c r="Q5687">
        <v>12</v>
      </c>
      <c r="R5687">
        <v>100873</v>
      </c>
      <c r="S5687">
        <v>13</v>
      </c>
      <c r="T5687">
        <v>100871</v>
      </c>
      <c r="U5687">
        <v>14</v>
      </c>
      <c r="V5687">
        <v>100873</v>
      </c>
      <c r="W5687">
        <v>15</v>
      </c>
      <c r="X5687">
        <v>100872</v>
      </c>
      <c r="Y5687">
        <v>16</v>
      </c>
      <c r="Z5687">
        <v>100872</v>
      </c>
      <c r="AA5687">
        <v>17</v>
      </c>
      <c r="AB5687">
        <v>100873</v>
      </c>
      <c r="AC5687">
        <v>19</v>
      </c>
      <c r="AD5687">
        <v>100871</v>
      </c>
      <c r="AE5687">
        <v>20</v>
      </c>
      <c r="AF5687">
        <v>202907</v>
      </c>
      <c r="AG5687">
        <v>18</v>
      </c>
      <c r="AH5687" t="e">
        <f>VLOOKUP(AF5687,关卡难度线!B:H,11,0)</f>
        <v>#N/A</v>
      </c>
    </row>
    <row r="5688" spans="14:34">
      <c r="N5688" s="14">
        <v>100873</v>
      </c>
      <c r="O5688">
        <v>11</v>
      </c>
      <c r="P5688">
        <v>100871</v>
      </c>
      <c r="Q5688">
        <v>12</v>
      </c>
      <c r="R5688">
        <v>100873</v>
      </c>
      <c r="S5688">
        <v>13</v>
      </c>
      <c r="T5688">
        <v>100872</v>
      </c>
      <c r="U5688">
        <v>14</v>
      </c>
      <c r="V5688">
        <v>100873</v>
      </c>
      <c r="W5688">
        <v>15</v>
      </c>
      <c r="X5688">
        <v>100872</v>
      </c>
      <c r="Y5688">
        <v>16</v>
      </c>
      <c r="Z5688">
        <v>100873</v>
      </c>
      <c r="AA5688">
        <v>17</v>
      </c>
      <c r="AB5688">
        <v>100871</v>
      </c>
      <c r="AC5688">
        <v>19</v>
      </c>
      <c r="AD5688">
        <v>100871</v>
      </c>
      <c r="AE5688">
        <v>20</v>
      </c>
      <c r="AF5688">
        <v>202908</v>
      </c>
      <c r="AG5688">
        <v>18</v>
      </c>
      <c r="AH5688" t="e">
        <f>VLOOKUP(AF5688,关卡难度线!B:H,11,0)</f>
        <v>#N/A</v>
      </c>
    </row>
    <row r="5689" spans="14:34">
      <c r="N5689" s="14">
        <v>100873</v>
      </c>
      <c r="O5689">
        <v>11</v>
      </c>
      <c r="P5689">
        <v>100873</v>
      </c>
      <c r="Q5689">
        <v>12</v>
      </c>
      <c r="R5689">
        <v>100872</v>
      </c>
      <c r="S5689">
        <v>13</v>
      </c>
      <c r="T5689">
        <v>100871</v>
      </c>
      <c r="U5689">
        <v>14</v>
      </c>
      <c r="V5689">
        <v>100872</v>
      </c>
      <c r="W5689">
        <v>15</v>
      </c>
      <c r="X5689">
        <v>100871</v>
      </c>
      <c r="Y5689">
        <v>16</v>
      </c>
      <c r="Z5689">
        <v>100872</v>
      </c>
      <c r="AA5689">
        <v>17</v>
      </c>
      <c r="AB5689">
        <v>100873</v>
      </c>
      <c r="AC5689">
        <v>19</v>
      </c>
      <c r="AD5689">
        <v>100871</v>
      </c>
      <c r="AE5689">
        <v>20</v>
      </c>
      <c r="AF5689">
        <v>202909</v>
      </c>
      <c r="AG5689">
        <v>18</v>
      </c>
      <c r="AH5689" t="e">
        <f>VLOOKUP(AF5689,关卡难度线!B:H,11,0)</f>
        <v>#N/A</v>
      </c>
    </row>
    <row r="5690" spans="14:34">
      <c r="N5690" s="14">
        <v>100872</v>
      </c>
      <c r="O5690">
        <v>11</v>
      </c>
      <c r="P5690">
        <v>100872</v>
      </c>
      <c r="Q5690">
        <v>12</v>
      </c>
      <c r="R5690">
        <v>100873</v>
      </c>
      <c r="S5690">
        <v>13</v>
      </c>
      <c r="T5690">
        <v>100872</v>
      </c>
      <c r="U5690">
        <v>14</v>
      </c>
      <c r="V5690">
        <v>100873</v>
      </c>
      <c r="W5690">
        <v>15</v>
      </c>
      <c r="X5690">
        <v>100872</v>
      </c>
      <c r="Y5690">
        <v>16</v>
      </c>
      <c r="Z5690">
        <v>100873</v>
      </c>
      <c r="AA5690">
        <v>17</v>
      </c>
      <c r="AB5690">
        <v>100872</v>
      </c>
      <c r="AC5690">
        <v>19</v>
      </c>
      <c r="AD5690">
        <v>100872</v>
      </c>
      <c r="AE5690">
        <v>20</v>
      </c>
      <c r="AF5690">
        <v>202910</v>
      </c>
      <c r="AG5690">
        <v>18</v>
      </c>
      <c r="AH5690" t="e">
        <f>VLOOKUP(AF5690,关卡难度线!B:H,11,0)</f>
        <v>#N/A</v>
      </c>
    </row>
    <row r="5691" spans="14:34">
      <c r="N5691" s="14">
        <v>100872</v>
      </c>
      <c r="O5691">
        <v>11</v>
      </c>
      <c r="P5691">
        <v>100871</v>
      </c>
      <c r="Q5691">
        <v>12</v>
      </c>
      <c r="R5691">
        <v>100872</v>
      </c>
      <c r="S5691">
        <v>13</v>
      </c>
      <c r="T5691">
        <v>100873</v>
      </c>
      <c r="U5691">
        <v>14</v>
      </c>
      <c r="V5691">
        <v>100871</v>
      </c>
      <c r="W5691">
        <v>15</v>
      </c>
      <c r="X5691">
        <v>100871</v>
      </c>
      <c r="Y5691">
        <v>16</v>
      </c>
      <c r="Z5691">
        <v>100871</v>
      </c>
      <c r="AA5691">
        <v>17</v>
      </c>
      <c r="AB5691">
        <v>100873</v>
      </c>
      <c r="AC5691">
        <v>19</v>
      </c>
      <c r="AD5691">
        <v>100873</v>
      </c>
      <c r="AE5691">
        <v>20</v>
      </c>
      <c r="AF5691">
        <v>202901</v>
      </c>
      <c r="AG5691">
        <v>18</v>
      </c>
      <c r="AH5691" t="e">
        <f>VLOOKUP(AF5691,关卡难度线!B:H,11,0)</f>
        <v>#N/A</v>
      </c>
    </row>
    <row r="5692" spans="14:34">
      <c r="N5692" s="14">
        <v>100872</v>
      </c>
      <c r="O5692">
        <v>11</v>
      </c>
      <c r="P5692">
        <v>100872</v>
      </c>
      <c r="Q5692">
        <v>12</v>
      </c>
      <c r="R5692">
        <v>100871</v>
      </c>
      <c r="S5692">
        <v>13</v>
      </c>
      <c r="T5692">
        <v>100873</v>
      </c>
      <c r="U5692">
        <v>14</v>
      </c>
      <c r="V5692">
        <v>100873</v>
      </c>
      <c r="W5692">
        <v>15</v>
      </c>
      <c r="X5692">
        <v>100873</v>
      </c>
      <c r="Y5692">
        <v>16</v>
      </c>
      <c r="Z5692">
        <v>100871</v>
      </c>
      <c r="AA5692">
        <v>17</v>
      </c>
      <c r="AB5692">
        <v>100872</v>
      </c>
      <c r="AC5692">
        <v>19</v>
      </c>
      <c r="AD5692">
        <v>100873</v>
      </c>
      <c r="AE5692">
        <v>20</v>
      </c>
      <c r="AF5692">
        <v>202902</v>
      </c>
      <c r="AG5692">
        <v>18</v>
      </c>
      <c r="AH5692" t="e">
        <f>VLOOKUP(AF5692,关卡难度线!B:H,11,0)</f>
        <v>#N/A</v>
      </c>
    </row>
    <row r="5693" spans="14:34">
      <c r="N5693" s="14">
        <v>100872</v>
      </c>
      <c r="O5693">
        <v>11</v>
      </c>
      <c r="P5693">
        <v>100873</v>
      </c>
      <c r="Q5693">
        <v>12</v>
      </c>
      <c r="R5693">
        <v>100872</v>
      </c>
      <c r="S5693">
        <v>13</v>
      </c>
      <c r="T5693">
        <v>100871</v>
      </c>
      <c r="U5693">
        <v>14</v>
      </c>
      <c r="V5693">
        <v>100872</v>
      </c>
      <c r="W5693">
        <v>15</v>
      </c>
      <c r="X5693">
        <v>100873</v>
      </c>
      <c r="Y5693">
        <v>16</v>
      </c>
      <c r="Z5693">
        <v>100871</v>
      </c>
      <c r="AA5693">
        <v>17</v>
      </c>
      <c r="AB5693">
        <v>100872</v>
      </c>
      <c r="AC5693">
        <v>19</v>
      </c>
      <c r="AD5693">
        <v>100871</v>
      </c>
      <c r="AE5693">
        <v>20</v>
      </c>
      <c r="AF5693">
        <v>202903</v>
      </c>
      <c r="AG5693">
        <v>18</v>
      </c>
      <c r="AH5693" t="e">
        <f>VLOOKUP(AF5693,关卡难度线!B:H,11,0)</f>
        <v>#N/A</v>
      </c>
    </row>
    <row r="5694" spans="14:34">
      <c r="N5694" s="14">
        <v>100871</v>
      </c>
      <c r="O5694">
        <v>11</v>
      </c>
      <c r="P5694">
        <v>100873</v>
      </c>
      <c r="Q5694">
        <v>12</v>
      </c>
      <c r="R5694">
        <v>100873</v>
      </c>
      <c r="S5694">
        <v>13</v>
      </c>
      <c r="T5694">
        <v>100871</v>
      </c>
      <c r="U5694">
        <v>14</v>
      </c>
      <c r="V5694">
        <v>100871</v>
      </c>
      <c r="W5694">
        <v>15</v>
      </c>
      <c r="X5694">
        <v>100873</v>
      </c>
      <c r="Y5694">
        <v>16</v>
      </c>
      <c r="Z5694">
        <v>100873</v>
      </c>
      <c r="AA5694">
        <v>17</v>
      </c>
      <c r="AB5694">
        <v>100873</v>
      </c>
      <c r="AC5694">
        <v>19</v>
      </c>
      <c r="AD5694">
        <v>100871</v>
      </c>
      <c r="AE5694">
        <v>20</v>
      </c>
      <c r="AF5694">
        <v>202904</v>
      </c>
      <c r="AG5694">
        <v>18</v>
      </c>
      <c r="AH5694" t="e">
        <f>VLOOKUP(AF5694,关卡难度线!B:H,11,0)</f>
        <v>#N/A</v>
      </c>
    </row>
    <row r="5695" spans="14:34">
      <c r="N5695" s="14">
        <v>100871</v>
      </c>
      <c r="O5695">
        <v>11</v>
      </c>
      <c r="P5695">
        <v>100873</v>
      </c>
      <c r="Q5695">
        <v>12</v>
      </c>
      <c r="R5695">
        <v>100872</v>
      </c>
      <c r="S5695">
        <v>13</v>
      </c>
      <c r="T5695">
        <v>100871</v>
      </c>
      <c r="U5695">
        <v>14</v>
      </c>
      <c r="V5695">
        <v>100873</v>
      </c>
      <c r="W5695">
        <v>15</v>
      </c>
      <c r="X5695">
        <v>100872</v>
      </c>
      <c r="Y5695">
        <v>16</v>
      </c>
      <c r="Z5695">
        <v>100873</v>
      </c>
      <c r="AA5695">
        <v>17</v>
      </c>
      <c r="AB5695">
        <v>100871</v>
      </c>
      <c r="AC5695">
        <v>19</v>
      </c>
      <c r="AD5695">
        <v>100872</v>
      </c>
      <c r="AE5695">
        <v>20</v>
      </c>
      <c r="AF5695">
        <v>202905</v>
      </c>
      <c r="AG5695">
        <v>18</v>
      </c>
      <c r="AH5695" t="e">
        <f>VLOOKUP(AF5695,关卡难度线!B:H,11,0)</f>
        <v>#N/A</v>
      </c>
    </row>
    <row r="5696" spans="14:34">
      <c r="N5696" s="14">
        <v>100873</v>
      </c>
      <c r="O5696">
        <v>11</v>
      </c>
      <c r="P5696">
        <v>100872</v>
      </c>
      <c r="Q5696">
        <v>12</v>
      </c>
      <c r="R5696">
        <v>100871</v>
      </c>
      <c r="S5696">
        <v>13</v>
      </c>
      <c r="T5696">
        <v>100873</v>
      </c>
      <c r="U5696">
        <v>14</v>
      </c>
      <c r="V5696">
        <v>100873</v>
      </c>
      <c r="W5696">
        <v>15</v>
      </c>
      <c r="X5696">
        <v>100872</v>
      </c>
      <c r="Y5696">
        <v>16</v>
      </c>
      <c r="Z5696">
        <v>100872</v>
      </c>
      <c r="AA5696">
        <v>17</v>
      </c>
      <c r="AB5696">
        <v>100871</v>
      </c>
      <c r="AC5696">
        <v>19</v>
      </c>
      <c r="AD5696">
        <v>100871</v>
      </c>
      <c r="AE5696">
        <v>20</v>
      </c>
      <c r="AF5696">
        <v>202906</v>
      </c>
      <c r="AG5696">
        <v>18</v>
      </c>
      <c r="AH5696" t="e">
        <f>VLOOKUP(AF5696,关卡难度线!B:H,11,0)</f>
        <v>#N/A</v>
      </c>
    </row>
    <row r="5697" spans="14:34">
      <c r="N5697" s="14">
        <v>100871</v>
      </c>
      <c r="O5697">
        <v>11</v>
      </c>
      <c r="P5697">
        <v>100871</v>
      </c>
      <c r="Q5697">
        <v>12</v>
      </c>
      <c r="R5697">
        <v>100873</v>
      </c>
      <c r="S5697">
        <v>13</v>
      </c>
      <c r="T5697">
        <v>100871</v>
      </c>
      <c r="U5697">
        <v>14</v>
      </c>
      <c r="V5697">
        <v>100873</v>
      </c>
      <c r="W5697">
        <v>15</v>
      </c>
      <c r="X5697">
        <v>100872</v>
      </c>
      <c r="Y5697">
        <v>16</v>
      </c>
      <c r="Z5697">
        <v>100872</v>
      </c>
      <c r="AA5697">
        <v>17</v>
      </c>
      <c r="AB5697">
        <v>100873</v>
      </c>
      <c r="AC5697">
        <v>19</v>
      </c>
      <c r="AD5697">
        <v>100871</v>
      </c>
      <c r="AE5697">
        <v>20</v>
      </c>
      <c r="AF5697">
        <v>202907</v>
      </c>
      <c r="AG5697">
        <v>18</v>
      </c>
      <c r="AH5697" t="e">
        <f>VLOOKUP(AF5697,关卡难度线!B:H,11,0)</f>
        <v>#N/A</v>
      </c>
    </row>
    <row r="5698" spans="14:34">
      <c r="N5698" s="14">
        <v>100873</v>
      </c>
      <c r="O5698">
        <v>11</v>
      </c>
      <c r="P5698">
        <v>100871</v>
      </c>
      <c r="Q5698">
        <v>12</v>
      </c>
      <c r="R5698">
        <v>100873</v>
      </c>
      <c r="S5698">
        <v>13</v>
      </c>
      <c r="T5698">
        <v>100872</v>
      </c>
      <c r="U5698">
        <v>14</v>
      </c>
      <c r="V5698">
        <v>100873</v>
      </c>
      <c r="W5698">
        <v>15</v>
      </c>
      <c r="X5698">
        <v>100872</v>
      </c>
      <c r="Y5698">
        <v>16</v>
      </c>
      <c r="Z5698">
        <v>100873</v>
      </c>
      <c r="AA5698">
        <v>17</v>
      </c>
      <c r="AB5698">
        <v>100871</v>
      </c>
      <c r="AC5698">
        <v>19</v>
      </c>
      <c r="AD5698">
        <v>100871</v>
      </c>
      <c r="AE5698">
        <v>20</v>
      </c>
      <c r="AF5698">
        <v>202908</v>
      </c>
      <c r="AG5698">
        <v>18</v>
      </c>
      <c r="AH5698" t="e">
        <f>VLOOKUP(AF5698,关卡难度线!B:H,11,0)</f>
        <v>#N/A</v>
      </c>
    </row>
    <row r="5699" spans="14:34">
      <c r="N5699" s="14">
        <v>100873</v>
      </c>
      <c r="O5699">
        <v>11</v>
      </c>
      <c r="P5699">
        <v>100873</v>
      </c>
      <c r="Q5699">
        <v>12</v>
      </c>
      <c r="R5699">
        <v>100872</v>
      </c>
      <c r="S5699">
        <v>13</v>
      </c>
      <c r="T5699">
        <v>100871</v>
      </c>
      <c r="U5699">
        <v>14</v>
      </c>
      <c r="V5699">
        <v>100872</v>
      </c>
      <c r="W5699">
        <v>15</v>
      </c>
      <c r="X5699">
        <v>100871</v>
      </c>
      <c r="Y5699">
        <v>16</v>
      </c>
      <c r="Z5699">
        <v>100872</v>
      </c>
      <c r="AA5699">
        <v>17</v>
      </c>
      <c r="AB5699">
        <v>100873</v>
      </c>
      <c r="AC5699">
        <v>19</v>
      </c>
      <c r="AD5699">
        <v>100871</v>
      </c>
      <c r="AE5699">
        <v>20</v>
      </c>
      <c r="AF5699">
        <v>202909</v>
      </c>
      <c r="AG5699">
        <v>18</v>
      </c>
      <c r="AH5699" t="e">
        <f>VLOOKUP(AF5699,关卡难度线!B:H,11,0)</f>
        <v>#N/A</v>
      </c>
    </row>
    <row r="5700" spans="14:34">
      <c r="N5700" s="14">
        <v>100872</v>
      </c>
      <c r="O5700">
        <v>11</v>
      </c>
      <c r="P5700">
        <v>100872</v>
      </c>
      <c r="Q5700">
        <v>12</v>
      </c>
      <c r="R5700">
        <v>100873</v>
      </c>
      <c r="S5700">
        <v>13</v>
      </c>
      <c r="T5700">
        <v>100872</v>
      </c>
      <c r="U5700">
        <v>14</v>
      </c>
      <c r="V5700">
        <v>100873</v>
      </c>
      <c r="W5700">
        <v>15</v>
      </c>
      <c r="X5700">
        <v>100872</v>
      </c>
      <c r="Y5700">
        <v>16</v>
      </c>
      <c r="Z5700">
        <v>100873</v>
      </c>
      <c r="AA5700">
        <v>17</v>
      </c>
      <c r="AB5700">
        <v>100872</v>
      </c>
      <c r="AC5700">
        <v>19</v>
      </c>
      <c r="AD5700">
        <v>100872</v>
      </c>
      <c r="AE5700">
        <v>20</v>
      </c>
      <c r="AF5700">
        <v>202910</v>
      </c>
      <c r="AG5700">
        <v>18</v>
      </c>
      <c r="AH5700" t="e">
        <f>VLOOKUP(AF5700,关卡难度线!B:H,11,0)</f>
        <v>#N/A</v>
      </c>
    </row>
    <row r="5701" spans="14:34">
      <c r="N5701" s="14">
        <v>100874</v>
      </c>
      <c r="O5701">
        <v>11</v>
      </c>
      <c r="P5701">
        <v>100875</v>
      </c>
      <c r="Q5701">
        <v>12</v>
      </c>
      <c r="R5701">
        <v>100876</v>
      </c>
      <c r="S5701">
        <v>13</v>
      </c>
      <c r="T5701">
        <v>100875</v>
      </c>
      <c r="U5701">
        <v>14</v>
      </c>
      <c r="V5701">
        <v>100876</v>
      </c>
      <c r="W5701">
        <v>15</v>
      </c>
      <c r="X5701">
        <v>100874</v>
      </c>
      <c r="Y5701">
        <v>16</v>
      </c>
      <c r="Z5701">
        <v>100876</v>
      </c>
      <c r="AA5701">
        <v>17</v>
      </c>
      <c r="AB5701">
        <v>100876</v>
      </c>
      <c r="AC5701">
        <v>19</v>
      </c>
      <c r="AD5701">
        <v>100876</v>
      </c>
      <c r="AE5701">
        <v>20</v>
      </c>
      <c r="AF5701">
        <v>202911</v>
      </c>
      <c r="AG5701">
        <v>18</v>
      </c>
      <c r="AH5701" t="e">
        <f>VLOOKUP(AF5701,关卡难度线!B:H,11,0)</f>
        <v>#N/A</v>
      </c>
    </row>
    <row r="5702" spans="14:34">
      <c r="N5702" s="14">
        <v>100875</v>
      </c>
      <c r="O5702">
        <v>11</v>
      </c>
      <c r="P5702">
        <v>100875</v>
      </c>
      <c r="Q5702">
        <v>12</v>
      </c>
      <c r="R5702">
        <v>100875</v>
      </c>
      <c r="S5702">
        <v>13</v>
      </c>
      <c r="T5702">
        <v>100876</v>
      </c>
      <c r="U5702">
        <v>14</v>
      </c>
      <c r="V5702">
        <v>100876</v>
      </c>
      <c r="W5702">
        <v>15</v>
      </c>
      <c r="X5702">
        <v>100874</v>
      </c>
      <c r="Y5702">
        <v>16</v>
      </c>
      <c r="Z5702">
        <v>100876</v>
      </c>
      <c r="AA5702">
        <v>17</v>
      </c>
      <c r="AB5702">
        <v>100876</v>
      </c>
      <c r="AC5702">
        <v>19</v>
      </c>
      <c r="AD5702">
        <v>100874</v>
      </c>
      <c r="AE5702">
        <v>20</v>
      </c>
      <c r="AF5702">
        <v>202912</v>
      </c>
      <c r="AG5702">
        <v>18</v>
      </c>
      <c r="AH5702" t="e">
        <f>VLOOKUP(AF5702,关卡难度线!B:H,11,0)</f>
        <v>#N/A</v>
      </c>
    </row>
    <row r="5703" spans="14:34">
      <c r="N5703" s="14">
        <v>100876</v>
      </c>
      <c r="O5703">
        <v>11</v>
      </c>
      <c r="P5703">
        <v>100874</v>
      </c>
      <c r="Q5703">
        <v>12</v>
      </c>
      <c r="R5703">
        <v>100876</v>
      </c>
      <c r="S5703">
        <v>13</v>
      </c>
      <c r="T5703">
        <v>100876</v>
      </c>
      <c r="U5703">
        <v>14</v>
      </c>
      <c r="V5703">
        <v>100876</v>
      </c>
      <c r="W5703">
        <v>15</v>
      </c>
      <c r="X5703">
        <v>100875</v>
      </c>
      <c r="Y5703">
        <v>16</v>
      </c>
      <c r="Z5703">
        <v>100874</v>
      </c>
      <c r="AA5703">
        <v>17</v>
      </c>
      <c r="AB5703">
        <v>100874</v>
      </c>
      <c r="AC5703">
        <v>19</v>
      </c>
      <c r="AD5703">
        <v>100874</v>
      </c>
      <c r="AE5703">
        <v>20</v>
      </c>
      <c r="AF5703">
        <v>202913</v>
      </c>
      <c r="AG5703">
        <v>18</v>
      </c>
      <c r="AH5703" t="e">
        <f>VLOOKUP(AF5703,关卡难度线!B:H,11,0)</f>
        <v>#N/A</v>
      </c>
    </row>
    <row r="5704" spans="14:34">
      <c r="N5704" s="14">
        <v>100874</v>
      </c>
      <c r="O5704">
        <v>11</v>
      </c>
      <c r="P5704">
        <v>100876</v>
      </c>
      <c r="Q5704">
        <v>12</v>
      </c>
      <c r="R5704">
        <v>100876</v>
      </c>
      <c r="S5704">
        <v>13</v>
      </c>
      <c r="T5704">
        <v>100875</v>
      </c>
      <c r="U5704">
        <v>14</v>
      </c>
      <c r="V5704">
        <v>100874</v>
      </c>
      <c r="W5704">
        <v>15</v>
      </c>
      <c r="X5704">
        <v>100874</v>
      </c>
      <c r="Y5704">
        <v>16</v>
      </c>
      <c r="Z5704">
        <v>100876</v>
      </c>
      <c r="AA5704">
        <v>17</v>
      </c>
      <c r="AB5704">
        <v>100874</v>
      </c>
      <c r="AC5704">
        <v>19</v>
      </c>
      <c r="AD5704">
        <v>100876</v>
      </c>
      <c r="AE5704">
        <v>20</v>
      </c>
      <c r="AF5704">
        <v>202914</v>
      </c>
      <c r="AG5704">
        <v>18</v>
      </c>
      <c r="AH5704" t="e">
        <f>VLOOKUP(AF5704,关卡难度线!B:H,11,0)</f>
        <v>#N/A</v>
      </c>
    </row>
    <row r="5705" spans="14:34">
      <c r="N5705" s="14">
        <v>100875</v>
      </c>
      <c r="O5705">
        <v>11</v>
      </c>
      <c r="P5705">
        <v>100876</v>
      </c>
      <c r="Q5705">
        <v>12</v>
      </c>
      <c r="R5705">
        <v>100874</v>
      </c>
      <c r="S5705">
        <v>13</v>
      </c>
      <c r="T5705">
        <v>100875</v>
      </c>
      <c r="U5705">
        <v>14</v>
      </c>
      <c r="V5705">
        <v>100876</v>
      </c>
      <c r="W5705">
        <v>15</v>
      </c>
      <c r="X5705">
        <v>100875</v>
      </c>
      <c r="Y5705">
        <v>16</v>
      </c>
      <c r="Z5705">
        <v>100876</v>
      </c>
      <c r="AA5705">
        <v>17</v>
      </c>
      <c r="AB5705">
        <v>100876</v>
      </c>
      <c r="AC5705">
        <v>19</v>
      </c>
      <c r="AD5705">
        <v>100876</v>
      </c>
      <c r="AE5705">
        <v>20</v>
      </c>
      <c r="AF5705">
        <v>202915</v>
      </c>
      <c r="AG5705">
        <v>18</v>
      </c>
      <c r="AH5705" t="e">
        <f>VLOOKUP(AF5705,关卡难度线!B:H,11,0)</f>
        <v>#N/A</v>
      </c>
    </row>
    <row r="5706" spans="14:34">
      <c r="N5706" s="14">
        <v>100875</v>
      </c>
      <c r="O5706">
        <v>11</v>
      </c>
      <c r="P5706">
        <v>100875</v>
      </c>
      <c r="Q5706">
        <v>12</v>
      </c>
      <c r="R5706">
        <v>100875</v>
      </c>
      <c r="S5706">
        <v>13</v>
      </c>
      <c r="T5706">
        <v>100874</v>
      </c>
      <c r="U5706">
        <v>14</v>
      </c>
      <c r="V5706">
        <v>100875</v>
      </c>
      <c r="W5706">
        <v>15</v>
      </c>
      <c r="X5706">
        <v>100876</v>
      </c>
      <c r="Y5706">
        <v>16</v>
      </c>
      <c r="Z5706">
        <v>100876</v>
      </c>
      <c r="AA5706">
        <v>17</v>
      </c>
      <c r="AB5706">
        <v>100875</v>
      </c>
      <c r="AC5706">
        <v>19</v>
      </c>
      <c r="AD5706">
        <v>100874</v>
      </c>
      <c r="AE5706">
        <v>20</v>
      </c>
      <c r="AF5706">
        <v>202916</v>
      </c>
      <c r="AG5706">
        <v>18</v>
      </c>
      <c r="AH5706" t="e">
        <f>VLOOKUP(AF5706,关卡难度线!B:H,11,0)</f>
        <v>#N/A</v>
      </c>
    </row>
    <row r="5707" spans="14:34">
      <c r="N5707" s="14">
        <v>100875</v>
      </c>
      <c r="O5707">
        <v>11</v>
      </c>
      <c r="P5707">
        <v>100874</v>
      </c>
      <c r="Q5707">
        <v>12</v>
      </c>
      <c r="R5707">
        <v>100874</v>
      </c>
      <c r="S5707">
        <v>13</v>
      </c>
      <c r="T5707">
        <v>100875</v>
      </c>
      <c r="U5707">
        <v>14</v>
      </c>
      <c r="V5707">
        <v>100874</v>
      </c>
      <c r="W5707">
        <v>15</v>
      </c>
      <c r="X5707">
        <v>100874</v>
      </c>
      <c r="Y5707">
        <v>16</v>
      </c>
      <c r="Z5707">
        <v>100874</v>
      </c>
      <c r="AA5707">
        <v>17</v>
      </c>
      <c r="AB5707">
        <v>100876</v>
      </c>
      <c r="AC5707">
        <v>19</v>
      </c>
      <c r="AD5707">
        <v>100876</v>
      </c>
      <c r="AE5707">
        <v>20</v>
      </c>
      <c r="AF5707">
        <v>202917</v>
      </c>
      <c r="AG5707">
        <v>18</v>
      </c>
      <c r="AH5707" t="e">
        <f>VLOOKUP(AF5707,关卡难度线!B:H,11,0)</f>
        <v>#N/A</v>
      </c>
    </row>
    <row r="5708" spans="14:34">
      <c r="N5708" s="14">
        <v>100874</v>
      </c>
      <c r="O5708">
        <v>11</v>
      </c>
      <c r="P5708">
        <v>100876</v>
      </c>
      <c r="Q5708">
        <v>12</v>
      </c>
      <c r="R5708">
        <v>100874</v>
      </c>
      <c r="S5708">
        <v>13</v>
      </c>
      <c r="T5708">
        <v>100876</v>
      </c>
      <c r="U5708">
        <v>14</v>
      </c>
      <c r="V5708">
        <v>100875</v>
      </c>
      <c r="W5708">
        <v>15</v>
      </c>
      <c r="X5708">
        <v>100874</v>
      </c>
      <c r="Y5708">
        <v>16</v>
      </c>
      <c r="Z5708">
        <v>100876</v>
      </c>
      <c r="AA5708">
        <v>17</v>
      </c>
      <c r="AB5708">
        <v>100875</v>
      </c>
      <c r="AC5708">
        <v>19</v>
      </c>
      <c r="AD5708">
        <v>100874</v>
      </c>
      <c r="AE5708">
        <v>20</v>
      </c>
      <c r="AF5708">
        <v>202918</v>
      </c>
      <c r="AG5708">
        <v>18</v>
      </c>
      <c r="AH5708" t="e">
        <f>VLOOKUP(AF5708,关卡难度线!B:H,11,0)</f>
        <v>#N/A</v>
      </c>
    </row>
    <row r="5709" spans="14:34">
      <c r="N5709" s="14">
        <v>100876</v>
      </c>
      <c r="O5709">
        <v>11</v>
      </c>
      <c r="P5709">
        <v>100875</v>
      </c>
      <c r="Q5709">
        <v>12</v>
      </c>
      <c r="R5709">
        <v>100875</v>
      </c>
      <c r="S5709">
        <v>13</v>
      </c>
      <c r="T5709">
        <v>100874</v>
      </c>
      <c r="U5709">
        <v>14</v>
      </c>
      <c r="V5709">
        <v>100874</v>
      </c>
      <c r="W5709">
        <v>15</v>
      </c>
      <c r="X5709">
        <v>100874</v>
      </c>
      <c r="Y5709">
        <v>16</v>
      </c>
      <c r="Z5709">
        <v>100874</v>
      </c>
      <c r="AA5709">
        <v>17</v>
      </c>
      <c r="AB5709">
        <v>100874</v>
      </c>
      <c r="AC5709">
        <v>19</v>
      </c>
      <c r="AD5709">
        <v>100875</v>
      </c>
      <c r="AE5709">
        <v>20</v>
      </c>
      <c r="AF5709">
        <v>202919</v>
      </c>
      <c r="AG5709">
        <v>18</v>
      </c>
      <c r="AH5709" t="e">
        <f>VLOOKUP(AF5709,关卡难度线!B:H,11,0)</f>
        <v>#N/A</v>
      </c>
    </row>
    <row r="5710" spans="14:34">
      <c r="N5710" s="14">
        <v>100875</v>
      </c>
      <c r="O5710">
        <v>11</v>
      </c>
      <c r="P5710">
        <v>100875</v>
      </c>
      <c r="Q5710">
        <v>12</v>
      </c>
      <c r="R5710">
        <v>100875</v>
      </c>
      <c r="S5710">
        <v>13</v>
      </c>
      <c r="T5710">
        <v>100874</v>
      </c>
      <c r="U5710">
        <v>14</v>
      </c>
      <c r="V5710">
        <v>100874</v>
      </c>
      <c r="W5710">
        <v>15</v>
      </c>
      <c r="X5710">
        <v>100874</v>
      </c>
      <c r="Y5710">
        <v>16</v>
      </c>
      <c r="Z5710">
        <v>100874</v>
      </c>
      <c r="AA5710">
        <v>17</v>
      </c>
      <c r="AB5710">
        <v>100876</v>
      </c>
      <c r="AC5710">
        <v>19</v>
      </c>
      <c r="AD5710">
        <v>100874</v>
      </c>
      <c r="AE5710">
        <v>20</v>
      </c>
      <c r="AF5710">
        <v>202920</v>
      </c>
      <c r="AG5710">
        <v>18</v>
      </c>
      <c r="AH5710" t="e">
        <f>VLOOKUP(AF5710,关卡难度线!B:H,11,0)</f>
        <v>#N/A</v>
      </c>
    </row>
    <row r="5711" spans="14:34">
      <c r="N5711" s="14">
        <v>100874</v>
      </c>
      <c r="O5711">
        <v>11</v>
      </c>
      <c r="P5711">
        <v>100875</v>
      </c>
      <c r="Q5711">
        <v>12</v>
      </c>
      <c r="R5711">
        <v>100876</v>
      </c>
      <c r="S5711">
        <v>13</v>
      </c>
      <c r="T5711">
        <v>100875</v>
      </c>
      <c r="U5711">
        <v>14</v>
      </c>
      <c r="V5711">
        <v>100876</v>
      </c>
      <c r="W5711">
        <v>15</v>
      </c>
      <c r="X5711">
        <v>100874</v>
      </c>
      <c r="Y5711">
        <v>16</v>
      </c>
      <c r="Z5711">
        <v>100876</v>
      </c>
      <c r="AA5711">
        <v>17</v>
      </c>
      <c r="AB5711">
        <v>100876</v>
      </c>
      <c r="AC5711">
        <v>19</v>
      </c>
      <c r="AD5711">
        <v>100876</v>
      </c>
      <c r="AE5711">
        <v>20</v>
      </c>
      <c r="AF5711">
        <v>202911</v>
      </c>
      <c r="AG5711">
        <v>18</v>
      </c>
      <c r="AH5711" t="e">
        <f>VLOOKUP(AF5711,关卡难度线!B:H,11,0)</f>
        <v>#N/A</v>
      </c>
    </row>
    <row r="5712" spans="14:34">
      <c r="N5712" s="14">
        <v>100875</v>
      </c>
      <c r="O5712">
        <v>11</v>
      </c>
      <c r="P5712">
        <v>100875</v>
      </c>
      <c r="Q5712">
        <v>12</v>
      </c>
      <c r="R5712">
        <v>100875</v>
      </c>
      <c r="S5712">
        <v>13</v>
      </c>
      <c r="T5712">
        <v>100876</v>
      </c>
      <c r="U5712">
        <v>14</v>
      </c>
      <c r="V5712">
        <v>100876</v>
      </c>
      <c r="W5712">
        <v>15</v>
      </c>
      <c r="X5712">
        <v>100874</v>
      </c>
      <c r="Y5712">
        <v>16</v>
      </c>
      <c r="Z5712">
        <v>100876</v>
      </c>
      <c r="AA5712">
        <v>17</v>
      </c>
      <c r="AB5712">
        <v>100876</v>
      </c>
      <c r="AC5712">
        <v>19</v>
      </c>
      <c r="AD5712">
        <v>100874</v>
      </c>
      <c r="AE5712">
        <v>20</v>
      </c>
      <c r="AF5712">
        <v>202912</v>
      </c>
      <c r="AG5712">
        <v>18</v>
      </c>
      <c r="AH5712" t="e">
        <f>VLOOKUP(AF5712,关卡难度线!B:H,11,0)</f>
        <v>#N/A</v>
      </c>
    </row>
    <row r="5713" spans="14:34">
      <c r="N5713" s="14">
        <v>100876</v>
      </c>
      <c r="O5713">
        <v>11</v>
      </c>
      <c r="P5713">
        <v>100874</v>
      </c>
      <c r="Q5713">
        <v>12</v>
      </c>
      <c r="R5713">
        <v>100876</v>
      </c>
      <c r="S5713">
        <v>13</v>
      </c>
      <c r="T5713">
        <v>100876</v>
      </c>
      <c r="U5713">
        <v>14</v>
      </c>
      <c r="V5713">
        <v>100876</v>
      </c>
      <c r="W5713">
        <v>15</v>
      </c>
      <c r="X5713">
        <v>100875</v>
      </c>
      <c r="Y5713">
        <v>16</v>
      </c>
      <c r="Z5713">
        <v>100874</v>
      </c>
      <c r="AA5713">
        <v>17</v>
      </c>
      <c r="AB5713">
        <v>100874</v>
      </c>
      <c r="AC5713">
        <v>19</v>
      </c>
      <c r="AD5713">
        <v>100874</v>
      </c>
      <c r="AE5713">
        <v>20</v>
      </c>
      <c r="AF5713">
        <v>202913</v>
      </c>
      <c r="AG5713">
        <v>18</v>
      </c>
      <c r="AH5713" t="e">
        <f>VLOOKUP(AF5713,关卡难度线!B:H,11,0)</f>
        <v>#N/A</v>
      </c>
    </row>
    <row r="5714" spans="14:34">
      <c r="N5714" s="14">
        <v>100874</v>
      </c>
      <c r="O5714">
        <v>11</v>
      </c>
      <c r="P5714">
        <v>100876</v>
      </c>
      <c r="Q5714">
        <v>12</v>
      </c>
      <c r="R5714">
        <v>100876</v>
      </c>
      <c r="S5714">
        <v>13</v>
      </c>
      <c r="T5714">
        <v>100875</v>
      </c>
      <c r="U5714">
        <v>14</v>
      </c>
      <c r="V5714">
        <v>100874</v>
      </c>
      <c r="W5714">
        <v>15</v>
      </c>
      <c r="X5714">
        <v>100874</v>
      </c>
      <c r="Y5714">
        <v>16</v>
      </c>
      <c r="Z5714">
        <v>100876</v>
      </c>
      <c r="AA5714">
        <v>17</v>
      </c>
      <c r="AB5714">
        <v>100874</v>
      </c>
      <c r="AC5714">
        <v>19</v>
      </c>
      <c r="AD5714">
        <v>100876</v>
      </c>
      <c r="AE5714">
        <v>20</v>
      </c>
      <c r="AF5714">
        <v>202914</v>
      </c>
      <c r="AG5714">
        <v>18</v>
      </c>
      <c r="AH5714" t="e">
        <f>VLOOKUP(AF5714,关卡难度线!B:H,11,0)</f>
        <v>#N/A</v>
      </c>
    </row>
    <row r="5715" spans="14:34">
      <c r="N5715" s="14">
        <v>100875</v>
      </c>
      <c r="O5715">
        <v>11</v>
      </c>
      <c r="P5715">
        <v>100876</v>
      </c>
      <c r="Q5715">
        <v>12</v>
      </c>
      <c r="R5715">
        <v>100874</v>
      </c>
      <c r="S5715">
        <v>13</v>
      </c>
      <c r="T5715">
        <v>100875</v>
      </c>
      <c r="U5715">
        <v>14</v>
      </c>
      <c r="V5715">
        <v>100876</v>
      </c>
      <c r="W5715">
        <v>15</v>
      </c>
      <c r="X5715">
        <v>100875</v>
      </c>
      <c r="Y5715">
        <v>16</v>
      </c>
      <c r="Z5715">
        <v>100876</v>
      </c>
      <c r="AA5715">
        <v>17</v>
      </c>
      <c r="AB5715">
        <v>100876</v>
      </c>
      <c r="AC5715">
        <v>19</v>
      </c>
      <c r="AD5715">
        <v>100876</v>
      </c>
      <c r="AE5715">
        <v>20</v>
      </c>
      <c r="AF5715">
        <v>202915</v>
      </c>
      <c r="AG5715">
        <v>18</v>
      </c>
      <c r="AH5715" t="e">
        <f>VLOOKUP(AF5715,关卡难度线!B:H,11,0)</f>
        <v>#N/A</v>
      </c>
    </row>
    <row r="5716" spans="14:34">
      <c r="N5716" s="14">
        <v>100875</v>
      </c>
      <c r="O5716">
        <v>11</v>
      </c>
      <c r="P5716">
        <v>100875</v>
      </c>
      <c r="Q5716">
        <v>12</v>
      </c>
      <c r="R5716">
        <v>100875</v>
      </c>
      <c r="S5716">
        <v>13</v>
      </c>
      <c r="T5716">
        <v>100874</v>
      </c>
      <c r="U5716">
        <v>14</v>
      </c>
      <c r="V5716">
        <v>100875</v>
      </c>
      <c r="W5716">
        <v>15</v>
      </c>
      <c r="X5716">
        <v>100876</v>
      </c>
      <c r="Y5716">
        <v>16</v>
      </c>
      <c r="Z5716">
        <v>100876</v>
      </c>
      <c r="AA5716">
        <v>17</v>
      </c>
      <c r="AB5716">
        <v>100875</v>
      </c>
      <c r="AC5716">
        <v>19</v>
      </c>
      <c r="AD5716">
        <v>100874</v>
      </c>
      <c r="AE5716">
        <v>20</v>
      </c>
      <c r="AF5716">
        <v>202916</v>
      </c>
      <c r="AG5716">
        <v>18</v>
      </c>
      <c r="AH5716" t="e">
        <f>VLOOKUP(AF5716,关卡难度线!B:H,11,0)</f>
        <v>#N/A</v>
      </c>
    </row>
    <row r="5717" spans="14:34">
      <c r="N5717" s="14">
        <v>100875</v>
      </c>
      <c r="O5717">
        <v>11</v>
      </c>
      <c r="P5717">
        <v>100874</v>
      </c>
      <c r="Q5717">
        <v>12</v>
      </c>
      <c r="R5717">
        <v>100874</v>
      </c>
      <c r="S5717">
        <v>13</v>
      </c>
      <c r="T5717">
        <v>100875</v>
      </c>
      <c r="U5717">
        <v>14</v>
      </c>
      <c r="V5717">
        <v>100874</v>
      </c>
      <c r="W5717">
        <v>15</v>
      </c>
      <c r="X5717">
        <v>100874</v>
      </c>
      <c r="Y5717">
        <v>16</v>
      </c>
      <c r="Z5717">
        <v>100874</v>
      </c>
      <c r="AA5717">
        <v>17</v>
      </c>
      <c r="AB5717">
        <v>100876</v>
      </c>
      <c r="AC5717">
        <v>19</v>
      </c>
      <c r="AD5717">
        <v>100876</v>
      </c>
      <c r="AE5717">
        <v>20</v>
      </c>
      <c r="AF5717">
        <v>202917</v>
      </c>
      <c r="AG5717">
        <v>18</v>
      </c>
      <c r="AH5717" t="e">
        <f>VLOOKUP(AF5717,关卡难度线!B:H,11,0)</f>
        <v>#N/A</v>
      </c>
    </row>
    <row r="5718" spans="14:34">
      <c r="N5718" s="14">
        <v>100874</v>
      </c>
      <c r="O5718">
        <v>11</v>
      </c>
      <c r="P5718">
        <v>100876</v>
      </c>
      <c r="Q5718">
        <v>12</v>
      </c>
      <c r="R5718">
        <v>100874</v>
      </c>
      <c r="S5718">
        <v>13</v>
      </c>
      <c r="T5718">
        <v>100876</v>
      </c>
      <c r="U5718">
        <v>14</v>
      </c>
      <c r="V5718">
        <v>100875</v>
      </c>
      <c r="W5718">
        <v>15</v>
      </c>
      <c r="X5718">
        <v>100874</v>
      </c>
      <c r="Y5718">
        <v>16</v>
      </c>
      <c r="Z5718">
        <v>100876</v>
      </c>
      <c r="AA5718">
        <v>17</v>
      </c>
      <c r="AB5718">
        <v>100875</v>
      </c>
      <c r="AC5718">
        <v>19</v>
      </c>
      <c r="AD5718">
        <v>100874</v>
      </c>
      <c r="AE5718">
        <v>20</v>
      </c>
      <c r="AF5718">
        <v>202918</v>
      </c>
      <c r="AG5718">
        <v>18</v>
      </c>
      <c r="AH5718" t="e">
        <f>VLOOKUP(AF5718,关卡难度线!B:H,11,0)</f>
        <v>#N/A</v>
      </c>
    </row>
    <row r="5719" spans="14:34">
      <c r="N5719" s="14">
        <v>100876</v>
      </c>
      <c r="O5719">
        <v>11</v>
      </c>
      <c r="P5719">
        <v>100875</v>
      </c>
      <c r="Q5719">
        <v>12</v>
      </c>
      <c r="R5719">
        <v>100875</v>
      </c>
      <c r="S5719">
        <v>13</v>
      </c>
      <c r="T5719">
        <v>100874</v>
      </c>
      <c r="U5719">
        <v>14</v>
      </c>
      <c r="V5719">
        <v>100874</v>
      </c>
      <c r="W5719">
        <v>15</v>
      </c>
      <c r="X5719">
        <v>100874</v>
      </c>
      <c r="Y5719">
        <v>16</v>
      </c>
      <c r="Z5719">
        <v>100874</v>
      </c>
      <c r="AA5719">
        <v>17</v>
      </c>
      <c r="AB5719">
        <v>100874</v>
      </c>
      <c r="AC5719">
        <v>19</v>
      </c>
      <c r="AD5719">
        <v>100875</v>
      </c>
      <c r="AE5719">
        <v>20</v>
      </c>
      <c r="AF5719">
        <v>202919</v>
      </c>
      <c r="AG5719">
        <v>18</v>
      </c>
      <c r="AH5719" t="e">
        <f>VLOOKUP(AF5719,关卡难度线!B:H,11,0)</f>
        <v>#N/A</v>
      </c>
    </row>
    <row r="5720" spans="14:34">
      <c r="N5720" s="14">
        <v>100875</v>
      </c>
      <c r="O5720">
        <v>11</v>
      </c>
      <c r="P5720">
        <v>100875</v>
      </c>
      <c r="Q5720">
        <v>12</v>
      </c>
      <c r="R5720">
        <v>100875</v>
      </c>
      <c r="S5720">
        <v>13</v>
      </c>
      <c r="T5720">
        <v>100874</v>
      </c>
      <c r="U5720">
        <v>14</v>
      </c>
      <c r="V5720">
        <v>100874</v>
      </c>
      <c r="W5720">
        <v>15</v>
      </c>
      <c r="X5720">
        <v>100874</v>
      </c>
      <c r="Y5720">
        <v>16</v>
      </c>
      <c r="Z5720">
        <v>100874</v>
      </c>
      <c r="AA5720">
        <v>17</v>
      </c>
      <c r="AB5720">
        <v>100876</v>
      </c>
      <c r="AC5720">
        <v>19</v>
      </c>
      <c r="AD5720">
        <v>100874</v>
      </c>
      <c r="AE5720">
        <v>20</v>
      </c>
      <c r="AF5720">
        <v>202920</v>
      </c>
      <c r="AG5720">
        <v>18</v>
      </c>
      <c r="AH5720" t="e">
        <f>VLOOKUP(AF5720,关卡难度线!B:H,11,0)</f>
        <v>#N/A</v>
      </c>
    </row>
    <row r="5721" spans="14:34">
      <c r="N5721" s="14">
        <v>100878</v>
      </c>
      <c r="O5721">
        <v>11</v>
      </c>
      <c r="P5721">
        <v>100878</v>
      </c>
      <c r="Q5721">
        <v>12</v>
      </c>
      <c r="R5721">
        <v>100879</v>
      </c>
      <c r="S5721">
        <v>13</v>
      </c>
      <c r="T5721">
        <v>100878</v>
      </c>
      <c r="U5721">
        <v>14</v>
      </c>
      <c r="V5721">
        <v>100879</v>
      </c>
      <c r="W5721">
        <v>15</v>
      </c>
      <c r="X5721">
        <v>100877</v>
      </c>
      <c r="Y5721">
        <v>16</v>
      </c>
      <c r="Z5721">
        <v>100877</v>
      </c>
      <c r="AA5721">
        <v>17</v>
      </c>
      <c r="AB5721">
        <v>100878</v>
      </c>
      <c r="AC5721">
        <v>19</v>
      </c>
      <c r="AD5721">
        <v>100877</v>
      </c>
      <c r="AE5721">
        <v>20</v>
      </c>
      <c r="AF5721">
        <v>202921</v>
      </c>
      <c r="AG5721">
        <v>18</v>
      </c>
      <c r="AH5721" t="e">
        <f>VLOOKUP(AF5721,关卡难度线!B:H,11,0)</f>
        <v>#N/A</v>
      </c>
    </row>
    <row r="5722" spans="14:34">
      <c r="N5722" s="14">
        <v>100878</v>
      </c>
      <c r="O5722">
        <v>11</v>
      </c>
      <c r="P5722">
        <v>100879</v>
      </c>
      <c r="Q5722">
        <v>12</v>
      </c>
      <c r="R5722">
        <v>100878</v>
      </c>
      <c r="S5722">
        <v>13</v>
      </c>
      <c r="T5722">
        <v>100877</v>
      </c>
      <c r="U5722">
        <v>14</v>
      </c>
      <c r="V5722">
        <v>100879</v>
      </c>
      <c r="W5722">
        <v>15</v>
      </c>
      <c r="X5722">
        <v>100878</v>
      </c>
      <c r="Y5722">
        <v>16</v>
      </c>
      <c r="Z5722">
        <v>100877</v>
      </c>
      <c r="AA5722">
        <v>17</v>
      </c>
      <c r="AB5722">
        <v>100877</v>
      </c>
      <c r="AC5722">
        <v>19</v>
      </c>
      <c r="AD5722">
        <v>100877</v>
      </c>
      <c r="AE5722">
        <v>20</v>
      </c>
      <c r="AF5722">
        <v>202922</v>
      </c>
      <c r="AG5722">
        <v>18</v>
      </c>
      <c r="AH5722" t="e">
        <f>VLOOKUP(AF5722,关卡难度线!B:H,11,0)</f>
        <v>#N/A</v>
      </c>
    </row>
    <row r="5723" spans="14:34">
      <c r="N5723" s="14">
        <v>100879</v>
      </c>
      <c r="O5723">
        <v>11</v>
      </c>
      <c r="P5723">
        <v>100877</v>
      </c>
      <c r="Q5723">
        <v>12</v>
      </c>
      <c r="R5723">
        <v>100877</v>
      </c>
      <c r="S5723">
        <v>13</v>
      </c>
      <c r="T5723">
        <v>100877</v>
      </c>
      <c r="U5723">
        <v>14</v>
      </c>
      <c r="V5723">
        <v>100878</v>
      </c>
      <c r="W5723">
        <v>15</v>
      </c>
      <c r="X5723">
        <v>100878</v>
      </c>
      <c r="Y5723">
        <v>16</v>
      </c>
      <c r="Z5723">
        <v>100878</v>
      </c>
      <c r="AA5723">
        <v>17</v>
      </c>
      <c r="AB5723">
        <v>100878</v>
      </c>
      <c r="AC5723">
        <v>19</v>
      </c>
      <c r="AD5723">
        <v>100878</v>
      </c>
      <c r="AE5723">
        <v>20</v>
      </c>
      <c r="AF5723">
        <v>202923</v>
      </c>
      <c r="AG5723">
        <v>18</v>
      </c>
      <c r="AH5723" t="e">
        <f>VLOOKUP(AF5723,关卡难度线!B:H,11,0)</f>
        <v>#N/A</v>
      </c>
    </row>
    <row r="5724" spans="14:34">
      <c r="N5724" s="14">
        <v>100877</v>
      </c>
      <c r="O5724">
        <v>11</v>
      </c>
      <c r="P5724">
        <v>100878</v>
      </c>
      <c r="Q5724">
        <v>12</v>
      </c>
      <c r="R5724">
        <v>100878</v>
      </c>
      <c r="S5724">
        <v>13</v>
      </c>
      <c r="T5724">
        <v>100879</v>
      </c>
      <c r="U5724">
        <v>14</v>
      </c>
      <c r="V5724">
        <v>100879</v>
      </c>
      <c r="W5724">
        <v>15</v>
      </c>
      <c r="X5724">
        <v>100879</v>
      </c>
      <c r="Y5724">
        <v>16</v>
      </c>
      <c r="Z5724">
        <v>100879</v>
      </c>
      <c r="AA5724">
        <v>17</v>
      </c>
      <c r="AB5724">
        <v>100877</v>
      </c>
      <c r="AC5724">
        <v>19</v>
      </c>
      <c r="AD5724">
        <v>100877</v>
      </c>
      <c r="AE5724">
        <v>20</v>
      </c>
      <c r="AF5724">
        <v>202924</v>
      </c>
      <c r="AG5724">
        <v>18</v>
      </c>
      <c r="AH5724" t="e">
        <f>VLOOKUP(AF5724,关卡难度线!B:H,11,0)</f>
        <v>#N/A</v>
      </c>
    </row>
    <row r="5725" spans="14:34">
      <c r="N5725" s="14">
        <v>100879</v>
      </c>
      <c r="O5725">
        <v>11</v>
      </c>
      <c r="P5725">
        <v>100877</v>
      </c>
      <c r="Q5725">
        <v>12</v>
      </c>
      <c r="R5725">
        <v>100878</v>
      </c>
      <c r="S5725">
        <v>13</v>
      </c>
      <c r="T5725">
        <v>100878</v>
      </c>
      <c r="U5725">
        <v>14</v>
      </c>
      <c r="V5725">
        <v>100878</v>
      </c>
      <c r="W5725">
        <v>15</v>
      </c>
      <c r="X5725">
        <v>100877</v>
      </c>
      <c r="Y5725">
        <v>16</v>
      </c>
      <c r="Z5725">
        <v>100877</v>
      </c>
      <c r="AA5725">
        <v>17</v>
      </c>
      <c r="AB5725">
        <v>100879</v>
      </c>
      <c r="AC5725">
        <v>19</v>
      </c>
      <c r="AD5725">
        <v>100878</v>
      </c>
      <c r="AE5725">
        <v>20</v>
      </c>
      <c r="AF5725">
        <v>202925</v>
      </c>
      <c r="AG5725">
        <v>18</v>
      </c>
      <c r="AH5725" t="e">
        <f>VLOOKUP(AF5725,关卡难度线!B:H,11,0)</f>
        <v>#N/A</v>
      </c>
    </row>
    <row r="5726" spans="14:34">
      <c r="N5726" s="14">
        <v>100878</v>
      </c>
      <c r="O5726">
        <v>11</v>
      </c>
      <c r="P5726">
        <v>100878</v>
      </c>
      <c r="Q5726">
        <v>12</v>
      </c>
      <c r="R5726">
        <v>100878</v>
      </c>
      <c r="S5726">
        <v>13</v>
      </c>
      <c r="T5726">
        <v>100879</v>
      </c>
      <c r="U5726">
        <v>14</v>
      </c>
      <c r="V5726">
        <v>100879</v>
      </c>
      <c r="W5726">
        <v>15</v>
      </c>
      <c r="X5726">
        <v>100877</v>
      </c>
      <c r="Y5726">
        <v>16</v>
      </c>
      <c r="Z5726">
        <v>100878</v>
      </c>
      <c r="AA5726">
        <v>17</v>
      </c>
      <c r="AB5726">
        <v>100879</v>
      </c>
      <c r="AC5726">
        <v>19</v>
      </c>
      <c r="AD5726">
        <v>100877</v>
      </c>
      <c r="AE5726">
        <v>20</v>
      </c>
      <c r="AF5726">
        <v>202926</v>
      </c>
      <c r="AG5726">
        <v>18</v>
      </c>
      <c r="AH5726" t="e">
        <f>VLOOKUP(AF5726,关卡难度线!B:H,11,0)</f>
        <v>#N/A</v>
      </c>
    </row>
    <row r="5727" spans="14:34">
      <c r="N5727" s="14">
        <v>100877</v>
      </c>
      <c r="O5727">
        <v>11</v>
      </c>
      <c r="P5727">
        <v>100877</v>
      </c>
      <c r="Q5727">
        <v>12</v>
      </c>
      <c r="R5727">
        <v>100879</v>
      </c>
      <c r="S5727">
        <v>13</v>
      </c>
      <c r="T5727">
        <v>100878</v>
      </c>
      <c r="U5727">
        <v>14</v>
      </c>
      <c r="V5727">
        <v>100879</v>
      </c>
      <c r="W5727">
        <v>15</v>
      </c>
      <c r="X5727">
        <v>100877</v>
      </c>
      <c r="Y5727">
        <v>16</v>
      </c>
      <c r="Z5727">
        <v>100879</v>
      </c>
      <c r="AA5727">
        <v>17</v>
      </c>
      <c r="AB5727">
        <v>100877</v>
      </c>
      <c r="AC5727">
        <v>19</v>
      </c>
      <c r="AD5727">
        <v>100879</v>
      </c>
      <c r="AE5727">
        <v>20</v>
      </c>
      <c r="AF5727">
        <v>202927</v>
      </c>
      <c r="AG5727">
        <v>18</v>
      </c>
      <c r="AH5727" t="e">
        <f>VLOOKUP(AF5727,关卡难度线!B:H,11,0)</f>
        <v>#N/A</v>
      </c>
    </row>
    <row r="5728" spans="14:34">
      <c r="N5728" s="14">
        <v>100879</v>
      </c>
      <c r="O5728">
        <v>11</v>
      </c>
      <c r="P5728">
        <v>100879</v>
      </c>
      <c r="Q5728">
        <v>12</v>
      </c>
      <c r="R5728">
        <v>100877</v>
      </c>
      <c r="S5728">
        <v>13</v>
      </c>
      <c r="T5728">
        <v>100879</v>
      </c>
      <c r="U5728">
        <v>14</v>
      </c>
      <c r="V5728">
        <v>100879</v>
      </c>
      <c r="W5728">
        <v>15</v>
      </c>
      <c r="X5728">
        <v>100879</v>
      </c>
      <c r="Y5728">
        <v>16</v>
      </c>
      <c r="Z5728">
        <v>100878</v>
      </c>
      <c r="AA5728">
        <v>17</v>
      </c>
      <c r="AB5728">
        <v>100878</v>
      </c>
      <c r="AC5728">
        <v>19</v>
      </c>
      <c r="AD5728">
        <v>100879</v>
      </c>
      <c r="AE5728">
        <v>20</v>
      </c>
      <c r="AF5728">
        <v>202928</v>
      </c>
      <c r="AG5728">
        <v>18</v>
      </c>
      <c r="AH5728" t="e">
        <f>VLOOKUP(AF5728,关卡难度线!B:H,11,0)</f>
        <v>#N/A</v>
      </c>
    </row>
    <row r="5729" spans="14:34">
      <c r="N5729" s="14">
        <v>100878</v>
      </c>
      <c r="O5729">
        <v>11</v>
      </c>
      <c r="P5729">
        <v>100877</v>
      </c>
      <c r="Q5729">
        <v>12</v>
      </c>
      <c r="R5729">
        <v>100877</v>
      </c>
      <c r="S5729">
        <v>13</v>
      </c>
      <c r="T5729">
        <v>100877</v>
      </c>
      <c r="U5729">
        <v>14</v>
      </c>
      <c r="V5729">
        <v>100879</v>
      </c>
      <c r="W5729">
        <v>15</v>
      </c>
      <c r="X5729">
        <v>100878</v>
      </c>
      <c r="Y5729">
        <v>16</v>
      </c>
      <c r="Z5729">
        <v>100879</v>
      </c>
      <c r="AA5729">
        <v>17</v>
      </c>
      <c r="AB5729">
        <v>100878</v>
      </c>
      <c r="AC5729">
        <v>19</v>
      </c>
      <c r="AD5729">
        <v>100878</v>
      </c>
      <c r="AE5729">
        <v>20</v>
      </c>
      <c r="AF5729">
        <v>202929</v>
      </c>
      <c r="AG5729">
        <v>18</v>
      </c>
      <c r="AH5729" t="e">
        <f>VLOOKUP(AF5729,关卡难度线!B:H,11,0)</f>
        <v>#N/A</v>
      </c>
    </row>
    <row r="5730" spans="14:34">
      <c r="N5730" s="14">
        <v>100877</v>
      </c>
      <c r="O5730">
        <v>11</v>
      </c>
      <c r="P5730">
        <v>100878</v>
      </c>
      <c r="Q5730">
        <v>12</v>
      </c>
      <c r="R5730">
        <v>100878</v>
      </c>
      <c r="S5730">
        <v>13</v>
      </c>
      <c r="T5730">
        <v>100878</v>
      </c>
      <c r="U5730">
        <v>14</v>
      </c>
      <c r="V5730">
        <v>100877</v>
      </c>
      <c r="W5730">
        <v>15</v>
      </c>
      <c r="X5730">
        <v>100877</v>
      </c>
      <c r="Y5730">
        <v>16</v>
      </c>
      <c r="Z5730">
        <v>100879</v>
      </c>
      <c r="AA5730">
        <v>17</v>
      </c>
      <c r="AB5730">
        <v>100877</v>
      </c>
      <c r="AC5730">
        <v>19</v>
      </c>
      <c r="AD5730">
        <v>100878</v>
      </c>
      <c r="AE5730">
        <v>20</v>
      </c>
      <c r="AF5730">
        <v>202930</v>
      </c>
      <c r="AG5730">
        <v>18</v>
      </c>
      <c r="AH5730" t="e">
        <f>VLOOKUP(AF5730,关卡难度线!B:H,11,0)</f>
        <v>#N/A</v>
      </c>
    </row>
    <row r="5731" spans="14:34">
      <c r="N5731" s="14">
        <v>100878</v>
      </c>
      <c r="O5731">
        <v>11</v>
      </c>
      <c r="P5731">
        <v>100878</v>
      </c>
      <c r="Q5731">
        <v>12</v>
      </c>
      <c r="R5731">
        <v>100879</v>
      </c>
      <c r="S5731">
        <v>13</v>
      </c>
      <c r="T5731">
        <v>100878</v>
      </c>
      <c r="U5731">
        <v>14</v>
      </c>
      <c r="V5731">
        <v>100879</v>
      </c>
      <c r="W5731">
        <v>15</v>
      </c>
      <c r="X5731">
        <v>100877</v>
      </c>
      <c r="Y5731">
        <v>16</v>
      </c>
      <c r="Z5731">
        <v>100877</v>
      </c>
      <c r="AA5731">
        <v>17</v>
      </c>
      <c r="AB5731">
        <v>100878</v>
      </c>
      <c r="AC5731">
        <v>19</v>
      </c>
      <c r="AD5731">
        <v>100877</v>
      </c>
      <c r="AE5731">
        <v>20</v>
      </c>
      <c r="AF5731">
        <v>202921</v>
      </c>
      <c r="AG5731">
        <v>18</v>
      </c>
      <c r="AH5731" t="e">
        <f>VLOOKUP(AF5731,关卡难度线!B:H,11,0)</f>
        <v>#N/A</v>
      </c>
    </row>
    <row r="5732" spans="14:34">
      <c r="N5732" s="14">
        <v>100878</v>
      </c>
      <c r="O5732">
        <v>11</v>
      </c>
      <c r="P5732">
        <v>100879</v>
      </c>
      <c r="Q5732">
        <v>12</v>
      </c>
      <c r="R5732">
        <v>100878</v>
      </c>
      <c r="S5732">
        <v>13</v>
      </c>
      <c r="T5732">
        <v>100877</v>
      </c>
      <c r="U5732">
        <v>14</v>
      </c>
      <c r="V5732">
        <v>100879</v>
      </c>
      <c r="W5732">
        <v>15</v>
      </c>
      <c r="X5732">
        <v>100878</v>
      </c>
      <c r="Y5732">
        <v>16</v>
      </c>
      <c r="Z5732">
        <v>100877</v>
      </c>
      <c r="AA5732">
        <v>17</v>
      </c>
      <c r="AB5732">
        <v>100877</v>
      </c>
      <c r="AC5732">
        <v>19</v>
      </c>
      <c r="AD5732">
        <v>100877</v>
      </c>
      <c r="AE5732">
        <v>20</v>
      </c>
      <c r="AF5732">
        <v>202922</v>
      </c>
      <c r="AG5732">
        <v>18</v>
      </c>
      <c r="AH5732" t="e">
        <f>VLOOKUP(AF5732,关卡难度线!B:H,11,0)</f>
        <v>#N/A</v>
      </c>
    </row>
    <row r="5733" spans="14:34">
      <c r="N5733" s="14">
        <v>100879</v>
      </c>
      <c r="O5733">
        <v>11</v>
      </c>
      <c r="P5733">
        <v>100877</v>
      </c>
      <c r="Q5733">
        <v>12</v>
      </c>
      <c r="R5733">
        <v>100877</v>
      </c>
      <c r="S5733">
        <v>13</v>
      </c>
      <c r="T5733">
        <v>100877</v>
      </c>
      <c r="U5733">
        <v>14</v>
      </c>
      <c r="V5733">
        <v>100878</v>
      </c>
      <c r="W5733">
        <v>15</v>
      </c>
      <c r="X5733">
        <v>100878</v>
      </c>
      <c r="Y5733">
        <v>16</v>
      </c>
      <c r="Z5733">
        <v>100878</v>
      </c>
      <c r="AA5733">
        <v>17</v>
      </c>
      <c r="AB5733">
        <v>100878</v>
      </c>
      <c r="AC5733">
        <v>19</v>
      </c>
      <c r="AD5733">
        <v>100878</v>
      </c>
      <c r="AE5733">
        <v>20</v>
      </c>
      <c r="AF5733">
        <v>202923</v>
      </c>
      <c r="AG5733">
        <v>18</v>
      </c>
      <c r="AH5733" t="e">
        <f>VLOOKUP(AF5733,关卡难度线!B:H,11,0)</f>
        <v>#N/A</v>
      </c>
    </row>
    <row r="5734" spans="14:34">
      <c r="N5734" s="14">
        <v>100877</v>
      </c>
      <c r="O5734">
        <v>11</v>
      </c>
      <c r="P5734">
        <v>100878</v>
      </c>
      <c r="Q5734">
        <v>12</v>
      </c>
      <c r="R5734">
        <v>100878</v>
      </c>
      <c r="S5734">
        <v>13</v>
      </c>
      <c r="T5734">
        <v>100879</v>
      </c>
      <c r="U5734">
        <v>14</v>
      </c>
      <c r="V5734">
        <v>100879</v>
      </c>
      <c r="W5734">
        <v>15</v>
      </c>
      <c r="X5734">
        <v>100879</v>
      </c>
      <c r="Y5734">
        <v>16</v>
      </c>
      <c r="Z5734">
        <v>100879</v>
      </c>
      <c r="AA5734">
        <v>17</v>
      </c>
      <c r="AB5734">
        <v>100877</v>
      </c>
      <c r="AC5734">
        <v>19</v>
      </c>
      <c r="AD5734">
        <v>100877</v>
      </c>
      <c r="AE5734">
        <v>20</v>
      </c>
      <c r="AF5734">
        <v>202924</v>
      </c>
      <c r="AG5734">
        <v>18</v>
      </c>
      <c r="AH5734" t="e">
        <f>VLOOKUP(AF5734,关卡难度线!B:H,11,0)</f>
        <v>#N/A</v>
      </c>
    </row>
    <row r="5735" spans="14:34">
      <c r="N5735" s="14">
        <v>100879</v>
      </c>
      <c r="O5735">
        <v>11</v>
      </c>
      <c r="P5735">
        <v>100877</v>
      </c>
      <c r="Q5735">
        <v>12</v>
      </c>
      <c r="R5735">
        <v>100878</v>
      </c>
      <c r="S5735">
        <v>13</v>
      </c>
      <c r="T5735">
        <v>100878</v>
      </c>
      <c r="U5735">
        <v>14</v>
      </c>
      <c r="V5735">
        <v>100878</v>
      </c>
      <c r="W5735">
        <v>15</v>
      </c>
      <c r="X5735">
        <v>100877</v>
      </c>
      <c r="Y5735">
        <v>16</v>
      </c>
      <c r="Z5735">
        <v>100877</v>
      </c>
      <c r="AA5735">
        <v>17</v>
      </c>
      <c r="AB5735">
        <v>100879</v>
      </c>
      <c r="AC5735">
        <v>19</v>
      </c>
      <c r="AD5735">
        <v>100878</v>
      </c>
      <c r="AE5735">
        <v>20</v>
      </c>
      <c r="AF5735">
        <v>202925</v>
      </c>
      <c r="AG5735">
        <v>18</v>
      </c>
      <c r="AH5735" t="e">
        <f>VLOOKUP(AF5735,关卡难度线!B:H,11,0)</f>
        <v>#N/A</v>
      </c>
    </row>
    <row r="5736" spans="14:34">
      <c r="N5736" s="14">
        <v>100878</v>
      </c>
      <c r="O5736">
        <v>11</v>
      </c>
      <c r="P5736">
        <v>100878</v>
      </c>
      <c r="Q5736">
        <v>12</v>
      </c>
      <c r="R5736">
        <v>100878</v>
      </c>
      <c r="S5736">
        <v>13</v>
      </c>
      <c r="T5736">
        <v>100879</v>
      </c>
      <c r="U5736">
        <v>14</v>
      </c>
      <c r="V5736">
        <v>100879</v>
      </c>
      <c r="W5736">
        <v>15</v>
      </c>
      <c r="X5736">
        <v>100877</v>
      </c>
      <c r="Y5736">
        <v>16</v>
      </c>
      <c r="Z5736">
        <v>100878</v>
      </c>
      <c r="AA5736">
        <v>17</v>
      </c>
      <c r="AB5736">
        <v>100879</v>
      </c>
      <c r="AC5736">
        <v>19</v>
      </c>
      <c r="AD5736">
        <v>100877</v>
      </c>
      <c r="AE5736">
        <v>20</v>
      </c>
      <c r="AF5736">
        <v>202926</v>
      </c>
      <c r="AG5736">
        <v>18</v>
      </c>
      <c r="AH5736" t="e">
        <f>VLOOKUP(AF5736,关卡难度线!B:H,11,0)</f>
        <v>#N/A</v>
      </c>
    </row>
    <row r="5737" spans="14:34">
      <c r="N5737" s="14">
        <v>100877</v>
      </c>
      <c r="O5737">
        <v>11</v>
      </c>
      <c r="P5737">
        <v>100877</v>
      </c>
      <c r="Q5737">
        <v>12</v>
      </c>
      <c r="R5737">
        <v>100879</v>
      </c>
      <c r="S5737">
        <v>13</v>
      </c>
      <c r="T5737">
        <v>100878</v>
      </c>
      <c r="U5737">
        <v>14</v>
      </c>
      <c r="V5737">
        <v>100879</v>
      </c>
      <c r="W5737">
        <v>15</v>
      </c>
      <c r="X5737">
        <v>100877</v>
      </c>
      <c r="Y5737">
        <v>16</v>
      </c>
      <c r="Z5737">
        <v>100879</v>
      </c>
      <c r="AA5737">
        <v>17</v>
      </c>
      <c r="AB5737">
        <v>100877</v>
      </c>
      <c r="AC5737">
        <v>19</v>
      </c>
      <c r="AD5737">
        <v>100879</v>
      </c>
      <c r="AE5737">
        <v>20</v>
      </c>
      <c r="AF5737">
        <v>202927</v>
      </c>
      <c r="AG5737">
        <v>18</v>
      </c>
      <c r="AH5737" t="e">
        <f>VLOOKUP(AF5737,关卡难度线!B:H,11,0)</f>
        <v>#N/A</v>
      </c>
    </row>
    <row r="5738" spans="14:34">
      <c r="N5738" s="14">
        <v>100879</v>
      </c>
      <c r="O5738">
        <v>11</v>
      </c>
      <c r="P5738">
        <v>100879</v>
      </c>
      <c r="Q5738">
        <v>12</v>
      </c>
      <c r="R5738">
        <v>100877</v>
      </c>
      <c r="S5738">
        <v>13</v>
      </c>
      <c r="T5738">
        <v>100879</v>
      </c>
      <c r="U5738">
        <v>14</v>
      </c>
      <c r="V5738">
        <v>100879</v>
      </c>
      <c r="W5738">
        <v>15</v>
      </c>
      <c r="X5738">
        <v>100879</v>
      </c>
      <c r="Y5738">
        <v>16</v>
      </c>
      <c r="Z5738">
        <v>100878</v>
      </c>
      <c r="AA5738">
        <v>17</v>
      </c>
      <c r="AB5738">
        <v>100878</v>
      </c>
      <c r="AC5738">
        <v>19</v>
      </c>
      <c r="AD5738">
        <v>100879</v>
      </c>
      <c r="AE5738">
        <v>20</v>
      </c>
      <c r="AF5738">
        <v>202928</v>
      </c>
      <c r="AG5738">
        <v>18</v>
      </c>
      <c r="AH5738" t="e">
        <f>VLOOKUP(AF5738,关卡难度线!B:H,11,0)</f>
        <v>#N/A</v>
      </c>
    </row>
    <row r="5739" spans="14:34">
      <c r="N5739" s="14">
        <v>100878</v>
      </c>
      <c r="O5739">
        <v>11</v>
      </c>
      <c r="P5739">
        <v>100877</v>
      </c>
      <c r="Q5739">
        <v>12</v>
      </c>
      <c r="R5739">
        <v>100877</v>
      </c>
      <c r="S5739">
        <v>13</v>
      </c>
      <c r="T5739">
        <v>100877</v>
      </c>
      <c r="U5739">
        <v>14</v>
      </c>
      <c r="V5739">
        <v>100879</v>
      </c>
      <c r="W5739">
        <v>15</v>
      </c>
      <c r="X5739">
        <v>100878</v>
      </c>
      <c r="Y5739">
        <v>16</v>
      </c>
      <c r="Z5739">
        <v>100879</v>
      </c>
      <c r="AA5739">
        <v>17</v>
      </c>
      <c r="AB5739">
        <v>100878</v>
      </c>
      <c r="AC5739">
        <v>19</v>
      </c>
      <c r="AD5739">
        <v>100878</v>
      </c>
      <c r="AE5739">
        <v>20</v>
      </c>
      <c r="AF5739">
        <v>202929</v>
      </c>
      <c r="AG5739">
        <v>18</v>
      </c>
      <c r="AH5739" t="e">
        <f>VLOOKUP(AF5739,关卡难度线!B:H,11,0)</f>
        <v>#N/A</v>
      </c>
    </row>
    <row r="5740" spans="14:34">
      <c r="N5740" s="14">
        <v>100877</v>
      </c>
      <c r="O5740">
        <v>11</v>
      </c>
      <c r="P5740">
        <v>100878</v>
      </c>
      <c r="Q5740">
        <v>12</v>
      </c>
      <c r="R5740">
        <v>100878</v>
      </c>
      <c r="S5740">
        <v>13</v>
      </c>
      <c r="T5740">
        <v>100878</v>
      </c>
      <c r="U5740">
        <v>14</v>
      </c>
      <c r="V5740">
        <v>100877</v>
      </c>
      <c r="W5740">
        <v>15</v>
      </c>
      <c r="X5740">
        <v>100877</v>
      </c>
      <c r="Y5740">
        <v>16</v>
      </c>
      <c r="Z5740">
        <v>100879</v>
      </c>
      <c r="AA5740">
        <v>17</v>
      </c>
      <c r="AB5740">
        <v>100877</v>
      </c>
      <c r="AC5740">
        <v>19</v>
      </c>
      <c r="AD5740">
        <v>100878</v>
      </c>
      <c r="AE5740">
        <v>20</v>
      </c>
      <c r="AF5740">
        <v>202930</v>
      </c>
      <c r="AG5740">
        <v>18</v>
      </c>
      <c r="AH5740" t="e">
        <f>VLOOKUP(AF5740,关卡难度线!B:H,11,0)</f>
        <v>#N/A</v>
      </c>
    </row>
    <row r="5741" spans="14:34">
      <c r="N5741" s="14">
        <v>100880</v>
      </c>
      <c r="O5741">
        <v>11</v>
      </c>
      <c r="P5741">
        <v>100880</v>
      </c>
      <c r="Q5741">
        <v>12</v>
      </c>
      <c r="R5741">
        <v>100880</v>
      </c>
      <c r="S5741">
        <v>13</v>
      </c>
      <c r="T5741">
        <v>100882</v>
      </c>
      <c r="U5741">
        <v>14</v>
      </c>
      <c r="V5741">
        <v>100882</v>
      </c>
      <c r="W5741">
        <v>15</v>
      </c>
      <c r="X5741">
        <v>100881</v>
      </c>
      <c r="Y5741">
        <v>16</v>
      </c>
      <c r="Z5741">
        <v>100880</v>
      </c>
      <c r="AA5741">
        <v>17</v>
      </c>
      <c r="AB5741">
        <v>100881</v>
      </c>
      <c r="AC5741">
        <v>19</v>
      </c>
      <c r="AD5741">
        <v>100880</v>
      </c>
      <c r="AE5741">
        <v>20</v>
      </c>
      <c r="AF5741">
        <v>202931</v>
      </c>
      <c r="AG5741">
        <v>18</v>
      </c>
      <c r="AH5741" t="e">
        <f>VLOOKUP(AF5741,关卡难度线!B:H,11,0)</f>
        <v>#N/A</v>
      </c>
    </row>
    <row r="5742" spans="14:34">
      <c r="N5742" s="14">
        <v>100881</v>
      </c>
      <c r="O5742">
        <v>11</v>
      </c>
      <c r="P5742">
        <v>100881</v>
      </c>
      <c r="Q5742">
        <v>12</v>
      </c>
      <c r="R5742">
        <v>100880</v>
      </c>
      <c r="S5742">
        <v>13</v>
      </c>
      <c r="T5742">
        <v>100880</v>
      </c>
      <c r="U5742">
        <v>14</v>
      </c>
      <c r="V5742">
        <v>100881</v>
      </c>
      <c r="W5742">
        <v>15</v>
      </c>
      <c r="X5742">
        <v>100881</v>
      </c>
      <c r="Y5742">
        <v>16</v>
      </c>
      <c r="Z5742">
        <v>100880</v>
      </c>
      <c r="AA5742">
        <v>17</v>
      </c>
      <c r="AB5742">
        <v>100880</v>
      </c>
      <c r="AC5742">
        <v>19</v>
      </c>
      <c r="AD5742">
        <v>100880</v>
      </c>
      <c r="AE5742">
        <v>20</v>
      </c>
      <c r="AF5742">
        <v>202932</v>
      </c>
      <c r="AG5742">
        <v>18</v>
      </c>
      <c r="AH5742" t="e">
        <f>VLOOKUP(AF5742,关卡难度线!B:H,11,0)</f>
        <v>#N/A</v>
      </c>
    </row>
    <row r="5743" spans="14:34">
      <c r="N5743" s="14">
        <v>100881</v>
      </c>
      <c r="O5743">
        <v>11</v>
      </c>
      <c r="P5743">
        <v>100882</v>
      </c>
      <c r="Q5743">
        <v>12</v>
      </c>
      <c r="R5743">
        <v>100881</v>
      </c>
      <c r="S5743">
        <v>13</v>
      </c>
      <c r="T5743">
        <v>100880</v>
      </c>
      <c r="U5743">
        <v>14</v>
      </c>
      <c r="V5743">
        <v>100882</v>
      </c>
      <c r="W5743">
        <v>15</v>
      </c>
      <c r="X5743">
        <v>100882</v>
      </c>
      <c r="Y5743">
        <v>16</v>
      </c>
      <c r="Z5743">
        <v>100882</v>
      </c>
      <c r="AA5743">
        <v>17</v>
      </c>
      <c r="AB5743">
        <v>100880</v>
      </c>
      <c r="AC5743">
        <v>19</v>
      </c>
      <c r="AD5743">
        <v>100880</v>
      </c>
      <c r="AE5743">
        <v>20</v>
      </c>
      <c r="AF5743">
        <v>202933</v>
      </c>
      <c r="AG5743">
        <v>18</v>
      </c>
      <c r="AH5743" t="e">
        <f>VLOOKUP(AF5743,关卡难度线!B:H,11,0)</f>
        <v>#N/A</v>
      </c>
    </row>
    <row r="5744" spans="14:34">
      <c r="N5744" s="14">
        <v>100880</v>
      </c>
      <c r="O5744">
        <v>11</v>
      </c>
      <c r="P5744">
        <v>100880</v>
      </c>
      <c r="Q5744">
        <v>12</v>
      </c>
      <c r="R5744">
        <v>100882</v>
      </c>
      <c r="S5744">
        <v>13</v>
      </c>
      <c r="T5744">
        <v>100882</v>
      </c>
      <c r="U5744">
        <v>14</v>
      </c>
      <c r="V5744">
        <v>100881</v>
      </c>
      <c r="W5744">
        <v>15</v>
      </c>
      <c r="X5744">
        <v>100881</v>
      </c>
      <c r="Y5744">
        <v>16</v>
      </c>
      <c r="Z5744">
        <v>100881</v>
      </c>
      <c r="AA5744">
        <v>17</v>
      </c>
      <c r="AB5744">
        <v>100880</v>
      </c>
      <c r="AC5744">
        <v>19</v>
      </c>
      <c r="AD5744">
        <v>100882</v>
      </c>
      <c r="AE5744">
        <v>20</v>
      </c>
      <c r="AF5744">
        <v>202934</v>
      </c>
      <c r="AG5744">
        <v>18</v>
      </c>
      <c r="AH5744" t="e">
        <f>VLOOKUP(AF5744,关卡难度线!B:H,11,0)</f>
        <v>#N/A</v>
      </c>
    </row>
    <row r="5745" spans="14:34">
      <c r="N5745" s="14">
        <v>100882</v>
      </c>
      <c r="O5745">
        <v>11</v>
      </c>
      <c r="P5745">
        <v>100880</v>
      </c>
      <c r="Q5745">
        <v>12</v>
      </c>
      <c r="R5745">
        <v>100880</v>
      </c>
      <c r="S5745">
        <v>13</v>
      </c>
      <c r="T5745">
        <v>100880</v>
      </c>
      <c r="U5745">
        <v>14</v>
      </c>
      <c r="V5745">
        <v>100880</v>
      </c>
      <c r="W5745">
        <v>15</v>
      </c>
      <c r="X5745">
        <v>100880</v>
      </c>
      <c r="Y5745">
        <v>16</v>
      </c>
      <c r="Z5745">
        <v>100882</v>
      </c>
      <c r="AA5745">
        <v>17</v>
      </c>
      <c r="AB5745">
        <v>100882</v>
      </c>
      <c r="AC5745">
        <v>19</v>
      </c>
      <c r="AD5745">
        <v>100880</v>
      </c>
      <c r="AE5745">
        <v>20</v>
      </c>
      <c r="AF5745">
        <v>202935</v>
      </c>
      <c r="AG5745">
        <v>18</v>
      </c>
      <c r="AH5745" t="e">
        <f>VLOOKUP(AF5745,关卡难度线!B:H,11,0)</f>
        <v>#N/A</v>
      </c>
    </row>
    <row r="5746" spans="14:34">
      <c r="N5746" s="14">
        <v>100880</v>
      </c>
      <c r="O5746">
        <v>11</v>
      </c>
      <c r="P5746">
        <v>100881</v>
      </c>
      <c r="Q5746">
        <v>12</v>
      </c>
      <c r="R5746">
        <v>100880</v>
      </c>
      <c r="S5746">
        <v>13</v>
      </c>
      <c r="T5746">
        <v>100881</v>
      </c>
      <c r="U5746">
        <v>14</v>
      </c>
      <c r="V5746">
        <v>100882</v>
      </c>
      <c r="W5746">
        <v>15</v>
      </c>
      <c r="X5746">
        <v>100880</v>
      </c>
      <c r="Y5746">
        <v>16</v>
      </c>
      <c r="Z5746">
        <v>100881</v>
      </c>
      <c r="AA5746">
        <v>17</v>
      </c>
      <c r="AB5746">
        <v>100882</v>
      </c>
      <c r="AC5746">
        <v>19</v>
      </c>
      <c r="AD5746">
        <v>100881</v>
      </c>
      <c r="AE5746">
        <v>20</v>
      </c>
      <c r="AF5746">
        <v>202936</v>
      </c>
      <c r="AG5746">
        <v>18</v>
      </c>
      <c r="AH5746" t="e">
        <f>VLOOKUP(AF5746,关卡难度线!B:H,11,0)</f>
        <v>#N/A</v>
      </c>
    </row>
    <row r="5747" spans="14:34">
      <c r="N5747" s="14">
        <v>100881</v>
      </c>
      <c r="O5747">
        <v>11</v>
      </c>
      <c r="P5747">
        <v>100880</v>
      </c>
      <c r="Q5747">
        <v>12</v>
      </c>
      <c r="R5747">
        <v>100880</v>
      </c>
      <c r="S5747">
        <v>13</v>
      </c>
      <c r="T5747">
        <v>100882</v>
      </c>
      <c r="U5747">
        <v>14</v>
      </c>
      <c r="V5747">
        <v>100880</v>
      </c>
      <c r="W5747">
        <v>15</v>
      </c>
      <c r="X5747">
        <v>100882</v>
      </c>
      <c r="Y5747">
        <v>16</v>
      </c>
      <c r="Z5747">
        <v>100881</v>
      </c>
      <c r="AA5747">
        <v>17</v>
      </c>
      <c r="AB5747">
        <v>100882</v>
      </c>
      <c r="AC5747">
        <v>19</v>
      </c>
      <c r="AD5747">
        <v>100881</v>
      </c>
      <c r="AE5747">
        <v>20</v>
      </c>
      <c r="AF5747">
        <v>202937</v>
      </c>
      <c r="AG5747">
        <v>18</v>
      </c>
      <c r="AH5747" t="e">
        <f>VLOOKUP(AF5747,关卡难度线!B:H,11,0)</f>
        <v>#N/A</v>
      </c>
    </row>
    <row r="5748" spans="14:34">
      <c r="N5748" s="14">
        <v>100880</v>
      </c>
      <c r="O5748">
        <v>11</v>
      </c>
      <c r="P5748">
        <v>100881</v>
      </c>
      <c r="Q5748">
        <v>12</v>
      </c>
      <c r="R5748">
        <v>100880</v>
      </c>
      <c r="S5748">
        <v>13</v>
      </c>
      <c r="T5748">
        <v>100881</v>
      </c>
      <c r="U5748">
        <v>14</v>
      </c>
      <c r="V5748">
        <v>100881</v>
      </c>
      <c r="W5748">
        <v>15</v>
      </c>
      <c r="X5748">
        <v>100881</v>
      </c>
      <c r="Y5748">
        <v>16</v>
      </c>
      <c r="Z5748">
        <v>100881</v>
      </c>
      <c r="AA5748">
        <v>17</v>
      </c>
      <c r="AB5748">
        <v>100881</v>
      </c>
      <c r="AC5748">
        <v>19</v>
      </c>
      <c r="AD5748">
        <v>100881</v>
      </c>
      <c r="AE5748">
        <v>20</v>
      </c>
      <c r="AF5748">
        <v>202938</v>
      </c>
      <c r="AG5748">
        <v>18</v>
      </c>
      <c r="AH5748" t="e">
        <f>VLOOKUP(AF5748,关卡难度线!B:H,11,0)</f>
        <v>#N/A</v>
      </c>
    </row>
    <row r="5749" spans="14:34">
      <c r="N5749" s="14">
        <v>100882</v>
      </c>
      <c r="O5749">
        <v>11</v>
      </c>
      <c r="P5749">
        <v>100882</v>
      </c>
      <c r="Q5749">
        <v>12</v>
      </c>
      <c r="R5749">
        <v>100882</v>
      </c>
      <c r="S5749">
        <v>13</v>
      </c>
      <c r="T5749">
        <v>100880</v>
      </c>
      <c r="U5749">
        <v>14</v>
      </c>
      <c r="V5749">
        <v>100882</v>
      </c>
      <c r="W5749">
        <v>15</v>
      </c>
      <c r="X5749">
        <v>100882</v>
      </c>
      <c r="Y5749">
        <v>16</v>
      </c>
      <c r="Z5749">
        <v>100882</v>
      </c>
      <c r="AA5749">
        <v>17</v>
      </c>
      <c r="AB5749">
        <v>100881</v>
      </c>
      <c r="AC5749">
        <v>19</v>
      </c>
      <c r="AD5749">
        <v>100880</v>
      </c>
      <c r="AE5749">
        <v>20</v>
      </c>
      <c r="AF5749">
        <v>202939</v>
      </c>
      <c r="AG5749">
        <v>18</v>
      </c>
      <c r="AH5749" t="e">
        <f>VLOOKUP(AF5749,关卡难度线!B:H,11,0)</f>
        <v>#N/A</v>
      </c>
    </row>
    <row r="5750" spans="14:34">
      <c r="N5750" s="14">
        <v>100882</v>
      </c>
      <c r="O5750">
        <v>11</v>
      </c>
      <c r="P5750">
        <v>100880</v>
      </c>
      <c r="Q5750">
        <v>12</v>
      </c>
      <c r="R5750">
        <v>100881</v>
      </c>
      <c r="S5750">
        <v>13</v>
      </c>
      <c r="T5750">
        <v>100882</v>
      </c>
      <c r="U5750">
        <v>14</v>
      </c>
      <c r="V5750">
        <v>100881</v>
      </c>
      <c r="W5750">
        <v>15</v>
      </c>
      <c r="X5750">
        <v>100881</v>
      </c>
      <c r="Y5750">
        <v>16</v>
      </c>
      <c r="Z5750">
        <v>100882</v>
      </c>
      <c r="AA5750">
        <v>17</v>
      </c>
      <c r="AB5750">
        <v>100880</v>
      </c>
      <c r="AC5750">
        <v>19</v>
      </c>
      <c r="AD5750">
        <v>100881</v>
      </c>
      <c r="AE5750">
        <v>20</v>
      </c>
      <c r="AF5750">
        <v>202940</v>
      </c>
      <c r="AG5750">
        <v>18</v>
      </c>
      <c r="AH5750" t="e">
        <f>VLOOKUP(AF5750,关卡难度线!B:H,11,0)</f>
        <v>#N/A</v>
      </c>
    </row>
    <row r="5751" spans="14:34">
      <c r="N5751" s="14">
        <v>100884</v>
      </c>
      <c r="O5751">
        <v>11</v>
      </c>
      <c r="P5751">
        <v>100883</v>
      </c>
      <c r="Q5751">
        <v>12</v>
      </c>
      <c r="R5751">
        <v>100884</v>
      </c>
      <c r="S5751">
        <v>13</v>
      </c>
      <c r="T5751">
        <v>100883</v>
      </c>
      <c r="U5751">
        <v>14</v>
      </c>
      <c r="V5751">
        <v>100884</v>
      </c>
      <c r="W5751">
        <v>15</v>
      </c>
      <c r="X5751">
        <v>100885</v>
      </c>
      <c r="Y5751">
        <v>16</v>
      </c>
      <c r="Z5751">
        <v>100885</v>
      </c>
      <c r="AA5751">
        <v>17</v>
      </c>
      <c r="AB5751">
        <v>100883</v>
      </c>
      <c r="AC5751">
        <v>19</v>
      </c>
      <c r="AD5751">
        <v>100884</v>
      </c>
      <c r="AE5751">
        <v>20</v>
      </c>
      <c r="AF5751">
        <v>202941</v>
      </c>
      <c r="AG5751">
        <v>18</v>
      </c>
      <c r="AH5751" t="e">
        <f>VLOOKUP(AF5751,关卡难度线!B:H,11,0)</f>
        <v>#N/A</v>
      </c>
    </row>
    <row r="5752" spans="14:34">
      <c r="N5752" s="14">
        <v>100885</v>
      </c>
      <c r="O5752">
        <v>11</v>
      </c>
      <c r="P5752">
        <v>100885</v>
      </c>
      <c r="Q5752">
        <v>12</v>
      </c>
      <c r="R5752">
        <v>100884</v>
      </c>
      <c r="S5752">
        <v>13</v>
      </c>
      <c r="T5752">
        <v>100884</v>
      </c>
      <c r="U5752">
        <v>14</v>
      </c>
      <c r="V5752">
        <v>100885</v>
      </c>
      <c r="W5752">
        <v>15</v>
      </c>
      <c r="X5752">
        <v>100883</v>
      </c>
      <c r="Y5752">
        <v>16</v>
      </c>
      <c r="Z5752">
        <v>100884</v>
      </c>
      <c r="AA5752">
        <v>17</v>
      </c>
      <c r="AB5752">
        <v>100883</v>
      </c>
      <c r="AC5752">
        <v>19</v>
      </c>
      <c r="AD5752">
        <v>100883</v>
      </c>
      <c r="AE5752">
        <v>20</v>
      </c>
      <c r="AF5752">
        <v>202942</v>
      </c>
      <c r="AG5752">
        <v>18</v>
      </c>
      <c r="AH5752" t="e">
        <f>VLOOKUP(AF5752,关卡难度线!B:H,11,0)</f>
        <v>#N/A</v>
      </c>
    </row>
    <row r="5753" spans="14:34">
      <c r="N5753" s="14">
        <v>100885</v>
      </c>
      <c r="O5753">
        <v>11</v>
      </c>
      <c r="P5753">
        <v>100884</v>
      </c>
      <c r="Q5753">
        <v>12</v>
      </c>
      <c r="R5753">
        <v>100884</v>
      </c>
      <c r="S5753">
        <v>13</v>
      </c>
      <c r="T5753">
        <v>100884</v>
      </c>
      <c r="U5753">
        <v>14</v>
      </c>
      <c r="V5753">
        <v>100885</v>
      </c>
      <c r="W5753">
        <v>15</v>
      </c>
      <c r="X5753">
        <v>100883</v>
      </c>
      <c r="Y5753">
        <v>16</v>
      </c>
      <c r="Z5753">
        <v>100885</v>
      </c>
      <c r="AA5753">
        <v>17</v>
      </c>
      <c r="AB5753">
        <v>100884</v>
      </c>
      <c r="AC5753">
        <v>19</v>
      </c>
      <c r="AD5753">
        <v>100883</v>
      </c>
      <c r="AE5753">
        <v>20</v>
      </c>
      <c r="AF5753">
        <v>202943</v>
      </c>
      <c r="AG5753">
        <v>18</v>
      </c>
      <c r="AH5753" t="e">
        <f>VLOOKUP(AF5753,关卡难度线!B:H,11,0)</f>
        <v>#N/A</v>
      </c>
    </row>
    <row r="5754" spans="14:34">
      <c r="N5754" s="14">
        <v>100884</v>
      </c>
      <c r="O5754">
        <v>11</v>
      </c>
      <c r="P5754">
        <v>100885</v>
      </c>
      <c r="Q5754">
        <v>12</v>
      </c>
      <c r="R5754">
        <v>100883</v>
      </c>
      <c r="S5754">
        <v>13</v>
      </c>
      <c r="T5754">
        <v>100884</v>
      </c>
      <c r="U5754">
        <v>14</v>
      </c>
      <c r="V5754">
        <v>100885</v>
      </c>
      <c r="W5754">
        <v>15</v>
      </c>
      <c r="X5754">
        <v>100885</v>
      </c>
      <c r="Y5754">
        <v>16</v>
      </c>
      <c r="Z5754">
        <v>100883</v>
      </c>
      <c r="AA5754">
        <v>17</v>
      </c>
      <c r="AB5754">
        <v>100883</v>
      </c>
      <c r="AC5754">
        <v>19</v>
      </c>
      <c r="AD5754">
        <v>100885</v>
      </c>
      <c r="AE5754">
        <v>20</v>
      </c>
      <c r="AF5754">
        <v>202944</v>
      </c>
      <c r="AG5754">
        <v>18</v>
      </c>
      <c r="AH5754" t="e">
        <f>VLOOKUP(AF5754,关卡难度线!B:H,11,0)</f>
        <v>#N/A</v>
      </c>
    </row>
    <row r="5755" spans="14:34">
      <c r="N5755" s="14">
        <v>100884</v>
      </c>
      <c r="O5755">
        <v>11</v>
      </c>
      <c r="P5755">
        <v>100883</v>
      </c>
      <c r="Q5755">
        <v>12</v>
      </c>
      <c r="R5755">
        <v>100885</v>
      </c>
      <c r="S5755">
        <v>13</v>
      </c>
      <c r="T5755">
        <v>100883</v>
      </c>
      <c r="U5755">
        <v>14</v>
      </c>
      <c r="V5755">
        <v>100885</v>
      </c>
      <c r="W5755">
        <v>15</v>
      </c>
      <c r="X5755">
        <v>100885</v>
      </c>
      <c r="Y5755">
        <v>16</v>
      </c>
      <c r="Z5755">
        <v>100884</v>
      </c>
      <c r="AA5755">
        <v>17</v>
      </c>
      <c r="AB5755">
        <v>100885</v>
      </c>
      <c r="AC5755">
        <v>19</v>
      </c>
      <c r="AD5755">
        <v>100883</v>
      </c>
      <c r="AE5755">
        <v>20</v>
      </c>
      <c r="AF5755">
        <v>202945</v>
      </c>
      <c r="AG5755">
        <v>18</v>
      </c>
      <c r="AH5755" t="e">
        <f>VLOOKUP(AF5755,关卡难度线!B:H,11,0)</f>
        <v>#N/A</v>
      </c>
    </row>
    <row r="5756" spans="14:34">
      <c r="N5756" s="14">
        <v>100883</v>
      </c>
      <c r="O5756">
        <v>11</v>
      </c>
      <c r="P5756">
        <v>100885</v>
      </c>
      <c r="Q5756">
        <v>12</v>
      </c>
      <c r="R5756">
        <v>100884</v>
      </c>
      <c r="S5756">
        <v>13</v>
      </c>
      <c r="T5756">
        <v>100885</v>
      </c>
      <c r="U5756">
        <v>14</v>
      </c>
      <c r="V5756">
        <v>100884</v>
      </c>
      <c r="W5756">
        <v>15</v>
      </c>
      <c r="X5756">
        <v>100883</v>
      </c>
      <c r="Y5756">
        <v>16</v>
      </c>
      <c r="Z5756">
        <v>100885</v>
      </c>
      <c r="AA5756">
        <v>17</v>
      </c>
      <c r="AB5756">
        <v>100885</v>
      </c>
      <c r="AC5756">
        <v>19</v>
      </c>
      <c r="AD5756">
        <v>100885</v>
      </c>
      <c r="AE5756">
        <v>20</v>
      </c>
      <c r="AF5756">
        <v>202946</v>
      </c>
      <c r="AG5756">
        <v>18</v>
      </c>
      <c r="AH5756" t="e">
        <f>VLOOKUP(AF5756,关卡难度线!B:H,11,0)</f>
        <v>#N/A</v>
      </c>
    </row>
    <row r="5757" spans="14:34">
      <c r="N5757" s="14">
        <v>100884</v>
      </c>
      <c r="O5757">
        <v>11</v>
      </c>
      <c r="P5757">
        <v>100884</v>
      </c>
      <c r="Q5757">
        <v>12</v>
      </c>
      <c r="R5757">
        <v>100883</v>
      </c>
      <c r="S5757">
        <v>13</v>
      </c>
      <c r="T5757">
        <v>100885</v>
      </c>
      <c r="U5757">
        <v>14</v>
      </c>
      <c r="V5757">
        <v>100883</v>
      </c>
      <c r="W5757">
        <v>15</v>
      </c>
      <c r="X5757">
        <v>100883</v>
      </c>
      <c r="Y5757">
        <v>16</v>
      </c>
      <c r="Z5757">
        <v>100884</v>
      </c>
      <c r="AA5757">
        <v>17</v>
      </c>
      <c r="AB5757">
        <v>100885</v>
      </c>
      <c r="AC5757">
        <v>19</v>
      </c>
      <c r="AD5757">
        <v>100884</v>
      </c>
      <c r="AE5757">
        <v>20</v>
      </c>
      <c r="AF5757">
        <v>202947</v>
      </c>
      <c r="AG5757">
        <v>18</v>
      </c>
      <c r="AH5757" t="e">
        <f>VLOOKUP(AF5757,关卡难度线!B:H,11,0)</f>
        <v>#N/A</v>
      </c>
    </row>
    <row r="5758" spans="14:34">
      <c r="N5758" s="14">
        <v>100883</v>
      </c>
      <c r="O5758">
        <v>11</v>
      </c>
      <c r="P5758">
        <v>100883</v>
      </c>
      <c r="Q5758">
        <v>12</v>
      </c>
      <c r="R5758">
        <v>100884</v>
      </c>
      <c r="S5758">
        <v>13</v>
      </c>
      <c r="T5758">
        <v>100884</v>
      </c>
      <c r="U5758">
        <v>14</v>
      </c>
      <c r="V5758">
        <v>100885</v>
      </c>
      <c r="W5758">
        <v>15</v>
      </c>
      <c r="X5758">
        <v>100885</v>
      </c>
      <c r="Y5758">
        <v>16</v>
      </c>
      <c r="Z5758">
        <v>100885</v>
      </c>
      <c r="AA5758">
        <v>17</v>
      </c>
      <c r="AB5758">
        <v>100883</v>
      </c>
      <c r="AC5758">
        <v>19</v>
      </c>
      <c r="AD5758">
        <v>100885</v>
      </c>
      <c r="AE5758">
        <v>20</v>
      </c>
      <c r="AF5758">
        <v>202948</v>
      </c>
      <c r="AG5758">
        <v>18</v>
      </c>
      <c r="AH5758" t="e">
        <f>VLOOKUP(AF5758,关卡难度线!B:H,11,0)</f>
        <v>#N/A</v>
      </c>
    </row>
    <row r="5759" spans="14:34">
      <c r="N5759" s="14">
        <v>100883</v>
      </c>
      <c r="O5759">
        <v>11</v>
      </c>
      <c r="P5759">
        <v>100885</v>
      </c>
      <c r="Q5759">
        <v>12</v>
      </c>
      <c r="R5759">
        <v>100884</v>
      </c>
      <c r="S5759">
        <v>13</v>
      </c>
      <c r="T5759">
        <v>100884</v>
      </c>
      <c r="U5759">
        <v>14</v>
      </c>
      <c r="V5759">
        <v>100884</v>
      </c>
      <c r="W5759">
        <v>15</v>
      </c>
      <c r="X5759">
        <v>100885</v>
      </c>
      <c r="Y5759">
        <v>16</v>
      </c>
      <c r="Z5759">
        <v>100884</v>
      </c>
      <c r="AA5759">
        <v>17</v>
      </c>
      <c r="AB5759">
        <v>100885</v>
      </c>
      <c r="AC5759">
        <v>19</v>
      </c>
      <c r="AD5759">
        <v>100884</v>
      </c>
      <c r="AE5759">
        <v>20</v>
      </c>
      <c r="AF5759">
        <v>202949</v>
      </c>
      <c r="AG5759">
        <v>18</v>
      </c>
      <c r="AH5759" t="e">
        <f>VLOOKUP(AF5759,关卡难度线!B:H,11,0)</f>
        <v>#N/A</v>
      </c>
    </row>
    <row r="5760" spans="14:34">
      <c r="N5760" s="14">
        <v>100885</v>
      </c>
      <c r="O5760">
        <v>11</v>
      </c>
      <c r="P5760">
        <v>100885</v>
      </c>
      <c r="Q5760">
        <v>12</v>
      </c>
      <c r="R5760">
        <v>100883</v>
      </c>
      <c r="S5760">
        <v>13</v>
      </c>
      <c r="T5760">
        <v>100883</v>
      </c>
      <c r="U5760">
        <v>14</v>
      </c>
      <c r="V5760">
        <v>100883</v>
      </c>
      <c r="W5760">
        <v>15</v>
      </c>
      <c r="X5760">
        <v>100884</v>
      </c>
      <c r="Y5760">
        <v>16</v>
      </c>
      <c r="Z5760">
        <v>100884</v>
      </c>
      <c r="AA5760">
        <v>17</v>
      </c>
      <c r="AB5760">
        <v>100883</v>
      </c>
      <c r="AC5760">
        <v>19</v>
      </c>
      <c r="AD5760">
        <v>100883</v>
      </c>
      <c r="AE5760">
        <v>20</v>
      </c>
      <c r="AF5760">
        <v>202950</v>
      </c>
      <c r="AG5760">
        <v>18</v>
      </c>
      <c r="AH5760" t="e">
        <f>VLOOKUP(AF5760,关卡难度线!B:H,11,0)</f>
        <v>#N/A</v>
      </c>
    </row>
    <row r="5761" spans="14:34">
      <c r="N5761" s="14">
        <v>100887</v>
      </c>
      <c r="O5761">
        <v>11</v>
      </c>
      <c r="P5761">
        <v>100886</v>
      </c>
      <c r="Q5761">
        <v>12</v>
      </c>
      <c r="R5761">
        <v>100887</v>
      </c>
      <c r="S5761">
        <v>13</v>
      </c>
      <c r="T5761">
        <v>100886</v>
      </c>
      <c r="U5761">
        <v>14</v>
      </c>
      <c r="V5761">
        <v>100888</v>
      </c>
      <c r="W5761">
        <v>15</v>
      </c>
      <c r="X5761">
        <v>100887</v>
      </c>
      <c r="Y5761">
        <v>16</v>
      </c>
      <c r="Z5761">
        <v>100886</v>
      </c>
      <c r="AA5761">
        <v>17</v>
      </c>
      <c r="AB5761">
        <v>100886</v>
      </c>
      <c r="AC5761">
        <v>19</v>
      </c>
      <c r="AD5761">
        <v>100886</v>
      </c>
      <c r="AE5761">
        <v>20</v>
      </c>
      <c r="AF5761">
        <v>202951</v>
      </c>
      <c r="AG5761">
        <v>18</v>
      </c>
      <c r="AH5761" t="e">
        <f>VLOOKUP(AF5761,关卡难度线!B:H,11,0)</f>
        <v>#N/A</v>
      </c>
    </row>
    <row r="5762" spans="14:34">
      <c r="N5762" s="14">
        <v>100886</v>
      </c>
      <c r="O5762">
        <v>11</v>
      </c>
      <c r="P5762">
        <v>100886</v>
      </c>
      <c r="Q5762">
        <v>12</v>
      </c>
      <c r="R5762">
        <v>100886</v>
      </c>
      <c r="S5762">
        <v>13</v>
      </c>
      <c r="T5762">
        <v>100886</v>
      </c>
      <c r="U5762">
        <v>14</v>
      </c>
      <c r="V5762">
        <v>100887</v>
      </c>
      <c r="W5762">
        <v>15</v>
      </c>
      <c r="X5762">
        <v>100887</v>
      </c>
      <c r="Y5762">
        <v>16</v>
      </c>
      <c r="Z5762">
        <v>100888</v>
      </c>
      <c r="AA5762">
        <v>17</v>
      </c>
      <c r="AB5762">
        <v>100886</v>
      </c>
      <c r="AC5762">
        <v>19</v>
      </c>
      <c r="AD5762">
        <v>100888</v>
      </c>
      <c r="AE5762">
        <v>20</v>
      </c>
      <c r="AF5762">
        <v>202952</v>
      </c>
      <c r="AG5762">
        <v>18</v>
      </c>
      <c r="AH5762" t="e">
        <f>VLOOKUP(AF5762,关卡难度线!B:H,11,0)</f>
        <v>#N/A</v>
      </c>
    </row>
    <row r="5763" spans="14:34">
      <c r="N5763" s="14">
        <v>100886</v>
      </c>
      <c r="O5763">
        <v>11</v>
      </c>
      <c r="P5763">
        <v>100886</v>
      </c>
      <c r="Q5763">
        <v>12</v>
      </c>
      <c r="R5763">
        <v>100888</v>
      </c>
      <c r="S5763">
        <v>13</v>
      </c>
      <c r="T5763">
        <v>100888</v>
      </c>
      <c r="U5763">
        <v>14</v>
      </c>
      <c r="V5763">
        <v>100888</v>
      </c>
      <c r="W5763">
        <v>15</v>
      </c>
      <c r="X5763">
        <v>100887</v>
      </c>
      <c r="Y5763">
        <v>16</v>
      </c>
      <c r="Z5763">
        <v>100888</v>
      </c>
      <c r="AA5763">
        <v>17</v>
      </c>
      <c r="AB5763">
        <v>100887</v>
      </c>
      <c r="AC5763">
        <v>19</v>
      </c>
      <c r="AD5763">
        <v>100887</v>
      </c>
      <c r="AE5763">
        <v>20</v>
      </c>
      <c r="AF5763">
        <v>202953</v>
      </c>
      <c r="AG5763">
        <v>18</v>
      </c>
      <c r="AH5763" t="e">
        <f>VLOOKUP(AF5763,关卡难度线!B:H,11,0)</f>
        <v>#N/A</v>
      </c>
    </row>
    <row r="5764" spans="14:34">
      <c r="N5764" s="14">
        <v>100888</v>
      </c>
      <c r="O5764">
        <v>11</v>
      </c>
      <c r="P5764">
        <v>100888</v>
      </c>
      <c r="Q5764">
        <v>12</v>
      </c>
      <c r="R5764">
        <v>100886</v>
      </c>
      <c r="S5764">
        <v>13</v>
      </c>
      <c r="T5764">
        <v>100887</v>
      </c>
      <c r="U5764">
        <v>14</v>
      </c>
      <c r="V5764">
        <v>100887</v>
      </c>
      <c r="W5764">
        <v>15</v>
      </c>
      <c r="X5764">
        <v>100887</v>
      </c>
      <c r="Y5764">
        <v>16</v>
      </c>
      <c r="Z5764">
        <v>100887</v>
      </c>
      <c r="AA5764">
        <v>17</v>
      </c>
      <c r="AB5764">
        <v>100888</v>
      </c>
      <c r="AC5764">
        <v>19</v>
      </c>
      <c r="AD5764">
        <v>100888</v>
      </c>
      <c r="AE5764">
        <v>20</v>
      </c>
      <c r="AF5764">
        <v>202954</v>
      </c>
      <c r="AG5764">
        <v>18</v>
      </c>
      <c r="AH5764" t="e">
        <f>VLOOKUP(AF5764,关卡难度线!B:H,11,0)</f>
        <v>#N/A</v>
      </c>
    </row>
    <row r="5765" spans="14:34">
      <c r="N5765" s="14">
        <v>100886</v>
      </c>
      <c r="O5765">
        <v>11</v>
      </c>
      <c r="P5765">
        <v>100888</v>
      </c>
      <c r="Q5765">
        <v>12</v>
      </c>
      <c r="R5765">
        <v>100888</v>
      </c>
      <c r="S5765">
        <v>13</v>
      </c>
      <c r="T5765">
        <v>100888</v>
      </c>
      <c r="U5765">
        <v>14</v>
      </c>
      <c r="V5765">
        <v>100886</v>
      </c>
      <c r="W5765">
        <v>15</v>
      </c>
      <c r="X5765">
        <v>100888</v>
      </c>
      <c r="Y5765">
        <v>16</v>
      </c>
      <c r="Z5765">
        <v>100887</v>
      </c>
      <c r="AA5765">
        <v>17</v>
      </c>
      <c r="AB5765">
        <v>100887</v>
      </c>
      <c r="AC5765">
        <v>19</v>
      </c>
      <c r="AD5765">
        <v>100887</v>
      </c>
      <c r="AE5765">
        <v>20</v>
      </c>
      <c r="AF5765">
        <v>202955</v>
      </c>
      <c r="AG5765">
        <v>18</v>
      </c>
      <c r="AH5765" t="e">
        <f>VLOOKUP(AF5765,关卡难度线!B:H,11,0)</f>
        <v>#N/A</v>
      </c>
    </row>
    <row r="5766" spans="14:34">
      <c r="N5766" s="14">
        <v>100887</v>
      </c>
      <c r="O5766">
        <v>11</v>
      </c>
      <c r="P5766">
        <v>100888</v>
      </c>
      <c r="Q5766">
        <v>12</v>
      </c>
      <c r="R5766">
        <v>100888</v>
      </c>
      <c r="S5766">
        <v>13</v>
      </c>
      <c r="T5766">
        <v>100887</v>
      </c>
      <c r="U5766">
        <v>14</v>
      </c>
      <c r="V5766">
        <v>100887</v>
      </c>
      <c r="W5766">
        <v>15</v>
      </c>
      <c r="X5766">
        <v>100886</v>
      </c>
      <c r="Y5766">
        <v>16</v>
      </c>
      <c r="Z5766">
        <v>100886</v>
      </c>
      <c r="AA5766">
        <v>17</v>
      </c>
      <c r="AB5766">
        <v>100886</v>
      </c>
      <c r="AC5766">
        <v>19</v>
      </c>
      <c r="AD5766">
        <v>100888</v>
      </c>
      <c r="AE5766">
        <v>20</v>
      </c>
      <c r="AF5766">
        <v>202956</v>
      </c>
      <c r="AG5766">
        <v>18</v>
      </c>
      <c r="AH5766" t="e">
        <f>VLOOKUP(AF5766,关卡难度线!B:H,11,0)</f>
        <v>#N/A</v>
      </c>
    </row>
    <row r="5767" spans="14:34">
      <c r="N5767" s="14">
        <v>100888</v>
      </c>
      <c r="O5767">
        <v>11</v>
      </c>
      <c r="P5767">
        <v>100887</v>
      </c>
      <c r="Q5767">
        <v>12</v>
      </c>
      <c r="R5767">
        <v>100887</v>
      </c>
      <c r="S5767">
        <v>13</v>
      </c>
      <c r="T5767">
        <v>100888</v>
      </c>
      <c r="U5767">
        <v>14</v>
      </c>
      <c r="V5767">
        <v>100887</v>
      </c>
      <c r="W5767">
        <v>15</v>
      </c>
      <c r="X5767">
        <v>100888</v>
      </c>
      <c r="Y5767">
        <v>16</v>
      </c>
      <c r="Z5767">
        <v>100887</v>
      </c>
      <c r="AA5767">
        <v>17</v>
      </c>
      <c r="AB5767">
        <v>100887</v>
      </c>
      <c r="AC5767">
        <v>19</v>
      </c>
      <c r="AD5767">
        <v>100887</v>
      </c>
      <c r="AE5767">
        <v>20</v>
      </c>
      <c r="AF5767">
        <v>202957</v>
      </c>
      <c r="AG5767">
        <v>18</v>
      </c>
      <c r="AH5767" t="e">
        <f>VLOOKUP(AF5767,关卡难度线!B:H,11,0)</f>
        <v>#N/A</v>
      </c>
    </row>
    <row r="5768" spans="14:34">
      <c r="N5768" s="14">
        <v>100888</v>
      </c>
      <c r="O5768">
        <v>11</v>
      </c>
      <c r="P5768">
        <v>100887</v>
      </c>
      <c r="Q5768">
        <v>12</v>
      </c>
      <c r="R5768">
        <v>100886</v>
      </c>
      <c r="S5768">
        <v>13</v>
      </c>
      <c r="T5768">
        <v>100887</v>
      </c>
      <c r="U5768">
        <v>14</v>
      </c>
      <c r="V5768">
        <v>100886</v>
      </c>
      <c r="W5768">
        <v>15</v>
      </c>
      <c r="X5768">
        <v>100887</v>
      </c>
      <c r="Y5768">
        <v>16</v>
      </c>
      <c r="Z5768">
        <v>100888</v>
      </c>
      <c r="AA5768">
        <v>17</v>
      </c>
      <c r="AB5768">
        <v>100888</v>
      </c>
      <c r="AC5768">
        <v>19</v>
      </c>
      <c r="AD5768">
        <v>100888</v>
      </c>
      <c r="AE5768">
        <v>20</v>
      </c>
      <c r="AF5768">
        <v>202958</v>
      </c>
      <c r="AG5768">
        <v>18</v>
      </c>
      <c r="AH5768" t="e">
        <f>VLOOKUP(AF5768,关卡难度线!B:H,11,0)</f>
        <v>#N/A</v>
      </c>
    </row>
    <row r="5769" spans="14:34">
      <c r="N5769" s="14">
        <v>100887</v>
      </c>
      <c r="O5769">
        <v>11</v>
      </c>
      <c r="P5769">
        <v>100886</v>
      </c>
      <c r="Q5769">
        <v>12</v>
      </c>
      <c r="R5769">
        <v>100887</v>
      </c>
      <c r="S5769">
        <v>13</v>
      </c>
      <c r="T5769">
        <v>100888</v>
      </c>
      <c r="U5769">
        <v>14</v>
      </c>
      <c r="V5769">
        <v>100886</v>
      </c>
      <c r="W5769">
        <v>15</v>
      </c>
      <c r="X5769">
        <v>100886</v>
      </c>
      <c r="Y5769">
        <v>16</v>
      </c>
      <c r="Z5769">
        <v>100886</v>
      </c>
      <c r="AA5769">
        <v>17</v>
      </c>
      <c r="AB5769">
        <v>100886</v>
      </c>
      <c r="AC5769">
        <v>19</v>
      </c>
      <c r="AD5769">
        <v>100888</v>
      </c>
      <c r="AE5769">
        <v>20</v>
      </c>
      <c r="AF5769">
        <v>202959</v>
      </c>
      <c r="AG5769">
        <v>18</v>
      </c>
      <c r="AH5769" t="e">
        <f>VLOOKUP(AF5769,关卡难度线!B:H,11,0)</f>
        <v>#N/A</v>
      </c>
    </row>
    <row r="5770" spans="14:34">
      <c r="N5770" s="14">
        <v>100887</v>
      </c>
      <c r="O5770">
        <v>11</v>
      </c>
      <c r="P5770">
        <v>100888</v>
      </c>
      <c r="Q5770">
        <v>12</v>
      </c>
      <c r="R5770">
        <v>100886</v>
      </c>
      <c r="S5770">
        <v>13</v>
      </c>
      <c r="T5770">
        <v>100888</v>
      </c>
      <c r="U5770">
        <v>14</v>
      </c>
      <c r="V5770">
        <v>100887</v>
      </c>
      <c r="W5770">
        <v>15</v>
      </c>
      <c r="X5770">
        <v>100886</v>
      </c>
      <c r="Y5770">
        <v>16</v>
      </c>
      <c r="Z5770">
        <v>100886</v>
      </c>
      <c r="AA5770">
        <v>17</v>
      </c>
      <c r="AB5770">
        <v>100887</v>
      </c>
      <c r="AC5770">
        <v>19</v>
      </c>
      <c r="AD5770">
        <v>100888</v>
      </c>
      <c r="AE5770">
        <v>20</v>
      </c>
      <c r="AF5770">
        <v>202960</v>
      </c>
      <c r="AG5770">
        <v>18</v>
      </c>
      <c r="AH5770" t="e">
        <f>VLOOKUP(AF5770,关卡难度线!B:H,11,0)</f>
        <v>#N/A</v>
      </c>
    </row>
    <row r="5771" spans="14:34">
      <c r="N5771" s="14">
        <v>100889</v>
      </c>
      <c r="O5771">
        <v>11</v>
      </c>
      <c r="P5771">
        <v>100890</v>
      </c>
      <c r="Q5771">
        <v>12</v>
      </c>
      <c r="R5771">
        <v>100891</v>
      </c>
      <c r="S5771">
        <v>13</v>
      </c>
      <c r="T5771">
        <v>100890</v>
      </c>
      <c r="U5771">
        <v>14</v>
      </c>
      <c r="V5771">
        <v>100889</v>
      </c>
      <c r="W5771">
        <v>15</v>
      </c>
      <c r="X5771">
        <v>100890</v>
      </c>
      <c r="Y5771">
        <v>16</v>
      </c>
      <c r="Z5771">
        <v>100889</v>
      </c>
      <c r="AA5771">
        <v>17</v>
      </c>
      <c r="AB5771">
        <v>100890</v>
      </c>
      <c r="AC5771">
        <v>19</v>
      </c>
      <c r="AD5771">
        <v>100891</v>
      </c>
      <c r="AE5771">
        <v>20</v>
      </c>
      <c r="AF5771">
        <v>202961</v>
      </c>
      <c r="AG5771">
        <v>18</v>
      </c>
      <c r="AH5771" t="e">
        <f>VLOOKUP(AF5771,关卡难度线!B:H,11,0)</f>
        <v>#N/A</v>
      </c>
    </row>
    <row r="5772" spans="14:34">
      <c r="N5772" s="14">
        <v>100891</v>
      </c>
      <c r="O5772">
        <v>11</v>
      </c>
      <c r="P5772">
        <v>100890</v>
      </c>
      <c r="Q5772">
        <v>12</v>
      </c>
      <c r="R5772">
        <v>100891</v>
      </c>
      <c r="S5772">
        <v>13</v>
      </c>
      <c r="T5772">
        <v>100890</v>
      </c>
      <c r="U5772">
        <v>14</v>
      </c>
      <c r="V5772">
        <v>100890</v>
      </c>
      <c r="W5772">
        <v>15</v>
      </c>
      <c r="X5772">
        <v>100891</v>
      </c>
      <c r="Y5772">
        <v>16</v>
      </c>
      <c r="Z5772">
        <v>100891</v>
      </c>
      <c r="AA5772">
        <v>17</v>
      </c>
      <c r="AB5772">
        <v>100889</v>
      </c>
      <c r="AC5772">
        <v>19</v>
      </c>
      <c r="AD5772">
        <v>100891</v>
      </c>
      <c r="AE5772">
        <v>20</v>
      </c>
      <c r="AF5772">
        <v>202962</v>
      </c>
      <c r="AG5772">
        <v>18</v>
      </c>
      <c r="AH5772" t="e">
        <f>VLOOKUP(AF5772,关卡难度线!B:H,11,0)</f>
        <v>#N/A</v>
      </c>
    </row>
    <row r="5773" spans="14:34">
      <c r="N5773" s="14">
        <v>100891</v>
      </c>
      <c r="O5773">
        <v>11</v>
      </c>
      <c r="P5773">
        <v>100890</v>
      </c>
      <c r="Q5773">
        <v>12</v>
      </c>
      <c r="R5773">
        <v>100890</v>
      </c>
      <c r="S5773">
        <v>13</v>
      </c>
      <c r="T5773">
        <v>100891</v>
      </c>
      <c r="U5773">
        <v>14</v>
      </c>
      <c r="V5773">
        <v>100889</v>
      </c>
      <c r="W5773">
        <v>15</v>
      </c>
      <c r="X5773">
        <v>100890</v>
      </c>
      <c r="Y5773">
        <v>16</v>
      </c>
      <c r="Z5773">
        <v>100891</v>
      </c>
      <c r="AA5773">
        <v>17</v>
      </c>
      <c r="AB5773">
        <v>100889</v>
      </c>
      <c r="AC5773">
        <v>19</v>
      </c>
      <c r="AD5773">
        <v>100889</v>
      </c>
      <c r="AE5773">
        <v>20</v>
      </c>
      <c r="AF5773">
        <v>202963</v>
      </c>
      <c r="AG5773">
        <v>18</v>
      </c>
      <c r="AH5773" t="e">
        <f>VLOOKUP(AF5773,关卡难度线!B:H,11,0)</f>
        <v>#N/A</v>
      </c>
    </row>
    <row r="5774" spans="14:34">
      <c r="N5774" s="14">
        <v>100889</v>
      </c>
      <c r="O5774">
        <v>11</v>
      </c>
      <c r="P5774">
        <v>100891</v>
      </c>
      <c r="Q5774">
        <v>12</v>
      </c>
      <c r="R5774">
        <v>100889</v>
      </c>
      <c r="S5774">
        <v>13</v>
      </c>
      <c r="T5774">
        <v>100889</v>
      </c>
      <c r="U5774">
        <v>14</v>
      </c>
      <c r="V5774">
        <v>100889</v>
      </c>
      <c r="W5774">
        <v>15</v>
      </c>
      <c r="X5774">
        <v>100889</v>
      </c>
      <c r="Y5774">
        <v>16</v>
      </c>
      <c r="Z5774">
        <v>100890</v>
      </c>
      <c r="AA5774">
        <v>17</v>
      </c>
      <c r="AB5774">
        <v>100889</v>
      </c>
      <c r="AC5774">
        <v>19</v>
      </c>
      <c r="AD5774">
        <v>100889</v>
      </c>
      <c r="AE5774">
        <v>20</v>
      </c>
      <c r="AF5774">
        <v>202964</v>
      </c>
      <c r="AG5774">
        <v>18</v>
      </c>
      <c r="AH5774" t="e">
        <f>VLOOKUP(AF5774,关卡难度线!B:H,11,0)</f>
        <v>#N/A</v>
      </c>
    </row>
    <row r="5775" spans="14:34">
      <c r="N5775" s="14">
        <v>100890</v>
      </c>
      <c r="O5775">
        <v>11</v>
      </c>
      <c r="P5775">
        <v>100891</v>
      </c>
      <c r="Q5775">
        <v>12</v>
      </c>
      <c r="R5775">
        <v>100891</v>
      </c>
      <c r="S5775">
        <v>13</v>
      </c>
      <c r="T5775">
        <v>100889</v>
      </c>
      <c r="U5775">
        <v>14</v>
      </c>
      <c r="V5775">
        <v>100891</v>
      </c>
      <c r="W5775">
        <v>15</v>
      </c>
      <c r="X5775">
        <v>100889</v>
      </c>
      <c r="Y5775">
        <v>16</v>
      </c>
      <c r="Z5775">
        <v>100890</v>
      </c>
      <c r="AA5775">
        <v>17</v>
      </c>
      <c r="AB5775">
        <v>100891</v>
      </c>
      <c r="AC5775">
        <v>19</v>
      </c>
      <c r="AD5775">
        <v>100889</v>
      </c>
      <c r="AE5775">
        <v>20</v>
      </c>
      <c r="AF5775">
        <v>202965</v>
      </c>
      <c r="AG5775">
        <v>18</v>
      </c>
      <c r="AH5775" t="e">
        <f>VLOOKUP(AF5775,关卡难度线!B:H,11,0)</f>
        <v>#N/A</v>
      </c>
    </row>
    <row r="5776" spans="14:34">
      <c r="N5776" s="14">
        <v>100891</v>
      </c>
      <c r="O5776">
        <v>11</v>
      </c>
      <c r="P5776">
        <v>100891</v>
      </c>
      <c r="Q5776">
        <v>12</v>
      </c>
      <c r="R5776">
        <v>100889</v>
      </c>
      <c r="S5776">
        <v>13</v>
      </c>
      <c r="T5776">
        <v>100890</v>
      </c>
      <c r="U5776">
        <v>14</v>
      </c>
      <c r="V5776">
        <v>100891</v>
      </c>
      <c r="W5776">
        <v>15</v>
      </c>
      <c r="X5776">
        <v>100891</v>
      </c>
      <c r="Y5776">
        <v>16</v>
      </c>
      <c r="Z5776">
        <v>100890</v>
      </c>
      <c r="AA5776">
        <v>17</v>
      </c>
      <c r="AB5776">
        <v>100889</v>
      </c>
      <c r="AC5776">
        <v>19</v>
      </c>
      <c r="AD5776">
        <v>100890</v>
      </c>
      <c r="AE5776">
        <v>20</v>
      </c>
      <c r="AF5776">
        <v>202966</v>
      </c>
      <c r="AG5776">
        <v>18</v>
      </c>
      <c r="AH5776" t="e">
        <f>VLOOKUP(AF5776,关卡难度线!B:H,11,0)</f>
        <v>#N/A</v>
      </c>
    </row>
    <row r="5777" spans="14:34">
      <c r="N5777" s="14">
        <v>100889</v>
      </c>
      <c r="O5777">
        <v>11</v>
      </c>
      <c r="P5777">
        <v>100890</v>
      </c>
      <c r="Q5777">
        <v>12</v>
      </c>
      <c r="R5777">
        <v>100889</v>
      </c>
      <c r="S5777">
        <v>13</v>
      </c>
      <c r="T5777">
        <v>100889</v>
      </c>
      <c r="U5777">
        <v>14</v>
      </c>
      <c r="V5777">
        <v>100889</v>
      </c>
      <c r="W5777">
        <v>15</v>
      </c>
      <c r="X5777">
        <v>100889</v>
      </c>
      <c r="Y5777">
        <v>16</v>
      </c>
      <c r="Z5777">
        <v>100889</v>
      </c>
      <c r="AA5777">
        <v>17</v>
      </c>
      <c r="AB5777">
        <v>100890</v>
      </c>
      <c r="AC5777">
        <v>19</v>
      </c>
      <c r="AD5777">
        <v>100891</v>
      </c>
      <c r="AE5777">
        <v>20</v>
      </c>
      <c r="AF5777">
        <v>202967</v>
      </c>
      <c r="AG5777">
        <v>18</v>
      </c>
      <c r="AH5777" t="e">
        <f>VLOOKUP(AF5777,关卡难度线!B:H,11,0)</f>
        <v>#N/A</v>
      </c>
    </row>
    <row r="5778" spans="14:34">
      <c r="N5778" s="14">
        <v>100890</v>
      </c>
      <c r="O5778">
        <v>11</v>
      </c>
      <c r="P5778">
        <v>100890</v>
      </c>
      <c r="Q5778">
        <v>12</v>
      </c>
      <c r="R5778">
        <v>100890</v>
      </c>
      <c r="S5778">
        <v>13</v>
      </c>
      <c r="T5778">
        <v>100889</v>
      </c>
      <c r="U5778">
        <v>14</v>
      </c>
      <c r="V5778">
        <v>100890</v>
      </c>
      <c r="W5778">
        <v>15</v>
      </c>
      <c r="X5778">
        <v>100891</v>
      </c>
      <c r="Y5778">
        <v>16</v>
      </c>
      <c r="Z5778">
        <v>100890</v>
      </c>
      <c r="AA5778">
        <v>17</v>
      </c>
      <c r="AB5778">
        <v>100889</v>
      </c>
      <c r="AC5778">
        <v>19</v>
      </c>
      <c r="AD5778">
        <v>100889</v>
      </c>
      <c r="AE5778">
        <v>20</v>
      </c>
      <c r="AF5778">
        <v>202968</v>
      </c>
      <c r="AG5778">
        <v>18</v>
      </c>
      <c r="AH5778" t="e">
        <f>VLOOKUP(AF5778,关卡难度线!B:H,11,0)</f>
        <v>#N/A</v>
      </c>
    </row>
    <row r="5779" spans="14:34">
      <c r="N5779" s="14">
        <v>100890</v>
      </c>
      <c r="O5779">
        <v>11</v>
      </c>
      <c r="P5779">
        <v>100889</v>
      </c>
      <c r="Q5779">
        <v>12</v>
      </c>
      <c r="R5779">
        <v>100891</v>
      </c>
      <c r="S5779">
        <v>13</v>
      </c>
      <c r="T5779">
        <v>100890</v>
      </c>
      <c r="U5779">
        <v>14</v>
      </c>
      <c r="V5779">
        <v>100889</v>
      </c>
      <c r="W5779">
        <v>15</v>
      </c>
      <c r="X5779">
        <v>100890</v>
      </c>
      <c r="Y5779">
        <v>16</v>
      </c>
      <c r="Z5779">
        <v>100891</v>
      </c>
      <c r="AA5779">
        <v>17</v>
      </c>
      <c r="AB5779">
        <v>100889</v>
      </c>
      <c r="AC5779">
        <v>19</v>
      </c>
      <c r="AD5779">
        <v>100889</v>
      </c>
      <c r="AE5779">
        <v>20</v>
      </c>
      <c r="AF5779">
        <v>202969</v>
      </c>
      <c r="AG5779">
        <v>18</v>
      </c>
      <c r="AH5779" t="e">
        <f>VLOOKUP(AF5779,关卡难度线!B:H,11,0)</f>
        <v>#N/A</v>
      </c>
    </row>
    <row r="5780" spans="14:34">
      <c r="N5780" s="14">
        <v>100889</v>
      </c>
      <c r="O5780">
        <v>11</v>
      </c>
      <c r="P5780">
        <v>100891</v>
      </c>
      <c r="Q5780">
        <v>12</v>
      </c>
      <c r="R5780">
        <v>100890</v>
      </c>
      <c r="S5780">
        <v>13</v>
      </c>
      <c r="T5780">
        <v>100890</v>
      </c>
      <c r="U5780">
        <v>14</v>
      </c>
      <c r="V5780">
        <v>100889</v>
      </c>
      <c r="W5780">
        <v>15</v>
      </c>
      <c r="X5780">
        <v>100891</v>
      </c>
      <c r="Y5780">
        <v>16</v>
      </c>
      <c r="Z5780">
        <v>100889</v>
      </c>
      <c r="AA5780">
        <v>17</v>
      </c>
      <c r="AB5780">
        <v>100891</v>
      </c>
      <c r="AC5780">
        <v>19</v>
      </c>
      <c r="AD5780">
        <v>100891</v>
      </c>
      <c r="AE5780">
        <v>20</v>
      </c>
      <c r="AF5780">
        <v>202970</v>
      </c>
      <c r="AG5780">
        <v>18</v>
      </c>
      <c r="AH5780" t="e">
        <f>VLOOKUP(AF5780,关卡难度线!B:H,11,0)</f>
        <v>#N/A</v>
      </c>
    </row>
    <row r="5781" spans="14:34">
      <c r="N5781" s="14">
        <v>100894</v>
      </c>
      <c r="O5781">
        <v>11</v>
      </c>
      <c r="P5781">
        <v>100892</v>
      </c>
      <c r="Q5781">
        <v>12</v>
      </c>
      <c r="R5781">
        <v>100894</v>
      </c>
      <c r="S5781">
        <v>13</v>
      </c>
      <c r="T5781">
        <v>100892</v>
      </c>
      <c r="U5781">
        <v>14</v>
      </c>
      <c r="V5781">
        <v>100892</v>
      </c>
      <c r="W5781">
        <v>15</v>
      </c>
      <c r="X5781">
        <v>100893</v>
      </c>
      <c r="Y5781">
        <v>16</v>
      </c>
      <c r="Z5781">
        <v>100894</v>
      </c>
      <c r="AA5781">
        <v>17</v>
      </c>
      <c r="AB5781">
        <v>100892</v>
      </c>
      <c r="AC5781">
        <v>19</v>
      </c>
      <c r="AD5781">
        <v>100894</v>
      </c>
      <c r="AE5781">
        <v>20</v>
      </c>
      <c r="AF5781">
        <v>202971</v>
      </c>
      <c r="AG5781">
        <v>18</v>
      </c>
      <c r="AH5781" t="e">
        <f>VLOOKUP(AF5781,关卡难度线!B:H,11,0)</f>
        <v>#N/A</v>
      </c>
    </row>
    <row r="5782" spans="14:34">
      <c r="N5782" s="14">
        <v>100893</v>
      </c>
      <c r="O5782">
        <v>11</v>
      </c>
      <c r="P5782">
        <v>100892</v>
      </c>
      <c r="Q5782">
        <v>12</v>
      </c>
      <c r="R5782">
        <v>100892</v>
      </c>
      <c r="S5782">
        <v>13</v>
      </c>
      <c r="T5782">
        <v>100894</v>
      </c>
      <c r="U5782">
        <v>14</v>
      </c>
      <c r="V5782">
        <v>100892</v>
      </c>
      <c r="W5782">
        <v>15</v>
      </c>
      <c r="X5782">
        <v>100892</v>
      </c>
      <c r="Y5782">
        <v>16</v>
      </c>
      <c r="Z5782">
        <v>100892</v>
      </c>
      <c r="AA5782">
        <v>17</v>
      </c>
      <c r="AB5782">
        <v>100894</v>
      </c>
      <c r="AC5782">
        <v>19</v>
      </c>
      <c r="AD5782">
        <v>100892</v>
      </c>
      <c r="AE5782">
        <v>20</v>
      </c>
      <c r="AF5782">
        <v>202972</v>
      </c>
      <c r="AG5782">
        <v>18</v>
      </c>
      <c r="AH5782" t="e">
        <f>VLOOKUP(AF5782,关卡难度线!B:H,11,0)</f>
        <v>#N/A</v>
      </c>
    </row>
    <row r="5783" spans="14:34">
      <c r="N5783" s="14">
        <v>100894</v>
      </c>
      <c r="O5783">
        <v>11</v>
      </c>
      <c r="P5783">
        <v>100893</v>
      </c>
      <c r="Q5783">
        <v>12</v>
      </c>
      <c r="R5783">
        <v>100894</v>
      </c>
      <c r="S5783">
        <v>13</v>
      </c>
      <c r="T5783">
        <v>100894</v>
      </c>
      <c r="U5783">
        <v>14</v>
      </c>
      <c r="V5783">
        <v>100893</v>
      </c>
      <c r="W5783">
        <v>15</v>
      </c>
      <c r="X5783">
        <v>100894</v>
      </c>
      <c r="Y5783">
        <v>16</v>
      </c>
      <c r="Z5783">
        <v>100892</v>
      </c>
      <c r="AA5783">
        <v>17</v>
      </c>
      <c r="AB5783">
        <v>100894</v>
      </c>
      <c r="AC5783">
        <v>19</v>
      </c>
      <c r="AD5783">
        <v>100893</v>
      </c>
      <c r="AE5783">
        <v>20</v>
      </c>
      <c r="AF5783">
        <v>202973</v>
      </c>
      <c r="AG5783">
        <v>18</v>
      </c>
      <c r="AH5783" t="e">
        <f>VLOOKUP(AF5783,关卡难度线!B:H,11,0)</f>
        <v>#N/A</v>
      </c>
    </row>
    <row r="5784" spans="14:34">
      <c r="N5784" s="14">
        <v>100893</v>
      </c>
      <c r="O5784">
        <v>11</v>
      </c>
      <c r="P5784">
        <v>100892</v>
      </c>
      <c r="Q5784">
        <v>12</v>
      </c>
      <c r="R5784">
        <v>100892</v>
      </c>
      <c r="S5784">
        <v>13</v>
      </c>
      <c r="T5784">
        <v>100893</v>
      </c>
      <c r="U5784">
        <v>14</v>
      </c>
      <c r="V5784">
        <v>100892</v>
      </c>
      <c r="W5784">
        <v>15</v>
      </c>
      <c r="X5784">
        <v>100894</v>
      </c>
      <c r="Y5784">
        <v>16</v>
      </c>
      <c r="Z5784">
        <v>100894</v>
      </c>
      <c r="AA5784">
        <v>17</v>
      </c>
      <c r="AB5784">
        <v>100893</v>
      </c>
      <c r="AC5784">
        <v>19</v>
      </c>
      <c r="AD5784">
        <v>100892</v>
      </c>
      <c r="AE5784">
        <v>20</v>
      </c>
      <c r="AF5784">
        <v>202974</v>
      </c>
      <c r="AG5784">
        <v>18</v>
      </c>
      <c r="AH5784" t="e">
        <f>VLOOKUP(AF5784,关卡难度线!B:H,11,0)</f>
        <v>#N/A</v>
      </c>
    </row>
    <row r="5785" spans="14:34">
      <c r="N5785" s="14">
        <v>100893</v>
      </c>
      <c r="O5785">
        <v>11</v>
      </c>
      <c r="P5785">
        <v>100892</v>
      </c>
      <c r="Q5785">
        <v>12</v>
      </c>
      <c r="R5785">
        <v>100894</v>
      </c>
      <c r="S5785">
        <v>13</v>
      </c>
      <c r="T5785">
        <v>100894</v>
      </c>
      <c r="U5785">
        <v>14</v>
      </c>
      <c r="V5785">
        <v>100893</v>
      </c>
      <c r="W5785">
        <v>15</v>
      </c>
      <c r="X5785">
        <v>100893</v>
      </c>
      <c r="Y5785">
        <v>16</v>
      </c>
      <c r="Z5785">
        <v>100892</v>
      </c>
      <c r="AA5785">
        <v>17</v>
      </c>
      <c r="AB5785">
        <v>100893</v>
      </c>
      <c r="AC5785">
        <v>19</v>
      </c>
      <c r="AD5785">
        <v>100894</v>
      </c>
      <c r="AE5785">
        <v>20</v>
      </c>
      <c r="AF5785">
        <v>202975</v>
      </c>
      <c r="AG5785">
        <v>18</v>
      </c>
      <c r="AH5785" t="e">
        <f>VLOOKUP(AF5785,关卡难度线!B:H,11,0)</f>
        <v>#N/A</v>
      </c>
    </row>
    <row r="5786" spans="14:34">
      <c r="N5786" s="14">
        <v>100892</v>
      </c>
      <c r="O5786">
        <v>11</v>
      </c>
      <c r="P5786">
        <v>100893</v>
      </c>
      <c r="Q5786">
        <v>12</v>
      </c>
      <c r="R5786">
        <v>100893</v>
      </c>
      <c r="S5786">
        <v>13</v>
      </c>
      <c r="T5786">
        <v>100892</v>
      </c>
      <c r="U5786">
        <v>14</v>
      </c>
      <c r="V5786">
        <v>100892</v>
      </c>
      <c r="W5786">
        <v>15</v>
      </c>
      <c r="X5786">
        <v>100894</v>
      </c>
      <c r="Y5786">
        <v>16</v>
      </c>
      <c r="Z5786">
        <v>100893</v>
      </c>
      <c r="AA5786">
        <v>17</v>
      </c>
      <c r="AB5786">
        <v>100894</v>
      </c>
      <c r="AC5786">
        <v>19</v>
      </c>
      <c r="AD5786">
        <v>100894</v>
      </c>
      <c r="AE5786">
        <v>20</v>
      </c>
      <c r="AF5786">
        <v>202976</v>
      </c>
      <c r="AG5786">
        <v>18</v>
      </c>
      <c r="AH5786" t="e">
        <f>VLOOKUP(AF5786,关卡难度线!B:H,11,0)</f>
        <v>#N/A</v>
      </c>
    </row>
    <row r="5787" spans="14:34">
      <c r="N5787" s="14">
        <v>100892</v>
      </c>
      <c r="O5787">
        <v>11</v>
      </c>
      <c r="P5787">
        <v>100894</v>
      </c>
      <c r="Q5787">
        <v>12</v>
      </c>
      <c r="R5787">
        <v>100892</v>
      </c>
      <c r="S5787">
        <v>13</v>
      </c>
      <c r="T5787">
        <v>100893</v>
      </c>
      <c r="U5787">
        <v>14</v>
      </c>
      <c r="V5787">
        <v>100893</v>
      </c>
      <c r="W5787">
        <v>15</v>
      </c>
      <c r="X5787">
        <v>100894</v>
      </c>
      <c r="Y5787">
        <v>16</v>
      </c>
      <c r="Z5787">
        <v>100893</v>
      </c>
      <c r="AA5787">
        <v>17</v>
      </c>
      <c r="AB5787">
        <v>100894</v>
      </c>
      <c r="AC5787">
        <v>19</v>
      </c>
      <c r="AD5787">
        <v>100892</v>
      </c>
      <c r="AE5787">
        <v>20</v>
      </c>
      <c r="AF5787">
        <v>202977</v>
      </c>
      <c r="AG5787">
        <v>18</v>
      </c>
      <c r="AH5787" t="e">
        <f>VLOOKUP(AF5787,关卡难度线!B:H,11,0)</f>
        <v>#N/A</v>
      </c>
    </row>
    <row r="5788" spans="14:34">
      <c r="N5788" s="14">
        <v>100894</v>
      </c>
      <c r="O5788">
        <v>11</v>
      </c>
      <c r="P5788">
        <v>100892</v>
      </c>
      <c r="Q5788">
        <v>12</v>
      </c>
      <c r="R5788">
        <v>100892</v>
      </c>
      <c r="S5788">
        <v>13</v>
      </c>
      <c r="T5788">
        <v>100893</v>
      </c>
      <c r="U5788">
        <v>14</v>
      </c>
      <c r="V5788">
        <v>100894</v>
      </c>
      <c r="W5788">
        <v>15</v>
      </c>
      <c r="X5788">
        <v>100892</v>
      </c>
      <c r="Y5788">
        <v>16</v>
      </c>
      <c r="Z5788">
        <v>100892</v>
      </c>
      <c r="AA5788">
        <v>17</v>
      </c>
      <c r="AB5788">
        <v>100894</v>
      </c>
      <c r="AC5788">
        <v>19</v>
      </c>
      <c r="AD5788">
        <v>100894</v>
      </c>
      <c r="AE5788">
        <v>20</v>
      </c>
      <c r="AF5788">
        <v>202978</v>
      </c>
      <c r="AG5788">
        <v>18</v>
      </c>
      <c r="AH5788" t="e">
        <f>VLOOKUP(AF5788,关卡难度线!B:H,11,0)</f>
        <v>#N/A</v>
      </c>
    </row>
    <row r="5789" spans="14:34">
      <c r="N5789" s="14">
        <v>100894</v>
      </c>
      <c r="O5789">
        <v>11</v>
      </c>
      <c r="P5789">
        <v>100894</v>
      </c>
      <c r="Q5789">
        <v>12</v>
      </c>
      <c r="R5789">
        <v>100892</v>
      </c>
      <c r="S5789">
        <v>13</v>
      </c>
      <c r="T5789">
        <v>100894</v>
      </c>
      <c r="U5789">
        <v>14</v>
      </c>
      <c r="V5789">
        <v>100893</v>
      </c>
      <c r="W5789">
        <v>15</v>
      </c>
      <c r="X5789">
        <v>100893</v>
      </c>
      <c r="Y5789">
        <v>16</v>
      </c>
      <c r="Z5789">
        <v>100894</v>
      </c>
      <c r="AA5789">
        <v>17</v>
      </c>
      <c r="AB5789">
        <v>100894</v>
      </c>
      <c r="AC5789">
        <v>19</v>
      </c>
      <c r="AD5789">
        <v>100892</v>
      </c>
      <c r="AE5789">
        <v>20</v>
      </c>
      <c r="AF5789">
        <v>202979</v>
      </c>
      <c r="AG5789">
        <v>18</v>
      </c>
      <c r="AH5789" t="e">
        <f>VLOOKUP(AF5789,关卡难度线!B:H,11,0)</f>
        <v>#N/A</v>
      </c>
    </row>
    <row r="5790" spans="14:34">
      <c r="N5790" s="14">
        <v>100892</v>
      </c>
      <c r="O5790">
        <v>11</v>
      </c>
      <c r="P5790">
        <v>100893</v>
      </c>
      <c r="Q5790">
        <v>12</v>
      </c>
      <c r="R5790">
        <v>100892</v>
      </c>
      <c r="S5790">
        <v>13</v>
      </c>
      <c r="T5790">
        <v>100892</v>
      </c>
      <c r="U5790">
        <v>14</v>
      </c>
      <c r="V5790">
        <v>100893</v>
      </c>
      <c r="W5790">
        <v>15</v>
      </c>
      <c r="X5790">
        <v>100894</v>
      </c>
      <c r="Y5790">
        <v>16</v>
      </c>
      <c r="Z5790">
        <v>100894</v>
      </c>
      <c r="AA5790">
        <v>17</v>
      </c>
      <c r="AB5790">
        <v>100892</v>
      </c>
      <c r="AC5790">
        <v>19</v>
      </c>
      <c r="AD5790">
        <v>100893</v>
      </c>
      <c r="AE5790">
        <v>20</v>
      </c>
      <c r="AF5790">
        <v>202980</v>
      </c>
      <c r="AG5790">
        <v>18</v>
      </c>
      <c r="AH5790" t="e">
        <f>VLOOKUP(AF5790,关卡难度线!B:H,11,0)</f>
        <v>#N/A</v>
      </c>
    </row>
    <row r="5791" spans="14:34">
      <c r="N5791" s="14">
        <v>100897</v>
      </c>
      <c r="O5791">
        <v>11</v>
      </c>
      <c r="P5791">
        <v>100895</v>
      </c>
      <c r="Q5791">
        <v>12</v>
      </c>
      <c r="R5791">
        <v>100897</v>
      </c>
      <c r="S5791">
        <v>13</v>
      </c>
      <c r="T5791">
        <v>100895</v>
      </c>
      <c r="U5791">
        <v>14</v>
      </c>
      <c r="V5791">
        <v>100897</v>
      </c>
      <c r="W5791">
        <v>15</v>
      </c>
      <c r="X5791">
        <v>100896</v>
      </c>
      <c r="Y5791">
        <v>16</v>
      </c>
      <c r="Z5791">
        <v>100897</v>
      </c>
      <c r="AA5791">
        <v>17</v>
      </c>
      <c r="AB5791">
        <v>100895</v>
      </c>
      <c r="AC5791">
        <v>19</v>
      </c>
      <c r="AD5791">
        <v>100895</v>
      </c>
      <c r="AE5791">
        <v>20</v>
      </c>
      <c r="AF5791">
        <v>202981</v>
      </c>
      <c r="AG5791">
        <v>18</v>
      </c>
      <c r="AH5791" t="e">
        <f>VLOOKUP(AF5791,关卡难度线!B:H,11,0)</f>
        <v>#N/A</v>
      </c>
    </row>
    <row r="5792" spans="14:34">
      <c r="N5792" s="14">
        <v>100896</v>
      </c>
      <c r="O5792">
        <v>11</v>
      </c>
      <c r="P5792">
        <v>100896</v>
      </c>
      <c r="Q5792">
        <v>12</v>
      </c>
      <c r="R5792">
        <v>100895</v>
      </c>
      <c r="S5792">
        <v>13</v>
      </c>
      <c r="T5792">
        <v>100896</v>
      </c>
      <c r="U5792">
        <v>14</v>
      </c>
      <c r="V5792">
        <v>100897</v>
      </c>
      <c r="W5792">
        <v>15</v>
      </c>
      <c r="X5792">
        <v>100896</v>
      </c>
      <c r="Y5792">
        <v>16</v>
      </c>
      <c r="Z5792">
        <v>100896</v>
      </c>
      <c r="AA5792">
        <v>17</v>
      </c>
      <c r="AB5792">
        <v>100896</v>
      </c>
      <c r="AC5792">
        <v>19</v>
      </c>
      <c r="AD5792">
        <v>100896</v>
      </c>
      <c r="AE5792">
        <v>20</v>
      </c>
      <c r="AF5792">
        <v>202982</v>
      </c>
      <c r="AG5792">
        <v>18</v>
      </c>
      <c r="AH5792" t="e">
        <f>VLOOKUP(AF5792,关卡难度线!B:H,11,0)</f>
        <v>#N/A</v>
      </c>
    </row>
    <row r="5793" spans="14:34">
      <c r="N5793" s="14">
        <v>100895</v>
      </c>
      <c r="O5793">
        <v>11</v>
      </c>
      <c r="P5793">
        <v>100895</v>
      </c>
      <c r="Q5793">
        <v>12</v>
      </c>
      <c r="R5793">
        <v>100897</v>
      </c>
      <c r="S5793">
        <v>13</v>
      </c>
      <c r="T5793">
        <v>100895</v>
      </c>
      <c r="U5793">
        <v>14</v>
      </c>
      <c r="V5793">
        <v>100896</v>
      </c>
      <c r="W5793">
        <v>15</v>
      </c>
      <c r="X5793">
        <v>100897</v>
      </c>
      <c r="Y5793">
        <v>16</v>
      </c>
      <c r="Z5793">
        <v>100897</v>
      </c>
      <c r="AA5793">
        <v>17</v>
      </c>
      <c r="AB5793">
        <v>100895</v>
      </c>
      <c r="AC5793">
        <v>19</v>
      </c>
      <c r="AD5793">
        <v>100895</v>
      </c>
      <c r="AE5793">
        <v>20</v>
      </c>
      <c r="AF5793">
        <v>202983</v>
      </c>
      <c r="AG5793">
        <v>18</v>
      </c>
      <c r="AH5793" t="e">
        <f>VLOOKUP(AF5793,关卡难度线!B:H,11,0)</f>
        <v>#N/A</v>
      </c>
    </row>
    <row r="5794" spans="14:34">
      <c r="N5794" s="14">
        <v>100895</v>
      </c>
      <c r="O5794">
        <v>11</v>
      </c>
      <c r="P5794">
        <v>100897</v>
      </c>
      <c r="Q5794">
        <v>12</v>
      </c>
      <c r="R5794">
        <v>100897</v>
      </c>
      <c r="S5794">
        <v>13</v>
      </c>
      <c r="T5794">
        <v>100897</v>
      </c>
      <c r="U5794">
        <v>14</v>
      </c>
      <c r="V5794">
        <v>100897</v>
      </c>
      <c r="W5794">
        <v>15</v>
      </c>
      <c r="X5794">
        <v>100895</v>
      </c>
      <c r="Y5794">
        <v>16</v>
      </c>
      <c r="Z5794">
        <v>100895</v>
      </c>
      <c r="AA5794">
        <v>17</v>
      </c>
      <c r="AB5794">
        <v>100895</v>
      </c>
      <c r="AC5794">
        <v>19</v>
      </c>
      <c r="AD5794">
        <v>100896</v>
      </c>
      <c r="AE5794">
        <v>20</v>
      </c>
      <c r="AF5794">
        <v>202984</v>
      </c>
      <c r="AG5794">
        <v>18</v>
      </c>
      <c r="AH5794" t="e">
        <f>VLOOKUP(AF5794,关卡难度线!B:H,11,0)</f>
        <v>#N/A</v>
      </c>
    </row>
    <row r="5795" spans="14:34">
      <c r="N5795" s="14">
        <v>100896</v>
      </c>
      <c r="O5795">
        <v>11</v>
      </c>
      <c r="P5795">
        <v>100895</v>
      </c>
      <c r="Q5795">
        <v>12</v>
      </c>
      <c r="R5795">
        <v>100897</v>
      </c>
      <c r="S5795">
        <v>13</v>
      </c>
      <c r="T5795">
        <v>100895</v>
      </c>
      <c r="U5795">
        <v>14</v>
      </c>
      <c r="V5795">
        <v>100897</v>
      </c>
      <c r="W5795">
        <v>15</v>
      </c>
      <c r="X5795">
        <v>100896</v>
      </c>
      <c r="Y5795">
        <v>16</v>
      </c>
      <c r="Z5795">
        <v>100895</v>
      </c>
      <c r="AA5795">
        <v>17</v>
      </c>
      <c r="AB5795">
        <v>100895</v>
      </c>
      <c r="AC5795">
        <v>19</v>
      </c>
      <c r="AD5795">
        <v>100897</v>
      </c>
      <c r="AE5795">
        <v>20</v>
      </c>
      <c r="AF5795">
        <v>202985</v>
      </c>
      <c r="AG5795">
        <v>18</v>
      </c>
      <c r="AH5795" t="e">
        <f>VLOOKUP(AF5795,关卡难度线!B:H,11,0)</f>
        <v>#N/A</v>
      </c>
    </row>
    <row r="5796" spans="14:34">
      <c r="N5796" s="14">
        <v>100895</v>
      </c>
      <c r="O5796">
        <v>11</v>
      </c>
      <c r="P5796">
        <v>100896</v>
      </c>
      <c r="Q5796">
        <v>12</v>
      </c>
      <c r="R5796">
        <v>100897</v>
      </c>
      <c r="S5796">
        <v>13</v>
      </c>
      <c r="T5796">
        <v>100895</v>
      </c>
      <c r="U5796">
        <v>14</v>
      </c>
      <c r="V5796">
        <v>100897</v>
      </c>
      <c r="W5796">
        <v>15</v>
      </c>
      <c r="X5796">
        <v>100897</v>
      </c>
      <c r="Y5796">
        <v>16</v>
      </c>
      <c r="Z5796">
        <v>100896</v>
      </c>
      <c r="AA5796">
        <v>17</v>
      </c>
      <c r="AB5796">
        <v>100896</v>
      </c>
      <c r="AC5796">
        <v>19</v>
      </c>
      <c r="AD5796">
        <v>100897</v>
      </c>
      <c r="AE5796">
        <v>20</v>
      </c>
      <c r="AF5796">
        <v>202986</v>
      </c>
      <c r="AG5796">
        <v>18</v>
      </c>
      <c r="AH5796" t="e">
        <f>VLOOKUP(AF5796,关卡难度线!B:H,11,0)</f>
        <v>#N/A</v>
      </c>
    </row>
    <row r="5797" spans="14:34">
      <c r="N5797" s="14">
        <v>100897</v>
      </c>
      <c r="O5797">
        <v>11</v>
      </c>
      <c r="P5797">
        <v>100897</v>
      </c>
      <c r="Q5797">
        <v>12</v>
      </c>
      <c r="R5797">
        <v>100895</v>
      </c>
      <c r="S5797">
        <v>13</v>
      </c>
      <c r="T5797">
        <v>100895</v>
      </c>
      <c r="U5797">
        <v>14</v>
      </c>
      <c r="V5797">
        <v>100896</v>
      </c>
      <c r="W5797">
        <v>15</v>
      </c>
      <c r="X5797">
        <v>100896</v>
      </c>
      <c r="Y5797">
        <v>16</v>
      </c>
      <c r="Z5797">
        <v>100895</v>
      </c>
      <c r="AA5797">
        <v>17</v>
      </c>
      <c r="AB5797">
        <v>100897</v>
      </c>
      <c r="AC5797">
        <v>19</v>
      </c>
      <c r="AD5797">
        <v>100896</v>
      </c>
      <c r="AE5797">
        <v>20</v>
      </c>
      <c r="AF5797">
        <v>202987</v>
      </c>
      <c r="AG5797">
        <v>18</v>
      </c>
      <c r="AH5797" t="e">
        <f>VLOOKUP(AF5797,关卡难度线!B:H,11,0)</f>
        <v>#N/A</v>
      </c>
    </row>
    <row r="5798" spans="14:34">
      <c r="N5798" s="14">
        <v>100897</v>
      </c>
      <c r="O5798">
        <v>11</v>
      </c>
      <c r="P5798">
        <v>100896</v>
      </c>
      <c r="Q5798">
        <v>12</v>
      </c>
      <c r="R5798">
        <v>100897</v>
      </c>
      <c r="S5798">
        <v>13</v>
      </c>
      <c r="T5798">
        <v>100896</v>
      </c>
      <c r="U5798">
        <v>14</v>
      </c>
      <c r="V5798">
        <v>100895</v>
      </c>
      <c r="W5798">
        <v>15</v>
      </c>
      <c r="X5798">
        <v>100897</v>
      </c>
      <c r="Y5798">
        <v>16</v>
      </c>
      <c r="Z5798">
        <v>100897</v>
      </c>
      <c r="AA5798">
        <v>17</v>
      </c>
      <c r="AB5798">
        <v>100895</v>
      </c>
      <c r="AC5798">
        <v>19</v>
      </c>
      <c r="AD5798">
        <v>100895</v>
      </c>
      <c r="AE5798">
        <v>20</v>
      </c>
      <c r="AF5798">
        <v>202988</v>
      </c>
      <c r="AG5798">
        <v>18</v>
      </c>
      <c r="AH5798" t="e">
        <f>VLOOKUP(AF5798,关卡难度线!B:H,11,0)</f>
        <v>#N/A</v>
      </c>
    </row>
    <row r="5799" spans="14:34">
      <c r="N5799" s="14">
        <v>100896</v>
      </c>
      <c r="O5799">
        <v>11</v>
      </c>
      <c r="P5799">
        <v>100896</v>
      </c>
      <c r="Q5799">
        <v>12</v>
      </c>
      <c r="R5799">
        <v>100897</v>
      </c>
      <c r="S5799">
        <v>13</v>
      </c>
      <c r="T5799">
        <v>100897</v>
      </c>
      <c r="U5799">
        <v>14</v>
      </c>
      <c r="V5799">
        <v>100897</v>
      </c>
      <c r="W5799">
        <v>15</v>
      </c>
      <c r="X5799">
        <v>100896</v>
      </c>
      <c r="Y5799">
        <v>16</v>
      </c>
      <c r="Z5799">
        <v>100896</v>
      </c>
      <c r="AA5799">
        <v>17</v>
      </c>
      <c r="AB5799">
        <v>100896</v>
      </c>
      <c r="AC5799">
        <v>19</v>
      </c>
      <c r="AD5799">
        <v>100896</v>
      </c>
      <c r="AE5799">
        <v>20</v>
      </c>
      <c r="AF5799">
        <v>202989</v>
      </c>
      <c r="AG5799">
        <v>18</v>
      </c>
      <c r="AH5799" t="e">
        <f>VLOOKUP(AF5799,关卡难度线!B:H,11,0)</f>
        <v>#N/A</v>
      </c>
    </row>
    <row r="5800" spans="14:34">
      <c r="N5800" s="14">
        <v>100895</v>
      </c>
      <c r="O5800">
        <v>11</v>
      </c>
      <c r="P5800">
        <v>100895</v>
      </c>
      <c r="Q5800">
        <v>12</v>
      </c>
      <c r="R5800">
        <v>100896</v>
      </c>
      <c r="S5800">
        <v>13</v>
      </c>
      <c r="T5800">
        <v>100895</v>
      </c>
      <c r="U5800">
        <v>14</v>
      </c>
      <c r="V5800">
        <v>100896</v>
      </c>
      <c r="W5800">
        <v>15</v>
      </c>
      <c r="X5800">
        <v>100895</v>
      </c>
      <c r="Y5800">
        <v>16</v>
      </c>
      <c r="Z5800">
        <v>100895</v>
      </c>
      <c r="AA5800">
        <v>17</v>
      </c>
      <c r="AB5800">
        <v>100897</v>
      </c>
      <c r="AC5800">
        <v>19</v>
      </c>
      <c r="AD5800">
        <v>100895</v>
      </c>
      <c r="AE5800">
        <v>20</v>
      </c>
      <c r="AF5800">
        <v>202990</v>
      </c>
      <c r="AG5800">
        <v>18</v>
      </c>
      <c r="AH5800" t="e">
        <f>VLOOKUP(AF5800,关卡难度线!B:H,11,0)</f>
        <v>#N/A</v>
      </c>
    </row>
    <row r="5801" spans="14:34">
      <c r="N5801" s="14">
        <v>100899</v>
      </c>
      <c r="O5801">
        <v>11</v>
      </c>
      <c r="P5801">
        <v>100900</v>
      </c>
      <c r="Q5801">
        <v>12</v>
      </c>
      <c r="R5801">
        <v>100900</v>
      </c>
      <c r="S5801">
        <v>13</v>
      </c>
      <c r="T5801">
        <v>100899</v>
      </c>
      <c r="U5801">
        <v>14</v>
      </c>
      <c r="V5801">
        <v>100900</v>
      </c>
      <c r="W5801">
        <v>15</v>
      </c>
      <c r="X5801">
        <v>100900</v>
      </c>
      <c r="Y5801">
        <v>16</v>
      </c>
      <c r="Z5801">
        <v>100898</v>
      </c>
      <c r="AA5801">
        <v>17</v>
      </c>
      <c r="AB5801">
        <v>100900</v>
      </c>
      <c r="AC5801">
        <v>19</v>
      </c>
      <c r="AD5801">
        <v>100898</v>
      </c>
      <c r="AE5801">
        <v>20</v>
      </c>
      <c r="AF5801">
        <v>202991</v>
      </c>
      <c r="AG5801">
        <v>18</v>
      </c>
      <c r="AH5801" t="e">
        <f>VLOOKUP(AF5801,关卡难度线!B:H,11,0)</f>
        <v>#N/A</v>
      </c>
    </row>
    <row r="5802" spans="14:34">
      <c r="N5802" s="14">
        <v>100898</v>
      </c>
      <c r="O5802">
        <v>11</v>
      </c>
      <c r="P5802">
        <v>100899</v>
      </c>
      <c r="Q5802">
        <v>12</v>
      </c>
      <c r="R5802">
        <v>100899</v>
      </c>
      <c r="S5802">
        <v>13</v>
      </c>
      <c r="T5802">
        <v>100899</v>
      </c>
      <c r="U5802">
        <v>14</v>
      </c>
      <c r="V5802">
        <v>100899</v>
      </c>
      <c r="W5802">
        <v>15</v>
      </c>
      <c r="X5802">
        <v>100899</v>
      </c>
      <c r="Y5802">
        <v>16</v>
      </c>
      <c r="Z5802">
        <v>100900</v>
      </c>
      <c r="AA5802">
        <v>17</v>
      </c>
      <c r="AB5802">
        <v>100899</v>
      </c>
      <c r="AC5802">
        <v>19</v>
      </c>
      <c r="AD5802">
        <v>100899</v>
      </c>
      <c r="AE5802">
        <v>20</v>
      </c>
      <c r="AF5802">
        <v>202992</v>
      </c>
      <c r="AG5802">
        <v>18</v>
      </c>
      <c r="AH5802" t="e">
        <f>VLOOKUP(AF5802,关卡难度线!B:H,11,0)</f>
        <v>#N/A</v>
      </c>
    </row>
    <row r="5803" spans="14:34">
      <c r="N5803" s="14">
        <v>100900</v>
      </c>
      <c r="O5803">
        <v>11</v>
      </c>
      <c r="P5803">
        <v>100898</v>
      </c>
      <c r="Q5803">
        <v>12</v>
      </c>
      <c r="R5803">
        <v>100898</v>
      </c>
      <c r="S5803">
        <v>13</v>
      </c>
      <c r="T5803">
        <v>100898</v>
      </c>
      <c r="U5803">
        <v>14</v>
      </c>
      <c r="V5803">
        <v>100899</v>
      </c>
      <c r="W5803">
        <v>15</v>
      </c>
      <c r="X5803">
        <v>100900</v>
      </c>
      <c r="Y5803">
        <v>16</v>
      </c>
      <c r="Z5803">
        <v>100899</v>
      </c>
      <c r="AA5803">
        <v>17</v>
      </c>
      <c r="AB5803">
        <v>100898</v>
      </c>
      <c r="AC5803">
        <v>19</v>
      </c>
      <c r="AD5803">
        <v>100900</v>
      </c>
      <c r="AE5803">
        <v>20</v>
      </c>
      <c r="AF5803">
        <v>202993</v>
      </c>
      <c r="AG5803">
        <v>18</v>
      </c>
      <c r="AH5803" t="e">
        <f>VLOOKUP(AF5803,关卡难度线!B:H,11,0)</f>
        <v>#N/A</v>
      </c>
    </row>
    <row r="5804" spans="14:34">
      <c r="N5804" s="14">
        <v>100899</v>
      </c>
      <c r="O5804">
        <v>11</v>
      </c>
      <c r="P5804">
        <v>100899</v>
      </c>
      <c r="Q5804">
        <v>12</v>
      </c>
      <c r="R5804">
        <v>100900</v>
      </c>
      <c r="S5804">
        <v>13</v>
      </c>
      <c r="T5804">
        <v>100899</v>
      </c>
      <c r="U5804">
        <v>14</v>
      </c>
      <c r="V5804">
        <v>100900</v>
      </c>
      <c r="W5804">
        <v>15</v>
      </c>
      <c r="X5804">
        <v>100900</v>
      </c>
      <c r="Y5804">
        <v>16</v>
      </c>
      <c r="Z5804">
        <v>100899</v>
      </c>
      <c r="AA5804">
        <v>17</v>
      </c>
      <c r="AB5804">
        <v>100900</v>
      </c>
      <c r="AC5804">
        <v>19</v>
      </c>
      <c r="AD5804">
        <v>100899</v>
      </c>
      <c r="AE5804">
        <v>20</v>
      </c>
      <c r="AF5804">
        <v>202994</v>
      </c>
      <c r="AG5804">
        <v>18</v>
      </c>
      <c r="AH5804" t="e">
        <f>VLOOKUP(AF5804,关卡难度线!B:H,11,0)</f>
        <v>#N/A</v>
      </c>
    </row>
    <row r="5805" spans="14:34">
      <c r="N5805" s="14">
        <v>100900</v>
      </c>
      <c r="O5805">
        <v>11</v>
      </c>
      <c r="P5805">
        <v>100898</v>
      </c>
      <c r="Q5805">
        <v>12</v>
      </c>
      <c r="R5805">
        <v>100899</v>
      </c>
      <c r="S5805">
        <v>13</v>
      </c>
      <c r="T5805">
        <v>100898</v>
      </c>
      <c r="U5805">
        <v>14</v>
      </c>
      <c r="V5805">
        <v>100899</v>
      </c>
      <c r="W5805">
        <v>15</v>
      </c>
      <c r="X5805">
        <v>100898</v>
      </c>
      <c r="Y5805">
        <v>16</v>
      </c>
      <c r="Z5805">
        <v>100900</v>
      </c>
      <c r="AA5805">
        <v>17</v>
      </c>
      <c r="AB5805">
        <v>100900</v>
      </c>
      <c r="AC5805">
        <v>19</v>
      </c>
      <c r="AD5805">
        <v>100900</v>
      </c>
      <c r="AE5805">
        <v>20</v>
      </c>
      <c r="AF5805">
        <v>202995</v>
      </c>
      <c r="AG5805">
        <v>18</v>
      </c>
      <c r="AH5805" t="e">
        <f>VLOOKUP(AF5805,关卡难度线!B:H,11,0)</f>
        <v>#N/A</v>
      </c>
    </row>
    <row r="5806" spans="14:34">
      <c r="N5806" s="14">
        <v>100900</v>
      </c>
      <c r="O5806">
        <v>11</v>
      </c>
      <c r="P5806">
        <v>100898</v>
      </c>
      <c r="Q5806">
        <v>12</v>
      </c>
      <c r="R5806">
        <v>100898</v>
      </c>
      <c r="S5806">
        <v>13</v>
      </c>
      <c r="T5806">
        <v>100898</v>
      </c>
      <c r="U5806">
        <v>14</v>
      </c>
      <c r="V5806">
        <v>100900</v>
      </c>
      <c r="W5806">
        <v>15</v>
      </c>
      <c r="X5806">
        <v>100900</v>
      </c>
      <c r="Y5806">
        <v>16</v>
      </c>
      <c r="Z5806">
        <v>100900</v>
      </c>
      <c r="AA5806">
        <v>17</v>
      </c>
      <c r="AB5806">
        <v>100899</v>
      </c>
      <c r="AC5806">
        <v>19</v>
      </c>
      <c r="AD5806">
        <v>100900</v>
      </c>
      <c r="AE5806">
        <v>20</v>
      </c>
      <c r="AF5806">
        <v>202996</v>
      </c>
      <c r="AG5806">
        <v>18</v>
      </c>
      <c r="AH5806" t="e">
        <f>VLOOKUP(AF5806,关卡难度线!B:H,11,0)</f>
        <v>#N/A</v>
      </c>
    </row>
    <row r="5807" spans="14:34">
      <c r="N5807" s="14">
        <v>100899</v>
      </c>
      <c r="O5807">
        <v>11</v>
      </c>
      <c r="P5807">
        <v>100899</v>
      </c>
      <c r="Q5807">
        <v>12</v>
      </c>
      <c r="R5807">
        <v>100900</v>
      </c>
      <c r="S5807">
        <v>13</v>
      </c>
      <c r="T5807">
        <v>100899</v>
      </c>
      <c r="U5807">
        <v>14</v>
      </c>
      <c r="V5807">
        <v>100900</v>
      </c>
      <c r="W5807">
        <v>15</v>
      </c>
      <c r="X5807">
        <v>100900</v>
      </c>
      <c r="Y5807">
        <v>16</v>
      </c>
      <c r="Z5807">
        <v>100899</v>
      </c>
      <c r="AA5807">
        <v>17</v>
      </c>
      <c r="AB5807">
        <v>100900</v>
      </c>
      <c r="AC5807">
        <v>19</v>
      </c>
      <c r="AD5807">
        <v>100900</v>
      </c>
      <c r="AE5807">
        <v>20</v>
      </c>
      <c r="AF5807">
        <v>202997</v>
      </c>
      <c r="AG5807">
        <v>18</v>
      </c>
      <c r="AH5807" t="e">
        <f>VLOOKUP(AF5807,关卡难度线!B:H,11,0)</f>
        <v>#N/A</v>
      </c>
    </row>
    <row r="5808" spans="14:34">
      <c r="N5808" s="14">
        <v>100900</v>
      </c>
      <c r="O5808">
        <v>11</v>
      </c>
      <c r="P5808">
        <v>100900</v>
      </c>
      <c r="Q5808">
        <v>12</v>
      </c>
      <c r="R5808">
        <v>100900</v>
      </c>
      <c r="S5808">
        <v>13</v>
      </c>
      <c r="T5808">
        <v>100900</v>
      </c>
      <c r="U5808">
        <v>14</v>
      </c>
      <c r="V5808">
        <v>100900</v>
      </c>
      <c r="W5808">
        <v>15</v>
      </c>
      <c r="X5808">
        <v>100898</v>
      </c>
      <c r="Y5808">
        <v>16</v>
      </c>
      <c r="Z5808">
        <v>100899</v>
      </c>
      <c r="AA5808">
        <v>17</v>
      </c>
      <c r="AB5808">
        <v>100900</v>
      </c>
      <c r="AC5808">
        <v>19</v>
      </c>
      <c r="AD5808">
        <v>100898</v>
      </c>
      <c r="AE5808">
        <v>20</v>
      </c>
      <c r="AF5808">
        <v>202998</v>
      </c>
      <c r="AG5808">
        <v>18</v>
      </c>
      <c r="AH5808" t="e">
        <f>VLOOKUP(AF5808,关卡难度线!B:H,11,0)</f>
        <v>#N/A</v>
      </c>
    </row>
    <row r="5809" spans="14:34">
      <c r="N5809" s="14">
        <v>100900</v>
      </c>
      <c r="O5809">
        <v>11</v>
      </c>
      <c r="P5809">
        <v>100898</v>
      </c>
      <c r="Q5809">
        <v>12</v>
      </c>
      <c r="R5809">
        <v>100899</v>
      </c>
      <c r="S5809">
        <v>13</v>
      </c>
      <c r="T5809">
        <v>100898</v>
      </c>
      <c r="U5809">
        <v>14</v>
      </c>
      <c r="V5809">
        <v>100898</v>
      </c>
      <c r="W5809">
        <v>15</v>
      </c>
      <c r="X5809">
        <v>100899</v>
      </c>
      <c r="Y5809">
        <v>16</v>
      </c>
      <c r="Z5809">
        <v>100898</v>
      </c>
      <c r="AA5809">
        <v>17</v>
      </c>
      <c r="AB5809">
        <v>100898</v>
      </c>
      <c r="AC5809">
        <v>19</v>
      </c>
      <c r="AD5809">
        <v>100899</v>
      </c>
      <c r="AE5809">
        <v>20</v>
      </c>
      <c r="AF5809">
        <v>202999</v>
      </c>
      <c r="AG5809">
        <v>18</v>
      </c>
      <c r="AH5809" t="e">
        <f>VLOOKUP(AF5809,关卡难度线!B:H,11,0)</f>
        <v>#N/A</v>
      </c>
    </row>
    <row r="5810" spans="14:34">
      <c r="N5810" s="14">
        <v>100899</v>
      </c>
      <c r="O5810">
        <v>11</v>
      </c>
      <c r="P5810">
        <v>100900</v>
      </c>
      <c r="Q5810">
        <v>12</v>
      </c>
      <c r="R5810">
        <v>100899</v>
      </c>
      <c r="S5810">
        <v>13</v>
      </c>
      <c r="T5810">
        <v>100900</v>
      </c>
      <c r="U5810">
        <v>14</v>
      </c>
      <c r="V5810">
        <v>100898</v>
      </c>
      <c r="W5810">
        <v>15</v>
      </c>
      <c r="X5810">
        <v>100898</v>
      </c>
      <c r="Y5810">
        <v>16</v>
      </c>
      <c r="Z5810">
        <v>100900</v>
      </c>
      <c r="AA5810">
        <v>17</v>
      </c>
      <c r="AB5810">
        <v>100898</v>
      </c>
      <c r="AC5810">
        <v>19</v>
      </c>
      <c r="AD5810">
        <v>100900</v>
      </c>
      <c r="AE5810">
        <v>20</v>
      </c>
      <c r="AF5810">
        <v>203000</v>
      </c>
      <c r="AG5810">
        <v>18</v>
      </c>
      <c r="AH5810" t="e">
        <f>VLOOKUP(AF5810,关卡难度线!B:H,11,0)</f>
        <v>#N/A</v>
      </c>
    </row>
    <row r="5811" spans="14:34">
      <c r="N5811" s="14">
        <v>100901</v>
      </c>
      <c r="O5811">
        <v>11</v>
      </c>
      <c r="P5811">
        <v>100903</v>
      </c>
      <c r="Q5811">
        <v>12</v>
      </c>
      <c r="R5811">
        <v>100903</v>
      </c>
      <c r="S5811">
        <v>13</v>
      </c>
      <c r="T5811">
        <v>100901</v>
      </c>
      <c r="U5811">
        <v>14</v>
      </c>
      <c r="V5811">
        <v>100903</v>
      </c>
      <c r="W5811">
        <v>15</v>
      </c>
      <c r="X5811">
        <v>100902</v>
      </c>
      <c r="Y5811">
        <v>16</v>
      </c>
      <c r="Z5811">
        <v>100901</v>
      </c>
      <c r="AA5811">
        <v>17</v>
      </c>
      <c r="AB5811">
        <v>100901</v>
      </c>
      <c r="AC5811">
        <v>19</v>
      </c>
      <c r="AD5811">
        <v>100903</v>
      </c>
      <c r="AE5811">
        <v>20</v>
      </c>
      <c r="AF5811">
        <v>203001</v>
      </c>
      <c r="AG5811">
        <v>18</v>
      </c>
      <c r="AH5811" t="e">
        <f>VLOOKUP(AF5811,关卡难度线!B:H,11,0)</f>
        <v>#N/A</v>
      </c>
    </row>
    <row r="5812" spans="14:34">
      <c r="N5812" s="14">
        <v>100903</v>
      </c>
      <c r="O5812">
        <v>11</v>
      </c>
      <c r="P5812">
        <v>100902</v>
      </c>
      <c r="Q5812">
        <v>12</v>
      </c>
      <c r="R5812">
        <v>100901</v>
      </c>
      <c r="S5812">
        <v>13</v>
      </c>
      <c r="T5812">
        <v>100901</v>
      </c>
      <c r="U5812">
        <v>14</v>
      </c>
      <c r="V5812">
        <v>100901</v>
      </c>
      <c r="W5812">
        <v>15</v>
      </c>
      <c r="X5812">
        <v>100901</v>
      </c>
      <c r="Y5812">
        <v>16</v>
      </c>
      <c r="Z5812">
        <v>100903</v>
      </c>
      <c r="AA5812">
        <v>17</v>
      </c>
      <c r="AB5812">
        <v>100902</v>
      </c>
      <c r="AC5812">
        <v>19</v>
      </c>
      <c r="AD5812">
        <v>100903</v>
      </c>
      <c r="AE5812">
        <v>20</v>
      </c>
      <c r="AF5812">
        <v>203002</v>
      </c>
      <c r="AG5812">
        <v>18</v>
      </c>
      <c r="AH5812" t="e">
        <f>VLOOKUP(AF5812,关卡难度线!B:H,11,0)</f>
        <v>#N/A</v>
      </c>
    </row>
    <row r="5813" spans="14:34">
      <c r="N5813" s="14">
        <v>100901</v>
      </c>
      <c r="O5813">
        <v>11</v>
      </c>
      <c r="P5813">
        <v>100903</v>
      </c>
      <c r="Q5813">
        <v>12</v>
      </c>
      <c r="R5813">
        <v>100902</v>
      </c>
      <c r="S5813">
        <v>13</v>
      </c>
      <c r="T5813">
        <v>100903</v>
      </c>
      <c r="U5813">
        <v>14</v>
      </c>
      <c r="V5813">
        <v>100903</v>
      </c>
      <c r="W5813">
        <v>15</v>
      </c>
      <c r="X5813">
        <v>100901</v>
      </c>
      <c r="Y5813">
        <v>16</v>
      </c>
      <c r="Z5813">
        <v>100902</v>
      </c>
      <c r="AA5813">
        <v>17</v>
      </c>
      <c r="AB5813">
        <v>100901</v>
      </c>
      <c r="AC5813">
        <v>19</v>
      </c>
      <c r="AD5813">
        <v>100903</v>
      </c>
      <c r="AE5813">
        <v>20</v>
      </c>
      <c r="AF5813">
        <v>203003</v>
      </c>
      <c r="AG5813">
        <v>18</v>
      </c>
      <c r="AH5813" t="e">
        <f>VLOOKUP(AF5813,关卡难度线!B:H,11,0)</f>
        <v>#N/A</v>
      </c>
    </row>
    <row r="5814" spans="14:34">
      <c r="N5814" s="14">
        <v>100902</v>
      </c>
      <c r="O5814">
        <v>11</v>
      </c>
      <c r="P5814">
        <v>100902</v>
      </c>
      <c r="Q5814">
        <v>12</v>
      </c>
      <c r="R5814">
        <v>100903</v>
      </c>
      <c r="S5814">
        <v>13</v>
      </c>
      <c r="T5814">
        <v>100902</v>
      </c>
      <c r="U5814">
        <v>14</v>
      </c>
      <c r="V5814">
        <v>100901</v>
      </c>
      <c r="W5814">
        <v>15</v>
      </c>
      <c r="X5814">
        <v>100901</v>
      </c>
      <c r="Y5814">
        <v>16</v>
      </c>
      <c r="Z5814">
        <v>100901</v>
      </c>
      <c r="AA5814">
        <v>17</v>
      </c>
      <c r="AB5814">
        <v>100901</v>
      </c>
      <c r="AC5814">
        <v>19</v>
      </c>
      <c r="AD5814">
        <v>100902</v>
      </c>
      <c r="AE5814">
        <v>20</v>
      </c>
      <c r="AF5814">
        <v>203004</v>
      </c>
      <c r="AG5814">
        <v>18</v>
      </c>
      <c r="AH5814" t="e">
        <f>VLOOKUP(AF5814,关卡难度线!B:H,11,0)</f>
        <v>#N/A</v>
      </c>
    </row>
    <row r="5815" spans="14:34">
      <c r="N5815" s="14">
        <v>100901</v>
      </c>
      <c r="O5815">
        <v>11</v>
      </c>
      <c r="P5815">
        <v>100902</v>
      </c>
      <c r="Q5815">
        <v>12</v>
      </c>
      <c r="R5815">
        <v>100903</v>
      </c>
      <c r="S5815">
        <v>13</v>
      </c>
      <c r="T5815">
        <v>100903</v>
      </c>
      <c r="U5815">
        <v>14</v>
      </c>
      <c r="V5815">
        <v>100901</v>
      </c>
      <c r="W5815">
        <v>15</v>
      </c>
      <c r="X5815">
        <v>100901</v>
      </c>
      <c r="Y5815">
        <v>16</v>
      </c>
      <c r="Z5815">
        <v>100902</v>
      </c>
      <c r="AA5815">
        <v>17</v>
      </c>
      <c r="AB5815">
        <v>100903</v>
      </c>
      <c r="AC5815">
        <v>19</v>
      </c>
      <c r="AD5815">
        <v>100903</v>
      </c>
      <c r="AE5815">
        <v>20</v>
      </c>
      <c r="AF5815">
        <v>203005</v>
      </c>
      <c r="AG5815">
        <v>18</v>
      </c>
      <c r="AH5815" t="e">
        <f>VLOOKUP(AF5815,关卡难度线!B:H,11,0)</f>
        <v>#N/A</v>
      </c>
    </row>
    <row r="5816" spans="14:34">
      <c r="N5816" s="14">
        <v>100902</v>
      </c>
      <c r="O5816">
        <v>11</v>
      </c>
      <c r="P5816">
        <v>100901</v>
      </c>
      <c r="Q5816">
        <v>12</v>
      </c>
      <c r="R5816">
        <v>100902</v>
      </c>
      <c r="S5816">
        <v>13</v>
      </c>
      <c r="T5816">
        <v>100901</v>
      </c>
      <c r="U5816">
        <v>14</v>
      </c>
      <c r="V5816">
        <v>100901</v>
      </c>
      <c r="W5816">
        <v>15</v>
      </c>
      <c r="X5816">
        <v>100903</v>
      </c>
      <c r="Y5816">
        <v>16</v>
      </c>
      <c r="Z5816">
        <v>100902</v>
      </c>
      <c r="AA5816">
        <v>17</v>
      </c>
      <c r="AB5816">
        <v>100902</v>
      </c>
      <c r="AC5816">
        <v>19</v>
      </c>
      <c r="AD5816">
        <v>100903</v>
      </c>
      <c r="AE5816">
        <v>20</v>
      </c>
      <c r="AF5816">
        <v>203006</v>
      </c>
      <c r="AG5816">
        <v>18</v>
      </c>
      <c r="AH5816" t="e">
        <f>VLOOKUP(AF5816,关卡难度线!B:H,11,0)</f>
        <v>#N/A</v>
      </c>
    </row>
    <row r="5817" spans="14:34">
      <c r="N5817" s="14">
        <v>100903</v>
      </c>
      <c r="O5817">
        <v>11</v>
      </c>
      <c r="P5817">
        <v>100901</v>
      </c>
      <c r="Q5817">
        <v>12</v>
      </c>
      <c r="R5817">
        <v>100903</v>
      </c>
      <c r="S5817">
        <v>13</v>
      </c>
      <c r="T5817">
        <v>100903</v>
      </c>
      <c r="U5817">
        <v>14</v>
      </c>
      <c r="V5817">
        <v>100901</v>
      </c>
      <c r="W5817">
        <v>15</v>
      </c>
      <c r="X5817">
        <v>100903</v>
      </c>
      <c r="Y5817">
        <v>16</v>
      </c>
      <c r="Z5817">
        <v>100902</v>
      </c>
      <c r="AA5817">
        <v>17</v>
      </c>
      <c r="AB5817">
        <v>100902</v>
      </c>
      <c r="AC5817">
        <v>19</v>
      </c>
      <c r="AD5817">
        <v>100903</v>
      </c>
      <c r="AE5817">
        <v>20</v>
      </c>
      <c r="AF5817">
        <v>203007</v>
      </c>
      <c r="AG5817">
        <v>18</v>
      </c>
      <c r="AH5817" t="e">
        <f>VLOOKUP(AF5817,关卡难度线!B:H,11,0)</f>
        <v>#N/A</v>
      </c>
    </row>
    <row r="5818" spans="14:34">
      <c r="N5818" s="14">
        <v>100901</v>
      </c>
      <c r="O5818">
        <v>11</v>
      </c>
      <c r="P5818">
        <v>100902</v>
      </c>
      <c r="Q5818">
        <v>12</v>
      </c>
      <c r="R5818">
        <v>100901</v>
      </c>
      <c r="S5818">
        <v>13</v>
      </c>
      <c r="T5818">
        <v>100901</v>
      </c>
      <c r="U5818">
        <v>14</v>
      </c>
      <c r="V5818">
        <v>100901</v>
      </c>
      <c r="W5818">
        <v>15</v>
      </c>
      <c r="X5818">
        <v>100902</v>
      </c>
      <c r="Y5818">
        <v>16</v>
      </c>
      <c r="Z5818">
        <v>100902</v>
      </c>
      <c r="AA5818">
        <v>17</v>
      </c>
      <c r="AB5818">
        <v>100902</v>
      </c>
      <c r="AC5818">
        <v>19</v>
      </c>
      <c r="AD5818">
        <v>100901</v>
      </c>
      <c r="AE5818">
        <v>20</v>
      </c>
      <c r="AF5818">
        <v>203008</v>
      </c>
      <c r="AG5818">
        <v>18</v>
      </c>
      <c r="AH5818" t="e">
        <f>VLOOKUP(AF5818,关卡难度线!B:H,11,0)</f>
        <v>#N/A</v>
      </c>
    </row>
    <row r="5819" spans="14:34">
      <c r="N5819" s="14">
        <v>100902</v>
      </c>
      <c r="O5819">
        <v>11</v>
      </c>
      <c r="P5819">
        <v>100902</v>
      </c>
      <c r="Q5819">
        <v>12</v>
      </c>
      <c r="R5819">
        <v>100903</v>
      </c>
      <c r="S5819">
        <v>13</v>
      </c>
      <c r="T5819">
        <v>100903</v>
      </c>
      <c r="U5819">
        <v>14</v>
      </c>
      <c r="V5819">
        <v>100901</v>
      </c>
      <c r="W5819">
        <v>15</v>
      </c>
      <c r="X5819">
        <v>100902</v>
      </c>
      <c r="Y5819">
        <v>16</v>
      </c>
      <c r="Z5819">
        <v>100901</v>
      </c>
      <c r="AA5819">
        <v>17</v>
      </c>
      <c r="AB5819">
        <v>100903</v>
      </c>
      <c r="AC5819">
        <v>19</v>
      </c>
      <c r="AD5819">
        <v>100901</v>
      </c>
      <c r="AE5819">
        <v>20</v>
      </c>
      <c r="AF5819">
        <v>203009</v>
      </c>
      <c r="AG5819">
        <v>18</v>
      </c>
      <c r="AH5819" t="e">
        <f>VLOOKUP(AF5819,关卡难度线!B:H,11,0)</f>
        <v>#N/A</v>
      </c>
    </row>
    <row r="5820" spans="14:34">
      <c r="N5820" s="14">
        <v>100901</v>
      </c>
      <c r="O5820">
        <v>11</v>
      </c>
      <c r="P5820">
        <v>100901</v>
      </c>
      <c r="Q5820">
        <v>12</v>
      </c>
      <c r="R5820">
        <v>100903</v>
      </c>
      <c r="S5820">
        <v>13</v>
      </c>
      <c r="T5820">
        <v>100903</v>
      </c>
      <c r="U5820">
        <v>14</v>
      </c>
      <c r="V5820">
        <v>100902</v>
      </c>
      <c r="W5820">
        <v>15</v>
      </c>
      <c r="X5820">
        <v>100903</v>
      </c>
      <c r="Y5820">
        <v>16</v>
      </c>
      <c r="Z5820">
        <v>100902</v>
      </c>
      <c r="AA5820">
        <v>17</v>
      </c>
      <c r="AB5820">
        <v>100903</v>
      </c>
      <c r="AC5820">
        <v>19</v>
      </c>
      <c r="AD5820">
        <v>100902</v>
      </c>
      <c r="AE5820">
        <v>20</v>
      </c>
      <c r="AF5820">
        <v>203010</v>
      </c>
      <c r="AG5820">
        <v>18</v>
      </c>
      <c r="AH5820" t="e">
        <f>VLOOKUP(AF5820,关卡难度线!B:H,11,0)</f>
        <v>#N/A</v>
      </c>
    </row>
    <row r="5821" spans="14:34">
      <c r="N5821" s="14">
        <v>100906</v>
      </c>
      <c r="O5821">
        <v>11</v>
      </c>
      <c r="P5821">
        <v>100904</v>
      </c>
      <c r="Q5821">
        <v>12</v>
      </c>
      <c r="R5821">
        <v>100904</v>
      </c>
      <c r="S5821">
        <v>13</v>
      </c>
      <c r="T5821">
        <v>100906</v>
      </c>
      <c r="U5821">
        <v>14</v>
      </c>
      <c r="V5821">
        <v>100906</v>
      </c>
      <c r="W5821">
        <v>15</v>
      </c>
      <c r="X5821">
        <v>100905</v>
      </c>
      <c r="Y5821">
        <v>16</v>
      </c>
      <c r="Z5821">
        <v>100906</v>
      </c>
      <c r="AA5821">
        <v>17</v>
      </c>
      <c r="AB5821">
        <v>100904</v>
      </c>
      <c r="AC5821">
        <v>19</v>
      </c>
      <c r="AD5821">
        <v>100904</v>
      </c>
      <c r="AE5821">
        <v>20</v>
      </c>
      <c r="AF5821">
        <v>203011</v>
      </c>
      <c r="AG5821">
        <v>18</v>
      </c>
      <c r="AH5821" t="e">
        <f>VLOOKUP(AF5821,关卡难度线!B:H,11,0)</f>
        <v>#N/A</v>
      </c>
    </row>
    <row r="5822" spans="14:34">
      <c r="N5822" s="14">
        <v>100905</v>
      </c>
      <c r="O5822">
        <v>11</v>
      </c>
      <c r="P5822">
        <v>100906</v>
      </c>
      <c r="Q5822">
        <v>12</v>
      </c>
      <c r="R5822">
        <v>100906</v>
      </c>
      <c r="S5822">
        <v>13</v>
      </c>
      <c r="T5822">
        <v>100905</v>
      </c>
      <c r="U5822">
        <v>14</v>
      </c>
      <c r="V5822">
        <v>100906</v>
      </c>
      <c r="W5822">
        <v>15</v>
      </c>
      <c r="X5822">
        <v>100904</v>
      </c>
      <c r="Y5822">
        <v>16</v>
      </c>
      <c r="Z5822">
        <v>100906</v>
      </c>
      <c r="AA5822">
        <v>17</v>
      </c>
      <c r="AB5822">
        <v>100906</v>
      </c>
      <c r="AC5822">
        <v>19</v>
      </c>
      <c r="AD5822">
        <v>100906</v>
      </c>
      <c r="AE5822">
        <v>20</v>
      </c>
      <c r="AF5822">
        <v>203012</v>
      </c>
      <c r="AG5822">
        <v>18</v>
      </c>
      <c r="AH5822" t="e">
        <f>VLOOKUP(AF5822,关卡难度线!B:H,11,0)</f>
        <v>#N/A</v>
      </c>
    </row>
    <row r="5823" spans="14:34">
      <c r="N5823" s="14">
        <v>100905</v>
      </c>
      <c r="O5823">
        <v>11</v>
      </c>
      <c r="P5823">
        <v>100904</v>
      </c>
      <c r="Q5823">
        <v>12</v>
      </c>
      <c r="R5823">
        <v>100904</v>
      </c>
      <c r="S5823">
        <v>13</v>
      </c>
      <c r="T5823">
        <v>100906</v>
      </c>
      <c r="U5823">
        <v>14</v>
      </c>
      <c r="V5823">
        <v>100904</v>
      </c>
      <c r="W5823">
        <v>15</v>
      </c>
      <c r="X5823">
        <v>100904</v>
      </c>
      <c r="Y5823">
        <v>16</v>
      </c>
      <c r="Z5823">
        <v>100904</v>
      </c>
      <c r="AA5823">
        <v>17</v>
      </c>
      <c r="AB5823">
        <v>100904</v>
      </c>
      <c r="AC5823">
        <v>19</v>
      </c>
      <c r="AD5823">
        <v>100905</v>
      </c>
      <c r="AE5823">
        <v>20</v>
      </c>
      <c r="AF5823">
        <v>203013</v>
      </c>
      <c r="AG5823">
        <v>18</v>
      </c>
      <c r="AH5823" t="e">
        <f>VLOOKUP(AF5823,关卡难度线!B:H,11,0)</f>
        <v>#N/A</v>
      </c>
    </row>
    <row r="5824" spans="14:34">
      <c r="N5824" s="14">
        <v>100906</v>
      </c>
      <c r="O5824">
        <v>11</v>
      </c>
      <c r="P5824">
        <v>100905</v>
      </c>
      <c r="Q5824">
        <v>12</v>
      </c>
      <c r="R5824">
        <v>100906</v>
      </c>
      <c r="S5824">
        <v>13</v>
      </c>
      <c r="T5824">
        <v>100905</v>
      </c>
      <c r="U5824">
        <v>14</v>
      </c>
      <c r="V5824">
        <v>100905</v>
      </c>
      <c r="W5824">
        <v>15</v>
      </c>
      <c r="X5824">
        <v>100906</v>
      </c>
      <c r="Y5824">
        <v>16</v>
      </c>
      <c r="Z5824">
        <v>100905</v>
      </c>
      <c r="AA5824">
        <v>17</v>
      </c>
      <c r="AB5824">
        <v>100906</v>
      </c>
      <c r="AC5824">
        <v>19</v>
      </c>
      <c r="AD5824">
        <v>100904</v>
      </c>
      <c r="AE5824">
        <v>20</v>
      </c>
      <c r="AF5824">
        <v>203014</v>
      </c>
      <c r="AG5824">
        <v>18</v>
      </c>
      <c r="AH5824" t="e">
        <f>VLOOKUP(AF5824,关卡难度线!B:H,11,0)</f>
        <v>#N/A</v>
      </c>
    </row>
    <row r="5825" spans="14:34">
      <c r="N5825" s="14">
        <v>100904</v>
      </c>
      <c r="O5825">
        <v>11</v>
      </c>
      <c r="P5825">
        <v>100904</v>
      </c>
      <c r="Q5825">
        <v>12</v>
      </c>
      <c r="R5825">
        <v>100905</v>
      </c>
      <c r="S5825">
        <v>13</v>
      </c>
      <c r="T5825">
        <v>100906</v>
      </c>
      <c r="U5825">
        <v>14</v>
      </c>
      <c r="V5825">
        <v>100905</v>
      </c>
      <c r="W5825">
        <v>15</v>
      </c>
      <c r="X5825">
        <v>100906</v>
      </c>
      <c r="Y5825">
        <v>16</v>
      </c>
      <c r="Z5825">
        <v>100906</v>
      </c>
      <c r="AA5825">
        <v>17</v>
      </c>
      <c r="AB5825">
        <v>100905</v>
      </c>
      <c r="AC5825">
        <v>19</v>
      </c>
      <c r="AD5825">
        <v>100904</v>
      </c>
      <c r="AE5825">
        <v>20</v>
      </c>
      <c r="AF5825">
        <v>203015</v>
      </c>
      <c r="AG5825">
        <v>18</v>
      </c>
      <c r="AH5825" t="e">
        <f>VLOOKUP(AF5825,关卡难度线!B:H,11,0)</f>
        <v>#N/A</v>
      </c>
    </row>
    <row r="5826" spans="14:34">
      <c r="N5826" s="14">
        <v>100906</v>
      </c>
      <c r="O5826">
        <v>11</v>
      </c>
      <c r="P5826">
        <v>100905</v>
      </c>
      <c r="Q5826">
        <v>12</v>
      </c>
      <c r="R5826">
        <v>100904</v>
      </c>
      <c r="S5826">
        <v>13</v>
      </c>
      <c r="T5826">
        <v>100905</v>
      </c>
      <c r="U5826">
        <v>14</v>
      </c>
      <c r="V5826">
        <v>100904</v>
      </c>
      <c r="W5826">
        <v>15</v>
      </c>
      <c r="X5826">
        <v>100905</v>
      </c>
      <c r="Y5826">
        <v>16</v>
      </c>
      <c r="Z5826">
        <v>100906</v>
      </c>
      <c r="AA5826">
        <v>17</v>
      </c>
      <c r="AB5826">
        <v>100905</v>
      </c>
      <c r="AC5826">
        <v>19</v>
      </c>
      <c r="AD5826">
        <v>100905</v>
      </c>
      <c r="AE5826">
        <v>20</v>
      </c>
      <c r="AF5826">
        <v>203016</v>
      </c>
      <c r="AG5826">
        <v>18</v>
      </c>
      <c r="AH5826" t="e">
        <f>VLOOKUP(AF5826,关卡难度线!B:H,11,0)</f>
        <v>#N/A</v>
      </c>
    </row>
    <row r="5827" spans="14:34">
      <c r="N5827" s="14">
        <v>100904</v>
      </c>
      <c r="O5827">
        <v>11</v>
      </c>
      <c r="P5827">
        <v>100904</v>
      </c>
      <c r="Q5827">
        <v>12</v>
      </c>
      <c r="R5827">
        <v>100904</v>
      </c>
      <c r="S5827">
        <v>13</v>
      </c>
      <c r="T5827">
        <v>100904</v>
      </c>
      <c r="U5827">
        <v>14</v>
      </c>
      <c r="V5827">
        <v>100904</v>
      </c>
      <c r="W5827">
        <v>15</v>
      </c>
      <c r="X5827">
        <v>100905</v>
      </c>
      <c r="Y5827">
        <v>16</v>
      </c>
      <c r="Z5827">
        <v>100905</v>
      </c>
      <c r="AA5827">
        <v>17</v>
      </c>
      <c r="AB5827">
        <v>100904</v>
      </c>
      <c r="AC5827">
        <v>19</v>
      </c>
      <c r="AD5827">
        <v>100904</v>
      </c>
      <c r="AE5827">
        <v>20</v>
      </c>
      <c r="AF5827">
        <v>203017</v>
      </c>
      <c r="AG5827">
        <v>18</v>
      </c>
      <c r="AH5827" t="e">
        <f>VLOOKUP(AF5827,关卡难度线!B:H,11,0)</f>
        <v>#N/A</v>
      </c>
    </row>
    <row r="5828" spans="14:34">
      <c r="N5828" s="14">
        <v>100904</v>
      </c>
      <c r="O5828">
        <v>11</v>
      </c>
      <c r="P5828">
        <v>100905</v>
      </c>
      <c r="Q5828">
        <v>12</v>
      </c>
      <c r="R5828">
        <v>100906</v>
      </c>
      <c r="S5828">
        <v>13</v>
      </c>
      <c r="T5828">
        <v>100906</v>
      </c>
      <c r="U5828">
        <v>14</v>
      </c>
      <c r="V5828">
        <v>100904</v>
      </c>
      <c r="W5828">
        <v>15</v>
      </c>
      <c r="X5828">
        <v>100906</v>
      </c>
      <c r="Y5828">
        <v>16</v>
      </c>
      <c r="Z5828">
        <v>100904</v>
      </c>
      <c r="AA5828">
        <v>17</v>
      </c>
      <c r="AB5828">
        <v>100905</v>
      </c>
      <c r="AC5828">
        <v>19</v>
      </c>
      <c r="AD5828">
        <v>100906</v>
      </c>
      <c r="AE5828">
        <v>20</v>
      </c>
      <c r="AF5828">
        <v>203018</v>
      </c>
      <c r="AG5828">
        <v>18</v>
      </c>
      <c r="AH5828" t="e">
        <f>VLOOKUP(AF5828,关卡难度线!B:H,11,0)</f>
        <v>#N/A</v>
      </c>
    </row>
    <row r="5829" spans="14:34">
      <c r="N5829" s="14">
        <v>100904</v>
      </c>
      <c r="O5829">
        <v>11</v>
      </c>
      <c r="P5829">
        <v>100905</v>
      </c>
      <c r="Q5829">
        <v>12</v>
      </c>
      <c r="R5829">
        <v>100904</v>
      </c>
      <c r="S5829">
        <v>13</v>
      </c>
      <c r="T5829">
        <v>100906</v>
      </c>
      <c r="U5829">
        <v>14</v>
      </c>
      <c r="V5829">
        <v>100906</v>
      </c>
      <c r="W5829">
        <v>15</v>
      </c>
      <c r="X5829">
        <v>100906</v>
      </c>
      <c r="Y5829">
        <v>16</v>
      </c>
      <c r="Z5829">
        <v>100906</v>
      </c>
      <c r="AA5829">
        <v>17</v>
      </c>
      <c r="AB5829">
        <v>100906</v>
      </c>
      <c r="AC5829">
        <v>19</v>
      </c>
      <c r="AD5829">
        <v>100904</v>
      </c>
      <c r="AE5829">
        <v>20</v>
      </c>
      <c r="AF5829">
        <v>203019</v>
      </c>
      <c r="AG5829">
        <v>18</v>
      </c>
      <c r="AH5829" t="e">
        <f>VLOOKUP(AF5829,关卡难度线!B:H,11,0)</f>
        <v>#N/A</v>
      </c>
    </row>
    <row r="5830" spans="14:34">
      <c r="N5830" s="14">
        <v>100904</v>
      </c>
      <c r="O5830">
        <v>11</v>
      </c>
      <c r="P5830">
        <v>100904</v>
      </c>
      <c r="Q5830">
        <v>12</v>
      </c>
      <c r="R5830">
        <v>100904</v>
      </c>
      <c r="S5830">
        <v>13</v>
      </c>
      <c r="T5830">
        <v>100906</v>
      </c>
      <c r="U5830">
        <v>14</v>
      </c>
      <c r="V5830">
        <v>100904</v>
      </c>
      <c r="W5830">
        <v>15</v>
      </c>
      <c r="X5830">
        <v>100905</v>
      </c>
      <c r="Y5830">
        <v>16</v>
      </c>
      <c r="Z5830">
        <v>100905</v>
      </c>
      <c r="AA5830">
        <v>17</v>
      </c>
      <c r="AB5830">
        <v>100906</v>
      </c>
      <c r="AC5830">
        <v>19</v>
      </c>
      <c r="AD5830">
        <v>100906</v>
      </c>
      <c r="AE5830">
        <v>20</v>
      </c>
      <c r="AF5830">
        <v>203020</v>
      </c>
      <c r="AG5830">
        <v>18</v>
      </c>
      <c r="AH5830" t="e">
        <f>VLOOKUP(AF5830,关卡难度线!B:H,11,0)</f>
        <v>#N/A</v>
      </c>
    </row>
    <row r="5831" spans="14:34">
      <c r="N5831" s="14">
        <v>100908</v>
      </c>
      <c r="O5831">
        <v>11</v>
      </c>
      <c r="P5831">
        <v>100909</v>
      </c>
      <c r="Q5831">
        <v>12</v>
      </c>
      <c r="R5831">
        <v>100908</v>
      </c>
      <c r="S5831">
        <v>13</v>
      </c>
      <c r="T5831">
        <v>100909</v>
      </c>
      <c r="U5831">
        <v>14</v>
      </c>
      <c r="V5831">
        <v>100908</v>
      </c>
      <c r="W5831">
        <v>15</v>
      </c>
      <c r="X5831">
        <v>100907</v>
      </c>
      <c r="Y5831">
        <v>16</v>
      </c>
      <c r="Z5831">
        <v>100909</v>
      </c>
      <c r="AA5831">
        <v>17</v>
      </c>
      <c r="AB5831">
        <v>100909</v>
      </c>
      <c r="AC5831">
        <v>19</v>
      </c>
      <c r="AD5831">
        <v>100907</v>
      </c>
      <c r="AE5831">
        <v>20</v>
      </c>
      <c r="AF5831">
        <v>203021</v>
      </c>
      <c r="AG5831">
        <v>18</v>
      </c>
      <c r="AH5831" t="e">
        <f>VLOOKUP(AF5831,关卡难度线!B:H,11,0)</f>
        <v>#N/A</v>
      </c>
    </row>
    <row r="5832" spans="14:34">
      <c r="N5832" s="14">
        <v>100909</v>
      </c>
      <c r="O5832">
        <v>11</v>
      </c>
      <c r="P5832">
        <v>100908</v>
      </c>
      <c r="Q5832">
        <v>12</v>
      </c>
      <c r="R5832">
        <v>100907</v>
      </c>
      <c r="S5832">
        <v>13</v>
      </c>
      <c r="T5832">
        <v>100908</v>
      </c>
      <c r="U5832">
        <v>14</v>
      </c>
      <c r="V5832">
        <v>100909</v>
      </c>
      <c r="W5832">
        <v>15</v>
      </c>
      <c r="X5832">
        <v>100908</v>
      </c>
      <c r="Y5832">
        <v>16</v>
      </c>
      <c r="Z5832">
        <v>100907</v>
      </c>
      <c r="AA5832">
        <v>17</v>
      </c>
      <c r="AB5832">
        <v>100909</v>
      </c>
      <c r="AC5832">
        <v>19</v>
      </c>
      <c r="AD5832">
        <v>100908</v>
      </c>
      <c r="AE5832">
        <v>20</v>
      </c>
      <c r="AF5832">
        <v>203022</v>
      </c>
      <c r="AG5832">
        <v>18</v>
      </c>
      <c r="AH5832" t="e">
        <f>VLOOKUP(AF5832,关卡难度线!B:H,11,0)</f>
        <v>#N/A</v>
      </c>
    </row>
    <row r="5833" spans="14:34">
      <c r="N5833" s="14">
        <v>100907</v>
      </c>
      <c r="O5833">
        <v>11</v>
      </c>
      <c r="P5833">
        <v>100909</v>
      </c>
      <c r="Q5833">
        <v>12</v>
      </c>
      <c r="R5833">
        <v>100909</v>
      </c>
      <c r="S5833">
        <v>13</v>
      </c>
      <c r="T5833">
        <v>100908</v>
      </c>
      <c r="U5833">
        <v>14</v>
      </c>
      <c r="V5833">
        <v>100907</v>
      </c>
      <c r="W5833">
        <v>15</v>
      </c>
      <c r="X5833">
        <v>100909</v>
      </c>
      <c r="Y5833">
        <v>16</v>
      </c>
      <c r="Z5833">
        <v>100907</v>
      </c>
      <c r="AA5833">
        <v>17</v>
      </c>
      <c r="AB5833">
        <v>100907</v>
      </c>
      <c r="AC5833">
        <v>19</v>
      </c>
      <c r="AD5833">
        <v>100907</v>
      </c>
      <c r="AE5833">
        <v>20</v>
      </c>
      <c r="AF5833">
        <v>203023</v>
      </c>
      <c r="AG5833">
        <v>18</v>
      </c>
      <c r="AH5833" t="e">
        <f>VLOOKUP(AF5833,关卡难度线!B:H,11,0)</f>
        <v>#N/A</v>
      </c>
    </row>
    <row r="5834" spans="14:34">
      <c r="N5834" s="14">
        <v>100908</v>
      </c>
      <c r="O5834">
        <v>11</v>
      </c>
      <c r="P5834">
        <v>100907</v>
      </c>
      <c r="Q5834">
        <v>12</v>
      </c>
      <c r="R5834">
        <v>100907</v>
      </c>
      <c r="S5834">
        <v>13</v>
      </c>
      <c r="T5834">
        <v>100907</v>
      </c>
      <c r="U5834">
        <v>14</v>
      </c>
      <c r="V5834">
        <v>100907</v>
      </c>
      <c r="W5834">
        <v>15</v>
      </c>
      <c r="X5834">
        <v>100909</v>
      </c>
      <c r="Y5834">
        <v>16</v>
      </c>
      <c r="Z5834">
        <v>100907</v>
      </c>
      <c r="AA5834">
        <v>17</v>
      </c>
      <c r="AB5834">
        <v>100909</v>
      </c>
      <c r="AC5834">
        <v>19</v>
      </c>
      <c r="AD5834">
        <v>100909</v>
      </c>
      <c r="AE5834">
        <v>20</v>
      </c>
      <c r="AF5834">
        <v>203024</v>
      </c>
      <c r="AG5834">
        <v>18</v>
      </c>
      <c r="AH5834" t="e">
        <f>VLOOKUP(AF5834,关卡难度线!B:H,11,0)</f>
        <v>#N/A</v>
      </c>
    </row>
    <row r="5835" spans="14:34">
      <c r="N5835" s="14">
        <v>100909</v>
      </c>
      <c r="O5835">
        <v>11</v>
      </c>
      <c r="P5835">
        <v>100909</v>
      </c>
      <c r="Q5835">
        <v>12</v>
      </c>
      <c r="R5835">
        <v>100909</v>
      </c>
      <c r="S5835">
        <v>13</v>
      </c>
      <c r="T5835">
        <v>100907</v>
      </c>
      <c r="U5835">
        <v>14</v>
      </c>
      <c r="V5835">
        <v>100907</v>
      </c>
      <c r="W5835">
        <v>15</v>
      </c>
      <c r="X5835">
        <v>100909</v>
      </c>
      <c r="Y5835">
        <v>16</v>
      </c>
      <c r="Z5835">
        <v>100908</v>
      </c>
      <c r="AA5835">
        <v>17</v>
      </c>
      <c r="AB5835">
        <v>100908</v>
      </c>
      <c r="AC5835">
        <v>19</v>
      </c>
      <c r="AD5835">
        <v>100907</v>
      </c>
      <c r="AE5835">
        <v>20</v>
      </c>
      <c r="AF5835">
        <v>203025</v>
      </c>
      <c r="AG5835">
        <v>18</v>
      </c>
      <c r="AH5835" t="e">
        <f>VLOOKUP(AF5835,关卡难度线!B:H,11,0)</f>
        <v>#N/A</v>
      </c>
    </row>
    <row r="5836" spans="14:34">
      <c r="N5836" s="14">
        <v>100907</v>
      </c>
      <c r="O5836">
        <v>11</v>
      </c>
      <c r="P5836">
        <v>100909</v>
      </c>
      <c r="Q5836">
        <v>12</v>
      </c>
      <c r="R5836">
        <v>100908</v>
      </c>
      <c r="S5836">
        <v>13</v>
      </c>
      <c r="T5836">
        <v>100909</v>
      </c>
      <c r="U5836">
        <v>14</v>
      </c>
      <c r="V5836">
        <v>100907</v>
      </c>
      <c r="W5836">
        <v>15</v>
      </c>
      <c r="X5836">
        <v>100908</v>
      </c>
      <c r="Y5836">
        <v>16</v>
      </c>
      <c r="Z5836">
        <v>100908</v>
      </c>
      <c r="AA5836">
        <v>17</v>
      </c>
      <c r="AB5836">
        <v>100908</v>
      </c>
      <c r="AC5836">
        <v>19</v>
      </c>
      <c r="AD5836">
        <v>100908</v>
      </c>
      <c r="AE5836">
        <v>20</v>
      </c>
      <c r="AF5836">
        <v>203026</v>
      </c>
      <c r="AG5836">
        <v>18</v>
      </c>
      <c r="AH5836" t="e">
        <f>VLOOKUP(AF5836,关卡难度线!B:H,11,0)</f>
        <v>#N/A</v>
      </c>
    </row>
    <row r="5837" spans="14:34">
      <c r="N5837" s="14">
        <v>100908</v>
      </c>
      <c r="O5837">
        <v>11</v>
      </c>
      <c r="P5837">
        <v>100908</v>
      </c>
      <c r="Q5837">
        <v>12</v>
      </c>
      <c r="R5837">
        <v>100908</v>
      </c>
      <c r="S5837">
        <v>13</v>
      </c>
      <c r="T5837">
        <v>100908</v>
      </c>
      <c r="U5837">
        <v>14</v>
      </c>
      <c r="V5837">
        <v>100907</v>
      </c>
      <c r="W5837">
        <v>15</v>
      </c>
      <c r="X5837">
        <v>100907</v>
      </c>
      <c r="Y5837">
        <v>16</v>
      </c>
      <c r="Z5837">
        <v>100907</v>
      </c>
      <c r="AA5837">
        <v>17</v>
      </c>
      <c r="AB5837">
        <v>100909</v>
      </c>
      <c r="AC5837">
        <v>19</v>
      </c>
      <c r="AD5837">
        <v>100907</v>
      </c>
      <c r="AE5837">
        <v>20</v>
      </c>
      <c r="AF5837">
        <v>203027</v>
      </c>
      <c r="AG5837">
        <v>18</v>
      </c>
      <c r="AH5837" t="e">
        <f>VLOOKUP(AF5837,关卡难度线!B:H,11,0)</f>
        <v>#N/A</v>
      </c>
    </row>
    <row r="5838" spans="14:34">
      <c r="N5838" s="14">
        <v>100909</v>
      </c>
      <c r="O5838">
        <v>11</v>
      </c>
      <c r="P5838">
        <v>100908</v>
      </c>
      <c r="Q5838">
        <v>12</v>
      </c>
      <c r="R5838">
        <v>100908</v>
      </c>
      <c r="S5838">
        <v>13</v>
      </c>
      <c r="T5838">
        <v>100908</v>
      </c>
      <c r="U5838">
        <v>14</v>
      </c>
      <c r="V5838">
        <v>100908</v>
      </c>
      <c r="W5838">
        <v>15</v>
      </c>
      <c r="X5838">
        <v>100908</v>
      </c>
      <c r="Y5838">
        <v>16</v>
      </c>
      <c r="Z5838">
        <v>100908</v>
      </c>
      <c r="AA5838">
        <v>17</v>
      </c>
      <c r="AB5838">
        <v>100909</v>
      </c>
      <c r="AC5838">
        <v>19</v>
      </c>
      <c r="AD5838">
        <v>100909</v>
      </c>
      <c r="AE5838">
        <v>20</v>
      </c>
      <c r="AF5838">
        <v>203028</v>
      </c>
      <c r="AG5838">
        <v>18</v>
      </c>
      <c r="AH5838" t="e">
        <f>VLOOKUP(AF5838,关卡难度线!B:H,11,0)</f>
        <v>#N/A</v>
      </c>
    </row>
    <row r="5839" spans="14:34">
      <c r="N5839" s="14">
        <v>100908</v>
      </c>
      <c r="O5839">
        <v>11</v>
      </c>
      <c r="P5839">
        <v>100908</v>
      </c>
      <c r="Q5839">
        <v>12</v>
      </c>
      <c r="R5839">
        <v>100908</v>
      </c>
      <c r="S5839">
        <v>13</v>
      </c>
      <c r="T5839">
        <v>100907</v>
      </c>
      <c r="U5839">
        <v>14</v>
      </c>
      <c r="V5839">
        <v>100909</v>
      </c>
      <c r="W5839">
        <v>15</v>
      </c>
      <c r="X5839">
        <v>100907</v>
      </c>
      <c r="Y5839">
        <v>16</v>
      </c>
      <c r="Z5839">
        <v>100907</v>
      </c>
      <c r="AA5839">
        <v>17</v>
      </c>
      <c r="AB5839">
        <v>100909</v>
      </c>
      <c r="AC5839">
        <v>19</v>
      </c>
      <c r="AD5839">
        <v>100907</v>
      </c>
      <c r="AE5839">
        <v>20</v>
      </c>
      <c r="AF5839">
        <v>203029</v>
      </c>
      <c r="AG5839">
        <v>18</v>
      </c>
      <c r="AH5839" t="e">
        <f>VLOOKUP(AF5839,关卡难度线!B:H,11,0)</f>
        <v>#N/A</v>
      </c>
    </row>
    <row r="5840" spans="14:34">
      <c r="N5840" s="14">
        <v>100909</v>
      </c>
      <c r="O5840">
        <v>11</v>
      </c>
      <c r="P5840">
        <v>100909</v>
      </c>
      <c r="Q5840">
        <v>12</v>
      </c>
      <c r="R5840">
        <v>100907</v>
      </c>
      <c r="S5840">
        <v>13</v>
      </c>
      <c r="T5840">
        <v>100907</v>
      </c>
      <c r="U5840">
        <v>14</v>
      </c>
      <c r="V5840">
        <v>100909</v>
      </c>
      <c r="W5840">
        <v>15</v>
      </c>
      <c r="X5840">
        <v>100908</v>
      </c>
      <c r="Y5840">
        <v>16</v>
      </c>
      <c r="Z5840">
        <v>100909</v>
      </c>
      <c r="AA5840">
        <v>17</v>
      </c>
      <c r="AB5840">
        <v>100907</v>
      </c>
      <c r="AC5840">
        <v>19</v>
      </c>
      <c r="AD5840">
        <v>100909</v>
      </c>
      <c r="AE5840">
        <v>20</v>
      </c>
      <c r="AF5840">
        <v>203030</v>
      </c>
      <c r="AG5840">
        <v>18</v>
      </c>
      <c r="AH5840" t="e">
        <f>VLOOKUP(AF5840,关卡难度线!B:H,11,0)</f>
        <v>#N/A</v>
      </c>
    </row>
    <row r="5841" spans="14:34">
      <c r="N5841" s="14">
        <v>100911</v>
      </c>
      <c r="O5841">
        <v>11</v>
      </c>
      <c r="P5841">
        <v>100911</v>
      </c>
      <c r="Q5841">
        <v>12</v>
      </c>
      <c r="R5841">
        <v>100912</v>
      </c>
      <c r="S5841">
        <v>13</v>
      </c>
      <c r="T5841">
        <v>100910</v>
      </c>
      <c r="U5841">
        <v>14</v>
      </c>
      <c r="V5841">
        <v>100912</v>
      </c>
      <c r="W5841">
        <v>15</v>
      </c>
      <c r="X5841">
        <v>100911</v>
      </c>
      <c r="Y5841">
        <v>16</v>
      </c>
      <c r="Z5841">
        <v>100912</v>
      </c>
      <c r="AA5841">
        <v>17</v>
      </c>
      <c r="AB5841">
        <v>100911</v>
      </c>
      <c r="AC5841">
        <v>19</v>
      </c>
      <c r="AD5841">
        <v>100910</v>
      </c>
      <c r="AE5841">
        <v>20</v>
      </c>
      <c r="AF5841">
        <v>203031</v>
      </c>
      <c r="AG5841">
        <v>18</v>
      </c>
      <c r="AH5841" t="e">
        <f>VLOOKUP(AF5841,关卡难度线!B:H,11,0)</f>
        <v>#N/A</v>
      </c>
    </row>
    <row r="5842" spans="14:34">
      <c r="N5842" s="14">
        <v>100911</v>
      </c>
      <c r="O5842">
        <v>11</v>
      </c>
      <c r="P5842">
        <v>100910</v>
      </c>
      <c r="Q5842">
        <v>12</v>
      </c>
      <c r="R5842">
        <v>100911</v>
      </c>
      <c r="S5842">
        <v>13</v>
      </c>
      <c r="T5842">
        <v>100912</v>
      </c>
      <c r="U5842">
        <v>14</v>
      </c>
      <c r="V5842">
        <v>100910</v>
      </c>
      <c r="W5842">
        <v>15</v>
      </c>
      <c r="X5842">
        <v>100912</v>
      </c>
      <c r="Y5842">
        <v>16</v>
      </c>
      <c r="Z5842">
        <v>100910</v>
      </c>
      <c r="AA5842">
        <v>17</v>
      </c>
      <c r="AB5842">
        <v>100911</v>
      </c>
      <c r="AC5842">
        <v>19</v>
      </c>
      <c r="AD5842">
        <v>100911</v>
      </c>
      <c r="AE5842">
        <v>20</v>
      </c>
      <c r="AF5842">
        <v>203032</v>
      </c>
      <c r="AG5842">
        <v>18</v>
      </c>
      <c r="AH5842" t="e">
        <f>VLOOKUP(AF5842,关卡难度线!B:H,11,0)</f>
        <v>#N/A</v>
      </c>
    </row>
    <row r="5843" spans="14:34">
      <c r="N5843" s="14">
        <v>100912</v>
      </c>
      <c r="O5843">
        <v>11</v>
      </c>
      <c r="P5843">
        <v>100911</v>
      </c>
      <c r="Q5843">
        <v>12</v>
      </c>
      <c r="R5843">
        <v>100912</v>
      </c>
      <c r="S5843">
        <v>13</v>
      </c>
      <c r="T5843">
        <v>100911</v>
      </c>
      <c r="U5843">
        <v>14</v>
      </c>
      <c r="V5843">
        <v>100912</v>
      </c>
      <c r="W5843">
        <v>15</v>
      </c>
      <c r="X5843">
        <v>100912</v>
      </c>
      <c r="Y5843">
        <v>16</v>
      </c>
      <c r="Z5843">
        <v>100910</v>
      </c>
      <c r="AA5843">
        <v>17</v>
      </c>
      <c r="AB5843">
        <v>100910</v>
      </c>
      <c r="AC5843">
        <v>19</v>
      </c>
      <c r="AD5843">
        <v>100912</v>
      </c>
      <c r="AE5843">
        <v>20</v>
      </c>
      <c r="AF5843">
        <v>203033</v>
      </c>
      <c r="AG5843">
        <v>18</v>
      </c>
      <c r="AH5843" t="e">
        <f>VLOOKUP(AF5843,关卡难度线!B:H,11,0)</f>
        <v>#N/A</v>
      </c>
    </row>
    <row r="5844" spans="14:34">
      <c r="N5844" s="14">
        <v>100912</v>
      </c>
      <c r="O5844">
        <v>11</v>
      </c>
      <c r="P5844">
        <v>100910</v>
      </c>
      <c r="Q5844">
        <v>12</v>
      </c>
      <c r="R5844">
        <v>100912</v>
      </c>
      <c r="S5844">
        <v>13</v>
      </c>
      <c r="T5844">
        <v>100912</v>
      </c>
      <c r="U5844">
        <v>14</v>
      </c>
      <c r="V5844">
        <v>100910</v>
      </c>
      <c r="W5844">
        <v>15</v>
      </c>
      <c r="X5844">
        <v>100912</v>
      </c>
      <c r="Y5844">
        <v>16</v>
      </c>
      <c r="Z5844">
        <v>100911</v>
      </c>
      <c r="AA5844">
        <v>17</v>
      </c>
      <c r="AB5844">
        <v>100912</v>
      </c>
      <c r="AC5844">
        <v>19</v>
      </c>
      <c r="AD5844">
        <v>100911</v>
      </c>
      <c r="AE5844">
        <v>20</v>
      </c>
      <c r="AF5844">
        <v>203034</v>
      </c>
      <c r="AG5844">
        <v>18</v>
      </c>
      <c r="AH5844" t="e">
        <f>VLOOKUP(AF5844,关卡难度线!B:H,11,0)</f>
        <v>#N/A</v>
      </c>
    </row>
    <row r="5845" spans="14:34">
      <c r="N5845" s="14">
        <v>100911</v>
      </c>
      <c r="O5845">
        <v>11</v>
      </c>
      <c r="P5845">
        <v>100910</v>
      </c>
      <c r="Q5845">
        <v>12</v>
      </c>
      <c r="R5845">
        <v>100911</v>
      </c>
      <c r="S5845">
        <v>13</v>
      </c>
      <c r="T5845">
        <v>100910</v>
      </c>
      <c r="U5845">
        <v>14</v>
      </c>
      <c r="V5845">
        <v>100912</v>
      </c>
      <c r="W5845">
        <v>15</v>
      </c>
      <c r="X5845">
        <v>100912</v>
      </c>
      <c r="Y5845">
        <v>16</v>
      </c>
      <c r="Z5845">
        <v>100911</v>
      </c>
      <c r="AA5845">
        <v>17</v>
      </c>
      <c r="AB5845">
        <v>100912</v>
      </c>
      <c r="AC5845">
        <v>19</v>
      </c>
      <c r="AD5845">
        <v>100910</v>
      </c>
      <c r="AE5845">
        <v>20</v>
      </c>
      <c r="AF5845">
        <v>203035</v>
      </c>
      <c r="AG5845">
        <v>18</v>
      </c>
      <c r="AH5845" t="e">
        <f>VLOOKUP(AF5845,关卡难度线!B:H,11,0)</f>
        <v>#N/A</v>
      </c>
    </row>
    <row r="5846" spans="14:34">
      <c r="N5846" s="14">
        <v>100912</v>
      </c>
      <c r="O5846">
        <v>11</v>
      </c>
      <c r="P5846">
        <v>100911</v>
      </c>
      <c r="Q5846">
        <v>12</v>
      </c>
      <c r="R5846">
        <v>100912</v>
      </c>
      <c r="S5846">
        <v>13</v>
      </c>
      <c r="T5846">
        <v>100910</v>
      </c>
      <c r="U5846">
        <v>14</v>
      </c>
      <c r="V5846">
        <v>100911</v>
      </c>
      <c r="W5846">
        <v>15</v>
      </c>
      <c r="X5846">
        <v>100911</v>
      </c>
      <c r="Y5846">
        <v>16</v>
      </c>
      <c r="Z5846">
        <v>100912</v>
      </c>
      <c r="AA5846">
        <v>17</v>
      </c>
      <c r="AB5846">
        <v>100911</v>
      </c>
      <c r="AC5846">
        <v>19</v>
      </c>
      <c r="AD5846">
        <v>100910</v>
      </c>
      <c r="AE5846">
        <v>20</v>
      </c>
      <c r="AF5846">
        <v>203036</v>
      </c>
      <c r="AG5846">
        <v>18</v>
      </c>
      <c r="AH5846" t="e">
        <f>VLOOKUP(AF5846,关卡难度线!B:H,11,0)</f>
        <v>#N/A</v>
      </c>
    </row>
    <row r="5847" spans="14:34">
      <c r="N5847" s="14">
        <v>100912</v>
      </c>
      <c r="O5847">
        <v>11</v>
      </c>
      <c r="P5847">
        <v>100911</v>
      </c>
      <c r="Q5847">
        <v>12</v>
      </c>
      <c r="R5847">
        <v>100911</v>
      </c>
      <c r="S5847">
        <v>13</v>
      </c>
      <c r="T5847">
        <v>100912</v>
      </c>
      <c r="U5847">
        <v>14</v>
      </c>
      <c r="V5847">
        <v>100912</v>
      </c>
      <c r="W5847">
        <v>15</v>
      </c>
      <c r="X5847">
        <v>100912</v>
      </c>
      <c r="Y5847">
        <v>16</v>
      </c>
      <c r="Z5847">
        <v>100911</v>
      </c>
      <c r="AA5847">
        <v>17</v>
      </c>
      <c r="AB5847">
        <v>100912</v>
      </c>
      <c r="AC5847">
        <v>19</v>
      </c>
      <c r="AD5847">
        <v>100912</v>
      </c>
      <c r="AE5847">
        <v>20</v>
      </c>
      <c r="AF5847">
        <v>203037</v>
      </c>
      <c r="AG5847">
        <v>18</v>
      </c>
      <c r="AH5847" t="e">
        <f>VLOOKUP(AF5847,关卡难度线!B:H,11,0)</f>
        <v>#N/A</v>
      </c>
    </row>
    <row r="5848" spans="14:34">
      <c r="N5848" s="14">
        <v>100910</v>
      </c>
      <c r="O5848">
        <v>11</v>
      </c>
      <c r="P5848">
        <v>100911</v>
      </c>
      <c r="Q5848">
        <v>12</v>
      </c>
      <c r="R5848">
        <v>100912</v>
      </c>
      <c r="S5848">
        <v>13</v>
      </c>
      <c r="T5848">
        <v>100912</v>
      </c>
      <c r="U5848">
        <v>14</v>
      </c>
      <c r="V5848">
        <v>100912</v>
      </c>
      <c r="W5848">
        <v>15</v>
      </c>
      <c r="X5848">
        <v>100912</v>
      </c>
      <c r="Y5848">
        <v>16</v>
      </c>
      <c r="Z5848">
        <v>100910</v>
      </c>
      <c r="AA5848">
        <v>17</v>
      </c>
      <c r="AB5848">
        <v>100911</v>
      </c>
      <c r="AC5848">
        <v>19</v>
      </c>
      <c r="AD5848">
        <v>100910</v>
      </c>
      <c r="AE5848">
        <v>20</v>
      </c>
      <c r="AF5848">
        <v>203038</v>
      </c>
      <c r="AG5848">
        <v>18</v>
      </c>
      <c r="AH5848" t="e">
        <f>VLOOKUP(AF5848,关卡难度线!B:H,11,0)</f>
        <v>#N/A</v>
      </c>
    </row>
    <row r="5849" spans="14:34">
      <c r="N5849" s="14">
        <v>100910</v>
      </c>
      <c r="O5849">
        <v>11</v>
      </c>
      <c r="P5849">
        <v>100912</v>
      </c>
      <c r="Q5849">
        <v>12</v>
      </c>
      <c r="R5849">
        <v>100911</v>
      </c>
      <c r="S5849">
        <v>13</v>
      </c>
      <c r="T5849">
        <v>100911</v>
      </c>
      <c r="U5849">
        <v>14</v>
      </c>
      <c r="V5849">
        <v>100912</v>
      </c>
      <c r="W5849">
        <v>15</v>
      </c>
      <c r="X5849">
        <v>100911</v>
      </c>
      <c r="Y5849">
        <v>16</v>
      </c>
      <c r="Z5849">
        <v>100912</v>
      </c>
      <c r="AA5849">
        <v>17</v>
      </c>
      <c r="AB5849">
        <v>100912</v>
      </c>
      <c r="AC5849">
        <v>19</v>
      </c>
      <c r="AD5849">
        <v>100910</v>
      </c>
      <c r="AE5849">
        <v>20</v>
      </c>
      <c r="AF5849">
        <v>203039</v>
      </c>
      <c r="AG5849">
        <v>18</v>
      </c>
      <c r="AH5849" t="e">
        <f>VLOOKUP(AF5849,关卡难度线!B:H,11,0)</f>
        <v>#N/A</v>
      </c>
    </row>
    <row r="5850" spans="14:34">
      <c r="N5850" s="14">
        <v>100912</v>
      </c>
      <c r="O5850">
        <v>11</v>
      </c>
      <c r="P5850">
        <v>100911</v>
      </c>
      <c r="Q5850">
        <v>12</v>
      </c>
      <c r="R5850">
        <v>100912</v>
      </c>
      <c r="S5850">
        <v>13</v>
      </c>
      <c r="T5850">
        <v>100911</v>
      </c>
      <c r="U5850">
        <v>14</v>
      </c>
      <c r="V5850">
        <v>100912</v>
      </c>
      <c r="W5850">
        <v>15</v>
      </c>
      <c r="X5850">
        <v>100912</v>
      </c>
      <c r="Y5850">
        <v>16</v>
      </c>
      <c r="Z5850">
        <v>100910</v>
      </c>
      <c r="AA5850">
        <v>17</v>
      </c>
      <c r="AB5850">
        <v>100912</v>
      </c>
      <c r="AC5850">
        <v>19</v>
      </c>
      <c r="AD5850">
        <v>100911</v>
      </c>
      <c r="AE5850">
        <v>20</v>
      </c>
      <c r="AF5850">
        <v>203040</v>
      </c>
      <c r="AG5850">
        <v>18</v>
      </c>
      <c r="AH5850" t="e">
        <f>VLOOKUP(AF5850,关卡难度线!B:H,11,0)</f>
        <v>#N/A</v>
      </c>
    </row>
    <row r="5851" spans="14:34">
      <c r="N5851" s="14">
        <v>100913</v>
      </c>
      <c r="O5851">
        <v>11</v>
      </c>
      <c r="P5851">
        <v>100915</v>
      </c>
      <c r="Q5851">
        <v>12</v>
      </c>
      <c r="R5851">
        <v>100913</v>
      </c>
      <c r="S5851">
        <v>13</v>
      </c>
      <c r="T5851">
        <v>100913</v>
      </c>
      <c r="U5851">
        <v>14</v>
      </c>
      <c r="V5851">
        <v>100913</v>
      </c>
      <c r="W5851">
        <v>15</v>
      </c>
      <c r="X5851">
        <v>100915</v>
      </c>
      <c r="Y5851">
        <v>16</v>
      </c>
      <c r="Z5851">
        <v>100915</v>
      </c>
      <c r="AA5851">
        <v>17</v>
      </c>
      <c r="AB5851">
        <v>100914</v>
      </c>
      <c r="AC5851">
        <v>19</v>
      </c>
      <c r="AD5851">
        <v>100913</v>
      </c>
      <c r="AE5851">
        <v>20</v>
      </c>
      <c r="AF5851">
        <v>203041</v>
      </c>
      <c r="AG5851">
        <v>18</v>
      </c>
      <c r="AH5851" t="e">
        <f>VLOOKUP(AF5851,关卡难度线!B:H,11,0)</f>
        <v>#N/A</v>
      </c>
    </row>
    <row r="5852" spans="14:34">
      <c r="N5852" s="14">
        <v>100914</v>
      </c>
      <c r="O5852">
        <v>11</v>
      </c>
      <c r="P5852">
        <v>100914</v>
      </c>
      <c r="Q5852">
        <v>12</v>
      </c>
      <c r="R5852">
        <v>100915</v>
      </c>
      <c r="S5852">
        <v>13</v>
      </c>
      <c r="T5852">
        <v>100914</v>
      </c>
      <c r="U5852">
        <v>14</v>
      </c>
      <c r="V5852">
        <v>100913</v>
      </c>
      <c r="W5852">
        <v>15</v>
      </c>
      <c r="X5852">
        <v>100914</v>
      </c>
      <c r="Y5852">
        <v>16</v>
      </c>
      <c r="Z5852">
        <v>100913</v>
      </c>
      <c r="AA5852">
        <v>17</v>
      </c>
      <c r="AB5852">
        <v>100914</v>
      </c>
      <c r="AC5852">
        <v>19</v>
      </c>
      <c r="AD5852">
        <v>100914</v>
      </c>
      <c r="AE5852">
        <v>20</v>
      </c>
      <c r="AF5852">
        <v>203042</v>
      </c>
      <c r="AG5852">
        <v>18</v>
      </c>
      <c r="AH5852" t="e">
        <f>VLOOKUP(AF5852,关卡难度线!B:H,11,0)</f>
        <v>#N/A</v>
      </c>
    </row>
    <row r="5853" spans="14:34">
      <c r="N5853" s="14">
        <v>100915</v>
      </c>
      <c r="O5853">
        <v>11</v>
      </c>
      <c r="P5853">
        <v>100915</v>
      </c>
      <c r="Q5853">
        <v>12</v>
      </c>
      <c r="R5853">
        <v>100915</v>
      </c>
      <c r="S5853">
        <v>13</v>
      </c>
      <c r="T5853">
        <v>100915</v>
      </c>
      <c r="U5853">
        <v>14</v>
      </c>
      <c r="V5853">
        <v>100915</v>
      </c>
      <c r="W5853">
        <v>15</v>
      </c>
      <c r="X5853">
        <v>100913</v>
      </c>
      <c r="Y5853">
        <v>16</v>
      </c>
      <c r="Z5853">
        <v>100915</v>
      </c>
      <c r="AA5853">
        <v>17</v>
      </c>
      <c r="AB5853">
        <v>100915</v>
      </c>
      <c r="AC5853">
        <v>19</v>
      </c>
      <c r="AD5853">
        <v>100913</v>
      </c>
      <c r="AE5853">
        <v>20</v>
      </c>
      <c r="AF5853">
        <v>203043</v>
      </c>
      <c r="AG5853">
        <v>18</v>
      </c>
      <c r="AH5853" t="e">
        <f>VLOOKUP(AF5853,关卡难度线!B:H,11,0)</f>
        <v>#N/A</v>
      </c>
    </row>
    <row r="5854" spans="14:34">
      <c r="N5854" s="14">
        <v>100913</v>
      </c>
      <c r="O5854">
        <v>11</v>
      </c>
      <c r="P5854">
        <v>100914</v>
      </c>
      <c r="Q5854">
        <v>12</v>
      </c>
      <c r="R5854">
        <v>100915</v>
      </c>
      <c r="S5854">
        <v>13</v>
      </c>
      <c r="T5854">
        <v>100914</v>
      </c>
      <c r="U5854">
        <v>14</v>
      </c>
      <c r="V5854">
        <v>100915</v>
      </c>
      <c r="W5854">
        <v>15</v>
      </c>
      <c r="X5854">
        <v>100914</v>
      </c>
      <c r="Y5854">
        <v>16</v>
      </c>
      <c r="Z5854">
        <v>100915</v>
      </c>
      <c r="AA5854">
        <v>17</v>
      </c>
      <c r="AB5854">
        <v>100913</v>
      </c>
      <c r="AC5854">
        <v>19</v>
      </c>
      <c r="AD5854">
        <v>100913</v>
      </c>
      <c r="AE5854">
        <v>20</v>
      </c>
      <c r="AF5854">
        <v>203044</v>
      </c>
      <c r="AG5854">
        <v>18</v>
      </c>
      <c r="AH5854" t="e">
        <f>VLOOKUP(AF5854,关卡难度线!B:H,11,0)</f>
        <v>#N/A</v>
      </c>
    </row>
    <row r="5855" spans="14:34">
      <c r="N5855" s="14">
        <v>100913</v>
      </c>
      <c r="O5855">
        <v>11</v>
      </c>
      <c r="P5855">
        <v>100913</v>
      </c>
      <c r="Q5855">
        <v>12</v>
      </c>
      <c r="R5855">
        <v>100914</v>
      </c>
      <c r="S5855">
        <v>13</v>
      </c>
      <c r="T5855">
        <v>100913</v>
      </c>
      <c r="U5855">
        <v>14</v>
      </c>
      <c r="V5855">
        <v>100913</v>
      </c>
      <c r="W5855">
        <v>15</v>
      </c>
      <c r="X5855">
        <v>100915</v>
      </c>
      <c r="Y5855">
        <v>16</v>
      </c>
      <c r="Z5855">
        <v>100915</v>
      </c>
      <c r="AA5855">
        <v>17</v>
      </c>
      <c r="AB5855">
        <v>100914</v>
      </c>
      <c r="AC5855">
        <v>19</v>
      </c>
      <c r="AD5855">
        <v>100913</v>
      </c>
      <c r="AE5855">
        <v>20</v>
      </c>
      <c r="AF5855">
        <v>203045</v>
      </c>
      <c r="AG5855">
        <v>18</v>
      </c>
      <c r="AH5855" t="e">
        <f>VLOOKUP(AF5855,关卡难度线!B:H,11,0)</f>
        <v>#N/A</v>
      </c>
    </row>
    <row r="5856" spans="14:34">
      <c r="N5856" s="14">
        <v>100913</v>
      </c>
      <c r="O5856">
        <v>11</v>
      </c>
      <c r="P5856">
        <v>100915</v>
      </c>
      <c r="Q5856">
        <v>12</v>
      </c>
      <c r="R5856">
        <v>100914</v>
      </c>
      <c r="S5856">
        <v>13</v>
      </c>
      <c r="T5856">
        <v>100914</v>
      </c>
      <c r="U5856">
        <v>14</v>
      </c>
      <c r="V5856">
        <v>100913</v>
      </c>
      <c r="W5856">
        <v>15</v>
      </c>
      <c r="X5856">
        <v>100913</v>
      </c>
      <c r="Y5856">
        <v>16</v>
      </c>
      <c r="Z5856">
        <v>100915</v>
      </c>
      <c r="AA5856">
        <v>17</v>
      </c>
      <c r="AB5856">
        <v>100914</v>
      </c>
      <c r="AC5856">
        <v>19</v>
      </c>
      <c r="AD5856">
        <v>100914</v>
      </c>
      <c r="AE5856">
        <v>20</v>
      </c>
      <c r="AF5856">
        <v>203046</v>
      </c>
      <c r="AG5856">
        <v>18</v>
      </c>
      <c r="AH5856" t="e">
        <f>VLOOKUP(AF5856,关卡难度线!B:H,11,0)</f>
        <v>#N/A</v>
      </c>
    </row>
    <row r="5857" spans="14:34">
      <c r="N5857" s="14">
        <v>100913</v>
      </c>
      <c r="O5857">
        <v>11</v>
      </c>
      <c r="P5857">
        <v>100915</v>
      </c>
      <c r="Q5857">
        <v>12</v>
      </c>
      <c r="R5857">
        <v>100914</v>
      </c>
      <c r="S5857">
        <v>13</v>
      </c>
      <c r="T5857">
        <v>100913</v>
      </c>
      <c r="U5857">
        <v>14</v>
      </c>
      <c r="V5857">
        <v>100914</v>
      </c>
      <c r="W5857">
        <v>15</v>
      </c>
      <c r="X5857">
        <v>100913</v>
      </c>
      <c r="Y5857">
        <v>16</v>
      </c>
      <c r="Z5857">
        <v>100914</v>
      </c>
      <c r="AA5857">
        <v>17</v>
      </c>
      <c r="AB5857">
        <v>100915</v>
      </c>
      <c r="AC5857">
        <v>19</v>
      </c>
      <c r="AD5857">
        <v>100915</v>
      </c>
      <c r="AE5857">
        <v>20</v>
      </c>
      <c r="AF5857">
        <v>203047</v>
      </c>
      <c r="AG5857">
        <v>18</v>
      </c>
      <c r="AH5857" t="e">
        <f>VLOOKUP(AF5857,关卡难度线!B:H,11,0)</f>
        <v>#N/A</v>
      </c>
    </row>
    <row r="5858" spans="14:34">
      <c r="N5858" s="14">
        <v>100913</v>
      </c>
      <c r="O5858">
        <v>11</v>
      </c>
      <c r="P5858">
        <v>100914</v>
      </c>
      <c r="Q5858">
        <v>12</v>
      </c>
      <c r="R5858">
        <v>100915</v>
      </c>
      <c r="S5858">
        <v>13</v>
      </c>
      <c r="T5858">
        <v>100914</v>
      </c>
      <c r="U5858">
        <v>14</v>
      </c>
      <c r="V5858">
        <v>100913</v>
      </c>
      <c r="W5858">
        <v>15</v>
      </c>
      <c r="X5858">
        <v>100915</v>
      </c>
      <c r="Y5858">
        <v>16</v>
      </c>
      <c r="Z5858">
        <v>100914</v>
      </c>
      <c r="AA5858">
        <v>17</v>
      </c>
      <c r="AB5858">
        <v>100913</v>
      </c>
      <c r="AC5858">
        <v>19</v>
      </c>
      <c r="AD5858">
        <v>100915</v>
      </c>
      <c r="AE5858">
        <v>20</v>
      </c>
      <c r="AF5858">
        <v>203048</v>
      </c>
      <c r="AG5858">
        <v>18</v>
      </c>
      <c r="AH5858" t="e">
        <f>VLOOKUP(AF5858,关卡难度线!B:H,11,0)</f>
        <v>#N/A</v>
      </c>
    </row>
    <row r="5859" spans="14:34">
      <c r="N5859" s="14">
        <v>100915</v>
      </c>
      <c r="O5859">
        <v>11</v>
      </c>
      <c r="P5859">
        <v>100913</v>
      </c>
      <c r="Q5859">
        <v>12</v>
      </c>
      <c r="R5859">
        <v>100915</v>
      </c>
      <c r="S5859">
        <v>13</v>
      </c>
      <c r="T5859">
        <v>100915</v>
      </c>
      <c r="U5859">
        <v>14</v>
      </c>
      <c r="V5859">
        <v>100914</v>
      </c>
      <c r="W5859">
        <v>15</v>
      </c>
      <c r="X5859">
        <v>100913</v>
      </c>
      <c r="Y5859">
        <v>16</v>
      </c>
      <c r="Z5859">
        <v>100915</v>
      </c>
      <c r="AA5859">
        <v>17</v>
      </c>
      <c r="AB5859">
        <v>100915</v>
      </c>
      <c r="AC5859">
        <v>19</v>
      </c>
      <c r="AD5859">
        <v>100915</v>
      </c>
      <c r="AE5859">
        <v>20</v>
      </c>
      <c r="AF5859">
        <v>203049</v>
      </c>
      <c r="AG5859">
        <v>18</v>
      </c>
      <c r="AH5859" t="e">
        <f>VLOOKUP(AF5859,关卡难度线!B:H,11,0)</f>
        <v>#N/A</v>
      </c>
    </row>
    <row r="5860" spans="14:34">
      <c r="N5860" s="14">
        <v>100913</v>
      </c>
      <c r="O5860">
        <v>11</v>
      </c>
      <c r="P5860">
        <v>100915</v>
      </c>
      <c r="Q5860">
        <v>12</v>
      </c>
      <c r="R5860">
        <v>100915</v>
      </c>
      <c r="S5860">
        <v>13</v>
      </c>
      <c r="T5860">
        <v>100915</v>
      </c>
      <c r="U5860">
        <v>14</v>
      </c>
      <c r="V5860">
        <v>100913</v>
      </c>
      <c r="W5860">
        <v>15</v>
      </c>
      <c r="X5860">
        <v>100913</v>
      </c>
      <c r="Y5860">
        <v>16</v>
      </c>
      <c r="Z5860">
        <v>100915</v>
      </c>
      <c r="AA5860">
        <v>17</v>
      </c>
      <c r="AB5860">
        <v>100914</v>
      </c>
      <c r="AC5860">
        <v>19</v>
      </c>
      <c r="AD5860">
        <v>100915</v>
      </c>
      <c r="AE5860">
        <v>20</v>
      </c>
      <c r="AF5860">
        <v>203050</v>
      </c>
      <c r="AG5860">
        <v>18</v>
      </c>
      <c r="AH5860" t="e">
        <f>VLOOKUP(AF5860,关卡难度线!B:H,11,0)</f>
        <v>#N/A</v>
      </c>
    </row>
    <row r="5861" spans="14:34">
      <c r="N5861" s="14">
        <v>100916</v>
      </c>
      <c r="O5861">
        <v>11</v>
      </c>
      <c r="P5861">
        <v>100918</v>
      </c>
      <c r="Q5861">
        <v>12</v>
      </c>
      <c r="R5861">
        <v>100916</v>
      </c>
      <c r="S5861">
        <v>13</v>
      </c>
      <c r="T5861">
        <v>100917</v>
      </c>
      <c r="U5861">
        <v>14</v>
      </c>
      <c r="V5861">
        <v>100916</v>
      </c>
      <c r="W5861">
        <v>15</v>
      </c>
      <c r="X5861">
        <v>100916</v>
      </c>
      <c r="Y5861">
        <v>16</v>
      </c>
      <c r="Z5861">
        <v>100917</v>
      </c>
      <c r="AA5861">
        <v>17</v>
      </c>
      <c r="AB5861">
        <v>100916</v>
      </c>
      <c r="AC5861">
        <v>19</v>
      </c>
      <c r="AD5861">
        <v>100917</v>
      </c>
      <c r="AE5861">
        <v>20</v>
      </c>
      <c r="AF5861">
        <v>203051</v>
      </c>
      <c r="AG5861">
        <v>18</v>
      </c>
      <c r="AH5861" t="e">
        <f>VLOOKUP(AF5861,关卡难度线!B:H,11,0)</f>
        <v>#N/A</v>
      </c>
    </row>
    <row r="5862" spans="14:34">
      <c r="N5862" s="14">
        <v>100917</v>
      </c>
      <c r="O5862">
        <v>11</v>
      </c>
      <c r="P5862">
        <v>100916</v>
      </c>
      <c r="Q5862">
        <v>12</v>
      </c>
      <c r="R5862">
        <v>100917</v>
      </c>
      <c r="S5862">
        <v>13</v>
      </c>
      <c r="T5862">
        <v>100918</v>
      </c>
      <c r="U5862">
        <v>14</v>
      </c>
      <c r="V5862">
        <v>100916</v>
      </c>
      <c r="W5862">
        <v>15</v>
      </c>
      <c r="X5862">
        <v>100918</v>
      </c>
      <c r="Y5862">
        <v>16</v>
      </c>
      <c r="Z5862">
        <v>100916</v>
      </c>
      <c r="AA5862">
        <v>17</v>
      </c>
      <c r="AB5862">
        <v>100917</v>
      </c>
      <c r="AC5862">
        <v>19</v>
      </c>
      <c r="AD5862">
        <v>100917</v>
      </c>
      <c r="AE5862">
        <v>20</v>
      </c>
      <c r="AF5862">
        <v>203052</v>
      </c>
      <c r="AG5862">
        <v>18</v>
      </c>
      <c r="AH5862" t="e">
        <f>VLOOKUP(AF5862,关卡难度线!B:H,11,0)</f>
        <v>#N/A</v>
      </c>
    </row>
    <row r="5863" spans="14:34">
      <c r="N5863" s="14">
        <v>100916</v>
      </c>
      <c r="O5863">
        <v>11</v>
      </c>
      <c r="P5863">
        <v>100918</v>
      </c>
      <c r="Q5863">
        <v>12</v>
      </c>
      <c r="R5863">
        <v>100916</v>
      </c>
      <c r="S5863">
        <v>13</v>
      </c>
      <c r="T5863">
        <v>100916</v>
      </c>
      <c r="U5863">
        <v>14</v>
      </c>
      <c r="V5863">
        <v>100916</v>
      </c>
      <c r="W5863">
        <v>15</v>
      </c>
      <c r="X5863">
        <v>100916</v>
      </c>
      <c r="Y5863">
        <v>16</v>
      </c>
      <c r="Z5863">
        <v>100917</v>
      </c>
      <c r="AA5863">
        <v>17</v>
      </c>
      <c r="AB5863">
        <v>100918</v>
      </c>
      <c r="AC5863">
        <v>19</v>
      </c>
      <c r="AD5863">
        <v>100916</v>
      </c>
      <c r="AE5863">
        <v>20</v>
      </c>
      <c r="AF5863">
        <v>203053</v>
      </c>
      <c r="AG5863">
        <v>18</v>
      </c>
      <c r="AH5863" t="e">
        <f>VLOOKUP(AF5863,关卡难度线!B:H,11,0)</f>
        <v>#N/A</v>
      </c>
    </row>
    <row r="5864" spans="14:34">
      <c r="N5864" s="14">
        <v>100917</v>
      </c>
      <c r="O5864">
        <v>11</v>
      </c>
      <c r="P5864">
        <v>100917</v>
      </c>
      <c r="Q5864">
        <v>12</v>
      </c>
      <c r="R5864">
        <v>100917</v>
      </c>
      <c r="S5864">
        <v>13</v>
      </c>
      <c r="T5864">
        <v>100918</v>
      </c>
      <c r="U5864">
        <v>14</v>
      </c>
      <c r="V5864">
        <v>100916</v>
      </c>
      <c r="W5864">
        <v>15</v>
      </c>
      <c r="X5864">
        <v>100916</v>
      </c>
      <c r="Y5864">
        <v>16</v>
      </c>
      <c r="Z5864">
        <v>100917</v>
      </c>
      <c r="AA5864">
        <v>17</v>
      </c>
      <c r="AB5864">
        <v>100916</v>
      </c>
      <c r="AC5864">
        <v>19</v>
      </c>
      <c r="AD5864">
        <v>100918</v>
      </c>
      <c r="AE5864">
        <v>20</v>
      </c>
      <c r="AF5864">
        <v>203054</v>
      </c>
      <c r="AG5864">
        <v>18</v>
      </c>
      <c r="AH5864" t="e">
        <f>VLOOKUP(AF5864,关卡难度线!B:H,11,0)</f>
        <v>#N/A</v>
      </c>
    </row>
    <row r="5865" spans="14:34">
      <c r="N5865" s="14">
        <v>100916</v>
      </c>
      <c r="O5865">
        <v>11</v>
      </c>
      <c r="P5865">
        <v>100917</v>
      </c>
      <c r="Q5865">
        <v>12</v>
      </c>
      <c r="R5865">
        <v>100917</v>
      </c>
      <c r="S5865">
        <v>13</v>
      </c>
      <c r="T5865">
        <v>100918</v>
      </c>
      <c r="U5865">
        <v>14</v>
      </c>
      <c r="V5865">
        <v>100918</v>
      </c>
      <c r="W5865">
        <v>15</v>
      </c>
      <c r="X5865">
        <v>100916</v>
      </c>
      <c r="Y5865">
        <v>16</v>
      </c>
      <c r="Z5865">
        <v>100917</v>
      </c>
      <c r="AA5865">
        <v>17</v>
      </c>
      <c r="AB5865">
        <v>100916</v>
      </c>
      <c r="AC5865">
        <v>19</v>
      </c>
      <c r="AD5865">
        <v>100916</v>
      </c>
      <c r="AE5865">
        <v>20</v>
      </c>
      <c r="AF5865">
        <v>203055</v>
      </c>
      <c r="AG5865">
        <v>18</v>
      </c>
      <c r="AH5865" t="e">
        <f>VLOOKUP(AF5865,关卡难度线!B:H,11,0)</f>
        <v>#N/A</v>
      </c>
    </row>
    <row r="5866" spans="14:34">
      <c r="N5866" s="14">
        <v>100917</v>
      </c>
      <c r="O5866">
        <v>11</v>
      </c>
      <c r="P5866">
        <v>100917</v>
      </c>
      <c r="Q5866">
        <v>12</v>
      </c>
      <c r="R5866">
        <v>100918</v>
      </c>
      <c r="S5866">
        <v>13</v>
      </c>
      <c r="T5866">
        <v>100917</v>
      </c>
      <c r="U5866">
        <v>14</v>
      </c>
      <c r="V5866">
        <v>100916</v>
      </c>
      <c r="W5866">
        <v>15</v>
      </c>
      <c r="X5866">
        <v>100918</v>
      </c>
      <c r="Y5866">
        <v>16</v>
      </c>
      <c r="Z5866">
        <v>100916</v>
      </c>
      <c r="AA5866">
        <v>17</v>
      </c>
      <c r="AB5866">
        <v>100916</v>
      </c>
      <c r="AC5866">
        <v>19</v>
      </c>
      <c r="AD5866">
        <v>100917</v>
      </c>
      <c r="AE5866">
        <v>20</v>
      </c>
      <c r="AF5866">
        <v>203056</v>
      </c>
      <c r="AG5866">
        <v>18</v>
      </c>
      <c r="AH5866" t="e">
        <f>VLOOKUP(AF5866,关卡难度线!B:H,11,0)</f>
        <v>#N/A</v>
      </c>
    </row>
    <row r="5867" spans="14:34">
      <c r="N5867" s="14">
        <v>100917</v>
      </c>
      <c r="O5867">
        <v>11</v>
      </c>
      <c r="P5867">
        <v>100917</v>
      </c>
      <c r="Q5867">
        <v>12</v>
      </c>
      <c r="R5867">
        <v>100917</v>
      </c>
      <c r="S5867">
        <v>13</v>
      </c>
      <c r="T5867">
        <v>100918</v>
      </c>
      <c r="U5867">
        <v>14</v>
      </c>
      <c r="V5867">
        <v>100916</v>
      </c>
      <c r="W5867">
        <v>15</v>
      </c>
      <c r="X5867">
        <v>100918</v>
      </c>
      <c r="Y5867">
        <v>16</v>
      </c>
      <c r="Z5867">
        <v>100918</v>
      </c>
      <c r="AA5867">
        <v>17</v>
      </c>
      <c r="AB5867">
        <v>100918</v>
      </c>
      <c r="AC5867">
        <v>19</v>
      </c>
      <c r="AD5867">
        <v>100916</v>
      </c>
      <c r="AE5867">
        <v>20</v>
      </c>
      <c r="AF5867">
        <v>203057</v>
      </c>
      <c r="AG5867">
        <v>18</v>
      </c>
      <c r="AH5867" t="e">
        <f>VLOOKUP(AF5867,关卡难度线!B:H,11,0)</f>
        <v>#N/A</v>
      </c>
    </row>
    <row r="5868" spans="14:34">
      <c r="N5868" s="14">
        <v>100918</v>
      </c>
      <c r="O5868">
        <v>11</v>
      </c>
      <c r="P5868">
        <v>100918</v>
      </c>
      <c r="Q5868">
        <v>12</v>
      </c>
      <c r="R5868">
        <v>100918</v>
      </c>
      <c r="S5868">
        <v>13</v>
      </c>
      <c r="T5868">
        <v>100917</v>
      </c>
      <c r="U5868">
        <v>14</v>
      </c>
      <c r="V5868">
        <v>100918</v>
      </c>
      <c r="W5868">
        <v>15</v>
      </c>
      <c r="X5868">
        <v>100918</v>
      </c>
      <c r="Y5868">
        <v>16</v>
      </c>
      <c r="Z5868">
        <v>100916</v>
      </c>
      <c r="AA5868">
        <v>17</v>
      </c>
      <c r="AB5868">
        <v>100916</v>
      </c>
      <c r="AC5868">
        <v>19</v>
      </c>
      <c r="AD5868">
        <v>100918</v>
      </c>
      <c r="AE5868">
        <v>20</v>
      </c>
      <c r="AF5868">
        <v>203058</v>
      </c>
      <c r="AG5868">
        <v>18</v>
      </c>
      <c r="AH5868" t="e">
        <f>VLOOKUP(AF5868,关卡难度线!B:H,11,0)</f>
        <v>#N/A</v>
      </c>
    </row>
    <row r="5869" spans="14:34">
      <c r="N5869" s="14">
        <v>100917</v>
      </c>
      <c r="O5869">
        <v>11</v>
      </c>
      <c r="P5869">
        <v>100917</v>
      </c>
      <c r="Q5869">
        <v>12</v>
      </c>
      <c r="R5869">
        <v>100916</v>
      </c>
      <c r="S5869">
        <v>13</v>
      </c>
      <c r="T5869">
        <v>100917</v>
      </c>
      <c r="U5869">
        <v>14</v>
      </c>
      <c r="V5869">
        <v>100916</v>
      </c>
      <c r="W5869">
        <v>15</v>
      </c>
      <c r="X5869">
        <v>100917</v>
      </c>
      <c r="Y5869">
        <v>16</v>
      </c>
      <c r="Z5869">
        <v>100916</v>
      </c>
      <c r="AA5869">
        <v>17</v>
      </c>
      <c r="AB5869">
        <v>100917</v>
      </c>
      <c r="AC5869">
        <v>19</v>
      </c>
      <c r="AD5869">
        <v>100917</v>
      </c>
      <c r="AE5869">
        <v>20</v>
      </c>
      <c r="AF5869">
        <v>203059</v>
      </c>
      <c r="AG5869">
        <v>18</v>
      </c>
      <c r="AH5869" t="e">
        <f>VLOOKUP(AF5869,关卡难度线!B:H,11,0)</f>
        <v>#N/A</v>
      </c>
    </row>
    <row r="5870" spans="14:34">
      <c r="N5870" s="14">
        <v>100918</v>
      </c>
      <c r="O5870">
        <v>11</v>
      </c>
      <c r="P5870">
        <v>100917</v>
      </c>
      <c r="Q5870">
        <v>12</v>
      </c>
      <c r="R5870">
        <v>100917</v>
      </c>
      <c r="S5870">
        <v>13</v>
      </c>
      <c r="T5870">
        <v>100917</v>
      </c>
      <c r="U5870">
        <v>14</v>
      </c>
      <c r="V5870">
        <v>100916</v>
      </c>
      <c r="W5870">
        <v>15</v>
      </c>
      <c r="X5870">
        <v>100916</v>
      </c>
      <c r="Y5870">
        <v>16</v>
      </c>
      <c r="Z5870">
        <v>100916</v>
      </c>
      <c r="AA5870">
        <v>17</v>
      </c>
      <c r="AB5870">
        <v>100917</v>
      </c>
      <c r="AC5870">
        <v>19</v>
      </c>
      <c r="AD5870">
        <v>100916</v>
      </c>
      <c r="AE5870">
        <v>20</v>
      </c>
      <c r="AF5870">
        <v>203060</v>
      </c>
      <c r="AG5870">
        <v>18</v>
      </c>
      <c r="AH5870" t="e">
        <f>VLOOKUP(AF5870,关卡难度线!B:H,11,0)</f>
        <v>#N/A</v>
      </c>
    </row>
    <row r="5871" spans="14:34">
      <c r="N5871" s="14">
        <v>100921</v>
      </c>
      <c r="O5871">
        <v>11</v>
      </c>
      <c r="P5871">
        <v>100921</v>
      </c>
      <c r="Q5871">
        <v>12</v>
      </c>
      <c r="R5871">
        <v>100920</v>
      </c>
      <c r="S5871">
        <v>13</v>
      </c>
      <c r="T5871">
        <v>100920</v>
      </c>
      <c r="U5871">
        <v>14</v>
      </c>
      <c r="V5871">
        <v>100919</v>
      </c>
      <c r="W5871">
        <v>15</v>
      </c>
      <c r="X5871">
        <v>100921</v>
      </c>
      <c r="Y5871">
        <v>16</v>
      </c>
      <c r="Z5871">
        <v>100920</v>
      </c>
      <c r="AA5871">
        <v>17</v>
      </c>
      <c r="AB5871">
        <v>100921</v>
      </c>
      <c r="AC5871">
        <v>19</v>
      </c>
      <c r="AD5871">
        <v>100920</v>
      </c>
      <c r="AE5871">
        <v>20</v>
      </c>
      <c r="AF5871">
        <v>203061</v>
      </c>
      <c r="AG5871">
        <v>18</v>
      </c>
      <c r="AH5871" t="e">
        <f>VLOOKUP(AF5871,关卡难度线!B:H,11,0)</f>
        <v>#N/A</v>
      </c>
    </row>
    <row r="5872" spans="14:34">
      <c r="N5872" s="14">
        <v>100921</v>
      </c>
      <c r="O5872">
        <v>11</v>
      </c>
      <c r="P5872">
        <v>100920</v>
      </c>
      <c r="Q5872">
        <v>12</v>
      </c>
      <c r="R5872">
        <v>100920</v>
      </c>
      <c r="S5872">
        <v>13</v>
      </c>
      <c r="T5872">
        <v>100919</v>
      </c>
      <c r="U5872">
        <v>14</v>
      </c>
      <c r="V5872">
        <v>100920</v>
      </c>
      <c r="W5872">
        <v>15</v>
      </c>
      <c r="X5872">
        <v>100920</v>
      </c>
      <c r="Y5872">
        <v>16</v>
      </c>
      <c r="Z5872">
        <v>100919</v>
      </c>
      <c r="AA5872">
        <v>17</v>
      </c>
      <c r="AB5872">
        <v>100920</v>
      </c>
      <c r="AC5872">
        <v>19</v>
      </c>
      <c r="AD5872">
        <v>100920</v>
      </c>
      <c r="AE5872">
        <v>20</v>
      </c>
      <c r="AF5872">
        <v>203062</v>
      </c>
      <c r="AG5872">
        <v>18</v>
      </c>
      <c r="AH5872" t="e">
        <f>VLOOKUP(AF5872,关卡难度线!B:H,11,0)</f>
        <v>#N/A</v>
      </c>
    </row>
    <row r="5873" spans="14:34">
      <c r="N5873" s="14">
        <v>100920</v>
      </c>
      <c r="O5873">
        <v>11</v>
      </c>
      <c r="P5873">
        <v>100921</v>
      </c>
      <c r="Q5873">
        <v>12</v>
      </c>
      <c r="R5873">
        <v>100921</v>
      </c>
      <c r="S5873">
        <v>13</v>
      </c>
      <c r="T5873">
        <v>100921</v>
      </c>
      <c r="U5873">
        <v>14</v>
      </c>
      <c r="V5873">
        <v>100919</v>
      </c>
      <c r="W5873">
        <v>15</v>
      </c>
      <c r="X5873">
        <v>100920</v>
      </c>
      <c r="Y5873">
        <v>16</v>
      </c>
      <c r="Z5873">
        <v>100921</v>
      </c>
      <c r="AA5873">
        <v>17</v>
      </c>
      <c r="AB5873">
        <v>100920</v>
      </c>
      <c r="AC5873">
        <v>19</v>
      </c>
      <c r="AD5873">
        <v>100921</v>
      </c>
      <c r="AE5873">
        <v>20</v>
      </c>
      <c r="AF5873">
        <v>203063</v>
      </c>
      <c r="AG5873">
        <v>18</v>
      </c>
      <c r="AH5873" t="e">
        <f>VLOOKUP(AF5873,关卡难度线!B:H,11,0)</f>
        <v>#N/A</v>
      </c>
    </row>
    <row r="5874" spans="14:34">
      <c r="N5874" s="14">
        <v>100919</v>
      </c>
      <c r="O5874">
        <v>11</v>
      </c>
      <c r="P5874">
        <v>100919</v>
      </c>
      <c r="Q5874">
        <v>12</v>
      </c>
      <c r="R5874">
        <v>100920</v>
      </c>
      <c r="S5874">
        <v>13</v>
      </c>
      <c r="T5874">
        <v>100920</v>
      </c>
      <c r="U5874">
        <v>14</v>
      </c>
      <c r="V5874">
        <v>100921</v>
      </c>
      <c r="W5874">
        <v>15</v>
      </c>
      <c r="X5874">
        <v>100919</v>
      </c>
      <c r="Y5874">
        <v>16</v>
      </c>
      <c r="Z5874">
        <v>100920</v>
      </c>
      <c r="AA5874">
        <v>17</v>
      </c>
      <c r="AB5874">
        <v>100920</v>
      </c>
      <c r="AC5874">
        <v>19</v>
      </c>
      <c r="AD5874">
        <v>100921</v>
      </c>
      <c r="AE5874">
        <v>20</v>
      </c>
      <c r="AF5874">
        <v>203064</v>
      </c>
      <c r="AG5874">
        <v>18</v>
      </c>
      <c r="AH5874" t="e">
        <f>VLOOKUP(AF5874,关卡难度线!B:H,11,0)</f>
        <v>#N/A</v>
      </c>
    </row>
    <row r="5875" spans="14:34">
      <c r="N5875" s="14">
        <v>100920</v>
      </c>
      <c r="O5875">
        <v>11</v>
      </c>
      <c r="P5875">
        <v>100920</v>
      </c>
      <c r="Q5875">
        <v>12</v>
      </c>
      <c r="R5875">
        <v>100920</v>
      </c>
      <c r="S5875">
        <v>13</v>
      </c>
      <c r="T5875">
        <v>100919</v>
      </c>
      <c r="U5875">
        <v>14</v>
      </c>
      <c r="V5875">
        <v>100920</v>
      </c>
      <c r="W5875">
        <v>15</v>
      </c>
      <c r="X5875">
        <v>100919</v>
      </c>
      <c r="Y5875">
        <v>16</v>
      </c>
      <c r="Z5875">
        <v>100919</v>
      </c>
      <c r="AA5875">
        <v>17</v>
      </c>
      <c r="AB5875">
        <v>100921</v>
      </c>
      <c r="AC5875">
        <v>19</v>
      </c>
      <c r="AD5875">
        <v>100921</v>
      </c>
      <c r="AE5875">
        <v>20</v>
      </c>
      <c r="AF5875">
        <v>203065</v>
      </c>
      <c r="AG5875">
        <v>18</v>
      </c>
      <c r="AH5875" t="e">
        <f>VLOOKUP(AF5875,关卡难度线!B:H,11,0)</f>
        <v>#N/A</v>
      </c>
    </row>
    <row r="5876" spans="14:34">
      <c r="N5876" s="14">
        <v>100920</v>
      </c>
      <c r="O5876">
        <v>11</v>
      </c>
      <c r="P5876">
        <v>100919</v>
      </c>
      <c r="Q5876">
        <v>12</v>
      </c>
      <c r="R5876">
        <v>100919</v>
      </c>
      <c r="S5876">
        <v>13</v>
      </c>
      <c r="T5876">
        <v>100919</v>
      </c>
      <c r="U5876">
        <v>14</v>
      </c>
      <c r="V5876">
        <v>100919</v>
      </c>
      <c r="W5876">
        <v>15</v>
      </c>
      <c r="X5876">
        <v>100919</v>
      </c>
      <c r="Y5876">
        <v>16</v>
      </c>
      <c r="Z5876">
        <v>100919</v>
      </c>
      <c r="AA5876">
        <v>17</v>
      </c>
      <c r="AB5876">
        <v>100919</v>
      </c>
      <c r="AC5876">
        <v>19</v>
      </c>
      <c r="AD5876">
        <v>100920</v>
      </c>
      <c r="AE5876">
        <v>20</v>
      </c>
      <c r="AF5876">
        <v>203066</v>
      </c>
      <c r="AG5876">
        <v>18</v>
      </c>
      <c r="AH5876" t="e">
        <f>VLOOKUP(AF5876,关卡难度线!B:H,11,0)</f>
        <v>#N/A</v>
      </c>
    </row>
    <row r="5877" spans="14:34">
      <c r="N5877" s="14">
        <v>100919</v>
      </c>
      <c r="O5877">
        <v>11</v>
      </c>
      <c r="P5877">
        <v>100919</v>
      </c>
      <c r="Q5877">
        <v>12</v>
      </c>
      <c r="R5877">
        <v>100921</v>
      </c>
      <c r="S5877">
        <v>13</v>
      </c>
      <c r="T5877">
        <v>100919</v>
      </c>
      <c r="U5877">
        <v>14</v>
      </c>
      <c r="V5877">
        <v>100920</v>
      </c>
      <c r="W5877">
        <v>15</v>
      </c>
      <c r="X5877">
        <v>100920</v>
      </c>
      <c r="Y5877">
        <v>16</v>
      </c>
      <c r="Z5877">
        <v>100920</v>
      </c>
      <c r="AA5877">
        <v>17</v>
      </c>
      <c r="AB5877">
        <v>100920</v>
      </c>
      <c r="AC5877">
        <v>19</v>
      </c>
      <c r="AD5877">
        <v>100919</v>
      </c>
      <c r="AE5877">
        <v>20</v>
      </c>
      <c r="AF5877">
        <v>203067</v>
      </c>
      <c r="AG5877">
        <v>18</v>
      </c>
      <c r="AH5877" t="e">
        <f>VLOOKUP(AF5877,关卡难度线!B:H,11,0)</f>
        <v>#N/A</v>
      </c>
    </row>
    <row r="5878" spans="14:34">
      <c r="N5878" s="14">
        <v>100921</v>
      </c>
      <c r="O5878">
        <v>11</v>
      </c>
      <c r="P5878">
        <v>100921</v>
      </c>
      <c r="Q5878">
        <v>12</v>
      </c>
      <c r="R5878">
        <v>100919</v>
      </c>
      <c r="S5878">
        <v>13</v>
      </c>
      <c r="T5878">
        <v>100921</v>
      </c>
      <c r="U5878">
        <v>14</v>
      </c>
      <c r="V5878">
        <v>100919</v>
      </c>
      <c r="W5878">
        <v>15</v>
      </c>
      <c r="X5878">
        <v>100921</v>
      </c>
      <c r="Y5878">
        <v>16</v>
      </c>
      <c r="Z5878">
        <v>100919</v>
      </c>
      <c r="AA5878">
        <v>17</v>
      </c>
      <c r="AB5878">
        <v>100919</v>
      </c>
      <c r="AC5878">
        <v>19</v>
      </c>
      <c r="AD5878">
        <v>100919</v>
      </c>
      <c r="AE5878">
        <v>20</v>
      </c>
      <c r="AF5878">
        <v>203068</v>
      </c>
      <c r="AG5878">
        <v>18</v>
      </c>
      <c r="AH5878" t="e">
        <f>VLOOKUP(AF5878,关卡难度线!B:H,11,0)</f>
        <v>#N/A</v>
      </c>
    </row>
    <row r="5879" spans="14:34">
      <c r="N5879" s="14">
        <v>100920</v>
      </c>
      <c r="O5879">
        <v>11</v>
      </c>
      <c r="P5879">
        <v>100921</v>
      </c>
      <c r="Q5879">
        <v>12</v>
      </c>
      <c r="R5879">
        <v>100920</v>
      </c>
      <c r="S5879">
        <v>13</v>
      </c>
      <c r="T5879">
        <v>100920</v>
      </c>
      <c r="U5879">
        <v>14</v>
      </c>
      <c r="V5879">
        <v>100919</v>
      </c>
      <c r="W5879">
        <v>15</v>
      </c>
      <c r="X5879">
        <v>100921</v>
      </c>
      <c r="Y5879">
        <v>16</v>
      </c>
      <c r="Z5879">
        <v>100920</v>
      </c>
      <c r="AA5879">
        <v>17</v>
      </c>
      <c r="AB5879">
        <v>100921</v>
      </c>
      <c r="AC5879">
        <v>19</v>
      </c>
      <c r="AD5879">
        <v>100919</v>
      </c>
      <c r="AE5879">
        <v>20</v>
      </c>
      <c r="AF5879">
        <v>203069</v>
      </c>
      <c r="AG5879">
        <v>18</v>
      </c>
      <c r="AH5879" t="e">
        <f>VLOOKUP(AF5879,关卡难度线!B:H,11,0)</f>
        <v>#N/A</v>
      </c>
    </row>
    <row r="5880" spans="14:34">
      <c r="N5880" s="14">
        <v>100920</v>
      </c>
      <c r="O5880">
        <v>11</v>
      </c>
      <c r="P5880">
        <v>100920</v>
      </c>
      <c r="Q5880">
        <v>12</v>
      </c>
      <c r="R5880">
        <v>100921</v>
      </c>
      <c r="S5880">
        <v>13</v>
      </c>
      <c r="T5880">
        <v>100920</v>
      </c>
      <c r="U5880">
        <v>14</v>
      </c>
      <c r="V5880">
        <v>100921</v>
      </c>
      <c r="W5880">
        <v>15</v>
      </c>
      <c r="X5880">
        <v>100919</v>
      </c>
      <c r="Y5880">
        <v>16</v>
      </c>
      <c r="Z5880">
        <v>100919</v>
      </c>
      <c r="AA5880">
        <v>17</v>
      </c>
      <c r="AB5880">
        <v>100921</v>
      </c>
      <c r="AC5880">
        <v>19</v>
      </c>
      <c r="AD5880">
        <v>100920</v>
      </c>
      <c r="AE5880">
        <v>20</v>
      </c>
      <c r="AF5880">
        <v>203070</v>
      </c>
      <c r="AG5880">
        <v>18</v>
      </c>
      <c r="AH5880" t="e">
        <f>VLOOKUP(AF5880,关卡难度线!B:H,11,0)</f>
        <v>#N/A</v>
      </c>
    </row>
    <row r="5881" spans="14:34">
      <c r="N5881" s="14">
        <v>100922</v>
      </c>
      <c r="O5881">
        <v>11</v>
      </c>
      <c r="P5881">
        <v>100924</v>
      </c>
      <c r="Q5881">
        <v>12</v>
      </c>
      <c r="R5881">
        <v>100923</v>
      </c>
      <c r="S5881">
        <v>13</v>
      </c>
      <c r="T5881">
        <v>100923</v>
      </c>
      <c r="U5881">
        <v>14</v>
      </c>
      <c r="V5881">
        <v>100924</v>
      </c>
      <c r="W5881">
        <v>15</v>
      </c>
      <c r="X5881">
        <v>100923</v>
      </c>
      <c r="Y5881">
        <v>16</v>
      </c>
      <c r="Z5881">
        <v>100923</v>
      </c>
      <c r="AA5881">
        <v>17</v>
      </c>
      <c r="AB5881">
        <v>100923</v>
      </c>
      <c r="AC5881">
        <v>19</v>
      </c>
      <c r="AD5881">
        <v>100923</v>
      </c>
      <c r="AE5881">
        <v>20</v>
      </c>
      <c r="AF5881">
        <v>203071</v>
      </c>
      <c r="AG5881">
        <v>18</v>
      </c>
      <c r="AH5881" t="e">
        <f>VLOOKUP(AF5881,关卡难度线!B:H,11,0)</f>
        <v>#N/A</v>
      </c>
    </row>
    <row r="5882" spans="14:34">
      <c r="N5882" s="14">
        <v>100923</v>
      </c>
      <c r="O5882">
        <v>11</v>
      </c>
      <c r="P5882">
        <v>100924</v>
      </c>
      <c r="Q5882">
        <v>12</v>
      </c>
      <c r="R5882">
        <v>100924</v>
      </c>
      <c r="S5882">
        <v>13</v>
      </c>
      <c r="T5882">
        <v>100922</v>
      </c>
      <c r="U5882">
        <v>14</v>
      </c>
      <c r="V5882">
        <v>100924</v>
      </c>
      <c r="W5882">
        <v>15</v>
      </c>
      <c r="X5882">
        <v>100924</v>
      </c>
      <c r="Y5882">
        <v>16</v>
      </c>
      <c r="Z5882">
        <v>100924</v>
      </c>
      <c r="AA5882">
        <v>17</v>
      </c>
      <c r="AB5882">
        <v>100924</v>
      </c>
      <c r="AC5882">
        <v>19</v>
      </c>
      <c r="AD5882">
        <v>100924</v>
      </c>
      <c r="AE5882">
        <v>20</v>
      </c>
      <c r="AF5882">
        <v>203072</v>
      </c>
      <c r="AG5882">
        <v>18</v>
      </c>
      <c r="AH5882" t="e">
        <f>VLOOKUP(AF5882,关卡难度线!B:H,11,0)</f>
        <v>#N/A</v>
      </c>
    </row>
    <row r="5883" spans="14:34">
      <c r="N5883" s="14">
        <v>100924</v>
      </c>
      <c r="O5883">
        <v>11</v>
      </c>
      <c r="P5883">
        <v>100924</v>
      </c>
      <c r="Q5883">
        <v>12</v>
      </c>
      <c r="R5883">
        <v>100923</v>
      </c>
      <c r="S5883">
        <v>13</v>
      </c>
      <c r="T5883">
        <v>100924</v>
      </c>
      <c r="U5883">
        <v>14</v>
      </c>
      <c r="V5883">
        <v>100924</v>
      </c>
      <c r="W5883">
        <v>15</v>
      </c>
      <c r="X5883">
        <v>100923</v>
      </c>
      <c r="Y5883">
        <v>16</v>
      </c>
      <c r="Z5883">
        <v>100922</v>
      </c>
      <c r="AA5883">
        <v>17</v>
      </c>
      <c r="AB5883">
        <v>100922</v>
      </c>
      <c r="AC5883">
        <v>19</v>
      </c>
      <c r="AD5883">
        <v>100922</v>
      </c>
      <c r="AE5883">
        <v>20</v>
      </c>
      <c r="AF5883">
        <v>203073</v>
      </c>
      <c r="AG5883">
        <v>18</v>
      </c>
      <c r="AH5883" t="e">
        <f>VLOOKUP(AF5883,关卡难度线!B:H,11,0)</f>
        <v>#N/A</v>
      </c>
    </row>
    <row r="5884" spans="14:34">
      <c r="N5884" s="14">
        <v>100922</v>
      </c>
      <c r="O5884">
        <v>11</v>
      </c>
      <c r="P5884">
        <v>100922</v>
      </c>
      <c r="Q5884">
        <v>12</v>
      </c>
      <c r="R5884">
        <v>100922</v>
      </c>
      <c r="S5884">
        <v>13</v>
      </c>
      <c r="T5884">
        <v>100922</v>
      </c>
      <c r="U5884">
        <v>14</v>
      </c>
      <c r="V5884">
        <v>100924</v>
      </c>
      <c r="W5884">
        <v>15</v>
      </c>
      <c r="X5884">
        <v>100924</v>
      </c>
      <c r="Y5884">
        <v>16</v>
      </c>
      <c r="Z5884">
        <v>100924</v>
      </c>
      <c r="AA5884">
        <v>17</v>
      </c>
      <c r="AB5884">
        <v>100923</v>
      </c>
      <c r="AC5884">
        <v>19</v>
      </c>
      <c r="AD5884">
        <v>100923</v>
      </c>
      <c r="AE5884">
        <v>20</v>
      </c>
      <c r="AF5884">
        <v>203074</v>
      </c>
      <c r="AG5884">
        <v>18</v>
      </c>
      <c r="AH5884" t="e">
        <f>VLOOKUP(AF5884,关卡难度线!B:H,11,0)</f>
        <v>#N/A</v>
      </c>
    </row>
    <row r="5885" spans="14:34">
      <c r="N5885" s="14">
        <v>100924</v>
      </c>
      <c r="O5885">
        <v>11</v>
      </c>
      <c r="P5885">
        <v>100922</v>
      </c>
      <c r="Q5885">
        <v>12</v>
      </c>
      <c r="R5885">
        <v>100923</v>
      </c>
      <c r="S5885">
        <v>13</v>
      </c>
      <c r="T5885">
        <v>100923</v>
      </c>
      <c r="U5885">
        <v>14</v>
      </c>
      <c r="V5885">
        <v>100924</v>
      </c>
      <c r="W5885">
        <v>15</v>
      </c>
      <c r="X5885">
        <v>100924</v>
      </c>
      <c r="Y5885">
        <v>16</v>
      </c>
      <c r="Z5885">
        <v>100922</v>
      </c>
      <c r="AA5885">
        <v>17</v>
      </c>
      <c r="AB5885">
        <v>100923</v>
      </c>
      <c r="AC5885">
        <v>19</v>
      </c>
      <c r="AD5885">
        <v>100922</v>
      </c>
      <c r="AE5885">
        <v>20</v>
      </c>
      <c r="AF5885">
        <v>203075</v>
      </c>
      <c r="AG5885">
        <v>18</v>
      </c>
      <c r="AH5885" t="e">
        <f>VLOOKUP(AF5885,关卡难度线!B:H,11,0)</f>
        <v>#N/A</v>
      </c>
    </row>
    <row r="5886" spans="14:34">
      <c r="N5886" s="14">
        <v>100922</v>
      </c>
      <c r="O5886">
        <v>11</v>
      </c>
      <c r="P5886">
        <v>100924</v>
      </c>
      <c r="Q5886">
        <v>12</v>
      </c>
      <c r="R5886">
        <v>100924</v>
      </c>
      <c r="S5886">
        <v>13</v>
      </c>
      <c r="T5886">
        <v>100923</v>
      </c>
      <c r="U5886">
        <v>14</v>
      </c>
      <c r="V5886">
        <v>100922</v>
      </c>
      <c r="W5886">
        <v>15</v>
      </c>
      <c r="X5886">
        <v>100924</v>
      </c>
      <c r="Y5886">
        <v>16</v>
      </c>
      <c r="Z5886">
        <v>100924</v>
      </c>
      <c r="AA5886">
        <v>17</v>
      </c>
      <c r="AB5886">
        <v>100923</v>
      </c>
      <c r="AC5886">
        <v>19</v>
      </c>
      <c r="AD5886">
        <v>100924</v>
      </c>
      <c r="AE5886">
        <v>20</v>
      </c>
      <c r="AF5886">
        <v>203076</v>
      </c>
      <c r="AG5886">
        <v>18</v>
      </c>
      <c r="AH5886" t="e">
        <f>VLOOKUP(AF5886,关卡难度线!B:H,11,0)</f>
        <v>#N/A</v>
      </c>
    </row>
    <row r="5887" spans="14:34">
      <c r="N5887" s="14">
        <v>100924</v>
      </c>
      <c r="O5887">
        <v>11</v>
      </c>
      <c r="P5887">
        <v>100924</v>
      </c>
      <c r="Q5887">
        <v>12</v>
      </c>
      <c r="R5887">
        <v>100922</v>
      </c>
      <c r="S5887">
        <v>13</v>
      </c>
      <c r="T5887">
        <v>100923</v>
      </c>
      <c r="U5887">
        <v>14</v>
      </c>
      <c r="V5887">
        <v>100924</v>
      </c>
      <c r="W5887">
        <v>15</v>
      </c>
      <c r="X5887">
        <v>100922</v>
      </c>
      <c r="Y5887">
        <v>16</v>
      </c>
      <c r="Z5887">
        <v>100924</v>
      </c>
      <c r="AA5887">
        <v>17</v>
      </c>
      <c r="AB5887">
        <v>100922</v>
      </c>
      <c r="AC5887">
        <v>19</v>
      </c>
      <c r="AD5887">
        <v>100924</v>
      </c>
      <c r="AE5887">
        <v>20</v>
      </c>
      <c r="AF5887">
        <v>203077</v>
      </c>
      <c r="AG5887">
        <v>18</v>
      </c>
      <c r="AH5887" t="e">
        <f>VLOOKUP(AF5887,关卡难度线!B:H,11,0)</f>
        <v>#N/A</v>
      </c>
    </row>
    <row r="5888" spans="14:34">
      <c r="N5888" s="14">
        <v>100922</v>
      </c>
      <c r="O5888">
        <v>11</v>
      </c>
      <c r="P5888">
        <v>100923</v>
      </c>
      <c r="Q5888">
        <v>12</v>
      </c>
      <c r="R5888">
        <v>100923</v>
      </c>
      <c r="S5888">
        <v>13</v>
      </c>
      <c r="T5888">
        <v>100922</v>
      </c>
      <c r="U5888">
        <v>14</v>
      </c>
      <c r="V5888">
        <v>100922</v>
      </c>
      <c r="W5888">
        <v>15</v>
      </c>
      <c r="X5888">
        <v>100922</v>
      </c>
      <c r="Y5888">
        <v>16</v>
      </c>
      <c r="Z5888">
        <v>100923</v>
      </c>
      <c r="AA5888">
        <v>17</v>
      </c>
      <c r="AB5888">
        <v>100922</v>
      </c>
      <c r="AC5888">
        <v>19</v>
      </c>
      <c r="AD5888">
        <v>100923</v>
      </c>
      <c r="AE5888">
        <v>20</v>
      </c>
      <c r="AF5888">
        <v>203078</v>
      </c>
      <c r="AG5888">
        <v>18</v>
      </c>
      <c r="AH5888" t="e">
        <f>VLOOKUP(AF5888,关卡难度线!B:H,11,0)</f>
        <v>#N/A</v>
      </c>
    </row>
    <row r="5889" spans="14:34">
      <c r="N5889" s="14">
        <v>100923</v>
      </c>
      <c r="O5889">
        <v>11</v>
      </c>
      <c r="P5889">
        <v>100922</v>
      </c>
      <c r="Q5889">
        <v>12</v>
      </c>
      <c r="R5889">
        <v>100924</v>
      </c>
      <c r="S5889">
        <v>13</v>
      </c>
      <c r="T5889">
        <v>100923</v>
      </c>
      <c r="U5889">
        <v>14</v>
      </c>
      <c r="V5889">
        <v>100923</v>
      </c>
      <c r="W5889">
        <v>15</v>
      </c>
      <c r="X5889">
        <v>100923</v>
      </c>
      <c r="Y5889">
        <v>16</v>
      </c>
      <c r="Z5889">
        <v>100923</v>
      </c>
      <c r="AA5889">
        <v>17</v>
      </c>
      <c r="AB5889">
        <v>100924</v>
      </c>
      <c r="AC5889">
        <v>19</v>
      </c>
      <c r="AD5889">
        <v>100922</v>
      </c>
      <c r="AE5889">
        <v>20</v>
      </c>
      <c r="AF5889">
        <v>203079</v>
      </c>
      <c r="AG5889">
        <v>18</v>
      </c>
      <c r="AH5889" t="e">
        <f>VLOOKUP(AF5889,关卡难度线!B:H,11,0)</f>
        <v>#N/A</v>
      </c>
    </row>
    <row r="5890" spans="14:34">
      <c r="N5890" s="14">
        <v>100922</v>
      </c>
      <c r="O5890">
        <v>11</v>
      </c>
      <c r="P5890">
        <v>100923</v>
      </c>
      <c r="Q5890">
        <v>12</v>
      </c>
      <c r="R5890">
        <v>100924</v>
      </c>
      <c r="S5890">
        <v>13</v>
      </c>
      <c r="T5890">
        <v>100923</v>
      </c>
      <c r="U5890">
        <v>14</v>
      </c>
      <c r="V5890">
        <v>100923</v>
      </c>
      <c r="W5890">
        <v>15</v>
      </c>
      <c r="X5890">
        <v>100924</v>
      </c>
      <c r="Y5890">
        <v>16</v>
      </c>
      <c r="Z5890">
        <v>100922</v>
      </c>
      <c r="AA5890">
        <v>17</v>
      </c>
      <c r="AB5890">
        <v>100923</v>
      </c>
      <c r="AC5890">
        <v>19</v>
      </c>
      <c r="AD5890">
        <v>100924</v>
      </c>
      <c r="AE5890">
        <v>20</v>
      </c>
      <c r="AF5890">
        <v>203080</v>
      </c>
      <c r="AG5890">
        <v>18</v>
      </c>
      <c r="AH5890" t="e">
        <f>VLOOKUP(AF5890,关卡难度线!B:H,11,0)</f>
        <v>#N/A</v>
      </c>
    </row>
    <row r="5891" spans="14:34">
      <c r="N5891" s="14">
        <v>100926</v>
      </c>
      <c r="O5891">
        <v>11</v>
      </c>
      <c r="P5891">
        <v>100925</v>
      </c>
      <c r="Q5891">
        <v>12</v>
      </c>
      <c r="R5891">
        <v>100925</v>
      </c>
      <c r="S5891">
        <v>13</v>
      </c>
      <c r="T5891">
        <v>100925</v>
      </c>
      <c r="U5891">
        <v>14</v>
      </c>
      <c r="V5891">
        <v>100927</v>
      </c>
      <c r="W5891">
        <v>15</v>
      </c>
      <c r="X5891">
        <v>100927</v>
      </c>
      <c r="Y5891">
        <v>16</v>
      </c>
      <c r="Z5891">
        <v>100927</v>
      </c>
      <c r="AA5891">
        <v>17</v>
      </c>
      <c r="AB5891">
        <v>100926</v>
      </c>
      <c r="AC5891">
        <v>19</v>
      </c>
      <c r="AD5891">
        <v>100925</v>
      </c>
      <c r="AE5891">
        <v>20</v>
      </c>
      <c r="AF5891">
        <v>203081</v>
      </c>
      <c r="AG5891">
        <v>18</v>
      </c>
      <c r="AH5891" t="e">
        <f>VLOOKUP(AF5891,关卡难度线!B:H,11,0)</f>
        <v>#N/A</v>
      </c>
    </row>
    <row r="5892" spans="14:34">
      <c r="N5892" s="14">
        <v>100925</v>
      </c>
      <c r="O5892">
        <v>11</v>
      </c>
      <c r="P5892">
        <v>100927</v>
      </c>
      <c r="Q5892">
        <v>12</v>
      </c>
      <c r="R5892">
        <v>100926</v>
      </c>
      <c r="S5892">
        <v>13</v>
      </c>
      <c r="T5892">
        <v>100925</v>
      </c>
      <c r="U5892">
        <v>14</v>
      </c>
      <c r="V5892">
        <v>100926</v>
      </c>
      <c r="W5892">
        <v>15</v>
      </c>
      <c r="X5892">
        <v>100926</v>
      </c>
      <c r="Y5892">
        <v>16</v>
      </c>
      <c r="Z5892">
        <v>100926</v>
      </c>
      <c r="AA5892">
        <v>17</v>
      </c>
      <c r="AB5892">
        <v>100927</v>
      </c>
      <c r="AC5892">
        <v>19</v>
      </c>
      <c r="AD5892">
        <v>100927</v>
      </c>
      <c r="AE5892">
        <v>20</v>
      </c>
      <c r="AF5892">
        <v>203082</v>
      </c>
      <c r="AG5892">
        <v>18</v>
      </c>
      <c r="AH5892" t="e">
        <f>VLOOKUP(AF5892,关卡难度线!B:H,11,0)</f>
        <v>#N/A</v>
      </c>
    </row>
    <row r="5893" spans="14:34">
      <c r="N5893" s="14">
        <v>100926</v>
      </c>
      <c r="O5893">
        <v>11</v>
      </c>
      <c r="P5893">
        <v>100927</v>
      </c>
      <c r="Q5893">
        <v>12</v>
      </c>
      <c r="R5893">
        <v>100926</v>
      </c>
      <c r="S5893">
        <v>13</v>
      </c>
      <c r="T5893">
        <v>100927</v>
      </c>
      <c r="U5893">
        <v>14</v>
      </c>
      <c r="V5893">
        <v>100925</v>
      </c>
      <c r="W5893">
        <v>15</v>
      </c>
      <c r="X5893">
        <v>100927</v>
      </c>
      <c r="Y5893">
        <v>16</v>
      </c>
      <c r="Z5893">
        <v>100926</v>
      </c>
      <c r="AA5893">
        <v>17</v>
      </c>
      <c r="AB5893">
        <v>100926</v>
      </c>
      <c r="AC5893">
        <v>19</v>
      </c>
      <c r="AD5893">
        <v>100927</v>
      </c>
      <c r="AE5893">
        <v>20</v>
      </c>
      <c r="AF5893">
        <v>203083</v>
      </c>
      <c r="AG5893">
        <v>18</v>
      </c>
      <c r="AH5893" t="e">
        <f>VLOOKUP(AF5893,关卡难度线!B:H,11,0)</f>
        <v>#N/A</v>
      </c>
    </row>
    <row r="5894" spans="14:34">
      <c r="N5894" s="14">
        <v>100925</v>
      </c>
      <c r="O5894">
        <v>11</v>
      </c>
      <c r="P5894">
        <v>100925</v>
      </c>
      <c r="Q5894">
        <v>12</v>
      </c>
      <c r="R5894">
        <v>100925</v>
      </c>
      <c r="S5894">
        <v>13</v>
      </c>
      <c r="T5894">
        <v>100927</v>
      </c>
      <c r="U5894">
        <v>14</v>
      </c>
      <c r="V5894">
        <v>100927</v>
      </c>
      <c r="W5894">
        <v>15</v>
      </c>
      <c r="X5894">
        <v>100926</v>
      </c>
      <c r="Y5894">
        <v>16</v>
      </c>
      <c r="Z5894">
        <v>100927</v>
      </c>
      <c r="AA5894">
        <v>17</v>
      </c>
      <c r="AB5894">
        <v>100926</v>
      </c>
      <c r="AC5894">
        <v>19</v>
      </c>
      <c r="AD5894">
        <v>100925</v>
      </c>
      <c r="AE5894">
        <v>20</v>
      </c>
      <c r="AF5894">
        <v>203084</v>
      </c>
      <c r="AG5894">
        <v>18</v>
      </c>
      <c r="AH5894" t="e">
        <f>VLOOKUP(AF5894,关卡难度线!B:H,11,0)</f>
        <v>#N/A</v>
      </c>
    </row>
    <row r="5895" spans="14:34">
      <c r="N5895" s="14">
        <v>100927</v>
      </c>
      <c r="O5895">
        <v>11</v>
      </c>
      <c r="P5895">
        <v>100927</v>
      </c>
      <c r="Q5895">
        <v>12</v>
      </c>
      <c r="R5895">
        <v>100927</v>
      </c>
      <c r="S5895">
        <v>13</v>
      </c>
      <c r="T5895">
        <v>100925</v>
      </c>
      <c r="U5895">
        <v>14</v>
      </c>
      <c r="V5895">
        <v>100927</v>
      </c>
      <c r="W5895">
        <v>15</v>
      </c>
      <c r="X5895">
        <v>100925</v>
      </c>
      <c r="Y5895">
        <v>16</v>
      </c>
      <c r="Z5895">
        <v>100925</v>
      </c>
      <c r="AA5895">
        <v>17</v>
      </c>
      <c r="AB5895">
        <v>100926</v>
      </c>
      <c r="AC5895">
        <v>19</v>
      </c>
      <c r="AD5895">
        <v>100926</v>
      </c>
      <c r="AE5895">
        <v>20</v>
      </c>
      <c r="AF5895">
        <v>203085</v>
      </c>
      <c r="AG5895">
        <v>18</v>
      </c>
      <c r="AH5895" t="e">
        <f>VLOOKUP(AF5895,关卡难度线!B:H,11,0)</f>
        <v>#N/A</v>
      </c>
    </row>
    <row r="5896" spans="14:34">
      <c r="N5896" s="14">
        <v>100925</v>
      </c>
      <c r="O5896">
        <v>11</v>
      </c>
      <c r="P5896">
        <v>100927</v>
      </c>
      <c r="Q5896">
        <v>12</v>
      </c>
      <c r="R5896">
        <v>100925</v>
      </c>
      <c r="S5896">
        <v>13</v>
      </c>
      <c r="T5896">
        <v>100925</v>
      </c>
      <c r="U5896">
        <v>14</v>
      </c>
      <c r="V5896">
        <v>100926</v>
      </c>
      <c r="W5896">
        <v>15</v>
      </c>
      <c r="X5896">
        <v>100926</v>
      </c>
      <c r="Y5896">
        <v>16</v>
      </c>
      <c r="Z5896">
        <v>100925</v>
      </c>
      <c r="AA5896">
        <v>17</v>
      </c>
      <c r="AB5896">
        <v>100926</v>
      </c>
      <c r="AC5896">
        <v>19</v>
      </c>
      <c r="AD5896">
        <v>100926</v>
      </c>
      <c r="AE5896">
        <v>20</v>
      </c>
      <c r="AF5896">
        <v>203086</v>
      </c>
      <c r="AG5896">
        <v>18</v>
      </c>
      <c r="AH5896" t="e">
        <f>VLOOKUP(AF5896,关卡难度线!B:H,11,0)</f>
        <v>#N/A</v>
      </c>
    </row>
    <row r="5897" spans="14:34">
      <c r="N5897" s="14">
        <v>100926</v>
      </c>
      <c r="O5897">
        <v>11</v>
      </c>
      <c r="P5897">
        <v>100925</v>
      </c>
      <c r="Q5897">
        <v>12</v>
      </c>
      <c r="R5897">
        <v>100925</v>
      </c>
      <c r="S5897">
        <v>13</v>
      </c>
      <c r="T5897">
        <v>100925</v>
      </c>
      <c r="U5897">
        <v>14</v>
      </c>
      <c r="V5897">
        <v>100925</v>
      </c>
      <c r="W5897">
        <v>15</v>
      </c>
      <c r="X5897">
        <v>100927</v>
      </c>
      <c r="Y5897">
        <v>16</v>
      </c>
      <c r="Z5897">
        <v>100927</v>
      </c>
      <c r="AA5897">
        <v>17</v>
      </c>
      <c r="AB5897">
        <v>100927</v>
      </c>
      <c r="AC5897">
        <v>19</v>
      </c>
      <c r="AD5897">
        <v>100925</v>
      </c>
      <c r="AE5897">
        <v>20</v>
      </c>
      <c r="AF5897">
        <v>203087</v>
      </c>
      <c r="AG5897">
        <v>18</v>
      </c>
      <c r="AH5897" t="e">
        <f>VLOOKUP(AF5897,关卡难度线!B:H,11,0)</f>
        <v>#N/A</v>
      </c>
    </row>
    <row r="5898" spans="14:34">
      <c r="N5898" s="14">
        <v>100927</v>
      </c>
      <c r="O5898">
        <v>11</v>
      </c>
      <c r="P5898">
        <v>100927</v>
      </c>
      <c r="Q5898">
        <v>12</v>
      </c>
      <c r="R5898">
        <v>100926</v>
      </c>
      <c r="S5898">
        <v>13</v>
      </c>
      <c r="T5898">
        <v>100925</v>
      </c>
      <c r="U5898">
        <v>14</v>
      </c>
      <c r="V5898">
        <v>100925</v>
      </c>
      <c r="W5898">
        <v>15</v>
      </c>
      <c r="X5898">
        <v>100926</v>
      </c>
      <c r="Y5898">
        <v>16</v>
      </c>
      <c r="Z5898">
        <v>100925</v>
      </c>
      <c r="AA5898">
        <v>17</v>
      </c>
      <c r="AB5898">
        <v>100926</v>
      </c>
      <c r="AC5898">
        <v>19</v>
      </c>
      <c r="AD5898">
        <v>100927</v>
      </c>
      <c r="AE5898">
        <v>20</v>
      </c>
      <c r="AF5898">
        <v>203088</v>
      </c>
      <c r="AG5898">
        <v>18</v>
      </c>
      <c r="AH5898" t="e">
        <f>VLOOKUP(AF5898,关卡难度线!B:H,11,0)</f>
        <v>#N/A</v>
      </c>
    </row>
    <row r="5899" spans="14:34">
      <c r="N5899" s="14">
        <v>100926</v>
      </c>
      <c r="O5899">
        <v>11</v>
      </c>
      <c r="P5899">
        <v>100925</v>
      </c>
      <c r="Q5899">
        <v>12</v>
      </c>
      <c r="R5899">
        <v>100927</v>
      </c>
      <c r="S5899">
        <v>13</v>
      </c>
      <c r="T5899">
        <v>100926</v>
      </c>
      <c r="U5899">
        <v>14</v>
      </c>
      <c r="V5899">
        <v>100927</v>
      </c>
      <c r="W5899">
        <v>15</v>
      </c>
      <c r="X5899">
        <v>100925</v>
      </c>
      <c r="Y5899">
        <v>16</v>
      </c>
      <c r="Z5899">
        <v>100927</v>
      </c>
      <c r="AA5899">
        <v>17</v>
      </c>
      <c r="AB5899">
        <v>100927</v>
      </c>
      <c r="AC5899">
        <v>19</v>
      </c>
      <c r="AD5899">
        <v>100927</v>
      </c>
      <c r="AE5899">
        <v>20</v>
      </c>
      <c r="AF5899">
        <v>203089</v>
      </c>
      <c r="AG5899">
        <v>18</v>
      </c>
      <c r="AH5899" t="e">
        <f>VLOOKUP(AF5899,关卡难度线!B:H,11,0)</f>
        <v>#N/A</v>
      </c>
    </row>
    <row r="5900" spans="14:34">
      <c r="N5900" s="14">
        <v>100925</v>
      </c>
      <c r="O5900">
        <v>11</v>
      </c>
      <c r="P5900">
        <v>100926</v>
      </c>
      <c r="Q5900">
        <v>12</v>
      </c>
      <c r="R5900">
        <v>100927</v>
      </c>
      <c r="S5900">
        <v>13</v>
      </c>
      <c r="T5900">
        <v>100927</v>
      </c>
      <c r="U5900">
        <v>14</v>
      </c>
      <c r="V5900">
        <v>100927</v>
      </c>
      <c r="W5900">
        <v>15</v>
      </c>
      <c r="X5900">
        <v>100927</v>
      </c>
      <c r="Y5900">
        <v>16</v>
      </c>
      <c r="Z5900">
        <v>100925</v>
      </c>
      <c r="AA5900">
        <v>17</v>
      </c>
      <c r="AB5900">
        <v>100927</v>
      </c>
      <c r="AC5900">
        <v>19</v>
      </c>
      <c r="AD5900">
        <v>100925</v>
      </c>
      <c r="AE5900">
        <v>20</v>
      </c>
      <c r="AF5900">
        <v>203090</v>
      </c>
      <c r="AG5900">
        <v>18</v>
      </c>
      <c r="AH5900" t="e">
        <f>VLOOKUP(AF5900,关卡难度线!B:H,11,0)</f>
        <v>#N/A</v>
      </c>
    </row>
    <row r="5901" spans="14:34">
      <c r="N5901" s="14">
        <v>100928</v>
      </c>
      <c r="O5901">
        <v>11</v>
      </c>
      <c r="P5901">
        <v>100929</v>
      </c>
      <c r="Q5901">
        <v>12</v>
      </c>
      <c r="R5901">
        <v>100929</v>
      </c>
      <c r="S5901">
        <v>13</v>
      </c>
      <c r="T5901">
        <v>100930</v>
      </c>
      <c r="U5901">
        <v>14</v>
      </c>
      <c r="V5901">
        <v>100928</v>
      </c>
      <c r="W5901">
        <v>15</v>
      </c>
      <c r="X5901">
        <v>100929</v>
      </c>
      <c r="Y5901">
        <v>16</v>
      </c>
      <c r="Z5901">
        <v>100930</v>
      </c>
      <c r="AA5901">
        <v>17</v>
      </c>
      <c r="AB5901">
        <v>100930</v>
      </c>
      <c r="AC5901">
        <v>19</v>
      </c>
      <c r="AD5901">
        <v>100929</v>
      </c>
      <c r="AE5901">
        <v>20</v>
      </c>
      <c r="AF5901">
        <v>203091</v>
      </c>
      <c r="AG5901">
        <v>18</v>
      </c>
      <c r="AH5901" t="e">
        <f>VLOOKUP(AF5901,关卡难度线!B:H,11,0)</f>
        <v>#N/A</v>
      </c>
    </row>
    <row r="5902" spans="14:34">
      <c r="N5902" s="14">
        <v>100928</v>
      </c>
      <c r="O5902">
        <v>11</v>
      </c>
      <c r="P5902">
        <v>100929</v>
      </c>
      <c r="Q5902">
        <v>12</v>
      </c>
      <c r="R5902">
        <v>100930</v>
      </c>
      <c r="S5902">
        <v>13</v>
      </c>
      <c r="T5902">
        <v>100928</v>
      </c>
      <c r="U5902">
        <v>14</v>
      </c>
      <c r="V5902">
        <v>100929</v>
      </c>
      <c r="W5902">
        <v>15</v>
      </c>
      <c r="X5902">
        <v>100928</v>
      </c>
      <c r="Y5902">
        <v>16</v>
      </c>
      <c r="Z5902">
        <v>100928</v>
      </c>
      <c r="AA5902">
        <v>17</v>
      </c>
      <c r="AB5902">
        <v>100930</v>
      </c>
      <c r="AC5902">
        <v>19</v>
      </c>
      <c r="AD5902">
        <v>100929</v>
      </c>
      <c r="AE5902">
        <v>20</v>
      </c>
      <c r="AF5902">
        <v>203092</v>
      </c>
      <c r="AG5902">
        <v>18</v>
      </c>
      <c r="AH5902" t="e">
        <f>VLOOKUP(AF5902,关卡难度线!B:H,11,0)</f>
        <v>#N/A</v>
      </c>
    </row>
    <row r="5903" spans="14:34">
      <c r="N5903" s="14">
        <v>100929</v>
      </c>
      <c r="O5903">
        <v>11</v>
      </c>
      <c r="P5903">
        <v>100930</v>
      </c>
      <c r="Q5903">
        <v>12</v>
      </c>
      <c r="R5903">
        <v>100930</v>
      </c>
      <c r="S5903">
        <v>13</v>
      </c>
      <c r="T5903">
        <v>100928</v>
      </c>
      <c r="U5903">
        <v>14</v>
      </c>
      <c r="V5903">
        <v>100929</v>
      </c>
      <c r="W5903">
        <v>15</v>
      </c>
      <c r="X5903">
        <v>100928</v>
      </c>
      <c r="Y5903">
        <v>16</v>
      </c>
      <c r="Z5903">
        <v>100928</v>
      </c>
      <c r="AA5903">
        <v>17</v>
      </c>
      <c r="AB5903">
        <v>100930</v>
      </c>
      <c r="AC5903">
        <v>19</v>
      </c>
      <c r="AD5903">
        <v>100928</v>
      </c>
      <c r="AE5903">
        <v>20</v>
      </c>
      <c r="AF5903">
        <v>203093</v>
      </c>
      <c r="AG5903">
        <v>18</v>
      </c>
      <c r="AH5903" t="e">
        <f>VLOOKUP(AF5903,关卡难度线!B:H,11,0)</f>
        <v>#N/A</v>
      </c>
    </row>
    <row r="5904" spans="14:34">
      <c r="N5904" s="14">
        <v>100928</v>
      </c>
      <c r="O5904">
        <v>11</v>
      </c>
      <c r="P5904">
        <v>100928</v>
      </c>
      <c r="Q5904">
        <v>12</v>
      </c>
      <c r="R5904">
        <v>100929</v>
      </c>
      <c r="S5904">
        <v>13</v>
      </c>
      <c r="T5904">
        <v>100930</v>
      </c>
      <c r="U5904">
        <v>14</v>
      </c>
      <c r="V5904">
        <v>100929</v>
      </c>
      <c r="W5904">
        <v>15</v>
      </c>
      <c r="X5904">
        <v>100928</v>
      </c>
      <c r="Y5904">
        <v>16</v>
      </c>
      <c r="Z5904">
        <v>100929</v>
      </c>
      <c r="AA5904">
        <v>17</v>
      </c>
      <c r="AB5904">
        <v>100929</v>
      </c>
      <c r="AC5904">
        <v>19</v>
      </c>
      <c r="AD5904">
        <v>100929</v>
      </c>
      <c r="AE5904">
        <v>20</v>
      </c>
      <c r="AF5904">
        <v>203094</v>
      </c>
      <c r="AG5904">
        <v>18</v>
      </c>
      <c r="AH5904" t="e">
        <f>VLOOKUP(AF5904,关卡难度线!B:H,11,0)</f>
        <v>#N/A</v>
      </c>
    </row>
    <row r="5905" spans="14:34">
      <c r="N5905" s="14">
        <v>100928</v>
      </c>
      <c r="O5905">
        <v>11</v>
      </c>
      <c r="P5905">
        <v>100930</v>
      </c>
      <c r="Q5905">
        <v>12</v>
      </c>
      <c r="R5905">
        <v>100930</v>
      </c>
      <c r="S5905">
        <v>13</v>
      </c>
      <c r="T5905">
        <v>100929</v>
      </c>
      <c r="U5905">
        <v>14</v>
      </c>
      <c r="V5905">
        <v>100929</v>
      </c>
      <c r="W5905">
        <v>15</v>
      </c>
      <c r="X5905">
        <v>100928</v>
      </c>
      <c r="Y5905">
        <v>16</v>
      </c>
      <c r="Z5905">
        <v>100929</v>
      </c>
      <c r="AA5905">
        <v>17</v>
      </c>
      <c r="AB5905">
        <v>100928</v>
      </c>
      <c r="AC5905">
        <v>19</v>
      </c>
      <c r="AD5905">
        <v>100929</v>
      </c>
      <c r="AE5905">
        <v>20</v>
      </c>
      <c r="AF5905">
        <v>203095</v>
      </c>
      <c r="AG5905">
        <v>18</v>
      </c>
      <c r="AH5905" t="e">
        <f>VLOOKUP(AF5905,关卡难度线!B:H,11,0)</f>
        <v>#N/A</v>
      </c>
    </row>
    <row r="5906" spans="14:34">
      <c r="N5906" s="14">
        <v>100929</v>
      </c>
      <c r="O5906">
        <v>11</v>
      </c>
      <c r="P5906">
        <v>100930</v>
      </c>
      <c r="Q5906">
        <v>12</v>
      </c>
      <c r="R5906">
        <v>100929</v>
      </c>
      <c r="S5906">
        <v>13</v>
      </c>
      <c r="T5906">
        <v>100929</v>
      </c>
      <c r="U5906">
        <v>14</v>
      </c>
      <c r="V5906">
        <v>100928</v>
      </c>
      <c r="W5906">
        <v>15</v>
      </c>
      <c r="X5906">
        <v>100928</v>
      </c>
      <c r="Y5906">
        <v>16</v>
      </c>
      <c r="Z5906">
        <v>100929</v>
      </c>
      <c r="AA5906">
        <v>17</v>
      </c>
      <c r="AB5906">
        <v>100928</v>
      </c>
      <c r="AC5906">
        <v>19</v>
      </c>
      <c r="AD5906">
        <v>100929</v>
      </c>
      <c r="AE5906">
        <v>20</v>
      </c>
      <c r="AF5906">
        <v>203096</v>
      </c>
      <c r="AG5906">
        <v>18</v>
      </c>
      <c r="AH5906" t="e">
        <f>VLOOKUP(AF5906,关卡难度线!B:H,11,0)</f>
        <v>#N/A</v>
      </c>
    </row>
    <row r="5907" spans="14:34">
      <c r="N5907" s="14">
        <v>100930</v>
      </c>
      <c r="O5907">
        <v>11</v>
      </c>
      <c r="P5907">
        <v>100929</v>
      </c>
      <c r="Q5907">
        <v>12</v>
      </c>
      <c r="R5907">
        <v>100930</v>
      </c>
      <c r="S5907">
        <v>13</v>
      </c>
      <c r="T5907">
        <v>100929</v>
      </c>
      <c r="U5907">
        <v>14</v>
      </c>
      <c r="V5907">
        <v>100929</v>
      </c>
      <c r="W5907">
        <v>15</v>
      </c>
      <c r="X5907">
        <v>100929</v>
      </c>
      <c r="Y5907">
        <v>16</v>
      </c>
      <c r="Z5907">
        <v>100928</v>
      </c>
      <c r="AA5907">
        <v>17</v>
      </c>
      <c r="AB5907">
        <v>100929</v>
      </c>
      <c r="AC5907">
        <v>19</v>
      </c>
      <c r="AD5907">
        <v>100930</v>
      </c>
      <c r="AE5907">
        <v>20</v>
      </c>
      <c r="AF5907">
        <v>203097</v>
      </c>
      <c r="AG5907">
        <v>18</v>
      </c>
      <c r="AH5907" t="e">
        <f>VLOOKUP(AF5907,关卡难度线!B:H,11,0)</f>
        <v>#N/A</v>
      </c>
    </row>
    <row r="5908" spans="14:34">
      <c r="N5908" s="14">
        <v>100928</v>
      </c>
      <c r="O5908">
        <v>11</v>
      </c>
      <c r="P5908">
        <v>100929</v>
      </c>
      <c r="Q5908">
        <v>12</v>
      </c>
      <c r="R5908">
        <v>100930</v>
      </c>
      <c r="S5908">
        <v>13</v>
      </c>
      <c r="T5908">
        <v>100928</v>
      </c>
      <c r="U5908">
        <v>14</v>
      </c>
      <c r="V5908">
        <v>100930</v>
      </c>
      <c r="W5908">
        <v>15</v>
      </c>
      <c r="X5908">
        <v>100928</v>
      </c>
      <c r="Y5908">
        <v>16</v>
      </c>
      <c r="Z5908">
        <v>100928</v>
      </c>
      <c r="AA5908">
        <v>17</v>
      </c>
      <c r="AB5908">
        <v>100929</v>
      </c>
      <c r="AC5908">
        <v>19</v>
      </c>
      <c r="AD5908">
        <v>100930</v>
      </c>
      <c r="AE5908">
        <v>20</v>
      </c>
      <c r="AF5908">
        <v>203098</v>
      </c>
      <c r="AG5908">
        <v>18</v>
      </c>
      <c r="AH5908" t="e">
        <f>VLOOKUP(AF5908,关卡难度线!B:H,11,0)</f>
        <v>#N/A</v>
      </c>
    </row>
    <row r="5909" spans="14:34">
      <c r="N5909" s="14">
        <v>100930</v>
      </c>
      <c r="O5909">
        <v>11</v>
      </c>
      <c r="P5909">
        <v>100928</v>
      </c>
      <c r="Q5909">
        <v>12</v>
      </c>
      <c r="R5909">
        <v>100930</v>
      </c>
      <c r="S5909">
        <v>13</v>
      </c>
      <c r="T5909">
        <v>100929</v>
      </c>
      <c r="U5909">
        <v>14</v>
      </c>
      <c r="V5909">
        <v>100930</v>
      </c>
      <c r="W5909">
        <v>15</v>
      </c>
      <c r="X5909">
        <v>100929</v>
      </c>
      <c r="Y5909">
        <v>16</v>
      </c>
      <c r="Z5909">
        <v>100928</v>
      </c>
      <c r="AA5909">
        <v>17</v>
      </c>
      <c r="AB5909">
        <v>100928</v>
      </c>
      <c r="AC5909">
        <v>19</v>
      </c>
      <c r="AD5909">
        <v>100929</v>
      </c>
      <c r="AE5909">
        <v>20</v>
      </c>
      <c r="AF5909">
        <v>203099</v>
      </c>
      <c r="AG5909">
        <v>18</v>
      </c>
      <c r="AH5909" t="e">
        <f>VLOOKUP(AF5909,关卡难度线!B:H,11,0)</f>
        <v>#N/A</v>
      </c>
    </row>
    <row r="5910" spans="14:34">
      <c r="N5910" s="14">
        <v>100928</v>
      </c>
      <c r="O5910">
        <v>11</v>
      </c>
      <c r="P5910">
        <v>100928</v>
      </c>
      <c r="Q5910">
        <v>12</v>
      </c>
      <c r="R5910">
        <v>100929</v>
      </c>
      <c r="S5910">
        <v>13</v>
      </c>
      <c r="T5910">
        <v>100928</v>
      </c>
      <c r="U5910">
        <v>14</v>
      </c>
      <c r="V5910">
        <v>100928</v>
      </c>
      <c r="W5910">
        <v>15</v>
      </c>
      <c r="X5910">
        <v>100929</v>
      </c>
      <c r="Y5910">
        <v>16</v>
      </c>
      <c r="Z5910">
        <v>100928</v>
      </c>
      <c r="AA5910">
        <v>17</v>
      </c>
      <c r="AB5910">
        <v>100929</v>
      </c>
      <c r="AC5910">
        <v>19</v>
      </c>
      <c r="AD5910">
        <v>100929</v>
      </c>
      <c r="AE5910">
        <v>20</v>
      </c>
      <c r="AF5910">
        <v>203100</v>
      </c>
      <c r="AG5910">
        <v>18</v>
      </c>
      <c r="AH5910" t="e">
        <f>VLOOKUP(AF5910,关卡难度线!B:H,11,0)</f>
        <v>#N/A</v>
      </c>
    </row>
    <row r="5911" spans="14:34">
      <c r="N5911" s="14">
        <v>100931</v>
      </c>
      <c r="O5911">
        <v>11</v>
      </c>
      <c r="P5911">
        <v>100932</v>
      </c>
      <c r="Q5911">
        <v>12</v>
      </c>
      <c r="R5911">
        <v>100931</v>
      </c>
      <c r="S5911">
        <v>13</v>
      </c>
      <c r="T5911">
        <v>100932</v>
      </c>
      <c r="U5911">
        <v>14</v>
      </c>
      <c r="V5911">
        <v>100931</v>
      </c>
      <c r="W5911">
        <v>15</v>
      </c>
      <c r="X5911">
        <v>100933</v>
      </c>
      <c r="Y5911">
        <v>16</v>
      </c>
      <c r="Z5911">
        <v>100932</v>
      </c>
      <c r="AA5911">
        <v>17</v>
      </c>
      <c r="AB5911">
        <v>100931</v>
      </c>
      <c r="AC5911">
        <v>19</v>
      </c>
      <c r="AD5911">
        <v>100933</v>
      </c>
      <c r="AE5911">
        <v>20</v>
      </c>
      <c r="AF5911">
        <v>203101</v>
      </c>
      <c r="AG5911">
        <v>18</v>
      </c>
      <c r="AH5911" t="e">
        <f>VLOOKUP(AF5911,关卡难度线!B:H,11,0)</f>
        <v>#N/A</v>
      </c>
    </row>
    <row r="5912" spans="14:34">
      <c r="N5912" s="14">
        <v>100931</v>
      </c>
      <c r="O5912">
        <v>11</v>
      </c>
      <c r="P5912">
        <v>100932</v>
      </c>
      <c r="Q5912">
        <v>12</v>
      </c>
      <c r="R5912">
        <v>100932</v>
      </c>
      <c r="S5912">
        <v>13</v>
      </c>
      <c r="T5912">
        <v>100932</v>
      </c>
      <c r="U5912">
        <v>14</v>
      </c>
      <c r="V5912">
        <v>100933</v>
      </c>
      <c r="W5912">
        <v>15</v>
      </c>
      <c r="X5912">
        <v>100931</v>
      </c>
      <c r="Y5912">
        <v>16</v>
      </c>
      <c r="Z5912">
        <v>100932</v>
      </c>
      <c r="AA5912">
        <v>17</v>
      </c>
      <c r="AB5912">
        <v>100931</v>
      </c>
      <c r="AC5912">
        <v>19</v>
      </c>
      <c r="AD5912">
        <v>100933</v>
      </c>
      <c r="AE5912">
        <v>20</v>
      </c>
      <c r="AF5912">
        <v>203102</v>
      </c>
      <c r="AG5912">
        <v>18</v>
      </c>
      <c r="AH5912" t="e">
        <f>VLOOKUP(AF5912,关卡难度线!B:H,11,0)</f>
        <v>#N/A</v>
      </c>
    </row>
    <row r="5913" spans="14:34">
      <c r="N5913" s="14">
        <v>100931</v>
      </c>
      <c r="O5913">
        <v>11</v>
      </c>
      <c r="P5913">
        <v>100931</v>
      </c>
      <c r="Q5913">
        <v>12</v>
      </c>
      <c r="R5913">
        <v>100933</v>
      </c>
      <c r="S5913">
        <v>13</v>
      </c>
      <c r="T5913">
        <v>100931</v>
      </c>
      <c r="U5913">
        <v>14</v>
      </c>
      <c r="V5913">
        <v>100931</v>
      </c>
      <c r="W5913">
        <v>15</v>
      </c>
      <c r="X5913">
        <v>100932</v>
      </c>
      <c r="Y5913">
        <v>16</v>
      </c>
      <c r="Z5913">
        <v>100932</v>
      </c>
      <c r="AA5913">
        <v>17</v>
      </c>
      <c r="AB5913">
        <v>100933</v>
      </c>
      <c r="AC5913">
        <v>19</v>
      </c>
      <c r="AD5913">
        <v>100931</v>
      </c>
      <c r="AE5913">
        <v>20</v>
      </c>
      <c r="AF5913">
        <v>203103</v>
      </c>
      <c r="AG5913">
        <v>18</v>
      </c>
      <c r="AH5913" t="e">
        <f>VLOOKUP(AF5913,关卡难度线!B:H,11,0)</f>
        <v>#N/A</v>
      </c>
    </row>
    <row r="5914" spans="14:34">
      <c r="N5914" s="14">
        <v>100932</v>
      </c>
      <c r="O5914">
        <v>11</v>
      </c>
      <c r="P5914">
        <v>100932</v>
      </c>
      <c r="Q5914">
        <v>12</v>
      </c>
      <c r="R5914">
        <v>100931</v>
      </c>
      <c r="S5914">
        <v>13</v>
      </c>
      <c r="T5914">
        <v>100932</v>
      </c>
      <c r="U5914">
        <v>14</v>
      </c>
      <c r="V5914">
        <v>100932</v>
      </c>
      <c r="W5914">
        <v>15</v>
      </c>
      <c r="X5914">
        <v>100931</v>
      </c>
      <c r="Y5914">
        <v>16</v>
      </c>
      <c r="Z5914">
        <v>100933</v>
      </c>
      <c r="AA5914">
        <v>17</v>
      </c>
      <c r="AB5914">
        <v>100932</v>
      </c>
      <c r="AC5914">
        <v>19</v>
      </c>
      <c r="AD5914">
        <v>100931</v>
      </c>
      <c r="AE5914">
        <v>20</v>
      </c>
      <c r="AF5914">
        <v>203104</v>
      </c>
      <c r="AG5914">
        <v>18</v>
      </c>
      <c r="AH5914" t="e">
        <f>VLOOKUP(AF5914,关卡难度线!B:H,11,0)</f>
        <v>#N/A</v>
      </c>
    </row>
    <row r="5915" spans="14:34">
      <c r="N5915" s="14">
        <v>100932</v>
      </c>
      <c r="O5915">
        <v>11</v>
      </c>
      <c r="P5915">
        <v>100933</v>
      </c>
      <c r="Q5915">
        <v>12</v>
      </c>
      <c r="R5915">
        <v>100933</v>
      </c>
      <c r="S5915">
        <v>13</v>
      </c>
      <c r="T5915">
        <v>100931</v>
      </c>
      <c r="U5915">
        <v>14</v>
      </c>
      <c r="V5915">
        <v>100932</v>
      </c>
      <c r="W5915">
        <v>15</v>
      </c>
      <c r="X5915">
        <v>100931</v>
      </c>
      <c r="Y5915">
        <v>16</v>
      </c>
      <c r="Z5915">
        <v>100931</v>
      </c>
      <c r="AA5915">
        <v>17</v>
      </c>
      <c r="AB5915">
        <v>100931</v>
      </c>
      <c r="AC5915">
        <v>19</v>
      </c>
      <c r="AD5915">
        <v>100933</v>
      </c>
      <c r="AE5915">
        <v>20</v>
      </c>
      <c r="AF5915">
        <v>203105</v>
      </c>
      <c r="AG5915">
        <v>18</v>
      </c>
      <c r="AH5915" t="e">
        <f>VLOOKUP(AF5915,关卡难度线!B:H,11,0)</f>
        <v>#N/A</v>
      </c>
    </row>
    <row r="5916" spans="14:34">
      <c r="N5916" s="14">
        <v>100931</v>
      </c>
      <c r="O5916">
        <v>11</v>
      </c>
      <c r="P5916">
        <v>100932</v>
      </c>
      <c r="Q5916">
        <v>12</v>
      </c>
      <c r="R5916">
        <v>100933</v>
      </c>
      <c r="S5916">
        <v>13</v>
      </c>
      <c r="T5916">
        <v>100933</v>
      </c>
      <c r="U5916">
        <v>14</v>
      </c>
      <c r="V5916">
        <v>100933</v>
      </c>
      <c r="W5916">
        <v>15</v>
      </c>
      <c r="X5916">
        <v>100933</v>
      </c>
      <c r="Y5916">
        <v>16</v>
      </c>
      <c r="Z5916">
        <v>100931</v>
      </c>
      <c r="AA5916">
        <v>17</v>
      </c>
      <c r="AB5916">
        <v>100932</v>
      </c>
      <c r="AC5916">
        <v>19</v>
      </c>
      <c r="AD5916">
        <v>100931</v>
      </c>
      <c r="AE5916">
        <v>20</v>
      </c>
      <c r="AF5916">
        <v>203106</v>
      </c>
      <c r="AG5916">
        <v>18</v>
      </c>
      <c r="AH5916" t="e">
        <f>VLOOKUP(AF5916,关卡难度线!B:H,11,0)</f>
        <v>#N/A</v>
      </c>
    </row>
    <row r="5917" spans="14:34">
      <c r="N5917" s="14">
        <v>100932</v>
      </c>
      <c r="O5917">
        <v>11</v>
      </c>
      <c r="P5917">
        <v>100933</v>
      </c>
      <c r="Q5917">
        <v>12</v>
      </c>
      <c r="R5917">
        <v>100932</v>
      </c>
      <c r="S5917">
        <v>13</v>
      </c>
      <c r="T5917">
        <v>100933</v>
      </c>
      <c r="U5917">
        <v>14</v>
      </c>
      <c r="V5917">
        <v>100933</v>
      </c>
      <c r="W5917">
        <v>15</v>
      </c>
      <c r="X5917">
        <v>100932</v>
      </c>
      <c r="Y5917">
        <v>16</v>
      </c>
      <c r="Z5917">
        <v>100931</v>
      </c>
      <c r="AA5917">
        <v>17</v>
      </c>
      <c r="AB5917">
        <v>100932</v>
      </c>
      <c r="AC5917">
        <v>19</v>
      </c>
      <c r="AD5917">
        <v>100931</v>
      </c>
      <c r="AE5917">
        <v>20</v>
      </c>
      <c r="AF5917">
        <v>203107</v>
      </c>
      <c r="AG5917">
        <v>18</v>
      </c>
      <c r="AH5917" t="e">
        <f>VLOOKUP(AF5917,关卡难度线!B:H,11,0)</f>
        <v>#N/A</v>
      </c>
    </row>
    <row r="5918" spans="14:34">
      <c r="N5918" s="14">
        <v>100932</v>
      </c>
      <c r="O5918">
        <v>11</v>
      </c>
      <c r="P5918">
        <v>100932</v>
      </c>
      <c r="Q5918">
        <v>12</v>
      </c>
      <c r="R5918">
        <v>100932</v>
      </c>
      <c r="S5918">
        <v>13</v>
      </c>
      <c r="T5918">
        <v>100933</v>
      </c>
      <c r="U5918">
        <v>14</v>
      </c>
      <c r="V5918">
        <v>100933</v>
      </c>
      <c r="W5918">
        <v>15</v>
      </c>
      <c r="X5918">
        <v>100932</v>
      </c>
      <c r="Y5918">
        <v>16</v>
      </c>
      <c r="Z5918">
        <v>100932</v>
      </c>
      <c r="AA5918">
        <v>17</v>
      </c>
      <c r="AB5918">
        <v>100932</v>
      </c>
      <c r="AC5918">
        <v>19</v>
      </c>
      <c r="AD5918">
        <v>100932</v>
      </c>
      <c r="AE5918">
        <v>20</v>
      </c>
      <c r="AF5918">
        <v>203108</v>
      </c>
      <c r="AG5918">
        <v>18</v>
      </c>
      <c r="AH5918" t="e">
        <f>VLOOKUP(AF5918,关卡难度线!B:H,11,0)</f>
        <v>#N/A</v>
      </c>
    </row>
    <row r="5919" spans="14:34">
      <c r="N5919" s="14">
        <v>100933</v>
      </c>
      <c r="O5919">
        <v>11</v>
      </c>
      <c r="P5919">
        <v>100933</v>
      </c>
      <c r="Q5919">
        <v>12</v>
      </c>
      <c r="R5919">
        <v>100932</v>
      </c>
      <c r="S5919">
        <v>13</v>
      </c>
      <c r="T5919">
        <v>100931</v>
      </c>
      <c r="U5919">
        <v>14</v>
      </c>
      <c r="V5919">
        <v>100931</v>
      </c>
      <c r="W5919">
        <v>15</v>
      </c>
      <c r="X5919">
        <v>100931</v>
      </c>
      <c r="Y5919">
        <v>16</v>
      </c>
      <c r="Z5919">
        <v>100933</v>
      </c>
      <c r="AA5919">
        <v>17</v>
      </c>
      <c r="AB5919">
        <v>100933</v>
      </c>
      <c r="AC5919">
        <v>19</v>
      </c>
      <c r="AD5919">
        <v>100932</v>
      </c>
      <c r="AE5919">
        <v>20</v>
      </c>
      <c r="AF5919">
        <v>203109</v>
      </c>
      <c r="AG5919">
        <v>18</v>
      </c>
      <c r="AH5919" t="e">
        <f>VLOOKUP(AF5919,关卡难度线!B:H,11,0)</f>
        <v>#N/A</v>
      </c>
    </row>
    <row r="5920" spans="14:34">
      <c r="N5920" s="14">
        <v>100933</v>
      </c>
      <c r="O5920">
        <v>11</v>
      </c>
      <c r="P5920">
        <v>100931</v>
      </c>
      <c r="Q5920">
        <v>12</v>
      </c>
      <c r="R5920">
        <v>100931</v>
      </c>
      <c r="S5920">
        <v>13</v>
      </c>
      <c r="T5920">
        <v>100932</v>
      </c>
      <c r="U5920">
        <v>14</v>
      </c>
      <c r="V5920">
        <v>100932</v>
      </c>
      <c r="W5920">
        <v>15</v>
      </c>
      <c r="X5920">
        <v>100932</v>
      </c>
      <c r="Y5920">
        <v>16</v>
      </c>
      <c r="Z5920">
        <v>100932</v>
      </c>
      <c r="AA5920">
        <v>17</v>
      </c>
      <c r="AB5920">
        <v>100933</v>
      </c>
      <c r="AC5920">
        <v>19</v>
      </c>
      <c r="AD5920">
        <v>100932</v>
      </c>
      <c r="AE5920">
        <v>20</v>
      </c>
      <c r="AF5920">
        <v>203110</v>
      </c>
      <c r="AG5920">
        <v>18</v>
      </c>
      <c r="AH5920" t="e">
        <f>VLOOKUP(AF5920,关卡难度线!B:H,11,0)</f>
        <v>#N/A</v>
      </c>
    </row>
    <row r="5921" spans="14:34">
      <c r="N5921" s="14">
        <v>100935</v>
      </c>
      <c r="O5921">
        <v>11</v>
      </c>
      <c r="P5921">
        <v>100936</v>
      </c>
      <c r="Q5921">
        <v>12</v>
      </c>
      <c r="R5921">
        <v>100935</v>
      </c>
      <c r="S5921">
        <v>13</v>
      </c>
      <c r="T5921">
        <v>100935</v>
      </c>
      <c r="U5921">
        <v>14</v>
      </c>
      <c r="V5921">
        <v>100935</v>
      </c>
      <c r="W5921">
        <v>15</v>
      </c>
      <c r="X5921">
        <v>100935</v>
      </c>
      <c r="Y5921">
        <v>16</v>
      </c>
      <c r="Z5921">
        <v>100935</v>
      </c>
      <c r="AA5921">
        <v>17</v>
      </c>
      <c r="AB5921">
        <v>100934</v>
      </c>
      <c r="AC5921">
        <v>19</v>
      </c>
      <c r="AD5921">
        <v>100934</v>
      </c>
      <c r="AE5921">
        <v>20</v>
      </c>
      <c r="AF5921">
        <v>203111</v>
      </c>
      <c r="AG5921">
        <v>18</v>
      </c>
      <c r="AH5921" t="e">
        <f>VLOOKUP(AF5921,关卡难度线!B:H,11,0)</f>
        <v>#N/A</v>
      </c>
    </row>
    <row r="5922" spans="14:34">
      <c r="N5922" s="14">
        <v>100936</v>
      </c>
      <c r="O5922">
        <v>11</v>
      </c>
      <c r="P5922">
        <v>100935</v>
      </c>
      <c r="Q5922">
        <v>12</v>
      </c>
      <c r="R5922">
        <v>100934</v>
      </c>
      <c r="S5922">
        <v>13</v>
      </c>
      <c r="T5922">
        <v>100935</v>
      </c>
      <c r="U5922">
        <v>14</v>
      </c>
      <c r="V5922">
        <v>100936</v>
      </c>
      <c r="W5922">
        <v>15</v>
      </c>
      <c r="X5922">
        <v>100935</v>
      </c>
      <c r="Y5922">
        <v>16</v>
      </c>
      <c r="Z5922">
        <v>100934</v>
      </c>
      <c r="AA5922">
        <v>17</v>
      </c>
      <c r="AB5922">
        <v>100935</v>
      </c>
      <c r="AC5922">
        <v>19</v>
      </c>
      <c r="AD5922">
        <v>100936</v>
      </c>
      <c r="AE5922">
        <v>20</v>
      </c>
      <c r="AF5922">
        <v>203112</v>
      </c>
      <c r="AG5922">
        <v>18</v>
      </c>
      <c r="AH5922" t="e">
        <f>VLOOKUP(AF5922,关卡难度线!B:H,11,0)</f>
        <v>#N/A</v>
      </c>
    </row>
    <row r="5923" spans="14:34">
      <c r="N5923" s="14">
        <v>100934</v>
      </c>
      <c r="O5923">
        <v>11</v>
      </c>
      <c r="P5923">
        <v>100935</v>
      </c>
      <c r="Q5923">
        <v>12</v>
      </c>
      <c r="R5923">
        <v>100935</v>
      </c>
      <c r="S5923">
        <v>13</v>
      </c>
      <c r="T5923">
        <v>100934</v>
      </c>
      <c r="U5923">
        <v>14</v>
      </c>
      <c r="V5923">
        <v>100936</v>
      </c>
      <c r="W5923">
        <v>15</v>
      </c>
      <c r="X5923">
        <v>100936</v>
      </c>
      <c r="Y5923">
        <v>16</v>
      </c>
      <c r="Z5923">
        <v>100936</v>
      </c>
      <c r="AA5923">
        <v>17</v>
      </c>
      <c r="AB5923">
        <v>100935</v>
      </c>
      <c r="AC5923">
        <v>19</v>
      </c>
      <c r="AD5923">
        <v>100936</v>
      </c>
      <c r="AE5923">
        <v>20</v>
      </c>
      <c r="AF5923">
        <v>203113</v>
      </c>
      <c r="AG5923">
        <v>18</v>
      </c>
      <c r="AH5923" t="e">
        <f>VLOOKUP(AF5923,关卡难度线!B:H,11,0)</f>
        <v>#N/A</v>
      </c>
    </row>
    <row r="5924" spans="14:34">
      <c r="N5924" s="14">
        <v>100934</v>
      </c>
      <c r="O5924">
        <v>11</v>
      </c>
      <c r="P5924">
        <v>100936</v>
      </c>
      <c r="Q5924">
        <v>12</v>
      </c>
      <c r="R5924">
        <v>100936</v>
      </c>
      <c r="S5924">
        <v>13</v>
      </c>
      <c r="T5924">
        <v>100936</v>
      </c>
      <c r="U5924">
        <v>14</v>
      </c>
      <c r="V5924">
        <v>100934</v>
      </c>
      <c r="W5924">
        <v>15</v>
      </c>
      <c r="X5924">
        <v>100936</v>
      </c>
      <c r="Y5924">
        <v>16</v>
      </c>
      <c r="Z5924">
        <v>100934</v>
      </c>
      <c r="AA5924">
        <v>17</v>
      </c>
      <c r="AB5924">
        <v>100934</v>
      </c>
      <c r="AC5924">
        <v>19</v>
      </c>
      <c r="AD5924">
        <v>100936</v>
      </c>
      <c r="AE5924">
        <v>20</v>
      </c>
      <c r="AF5924">
        <v>203114</v>
      </c>
      <c r="AG5924">
        <v>18</v>
      </c>
      <c r="AH5924" t="e">
        <f>VLOOKUP(AF5924,关卡难度线!B:H,11,0)</f>
        <v>#N/A</v>
      </c>
    </row>
    <row r="5925" spans="14:34">
      <c r="N5925" s="14">
        <v>100935</v>
      </c>
      <c r="O5925">
        <v>11</v>
      </c>
      <c r="P5925">
        <v>100935</v>
      </c>
      <c r="Q5925">
        <v>12</v>
      </c>
      <c r="R5925">
        <v>100934</v>
      </c>
      <c r="S5925">
        <v>13</v>
      </c>
      <c r="T5925">
        <v>100936</v>
      </c>
      <c r="U5925">
        <v>14</v>
      </c>
      <c r="V5925">
        <v>100935</v>
      </c>
      <c r="W5925">
        <v>15</v>
      </c>
      <c r="X5925">
        <v>100935</v>
      </c>
      <c r="Y5925">
        <v>16</v>
      </c>
      <c r="Z5925">
        <v>100935</v>
      </c>
      <c r="AA5925">
        <v>17</v>
      </c>
      <c r="AB5925">
        <v>100935</v>
      </c>
      <c r="AC5925">
        <v>19</v>
      </c>
      <c r="AD5925">
        <v>100936</v>
      </c>
      <c r="AE5925">
        <v>20</v>
      </c>
      <c r="AF5925">
        <v>203115</v>
      </c>
      <c r="AG5925">
        <v>18</v>
      </c>
      <c r="AH5925" t="e">
        <f>VLOOKUP(AF5925,关卡难度线!B:H,11,0)</f>
        <v>#N/A</v>
      </c>
    </row>
    <row r="5926" spans="14:34">
      <c r="N5926" s="14">
        <v>100934</v>
      </c>
      <c r="O5926">
        <v>11</v>
      </c>
      <c r="P5926">
        <v>100936</v>
      </c>
      <c r="Q5926">
        <v>12</v>
      </c>
      <c r="R5926">
        <v>100936</v>
      </c>
      <c r="S5926">
        <v>13</v>
      </c>
      <c r="T5926">
        <v>100935</v>
      </c>
      <c r="U5926">
        <v>14</v>
      </c>
      <c r="V5926">
        <v>100934</v>
      </c>
      <c r="W5926">
        <v>15</v>
      </c>
      <c r="X5926">
        <v>100935</v>
      </c>
      <c r="Y5926">
        <v>16</v>
      </c>
      <c r="Z5926">
        <v>100936</v>
      </c>
      <c r="AA5926">
        <v>17</v>
      </c>
      <c r="AB5926">
        <v>100934</v>
      </c>
      <c r="AC5926">
        <v>19</v>
      </c>
      <c r="AD5926">
        <v>100936</v>
      </c>
      <c r="AE5926">
        <v>20</v>
      </c>
      <c r="AF5926">
        <v>203116</v>
      </c>
      <c r="AG5926">
        <v>18</v>
      </c>
      <c r="AH5926" t="e">
        <f>VLOOKUP(AF5926,关卡难度线!B:H,11,0)</f>
        <v>#N/A</v>
      </c>
    </row>
    <row r="5927" spans="14:34">
      <c r="N5927" s="14">
        <v>100934</v>
      </c>
      <c r="O5927">
        <v>11</v>
      </c>
      <c r="P5927">
        <v>100936</v>
      </c>
      <c r="Q5927">
        <v>12</v>
      </c>
      <c r="R5927">
        <v>100934</v>
      </c>
      <c r="S5927">
        <v>13</v>
      </c>
      <c r="T5927">
        <v>100934</v>
      </c>
      <c r="U5927">
        <v>14</v>
      </c>
      <c r="V5927">
        <v>100936</v>
      </c>
      <c r="W5927">
        <v>15</v>
      </c>
      <c r="X5927">
        <v>100934</v>
      </c>
      <c r="Y5927">
        <v>16</v>
      </c>
      <c r="Z5927">
        <v>100935</v>
      </c>
      <c r="AA5927">
        <v>17</v>
      </c>
      <c r="AB5927">
        <v>100935</v>
      </c>
      <c r="AC5927">
        <v>19</v>
      </c>
      <c r="AD5927">
        <v>100936</v>
      </c>
      <c r="AE5927">
        <v>20</v>
      </c>
      <c r="AF5927">
        <v>203117</v>
      </c>
      <c r="AG5927">
        <v>18</v>
      </c>
      <c r="AH5927" t="e">
        <f>VLOOKUP(AF5927,关卡难度线!B:H,11,0)</f>
        <v>#N/A</v>
      </c>
    </row>
    <row r="5928" spans="14:34">
      <c r="N5928" s="14">
        <v>100934</v>
      </c>
      <c r="O5928">
        <v>11</v>
      </c>
      <c r="P5928">
        <v>100935</v>
      </c>
      <c r="Q5928">
        <v>12</v>
      </c>
      <c r="R5928">
        <v>100934</v>
      </c>
      <c r="S5928">
        <v>13</v>
      </c>
      <c r="T5928">
        <v>100934</v>
      </c>
      <c r="U5928">
        <v>14</v>
      </c>
      <c r="V5928">
        <v>100935</v>
      </c>
      <c r="W5928">
        <v>15</v>
      </c>
      <c r="X5928">
        <v>100934</v>
      </c>
      <c r="Y5928">
        <v>16</v>
      </c>
      <c r="Z5928">
        <v>100935</v>
      </c>
      <c r="AA5928">
        <v>17</v>
      </c>
      <c r="AB5928">
        <v>100935</v>
      </c>
      <c r="AC5928">
        <v>19</v>
      </c>
      <c r="AD5928">
        <v>100934</v>
      </c>
      <c r="AE5928">
        <v>20</v>
      </c>
      <c r="AF5928">
        <v>203118</v>
      </c>
      <c r="AG5928">
        <v>18</v>
      </c>
      <c r="AH5928" t="e">
        <f>VLOOKUP(AF5928,关卡难度线!B:H,11,0)</f>
        <v>#N/A</v>
      </c>
    </row>
    <row r="5929" spans="14:34">
      <c r="N5929" s="14">
        <v>100934</v>
      </c>
      <c r="O5929">
        <v>11</v>
      </c>
      <c r="P5929">
        <v>100934</v>
      </c>
      <c r="Q5929">
        <v>12</v>
      </c>
      <c r="R5929">
        <v>100936</v>
      </c>
      <c r="S5929">
        <v>13</v>
      </c>
      <c r="T5929">
        <v>100934</v>
      </c>
      <c r="U5929">
        <v>14</v>
      </c>
      <c r="V5929">
        <v>100934</v>
      </c>
      <c r="W5929">
        <v>15</v>
      </c>
      <c r="X5929">
        <v>100935</v>
      </c>
      <c r="Y5929">
        <v>16</v>
      </c>
      <c r="Z5929">
        <v>100934</v>
      </c>
      <c r="AA5929">
        <v>17</v>
      </c>
      <c r="AB5929">
        <v>100936</v>
      </c>
      <c r="AC5929">
        <v>19</v>
      </c>
      <c r="AD5929">
        <v>100935</v>
      </c>
      <c r="AE5929">
        <v>20</v>
      </c>
      <c r="AF5929">
        <v>203119</v>
      </c>
      <c r="AG5929">
        <v>18</v>
      </c>
      <c r="AH5929" t="e">
        <f>VLOOKUP(AF5929,关卡难度线!B:H,11,0)</f>
        <v>#N/A</v>
      </c>
    </row>
    <row r="5930" spans="14:34">
      <c r="N5930" s="14">
        <v>100935</v>
      </c>
      <c r="O5930">
        <v>11</v>
      </c>
      <c r="P5930">
        <v>100934</v>
      </c>
      <c r="Q5930">
        <v>12</v>
      </c>
      <c r="R5930">
        <v>100934</v>
      </c>
      <c r="S5930">
        <v>13</v>
      </c>
      <c r="T5930">
        <v>100936</v>
      </c>
      <c r="U5930">
        <v>14</v>
      </c>
      <c r="V5930">
        <v>100935</v>
      </c>
      <c r="W5930">
        <v>15</v>
      </c>
      <c r="X5930">
        <v>100935</v>
      </c>
      <c r="Y5930">
        <v>16</v>
      </c>
      <c r="Z5930">
        <v>100934</v>
      </c>
      <c r="AA5930">
        <v>17</v>
      </c>
      <c r="AB5930">
        <v>100936</v>
      </c>
      <c r="AC5930">
        <v>19</v>
      </c>
      <c r="AD5930">
        <v>100934</v>
      </c>
      <c r="AE5930">
        <v>20</v>
      </c>
      <c r="AF5930">
        <v>203120</v>
      </c>
      <c r="AG5930">
        <v>18</v>
      </c>
      <c r="AH5930" t="e">
        <f>VLOOKUP(AF5930,关卡难度线!B:H,11,0)</f>
        <v>#N/A</v>
      </c>
    </row>
    <row r="5931" spans="14:34">
      <c r="N5931" s="14">
        <v>100937</v>
      </c>
      <c r="O5931">
        <v>11</v>
      </c>
      <c r="P5931">
        <v>100937</v>
      </c>
      <c r="Q5931">
        <v>12</v>
      </c>
      <c r="R5931">
        <v>100938</v>
      </c>
      <c r="S5931">
        <v>13</v>
      </c>
      <c r="T5931">
        <v>100938</v>
      </c>
      <c r="U5931">
        <v>14</v>
      </c>
      <c r="V5931">
        <v>100937</v>
      </c>
      <c r="W5931">
        <v>15</v>
      </c>
      <c r="X5931">
        <v>100937</v>
      </c>
      <c r="Y5931">
        <v>16</v>
      </c>
      <c r="Z5931">
        <v>100937</v>
      </c>
      <c r="AA5931">
        <v>17</v>
      </c>
      <c r="AB5931">
        <v>100937</v>
      </c>
      <c r="AC5931">
        <v>19</v>
      </c>
      <c r="AD5931">
        <v>100938</v>
      </c>
      <c r="AE5931">
        <v>20</v>
      </c>
      <c r="AF5931">
        <v>203121</v>
      </c>
      <c r="AG5931">
        <v>18</v>
      </c>
      <c r="AH5931" t="e">
        <f>VLOOKUP(AF5931,关卡难度线!B:H,11,0)</f>
        <v>#N/A</v>
      </c>
    </row>
    <row r="5932" spans="14:34">
      <c r="N5932" s="14">
        <v>100938</v>
      </c>
      <c r="O5932">
        <v>11</v>
      </c>
      <c r="P5932">
        <v>100937</v>
      </c>
      <c r="Q5932">
        <v>12</v>
      </c>
      <c r="R5932">
        <v>100938</v>
      </c>
      <c r="S5932">
        <v>13</v>
      </c>
      <c r="T5932">
        <v>100938</v>
      </c>
      <c r="U5932">
        <v>14</v>
      </c>
      <c r="V5932">
        <v>100937</v>
      </c>
      <c r="W5932">
        <v>15</v>
      </c>
      <c r="X5932">
        <v>100937</v>
      </c>
      <c r="Y5932">
        <v>16</v>
      </c>
      <c r="Z5932">
        <v>100939</v>
      </c>
      <c r="AA5932">
        <v>17</v>
      </c>
      <c r="AB5932">
        <v>100938</v>
      </c>
      <c r="AC5932">
        <v>19</v>
      </c>
      <c r="AD5932">
        <v>100937</v>
      </c>
      <c r="AE5932">
        <v>20</v>
      </c>
      <c r="AF5932">
        <v>203122</v>
      </c>
      <c r="AG5932">
        <v>18</v>
      </c>
      <c r="AH5932" t="e">
        <f>VLOOKUP(AF5932,关卡难度线!B:H,11,0)</f>
        <v>#N/A</v>
      </c>
    </row>
    <row r="5933" spans="14:34">
      <c r="N5933" s="14">
        <v>100939</v>
      </c>
      <c r="O5933">
        <v>11</v>
      </c>
      <c r="P5933">
        <v>100937</v>
      </c>
      <c r="Q5933">
        <v>12</v>
      </c>
      <c r="R5933">
        <v>100937</v>
      </c>
      <c r="S5933">
        <v>13</v>
      </c>
      <c r="T5933">
        <v>100939</v>
      </c>
      <c r="U5933">
        <v>14</v>
      </c>
      <c r="V5933">
        <v>100937</v>
      </c>
      <c r="W5933">
        <v>15</v>
      </c>
      <c r="X5933">
        <v>100938</v>
      </c>
      <c r="Y5933">
        <v>16</v>
      </c>
      <c r="Z5933">
        <v>100939</v>
      </c>
      <c r="AA5933">
        <v>17</v>
      </c>
      <c r="AB5933">
        <v>100938</v>
      </c>
      <c r="AC5933">
        <v>19</v>
      </c>
      <c r="AD5933">
        <v>100938</v>
      </c>
      <c r="AE5933">
        <v>20</v>
      </c>
      <c r="AF5933">
        <v>203123</v>
      </c>
      <c r="AG5933">
        <v>18</v>
      </c>
      <c r="AH5933" t="e">
        <f>VLOOKUP(AF5933,关卡难度线!B:H,11,0)</f>
        <v>#N/A</v>
      </c>
    </row>
    <row r="5934" spans="14:34">
      <c r="N5934" s="14">
        <v>100938</v>
      </c>
      <c r="O5934">
        <v>11</v>
      </c>
      <c r="P5934">
        <v>100937</v>
      </c>
      <c r="Q5934">
        <v>12</v>
      </c>
      <c r="R5934">
        <v>100938</v>
      </c>
      <c r="S5934">
        <v>13</v>
      </c>
      <c r="T5934">
        <v>100937</v>
      </c>
      <c r="U5934">
        <v>14</v>
      </c>
      <c r="V5934">
        <v>100938</v>
      </c>
      <c r="W5934">
        <v>15</v>
      </c>
      <c r="X5934">
        <v>100937</v>
      </c>
      <c r="Y5934">
        <v>16</v>
      </c>
      <c r="Z5934">
        <v>100938</v>
      </c>
      <c r="AA5934">
        <v>17</v>
      </c>
      <c r="AB5934">
        <v>100938</v>
      </c>
      <c r="AC5934">
        <v>19</v>
      </c>
      <c r="AD5934">
        <v>100939</v>
      </c>
      <c r="AE5934">
        <v>20</v>
      </c>
      <c r="AF5934">
        <v>203124</v>
      </c>
      <c r="AG5934">
        <v>18</v>
      </c>
      <c r="AH5934" t="e">
        <f>VLOOKUP(AF5934,关卡难度线!B:H,11,0)</f>
        <v>#N/A</v>
      </c>
    </row>
    <row r="5935" spans="14:34">
      <c r="N5935" s="14">
        <v>100938</v>
      </c>
      <c r="O5935">
        <v>11</v>
      </c>
      <c r="P5935">
        <v>100938</v>
      </c>
      <c r="Q5935">
        <v>12</v>
      </c>
      <c r="R5935">
        <v>100938</v>
      </c>
      <c r="S5935">
        <v>13</v>
      </c>
      <c r="T5935">
        <v>100937</v>
      </c>
      <c r="U5935">
        <v>14</v>
      </c>
      <c r="V5935">
        <v>100939</v>
      </c>
      <c r="W5935">
        <v>15</v>
      </c>
      <c r="X5935">
        <v>100939</v>
      </c>
      <c r="Y5935">
        <v>16</v>
      </c>
      <c r="Z5935">
        <v>100939</v>
      </c>
      <c r="AA5935">
        <v>17</v>
      </c>
      <c r="AB5935">
        <v>100938</v>
      </c>
      <c r="AC5935">
        <v>19</v>
      </c>
      <c r="AD5935">
        <v>100937</v>
      </c>
      <c r="AE5935">
        <v>20</v>
      </c>
      <c r="AF5935">
        <v>203125</v>
      </c>
      <c r="AG5935">
        <v>18</v>
      </c>
      <c r="AH5935" t="e">
        <f>VLOOKUP(AF5935,关卡难度线!B:H,11,0)</f>
        <v>#N/A</v>
      </c>
    </row>
    <row r="5936" spans="14:34">
      <c r="N5936" s="14">
        <v>100937</v>
      </c>
      <c r="O5936">
        <v>11</v>
      </c>
      <c r="P5936">
        <v>100939</v>
      </c>
      <c r="Q5936">
        <v>12</v>
      </c>
      <c r="R5936">
        <v>100938</v>
      </c>
      <c r="S5936">
        <v>13</v>
      </c>
      <c r="T5936">
        <v>100938</v>
      </c>
      <c r="U5936">
        <v>14</v>
      </c>
      <c r="V5936">
        <v>100938</v>
      </c>
      <c r="W5936">
        <v>15</v>
      </c>
      <c r="X5936">
        <v>100937</v>
      </c>
      <c r="Y5936">
        <v>16</v>
      </c>
      <c r="Z5936">
        <v>100937</v>
      </c>
      <c r="AA5936">
        <v>17</v>
      </c>
      <c r="AB5936">
        <v>100938</v>
      </c>
      <c r="AC5936">
        <v>19</v>
      </c>
      <c r="AD5936">
        <v>100939</v>
      </c>
      <c r="AE5936">
        <v>20</v>
      </c>
      <c r="AF5936">
        <v>203126</v>
      </c>
      <c r="AG5936">
        <v>18</v>
      </c>
      <c r="AH5936" t="e">
        <f>VLOOKUP(AF5936,关卡难度线!B:H,11,0)</f>
        <v>#N/A</v>
      </c>
    </row>
    <row r="5937" spans="14:34">
      <c r="N5937" s="14">
        <v>100939</v>
      </c>
      <c r="O5937">
        <v>11</v>
      </c>
      <c r="P5937">
        <v>100939</v>
      </c>
      <c r="Q5937">
        <v>12</v>
      </c>
      <c r="R5937">
        <v>100937</v>
      </c>
      <c r="S5937">
        <v>13</v>
      </c>
      <c r="T5937">
        <v>100938</v>
      </c>
      <c r="U5937">
        <v>14</v>
      </c>
      <c r="V5937">
        <v>100939</v>
      </c>
      <c r="W5937">
        <v>15</v>
      </c>
      <c r="X5937">
        <v>100937</v>
      </c>
      <c r="Y5937">
        <v>16</v>
      </c>
      <c r="Z5937">
        <v>100938</v>
      </c>
      <c r="AA5937">
        <v>17</v>
      </c>
      <c r="AB5937">
        <v>100939</v>
      </c>
      <c r="AC5937">
        <v>19</v>
      </c>
      <c r="AD5937">
        <v>100939</v>
      </c>
      <c r="AE5937">
        <v>20</v>
      </c>
      <c r="AF5937">
        <v>203127</v>
      </c>
      <c r="AG5937">
        <v>18</v>
      </c>
      <c r="AH5937" t="e">
        <f>VLOOKUP(AF5937,关卡难度线!B:H,11,0)</f>
        <v>#N/A</v>
      </c>
    </row>
    <row r="5938" spans="14:34">
      <c r="N5938" s="14">
        <v>100939</v>
      </c>
      <c r="O5938">
        <v>11</v>
      </c>
      <c r="P5938">
        <v>100939</v>
      </c>
      <c r="Q5938">
        <v>12</v>
      </c>
      <c r="R5938">
        <v>100938</v>
      </c>
      <c r="S5938">
        <v>13</v>
      </c>
      <c r="T5938">
        <v>100937</v>
      </c>
      <c r="U5938">
        <v>14</v>
      </c>
      <c r="V5938">
        <v>100939</v>
      </c>
      <c r="W5938">
        <v>15</v>
      </c>
      <c r="X5938">
        <v>100938</v>
      </c>
      <c r="Y5938">
        <v>16</v>
      </c>
      <c r="Z5938">
        <v>100939</v>
      </c>
      <c r="AA5938">
        <v>17</v>
      </c>
      <c r="AB5938">
        <v>100938</v>
      </c>
      <c r="AC5938">
        <v>19</v>
      </c>
      <c r="AD5938">
        <v>100939</v>
      </c>
      <c r="AE5938">
        <v>20</v>
      </c>
      <c r="AF5938">
        <v>203128</v>
      </c>
      <c r="AG5938">
        <v>18</v>
      </c>
      <c r="AH5938" t="e">
        <f>VLOOKUP(AF5938,关卡难度线!B:H,11,0)</f>
        <v>#N/A</v>
      </c>
    </row>
    <row r="5939" spans="14:34">
      <c r="N5939" s="14">
        <v>100938</v>
      </c>
      <c r="O5939">
        <v>11</v>
      </c>
      <c r="P5939">
        <v>100939</v>
      </c>
      <c r="Q5939">
        <v>12</v>
      </c>
      <c r="R5939">
        <v>100939</v>
      </c>
      <c r="S5939">
        <v>13</v>
      </c>
      <c r="T5939">
        <v>100939</v>
      </c>
      <c r="U5939">
        <v>14</v>
      </c>
      <c r="V5939">
        <v>100937</v>
      </c>
      <c r="W5939">
        <v>15</v>
      </c>
      <c r="X5939">
        <v>100937</v>
      </c>
      <c r="Y5939">
        <v>16</v>
      </c>
      <c r="Z5939">
        <v>100937</v>
      </c>
      <c r="AA5939">
        <v>17</v>
      </c>
      <c r="AB5939">
        <v>100938</v>
      </c>
      <c r="AC5939">
        <v>19</v>
      </c>
      <c r="AD5939">
        <v>100939</v>
      </c>
      <c r="AE5939">
        <v>20</v>
      </c>
      <c r="AF5939">
        <v>203129</v>
      </c>
      <c r="AG5939">
        <v>18</v>
      </c>
      <c r="AH5939" t="e">
        <f>VLOOKUP(AF5939,关卡难度线!B:H,11,0)</f>
        <v>#N/A</v>
      </c>
    </row>
    <row r="5940" spans="14:34">
      <c r="N5940" s="14">
        <v>100939</v>
      </c>
      <c r="O5940">
        <v>11</v>
      </c>
      <c r="P5940">
        <v>100937</v>
      </c>
      <c r="Q5940">
        <v>12</v>
      </c>
      <c r="R5940">
        <v>100938</v>
      </c>
      <c r="S5940">
        <v>13</v>
      </c>
      <c r="T5940">
        <v>100939</v>
      </c>
      <c r="U5940">
        <v>14</v>
      </c>
      <c r="V5940">
        <v>100939</v>
      </c>
      <c r="W5940">
        <v>15</v>
      </c>
      <c r="X5940">
        <v>100937</v>
      </c>
      <c r="Y5940">
        <v>16</v>
      </c>
      <c r="Z5940">
        <v>100939</v>
      </c>
      <c r="AA5940">
        <v>17</v>
      </c>
      <c r="AB5940">
        <v>100938</v>
      </c>
      <c r="AC5940">
        <v>19</v>
      </c>
      <c r="AD5940">
        <v>100938</v>
      </c>
      <c r="AE5940">
        <v>20</v>
      </c>
      <c r="AF5940">
        <v>203130</v>
      </c>
      <c r="AG5940">
        <v>18</v>
      </c>
      <c r="AH5940" t="e">
        <f>VLOOKUP(AF5940,关卡难度线!B:H,11,0)</f>
        <v>#N/A</v>
      </c>
    </row>
    <row r="5941" spans="14:34">
      <c r="N5941" s="14">
        <v>100941</v>
      </c>
      <c r="O5941">
        <v>11</v>
      </c>
      <c r="P5941">
        <v>100942</v>
      </c>
      <c r="Q5941">
        <v>12</v>
      </c>
      <c r="R5941">
        <v>100942</v>
      </c>
      <c r="S5941">
        <v>13</v>
      </c>
      <c r="T5941">
        <v>100942</v>
      </c>
      <c r="U5941">
        <v>14</v>
      </c>
      <c r="V5941">
        <v>100940</v>
      </c>
      <c r="W5941">
        <v>15</v>
      </c>
      <c r="X5941">
        <v>100941</v>
      </c>
      <c r="Y5941">
        <v>16</v>
      </c>
      <c r="Z5941">
        <v>100941</v>
      </c>
      <c r="AA5941">
        <v>17</v>
      </c>
      <c r="AB5941">
        <v>100942</v>
      </c>
      <c r="AC5941">
        <v>19</v>
      </c>
      <c r="AD5941">
        <v>100940</v>
      </c>
      <c r="AE5941">
        <v>20</v>
      </c>
      <c r="AF5941">
        <v>203131</v>
      </c>
      <c r="AG5941">
        <v>18</v>
      </c>
      <c r="AH5941" t="e">
        <f>VLOOKUP(AF5941,关卡难度线!B:H,11,0)</f>
        <v>#N/A</v>
      </c>
    </row>
    <row r="5942" spans="14:34">
      <c r="N5942" s="14">
        <v>100942</v>
      </c>
      <c r="O5942">
        <v>11</v>
      </c>
      <c r="P5942">
        <v>100941</v>
      </c>
      <c r="Q5942">
        <v>12</v>
      </c>
      <c r="R5942">
        <v>100940</v>
      </c>
      <c r="S5942">
        <v>13</v>
      </c>
      <c r="T5942">
        <v>100940</v>
      </c>
      <c r="U5942">
        <v>14</v>
      </c>
      <c r="V5942">
        <v>100942</v>
      </c>
      <c r="W5942">
        <v>15</v>
      </c>
      <c r="X5942">
        <v>100940</v>
      </c>
      <c r="Y5942">
        <v>16</v>
      </c>
      <c r="Z5942">
        <v>100940</v>
      </c>
      <c r="AA5942">
        <v>17</v>
      </c>
      <c r="AB5942">
        <v>100942</v>
      </c>
      <c r="AC5942">
        <v>19</v>
      </c>
      <c r="AD5942">
        <v>100941</v>
      </c>
      <c r="AE5942">
        <v>20</v>
      </c>
      <c r="AF5942">
        <v>203132</v>
      </c>
      <c r="AG5942">
        <v>18</v>
      </c>
      <c r="AH5942" t="e">
        <f>VLOOKUP(AF5942,关卡难度线!B:H,11,0)</f>
        <v>#N/A</v>
      </c>
    </row>
    <row r="5943" spans="14:34">
      <c r="N5943" s="14">
        <v>100942</v>
      </c>
      <c r="O5943">
        <v>11</v>
      </c>
      <c r="P5943">
        <v>100941</v>
      </c>
      <c r="Q5943">
        <v>12</v>
      </c>
      <c r="R5943">
        <v>100941</v>
      </c>
      <c r="S5943">
        <v>13</v>
      </c>
      <c r="T5943">
        <v>100942</v>
      </c>
      <c r="U5943">
        <v>14</v>
      </c>
      <c r="V5943">
        <v>100942</v>
      </c>
      <c r="W5943">
        <v>15</v>
      </c>
      <c r="X5943">
        <v>100940</v>
      </c>
      <c r="Y5943">
        <v>16</v>
      </c>
      <c r="Z5943">
        <v>100941</v>
      </c>
      <c r="AA5943">
        <v>17</v>
      </c>
      <c r="AB5943">
        <v>100940</v>
      </c>
      <c r="AC5943">
        <v>19</v>
      </c>
      <c r="AD5943">
        <v>100942</v>
      </c>
      <c r="AE5943">
        <v>20</v>
      </c>
      <c r="AF5943">
        <v>203133</v>
      </c>
      <c r="AG5943">
        <v>18</v>
      </c>
      <c r="AH5943" t="e">
        <f>VLOOKUP(AF5943,关卡难度线!B:H,11,0)</f>
        <v>#N/A</v>
      </c>
    </row>
    <row r="5944" spans="14:34">
      <c r="N5944" s="14">
        <v>100941</v>
      </c>
      <c r="O5944">
        <v>11</v>
      </c>
      <c r="P5944">
        <v>100940</v>
      </c>
      <c r="Q5944">
        <v>12</v>
      </c>
      <c r="R5944">
        <v>100942</v>
      </c>
      <c r="S5944">
        <v>13</v>
      </c>
      <c r="T5944">
        <v>100940</v>
      </c>
      <c r="U5944">
        <v>14</v>
      </c>
      <c r="V5944">
        <v>100941</v>
      </c>
      <c r="W5944">
        <v>15</v>
      </c>
      <c r="X5944">
        <v>100940</v>
      </c>
      <c r="Y5944">
        <v>16</v>
      </c>
      <c r="Z5944">
        <v>100941</v>
      </c>
      <c r="AA5944">
        <v>17</v>
      </c>
      <c r="AB5944">
        <v>100941</v>
      </c>
      <c r="AC5944">
        <v>19</v>
      </c>
      <c r="AD5944">
        <v>100942</v>
      </c>
      <c r="AE5944">
        <v>20</v>
      </c>
      <c r="AF5944">
        <v>203134</v>
      </c>
      <c r="AG5944">
        <v>18</v>
      </c>
      <c r="AH5944" t="e">
        <f>VLOOKUP(AF5944,关卡难度线!B:H,11,0)</f>
        <v>#N/A</v>
      </c>
    </row>
    <row r="5945" spans="14:34">
      <c r="N5945" s="14">
        <v>100940</v>
      </c>
      <c r="O5945">
        <v>11</v>
      </c>
      <c r="P5945">
        <v>100941</v>
      </c>
      <c r="Q5945">
        <v>12</v>
      </c>
      <c r="R5945">
        <v>100941</v>
      </c>
      <c r="S5945">
        <v>13</v>
      </c>
      <c r="T5945">
        <v>100941</v>
      </c>
      <c r="U5945">
        <v>14</v>
      </c>
      <c r="V5945">
        <v>100942</v>
      </c>
      <c r="W5945">
        <v>15</v>
      </c>
      <c r="X5945">
        <v>100940</v>
      </c>
      <c r="Y5945">
        <v>16</v>
      </c>
      <c r="Z5945">
        <v>100942</v>
      </c>
      <c r="AA5945">
        <v>17</v>
      </c>
      <c r="AB5945">
        <v>100941</v>
      </c>
      <c r="AC5945">
        <v>19</v>
      </c>
      <c r="AD5945">
        <v>100941</v>
      </c>
      <c r="AE5945">
        <v>20</v>
      </c>
      <c r="AF5945">
        <v>203135</v>
      </c>
      <c r="AG5945">
        <v>18</v>
      </c>
      <c r="AH5945" t="e">
        <f>VLOOKUP(AF5945,关卡难度线!B:H,11,0)</f>
        <v>#N/A</v>
      </c>
    </row>
    <row r="5946" spans="14:34">
      <c r="N5946" s="14">
        <v>100941</v>
      </c>
      <c r="O5946">
        <v>11</v>
      </c>
      <c r="P5946">
        <v>100941</v>
      </c>
      <c r="Q5946">
        <v>12</v>
      </c>
      <c r="R5946">
        <v>100940</v>
      </c>
      <c r="S5946">
        <v>13</v>
      </c>
      <c r="T5946">
        <v>100940</v>
      </c>
      <c r="U5946">
        <v>14</v>
      </c>
      <c r="V5946">
        <v>100941</v>
      </c>
      <c r="W5946">
        <v>15</v>
      </c>
      <c r="X5946">
        <v>100940</v>
      </c>
      <c r="Y5946">
        <v>16</v>
      </c>
      <c r="Z5946">
        <v>100940</v>
      </c>
      <c r="AA5946">
        <v>17</v>
      </c>
      <c r="AB5946">
        <v>100940</v>
      </c>
      <c r="AC5946">
        <v>19</v>
      </c>
      <c r="AD5946">
        <v>100942</v>
      </c>
      <c r="AE5946">
        <v>20</v>
      </c>
      <c r="AF5946">
        <v>203136</v>
      </c>
      <c r="AG5946">
        <v>18</v>
      </c>
      <c r="AH5946" t="e">
        <f>VLOOKUP(AF5946,关卡难度线!B:H,11,0)</f>
        <v>#N/A</v>
      </c>
    </row>
    <row r="5947" spans="14:34">
      <c r="N5947" s="14">
        <v>100942</v>
      </c>
      <c r="O5947">
        <v>11</v>
      </c>
      <c r="P5947">
        <v>100942</v>
      </c>
      <c r="Q5947">
        <v>12</v>
      </c>
      <c r="R5947">
        <v>100942</v>
      </c>
      <c r="S5947">
        <v>13</v>
      </c>
      <c r="T5947">
        <v>100941</v>
      </c>
      <c r="U5947">
        <v>14</v>
      </c>
      <c r="V5947">
        <v>100941</v>
      </c>
      <c r="W5947">
        <v>15</v>
      </c>
      <c r="X5947">
        <v>100942</v>
      </c>
      <c r="Y5947">
        <v>16</v>
      </c>
      <c r="Z5947">
        <v>100942</v>
      </c>
      <c r="AA5947">
        <v>17</v>
      </c>
      <c r="AB5947">
        <v>100941</v>
      </c>
      <c r="AC5947">
        <v>19</v>
      </c>
      <c r="AD5947">
        <v>100942</v>
      </c>
      <c r="AE5947">
        <v>20</v>
      </c>
      <c r="AF5947">
        <v>203137</v>
      </c>
      <c r="AG5947">
        <v>18</v>
      </c>
      <c r="AH5947" t="e">
        <f>VLOOKUP(AF5947,关卡难度线!B:H,11,0)</f>
        <v>#N/A</v>
      </c>
    </row>
    <row r="5948" spans="14:34">
      <c r="N5948" s="14">
        <v>100941</v>
      </c>
      <c r="O5948">
        <v>11</v>
      </c>
      <c r="P5948">
        <v>100941</v>
      </c>
      <c r="Q5948">
        <v>12</v>
      </c>
      <c r="R5948">
        <v>100940</v>
      </c>
      <c r="S5948">
        <v>13</v>
      </c>
      <c r="T5948">
        <v>100941</v>
      </c>
      <c r="U5948">
        <v>14</v>
      </c>
      <c r="V5948">
        <v>100942</v>
      </c>
      <c r="W5948">
        <v>15</v>
      </c>
      <c r="X5948">
        <v>100941</v>
      </c>
      <c r="Y5948">
        <v>16</v>
      </c>
      <c r="Z5948">
        <v>100941</v>
      </c>
      <c r="AA5948">
        <v>17</v>
      </c>
      <c r="AB5948">
        <v>100940</v>
      </c>
      <c r="AC5948">
        <v>19</v>
      </c>
      <c r="AD5948">
        <v>100941</v>
      </c>
      <c r="AE5948">
        <v>20</v>
      </c>
      <c r="AF5948">
        <v>203138</v>
      </c>
      <c r="AG5948">
        <v>18</v>
      </c>
      <c r="AH5948" t="e">
        <f>VLOOKUP(AF5948,关卡难度线!B:H,11,0)</f>
        <v>#N/A</v>
      </c>
    </row>
    <row r="5949" spans="14:34">
      <c r="N5949" s="14">
        <v>100941</v>
      </c>
      <c r="O5949">
        <v>11</v>
      </c>
      <c r="P5949">
        <v>100941</v>
      </c>
      <c r="Q5949">
        <v>12</v>
      </c>
      <c r="R5949">
        <v>100942</v>
      </c>
      <c r="S5949">
        <v>13</v>
      </c>
      <c r="T5949">
        <v>100941</v>
      </c>
      <c r="U5949">
        <v>14</v>
      </c>
      <c r="V5949">
        <v>100940</v>
      </c>
      <c r="W5949">
        <v>15</v>
      </c>
      <c r="X5949">
        <v>100940</v>
      </c>
      <c r="Y5949">
        <v>16</v>
      </c>
      <c r="Z5949">
        <v>100940</v>
      </c>
      <c r="AA5949">
        <v>17</v>
      </c>
      <c r="AB5949">
        <v>100940</v>
      </c>
      <c r="AC5949">
        <v>19</v>
      </c>
      <c r="AD5949">
        <v>100941</v>
      </c>
      <c r="AE5949">
        <v>20</v>
      </c>
      <c r="AF5949">
        <v>203139</v>
      </c>
      <c r="AG5949">
        <v>18</v>
      </c>
      <c r="AH5949" t="e">
        <f>VLOOKUP(AF5949,关卡难度线!B:H,11,0)</f>
        <v>#N/A</v>
      </c>
    </row>
    <row r="5950" spans="14:34">
      <c r="N5950" s="14">
        <v>100940</v>
      </c>
      <c r="O5950">
        <v>11</v>
      </c>
      <c r="P5950">
        <v>100942</v>
      </c>
      <c r="Q5950">
        <v>12</v>
      </c>
      <c r="R5950">
        <v>100942</v>
      </c>
      <c r="S5950">
        <v>13</v>
      </c>
      <c r="T5950">
        <v>100940</v>
      </c>
      <c r="U5950">
        <v>14</v>
      </c>
      <c r="V5950">
        <v>100942</v>
      </c>
      <c r="W5950">
        <v>15</v>
      </c>
      <c r="X5950">
        <v>100941</v>
      </c>
      <c r="Y5950">
        <v>16</v>
      </c>
      <c r="Z5950">
        <v>100942</v>
      </c>
      <c r="AA5950">
        <v>17</v>
      </c>
      <c r="AB5950">
        <v>100941</v>
      </c>
      <c r="AC5950">
        <v>19</v>
      </c>
      <c r="AD5950">
        <v>100942</v>
      </c>
      <c r="AE5950">
        <v>20</v>
      </c>
      <c r="AF5950">
        <v>203140</v>
      </c>
      <c r="AG5950">
        <v>18</v>
      </c>
      <c r="AH5950" t="e">
        <f>VLOOKUP(AF5950,关卡难度线!B:H,11,0)</f>
        <v>#N/A</v>
      </c>
    </row>
    <row r="5951" spans="14:34">
      <c r="N5951" s="14">
        <v>100945</v>
      </c>
      <c r="O5951">
        <v>11</v>
      </c>
      <c r="P5951">
        <v>100943</v>
      </c>
      <c r="Q5951">
        <v>12</v>
      </c>
      <c r="R5951">
        <v>100945</v>
      </c>
      <c r="S5951">
        <v>13</v>
      </c>
      <c r="T5951">
        <v>100943</v>
      </c>
      <c r="U5951">
        <v>14</v>
      </c>
      <c r="V5951">
        <v>100945</v>
      </c>
      <c r="W5951">
        <v>15</v>
      </c>
      <c r="X5951">
        <v>100944</v>
      </c>
      <c r="Y5951">
        <v>16</v>
      </c>
      <c r="Z5951">
        <v>100944</v>
      </c>
      <c r="AA5951">
        <v>17</v>
      </c>
      <c r="AB5951">
        <v>100943</v>
      </c>
      <c r="AC5951">
        <v>19</v>
      </c>
      <c r="AD5951">
        <v>100945</v>
      </c>
      <c r="AE5951">
        <v>20</v>
      </c>
      <c r="AF5951">
        <v>203141</v>
      </c>
      <c r="AG5951">
        <v>18</v>
      </c>
      <c r="AH5951" t="e">
        <f>VLOOKUP(AF5951,关卡难度线!B:H,11,0)</f>
        <v>#N/A</v>
      </c>
    </row>
    <row r="5952" spans="14:34">
      <c r="N5952" s="14">
        <v>100945</v>
      </c>
      <c r="O5952">
        <v>11</v>
      </c>
      <c r="P5952">
        <v>100943</v>
      </c>
      <c r="Q5952">
        <v>12</v>
      </c>
      <c r="R5952">
        <v>100944</v>
      </c>
      <c r="S5952">
        <v>13</v>
      </c>
      <c r="T5952">
        <v>100945</v>
      </c>
      <c r="U5952">
        <v>14</v>
      </c>
      <c r="V5952">
        <v>100944</v>
      </c>
      <c r="W5952">
        <v>15</v>
      </c>
      <c r="X5952">
        <v>100943</v>
      </c>
      <c r="Y5952">
        <v>16</v>
      </c>
      <c r="Z5952">
        <v>100944</v>
      </c>
      <c r="AA5952">
        <v>17</v>
      </c>
      <c r="AB5952">
        <v>100943</v>
      </c>
      <c r="AC5952">
        <v>19</v>
      </c>
      <c r="AD5952">
        <v>100944</v>
      </c>
      <c r="AE5952">
        <v>20</v>
      </c>
      <c r="AF5952">
        <v>203142</v>
      </c>
      <c r="AG5952">
        <v>18</v>
      </c>
      <c r="AH5952" t="e">
        <f>VLOOKUP(AF5952,关卡难度线!B:H,11,0)</f>
        <v>#N/A</v>
      </c>
    </row>
    <row r="5953" spans="14:34">
      <c r="N5953" s="14">
        <v>100943</v>
      </c>
      <c r="O5953">
        <v>11</v>
      </c>
      <c r="P5953">
        <v>100945</v>
      </c>
      <c r="Q5953">
        <v>12</v>
      </c>
      <c r="R5953">
        <v>100945</v>
      </c>
      <c r="S5953">
        <v>13</v>
      </c>
      <c r="T5953">
        <v>100945</v>
      </c>
      <c r="U5953">
        <v>14</v>
      </c>
      <c r="V5953">
        <v>100943</v>
      </c>
      <c r="W5953">
        <v>15</v>
      </c>
      <c r="X5953">
        <v>100944</v>
      </c>
      <c r="Y5953">
        <v>16</v>
      </c>
      <c r="Z5953">
        <v>100943</v>
      </c>
      <c r="AA5953">
        <v>17</v>
      </c>
      <c r="AB5953">
        <v>100943</v>
      </c>
      <c r="AC5953">
        <v>19</v>
      </c>
      <c r="AD5953">
        <v>100945</v>
      </c>
      <c r="AE5953">
        <v>20</v>
      </c>
      <c r="AF5953">
        <v>203143</v>
      </c>
      <c r="AG5953">
        <v>18</v>
      </c>
      <c r="AH5953" t="e">
        <f>VLOOKUP(AF5953,关卡难度线!B:H,11,0)</f>
        <v>#N/A</v>
      </c>
    </row>
    <row r="5954" spans="14:34">
      <c r="N5954" s="14">
        <v>100944</v>
      </c>
      <c r="O5954">
        <v>11</v>
      </c>
      <c r="P5954">
        <v>100945</v>
      </c>
      <c r="Q5954">
        <v>12</v>
      </c>
      <c r="R5954">
        <v>100945</v>
      </c>
      <c r="S5954">
        <v>13</v>
      </c>
      <c r="T5954">
        <v>100944</v>
      </c>
      <c r="U5954">
        <v>14</v>
      </c>
      <c r="V5954">
        <v>100943</v>
      </c>
      <c r="W5954">
        <v>15</v>
      </c>
      <c r="X5954">
        <v>100944</v>
      </c>
      <c r="Y5954">
        <v>16</v>
      </c>
      <c r="Z5954">
        <v>100945</v>
      </c>
      <c r="AA5954">
        <v>17</v>
      </c>
      <c r="AB5954">
        <v>100944</v>
      </c>
      <c r="AC5954">
        <v>19</v>
      </c>
      <c r="AD5954">
        <v>100943</v>
      </c>
      <c r="AE5954">
        <v>20</v>
      </c>
      <c r="AF5954">
        <v>203144</v>
      </c>
      <c r="AG5954">
        <v>18</v>
      </c>
      <c r="AH5954" t="e">
        <f>VLOOKUP(AF5954,关卡难度线!B:H,11,0)</f>
        <v>#N/A</v>
      </c>
    </row>
    <row r="5955" spans="14:34">
      <c r="N5955" s="14">
        <v>100945</v>
      </c>
      <c r="O5955">
        <v>11</v>
      </c>
      <c r="P5955">
        <v>100943</v>
      </c>
      <c r="Q5955">
        <v>12</v>
      </c>
      <c r="R5955">
        <v>100943</v>
      </c>
      <c r="S5955">
        <v>13</v>
      </c>
      <c r="T5955">
        <v>100944</v>
      </c>
      <c r="U5955">
        <v>14</v>
      </c>
      <c r="V5955">
        <v>100944</v>
      </c>
      <c r="W5955">
        <v>15</v>
      </c>
      <c r="X5955">
        <v>100945</v>
      </c>
      <c r="Y5955">
        <v>16</v>
      </c>
      <c r="Z5955">
        <v>100943</v>
      </c>
      <c r="AA5955">
        <v>17</v>
      </c>
      <c r="AB5955">
        <v>100945</v>
      </c>
      <c r="AC5955">
        <v>19</v>
      </c>
      <c r="AD5955">
        <v>100944</v>
      </c>
      <c r="AE5955">
        <v>20</v>
      </c>
      <c r="AF5955">
        <v>203145</v>
      </c>
      <c r="AG5955">
        <v>18</v>
      </c>
      <c r="AH5955" t="e">
        <f>VLOOKUP(AF5955,关卡难度线!B:H,11,0)</f>
        <v>#N/A</v>
      </c>
    </row>
    <row r="5956" spans="14:34">
      <c r="N5956" s="14">
        <v>100945</v>
      </c>
      <c r="O5956">
        <v>11</v>
      </c>
      <c r="P5956">
        <v>100944</v>
      </c>
      <c r="Q5956">
        <v>12</v>
      </c>
      <c r="R5956">
        <v>100945</v>
      </c>
      <c r="S5956">
        <v>13</v>
      </c>
      <c r="T5956">
        <v>100944</v>
      </c>
      <c r="U5956">
        <v>14</v>
      </c>
      <c r="V5956">
        <v>100943</v>
      </c>
      <c r="W5956">
        <v>15</v>
      </c>
      <c r="X5956">
        <v>100945</v>
      </c>
      <c r="Y5956">
        <v>16</v>
      </c>
      <c r="Z5956">
        <v>100945</v>
      </c>
      <c r="AA5956">
        <v>17</v>
      </c>
      <c r="AB5956">
        <v>100944</v>
      </c>
      <c r="AC5956">
        <v>19</v>
      </c>
      <c r="AD5956">
        <v>100944</v>
      </c>
      <c r="AE5956">
        <v>20</v>
      </c>
      <c r="AF5956">
        <v>203146</v>
      </c>
      <c r="AG5956">
        <v>18</v>
      </c>
      <c r="AH5956" t="e">
        <f>VLOOKUP(AF5956,关卡难度线!B:H,11,0)</f>
        <v>#N/A</v>
      </c>
    </row>
    <row r="5957" spans="14:34">
      <c r="N5957" s="14">
        <v>100945</v>
      </c>
      <c r="O5957">
        <v>11</v>
      </c>
      <c r="P5957">
        <v>100944</v>
      </c>
      <c r="Q5957">
        <v>12</v>
      </c>
      <c r="R5957">
        <v>100945</v>
      </c>
      <c r="S5957">
        <v>13</v>
      </c>
      <c r="T5957">
        <v>100945</v>
      </c>
      <c r="U5957">
        <v>14</v>
      </c>
      <c r="V5957">
        <v>100943</v>
      </c>
      <c r="W5957">
        <v>15</v>
      </c>
      <c r="X5957">
        <v>100944</v>
      </c>
      <c r="Y5957">
        <v>16</v>
      </c>
      <c r="Z5957">
        <v>100943</v>
      </c>
      <c r="AA5957">
        <v>17</v>
      </c>
      <c r="AB5957">
        <v>100943</v>
      </c>
      <c r="AC5957">
        <v>19</v>
      </c>
      <c r="AD5957">
        <v>100944</v>
      </c>
      <c r="AE5957">
        <v>20</v>
      </c>
      <c r="AF5957">
        <v>203147</v>
      </c>
      <c r="AG5957">
        <v>18</v>
      </c>
      <c r="AH5957" t="e">
        <f>VLOOKUP(AF5957,关卡难度线!B:H,11,0)</f>
        <v>#N/A</v>
      </c>
    </row>
    <row r="5958" spans="14:34">
      <c r="N5958" s="14">
        <v>100944</v>
      </c>
      <c r="O5958">
        <v>11</v>
      </c>
      <c r="P5958">
        <v>100945</v>
      </c>
      <c r="Q5958">
        <v>12</v>
      </c>
      <c r="R5958">
        <v>100944</v>
      </c>
      <c r="S5958">
        <v>13</v>
      </c>
      <c r="T5958">
        <v>100944</v>
      </c>
      <c r="U5958">
        <v>14</v>
      </c>
      <c r="V5958">
        <v>100945</v>
      </c>
      <c r="W5958">
        <v>15</v>
      </c>
      <c r="X5958">
        <v>100943</v>
      </c>
      <c r="Y5958">
        <v>16</v>
      </c>
      <c r="Z5958">
        <v>100945</v>
      </c>
      <c r="AA5958">
        <v>17</v>
      </c>
      <c r="AB5958">
        <v>100943</v>
      </c>
      <c r="AC5958">
        <v>19</v>
      </c>
      <c r="AD5958">
        <v>100943</v>
      </c>
      <c r="AE5958">
        <v>20</v>
      </c>
      <c r="AF5958">
        <v>203148</v>
      </c>
      <c r="AG5958">
        <v>18</v>
      </c>
      <c r="AH5958" t="e">
        <f>VLOOKUP(AF5958,关卡难度线!B:H,11,0)</f>
        <v>#N/A</v>
      </c>
    </row>
    <row r="5959" spans="14:34">
      <c r="N5959" s="14">
        <v>100943</v>
      </c>
      <c r="O5959">
        <v>11</v>
      </c>
      <c r="P5959">
        <v>100943</v>
      </c>
      <c r="Q5959">
        <v>12</v>
      </c>
      <c r="R5959">
        <v>100943</v>
      </c>
      <c r="S5959">
        <v>13</v>
      </c>
      <c r="T5959">
        <v>100943</v>
      </c>
      <c r="U5959">
        <v>14</v>
      </c>
      <c r="V5959">
        <v>100944</v>
      </c>
      <c r="W5959">
        <v>15</v>
      </c>
      <c r="X5959">
        <v>100944</v>
      </c>
      <c r="Y5959">
        <v>16</v>
      </c>
      <c r="Z5959">
        <v>100945</v>
      </c>
      <c r="AA5959">
        <v>17</v>
      </c>
      <c r="AB5959">
        <v>100945</v>
      </c>
      <c r="AC5959">
        <v>19</v>
      </c>
      <c r="AD5959">
        <v>100943</v>
      </c>
      <c r="AE5959">
        <v>20</v>
      </c>
      <c r="AF5959">
        <v>203149</v>
      </c>
      <c r="AG5959">
        <v>18</v>
      </c>
      <c r="AH5959" t="e">
        <f>VLOOKUP(AF5959,关卡难度线!B:H,11,0)</f>
        <v>#N/A</v>
      </c>
    </row>
    <row r="5960" spans="14:34">
      <c r="N5960" s="14">
        <v>100945</v>
      </c>
      <c r="O5960">
        <v>11</v>
      </c>
      <c r="P5960">
        <v>100943</v>
      </c>
      <c r="Q5960">
        <v>12</v>
      </c>
      <c r="R5960">
        <v>100945</v>
      </c>
      <c r="S5960">
        <v>13</v>
      </c>
      <c r="T5960">
        <v>100944</v>
      </c>
      <c r="U5960">
        <v>14</v>
      </c>
      <c r="V5960">
        <v>100944</v>
      </c>
      <c r="W5960">
        <v>15</v>
      </c>
      <c r="X5960">
        <v>100945</v>
      </c>
      <c r="Y5960">
        <v>16</v>
      </c>
      <c r="Z5960">
        <v>100944</v>
      </c>
      <c r="AA5960">
        <v>17</v>
      </c>
      <c r="AB5960">
        <v>100944</v>
      </c>
      <c r="AC5960">
        <v>19</v>
      </c>
      <c r="AD5960">
        <v>100945</v>
      </c>
      <c r="AE5960">
        <v>20</v>
      </c>
      <c r="AF5960">
        <v>203150</v>
      </c>
      <c r="AG5960">
        <v>18</v>
      </c>
      <c r="AH5960" t="e">
        <f>VLOOKUP(AF5960,关卡难度线!B:H,11,0)</f>
        <v>#N/A</v>
      </c>
    </row>
    <row r="5961" spans="14:34">
      <c r="N5961" s="14">
        <v>100948</v>
      </c>
      <c r="O5961">
        <v>11</v>
      </c>
      <c r="P5961">
        <v>100947</v>
      </c>
      <c r="Q5961">
        <v>12</v>
      </c>
      <c r="R5961">
        <v>100947</v>
      </c>
      <c r="S5961">
        <v>13</v>
      </c>
      <c r="T5961">
        <v>100948</v>
      </c>
      <c r="U5961">
        <v>14</v>
      </c>
      <c r="V5961">
        <v>100948</v>
      </c>
      <c r="W5961">
        <v>15</v>
      </c>
      <c r="X5961">
        <v>100946</v>
      </c>
      <c r="Y5961">
        <v>16</v>
      </c>
      <c r="Z5961">
        <v>100946</v>
      </c>
      <c r="AA5961">
        <v>17</v>
      </c>
      <c r="AB5961">
        <v>100947</v>
      </c>
      <c r="AC5961">
        <v>19</v>
      </c>
      <c r="AD5961">
        <v>100946</v>
      </c>
      <c r="AE5961">
        <v>20</v>
      </c>
      <c r="AF5961">
        <v>203151</v>
      </c>
      <c r="AG5961">
        <v>18</v>
      </c>
      <c r="AH5961" t="e">
        <f>VLOOKUP(AF5961,关卡难度线!B:H,11,0)</f>
        <v>#N/A</v>
      </c>
    </row>
    <row r="5962" spans="14:34">
      <c r="N5962" s="14">
        <v>100946</v>
      </c>
      <c r="O5962">
        <v>11</v>
      </c>
      <c r="P5962">
        <v>100948</v>
      </c>
      <c r="Q5962">
        <v>12</v>
      </c>
      <c r="R5962">
        <v>100947</v>
      </c>
      <c r="S5962">
        <v>13</v>
      </c>
      <c r="T5962">
        <v>100946</v>
      </c>
      <c r="U5962">
        <v>14</v>
      </c>
      <c r="V5962">
        <v>100946</v>
      </c>
      <c r="W5962">
        <v>15</v>
      </c>
      <c r="X5962">
        <v>100946</v>
      </c>
      <c r="Y5962">
        <v>16</v>
      </c>
      <c r="Z5962">
        <v>100948</v>
      </c>
      <c r="AA5962">
        <v>17</v>
      </c>
      <c r="AB5962">
        <v>100947</v>
      </c>
      <c r="AC5962">
        <v>19</v>
      </c>
      <c r="AD5962">
        <v>100948</v>
      </c>
      <c r="AE5962">
        <v>20</v>
      </c>
      <c r="AF5962">
        <v>203152</v>
      </c>
      <c r="AG5962">
        <v>18</v>
      </c>
      <c r="AH5962" t="e">
        <f>VLOOKUP(AF5962,关卡难度线!B:H,11,0)</f>
        <v>#N/A</v>
      </c>
    </row>
    <row r="5963" spans="14:34">
      <c r="N5963" s="14">
        <v>100946</v>
      </c>
      <c r="O5963">
        <v>11</v>
      </c>
      <c r="P5963">
        <v>100946</v>
      </c>
      <c r="Q5963">
        <v>12</v>
      </c>
      <c r="R5963">
        <v>100947</v>
      </c>
      <c r="S5963">
        <v>13</v>
      </c>
      <c r="T5963">
        <v>100947</v>
      </c>
      <c r="U5963">
        <v>14</v>
      </c>
      <c r="V5963">
        <v>100947</v>
      </c>
      <c r="W5963">
        <v>15</v>
      </c>
      <c r="X5963">
        <v>100947</v>
      </c>
      <c r="Y5963">
        <v>16</v>
      </c>
      <c r="Z5963">
        <v>100946</v>
      </c>
      <c r="AA5963">
        <v>17</v>
      </c>
      <c r="AB5963">
        <v>100947</v>
      </c>
      <c r="AC5963">
        <v>19</v>
      </c>
      <c r="AD5963">
        <v>100946</v>
      </c>
      <c r="AE5963">
        <v>20</v>
      </c>
      <c r="AF5963">
        <v>203153</v>
      </c>
      <c r="AG5963">
        <v>18</v>
      </c>
      <c r="AH5963" t="e">
        <f>VLOOKUP(AF5963,关卡难度线!B:H,11,0)</f>
        <v>#N/A</v>
      </c>
    </row>
    <row r="5964" spans="14:34">
      <c r="N5964" s="14">
        <v>100948</v>
      </c>
      <c r="O5964">
        <v>11</v>
      </c>
      <c r="P5964">
        <v>100946</v>
      </c>
      <c r="Q5964">
        <v>12</v>
      </c>
      <c r="R5964">
        <v>100948</v>
      </c>
      <c r="S5964">
        <v>13</v>
      </c>
      <c r="T5964">
        <v>100947</v>
      </c>
      <c r="U5964">
        <v>14</v>
      </c>
      <c r="V5964">
        <v>100948</v>
      </c>
      <c r="W5964">
        <v>15</v>
      </c>
      <c r="X5964">
        <v>100948</v>
      </c>
      <c r="Y5964">
        <v>16</v>
      </c>
      <c r="Z5964">
        <v>100947</v>
      </c>
      <c r="AA5964">
        <v>17</v>
      </c>
      <c r="AB5964">
        <v>100947</v>
      </c>
      <c r="AC5964">
        <v>19</v>
      </c>
      <c r="AD5964">
        <v>100948</v>
      </c>
      <c r="AE5964">
        <v>20</v>
      </c>
      <c r="AF5964">
        <v>203154</v>
      </c>
      <c r="AG5964">
        <v>18</v>
      </c>
      <c r="AH5964" t="e">
        <f>VLOOKUP(AF5964,关卡难度线!B:H,11,0)</f>
        <v>#N/A</v>
      </c>
    </row>
    <row r="5965" spans="14:34">
      <c r="N5965" s="14">
        <v>100948</v>
      </c>
      <c r="O5965">
        <v>11</v>
      </c>
      <c r="P5965">
        <v>100948</v>
      </c>
      <c r="Q5965">
        <v>12</v>
      </c>
      <c r="R5965">
        <v>100948</v>
      </c>
      <c r="S5965">
        <v>13</v>
      </c>
      <c r="T5965">
        <v>100948</v>
      </c>
      <c r="U5965">
        <v>14</v>
      </c>
      <c r="V5965">
        <v>100948</v>
      </c>
      <c r="W5965">
        <v>15</v>
      </c>
      <c r="X5965">
        <v>100946</v>
      </c>
      <c r="Y5965">
        <v>16</v>
      </c>
      <c r="Z5965">
        <v>100947</v>
      </c>
      <c r="AA5965">
        <v>17</v>
      </c>
      <c r="AB5965">
        <v>100947</v>
      </c>
      <c r="AC5965">
        <v>19</v>
      </c>
      <c r="AD5965">
        <v>100947</v>
      </c>
      <c r="AE5965">
        <v>20</v>
      </c>
      <c r="AF5965">
        <v>203155</v>
      </c>
      <c r="AG5965">
        <v>18</v>
      </c>
      <c r="AH5965" t="e">
        <f>VLOOKUP(AF5965,关卡难度线!B:H,11,0)</f>
        <v>#N/A</v>
      </c>
    </row>
    <row r="5966" spans="14:34">
      <c r="N5966" s="14">
        <v>100947</v>
      </c>
      <c r="O5966">
        <v>11</v>
      </c>
      <c r="P5966">
        <v>100946</v>
      </c>
      <c r="Q5966">
        <v>12</v>
      </c>
      <c r="R5966">
        <v>100948</v>
      </c>
      <c r="S5966">
        <v>13</v>
      </c>
      <c r="T5966">
        <v>100947</v>
      </c>
      <c r="U5966">
        <v>14</v>
      </c>
      <c r="V5966">
        <v>100946</v>
      </c>
      <c r="W5966">
        <v>15</v>
      </c>
      <c r="X5966">
        <v>100948</v>
      </c>
      <c r="Y5966">
        <v>16</v>
      </c>
      <c r="Z5966">
        <v>100946</v>
      </c>
      <c r="AA5966">
        <v>17</v>
      </c>
      <c r="AB5966">
        <v>100946</v>
      </c>
      <c r="AC5966">
        <v>19</v>
      </c>
      <c r="AD5966">
        <v>100948</v>
      </c>
      <c r="AE5966">
        <v>20</v>
      </c>
      <c r="AF5966">
        <v>203156</v>
      </c>
      <c r="AG5966">
        <v>18</v>
      </c>
      <c r="AH5966" t="e">
        <f>VLOOKUP(AF5966,关卡难度线!B:H,11,0)</f>
        <v>#N/A</v>
      </c>
    </row>
    <row r="5967" spans="14:34">
      <c r="N5967" s="14">
        <v>100946</v>
      </c>
      <c r="O5967">
        <v>11</v>
      </c>
      <c r="P5967">
        <v>100947</v>
      </c>
      <c r="Q5967">
        <v>12</v>
      </c>
      <c r="R5967">
        <v>100946</v>
      </c>
      <c r="S5967">
        <v>13</v>
      </c>
      <c r="T5967">
        <v>100948</v>
      </c>
      <c r="U5967">
        <v>14</v>
      </c>
      <c r="V5967">
        <v>100948</v>
      </c>
      <c r="W5967">
        <v>15</v>
      </c>
      <c r="X5967">
        <v>100946</v>
      </c>
      <c r="Y5967">
        <v>16</v>
      </c>
      <c r="Z5967">
        <v>100947</v>
      </c>
      <c r="AA5967">
        <v>17</v>
      </c>
      <c r="AB5967">
        <v>100948</v>
      </c>
      <c r="AC5967">
        <v>19</v>
      </c>
      <c r="AD5967">
        <v>100946</v>
      </c>
      <c r="AE5967">
        <v>20</v>
      </c>
      <c r="AF5967">
        <v>203157</v>
      </c>
      <c r="AG5967">
        <v>18</v>
      </c>
      <c r="AH5967" t="e">
        <f>VLOOKUP(AF5967,关卡难度线!B:H,11,0)</f>
        <v>#N/A</v>
      </c>
    </row>
    <row r="5968" spans="14:34">
      <c r="N5968" s="14">
        <v>100947</v>
      </c>
      <c r="O5968">
        <v>11</v>
      </c>
      <c r="P5968">
        <v>100946</v>
      </c>
      <c r="Q5968">
        <v>12</v>
      </c>
      <c r="R5968">
        <v>100947</v>
      </c>
      <c r="S5968">
        <v>13</v>
      </c>
      <c r="T5968">
        <v>100947</v>
      </c>
      <c r="U5968">
        <v>14</v>
      </c>
      <c r="V5968">
        <v>100948</v>
      </c>
      <c r="W5968">
        <v>15</v>
      </c>
      <c r="X5968">
        <v>100946</v>
      </c>
      <c r="Y5968">
        <v>16</v>
      </c>
      <c r="Z5968">
        <v>100948</v>
      </c>
      <c r="AA5968">
        <v>17</v>
      </c>
      <c r="AB5968">
        <v>100947</v>
      </c>
      <c r="AC5968">
        <v>19</v>
      </c>
      <c r="AD5968">
        <v>100947</v>
      </c>
      <c r="AE5968">
        <v>20</v>
      </c>
      <c r="AF5968">
        <v>203158</v>
      </c>
      <c r="AG5968">
        <v>18</v>
      </c>
      <c r="AH5968" t="e">
        <f>VLOOKUP(AF5968,关卡难度线!B:H,11,0)</f>
        <v>#N/A</v>
      </c>
    </row>
    <row r="5969" spans="14:34">
      <c r="N5969" s="14">
        <v>100947</v>
      </c>
      <c r="O5969">
        <v>11</v>
      </c>
      <c r="P5969">
        <v>100948</v>
      </c>
      <c r="Q5969">
        <v>12</v>
      </c>
      <c r="R5969">
        <v>100946</v>
      </c>
      <c r="S5969">
        <v>13</v>
      </c>
      <c r="T5969">
        <v>100946</v>
      </c>
      <c r="U5969">
        <v>14</v>
      </c>
      <c r="V5969">
        <v>100947</v>
      </c>
      <c r="W5969">
        <v>15</v>
      </c>
      <c r="X5969">
        <v>100947</v>
      </c>
      <c r="Y5969">
        <v>16</v>
      </c>
      <c r="Z5969">
        <v>100946</v>
      </c>
      <c r="AA5969">
        <v>17</v>
      </c>
      <c r="AB5969">
        <v>100948</v>
      </c>
      <c r="AC5969">
        <v>19</v>
      </c>
      <c r="AD5969">
        <v>100948</v>
      </c>
      <c r="AE5969">
        <v>20</v>
      </c>
      <c r="AF5969">
        <v>203159</v>
      </c>
      <c r="AG5969">
        <v>18</v>
      </c>
      <c r="AH5969" t="e">
        <f>VLOOKUP(AF5969,关卡难度线!B:H,11,0)</f>
        <v>#N/A</v>
      </c>
    </row>
    <row r="5970" spans="14:34">
      <c r="N5970" s="14">
        <v>100948</v>
      </c>
      <c r="O5970">
        <v>11</v>
      </c>
      <c r="P5970">
        <v>100947</v>
      </c>
      <c r="Q5970">
        <v>12</v>
      </c>
      <c r="R5970">
        <v>100948</v>
      </c>
      <c r="S5970">
        <v>13</v>
      </c>
      <c r="T5970">
        <v>100947</v>
      </c>
      <c r="U5970">
        <v>14</v>
      </c>
      <c r="V5970">
        <v>100946</v>
      </c>
      <c r="W5970">
        <v>15</v>
      </c>
      <c r="X5970">
        <v>100946</v>
      </c>
      <c r="Y5970">
        <v>16</v>
      </c>
      <c r="Z5970">
        <v>100948</v>
      </c>
      <c r="AA5970">
        <v>17</v>
      </c>
      <c r="AB5970">
        <v>100946</v>
      </c>
      <c r="AC5970">
        <v>19</v>
      </c>
      <c r="AD5970">
        <v>100946</v>
      </c>
      <c r="AE5970">
        <v>20</v>
      </c>
      <c r="AF5970">
        <v>203160</v>
      </c>
      <c r="AG5970">
        <v>18</v>
      </c>
      <c r="AH5970" t="e">
        <f>VLOOKUP(AF5970,关卡难度线!B:H,11,0)</f>
        <v>#N/A</v>
      </c>
    </row>
    <row r="5971" spans="14:34">
      <c r="N5971" s="14">
        <v>100951</v>
      </c>
      <c r="O5971">
        <v>11</v>
      </c>
      <c r="P5971">
        <v>100951</v>
      </c>
      <c r="Q5971">
        <v>12</v>
      </c>
      <c r="R5971">
        <v>100950</v>
      </c>
      <c r="S5971">
        <v>13</v>
      </c>
      <c r="T5971">
        <v>100949</v>
      </c>
      <c r="U5971">
        <v>14</v>
      </c>
      <c r="V5971">
        <v>100951</v>
      </c>
      <c r="W5971">
        <v>15</v>
      </c>
      <c r="X5971">
        <v>100951</v>
      </c>
      <c r="Y5971">
        <v>16</v>
      </c>
      <c r="Z5971">
        <v>100951</v>
      </c>
      <c r="AA5971">
        <v>17</v>
      </c>
      <c r="AB5971">
        <v>100950</v>
      </c>
      <c r="AC5971">
        <v>19</v>
      </c>
      <c r="AD5971">
        <v>100950</v>
      </c>
      <c r="AE5971">
        <v>20</v>
      </c>
      <c r="AF5971">
        <v>203161</v>
      </c>
      <c r="AG5971">
        <v>18</v>
      </c>
      <c r="AH5971" t="e">
        <f>VLOOKUP(AF5971,关卡难度线!B:H,11,0)</f>
        <v>#N/A</v>
      </c>
    </row>
    <row r="5972" spans="14:34">
      <c r="N5972" s="14">
        <v>100951</v>
      </c>
      <c r="O5972">
        <v>11</v>
      </c>
      <c r="P5972">
        <v>100949</v>
      </c>
      <c r="Q5972">
        <v>12</v>
      </c>
      <c r="R5972">
        <v>100949</v>
      </c>
      <c r="S5972">
        <v>13</v>
      </c>
      <c r="T5972">
        <v>100950</v>
      </c>
      <c r="U5972">
        <v>14</v>
      </c>
      <c r="V5972">
        <v>100950</v>
      </c>
      <c r="W5972">
        <v>15</v>
      </c>
      <c r="X5972">
        <v>100949</v>
      </c>
      <c r="Y5972">
        <v>16</v>
      </c>
      <c r="Z5972">
        <v>100949</v>
      </c>
      <c r="AA5972">
        <v>17</v>
      </c>
      <c r="AB5972">
        <v>100949</v>
      </c>
      <c r="AC5972">
        <v>19</v>
      </c>
      <c r="AD5972">
        <v>100950</v>
      </c>
      <c r="AE5972">
        <v>20</v>
      </c>
      <c r="AF5972">
        <v>203162</v>
      </c>
      <c r="AG5972">
        <v>18</v>
      </c>
      <c r="AH5972" t="e">
        <f>VLOOKUP(AF5972,关卡难度线!B:H,11,0)</f>
        <v>#N/A</v>
      </c>
    </row>
    <row r="5973" spans="14:34">
      <c r="N5973" s="14">
        <v>100949</v>
      </c>
      <c r="O5973">
        <v>11</v>
      </c>
      <c r="P5973">
        <v>100950</v>
      </c>
      <c r="Q5973">
        <v>12</v>
      </c>
      <c r="R5973">
        <v>100949</v>
      </c>
      <c r="S5973">
        <v>13</v>
      </c>
      <c r="T5973">
        <v>100951</v>
      </c>
      <c r="U5973">
        <v>14</v>
      </c>
      <c r="V5973">
        <v>100951</v>
      </c>
      <c r="W5973">
        <v>15</v>
      </c>
      <c r="X5973">
        <v>100951</v>
      </c>
      <c r="Y5973">
        <v>16</v>
      </c>
      <c r="Z5973">
        <v>100949</v>
      </c>
      <c r="AA5973">
        <v>17</v>
      </c>
      <c r="AB5973">
        <v>100951</v>
      </c>
      <c r="AC5973">
        <v>19</v>
      </c>
      <c r="AD5973">
        <v>100951</v>
      </c>
      <c r="AE5973">
        <v>20</v>
      </c>
      <c r="AF5973">
        <v>203163</v>
      </c>
      <c r="AG5973">
        <v>18</v>
      </c>
      <c r="AH5973" t="e">
        <f>VLOOKUP(AF5973,关卡难度线!B:H,11,0)</f>
        <v>#N/A</v>
      </c>
    </row>
    <row r="5974" spans="14:34">
      <c r="N5974" s="14">
        <v>100950</v>
      </c>
      <c r="O5974">
        <v>11</v>
      </c>
      <c r="P5974">
        <v>100949</v>
      </c>
      <c r="Q5974">
        <v>12</v>
      </c>
      <c r="R5974">
        <v>100951</v>
      </c>
      <c r="S5974">
        <v>13</v>
      </c>
      <c r="T5974">
        <v>100949</v>
      </c>
      <c r="U5974">
        <v>14</v>
      </c>
      <c r="V5974">
        <v>100951</v>
      </c>
      <c r="W5974">
        <v>15</v>
      </c>
      <c r="X5974">
        <v>100949</v>
      </c>
      <c r="Y5974">
        <v>16</v>
      </c>
      <c r="Z5974">
        <v>100949</v>
      </c>
      <c r="AA5974">
        <v>17</v>
      </c>
      <c r="AB5974">
        <v>100950</v>
      </c>
      <c r="AC5974">
        <v>19</v>
      </c>
      <c r="AD5974">
        <v>100949</v>
      </c>
      <c r="AE5974">
        <v>20</v>
      </c>
      <c r="AF5974">
        <v>203164</v>
      </c>
      <c r="AG5974">
        <v>18</v>
      </c>
      <c r="AH5974" t="e">
        <f>VLOOKUP(AF5974,关卡难度线!B:H,11,0)</f>
        <v>#N/A</v>
      </c>
    </row>
    <row r="5975" spans="14:34">
      <c r="N5975" s="14">
        <v>100951</v>
      </c>
      <c r="O5975">
        <v>11</v>
      </c>
      <c r="P5975">
        <v>100951</v>
      </c>
      <c r="Q5975">
        <v>12</v>
      </c>
      <c r="R5975">
        <v>100950</v>
      </c>
      <c r="S5975">
        <v>13</v>
      </c>
      <c r="T5975">
        <v>100949</v>
      </c>
      <c r="U5975">
        <v>14</v>
      </c>
      <c r="V5975">
        <v>100951</v>
      </c>
      <c r="W5975">
        <v>15</v>
      </c>
      <c r="X5975">
        <v>100949</v>
      </c>
      <c r="Y5975">
        <v>16</v>
      </c>
      <c r="Z5975">
        <v>100951</v>
      </c>
      <c r="AA5975">
        <v>17</v>
      </c>
      <c r="AB5975">
        <v>100951</v>
      </c>
      <c r="AC5975">
        <v>19</v>
      </c>
      <c r="AD5975">
        <v>100949</v>
      </c>
      <c r="AE5975">
        <v>20</v>
      </c>
      <c r="AF5975">
        <v>203165</v>
      </c>
      <c r="AG5975">
        <v>18</v>
      </c>
      <c r="AH5975" t="e">
        <f>VLOOKUP(AF5975,关卡难度线!B:H,11,0)</f>
        <v>#N/A</v>
      </c>
    </row>
    <row r="5976" spans="14:34">
      <c r="N5976" s="14">
        <v>100950</v>
      </c>
      <c r="O5976">
        <v>11</v>
      </c>
      <c r="P5976">
        <v>100951</v>
      </c>
      <c r="Q5976">
        <v>12</v>
      </c>
      <c r="R5976">
        <v>100950</v>
      </c>
      <c r="S5976">
        <v>13</v>
      </c>
      <c r="T5976">
        <v>100951</v>
      </c>
      <c r="U5976">
        <v>14</v>
      </c>
      <c r="V5976">
        <v>100950</v>
      </c>
      <c r="W5976">
        <v>15</v>
      </c>
      <c r="X5976">
        <v>100949</v>
      </c>
      <c r="Y5976">
        <v>16</v>
      </c>
      <c r="Z5976">
        <v>100949</v>
      </c>
      <c r="AA5976">
        <v>17</v>
      </c>
      <c r="AB5976">
        <v>100949</v>
      </c>
      <c r="AC5976">
        <v>19</v>
      </c>
      <c r="AD5976">
        <v>100951</v>
      </c>
      <c r="AE5976">
        <v>20</v>
      </c>
      <c r="AF5976">
        <v>203166</v>
      </c>
      <c r="AG5976">
        <v>18</v>
      </c>
      <c r="AH5976" t="e">
        <f>VLOOKUP(AF5976,关卡难度线!B:H,11,0)</f>
        <v>#N/A</v>
      </c>
    </row>
    <row r="5977" spans="14:34">
      <c r="N5977" s="14">
        <v>100951</v>
      </c>
      <c r="O5977">
        <v>11</v>
      </c>
      <c r="P5977">
        <v>100949</v>
      </c>
      <c r="Q5977">
        <v>12</v>
      </c>
      <c r="R5977">
        <v>100951</v>
      </c>
      <c r="S5977">
        <v>13</v>
      </c>
      <c r="T5977">
        <v>100950</v>
      </c>
      <c r="U5977">
        <v>14</v>
      </c>
      <c r="V5977">
        <v>100950</v>
      </c>
      <c r="W5977">
        <v>15</v>
      </c>
      <c r="X5977">
        <v>100950</v>
      </c>
      <c r="Y5977">
        <v>16</v>
      </c>
      <c r="Z5977">
        <v>100951</v>
      </c>
      <c r="AA5977">
        <v>17</v>
      </c>
      <c r="AB5977">
        <v>100950</v>
      </c>
      <c r="AC5977">
        <v>19</v>
      </c>
      <c r="AD5977">
        <v>100950</v>
      </c>
      <c r="AE5977">
        <v>20</v>
      </c>
      <c r="AF5977">
        <v>203167</v>
      </c>
      <c r="AG5977">
        <v>18</v>
      </c>
      <c r="AH5977" t="e">
        <f>VLOOKUP(AF5977,关卡难度线!B:H,11,0)</f>
        <v>#N/A</v>
      </c>
    </row>
    <row r="5978" spans="14:34">
      <c r="N5978" s="14">
        <v>100949</v>
      </c>
      <c r="O5978">
        <v>11</v>
      </c>
      <c r="P5978">
        <v>100949</v>
      </c>
      <c r="Q5978">
        <v>12</v>
      </c>
      <c r="R5978">
        <v>100951</v>
      </c>
      <c r="S5978">
        <v>13</v>
      </c>
      <c r="T5978">
        <v>100951</v>
      </c>
      <c r="U5978">
        <v>14</v>
      </c>
      <c r="V5978">
        <v>100951</v>
      </c>
      <c r="W5978">
        <v>15</v>
      </c>
      <c r="X5978">
        <v>100951</v>
      </c>
      <c r="Y5978">
        <v>16</v>
      </c>
      <c r="Z5978">
        <v>100950</v>
      </c>
      <c r="AA5978">
        <v>17</v>
      </c>
      <c r="AB5978">
        <v>100951</v>
      </c>
      <c r="AC5978">
        <v>19</v>
      </c>
      <c r="AD5978">
        <v>100950</v>
      </c>
      <c r="AE5978">
        <v>20</v>
      </c>
      <c r="AF5978">
        <v>203168</v>
      </c>
      <c r="AG5978">
        <v>18</v>
      </c>
      <c r="AH5978" t="e">
        <f>VLOOKUP(AF5978,关卡难度线!B:H,11,0)</f>
        <v>#N/A</v>
      </c>
    </row>
    <row r="5979" spans="14:34">
      <c r="N5979" s="14">
        <v>100951</v>
      </c>
      <c r="O5979">
        <v>11</v>
      </c>
      <c r="P5979">
        <v>100950</v>
      </c>
      <c r="Q5979">
        <v>12</v>
      </c>
      <c r="R5979">
        <v>100951</v>
      </c>
      <c r="S5979">
        <v>13</v>
      </c>
      <c r="T5979">
        <v>100950</v>
      </c>
      <c r="U5979">
        <v>14</v>
      </c>
      <c r="V5979">
        <v>100951</v>
      </c>
      <c r="W5979">
        <v>15</v>
      </c>
      <c r="X5979">
        <v>100951</v>
      </c>
      <c r="Y5979">
        <v>16</v>
      </c>
      <c r="Z5979">
        <v>100949</v>
      </c>
      <c r="AA5979">
        <v>17</v>
      </c>
      <c r="AB5979">
        <v>100950</v>
      </c>
      <c r="AC5979">
        <v>19</v>
      </c>
      <c r="AD5979">
        <v>100951</v>
      </c>
      <c r="AE5979">
        <v>20</v>
      </c>
      <c r="AF5979">
        <v>203169</v>
      </c>
      <c r="AG5979">
        <v>18</v>
      </c>
      <c r="AH5979" t="e">
        <f>VLOOKUP(AF5979,关卡难度线!B:H,11,0)</f>
        <v>#N/A</v>
      </c>
    </row>
    <row r="5980" spans="14:34">
      <c r="N5980" s="14">
        <v>100950</v>
      </c>
      <c r="O5980">
        <v>11</v>
      </c>
      <c r="P5980">
        <v>100949</v>
      </c>
      <c r="Q5980">
        <v>12</v>
      </c>
      <c r="R5980">
        <v>100950</v>
      </c>
      <c r="S5980">
        <v>13</v>
      </c>
      <c r="T5980">
        <v>100950</v>
      </c>
      <c r="U5980">
        <v>14</v>
      </c>
      <c r="V5980">
        <v>100950</v>
      </c>
      <c r="W5980">
        <v>15</v>
      </c>
      <c r="X5980">
        <v>100949</v>
      </c>
      <c r="Y5980">
        <v>16</v>
      </c>
      <c r="Z5980">
        <v>100950</v>
      </c>
      <c r="AA5980">
        <v>17</v>
      </c>
      <c r="AB5980">
        <v>100949</v>
      </c>
      <c r="AC5980">
        <v>19</v>
      </c>
      <c r="AD5980">
        <v>100951</v>
      </c>
      <c r="AE5980">
        <v>20</v>
      </c>
      <c r="AF5980">
        <v>203170</v>
      </c>
      <c r="AG5980">
        <v>18</v>
      </c>
      <c r="AH5980" t="e">
        <f>VLOOKUP(AF5980,关卡难度线!B:H,11,0)</f>
        <v>#N/A</v>
      </c>
    </row>
    <row r="5981" spans="14:34">
      <c r="N5981" s="14">
        <v>100954</v>
      </c>
      <c r="O5981">
        <v>11</v>
      </c>
      <c r="P5981">
        <v>100953</v>
      </c>
      <c r="Q5981">
        <v>12</v>
      </c>
      <c r="R5981">
        <v>100954</v>
      </c>
      <c r="S5981">
        <v>13</v>
      </c>
      <c r="T5981">
        <v>100954</v>
      </c>
      <c r="U5981">
        <v>14</v>
      </c>
      <c r="V5981">
        <v>100952</v>
      </c>
      <c r="W5981">
        <v>15</v>
      </c>
      <c r="X5981">
        <v>100952</v>
      </c>
      <c r="Y5981">
        <v>16</v>
      </c>
      <c r="Z5981">
        <v>100954</v>
      </c>
      <c r="AA5981">
        <v>17</v>
      </c>
      <c r="AB5981">
        <v>100953</v>
      </c>
      <c r="AC5981">
        <v>19</v>
      </c>
      <c r="AD5981">
        <v>100953</v>
      </c>
      <c r="AE5981">
        <v>20</v>
      </c>
      <c r="AF5981">
        <v>203171</v>
      </c>
      <c r="AG5981">
        <v>18</v>
      </c>
      <c r="AH5981" t="e">
        <f>VLOOKUP(AF5981,关卡难度线!B:H,11,0)</f>
        <v>#N/A</v>
      </c>
    </row>
    <row r="5982" spans="14:34">
      <c r="N5982" s="14">
        <v>100953</v>
      </c>
      <c r="O5982">
        <v>11</v>
      </c>
      <c r="P5982">
        <v>100954</v>
      </c>
      <c r="Q5982">
        <v>12</v>
      </c>
      <c r="R5982">
        <v>100954</v>
      </c>
      <c r="S5982">
        <v>13</v>
      </c>
      <c r="T5982">
        <v>100952</v>
      </c>
      <c r="U5982">
        <v>14</v>
      </c>
      <c r="V5982">
        <v>100954</v>
      </c>
      <c r="W5982">
        <v>15</v>
      </c>
      <c r="X5982">
        <v>100953</v>
      </c>
      <c r="Y5982">
        <v>16</v>
      </c>
      <c r="Z5982">
        <v>100954</v>
      </c>
      <c r="AA5982">
        <v>17</v>
      </c>
      <c r="AB5982">
        <v>100953</v>
      </c>
      <c r="AC5982">
        <v>19</v>
      </c>
      <c r="AD5982">
        <v>100954</v>
      </c>
      <c r="AE5982">
        <v>20</v>
      </c>
      <c r="AF5982">
        <v>203172</v>
      </c>
      <c r="AG5982">
        <v>18</v>
      </c>
      <c r="AH5982" t="e">
        <f>VLOOKUP(AF5982,关卡难度线!B:H,11,0)</f>
        <v>#N/A</v>
      </c>
    </row>
    <row r="5983" spans="14:34">
      <c r="N5983" s="14">
        <v>100954</v>
      </c>
      <c r="O5983">
        <v>11</v>
      </c>
      <c r="P5983">
        <v>100952</v>
      </c>
      <c r="Q5983">
        <v>12</v>
      </c>
      <c r="R5983">
        <v>100952</v>
      </c>
      <c r="S5983">
        <v>13</v>
      </c>
      <c r="T5983">
        <v>100954</v>
      </c>
      <c r="U5983">
        <v>14</v>
      </c>
      <c r="V5983">
        <v>100953</v>
      </c>
      <c r="W5983">
        <v>15</v>
      </c>
      <c r="X5983">
        <v>100954</v>
      </c>
      <c r="Y5983">
        <v>16</v>
      </c>
      <c r="Z5983">
        <v>100953</v>
      </c>
      <c r="AA5983">
        <v>17</v>
      </c>
      <c r="AB5983">
        <v>100953</v>
      </c>
      <c r="AC5983">
        <v>19</v>
      </c>
      <c r="AD5983">
        <v>100953</v>
      </c>
      <c r="AE5983">
        <v>20</v>
      </c>
      <c r="AF5983">
        <v>203173</v>
      </c>
      <c r="AG5983">
        <v>18</v>
      </c>
      <c r="AH5983" t="e">
        <f>VLOOKUP(AF5983,关卡难度线!B:H,11,0)</f>
        <v>#N/A</v>
      </c>
    </row>
    <row r="5984" spans="14:34">
      <c r="N5984" s="14">
        <v>100954</v>
      </c>
      <c r="O5984">
        <v>11</v>
      </c>
      <c r="P5984">
        <v>100954</v>
      </c>
      <c r="Q5984">
        <v>12</v>
      </c>
      <c r="R5984">
        <v>100954</v>
      </c>
      <c r="S5984">
        <v>13</v>
      </c>
      <c r="T5984">
        <v>100954</v>
      </c>
      <c r="U5984">
        <v>14</v>
      </c>
      <c r="V5984">
        <v>100952</v>
      </c>
      <c r="W5984">
        <v>15</v>
      </c>
      <c r="X5984">
        <v>100952</v>
      </c>
      <c r="Y5984">
        <v>16</v>
      </c>
      <c r="Z5984">
        <v>100953</v>
      </c>
      <c r="AA5984">
        <v>17</v>
      </c>
      <c r="AB5984">
        <v>100954</v>
      </c>
      <c r="AC5984">
        <v>19</v>
      </c>
      <c r="AD5984">
        <v>100952</v>
      </c>
      <c r="AE5984">
        <v>20</v>
      </c>
      <c r="AF5984">
        <v>203174</v>
      </c>
      <c r="AG5984">
        <v>18</v>
      </c>
      <c r="AH5984" t="e">
        <f>VLOOKUP(AF5984,关卡难度线!B:H,11,0)</f>
        <v>#N/A</v>
      </c>
    </row>
    <row r="5985" spans="14:34">
      <c r="N5985" s="14">
        <v>100952</v>
      </c>
      <c r="O5985">
        <v>11</v>
      </c>
      <c r="P5985">
        <v>100953</v>
      </c>
      <c r="Q5985">
        <v>12</v>
      </c>
      <c r="R5985">
        <v>100952</v>
      </c>
      <c r="S5985">
        <v>13</v>
      </c>
      <c r="T5985">
        <v>100952</v>
      </c>
      <c r="U5985">
        <v>14</v>
      </c>
      <c r="V5985">
        <v>100953</v>
      </c>
      <c r="W5985">
        <v>15</v>
      </c>
      <c r="X5985">
        <v>100953</v>
      </c>
      <c r="Y5985">
        <v>16</v>
      </c>
      <c r="Z5985">
        <v>100954</v>
      </c>
      <c r="AA5985">
        <v>17</v>
      </c>
      <c r="AB5985">
        <v>100954</v>
      </c>
      <c r="AC5985">
        <v>19</v>
      </c>
      <c r="AD5985">
        <v>100954</v>
      </c>
      <c r="AE5985">
        <v>20</v>
      </c>
      <c r="AF5985">
        <v>203175</v>
      </c>
      <c r="AG5985">
        <v>18</v>
      </c>
      <c r="AH5985" t="e">
        <f>VLOOKUP(AF5985,关卡难度线!B:H,11,0)</f>
        <v>#N/A</v>
      </c>
    </row>
    <row r="5986" spans="14:34">
      <c r="N5986" s="14">
        <v>100954</v>
      </c>
      <c r="O5986">
        <v>11</v>
      </c>
      <c r="P5986">
        <v>100953</v>
      </c>
      <c r="Q5986">
        <v>12</v>
      </c>
      <c r="R5986">
        <v>100954</v>
      </c>
      <c r="S5986">
        <v>13</v>
      </c>
      <c r="T5986">
        <v>100952</v>
      </c>
      <c r="U5986">
        <v>14</v>
      </c>
      <c r="V5986">
        <v>100954</v>
      </c>
      <c r="W5986">
        <v>15</v>
      </c>
      <c r="X5986">
        <v>100953</v>
      </c>
      <c r="Y5986">
        <v>16</v>
      </c>
      <c r="Z5986">
        <v>100952</v>
      </c>
      <c r="AA5986">
        <v>17</v>
      </c>
      <c r="AB5986">
        <v>100954</v>
      </c>
      <c r="AC5986">
        <v>19</v>
      </c>
      <c r="AD5986">
        <v>100954</v>
      </c>
      <c r="AE5986">
        <v>20</v>
      </c>
      <c r="AF5986">
        <v>203176</v>
      </c>
      <c r="AG5986">
        <v>18</v>
      </c>
      <c r="AH5986" t="e">
        <f>VLOOKUP(AF5986,关卡难度线!B:H,11,0)</f>
        <v>#N/A</v>
      </c>
    </row>
    <row r="5987" spans="14:34">
      <c r="N5987" s="14">
        <v>100953</v>
      </c>
      <c r="O5987">
        <v>11</v>
      </c>
      <c r="P5987">
        <v>100952</v>
      </c>
      <c r="Q5987">
        <v>12</v>
      </c>
      <c r="R5987">
        <v>100954</v>
      </c>
      <c r="S5987">
        <v>13</v>
      </c>
      <c r="T5987">
        <v>100952</v>
      </c>
      <c r="U5987">
        <v>14</v>
      </c>
      <c r="V5987">
        <v>100954</v>
      </c>
      <c r="W5987">
        <v>15</v>
      </c>
      <c r="X5987">
        <v>100953</v>
      </c>
      <c r="Y5987">
        <v>16</v>
      </c>
      <c r="Z5987">
        <v>100952</v>
      </c>
      <c r="AA5987">
        <v>17</v>
      </c>
      <c r="AB5987">
        <v>100954</v>
      </c>
      <c r="AC5987">
        <v>19</v>
      </c>
      <c r="AD5987">
        <v>100954</v>
      </c>
      <c r="AE5987">
        <v>20</v>
      </c>
      <c r="AF5987">
        <v>203177</v>
      </c>
      <c r="AG5987">
        <v>18</v>
      </c>
      <c r="AH5987" t="e">
        <f>VLOOKUP(AF5987,关卡难度线!B:H,11,0)</f>
        <v>#N/A</v>
      </c>
    </row>
    <row r="5988" spans="14:34">
      <c r="N5988" s="14">
        <v>100954</v>
      </c>
      <c r="O5988">
        <v>11</v>
      </c>
      <c r="P5988">
        <v>100953</v>
      </c>
      <c r="Q5988">
        <v>12</v>
      </c>
      <c r="R5988">
        <v>100953</v>
      </c>
      <c r="S5988">
        <v>13</v>
      </c>
      <c r="T5988">
        <v>100953</v>
      </c>
      <c r="U5988">
        <v>14</v>
      </c>
      <c r="V5988">
        <v>100954</v>
      </c>
      <c r="W5988">
        <v>15</v>
      </c>
      <c r="X5988">
        <v>100953</v>
      </c>
      <c r="Y5988">
        <v>16</v>
      </c>
      <c r="Z5988">
        <v>100952</v>
      </c>
      <c r="AA5988">
        <v>17</v>
      </c>
      <c r="AB5988">
        <v>100954</v>
      </c>
      <c r="AC5988">
        <v>19</v>
      </c>
      <c r="AD5988">
        <v>100954</v>
      </c>
      <c r="AE5988">
        <v>20</v>
      </c>
      <c r="AF5988">
        <v>203178</v>
      </c>
      <c r="AG5988">
        <v>18</v>
      </c>
      <c r="AH5988" t="e">
        <f>VLOOKUP(AF5988,关卡难度线!B:H,11,0)</f>
        <v>#N/A</v>
      </c>
    </row>
    <row r="5989" spans="14:34">
      <c r="N5989" s="14">
        <v>100953</v>
      </c>
      <c r="O5989">
        <v>11</v>
      </c>
      <c r="P5989">
        <v>100953</v>
      </c>
      <c r="Q5989">
        <v>12</v>
      </c>
      <c r="R5989">
        <v>100953</v>
      </c>
      <c r="S5989">
        <v>13</v>
      </c>
      <c r="T5989">
        <v>100954</v>
      </c>
      <c r="U5989">
        <v>14</v>
      </c>
      <c r="V5989">
        <v>100952</v>
      </c>
      <c r="W5989">
        <v>15</v>
      </c>
      <c r="X5989">
        <v>100952</v>
      </c>
      <c r="Y5989">
        <v>16</v>
      </c>
      <c r="Z5989">
        <v>100952</v>
      </c>
      <c r="AA5989">
        <v>17</v>
      </c>
      <c r="AB5989">
        <v>100954</v>
      </c>
      <c r="AC5989">
        <v>19</v>
      </c>
      <c r="AD5989">
        <v>100953</v>
      </c>
      <c r="AE5989">
        <v>20</v>
      </c>
      <c r="AF5989">
        <v>203179</v>
      </c>
      <c r="AG5989">
        <v>18</v>
      </c>
      <c r="AH5989" t="e">
        <f>VLOOKUP(AF5989,关卡难度线!B:H,11,0)</f>
        <v>#N/A</v>
      </c>
    </row>
    <row r="5990" spans="14:34">
      <c r="N5990" s="14">
        <v>100952</v>
      </c>
      <c r="O5990">
        <v>11</v>
      </c>
      <c r="P5990">
        <v>100954</v>
      </c>
      <c r="Q5990">
        <v>12</v>
      </c>
      <c r="R5990">
        <v>100954</v>
      </c>
      <c r="S5990">
        <v>13</v>
      </c>
      <c r="T5990">
        <v>100954</v>
      </c>
      <c r="U5990">
        <v>14</v>
      </c>
      <c r="V5990">
        <v>100953</v>
      </c>
      <c r="W5990">
        <v>15</v>
      </c>
      <c r="X5990">
        <v>100952</v>
      </c>
      <c r="Y5990">
        <v>16</v>
      </c>
      <c r="Z5990">
        <v>100954</v>
      </c>
      <c r="AA5990">
        <v>17</v>
      </c>
      <c r="AB5990">
        <v>100952</v>
      </c>
      <c r="AC5990">
        <v>19</v>
      </c>
      <c r="AD5990">
        <v>100953</v>
      </c>
      <c r="AE5990">
        <v>20</v>
      </c>
      <c r="AF5990">
        <v>203180</v>
      </c>
      <c r="AG5990">
        <v>18</v>
      </c>
      <c r="AH5990" t="e">
        <f>VLOOKUP(AF5990,关卡难度线!B:H,11,0)</f>
        <v>#N/A</v>
      </c>
    </row>
    <row r="5991" spans="14:34">
      <c r="N5991" s="14">
        <v>100955</v>
      </c>
      <c r="O5991">
        <v>11</v>
      </c>
      <c r="P5991">
        <v>100955</v>
      </c>
      <c r="Q5991">
        <v>12</v>
      </c>
      <c r="R5991">
        <v>100955</v>
      </c>
      <c r="S5991">
        <v>13</v>
      </c>
      <c r="T5991">
        <v>100955</v>
      </c>
      <c r="U5991">
        <v>14</v>
      </c>
      <c r="V5991">
        <v>100956</v>
      </c>
      <c r="W5991">
        <v>15</v>
      </c>
      <c r="X5991">
        <v>100956</v>
      </c>
      <c r="Y5991">
        <v>16</v>
      </c>
      <c r="Z5991">
        <v>100957</v>
      </c>
      <c r="AA5991">
        <v>17</v>
      </c>
      <c r="AB5991">
        <v>100957</v>
      </c>
      <c r="AC5991">
        <v>19</v>
      </c>
      <c r="AD5991">
        <v>100957</v>
      </c>
      <c r="AE5991">
        <v>20</v>
      </c>
      <c r="AF5991">
        <v>203181</v>
      </c>
      <c r="AG5991">
        <v>18</v>
      </c>
      <c r="AH5991" t="e">
        <f>VLOOKUP(AF5991,关卡难度线!B:H,11,0)</f>
        <v>#N/A</v>
      </c>
    </row>
    <row r="5992" spans="14:34">
      <c r="N5992" s="14">
        <v>100956</v>
      </c>
      <c r="O5992">
        <v>11</v>
      </c>
      <c r="P5992">
        <v>100955</v>
      </c>
      <c r="Q5992">
        <v>12</v>
      </c>
      <c r="R5992">
        <v>100957</v>
      </c>
      <c r="S5992">
        <v>13</v>
      </c>
      <c r="T5992">
        <v>100957</v>
      </c>
      <c r="U5992">
        <v>14</v>
      </c>
      <c r="V5992">
        <v>100955</v>
      </c>
      <c r="W5992">
        <v>15</v>
      </c>
      <c r="X5992">
        <v>100956</v>
      </c>
      <c r="Y5992">
        <v>16</v>
      </c>
      <c r="Z5992">
        <v>100956</v>
      </c>
      <c r="AA5992">
        <v>17</v>
      </c>
      <c r="AB5992">
        <v>100957</v>
      </c>
      <c r="AC5992">
        <v>19</v>
      </c>
      <c r="AD5992">
        <v>100955</v>
      </c>
      <c r="AE5992">
        <v>20</v>
      </c>
      <c r="AF5992">
        <v>203182</v>
      </c>
      <c r="AG5992">
        <v>18</v>
      </c>
      <c r="AH5992" t="e">
        <f>VLOOKUP(AF5992,关卡难度线!B:H,11,0)</f>
        <v>#N/A</v>
      </c>
    </row>
    <row r="5993" spans="14:34">
      <c r="N5993" s="14">
        <v>100957</v>
      </c>
      <c r="O5993">
        <v>11</v>
      </c>
      <c r="P5993">
        <v>100955</v>
      </c>
      <c r="Q5993">
        <v>12</v>
      </c>
      <c r="R5993">
        <v>100955</v>
      </c>
      <c r="S5993">
        <v>13</v>
      </c>
      <c r="T5993">
        <v>100957</v>
      </c>
      <c r="U5993">
        <v>14</v>
      </c>
      <c r="V5993">
        <v>100956</v>
      </c>
      <c r="W5993">
        <v>15</v>
      </c>
      <c r="X5993">
        <v>100956</v>
      </c>
      <c r="Y5993">
        <v>16</v>
      </c>
      <c r="Z5993">
        <v>100957</v>
      </c>
      <c r="AA5993">
        <v>17</v>
      </c>
      <c r="AB5993">
        <v>100957</v>
      </c>
      <c r="AC5993">
        <v>19</v>
      </c>
      <c r="AD5993">
        <v>100955</v>
      </c>
      <c r="AE5993">
        <v>20</v>
      </c>
      <c r="AF5993">
        <v>203183</v>
      </c>
      <c r="AG5993">
        <v>18</v>
      </c>
      <c r="AH5993" t="e">
        <f>VLOOKUP(AF5993,关卡难度线!B:H,11,0)</f>
        <v>#N/A</v>
      </c>
    </row>
    <row r="5994" spans="14:34">
      <c r="N5994" s="14">
        <v>100955</v>
      </c>
      <c r="O5994">
        <v>11</v>
      </c>
      <c r="P5994">
        <v>100956</v>
      </c>
      <c r="Q5994">
        <v>12</v>
      </c>
      <c r="R5994">
        <v>100956</v>
      </c>
      <c r="S5994">
        <v>13</v>
      </c>
      <c r="T5994">
        <v>100956</v>
      </c>
      <c r="U5994">
        <v>14</v>
      </c>
      <c r="V5994">
        <v>100956</v>
      </c>
      <c r="W5994">
        <v>15</v>
      </c>
      <c r="X5994">
        <v>100957</v>
      </c>
      <c r="Y5994">
        <v>16</v>
      </c>
      <c r="Z5994">
        <v>100955</v>
      </c>
      <c r="AA5994">
        <v>17</v>
      </c>
      <c r="AB5994">
        <v>100957</v>
      </c>
      <c r="AC5994">
        <v>19</v>
      </c>
      <c r="AD5994">
        <v>100955</v>
      </c>
      <c r="AE5994">
        <v>20</v>
      </c>
      <c r="AF5994">
        <v>203184</v>
      </c>
      <c r="AG5994">
        <v>18</v>
      </c>
      <c r="AH5994" t="e">
        <f>VLOOKUP(AF5994,关卡难度线!B:H,11,0)</f>
        <v>#N/A</v>
      </c>
    </row>
    <row r="5995" spans="14:34">
      <c r="N5995" s="14">
        <v>100956</v>
      </c>
      <c r="O5995">
        <v>11</v>
      </c>
      <c r="P5995">
        <v>100957</v>
      </c>
      <c r="Q5995">
        <v>12</v>
      </c>
      <c r="R5995">
        <v>100956</v>
      </c>
      <c r="S5995">
        <v>13</v>
      </c>
      <c r="T5995">
        <v>100956</v>
      </c>
      <c r="U5995">
        <v>14</v>
      </c>
      <c r="V5995">
        <v>100957</v>
      </c>
      <c r="W5995">
        <v>15</v>
      </c>
      <c r="X5995">
        <v>100955</v>
      </c>
      <c r="Y5995">
        <v>16</v>
      </c>
      <c r="Z5995">
        <v>100957</v>
      </c>
      <c r="AA5995">
        <v>17</v>
      </c>
      <c r="AB5995">
        <v>100956</v>
      </c>
      <c r="AC5995">
        <v>19</v>
      </c>
      <c r="AD5995">
        <v>100955</v>
      </c>
      <c r="AE5995">
        <v>20</v>
      </c>
      <c r="AF5995">
        <v>203185</v>
      </c>
      <c r="AG5995">
        <v>18</v>
      </c>
      <c r="AH5995" t="e">
        <f>VLOOKUP(AF5995,关卡难度线!B:H,11,0)</f>
        <v>#N/A</v>
      </c>
    </row>
    <row r="5996" spans="14:34">
      <c r="N5996" s="14">
        <v>100957</v>
      </c>
      <c r="O5996">
        <v>11</v>
      </c>
      <c r="P5996">
        <v>100956</v>
      </c>
      <c r="Q5996">
        <v>12</v>
      </c>
      <c r="R5996">
        <v>100956</v>
      </c>
      <c r="S5996">
        <v>13</v>
      </c>
      <c r="T5996">
        <v>100956</v>
      </c>
      <c r="U5996">
        <v>14</v>
      </c>
      <c r="V5996">
        <v>100956</v>
      </c>
      <c r="W5996">
        <v>15</v>
      </c>
      <c r="X5996">
        <v>100957</v>
      </c>
      <c r="Y5996">
        <v>16</v>
      </c>
      <c r="Z5996">
        <v>100957</v>
      </c>
      <c r="AA5996">
        <v>17</v>
      </c>
      <c r="AB5996">
        <v>100955</v>
      </c>
      <c r="AC5996">
        <v>19</v>
      </c>
      <c r="AD5996">
        <v>100956</v>
      </c>
      <c r="AE5996">
        <v>20</v>
      </c>
      <c r="AF5996">
        <v>203186</v>
      </c>
      <c r="AG5996">
        <v>18</v>
      </c>
      <c r="AH5996" t="e">
        <f>VLOOKUP(AF5996,关卡难度线!B:H,11,0)</f>
        <v>#N/A</v>
      </c>
    </row>
    <row r="5997" spans="14:34">
      <c r="N5997" s="14">
        <v>100955</v>
      </c>
      <c r="O5997">
        <v>11</v>
      </c>
      <c r="P5997">
        <v>100956</v>
      </c>
      <c r="Q5997">
        <v>12</v>
      </c>
      <c r="R5997">
        <v>100957</v>
      </c>
      <c r="S5997">
        <v>13</v>
      </c>
      <c r="T5997">
        <v>100956</v>
      </c>
      <c r="U5997">
        <v>14</v>
      </c>
      <c r="V5997">
        <v>100956</v>
      </c>
      <c r="W5997">
        <v>15</v>
      </c>
      <c r="X5997">
        <v>100956</v>
      </c>
      <c r="Y5997">
        <v>16</v>
      </c>
      <c r="Z5997">
        <v>100957</v>
      </c>
      <c r="AA5997">
        <v>17</v>
      </c>
      <c r="AB5997">
        <v>100955</v>
      </c>
      <c r="AC5997">
        <v>19</v>
      </c>
      <c r="AD5997">
        <v>100957</v>
      </c>
      <c r="AE5997">
        <v>20</v>
      </c>
      <c r="AF5997">
        <v>203187</v>
      </c>
      <c r="AG5997">
        <v>18</v>
      </c>
      <c r="AH5997" t="e">
        <f>VLOOKUP(AF5997,关卡难度线!B:H,11,0)</f>
        <v>#N/A</v>
      </c>
    </row>
    <row r="5998" spans="14:34">
      <c r="N5998" s="14">
        <v>100956</v>
      </c>
      <c r="O5998">
        <v>11</v>
      </c>
      <c r="P5998">
        <v>100956</v>
      </c>
      <c r="Q5998">
        <v>12</v>
      </c>
      <c r="R5998">
        <v>100956</v>
      </c>
      <c r="S5998">
        <v>13</v>
      </c>
      <c r="T5998">
        <v>100956</v>
      </c>
      <c r="U5998">
        <v>14</v>
      </c>
      <c r="V5998">
        <v>100955</v>
      </c>
      <c r="W5998">
        <v>15</v>
      </c>
      <c r="X5998">
        <v>100955</v>
      </c>
      <c r="Y5998">
        <v>16</v>
      </c>
      <c r="Z5998">
        <v>100955</v>
      </c>
      <c r="AA5998">
        <v>17</v>
      </c>
      <c r="AB5998">
        <v>100955</v>
      </c>
      <c r="AC5998">
        <v>19</v>
      </c>
      <c r="AD5998">
        <v>100956</v>
      </c>
      <c r="AE5998">
        <v>20</v>
      </c>
      <c r="AF5998">
        <v>203188</v>
      </c>
      <c r="AG5998">
        <v>18</v>
      </c>
      <c r="AH5998" t="e">
        <f>VLOOKUP(AF5998,关卡难度线!B:H,11,0)</f>
        <v>#N/A</v>
      </c>
    </row>
    <row r="5999" spans="14:34">
      <c r="N5999" s="14">
        <v>100957</v>
      </c>
      <c r="O5999">
        <v>11</v>
      </c>
      <c r="P5999">
        <v>100957</v>
      </c>
      <c r="Q5999">
        <v>12</v>
      </c>
      <c r="R5999">
        <v>100956</v>
      </c>
      <c r="S5999">
        <v>13</v>
      </c>
      <c r="T5999">
        <v>100955</v>
      </c>
      <c r="U5999">
        <v>14</v>
      </c>
      <c r="V5999">
        <v>100955</v>
      </c>
      <c r="W5999">
        <v>15</v>
      </c>
      <c r="X5999">
        <v>100957</v>
      </c>
      <c r="Y5999">
        <v>16</v>
      </c>
      <c r="Z5999">
        <v>100957</v>
      </c>
      <c r="AA5999">
        <v>17</v>
      </c>
      <c r="AB5999">
        <v>100956</v>
      </c>
      <c r="AC5999">
        <v>19</v>
      </c>
      <c r="AD5999">
        <v>100957</v>
      </c>
      <c r="AE5999">
        <v>20</v>
      </c>
      <c r="AF5999">
        <v>203189</v>
      </c>
      <c r="AG5999">
        <v>18</v>
      </c>
      <c r="AH5999" t="e">
        <f>VLOOKUP(AF5999,关卡难度线!B:H,11,0)</f>
        <v>#N/A</v>
      </c>
    </row>
    <row r="6000" spans="14:34">
      <c r="N6000" s="14">
        <v>100956</v>
      </c>
      <c r="O6000">
        <v>11</v>
      </c>
      <c r="P6000">
        <v>100957</v>
      </c>
      <c r="Q6000">
        <v>12</v>
      </c>
      <c r="R6000">
        <v>100955</v>
      </c>
      <c r="S6000">
        <v>13</v>
      </c>
      <c r="T6000">
        <v>100956</v>
      </c>
      <c r="U6000">
        <v>14</v>
      </c>
      <c r="V6000">
        <v>100956</v>
      </c>
      <c r="W6000">
        <v>15</v>
      </c>
      <c r="X6000">
        <v>100955</v>
      </c>
      <c r="Y6000">
        <v>16</v>
      </c>
      <c r="Z6000">
        <v>100955</v>
      </c>
      <c r="AA6000">
        <v>17</v>
      </c>
      <c r="AB6000">
        <v>100957</v>
      </c>
      <c r="AC6000">
        <v>19</v>
      </c>
      <c r="AD6000">
        <v>100955</v>
      </c>
      <c r="AE6000">
        <v>20</v>
      </c>
      <c r="AF6000">
        <v>203190</v>
      </c>
      <c r="AG6000">
        <v>18</v>
      </c>
      <c r="AH6000" t="e">
        <f>VLOOKUP(AF6000,关卡难度线!B:H,11,0)</f>
        <v>#N/A</v>
      </c>
    </row>
    <row r="6001" spans="14:34">
      <c r="N6001" s="14">
        <v>100960</v>
      </c>
      <c r="O6001">
        <v>11</v>
      </c>
      <c r="P6001">
        <v>100958</v>
      </c>
      <c r="Q6001">
        <v>12</v>
      </c>
      <c r="R6001">
        <v>100960</v>
      </c>
      <c r="S6001">
        <v>13</v>
      </c>
      <c r="T6001">
        <v>100960</v>
      </c>
      <c r="U6001">
        <v>14</v>
      </c>
      <c r="V6001">
        <v>100960</v>
      </c>
      <c r="W6001">
        <v>15</v>
      </c>
      <c r="X6001">
        <v>100960</v>
      </c>
      <c r="Y6001">
        <v>16</v>
      </c>
      <c r="Z6001">
        <v>100960</v>
      </c>
      <c r="AA6001">
        <v>17</v>
      </c>
      <c r="AB6001">
        <v>100959</v>
      </c>
      <c r="AC6001">
        <v>19</v>
      </c>
      <c r="AD6001">
        <v>100959</v>
      </c>
      <c r="AE6001">
        <v>20</v>
      </c>
      <c r="AF6001">
        <v>203191</v>
      </c>
      <c r="AG6001">
        <v>18</v>
      </c>
      <c r="AH6001" t="e">
        <f>VLOOKUP(AF6001,关卡难度线!B:H,11,0)</f>
        <v>#N/A</v>
      </c>
    </row>
    <row r="6002" spans="14:34">
      <c r="N6002" s="14">
        <v>100959</v>
      </c>
      <c r="O6002">
        <v>11</v>
      </c>
      <c r="P6002">
        <v>100960</v>
      </c>
      <c r="Q6002">
        <v>12</v>
      </c>
      <c r="R6002">
        <v>100959</v>
      </c>
      <c r="S6002">
        <v>13</v>
      </c>
      <c r="T6002">
        <v>100960</v>
      </c>
      <c r="U6002">
        <v>14</v>
      </c>
      <c r="V6002">
        <v>100959</v>
      </c>
      <c r="W6002">
        <v>15</v>
      </c>
      <c r="X6002">
        <v>100959</v>
      </c>
      <c r="Y6002">
        <v>16</v>
      </c>
      <c r="Z6002">
        <v>100958</v>
      </c>
      <c r="AA6002">
        <v>17</v>
      </c>
      <c r="AB6002">
        <v>100959</v>
      </c>
      <c r="AC6002">
        <v>19</v>
      </c>
      <c r="AD6002">
        <v>100960</v>
      </c>
      <c r="AE6002">
        <v>20</v>
      </c>
      <c r="AF6002">
        <v>203192</v>
      </c>
      <c r="AG6002">
        <v>18</v>
      </c>
      <c r="AH6002" t="e">
        <f>VLOOKUP(AF6002,关卡难度线!B:H,11,0)</f>
        <v>#N/A</v>
      </c>
    </row>
    <row r="6003" spans="14:34">
      <c r="N6003" s="14">
        <v>100959</v>
      </c>
      <c r="O6003">
        <v>11</v>
      </c>
      <c r="P6003">
        <v>100959</v>
      </c>
      <c r="Q6003">
        <v>12</v>
      </c>
      <c r="R6003">
        <v>100959</v>
      </c>
      <c r="S6003">
        <v>13</v>
      </c>
      <c r="T6003">
        <v>100958</v>
      </c>
      <c r="U6003">
        <v>14</v>
      </c>
      <c r="V6003">
        <v>100960</v>
      </c>
      <c r="W6003">
        <v>15</v>
      </c>
      <c r="X6003">
        <v>100959</v>
      </c>
      <c r="Y6003">
        <v>16</v>
      </c>
      <c r="Z6003">
        <v>100960</v>
      </c>
      <c r="AA6003">
        <v>17</v>
      </c>
      <c r="AB6003">
        <v>100960</v>
      </c>
      <c r="AC6003">
        <v>19</v>
      </c>
      <c r="AD6003">
        <v>100959</v>
      </c>
      <c r="AE6003">
        <v>20</v>
      </c>
      <c r="AF6003">
        <v>203193</v>
      </c>
      <c r="AG6003">
        <v>18</v>
      </c>
      <c r="AH6003" t="e">
        <f>VLOOKUP(AF6003,关卡难度线!B:H,11,0)</f>
        <v>#N/A</v>
      </c>
    </row>
    <row r="6004" spans="14:34">
      <c r="N6004" s="14">
        <v>100958</v>
      </c>
      <c r="O6004">
        <v>11</v>
      </c>
      <c r="P6004">
        <v>100960</v>
      </c>
      <c r="Q6004">
        <v>12</v>
      </c>
      <c r="R6004">
        <v>100959</v>
      </c>
      <c r="S6004">
        <v>13</v>
      </c>
      <c r="T6004">
        <v>100960</v>
      </c>
      <c r="U6004">
        <v>14</v>
      </c>
      <c r="V6004">
        <v>100960</v>
      </c>
      <c r="W6004">
        <v>15</v>
      </c>
      <c r="X6004">
        <v>100960</v>
      </c>
      <c r="Y6004">
        <v>16</v>
      </c>
      <c r="Z6004">
        <v>100958</v>
      </c>
      <c r="AA6004">
        <v>17</v>
      </c>
      <c r="AB6004">
        <v>100960</v>
      </c>
      <c r="AC6004">
        <v>19</v>
      </c>
      <c r="AD6004">
        <v>100958</v>
      </c>
      <c r="AE6004">
        <v>20</v>
      </c>
      <c r="AF6004">
        <v>203194</v>
      </c>
      <c r="AG6004">
        <v>18</v>
      </c>
      <c r="AH6004" t="e">
        <f>VLOOKUP(AF6004,关卡难度线!B:H,11,0)</f>
        <v>#N/A</v>
      </c>
    </row>
    <row r="6005" spans="14:34">
      <c r="N6005" s="14">
        <v>100960</v>
      </c>
      <c r="O6005">
        <v>11</v>
      </c>
      <c r="P6005">
        <v>100960</v>
      </c>
      <c r="Q6005">
        <v>12</v>
      </c>
      <c r="R6005">
        <v>100958</v>
      </c>
      <c r="S6005">
        <v>13</v>
      </c>
      <c r="T6005">
        <v>100959</v>
      </c>
      <c r="U6005">
        <v>14</v>
      </c>
      <c r="V6005">
        <v>100960</v>
      </c>
      <c r="W6005">
        <v>15</v>
      </c>
      <c r="X6005">
        <v>100960</v>
      </c>
      <c r="Y6005">
        <v>16</v>
      </c>
      <c r="Z6005">
        <v>100958</v>
      </c>
      <c r="AA6005">
        <v>17</v>
      </c>
      <c r="AB6005">
        <v>100959</v>
      </c>
      <c r="AC6005">
        <v>19</v>
      </c>
      <c r="AD6005">
        <v>100959</v>
      </c>
      <c r="AE6005">
        <v>20</v>
      </c>
      <c r="AF6005">
        <v>203195</v>
      </c>
      <c r="AG6005">
        <v>18</v>
      </c>
      <c r="AH6005" t="e">
        <f>VLOOKUP(AF6005,关卡难度线!B:H,11,0)</f>
        <v>#N/A</v>
      </c>
    </row>
    <row r="6006" spans="14:34">
      <c r="N6006" s="14">
        <v>100958</v>
      </c>
      <c r="O6006">
        <v>11</v>
      </c>
      <c r="P6006">
        <v>100959</v>
      </c>
      <c r="Q6006">
        <v>12</v>
      </c>
      <c r="R6006">
        <v>100959</v>
      </c>
      <c r="S6006">
        <v>13</v>
      </c>
      <c r="T6006">
        <v>100958</v>
      </c>
      <c r="U6006">
        <v>14</v>
      </c>
      <c r="V6006">
        <v>100959</v>
      </c>
      <c r="W6006">
        <v>15</v>
      </c>
      <c r="X6006">
        <v>100959</v>
      </c>
      <c r="Y6006">
        <v>16</v>
      </c>
      <c r="Z6006">
        <v>100958</v>
      </c>
      <c r="AA6006">
        <v>17</v>
      </c>
      <c r="AB6006">
        <v>100960</v>
      </c>
      <c r="AC6006">
        <v>19</v>
      </c>
      <c r="AD6006">
        <v>100959</v>
      </c>
      <c r="AE6006">
        <v>20</v>
      </c>
      <c r="AF6006">
        <v>203196</v>
      </c>
      <c r="AG6006">
        <v>18</v>
      </c>
      <c r="AH6006" t="e">
        <f>VLOOKUP(AF6006,关卡难度线!B:H,11,0)</f>
        <v>#N/A</v>
      </c>
    </row>
    <row r="6007" spans="14:34">
      <c r="N6007" s="14">
        <v>100960</v>
      </c>
      <c r="O6007">
        <v>11</v>
      </c>
      <c r="P6007">
        <v>100958</v>
      </c>
      <c r="Q6007">
        <v>12</v>
      </c>
      <c r="R6007">
        <v>100960</v>
      </c>
      <c r="S6007">
        <v>13</v>
      </c>
      <c r="T6007">
        <v>100959</v>
      </c>
      <c r="U6007">
        <v>14</v>
      </c>
      <c r="V6007">
        <v>100959</v>
      </c>
      <c r="W6007">
        <v>15</v>
      </c>
      <c r="X6007">
        <v>100959</v>
      </c>
      <c r="Y6007">
        <v>16</v>
      </c>
      <c r="Z6007">
        <v>100959</v>
      </c>
      <c r="AA6007">
        <v>17</v>
      </c>
      <c r="AB6007">
        <v>100960</v>
      </c>
      <c r="AC6007">
        <v>19</v>
      </c>
      <c r="AD6007">
        <v>100960</v>
      </c>
      <c r="AE6007">
        <v>20</v>
      </c>
      <c r="AF6007">
        <v>203197</v>
      </c>
      <c r="AG6007">
        <v>18</v>
      </c>
      <c r="AH6007" t="e">
        <f>VLOOKUP(AF6007,关卡难度线!B:H,11,0)</f>
        <v>#N/A</v>
      </c>
    </row>
    <row r="6008" spans="14:34">
      <c r="N6008" s="14">
        <v>100959</v>
      </c>
      <c r="O6008">
        <v>11</v>
      </c>
      <c r="P6008">
        <v>100959</v>
      </c>
      <c r="Q6008">
        <v>12</v>
      </c>
      <c r="R6008">
        <v>100958</v>
      </c>
      <c r="S6008">
        <v>13</v>
      </c>
      <c r="T6008">
        <v>100958</v>
      </c>
      <c r="U6008">
        <v>14</v>
      </c>
      <c r="V6008">
        <v>100959</v>
      </c>
      <c r="W6008">
        <v>15</v>
      </c>
      <c r="X6008">
        <v>100958</v>
      </c>
      <c r="Y6008">
        <v>16</v>
      </c>
      <c r="Z6008">
        <v>100958</v>
      </c>
      <c r="AA6008">
        <v>17</v>
      </c>
      <c r="AB6008">
        <v>100960</v>
      </c>
      <c r="AC6008">
        <v>19</v>
      </c>
      <c r="AD6008">
        <v>100959</v>
      </c>
      <c r="AE6008">
        <v>20</v>
      </c>
      <c r="AF6008">
        <v>203198</v>
      </c>
      <c r="AG6008">
        <v>18</v>
      </c>
      <c r="AH6008" t="e">
        <f>VLOOKUP(AF6008,关卡难度线!B:H,11,0)</f>
        <v>#N/A</v>
      </c>
    </row>
    <row r="6009" spans="14:34">
      <c r="N6009" s="14">
        <v>100958</v>
      </c>
      <c r="O6009">
        <v>11</v>
      </c>
      <c r="P6009">
        <v>100960</v>
      </c>
      <c r="Q6009">
        <v>12</v>
      </c>
      <c r="R6009">
        <v>100958</v>
      </c>
      <c r="S6009">
        <v>13</v>
      </c>
      <c r="T6009">
        <v>100960</v>
      </c>
      <c r="U6009">
        <v>14</v>
      </c>
      <c r="V6009">
        <v>100960</v>
      </c>
      <c r="W6009">
        <v>15</v>
      </c>
      <c r="X6009">
        <v>100960</v>
      </c>
      <c r="Y6009">
        <v>16</v>
      </c>
      <c r="Z6009">
        <v>100958</v>
      </c>
      <c r="AA6009">
        <v>17</v>
      </c>
      <c r="AB6009">
        <v>100960</v>
      </c>
      <c r="AC6009">
        <v>19</v>
      </c>
      <c r="AD6009">
        <v>100958</v>
      </c>
      <c r="AE6009">
        <v>20</v>
      </c>
      <c r="AF6009">
        <v>203199</v>
      </c>
      <c r="AG6009">
        <v>18</v>
      </c>
      <c r="AH6009" t="e">
        <f>VLOOKUP(AF6009,关卡难度线!B:H,11,0)</f>
        <v>#N/A</v>
      </c>
    </row>
    <row r="6010" spans="14:34">
      <c r="N6010" s="14">
        <v>100960</v>
      </c>
      <c r="O6010">
        <v>11</v>
      </c>
      <c r="P6010">
        <v>100958</v>
      </c>
      <c r="Q6010">
        <v>12</v>
      </c>
      <c r="R6010">
        <v>100959</v>
      </c>
      <c r="S6010">
        <v>13</v>
      </c>
      <c r="T6010">
        <v>100959</v>
      </c>
      <c r="U6010">
        <v>14</v>
      </c>
      <c r="V6010">
        <v>100960</v>
      </c>
      <c r="W6010">
        <v>15</v>
      </c>
      <c r="X6010">
        <v>100960</v>
      </c>
      <c r="Y6010">
        <v>16</v>
      </c>
      <c r="Z6010">
        <v>100958</v>
      </c>
      <c r="AA6010">
        <v>17</v>
      </c>
      <c r="AB6010">
        <v>100958</v>
      </c>
      <c r="AC6010">
        <v>19</v>
      </c>
      <c r="AD6010">
        <v>100958</v>
      </c>
      <c r="AE6010">
        <v>20</v>
      </c>
      <c r="AF6010">
        <v>203200</v>
      </c>
      <c r="AG6010">
        <v>18</v>
      </c>
      <c r="AH6010" t="e">
        <f>VLOOKUP(AF6010,关卡难度线!B:H,11,0)</f>
        <v>#N/A</v>
      </c>
    </row>
    <row r="6011" spans="14:34">
      <c r="N6011" s="14">
        <v>100962</v>
      </c>
      <c r="O6011">
        <v>11</v>
      </c>
      <c r="P6011">
        <v>100962</v>
      </c>
      <c r="Q6011">
        <v>12</v>
      </c>
      <c r="R6011">
        <v>100961</v>
      </c>
      <c r="S6011">
        <v>13</v>
      </c>
      <c r="T6011">
        <v>100961</v>
      </c>
      <c r="U6011">
        <v>14</v>
      </c>
      <c r="V6011">
        <v>100963</v>
      </c>
      <c r="W6011">
        <v>15</v>
      </c>
      <c r="X6011">
        <v>100962</v>
      </c>
      <c r="Y6011">
        <v>16</v>
      </c>
      <c r="Z6011">
        <v>100963</v>
      </c>
      <c r="AA6011">
        <v>17</v>
      </c>
      <c r="AB6011">
        <v>100963</v>
      </c>
      <c r="AC6011">
        <v>19</v>
      </c>
      <c r="AD6011">
        <v>100961</v>
      </c>
      <c r="AE6011">
        <v>20</v>
      </c>
      <c r="AF6011">
        <v>203201</v>
      </c>
      <c r="AG6011">
        <v>18</v>
      </c>
      <c r="AH6011" t="e">
        <f>VLOOKUP(AF6011,关卡难度线!B:H,11,0)</f>
        <v>#N/A</v>
      </c>
    </row>
    <row r="6012" spans="14:34">
      <c r="N6012" s="14">
        <v>100962</v>
      </c>
      <c r="O6012">
        <v>11</v>
      </c>
      <c r="P6012">
        <v>100961</v>
      </c>
      <c r="Q6012">
        <v>12</v>
      </c>
      <c r="R6012">
        <v>100962</v>
      </c>
      <c r="S6012">
        <v>13</v>
      </c>
      <c r="T6012">
        <v>100961</v>
      </c>
      <c r="U6012">
        <v>14</v>
      </c>
      <c r="V6012">
        <v>100962</v>
      </c>
      <c r="W6012">
        <v>15</v>
      </c>
      <c r="X6012">
        <v>100961</v>
      </c>
      <c r="Y6012">
        <v>16</v>
      </c>
      <c r="Z6012">
        <v>100961</v>
      </c>
      <c r="AA6012">
        <v>17</v>
      </c>
      <c r="AB6012">
        <v>100963</v>
      </c>
      <c r="AC6012">
        <v>19</v>
      </c>
      <c r="AD6012">
        <v>100963</v>
      </c>
      <c r="AE6012">
        <v>20</v>
      </c>
      <c r="AF6012">
        <v>203202</v>
      </c>
      <c r="AG6012">
        <v>18</v>
      </c>
      <c r="AH6012" t="e">
        <f>VLOOKUP(AF6012,关卡难度线!B:H,11,0)</f>
        <v>#N/A</v>
      </c>
    </row>
    <row r="6013" spans="14:34">
      <c r="N6013" s="14">
        <v>100963</v>
      </c>
      <c r="O6013">
        <v>11</v>
      </c>
      <c r="P6013">
        <v>100962</v>
      </c>
      <c r="Q6013">
        <v>12</v>
      </c>
      <c r="R6013">
        <v>100963</v>
      </c>
      <c r="S6013">
        <v>13</v>
      </c>
      <c r="T6013">
        <v>100961</v>
      </c>
      <c r="U6013">
        <v>14</v>
      </c>
      <c r="V6013">
        <v>100962</v>
      </c>
      <c r="W6013">
        <v>15</v>
      </c>
      <c r="X6013">
        <v>100962</v>
      </c>
      <c r="Y6013">
        <v>16</v>
      </c>
      <c r="Z6013">
        <v>100961</v>
      </c>
      <c r="AA6013">
        <v>17</v>
      </c>
      <c r="AB6013">
        <v>100963</v>
      </c>
      <c r="AC6013">
        <v>19</v>
      </c>
      <c r="AD6013">
        <v>100961</v>
      </c>
      <c r="AE6013">
        <v>20</v>
      </c>
      <c r="AF6013">
        <v>203203</v>
      </c>
      <c r="AG6013">
        <v>18</v>
      </c>
      <c r="AH6013" t="e">
        <f>VLOOKUP(AF6013,关卡难度线!B:H,11,0)</f>
        <v>#N/A</v>
      </c>
    </row>
    <row r="6014" spans="14:34">
      <c r="N6014" s="14">
        <v>100963</v>
      </c>
      <c r="O6014">
        <v>11</v>
      </c>
      <c r="P6014">
        <v>100962</v>
      </c>
      <c r="Q6014">
        <v>12</v>
      </c>
      <c r="R6014">
        <v>100961</v>
      </c>
      <c r="S6014">
        <v>13</v>
      </c>
      <c r="T6014">
        <v>100961</v>
      </c>
      <c r="U6014">
        <v>14</v>
      </c>
      <c r="V6014">
        <v>100961</v>
      </c>
      <c r="W6014">
        <v>15</v>
      </c>
      <c r="X6014">
        <v>100961</v>
      </c>
      <c r="Y6014">
        <v>16</v>
      </c>
      <c r="Z6014">
        <v>100961</v>
      </c>
      <c r="AA6014">
        <v>17</v>
      </c>
      <c r="AB6014">
        <v>100962</v>
      </c>
      <c r="AC6014">
        <v>19</v>
      </c>
      <c r="AD6014">
        <v>100962</v>
      </c>
      <c r="AE6014">
        <v>20</v>
      </c>
      <c r="AF6014">
        <v>203204</v>
      </c>
      <c r="AG6014">
        <v>18</v>
      </c>
      <c r="AH6014" t="e">
        <f>VLOOKUP(AF6014,关卡难度线!B:H,11,0)</f>
        <v>#N/A</v>
      </c>
    </row>
    <row r="6015" spans="14:34">
      <c r="N6015" s="14">
        <v>100961</v>
      </c>
      <c r="O6015">
        <v>11</v>
      </c>
      <c r="P6015">
        <v>100961</v>
      </c>
      <c r="Q6015">
        <v>12</v>
      </c>
      <c r="R6015">
        <v>100961</v>
      </c>
      <c r="S6015">
        <v>13</v>
      </c>
      <c r="T6015">
        <v>100963</v>
      </c>
      <c r="U6015">
        <v>14</v>
      </c>
      <c r="V6015">
        <v>100963</v>
      </c>
      <c r="W6015">
        <v>15</v>
      </c>
      <c r="X6015">
        <v>100963</v>
      </c>
      <c r="Y6015">
        <v>16</v>
      </c>
      <c r="Z6015">
        <v>100963</v>
      </c>
      <c r="AA6015">
        <v>17</v>
      </c>
      <c r="AB6015">
        <v>100963</v>
      </c>
      <c r="AC6015">
        <v>19</v>
      </c>
      <c r="AD6015">
        <v>100961</v>
      </c>
      <c r="AE6015">
        <v>20</v>
      </c>
      <c r="AF6015">
        <v>203205</v>
      </c>
      <c r="AG6015">
        <v>18</v>
      </c>
      <c r="AH6015" t="e">
        <f>VLOOKUP(AF6015,关卡难度线!B:H,11,0)</f>
        <v>#N/A</v>
      </c>
    </row>
    <row r="6016" spans="14:34">
      <c r="N6016" s="14">
        <v>100961</v>
      </c>
      <c r="O6016">
        <v>11</v>
      </c>
      <c r="P6016">
        <v>100962</v>
      </c>
      <c r="Q6016">
        <v>12</v>
      </c>
      <c r="R6016">
        <v>100963</v>
      </c>
      <c r="S6016">
        <v>13</v>
      </c>
      <c r="T6016">
        <v>100961</v>
      </c>
      <c r="U6016">
        <v>14</v>
      </c>
      <c r="V6016">
        <v>100962</v>
      </c>
      <c r="W6016">
        <v>15</v>
      </c>
      <c r="X6016">
        <v>100962</v>
      </c>
      <c r="Y6016">
        <v>16</v>
      </c>
      <c r="Z6016">
        <v>100962</v>
      </c>
      <c r="AA6016">
        <v>17</v>
      </c>
      <c r="AB6016">
        <v>100963</v>
      </c>
      <c r="AC6016">
        <v>19</v>
      </c>
      <c r="AD6016">
        <v>100961</v>
      </c>
      <c r="AE6016">
        <v>20</v>
      </c>
      <c r="AF6016">
        <v>203206</v>
      </c>
      <c r="AG6016">
        <v>18</v>
      </c>
      <c r="AH6016" t="e">
        <f>VLOOKUP(AF6016,关卡难度线!B:H,11,0)</f>
        <v>#N/A</v>
      </c>
    </row>
    <row r="6017" spans="14:34">
      <c r="N6017" s="14">
        <v>100961</v>
      </c>
      <c r="O6017">
        <v>11</v>
      </c>
      <c r="P6017">
        <v>100963</v>
      </c>
      <c r="Q6017">
        <v>12</v>
      </c>
      <c r="R6017">
        <v>100963</v>
      </c>
      <c r="S6017">
        <v>13</v>
      </c>
      <c r="T6017">
        <v>100962</v>
      </c>
      <c r="U6017">
        <v>14</v>
      </c>
      <c r="V6017">
        <v>100962</v>
      </c>
      <c r="W6017">
        <v>15</v>
      </c>
      <c r="X6017">
        <v>100961</v>
      </c>
      <c r="Y6017">
        <v>16</v>
      </c>
      <c r="Z6017">
        <v>100961</v>
      </c>
      <c r="AA6017">
        <v>17</v>
      </c>
      <c r="AB6017">
        <v>100961</v>
      </c>
      <c r="AC6017">
        <v>19</v>
      </c>
      <c r="AD6017">
        <v>100962</v>
      </c>
      <c r="AE6017">
        <v>20</v>
      </c>
      <c r="AF6017">
        <v>203207</v>
      </c>
      <c r="AG6017">
        <v>18</v>
      </c>
      <c r="AH6017" t="e">
        <f>VLOOKUP(AF6017,关卡难度线!B:H,11,0)</f>
        <v>#N/A</v>
      </c>
    </row>
    <row r="6018" spans="14:34">
      <c r="N6018" s="14">
        <v>100962</v>
      </c>
      <c r="O6018">
        <v>11</v>
      </c>
      <c r="P6018">
        <v>100962</v>
      </c>
      <c r="Q6018">
        <v>12</v>
      </c>
      <c r="R6018">
        <v>100961</v>
      </c>
      <c r="S6018">
        <v>13</v>
      </c>
      <c r="T6018">
        <v>100962</v>
      </c>
      <c r="U6018">
        <v>14</v>
      </c>
      <c r="V6018">
        <v>100963</v>
      </c>
      <c r="W6018">
        <v>15</v>
      </c>
      <c r="X6018">
        <v>100961</v>
      </c>
      <c r="Y6018">
        <v>16</v>
      </c>
      <c r="Z6018">
        <v>100962</v>
      </c>
      <c r="AA6018">
        <v>17</v>
      </c>
      <c r="AB6018">
        <v>100962</v>
      </c>
      <c r="AC6018">
        <v>19</v>
      </c>
      <c r="AD6018">
        <v>100963</v>
      </c>
      <c r="AE6018">
        <v>20</v>
      </c>
      <c r="AF6018">
        <v>203208</v>
      </c>
      <c r="AG6018">
        <v>18</v>
      </c>
      <c r="AH6018" t="e">
        <f>VLOOKUP(AF6018,关卡难度线!B:H,11,0)</f>
        <v>#N/A</v>
      </c>
    </row>
    <row r="6019" spans="14:34">
      <c r="N6019" s="14">
        <v>100962</v>
      </c>
      <c r="O6019">
        <v>11</v>
      </c>
      <c r="P6019">
        <v>100961</v>
      </c>
      <c r="Q6019">
        <v>12</v>
      </c>
      <c r="R6019">
        <v>100962</v>
      </c>
      <c r="S6019">
        <v>13</v>
      </c>
      <c r="T6019">
        <v>100961</v>
      </c>
      <c r="U6019">
        <v>14</v>
      </c>
      <c r="V6019">
        <v>100961</v>
      </c>
      <c r="W6019">
        <v>15</v>
      </c>
      <c r="X6019">
        <v>100963</v>
      </c>
      <c r="Y6019">
        <v>16</v>
      </c>
      <c r="Z6019">
        <v>100961</v>
      </c>
      <c r="AA6019">
        <v>17</v>
      </c>
      <c r="AB6019">
        <v>100962</v>
      </c>
      <c r="AC6019">
        <v>19</v>
      </c>
      <c r="AD6019">
        <v>100962</v>
      </c>
      <c r="AE6019">
        <v>20</v>
      </c>
      <c r="AF6019">
        <v>203209</v>
      </c>
      <c r="AG6019">
        <v>18</v>
      </c>
      <c r="AH6019" t="e">
        <f>VLOOKUP(AF6019,关卡难度线!B:H,11,0)</f>
        <v>#N/A</v>
      </c>
    </row>
    <row r="6020" spans="14:34">
      <c r="N6020" s="14">
        <v>100963</v>
      </c>
      <c r="O6020">
        <v>11</v>
      </c>
      <c r="P6020">
        <v>100961</v>
      </c>
      <c r="Q6020">
        <v>12</v>
      </c>
      <c r="R6020">
        <v>100962</v>
      </c>
      <c r="S6020">
        <v>13</v>
      </c>
      <c r="T6020">
        <v>100963</v>
      </c>
      <c r="U6020">
        <v>14</v>
      </c>
      <c r="V6020">
        <v>100961</v>
      </c>
      <c r="W6020">
        <v>15</v>
      </c>
      <c r="X6020">
        <v>100962</v>
      </c>
      <c r="Y6020">
        <v>16</v>
      </c>
      <c r="Z6020">
        <v>100963</v>
      </c>
      <c r="AA6020">
        <v>17</v>
      </c>
      <c r="AB6020">
        <v>100962</v>
      </c>
      <c r="AC6020">
        <v>19</v>
      </c>
      <c r="AD6020">
        <v>100963</v>
      </c>
      <c r="AE6020">
        <v>20</v>
      </c>
      <c r="AF6020">
        <v>203210</v>
      </c>
      <c r="AG6020">
        <v>18</v>
      </c>
      <c r="AH6020" t="e">
        <f>VLOOKUP(AF6020,关卡难度线!B:H,11,0)</f>
        <v>#N/A</v>
      </c>
    </row>
    <row r="6021" spans="14:34">
      <c r="N6021" s="14">
        <v>100965</v>
      </c>
      <c r="O6021">
        <v>11</v>
      </c>
      <c r="P6021">
        <v>100965</v>
      </c>
      <c r="Q6021">
        <v>12</v>
      </c>
      <c r="R6021">
        <v>100964</v>
      </c>
      <c r="S6021">
        <v>13</v>
      </c>
      <c r="T6021">
        <v>100966</v>
      </c>
      <c r="U6021">
        <v>14</v>
      </c>
      <c r="V6021">
        <v>100964</v>
      </c>
      <c r="W6021">
        <v>15</v>
      </c>
      <c r="X6021">
        <v>100964</v>
      </c>
      <c r="Y6021">
        <v>16</v>
      </c>
      <c r="Z6021">
        <v>100965</v>
      </c>
      <c r="AA6021">
        <v>17</v>
      </c>
      <c r="AB6021">
        <v>100965</v>
      </c>
      <c r="AC6021">
        <v>19</v>
      </c>
      <c r="AD6021">
        <v>100965</v>
      </c>
      <c r="AE6021">
        <v>20</v>
      </c>
      <c r="AF6021">
        <v>203211</v>
      </c>
      <c r="AG6021">
        <v>18</v>
      </c>
      <c r="AH6021" t="e">
        <f>VLOOKUP(AF6021,关卡难度线!B:H,11,0)</f>
        <v>#N/A</v>
      </c>
    </row>
    <row r="6022" spans="14:34">
      <c r="N6022" s="14">
        <v>100964</v>
      </c>
      <c r="O6022">
        <v>11</v>
      </c>
      <c r="P6022">
        <v>100966</v>
      </c>
      <c r="Q6022">
        <v>12</v>
      </c>
      <c r="R6022">
        <v>100965</v>
      </c>
      <c r="S6022">
        <v>13</v>
      </c>
      <c r="T6022">
        <v>100965</v>
      </c>
      <c r="U6022">
        <v>14</v>
      </c>
      <c r="V6022">
        <v>100966</v>
      </c>
      <c r="W6022">
        <v>15</v>
      </c>
      <c r="X6022">
        <v>100964</v>
      </c>
      <c r="Y6022">
        <v>16</v>
      </c>
      <c r="Z6022">
        <v>100964</v>
      </c>
      <c r="AA6022">
        <v>17</v>
      </c>
      <c r="AB6022">
        <v>100965</v>
      </c>
      <c r="AC6022">
        <v>19</v>
      </c>
      <c r="AD6022">
        <v>100964</v>
      </c>
      <c r="AE6022">
        <v>20</v>
      </c>
      <c r="AF6022">
        <v>203212</v>
      </c>
      <c r="AG6022">
        <v>18</v>
      </c>
      <c r="AH6022" t="e">
        <f>VLOOKUP(AF6022,关卡难度线!B:H,11,0)</f>
        <v>#N/A</v>
      </c>
    </row>
    <row r="6023" spans="14:34">
      <c r="N6023" s="14">
        <v>100966</v>
      </c>
      <c r="O6023">
        <v>11</v>
      </c>
      <c r="P6023">
        <v>100966</v>
      </c>
      <c r="Q6023">
        <v>12</v>
      </c>
      <c r="R6023">
        <v>100965</v>
      </c>
      <c r="S6023">
        <v>13</v>
      </c>
      <c r="T6023">
        <v>100964</v>
      </c>
      <c r="U6023">
        <v>14</v>
      </c>
      <c r="V6023">
        <v>100965</v>
      </c>
      <c r="W6023">
        <v>15</v>
      </c>
      <c r="X6023">
        <v>100964</v>
      </c>
      <c r="Y6023">
        <v>16</v>
      </c>
      <c r="Z6023">
        <v>100966</v>
      </c>
      <c r="AA6023">
        <v>17</v>
      </c>
      <c r="AB6023">
        <v>100966</v>
      </c>
      <c r="AC6023">
        <v>19</v>
      </c>
      <c r="AD6023">
        <v>100966</v>
      </c>
      <c r="AE6023">
        <v>20</v>
      </c>
      <c r="AF6023">
        <v>203213</v>
      </c>
      <c r="AG6023">
        <v>18</v>
      </c>
      <c r="AH6023" t="e">
        <f>VLOOKUP(AF6023,关卡难度线!B:H,11,0)</f>
        <v>#N/A</v>
      </c>
    </row>
    <row r="6024" spans="14:34">
      <c r="N6024" s="14">
        <v>100964</v>
      </c>
      <c r="O6024">
        <v>11</v>
      </c>
      <c r="P6024">
        <v>100965</v>
      </c>
      <c r="Q6024">
        <v>12</v>
      </c>
      <c r="R6024">
        <v>100965</v>
      </c>
      <c r="S6024">
        <v>13</v>
      </c>
      <c r="T6024">
        <v>100964</v>
      </c>
      <c r="U6024">
        <v>14</v>
      </c>
      <c r="V6024">
        <v>100964</v>
      </c>
      <c r="W6024">
        <v>15</v>
      </c>
      <c r="X6024">
        <v>100966</v>
      </c>
      <c r="Y6024">
        <v>16</v>
      </c>
      <c r="Z6024">
        <v>100964</v>
      </c>
      <c r="AA6024">
        <v>17</v>
      </c>
      <c r="AB6024">
        <v>100965</v>
      </c>
      <c r="AC6024">
        <v>19</v>
      </c>
      <c r="AD6024">
        <v>100966</v>
      </c>
      <c r="AE6024">
        <v>20</v>
      </c>
      <c r="AF6024">
        <v>203214</v>
      </c>
      <c r="AG6024">
        <v>18</v>
      </c>
      <c r="AH6024" t="e">
        <f>VLOOKUP(AF6024,关卡难度线!B:H,11,0)</f>
        <v>#N/A</v>
      </c>
    </row>
    <row r="6025" spans="14:34">
      <c r="N6025" s="14">
        <v>100964</v>
      </c>
      <c r="O6025">
        <v>11</v>
      </c>
      <c r="P6025">
        <v>100965</v>
      </c>
      <c r="Q6025">
        <v>12</v>
      </c>
      <c r="R6025">
        <v>100966</v>
      </c>
      <c r="S6025">
        <v>13</v>
      </c>
      <c r="T6025">
        <v>100965</v>
      </c>
      <c r="U6025">
        <v>14</v>
      </c>
      <c r="V6025">
        <v>100965</v>
      </c>
      <c r="W6025">
        <v>15</v>
      </c>
      <c r="X6025">
        <v>100964</v>
      </c>
      <c r="Y6025">
        <v>16</v>
      </c>
      <c r="Z6025">
        <v>100965</v>
      </c>
      <c r="AA6025">
        <v>17</v>
      </c>
      <c r="AB6025">
        <v>100964</v>
      </c>
      <c r="AC6025">
        <v>19</v>
      </c>
      <c r="AD6025">
        <v>100964</v>
      </c>
      <c r="AE6025">
        <v>20</v>
      </c>
      <c r="AF6025">
        <v>203215</v>
      </c>
      <c r="AG6025">
        <v>18</v>
      </c>
      <c r="AH6025" t="e">
        <f>VLOOKUP(AF6025,关卡难度线!B:H,11,0)</f>
        <v>#N/A</v>
      </c>
    </row>
    <row r="6026" spans="14:34">
      <c r="N6026" s="14">
        <v>100966</v>
      </c>
      <c r="O6026">
        <v>11</v>
      </c>
      <c r="P6026">
        <v>100965</v>
      </c>
      <c r="Q6026">
        <v>12</v>
      </c>
      <c r="R6026">
        <v>100964</v>
      </c>
      <c r="S6026">
        <v>13</v>
      </c>
      <c r="T6026">
        <v>100964</v>
      </c>
      <c r="U6026">
        <v>14</v>
      </c>
      <c r="V6026">
        <v>100965</v>
      </c>
      <c r="W6026">
        <v>15</v>
      </c>
      <c r="X6026">
        <v>100966</v>
      </c>
      <c r="Y6026">
        <v>16</v>
      </c>
      <c r="Z6026">
        <v>100965</v>
      </c>
      <c r="AA6026">
        <v>17</v>
      </c>
      <c r="AB6026">
        <v>100964</v>
      </c>
      <c r="AC6026">
        <v>19</v>
      </c>
      <c r="AD6026">
        <v>100965</v>
      </c>
      <c r="AE6026">
        <v>20</v>
      </c>
      <c r="AF6026">
        <v>203216</v>
      </c>
      <c r="AG6026">
        <v>18</v>
      </c>
      <c r="AH6026" t="e">
        <f>VLOOKUP(AF6026,关卡难度线!B:H,11,0)</f>
        <v>#N/A</v>
      </c>
    </row>
    <row r="6027" spans="14:34">
      <c r="N6027" s="14">
        <v>100965</v>
      </c>
      <c r="O6027">
        <v>11</v>
      </c>
      <c r="P6027">
        <v>100966</v>
      </c>
      <c r="Q6027">
        <v>12</v>
      </c>
      <c r="R6027">
        <v>100965</v>
      </c>
      <c r="S6027">
        <v>13</v>
      </c>
      <c r="T6027">
        <v>100966</v>
      </c>
      <c r="U6027">
        <v>14</v>
      </c>
      <c r="V6027">
        <v>100966</v>
      </c>
      <c r="W6027">
        <v>15</v>
      </c>
      <c r="X6027">
        <v>100966</v>
      </c>
      <c r="Y6027">
        <v>16</v>
      </c>
      <c r="Z6027">
        <v>100966</v>
      </c>
      <c r="AA6027">
        <v>17</v>
      </c>
      <c r="AB6027">
        <v>100966</v>
      </c>
      <c r="AC6027">
        <v>19</v>
      </c>
      <c r="AD6027">
        <v>100965</v>
      </c>
      <c r="AE6027">
        <v>20</v>
      </c>
      <c r="AF6027">
        <v>203217</v>
      </c>
      <c r="AG6027">
        <v>18</v>
      </c>
      <c r="AH6027" t="e">
        <f>VLOOKUP(AF6027,关卡难度线!B:H,11,0)</f>
        <v>#N/A</v>
      </c>
    </row>
    <row r="6028" spans="14:34">
      <c r="N6028" s="14">
        <v>100966</v>
      </c>
      <c r="O6028">
        <v>11</v>
      </c>
      <c r="P6028">
        <v>100966</v>
      </c>
      <c r="Q6028">
        <v>12</v>
      </c>
      <c r="R6028">
        <v>100964</v>
      </c>
      <c r="S6028">
        <v>13</v>
      </c>
      <c r="T6028">
        <v>100965</v>
      </c>
      <c r="U6028">
        <v>14</v>
      </c>
      <c r="V6028">
        <v>100965</v>
      </c>
      <c r="W6028">
        <v>15</v>
      </c>
      <c r="X6028">
        <v>100965</v>
      </c>
      <c r="Y6028">
        <v>16</v>
      </c>
      <c r="Z6028">
        <v>100964</v>
      </c>
      <c r="AA6028">
        <v>17</v>
      </c>
      <c r="AB6028">
        <v>100964</v>
      </c>
      <c r="AC6028">
        <v>19</v>
      </c>
      <c r="AD6028">
        <v>100965</v>
      </c>
      <c r="AE6028">
        <v>20</v>
      </c>
      <c r="AF6028">
        <v>203218</v>
      </c>
      <c r="AG6028">
        <v>18</v>
      </c>
      <c r="AH6028" t="e">
        <f>VLOOKUP(AF6028,关卡难度线!B:H,11,0)</f>
        <v>#N/A</v>
      </c>
    </row>
    <row r="6029" spans="14:34">
      <c r="N6029" s="14">
        <v>100965</v>
      </c>
      <c r="O6029">
        <v>11</v>
      </c>
      <c r="P6029">
        <v>100965</v>
      </c>
      <c r="Q6029">
        <v>12</v>
      </c>
      <c r="R6029">
        <v>100966</v>
      </c>
      <c r="S6029">
        <v>13</v>
      </c>
      <c r="T6029">
        <v>100965</v>
      </c>
      <c r="U6029">
        <v>14</v>
      </c>
      <c r="V6029">
        <v>100964</v>
      </c>
      <c r="W6029">
        <v>15</v>
      </c>
      <c r="X6029">
        <v>100964</v>
      </c>
      <c r="Y6029">
        <v>16</v>
      </c>
      <c r="Z6029">
        <v>100966</v>
      </c>
      <c r="AA6029">
        <v>17</v>
      </c>
      <c r="AB6029">
        <v>100964</v>
      </c>
      <c r="AC6029">
        <v>19</v>
      </c>
      <c r="AD6029">
        <v>100964</v>
      </c>
      <c r="AE6029">
        <v>20</v>
      </c>
      <c r="AF6029">
        <v>203219</v>
      </c>
      <c r="AG6029">
        <v>18</v>
      </c>
      <c r="AH6029" t="e">
        <f>VLOOKUP(AF6029,关卡难度线!B:H,11,0)</f>
        <v>#N/A</v>
      </c>
    </row>
    <row r="6030" spans="14:34">
      <c r="N6030" s="14">
        <v>100965</v>
      </c>
      <c r="O6030">
        <v>11</v>
      </c>
      <c r="P6030">
        <v>100964</v>
      </c>
      <c r="Q6030">
        <v>12</v>
      </c>
      <c r="R6030">
        <v>100966</v>
      </c>
      <c r="S6030">
        <v>13</v>
      </c>
      <c r="T6030">
        <v>100965</v>
      </c>
      <c r="U6030">
        <v>14</v>
      </c>
      <c r="V6030">
        <v>100965</v>
      </c>
      <c r="W6030">
        <v>15</v>
      </c>
      <c r="X6030">
        <v>100965</v>
      </c>
      <c r="Y6030">
        <v>16</v>
      </c>
      <c r="Z6030">
        <v>100965</v>
      </c>
      <c r="AA6030">
        <v>17</v>
      </c>
      <c r="AB6030">
        <v>100965</v>
      </c>
      <c r="AC6030">
        <v>19</v>
      </c>
      <c r="AD6030">
        <v>100966</v>
      </c>
      <c r="AE6030">
        <v>20</v>
      </c>
      <c r="AF6030">
        <v>203220</v>
      </c>
      <c r="AG6030">
        <v>18</v>
      </c>
      <c r="AH6030" t="e">
        <f>VLOOKUP(AF6030,关卡难度线!B:H,11,0)</f>
        <v>#N/A</v>
      </c>
    </row>
    <row r="6031" spans="14:34">
      <c r="N6031" s="14">
        <v>100968</v>
      </c>
      <c r="O6031">
        <v>11</v>
      </c>
      <c r="P6031">
        <v>100968</v>
      </c>
      <c r="Q6031">
        <v>12</v>
      </c>
      <c r="R6031">
        <v>100968</v>
      </c>
      <c r="S6031">
        <v>13</v>
      </c>
      <c r="T6031">
        <v>100968</v>
      </c>
      <c r="U6031">
        <v>14</v>
      </c>
      <c r="V6031">
        <v>100967</v>
      </c>
      <c r="W6031">
        <v>15</v>
      </c>
      <c r="X6031">
        <v>100968</v>
      </c>
      <c r="Y6031">
        <v>16</v>
      </c>
      <c r="Z6031">
        <v>100969</v>
      </c>
      <c r="AA6031">
        <v>17</v>
      </c>
      <c r="AB6031">
        <v>100969</v>
      </c>
      <c r="AC6031">
        <v>19</v>
      </c>
      <c r="AD6031">
        <v>100968</v>
      </c>
      <c r="AE6031">
        <v>20</v>
      </c>
      <c r="AF6031">
        <v>203221</v>
      </c>
      <c r="AG6031">
        <v>18</v>
      </c>
      <c r="AH6031" t="e">
        <f>VLOOKUP(AF6031,关卡难度线!B:H,11,0)</f>
        <v>#N/A</v>
      </c>
    </row>
    <row r="6032" spans="14:34">
      <c r="N6032" s="14">
        <v>100967</v>
      </c>
      <c r="O6032">
        <v>11</v>
      </c>
      <c r="P6032">
        <v>100968</v>
      </c>
      <c r="Q6032">
        <v>12</v>
      </c>
      <c r="R6032">
        <v>100969</v>
      </c>
      <c r="S6032">
        <v>13</v>
      </c>
      <c r="T6032">
        <v>100968</v>
      </c>
      <c r="U6032">
        <v>14</v>
      </c>
      <c r="V6032">
        <v>100969</v>
      </c>
      <c r="W6032">
        <v>15</v>
      </c>
      <c r="X6032">
        <v>100967</v>
      </c>
      <c r="Y6032">
        <v>16</v>
      </c>
      <c r="Z6032">
        <v>100967</v>
      </c>
      <c r="AA6032">
        <v>17</v>
      </c>
      <c r="AB6032">
        <v>100969</v>
      </c>
      <c r="AC6032">
        <v>19</v>
      </c>
      <c r="AD6032">
        <v>100967</v>
      </c>
      <c r="AE6032">
        <v>20</v>
      </c>
      <c r="AF6032">
        <v>203222</v>
      </c>
      <c r="AG6032">
        <v>18</v>
      </c>
      <c r="AH6032" t="e">
        <f>VLOOKUP(AF6032,关卡难度线!B:H,11,0)</f>
        <v>#N/A</v>
      </c>
    </row>
    <row r="6033" spans="14:34">
      <c r="N6033" s="14">
        <v>100968</v>
      </c>
      <c r="O6033">
        <v>11</v>
      </c>
      <c r="P6033">
        <v>100967</v>
      </c>
      <c r="Q6033">
        <v>12</v>
      </c>
      <c r="R6033">
        <v>100968</v>
      </c>
      <c r="S6033">
        <v>13</v>
      </c>
      <c r="T6033">
        <v>100969</v>
      </c>
      <c r="U6033">
        <v>14</v>
      </c>
      <c r="V6033">
        <v>100968</v>
      </c>
      <c r="W6033">
        <v>15</v>
      </c>
      <c r="X6033">
        <v>100969</v>
      </c>
      <c r="Y6033">
        <v>16</v>
      </c>
      <c r="Z6033">
        <v>100968</v>
      </c>
      <c r="AA6033">
        <v>17</v>
      </c>
      <c r="AB6033">
        <v>100967</v>
      </c>
      <c r="AC6033">
        <v>19</v>
      </c>
      <c r="AD6033">
        <v>100969</v>
      </c>
      <c r="AE6033">
        <v>20</v>
      </c>
      <c r="AF6033">
        <v>203223</v>
      </c>
      <c r="AG6033">
        <v>18</v>
      </c>
      <c r="AH6033" t="e">
        <f>VLOOKUP(AF6033,关卡难度线!B:H,11,0)</f>
        <v>#N/A</v>
      </c>
    </row>
    <row r="6034" spans="14:34">
      <c r="N6034" s="14">
        <v>100967</v>
      </c>
      <c r="O6034">
        <v>11</v>
      </c>
      <c r="P6034">
        <v>100969</v>
      </c>
      <c r="Q6034">
        <v>12</v>
      </c>
      <c r="R6034">
        <v>100967</v>
      </c>
      <c r="S6034">
        <v>13</v>
      </c>
      <c r="T6034">
        <v>100969</v>
      </c>
      <c r="U6034">
        <v>14</v>
      </c>
      <c r="V6034">
        <v>100968</v>
      </c>
      <c r="W6034">
        <v>15</v>
      </c>
      <c r="X6034">
        <v>100968</v>
      </c>
      <c r="Y6034">
        <v>16</v>
      </c>
      <c r="Z6034">
        <v>100967</v>
      </c>
      <c r="AA6034">
        <v>17</v>
      </c>
      <c r="AB6034">
        <v>100968</v>
      </c>
      <c r="AC6034">
        <v>19</v>
      </c>
      <c r="AD6034">
        <v>100967</v>
      </c>
      <c r="AE6034">
        <v>20</v>
      </c>
      <c r="AF6034">
        <v>203224</v>
      </c>
      <c r="AG6034">
        <v>18</v>
      </c>
      <c r="AH6034" t="e">
        <f>VLOOKUP(AF6034,关卡难度线!B:H,11,0)</f>
        <v>#N/A</v>
      </c>
    </row>
    <row r="6035" spans="14:34">
      <c r="N6035" s="14">
        <v>100969</v>
      </c>
      <c r="O6035">
        <v>11</v>
      </c>
      <c r="P6035">
        <v>100967</v>
      </c>
      <c r="Q6035">
        <v>12</v>
      </c>
      <c r="R6035">
        <v>100967</v>
      </c>
      <c r="S6035">
        <v>13</v>
      </c>
      <c r="T6035">
        <v>100967</v>
      </c>
      <c r="U6035">
        <v>14</v>
      </c>
      <c r="V6035">
        <v>100968</v>
      </c>
      <c r="W6035">
        <v>15</v>
      </c>
      <c r="X6035">
        <v>100968</v>
      </c>
      <c r="Y6035">
        <v>16</v>
      </c>
      <c r="Z6035">
        <v>100969</v>
      </c>
      <c r="AA6035">
        <v>17</v>
      </c>
      <c r="AB6035">
        <v>100967</v>
      </c>
      <c r="AC6035">
        <v>19</v>
      </c>
      <c r="AD6035">
        <v>100967</v>
      </c>
      <c r="AE6035">
        <v>20</v>
      </c>
      <c r="AF6035">
        <v>203225</v>
      </c>
      <c r="AG6035">
        <v>18</v>
      </c>
      <c r="AH6035" t="e">
        <f>VLOOKUP(AF6035,关卡难度线!B:H,11,0)</f>
        <v>#N/A</v>
      </c>
    </row>
    <row r="6036" spans="14:34">
      <c r="N6036" s="14">
        <v>100969</v>
      </c>
      <c r="O6036">
        <v>11</v>
      </c>
      <c r="P6036">
        <v>100967</v>
      </c>
      <c r="Q6036">
        <v>12</v>
      </c>
      <c r="R6036">
        <v>100969</v>
      </c>
      <c r="S6036">
        <v>13</v>
      </c>
      <c r="T6036">
        <v>100969</v>
      </c>
      <c r="U6036">
        <v>14</v>
      </c>
      <c r="V6036">
        <v>100967</v>
      </c>
      <c r="W6036">
        <v>15</v>
      </c>
      <c r="X6036">
        <v>100969</v>
      </c>
      <c r="Y6036">
        <v>16</v>
      </c>
      <c r="Z6036">
        <v>100968</v>
      </c>
      <c r="AA6036">
        <v>17</v>
      </c>
      <c r="AB6036">
        <v>100967</v>
      </c>
      <c r="AC6036">
        <v>19</v>
      </c>
      <c r="AD6036">
        <v>100969</v>
      </c>
      <c r="AE6036">
        <v>20</v>
      </c>
      <c r="AF6036">
        <v>203226</v>
      </c>
      <c r="AG6036">
        <v>18</v>
      </c>
      <c r="AH6036" t="e">
        <f>VLOOKUP(AF6036,关卡难度线!B:H,11,0)</f>
        <v>#N/A</v>
      </c>
    </row>
    <row r="6037" spans="14:34">
      <c r="N6037" s="14">
        <v>100969</v>
      </c>
      <c r="O6037">
        <v>11</v>
      </c>
      <c r="P6037">
        <v>100968</v>
      </c>
      <c r="Q6037">
        <v>12</v>
      </c>
      <c r="R6037">
        <v>100967</v>
      </c>
      <c r="S6037">
        <v>13</v>
      </c>
      <c r="T6037">
        <v>100968</v>
      </c>
      <c r="U6037">
        <v>14</v>
      </c>
      <c r="V6037">
        <v>100968</v>
      </c>
      <c r="W6037">
        <v>15</v>
      </c>
      <c r="X6037">
        <v>100967</v>
      </c>
      <c r="Y6037">
        <v>16</v>
      </c>
      <c r="Z6037">
        <v>100967</v>
      </c>
      <c r="AA6037">
        <v>17</v>
      </c>
      <c r="AB6037">
        <v>100969</v>
      </c>
      <c r="AC6037">
        <v>19</v>
      </c>
      <c r="AD6037">
        <v>100969</v>
      </c>
      <c r="AE6037">
        <v>20</v>
      </c>
      <c r="AF6037">
        <v>203227</v>
      </c>
      <c r="AG6037">
        <v>18</v>
      </c>
      <c r="AH6037" t="e">
        <f>VLOOKUP(AF6037,关卡难度线!B:H,11,0)</f>
        <v>#N/A</v>
      </c>
    </row>
    <row r="6038" spans="14:34">
      <c r="N6038" s="14">
        <v>100967</v>
      </c>
      <c r="O6038">
        <v>11</v>
      </c>
      <c r="P6038">
        <v>100968</v>
      </c>
      <c r="Q6038">
        <v>12</v>
      </c>
      <c r="R6038">
        <v>100967</v>
      </c>
      <c r="S6038">
        <v>13</v>
      </c>
      <c r="T6038">
        <v>100969</v>
      </c>
      <c r="U6038">
        <v>14</v>
      </c>
      <c r="V6038">
        <v>100969</v>
      </c>
      <c r="W6038">
        <v>15</v>
      </c>
      <c r="X6038">
        <v>100968</v>
      </c>
      <c r="Y6038">
        <v>16</v>
      </c>
      <c r="Z6038">
        <v>100969</v>
      </c>
      <c r="AA6038">
        <v>17</v>
      </c>
      <c r="AB6038">
        <v>100967</v>
      </c>
      <c r="AC6038">
        <v>19</v>
      </c>
      <c r="AD6038">
        <v>100969</v>
      </c>
      <c r="AE6038">
        <v>20</v>
      </c>
      <c r="AF6038">
        <v>203228</v>
      </c>
      <c r="AG6038">
        <v>18</v>
      </c>
      <c r="AH6038" t="e">
        <f>VLOOKUP(AF6038,关卡难度线!B:H,11,0)</f>
        <v>#N/A</v>
      </c>
    </row>
    <row r="6039" spans="14:34">
      <c r="N6039" s="14">
        <v>100968</v>
      </c>
      <c r="O6039">
        <v>11</v>
      </c>
      <c r="P6039">
        <v>100969</v>
      </c>
      <c r="Q6039">
        <v>12</v>
      </c>
      <c r="R6039">
        <v>100969</v>
      </c>
      <c r="S6039">
        <v>13</v>
      </c>
      <c r="T6039">
        <v>100968</v>
      </c>
      <c r="U6039">
        <v>14</v>
      </c>
      <c r="V6039">
        <v>100969</v>
      </c>
      <c r="W6039">
        <v>15</v>
      </c>
      <c r="X6039">
        <v>100969</v>
      </c>
      <c r="Y6039">
        <v>16</v>
      </c>
      <c r="Z6039">
        <v>100968</v>
      </c>
      <c r="AA6039">
        <v>17</v>
      </c>
      <c r="AB6039">
        <v>100967</v>
      </c>
      <c r="AC6039">
        <v>19</v>
      </c>
      <c r="AD6039">
        <v>100968</v>
      </c>
      <c r="AE6039">
        <v>20</v>
      </c>
      <c r="AF6039">
        <v>203229</v>
      </c>
      <c r="AG6039">
        <v>18</v>
      </c>
      <c r="AH6039" t="e">
        <f>VLOOKUP(AF6039,关卡难度线!B:H,11,0)</f>
        <v>#N/A</v>
      </c>
    </row>
    <row r="6040" spans="14:34">
      <c r="N6040" s="14">
        <v>100968</v>
      </c>
      <c r="O6040">
        <v>11</v>
      </c>
      <c r="P6040">
        <v>100968</v>
      </c>
      <c r="Q6040">
        <v>12</v>
      </c>
      <c r="R6040">
        <v>100967</v>
      </c>
      <c r="S6040">
        <v>13</v>
      </c>
      <c r="T6040">
        <v>100968</v>
      </c>
      <c r="U6040">
        <v>14</v>
      </c>
      <c r="V6040">
        <v>100967</v>
      </c>
      <c r="W6040">
        <v>15</v>
      </c>
      <c r="X6040">
        <v>100968</v>
      </c>
      <c r="Y6040">
        <v>16</v>
      </c>
      <c r="Z6040">
        <v>100967</v>
      </c>
      <c r="AA6040">
        <v>17</v>
      </c>
      <c r="AB6040">
        <v>100969</v>
      </c>
      <c r="AC6040">
        <v>19</v>
      </c>
      <c r="AD6040">
        <v>100967</v>
      </c>
      <c r="AE6040">
        <v>20</v>
      </c>
      <c r="AF6040">
        <v>203230</v>
      </c>
      <c r="AG6040">
        <v>18</v>
      </c>
      <c r="AH6040" t="e">
        <f>VLOOKUP(AF6040,关卡难度线!B:H,11,0)</f>
        <v>#N/A</v>
      </c>
    </row>
    <row r="6041" spans="14:34">
      <c r="N6041" s="14">
        <v>100970</v>
      </c>
      <c r="O6041">
        <v>11</v>
      </c>
      <c r="P6041">
        <v>100971</v>
      </c>
      <c r="Q6041">
        <v>12</v>
      </c>
      <c r="R6041">
        <v>100971</v>
      </c>
      <c r="S6041">
        <v>13</v>
      </c>
      <c r="T6041">
        <v>100971</v>
      </c>
      <c r="U6041">
        <v>14</v>
      </c>
      <c r="V6041">
        <v>100972</v>
      </c>
      <c r="W6041">
        <v>15</v>
      </c>
      <c r="X6041">
        <v>100972</v>
      </c>
      <c r="Y6041">
        <v>16</v>
      </c>
      <c r="Z6041">
        <v>100972</v>
      </c>
      <c r="AA6041">
        <v>17</v>
      </c>
      <c r="AB6041">
        <v>100971</v>
      </c>
      <c r="AC6041">
        <v>19</v>
      </c>
      <c r="AD6041">
        <v>100971</v>
      </c>
      <c r="AE6041">
        <v>20</v>
      </c>
      <c r="AF6041">
        <v>203231</v>
      </c>
      <c r="AG6041">
        <v>18</v>
      </c>
      <c r="AH6041" t="e">
        <f>VLOOKUP(AF6041,关卡难度线!B:H,11,0)</f>
        <v>#N/A</v>
      </c>
    </row>
    <row r="6042" spans="14:34">
      <c r="N6042" s="14">
        <v>100970</v>
      </c>
      <c r="O6042">
        <v>11</v>
      </c>
      <c r="P6042">
        <v>100971</v>
      </c>
      <c r="Q6042">
        <v>12</v>
      </c>
      <c r="R6042">
        <v>100972</v>
      </c>
      <c r="S6042">
        <v>13</v>
      </c>
      <c r="T6042">
        <v>100972</v>
      </c>
      <c r="U6042">
        <v>14</v>
      </c>
      <c r="V6042">
        <v>100970</v>
      </c>
      <c r="W6042">
        <v>15</v>
      </c>
      <c r="X6042">
        <v>100972</v>
      </c>
      <c r="Y6042">
        <v>16</v>
      </c>
      <c r="Z6042">
        <v>100972</v>
      </c>
      <c r="AA6042">
        <v>17</v>
      </c>
      <c r="AB6042">
        <v>100971</v>
      </c>
      <c r="AC6042">
        <v>19</v>
      </c>
      <c r="AD6042">
        <v>100971</v>
      </c>
      <c r="AE6042">
        <v>20</v>
      </c>
      <c r="AF6042">
        <v>203232</v>
      </c>
      <c r="AG6042">
        <v>18</v>
      </c>
      <c r="AH6042" t="e">
        <f>VLOOKUP(AF6042,关卡难度线!B:H,11,0)</f>
        <v>#N/A</v>
      </c>
    </row>
    <row r="6043" spans="14:34">
      <c r="N6043" s="14">
        <v>100970</v>
      </c>
      <c r="O6043">
        <v>11</v>
      </c>
      <c r="P6043">
        <v>100972</v>
      </c>
      <c r="Q6043">
        <v>12</v>
      </c>
      <c r="R6043">
        <v>100970</v>
      </c>
      <c r="S6043">
        <v>13</v>
      </c>
      <c r="T6043">
        <v>100972</v>
      </c>
      <c r="U6043">
        <v>14</v>
      </c>
      <c r="V6043">
        <v>100971</v>
      </c>
      <c r="W6043">
        <v>15</v>
      </c>
      <c r="X6043">
        <v>100972</v>
      </c>
      <c r="Y6043">
        <v>16</v>
      </c>
      <c r="Z6043">
        <v>100970</v>
      </c>
      <c r="AA6043">
        <v>17</v>
      </c>
      <c r="AB6043">
        <v>100971</v>
      </c>
      <c r="AC6043">
        <v>19</v>
      </c>
      <c r="AD6043">
        <v>100971</v>
      </c>
      <c r="AE6043">
        <v>20</v>
      </c>
      <c r="AF6043">
        <v>203233</v>
      </c>
      <c r="AG6043">
        <v>18</v>
      </c>
      <c r="AH6043" t="e">
        <f>VLOOKUP(AF6043,关卡难度线!B:H,11,0)</f>
        <v>#N/A</v>
      </c>
    </row>
    <row r="6044" spans="14:34">
      <c r="N6044" s="14">
        <v>100970</v>
      </c>
      <c r="O6044">
        <v>11</v>
      </c>
      <c r="P6044">
        <v>100972</v>
      </c>
      <c r="Q6044">
        <v>12</v>
      </c>
      <c r="R6044">
        <v>100971</v>
      </c>
      <c r="S6044">
        <v>13</v>
      </c>
      <c r="T6044">
        <v>100972</v>
      </c>
      <c r="U6044">
        <v>14</v>
      </c>
      <c r="V6044">
        <v>100971</v>
      </c>
      <c r="W6044">
        <v>15</v>
      </c>
      <c r="X6044">
        <v>100972</v>
      </c>
      <c r="Y6044">
        <v>16</v>
      </c>
      <c r="Z6044">
        <v>100971</v>
      </c>
      <c r="AA6044">
        <v>17</v>
      </c>
      <c r="AB6044">
        <v>100970</v>
      </c>
      <c r="AC6044">
        <v>19</v>
      </c>
      <c r="AD6044">
        <v>100970</v>
      </c>
      <c r="AE6044">
        <v>20</v>
      </c>
      <c r="AF6044">
        <v>203234</v>
      </c>
      <c r="AG6044">
        <v>18</v>
      </c>
      <c r="AH6044" t="e">
        <f>VLOOKUP(AF6044,关卡难度线!B:H,11,0)</f>
        <v>#N/A</v>
      </c>
    </row>
    <row r="6045" spans="14:34">
      <c r="N6045" s="14">
        <v>100972</v>
      </c>
      <c r="O6045">
        <v>11</v>
      </c>
      <c r="P6045">
        <v>100972</v>
      </c>
      <c r="Q6045">
        <v>12</v>
      </c>
      <c r="R6045">
        <v>100970</v>
      </c>
      <c r="S6045">
        <v>13</v>
      </c>
      <c r="T6045">
        <v>100971</v>
      </c>
      <c r="U6045">
        <v>14</v>
      </c>
      <c r="V6045">
        <v>100971</v>
      </c>
      <c r="W6045">
        <v>15</v>
      </c>
      <c r="X6045">
        <v>100971</v>
      </c>
      <c r="Y6045">
        <v>16</v>
      </c>
      <c r="Z6045">
        <v>100971</v>
      </c>
      <c r="AA6045">
        <v>17</v>
      </c>
      <c r="AB6045">
        <v>100970</v>
      </c>
      <c r="AC6045">
        <v>19</v>
      </c>
      <c r="AD6045">
        <v>100971</v>
      </c>
      <c r="AE6045">
        <v>20</v>
      </c>
      <c r="AF6045">
        <v>203235</v>
      </c>
      <c r="AG6045">
        <v>18</v>
      </c>
      <c r="AH6045" t="e">
        <f>VLOOKUP(AF6045,关卡难度线!B:H,11,0)</f>
        <v>#N/A</v>
      </c>
    </row>
    <row r="6046" spans="14:34">
      <c r="N6046" s="14">
        <v>100970</v>
      </c>
      <c r="O6046">
        <v>11</v>
      </c>
      <c r="P6046">
        <v>100970</v>
      </c>
      <c r="Q6046">
        <v>12</v>
      </c>
      <c r="R6046">
        <v>100971</v>
      </c>
      <c r="S6046">
        <v>13</v>
      </c>
      <c r="T6046">
        <v>100971</v>
      </c>
      <c r="U6046">
        <v>14</v>
      </c>
      <c r="V6046">
        <v>100970</v>
      </c>
      <c r="W6046">
        <v>15</v>
      </c>
      <c r="X6046">
        <v>100972</v>
      </c>
      <c r="Y6046">
        <v>16</v>
      </c>
      <c r="Z6046">
        <v>100971</v>
      </c>
      <c r="AA6046">
        <v>17</v>
      </c>
      <c r="AB6046">
        <v>100971</v>
      </c>
      <c r="AC6046">
        <v>19</v>
      </c>
      <c r="AD6046">
        <v>100972</v>
      </c>
      <c r="AE6046">
        <v>20</v>
      </c>
      <c r="AF6046">
        <v>203236</v>
      </c>
      <c r="AG6046">
        <v>18</v>
      </c>
      <c r="AH6046" t="e">
        <f>VLOOKUP(AF6046,关卡难度线!B:H,11,0)</f>
        <v>#N/A</v>
      </c>
    </row>
    <row r="6047" spans="14:34">
      <c r="N6047" s="14">
        <v>100972</v>
      </c>
      <c r="O6047">
        <v>11</v>
      </c>
      <c r="P6047">
        <v>100970</v>
      </c>
      <c r="Q6047">
        <v>12</v>
      </c>
      <c r="R6047">
        <v>100971</v>
      </c>
      <c r="S6047">
        <v>13</v>
      </c>
      <c r="T6047">
        <v>100970</v>
      </c>
      <c r="U6047">
        <v>14</v>
      </c>
      <c r="V6047">
        <v>100970</v>
      </c>
      <c r="W6047">
        <v>15</v>
      </c>
      <c r="X6047">
        <v>100971</v>
      </c>
      <c r="Y6047">
        <v>16</v>
      </c>
      <c r="Z6047">
        <v>100970</v>
      </c>
      <c r="AA6047">
        <v>17</v>
      </c>
      <c r="AB6047">
        <v>100970</v>
      </c>
      <c r="AC6047">
        <v>19</v>
      </c>
      <c r="AD6047">
        <v>100970</v>
      </c>
      <c r="AE6047">
        <v>20</v>
      </c>
      <c r="AF6047">
        <v>203237</v>
      </c>
      <c r="AG6047">
        <v>18</v>
      </c>
      <c r="AH6047" t="e">
        <f>VLOOKUP(AF6047,关卡难度线!B:H,11,0)</f>
        <v>#N/A</v>
      </c>
    </row>
    <row r="6048" spans="14:34">
      <c r="N6048" s="14">
        <v>100971</v>
      </c>
      <c r="O6048">
        <v>11</v>
      </c>
      <c r="P6048">
        <v>100971</v>
      </c>
      <c r="Q6048">
        <v>12</v>
      </c>
      <c r="R6048">
        <v>100972</v>
      </c>
      <c r="S6048">
        <v>13</v>
      </c>
      <c r="T6048">
        <v>100972</v>
      </c>
      <c r="U6048">
        <v>14</v>
      </c>
      <c r="V6048">
        <v>100972</v>
      </c>
      <c r="W6048">
        <v>15</v>
      </c>
      <c r="X6048">
        <v>100971</v>
      </c>
      <c r="Y6048">
        <v>16</v>
      </c>
      <c r="Z6048">
        <v>100970</v>
      </c>
      <c r="AA6048">
        <v>17</v>
      </c>
      <c r="AB6048">
        <v>100970</v>
      </c>
      <c r="AC6048">
        <v>19</v>
      </c>
      <c r="AD6048">
        <v>100971</v>
      </c>
      <c r="AE6048">
        <v>20</v>
      </c>
      <c r="AF6048">
        <v>203238</v>
      </c>
      <c r="AG6048">
        <v>18</v>
      </c>
      <c r="AH6048" t="e">
        <f>VLOOKUP(AF6048,关卡难度线!B:H,11,0)</f>
        <v>#N/A</v>
      </c>
    </row>
    <row r="6049" spans="14:34">
      <c r="N6049" s="14">
        <v>100972</v>
      </c>
      <c r="O6049">
        <v>11</v>
      </c>
      <c r="P6049">
        <v>100971</v>
      </c>
      <c r="Q6049">
        <v>12</v>
      </c>
      <c r="R6049">
        <v>100970</v>
      </c>
      <c r="S6049">
        <v>13</v>
      </c>
      <c r="T6049">
        <v>100970</v>
      </c>
      <c r="U6049">
        <v>14</v>
      </c>
      <c r="V6049">
        <v>100972</v>
      </c>
      <c r="W6049">
        <v>15</v>
      </c>
      <c r="X6049">
        <v>100971</v>
      </c>
      <c r="Y6049">
        <v>16</v>
      </c>
      <c r="Z6049">
        <v>100972</v>
      </c>
      <c r="AA6049">
        <v>17</v>
      </c>
      <c r="AB6049">
        <v>100972</v>
      </c>
      <c r="AC6049">
        <v>19</v>
      </c>
      <c r="AD6049">
        <v>100970</v>
      </c>
      <c r="AE6049">
        <v>20</v>
      </c>
      <c r="AF6049">
        <v>203239</v>
      </c>
      <c r="AG6049">
        <v>18</v>
      </c>
      <c r="AH6049" t="e">
        <f>VLOOKUP(AF6049,关卡难度线!B:H,11,0)</f>
        <v>#N/A</v>
      </c>
    </row>
    <row r="6050" spans="14:34">
      <c r="N6050" s="14">
        <v>100971</v>
      </c>
      <c r="O6050">
        <v>11</v>
      </c>
      <c r="P6050">
        <v>100971</v>
      </c>
      <c r="Q6050">
        <v>12</v>
      </c>
      <c r="R6050">
        <v>100971</v>
      </c>
      <c r="S6050">
        <v>13</v>
      </c>
      <c r="T6050">
        <v>100972</v>
      </c>
      <c r="U6050">
        <v>14</v>
      </c>
      <c r="V6050">
        <v>100971</v>
      </c>
      <c r="W6050">
        <v>15</v>
      </c>
      <c r="X6050">
        <v>100970</v>
      </c>
      <c r="Y6050">
        <v>16</v>
      </c>
      <c r="Z6050">
        <v>100971</v>
      </c>
      <c r="AA6050">
        <v>17</v>
      </c>
      <c r="AB6050">
        <v>100971</v>
      </c>
      <c r="AC6050">
        <v>19</v>
      </c>
      <c r="AD6050">
        <v>100970</v>
      </c>
      <c r="AE6050">
        <v>20</v>
      </c>
      <c r="AF6050">
        <v>203240</v>
      </c>
      <c r="AG6050">
        <v>18</v>
      </c>
      <c r="AH6050" t="e">
        <f>VLOOKUP(AF6050,关卡难度线!B:H,11,0)</f>
        <v>#N/A</v>
      </c>
    </row>
    <row r="6051" spans="14:34">
      <c r="N6051" s="14">
        <v>100973</v>
      </c>
      <c r="O6051">
        <v>11</v>
      </c>
      <c r="P6051">
        <v>100974</v>
      </c>
      <c r="Q6051">
        <v>12</v>
      </c>
      <c r="R6051">
        <v>100973</v>
      </c>
      <c r="S6051">
        <v>13</v>
      </c>
      <c r="T6051">
        <v>100973</v>
      </c>
      <c r="U6051">
        <v>14</v>
      </c>
      <c r="V6051">
        <v>100975</v>
      </c>
      <c r="W6051">
        <v>15</v>
      </c>
      <c r="X6051">
        <v>100975</v>
      </c>
      <c r="Y6051">
        <v>16</v>
      </c>
      <c r="Z6051">
        <v>100975</v>
      </c>
      <c r="AA6051">
        <v>17</v>
      </c>
      <c r="AB6051">
        <v>100974</v>
      </c>
      <c r="AC6051">
        <v>19</v>
      </c>
      <c r="AD6051">
        <v>100973</v>
      </c>
      <c r="AE6051">
        <v>20</v>
      </c>
      <c r="AF6051">
        <v>203241</v>
      </c>
      <c r="AG6051">
        <v>18</v>
      </c>
      <c r="AH6051" t="e">
        <f>VLOOKUP(AF6051,关卡难度线!B:H,11,0)</f>
        <v>#N/A</v>
      </c>
    </row>
    <row r="6052" spans="14:34">
      <c r="N6052" s="14">
        <v>100973</v>
      </c>
      <c r="O6052">
        <v>11</v>
      </c>
      <c r="P6052">
        <v>100973</v>
      </c>
      <c r="Q6052">
        <v>12</v>
      </c>
      <c r="R6052">
        <v>100974</v>
      </c>
      <c r="S6052">
        <v>13</v>
      </c>
      <c r="T6052">
        <v>100973</v>
      </c>
      <c r="U6052">
        <v>14</v>
      </c>
      <c r="V6052">
        <v>100975</v>
      </c>
      <c r="W6052">
        <v>15</v>
      </c>
      <c r="X6052">
        <v>100974</v>
      </c>
      <c r="Y6052">
        <v>16</v>
      </c>
      <c r="Z6052">
        <v>100974</v>
      </c>
      <c r="AA6052">
        <v>17</v>
      </c>
      <c r="AB6052">
        <v>100973</v>
      </c>
      <c r="AC6052">
        <v>19</v>
      </c>
      <c r="AD6052">
        <v>100974</v>
      </c>
      <c r="AE6052">
        <v>20</v>
      </c>
      <c r="AF6052">
        <v>203242</v>
      </c>
      <c r="AG6052">
        <v>18</v>
      </c>
      <c r="AH6052" t="e">
        <f>VLOOKUP(AF6052,关卡难度线!B:H,11,0)</f>
        <v>#N/A</v>
      </c>
    </row>
    <row r="6053" spans="14:34">
      <c r="N6053" s="14">
        <v>100975</v>
      </c>
      <c r="O6053">
        <v>11</v>
      </c>
      <c r="P6053">
        <v>100974</v>
      </c>
      <c r="Q6053">
        <v>12</v>
      </c>
      <c r="R6053">
        <v>100974</v>
      </c>
      <c r="S6053">
        <v>13</v>
      </c>
      <c r="T6053">
        <v>100973</v>
      </c>
      <c r="U6053">
        <v>14</v>
      </c>
      <c r="V6053">
        <v>100974</v>
      </c>
      <c r="W6053">
        <v>15</v>
      </c>
      <c r="X6053">
        <v>100975</v>
      </c>
      <c r="Y6053">
        <v>16</v>
      </c>
      <c r="Z6053">
        <v>100973</v>
      </c>
      <c r="AA6053">
        <v>17</v>
      </c>
      <c r="AB6053">
        <v>100973</v>
      </c>
      <c r="AC6053">
        <v>19</v>
      </c>
      <c r="AD6053">
        <v>100973</v>
      </c>
      <c r="AE6053">
        <v>20</v>
      </c>
      <c r="AF6053">
        <v>203243</v>
      </c>
      <c r="AG6053">
        <v>18</v>
      </c>
      <c r="AH6053" t="e">
        <f>VLOOKUP(AF6053,关卡难度线!B:H,11,0)</f>
        <v>#N/A</v>
      </c>
    </row>
    <row r="6054" spans="14:34">
      <c r="N6054" s="14">
        <v>100974</v>
      </c>
      <c r="O6054">
        <v>11</v>
      </c>
      <c r="P6054">
        <v>100974</v>
      </c>
      <c r="Q6054">
        <v>12</v>
      </c>
      <c r="R6054">
        <v>100975</v>
      </c>
      <c r="S6054">
        <v>13</v>
      </c>
      <c r="T6054">
        <v>100974</v>
      </c>
      <c r="U6054">
        <v>14</v>
      </c>
      <c r="V6054">
        <v>100973</v>
      </c>
      <c r="W6054">
        <v>15</v>
      </c>
      <c r="X6054">
        <v>100973</v>
      </c>
      <c r="Y6054">
        <v>16</v>
      </c>
      <c r="Z6054">
        <v>100975</v>
      </c>
      <c r="AA6054">
        <v>17</v>
      </c>
      <c r="AB6054">
        <v>100974</v>
      </c>
      <c r="AC6054">
        <v>19</v>
      </c>
      <c r="AD6054">
        <v>100973</v>
      </c>
      <c r="AE6054">
        <v>20</v>
      </c>
      <c r="AF6054">
        <v>203244</v>
      </c>
      <c r="AG6054">
        <v>18</v>
      </c>
      <c r="AH6054" t="e">
        <f>VLOOKUP(AF6054,关卡难度线!B:H,11,0)</f>
        <v>#N/A</v>
      </c>
    </row>
    <row r="6055" spans="14:34">
      <c r="N6055" s="14">
        <v>100973</v>
      </c>
      <c r="O6055">
        <v>11</v>
      </c>
      <c r="P6055">
        <v>100975</v>
      </c>
      <c r="Q6055">
        <v>12</v>
      </c>
      <c r="R6055">
        <v>100974</v>
      </c>
      <c r="S6055">
        <v>13</v>
      </c>
      <c r="T6055">
        <v>100973</v>
      </c>
      <c r="U6055">
        <v>14</v>
      </c>
      <c r="V6055">
        <v>100974</v>
      </c>
      <c r="W6055">
        <v>15</v>
      </c>
      <c r="X6055">
        <v>100973</v>
      </c>
      <c r="Y6055">
        <v>16</v>
      </c>
      <c r="Z6055">
        <v>100975</v>
      </c>
      <c r="AA6055">
        <v>17</v>
      </c>
      <c r="AB6055">
        <v>100973</v>
      </c>
      <c r="AC6055">
        <v>19</v>
      </c>
      <c r="AD6055">
        <v>100975</v>
      </c>
      <c r="AE6055">
        <v>20</v>
      </c>
      <c r="AF6055">
        <v>203245</v>
      </c>
      <c r="AG6055">
        <v>18</v>
      </c>
      <c r="AH6055" t="e">
        <f>VLOOKUP(AF6055,关卡难度线!B:H,11,0)</f>
        <v>#N/A</v>
      </c>
    </row>
    <row r="6056" spans="14:34">
      <c r="N6056" s="14">
        <v>100975</v>
      </c>
      <c r="O6056">
        <v>11</v>
      </c>
      <c r="P6056">
        <v>100973</v>
      </c>
      <c r="Q6056">
        <v>12</v>
      </c>
      <c r="R6056">
        <v>100974</v>
      </c>
      <c r="S6056">
        <v>13</v>
      </c>
      <c r="T6056">
        <v>100974</v>
      </c>
      <c r="U6056">
        <v>14</v>
      </c>
      <c r="V6056">
        <v>100975</v>
      </c>
      <c r="W6056">
        <v>15</v>
      </c>
      <c r="X6056">
        <v>100975</v>
      </c>
      <c r="Y6056">
        <v>16</v>
      </c>
      <c r="Z6056">
        <v>100975</v>
      </c>
      <c r="AA6056">
        <v>17</v>
      </c>
      <c r="AB6056">
        <v>100974</v>
      </c>
      <c r="AC6056">
        <v>19</v>
      </c>
      <c r="AD6056">
        <v>100975</v>
      </c>
      <c r="AE6056">
        <v>20</v>
      </c>
      <c r="AF6056">
        <v>203246</v>
      </c>
      <c r="AG6056">
        <v>18</v>
      </c>
      <c r="AH6056" t="e">
        <f>VLOOKUP(AF6056,关卡难度线!B:H,11,0)</f>
        <v>#N/A</v>
      </c>
    </row>
    <row r="6057" spans="14:34">
      <c r="N6057" s="14">
        <v>100973</v>
      </c>
      <c r="O6057">
        <v>11</v>
      </c>
      <c r="P6057">
        <v>100974</v>
      </c>
      <c r="Q6057">
        <v>12</v>
      </c>
      <c r="R6057">
        <v>100973</v>
      </c>
      <c r="S6057">
        <v>13</v>
      </c>
      <c r="T6057">
        <v>100973</v>
      </c>
      <c r="U6057">
        <v>14</v>
      </c>
      <c r="V6057">
        <v>100974</v>
      </c>
      <c r="W6057">
        <v>15</v>
      </c>
      <c r="X6057">
        <v>100973</v>
      </c>
      <c r="Y6057">
        <v>16</v>
      </c>
      <c r="Z6057">
        <v>100975</v>
      </c>
      <c r="AA6057">
        <v>17</v>
      </c>
      <c r="AB6057">
        <v>100973</v>
      </c>
      <c r="AC6057">
        <v>19</v>
      </c>
      <c r="AD6057">
        <v>100974</v>
      </c>
      <c r="AE6057">
        <v>20</v>
      </c>
      <c r="AF6057">
        <v>203247</v>
      </c>
      <c r="AG6057">
        <v>18</v>
      </c>
      <c r="AH6057" t="e">
        <f>VLOOKUP(AF6057,关卡难度线!B:H,11,0)</f>
        <v>#N/A</v>
      </c>
    </row>
    <row r="6058" spans="14:34">
      <c r="N6058" s="14">
        <v>100974</v>
      </c>
      <c r="O6058">
        <v>11</v>
      </c>
      <c r="P6058">
        <v>100974</v>
      </c>
      <c r="Q6058">
        <v>12</v>
      </c>
      <c r="R6058">
        <v>100973</v>
      </c>
      <c r="S6058">
        <v>13</v>
      </c>
      <c r="T6058">
        <v>100975</v>
      </c>
      <c r="U6058">
        <v>14</v>
      </c>
      <c r="V6058">
        <v>100973</v>
      </c>
      <c r="W6058">
        <v>15</v>
      </c>
      <c r="X6058">
        <v>100974</v>
      </c>
      <c r="Y6058">
        <v>16</v>
      </c>
      <c r="Z6058">
        <v>100975</v>
      </c>
      <c r="AA6058">
        <v>17</v>
      </c>
      <c r="AB6058">
        <v>100973</v>
      </c>
      <c r="AC6058">
        <v>19</v>
      </c>
      <c r="AD6058">
        <v>100973</v>
      </c>
      <c r="AE6058">
        <v>20</v>
      </c>
      <c r="AF6058">
        <v>203248</v>
      </c>
      <c r="AG6058">
        <v>18</v>
      </c>
      <c r="AH6058" t="e">
        <f>VLOOKUP(AF6058,关卡难度线!B:H,11,0)</f>
        <v>#N/A</v>
      </c>
    </row>
    <row r="6059" spans="14:34">
      <c r="N6059" s="14">
        <v>100975</v>
      </c>
      <c r="O6059">
        <v>11</v>
      </c>
      <c r="P6059">
        <v>100974</v>
      </c>
      <c r="Q6059">
        <v>12</v>
      </c>
      <c r="R6059">
        <v>100974</v>
      </c>
      <c r="S6059">
        <v>13</v>
      </c>
      <c r="T6059">
        <v>100974</v>
      </c>
      <c r="U6059">
        <v>14</v>
      </c>
      <c r="V6059">
        <v>100975</v>
      </c>
      <c r="W6059">
        <v>15</v>
      </c>
      <c r="X6059">
        <v>100974</v>
      </c>
      <c r="Y6059">
        <v>16</v>
      </c>
      <c r="Z6059">
        <v>100974</v>
      </c>
      <c r="AA6059">
        <v>17</v>
      </c>
      <c r="AB6059">
        <v>100973</v>
      </c>
      <c r="AC6059">
        <v>19</v>
      </c>
      <c r="AD6059">
        <v>100974</v>
      </c>
      <c r="AE6059">
        <v>20</v>
      </c>
      <c r="AF6059">
        <v>203249</v>
      </c>
      <c r="AG6059">
        <v>18</v>
      </c>
      <c r="AH6059" t="e">
        <f>VLOOKUP(AF6059,关卡难度线!B:H,11,0)</f>
        <v>#N/A</v>
      </c>
    </row>
    <row r="6060" spans="14:34">
      <c r="N6060" s="14">
        <v>100974</v>
      </c>
      <c r="O6060">
        <v>11</v>
      </c>
      <c r="P6060">
        <v>100974</v>
      </c>
      <c r="Q6060">
        <v>12</v>
      </c>
      <c r="R6060">
        <v>100973</v>
      </c>
      <c r="S6060">
        <v>13</v>
      </c>
      <c r="T6060">
        <v>100973</v>
      </c>
      <c r="U6060">
        <v>14</v>
      </c>
      <c r="V6060">
        <v>100973</v>
      </c>
      <c r="W6060">
        <v>15</v>
      </c>
      <c r="X6060">
        <v>100974</v>
      </c>
      <c r="Y6060">
        <v>16</v>
      </c>
      <c r="Z6060">
        <v>100975</v>
      </c>
      <c r="AA6060">
        <v>17</v>
      </c>
      <c r="AB6060">
        <v>100974</v>
      </c>
      <c r="AC6060">
        <v>19</v>
      </c>
      <c r="AD6060">
        <v>100974</v>
      </c>
      <c r="AE6060">
        <v>20</v>
      </c>
      <c r="AF6060">
        <v>203250</v>
      </c>
      <c r="AG6060">
        <v>18</v>
      </c>
      <c r="AH6060" t="e">
        <f>VLOOKUP(AF6060,关卡难度线!B:H,11,0)</f>
        <v>#N/A</v>
      </c>
    </row>
    <row r="6061" spans="14:34">
      <c r="N6061" s="14">
        <v>100977</v>
      </c>
      <c r="O6061">
        <v>11</v>
      </c>
      <c r="P6061">
        <v>100976</v>
      </c>
      <c r="Q6061">
        <v>12</v>
      </c>
      <c r="R6061">
        <v>100978</v>
      </c>
      <c r="S6061">
        <v>13</v>
      </c>
      <c r="T6061">
        <v>100977</v>
      </c>
      <c r="U6061">
        <v>14</v>
      </c>
      <c r="V6061">
        <v>100977</v>
      </c>
      <c r="W6061">
        <v>15</v>
      </c>
      <c r="X6061">
        <v>100978</v>
      </c>
      <c r="Y6061">
        <v>16</v>
      </c>
      <c r="Z6061">
        <v>100978</v>
      </c>
      <c r="AA6061">
        <v>17</v>
      </c>
      <c r="AB6061">
        <v>100976</v>
      </c>
      <c r="AC6061">
        <v>19</v>
      </c>
      <c r="AD6061">
        <v>100976</v>
      </c>
      <c r="AE6061">
        <v>20</v>
      </c>
      <c r="AF6061">
        <v>203251</v>
      </c>
      <c r="AG6061">
        <v>18</v>
      </c>
      <c r="AH6061" t="e">
        <f>VLOOKUP(AF6061,关卡难度线!B:H,11,0)</f>
        <v>#N/A</v>
      </c>
    </row>
    <row r="6062" spans="14:34">
      <c r="N6062" s="14">
        <v>100978</v>
      </c>
      <c r="O6062">
        <v>11</v>
      </c>
      <c r="P6062">
        <v>100976</v>
      </c>
      <c r="Q6062">
        <v>12</v>
      </c>
      <c r="R6062">
        <v>100977</v>
      </c>
      <c r="S6062">
        <v>13</v>
      </c>
      <c r="T6062">
        <v>100976</v>
      </c>
      <c r="U6062">
        <v>14</v>
      </c>
      <c r="V6062">
        <v>100978</v>
      </c>
      <c r="W6062">
        <v>15</v>
      </c>
      <c r="X6062">
        <v>100977</v>
      </c>
      <c r="Y6062">
        <v>16</v>
      </c>
      <c r="Z6062">
        <v>100976</v>
      </c>
      <c r="AA6062">
        <v>17</v>
      </c>
      <c r="AB6062">
        <v>100976</v>
      </c>
      <c r="AC6062">
        <v>19</v>
      </c>
      <c r="AD6062">
        <v>100978</v>
      </c>
      <c r="AE6062">
        <v>20</v>
      </c>
      <c r="AF6062">
        <v>203252</v>
      </c>
      <c r="AG6062">
        <v>18</v>
      </c>
      <c r="AH6062" t="e">
        <f>VLOOKUP(AF6062,关卡难度线!B:H,11,0)</f>
        <v>#N/A</v>
      </c>
    </row>
    <row r="6063" spans="14:34">
      <c r="N6063" s="14">
        <v>100976</v>
      </c>
      <c r="O6063">
        <v>11</v>
      </c>
      <c r="P6063">
        <v>100976</v>
      </c>
      <c r="Q6063">
        <v>12</v>
      </c>
      <c r="R6063">
        <v>100977</v>
      </c>
      <c r="S6063">
        <v>13</v>
      </c>
      <c r="T6063">
        <v>100976</v>
      </c>
      <c r="U6063">
        <v>14</v>
      </c>
      <c r="V6063">
        <v>100976</v>
      </c>
      <c r="W6063">
        <v>15</v>
      </c>
      <c r="X6063">
        <v>100976</v>
      </c>
      <c r="Y6063">
        <v>16</v>
      </c>
      <c r="Z6063">
        <v>100976</v>
      </c>
      <c r="AA6063">
        <v>17</v>
      </c>
      <c r="AB6063">
        <v>100977</v>
      </c>
      <c r="AC6063">
        <v>19</v>
      </c>
      <c r="AD6063">
        <v>100977</v>
      </c>
      <c r="AE6063">
        <v>20</v>
      </c>
      <c r="AF6063">
        <v>203253</v>
      </c>
      <c r="AG6063">
        <v>18</v>
      </c>
      <c r="AH6063" t="e">
        <f>VLOOKUP(AF6063,关卡难度线!B:H,11,0)</f>
        <v>#N/A</v>
      </c>
    </row>
    <row r="6064" spans="14:34">
      <c r="N6064" s="14">
        <v>100976</v>
      </c>
      <c r="O6064">
        <v>11</v>
      </c>
      <c r="P6064">
        <v>100976</v>
      </c>
      <c r="Q6064">
        <v>12</v>
      </c>
      <c r="R6064">
        <v>100978</v>
      </c>
      <c r="S6064">
        <v>13</v>
      </c>
      <c r="T6064">
        <v>100978</v>
      </c>
      <c r="U6064">
        <v>14</v>
      </c>
      <c r="V6064">
        <v>100977</v>
      </c>
      <c r="W6064">
        <v>15</v>
      </c>
      <c r="X6064">
        <v>100978</v>
      </c>
      <c r="Y6064">
        <v>16</v>
      </c>
      <c r="Z6064">
        <v>100977</v>
      </c>
      <c r="AA6064">
        <v>17</v>
      </c>
      <c r="AB6064">
        <v>100978</v>
      </c>
      <c r="AC6064">
        <v>19</v>
      </c>
      <c r="AD6064">
        <v>100977</v>
      </c>
      <c r="AE6064">
        <v>20</v>
      </c>
      <c r="AF6064">
        <v>203254</v>
      </c>
      <c r="AG6064">
        <v>18</v>
      </c>
      <c r="AH6064" t="e">
        <f>VLOOKUP(AF6064,关卡难度线!B:H,11,0)</f>
        <v>#N/A</v>
      </c>
    </row>
    <row r="6065" spans="14:34">
      <c r="N6065" s="14">
        <v>100977</v>
      </c>
      <c r="O6065">
        <v>11</v>
      </c>
      <c r="P6065">
        <v>100976</v>
      </c>
      <c r="Q6065">
        <v>12</v>
      </c>
      <c r="R6065">
        <v>100978</v>
      </c>
      <c r="S6065">
        <v>13</v>
      </c>
      <c r="T6065">
        <v>100977</v>
      </c>
      <c r="U6065">
        <v>14</v>
      </c>
      <c r="V6065">
        <v>100976</v>
      </c>
      <c r="W6065">
        <v>15</v>
      </c>
      <c r="X6065">
        <v>100977</v>
      </c>
      <c r="Y6065">
        <v>16</v>
      </c>
      <c r="Z6065">
        <v>100976</v>
      </c>
      <c r="AA6065">
        <v>17</v>
      </c>
      <c r="AB6065">
        <v>100977</v>
      </c>
      <c r="AC6065">
        <v>19</v>
      </c>
      <c r="AD6065">
        <v>100977</v>
      </c>
      <c r="AE6065">
        <v>20</v>
      </c>
      <c r="AF6065">
        <v>203255</v>
      </c>
      <c r="AG6065">
        <v>18</v>
      </c>
      <c r="AH6065" t="e">
        <f>VLOOKUP(AF6065,关卡难度线!B:H,11,0)</f>
        <v>#N/A</v>
      </c>
    </row>
    <row r="6066" spans="14:34">
      <c r="N6066" s="14">
        <v>100977</v>
      </c>
      <c r="O6066">
        <v>11</v>
      </c>
      <c r="P6066">
        <v>100977</v>
      </c>
      <c r="Q6066">
        <v>12</v>
      </c>
      <c r="R6066">
        <v>100977</v>
      </c>
      <c r="S6066">
        <v>13</v>
      </c>
      <c r="T6066">
        <v>100978</v>
      </c>
      <c r="U6066">
        <v>14</v>
      </c>
      <c r="V6066">
        <v>100976</v>
      </c>
      <c r="W6066">
        <v>15</v>
      </c>
      <c r="X6066">
        <v>100976</v>
      </c>
      <c r="Y6066">
        <v>16</v>
      </c>
      <c r="Z6066">
        <v>100976</v>
      </c>
      <c r="AA6066">
        <v>17</v>
      </c>
      <c r="AB6066">
        <v>100976</v>
      </c>
      <c r="AC6066">
        <v>19</v>
      </c>
      <c r="AD6066">
        <v>100976</v>
      </c>
      <c r="AE6066">
        <v>20</v>
      </c>
      <c r="AF6066">
        <v>203256</v>
      </c>
      <c r="AG6066">
        <v>18</v>
      </c>
      <c r="AH6066" t="e">
        <f>VLOOKUP(AF6066,关卡难度线!B:H,11,0)</f>
        <v>#N/A</v>
      </c>
    </row>
    <row r="6067" spans="14:34">
      <c r="N6067" s="14">
        <v>100976</v>
      </c>
      <c r="O6067">
        <v>11</v>
      </c>
      <c r="P6067">
        <v>100976</v>
      </c>
      <c r="Q6067">
        <v>12</v>
      </c>
      <c r="R6067">
        <v>100977</v>
      </c>
      <c r="S6067">
        <v>13</v>
      </c>
      <c r="T6067">
        <v>100976</v>
      </c>
      <c r="U6067">
        <v>14</v>
      </c>
      <c r="V6067">
        <v>100976</v>
      </c>
      <c r="W6067">
        <v>15</v>
      </c>
      <c r="X6067">
        <v>100977</v>
      </c>
      <c r="Y6067">
        <v>16</v>
      </c>
      <c r="Z6067">
        <v>100977</v>
      </c>
      <c r="AA6067">
        <v>17</v>
      </c>
      <c r="AB6067">
        <v>100977</v>
      </c>
      <c r="AC6067">
        <v>19</v>
      </c>
      <c r="AD6067">
        <v>100976</v>
      </c>
      <c r="AE6067">
        <v>20</v>
      </c>
      <c r="AF6067">
        <v>203257</v>
      </c>
      <c r="AG6067">
        <v>18</v>
      </c>
      <c r="AH6067" t="e">
        <f>VLOOKUP(AF6067,关卡难度线!B:H,11,0)</f>
        <v>#N/A</v>
      </c>
    </row>
    <row r="6068" spans="14:34">
      <c r="N6068" s="14">
        <v>100977</v>
      </c>
      <c r="O6068">
        <v>11</v>
      </c>
      <c r="P6068">
        <v>100978</v>
      </c>
      <c r="Q6068">
        <v>12</v>
      </c>
      <c r="R6068">
        <v>100976</v>
      </c>
      <c r="S6068">
        <v>13</v>
      </c>
      <c r="T6068">
        <v>100976</v>
      </c>
      <c r="U6068">
        <v>14</v>
      </c>
      <c r="V6068">
        <v>100976</v>
      </c>
      <c r="W6068">
        <v>15</v>
      </c>
      <c r="X6068">
        <v>100977</v>
      </c>
      <c r="Y6068">
        <v>16</v>
      </c>
      <c r="Z6068">
        <v>100978</v>
      </c>
      <c r="AA6068">
        <v>17</v>
      </c>
      <c r="AB6068">
        <v>100978</v>
      </c>
      <c r="AC6068">
        <v>19</v>
      </c>
      <c r="AD6068">
        <v>100977</v>
      </c>
      <c r="AE6068">
        <v>20</v>
      </c>
      <c r="AF6068">
        <v>203258</v>
      </c>
      <c r="AG6068">
        <v>18</v>
      </c>
      <c r="AH6068" t="e">
        <f>VLOOKUP(AF6068,关卡难度线!B:H,11,0)</f>
        <v>#N/A</v>
      </c>
    </row>
    <row r="6069" spans="14:34">
      <c r="N6069" s="14">
        <v>100978</v>
      </c>
      <c r="O6069">
        <v>11</v>
      </c>
      <c r="P6069">
        <v>100978</v>
      </c>
      <c r="Q6069">
        <v>12</v>
      </c>
      <c r="R6069">
        <v>100976</v>
      </c>
      <c r="S6069">
        <v>13</v>
      </c>
      <c r="T6069">
        <v>100976</v>
      </c>
      <c r="U6069">
        <v>14</v>
      </c>
      <c r="V6069">
        <v>100978</v>
      </c>
      <c r="W6069">
        <v>15</v>
      </c>
      <c r="X6069">
        <v>100978</v>
      </c>
      <c r="Y6069">
        <v>16</v>
      </c>
      <c r="Z6069">
        <v>100976</v>
      </c>
      <c r="AA6069">
        <v>17</v>
      </c>
      <c r="AB6069">
        <v>100976</v>
      </c>
      <c r="AC6069">
        <v>19</v>
      </c>
      <c r="AD6069">
        <v>100976</v>
      </c>
      <c r="AE6069">
        <v>20</v>
      </c>
      <c r="AF6069">
        <v>203259</v>
      </c>
      <c r="AG6069">
        <v>18</v>
      </c>
      <c r="AH6069" t="e">
        <f>VLOOKUP(AF6069,关卡难度线!B:H,11,0)</f>
        <v>#N/A</v>
      </c>
    </row>
    <row r="6070" spans="14:34">
      <c r="N6070" s="14">
        <v>100977</v>
      </c>
      <c r="O6070">
        <v>11</v>
      </c>
      <c r="P6070">
        <v>100977</v>
      </c>
      <c r="Q6070">
        <v>12</v>
      </c>
      <c r="R6070">
        <v>100976</v>
      </c>
      <c r="S6070">
        <v>13</v>
      </c>
      <c r="T6070">
        <v>100976</v>
      </c>
      <c r="U6070">
        <v>14</v>
      </c>
      <c r="V6070">
        <v>100976</v>
      </c>
      <c r="W6070">
        <v>15</v>
      </c>
      <c r="X6070">
        <v>100977</v>
      </c>
      <c r="Y6070">
        <v>16</v>
      </c>
      <c r="Z6070">
        <v>100977</v>
      </c>
      <c r="AA6070">
        <v>17</v>
      </c>
      <c r="AB6070">
        <v>100976</v>
      </c>
      <c r="AC6070">
        <v>19</v>
      </c>
      <c r="AD6070">
        <v>100978</v>
      </c>
      <c r="AE6070">
        <v>20</v>
      </c>
      <c r="AF6070">
        <v>203260</v>
      </c>
      <c r="AG6070">
        <v>18</v>
      </c>
      <c r="AH6070" t="e">
        <f>VLOOKUP(AF6070,关卡难度线!B:H,11,0)</f>
        <v>#N/A</v>
      </c>
    </row>
    <row r="6071" spans="14:34">
      <c r="N6071" s="14">
        <v>100979</v>
      </c>
      <c r="O6071">
        <v>11</v>
      </c>
      <c r="P6071">
        <v>100979</v>
      </c>
      <c r="Q6071">
        <v>12</v>
      </c>
      <c r="R6071">
        <v>100981</v>
      </c>
      <c r="S6071">
        <v>13</v>
      </c>
      <c r="T6071">
        <v>100980</v>
      </c>
      <c r="U6071">
        <v>14</v>
      </c>
      <c r="V6071">
        <v>100979</v>
      </c>
      <c r="W6071">
        <v>15</v>
      </c>
      <c r="X6071">
        <v>100980</v>
      </c>
      <c r="Y6071">
        <v>16</v>
      </c>
      <c r="Z6071">
        <v>100981</v>
      </c>
      <c r="AA6071">
        <v>17</v>
      </c>
      <c r="AB6071">
        <v>100979</v>
      </c>
      <c r="AC6071">
        <v>19</v>
      </c>
      <c r="AD6071">
        <v>100979</v>
      </c>
      <c r="AE6071">
        <v>20</v>
      </c>
      <c r="AF6071">
        <v>203261</v>
      </c>
      <c r="AG6071">
        <v>18</v>
      </c>
      <c r="AH6071" t="e">
        <f>VLOOKUP(AF6071,关卡难度线!B:H,11,0)</f>
        <v>#N/A</v>
      </c>
    </row>
    <row r="6072" spans="14:34">
      <c r="N6072" s="14">
        <v>100980</v>
      </c>
      <c r="O6072">
        <v>11</v>
      </c>
      <c r="P6072">
        <v>100980</v>
      </c>
      <c r="Q6072">
        <v>12</v>
      </c>
      <c r="R6072">
        <v>100980</v>
      </c>
      <c r="S6072">
        <v>13</v>
      </c>
      <c r="T6072">
        <v>100980</v>
      </c>
      <c r="U6072">
        <v>14</v>
      </c>
      <c r="V6072">
        <v>100981</v>
      </c>
      <c r="W6072">
        <v>15</v>
      </c>
      <c r="X6072">
        <v>100979</v>
      </c>
      <c r="Y6072">
        <v>16</v>
      </c>
      <c r="Z6072">
        <v>100981</v>
      </c>
      <c r="AA6072">
        <v>17</v>
      </c>
      <c r="AB6072">
        <v>100981</v>
      </c>
      <c r="AC6072">
        <v>19</v>
      </c>
      <c r="AD6072">
        <v>100981</v>
      </c>
      <c r="AE6072">
        <v>20</v>
      </c>
      <c r="AF6072">
        <v>203262</v>
      </c>
      <c r="AG6072">
        <v>18</v>
      </c>
      <c r="AH6072" t="e">
        <f>VLOOKUP(AF6072,关卡难度线!B:H,11,0)</f>
        <v>#N/A</v>
      </c>
    </row>
    <row r="6073" spans="14:34">
      <c r="N6073" s="14">
        <v>100981</v>
      </c>
      <c r="O6073">
        <v>11</v>
      </c>
      <c r="P6073">
        <v>100981</v>
      </c>
      <c r="Q6073">
        <v>12</v>
      </c>
      <c r="R6073">
        <v>100981</v>
      </c>
      <c r="S6073">
        <v>13</v>
      </c>
      <c r="T6073">
        <v>100980</v>
      </c>
      <c r="U6073">
        <v>14</v>
      </c>
      <c r="V6073">
        <v>100981</v>
      </c>
      <c r="W6073">
        <v>15</v>
      </c>
      <c r="X6073">
        <v>100980</v>
      </c>
      <c r="Y6073">
        <v>16</v>
      </c>
      <c r="Z6073">
        <v>100981</v>
      </c>
      <c r="AA6073">
        <v>17</v>
      </c>
      <c r="AB6073">
        <v>100981</v>
      </c>
      <c r="AC6073">
        <v>19</v>
      </c>
      <c r="AD6073">
        <v>100980</v>
      </c>
      <c r="AE6073">
        <v>20</v>
      </c>
      <c r="AF6073">
        <v>203263</v>
      </c>
      <c r="AG6073">
        <v>18</v>
      </c>
      <c r="AH6073" t="e">
        <f>VLOOKUP(AF6073,关卡难度线!B:H,11,0)</f>
        <v>#N/A</v>
      </c>
    </row>
    <row r="6074" spans="14:34">
      <c r="N6074" s="14">
        <v>100979</v>
      </c>
      <c r="O6074">
        <v>11</v>
      </c>
      <c r="P6074">
        <v>100981</v>
      </c>
      <c r="Q6074">
        <v>12</v>
      </c>
      <c r="R6074">
        <v>100979</v>
      </c>
      <c r="S6074">
        <v>13</v>
      </c>
      <c r="T6074">
        <v>100979</v>
      </c>
      <c r="U6074">
        <v>14</v>
      </c>
      <c r="V6074">
        <v>100980</v>
      </c>
      <c r="W6074">
        <v>15</v>
      </c>
      <c r="X6074">
        <v>100981</v>
      </c>
      <c r="Y6074">
        <v>16</v>
      </c>
      <c r="Z6074">
        <v>100980</v>
      </c>
      <c r="AA6074">
        <v>17</v>
      </c>
      <c r="AB6074">
        <v>100981</v>
      </c>
      <c r="AC6074">
        <v>19</v>
      </c>
      <c r="AD6074">
        <v>100979</v>
      </c>
      <c r="AE6074">
        <v>20</v>
      </c>
      <c r="AF6074">
        <v>203264</v>
      </c>
      <c r="AG6074">
        <v>18</v>
      </c>
      <c r="AH6074" t="e">
        <f>VLOOKUP(AF6074,关卡难度线!B:H,11,0)</f>
        <v>#N/A</v>
      </c>
    </row>
    <row r="6075" spans="14:34">
      <c r="N6075" s="14">
        <v>100980</v>
      </c>
      <c r="O6075">
        <v>11</v>
      </c>
      <c r="P6075">
        <v>100981</v>
      </c>
      <c r="Q6075">
        <v>12</v>
      </c>
      <c r="R6075">
        <v>100979</v>
      </c>
      <c r="S6075">
        <v>13</v>
      </c>
      <c r="T6075">
        <v>100979</v>
      </c>
      <c r="U6075">
        <v>14</v>
      </c>
      <c r="V6075">
        <v>100980</v>
      </c>
      <c r="W6075">
        <v>15</v>
      </c>
      <c r="X6075">
        <v>100980</v>
      </c>
      <c r="Y6075">
        <v>16</v>
      </c>
      <c r="Z6075">
        <v>100979</v>
      </c>
      <c r="AA6075">
        <v>17</v>
      </c>
      <c r="AB6075">
        <v>100979</v>
      </c>
      <c r="AC6075">
        <v>19</v>
      </c>
      <c r="AD6075">
        <v>100981</v>
      </c>
      <c r="AE6075">
        <v>20</v>
      </c>
      <c r="AF6075">
        <v>203265</v>
      </c>
      <c r="AG6075">
        <v>18</v>
      </c>
      <c r="AH6075" t="e">
        <f>VLOOKUP(AF6075,关卡难度线!B:H,11,0)</f>
        <v>#N/A</v>
      </c>
    </row>
    <row r="6076" spans="14:34">
      <c r="N6076" s="14">
        <v>100980</v>
      </c>
      <c r="O6076">
        <v>11</v>
      </c>
      <c r="P6076">
        <v>100980</v>
      </c>
      <c r="Q6076">
        <v>12</v>
      </c>
      <c r="R6076">
        <v>100981</v>
      </c>
      <c r="S6076">
        <v>13</v>
      </c>
      <c r="T6076">
        <v>100979</v>
      </c>
      <c r="U6076">
        <v>14</v>
      </c>
      <c r="V6076">
        <v>100980</v>
      </c>
      <c r="W6076">
        <v>15</v>
      </c>
      <c r="X6076">
        <v>100979</v>
      </c>
      <c r="Y6076">
        <v>16</v>
      </c>
      <c r="Z6076">
        <v>100981</v>
      </c>
      <c r="AA6076">
        <v>17</v>
      </c>
      <c r="AB6076">
        <v>100979</v>
      </c>
      <c r="AC6076">
        <v>19</v>
      </c>
      <c r="AD6076">
        <v>100980</v>
      </c>
      <c r="AE6076">
        <v>20</v>
      </c>
      <c r="AF6076">
        <v>203266</v>
      </c>
      <c r="AG6076">
        <v>18</v>
      </c>
      <c r="AH6076" t="e">
        <f>VLOOKUP(AF6076,关卡难度线!B:H,11,0)</f>
        <v>#N/A</v>
      </c>
    </row>
    <row r="6077" spans="14:34">
      <c r="N6077" s="14">
        <v>100981</v>
      </c>
      <c r="O6077">
        <v>11</v>
      </c>
      <c r="P6077">
        <v>100979</v>
      </c>
      <c r="Q6077">
        <v>12</v>
      </c>
      <c r="R6077">
        <v>100981</v>
      </c>
      <c r="S6077">
        <v>13</v>
      </c>
      <c r="T6077">
        <v>100981</v>
      </c>
      <c r="U6077">
        <v>14</v>
      </c>
      <c r="V6077">
        <v>100979</v>
      </c>
      <c r="W6077">
        <v>15</v>
      </c>
      <c r="X6077">
        <v>100979</v>
      </c>
      <c r="Y6077">
        <v>16</v>
      </c>
      <c r="Z6077">
        <v>100980</v>
      </c>
      <c r="AA6077">
        <v>17</v>
      </c>
      <c r="AB6077">
        <v>100981</v>
      </c>
      <c r="AC6077">
        <v>19</v>
      </c>
      <c r="AD6077">
        <v>100981</v>
      </c>
      <c r="AE6077">
        <v>20</v>
      </c>
      <c r="AF6077">
        <v>203267</v>
      </c>
      <c r="AG6077">
        <v>18</v>
      </c>
      <c r="AH6077" t="e">
        <f>VLOOKUP(AF6077,关卡难度线!B:H,11,0)</f>
        <v>#N/A</v>
      </c>
    </row>
    <row r="6078" spans="14:34">
      <c r="N6078" s="14">
        <v>100981</v>
      </c>
      <c r="O6078">
        <v>11</v>
      </c>
      <c r="P6078">
        <v>100979</v>
      </c>
      <c r="Q6078">
        <v>12</v>
      </c>
      <c r="R6078">
        <v>100981</v>
      </c>
      <c r="S6078">
        <v>13</v>
      </c>
      <c r="T6078">
        <v>100979</v>
      </c>
      <c r="U6078">
        <v>14</v>
      </c>
      <c r="V6078">
        <v>100980</v>
      </c>
      <c r="W6078">
        <v>15</v>
      </c>
      <c r="X6078">
        <v>100981</v>
      </c>
      <c r="Y6078">
        <v>16</v>
      </c>
      <c r="Z6078">
        <v>100979</v>
      </c>
      <c r="AA6078">
        <v>17</v>
      </c>
      <c r="AB6078">
        <v>100979</v>
      </c>
      <c r="AC6078">
        <v>19</v>
      </c>
      <c r="AD6078">
        <v>100981</v>
      </c>
      <c r="AE6078">
        <v>20</v>
      </c>
      <c r="AF6078">
        <v>203268</v>
      </c>
      <c r="AG6078">
        <v>18</v>
      </c>
      <c r="AH6078" t="e">
        <f>VLOOKUP(AF6078,关卡难度线!B:H,11,0)</f>
        <v>#N/A</v>
      </c>
    </row>
    <row r="6079" spans="14:34">
      <c r="N6079" s="14">
        <v>100981</v>
      </c>
      <c r="O6079">
        <v>11</v>
      </c>
      <c r="P6079">
        <v>100981</v>
      </c>
      <c r="Q6079">
        <v>12</v>
      </c>
      <c r="R6079">
        <v>100979</v>
      </c>
      <c r="S6079">
        <v>13</v>
      </c>
      <c r="T6079">
        <v>100981</v>
      </c>
      <c r="U6079">
        <v>14</v>
      </c>
      <c r="V6079">
        <v>100981</v>
      </c>
      <c r="W6079">
        <v>15</v>
      </c>
      <c r="X6079">
        <v>100981</v>
      </c>
      <c r="Y6079">
        <v>16</v>
      </c>
      <c r="Z6079">
        <v>100981</v>
      </c>
      <c r="AA6079">
        <v>17</v>
      </c>
      <c r="AB6079">
        <v>100979</v>
      </c>
      <c r="AC6079">
        <v>19</v>
      </c>
      <c r="AD6079">
        <v>100981</v>
      </c>
      <c r="AE6079">
        <v>20</v>
      </c>
      <c r="AF6079">
        <v>203269</v>
      </c>
      <c r="AG6079">
        <v>18</v>
      </c>
      <c r="AH6079" t="e">
        <f>VLOOKUP(AF6079,关卡难度线!B:H,11,0)</f>
        <v>#N/A</v>
      </c>
    </row>
    <row r="6080" spans="14:34">
      <c r="N6080" s="14">
        <v>100980</v>
      </c>
      <c r="O6080">
        <v>11</v>
      </c>
      <c r="P6080">
        <v>100981</v>
      </c>
      <c r="Q6080">
        <v>12</v>
      </c>
      <c r="R6080">
        <v>100980</v>
      </c>
      <c r="S6080">
        <v>13</v>
      </c>
      <c r="T6080">
        <v>100980</v>
      </c>
      <c r="U6080">
        <v>14</v>
      </c>
      <c r="V6080">
        <v>100981</v>
      </c>
      <c r="W6080">
        <v>15</v>
      </c>
      <c r="X6080">
        <v>100981</v>
      </c>
      <c r="Y6080">
        <v>16</v>
      </c>
      <c r="Z6080">
        <v>100981</v>
      </c>
      <c r="AA6080">
        <v>17</v>
      </c>
      <c r="AB6080">
        <v>100979</v>
      </c>
      <c r="AC6080">
        <v>19</v>
      </c>
      <c r="AD6080">
        <v>100979</v>
      </c>
      <c r="AE6080">
        <v>20</v>
      </c>
      <c r="AF6080">
        <v>203270</v>
      </c>
      <c r="AG6080">
        <v>18</v>
      </c>
      <c r="AH6080" t="e">
        <f>VLOOKUP(AF6080,关卡难度线!B:H,11,0)</f>
        <v>#N/A</v>
      </c>
    </row>
    <row r="6081" spans="14:34">
      <c r="N6081" s="14">
        <v>100984</v>
      </c>
      <c r="O6081">
        <v>11</v>
      </c>
      <c r="P6081">
        <v>100984</v>
      </c>
      <c r="Q6081">
        <v>12</v>
      </c>
      <c r="R6081">
        <v>100984</v>
      </c>
      <c r="S6081">
        <v>13</v>
      </c>
      <c r="T6081">
        <v>100984</v>
      </c>
      <c r="U6081">
        <v>14</v>
      </c>
      <c r="V6081">
        <v>100982</v>
      </c>
      <c r="W6081">
        <v>15</v>
      </c>
      <c r="X6081">
        <v>100982</v>
      </c>
      <c r="Y6081">
        <v>16</v>
      </c>
      <c r="Z6081">
        <v>100982</v>
      </c>
      <c r="AA6081">
        <v>17</v>
      </c>
      <c r="AB6081">
        <v>100983</v>
      </c>
      <c r="AC6081">
        <v>19</v>
      </c>
      <c r="AD6081">
        <v>100982</v>
      </c>
      <c r="AE6081">
        <v>20</v>
      </c>
      <c r="AF6081">
        <v>203271</v>
      </c>
      <c r="AG6081">
        <v>18</v>
      </c>
      <c r="AH6081" t="e">
        <f>VLOOKUP(AF6081,关卡难度线!B:H,11,0)</f>
        <v>#N/A</v>
      </c>
    </row>
    <row r="6082" spans="14:34">
      <c r="N6082" s="14">
        <v>100984</v>
      </c>
      <c r="O6082">
        <v>11</v>
      </c>
      <c r="P6082">
        <v>100984</v>
      </c>
      <c r="Q6082">
        <v>12</v>
      </c>
      <c r="R6082">
        <v>100983</v>
      </c>
      <c r="S6082">
        <v>13</v>
      </c>
      <c r="T6082">
        <v>100982</v>
      </c>
      <c r="U6082">
        <v>14</v>
      </c>
      <c r="V6082">
        <v>100982</v>
      </c>
      <c r="W6082">
        <v>15</v>
      </c>
      <c r="X6082">
        <v>100983</v>
      </c>
      <c r="Y6082">
        <v>16</v>
      </c>
      <c r="Z6082">
        <v>100984</v>
      </c>
      <c r="AA6082">
        <v>17</v>
      </c>
      <c r="AB6082">
        <v>100982</v>
      </c>
      <c r="AC6082">
        <v>19</v>
      </c>
      <c r="AD6082">
        <v>100982</v>
      </c>
      <c r="AE6082">
        <v>20</v>
      </c>
      <c r="AF6082">
        <v>203272</v>
      </c>
      <c r="AG6082">
        <v>18</v>
      </c>
      <c r="AH6082" t="e">
        <f>VLOOKUP(AF6082,关卡难度线!B:H,11,0)</f>
        <v>#N/A</v>
      </c>
    </row>
    <row r="6083" spans="14:34">
      <c r="N6083" s="14">
        <v>100984</v>
      </c>
      <c r="O6083">
        <v>11</v>
      </c>
      <c r="P6083">
        <v>100984</v>
      </c>
      <c r="Q6083">
        <v>12</v>
      </c>
      <c r="R6083">
        <v>100983</v>
      </c>
      <c r="S6083">
        <v>13</v>
      </c>
      <c r="T6083">
        <v>100984</v>
      </c>
      <c r="U6083">
        <v>14</v>
      </c>
      <c r="V6083">
        <v>100983</v>
      </c>
      <c r="W6083">
        <v>15</v>
      </c>
      <c r="X6083">
        <v>100983</v>
      </c>
      <c r="Y6083">
        <v>16</v>
      </c>
      <c r="Z6083">
        <v>100984</v>
      </c>
      <c r="AA6083">
        <v>17</v>
      </c>
      <c r="AB6083">
        <v>100982</v>
      </c>
      <c r="AC6083">
        <v>19</v>
      </c>
      <c r="AD6083">
        <v>100982</v>
      </c>
      <c r="AE6083">
        <v>20</v>
      </c>
      <c r="AF6083">
        <v>203273</v>
      </c>
      <c r="AG6083">
        <v>18</v>
      </c>
      <c r="AH6083" t="e">
        <f>VLOOKUP(AF6083,关卡难度线!B:H,11,0)</f>
        <v>#N/A</v>
      </c>
    </row>
    <row r="6084" spans="14:34">
      <c r="N6084" s="14">
        <v>100982</v>
      </c>
      <c r="O6084">
        <v>11</v>
      </c>
      <c r="P6084">
        <v>100983</v>
      </c>
      <c r="Q6084">
        <v>12</v>
      </c>
      <c r="R6084">
        <v>100984</v>
      </c>
      <c r="S6084">
        <v>13</v>
      </c>
      <c r="T6084">
        <v>100983</v>
      </c>
      <c r="U6084">
        <v>14</v>
      </c>
      <c r="V6084">
        <v>100982</v>
      </c>
      <c r="W6084">
        <v>15</v>
      </c>
      <c r="X6084">
        <v>100984</v>
      </c>
      <c r="Y6084">
        <v>16</v>
      </c>
      <c r="Z6084">
        <v>100984</v>
      </c>
      <c r="AA6084">
        <v>17</v>
      </c>
      <c r="AB6084">
        <v>100983</v>
      </c>
      <c r="AC6084">
        <v>19</v>
      </c>
      <c r="AD6084">
        <v>100982</v>
      </c>
      <c r="AE6084">
        <v>20</v>
      </c>
      <c r="AF6084">
        <v>203274</v>
      </c>
      <c r="AG6084">
        <v>18</v>
      </c>
      <c r="AH6084" t="e">
        <f>VLOOKUP(AF6084,关卡难度线!B:H,11,0)</f>
        <v>#N/A</v>
      </c>
    </row>
    <row r="6085" spans="14:34">
      <c r="N6085" s="14">
        <v>100983</v>
      </c>
      <c r="O6085">
        <v>11</v>
      </c>
      <c r="P6085">
        <v>100982</v>
      </c>
      <c r="Q6085">
        <v>12</v>
      </c>
      <c r="R6085">
        <v>100984</v>
      </c>
      <c r="S6085">
        <v>13</v>
      </c>
      <c r="T6085">
        <v>100983</v>
      </c>
      <c r="U6085">
        <v>14</v>
      </c>
      <c r="V6085">
        <v>100982</v>
      </c>
      <c r="W6085">
        <v>15</v>
      </c>
      <c r="X6085">
        <v>100982</v>
      </c>
      <c r="Y6085">
        <v>16</v>
      </c>
      <c r="Z6085">
        <v>100984</v>
      </c>
      <c r="AA6085">
        <v>17</v>
      </c>
      <c r="AB6085">
        <v>100982</v>
      </c>
      <c r="AC6085">
        <v>19</v>
      </c>
      <c r="AD6085">
        <v>100983</v>
      </c>
      <c r="AE6085">
        <v>20</v>
      </c>
      <c r="AF6085">
        <v>203275</v>
      </c>
      <c r="AG6085">
        <v>18</v>
      </c>
      <c r="AH6085" t="e">
        <f>VLOOKUP(AF6085,关卡难度线!B:H,11,0)</f>
        <v>#N/A</v>
      </c>
    </row>
    <row r="6086" spans="14:34">
      <c r="N6086" s="14">
        <v>100982</v>
      </c>
      <c r="O6086">
        <v>11</v>
      </c>
      <c r="P6086">
        <v>100984</v>
      </c>
      <c r="Q6086">
        <v>12</v>
      </c>
      <c r="R6086">
        <v>100983</v>
      </c>
      <c r="S6086">
        <v>13</v>
      </c>
      <c r="T6086">
        <v>100982</v>
      </c>
      <c r="U6086">
        <v>14</v>
      </c>
      <c r="V6086">
        <v>100982</v>
      </c>
      <c r="W6086">
        <v>15</v>
      </c>
      <c r="X6086">
        <v>100984</v>
      </c>
      <c r="Y6086">
        <v>16</v>
      </c>
      <c r="Z6086">
        <v>100983</v>
      </c>
      <c r="AA6086">
        <v>17</v>
      </c>
      <c r="AB6086">
        <v>100983</v>
      </c>
      <c r="AC6086">
        <v>19</v>
      </c>
      <c r="AD6086">
        <v>100982</v>
      </c>
      <c r="AE6086">
        <v>20</v>
      </c>
      <c r="AF6086">
        <v>203276</v>
      </c>
      <c r="AG6086">
        <v>18</v>
      </c>
      <c r="AH6086" t="e">
        <f>VLOOKUP(AF6086,关卡难度线!B:H,11,0)</f>
        <v>#N/A</v>
      </c>
    </row>
    <row r="6087" spans="14:34">
      <c r="N6087" s="14">
        <v>100983</v>
      </c>
      <c r="O6087">
        <v>11</v>
      </c>
      <c r="P6087">
        <v>100984</v>
      </c>
      <c r="Q6087">
        <v>12</v>
      </c>
      <c r="R6087">
        <v>100984</v>
      </c>
      <c r="S6087">
        <v>13</v>
      </c>
      <c r="T6087">
        <v>100984</v>
      </c>
      <c r="U6087">
        <v>14</v>
      </c>
      <c r="V6087">
        <v>100984</v>
      </c>
      <c r="W6087">
        <v>15</v>
      </c>
      <c r="X6087">
        <v>100983</v>
      </c>
      <c r="Y6087">
        <v>16</v>
      </c>
      <c r="Z6087">
        <v>100982</v>
      </c>
      <c r="AA6087">
        <v>17</v>
      </c>
      <c r="AB6087">
        <v>100983</v>
      </c>
      <c r="AC6087">
        <v>19</v>
      </c>
      <c r="AD6087">
        <v>100983</v>
      </c>
      <c r="AE6087">
        <v>20</v>
      </c>
      <c r="AF6087">
        <v>203277</v>
      </c>
      <c r="AG6087">
        <v>18</v>
      </c>
      <c r="AH6087" t="e">
        <f>VLOOKUP(AF6087,关卡难度线!B:H,11,0)</f>
        <v>#N/A</v>
      </c>
    </row>
    <row r="6088" spans="14:34">
      <c r="N6088" s="14">
        <v>100984</v>
      </c>
      <c r="O6088">
        <v>11</v>
      </c>
      <c r="P6088">
        <v>100982</v>
      </c>
      <c r="Q6088">
        <v>12</v>
      </c>
      <c r="R6088">
        <v>100983</v>
      </c>
      <c r="S6088">
        <v>13</v>
      </c>
      <c r="T6088">
        <v>100983</v>
      </c>
      <c r="U6088">
        <v>14</v>
      </c>
      <c r="V6088">
        <v>100983</v>
      </c>
      <c r="W6088">
        <v>15</v>
      </c>
      <c r="X6088">
        <v>100984</v>
      </c>
      <c r="Y6088">
        <v>16</v>
      </c>
      <c r="Z6088">
        <v>100982</v>
      </c>
      <c r="AA6088">
        <v>17</v>
      </c>
      <c r="AB6088">
        <v>100983</v>
      </c>
      <c r="AC6088">
        <v>19</v>
      </c>
      <c r="AD6088">
        <v>100983</v>
      </c>
      <c r="AE6088">
        <v>20</v>
      </c>
      <c r="AF6088">
        <v>203278</v>
      </c>
      <c r="AG6088">
        <v>18</v>
      </c>
      <c r="AH6088" t="e">
        <f>VLOOKUP(AF6088,关卡难度线!B:H,11,0)</f>
        <v>#N/A</v>
      </c>
    </row>
    <row r="6089" spans="14:34">
      <c r="N6089" s="14">
        <v>100984</v>
      </c>
      <c r="O6089">
        <v>11</v>
      </c>
      <c r="P6089">
        <v>100983</v>
      </c>
      <c r="Q6089">
        <v>12</v>
      </c>
      <c r="R6089">
        <v>100982</v>
      </c>
      <c r="S6089">
        <v>13</v>
      </c>
      <c r="T6089">
        <v>100983</v>
      </c>
      <c r="U6089">
        <v>14</v>
      </c>
      <c r="V6089">
        <v>100982</v>
      </c>
      <c r="W6089">
        <v>15</v>
      </c>
      <c r="X6089">
        <v>100982</v>
      </c>
      <c r="Y6089">
        <v>16</v>
      </c>
      <c r="Z6089">
        <v>100982</v>
      </c>
      <c r="AA6089">
        <v>17</v>
      </c>
      <c r="AB6089">
        <v>100984</v>
      </c>
      <c r="AC6089">
        <v>19</v>
      </c>
      <c r="AD6089">
        <v>100982</v>
      </c>
      <c r="AE6089">
        <v>20</v>
      </c>
      <c r="AF6089">
        <v>203279</v>
      </c>
      <c r="AG6089">
        <v>18</v>
      </c>
      <c r="AH6089" t="e">
        <f>VLOOKUP(AF6089,关卡难度线!B:H,11,0)</f>
        <v>#N/A</v>
      </c>
    </row>
    <row r="6090" spans="14:34">
      <c r="N6090" s="14">
        <v>100983</v>
      </c>
      <c r="O6090">
        <v>11</v>
      </c>
      <c r="P6090">
        <v>100984</v>
      </c>
      <c r="Q6090">
        <v>12</v>
      </c>
      <c r="R6090">
        <v>100982</v>
      </c>
      <c r="S6090">
        <v>13</v>
      </c>
      <c r="T6090">
        <v>100982</v>
      </c>
      <c r="U6090">
        <v>14</v>
      </c>
      <c r="V6090">
        <v>100983</v>
      </c>
      <c r="W6090">
        <v>15</v>
      </c>
      <c r="X6090">
        <v>100983</v>
      </c>
      <c r="Y6090">
        <v>16</v>
      </c>
      <c r="Z6090">
        <v>100984</v>
      </c>
      <c r="AA6090">
        <v>17</v>
      </c>
      <c r="AB6090">
        <v>100982</v>
      </c>
      <c r="AC6090">
        <v>19</v>
      </c>
      <c r="AD6090">
        <v>100984</v>
      </c>
      <c r="AE6090">
        <v>20</v>
      </c>
      <c r="AF6090">
        <v>203280</v>
      </c>
      <c r="AG6090">
        <v>18</v>
      </c>
      <c r="AH6090" t="e">
        <f>VLOOKUP(AF6090,关卡难度线!B:H,11,0)</f>
        <v>#N/A</v>
      </c>
    </row>
    <row r="6091" spans="14:34">
      <c r="N6091" s="14">
        <v>100986</v>
      </c>
      <c r="O6091">
        <v>11</v>
      </c>
      <c r="P6091">
        <v>100985</v>
      </c>
      <c r="Q6091">
        <v>12</v>
      </c>
      <c r="R6091">
        <v>100985</v>
      </c>
      <c r="S6091">
        <v>13</v>
      </c>
      <c r="T6091">
        <v>100987</v>
      </c>
      <c r="U6091">
        <v>14</v>
      </c>
      <c r="V6091">
        <v>100987</v>
      </c>
      <c r="W6091">
        <v>15</v>
      </c>
      <c r="X6091">
        <v>100987</v>
      </c>
      <c r="Y6091">
        <v>16</v>
      </c>
      <c r="Z6091">
        <v>100987</v>
      </c>
      <c r="AA6091">
        <v>17</v>
      </c>
      <c r="AB6091">
        <v>100986</v>
      </c>
      <c r="AC6091">
        <v>19</v>
      </c>
      <c r="AD6091">
        <v>100986</v>
      </c>
      <c r="AE6091">
        <v>20</v>
      </c>
      <c r="AF6091">
        <v>203281</v>
      </c>
      <c r="AG6091">
        <v>18</v>
      </c>
      <c r="AH6091" t="e">
        <f>VLOOKUP(AF6091,关卡难度线!B:H,11,0)</f>
        <v>#N/A</v>
      </c>
    </row>
    <row r="6092" spans="14:34">
      <c r="N6092" s="14">
        <v>100986</v>
      </c>
      <c r="O6092">
        <v>11</v>
      </c>
      <c r="P6092">
        <v>100986</v>
      </c>
      <c r="Q6092">
        <v>12</v>
      </c>
      <c r="R6092">
        <v>100985</v>
      </c>
      <c r="S6092">
        <v>13</v>
      </c>
      <c r="T6092">
        <v>100987</v>
      </c>
      <c r="U6092">
        <v>14</v>
      </c>
      <c r="V6092">
        <v>100986</v>
      </c>
      <c r="W6092">
        <v>15</v>
      </c>
      <c r="X6092">
        <v>100986</v>
      </c>
      <c r="Y6092">
        <v>16</v>
      </c>
      <c r="Z6092">
        <v>100986</v>
      </c>
      <c r="AA6092">
        <v>17</v>
      </c>
      <c r="AB6092">
        <v>100987</v>
      </c>
      <c r="AC6092">
        <v>19</v>
      </c>
      <c r="AD6092">
        <v>100986</v>
      </c>
      <c r="AE6092">
        <v>20</v>
      </c>
      <c r="AF6092">
        <v>203282</v>
      </c>
      <c r="AG6092">
        <v>18</v>
      </c>
      <c r="AH6092" t="e">
        <f>VLOOKUP(AF6092,关卡难度线!B:H,11,0)</f>
        <v>#N/A</v>
      </c>
    </row>
    <row r="6093" spans="14:34">
      <c r="N6093" s="14">
        <v>100986</v>
      </c>
      <c r="O6093">
        <v>11</v>
      </c>
      <c r="P6093">
        <v>100986</v>
      </c>
      <c r="Q6093">
        <v>12</v>
      </c>
      <c r="R6093">
        <v>100987</v>
      </c>
      <c r="S6093">
        <v>13</v>
      </c>
      <c r="T6093">
        <v>100987</v>
      </c>
      <c r="U6093">
        <v>14</v>
      </c>
      <c r="V6093">
        <v>100985</v>
      </c>
      <c r="W6093">
        <v>15</v>
      </c>
      <c r="X6093">
        <v>100987</v>
      </c>
      <c r="Y6093">
        <v>16</v>
      </c>
      <c r="Z6093">
        <v>100987</v>
      </c>
      <c r="AA6093">
        <v>17</v>
      </c>
      <c r="AB6093">
        <v>100986</v>
      </c>
      <c r="AC6093">
        <v>19</v>
      </c>
      <c r="AD6093">
        <v>100985</v>
      </c>
      <c r="AE6093">
        <v>20</v>
      </c>
      <c r="AF6093">
        <v>203283</v>
      </c>
      <c r="AG6093">
        <v>18</v>
      </c>
      <c r="AH6093" t="e">
        <f>VLOOKUP(AF6093,关卡难度线!B:H,11,0)</f>
        <v>#N/A</v>
      </c>
    </row>
    <row r="6094" spans="14:34">
      <c r="N6094" s="14">
        <v>100987</v>
      </c>
      <c r="O6094">
        <v>11</v>
      </c>
      <c r="P6094">
        <v>100986</v>
      </c>
      <c r="Q6094">
        <v>12</v>
      </c>
      <c r="R6094">
        <v>100986</v>
      </c>
      <c r="S6094">
        <v>13</v>
      </c>
      <c r="T6094">
        <v>100987</v>
      </c>
      <c r="U6094">
        <v>14</v>
      </c>
      <c r="V6094">
        <v>100987</v>
      </c>
      <c r="W6094">
        <v>15</v>
      </c>
      <c r="X6094">
        <v>100987</v>
      </c>
      <c r="Y6094">
        <v>16</v>
      </c>
      <c r="Z6094">
        <v>100987</v>
      </c>
      <c r="AA6094">
        <v>17</v>
      </c>
      <c r="AB6094">
        <v>100986</v>
      </c>
      <c r="AC6094">
        <v>19</v>
      </c>
      <c r="AD6094">
        <v>100985</v>
      </c>
      <c r="AE6094">
        <v>20</v>
      </c>
      <c r="AF6094">
        <v>203284</v>
      </c>
      <c r="AG6094">
        <v>18</v>
      </c>
      <c r="AH6094" t="e">
        <f>VLOOKUP(AF6094,关卡难度线!B:H,11,0)</f>
        <v>#N/A</v>
      </c>
    </row>
    <row r="6095" spans="14:34">
      <c r="N6095" s="14">
        <v>100986</v>
      </c>
      <c r="O6095">
        <v>11</v>
      </c>
      <c r="P6095">
        <v>100986</v>
      </c>
      <c r="Q6095">
        <v>12</v>
      </c>
      <c r="R6095">
        <v>100986</v>
      </c>
      <c r="S6095">
        <v>13</v>
      </c>
      <c r="T6095">
        <v>100987</v>
      </c>
      <c r="U6095">
        <v>14</v>
      </c>
      <c r="V6095">
        <v>100986</v>
      </c>
      <c r="W6095">
        <v>15</v>
      </c>
      <c r="X6095">
        <v>100985</v>
      </c>
      <c r="Y6095">
        <v>16</v>
      </c>
      <c r="Z6095">
        <v>100985</v>
      </c>
      <c r="AA6095">
        <v>17</v>
      </c>
      <c r="AB6095">
        <v>100987</v>
      </c>
      <c r="AC6095">
        <v>19</v>
      </c>
      <c r="AD6095">
        <v>100985</v>
      </c>
      <c r="AE6095">
        <v>20</v>
      </c>
      <c r="AF6095">
        <v>203285</v>
      </c>
      <c r="AG6095">
        <v>18</v>
      </c>
      <c r="AH6095" t="e">
        <f>VLOOKUP(AF6095,关卡难度线!B:H,11,0)</f>
        <v>#N/A</v>
      </c>
    </row>
    <row r="6096" spans="14:34">
      <c r="N6096" s="14">
        <v>100986</v>
      </c>
      <c r="O6096">
        <v>11</v>
      </c>
      <c r="P6096">
        <v>100986</v>
      </c>
      <c r="Q6096">
        <v>12</v>
      </c>
      <c r="R6096">
        <v>100987</v>
      </c>
      <c r="S6096">
        <v>13</v>
      </c>
      <c r="T6096">
        <v>100986</v>
      </c>
      <c r="U6096">
        <v>14</v>
      </c>
      <c r="V6096">
        <v>100985</v>
      </c>
      <c r="W6096">
        <v>15</v>
      </c>
      <c r="X6096">
        <v>100986</v>
      </c>
      <c r="Y6096">
        <v>16</v>
      </c>
      <c r="Z6096">
        <v>100987</v>
      </c>
      <c r="AA6096">
        <v>17</v>
      </c>
      <c r="AB6096">
        <v>100986</v>
      </c>
      <c r="AC6096">
        <v>19</v>
      </c>
      <c r="AD6096">
        <v>100986</v>
      </c>
      <c r="AE6096">
        <v>20</v>
      </c>
      <c r="AF6096">
        <v>203286</v>
      </c>
      <c r="AG6096">
        <v>18</v>
      </c>
      <c r="AH6096" t="e">
        <f>VLOOKUP(AF6096,关卡难度线!B:H,11,0)</f>
        <v>#N/A</v>
      </c>
    </row>
    <row r="6097" spans="14:34">
      <c r="N6097" s="14">
        <v>100987</v>
      </c>
      <c r="O6097">
        <v>11</v>
      </c>
      <c r="P6097">
        <v>100985</v>
      </c>
      <c r="Q6097">
        <v>12</v>
      </c>
      <c r="R6097">
        <v>100986</v>
      </c>
      <c r="S6097">
        <v>13</v>
      </c>
      <c r="T6097">
        <v>100987</v>
      </c>
      <c r="U6097">
        <v>14</v>
      </c>
      <c r="V6097">
        <v>100987</v>
      </c>
      <c r="W6097">
        <v>15</v>
      </c>
      <c r="X6097">
        <v>100985</v>
      </c>
      <c r="Y6097">
        <v>16</v>
      </c>
      <c r="Z6097">
        <v>100986</v>
      </c>
      <c r="AA6097">
        <v>17</v>
      </c>
      <c r="AB6097">
        <v>100985</v>
      </c>
      <c r="AC6097">
        <v>19</v>
      </c>
      <c r="AD6097">
        <v>100986</v>
      </c>
      <c r="AE6097">
        <v>20</v>
      </c>
      <c r="AF6097">
        <v>203287</v>
      </c>
      <c r="AG6097">
        <v>18</v>
      </c>
      <c r="AH6097" t="e">
        <f>VLOOKUP(AF6097,关卡难度线!B:H,11,0)</f>
        <v>#N/A</v>
      </c>
    </row>
    <row r="6098" spans="14:34">
      <c r="N6098" s="14">
        <v>100986</v>
      </c>
      <c r="O6098">
        <v>11</v>
      </c>
      <c r="P6098">
        <v>100986</v>
      </c>
      <c r="Q6098">
        <v>12</v>
      </c>
      <c r="R6098">
        <v>100987</v>
      </c>
      <c r="S6098">
        <v>13</v>
      </c>
      <c r="T6098">
        <v>100987</v>
      </c>
      <c r="U6098">
        <v>14</v>
      </c>
      <c r="V6098">
        <v>100987</v>
      </c>
      <c r="W6098">
        <v>15</v>
      </c>
      <c r="X6098">
        <v>100985</v>
      </c>
      <c r="Y6098">
        <v>16</v>
      </c>
      <c r="Z6098">
        <v>100985</v>
      </c>
      <c r="AA6098">
        <v>17</v>
      </c>
      <c r="AB6098">
        <v>100986</v>
      </c>
      <c r="AC6098">
        <v>19</v>
      </c>
      <c r="AD6098">
        <v>100987</v>
      </c>
      <c r="AE6098">
        <v>20</v>
      </c>
      <c r="AF6098">
        <v>203288</v>
      </c>
      <c r="AG6098">
        <v>18</v>
      </c>
      <c r="AH6098" t="e">
        <f>VLOOKUP(AF6098,关卡难度线!B:H,11,0)</f>
        <v>#N/A</v>
      </c>
    </row>
    <row r="6099" spans="14:34">
      <c r="N6099" s="14">
        <v>100986</v>
      </c>
      <c r="O6099">
        <v>11</v>
      </c>
      <c r="P6099">
        <v>100985</v>
      </c>
      <c r="Q6099">
        <v>12</v>
      </c>
      <c r="R6099">
        <v>100985</v>
      </c>
      <c r="S6099">
        <v>13</v>
      </c>
      <c r="T6099">
        <v>100985</v>
      </c>
      <c r="U6099">
        <v>14</v>
      </c>
      <c r="V6099">
        <v>100986</v>
      </c>
      <c r="W6099">
        <v>15</v>
      </c>
      <c r="X6099">
        <v>100986</v>
      </c>
      <c r="Y6099">
        <v>16</v>
      </c>
      <c r="Z6099">
        <v>100985</v>
      </c>
      <c r="AA6099">
        <v>17</v>
      </c>
      <c r="AB6099">
        <v>100985</v>
      </c>
      <c r="AC6099">
        <v>19</v>
      </c>
      <c r="AD6099">
        <v>100987</v>
      </c>
      <c r="AE6099">
        <v>20</v>
      </c>
      <c r="AF6099">
        <v>203289</v>
      </c>
      <c r="AG6099">
        <v>18</v>
      </c>
      <c r="AH6099" t="e">
        <f>VLOOKUP(AF6099,关卡难度线!B:H,11,0)</f>
        <v>#N/A</v>
      </c>
    </row>
    <row r="6100" spans="14:34">
      <c r="N6100" s="14">
        <v>100986</v>
      </c>
      <c r="O6100">
        <v>11</v>
      </c>
      <c r="P6100">
        <v>100986</v>
      </c>
      <c r="Q6100">
        <v>12</v>
      </c>
      <c r="R6100">
        <v>100985</v>
      </c>
      <c r="S6100">
        <v>13</v>
      </c>
      <c r="T6100">
        <v>100985</v>
      </c>
      <c r="U6100">
        <v>14</v>
      </c>
      <c r="V6100">
        <v>100985</v>
      </c>
      <c r="W6100">
        <v>15</v>
      </c>
      <c r="X6100">
        <v>100985</v>
      </c>
      <c r="Y6100">
        <v>16</v>
      </c>
      <c r="Z6100">
        <v>100986</v>
      </c>
      <c r="AA6100">
        <v>17</v>
      </c>
      <c r="AB6100">
        <v>100986</v>
      </c>
      <c r="AC6100">
        <v>19</v>
      </c>
      <c r="AD6100">
        <v>100987</v>
      </c>
      <c r="AE6100">
        <v>20</v>
      </c>
      <c r="AF6100">
        <v>203290</v>
      </c>
      <c r="AG6100">
        <v>18</v>
      </c>
      <c r="AH6100" t="e">
        <f>VLOOKUP(AF6100,关卡难度线!B:H,11,0)</f>
        <v>#N/A</v>
      </c>
    </row>
    <row r="6101" spans="14:34">
      <c r="N6101" s="14">
        <v>100988</v>
      </c>
      <c r="O6101">
        <v>11</v>
      </c>
      <c r="P6101">
        <v>100990</v>
      </c>
      <c r="Q6101">
        <v>12</v>
      </c>
      <c r="R6101">
        <v>100990</v>
      </c>
      <c r="S6101">
        <v>13</v>
      </c>
      <c r="T6101">
        <v>100990</v>
      </c>
      <c r="U6101">
        <v>14</v>
      </c>
      <c r="V6101">
        <v>100988</v>
      </c>
      <c r="W6101">
        <v>15</v>
      </c>
      <c r="X6101">
        <v>100988</v>
      </c>
      <c r="Y6101">
        <v>16</v>
      </c>
      <c r="Z6101">
        <v>100988</v>
      </c>
      <c r="AA6101">
        <v>17</v>
      </c>
      <c r="AB6101">
        <v>100988</v>
      </c>
      <c r="AC6101">
        <v>19</v>
      </c>
      <c r="AD6101">
        <v>100989</v>
      </c>
      <c r="AE6101">
        <v>20</v>
      </c>
      <c r="AF6101">
        <v>203291</v>
      </c>
      <c r="AG6101">
        <v>18</v>
      </c>
      <c r="AH6101" t="e">
        <f>VLOOKUP(AF6101,关卡难度线!B:H,11,0)</f>
        <v>#N/A</v>
      </c>
    </row>
    <row r="6102" spans="14:34">
      <c r="N6102" s="14">
        <v>100989</v>
      </c>
      <c r="O6102">
        <v>11</v>
      </c>
      <c r="P6102">
        <v>100990</v>
      </c>
      <c r="Q6102">
        <v>12</v>
      </c>
      <c r="R6102">
        <v>100989</v>
      </c>
      <c r="S6102">
        <v>13</v>
      </c>
      <c r="T6102">
        <v>100990</v>
      </c>
      <c r="U6102">
        <v>14</v>
      </c>
      <c r="V6102">
        <v>100989</v>
      </c>
      <c r="W6102">
        <v>15</v>
      </c>
      <c r="X6102">
        <v>100989</v>
      </c>
      <c r="Y6102">
        <v>16</v>
      </c>
      <c r="Z6102">
        <v>100988</v>
      </c>
      <c r="AA6102">
        <v>17</v>
      </c>
      <c r="AB6102">
        <v>100989</v>
      </c>
      <c r="AC6102">
        <v>19</v>
      </c>
      <c r="AD6102">
        <v>100990</v>
      </c>
      <c r="AE6102">
        <v>20</v>
      </c>
      <c r="AF6102">
        <v>203292</v>
      </c>
      <c r="AG6102">
        <v>18</v>
      </c>
      <c r="AH6102" t="e">
        <f>VLOOKUP(AF6102,关卡难度线!B:H,11,0)</f>
        <v>#N/A</v>
      </c>
    </row>
    <row r="6103" spans="14:34">
      <c r="N6103" s="14">
        <v>100989</v>
      </c>
      <c r="O6103">
        <v>11</v>
      </c>
      <c r="P6103">
        <v>100989</v>
      </c>
      <c r="Q6103">
        <v>12</v>
      </c>
      <c r="R6103">
        <v>100989</v>
      </c>
      <c r="S6103">
        <v>13</v>
      </c>
      <c r="T6103">
        <v>100990</v>
      </c>
      <c r="U6103">
        <v>14</v>
      </c>
      <c r="V6103">
        <v>100989</v>
      </c>
      <c r="W6103">
        <v>15</v>
      </c>
      <c r="X6103">
        <v>100990</v>
      </c>
      <c r="Y6103">
        <v>16</v>
      </c>
      <c r="Z6103">
        <v>100988</v>
      </c>
      <c r="AA6103">
        <v>17</v>
      </c>
      <c r="AB6103">
        <v>100989</v>
      </c>
      <c r="AC6103">
        <v>19</v>
      </c>
      <c r="AD6103">
        <v>100990</v>
      </c>
      <c r="AE6103">
        <v>20</v>
      </c>
      <c r="AF6103">
        <v>203293</v>
      </c>
      <c r="AG6103">
        <v>18</v>
      </c>
      <c r="AH6103" t="e">
        <f>VLOOKUP(AF6103,关卡难度线!B:H,11,0)</f>
        <v>#N/A</v>
      </c>
    </row>
    <row r="6104" spans="14:34">
      <c r="N6104" s="14">
        <v>100990</v>
      </c>
      <c r="O6104">
        <v>11</v>
      </c>
      <c r="P6104">
        <v>100989</v>
      </c>
      <c r="Q6104">
        <v>12</v>
      </c>
      <c r="R6104">
        <v>100988</v>
      </c>
      <c r="S6104">
        <v>13</v>
      </c>
      <c r="T6104">
        <v>100990</v>
      </c>
      <c r="U6104">
        <v>14</v>
      </c>
      <c r="V6104">
        <v>100990</v>
      </c>
      <c r="W6104">
        <v>15</v>
      </c>
      <c r="X6104">
        <v>100988</v>
      </c>
      <c r="Y6104">
        <v>16</v>
      </c>
      <c r="Z6104">
        <v>100988</v>
      </c>
      <c r="AA6104">
        <v>17</v>
      </c>
      <c r="AB6104">
        <v>100989</v>
      </c>
      <c r="AC6104">
        <v>19</v>
      </c>
      <c r="AD6104">
        <v>100988</v>
      </c>
      <c r="AE6104">
        <v>20</v>
      </c>
      <c r="AF6104">
        <v>203294</v>
      </c>
      <c r="AG6104">
        <v>18</v>
      </c>
      <c r="AH6104" t="e">
        <f>VLOOKUP(AF6104,关卡难度线!B:H,11,0)</f>
        <v>#N/A</v>
      </c>
    </row>
    <row r="6105" spans="14:34">
      <c r="N6105" s="14">
        <v>100988</v>
      </c>
      <c r="O6105">
        <v>11</v>
      </c>
      <c r="P6105">
        <v>100989</v>
      </c>
      <c r="Q6105">
        <v>12</v>
      </c>
      <c r="R6105">
        <v>100989</v>
      </c>
      <c r="S6105">
        <v>13</v>
      </c>
      <c r="T6105">
        <v>100990</v>
      </c>
      <c r="U6105">
        <v>14</v>
      </c>
      <c r="V6105">
        <v>100990</v>
      </c>
      <c r="W6105">
        <v>15</v>
      </c>
      <c r="X6105">
        <v>100989</v>
      </c>
      <c r="Y6105">
        <v>16</v>
      </c>
      <c r="Z6105">
        <v>100989</v>
      </c>
      <c r="AA6105">
        <v>17</v>
      </c>
      <c r="AB6105">
        <v>100988</v>
      </c>
      <c r="AC6105">
        <v>19</v>
      </c>
      <c r="AD6105">
        <v>100990</v>
      </c>
      <c r="AE6105">
        <v>20</v>
      </c>
      <c r="AF6105">
        <v>203295</v>
      </c>
      <c r="AG6105">
        <v>18</v>
      </c>
      <c r="AH6105" t="e">
        <f>VLOOKUP(AF6105,关卡难度线!B:H,11,0)</f>
        <v>#N/A</v>
      </c>
    </row>
    <row r="6106" spans="14:34">
      <c r="N6106" s="14">
        <v>100989</v>
      </c>
      <c r="O6106">
        <v>11</v>
      </c>
      <c r="P6106">
        <v>100988</v>
      </c>
      <c r="Q6106">
        <v>12</v>
      </c>
      <c r="R6106">
        <v>100989</v>
      </c>
      <c r="S6106">
        <v>13</v>
      </c>
      <c r="T6106">
        <v>100989</v>
      </c>
      <c r="U6106">
        <v>14</v>
      </c>
      <c r="V6106">
        <v>100988</v>
      </c>
      <c r="W6106">
        <v>15</v>
      </c>
      <c r="X6106">
        <v>100989</v>
      </c>
      <c r="Y6106">
        <v>16</v>
      </c>
      <c r="Z6106">
        <v>100988</v>
      </c>
      <c r="AA6106">
        <v>17</v>
      </c>
      <c r="AB6106">
        <v>100988</v>
      </c>
      <c r="AC6106">
        <v>19</v>
      </c>
      <c r="AD6106">
        <v>100988</v>
      </c>
      <c r="AE6106">
        <v>20</v>
      </c>
      <c r="AF6106">
        <v>203296</v>
      </c>
      <c r="AG6106">
        <v>18</v>
      </c>
      <c r="AH6106" t="e">
        <f>VLOOKUP(AF6106,关卡难度线!B:H,11,0)</f>
        <v>#N/A</v>
      </c>
    </row>
    <row r="6107" spans="14:34">
      <c r="N6107" s="14">
        <v>100990</v>
      </c>
      <c r="O6107">
        <v>11</v>
      </c>
      <c r="P6107">
        <v>100988</v>
      </c>
      <c r="Q6107">
        <v>12</v>
      </c>
      <c r="R6107">
        <v>100988</v>
      </c>
      <c r="S6107">
        <v>13</v>
      </c>
      <c r="T6107">
        <v>100988</v>
      </c>
      <c r="U6107">
        <v>14</v>
      </c>
      <c r="V6107">
        <v>100990</v>
      </c>
      <c r="W6107">
        <v>15</v>
      </c>
      <c r="X6107">
        <v>100988</v>
      </c>
      <c r="Y6107">
        <v>16</v>
      </c>
      <c r="Z6107">
        <v>100988</v>
      </c>
      <c r="AA6107">
        <v>17</v>
      </c>
      <c r="AB6107">
        <v>100989</v>
      </c>
      <c r="AC6107">
        <v>19</v>
      </c>
      <c r="AD6107">
        <v>100989</v>
      </c>
      <c r="AE6107">
        <v>20</v>
      </c>
      <c r="AF6107">
        <v>203297</v>
      </c>
      <c r="AG6107">
        <v>18</v>
      </c>
      <c r="AH6107" t="e">
        <f>VLOOKUP(AF6107,关卡难度线!B:H,11,0)</f>
        <v>#N/A</v>
      </c>
    </row>
    <row r="6108" spans="14:34">
      <c r="N6108" s="14">
        <v>100990</v>
      </c>
      <c r="O6108">
        <v>11</v>
      </c>
      <c r="P6108">
        <v>100988</v>
      </c>
      <c r="Q6108">
        <v>12</v>
      </c>
      <c r="R6108">
        <v>100988</v>
      </c>
      <c r="S6108">
        <v>13</v>
      </c>
      <c r="T6108">
        <v>100988</v>
      </c>
      <c r="U6108">
        <v>14</v>
      </c>
      <c r="V6108">
        <v>100988</v>
      </c>
      <c r="W6108">
        <v>15</v>
      </c>
      <c r="X6108">
        <v>100990</v>
      </c>
      <c r="Y6108">
        <v>16</v>
      </c>
      <c r="Z6108">
        <v>100990</v>
      </c>
      <c r="AA6108">
        <v>17</v>
      </c>
      <c r="AB6108">
        <v>100990</v>
      </c>
      <c r="AC6108">
        <v>19</v>
      </c>
      <c r="AD6108">
        <v>100988</v>
      </c>
      <c r="AE6108">
        <v>20</v>
      </c>
      <c r="AF6108">
        <v>203298</v>
      </c>
      <c r="AG6108">
        <v>18</v>
      </c>
      <c r="AH6108" t="e">
        <f>VLOOKUP(AF6108,关卡难度线!B:H,11,0)</f>
        <v>#N/A</v>
      </c>
    </row>
    <row r="6109" spans="14:34">
      <c r="N6109" s="14">
        <v>100990</v>
      </c>
      <c r="O6109">
        <v>11</v>
      </c>
      <c r="P6109">
        <v>100988</v>
      </c>
      <c r="Q6109">
        <v>12</v>
      </c>
      <c r="R6109">
        <v>100990</v>
      </c>
      <c r="S6109">
        <v>13</v>
      </c>
      <c r="T6109">
        <v>100989</v>
      </c>
      <c r="U6109">
        <v>14</v>
      </c>
      <c r="V6109">
        <v>100989</v>
      </c>
      <c r="W6109">
        <v>15</v>
      </c>
      <c r="X6109">
        <v>100988</v>
      </c>
      <c r="Y6109">
        <v>16</v>
      </c>
      <c r="Z6109">
        <v>100988</v>
      </c>
      <c r="AA6109">
        <v>17</v>
      </c>
      <c r="AB6109">
        <v>100990</v>
      </c>
      <c r="AC6109">
        <v>19</v>
      </c>
      <c r="AD6109">
        <v>100990</v>
      </c>
      <c r="AE6109">
        <v>20</v>
      </c>
      <c r="AF6109">
        <v>203299</v>
      </c>
      <c r="AG6109">
        <v>18</v>
      </c>
      <c r="AH6109" t="e">
        <f>VLOOKUP(AF6109,关卡难度线!B:H,11,0)</f>
        <v>#N/A</v>
      </c>
    </row>
    <row r="6110" spans="14:34">
      <c r="N6110" s="14">
        <v>100989</v>
      </c>
      <c r="O6110">
        <v>11</v>
      </c>
      <c r="P6110">
        <v>100988</v>
      </c>
      <c r="Q6110">
        <v>12</v>
      </c>
      <c r="R6110">
        <v>100988</v>
      </c>
      <c r="S6110">
        <v>13</v>
      </c>
      <c r="T6110">
        <v>100988</v>
      </c>
      <c r="U6110">
        <v>14</v>
      </c>
      <c r="V6110">
        <v>100990</v>
      </c>
      <c r="W6110">
        <v>15</v>
      </c>
      <c r="X6110">
        <v>100990</v>
      </c>
      <c r="Y6110">
        <v>16</v>
      </c>
      <c r="Z6110">
        <v>100990</v>
      </c>
      <c r="AA6110">
        <v>17</v>
      </c>
      <c r="AB6110">
        <v>100988</v>
      </c>
      <c r="AC6110">
        <v>19</v>
      </c>
      <c r="AD6110">
        <v>100989</v>
      </c>
      <c r="AE6110">
        <v>20</v>
      </c>
      <c r="AF6110">
        <v>203300</v>
      </c>
      <c r="AG6110">
        <v>18</v>
      </c>
      <c r="AH6110" t="e">
        <f>VLOOKUP(AF6110,关卡难度线!B:H,11,0)</f>
        <v>#N/A</v>
      </c>
    </row>
    <row r="6111" spans="14:34">
      <c r="N6111" s="14">
        <v>100992</v>
      </c>
      <c r="O6111">
        <v>11</v>
      </c>
      <c r="P6111">
        <v>100993</v>
      </c>
      <c r="Q6111">
        <v>12</v>
      </c>
      <c r="R6111">
        <v>100991</v>
      </c>
      <c r="S6111">
        <v>13</v>
      </c>
      <c r="T6111">
        <v>100992</v>
      </c>
      <c r="U6111">
        <v>14</v>
      </c>
      <c r="V6111">
        <v>100992</v>
      </c>
      <c r="W6111">
        <v>15</v>
      </c>
      <c r="X6111">
        <v>100993</v>
      </c>
      <c r="Y6111">
        <v>16</v>
      </c>
      <c r="Z6111">
        <v>100991</v>
      </c>
      <c r="AA6111">
        <v>17</v>
      </c>
      <c r="AB6111">
        <v>100991</v>
      </c>
      <c r="AC6111">
        <v>19</v>
      </c>
      <c r="AD6111">
        <v>100992</v>
      </c>
      <c r="AE6111">
        <v>20</v>
      </c>
      <c r="AF6111">
        <v>203301</v>
      </c>
      <c r="AG6111">
        <v>18</v>
      </c>
      <c r="AH6111" t="e">
        <f>VLOOKUP(AF6111,关卡难度线!B:H,11,0)</f>
        <v>#N/A</v>
      </c>
    </row>
    <row r="6112" spans="14:34">
      <c r="N6112" s="14">
        <v>100991</v>
      </c>
      <c r="O6112">
        <v>11</v>
      </c>
      <c r="P6112">
        <v>100991</v>
      </c>
      <c r="Q6112">
        <v>12</v>
      </c>
      <c r="R6112">
        <v>100993</v>
      </c>
      <c r="S6112">
        <v>13</v>
      </c>
      <c r="T6112">
        <v>100991</v>
      </c>
      <c r="U6112">
        <v>14</v>
      </c>
      <c r="V6112">
        <v>100992</v>
      </c>
      <c r="W6112">
        <v>15</v>
      </c>
      <c r="X6112">
        <v>100992</v>
      </c>
      <c r="Y6112">
        <v>16</v>
      </c>
      <c r="Z6112">
        <v>100993</v>
      </c>
      <c r="AA6112">
        <v>17</v>
      </c>
      <c r="AB6112">
        <v>100991</v>
      </c>
      <c r="AC6112">
        <v>19</v>
      </c>
      <c r="AD6112">
        <v>100993</v>
      </c>
      <c r="AE6112">
        <v>20</v>
      </c>
      <c r="AF6112">
        <v>203302</v>
      </c>
      <c r="AG6112">
        <v>18</v>
      </c>
      <c r="AH6112" t="e">
        <f>VLOOKUP(AF6112,关卡难度线!B:H,11,0)</f>
        <v>#N/A</v>
      </c>
    </row>
    <row r="6113" spans="14:34">
      <c r="N6113" s="14">
        <v>100992</v>
      </c>
      <c r="O6113">
        <v>11</v>
      </c>
      <c r="P6113">
        <v>100992</v>
      </c>
      <c r="Q6113">
        <v>12</v>
      </c>
      <c r="R6113">
        <v>100992</v>
      </c>
      <c r="S6113">
        <v>13</v>
      </c>
      <c r="T6113">
        <v>100992</v>
      </c>
      <c r="U6113">
        <v>14</v>
      </c>
      <c r="V6113">
        <v>100991</v>
      </c>
      <c r="W6113">
        <v>15</v>
      </c>
      <c r="X6113">
        <v>100991</v>
      </c>
      <c r="Y6113">
        <v>16</v>
      </c>
      <c r="Z6113">
        <v>100993</v>
      </c>
      <c r="AA6113">
        <v>17</v>
      </c>
      <c r="AB6113">
        <v>100991</v>
      </c>
      <c r="AC6113">
        <v>19</v>
      </c>
      <c r="AD6113">
        <v>100993</v>
      </c>
      <c r="AE6113">
        <v>20</v>
      </c>
      <c r="AF6113">
        <v>203303</v>
      </c>
      <c r="AG6113">
        <v>18</v>
      </c>
      <c r="AH6113" t="e">
        <f>VLOOKUP(AF6113,关卡难度线!B:H,11,0)</f>
        <v>#N/A</v>
      </c>
    </row>
    <row r="6114" spans="14:34">
      <c r="N6114" s="14">
        <v>100992</v>
      </c>
      <c r="O6114">
        <v>11</v>
      </c>
      <c r="P6114">
        <v>100992</v>
      </c>
      <c r="Q6114">
        <v>12</v>
      </c>
      <c r="R6114">
        <v>100991</v>
      </c>
      <c r="S6114">
        <v>13</v>
      </c>
      <c r="T6114">
        <v>100992</v>
      </c>
      <c r="U6114">
        <v>14</v>
      </c>
      <c r="V6114">
        <v>100992</v>
      </c>
      <c r="W6114">
        <v>15</v>
      </c>
      <c r="X6114">
        <v>100993</v>
      </c>
      <c r="Y6114">
        <v>16</v>
      </c>
      <c r="Z6114">
        <v>100993</v>
      </c>
      <c r="AA6114">
        <v>17</v>
      </c>
      <c r="AB6114">
        <v>100991</v>
      </c>
      <c r="AC6114">
        <v>19</v>
      </c>
      <c r="AD6114">
        <v>100991</v>
      </c>
      <c r="AE6114">
        <v>20</v>
      </c>
      <c r="AF6114">
        <v>203304</v>
      </c>
      <c r="AG6114">
        <v>18</v>
      </c>
      <c r="AH6114" t="e">
        <f>VLOOKUP(AF6114,关卡难度线!B:H,11,0)</f>
        <v>#N/A</v>
      </c>
    </row>
    <row r="6115" spans="14:34">
      <c r="N6115" s="14">
        <v>100992</v>
      </c>
      <c r="O6115">
        <v>11</v>
      </c>
      <c r="P6115">
        <v>100993</v>
      </c>
      <c r="Q6115">
        <v>12</v>
      </c>
      <c r="R6115">
        <v>100992</v>
      </c>
      <c r="S6115">
        <v>13</v>
      </c>
      <c r="T6115">
        <v>100993</v>
      </c>
      <c r="U6115">
        <v>14</v>
      </c>
      <c r="V6115">
        <v>100993</v>
      </c>
      <c r="W6115">
        <v>15</v>
      </c>
      <c r="X6115">
        <v>100991</v>
      </c>
      <c r="Y6115">
        <v>16</v>
      </c>
      <c r="Z6115">
        <v>100992</v>
      </c>
      <c r="AA6115">
        <v>17</v>
      </c>
      <c r="AB6115">
        <v>100991</v>
      </c>
      <c r="AC6115">
        <v>19</v>
      </c>
      <c r="AD6115">
        <v>100991</v>
      </c>
      <c r="AE6115">
        <v>20</v>
      </c>
      <c r="AF6115">
        <v>203305</v>
      </c>
      <c r="AG6115">
        <v>18</v>
      </c>
      <c r="AH6115" t="e">
        <f>VLOOKUP(AF6115,关卡难度线!B:H,11,0)</f>
        <v>#N/A</v>
      </c>
    </row>
    <row r="6116" spans="14:34">
      <c r="N6116" s="14">
        <v>100991</v>
      </c>
      <c r="O6116">
        <v>11</v>
      </c>
      <c r="P6116">
        <v>100993</v>
      </c>
      <c r="Q6116">
        <v>12</v>
      </c>
      <c r="R6116">
        <v>100992</v>
      </c>
      <c r="S6116">
        <v>13</v>
      </c>
      <c r="T6116">
        <v>100991</v>
      </c>
      <c r="U6116">
        <v>14</v>
      </c>
      <c r="V6116">
        <v>100992</v>
      </c>
      <c r="W6116">
        <v>15</v>
      </c>
      <c r="X6116">
        <v>100991</v>
      </c>
      <c r="Y6116">
        <v>16</v>
      </c>
      <c r="Z6116">
        <v>100993</v>
      </c>
      <c r="AA6116">
        <v>17</v>
      </c>
      <c r="AB6116">
        <v>100991</v>
      </c>
      <c r="AC6116">
        <v>19</v>
      </c>
      <c r="AD6116">
        <v>100991</v>
      </c>
      <c r="AE6116">
        <v>20</v>
      </c>
      <c r="AF6116">
        <v>203306</v>
      </c>
      <c r="AG6116">
        <v>18</v>
      </c>
      <c r="AH6116" t="e">
        <f>VLOOKUP(AF6116,关卡难度线!B:H,11,0)</f>
        <v>#N/A</v>
      </c>
    </row>
    <row r="6117" spans="14:34">
      <c r="N6117" s="14">
        <v>100991</v>
      </c>
      <c r="O6117">
        <v>11</v>
      </c>
      <c r="P6117">
        <v>100993</v>
      </c>
      <c r="Q6117">
        <v>12</v>
      </c>
      <c r="R6117">
        <v>100993</v>
      </c>
      <c r="S6117">
        <v>13</v>
      </c>
      <c r="T6117">
        <v>100992</v>
      </c>
      <c r="U6117">
        <v>14</v>
      </c>
      <c r="V6117">
        <v>100991</v>
      </c>
      <c r="W6117">
        <v>15</v>
      </c>
      <c r="X6117">
        <v>100991</v>
      </c>
      <c r="Y6117">
        <v>16</v>
      </c>
      <c r="Z6117">
        <v>100992</v>
      </c>
      <c r="AA6117">
        <v>17</v>
      </c>
      <c r="AB6117">
        <v>100991</v>
      </c>
      <c r="AC6117">
        <v>19</v>
      </c>
      <c r="AD6117">
        <v>100992</v>
      </c>
      <c r="AE6117">
        <v>20</v>
      </c>
      <c r="AF6117">
        <v>203307</v>
      </c>
      <c r="AG6117">
        <v>18</v>
      </c>
      <c r="AH6117" t="e">
        <f>VLOOKUP(AF6117,关卡难度线!B:H,11,0)</f>
        <v>#N/A</v>
      </c>
    </row>
    <row r="6118" spans="14:34">
      <c r="N6118" s="14">
        <v>100993</v>
      </c>
      <c r="O6118">
        <v>11</v>
      </c>
      <c r="P6118">
        <v>100991</v>
      </c>
      <c r="Q6118">
        <v>12</v>
      </c>
      <c r="R6118">
        <v>100992</v>
      </c>
      <c r="S6118">
        <v>13</v>
      </c>
      <c r="T6118">
        <v>100991</v>
      </c>
      <c r="U6118">
        <v>14</v>
      </c>
      <c r="V6118">
        <v>100991</v>
      </c>
      <c r="W6118">
        <v>15</v>
      </c>
      <c r="X6118">
        <v>100991</v>
      </c>
      <c r="Y6118">
        <v>16</v>
      </c>
      <c r="Z6118">
        <v>100993</v>
      </c>
      <c r="AA6118">
        <v>17</v>
      </c>
      <c r="AB6118">
        <v>100993</v>
      </c>
      <c r="AC6118">
        <v>19</v>
      </c>
      <c r="AD6118">
        <v>100991</v>
      </c>
      <c r="AE6118">
        <v>20</v>
      </c>
      <c r="AF6118">
        <v>203308</v>
      </c>
      <c r="AG6118">
        <v>18</v>
      </c>
      <c r="AH6118" t="e">
        <f>VLOOKUP(AF6118,关卡难度线!B:H,11,0)</f>
        <v>#N/A</v>
      </c>
    </row>
    <row r="6119" spans="14:34">
      <c r="N6119" s="14">
        <v>100992</v>
      </c>
      <c r="O6119">
        <v>11</v>
      </c>
      <c r="P6119">
        <v>100991</v>
      </c>
      <c r="Q6119">
        <v>12</v>
      </c>
      <c r="R6119">
        <v>100993</v>
      </c>
      <c r="S6119">
        <v>13</v>
      </c>
      <c r="T6119">
        <v>100992</v>
      </c>
      <c r="U6119">
        <v>14</v>
      </c>
      <c r="V6119">
        <v>100993</v>
      </c>
      <c r="W6119">
        <v>15</v>
      </c>
      <c r="X6119">
        <v>100992</v>
      </c>
      <c r="Y6119">
        <v>16</v>
      </c>
      <c r="Z6119">
        <v>100993</v>
      </c>
      <c r="AA6119">
        <v>17</v>
      </c>
      <c r="AB6119">
        <v>100991</v>
      </c>
      <c r="AC6119">
        <v>19</v>
      </c>
      <c r="AD6119">
        <v>100992</v>
      </c>
      <c r="AE6119">
        <v>20</v>
      </c>
      <c r="AF6119">
        <v>203309</v>
      </c>
      <c r="AG6119">
        <v>18</v>
      </c>
      <c r="AH6119" t="e">
        <f>VLOOKUP(AF6119,关卡难度线!B:H,11,0)</f>
        <v>#N/A</v>
      </c>
    </row>
    <row r="6120" spans="14:34">
      <c r="N6120" s="14">
        <v>100992</v>
      </c>
      <c r="O6120">
        <v>11</v>
      </c>
      <c r="P6120">
        <v>100993</v>
      </c>
      <c r="Q6120">
        <v>12</v>
      </c>
      <c r="R6120">
        <v>100993</v>
      </c>
      <c r="S6120">
        <v>13</v>
      </c>
      <c r="T6120">
        <v>100992</v>
      </c>
      <c r="U6120">
        <v>14</v>
      </c>
      <c r="V6120">
        <v>100993</v>
      </c>
      <c r="W6120">
        <v>15</v>
      </c>
      <c r="X6120">
        <v>100993</v>
      </c>
      <c r="Y6120">
        <v>16</v>
      </c>
      <c r="Z6120">
        <v>100992</v>
      </c>
      <c r="AA6120">
        <v>17</v>
      </c>
      <c r="AB6120">
        <v>100991</v>
      </c>
      <c r="AC6120">
        <v>19</v>
      </c>
      <c r="AD6120">
        <v>100992</v>
      </c>
      <c r="AE6120">
        <v>20</v>
      </c>
      <c r="AF6120">
        <v>203310</v>
      </c>
      <c r="AG6120">
        <v>18</v>
      </c>
      <c r="AH6120" t="e">
        <f>VLOOKUP(AF6120,关卡难度线!B:H,11,0)</f>
        <v>#N/A</v>
      </c>
    </row>
    <row r="6121" spans="14:34">
      <c r="N6121" s="14">
        <v>100995</v>
      </c>
      <c r="O6121">
        <v>11</v>
      </c>
      <c r="P6121">
        <v>100996</v>
      </c>
      <c r="Q6121">
        <v>12</v>
      </c>
      <c r="R6121">
        <v>100995</v>
      </c>
      <c r="S6121">
        <v>13</v>
      </c>
      <c r="T6121">
        <v>100994</v>
      </c>
      <c r="U6121">
        <v>14</v>
      </c>
      <c r="V6121">
        <v>100996</v>
      </c>
      <c r="W6121">
        <v>15</v>
      </c>
      <c r="X6121">
        <v>100995</v>
      </c>
      <c r="Y6121">
        <v>16</v>
      </c>
      <c r="Z6121">
        <v>100995</v>
      </c>
      <c r="AA6121">
        <v>17</v>
      </c>
      <c r="AB6121">
        <v>100994</v>
      </c>
      <c r="AC6121">
        <v>19</v>
      </c>
      <c r="AD6121">
        <v>100995</v>
      </c>
      <c r="AE6121">
        <v>20</v>
      </c>
      <c r="AF6121">
        <v>203311</v>
      </c>
      <c r="AG6121">
        <v>18</v>
      </c>
      <c r="AH6121" t="e">
        <f>VLOOKUP(AF6121,关卡难度线!B:H,11,0)</f>
        <v>#N/A</v>
      </c>
    </row>
    <row r="6122" spans="14:34">
      <c r="N6122" s="14">
        <v>100996</v>
      </c>
      <c r="O6122">
        <v>11</v>
      </c>
      <c r="P6122">
        <v>100996</v>
      </c>
      <c r="Q6122">
        <v>12</v>
      </c>
      <c r="R6122">
        <v>100994</v>
      </c>
      <c r="S6122">
        <v>13</v>
      </c>
      <c r="T6122">
        <v>100994</v>
      </c>
      <c r="U6122">
        <v>14</v>
      </c>
      <c r="V6122">
        <v>100996</v>
      </c>
      <c r="W6122">
        <v>15</v>
      </c>
      <c r="X6122">
        <v>100996</v>
      </c>
      <c r="Y6122">
        <v>16</v>
      </c>
      <c r="Z6122">
        <v>100996</v>
      </c>
      <c r="AA6122">
        <v>17</v>
      </c>
      <c r="AB6122">
        <v>100996</v>
      </c>
      <c r="AC6122">
        <v>19</v>
      </c>
      <c r="AD6122">
        <v>100995</v>
      </c>
      <c r="AE6122">
        <v>20</v>
      </c>
      <c r="AF6122">
        <v>203312</v>
      </c>
      <c r="AG6122">
        <v>18</v>
      </c>
      <c r="AH6122" t="e">
        <f>VLOOKUP(AF6122,关卡难度线!B:H,11,0)</f>
        <v>#N/A</v>
      </c>
    </row>
    <row r="6123" spans="14:34">
      <c r="N6123" s="14">
        <v>100996</v>
      </c>
      <c r="O6123">
        <v>11</v>
      </c>
      <c r="P6123">
        <v>100994</v>
      </c>
      <c r="Q6123">
        <v>12</v>
      </c>
      <c r="R6123">
        <v>100995</v>
      </c>
      <c r="S6123">
        <v>13</v>
      </c>
      <c r="T6123">
        <v>100994</v>
      </c>
      <c r="U6123">
        <v>14</v>
      </c>
      <c r="V6123">
        <v>100995</v>
      </c>
      <c r="W6123">
        <v>15</v>
      </c>
      <c r="X6123">
        <v>100995</v>
      </c>
      <c r="Y6123">
        <v>16</v>
      </c>
      <c r="Z6123">
        <v>100994</v>
      </c>
      <c r="AA6123">
        <v>17</v>
      </c>
      <c r="AB6123">
        <v>100995</v>
      </c>
      <c r="AC6123">
        <v>19</v>
      </c>
      <c r="AD6123">
        <v>100994</v>
      </c>
      <c r="AE6123">
        <v>20</v>
      </c>
      <c r="AF6123">
        <v>203313</v>
      </c>
      <c r="AG6123">
        <v>18</v>
      </c>
      <c r="AH6123" t="e">
        <f>VLOOKUP(AF6123,关卡难度线!B:H,11,0)</f>
        <v>#N/A</v>
      </c>
    </row>
    <row r="6124" spans="14:34">
      <c r="N6124" s="14">
        <v>100994</v>
      </c>
      <c r="O6124">
        <v>11</v>
      </c>
      <c r="P6124">
        <v>100996</v>
      </c>
      <c r="Q6124">
        <v>12</v>
      </c>
      <c r="R6124">
        <v>100995</v>
      </c>
      <c r="S6124">
        <v>13</v>
      </c>
      <c r="T6124">
        <v>100996</v>
      </c>
      <c r="U6124">
        <v>14</v>
      </c>
      <c r="V6124">
        <v>100994</v>
      </c>
      <c r="W6124">
        <v>15</v>
      </c>
      <c r="X6124">
        <v>100996</v>
      </c>
      <c r="Y6124">
        <v>16</v>
      </c>
      <c r="Z6124">
        <v>100994</v>
      </c>
      <c r="AA6124">
        <v>17</v>
      </c>
      <c r="AB6124">
        <v>100994</v>
      </c>
      <c r="AC6124">
        <v>19</v>
      </c>
      <c r="AD6124">
        <v>100996</v>
      </c>
      <c r="AE6124">
        <v>20</v>
      </c>
      <c r="AF6124">
        <v>203314</v>
      </c>
      <c r="AG6124">
        <v>18</v>
      </c>
      <c r="AH6124" t="e">
        <f>VLOOKUP(AF6124,关卡难度线!B:H,11,0)</f>
        <v>#N/A</v>
      </c>
    </row>
    <row r="6125" spans="14:34">
      <c r="N6125" s="14">
        <v>100995</v>
      </c>
      <c r="O6125">
        <v>11</v>
      </c>
      <c r="P6125">
        <v>100995</v>
      </c>
      <c r="Q6125">
        <v>12</v>
      </c>
      <c r="R6125">
        <v>100996</v>
      </c>
      <c r="S6125">
        <v>13</v>
      </c>
      <c r="T6125">
        <v>100996</v>
      </c>
      <c r="U6125">
        <v>14</v>
      </c>
      <c r="V6125">
        <v>100996</v>
      </c>
      <c r="W6125">
        <v>15</v>
      </c>
      <c r="X6125">
        <v>100996</v>
      </c>
      <c r="Y6125">
        <v>16</v>
      </c>
      <c r="Z6125">
        <v>100996</v>
      </c>
      <c r="AA6125">
        <v>17</v>
      </c>
      <c r="AB6125">
        <v>100996</v>
      </c>
      <c r="AC6125">
        <v>19</v>
      </c>
      <c r="AD6125">
        <v>100996</v>
      </c>
      <c r="AE6125">
        <v>20</v>
      </c>
      <c r="AF6125">
        <v>203315</v>
      </c>
      <c r="AG6125">
        <v>18</v>
      </c>
      <c r="AH6125" t="e">
        <f>VLOOKUP(AF6125,关卡难度线!B:H,11,0)</f>
        <v>#N/A</v>
      </c>
    </row>
    <row r="6126" spans="14:34">
      <c r="N6126" s="14">
        <v>100996</v>
      </c>
      <c r="O6126">
        <v>11</v>
      </c>
      <c r="P6126">
        <v>100996</v>
      </c>
      <c r="Q6126">
        <v>12</v>
      </c>
      <c r="R6126">
        <v>100994</v>
      </c>
      <c r="S6126">
        <v>13</v>
      </c>
      <c r="T6126">
        <v>100996</v>
      </c>
      <c r="U6126">
        <v>14</v>
      </c>
      <c r="V6126">
        <v>100995</v>
      </c>
      <c r="W6126">
        <v>15</v>
      </c>
      <c r="X6126">
        <v>100994</v>
      </c>
      <c r="Y6126">
        <v>16</v>
      </c>
      <c r="Z6126">
        <v>100995</v>
      </c>
      <c r="AA6126">
        <v>17</v>
      </c>
      <c r="AB6126">
        <v>100996</v>
      </c>
      <c r="AC6126">
        <v>19</v>
      </c>
      <c r="AD6126">
        <v>100994</v>
      </c>
      <c r="AE6126">
        <v>20</v>
      </c>
      <c r="AF6126">
        <v>203316</v>
      </c>
      <c r="AG6126">
        <v>18</v>
      </c>
      <c r="AH6126" t="e">
        <f>VLOOKUP(AF6126,关卡难度线!B:H,11,0)</f>
        <v>#N/A</v>
      </c>
    </row>
    <row r="6127" spans="14:34">
      <c r="N6127" s="14">
        <v>100995</v>
      </c>
      <c r="O6127">
        <v>11</v>
      </c>
      <c r="P6127">
        <v>100996</v>
      </c>
      <c r="Q6127">
        <v>12</v>
      </c>
      <c r="R6127">
        <v>100995</v>
      </c>
      <c r="S6127">
        <v>13</v>
      </c>
      <c r="T6127">
        <v>100995</v>
      </c>
      <c r="U6127">
        <v>14</v>
      </c>
      <c r="V6127">
        <v>100995</v>
      </c>
      <c r="W6127">
        <v>15</v>
      </c>
      <c r="X6127">
        <v>100994</v>
      </c>
      <c r="Y6127">
        <v>16</v>
      </c>
      <c r="Z6127">
        <v>100994</v>
      </c>
      <c r="AA6127">
        <v>17</v>
      </c>
      <c r="AB6127">
        <v>100995</v>
      </c>
      <c r="AC6127">
        <v>19</v>
      </c>
      <c r="AD6127">
        <v>100995</v>
      </c>
      <c r="AE6127">
        <v>20</v>
      </c>
      <c r="AF6127">
        <v>203317</v>
      </c>
      <c r="AG6127">
        <v>18</v>
      </c>
      <c r="AH6127" t="e">
        <f>VLOOKUP(AF6127,关卡难度线!B:H,11,0)</f>
        <v>#N/A</v>
      </c>
    </row>
    <row r="6128" spans="14:34">
      <c r="N6128" s="14">
        <v>100996</v>
      </c>
      <c r="O6128">
        <v>11</v>
      </c>
      <c r="P6128">
        <v>100996</v>
      </c>
      <c r="Q6128">
        <v>12</v>
      </c>
      <c r="R6128">
        <v>100995</v>
      </c>
      <c r="S6128">
        <v>13</v>
      </c>
      <c r="T6128">
        <v>100996</v>
      </c>
      <c r="U6128">
        <v>14</v>
      </c>
      <c r="V6128">
        <v>100996</v>
      </c>
      <c r="W6128">
        <v>15</v>
      </c>
      <c r="X6128">
        <v>100996</v>
      </c>
      <c r="Y6128">
        <v>16</v>
      </c>
      <c r="Z6128">
        <v>100994</v>
      </c>
      <c r="AA6128">
        <v>17</v>
      </c>
      <c r="AB6128">
        <v>100996</v>
      </c>
      <c r="AC6128">
        <v>19</v>
      </c>
      <c r="AD6128">
        <v>100995</v>
      </c>
      <c r="AE6128">
        <v>20</v>
      </c>
      <c r="AF6128">
        <v>203318</v>
      </c>
      <c r="AG6128">
        <v>18</v>
      </c>
      <c r="AH6128" t="e">
        <f>VLOOKUP(AF6128,关卡难度线!B:H,11,0)</f>
        <v>#N/A</v>
      </c>
    </row>
    <row r="6129" spans="14:34">
      <c r="N6129" s="14">
        <v>100994</v>
      </c>
      <c r="O6129">
        <v>11</v>
      </c>
      <c r="P6129">
        <v>100996</v>
      </c>
      <c r="Q6129">
        <v>12</v>
      </c>
      <c r="R6129">
        <v>100995</v>
      </c>
      <c r="S6129">
        <v>13</v>
      </c>
      <c r="T6129">
        <v>100996</v>
      </c>
      <c r="U6129">
        <v>14</v>
      </c>
      <c r="V6129">
        <v>100995</v>
      </c>
      <c r="W6129">
        <v>15</v>
      </c>
      <c r="X6129">
        <v>100996</v>
      </c>
      <c r="Y6129">
        <v>16</v>
      </c>
      <c r="Z6129">
        <v>100995</v>
      </c>
      <c r="AA6129">
        <v>17</v>
      </c>
      <c r="AB6129">
        <v>100994</v>
      </c>
      <c r="AC6129">
        <v>19</v>
      </c>
      <c r="AD6129">
        <v>100994</v>
      </c>
      <c r="AE6129">
        <v>20</v>
      </c>
      <c r="AF6129">
        <v>203319</v>
      </c>
      <c r="AG6129">
        <v>18</v>
      </c>
      <c r="AH6129" t="e">
        <f>VLOOKUP(AF6129,关卡难度线!B:H,11,0)</f>
        <v>#N/A</v>
      </c>
    </row>
    <row r="6130" spans="14:34">
      <c r="N6130" s="14">
        <v>100994</v>
      </c>
      <c r="O6130">
        <v>11</v>
      </c>
      <c r="P6130">
        <v>100996</v>
      </c>
      <c r="Q6130">
        <v>12</v>
      </c>
      <c r="R6130">
        <v>100995</v>
      </c>
      <c r="S6130">
        <v>13</v>
      </c>
      <c r="T6130">
        <v>100996</v>
      </c>
      <c r="U6130">
        <v>14</v>
      </c>
      <c r="V6130">
        <v>100994</v>
      </c>
      <c r="W6130">
        <v>15</v>
      </c>
      <c r="X6130">
        <v>100995</v>
      </c>
      <c r="Y6130">
        <v>16</v>
      </c>
      <c r="Z6130">
        <v>100994</v>
      </c>
      <c r="AA6130">
        <v>17</v>
      </c>
      <c r="AB6130">
        <v>100994</v>
      </c>
      <c r="AC6130">
        <v>19</v>
      </c>
      <c r="AD6130">
        <v>100996</v>
      </c>
      <c r="AE6130">
        <v>20</v>
      </c>
      <c r="AF6130">
        <v>203320</v>
      </c>
      <c r="AG6130">
        <v>18</v>
      </c>
      <c r="AH6130" t="e">
        <f>VLOOKUP(AF6130,关卡难度线!B:H,11,0)</f>
        <v>#N/A</v>
      </c>
    </row>
    <row r="6131" spans="14:34">
      <c r="N6131" s="14">
        <v>100997</v>
      </c>
      <c r="O6131">
        <v>11</v>
      </c>
      <c r="P6131">
        <v>100999</v>
      </c>
      <c r="Q6131">
        <v>12</v>
      </c>
      <c r="R6131">
        <v>100997</v>
      </c>
      <c r="S6131">
        <v>13</v>
      </c>
      <c r="T6131">
        <v>100999</v>
      </c>
      <c r="U6131">
        <v>14</v>
      </c>
      <c r="V6131">
        <v>100999</v>
      </c>
      <c r="W6131">
        <v>15</v>
      </c>
      <c r="X6131">
        <v>100999</v>
      </c>
      <c r="Y6131">
        <v>16</v>
      </c>
      <c r="Z6131">
        <v>100998</v>
      </c>
      <c r="AA6131">
        <v>17</v>
      </c>
      <c r="AB6131">
        <v>100997</v>
      </c>
      <c r="AC6131">
        <v>19</v>
      </c>
      <c r="AD6131">
        <v>100998</v>
      </c>
      <c r="AE6131">
        <v>20</v>
      </c>
      <c r="AF6131">
        <v>203321</v>
      </c>
      <c r="AG6131">
        <v>18</v>
      </c>
      <c r="AH6131" t="e">
        <f>VLOOKUP(AF6131,关卡难度线!B:H,11,0)</f>
        <v>#N/A</v>
      </c>
    </row>
    <row r="6132" spans="14:34">
      <c r="N6132" s="14">
        <v>100999</v>
      </c>
      <c r="O6132">
        <v>11</v>
      </c>
      <c r="P6132">
        <v>100997</v>
      </c>
      <c r="Q6132">
        <v>12</v>
      </c>
      <c r="R6132">
        <v>100997</v>
      </c>
      <c r="S6132">
        <v>13</v>
      </c>
      <c r="T6132">
        <v>100997</v>
      </c>
      <c r="U6132">
        <v>14</v>
      </c>
      <c r="V6132">
        <v>100999</v>
      </c>
      <c r="W6132">
        <v>15</v>
      </c>
      <c r="X6132">
        <v>100998</v>
      </c>
      <c r="Y6132">
        <v>16</v>
      </c>
      <c r="Z6132">
        <v>100999</v>
      </c>
      <c r="AA6132">
        <v>17</v>
      </c>
      <c r="AB6132">
        <v>100999</v>
      </c>
      <c r="AC6132">
        <v>19</v>
      </c>
      <c r="AD6132">
        <v>100998</v>
      </c>
      <c r="AE6132">
        <v>20</v>
      </c>
      <c r="AF6132">
        <v>203322</v>
      </c>
      <c r="AG6132">
        <v>18</v>
      </c>
      <c r="AH6132" t="e">
        <f>VLOOKUP(AF6132,关卡难度线!B:H,11,0)</f>
        <v>#N/A</v>
      </c>
    </row>
    <row r="6133" spans="14:34">
      <c r="N6133" s="14">
        <v>100997</v>
      </c>
      <c r="O6133">
        <v>11</v>
      </c>
      <c r="P6133">
        <v>100998</v>
      </c>
      <c r="Q6133">
        <v>12</v>
      </c>
      <c r="R6133">
        <v>100997</v>
      </c>
      <c r="S6133">
        <v>13</v>
      </c>
      <c r="T6133">
        <v>100998</v>
      </c>
      <c r="U6133">
        <v>14</v>
      </c>
      <c r="V6133">
        <v>100997</v>
      </c>
      <c r="W6133">
        <v>15</v>
      </c>
      <c r="X6133">
        <v>100998</v>
      </c>
      <c r="Y6133">
        <v>16</v>
      </c>
      <c r="Z6133">
        <v>100997</v>
      </c>
      <c r="AA6133">
        <v>17</v>
      </c>
      <c r="AB6133">
        <v>100998</v>
      </c>
      <c r="AC6133">
        <v>19</v>
      </c>
      <c r="AD6133">
        <v>100998</v>
      </c>
      <c r="AE6133">
        <v>20</v>
      </c>
      <c r="AF6133">
        <v>203323</v>
      </c>
      <c r="AG6133">
        <v>18</v>
      </c>
      <c r="AH6133" t="e">
        <f>VLOOKUP(AF6133,关卡难度线!B:H,11,0)</f>
        <v>#N/A</v>
      </c>
    </row>
    <row r="6134" spans="14:34">
      <c r="N6134" s="14">
        <v>100997</v>
      </c>
      <c r="O6134">
        <v>11</v>
      </c>
      <c r="P6134">
        <v>100997</v>
      </c>
      <c r="Q6134">
        <v>12</v>
      </c>
      <c r="R6134">
        <v>100999</v>
      </c>
      <c r="S6134">
        <v>13</v>
      </c>
      <c r="T6134">
        <v>100997</v>
      </c>
      <c r="U6134">
        <v>14</v>
      </c>
      <c r="V6134">
        <v>100999</v>
      </c>
      <c r="W6134">
        <v>15</v>
      </c>
      <c r="X6134">
        <v>100998</v>
      </c>
      <c r="Y6134">
        <v>16</v>
      </c>
      <c r="Z6134">
        <v>100999</v>
      </c>
      <c r="AA6134">
        <v>17</v>
      </c>
      <c r="AB6134">
        <v>100997</v>
      </c>
      <c r="AC6134">
        <v>19</v>
      </c>
      <c r="AD6134">
        <v>100998</v>
      </c>
      <c r="AE6134">
        <v>20</v>
      </c>
      <c r="AF6134">
        <v>203324</v>
      </c>
      <c r="AG6134">
        <v>18</v>
      </c>
      <c r="AH6134" t="e">
        <f>VLOOKUP(AF6134,关卡难度线!B:H,11,0)</f>
        <v>#N/A</v>
      </c>
    </row>
    <row r="6135" spans="14:34">
      <c r="N6135" s="14">
        <v>100998</v>
      </c>
      <c r="O6135">
        <v>11</v>
      </c>
      <c r="P6135">
        <v>100999</v>
      </c>
      <c r="Q6135">
        <v>12</v>
      </c>
      <c r="R6135">
        <v>100999</v>
      </c>
      <c r="S6135">
        <v>13</v>
      </c>
      <c r="T6135">
        <v>100999</v>
      </c>
      <c r="U6135">
        <v>14</v>
      </c>
      <c r="V6135">
        <v>100998</v>
      </c>
      <c r="W6135">
        <v>15</v>
      </c>
      <c r="X6135">
        <v>100997</v>
      </c>
      <c r="Y6135">
        <v>16</v>
      </c>
      <c r="Z6135">
        <v>100999</v>
      </c>
      <c r="AA6135">
        <v>17</v>
      </c>
      <c r="AB6135">
        <v>100998</v>
      </c>
      <c r="AC6135">
        <v>19</v>
      </c>
      <c r="AD6135">
        <v>100998</v>
      </c>
      <c r="AE6135">
        <v>20</v>
      </c>
      <c r="AF6135">
        <v>203325</v>
      </c>
      <c r="AG6135">
        <v>18</v>
      </c>
      <c r="AH6135" t="e">
        <f>VLOOKUP(AF6135,关卡难度线!B:H,11,0)</f>
        <v>#N/A</v>
      </c>
    </row>
    <row r="6136" spans="14:34">
      <c r="N6136" s="14">
        <v>100998</v>
      </c>
      <c r="O6136">
        <v>11</v>
      </c>
      <c r="P6136">
        <v>100997</v>
      </c>
      <c r="Q6136">
        <v>12</v>
      </c>
      <c r="R6136">
        <v>100997</v>
      </c>
      <c r="S6136">
        <v>13</v>
      </c>
      <c r="T6136">
        <v>100998</v>
      </c>
      <c r="U6136">
        <v>14</v>
      </c>
      <c r="V6136">
        <v>100998</v>
      </c>
      <c r="W6136">
        <v>15</v>
      </c>
      <c r="X6136">
        <v>100998</v>
      </c>
      <c r="Y6136">
        <v>16</v>
      </c>
      <c r="Z6136">
        <v>100999</v>
      </c>
      <c r="AA6136">
        <v>17</v>
      </c>
      <c r="AB6136">
        <v>100999</v>
      </c>
      <c r="AC6136">
        <v>19</v>
      </c>
      <c r="AD6136">
        <v>100998</v>
      </c>
      <c r="AE6136">
        <v>20</v>
      </c>
      <c r="AF6136">
        <v>203326</v>
      </c>
      <c r="AG6136">
        <v>18</v>
      </c>
      <c r="AH6136" t="e">
        <f>VLOOKUP(AF6136,关卡难度线!B:H,11,0)</f>
        <v>#N/A</v>
      </c>
    </row>
    <row r="6137" spans="14:34">
      <c r="N6137" s="14">
        <v>100999</v>
      </c>
      <c r="O6137">
        <v>11</v>
      </c>
      <c r="P6137">
        <v>100997</v>
      </c>
      <c r="Q6137">
        <v>12</v>
      </c>
      <c r="R6137">
        <v>100997</v>
      </c>
      <c r="S6137">
        <v>13</v>
      </c>
      <c r="T6137">
        <v>100998</v>
      </c>
      <c r="U6137">
        <v>14</v>
      </c>
      <c r="V6137">
        <v>100999</v>
      </c>
      <c r="W6137">
        <v>15</v>
      </c>
      <c r="X6137">
        <v>100999</v>
      </c>
      <c r="Y6137">
        <v>16</v>
      </c>
      <c r="Z6137">
        <v>100998</v>
      </c>
      <c r="AA6137">
        <v>17</v>
      </c>
      <c r="AB6137">
        <v>100998</v>
      </c>
      <c r="AC6137">
        <v>19</v>
      </c>
      <c r="AD6137">
        <v>100997</v>
      </c>
      <c r="AE6137">
        <v>20</v>
      </c>
      <c r="AF6137">
        <v>203327</v>
      </c>
      <c r="AG6137">
        <v>18</v>
      </c>
      <c r="AH6137" t="e">
        <f>VLOOKUP(AF6137,关卡难度线!B:H,11,0)</f>
        <v>#N/A</v>
      </c>
    </row>
    <row r="6138" spans="14:34">
      <c r="N6138" s="14">
        <v>100998</v>
      </c>
      <c r="O6138">
        <v>11</v>
      </c>
      <c r="P6138">
        <v>100999</v>
      </c>
      <c r="Q6138">
        <v>12</v>
      </c>
      <c r="R6138">
        <v>100998</v>
      </c>
      <c r="S6138">
        <v>13</v>
      </c>
      <c r="T6138">
        <v>100998</v>
      </c>
      <c r="U6138">
        <v>14</v>
      </c>
      <c r="V6138">
        <v>100998</v>
      </c>
      <c r="W6138">
        <v>15</v>
      </c>
      <c r="X6138">
        <v>100997</v>
      </c>
      <c r="Y6138">
        <v>16</v>
      </c>
      <c r="Z6138">
        <v>100997</v>
      </c>
      <c r="AA6138">
        <v>17</v>
      </c>
      <c r="AB6138">
        <v>100997</v>
      </c>
      <c r="AC6138">
        <v>19</v>
      </c>
      <c r="AD6138">
        <v>100999</v>
      </c>
      <c r="AE6138">
        <v>20</v>
      </c>
      <c r="AF6138">
        <v>203328</v>
      </c>
      <c r="AG6138">
        <v>18</v>
      </c>
      <c r="AH6138" t="e">
        <f>VLOOKUP(AF6138,关卡难度线!B:H,11,0)</f>
        <v>#N/A</v>
      </c>
    </row>
    <row r="6139" spans="14:34">
      <c r="N6139" s="14">
        <v>100998</v>
      </c>
      <c r="O6139">
        <v>11</v>
      </c>
      <c r="P6139">
        <v>100998</v>
      </c>
      <c r="Q6139">
        <v>12</v>
      </c>
      <c r="R6139">
        <v>100998</v>
      </c>
      <c r="S6139">
        <v>13</v>
      </c>
      <c r="T6139">
        <v>100997</v>
      </c>
      <c r="U6139">
        <v>14</v>
      </c>
      <c r="V6139">
        <v>100997</v>
      </c>
      <c r="W6139">
        <v>15</v>
      </c>
      <c r="X6139">
        <v>100998</v>
      </c>
      <c r="Y6139">
        <v>16</v>
      </c>
      <c r="Z6139">
        <v>100999</v>
      </c>
      <c r="AA6139">
        <v>17</v>
      </c>
      <c r="AB6139">
        <v>100999</v>
      </c>
      <c r="AC6139">
        <v>19</v>
      </c>
      <c r="AD6139">
        <v>100998</v>
      </c>
      <c r="AE6139">
        <v>20</v>
      </c>
      <c r="AF6139">
        <v>203329</v>
      </c>
      <c r="AG6139">
        <v>18</v>
      </c>
      <c r="AH6139" t="e">
        <f>VLOOKUP(AF6139,关卡难度线!B:H,11,0)</f>
        <v>#N/A</v>
      </c>
    </row>
    <row r="6140" spans="14:34">
      <c r="N6140" s="14">
        <v>100999</v>
      </c>
      <c r="O6140">
        <v>11</v>
      </c>
      <c r="P6140">
        <v>100998</v>
      </c>
      <c r="Q6140">
        <v>12</v>
      </c>
      <c r="R6140">
        <v>100997</v>
      </c>
      <c r="S6140">
        <v>13</v>
      </c>
      <c r="T6140">
        <v>100998</v>
      </c>
      <c r="U6140">
        <v>14</v>
      </c>
      <c r="V6140">
        <v>100999</v>
      </c>
      <c r="W6140">
        <v>15</v>
      </c>
      <c r="X6140">
        <v>100999</v>
      </c>
      <c r="Y6140">
        <v>16</v>
      </c>
      <c r="Z6140">
        <v>100998</v>
      </c>
      <c r="AA6140">
        <v>17</v>
      </c>
      <c r="AB6140">
        <v>100998</v>
      </c>
      <c r="AC6140">
        <v>19</v>
      </c>
      <c r="AD6140">
        <v>100999</v>
      </c>
      <c r="AE6140">
        <v>20</v>
      </c>
      <c r="AF6140">
        <v>203330</v>
      </c>
      <c r="AG6140">
        <v>18</v>
      </c>
      <c r="AH6140" t="e">
        <f>VLOOKUP(AF6140,关卡难度线!B:H,11,0)</f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4:M64"/>
  <sheetViews>
    <sheetView workbookViewId="0">
      <selection activeCell="H5" sqref="H5"/>
    </sheetView>
  </sheetViews>
  <sheetFormatPr defaultRowHeight="13.5"/>
  <cols>
    <col min="5" max="5" width="9" style="18"/>
  </cols>
  <sheetData>
    <row r="4" spans="1:13" ht="14.25">
      <c r="F4" s="3" t="s">
        <v>27</v>
      </c>
      <c r="G4" s="3" t="s">
        <v>28</v>
      </c>
      <c r="H4" s="3" t="s">
        <v>29</v>
      </c>
      <c r="I4" s="3" t="s">
        <v>30</v>
      </c>
      <c r="J4" s="3" t="s">
        <v>31</v>
      </c>
      <c r="K4" s="3" t="s">
        <v>32</v>
      </c>
      <c r="L4" s="3" t="s">
        <v>33</v>
      </c>
      <c r="M4" s="3" t="s">
        <v>34</v>
      </c>
    </row>
    <row r="5" spans="1:13" ht="14.25">
      <c r="A5" s="13">
        <v>660000</v>
      </c>
      <c r="B5" s="13" t="s">
        <v>3368</v>
      </c>
      <c r="C5" s="16" t="s">
        <v>3369</v>
      </c>
      <c r="D5" s="16" t="s">
        <v>0</v>
      </c>
      <c r="E5" s="19">
        <v>110000</v>
      </c>
      <c r="F5" s="11">
        <f>VLOOKUP(E5,关卡难度线!B:D,2,1)</f>
        <v>4</v>
      </c>
      <c r="G5" s="11">
        <f>VLOOKUP(E5,关卡难度线!B:D,3,1)</f>
        <v>55</v>
      </c>
      <c r="H5" s="3">
        <f>INT(E5/(3-1)/(F5)/(G5/2.7)*100/1.5)</f>
        <v>45000</v>
      </c>
      <c r="I5" s="3">
        <f>INT(E5/(4-1.5)/F5/(G5/2.7)*100/1.5)</f>
        <v>36000</v>
      </c>
      <c r="J5" s="3">
        <f>INT(E5/(5-2)/(F5)/(G5/2.7)*100/1.5)</f>
        <v>30000</v>
      </c>
      <c r="K5" s="10">
        <f>ROUND(H5/4*4+H5*4+H5/4*10*0.5,0)*F5</f>
        <v>1125000</v>
      </c>
      <c r="L5" s="10">
        <f>ROUND(I5/4*4+I5*4+I5/4*10*0.5,0)*F5</f>
        <v>900000</v>
      </c>
      <c r="M5" s="10">
        <f>ROUND((J5/4*5.5+J5*2.7+J5/4*10*1),0)*F5</f>
        <v>789000</v>
      </c>
    </row>
    <row r="6" spans="1:13" ht="14.25">
      <c r="A6" s="13">
        <v>660001</v>
      </c>
      <c r="B6" s="13" t="s">
        <v>3370</v>
      </c>
      <c r="C6" s="16" t="s">
        <v>3371</v>
      </c>
      <c r="D6" s="16" t="s">
        <v>0</v>
      </c>
      <c r="E6" s="19">
        <v>178200</v>
      </c>
      <c r="F6" s="11">
        <f>VLOOKUP(E6,关卡难度线!B:D,2,1)</f>
        <v>4</v>
      </c>
      <c r="G6" s="11">
        <f>VLOOKUP(E6,关卡难度线!B:D,3,1)</f>
        <v>55</v>
      </c>
      <c r="H6" s="3">
        <f t="shared" ref="H6:H63" si="0">INT(E6/(3-1)/(F6)/(G6/2.7)*100/1.5)</f>
        <v>72900</v>
      </c>
      <c r="I6" s="3">
        <f t="shared" ref="I6:I63" si="1">INT(E6/(4-1.5)/F6/(G6/2.7)*100/1.5)</f>
        <v>58320</v>
      </c>
      <c r="J6" s="3">
        <f t="shared" ref="J6:J63" si="2">INT(E6/(5-2)/(F6)/(G6/2.7)*100/1.5)</f>
        <v>48600</v>
      </c>
      <c r="K6" s="10">
        <f t="shared" ref="K6:K19" si="3">ROUND(H6/4*4+H6*4+H6/4*10*0.5,0)*F6</f>
        <v>1822500</v>
      </c>
      <c r="L6" s="10">
        <f t="shared" ref="L6:L19" si="4">ROUND(I6/4*4+I6*4+I6/4*10*0.5,0)*F6</f>
        <v>1458000</v>
      </c>
      <c r="M6" s="10">
        <f t="shared" ref="M6:M63" si="5">ROUND((J6/4*5.5+J6*2.7+J6/4*10*1),0)*F6</f>
        <v>1278180</v>
      </c>
    </row>
    <row r="7" spans="1:13" ht="14.25">
      <c r="A7" s="13">
        <v>660002</v>
      </c>
      <c r="B7" s="13" t="s">
        <v>3372</v>
      </c>
      <c r="C7" s="16" t="s">
        <v>3373</v>
      </c>
      <c r="D7" s="16" t="s">
        <v>0</v>
      </c>
      <c r="E7" s="19">
        <v>255200</v>
      </c>
      <c r="F7" s="11">
        <f>VLOOKUP(E7,关卡难度线!B:D,2,1)</f>
        <v>4</v>
      </c>
      <c r="G7" s="11">
        <f>VLOOKUP(E7,关卡难度线!B:D,3,1)</f>
        <v>60</v>
      </c>
      <c r="H7" s="3">
        <f t="shared" si="0"/>
        <v>95700</v>
      </c>
      <c r="I7" s="3">
        <f t="shared" si="1"/>
        <v>76560</v>
      </c>
      <c r="J7" s="3">
        <f t="shared" si="2"/>
        <v>63800</v>
      </c>
      <c r="K7" s="10">
        <f t="shared" si="3"/>
        <v>2392500</v>
      </c>
      <c r="L7" s="10">
        <f t="shared" si="4"/>
        <v>1914000</v>
      </c>
      <c r="M7" s="10">
        <f t="shared" si="5"/>
        <v>1677940</v>
      </c>
    </row>
    <row r="8" spans="1:13" ht="14.25">
      <c r="A8" s="13">
        <v>660003</v>
      </c>
      <c r="B8" s="13" t="s">
        <v>3374</v>
      </c>
      <c r="C8" s="16" t="s">
        <v>3375</v>
      </c>
      <c r="D8" s="16" t="s">
        <v>0</v>
      </c>
      <c r="E8" s="19">
        <v>434000</v>
      </c>
      <c r="F8" s="11">
        <f>VLOOKUP(E8,关卡难度线!B:D,2,1)</f>
        <v>4</v>
      </c>
      <c r="G8" s="11">
        <f>VLOOKUP(E8,关卡难度线!B:D,3,1)</f>
        <v>60</v>
      </c>
      <c r="H8" s="3">
        <f t="shared" si="0"/>
        <v>162750</v>
      </c>
      <c r="I8" s="3">
        <f t="shared" si="1"/>
        <v>130200</v>
      </c>
      <c r="J8" s="3">
        <f t="shared" si="2"/>
        <v>108500</v>
      </c>
      <c r="K8" s="10">
        <f t="shared" si="3"/>
        <v>4068752</v>
      </c>
      <c r="L8" s="10">
        <f t="shared" si="4"/>
        <v>3255000</v>
      </c>
      <c r="M8" s="10">
        <f t="shared" si="5"/>
        <v>2853552</v>
      </c>
    </row>
    <row r="9" spans="1:13" ht="14.25">
      <c r="A9" s="13">
        <v>660004</v>
      </c>
      <c r="B9" s="13" t="s">
        <v>3376</v>
      </c>
      <c r="C9" s="16" t="s">
        <v>3377</v>
      </c>
      <c r="D9" s="16" t="s">
        <v>0</v>
      </c>
      <c r="E9" s="19">
        <v>660000</v>
      </c>
      <c r="F9" s="11">
        <f>VLOOKUP(E9,关卡难度线!B:D,2,1)</f>
        <v>5</v>
      </c>
      <c r="G9" s="11">
        <f>VLOOKUP(E9,关卡难度线!B:D,3,1)</f>
        <v>62</v>
      </c>
      <c r="H9" s="3">
        <f t="shared" si="0"/>
        <v>191612</v>
      </c>
      <c r="I9" s="3">
        <f t="shared" si="1"/>
        <v>153290</v>
      </c>
      <c r="J9" s="3">
        <f t="shared" si="2"/>
        <v>127741</v>
      </c>
      <c r="K9" s="10">
        <f t="shared" si="3"/>
        <v>5987875</v>
      </c>
      <c r="L9" s="10">
        <f t="shared" si="4"/>
        <v>4790315</v>
      </c>
      <c r="M9" s="10">
        <f t="shared" si="5"/>
        <v>4199485</v>
      </c>
    </row>
    <row r="10" spans="1:13" ht="14.25">
      <c r="A10" s="13">
        <v>660005</v>
      </c>
      <c r="B10" s="13" t="s">
        <v>3378</v>
      </c>
      <c r="C10" s="16" t="s">
        <v>3379</v>
      </c>
      <c r="D10" s="16" t="s">
        <v>0</v>
      </c>
      <c r="E10" s="19">
        <v>1001000</v>
      </c>
      <c r="F10" s="11">
        <f>VLOOKUP(E10,关卡难度线!B:D,2,1)</f>
        <v>5</v>
      </c>
      <c r="G10" s="11">
        <f>VLOOKUP(E10,关卡难度线!B:D,3,1)</f>
        <v>64</v>
      </c>
      <c r="H10" s="3">
        <f t="shared" si="0"/>
        <v>281531</v>
      </c>
      <c r="I10" s="3">
        <f t="shared" si="1"/>
        <v>225225</v>
      </c>
      <c r="J10" s="3">
        <f t="shared" si="2"/>
        <v>187687</v>
      </c>
      <c r="K10" s="10">
        <f t="shared" si="3"/>
        <v>8797845</v>
      </c>
      <c r="L10" s="10">
        <f t="shared" si="4"/>
        <v>7038280</v>
      </c>
      <c r="M10" s="10">
        <f t="shared" si="5"/>
        <v>6170210</v>
      </c>
    </row>
    <row r="11" spans="1:13" ht="14.25">
      <c r="A11" s="13">
        <v>660006</v>
      </c>
      <c r="B11" s="13" t="s">
        <v>3380</v>
      </c>
      <c r="C11" s="16" t="s">
        <v>3381</v>
      </c>
      <c r="D11" s="16" t="s">
        <v>0</v>
      </c>
      <c r="E11" s="19">
        <v>1994300</v>
      </c>
      <c r="F11" s="11">
        <f>VLOOKUP(E11,关卡难度线!B:D,2,1)</f>
        <v>6</v>
      </c>
      <c r="G11" s="11">
        <f>VLOOKUP(E11,关卡难度线!B:D,3,1)</f>
        <v>68</v>
      </c>
      <c r="H11" s="3">
        <f t="shared" si="0"/>
        <v>439919</v>
      </c>
      <c r="I11" s="3">
        <f t="shared" si="1"/>
        <v>351935</v>
      </c>
      <c r="J11" s="3">
        <f t="shared" si="2"/>
        <v>293279</v>
      </c>
      <c r="K11" s="10">
        <f t="shared" si="3"/>
        <v>16496964</v>
      </c>
      <c r="L11" s="10">
        <f t="shared" si="4"/>
        <v>13197564</v>
      </c>
      <c r="M11" s="10">
        <f t="shared" si="5"/>
        <v>11569854</v>
      </c>
    </row>
    <row r="12" spans="1:13" ht="14.25">
      <c r="A12" s="13">
        <v>660007</v>
      </c>
      <c r="B12" s="13" t="s">
        <v>3382</v>
      </c>
      <c r="C12" s="16" t="s">
        <v>3383</v>
      </c>
      <c r="D12" s="16" t="s">
        <v>0</v>
      </c>
      <c r="E12" s="19">
        <v>2683200</v>
      </c>
      <c r="F12" s="11">
        <f>VLOOKUP(E12,关卡难度线!B:D,2,1)</f>
        <v>6</v>
      </c>
      <c r="G12" s="11">
        <f>VLOOKUP(E12,关卡难度线!B:D,3,1)</f>
        <v>70</v>
      </c>
      <c r="H12" s="3">
        <f t="shared" si="0"/>
        <v>574971</v>
      </c>
      <c r="I12" s="3">
        <f t="shared" si="1"/>
        <v>459977</v>
      </c>
      <c r="J12" s="3">
        <f t="shared" si="2"/>
        <v>383314</v>
      </c>
      <c r="K12" s="10">
        <f t="shared" si="3"/>
        <v>21561414</v>
      </c>
      <c r="L12" s="10">
        <f t="shared" si="4"/>
        <v>17249136</v>
      </c>
      <c r="M12" s="10">
        <f t="shared" si="5"/>
        <v>15121740</v>
      </c>
    </row>
    <row r="13" spans="1:13" ht="14.25">
      <c r="A13" s="13">
        <v>660008</v>
      </c>
      <c r="B13" s="13" t="s">
        <v>3384</v>
      </c>
      <c r="C13" s="16" t="s">
        <v>3385</v>
      </c>
      <c r="D13" s="16" t="s">
        <v>0</v>
      </c>
      <c r="E13" s="19">
        <v>3345600</v>
      </c>
      <c r="F13" s="11">
        <f>VLOOKUP(E13,关卡难度线!B:D,2,1)</f>
        <v>6</v>
      </c>
      <c r="G13" s="11">
        <f>VLOOKUP(E13,关卡难度线!B:D,3,1)</f>
        <v>72</v>
      </c>
      <c r="H13" s="3">
        <f t="shared" si="0"/>
        <v>697000</v>
      </c>
      <c r="I13" s="3">
        <f t="shared" si="1"/>
        <v>557600</v>
      </c>
      <c r="J13" s="3">
        <f t="shared" si="2"/>
        <v>464666</v>
      </c>
      <c r="K13" s="10">
        <f t="shared" si="3"/>
        <v>26137500</v>
      </c>
      <c r="L13" s="10">
        <f t="shared" si="4"/>
        <v>20910000</v>
      </c>
      <c r="M13" s="10">
        <f t="shared" si="5"/>
        <v>18331074</v>
      </c>
    </row>
    <row r="14" spans="1:13" ht="14.25">
      <c r="A14" s="13">
        <v>660009</v>
      </c>
      <c r="B14" s="13" t="s">
        <v>3386</v>
      </c>
      <c r="C14" s="16" t="s">
        <v>3387</v>
      </c>
      <c r="D14" s="16" t="s">
        <v>0</v>
      </c>
      <c r="E14" s="19">
        <v>4085000</v>
      </c>
      <c r="F14" s="11">
        <f>VLOOKUP(E14,关卡难度线!B:D,2,1)</f>
        <v>7</v>
      </c>
      <c r="G14" s="11">
        <f>VLOOKUP(E14,关卡难度线!B:D,3,1)</f>
        <v>72</v>
      </c>
      <c r="H14" s="3">
        <f t="shared" si="0"/>
        <v>729464</v>
      </c>
      <c r="I14" s="3">
        <f t="shared" si="1"/>
        <v>583571</v>
      </c>
      <c r="J14" s="3">
        <f>INT(E14/(5-2)/(F14)/(G14/2.7)*100/1.5)</f>
        <v>486309</v>
      </c>
      <c r="K14" s="10">
        <f t="shared" si="3"/>
        <v>31914050</v>
      </c>
      <c r="L14" s="10">
        <f t="shared" si="4"/>
        <v>25531233</v>
      </c>
      <c r="M14" s="10">
        <f>ROUND((J14/4*5.5+J14*2.7+J14/4*10*1),0)*F14</f>
        <v>22382374</v>
      </c>
    </row>
    <row r="15" spans="1:13" ht="14.25">
      <c r="A15" s="13">
        <v>660010</v>
      </c>
      <c r="B15" s="13" t="s">
        <v>3388</v>
      </c>
      <c r="C15" s="6" t="s">
        <v>3389</v>
      </c>
      <c r="D15" s="6" t="s">
        <v>0</v>
      </c>
      <c r="E15" s="18">
        <v>1001000</v>
      </c>
      <c r="F15" s="11">
        <f>VLOOKUP(E15,关卡难度线!B:D,2,1)</f>
        <v>5</v>
      </c>
      <c r="G15" s="11">
        <f>VLOOKUP(E15,关卡难度线!B:D,3,1)</f>
        <v>64</v>
      </c>
      <c r="H15" s="3">
        <f t="shared" si="0"/>
        <v>281531</v>
      </c>
      <c r="I15" s="3">
        <f t="shared" si="1"/>
        <v>225225</v>
      </c>
      <c r="J15" s="3">
        <f t="shared" si="2"/>
        <v>187687</v>
      </c>
      <c r="K15" s="10">
        <f t="shared" si="3"/>
        <v>8797845</v>
      </c>
      <c r="L15" s="10">
        <f t="shared" si="4"/>
        <v>7038280</v>
      </c>
      <c r="M15" s="10">
        <f t="shared" si="5"/>
        <v>6170210</v>
      </c>
    </row>
    <row r="16" spans="1:13" ht="14.25">
      <c r="A16" s="13">
        <v>660011</v>
      </c>
      <c r="B16" s="13" t="s">
        <v>3390</v>
      </c>
      <c r="C16" s="6" t="s">
        <v>3391</v>
      </c>
      <c r="D16" s="6" t="s">
        <v>0</v>
      </c>
      <c r="E16" s="18">
        <v>1994300</v>
      </c>
      <c r="F16" s="11">
        <f>VLOOKUP(E16,关卡难度线!B:D,2,1)</f>
        <v>6</v>
      </c>
      <c r="G16" s="11">
        <f>VLOOKUP(E16,关卡难度线!B:D,3,1)</f>
        <v>68</v>
      </c>
      <c r="H16" s="3">
        <f t="shared" si="0"/>
        <v>439919</v>
      </c>
      <c r="I16" s="3">
        <f t="shared" si="1"/>
        <v>351935</v>
      </c>
      <c r="J16" s="3">
        <f t="shared" si="2"/>
        <v>293279</v>
      </c>
      <c r="K16" s="10">
        <f t="shared" si="3"/>
        <v>16496964</v>
      </c>
      <c r="L16" s="10">
        <f t="shared" si="4"/>
        <v>13197564</v>
      </c>
      <c r="M16" s="10">
        <f t="shared" si="5"/>
        <v>11569854</v>
      </c>
    </row>
    <row r="17" spans="1:13" ht="14.25">
      <c r="A17" s="13">
        <v>660012</v>
      </c>
      <c r="B17" s="13" t="s">
        <v>3392</v>
      </c>
      <c r="C17" s="6" t="s">
        <v>3393</v>
      </c>
      <c r="D17" s="6" t="s">
        <v>0</v>
      </c>
      <c r="E17" s="18">
        <v>2683200</v>
      </c>
      <c r="F17" s="11">
        <f>VLOOKUP(E17,关卡难度线!B:D,2,1)</f>
        <v>6</v>
      </c>
      <c r="G17" s="11">
        <f>VLOOKUP(E17,关卡难度线!B:D,3,1)</f>
        <v>70</v>
      </c>
      <c r="H17" s="3">
        <f t="shared" si="0"/>
        <v>574971</v>
      </c>
      <c r="I17" s="3">
        <f t="shared" si="1"/>
        <v>459977</v>
      </c>
      <c r="J17" s="3">
        <f t="shared" si="2"/>
        <v>383314</v>
      </c>
      <c r="K17" s="10">
        <f t="shared" si="3"/>
        <v>21561414</v>
      </c>
      <c r="L17" s="10">
        <f t="shared" si="4"/>
        <v>17249136</v>
      </c>
      <c r="M17" s="10">
        <f t="shared" si="5"/>
        <v>15121740</v>
      </c>
    </row>
    <row r="18" spans="1:13" ht="14.25">
      <c r="A18" s="13">
        <v>660013</v>
      </c>
      <c r="B18" s="13" t="s">
        <v>3394</v>
      </c>
      <c r="C18" s="6" t="s">
        <v>3395</v>
      </c>
      <c r="D18" s="6" t="s">
        <v>0</v>
      </c>
      <c r="E18" s="18">
        <v>3345600</v>
      </c>
      <c r="F18" s="11">
        <f>VLOOKUP(E18,关卡难度线!B:D,2,1)</f>
        <v>6</v>
      </c>
      <c r="G18" s="11">
        <f>VLOOKUP(E18,关卡难度线!B:D,3,1)</f>
        <v>72</v>
      </c>
      <c r="H18" s="3">
        <f t="shared" si="0"/>
        <v>697000</v>
      </c>
      <c r="I18" s="3">
        <f t="shared" si="1"/>
        <v>557600</v>
      </c>
      <c r="J18" s="3">
        <f t="shared" si="2"/>
        <v>464666</v>
      </c>
      <c r="K18" s="10">
        <f t="shared" si="3"/>
        <v>26137500</v>
      </c>
      <c r="L18" s="10">
        <f t="shared" si="4"/>
        <v>20910000</v>
      </c>
      <c r="M18" s="10">
        <f t="shared" si="5"/>
        <v>18331074</v>
      </c>
    </row>
    <row r="19" spans="1:13" ht="14.25">
      <c r="A19" s="13">
        <v>660014</v>
      </c>
      <c r="B19" s="13" t="s">
        <v>3396</v>
      </c>
      <c r="C19" s="6" t="s">
        <v>3397</v>
      </c>
      <c r="D19" s="6" t="s">
        <v>0</v>
      </c>
      <c r="E19" s="18">
        <v>4085000</v>
      </c>
      <c r="F19" s="11">
        <f>VLOOKUP(E19,关卡难度线!B:D,2,1)</f>
        <v>7</v>
      </c>
      <c r="G19" s="11">
        <f>VLOOKUP(E19,关卡难度线!B:D,3,1)</f>
        <v>72</v>
      </c>
      <c r="H19" s="3">
        <f t="shared" si="0"/>
        <v>729464</v>
      </c>
      <c r="I19" s="3">
        <f t="shared" si="1"/>
        <v>583571</v>
      </c>
      <c r="J19" s="3">
        <f t="shared" si="2"/>
        <v>486309</v>
      </c>
      <c r="K19" s="10">
        <f t="shared" si="3"/>
        <v>31914050</v>
      </c>
      <c r="L19" s="10">
        <f t="shared" si="4"/>
        <v>25531233</v>
      </c>
      <c r="M19" s="10">
        <f t="shared" si="5"/>
        <v>22382374</v>
      </c>
    </row>
    <row r="20" spans="1:13" ht="14.25">
      <c r="A20" s="13">
        <v>660015</v>
      </c>
      <c r="B20" s="13" t="s">
        <v>3398</v>
      </c>
      <c r="C20" s="6" t="s">
        <v>3399</v>
      </c>
      <c r="D20" s="6" t="s">
        <v>0</v>
      </c>
      <c r="E20" s="18">
        <v>4824400</v>
      </c>
      <c r="F20" s="11">
        <f>VLOOKUP(E20,关卡难度线!B:D,2,1)</f>
        <v>7</v>
      </c>
      <c r="G20" s="11">
        <f>VLOOKUP(E20,关卡难度线!B:D,3,1)</f>
        <v>74</v>
      </c>
      <c r="H20" s="3">
        <f t="shared" si="0"/>
        <v>838216</v>
      </c>
      <c r="I20" s="3">
        <f t="shared" si="1"/>
        <v>670572</v>
      </c>
      <c r="J20" s="3">
        <f t="shared" si="2"/>
        <v>558810</v>
      </c>
      <c r="K20" s="10">
        <f t="shared" ref="K20:K63" si="6">ROUND(H20/4*4+H20*4+H20/4*10*0.5,0)*F20</f>
        <v>36671950</v>
      </c>
      <c r="L20" s="10">
        <f t="shared" ref="L20:L63" si="7">ROUND(I20/4*4+I20*4+I20/4*10*0.5,0)*F20</f>
        <v>29337525</v>
      </c>
      <c r="M20" s="10">
        <f t="shared" si="5"/>
        <v>25719232</v>
      </c>
    </row>
    <row r="21" spans="1:13" ht="14.25">
      <c r="A21" s="13">
        <v>660016</v>
      </c>
      <c r="B21" s="13" t="s">
        <v>3400</v>
      </c>
      <c r="C21" s="6" t="s">
        <v>3401</v>
      </c>
      <c r="D21" s="6" t="s">
        <v>0</v>
      </c>
      <c r="E21" s="18">
        <v>5563800</v>
      </c>
      <c r="F21" s="11">
        <f>VLOOKUP(E21,关卡难度线!B:D,2,1)</f>
        <v>7</v>
      </c>
      <c r="G21" s="11">
        <f>VLOOKUP(E21,关卡难度线!B:D,3,1)</f>
        <v>76</v>
      </c>
      <c r="H21" s="3">
        <f t="shared" si="0"/>
        <v>941244</v>
      </c>
      <c r="I21" s="3">
        <f t="shared" si="1"/>
        <v>752995</v>
      </c>
      <c r="J21" s="3">
        <f t="shared" si="2"/>
        <v>627496</v>
      </c>
      <c r="K21" s="10">
        <f t="shared" si="6"/>
        <v>41179425</v>
      </c>
      <c r="L21" s="10">
        <f t="shared" si="7"/>
        <v>32943533</v>
      </c>
      <c r="M21" s="10">
        <f t="shared" si="5"/>
        <v>28880502</v>
      </c>
    </row>
    <row r="22" spans="1:13" ht="14.25">
      <c r="A22" s="13">
        <v>660017</v>
      </c>
      <c r="B22" s="13" t="s">
        <v>3402</v>
      </c>
      <c r="C22" s="6" t="s">
        <v>3403</v>
      </c>
      <c r="D22" s="6" t="s">
        <v>0</v>
      </c>
      <c r="E22" s="18">
        <v>6303200</v>
      </c>
      <c r="F22" s="11">
        <f>VLOOKUP(E22,关卡难度线!B:D,2,1)</f>
        <v>7</v>
      </c>
      <c r="G22" s="11">
        <f>VLOOKUP(E22,关卡难度线!B:D,3,1)</f>
        <v>76</v>
      </c>
      <c r="H22" s="3">
        <f t="shared" si="0"/>
        <v>1066330</v>
      </c>
      <c r="I22" s="3">
        <f t="shared" si="1"/>
        <v>853064</v>
      </c>
      <c r="J22" s="3">
        <f t="shared" si="2"/>
        <v>710887</v>
      </c>
      <c r="K22" s="10">
        <f t="shared" si="6"/>
        <v>46651941</v>
      </c>
      <c r="L22" s="10">
        <f t="shared" si="7"/>
        <v>37321550</v>
      </c>
      <c r="M22" s="10">
        <f t="shared" si="5"/>
        <v>32718574</v>
      </c>
    </row>
    <row r="23" spans="1:13" ht="14.25">
      <c r="A23" s="13">
        <v>660018</v>
      </c>
      <c r="B23" s="13" t="s">
        <v>3404</v>
      </c>
      <c r="C23" s="6" t="s">
        <v>3405</v>
      </c>
      <c r="D23" s="6" t="s">
        <v>0</v>
      </c>
      <c r="E23" s="18">
        <v>7042600</v>
      </c>
      <c r="F23" s="11">
        <f>VLOOKUP(E23,关卡难度线!B:D,2,1)</f>
        <v>7</v>
      </c>
      <c r="G23" s="11">
        <f>VLOOKUP(E23,关卡难度线!B:D,3,1)</f>
        <v>78</v>
      </c>
      <c r="H23" s="3">
        <f t="shared" si="0"/>
        <v>1160868</v>
      </c>
      <c r="I23" s="3">
        <f t="shared" si="1"/>
        <v>928694</v>
      </c>
      <c r="J23" s="3">
        <f t="shared" si="2"/>
        <v>773912</v>
      </c>
      <c r="K23" s="10">
        <f t="shared" si="6"/>
        <v>50787975</v>
      </c>
      <c r="L23" s="10">
        <f t="shared" si="7"/>
        <v>40630366</v>
      </c>
      <c r="M23" s="10">
        <f t="shared" si="5"/>
        <v>35619297</v>
      </c>
    </row>
    <row r="24" spans="1:13" ht="14.25">
      <c r="A24" s="13">
        <v>660019</v>
      </c>
      <c r="B24" s="13" t="s">
        <v>3406</v>
      </c>
      <c r="C24" s="6" t="s">
        <v>3407</v>
      </c>
      <c r="D24" s="6" t="s">
        <v>0</v>
      </c>
      <c r="E24" s="18">
        <v>7782000</v>
      </c>
      <c r="F24" s="11">
        <f>VLOOKUP(E24,关卡难度线!B:D,2,1)</f>
        <v>7</v>
      </c>
      <c r="G24" s="11">
        <f>VLOOKUP(E24,关卡难度线!B:D,3,1)</f>
        <v>78</v>
      </c>
      <c r="H24" s="3">
        <f t="shared" si="0"/>
        <v>1282747</v>
      </c>
      <c r="I24" s="3">
        <f t="shared" si="1"/>
        <v>1026197</v>
      </c>
      <c r="J24" s="3">
        <f t="shared" si="2"/>
        <v>855164</v>
      </c>
      <c r="K24" s="10">
        <f t="shared" si="6"/>
        <v>56120183</v>
      </c>
      <c r="L24" s="10">
        <f t="shared" si="7"/>
        <v>44896117</v>
      </c>
      <c r="M24" s="10">
        <f t="shared" si="5"/>
        <v>39358921</v>
      </c>
    </row>
    <row r="25" spans="1:13" ht="14.25">
      <c r="A25" s="13">
        <v>660020</v>
      </c>
      <c r="B25" s="13" t="s">
        <v>3408</v>
      </c>
      <c r="C25" s="6" t="s">
        <v>3409</v>
      </c>
      <c r="D25" s="6" t="s">
        <v>0</v>
      </c>
      <c r="E25" s="18">
        <v>4824400</v>
      </c>
      <c r="F25" s="11">
        <f>VLOOKUP(E25,关卡难度线!B:D,2,1)</f>
        <v>7</v>
      </c>
      <c r="G25" s="11">
        <f>VLOOKUP(E25,关卡难度线!B:D,3,1)</f>
        <v>74</v>
      </c>
      <c r="H25" s="3">
        <f t="shared" si="0"/>
        <v>838216</v>
      </c>
      <c r="I25" s="3">
        <f t="shared" si="1"/>
        <v>670572</v>
      </c>
      <c r="J25" s="3">
        <f t="shared" si="2"/>
        <v>558810</v>
      </c>
      <c r="K25" s="10">
        <f t="shared" si="6"/>
        <v>36671950</v>
      </c>
      <c r="L25" s="10">
        <f t="shared" si="7"/>
        <v>29337525</v>
      </c>
      <c r="M25" s="10">
        <f t="shared" si="5"/>
        <v>25719232</v>
      </c>
    </row>
    <row r="26" spans="1:13" ht="14.25">
      <c r="A26" s="13">
        <v>660021</v>
      </c>
      <c r="B26" s="13" t="s">
        <v>3410</v>
      </c>
      <c r="C26" s="6" t="s">
        <v>3411</v>
      </c>
      <c r="D26" s="6" t="s">
        <v>0</v>
      </c>
      <c r="E26" s="18">
        <v>5563800</v>
      </c>
      <c r="F26" s="11">
        <f>VLOOKUP(E26,关卡难度线!B:D,2,1)</f>
        <v>7</v>
      </c>
      <c r="G26" s="11">
        <f>VLOOKUP(E26,关卡难度线!B:D,3,1)</f>
        <v>76</v>
      </c>
      <c r="H26" s="3">
        <f t="shared" si="0"/>
        <v>941244</v>
      </c>
      <c r="I26" s="3">
        <f t="shared" si="1"/>
        <v>752995</v>
      </c>
      <c r="J26" s="3">
        <f t="shared" si="2"/>
        <v>627496</v>
      </c>
      <c r="K26" s="10">
        <f t="shared" si="6"/>
        <v>41179425</v>
      </c>
      <c r="L26" s="10">
        <f t="shared" si="7"/>
        <v>32943533</v>
      </c>
      <c r="M26" s="10">
        <f t="shared" si="5"/>
        <v>28880502</v>
      </c>
    </row>
    <row r="27" spans="1:13" ht="14.25">
      <c r="A27" s="13">
        <v>660022</v>
      </c>
      <c r="B27" s="13" t="s">
        <v>3412</v>
      </c>
      <c r="C27" s="6" t="s">
        <v>3413</v>
      </c>
      <c r="D27" s="6" t="s">
        <v>0</v>
      </c>
      <c r="E27" s="18">
        <v>6303200</v>
      </c>
      <c r="F27" s="11">
        <f>VLOOKUP(E27,关卡难度线!B:D,2,1)</f>
        <v>7</v>
      </c>
      <c r="G27" s="11">
        <f>VLOOKUP(E27,关卡难度线!B:D,3,1)</f>
        <v>76</v>
      </c>
      <c r="H27" s="3">
        <f t="shared" si="0"/>
        <v>1066330</v>
      </c>
      <c r="I27" s="3">
        <f t="shared" si="1"/>
        <v>853064</v>
      </c>
      <c r="J27" s="3">
        <f t="shared" si="2"/>
        <v>710887</v>
      </c>
      <c r="K27" s="10">
        <f t="shared" si="6"/>
        <v>46651941</v>
      </c>
      <c r="L27" s="10">
        <f t="shared" si="7"/>
        <v>37321550</v>
      </c>
      <c r="M27" s="10">
        <f t="shared" si="5"/>
        <v>32718574</v>
      </c>
    </row>
    <row r="28" spans="1:13" ht="14.25">
      <c r="A28" s="13">
        <v>660023</v>
      </c>
      <c r="B28" s="13" t="s">
        <v>3414</v>
      </c>
      <c r="C28" s="6" t="s">
        <v>3415</v>
      </c>
      <c r="D28" s="6" t="s">
        <v>0</v>
      </c>
      <c r="E28" s="18">
        <v>7042600</v>
      </c>
      <c r="F28" s="11">
        <f>VLOOKUP(E28,关卡难度线!B:D,2,1)</f>
        <v>7</v>
      </c>
      <c r="G28" s="11">
        <f>VLOOKUP(E28,关卡难度线!B:D,3,1)</f>
        <v>78</v>
      </c>
      <c r="H28" s="3">
        <f t="shared" si="0"/>
        <v>1160868</v>
      </c>
      <c r="I28" s="3">
        <f t="shared" si="1"/>
        <v>928694</v>
      </c>
      <c r="J28" s="3">
        <f t="shared" si="2"/>
        <v>773912</v>
      </c>
      <c r="K28" s="10">
        <f t="shared" si="6"/>
        <v>50787975</v>
      </c>
      <c r="L28" s="10">
        <f t="shared" si="7"/>
        <v>40630366</v>
      </c>
      <c r="M28" s="10">
        <f t="shared" si="5"/>
        <v>35619297</v>
      </c>
    </row>
    <row r="29" spans="1:13" ht="14.25">
      <c r="A29" s="13">
        <v>660024</v>
      </c>
      <c r="B29" s="13" t="s">
        <v>3416</v>
      </c>
      <c r="C29" s="6" t="s">
        <v>3417</v>
      </c>
      <c r="D29" s="6" t="s">
        <v>0</v>
      </c>
      <c r="E29" s="18">
        <v>7782000</v>
      </c>
      <c r="F29" s="11">
        <f>VLOOKUP(E29,关卡难度线!B:D,2,1)</f>
        <v>7</v>
      </c>
      <c r="G29" s="11">
        <f>VLOOKUP(E29,关卡难度线!B:D,3,1)</f>
        <v>78</v>
      </c>
      <c r="H29" s="3">
        <f t="shared" si="0"/>
        <v>1282747</v>
      </c>
      <c r="I29" s="3">
        <f t="shared" si="1"/>
        <v>1026197</v>
      </c>
      <c r="J29" s="3">
        <f t="shared" si="2"/>
        <v>855164</v>
      </c>
      <c r="K29" s="10">
        <f t="shared" si="6"/>
        <v>56120183</v>
      </c>
      <c r="L29" s="10">
        <f t="shared" si="7"/>
        <v>44896117</v>
      </c>
      <c r="M29" s="10">
        <f t="shared" si="5"/>
        <v>39358921</v>
      </c>
    </row>
    <row r="30" spans="1:13" ht="14.25">
      <c r="A30" s="13">
        <v>660025</v>
      </c>
      <c r="B30" s="13" t="s">
        <v>3418</v>
      </c>
      <c r="C30" s="6" t="s">
        <v>3419</v>
      </c>
      <c r="D30" s="6" t="s">
        <v>0</v>
      </c>
      <c r="E30" s="18">
        <v>8521400</v>
      </c>
      <c r="F30" s="11">
        <f>VLOOKUP(E30,关卡难度线!B:D,2,1)</f>
        <v>7</v>
      </c>
      <c r="G30" s="11">
        <f>VLOOKUP(E30,关卡难度线!B:D,3,1)</f>
        <v>80</v>
      </c>
      <c r="H30" s="3">
        <f t="shared" si="0"/>
        <v>1369510</v>
      </c>
      <c r="I30" s="3">
        <f t="shared" si="1"/>
        <v>1095608</v>
      </c>
      <c r="J30" s="3">
        <f t="shared" si="2"/>
        <v>913007</v>
      </c>
      <c r="K30" s="10">
        <f t="shared" si="6"/>
        <v>59916066</v>
      </c>
      <c r="L30" s="10">
        <f t="shared" si="7"/>
        <v>47932850</v>
      </c>
      <c r="M30" s="10">
        <f t="shared" si="5"/>
        <v>42021147</v>
      </c>
    </row>
    <row r="31" spans="1:13" ht="14.25">
      <c r="A31" s="13">
        <v>660026</v>
      </c>
      <c r="B31" s="13" t="s">
        <v>3420</v>
      </c>
      <c r="C31" s="6" t="s">
        <v>3421</v>
      </c>
      <c r="D31" s="6" t="s">
        <v>0</v>
      </c>
      <c r="E31" s="18">
        <v>9260800</v>
      </c>
      <c r="F31" s="11">
        <f>VLOOKUP(E31,关卡难度线!B:D,2,1)</f>
        <v>7</v>
      </c>
      <c r="G31" s="11">
        <f>VLOOKUP(E31,关卡难度线!B:D,3,1)</f>
        <v>80</v>
      </c>
      <c r="H31" s="3">
        <f t="shared" si="0"/>
        <v>1488342</v>
      </c>
      <c r="I31" s="3">
        <f t="shared" si="1"/>
        <v>1190674</v>
      </c>
      <c r="J31" s="3">
        <f t="shared" si="2"/>
        <v>992228</v>
      </c>
      <c r="K31" s="10">
        <f t="shared" si="6"/>
        <v>65114966</v>
      </c>
      <c r="L31" s="10">
        <f t="shared" si="7"/>
        <v>52091991</v>
      </c>
      <c r="M31" s="10">
        <f t="shared" si="5"/>
        <v>45667293</v>
      </c>
    </row>
    <row r="32" spans="1:13" ht="14.25">
      <c r="A32" s="13">
        <v>660027</v>
      </c>
      <c r="B32" s="13" t="s">
        <v>3422</v>
      </c>
      <c r="C32" s="6" t="s">
        <v>3423</v>
      </c>
      <c r="D32" s="6" t="s">
        <v>0</v>
      </c>
      <c r="E32" s="18">
        <v>10000200</v>
      </c>
      <c r="F32" s="11">
        <f>VLOOKUP(E32,关卡难度线!B:D,2,1)</f>
        <v>7</v>
      </c>
      <c r="G32" s="11">
        <f>VLOOKUP(E32,关卡难度线!B:D,3,1)</f>
        <v>80</v>
      </c>
      <c r="H32" s="3">
        <f t="shared" si="0"/>
        <v>1607175</v>
      </c>
      <c r="I32" s="3">
        <f t="shared" si="1"/>
        <v>1285740</v>
      </c>
      <c r="J32" s="3">
        <f t="shared" si="2"/>
        <v>1071450</v>
      </c>
      <c r="K32" s="10">
        <f t="shared" si="6"/>
        <v>70313908</v>
      </c>
      <c r="L32" s="10">
        <f t="shared" si="7"/>
        <v>56251125</v>
      </c>
      <c r="M32" s="10">
        <f t="shared" si="5"/>
        <v>49313488</v>
      </c>
    </row>
    <row r="33" spans="1:13" ht="14.25">
      <c r="A33" s="13">
        <v>660028</v>
      </c>
      <c r="B33" s="13" t="s">
        <v>3424</v>
      </c>
      <c r="C33" s="6" t="s">
        <v>3425</v>
      </c>
      <c r="D33" s="6" t="s">
        <v>0</v>
      </c>
      <c r="E33" s="18">
        <v>10739600</v>
      </c>
      <c r="F33" s="11">
        <f>VLOOKUP(E33,关卡难度线!B:D,2,1)</f>
        <v>7</v>
      </c>
      <c r="G33" s="11">
        <f>VLOOKUP(E33,关卡难度线!B:D,3,1)</f>
        <v>82</v>
      </c>
      <c r="H33" s="3">
        <f t="shared" si="0"/>
        <v>1683909</v>
      </c>
      <c r="I33" s="3">
        <f t="shared" si="1"/>
        <v>1347127</v>
      </c>
      <c r="J33" s="3">
        <f t="shared" si="2"/>
        <v>1122606</v>
      </c>
      <c r="K33" s="10">
        <f t="shared" si="6"/>
        <v>73671017</v>
      </c>
      <c r="L33" s="10">
        <f t="shared" si="7"/>
        <v>58936808</v>
      </c>
      <c r="M33" s="10">
        <f t="shared" si="5"/>
        <v>51667938</v>
      </c>
    </row>
    <row r="34" spans="1:13" ht="14.25">
      <c r="A34" s="13">
        <v>660029</v>
      </c>
      <c r="B34" s="13" t="s">
        <v>3426</v>
      </c>
      <c r="C34" s="6" t="s">
        <v>3427</v>
      </c>
      <c r="D34" s="6" t="s">
        <v>0</v>
      </c>
      <c r="E34" s="18">
        <v>11479000</v>
      </c>
      <c r="F34" s="11">
        <f>VLOOKUP(E34,关卡难度线!B:D,2,1)</f>
        <v>7</v>
      </c>
      <c r="G34" s="11">
        <f>VLOOKUP(E34,关卡难度线!B:D,3,1)</f>
        <v>82</v>
      </c>
      <c r="H34" s="3">
        <f t="shared" si="0"/>
        <v>1799843</v>
      </c>
      <c r="I34" s="3">
        <f t="shared" si="1"/>
        <v>1439874</v>
      </c>
      <c r="J34" s="3">
        <f t="shared" si="2"/>
        <v>1199895</v>
      </c>
      <c r="K34" s="10">
        <f t="shared" si="6"/>
        <v>78743133</v>
      </c>
      <c r="L34" s="10">
        <f t="shared" si="7"/>
        <v>62994491</v>
      </c>
      <c r="M34" s="10">
        <f t="shared" si="5"/>
        <v>55225170</v>
      </c>
    </row>
    <row r="35" spans="1:13" ht="14.25">
      <c r="A35" s="13">
        <v>660030</v>
      </c>
      <c r="B35" s="13" t="s">
        <v>3428</v>
      </c>
      <c r="C35" s="6" t="s">
        <v>3429</v>
      </c>
      <c r="D35" s="6" t="s">
        <v>0</v>
      </c>
      <c r="E35" s="18">
        <v>8521400</v>
      </c>
      <c r="F35" s="11">
        <f>VLOOKUP(E35,关卡难度线!B:D,2,1)</f>
        <v>7</v>
      </c>
      <c r="G35" s="11">
        <f>VLOOKUP(E35,关卡难度线!B:D,3,1)</f>
        <v>80</v>
      </c>
      <c r="H35" s="3">
        <f t="shared" si="0"/>
        <v>1369510</v>
      </c>
      <c r="I35" s="3">
        <f t="shared" si="1"/>
        <v>1095608</v>
      </c>
      <c r="J35" s="3">
        <f t="shared" si="2"/>
        <v>913007</v>
      </c>
      <c r="K35" s="10">
        <f t="shared" si="6"/>
        <v>59916066</v>
      </c>
      <c r="L35" s="10">
        <f t="shared" si="7"/>
        <v>47932850</v>
      </c>
      <c r="M35" s="10">
        <f t="shared" si="5"/>
        <v>42021147</v>
      </c>
    </row>
    <row r="36" spans="1:13" ht="14.25">
      <c r="A36" s="13">
        <v>660031</v>
      </c>
      <c r="B36" s="13" t="s">
        <v>3430</v>
      </c>
      <c r="C36" s="6" t="s">
        <v>3431</v>
      </c>
      <c r="D36" s="6" t="s">
        <v>0</v>
      </c>
      <c r="E36" s="18">
        <v>9260800</v>
      </c>
      <c r="F36" s="11">
        <f>VLOOKUP(E36,关卡难度线!B:D,2,1)</f>
        <v>7</v>
      </c>
      <c r="G36" s="11">
        <f>VLOOKUP(E36,关卡难度线!B:D,3,1)</f>
        <v>80</v>
      </c>
      <c r="H36" s="3">
        <f t="shared" si="0"/>
        <v>1488342</v>
      </c>
      <c r="I36" s="3">
        <f t="shared" si="1"/>
        <v>1190674</v>
      </c>
      <c r="J36" s="3">
        <f t="shared" si="2"/>
        <v>992228</v>
      </c>
      <c r="K36" s="10">
        <f t="shared" si="6"/>
        <v>65114966</v>
      </c>
      <c r="L36" s="10">
        <f t="shared" si="7"/>
        <v>52091991</v>
      </c>
      <c r="M36" s="10">
        <f t="shared" si="5"/>
        <v>45667293</v>
      </c>
    </row>
    <row r="37" spans="1:13" ht="14.25">
      <c r="A37" s="13">
        <v>660032</v>
      </c>
      <c r="B37" s="13" t="s">
        <v>3432</v>
      </c>
      <c r="C37" s="6" t="s">
        <v>3433</v>
      </c>
      <c r="D37" s="6" t="s">
        <v>0</v>
      </c>
      <c r="E37" s="18">
        <v>10000200</v>
      </c>
      <c r="F37" s="11">
        <f>VLOOKUP(E37,关卡难度线!B:D,2,1)</f>
        <v>7</v>
      </c>
      <c r="G37" s="11">
        <f>VLOOKUP(E37,关卡难度线!B:D,3,1)</f>
        <v>80</v>
      </c>
      <c r="H37" s="3">
        <f t="shared" si="0"/>
        <v>1607175</v>
      </c>
      <c r="I37" s="3">
        <f t="shared" si="1"/>
        <v>1285740</v>
      </c>
      <c r="J37" s="3">
        <f t="shared" si="2"/>
        <v>1071450</v>
      </c>
      <c r="K37" s="10">
        <f t="shared" si="6"/>
        <v>70313908</v>
      </c>
      <c r="L37" s="10">
        <f t="shared" si="7"/>
        <v>56251125</v>
      </c>
      <c r="M37" s="10">
        <f t="shared" si="5"/>
        <v>49313488</v>
      </c>
    </row>
    <row r="38" spans="1:13" ht="14.25">
      <c r="A38" s="13">
        <v>660033</v>
      </c>
      <c r="B38" s="13" t="s">
        <v>3434</v>
      </c>
      <c r="C38" s="6" t="s">
        <v>3435</v>
      </c>
      <c r="D38" s="6" t="s">
        <v>0</v>
      </c>
      <c r="E38" s="18">
        <v>10739600</v>
      </c>
      <c r="F38" s="11">
        <f>VLOOKUP(E38,关卡难度线!B:D,2,1)</f>
        <v>7</v>
      </c>
      <c r="G38" s="11">
        <f>VLOOKUP(E38,关卡难度线!B:D,3,1)</f>
        <v>82</v>
      </c>
      <c r="H38" s="3">
        <f t="shared" si="0"/>
        <v>1683909</v>
      </c>
      <c r="I38" s="3">
        <f t="shared" si="1"/>
        <v>1347127</v>
      </c>
      <c r="J38" s="3">
        <f t="shared" si="2"/>
        <v>1122606</v>
      </c>
      <c r="K38" s="10">
        <f t="shared" si="6"/>
        <v>73671017</v>
      </c>
      <c r="L38" s="10">
        <f t="shared" si="7"/>
        <v>58936808</v>
      </c>
      <c r="M38" s="10">
        <f t="shared" si="5"/>
        <v>51667938</v>
      </c>
    </row>
    <row r="39" spans="1:13" ht="14.25">
      <c r="A39" s="13">
        <v>660034</v>
      </c>
      <c r="B39" s="13" t="s">
        <v>3436</v>
      </c>
      <c r="C39" s="6" t="s">
        <v>3437</v>
      </c>
      <c r="D39" s="6" t="s">
        <v>0</v>
      </c>
      <c r="E39" s="18">
        <v>11479000</v>
      </c>
      <c r="F39" s="11">
        <f>VLOOKUP(E39,关卡难度线!B:D,2,1)</f>
        <v>7</v>
      </c>
      <c r="G39" s="11">
        <f>VLOOKUP(E39,关卡难度线!B:D,3,1)</f>
        <v>82</v>
      </c>
      <c r="H39" s="3">
        <f t="shared" si="0"/>
        <v>1799843</v>
      </c>
      <c r="I39" s="3">
        <f t="shared" si="1"/>
        <v>1439874</v>
      </c>
      <c r="J39" s="3">
        <f t="shared" si="2"/>
        <v>1199895</v>
      </c>
      <c r="K39" s="10">
        <f t="shared" si="6"/>
        <v>78743133</v>
      </c>
      <c r="L39" s="10">
        <f t="shared" si="7"/>
        <v>62994491</v>
      </c>
      <c r="M39" s="10">
        <f t="shared" si="5"/>
        <v>55225170</v>
      </c>
    </row>
    <row r="40" spans="1:13" ht="14.25">
      <c r="A40" s="13">
        <v>660035</v>
      </c>
      <c r="B40" s="13" t="s">
        <v>3438</v>
      </c>
      <c r="C40" s="6" t="s">
        <v>3439</v>
      </c>
      <c r="D40" s="6" t="s">
        <v>0</v>
      </c>
      <c r="E40" s="18">
        <v>12218400</v>
      </c>
      <c r="F40" s="11">
        <f>VLOOKUP(E40,关卡难度线!B:D,2,1)</f>
        <v>7</v>
      </c>
      <c r="G40" s="11">
        <f>VLOOKUP(E40,关卡难度线!B:D,3,1)</f>
        <v>82</v>
      </c>
      <c r="H40" s="3">
        <f t="shared" si="0"/>
        <v>1915777</v>
      </c>
      <c r="I40" s="3">
        <f t="shared" si="1"/>
        <v>1532621</v>
      </c>
      <c r="J40" s="3">
        <f t="shared" si="2"/>
        <v>1277184</v>
      </c>
      <c r="K40" s="10">
        <f t="shared" si="6"/>
        <v>83815242</v>
      </c>
      <c r="L40" s="10">
        <f t="shared" si="7"/>
        <v>67052167</v>
      </c>
      <c r="M40" s="10">
        <f t="shared" si="5"/>
        <v>58782395</v>
      </c>
    </row>
    <row r="41" spans="1:13" ht="14.25">
      <c r="A41" s="13">
        <v>660036</v>
      </c>
      <c r="B41" s="13" t="s">
        <v>3440</v>
      </c>
      <c r="C41" s="6" t="s">
        <v>3441</v>
      </c>
      <c r="D41" s="6" t="s">
        <v>0</v>
      </c>
      <c r="E41" s="18">
        <v>12957800</v>
      </c>
      <c r="F41" s="11">
        <f>VLOOKUP(E41,关卡难度线!B:D,2,1)</f>
        <v>7</v>
      </c>
      <c r="G41" s="11">
        <f>VLOOKUP(E41,关卡难度线!B:D,3,1)</f>
        <v>84</v>
      </c>
      <c r="H41" s="3">
        <f t="shared" si="0"/>
        <v>1983336</v>
      </c>
      <c r="I41" s="3">
        <f t="shared" si="1"/>
        <v>1586669</v>
      </c>
      <c r="J41" s="3">
        <f t="shared" si="2"/>
        <v>1322224</v>
      </c>
      <c r="K41" s="10">
        <f t="shared" si="6"/>
        <v>86770950</v>
      </c>
      <c r="L41" s="10">
        <f t="shared" si="7"/>
        <v>69416767</v>
      </c>
      <c r="M41" s="10">
        <f t="shared" si="5"/>
        <v>60855361</v>
      </c>
    </row>
    <row r="42" spans="1:13" ht="14.25">
      <c r="A42" s="13">
        <v>660037</v>
      </c>
      <c r="B42" s="13" t="s">
        <v>3442</v>
      </c>
      <c r="C42" s="6" t="s">
        <v>3443</v>
      </c>
      <c r="D42" s="6" t="s">
        <v>0</v>
      </c>
      <c r="E42" s="18">
        <v>13697200</v>
      </c>
      <c r="F42" s="11">
        <f>VLOOKUP(E42,关卡难度线!B:D,2,1)</f>
        <v>7</v>
      </c>
      <c r="G42" s="11">
        <f>VLOOKUP(E42,关卡难度线!B:D,3,1)</f>
        <v>84</v>
      </c>
      <c r="H42" s="3">
        <f t="shared" si="0"/>
        <v>2096510</v>
      </c>
      <c r="I42" s="3">
        <f t="shared" si="1"/>
        <v>1677208</v>
      </c>
      <c r="J42" s="3">
        <f t="shared" si="2"/>
        <v>1397673</v>
      </c>
      <c r="K42" s="10">
        <f t="shared" si="6"/>
        <v>91722316</v>
      </c>
      <c r="L42" s="10">
        <f t="shared" si="7"/>
        <v>73377850</v>
      </c>
      <c r="M42" s="10">
        <f t="shared" si="5"/>
        <v>64327900</v>
      </c>
    </row>
    <row r="43" spans="1:13" ht="14.25">
      <c r="A43" s="13">
        <v>660038</v>
      </c>
      <c r="B43" s="13" t="s">
        <v>3444</v>
      </c>
      <c r="C43" s="6" t="s">
        <v>3445</v>
      </c>
      <c r="D43" s="6" t="s">
        <v>0</v>
      </c>
      <c r="E43" s="18">
        <v>14436600</v>
      </c>
      <c r="F43" s="11">
        <f>VLOOKUP(E43,关卡难度线!B:D,2,1)</f>
        <v>7</v>
      </c>
      <c r="G43" s="11">
        <f>VLOOKUP(E43,关卡难度线!B:D,3,1)</f>
        <v>84</v>
      </c>
      <c r="H43" s="3">
        <f t="shared" si="0"/>
        <v>2209683</v>
      </c>
      <c r="I43" s="3">
        <f t="shared" si="1"/>
        <v>1767746</v>
      </c>
      <c r="J43" s="3">
        <f t="shared" si="2"/>
        <v>1473122</v>
      </c>
      <c r="K43" s="10">
        <f t="shared" si="6"/>
        <v>96673633</v>
      </c>
      <c r="L43" s="10">
        <f t="shared" si="7"/>
        <v>77338891</v>
      </c>
      <c r="M43" s="10">
        <f t="shared" si="5"/>
        <v>67800439</v>
      </c>
    </row>
    <row r="44" spans="1:13" ht="14.25">
      <c r="A44" s="13">
        <v>660039</v>
      </c>
      <c r="B44" s="13" t="s">
        <v>3446</v>
      </c>
      <c r="C44" s="6" t="s">
        <v>3447</v>
      </c>
      <c r="D44" s="6" t="s">
        <v>0</v>
      </c>
      <c r="E44" s="18">
        <v>15176000</v>
      </c>
      <c r="F44" s="11">
        <f>VLOOKUP(E44,关卡难度线!B:D,2,1)</f>
        <v>7</v>
      </c>
      <c r="G44" s="11">
        <f>VLOOKUP(E44,关卡难度线!B:D,3,1)</f>
        <v>86</v>
      </c>
      <c r="H44" s="3">
        <f t="shared" si="0"/>
        <v>2268837</v>
      </c>
      <c r="I44" s="3">
        <f t="shared" si="1"/>
        <v>1815069</v>
      </c>
      <c r="J44" s="3">
        <f t="shared" si="2"/>
        <v>1512558</v>
      </c>
      <c r="K44" s="10">
        <f t="shared" si="6"/>
        <v>99261617</v>
      </c>
      <c r="L44" s="10">
        <f t="shared" si="7"/>
        <v>79409267</v>
      </c>
      <c r="M44" s="10">
        <f t="shared" si="5"/>
        <v>69615483</v>
      </c>
    </row>
    <row r="45" spans="1:13" ht="14.25">
      <c r="A45" s="13">
        <v>660040</v>
      </c>
      <c r="B45" s="13" t="s">
        <v>3448</v>
      </c>
      <c r="C45" s="6" t="s">
        <v>3449</v>
      </c>
      <c r="D45" s="6" t="s">
        <v>0</v>
      </c>
      <c r="E45" s="18">
        <v>12218400</v>
      </c>
      <c r="F45" s="11">
        <f>VLOOKUP(E45,关卡难度线!B:D,2,1)</f>
        <v>7</v>
      </c>
      <c r="G45" s="11">
        <f>VLOOKUP(E45,关卡难度线!B:D,3,1)</f>
        <v>82</v>
      </c>
      <c r="H45" s="3">
        <f t="shared" si="0"/>
        <v>1915777</v>
      </c>
      <c r="I45" s="3">
        <f t="shared" si="1"/>
        <v>1532621</v>
      </c>
      <c r="J45" s="3">
        <f t="shared" si="2"/>
        <v>1277184</v>
      </c>
      <c r="K45" s="10">
        <f t="shared" si="6"/>
        <v>83815242</v>
      </c>
      <c r="L45" s="10">
        <f t="shared" si="7"/>
        <v>67052167</v>
      </c>
      <c r="M45" s="10">
        <f t="shared" si="5"/>
        <v>58782395</v>
      </c>
    </row>
    <row r="46" spans="1:13" ht="14.25">
      <c r="A46" s="13">
        <v>660041</v>
      </c>
      <c r="B46" s="13" t="s">
        <v>3450</v>
      </c>
      <c r="C46" s="6" t="s">
        <v>3451</v>
      </c>
      <c r="D46" s="6" t="s">
        <v>0</v>
      </c>
      <c r="E46" s="18">
        <v>12957800</v>
      </c>
      <c r="F46" s="11">
        <f>VLOOKUP(E46,关卡难度线!B:D,2,1)</f>
        <v>7</v>
      </c>
      <c r="G46" s="11">
        <f>VLOOKUP(E46,关卡难度线!B:D,3,1)</f>
        <v>84</v>
      </c>
      <c r="H46" s="3">
        <f t="shared" si="0"/>
        <v>1983336</v>
      </c>
      <c r="I46" s="3">
        <f t="shared" si="1"/>
        <v>1586669</v>
      </c>
      <c r="J46" s="3">
        <f t="shared" si="2"/>
        <v>1322224</v>
      </c>
      <c r="K46" s="10">
        <f t="shared" si="6"/>
        <v>86770950</v>
      </c>
      <c r="L46" s="10">
        <f t="shared" si="7"/>
        <v>69416767</v>
      </c>
      <c r="M46" s="10">
        <f t="shared" si="5"/>
        <v>60855361</v>
      </c>
    </row>
    <row r="47" spans="1:13" ht="14.25">
      <c r="A47" s="13">
        <v>660042</v>
      </c>
      <c r="B47" s="13" t="s">
        <v>3452</v>
      </c>
      <c r="C47" s="6" t="s">
        <v>3453</v>
      </c>
      <c r="D47" s="6" t="s">
        <v>0</v>
      </c>
      <c r="E47" s="18">
        <v>13697200</v>
      </c>
      <c r="F47" s="11">
        <f>VLOOKUP(E47,关卡难度线!B:D,2,1)</f>
        <v>7</v>
      </c>
      <c r="G47" s="11">
        <f>VLOOKUP(E47,关卡难度线!B:D,3,1)</f>
        <v>84</v>
      </c>
      <c r="H47" s="3">
        <f t="shared" si="0"/>
        <v>2096510</v>
      </c>
      <c r="I47" s="3">
        <f t="shared" si="1"/>
        <v>1677208</v>
      </c>
      <c r="J47" s="3">
        <f t="shared" si="2"/>
        <v>1397673</v>
      </c>
      <c r="K47" s="10">
        <f t="shared" si="6"/>
        <v>91722316</v>
      </c>
      <c r="L47" s="10">
        <f t="shared" si="7"/>
        <v>73377850</v>
      </c>
      <c r="M47" s="10">
        <f t="shared" si="5"/>
        <v>64327900</v>
      </c>
    </row>
    <row r="48" spans="1:13" ht="14.25">
      <c r="A48" s="13">
        <v>660043</v>
      </c>
      <c r="B48" s="13" t="s">
        <v>3454</v>
      </c>
      <c r="C48" s="6" t="s">
        <v>3455</v>
      </c>
      <c r="D48" s="6" t="s">
        <v>0</v>
      </c>
      <c r="E48" s="18">
        <v>14436600</v>
      </c>
      <c r="F48" s="11">
        <f>VLOOKUP(E48,关卡难度线!B:D,2,1)</f>
        <v>7</v>
      </c>
      <c r="G48" s="11">
        <f>VLOOKUP(E48,关卡难度线!B:D,3,1)</f>
        <v>84</v>
      </c>
      <c r="H48" s="3">
        <f t="shared" si="0"/>
        <v>2209683</v>
      </c>
      <c r="I48" s="3">
        <f t="shared" si="1"/>
        <v>1767746</v>
      </c>
      <c r="J48" s="3">
        <f t="shared" si="2"/>
        <v>1473122</v>
      </c>
      <c r="K48" s="10">
        <f t="shared" si="6"/>
        <v>96673633</v>
      </c>
      <c r="L48" s="10">
        <f t="shared" si="7"/>
        <v>77338891</v>
      </c>
      <c r="M48" s="10">
        <f t="shared" si="5"/>
        <v>67800439</v>
      </c>
    </row>
    <row r="49" spans="1:13" ht="14.25">
      <c r="A49" s="13">
        <v>660044</v>
      </c>
      <c r="B49" s="13" t="s">
        <v>3456</v>
      </c>
      <c r="C49" s="6" t="s">
        <v>3457</v>
      </c>
      <c r="D49" s="6" t="s">
        <v>0</v>
      </c>
      <c r="E49" s="18">
        <v>15176000</v>
      </c>
      <c r="F49" s="11">
        <f>VLOOKUP(E49,关卡难度线!B:D,2,1)</f>
        <v>7</v>
      </c>
      <c r="G49" s="11">
        <f>VLOOKUP(E49,关卡难度线!B:D,3,1)</f>
        <v>86</v>
      </c>
      <c r="H49" s="3">
        <f t="shared" si="0"/>
        <v>2268837</v>
      </c>
      <c r="I49" s="3">
        <f t="shared" si="1"/>
        <v>1815069</v>
      </c>
      <c r="J49" s="3">
        <f t="shared" si="2"/>
        <v>1512558</v>
      </c>
      <c r="K49" s="10">
        <f t="shared" si="6"/>
        <v>99261617</v>
      </c>
      <c r="L49" s="10">
        <f t="shared" si="7"/>
        <v>79409267</v>
      </c>
      <c r="M49" s="10">
        <f t="shared" si="5"/>
        <v>69615483</v>
      </c>
    </row>
    <row r="50" spans="1:13" ht="14.25">
      <c r="A50" s="13">
        <v>660045</v>
      </c>
      <c r="B50" s="13" t="s">
        <v>3458</v>
      </c>
      <c r="C50" s="6" t="s">
        <v>3459</v>
      </c>
      <c r="D50" s="6" t="s">
        <v>0</v>
      </c>
      <c r="E50" s="18">
        <v>15915400</v>
      </c>
      <c r="F50" s="11">
        <f>VLOOKUP(E50,关卡难度线!B:D,2,1)</f>
        <v>7</v>
      </c>
      <c r="G50" s="11">
        <f>VLOOKUP(E50,关卡难度线!B:D,3,1)</f>
        <v>86</v>
      </c>
      <c r="H50" s="3">
        <f t="shared" si="0"/>
        <v>2379378</v>
      </c>
      <c r="I50" s="3">
        <f t="shared" si="1"/>
        <v>1903502</v>
      </c>
      <c r="J50" s="3">
        <f t="shared" si="2"/>
        <v>1586252</v>
      </c>
      <c r="K50" s="10">
        <f t="shared" si="6"/>
        <v>104097791</v>
      </c>
      <c r="L50" s="10">
        <f t="shared" si="7"/>
        <v>83278216</v>
      </c>
      <c r="M50" s="10">
        <f t="shared" si="5"/>
        <v>73007249</v>
      </c>
    </row>
    <row r="51" spans="1:13" ht="14.25">
      <c r="A51" s="13">
        <v>660046</v>
      </c>
      <c r="B51" s="13" t="s">
        <v>3460</v>
      </c>
      <c r="C51" s="6" t="s">
        <v>3461</v>
      </c>
      <c r="D51" s="6" t="s">
        <v>0</v>
      </c>
      <c r="E51" s="18">
        <v>16654800</v>
      </c>
      <c r="F51" s="11">
        <f>VLOOKUP(E51,关卡难度线!B:D,2,1)</f>
        <v>7</v>
      </c>
      <c r="G51" s="11">
        <f>VLOOKUP(E51,关卡难度线!B:D,3,1)</f>
        <v>86</v>
      </c>
      <c r="H51" s="3">
        <f t="shared" si="0"/>
        <v>2489920</v>
      </c>
      <c r="I51" s="3">
        <f t="shared" si="1"/>
        <v>1991936</v>
      </c>
      <c r="J51" s="3">
        <f t="shared" si="2"/>
        <v>1659946</v>
      </c>
      <c r="K51" s="10">
        <f t="shared" si="6"/>
        <v>108934000</v>
      </c>
      <c r="L51" s="10">
        <f t="shared" si="7"/>
        <v>87147200</v>
      </c>
      <c r="M51" s="10">
        <f t="shared" si="5"/>
        <v>76399015</v>
      </c>
    </row>
    <row r="52" spans="1:13" ht="14.25">
      <c r="A52" s="13">
        <v>660047</v>
      </c>
      <c r="B52" s="13" t="s">
        <v>3462</v>
      </c>
      <c r="C52" s="6" t="s">
        <v>3463</v>
      </c>
      <c r="D52" s="6" t="s">
        <v>0</v>
      </c>
      <c r="E52" s="18">
        <v>17394200</v>
      </c>
      <c r="F52" s="11">
        <f>VLOOKUP(E52,关卡难度线!B:D,2,1)</f>
        <v>7</v>
      </c>
      <c r="G52" s="11">
        <f>VLOOKUP(E52,关卡难度线!B:D,3,1)</f>
        <v>86</v>
      </c>
      <c r="H52" s="3">
        <f t="shared" si="0"/>
        <v>2600461</v>
      </c>
      <c r="I52" s="3">
        <f t="shared" si="1"/>
        <v>2080369</v>
      </c>
      <c r="J52" s="3">
        <f t="shared" si="2"/>
        <v>1733641</v>
      </c>
      <c r="K52" s="10">
        <f t="shared" si="6"/>
        <v>113770167</v>
      </c>
      <c r="L52" s="10">
        <f t="shared" si="7"/>
        <v>91016142</v>
      </c>
      <c r="M52" s="10">
        <f t="shared" si="5"/>
        <v>79790830</v>
      </c>
    </row>
    <row r="53" spans="1:13" ht="14.25">
      <c r="A53" s="13">
        <v>660048</v>
      </c>
      <c r="B53" s="13" t="s">
        <v>3464</v>
      </c>
      <c r="C53" s="6" t="s">
        <v>3465</v>
      </c>
      <c r="D53" s="6" t="s">
        <v>0</v>
      </c>
      <c r="E53" s="18">
        <v>18133600</v>
      </c>
      <c r="F53" s="11">
        <f>VLOOKUP(E53,关卡难度线!B:D,2,1)</f>
        <v>7</v>
      </c>
      <c r="G53" s="11">
        <f>VLOOKUP(E53,关卡难度线!B:D,3,1)</f>
        <v>88</v>
      </c>
      <c r="H53" s="3">
        <f t="shared" si="0"/>
        <v>2649389</v>
      </c>
      <c r="I53" s="3">
        <f t="shared" si="1"/>
        <v>2119511</v>
      </c>
      <c r="J53" s="3">
        <f t="shared" si="2"/>
        <v>1766259</v>
      </c>
      <c r="K53" s="10">
        <f t="shared" si="6"/>
        <v>115910767</v>
      </c>
      <c r="L53" s="10">
        <f t="shared" si="7"/>
        <v>92728608</v>
      </c>
      <c r="M53" s="10">
        <f t="shared" si="5"/>
        <v>81292071</v>
      </c>
    </row>
    <row r="54" spans="1:13" ht="14.25">
      <c r="A54" s="13">
        <v>660049</v>
      </c>
      <c r="B54" s="13" t="s">
        <v>3466</v>
      </c>
      <c r="C54" s="6" t="s">
        <v>3467</v>
      </c>
      <c r="D54" s="6" t="s">
        <v>0</v>
      </c>
      <c r="E54" s="18">
        <v>18873000</v>
      </c>
      <c r="F54" s="11">
        <f>VLOOKUP(E54,关卡难度线!B:D,2,1)</f>
        <v>7</v>
      </c>
      <c r="G54" s="11">
        <f>VLOOKUP(E54,关卡难度线!B:D,3,1)</f>
        <v>88</v>
      </c>
      <c r="H54" s="3">
        <f t="shared" si="0"/>
        <v>2757418</v>
      </c>
      <c r="I54" s="3">
        <f t="shared" si="1"/>
        <v>2205935</v>
      </c>
      <c r="J54" s="3">
        <f t="shared" si="2"/>
        <v>1838279</v>
      </c>
      <c r="K54" s="10">
        <f t="shared" si="6"/>
        <v>120637041</v>
      </c>
      <c r="L54" s="10">
        <f t="shared" si="7"/>
        <v>96509658</v>
      </c>
      <c r="M54" s="10">
        <f t="shared" si="5"/>
        <v>84606788</v>
      </c>
    </row>
    <row r="55" spans="1:13" ht="14.25">
      <c r="A55" s="13">
        <v>660050</v>
      </c>
      <c r="B55" s="13" t="s">
        <v>3468</v>
      </c>
      <c r="C55" s="6" t="s">
        <v>3469</v>
      </c>
      <c r="D55" s="6" t="s">
        <v>0</v>
      </c>
      <c r="E55" s="18">
        <v>15915400</v>
      </c>
      <c r="F55" s="11">
        <f>VLOOKUP(E55,关卡难度线!B:D,2,1)</f>
        <v>7</v>
      </c>
      <c r="G55" s="11">
        <f>VLOOKUP(E55,关卡难度线!B:D,3,1)</f>
        <v>86</v>
      </c>
      <c r="H55" s="3">
        <f t="shared" si="0"/>
        <v>2379378</v>
      </c>
      <c r="I55" s="3">
        <f t="shared" si="1"/>
        <v>1903502</v>
      </c>
      <c r="J55" s="3">
        <f t="shared" si="2"/>
        <v>1586252</v>
      </c>
      <c r="K55" s="10">
        <f t="shared" si="6"/>
        <v>104097791</v>
      </c>
      <c r="L55" s="10">
        <f t="shared" si="7"/>
        <v>83278216</v>
      </c>
      <c r="M55" s="10">
        <f t="shared" si="5"/>
        <v>73007249</v>
      </c>
    </row>
    <row r="56" spans="1:13" ht="14.25">
      <c r="A56" s="13">
        <v>660051</v>
      </c>
      <c r="B56" s="13" t="s">
        <v>3470</v>
      </c>
      <c r="C56" s="6" t="s">
        <v>3471</v>
      </c>
      <c r="D56" s="6" t="s">
        <v>0</v>
      </c>
      <c r="E56" s="18">
        <v>16654800</v>
      </c>
      <c r="F56" s="11">
        <f>VLOOKUP(E56,关卡难度线!B:D,2,1)</f>
        <v>7</v>
      </c>
      <c r="G56" s="11">
        <f>VLOOKUP(E56,关卡难度线!B:D,3,1)</f>
        <v>86</v>
      </c>
      <c r="H56" s="3">
        <f t="shared" si="0"/>
        <v>2489920</v>
      </c>
      <c r="I56" s="3">
        <f t="shared" si="1"/>
        <v>1991936</v>
      </c>
      <c r="J56" s="3">
        <f t="shared" si="2"/>
        <v>1659946</v>
      </c>
      <c r="K56" s="10">
        <f t="shared" si="6"/>
        <v>108934000</v>
      </c>
      <c r="L56" s="10">
        <f t="shared" si="7"/>
        <v>87147200</v>
      </c>
      <c r="M56" s="10">
        <f t="shared" si="5"/>
        <v>76399015</v>
      </c>
    </row>
    <row r="57" spans="1:13" ht="14.25">
      <c r="A57" s="13">
        <v>660052</v>
      </c>
      <c r="B57" s="13" t="s">
        <v>3472</v>
      </c>
      <c r="C57" s="6" t="s">
        <v>3473</v>
      </c>
      <c r="D57" s="6" t="s">
        <v>0</v>
      </c>
      <c r="E57" s="18">
        <v>17394200</v>
      </c>
      <c r="F57" s="11">
        <f>VLOOKUP(E57,关卡难度线!B:D,2,1)</f>
        <v>7</v>
      </c>
      <c r="G57" s="11">
        <f>VLOOKUP(E57,关卡难度线!B:D,3,1)</f>
        <v>86</v>
      </c>
      <c r="H57" s="3">
        <f t="shared" si="0"/>
        <v>2600461</v>
      </c>
      <c r="I57" s="3">
        <f t="shared" si="1"/>
        <v>2080369</v>
      </c>
      <c r="J57" s="3">
        <f t="shared" si="2"/>
        <v>1733641</v>
      </c>
      <c r="K57" s="10">
        <f t="shared" si="6"/>
        <v>113770167</v>
      </c>
      <c r="L57" s="10">
        <f t="shared" si="7"/>
        <v>91016142</v>
      </c>
      <c r="M57" s="10">
        <f t="shared" si="5"/>
        <v>79790830</v>
      </c>
    </row>
    <row r="58" spans="1:13" ht="14.25">
      <c r="A58" s="13">
        <v>660053</v>
      </c>
      <c r="B58" s="13" t="s">
        <v>3474</v>
      </c>
      <c r="C58" s="6" t="s">
        <v>3475</v>
      </c>
      <c r="D58" s="6" t="s">
        <v>0</v>
      </c>
      <c r="E58" s="18">
        <v>18133600</v>
      </c>
      <c r="F58" s="11">
        <f>VLOOKUP(E58,关卡难度线!B:D,2,1)</f>
        <v>7</v>
      </c>
      <c r="G58" s="11">
        <f>VLOOKUP(E58,关卡难度线!B:D,3,1)</f>
        <v>88</v>
      </c>
      <c r="H58" s="3">
        <f t="shared" si="0"/>
        <v>2649389</v>
      </c>
      <c r="I58" s="3">
        <f t="shared" si="1"/>
        <v>2119511</v>
      </c>
      <c r="J58" s="3">
        <f t="shared" si="2"/>
        <v>1766259</v>
      </c>
      <c r="K58" s="10">
        <f t="shared" si="6"/>
        <v>115910767</v>
      </c>
      <c r="L58" s="10">
        <f t="shared" si="7"/>
        <v>92728608</v>
      </c>
      <c r="M58" s="10">
        <f t="shared" si="5"/>
        <v>81292071</v>
      </c>
    </row>
    <row r="59" spans="1:13" ht="14.25">
      <c r="A59" s="13">
        <v>660054</v>
      </c>
      <c r="B59" s="13" t="s">
        <v>3476</v>
      </c>
      <c r="C59" s="6" t="s">
        <v>3477</v>
      </c>
      <c r="D59" s="6" t="s">
        <v>0</v>
      </c>
      <c r="E59" s="18">
        <v>18873000</v>
      </c>
      <c r="F59" s="11">
        <f>VLOOKUP(E59,关卡难度线!B:D,2,1)</f>
        <v>7</v>
      </c>
      <c r="G59" s="11">
        <f>VLOOKUP(E59,关卡难度线!B:D,3,1)</f>
        <v>88</v>
      </c>
      <c r="H59" s="3">
        <f t="shared" si="0"/>
        <v>2757418</v>
      </c>
      <c r="I59" s="3">
        <f t="shared" si="1"/>
        <v>2205935</v>
      </c>
      <c r="J59" s="3">
        <f t="shared" si="2"/>
        <v>1838279</v>
      </c>
      <c r="K59" s="10">
        <f t="shared" si="6"/>
        <v>120637041</v>
      </c>
      <c r="L59" s="10">
        <f t="shared" si="7"/>
        <v>96509658</v>
      </c>
      <c r="M59" s="10">
        <f t="shared" si="5"/>
        <v>84606788</v>
      </c>
    </row>
    <row r="60" spans="1:13" ht="14.25">
      <c r="A60" s="13">
        <v>660055</v>
      </c>
      <c r="B60" s="13" t="s">
        <v>3478</v>
      </c>
      <c r="C60" s="6" t="s">
        <v>3479</v>
      </c>
      <c r="D60" s="6" t="s">
        <v>0</v>
      </c>
      <c r="E60" s="18">
        <v>19612400</v>
      </c>
      <c r="F60" s="11">
        <f>VLOOKUP(E60,关卡难度线!B:D,2,1)</f>
        <v>7</v>
      </c>
      <c r="G60" s="11">
        <f>VLOOKUP(E60,关卡难度线!B:D,3,1)</f>
        <v>88</v>
      </c>
      <c r="H60" s="3">
        <f t="shared" si="0"/>
        <v>2865448</v>
      </c>
      <c r="I60" s="3">
        <f t="shared" si="1"/>
        <v>2292358</v>
      </c>
      <c r="J60" s="3">
        <f t="shared" si="2"/>
        <v>1910298</v>
      </c>
      <c r="K60" s="10">
        <f t="shared" si="6"/>
        <v>125363350</v>
      </c>
      <c r="L60" s="10">
        <f t="shared" si="7"/>
        <v>100290666</v>
      </c>
      <c r="M60" s="10">
        <f t="shared" si="5"/>
        <v>87921463</v>
      </c>
    </row>
    <row r="61" spans="1:13" ht="14.25">
      <c r="A61" s="13">
        <v>660056</v>
      </c>
      <c r="B61" s="13" t="s">
        <v>3480</v>
      </c>
      <c r="C61" s="6" t="s">
        <v>3481</v>
      </c>
      <c r="D61" s="6" t="s">
        <v>0</v>
      </c>
      <c r="E61" s="18">
        <v>20351800</v>
      </c>
      <c r="F61" s="11">
        <f>VLOOKUP(E61,关卡难度线!B:D,2,1)</f>
        <v>7</v>
      </c>
      <c r="G61" s="11">
        <f>VLOOKUP(E61,关卡难度线!B:D,3,1)</f>
        <v>88</v>
      </c>
      <c r="H61" s="3">
        <f t="shared" si="0"/>
        <v>2973477</v>
      </c>
      <c r="I61" s="3">
        <f t="shared" si="1"/>
        <v>2378781</v>
      </c>
      <c r="J61" s="3">
        <f t="shared" si="2"/>
        <v>1982318</v>
      </c>
      <c r="K61" s="10">
        <f t="shared" si="6"/>
        <v>130089617</v>
      </c>
      <c r="L61" s="10">
        <f t="shared" si="7"/>
        <v>104071667</v>
      </c>
      <c r="M61" s="10">
        <f t="shared" si="5"/>
        <v>91236187</v>
      </c>
    </row>
    <row r="62" spans="1:13" ht="14.25">
      <c r="A62" s="13">
        <v>660057</v>
      </c>
      <c r="B62" s="13" t="s">
        <v>3482</v>
      </c>
      <c r="C62" s="6" t="s">
        <v>3483</v>
      </c>
      <c r="D62" s="6" t="s">
        <v>0</v>
      </c>
      <c r="E62" s="18">
        <v>21091200</v>
      </c>
      <c r="F62" s="11">
        <f>VLOOKUP(E62,关卡难度线!B:D,2,1)</f>
        <v>7</v>
      </c>
      <c r="G62" s="11">
        <f>VLOOKUP(E62,关卡难度线!B:D,3,1)</f>
        <v>88</v>
      </c>
      <c r="H62" s="3">
        <f t="shared" si="0"/>
        <v>3081506</v>
      </c>
      <c r="I62" s="3">
        <f t="shared" si="1"/>
        <v>2465205</v>
      </c>
      <c r="J62" s="3">
        <f t="shared" si="2"/>
        <v>2054337</v>
      </c>
      <c r="K62" s="10">
        <f t="shared" si="6"/>
        <v>134815891</v>
      </c>
      <c r="L62" s="10">
        <f t="shared" si="7"/>
        <v>107852717</v>
      </c>
      <c r="M62" s="10">
        <f t="shared" si="5"/>
        <v>94550862</v>
      </c>
    </row>
    <row r="63" spans="1:13" ht="14.25">
      <c r="A63" s="13">
        <v>660058</v>
      </c>
      <c r="B63" s="13" t="s">
        <v>3484</v>
      </c>
      <c r="C63" s="6" t="s">
        <v>3485</v>
      </c>
      <c r="D63" s="6" t="s">
        <v>0</v>
      </c>
      <c r="E63" s="18">
        <v>21830600</v>
      </c>
      <c r="F63" s="11">
        <f>VLOOKUP(E63,关卡难度线!B:D,2,1)</f>
        <v>7</v>
      </c>
      <c r="G63" s="11">
        <f>VLOOKUP(E63,关卡难度线!B:D,3,1)</f>
        <v>90</v>
      </c>
      <c r="H63" s="3">
        <f t="shared" si="0"/>
        <v>3118657</v>
      </c>
      <c r="I63" s="3">
        <f t="shared" si="1"/>
        <v>2494925</v>
      </c>
      <c r="J63" s="3">
        <f t="shared" si="2"/>
        <v>2079104</v>
      </c>
      <c r="K63" s="10">
        <f t="shared" si="6"/>
        <v>136441242</v>
      </c>
      <c r="L63" s="10">
        <f t="shared" si="7"/>
        <v>109152967</v>
      </c>
      <c r="M63" s="10">
        <f t="shared" si="5"/>
        <v>95690763</v>
      </c>
    </row>
    <row r="64" spans="1:13">
      <c r="A64" s="13">
        <v>660059</v>
      </c>
      <c r="B64" s="13" t="s">
        <v>3486</v>
      </c>
      <c r="C64" s="6" t="s">
        <v>3487</v>
      </c>
      <c r="D64" s="6" t="s">
        <v>0</v>
      </c>
      <c r="E64" s="18">
        <v>22570000</v>
      </c>
    </row>
  </sheetData>
  <phoneticPr fontId="1" type="noConversion"/>
  <conditionalFormatting sqref="C15:C64">
    <cfRule type="cellIs" dxfId="11" priority="2" stopIfTrue="1" operator="notEqual">
      <formula>INDIRECT("Dummy_for_Comparison1!"&amp;ADDRESS(ROW(),COLUMN()))</formula>
    </cfRule>
  </conditionalFormatting>
  <conditionalFormatting sqref="D15:D64">
    <cfRule type="cellIs" dxfId="10" priority="1" stopIfTrue="1" operator="notEqual">
      <formula>INDIRECT("Dummy_for_Comparison1!"&amp;ADDRESS(ROW(),COLUMN()))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AG398"/>
  <sheetViews>
    <sheetView topLeftCell="A379" workbookViewId="0">
      <selection activeCell="F3" sqref="F3"/>
    </sheetView>
  </sheetViews>
  <sheetFormatPr defaultRowHeight="13.5"/>
  <cols>
    <col min="1" max="1" width="9" style="8"/>
    <col min="2" max="2" width="10.5" style="8" bestFit="1" customWidth="1"/>
    <col min="3" max="3" width="66.625" bestFit="1" customWidth="1"/>
    <col min="5" max="5" width="10.5" customWidth="1"/>
    <col min="9" max="11" width="14" bestFit="1" customWidth="1"/>
    <col min="12" max="14" width="9.875" bestFit="1" customWidth="1"/>
    <col min="29" max="29" width="9.5" bestFit="1" customWidth="1"/>
  </cols>
  <sheetData>
    <row r="2" spans="1:14" ht="15">
      <c r="G2" s="1" t="s">
        <v>1</v>
      </c>
      <c r="H2" s="1" t="s">
        <v>2</v>
      </c>
      <c r="I2" s="1" t="s">
        <v>18</v>
      </c>
      <c r="J2" s="1" t="s">
        <v>10</v>
      </c>
      <c r="K2" s="1" t="s">
        <v>11</v>
      </c>
      <c r="L2" s="1" t="s">
        <v>5</v>
      </c>
      <c r="M2" s="1" t="s">
        <v>16</v>
      </c>
      <c r="N2" s="1" t="s">
        <v>17</v>
      </c>
    </row>
    <row r="3" spans="1:14" ht="15">
      <c r="A3" s="7">
        <v>280000</v>
      </c>
      <c r="B3" s="8">
        <v>480000</v>
      </c>
      <c r="C3" s="6" t="s">
        <v>3488</v>
      </c>
      <c r="D3" t="s">
        <v>7</v>
      </c>
      <c r="E3" t="s">
        <v>0</v>
      </c>
      <c r="F3">
        <v>7300</v>
      </c>
      <c r="G3" s="1">
        <f>VLOOKUP(F3,关卡难度线!B:D,2,1)</f>
        <v>4</v>
      </c>
      <c r="H3" s="1">
        <f>VLOOKUP(F3,关卡难度线!B:D,3,1)</f>
        <v>55</v>
      </c>
      <c r="I3" s="1">
        <f>INT(F3/(4-1)/G3/(H3/2.7)*100/1.5)</f>
        <v>1990</v>
      </c>
      <c r="J3" s="1">
        <f>INT(F3/(7-2)/G3/(H3/2.7)*100/1.5)</f>
        <v>1194</v>
      </c>
      <c r="K3" s="1">
        <f>INT(F3/(10-3)/G3/(H3/2.7)*100/1.5)</f>
        <v>853</v>
      </c>
      <c r="L3" s="5">
        <f>ROUND(I3/4*5.5+I3*2.7+I3/4*10*1,0)*G3</f>
        <v>52336</v>
      </c>
      <c r="M3" s="5">
        <f>ROUND(J3/4*5.5+J3*2.7+J3/4*10*1,0)*G3</f>
        <v>31404</v>
      </c>
      <c r="N3" s="5">
        <f>ROUND(K3/4*5.5+K3*2.7+K3/4*10*1,0)*G3</f>
        <v>22432</v>
      </c>
    </row>
    <row r="4" spans="1:14" ht="15">
      <c r="A4" s="7">
        <v>280001</v>
      </c>
      <c r="B4" s="8">
        <v>480001</v>
      </c>
      <c r="C4" s="6" t="s">
        <v>3489</v>
      </c>
      <c r="D4" t="s">
        <v>7</v>
      </c>
      <c r="E4" t="s">
        <v>0</v>
      </c>
      <c r="F4">
        <v>9100</v>
      </c>
      <c r="G4" s="1">
        <f>VLOOKUP(F4,关卡难度线!B:D,2,1)</f>
        <v>4</v>
      </c>
      <c r="H4" s="1">
        <f>VLOOKUP(F4,关卡难度线!B:D,3,1)</f>
        <v>55</v>
      </c>
      <c r="I4" s="1">
        <f t="shared" ref="I4:I67" si="0">INT(F4/(4-1)/G4/(H4/2.7)*100/1.5)</f>
        <v>2481</v>
      </c>
      <c r="J4" s="1">
        <f t="shared" ref="J4:J67" si="1">INT(F4/(7-2)/G4/(H4/2.7)*100/1.5)</f>
        <v>1489</v>
      </c>
      <c r="K4" s="1">
        <f t="shared" ref="K4:K67" si="2">INT(F4/(10-3)/G4/(H4/2.7)*100/1.5)</f>
        <v>1063</v>
      </c>
      <c r="L4" s="5">
        <f t="shared" ref="L4:L67" si="3">ROUND(I4/4*5.5+I4*2.7+I4/4*10*1,0)*G4</f>
        <v>65252</v>
      </c>
      <c r="M4" s="5">
        <f t="shared" ref="M4:M67" si="4">ROUND(J4/4*5.5+J4*2.7+J4/4*10*1,0)*G4</f>
        <v>39160</v>
      </c>
      <c r="N4" s="5">
        <f t="shared" ref="N4:N67" si="5">ROUND(K4/4*5.5+K4*2.7+K4/4*10*1,0)*G4</f>
        <v>27956</v>
      </c>
    </row>
    <row r="5" spans="1:14" ht="15">
      <c r="A5" s="7">
        <v>280002</v>
      </c>
      <c r="B5" s="8">
        <v>480002</v>
      </c>
      <c r="C5" s="6" t="s">
        <v>3490</v>
      </c>
      <c r="D5" t="s">
        <v>7</v>
      </c>
      <c r="E5" s="6" t="s">
        <v>0</v>
      </c>
      <c r="F5">
        <v>11300</v>
      </c>
      <c r="G5" s="1">
        <f>VLOOKUP(F5,关卡难度线!B:D,2,1)</f>
        <v>4</v>
      </c>
      <c r="H5" s="1">
        <f>VLOOKUP(F5,关卡难度线!B:D,3,1)</f>
        <v>55</v>
      </c>
      <c r="I5" s="1">
        <f t="shared" si="0"/>
        <v>3081</v>
      </c>
      <c r="J5" s="1">
        <f t="shared" si="1"/>
        <v>1849</v>
      </c>
      <c r="K5" s="1">
        <f t="shared" si="2"/>
        <v>1320</v>
      </c>
      <c r="L5" s="5">
        <f t="shared" si="3"/>
        <v>81032</v>
      </c>
      <c r="M5" s="5">
        <f t="shared" si="4"/>
        <v>48628</v>
      </c>
      <c r="N5" s="5">
        <f t="shared" si="5"/>
        <v>34716</v>
      </c>
    </row>
    <row r="6" spans="1:14" ht="15">
      <c r="A6" s="7">
        <v>280003</v>
      </c>
      <c r="B6" s="8">
        <v>480003</v>
      </c>
      <c r="C6" s="6" t="s">
        <v>3491</v>
      </c>
      <c r="D6" t="s">
        <v>7</v>
      </c>
      <c r="E6" s="6" t="s">
        <v>0</v>
      </c>
      <c r="F6">
        <v>14200</v>
      </c>
      <c r="G6" s="1">
        <f>VLOOKUP(F6,关卡难度线!B:D,2,1)</f>
        <v>4</v>
      </c>
      <c r="H6" s="1">
        <f>VLOOKUP(F6,关卡难度线!B:D,3,1)</f>
        <v>55</v>
      </c>
      <c r="I6" s="1">
        <f t="shared" si="0"/>
        <v>3872</v>
      </c>
      <c r="J6" s="1">
        <f t="shared" si="1"/>
        <v>2323</v>
      </c>
      <c r="K6" s="1">
        <f t="shared" si="2"/>
        <v>1659</v>
      </c>
      <c r="L6" s="5">
        <f t="shared" si="3"/>
        <v>101832</v>
      </c>
      <c r="M6" s="5">
        <f t="shared" si="4"/>
        <v>61096</v>
      </c>
      <c r="N6" s="5">
        <f t="shared" si="5"/>
        <v>43632</v>
      </c>
    </row>
    <row r="7" spans="1:14" ht="15">
      <c r="A7" s="7">
        <v>280004</v>
      </c>
      <c r="B7" s="8">
        <v>480004</v>
      </c>
      <c r="C7" s="6" t="s">
        <v>3492</v>
      </c>
      <c r="D7" t="s">
        <v>7</v>
      </c>
      <c r="E7" s="6" t="s">
        <v>0</v>
      </c>
      <c r="F7">
        <v>15500</v>
      </c>
      <c r="G7" s="1">
        <f>VLOOKUP(F7,关卡难度线!B:D,2,1)</f>
        <v>4</v>
      </c>
      <c r="H7" s="1">
        <f>VLOOKUP(F7,关卡难度线!B:D,3,1)</f>
        <v>55</v>
      </c>
      <c r="I7" s="1">
        <f t="shared" si="0"/>
        <v>4227</v>
      </c>
      <c r="J7" s="1">
        <f t="shared" si="1"/>
        <v>2536</v>
      </c>
      <c r="K7" s="1">
        <f t="shared" si="2"/>
        <v>1811</v>
      </c>
      <c r="L7" s="5">
        <f t="shared" si="3"/>
        <v>111172</v>
      </c>
      <c r="M7" s="5">
        <f t="shared" si="4"/>
        <v>66696</v>
      </c>
      <c r="N7" s="5">
        <f t="shared" si="5"/>
        <v>47628</v>
      </c>
    </row>
    <row r="8" spans="1:14" ht="15">
      <c r="A8" s="7">
        <v>280005</v>
      </c>
      <c r="B8" s="8">
        <v>480005</v>
      </c>
      <c r="C8" s="6" t="s">
        <v>3493</v>
      </c>
      <c r="D8" t="s">
        <v>7</v>
      </c>
      <c r="E8" s="6" t="s">
        <v>0</v>
      </c>
      <c r="F8">
        <v>17700</v>
      </c>
      <c r="G8" s="1">
        <f>VLOOKUP(F8,关卡难度线!B:D,2,1)</f>
        <v>4</v>
      </c>
      <c r="H8" s="1">
        <f>VLOOKUP(F8,关卡难度线!B:D,3,1)</f>
        <v>55</v>
      </c>
      <c r="I8" s="1">
        <f t="shared" si="0"/>
        <v>4827</v>
      </c>
      <c r="J8" s="1">
        <f t="shared" si="1"/>
        <v>2896</v>
      </c>
      <c r="K8" s="1">
        <f t="shared" si="2"/>
        <v>2068</v>
      </c>
      <c r="L8" s="5">
        <f t="shared" si="3"/>
        <v>126952</v>
      </c>
      <c r="M8" s="5">
        <f t="shared" si="4"/>
        <v>76164</v>
      </c>
      <c r="N8" s="5">
        <f t="shared" si="5"/>
        <v>54388</v>
      </c>
    </row>
    <row r="9" spans="1:14" ht="15">
      <c r="A9" s="7">
        <v>280006</v>
      </c>
      <c r="B9" s="8">
        <v>480006</v>
      </c>
      <c r="C9" s="6" t="s">
        <v>3494</v>
      </c>
      <c r="D9" t="s">
        <v>7</v>
      </c>
      <c r="E9" s="6" t="s">
        <v>0</v>
      </c>
      <c r="F9">
        <v>27700</v>
      </c>
      <c r="G9" s="1">
        <f>VLOOKUP(F9,关卡难度线!B:D,2,1)</f>
        <v>4</v>
      </c>
      <c r="H9" s="1">
        <f>VLOOKUP(F9,关卡难度线!B:D,3,1)</f>
        <v>55</v>
      </c>
      <c r="I9" s="1">
        <f t="shared" si="0"/>
        <v>7554</v>
      </c>
      <c r="J9" s="1">
        <f t="shared" si="1"/>
        <v>4532</v>
      </c>
      <c r="K9" s="1">
        <f t="shared" si="2"/>
        <v>3237</v>
      </c>
      <c r="L9" s="5">
        <f t="shared" si="3"/>
        <v>198672</v>
      </c>
      <c r="M9" s="5">
        <f t="shared" si="4"/>
        <v>119192</v>
      </c>
      <c r="N9" s="5">
        <f t="shared" si="5"/>
        <v>85132</v>
      </c>
    </row>
    <row r="10" spans="1:14" ht="15">
      <c r="A10" s="7">
        <v>280007</v>
      </c>
      <c r="B10" s="8">
        <v>480007</v>
      </c>
      <c r="C10" s="6" t="s">
        <v>3495</v>
      </c>
      <c r="D10" t="s">
        <v>7</v>
      </c>
      <c r="E10" s="6" t="s">
        <v>0</v>
      </c>
      <c r="F10">
        <v>34600</v>
      </c>
      <c r="G10" s="1">
        <f>VLOOKUP(F10,关卡难度线!B:D,2,1)</f>
        <v>4</v>
      </c>
      <c r="H10" s="1">
        <f>VLOOKUP(F10,关卡难度线!B:D,3,1)</f>
        <v>55</v>
      </c>
      <c r="I10" s="1">
        <f t="shared" si="0"/>
        <v>9436</v>
      </c>
      <c r="J10" s="1">
        <f t="shared" si="1"/>
        <v>5661</v>
      </c>
      <c r="K10" s="1">
        <f t="shared" si="2"/>
        <v>4044</v>
      </c>
      <c r="L10" s="5">
        <f t="shared" si="3"/>
        <v>248168</v>
      </c>
      <c r="M10" s="5">
        <f t="shared" si="4"/>
        <v>148884</v>
      </c>
      <c r="N10" s="5">
        <f t="shared" si="5"/>
        <v>106356</v>
      </c>
    </row>
    <row r="11" spans="1:14" ht="15">
      <c r="A11" s="7">
        <v>280008</v>
      </c>
      <c r="B11" s="8">
        <v>480008</v>
      </c>
      <c r="C11" s="6" t="s">
        <v>3496</v>
      </c>
      <c r="D11" t="s">
        <v>7</v>
      </c>
      <c r="E11" s="6" t="s">
        <v>0</v>
      </c>
      <c r="F11">
        <v>51100</v>
      </c>
      <c r="G11" s="1">
        <f>VLOOKUP(F11,关卡难度线!B:D,2,1)</f>
        <v>4</v>
      </c>
      <c r="H11" s="1">
        <f>VLOOKUP(F11,关卡难度线!B:D,3,1)</f>
        <v>55</v>
      </c>
      <c r="I11" s="1">
        <f t="shared" si="0"/>
        <v>13936</v>
      </c>
      <c r="J11" s="1">
        <f t="shared" si="1"/>
        <v>8361</v>
      </c>
      <c r="K11" s="1">
        <f t="shared" si="2"/>
        <v>5972</v>
      </c>
      <c r="L11" s="5">
        <f t="shared" si="3"/>
        <v>366516</v>
      </c>
      <c r="M11" s="5">
        <f t="shared" si="4"/>
        <v>219896</v>
      </c>
      <c r="N11" s="5">
        <f t="shared" si="5"/>
        <v>157064</v>
      </c>
    </row>
    <row r="12" spans="1:14" ht="15">
      <c r="A12" s="7">
        <v>280009</v>
      </c>
      <c r="B12" s="8">
        <v>480009</v>
      </c>
      <c r="C12" s="6" t="s">
        <v>3497</v>
      </c>
      <c r="D12" t="s">
        <v>7</v>
      </c>
      <c r="E12" s="6" t="s">
        <v>0</v>
      </c>
      <c r="F12">
        <v>63900</v>
      </c>
      <c r="G12" s="1">
        <f>VLOOKUP(F12,关卡难度线!B:D,2,1)</f>
        <v>4</v>
      </c>
      <c r="H12" s="1">
        <f>VLOOKUP(F12,关卡难度线!B:D,3,1)</f>
        <v>55</v>
      </c>
      <c r="I12" s="1">
        <f t="shared" si="0"/>
        <v>17427</v>
      </c>
      <c r="J12" s="1">
        <f t="shared" si="1"/>
        <v>10456</v>
      </c>
      <c r="K12" s="1">
        <f t="shared" si="2"/>
        <v>7468</v>
      </c>
      <c r="L12" s="5">
        <f t="shared" si="3"/>
        <v>458332</v>
      </c>
      <c r="M12" s="5">
        <f t="shared" si="4"/>
        <v>274992</v>
      </c>
      <c r="N12" s="5">
        <f t="shared" si="5"/>
        <v>196408</v>
      </c>
    </row>
    <row r="13" spans="1:14" ht="15">
      <c r="A13" s="7">
        <v>280010</v>
      </c>
      <c r="B13" s="8">
        <v>480010</v>
      </c>
      <c r="C13" s="6" t="s">
        <v>3498</v>
      </c>
      <c r="D13" t="s">
        <v>7</v>
      </c>
      <c r="E13" s="6" t="s">
        <v>0</v>
      </c>
      <c r="F13">
        <v>79800</v>
      </c>
      <c r="G13" s="1">
        <f>VLOOKUP(F13,关卡难度线!B:D,2,1)</f>
        <v>4</v>
      </c>
      <c r="H13" s="1">
        <f>VLOOKUP(F13,关卡难度线!B:D,3,1)</f>
        <v>55</v>
      </c>
      <c r="I13" s="1">
        <f t="shared" si="0"/>
        <v>21763</v>
      </c>
      <c r="J13" s="1">
        <f t="shared" si="1"/>
        <v>13058</v>
      </c>
      <c r="K13" s="1">
        <f t="shared" si="2"/>
        <v>9327</v>
      </c>
      <c r="L13" s="5">
        <f t="shared" si="3"/>
        <v>572368</v>
      </c>
      <c r="M13" s="5">
        <f t="shared" si="4"/>
        <v>343424</v>
      </c>
      <c r="N13" s="5">
        <f t="shared" si="5"/>
        <v>245300</v>
      </c>
    </row>
    <row r="14" spans="1:14" ht="15">
      <c r="A14" s="7">
        <v>280011</v>
      </c>
      <c r="B14" s="8">
        <v>480011</v>
      </c>
      <c r="C14" s="6" t="s">
        <v>3499</v>
      </c>
      <c r="D14" t="s">
        <v>7</v>
      </c>
      <c r="E14" s="6" t="s">
        <v>0</v>
      </c>
      <c r="F14">
        <v>99800</v>
      </c>
      <c r="G14" s="1">
        <f>VLOOKUP(F14,关卡难度线!B:D,2,1)</f>
        <v>4</v>
      </c>
      <c r="H14" s="1">
        <f>VLOOKUP(F14,关卡难度线!B:D,3,1)</f>
        <v>55</v>
      </c>
      <c r="I14" s="1">
        <f t="shared" si="0"/>
        <v>27218</v>
      </c>
      <c r="J14" s="1">
        <f t="shared" si="1"/>
        <v>16330</v>
      </c>
      <c r="K14" s="1">
        <f t="shared" si="2"/>
        <v>11664</v>
      </c>
      <c r="L14" s="5">
        <f t="shared" si="3"/>
        <v>715832</v>
      </c>
      <c r="M14" s="5">
        <f t="shared" si="4"/>
        <v>429480</v>
      </c>
      <c r="N14" s="5">
        <f t="shared" si="5"/>
        <v>306764</v>
      </c>
    </row>
    <row r="15" spans="1:14" ht="15">
      <c r="A15" s="7">
        <v>280012</v>
      </c>
      <c r="B15" s="8">
        <v>480012</v>
      </c>
      <c r="C15" s="6" t="s">
        <v>3500</v>
      </c>
      <c r="D15" t="s">
        <v>7</v>
      </c>
      <c r="E15" s="6" t="s">
        <v>0</v>
      </c>
      <c r="F15">
        <v>110200</v>
      </c>
      <c r="G15" s="1">
        <f>VLOOKUP(F15,关卡难度线!B:D,2,1)</f>
        <v>4</v>
      </c>
      <c r="H15" s="1">
        <f>VLOOKUP(F15,关卡难度线!B:D,3,1)</f>
        <v>55</v>
      </c>
      <c r="I15" s="1">
        <f t="shared" si="0"/>
        <v>30054</v>
      </c>
      <c r="J15" s="1">
        <f t="shared" si="1"/>
        <v>18032</v>
      </c>
      <c r="K15" s="1">
        <f t="shared" si="2"/>
        <v>12880</v>
      </c>
      <c r="L15" s="5">
        <f t="shared" si="3"/>
        <v>790420</v>
      </c>
      <c r="M15" s="5">
        <f t="shared" si="4"/>
        <v>474240</v>
      </c>
      <c r="N15" s="5">
        <f t="shared" si="5"/>
        <v>338744</v>
      </c>
    </row>
    <row r="16" spans="1:14" ht="15">
      <c r="A16" s="7">
        <v>280013</v>
      </c>
      <c r="B16" s="8">
        <v>480013</v>
      </c>
      <c r="C16" s="6" t="s">
        <v>3501</v>
      </c>
      <c r="D16" t="s">
        <v>7</v>
      </c>
      <c r="E16" s="6" t="s">
        <v>0</v>
      </c>
      <c r="F16">
        <v>131700</v>
      </c>
      <c r="G16" s="1">
        <f>VLOOKUP(F16,关卡难度线!B:D,2,1)</f>
        <v>4</v>
      </c>
      <c r="H16" s="1">
        <f>VLOOKUP(F16,关卡难度线!B:D,3,1)</f>
        <v>55</v>
      </c>
      <c r="I16" s="1">
        <f t="shared" si="0"/>
        <v>35918</v>
      </c>
      <c r="J16" s="1">
        <f t="shared" si="1"/>
        <v>21550</v>
      </c>
      <c r="K16" s="1">
        <f t="shared" si="2"/>
        <v>15393</v>
      </c>
      <c r="L16" s="5">
        <f t="shared" si="3"/>
        <v>944644</v>
      </c>
      <c r="M16" s="5">
        <f t="shared" si="4"/>
        <v>566764</v>
      </c>
      <c r="N16" s="5">
        <f t="shared" si="5"/>
        <v>404836</v>
      </c>
    </row>
    <row r="17" spans="1:14" ht="15">
      <c r="A17" s="7">
        <v>280014</v>
      </c>
      <c r="B17" s="8">
        <v>480014</v>
      </c>
      <c r="C17" s="6" t="s">
        <v>3502</v>
      </c>
      <c r="D17" t="s">
        <v>7</v>
      </c>
      <c r="E17" s="6" t="s">
        <v>0</v>
      </c>
      <c r="F17">
        <v>154900</v>
      </c>
      <c r="G17" s="1">
        <f>VLOOKUP(F17,关卡难度线!B:D,2,1)</f>
        <v>4</v>
      </c>
      <c r="H17" s="1">
        <f>VLOOKUP(F17,关卡难度线!B:D,3,1)</f>
        <v>55</v>
      </c>
      <c r="I17" s="1">
        <f t="shared" si="0"/>
        <v>42245</v>
      </c>
      <c r="J17" s="1">
        <f t="shared" si="1"/>
        <v>25347</v>
      </c>
      <c r="K17" s="1">
        <f t="shared" si="2"/>
        <v>18105</v>
      </c>
      <c r="L17" s="5">
        <f t="shared" si="3"/>
        <v>1111044</v>
      </c>
      <c r="M17" s="5">
        <f t="shared" si="4"/>
        <v>666628</v>
      </c>
      <c r="N17" s="5">
        <f t="shared" si="5"/>
        <v>476160</v>
      </c>
    </row>
    <row r="18" spans="1:14" ht="15">
      <c r="A18" s="7">
        <v>280015</v>
      </c>
      <c r="B18" s="8">
        <v>480015</v>
      </c>
      <c r="C18" s="6" t="s">
        <v>3503</v>
      </c>
      <c r="D18" t="s">
        <v>7</v>
      </c>
      <c r="E18" s="6" t="s">
        <v>0</v>
      </c>
      <c r="F18">
        <v>180200</v>
      </c>
      <c r="G18" s="1">
        <f>VLOOKUP(F18,关卡难度线!B:D,2,1)</f>
        <v>4</v>
      </c>
      <c r="H18" s="1">
        <f>VLOOKUP(F18,关卡难度线!B:D,3,1)</f>
        <v>55</v>
      </c>
      <c r="I18" s="1">
        <f t="shared" si="0"/>
        <v>49145</v>
      </c>
      <c r="J18" s="1">
        <f t="shared" si="1"/>
        <v>29487</v>
      </c>
      <c r="K18" s="1">
        <f t="shared" si="2"/>
        <v>21062</v>
      </c>
      <c r="L18" s="5">
        <f t="shared" si="3"/>
        <v>1292512</v>
      </c>
      <c r="M18" s="5">
        <f t="shared" si="4"/>
        <v>775508</v>
      </c>
      <c r="N18" s="5">
        <f t="shared" si="5"/>
        <v>553932</v>
      </c>
    </row>
    <row r="19" spans="1:14" ht="15">
      <c r="A19" s="7">
        <v>280016</v>
      </c>
      <c r="B19" s="8">
        <v>480016</v>
      </c>
      <c r="C19" s="6" t="s">
        <v>3504</v>
      </c>
      <c r="D19" t="s">
        <v>7</v>
      </c>
      <c r="E19" s="6" t="s">
        <v>0</v>
      </c>
      <c r="F19">
        <v>207700</v>
      </c>
      <c r="G19" s="1">
        <f>VLOOKUP(F19,关卡难度线!B:D,2,1)</f>
        <v>4</v>
      </c>
      <c r="H19" s="1">
        <f>VLOOKUP(F19,关卡难度线!B:D,3,1)</f>
        <v>60</v>
      </c>
      <c r="I19" s="1">
        <f t="shared" si="0"/>
        <v>51925</v>
      </c>
      <c r="J19" s="1">
        <f t="shared" si="1"/>
        <v>31155</v>
      </c>
      <c r="K19" s="1">
        <f t="shared" si="2"/>
        <v>22253</v>
      </c>
      <c r="L19" s="5">
        <f t="shared" si="3"/>
        <v>1365628</v>
      </c>
      <c r="M19" s="5">
        <f t="shared" si="4"/>
        <v>819376</v>
      </c>
      <c r="N19" s="5">
        <f t="shared" si="5"/>
        <v>585252</v>
      </c>
    </row>
    <row r="20" spans="1:14" ht="15">
      <c r="A20" s="7">
        <v>280017</v>
      </c>
      <c r="B20" s="8">
        <v>480017</v>
      </c>
      <c r="C20" s="6" t="s">
        <v>3505</v>
      </c>
      <c r="D20" t="s">
        <v>7</v>
      </c>
      <c r="E20" s="6" t="s">
        <v>0</v>
      </c>
      <c r="F20">
        <v>243000</v>
      </c>
      <c r="G20" s="1">
        <f>VLOOKUP(F20,关卡难度线!B:D,2,1)</f>
        <v>4</v>
      </c>
      <c r="H20" s="1">
        <f>VLOOKUP(F20,关卡难度线!B:D,3,1)</f>
        <v>60</v>
      </c>
      <c r="I20" s="1">
        <f t="shared" si="0"/>
        <v>60750</v>
      </c>
      <c r="J20" s="1">
        <f t="shared" si="1"/>
        <v>36450</v>
      </c>
      <c r="K20" s="1">
        <f t="shared" si="2"/>
        <v>26035</v>
      </c>
      <c r="L20" s="5">
        <f t="shared" si="3"/>
        <v>1597724</v>
      </c>
      <c r="M20" s="5">
        <f t="shared" si="4"/>
        <v>958636</v>
      </c>
      <c r="N20" s="5">
        <f t="shared" si="5"/>
        <v>684720</v>
      </c>
    </row>
    <row r="21" spans="1:14" ht="15">
      <c r="A21" s="7">
        <v>280018</v>
      </c>
      <c r="B21" s="8">
        <v>480018</v>
      </c>
      <c r="C21" s="6" t="s">
        <v>3506</v>
      </c>
      <c r="D21" t="s">
        <v>7</v>
      </c>
      <c r="E21" s="6" t="s">
        <v>0</v>
      </c>
      <c r="F21">
        <v>265700</v>
      </c>
      <c r="G21" s="1">
        <f>VLOOKUP(F21,关卡难度线!B:D,2,1)</f>
        <v>4</v>
      </c>
      <c r="H21" s="1">
        <f>VLOOKUP(F21,关卡难度线!B:D,3,1)</f>
        <v>60</v>
      </c>
      <c r="I21" s="1">
        <f t="shared" si="0"/>
        <v>66425</v>
      </c>
      <c r="J21" s="1">
        <f t="shared" si="1"/>
        <v>39855</v>
      </c>
      <c r="K21" s="1">
        <f t="shared" si="2"/>
        <v>28467</v>
      </c>
      <c r="L21" s="5">
        <f t="shared" si="3"/>
        <v>1746976</v>
      </c>
      <c r="M21" s="5">
        <f t="shared" si="4"/>
        <v>1048188</v>
      </c>
      <c r="N21" s="5">
        <f t="shared" si="5"/>
        <v>748684</v>
      </c>
    </row>
    <row r="22" spans="1:14" ht="15">
      <c r="A22" s="7">
        <v>280019</v>
      </c>
      <c r="B22" s="8">
        <v>480019</v>
      </c>
      <c r="C22" s="6" t="s">
        <v>3507</v>
      </c>
      <c r="D22" t="s">
        <v>7</v>
      </c>
      <c r="E22" s="6" t="s">
        <v>0</v>
      </c>
      <c r="F22">
        <v>334600</v>
      </c>
      <c r="G22" s="1">
        <f>VLOOKUP(F22,关卡难度线!B:D,2,1)</f>
        <v>4</v>
      </c>
      <c r="H22" s="1">
        <f>VLOOKUP(F22,关卡难度线!B:D,3,1)</f>
        <v>60</v>
      </c>
      <c r="I22" s="1">
        <f t="shared" si="0"/>
        <v>83650</v>
      </c>
      <c r="J22" s="1">
        <f t="shared" si="1"/>
        <v>50190</v>
      </c>
      <c r="K22" s="1">
        <f t="shared" si="2"/>
        <v>35850</v>
      </c>
      <c r="L22" s="5">
        <f t="shared" si="3"/>
        <v>2199996</v>
      </c>
      <c r="M22" s="5">
        <f t="shared" si="4"/>
        <v>1319996</v>
      </c>
      <c r="N22" s="5">
        <f t="shared" si="5"/>
        <v>942856</v>
      </c>
    </row>
    <row r="23" spans="1:14" ht="15">
      <c r="A23" s="7">
        <v>280020</v>
      </c>
      <c r="B23" s="8">
        <v>480020</v>
      </c>
      <c r="C23" s="6" t="s">
        <v>3508</v>
      </c>
      <c r="D23" t="s">
        <v>7</v>
      </c>
      <c r="E23" s="6" t="s">
        <v>0</v>
      </c>
      <c r="F23">
        <v>405700</v>
      </c>
      <c r="G23" s="1">
        <f>VLOOKUP(F23,关卡难度线!B:D,2,1)</f>
        <v>4</v>
      </c>
      <c r="H23" s="1">
        <f>VLOOKUP(F23,关卡难度线!B:D,3,1)</f>
        <v>60</v>
      </c>
      <c r="I23" s="1">
        <f t="shared" si="0"/>
        <v>101425</v>
      </c>
      <c r="J23" s="1">
        <f t="shared" si="1"/>
        <v>60855</v>
      </c>
      <c r="K23" s="1">
        <f t="shared" si="2"/>
        <v>43467</v>
      </c>
      <c r="L23" s="5">
        <f t="shared" si="3"/>
        <v>2667476</v>
      </c>
      <c r="M23" s="5">
        <f t="shared" si="4"/>
        <v>1600488</v>
      </c>
      <c r="N23" s="5">
        <f t="shared" si="5"/>
        <v>1143184</v>
      </c>
    </row>
    <row r="24" spans="1:14" ht="15">
      <c r="A24" s="7">
        <v>280021</v>
      </c>
      <c r="B24" s="8">
        <v>480021</v>
      </c>
      <c r="C24" s="6" t="s">
        <v>3509</v>
      </c>
      <c r="D24" t="s">
        <v>7</v>
      </c>
      <c r="E24" s="6" t="s">
        <v>0</v>
      </c>
      <c r="F24">
        <v>479000</v>
      </c>
      <c r="G24" s="1">
        <f>VLOOKUP(F24,关卡难度线!B:D,2,1)</f>
        <v>5</v>
      </c>
      <c r="H24" s="1">
        <f>VLOOKUP(F24,关卡难度线!B:D,3,1)</f>
        <v>60</v>
      </c>
      <c r="I24" s="1">
        <f t="shared" si="0"/>
        <v>95800</v>
      </c>
      <c r="J24" s="1">
        <f t="shared" si="1"/>
        <v>57480</v>
      </c>
      <c r="K24" s="1">
        <f t="shared" si="2"/>
        <v>41057</v>
      </c>
      <c r="L24" s="5">
        <f t="shared" si="3"/>
        <v>3149425</v>
      </c>
      <c r="M24" s="5">
        <f t="shared" si="4"/>
        <v>1889655</v>
      </c>
      <c r="N24" s="5">
        <f t="shared" si="5"/>
        <v>1349750</v>
      </c>
    </row>
    <row r="25" spans="1:14" ht="15">
      <c r="A25" s="7">
        <v>280022</v>
      </c>
      <c r="B25" s="8">
        <v>480022</v>
      </c>
      <c r="C25" s="6" t="s">
        <v>3510</v>
      </c>
      <c r="D25" t="s">
        <v>7</v>
      </c>
      <c r="E25" s="6" t="s">
        <v>0</v>
      </c>
      <c r="F25">
        <v>554800</v>
      </c>
      <c r="G25" s="1">
        <f>VLOOKUP(F25,关卡难度线!B:D,2,1)</f>
        <v>5</v>
      </c>
      <c r="H25" s="1">
        <f>VLOOKUP(F25,关卡难度线!B:D,3,1)</f>
        <v>60</v>
      </c>
      <c r="I25" s="1">
        <f t="shared" si="0"/>
        <v>110960</v>
      </c>
      <c r="J25" s="1">
        <f t="shared" si="1"/>
        <v>66576</v>
      </c>
      <c r="K25" s="1">
        <f t="shared" si="2"/>
        <v>47554</v>
      </c>
      <c r="L25" s="5">
        <f t="shared" si="3"/>
        <v>3647810</v>
      </c>
      <c r="M25" s="5">
        <f t="shared" si="4"/>
        <v>2188685</v>
      </c>
      <c r="N25" s="5">
        <f t="shared" si="5"/>
        <v>1563340</v>
      </c>
    </row>
    <row r="26" spans="1:14" ht="15">
      <c r="A26" s="7">
        <v>280023</v>
      </c>
      <c r="B26" s="8">
        <v>480023</v>
      </c>
      <c r="C26" s="6" t="s">
        <v>3511</v>
      </c>
      <c r="D26" t="s">
        <v>7</v>
      </c>
      <c r="E26" s="6" t="s">
        <v>0</v>
      </c>
      <c r="F26">
        <v>644600</v>
      </c>
      <c r="G26" s="1">
        <f>VLOOKUP(F26,关卡难度线!B:D,2,1)</f>
        <v>5</v>
      </c>
      <c r="H26" s="1">
        <f>VLOOKUP(F26,关卡难度线!B:D,3,1)</f>
        <v>62</v>
      </c>
      <c r="I26" s="1">
        <f t="shared" si="0"/>
        <v>124761</v>
      </c>
      <c r="J26" s="1">
        <f t="shared" si="1"/>
        <v>74856</v>
      </c>
      <c r="K26" s="1">
        <f t="shared" si="2"/>
        <v>53469</v>
      </c>
      <c r="L26" s="5">
        <f t="shared" si="3"/>
        <v>4101520</v>
      </c>
      <c r="M26" s="5">
        <f t="shared" si="4"/>
        <v>2460890</v>
      </c>
      <c r="N26" s="5">
        <f t="shared" si="5"/>
        <v>1757795</v>
      </c>
    </row>
    <row r="27" spans="1:14" ht="15">
      <c r="A27" s="7">
        <v>280024</v>
      </c>
      <c r="B27" s="8">
        <v>480024</v>
      </c>
      <c r="C27" s="6" t="s">
        <v>3512</v>
      </c>
      <c r="D27" t="s">
        <v>7</v>
      </c>
      <c r="E27" s="6" t="s">
        <v>0</v>
      </c>
      <c r="F27">
        <v>753200</v>
      </c>
      <c r="G27" s="1">
        <f>VLOOKUP(F27,关卡难度线!B:D,2,1)</f>
        <v>5</v>
      </c>
      <c r="H27" s="1">
        <f>VLOOKUP(F27,关卡难度线!B:D,3,1)</f>
        <v>62</v>
      </c>
      <c r="I27" s="1">
        <f t="shared" si="0"/>
        <v>145780</v>
      </c>
      <c r="J27" s="1">
        <f t="shared" si="1"/>
        <v>87468</v>
      </c>
      <c r="K27" s="1">
        <f t="shared" si="2"/>
        <v>62477</v>
      </c>
      <c r="L27" s="5">
        <f t="shared" si="3"/>
        <v>4792520</v>
      </c>
      <c r="M27" s="5">
        <f t="shared" si="4"/>
        <v>2875510</v>
      </c>
      <c r="N27" s="5">
        <f t="shared" si="5"/>
        <v>2053930</v>
      </c>
    </row>
    <row r="28" spans="1:14" ht="15">
      <c r="A28" s="7">
        <v>280025</v>
      </c>
      <c r="B28" s="8">
        <v>480025</v>
      </c>
      <c r="C28" s="6" t="s">
        <v>3513</v>
      </c>
      <c r="D28" t="s">
        <v>7</v>
      </c>
      <c r="E28" s="6" t="s">
        <v>0</v>
      </c>
      <c r="F28">
        <v>820600</v>
      </c>
      <c r="G28" s="1">
        <f>VLOOKUP(F28,关卡难度线!B:D,2,1)</f>
        <v>5</v>
      </c>
      <c r="H28" s="1">
        <f>VLOOKUP(F28,关卡难度线!B:D,3,1)</f>
        <v>62</v>
      </c>
      <c r="I28" s="1">
        <f t="shared" si="0"/>
        <v>158825</v>
      </c>
      <c r="J28" s="1">
        <f t="shared" si="1"/>
        <v>95295</v>
      </c>
      <c r="K28" s="1">
        <f t="shared" si="2"/>
        <v>68068</v>
      </c>
      <c r="L28" s="5">
        <f t="shared" si="3"/>
        <v>5221370</v>
      </c>
      <c r="M28" s="5">
        <f t="shared" si="4"/>
        <v>3132825</v>
      </c>
      <c r="N28" s="5">
        <f t="shared" si="5"/>
        <v>2237735</v>
      </c>
    </row>
    <row r="29" spans="1:14" ht="15">
      <c r="A29" s="7">
        <v>280026</v>
      </c>
      <c r="B29" s="8">
        <v>480026</v>
      </c>
      <c r="C29" s="6" t="s">
        <v>3514</v>
      </c>
      <c r="D29" t="s">
        <v>7</v>
      </c>
      <c r="E29" s="6" t="s">
        <v>0</v>
      </c>
      <c r="F29">
        <v>889100</v>
      </c>
      <c r="G29" s="1">
        <f>VLOOKUP(F29,关卡难度线!B:D,2,1)</f>
        <v>5</v>
      </c>
      <c r="H29" s="1">
        <f>VLOOKUP(F29,关卡难度线!B:D,3,1)</f>
        <v>64</v>
      </c>
      <c r="I29" s="1">
        <f t="shared" si="0"/>
        <v>166706</v>
      </c>
      <c r="J29" s="1">
        <f t="shared" si="1"/>
        <v>100023</v>
      </c>
      <c r="K29" s="1">
        <f t="shared" si="2"/>
        <v>71445</v>
      </c>
      <c r="L29" s="5">
        <f t="shared" si="3"/>
        <v>5480460</v>
      </c>
      <c r="M29" s="5">
        <f t="shared" si="4"/>
        <v>3288255</v>
      </c>
      <c r="N29" s="5">
        <f t="shared" si="5"/>
        <v>2348755</v>
      </c>
    </row>
    <row r="30" spans="1:14" ht="15">
      <c r="A30" s="7">
        <v>280027</v>
      </c>
      <c r="B30" s="8">
        <v>480027</v>
      </c>
      <c r="C30" s="6" t="s">
        <v>3515</v>
      </c>
      <c r="D30" t="s">
        <v>7</v>
      </c>
      <c r="E30" s="6" t="s">
        <v>0</v>
      </c>
      <c r="F30">
        <v>958700</v>
      </c>
      <c r="G30" s="1">
        <f>VLOOKUP(F30,关卡难度线!B:D,2,1)</f>
        <v>5</v>
      </c>
      <c r="H30" s="1">
        <f>VLOOKUP(F30,关卡难度线!B:D,3,1)</f>
        <v>64</v>
      </c>
      <c r="I30" s="1">
        <f t="shared" si="0"/>
        <v>179756</v>
      </c>
      <c r="J30" s="1">
        <f t="shared" si="1"/>
        <v>107853</v>
      </c>
      <c r="K30" s="1">
        <f t="shared" si="2"/>
        <v>77038</v>
      </c>
      <c r="L30" s="5">
        <f t="shared" si="3"/>
        <v>5909480</v>
      </c>
      <c r="M30" s="5">
        <f t="shared" si="4"/>
        <v>3545665</v>
      </c>
      <c r="N30" s="5">
        <f t="shared" si="5"/>
        <v>2532625</v>
      </c>
    </row>
    <row r="31" spans="1:14" ht="15">
      <c r="A31" s="7">
        <v>280028</v>
      </c>
      <c r="B31" s="8">
        <v>480028</v>
      </c>
      <c r="C31" s="6" t="s">
        <v>3516</v>
      </c>
      <c r="D31" t="s">
        <v>7</v>
      </c>
      <c r="E31" s="6" t="s">
        <v>0</v>
      </c>
      <c r="F31">
        <v>1029500</v>
      </c>
      <c r="G31" s="1">
        <f>VLOOKUP(F31,关卡难度线!B:D,2,1)</f>
        <v>5</v>
      </c>
      <c r="H31" s="1">
        <f>VLOOKUP(F31,关卡难度线!B:D,3,1)</f>
        <v>64</v>
      </c>
      <c r="I31" s="1">
        <f t="shared" si="0"/>
        <v>193031</v>
      </c>
      <c r="J31" s="1">
        <f t="shared" si="1"/>
        <v>115818</v>
      </c>
      <c r="K31" s="1">
        <f t="shared" si="2"/>
        <v>82727</v>
      </c>
      <c r="L31" s="5">
        <f t="shared" si="3"/>
        <v>6345895</v>
      </c>
      <c r="M31" s="5">
        <f t="shared" si="4"/>
        <v>3807515</v>
      </c>
      <c r="N31" s="5">
        <f t="shared" si="5"/>
        <v>2719650</v>
      </c>
    </row>
    <row r="32" spans="1:14" ht="15">
      <c r="A32" s="7">
        <v>280029</v>
      </c>
      <c r="B32" s="8">
        <v>480029</v>
      </c>
      <c r="C32" s="6" t="s">
        <v>3517</v>
      </c>
      <c r="D32" t="s">
        <v>7</v>
      </c>
      <c r="E32" s="6" t="s">
        <v>0</v>
      </c>
      <c r="F32">
        <v>1168700</v>
      </c>
      <c r="G32" s="1">
        <f>VLOOKUP(F32,关卡难度线!B:D,2,1)</f>
        <v>5</v>
      </c>
      <c r="H32" s="1">
        <f>VLOOKUP(F32,关卡难度线!B:D,3,1)</f>
        <v>64</v>
      </c>
      <c r="I32" s="1">
        <f t="shared" si="0"/>
        <v>219131</v>
      </c>
      <c r="J32" s="1">
        <f t="shared" si="1"/>
        <v>131478</v>
      </c>
      <c r="K32" s="1">
        <f t="shared" si="2"/>
        <v>93913</v>
      </c>
      <c r="L32" s="5">
        <f t="shared" si="3"/>
        <v>7203930</v>
      </c>
      <c r="M32" s="5">
        <f t="shared" si="4"/>
        <v>4322340</v>
      </c>
      <c r="N32" s="5">
        <f t="shared" si="5"/>
        <v>3087390</v>
      </c>
    </row>
    <row r="33" spans="1:14" ht="15">
      <c r="A33" s="7">
        <v>280030</v>
      </c>
      <c r="B33" s="8">
        <v>480030</v>
      </c>
      <c r="C33" s="6" t="s">
        <v>3518</v>
      </c>
      <c r="D33" t="s">
        <v>7</v>
      </c>
      <c r="E33" s="6" t="s">
        <v>0</v>
      </c>
      <c r="F33">
        <v>1257200</v>
      </c>
      <c r="G33" s="1">
        <f>VLOOKUP(F33,关卡难度线!B:D,2,1)</f>
        <v>6</v>
      </c>
      <c r="H33" s="1">
        <f>VLOOKUP(F33,关卡难度线!B:D,3,1)</f>
        <v>64</v>
      </c>
      <c r="I33" s="1">
        <f t="shared" si="0"/>
        <v>196437</v>
      </c>
      <c r="J33" s="1">
        <f t="shared" si="1"/>
        <v>117862</v>
      </c>
      <c r="K33" s="1">
        <f t="shared" si="2"/>
        <v>84187</v>
      </c>
      <c r="L33" s="5">
        <f t="shared" si="3"/>
        <v>7749438</v>
      </c>
      <c r="M33" s="5">
        <f t="shared" si="4"/>
        <v>4649658</v>
      </c>
      <c r="N33" s="5">
        <f t="shared" si="5"/>
        <v>3321180</v>
      </c>
    </row>
    <row r="34" spans="1:14" ht="15">
      <c r="A34" s="7">
        <v>280031</v>
      </c>
      <c r="B34" s="8">
        <v>480031</v>
      </c>
      <c r="C34" s="6" t="s">
        <v>3519</v>
      </c>
      <c r="D34" t="s">
        <v>7</v>
      </c>
      <c r="E34" s="6" t="s">
        <v>0</v>
      </c>
      <c r="F34">
        <v>1321400</v>
      </c>
      <c r="G34" s="1">
        <f>VLOOKUP(F34,关卡难度线!B:D,2,1)</f>
        <v>6</v>
      </c>
      <c r="H34" s="1">
        <f>VLOOKUP(F34,关卡难度线!B:D,3,1)</f>
        <v>64</v>
      </c>
      <c r="I34" s="1">
        <f t="shared" si="0"/>
        <v>206468</v>
      </c>
      <c r="J34" s="1">
        <f t="shared" si="1"/>
        <v>123881</v>
      </c>
      <c r="K34" s="1">
        <f t="shared" si="2"/>
        <v>88486</v>
      </c>
      <c r="L34" s="5">
        <f t="shared" si="3"/>
        <v>8145162</v>
      </c>
      <c r="M34" s="5">
        <f t="shared" si="4"/>
        <v>4887108</v>
      </c>
      <c r="N34" s="5">
        <f t="shared" si="5"/>
        <v>3490770</v>
      </c>
    </row>
    <row r="35" spans="1:14" ht="15">
      <c r="A35" s="7">
        <v>280032</v>
      </c>
      <c r="B35" s="8">
        <v>480032</v>
      </c>
      <c r="C35" s="6" t="s">
        <v>3520</v>
      </c>
      <c r="D35" t="s">
        <v>7</v>
      </c>
      <c r="E35" s="6" t="s">
        <v>0</v>
      </c>
      <c r="F35">
        <v>1386700</v>
      </c>
      <c r="G35" s="1">
        <f>VLOOKUP(F35,关卡难度线!B:D,2,1)</f>
        <v>6</v>
      </c>
      <c r="H35" s="1">
        <f>VLOOKUP(F35,关卡难度线!B:D,3,1)</f>
        <v>64</v>
      </c>
      <c r="I35" s="1">
        <f t="shared" si="0"/>
        <v>216671</v>
      </c>
      <c r="J35" s="1">
        <f t="shared" si="1"/>
        <v>130003</v>
      </c>
      <c r="K35" s="1">
        <f t="shared" si="2"/>
        <v>92859</v>
      </c>
      <c r="L35" s="5">
        <f t="shared" si="3"/>
        <v>8547672</v>
      </c>
      <c r="M35" s="5">
        <f t="shared" si="4"/>
        <v>5128620</v>
      </c>
      <c r="N35" s="5">
        <f t="shared" si="5"/>
        <v>3663288</v>
      </c>
    </row>
    <row r="36" spans="1:14" ht="15">
      <c r="A36" s="7">
        <v>280033</v>
      </c>
      <c r="B36" s="8">
        <v>480033</v>
      </c>
      <c r="C36" s="6" t="s">
        <v>3521</v>
      </c>
      <c r="D36" t="s">
        <v>7</v>
      </c>
      <c r="E36" s="6" t="s">
        <v>0</v>
      </c>
      <c r="F36">
        <v>1453200</v>
      </c>
      <c r="G36" s="1">
        <f>VLOOKUP(F36,关卡难度线!B:D,2,1)</f>
        <v>6</v>
      </c>
      <c r="H36" s="1">
        <f>VLOOKUP(F36,关卡难度线!B:D,3,1)</f>
        <v>64</v>
      </c>
      <c r="I36" s="1">
        <f t="shared" si="0"/>
        <v>227062</v>
      </c>
      <c r="J36" s="1">
        <f t="shared" si="1"/>
        <v>136237</v>
      </c>
      <c r="K36" s="1">
        <f t="shared" si="2"/>
        <v>97312</v>
      </c>
      <c r="L36" s="5">
        <f t="shared" si="3"/>
        <v>8957598</v>
      </c>
      <c r="M36" s="5">
        <f t="shared" si="4"/>
        <v>5374548</v>
      </c>
      <c r="N36" s="5">
        <f t="shared" si="5"/>
        <v>3838956</v>
      </c>
    </row>
    <row r="37" spans="1:14" ht="15">
      <c r="A37" s="7">
        <v>280034</v>
      </c>
      <c r="B37" s="8">
        <v>480034</v>
      </c>
      <c r="C37" s="6" t="s">
        <v>3522</v>
      </c>
      <c r="D37" t="s">
        <v>7</v>
      </c>
      <c r="E37" s="6" t="s">
        <v>0</v>
      </c>
      <c r="F37">
        <v>1520800</v>
      </c>
      <c r="G37" s="1">
        <f>VLOOKUP(F37,关卡难度线!B:D,2,1)</f>
        <v>6</v>
      </c>
      <c r="H37" s="1">
        <f>VLOOKUP(F37,关卡难度线!B:D,3,1)</f>
        <v>66</v>
      </c>
      <c r="I37" s="1">
        <f t="shared" si="0"/>
        <v>230424</v>
      </c>
      <c r="J37" s="1">
        <f t="shared" si="1"/>
        <v>138254</v>
      </c>
      <c r="K37" s="1">
        <f t="shared" si="2"/>
        <v>98753</v>
      </c>
      <c r="L37" s="5">
        <f t="shared" si="3"/>
        <v>9090228</v>
      </c>
      <c r="M37" s="5">
        <f t="shared" si="4"/>
        <v>5454120</v>
      </c>
      <c r="N37" s="5">
        <f t="shared" si="5"/>
        <v>3895806</v>
      </c>
    </row>
    <row r="38" spans="1:14" ht="15">
      <c r="A38" s="7">
        <v>280035</v>
      </c>
      <c r="B38" s="8">
        <v>480035</v>
      </c>
      <c r="C38" s="6" t="s">
        <v>3523</v>
      </c>
      <c r="D38" t="s">
        <v>7</v>
      </c>
      <c r="E38" s="6" t="s">
        <v>0</v>
      </c>
      <c r="F38">
        <v>1617300</v>
      </c>
      <c r="G38" s="1">
        <f>VLOOKUP(F38,关卡难度线!B:D,2,1)</f>
        <v>6</v>
      </c>
      <c r="H38" s="1">
        <f>VLOOKUP(F38,关卡难度线!B:D,3,1)</f>
        <v>66</v>
      </c>
      <c r="I38" s="1">
        <f t="shared" si="0"/>
        <v>245045</v>
      </c>
      <c r="J38" s="1">
        <f t="shared" si="1"/>
        <v>147027</v>
      </c>
      <c r="K38" s="1">
        <f t="shared" si="2"/>
        <v>105019</v>
      </c>
      <c r="L38" s="5">
        <f t="shared" si="3"/>
        <v>9667026</v>
      </c>
      <c r="M38" s="5">
        <f t="shared" si="4"/>
        <v>5800218</v>
      </c>
      <c r="N38" s="5">
        <f t="shared" si="5"/>
        <v>4143000</v>
      </c>
    </row>
    <row r="39" spans="1:14" ht="15">
      <c r="A39" s="7">
        <v>280036</v>
      </c>
      <c r="B39" s="8">
        <v>480036</v>
      </c>
      <c r="C39" s="6" t="s">
        <v>3524</v>
      </c>
      <c r="D39" t="s">
        <v>7</v>
      </c>
      <c r="E39" s="6" t="s">
        <v>0</v>
      </c>
      <c r="F39">
        <v>1672400</v>
      </c>
      <c r="G39" s="1">
        <f>VLOOKUP(F39,关卡难度线!B:D,2,1)</f>
        <v>6</v>
      </c>
      <c r="H39" s="1">
        <f>VLOOKUP(F39,关卡难度线!B:D,3,1)</f>
        <v>66</v>
      </c>
      <c r="I39" s="1">
        <f t="shared" si="0"/>
        <v>253393</v>
      </c>
      <c r="J39" s="1">
        <f t="shared" si="1"/>
        <v>152036</v>
      </c>
      <c r="K39" s="1">
        <f t="shared" si="2"/>
        <v>108597</v>
      </c>
      <c r="L39" s="5">
        <f t="shared" si="3"/>
        <v>9996354</v>
      </c>
      <c r="M39" s="5">
        <f t="shared" si="4"/>
        <v>5997822</v>
      </c>
      <c r="N39" s="5">
        <f t="shared" si="5"/>
        <v>4284150</v>
      </c>
    </row>
    <row r="40" spans="1:14" ht="15">
      <c r="A40" s="7">
        <v>280037</v>
      </c>
      <c r="B40" s="8">
        <v>480037</v>
      </c>
      <c r="C40" s="6" t="s">
        <v>3525</v>
      </c>
      <c r="D40" t="s">
        <v>7</v>
      </c>
      <c r="E40" s="6" t="s">
        <v>0</v>
      </c>
      <c r="F40">
        <v>1729700</v>
      </c>
      <c r="G40" s="1">
        <f>VLOOKUP(F40,关卡难度线!B:D,2,1)</f>
        <v>6</v>
      </c>
      <c r="H40" s="1">
        <f>VLOOKUP(F40,关卡难度线!B:D,3,1)</f>
        <v>66</v>
      </c>
      <c r="I40" s="1">
        <f t="shared" si="0"/>
        <v>262075</v>
      </c>
      <c r="J40" s="1">
        <f t="shared" si="1"/>
        <v>157245</v>
      </c>
      <c r="K40" s="1">
        <f t="shared" si="2"/>
        <v>112318</v>
      </c>
      <c r="L40" s="5">
        <f t="shared" si="3"/>
        <v>10338858</v>
      </c>
      <c r="M40" s="5">
        <f t="shared" si="4"/>
        <v>6203316</v>
      </c>
      <c r="N40" s="5">
        <f t="shared" si="5"/>
        <v>4430946</v>
      </c>
    </row>
    <row r="41" spans="1:14" ht="15">
      <c r="A41" s="7">
        <v>280038</v>
      </c>
      <c r="B41" s="8">
        <v>480038</v>
      </c>
      <c r="C41" s="6" t="s">
        <v>3526</v>
      </c>
      <c r="D41" t="s">
        <v>7</v>
      </c>
      <c r="E41" s="6" t="s">
        <v>0</v>
      </c>
      <c r="F41">
        <v>1788100</v>
      </c>
      <c r="G41" s="1">
        <f>VLOOKUP(F41,关卡难度线!B:D,2,1)</f>
        <v>6</v>
      </c>
      <c r="H41" s="1">
        <f>VLOOKUP(F41,关卡难度线!B:D,3,1)</f>
        <v>66</v>
      </c>
      <c r="I41" s="1">
        <f t="shared" si="0"/>
        <v>270924</v>
      </c>
      <c r="J41" s="1">
        <f t="shared" si="1"/>
        <v>162554</v>
      </c>
      <c r="K41" s="1">
        <f t="shared" si="2"/>
        <v>116110</v>
      </c>
      <c r="L41" s="5">
        <f t="shared" si="3"/>
        <v>10687950</v>
      </c>
      <c r="M41" s="5">
        <f t="shared" si="4"/>
        <v>6412758</v>
      </c>
      <c r="N41" s="5">
        <f t="shared" si="5"/>
        <v>4580538</v>
      </c>
    </row>
    <row r="42" spans="1:14" ht="15">
      <c r="A42" s="7">
        <v>280039</v>
      </c>
      <c r="B42" s="8">
        <v>480039</v>
      </c>
      <c r="C42" s="6" t="s">
        <v>3527</v>
      </c>
      <c r="D42" t="s">
        <v>7</v>
      </c>
      <c r="E42" s="6" t="s">
        <v>0</v>
      </c>
      <c r="F42">
        <v>1847600</v>
      </c>
      <c r="G42" s="1">
        <f>VLOOKUP(F42,关卡难度线!B:D,2,1)</f>
        <v>6</v>
      </c>
      <c r="H42" s="1">
        <f>VLOOKUP(F42,关卡难度线!B:D,3,1)</f>
        <v>66</v>
      </c>
      <c r="I42" s="1">
        <f t="shared" si="0"/>
        <v>279939</v>
      </c>
      <c r="J42" s="1">
        <f t="shared" si="1"/>
        <v>167963</v>
      </c>
      <c r="K42" s="1">
        <f t="shared" si="2"/>
        <v>119974</v>
      </c>
      <c r="L42" s="5">
        <f t="shared" si="3"/>
        <v>11043594</v>
      </c>
      <c r="M42" s="5">
        <f t="shared" si="4"/>
        <v>6626142</v>
      </c>
      <c r="N42" s="5">
        <f t="shared" si="5"/>
        <v>4732974</v>
      </c>
    </row>
    <row r="43" spans="1:14" ht="15">
      <c r="A43" s="7">
        <v>280040</v>
      </c>
      <c r="B43" s="8">
        <v>480040</v>
      </c>
      <c r="C43" s="6" t="s">
        <v>3528</v>
      </c>
      <c r="D43" t="s">
        <v>7</v>
      </c>
      <c r="E43" s="6" t="s">
        <v>0</v>
      </c>
      <c r="F43">
        <v>1908100</v>
      </c>
      <c r="G43" s="1">
        <f>VLOOKUP(F43,关卡难度线!B:D,2,1)</f>
        <v>6</v>
      </c>
      <c r="H43" s="1">
        <f>VLOOKUP(F43,关卡难度线!B:D,3,1)</f>
        <v>68</v>
      </c>
      <c r="I43" s="1">
        <f t="shared" si="0"/>
        <v>280602</v>
      </c>
      <c r="J43" s="1">
        <f t="shared" si="1"/>
        <v>168361</v>
      </c>
      <c r="K43" s="1">
        <f t="shared" si="2"/>
        <v>120258</v>
      </c>
      <c r="L43" s="5">
        <f t="shared" si="3"/>
        <v>11069748</v>
      </c>
      <c r="M43" s="5">
        <f t="shared" si="4"/>
        <v>6641844</v>
      </c>
      <c r="N43" s="5">
        <f t="shared" si="5"/>
        <v>4744176</v>
      </c>
    </row>
    <row r="44" spans="1:14" ht="15">
      <c r="A44" s="7">
        <v>280041</v>
      </c>
      <c r="B44" s="8">
        <v>480041</v>
      </c>
      <c r="C44" s="6" t="s">
        <v>3529</v>
      </c>
      <c r="D44" t="s">
        <v>7</v>
      </c>
      <c r="E44" s="6" t="s">
        <v>0</v>
      </c>
      <c r="F44">
        <v>1984400</v>
      </c>
      <c r="G44" s="1">
        <f>VLOOKUP(F44,关卡难度线!B:D,2,1)</f>
        <v>6</v>
      </c>
      <c r="H44" s="1">
        <f>VLOOKUP(F44,关卡难度线!B:D,3,1)</f>
        <v>68</v>
      </c>
      <c r="I44" s="1">
        <f t="shared" si="0"/>
        <v>291823</v>
      </c>
      <c r="J44" s="1">
        <f t="shared" si="1"/>
        <v>175094</v>
      </c>
      <c r="K44" s="1">
        <f t="shared" si="2"/>
        <v>125067</v>
      </c>
      <c r="L44" s="5">
        <f t="shared" si="3"/>
        <v>11512416</v>
      </c>
      <c r="M44" s="5">
        <f t="shared" si="4"/>
        <v>6907458</v>
      </c>
      <c r="N44" s="5">
        <f t="shared" si="5"/>
        <v>4933896</v>
      </c>
    </row>
    <row r="45" spans="1:14" ht="15">
      <c r="A45" s="7">
        <v>280042</v>
      </c>
      <c r="B45" s="8">
        <v>480042</v>
      </c>
      <c r="C45" s="6" t="s">
        <v>3530</v>
      </c>
      <c r="D45" t="s">
        <v>7</v>
      </c>
      <c r="E45" s="6" t="s">
        <v>0</v>
      </c>
      <c r="F45">
        <v>2016500</v>
      </c>
      <c r="G45" s="1">
        <f>VLOOKUP(F45,关卡难度线!B:D,2,1)</f>
        <v>6</v>
      </c>
      <c r="H45" s="1">
        <f>VLOOKUP(F45,关卡难度线!B:D,3,1)</f>
        <v>68</v>
      </c>
      <c r="I45" s="1">
        <f t="shared" si="0"/>
        <v>296544</v>
      </c>
      <c r="J45" s="1">
        <f t="shared" si="1"/>
        <v>177926</v>
      </c>
      <c r="K45" s="1">
        <f t="shared" si="2"/>
        <v>127090</v>
      </c>
      <c r="L45" s="5">
        <f t="shared" si="3"/>
        <v>11698662</v>
      </c>
      <c r="M45" s="5">
        <f t="shared" si="4"/>
        <v>7019178</v>
      </c>
      <c r="N45" s="5">
        <f t="shared" si="5"/>
        <v>5013702</v>
      </c>
    </row>
    <row r="46" spans="1:14" ht="15">
      <c r="A46" s="7">
        <v>280043</v>
      </c>
      <c r="B46" s="8">
        <v>480043</v>
      </c>
      <c r="C46" s="6" t="s">
        <v>3531</v>
      </c>
      <c r="D46" t="s">
        <v>7</v>
      </c>
      <c r="E46" s="6" t="s">
        <v>0</v>
      </c>
      <c r="F46">
        <v>2095300</v>
      </c>
      <c r="G46" s="1">
        <f>VLOOKUP(F46,关卡难度线!B:D,2,1)</f>
        <v>6</v>
      </c>
      <c r="H46" s="1">
        <f>VLOOKUP(F46,关卡难度线!B:D,3,1)</f>
        <v>68</v>
      </c>
      <c r="I46" s="1">
        <f t="shared" si="0"/>
        <v>308132</v>
      </c>
      <c r="J46" s="1">
        <f t="shared" si="1"/>
        <v>184879</v>
      </c>
      <c r="K46" s="1">
        <f t="shared" si="2"/>
        <v>132056</v>
      </c>
      <c r="L46" s="5">
        <f t="shared" si="3"/>
        <v>12155808</v>
      </c>
      <c r="M46" s="5">
        <f t="shared" si="4"/>
        <v>7293474</v>
      </c>
      <c r="N46" s="5">
        <f t="shared" si="5"/>
        <v>5209608</v>
      </c>
    </row>
    <row r="47" spans="1:14" ht="15">
      <c r="A47" s="7">
        <v>280044</v>
      </c>
      <c r="B47" s="8">
        <v>480044</v>
      </c>
      <c r="C47" s="6" t="s">
        <v>3532</v>
      </c>
      <c r="D47" t="s">
        <v>7</v>
      </c>
      <c r="E47" s="6" t="s">
        <v>0</v>
      </c>
      <c r="F47">
        <v>2175500</v>
      </c>
      <c r="G47" s="1">
        <f>VLOOKUP(F47,关卡难度线!B:D,2,1)</f>
        <v>6</v>
      </c>
      <c r="H47" s="1">
        <f>VLOOKUP(F47,关卡难度线!B:D,3,1)</f>
        <v>68</v>
      </c>
      <c r="I47" s="1">
        <f t="shared" si="0"/>
        <v>319926</v>
      </c>
      <c r="J47" s="1">
        <f t="shared" si="1"/>
        <v>191955</v>
      </c>
      <c r="K47" s="1">
        <f t="shared" si="2"/>
        <v>137111</v>
      </c>
      <c r="L47" s="5">
        <f t="shared" si="3"/>
        <v>12621078</v>
      </c>
      <c r="M47" s="5">
        <f t="shared" si="4"/>
        <v>7572624</v>
      </c>
      <c r="N47" s="5">
        <f t="shared" si="5"/>
        <v>5409030</v>
      </c>
    </row>
    <row r="48" spans="1:14" ht="15">
      <c r="A48" s="7">
        <v>280045</v>
      </c>
      <c r="B48" s="8">
        <v>480045</v>
      </c>
      <c r="C48" s="6" t="s">
        <v>3533</v>
      </c>
      <c r="D48" t="s">
        <v>7</v>
      </c>
      <c r="E48" s="6" t="s">
        <v>0</v>
      </c>
      <c r="F48">
        <v>2257400</v>
      </c>
      <c r="G48" s="1">
        <f>VLOOKUP(F48,关卡难度线!B:D,2,1)</f>
        <v>6</v>
      </c>
      <c r="H48" s="1">
        <f>VLOOKUP(F48,关卡难度线!B:D,3,1)</f>
        <v>70</v>
      </c>
      <c r="I48" s="1">
        <f t="shared" si="0"/>
        <v>322485</v>
      </c>
      <c r="J48" s="1">
        <f t="shared" si="1"/>
        <v>193491</v>
      </c>
      <c r="K48" s="1">
        <f t="shared" si="2"/>
        <v>138208</v>
      </c>
      <c r="L48" s="5">
        <f t="shared" si="3"/>
        <v>12722034</v>
      </c>
      <c r="M48" s="5">
        <f t="shared" si="4"/>
        <v>7633218</v>
      </c>
      <c r="N48" s="5">
        <f t="shared" si="5"/>
        <v>5452308</v>
      </c>
    </row>
    <row r="49" spans="1:14" ht="15">
      <c r="A49" s="7">
        <v>280046</v>
      </c>
      <c r="B49" s="8">
        <v>480046</v>
      </c>
      <c r="C49" s="6" t="s">
        <v>3534</v>
      </c>
      <c r="D49" t="s">
        <v>7</v>
      </c>
      <c r="E49" s="6" t="s">
        <v>0</v>
      </c>
      <c r="F49">
        <v>2340800</v>
      </c>
      <c r="G49" s="1">
        <f>VLOOKUP(F49,关卡难度线!B:D,2,1)</f>
        <v>6</v>
      </c>
      <c r="H49" s="1">
        <f>VLOOKUP(F49,关卡难度线!B:D,3,1)</f>
        <v>70</v>
      </c>
      <c r="I49" s="1">
        <f t="shared" si="0"/>
        <v>334400</v>
      </c>
      <c r="J49" s="1">
        <f t="shared" si="1"/>
        <v>200640</v>
      </c>
      <c r="K49" s="1">
        <f t="shared" si="2"/>
        <v>143314</v>
      </c>
      <c r="L49" s="5">
        <f t="shared" si="3"/>
        <v>13192080</v>
      </c>
      <c r="M49" s="5">
        <f t="shared" si="4"/>
        <v>7915248</v>
      </c>
      <c r="N49" s="5">
        <f t="shared" si="5"/>
        <v>5653740</v>
      </c>
    </row>
    <row r="50" spans="1:14" ht="15">
      <c r="A50" s="7">
        <v>280047</v>
      </c>
      <c r="B50" s="8">
        <v>480047</v>
      </c>
      <c r="C50" s="6" t="s">
        <v>3535</v>
      </c>
      <c r="D50" t="s">
        <v>7</v>
      </c>
      <c r="E50" s="6" t="s">
        <v>0</v>
      </c>
      <c r="F50">
        <v>2472300</v>
      </c>
      <c r="G50" s="1">
        <f>VLOOKUP(F50,关卡难度线!B:D,2,1)</f>
        <v>6</v>
      </c>
      <c r="H50" s="1">
        <f>VLOOKUP(F50,关卡难度线!B:D,3,1)</f>
        <v>70</v>
      </c>
      <c r="I50" s="1">
        <f t="shared" si="0"/>
        <v>353185</v>
      </c>
      <c r="J50" s="1">
        <f t="shared" si="1"/>
        <v>211911</v>
      </c>
      <c r="K50" s="1">
        <f t="shared" si="2"/>
        <v>151365</v>
      </c>
      <c r="L50" s="5">
        <f t="shared" si="3"/>
        <v>13933146</v>
      </c>
      <c r="M50" s="5">
        <f t="shared" si="4"/>
        <v>8359890</v>
      </c>
      <c r="N50" s="5">
        <f t="shared" si="5"/>
        <v>5971350</v>
      </c>
    </row>
    <row r="51" spans="1:14" ht="15">
      <c r="A51" s="7">
        <v>280048</v>
      </c>
      <c r="B51" s="8">
        <v>480048</v>
      </c>
      <c r="C51" s="6" t="s">
        <v>3536</v>
      </c>
      <c r="D51" t="s">
        <v>7</v>
      </c>
      <c r="E51" s="6" t="s">
        <v>0</v>
      </c>
      <c r="F51">
        <v>2573400</v>
      </c>
      <c r="G51" s="1">
        <f>VLOOKUP(F51,关卡难度线!B:D,2,1)</f>
        <v>6</v>
      </c>
      <c r="H51" s="1">
        <f>VLOOKUP(F51,关卡难度线!B:D,3,1)</f>
        <v>70</v>
      </c>
      <c r="I51" s="1">
        <f t="shared" si="0"/>
        <v>367628</v>
      </c>
      <c r="J51" s="1">
        <f t="shared" si="1"/>
        <v>220577</v>
      </c>
      <c r="K51" s="1">
        <f t="shared" si="2"/>
        <v>157555</v>
      </c>
      <c r="L51" s="5">
        <f t="shared" si="3"/>
        <v>14502924</v>
      </c>
      <c r="M51" s="5">
        <f t="shared" si="4"/>
        <v>8701764</v>
      </c>
      <c r="N51" s="5">
        <f t="shared" si="5"/>
        <v>6215544</v>
      </c>
    </row>
    <row r="52" spans="1:14" ht="15">
      <c r="A52" s="7">
        <v>280049</v>
      </c>
      <c r="B52" s="8">
        <v>480049</v>
      </c>
      <c r="C52" s="6" t="s">
        <v>3537</v>
      </c>
      <c r="D52" t="s">
        <v>7</v>
      </c>
      <c r="E52" s="6" t="s">
        <v>0</v>
      </c>
      <c r="F52">
        <v>2654000</v>
      </c>
      <c r="G52" s="1">
        <f>VLOOKUP(F52,关卡难度线!B:D,2,1)</f>
        <v>6</v>
      </c>
      <c r="H52" s="1">
        <f>VLOOKUP(F52,关卡难度线!B:D,3,1)</f>
        <v>70</v>
      </c>
      <c r="I52" s="1">
        <f t="shared" si="0"/>
        <v>379142</v>
      </c>
      <c r="J52" s="1">
        <f t="shared" si="1"/>
        <v>227485</v>
      </c>
      <c r="K52" s="1">
        <f t="shared" si="2"/>
        <v>162489</v>
      </c>
      <c r="L52" s="5">
        <f t="shared" si="3"/>
        <v>14957154</v>
      </c>
      <c r="M52" s="5">
        <f t="shared" si="4"/>
        <v>8974284</v>
      </c>
      <c r="N52" s="5">
        <f t="shared" si="5"/>
        <v>6410190</v>
      </c>
    </row>
    <row r="53" spans="1:14" ht="15">
      <c r="A53" s="7">
        <v>280050</v>
      </c>
      <c r="B53" s="8">
        <v>480050</v>
      </c>
      <c r="C53" s="6" t="s">
        <v>3538</v>
      </c>
      <c r="D53" t="s">
        <v>7</v>
      </c>
      <c r="E53" s="6" t="s">
        <v>0</v>
      </c>
      <c r="F53">
        <v>2732000</v>
      </c>
      <c r="G53" s="1">
        <f>VLOOKUP(F53,关卡难度线!B:D,2,1)</f>
        <v>6</v>
      </c>
      <c r="H53" s="1">
        <f>VLOOKUP(F53,关卡难度线!B:D,3,1)</f>
        <v>70</v>
      </c>
      <c r="I53" s="1">
        <f t="shared" si="0"/>
        <v>390285</v>
      </c>
      <c r="J53" s="1">
        <f t="shared" si="1"/>
        <v>234171</v>
      </c>
      <c r="K53" s="1">
        <f t="shared" si="2"/>
        <v>167265</v>
      </c>
      <c r="L53" s="5">
        <f t="shared" si="3"/>
        <v>15396744</v>
      </c>
      <c r="M53" s="5">
        <f t="shared" si="4"/>
        <v>9238044</v>
      </c>
      <c r="N53" s="5">
        <f t="shared" si="5"/>
        <v>6598602</v>
      </c>
    </row>
    <row r="54" spans="1:14" ht="15">
      <c r="A54" s="7">
        <v>280051</v>
      </c>
      <c r="B54" s="8">
        <v>480051</v>
      </c>
      <c r="C54" s="6" t="s">
        <v>3539</v>
      </c>
      <c r="D54" t="s">
        <v>7</v>
      </c>
      <c r="E54" s="6" t="s">
        <v>0</v>
      </c>
      <c r="F54">
        <v>2810100</v>
      </c>
      <c r="G54" s="1">
        <f>VLOOKUP(F54,关卡难度线!B:D,2,1)</f>
        <v>6</v>
      </c>
      <c r="H54" s="1">
        <f>VLOOKUP(F54,关卡难度线!B:D,3,1)</f>
        <v>72</v>
      </c>
      <c r="I54" s="1">
        <f t="shared" si="0"/>
        <v>390291</v>
      </c>
      <c r="J54" s="1">
        <f t="shared" si="1"/>
        <v>234175</v>
      </c>
      <c r="K54" s="1">
        <f t="shared" si="2"/>
        <v>167267</v>
      </c>
      <c r="L54" s="5">
        <f t="shared" si="3"/>
        <v>15396978</v>
      </c>
      <c r="M54" s="5">
        <f t="shared" si="4"/>
        <v>9238206</v>
      </c>
      <c r="N54" s="5">
        <f t="shared" si="5"/>
        <v>6598686</v>
      </c>
    </row>
    <row r="55" spans="1:14" ht="15">
      <c r="A55" s="7">
        <v>280052</v>
      </c>
      <c r="B55" s="8">
        <v>480052</v>
      </c>
      <c r="C55" s="6" t="s">
        <v>3540</v>
      </c>
      <c r="D55" t="s">
        <v>7</v>
      </c>
      <c r="E55" s="6" t="s">
        <v>0</v>
      </c>
      <c r="F55">
        <v>2888200</v>
      </c>
      <c r="G55" s="1">
        <f>VLOOKUP(F55,关卡难度线!B:D,2,1)</f>
        <v>6</v>
      </c>
      <c r="H55" s="1">
        <f>VLOOKUP(F55,关卡难度线!B:D,3,1)</f>
        <v>72</v>
      </c>
      <c r="I55" s="1">
        <f t="shared" si="0"/>
        <v>401138</v>
      </c>
      <c r="J55" s="1">
        <f t="shared" si="1"/>
        <v>240683</v>
      </c>
      <c r="K55" s="1">
        <f t="shared" si="2"/>
        <v>171916</v>
      </c>
      <c r="L55" s="5">
        <f t="shared" si="3"/>
        <v>15824892</v>
      </c>
      <c r="M55" s="5">
        <f t="shared" si="4"/>
        <v>9494946</v>
      </c>
      <c r="N55" s="5">
        <f t="shared" si="5"/>
        <v>6782088</v>
      </c>
    </row>
    <row r="56" spans="1:14" ht="15">
      <c r="A56" s="7">
        <v>280053</v>
      </c>
      <c r="B56" s="8">
        <v>480053</v>
      </c>
      <c r="C56" s="6" t="s">
        <v>3541</v>
      </c>
      <c r="D56" t="s">
        <v>7</v>
      </c>
      <c r="E56" s="6" t="s">
        <v>0</v>
      </c>
      <c r="F56">
        <v>2966200</v>
      </c>
      <c r="G56" s="1">
        <f>VLOOKUP(F56,关卡难度线!B:D,2,1)</f>
        <v>6</v>
      </c>
      <c r="H56" s="1">
        <f>VLOOKUP(F56,关卡难度线!B:D,3,1)</f>
        <v>72</v>
      </c>
      <c r="I56" s="1">
        <f t="shared" si="0"/>
        <v>411972</v>
      </c>
      <c r="J56" s="1">
        <f t="shared" si="1"/>
        <v>247183</v>
      </c>
      <c r="K56" s="1">
        <f t="shared" si="2"/>
        <v>176559</v>
      </c>
      <c r="L56" s="5">
        <f t="shared" si="3"/>
        <v>16252296</v>
      </c>
      <c r="M56" s="5">
        <f t="shared" si="4"/>
        <v>9751368</v>
      </c>
      <c r="N56" s="5">
        <f t="shared" si="5"/>
        <v>6965250</v>
      </c>
    </row>
    <row r="57" spans="1:14" ht="15">
      <c r="A57" s="7">
        <v>280054</v>
      </c>
      <c r="B57" s="8">
        <v>480054</v>
      </c>
      <c r="C57" s="6" t="s">
        <v>3542</v>
      </c>
      <c r="D57" t="s">
        <v>7</v>
      </c>
      <c r="E57" s="6" t="s">
        <v>0</v>
      </c>
      <c r="F57">
        <v>3042100</v>
      </c>
      <c r="G57" s="1">
        <f>VLOOKUP(F57,关卡难度线!B:D,2,1)</f>
        <v>6</v>
      </c>
      <c r="H57" s="1">
        <f>VLOOKUP(F57,关卡难度线!B:D,3,1)</f>
        <v>72</v>
      </c>
      <c r="I57" s="1">
        <f t="shared" si="0"/>
        <v>422513</v>
      </c>
      <c r="J57" s="1">
        <f t="shared" si="1"/>
        <v>253508</v>
      </c>
      <c r="K57" s="1">
        <f t="shared" si="2"/>
        <v>181077</v>
      </c>
      <c r="L57" s="5">
        <f t="shared" si="3"/>
        <v>16668138</v>
      </c>
      <c r="M57" s="5">
        <f t="shared" si="4"/>
        <v>10000890</v>
      </c>
      <c r="N57" s="5">
        <f t="shared" si="5"/>
        <v>7143486</v>
      </c>
    </row>
    <row r="58" spans="1:14" ht="15">
      <c r="A58" s="7">
        <v>280055</v>
      </c>
      <c r="B58" s="8">
        <v>480055</v>
      </c>
      <c r="C58" s="6" t="s">
        <v>3543</v>
      </c>
      <c r="D58" t="s">
        <v>7</v>
      </c>
      <c r="E58" s="6" t="s">
        <v>0</v>
      </c>
      <c r="F58">
        <v>3120100</v>
      </c>
      <c r="G58" s="1">
        <f>VLOOKUP(F58,关卡难度线!B:D,2,1)</f>
        <v>6</v>
      </c>
      <c r="H58" s="1">
        <f>VLOOKUP(F58,关卡难度线!B:D,3,1)</f>
        <v>72</v>
      </c>
      <c r="I58" s="1">
        <f t="shared" si="0"/>
        <v>433347</v>
      </c>
      <c r="J58" s="1">
        <f t="shared" si="1"/>
        <v>260008</v>
      </c>
      <c r="K58" s="1">
        <f t="shared" si="2"/>
        <v>185720</v>
      </c>
      <c r="L58" s="5">
        <f t="shared" si="3"/>
        <v>17095542</v>
      </c>
      <c r="M58" s="5">
        <f t="shared" si="4"/>
        <v>10257318</v>
      </c>
      <c r="N58" s="5">
        <f t="shared" si="5"/>
        <v>7326654</v>
      </c>
    </row>
    <row r="59" spans="1:14" ht="15">
      <c r="A59" s="7">
        <v>280056</v>
      </c>
      <c r="B59" s="8">
        <v>480056</v>
      </c>
      <c r="C59" s="6" t="s">
        <v>3544</v>
      </c>
      <c r="D59" t="s">
        <v>7</v>
      </c>
      <c r="E59" s="6" t="s">
        <v>0</v>
      </c>
      <c r="F59">
        <v>3198100</v>
      </c>
      <c r="G59" s="1">
        <f>VLOOKUP(F59,关卡难度线!B:D,2,1)</f>
        <v>6</v>
      </c>
      <c r="H59" s="1">
        <f>VLOOKUP(F59,关卡难度线!B:D,3,1)</f>
        <v>72</v>
      </c>
      <c r="I59" s="1">
        <f t="shared" si="0"/>
        <v>444180</v>
      </c>
      <c r="J59" s="1">
        <f t="shared" si="1"/>
        <v>266508</v>
      </c>
      <c r="K59" s="1">
        <f t="shared" si="2"/>
        <v>190363</v>
      </c>
      <c r="L59" s="5">
        <f t="shared" si="3"/>
        <v>17522904</v>
      </c>
      <c r="M59" s="5">
        <f t="shared" si="4"/>
        <v>10513740</v>
      </c>
      <c r="N59" s="5">
        <f t="shared" si="5"/>
        <v>7509822</v>
      </c>
    </row>
    <row r="60" spans="1:14" ht="15">
      <c r="A60" s="7">
        <v>280057</v>
      </c>
      <c r="B60" s="8">
        <v>480057</v>
      </c>
      <c r="C60" s="6" t="s">
        <v>3545</v>
      </c>
      <c r="D60" t="s">
        <v>7</v>
      </c>
      <c r="E60" s="6" t="s">
        <v>0</v>
      </c>
      <c r="F60">
        <v>3276100</v>
      </c>
      <c r="G60" s="1">
        <f>VLOOKUP(F60,关卡难度线!B:D,2,1)</f>
        <v>6</v>
      </c>
      <c r="H60" s="1">
        <f>VLOOKUP(F60,关卡难度线!B:D,3,1)</f>
        <v>72</v>
      </c>
      <c r="I60" s="1">
        <f t="shared" si="0"/>
        <v>455013</v>
      </c>
      <c r="J60" s="1">
        <f t="shared" si="1"/>
        <v>273008</v>
      </c>
      <c r="K60" s="1">
        <f t="shared" si="2"/>
        <v>195005</v>
      </c>
      <c r="L60" s="5">
        <f t="shared" si="3"/>
        <v>17950260</v>
      </c>
      <c r="M60" s="5">
        <f t="shared" si="4"/>
        <v>10770168</v>
      </c>
      <c r="N60" s="5">
        <f t="shared" si="5"/>
        <v>7692948</v>
      </c>
    </row>
    <row r="61" spans="1:14" ht="15">
      <c r="A61" s="7">
        <v>280058</v>
      </c>
      <c r="B61" s="8">
        <v>480058</v>
      </c>
      <c r="C61" s="6" t="s">
        <v>3546</v>
      </c>
      <c r="D61" t="s">
        <v>7</v>
      </c>
      <c r="E61" s="6" t="s">
        <v>0</v>
      </c>
      <c r="F61">
        <v>3354100</v>
      </c>
      <c r="G61" s="1">
        <f>VLOOKUP(F61,关卡难度线!B:D,2,1)</f>
        <v>6</v>
      </c>
      <c r="H61" s="1">
        <f>VLOOKUP(F61,关卡难度线!B:D,3,1)</f>
        <v>72</v>
      </c>
      <c r="I61" s="1">
        <f t="shared" si="0"/>
        <v>465847</v>
      </c>
      <c r="J61" s="1">
        <f t="shared" si="1"/>
        <v>279508</v>
      </c>
      <c r="K61" s="1">
        <f t="shared" si="2"/>
        <v>199648</v>
      </c>
      <c r="L61" s="5">
        <f t="shared" si="3"/>
        <v>18377664</v>
      </c>
      <c r="M61" s="5">
        <f t="shared" si="4"/>
        <v>11026590</v>
      </c>
      <c r="N61" s="5">
        <f t="shared" si="5"/>
        <v>7876116</v>
      </c>
    </row>
    <row r="62" spans="1:14" ht="15">
      <c r="A62" s="7">
        <v>280059</v>
      </c>
      <c r="B62" s="8">
        <v>480059</v>
      </c>
      <c r="C62" s="6" t="s">
        <v>3547</v>
      </c>
      <c r="D62" t="s">
        <v>7</v>
      </c>
      <c r="E62" s="6" t="s">
        <v>0</v>
      </c>
      <c r="F62">
        <v>3432100</v>
      </c>
      <c r="G62" s="1">
        <f>VLOOKUP(F62,关卡难度线!B:D,2,1)</f>
        <v>6</v>
      </c>
      <c r="H62" s="1">
        <f>VLOOKUP(F62,关卡难度线!B:D,3,1)</f>
        <v>72</v>
      </c>
      <c r="I62" s="1">
        <f t="shared" si="0"/>
        <v>476680</v>
      </c>
      <c r="J62" s="1">
        <f t="shared" si="1"/>
        <v>286008</v>
      </c>
      <c r="K62" s="1">
        <f t="shared" si="2"/>
        <v>204291</v>
      </c>
      <c r="L62" s="5">
        <f t="shared" si="3"/>
        <v>18805026</v>
      </c>
      <c r="M62" s="5">
        <f t="shared" si="4"/>
        <v>11283018</v>
      </c>
      <c r="N62" s="5">
        <f t="shared" si="5"/>
        <v>8059278</v>
      </c>
    </row>
    <row r="63" spans="1:14" ht="15">
      <c r="A63" s="7">
        <v>280060</v>
      </c>
      <c r="B63" s="8">
        <v>480060</v>
      </c>
      <c r="C63" s="6" t="s">
        <v>3548</v>
      </c>
      <c r="D63" t="s">
        <v>7</v>
      </c>
      <c r="E63" s="6" t="s">
        <v>0</v>
      </c>
      <c r="F63">
        <v>3507600</v>
      </c>
      <c r="G63" s="1">
        <f>VLOOKUP(F63,关卡难度线!B:D,2,1)</f>
        <v>7</v>
      </c>
      <c r="H63" s="1">
        <f>VLOOKUP(F63,关卡难度线!B:D,3,1)</f>
        <v>72</v>
      </c>
      <c r="I63" s="1">
        <f t="shared" si="0"/>
        <v>417571</v>
      </c>
      <c r="J63" s="1">
        <f t="shared" si="1"/>
        <v>250542</v>
      </c>
      <c r="K63" s="1">
        <f t="shared" si="2"/>
        <v>178959</v>
      </c>
      <c r="L63" s="5">
        <f t="shared" si="3"/>
        <v>19218703</v>
      </c>
      <c r="M63" s="5">
        <f t="shared" si="4"/>
        <v>11531198</v>
      </c>
      <c r="N63" s="5">
        <f t="shared" si="5"/>
        <v>8236585</v>
      </c>
    </row>
    <row r="64" spans="1:14" ht="15">
      <c r="A64" s="7">
        <v>280061</v>
      </c>
      <c r="B64" s="8">
        <v>480061</v>
      </c>
      <c r="C64" s="6" t="s">
        <v>3549</v>
      </c>
      <c r="D64" t="s">
        <v>7</v>
      </c>
      <c r="E64" s="6" t="s">
        <v>0</v>
      </c>
      <c r="F64">
        <v>3585500</v>
      </c>
      <c r="G64" s="1">
        <f>VLOOKUP(F64,关卡难度线!B:D,2,1)</f>
        <v>7</v>
      </c>
      <c r="H64" s="1">
        <f>VLOOKUP(F64,关卡难度线!B:D,3,1)</f>
        <v>72</v>
      </c>
      <c r="I64" s="1">
        <f t="shared" si="0"/>
        <v>426845</v>
      </c>
      <c r="J64" s="1">
        <f t="shared" si="1"/>
        <v>256107</v>
      </c>
      <c r="K64" s="1">
        <f t="shared" si="2"/>
        <v>182933</v>
      </c>
      <c r="L64" s="5">
        <f t="shared" si="3"/>
        <v>19645542</v>
      </c>
      <c r="M64" s="5">
        <f t="shared" si="4"/>
        <v>11787328</v>
      </c>
      <c r="N64" s="5">
        <f t="shared" si="5"/>
        <v>8419488</v>
      </c>
    </row>
    <row r="65" spans="1:14" ht="15">
      <c r="A65" s="7">
        <v>280062</v>
      </c>
      <c r="B65" s="8">
        <v>480062</v>
      </c>
      <c r="C65" s="6" t="s">
        <v>3550</v>
      </c>
      <c r="D65" t="s">
        <v>7</v>
      </c>
      <c r="E65" s="6" t="s">
        <v>0</v>
      </c>
      <c r="F65">
        <v>3663500</v>
      </c>
      <c r="G65" s="1">
        <f>VLOOKUP(F65,关卡难度线!B:D,2,1)</f>
        <v>7</v>
      </c>
      <c r="H65" s="1">
        <f>VLOOKUP(F65,关卡难度线!B:D,3,1)</f>
        <v>72</v>
      </c>
      <c r="I65" s="1">
        <f t="shared" si="0"/>
        <v>436130</v>
      </c>
      <c r="J65" s="1">
        <f t="shared" si="1"/>
        <v>261678</v>
      </c>
      <c r="K65" s="1">
        <f t="shared" si="2"/>
        <v>186913</v>
      </c>
      <c r="L65" s="5">
        <f t="shared" si="3"/>
        <v>20072885</v>
      </c>
      <c r="M65" s="5">
        <f t="shared" si="4"/>
        <v>12043731</v>
      </c>
      <c r="N65" s="5">
        <f t="shared" si="5"/>
        <v>8602671</v>
      </c>
    </row>
    <row r="66" spans="1:14" ht="15">
      <c r="A66" s="7">
        <v>280063</v>
      </c>
      <c r="B66" s="8">
        <v>480063</v>
      </c>
      <c r="C66" s="6" t="s">
        <v>3551</v>
      </c>
      <c r="D66" t="s">
        <v>7</v>
      </c>
      <c r="E66" s="6" t="s">
        <v>0</v>
      </c>
      <c r="F66">
        <v>3741400</v>
      </c>
      <c r="G66" s="1">
        <f>VLOOKUP(F66,关卡难度线!B:D,2,1)</f>
        <v>7</v>
      </c>
      <c r="H66" s="1">
        <f>VLOOKUP(F66,关卡难度线!B:D,3,1)</f>
        <v>72</v>
      </c>
      <c r="I66" s="1">
        <f t="shared" si="0"/>
        <v>445404</v>
      </c>
      <c r="J66" s="1">
        <f t="shared" si="1"/>
        <v>267242</v>
      </c>
      <c r="K66" s="1">
        <f t="shared" si="2"/>
        <v>190887</v>
      </c>
      <c r="L66" s="5">
        <f t="shared" si="3"/>
        <v>20499717</v>
      </c>
      <c r="M66" s="5">
        <f t="shared" si="4"/>
        <v>12299812</v>
      </c>
      <c r="N66" s="5">
        <f t="shared" si="5"/>
        <v>8785574</v>
      </c>
    </row>
    <row r="67" spans="1:14" ht="15">
      <c r="A67" s="7">
        <v>280064</v>
      </c>
      <c r="B67" s="8">
        <v>480064</v>
      </c>
      <c r="C67" s="6" t="s">
        <v>3552</v>
      </c>
      <c r="D67" t="s">
        <v>7</v>
      </c>
      <c r="E67" s="6" t="s">
        <v>0</v>
      </c>
      <c r="F67">
        <v>3819400</v>
      </c>
      <c r="G67" s="1">
        <f>VLOOKUP(F67,关卡难度线!B:D,2,1)</f>
        <v>7</v>
      </c>
      <c r="H67" s="1">
        <f>VLOOKUP(F67,关卡难度线!B:D,3,1)</f>
        <v>72</v>
      </c>
      <c r="I67" s="1">
        <f t="shared" si="0"/>
        <v>454690</v>
      </c>
      <c r="J67" s="1">
        <f t="shared" si="1"/>
        <v>272814</v>
      </c>
      <c r="K67" s="1">
        <f t="shared" si="2"/>
        <v>194867</v>
      </c>
      <c r="L67" s="5">
        <f t="shared" si="3"/>
        <v>20927109</v>
      </c>
      <c r="M67" s="5">
        <f t="shared" si="4"/>
        <v>12556264</v>
      </c>
      <c r="N67" s="5">
        <f t="shared" si="5"/>
        <v>8968757</v>
      </c>
    </row>
    <row r="68" spans="1:14" ht="15">
      <c r="A68" s="7">
        <v>280065</v>
      </c>
      <c r="B68" s="8">
        <v>480065</v>
      </c>
      <c r="C68" s="6" t="s">
        <v>3553</v>
      </c>
      <c r="D68" t="s">
        <v>7</v>
      </c>
      <c r="E68" s="6" t="s">
        <v>0</v>
      </c>
      <c r="F68">
        <v>3897300</v>
      </c>
      <c r="G68" s="1">
        <f>VLOOKUP(F68,关卡难度线!B:D,2,1)</f>
        <v>7</v>
      </c>
      <c r="H68" s="1">
        <f>VLOOKUP(F68,关卡难度线!B:D,3,1)</f>
        <v>72</v>
      </c>
      <c r="I68" s="1">
        <f t="shared" ref="I68:I131" si="6">INT(F68/(4-1)/G68/(H68/2.7)*100/1.5)</f>
        <v>463964</v>
      </c>
      <c r="J68" s="1">
        <f t="shared" ref="J68:J131" si="7">INT(F68/(7-2)/G68/(H68/2.7)*100/1.5)</f>
        <v>278378</v>
      </c>
      <c r="K68" s="1">
        <f t="shared" ref="K68:K131" si="8">INT(F68/(10-3)/G68/(H68/2.7)*100/1.5)</f>
        <v>198841</v>
      </c>
      <c r="L68" s="5">
        <f t="shared" ref="L68:L131" si="9">ROUND(I68/4*5.5+I68*2.7+I68/4*10*1,0)*G68</f>
        <v>21353941</v>
      </c>
      <c r="M68" s="5">
        <f t="shared" ref="M68:M131" si="10">ROUND(J68/4*5.5+J68*2.7+J68/4*10*1,0)*G68</f>
        <v>12812345</v>
      </c>
      <c r="N68" s="5">
        <f t="shared" ref="N68:N131" si="11">ROUND(K68/4*5.5+K68*2.7+K68/4*10*1,0)*G68</f>
        <v>9151660</v>
      </c>
    </row>
    <row r="69" spans="1:14" ht="15">
      <c r="A69" s="7">
        <v>280066</v>
      </c>
      <c r="B69" s="8">
        <v>480066</v>
      </c>
      <c r="C69" s="6" t="s">
        <v>3554</v>
      </c>
      <c r="D69" t="s">
        <v>7</v>
      </c>
      <c r="E69" s="6" t="s">
        <v>0</v>
      </c>
      <c r="F69">
        <v>3972400</v>
      </c>
      <c r="G69" s="1">
        <f>VLOOKUP(F69,关卡难度线!B:D,2,1)</f>
        <v>7</v>
      </c>
      <c r="H69" s="1">
        <f>VLOOKUP(F69,关卡难度线!B:D,3,1)</f>
        <v>72</v>
      </c>
      <c r="I69" s="1">
        <f t="shared" si="6"/>
        <v>472904</v>
      </c>
      <c r="J69" s="1">
        <f t="shared" si="7"/>
        <v>283742</v>
      </c>
      <c r="K69" s="1">
        <f t="shared" si="8"/>
        <v>202673</v>
      </c>
      <c r="L69" s="5">
        <f t="shared" si="9"/>
        <v>21765408</v>
      </c>
      <c r="M69" s="5">
        <f t="shared" si="10"/>
        <v>13059228</v>
      </c>
      <c r="N69" s="5">
        <f t="shared" si="11"/>
        <v>9328025</v>
      </c>
    </row>
    <row r="70" spans="1:14" ht="15">
      <c r="A70" s="7">
        <v>280067</v>
      </c>
      <c r="B70" s="8">
        <v>480067</v>
      </c>
      <c r="C70" s="6" t="s">
        <v>3555</v>
      </c>
      <c r="D70" t="s">
        <v>7</v>
      </c>
      <c r="E70" s="6" t="s">
        <v>0</v>
      </c>
      <c r="F70">
        <v>4050300</v>
      </c>
      <c r="G70" s="1">
        <f>VLOOKUP(F70,关卡难度线!B:D,2,1)</f>
        <v>7</v>
      </c>
      <c r="H70" s="1">
        <f>VLOOKUP(F70,关卡难度线!B:D,3,1)</f>
        <v>72</v>
      </c>
      <c r="I70" s="1">
        <f t="shared" si="6"/>
        <v>482178</v>
      </c>
      <c r="J70" s="1">
        <f t="shared" si="7"/>
        <v>289307</v>
      </c>
      <c r="K70" s="1">
        <f t="shared" si="8"/>
        <v>206647</v>
      </c>
      <c r="L70" s="5">
        <f t="shared" si="9"/>
        <v>22192240</v>
      </c>
      <c r="M70" s="5">
        <f t="shared" si="10"/>
        <v>13315358</v>
      </c>
      <c r="N70" s="5">
        <f t="shared" si="11"/>
        <v>9510928</v>
      </c>
    </row>
    <row r="71" spans="1:14" ht="15">
      <c r="A71" s="7">
        <v>280068</v>
      </c>
      <c r="B71" s="8">
        <v>480068</v>
      </c>
      <c r="C71" s="6" t="s">
        <v>3556</v>
      </c>
      <c r="D71" t="s">
        <v>7</v>
      </c>
      <c r="E71" s="6" t="s">
        <v>0</v>
      </c>
      <c r="F71">
        <v>4128200</v>
      </c>
      <c r="G71" s="1">
        <f>VLOOKUP(F71,关卡难度线!B:D,2,1)</f>
        <v>7</v>
      </c>
      <c r="H71" s="1">
        <f>VLOOKUP(F71,关卡难度线!B:D,3,1)</f>
        <v>72</v>
      </c>
      <c r="I71" s="1">
        <f t="shared" si="6"/>
        <v>491452</v>
      </c>
      <c r="J71" s="1">
        <f t="shared" si="7"/>
        <v>294871</v>
      </c>
      <c r="K71" s="1">
        <f t="shared" si="8"/>
        <v>210622</v>
      </c>
      <c r="L71" s="5">
        <f t="shared" si="9"/>
        <v>22619079</v>
      </c>
      <c r="M71" s="5">
        <f t="shared" si="10"/>
        <v>13571439</v>
      </c>
      <c r="N71" s="5">
        <f t="shared" si="11"/>
        <v>9693880</v>
      </c>
    </row>
    <row r="72" spans="1:14" ht="15">
      <c r="A72" s="7">
        <v>280069</v>
      </c>
      <c r="B72" s="8">
        <v>480069</v>
      </c>
      <c r="C72" s="6" t="s">
        <v>3557</v>
      </c>
      <c r="D72" t="s">
        <v>7</v>
      </c>
      <c r="E72" s="6" t="s">
        <v>0</v>
      </c>
      <c r="F72">
        <v>4206100</v>
      </c>
      <c r="G72" s="1">
        <f>VLOOKUP(F72,关卡难度线!B:D,2,1)</f>
        <v>7</v>
      </c>
      <c r="H72" s="1">
        <f>VLOOKUP(F72,关卡难度线!B:D,3,1)</f>
        <v>72</v>
      </c>
      <c r="I72" s="1">
        <f t="shared" si="6"/>
        <v>500726</v>
      </c>
      <c r="J72" s="1">
        <f t="shared" si="7"/>
        <v>300435</v>
      </c>
      <c r="K72" s="1">
        <f t="shared" si="8"/>
        <v>214596</v>
      </c>
      <c r="L72" s="5">
        <f t="shared" si="9"/>
        <v>23045911</v>
      </c>
      <c r="M72" s="5">
        <f t="shared" si="10"/>
        <v>13827520</v>
      </c>
      <c r="N72" s="5">
        <f t="shared" si="11"/>
        <v>9876783</v>
      </c>
    </row>
    <row r="73" spans="1:14" ht="15">
      <c r="A73" s="7">
        <v>280070</v>
      </c>
      <c r="B73" s="8">
        <v>480070</v>
      </c>
      <c r="C73" s="6" t="s">
        <v>3558</v>
      </c>
      <c r="D73" t="s">
        <v>7</v>
      </c>
      <c r="E73" s="6" t="s">
        <v>0</v>
      </c>
      <c r="F73">
        <v>4284000</v>
      </c>
      <c r="G73" s="1">
        <f>VLOOKUP(F73,关卡难度线!B:D,2,1)</f>
        <v>7</v>
      </c>
      <c r="H73" s="1">
        <f>VLOOKUP(F73,关卡难度线!B:D,3,1)</f>
        <v>74</v>
      </c>
      <c r="I73" s="1">
        <f t="shared" si="6"/>
        <v>496216</v>
      </c>
      <c r="J73" s="1">
        <f t="shared" si="7"/>
        <v>297729</v>
      </c>
      <c r="K73" s="1">
        <f t="shared" si="8"/>
        <v>212664</v>
      </c>
      <c r="L73" s="5">
        <f t="shared" si="9"/>
        <v>22838340</v>
      </c>
      <c r="M73" s="5">
        <f t="shared" si="10"/>
        <v>13702976</v>
      </c>
      <c r="N73" s="5">
        <f t="shared" si="11"/>
        <v>9787862</v>
      </c>
    </row>
    <row r="74" spans="1:14" ht="15">
      <c r="A74" s="7">
        <v>280071</v>
      </c>
      <c r="B74" s="8">
        <v>480071</v>
      </c>
      <c r="C74" s="6" t="s">
        <v>3559</v>
      </c>
      <c r="D74" t="s">
        <v>7</v>
      </c>
      <c r="E74" s="6" t="s">
        <v>0</v>
      </c>
      <c r="F74">
        <v>4361800</v>
      </c>
      <c r="G74" s="1">
        <f>VLOOKUP(F74,关卡难度线!B:D,2,1)</f>
        <v>7</v>
      </c>
      <c r="H74" s="1">
        <f>VLOOKUP(F74,关卡难度线!B:D,3,1)</f>
        <v>74</v>
      </c>
      <c r="I74" s="1">
        <f t="shared" si="6"/>
        <v>505227</v>
      </c>
      <c r="J74" s="1">
        <f t="shared" si="7"/>
        <v>303136</v>
      </c>
      <c r="K74" s="1">
        <f t="shared" si="8"/>
        <v>216526</v>
      </c>
      <c r="L74" s="5">
        <f t="shared" si="9"/>
        <v>23253076</v>
      </c>
      <c r="M74" s="5">
        <f t="shared" si="10"/>
        <v>13951833</v>
      </c>
      <c r="N74" s="5">
        <f t="shared" si="11"/>
        <v>9965606</v>
      </c>
    </row>
    <row r="75" spans="1:14" ht="15">
      <c r="A75" s="7">
        <v>280072</v>
      </c>
      <c r="B75" s="8">
        <v>480072</v>
      </c>
      <c r="C75" s="6" t="s">
        <v>3560</v>
      </c>
      <c r="D75" t="s">
        <v>7</v>
      </c>
      <c r="E75" s="6" t="s">
        <v>0</v>
      </c>
      <c r="F75">
        <v>4436500</v>
      </c>
      <c r="G75" s="1">
        <f>VLOOKUP(F75,关卡难度线!B:D,2,1)</f>
        <v>7</v>
      </c>
      <c r="H75" s="1">
        <f>VLOOKUP(F75,关卡难度线!B:D,3,1)</f>
        <v>74</v>
      </c>
      <c r="I75" s="1">
        <f t="shared" si="6"/>
        <v>513880</v>
      </c>
      <c r="J75" s="1">
        <f t="shared" si="7"/>
        <v>308328</v>
      </c>
      <c r="K75" s="1">
        <f t="shared" si="8"/>
        <v>220234</v>
      </c>
      <c r="L75" s="5">
        <f t="shared" si="9"/>
        <v>23651327</v>
      </c>
      <c r="M75" s="5">
        <f t="shared" si="10"/>
        <v>14190799</v>
      </c>
      <c r="N75" s="5">
        <f t="shared" si="11"/>
        <v>10136273</v>
      </c>
    </row>
    <row r="76" spans="1:14" ht="15">
      <c r="A76" s="7">
        <v>280073</v>
      </c>
      <c r="B76" s="8">
        <v>480073</v>
      </c>
      <c r="C76" s="6" t="s">
        <v>3561</v>
      </c>
      <c r="D76" t="s">
        <v>7</v>
      </c>
      <c r="E76" s="6" t="s">
        <v>0</v>
      </c>
      <c r="F76">
        <v>4514400</v>
      </c>
      <c r="G76" s="1">
        <f>VLOOKUP(F76,关卡难度线!B:D,2,1)</f>
        <v>7</v>
      </c>
      <c r="H76" s="1">
        <f>VLOOKUP(F76,关卡难度线!B:D,3,1)</f>
        <v>74</v>
      </c>
      <c r="I76" s="1">
        <f t="shared" si="6"/>
        <v>522903</v>
      </c>
      <c r="J76" s="1">
        <f t="shared" si="7"/>
        <v>313742</v>
      </c>
      <c r="K76" s="1">
        <f t="shared" si="8"/>
        <v>224101</v>
      </c>
      <c r="L76" s="5">
        <f t="shared" si="9"/>
        <v>24066609</v>
      </c>
      <c r="M76" s="5">
        <f t="shared" si="10"/>
        <v>14439978</v>
      </c>
      <c r="N76" s="5">
        <f t="shared" si="11"/>
        <v>10314248</v>
      </c>
    </row>
    <row r="77" spans="1:14" ht="15">
      <c r="A77" s="7">
        <v>280074</v>
      </c>
      <c r="B77" s="8">
        <v>480074</v>
      </c>
      <c r="C77" s="6" t="s">
        <v>3562</v>
      </c>
      <c r="D77" t="s">
        <v>7</v>
      </c>
      <c r="E77" s="6" t="s">
        <v>0</v>
      </c>
      <c r="F77">
        <v>4592200</v>
      </c>
      <c r="G77" s="1">
        <f>VLOOKUP(F77,关卡难度线!B:D,2,1)</f>
        <v>7</v>
      </c>
      <c r="H77" s="1">
        <f>VLOOKUP(F77,关卡难度线!B:D,3,1)</f>
        <v>74</v>
      </c>
      <c r="I77" s="1">
        <f t="shared" si="6"/>
        <v>531915</v>
      </c>
      <c r="J77" s="1">
        <f t="shared" si="7"/>
        <v>319149</v>
      </c>
      <c r="K77" s="1">
        <f t="shared" si="8"/>
        <v>227963</v>
      </c>
      <c r="L77" s="5">
        <f t="shared" si="9"/>
        <v>24481387</v>
      </c>
      <c r="M77" s="5">
        <f t="shared" si="10"/>
        <v>14688835</v>
      </c>
      <c r="N77" s="5">
        <f t="shared" si="11"/>
        <v>10491999</v>
      </c>
    </row>
    <row r="78" spans="1:14" ht="15">
      <c r="A78" s="7">
        <v>280075</v>
      </c>
      <c r="B78" s="8">
        <v>480075</v>
      </c>
      <c r="C78" s="6" t="s">
        <v>3563</v>
      </c>
      <c r="D78" t="s">
        <v>7</v>
      </c>
      <c r="E78" s="6" t="s">
        <v>0</v>
      </c>
      <c r="F78">
        <v>4670000</v>
      </c>
      <c r="G78" s="1">
        <f>VLOOKUP(F78,关卡难度线!B:D,2,1)</f>
        <v>7</v>
      </c>
      <c r="H78" s="1">
        <f>VLOOKUP(F78,关卡难度线!B:D,3,1)</f>
        <v>74</v>
      </c>
      <c r="I78" s="1">
        <f t="shared" si="6"/>
        <v>540926</v>
      </c>
      <c r="J78" s="1">
        <f t="shared" si="7"/>
        <v>324555</v>
      </c>
      <c r="K78" s="1">
        <f t="shared" si="8"/>
        <v>231825</v>
      </c>
      <c r="L78" s="5">
        <f t="shared" si="9"/>
        <v>24896116</v>
      </c>
      <c r="M78" s="5">
        <f t="shared" si="10"/>
        <v>14937643</v>
      </c>
      <c r="N78" s="5">
        <f t="shared" si="11"/>
        <v>10669743</v>
      </c>
    </row>
    <row r="79" spans="1:14" ht="15">
      <c r="A79" s="7">
        <v>280076</v>
      </c>
      <c r="B79" s="8">
        <v>480076</v>
      </c>
      <c r="C79" s="6" t="s">
        <v>3564</v>
      </c>
      <c r="D79" t="s">
        <v>7</v>
      </c>
      <c r="E79" s="6" t="s">
        <v>0</v>
      </c>
      <c r="F79">
        <v>4747900</v>
      </c>
      <c r="G79" s="1">
        <f>VLOOKUP(F79,关卡难度线!B:D,2,1)</f>
        <v>7</v>
      </c>
      <c r="H79" s="1">
        <f>VLOOKUP(F79,关卡难度线!B:D,3,1)</f>
        <v>74</v>
      </c>
      <c r="I79" s="1">
        <f t="shared" si="6"/>
        <v>549949</v>
      </c>
      <c r="J79" s="1">
        <f t="shared" si="7"/>
        <v>329969</v>
      </c>
      <c r="K79" s="1">
        <f t="shared" si="8"/>
        <v>235692</v>
      </c>
      <c r="L79" s="5">
        <f t="shared" si="9"/>
        <v>25311405</v>
      </c>
      <c r="M79" s="5">
        <f t="shared" si="10"/>
        <v>15186822</v>
      </c>
      <c r="N79" s="5">
        <f t="shared" si="11"/>
        <v>10847725</v>
      </c>
    </row>
    <row r="80" spans="1:14" ht="15">
      <c r="A80" s="7">
        <v>280077</v>
      </c>
      <c r="B80" s="8">
        <v>480077</v>
      </c>
      <c r="C80" s="6" t="s">
        <v>3565</v>
      </c>
      <c r="D80" t="s">
        <v>7</v>
      </c>
      <c r="E80" s="6" t="s">
        <v>0</v>
      </c>
      <c r="F80">
        <v>4825700</v>
      </c>
      <c r="G80" s="1">
        <f>VLOOKUP(F80,关卡难度线!B:D,2,1)</f>
        <v>7</v>
      </c>
      <c r="H80" s="1">
        <f>VLOOKUP(F80,关卡难度线!B:D,3,1)</f>
        <v>74</v>
      </c>
      <c r="I80" s="1">
        <f t="shared" si="6"/>
        <v>558961</v>
      </c>
      <c r="J80" s="1">
        <f t="shared" si="7"/>
        <v>335376</v>
      </c>
      <c r="K80" s="1">
        <f t="shared" si="8"/>
        <v>239554</v>
      </c>
      <c r="L80" s="5">
        <f t="shared" si="9"/>
        <v>25726183</v>
      </c>
      <c r="M80" s="5">
        <f t="shared" si="10"/>
        <v>15435679</v>
      </c>
      <c r="N80" s="5">
        <f t="shared" si="11"/>
        <v>11025476</v>
      </c>
    </row>
    <row r="81" spans="1:14" ht="15">
      <c r="A81" s="7">
        <v>280078</v>
      </c>
      <c r="B81" s="8">
        <v>480078</v>
      </c>
      <c r="C81" s="6" t="s">
        <v>3566</v>
      </c>
      <c r="D81" t="s">
        <v>7</v>
      </c>
      <c r="E81" s="6" t="s">
        <v>0</v>
      </c>
      <c r="F81">
        <v>4900000</v>
      </c>
      <c r="G81" s="1">
        <f>VLOOKUP(F81,关卡难度线!B:D,2,1)</f>
        <v>7</v>
      </c>
      <c r="H81" s="1">
        <f>VLOOKUP(F81,关卡难度线!B:D,3,1)</f>
        <v>74</v>
      </c>
      <c r="I81" s="1">
        <f t="shared" si="6"/>
        <v>567567</v>
      </c>
      <c r="J81" s="1">
        <f t="shared" si="7"/>
        <v>340540</v>
      </c>
      <c r="K81" s="1">
        <f t="shared" si="8"/>
        <v>243243</v>
      </c>
      <c r="L81" s="5">
        <f t="shared" si="9"/>
        <v>26122271</v>
      </c>
      <c r="M81" s="5">
        <f t="shared" si="10"/>
        <v>15673357</v>
      </c>
      <c r="N81" s="5">
        <f t="shared" si="11"/>
        <v>11195261</v>
      </c>
    </row>
    <row r="82" spans="1:14" ht="15">
      <c r="A82" s="7">
        <v>280079</v>
      </c>
      <c r="B82" s="8">
        <v>480079</v>
      </c>
      <c r="C82" s="6" t="s">
        <v>3567</v>
      </c>
      <c r="D82" t="s">
        <v>7</v>
      </c>
      <c r="E82" s="6" t="s">
        <v>0</v>
      </c>
      <c r="F82">
        <v>4977800</v>
      </c>
      <c r="G82" s="1">
        <f>VLOOKUP(F82,关卡难度线!B:D,2,1)</f>
        <v>7</v>
      </c>
      <c r="H82" s="1">
        <f>VLOOKUP(F82,关卡难度线!B:D,3,1)</f>
        <v>74</v>
      </c>
      <c r="I82" s="1">
        <f t="shared" si="6"/>
        <v>576579</v>
      </c>
      <c r="J82" s="1">
        <f t="shared" si="7"/>
        <v>345947</v>
      </c>
      <c r="K82" s="1">
        <f t="shared" si="8"/>
        <v>247105</v>
      </c>
      <c r="L82" s="5">
        <f t="shared" si="9"/>
        <v>26537049</v>
      </c>
      <c r="M82" s="5">
        <f t="shared" si="10"/>
        <v>15922214</v>
      </c>
      <c r="N82" s="5">
        <f t="shared" si="11"/>
        <v>11373005</v>
      </c>
    </row>
    <row r="83" spans="1:14" ht="15">
      <c r="A83" s="7">
        <v>280080</v>
      </c>
      <c r="B83" s="8">
        <v>480080</v>
      </c>
      <c r="C83" s="6" t="s">
        <v>3568</v>
      </c>
      <c r="D83" t="s">
        <v>7</v>
      </c>
      <c r="E83" s="6" t="s">
        <v>0</v>
      </c>
      <c r="F83">
        <v>5055600</v>
      </c>
      <c r="G83" s="1">
        <f>VLOOKUP(F83,关卡难度线!B:D,2,1)</f>
        <v>7</v>
      </c>
      <c r="H83" s="1">
        <f>VLOOKUP(F83,关卡难度线!B:D,3,1)</f>
        <v>74</v>
      </c>
      <c r="I83" s="1">
        <f t="shared" si="6"/>
        <v>585590</v>
      </c>
      <c r="J83" s="1">
        <f t="shared" si="7"/>
        <v>351354</v>
      </c>
      <c r="K83" s="1">
        <f t="shared" si="8"/>
        <v>250967</v>
      </c>
      <c r="L83" s="5">
        <f t="shared" si="9"/>
        <v>26951778</v>
      </c>
      <c r="M83" s="5">
        <f t="shared" si="10"/>
        <v>16171071</v>
      </c>
      <c r="N83" s="5">
        <f t="shared" si="11"/>
        <v>11550756</v>
      </c>
    </row>
    <row r="84" spans="1:14" ht="15">
      <c r="A84" s="7">
        <v>280081</v>
      </c>
      <c r="B84" s="8">
        <v>480081</v>
      </c>
      <c r="C84" s="6" t="s">
        <v>3569</v>
      </c>
      <c r="D84" t="s">
        <v>7</v>
      </c>
      <c r="E84" s="6" t="s">
        <v>0</v>
      </c>
      <c r="F84">
        <v>5133300</v>
      </c>
      <c r="G84" s="1">
        <f>VLOOKUP(F84,关卡难度线!B:D,2,1)</f>
        <v>7</v>
      </c>
      <c r="H84" s="1">
        <f>VLOOKUP(F84,关卡难度线!B:D,3,1)</f>
        <v>74</v>
      </c>
      <c r="I84" s="1">
        <f t="shared" si="6"/>
        <v>594590</v>
      </c>
      <c r="J84" s="1">
        <f t="shared" si="7"/>
        <v>356754</v>
      </c>
      <c r="K84" s="1">
        <f t="shared" si="8"/>
        <v>254824</v>
      </c>
      <c r="L84" s="5">
        <f t="shared" si="9"/>
        <v>27366003</v>
      </c>
      <c r="M84" s="5">
        <f t="shared" si="10"/>
        <v>16419606</v>
      </c>
      <c r="N84" s="5">
        <f t="shared" si="11"/>
        <v>11728276</v>
      </c>
    </row>
    <row r="85" spans="1:14" ht="15">
      <c r="A85" s="7">
        <v>280082</v>
      </c>
      <c r="B85" s="8">
        <v>480082</v>
      </c>
      <c r="C85" s="6" t="s">
        <v>3570</v>
      </c>
      <c r="D85" t="s">
        <v>7</v>
      </c>
      <c r="E85" s="6" t="s">
        <v>0</v>
      </c>
      <c r="F85">
        <v>5211100</v>
      </c>
      <c r="G85" s="1">
        <f>VLOOKUP(F85,关卡难度线!B:D,2,1)</f>
        <v>7</v>
      </c>
      <c r="H85" s="1">
        <f>VLOOKUP(F85,关卡难度线!B:D,3,1)</f>
        <v>74</v>
      </c>
      <c r="I85" s="1">
        <f t="shared" si="6"/>
        <v>603602</v>
      </c>
      <c r="J85" s="1">
        <f t="shared" si="7"/>
        <v>362161</v>
      </c>
      <c r="K85" s="1">
        <f t="shared" si="8"/>
        <v>258686</v>
      </c>
      <c r="L85" s="5">
        <f t="shared" si="9"/>
        <v>27780781</v>
      </c>
      <c r="M85" s="5">
        <f t="shared" si="10"/>
        <v>16668463</v>
      </c>
      <c r="N85" s="5">
        <f t="shared" si="11"/>
        <v>11906020</v>
      </c>
    </row>
    <row r="86" spans="1:14" ht="15">
      <c r="A86" s="7">
        <v>280083</v>
      </c>
      <c r="B86" s="8">
        <v>480083</v>
      </c>
      <c r="C86" s="6" t="s">
        <v>3571</v>
      </c>
      <c r="D86" t="s">
        <v>7</v>
      </c>
      <c r="E86" s="6" t="s">
        <v>0</v>
      </c>
      <c r="F86">
        <v>5288900</v>
      </c>
      <c r="G86" s="1">
        <f>VLOOKUP(F86,关卡难度线!B:D,2,1)</f>
        <v>7</v>
      </c>
      <c r="H86" s="1">
        <f>VLOOKUP(F86,关卡难度线!B:D,3,1)</f>
        <v>74</v>
      </c>
      <c r="I86" s="1">
        <f t="shared" si="6"/>
        <v>612613</v>
      </c>
      <c r="J86" s="1">
        <f t="shared" si="7"/>
        <v>367568</v>
      </c>
      <c r="K86" s="1">
        <f t="shared" si="8"/>
        <v>262548</v>
      </c>
      <c r="L86" s="5">
        <f t="shared" si="9"/>
        <v>28195510</v>
      </c>
      <c r="M86" s="5">
        <f t="shared" si="10"/>
        <v>16917320</v>
      </c>
      <c r="N86" s="5">
        <f t="shared" si="11"/>
        <v>12083771</v>
      </c>
    </row>
    <row r="87" spans="1:14" ht="15">
      <c r="A87" s="7">
        <v>280084</v>
      </c>
      <c r="B87" s="8">
        <v>480084</v>
      </c>
      <c r="C87" s="6" t="s">
        <v>3572</v>
      </c>
      <c r="D87" t="s">
        <v>7</v>
      </c>
      <c r="E87" s="6" t="s">
        <v>0</v>
      </c>
      <c r="F87">
        <v>5285100</v>
      </c>
      <c r="G87" s="1">
        <f>VLOOKUP(F87,关卡难度线!B:D,2,1)</f>
        <v>7</v>
      </c>
      <c r="H87" s="1">
        <f>VLOOKUP(F87,关卡难度线!B:D,3,1)</f>
        <v>74</v>
      </c>
      <c r="I87" s="1">
        <f t="shared" si="6"/>
        <v>612173</v>
      </c>
      <c r="J87" s="1">
        <f t="shared" si="7"/>
        <v>367304</v>
      </c>
      <c r="K87" s="1">
        <f t="shared" si="8"/>
        <v>262360</v>
      </c>
      <c r="L87" s="5">
        <f t="shared" si="9"/>
        <v>28175259</v>
      </c>
      <c r="M87" s="5">
        <f t="shared" si="10"/>
        <v>16905168</v>
      </c>
      <c r="N87" s="5">
        <f t="shared" si="11"/>
        <v>12075119</v>
      </c>
    </row>
    <row r="88" spans="1:14" ht="15">
      <c r="A88" s="7">
        <v>280085</v>
      </c>
      <c r="B88" s="8">
        <v>480085</v>
      </c>
      <c r="C88" s="6" t="s">
        <v>3573</v>
      </c>
      <c r="D88" t="s">
        <v>7</v>
      </c>
      <c r="E88" s="6" t="s">
        <v>0</v>
      </c>
      <c r="F88">
        <v>5447700</v>
      </c>
      <c r="G88" s="1">
        <f>VLOOKUP(F88,关卡难度线!B:D,2,1)</f>
        <v>7</v>
      </c>
      <c r="H88" s="1">
        <f>VLOOKUP(F88,关卡难度线!B:D,3,1)</f>
        <v>74</v>
      </c>
      <c r="I88" s="1">
        <f t="shared" si="6"/>
        <v>631007</v>
      </c>
      <c r="J88" s="1">
        <f t="shared" si="7"/>
        <v>378604</v>
      </c>
      <c r="K88" s="1">
        <f t="shared" si="8"/>
        <v>270431</v>
      </c>
      <c r="L88" s="5">
        <f t="shared" si="9"/>
        <v>29042097</v>
      </c>
      <c r="M88" s="5">
        <f t="shared" si="10"/>
        <v>17425247</v>
      </c>
      <c r="N88" s="5">
        <f t="shared" si="11"/>
        <v>12446588</v>
      </c>
    </row>
    <row r="89" spans="1:14" ht="15">
      <c r="A89" s="7">
        <v>280086</v>
      </c>
      <c r="B89" s="8">
        <v>480086</v>
      </c>
      <c r="C89" s="6" t="s">
        <v>3574</v>
      </c>
      <c r="D89" t="s">
        <v>7</v>
      </c>
      <c r="E89" s="6" t="s">
        <v>0</v>
      </c>
      <c r="F89">
        <v>5509200</v>
      </c>
      <c r="G89" s="1">
        <f>VLOOKUP(F89,关卡难度线!B:D,2,1)</f>
        <v>7</v>
      </c>
      <c r="H89" s="1">
        <f>VLOOKUP(F89,关卡难度线!B:D,3,1)</f>
        <v>76</v>
      </c>
      <c r="I89" s="1">
        <f t="shared" si="6"/>
        <v>621338</v>
      </c>
      <c r="J89" s="1">
        <f t="shared" si="7"/>
        <v>372803</v>
      </c>
      <c r="K89" s="1">
        <f t="shared" si="8"/>
        <v>266287</v>
      </c>
      <c r="L89" s="5">
        <f t="shared" si="9"/>
        <v>28597079</v>
      </c>
      <c r="M89" s="5">
        <f t="shared" si="10"/>
        <v>17158260</v>
      </c>
      <c r="N89" s="5">
        <f t="shared" si="11"/>
        <v>12255859</v>
      </c>
    </row>
    <row r="90" spans="1:14" ht="15">
      <c r="A90" s="7">
        <v>280087</v>
      </c>
      <c r="B90" s="8">
        <v>480087</v>
      </c>
      <c r="C90" s="6" t="s">
        <v>3575</v>
      </c>
      <c r="D90" t="s">
        <v>7</v>
      </c>
      <c r="E90" s="6" t="s">
        <v>0</v>
      </c>
      <c r="F90">
        <v>5570800</v>
      </c>
      <c r="G90" s="1">
        <f>VLOOKUP(F90,关卡难度线!B:D,2,1)</f>
        <v>7</v>
      </c>
      <c r="H90" s="1">
        <f>VLOOKUP(F90,关卡难度线!B:D,3,1)</f>
        <v>76</v>
      </c>
      <c r="I90" s="1">
        <f t="shared" si="6"/>
        <v>628285</v>
      </c>
      <c r="J90" s="1">
        <f t="shared" si="7"/>
        <v>376971</v>
      </c>
      <c r="K90" s="1">
        <f t="shared" si="8"/>
        <v>269265</v>
      </c>
      <c r="L90" s="5">
        <f t="shared" si="9"/>
        <v>28916818</v>
      </c>
      <c r="M90" s="5">
        <f t="shared" si="10"/>
        <v>17350088</v>
      </c>
      <c r="N90" s="5">
        <f t="shared" si="11"/>
        <v>12392919</v>
      </c>
    </row>
    <row r="91" spans="1:14" ht="15">
      <c r="A91" s="7">
        <v>280088</v>
      </c>
      <c r="B91" s="8">
        <v>480088</v>
      </c>
      <c r="C91" s="6" t="s">
        <v>3576</v>
      </c>
      <c r="D91" t="s">
        <v>7</v>
      </c>
      <c r="E91" s="6" t="s">
        <v>0</v>
      </c>
      <c r="F91">
        <v>5632300</v>
      </c>
      <c r="G91" s="1">
        <f>VLOOKUP(F91,关卡难度线!B:D,2,1)</f>
        <v>7</v>
      </c>
      <c r="H91" s="1">
        <f>VLOOKUP(F91,关卡难度线!B:D,3,1)</f>
        <v>76</v>
      </c>
      <c r="I91" s="1">
        <f t="shared" si="6"/>
        <v>635221</v>
      </c>
      <c r="J91" s="1">
        <f t="shared" si="7"/>
        <v>381133</v>
      </c>
      <c r="K91" s="1">
        <f t="shared" si="8"/>
        <v>272237</v>
      </c>
      <c r="L91" s="5">
        <f t="shared" si="9"/>
        <v>29236046</v>
      </c>
      <c r="M91" s="5">
        <f t="shared" si="10"/>
        <v>17541643</v>
      </c>
      <c r="N91" s="5">
        <f t="shared" si="11"/>
        <v>12529706</v>
      </c>
    </row>
    <row r="92" spans="1:14" ht="15">
      <c r="A92" s="7">
        <v>280089</v>
      </c>
      <c r="B92" s="8">
        <v>480089</v>
      </c>
      <c r="C92" s="6" t="s">
        <v>3577</v>
      </c>
      <c r="D92" t="s">
        <v>7</v>
      </c>
      <c r="E92" s="6" t="s">
        <v>0</v>
      </c>
      <c r="F92">
        <v>5693900</v>
      </c>
      <c r="G92" s="1">
        <f>VLOOKUP(F92,关卡难度线!B:D,2,1)</f>
        <v>7</v>
      </c>
      <c r="H92" s="1">
        <f>VLOOKUP(F92,关卡难度线!B:D,3,1)</f>
        <v>76</v>
      </c>
      <c r="I92" s="1">
        <f t="shared" si="6"/>
        <v>642169</v>
      </c>
      <c r="J92" s="1">
        <f t="shared" si="7"/>
        <v>385301</v>
      </c>
      <c r="K92" s="1">
        <f t="shared" si="8"/>
        <v>275215</v>
      </c>
      <c r="L92" s="5">
        <f t="shared" si="9"/>
        <v>29555827</v>
      </c>
      <c r="M92" s="5">
        <f t="shared" si="10"/>
        <v>17733478</v>
      </c>
      <c r="N92" s="5">
        <f t="shared" si="11"/>
        <v>12666773</v>
      </c>
    </row>
    <row r="93" spans="1:14" ht="15">
      <c r="A93" s="7">
        <v>280090</v>
      </c>
      <c r="B93" s="8">
        <v>480090</v>
      </c>
      <c r="C93" s="6" t="s">
        <v>3578</v>
      </c>
      <c r="D93" t="s">
        <v>7</v>
      </c>
      <c r="E93" s="6" t="s">
        <v>0</v>
      </c>
      <c r="F93">
        <v>5766700</v>
      </c>
      <c r="G93" s="1">
        <f>VLOOKUP(F93,关卡难度线!B:D,2,1)</f>
        <v>7</v>
      </c>
      <c r="H93" s="1">
        <f>VLOOKUP(F93,关卡难度线!B:D,3,1)</f>
        <v>76</v>
      </c>
      <c r="I93" s="1">
        <f t="shared" si="6"/>
        <v>650379</v>
      </c>
      <c r="J93" s="1">
        <f t="shared" si="7"/>
        <v>390227</v>
      </c>
      <c r="K93" s="1">
        <f t="shared" si="8"/>
        <v>278734</v>
      </c>
      <c r="L93" s="5">
        <f t="shared" si="9"/>
        <v>29933694</v>
      </c>
      <c r="M93" s="5">
        <f t="shared" si="10"/>
        <v>17960201</v>
      </c>
      <c r="N93" s="5">
        <f t="shared" si="11"/>
        <v>12828732</v>
      </c>
    </row>
    <row r="94" spans="1:14" ht="15">
      <c r="A94" s="7">
        <v>280091</v>
      </c>
      <c r="B94" s="8">
        <v>480091</v>
      </c>
      <c r="C94" s="6" t="s">
        <v>3579</v>
      </c>
      <c r="D94" t="s">
        <v>7</v>
      </c>
      <c r="E94" s="6" t="s">
        <v>0</v>
      </c>
      <c r="F94">
        <v>5843600</v>
      </c>
      <c r="G94" s="1">
        <f>VLOOKUP(F94,关卡难度线!B:D,2,1)</f>
        <v>7</v>
      </c>
      <c r="H94" s="1">
        <f>VLOOKUP(F94,关卡难度线!B:D,3,1)</f>
        <v>76</v>
      </c>
      <c r="I94" s="1">
        <f t="shared" si="6"/>
        <v>659052</v>
      </c>
      <c r="J94" s="1">
        <f t="shared" si="7"/>
        <v>395431</v>
      </c>
      <c r="K94" s="1">
        <f t="shared" si="8"/>
        <v>282451</v>
      </c>
      <c r="L94" s="5">
        <f t="shared" si="9"/>
        <v>30332869</v>
      </c>
      <c r="M94" s="5">
        <f t="shared" si="10"/>
        <v>18199713</v>
      </c>
      <c r="N94" s="5">
        <f t="shared" si="11"/>
        <v>12999805</v>
      </c>
    </row>
    <row r="95" spans="1:14" ht="15">
      <c r="A95" s="7">
        <v>280092</v>
      </c>
      <c r="B95" s="8">
        <v>480092</v>
      </c>
      <c r="C95" s="6" t="s">
        <v>3580</v>
      </c>
      <c r="D95" t="s">
        <v>7</v>
      </c>
      <c r="E95" s="6" t="s">
        <v>0</v>
      </c>
      <c r="F95">
        <v>5928100</v>
      </c>
      <c r="G95" s="1">
        <f>VLOOKUP(F95,关卡难度线!B:D,2,1)</f>
        <v>7</v>
      </c>
      <c r="H95" s="1">
        <f>VLOOKUP(F95,关卡难度线!B:D,3,1)</f>
        <v>76</v>
      </c>
      <c r="I95" s="1">
        <f t="shared" si="6"/>
        <v>668582</v>
      </c>
      <c r="J95" s="1">
        <f t="shared" si="7"/>
        <v>401149</v>
      </c>
      <c r="K95" s="1">
        <f t="shared" si="8"/>
        <v>286535</v>
      </c>
      <c r="L95" s="5">
        <f t="shared" si="9"/>
        <v>30771489</v>
      </c>
      <c r="M95" s="5">
        <f t="shared" si="10"/>
        <v>18462885</v>
      </c>
      <c r="N95" s="5">
        <f t="shared" si="11"/>
        <v>13187776</v>
      </c>
    </row>
    <row r="96" spans="1:14" ht="15">
      <c r="A96" s="7">
        <v>280093</v>
      </c>
      <c r="B96" s="8">
        <v>480093</v>
      </c>
      <c r="C96" s="6" t="s">
        <v>3581</v>
      </c>
      <c r="D96" t="s">
        <v>7</v>
      </c>
      <c r="E96" s="6" t="s">
        <v>0</v>
      </c>
      <c r="F96">
        <v>6012700</v>
      </c>
      <c r="G96" s="1">
        <f>VLOOKUP(F96,关卡难度线!B:D,2,1)</f>
        <v>7</v>
      </c>
      <c r="H96" s="1">
        <f>VLOOKUP(F96,关卡难度线!B:D,3,1)</f>
        <v>76</v>
      </c>
      <c r="I96" s="1">
        <f t="shared" si="6"/>
        <v>678124</v>
      </c>
      <c r="J96" s="1">
        <f t="shared" si="7"/>
        <v>406874</v>
      </c>
      <c r="K96" s="1">
        <f t="shared" si="8"/>
        <v>290624</v>
      </c>
      <c r="L96" s="5">
        <f t="shared" si="9"/>
        <v>31210655</v>
      </c>
      <c r="M96" s="5">
        <f t="shared" si="10"/>
        <v>18726379</v>
      </c>
      <c r="N96" s="5">
        <f t="shared" si="11"/>
        <v>13375971</v>
      </c>
    </row>
    <row r="97" spans="1:14" ht="15">
      <c r="A97" s="7">
        <v>280094</v>
      </c>
      <c r="B97" s="8">
        <v>480094</v>
      </c>
      <c r="C97" s="6" t="s">
        <v>3582</v>
      </c>
      <c r="D97" t="s">
        <v>7</v>
      </c>
      <c r="E97" s="6" t="s">
        <v>0</v>
      </c>
      <c r="F97">
        <v>6097300</v>
      </c>
      <c r="G97" s="1">
        <f>VLOOKUP(F97,关卡难度线!B:D,2,1)</f>
        <v>7</v>
      </c>
      <c r="H97" s="1">
        <f>VLOOKUP(F97,关卡难度线!B:D,3,1)</f>
        <v>76</v>
      </c>
      <c r="I97" s="1">
        <f t="shared" si="6"/>
        <v>687665</v>
      </c>
      <c r="J97" s="1">
        <f t="shared" si="7"/>
        <v>412599</v>
      </c>
      <c r="K97" s="1">
        <f t="shared" si="8"/>
        <v>294713</v>
      </c>
      <c r="L97" s="5">
        <f t="shared" si="9"/>
        <v>31649779</v>
      </c>
      <c r="M97" s="5">
        <f t="shared" si="10"/>
        <v>18989866</v>
      </c>
      <c r="N97" s="5">
        <f t="shared" si="11"/>
        <v>13564166</v>
      </c>
    </row>
    <row r="98" spans="1:14" ht="15">
      <c r="A98" s="7">
        <v>280095</v>
      </c>
      <c r="B98" s="8">
        <v>480095</v>
      </c>
      <c r="C98" s="6" t="s">
        <v>3583</v>
      </c>
      <c r="D98" t="s">
        <v>7</v>
      </c>
      <c r="E98" s="6" t="s">
        <v>0</v>
      </c>
      <c r="F98">
        <v>6228000</v>
      </c>
      <c r="G98" s="1">
        <f>VLOOKUP(F98,关卡难度线!B:D,2,1)</f>
        <v>7</v>
      </c>
      <c r="H98" s="1">
        <f>VLOOKUP(F98,关卡难度线!B:D,3,1)</f>
        <v>76</v>
      </c>
      <c r="I98" s="1">
        <f t="shared" si="6"/>
        <v>702406</v>
      </c>
      <c r="J98" s="1">
        <f t="shared" si="7"/>
        <v>421443</v>
      </c>
      <c r="K98" s="1">
        <f t="shared" si="8"/>
        <v>301031</v>
      </c>
      <c r="L98" s="5">
        <f t="shared" si="9"/>
        <v>32328233</v>
      </c>
      <c r="M98" s="5">
        <f t="shared" si="10"/>
        <v>19396916</v>
      </c>
      <c r="N98" s="5">
        <f t="shared" si="11"/>
        <v>13854953</v>
      </c>
    </row>
    <row r="99" spans="1:14" ht="15">
      <c r="A99" s="7">
        <v>280096</v>
      </c>
      <c r="B99" s="8">
        <v>480096</v>
      </c>
      <c r="C99" s="6" t="s">
        <v>3584</v>
      </c>
      <c r="D99" t="s">
        <v>7</v>
      </c>
      <c r="E99" s="6" t="s">
        <v>0</v>
      </c>
      <c r="F99">
        <v>6300300</v>
      </c>
      <c r="G99" s="1">
        <f>VLOOKUP(F99,关卡难度线!B:D,2,1)</f>
        <v>7</v>
      </c>
      <c r="H99" s="1">
        <f>VLOOKUP(F99,关卡难度线!B:D,3,1)</f>
        <v>76</v>
      </c>
      <c r="I99" s="1">
        <f t="shared" si="6"/>
        <v>710560</v>
      </c>
      <c r="J99" s="1">
        <f t="shared" si="7"/>
        <v>426336</v>
      </c>
      <c r="K99" s="1">
        <f t="shared" si="8"/>
        <v>304525</v>
      </c>
      <c r="L99" s="5">
        <f t="shared" si="9"/>
        <v>32703524</v>
      </c>
      <c r="M99" s="5">
        <f t="shared" si="10"/>
        <v>19622113</v>
      </c>
      <c r="N99" s="5">
        <f t="shared" si="11"/>
        <v>14015764</v>
      </c>
    </row>
    <row r="100" spans="1:14" ht="15">
      <c r="A100" s="7">
        <v>280097</v>
      </c>
      <c r="B100" s="8">
        <v>480097</v>
      </c>
      <c r="C100" s="6" t="s">
        <v>3585</v>
      </c>
      <c r="D100" t="s">
        <v>7</v>
      </c>
      <c r="E100" s="6" t="s">
        <v>0</v>
      </c>
      <c r="F100">
        <v>6423300</v>
      </c>
      <c r="G100" s="1">
        <f>VLOOKUP(F100,关卡难度线!B:D,2,1)</f>
        <v>7</v>
      </c>
      <c r="H100" s="1">
        <f>VLOOKUP(F100,关卡难度线!B:D,3,1)</f>
        <v>76</v>
      </c>
      <c r="I100" s="1">
        <f t="shared" si="6"/>
        <v>724432</v>
      </c>
      <c r="J100" s="1">
        <f t="shared" si="7"/>
        <v>434659</v>
      </c>
      <c r="K100" s="1">
        <f t="shared" si="8"/>
        <v>310470</v>
      </c>
      <c r="L100" s="5">
        <f t="shared" si="9"/>
        <v>33341980</v>
      </c>
      <c r="M100" s="5">
        <f t="shared" si="10"/>
        <v>20005181</v>
      </c>
      <c r="N100" s="5">
        <f t="shared" si="11"/>
        <v>14289380</v>
      </c>
    </row>
    <row r="101" spans="1:14" ht="15">
      <c r="A101" s="7">
        <v>280098</v>
      </c>
      <c r="B101" s="8">
        <v>480098</v>
      </c>
      <c r="C101" s="6" t="s">
        <v>3586</v>
      </c>
      <c r="D101" t="s">
        <v>7</v>
      </c>
      <c r="E101" s="6" t="s">
        <v>0</v>
      </c>
      <c r="F101">
        <v>6546200</v>
      </c>
      <c r="G101" s="1">
        <f>VLOOKUP(F101,关卡难度线!B:D,2,1)</f>
        <v>7</v>
      </c>
      <c r="H101" s="1">
        <f>VLOOKUP(F101,关卡难度线!B:D,3,1)</f>
        <v>76</v>
      </c>
      <c r="I101" s="1">
        <f t="shared" si="6"/>
        <v>738293</v>
      </c>
      <c r="J101" s="1">
        <f t="shared" si="7"/>
        <v>442975</v>
      </c>
      <c r="K101" s="1">
        <f t="shared" si="8"/>
        <v>316411</v>
      </c>
      <c r="L101" s="5">
        <f t="shared" si="9"/>
        <v>33979932</v>
      </c>
      <c r="M101" s="5">
        <f t="shared" si="10"/>
        <v>20387927</v>
      </c>
      <c r="N101" s="5">
        <f t="shared" si="11"/>
        <v>14562814</v>
      </c>
    </row>
    <row r="102" spans="1:14" ht="15">
      <c r="A102" s="7">
        <v>280099</v>
      </c>
      <c r="B102" s="8">
        <v>480099</v>
      </c>
      <c r="C102" s="6" t="s">
        <v>3587</v>
      </c>
      <c r="D102" t="s">
        <v>7</v>
      </c>
      <c r="E102" s="6" t="s">
        <v>0</v>
      </c>
      <c r="F102">
        <v>6669100</v>
      </c>
      <c r="G102" s="1">
        <f>VLOOKUP(F102,关卡难度线!B:D,2,1)</f>
        <v>7</v>
      </c>
      <c r="H102" s="1">
        <f>VLOOKUP(F102,关卡难度线!B:D,3,1)</f>
        <v>76</v>
      </c>
      <c r="I102" s="1">
        <f t="shared" si="6"/>
        <v>752154</v>
      </c>
      <c r="J102" s="1">
        <f t="shared" si="7"/>
        <v>451292</v>
      </c>
      <c r="K102" s="1">
        <f t="shared" si="8"/>
        <v>322351</v>
      </c>
      <c r="L102" s="5">
        <f t="shared" si="9"/>
        <v>34617891</v>
      </c>
      <c r="M102" s="5">
        <f t="shared" si="10"/>
        <v>20770715</v>
      </c>
      <c r="N102" s="5">
        <f t="shared" si="11"/>
        <v>14836206</v>
      </c>
    </row>
    <row r="103" spans="1:14" ht="15">
      <c r="A103" s="7">
        <v>280100</v>
      </c>
      <c r="B103" s="8">
        <v>480100</v>
      </c>
      <c r="C103" s="6" t="s">
        <v>3588</v>
      </c>
      <c r="D103" t="s">
        <v>7</v>
      </c>
      <c r="E103" s="6" t="s">
        <v>0</v>
      </c>
      <c r="F103">
        <v>6792100</v>
      </c>
      <c r="G103" s="1">
        <f>VLOOKUP(F103,关卡难度线!B:D,2,1)</f>
        <v>7</v>
      </c>
      <c r="H103" s="1">
        <f>VLOOKUP(F103,关卡难度线!B:D,3,1)</f>
        <v>76</v>
      </c>
      <c r="I103" s="1">
        <f t="shared" si="6"/>
        <v>766026</v>
      </c>
      <c r="J103" s="1">
        <f t="shared" si="7"/>
        <v>459615</v>
      </c>
      <c r="K103" s="1">
        <f t="shared" si="8"/>
        <v>328296</v>
      </c>
      <c r="L103" s="5">
        <f t="shared" si="9"/>
        <v>35256347</v>
      </c>
      <c r="M103" s="5">
        <f t="shared" si="10"/>
        <v>21153783</v>
      </c>
      <c r="N103" s="5">
        <f t="shared" si="11"/>
        <v>15109822</v>
      </c>
    </row>
    <row r="104" spans="1:14" ht="15">
      <c r="A104" s="7">
        <v>280101</v>
      </c>
      <c r="B104" s="8">
        <v>480101</v>
      </c>
      <c r="C104" s="6" t="s">
        <v>3589</v>
      </c>
      <c r="D104" t="s">
        <v>7</v>
      </c>
      <c r="E104" s="6" t="s">
        <v>0</v>
      </c>
      <c r="F104">
        <v>6945700</v>
      </c>
      <c r="G104" s="1">
        <f>VLOOKUP(F104,关卡难度线!B:D,2,1)</f>
        <v>7</v>
      </c>
      <c r="H104" s="1">
        <f>VLOOKUP(F104,关卡难度线!B:D,3,1)</f>
        <v>78</v>
      </c>
      <c r="I104" s="1">
        <f t="shared" si="6"/>
        <v>763263</v>
      </c>
      <c r="J104" s="1">
        <f t="shared" si="7"/>
        <v>457958</v>
      </c>
      <c r="K104" s="1">
        <f t="shared" si="8"/>
        <v>327113</v>
      </c>
      <c r="L104" s="5">
        <f t="shared" si="9"/>
        <v>35129178</v>
      </c>
      <c r="M104" s="5">
        <f t="shared" si="10"/>
        <v>21077518</v>
      </c>
      <c r="N104" s="5">
        <f t="shared" si="11"/>
        <v>15055376</v>
      </c>
    </row>
    <row r="105" spans="1:14" ht="15">
      <c r="A105" s="7">
        <v>280102</v>
      </c>
      <c r="B105" s="8">
        <v>480102</v>
      </c>
      <c r="C105" s="6" t="s">
        <v>3590</v>
      </c>
      <c r="D105" t="s">
        <v>7</v>
      </c>
      <c r="E105" s="6" t="s">
        <v>0</v>
      </c>
      <c r="F105">
        <v>7063600</v>
      </c>
      <c r="G105" s="1">
        <f>VLOOKUP(F105,关卡难度线!B:D,2,1)</f>
        <v>7</v>
      </c>
      <c r="H105" s="1">
        <f>VLOOKUP(F105,关卡难度线!B:D,3,1)</f>
        <v>78</v>
      </c>
      <c r="I105" s="1">
        <f t="shared" si="6"/>
        <v>776219</v>
      </c>
      <c r="J105" s="1">
        <f t="shared" si="7"/>
        <v>465731</v>
      </c>
      <c r="K105" s="1">
        <f t="shared" si="8"/>
        <v>332665</v>
      </c>
      <c r="L105" s="5">
        <f t="shared" si="9"/>
        <v>35725480</v>
      </c>
      <c r="M105" s="5">
        <f t="shared" si="10"/>
        <v>21435267</v>
      </c>
      <c r="N105" s="5">
        <f t="shared" si="11"/>
        <v>15310904</v>
      </c>
    </row>
    <row r="106" spans="1:14" ht="15">
      <c r="A106" s="7">
        <v>280103</v>
      </c>
      <c r="B106" s="8">
        <v>480103</v>
      </c>
      <c r="C106" s="6" t="s">
        <v>3591</v>
      </c>
      <c r="D106" t="s">
        <v>7</v>
      </c>
      <c r="E106" s="6" t="s">
        <v>0</v>
      </c>
      <c r="F106">
        <v>7186400</v>
      </c>
      <c r="G106" s="1">
        <f>VLOOKUP(F106,关卡难度线!B:D,2,1)</f>
        <v>7</v>
      </c>
      <c r="H106" s="1">
        <f>VLOOKUP(F106,关卡难度线!B:D,3,1)</f>
        <v>78</v>
      </c>
      <c r="I106" s="1">
        <f t="shared" si="6"/>
        <v>789714</v>
      </c>
      <c r="J106" s="1">
        <f t="shared" si="7"/>
        <v>473828</v>
      </c>
      <c r="K106" s="1">
        <f t="shared" si="8"/>
        <v>338448</v>
      </c>
      <c r="L106" s="5">
        <f t="shared" si="9"/>
        <v>36346590</v>
      </c>
      <c r="M106" s="5">
        <f t="shared" si="10"/>
        <v>21807933</v>
      </c>
      <c r="N106" s="5">
        <f t="shared" si="11"/>
        <v>15577072</v>
      </c>
    </row>
    <row r="107" spans="1:14" ht="15">
      <c r="A107" s="7">
        <v>280104</v>
      </c>
      <c r="B107" s="8">
        <v>480104</v>
      </c>
      <c r="C107" s="6" t="s">
        <v>3592</v>
      </c>
      <c r="D107" t="s">
        <v>7</v>
      </c>
      <c r="E107" s="6" t="s">
        <v>0</v>
      </c>
      <c r="F107">
        <v>7309200</v>
      </c>
      <c r="G107" s="1">
        <f>VLOOKUP(F107,关卡难度线!B:D,2,1)</f>
        <v>7</v>
      </c>
      <c r="H107" s="1">
        <f>VLOOKUP(F107,关卡难度线!B:D,3,1)</f>
        <v>78</v>
      </c>
      <c r="I107" s="1">
        <f t="shared" si="6"/>
        <v>803208</v>
      </c>
      <c r="J107" s="1">
        <f t="shared" si="7"/>
        <v>481925</v>
      </c>
      <c r="K107" s="1">
        <f t="shared" si="8"/>
        <v>344232</v>
      </c>
      <c r="L107" s="5">
        <f t="shared" si="9"/>
        <v>36967651</v>
      </c>
      <c r="M107" s="5">
        <f t="shared" si="10"/>
        <v>22180599</v>
      </c>
      <c r="N107" s="5">
        <f t="shared" si="11"/>
        <v>15843275</v>
      </c>
    </row>
    <row r="108" spans="1:14" ht="15">
      <c r="A108" s="7">
        <v>280105</v>
      </c>
      <c r="B108" s="8">
        <v>480105</v>
      </c>
      <c r="C108" s="6" t="s">
        <v>3593</v>
      </c>
      <c r="D108" t="s">
        <v>7</v>
      </c>
      <c r="E108" s="6" t="s">
        <v>0</v>
      </c>
      <c r="F108">
        <v>7432100</v>
      </c>
      <c r="G108" s="1">
        <f>VLOOKUP(F108,关卡难度线!B:D,2,1)</f>
        <v>7</v>
      </c>
      <c r="H108" s="1">
        <f>VLOOKUP(F108,关卡难度线!B:D,3,1)</f>
        <v>78</v>
      </c>
      <c r="I108" s="1">
        <f t="shared" si="6"/>
        <v>816714</v>
      </c>
      <c r="J108" s="1">
        <f t="shared" si="7"/>
        <v>490028</v>
      </c>
      <c r="K108" s="1">
        <f t="shared" si="8"/>
        <v>350020</v>
      </c>
      <c r="L108" s="5">
        <f t="shared" si="9"/>
        <v>37589265</v>
      </c>
      <c r="M108" s="5">
        <f t="shared" si="10"/>
        <v>22553538</v>
      </c>
      <c r="N108" s="5">
        <f t="shared" si="11"/>
        <v>16109674</v>
      </c>
    </row>
    <row r="109" spans="1:14" ht="15">
      <c r="A109" s="7">
        <v>280106</v>
      </c>
      <c r="B109" s="8">
        <v>480106</v>
      </c>
      <c r="C109" s="6" t="s">
        <v>3594</v>
      </c>
      <c r="D109" t="s">
        <v>7</v>
      </c>
      <c r="E109" s="6" t="s">
        <v>0</v>
      </c>
      <c r="F109">
        <v>7554900</v>
      </c>
      <c r="G109" s="1">
        <f>VLOOKUP(F109,关卡难度线!B:D,2,1)</f>
        <v>7</v>
      </c>
      <c r="H109" s="1">
        <f>VLOOKUP(F109,关卡难度线!B:D,3,1)</f>
        <v>78</v>
      </c>
      <c r="I109" s="1">
        <f t="shared" si="6"/>
        <v>830208</v>
      </c>
      <c r="J109" s="1">
        <f t="shared" si="7"/>
        <v>498125</v>
      </c>
      <c r="K109" s="1">
        <f t="shared" si="8"/>
        <v>355803</v>
      </c>
      <c r="L109" s="5">
        <f t="shared" si="9"/>
        <v>38210326</v>
      </c>
      <c r="M109" s="5">
        <f t="shared" si="10"/>
        <v>22926204</v>
      </c>
      <c r="N109" s="5">
        <f t="shared" si="11"/>
        <v>16375835</v>
      </c>
    </row>
    <row r="110" spans="1:14" ht="15">
      <c r="A110" s="7">
        <v>280107</v>
      </c>
      <c r="B110" s="8">
        <v>480107</v>
      </c>
      <c r="C110" s="6" t="s">
        <v>3595</v>
      </c>
      <c r="D110" t="s">
        <v>7</v>
      </c>
      <c r="E110" s="6" t="s">
        <v>0</v>
      </c>
      <c r="F110">
        <v>7708500</v>
      </c>
      <c r="G110" s="1">
        <f>VLOOKUP(F110,关卡难度线!B:D,2,1)</f>
        <v>7</v>
      </c>
      <c r="H110" s="1">
        <f>VLOOKUP(F110,关卡难度线!B:D,3,1)</f>
        <v>78</v>
      </c>
      <c r="I110" s="1">
        <f t="shared" si="6"/>
        <v>847087</v>
      </c>
      <c r="J110" s="1">
        <f t="shared" si="7"/>
        <v>508252</v>
      </c>
      <c r="K110" s="1">
        <f t="shared" si="8"/>
        <v>363037</v>
      </c>
      <c r="L110" s="5">
        <f t="shared" si="9"/>
        <v>38987179</v>
      </c>
      <c r="M110" s="5">
        <f t="shared" si="10"/>
        <v>23392299</v>
      </c>
      <c r="N110" s="5">
        <f t="shared" si="11"/>
        <v>16708776</v>
      </c>
    </row>
    <row r="111" spans="1:14" ht="15">
      <c r="A111" s="7">
        <v>280108</v>
      </c>
      <c r="B111" s="8">
        <v>480108</v>
      </c>
      <c r="C111" s="6" t="s">
        <v>3596</v>
      </c>
      <c r="D111" t="s">
        <v>7</v>
      </c>
      <c r="E111" s="6" t="s">
        <v>0</v>
      </c>
      <c r="F111">
        <v>7825700</v>
      </c>
      <c r="G111" s="1">
        <f>VLOOKUP(F111,关卡难度线!B:D,2,1)</f>
        <v>7</v>
      </c>
      <c r="H111" s="1">
        <f>VLOOKUP(F111,关卡难度线!B:D,3,1)</f>
        <v>78</v>
      </c>
      <c r="I111" s="1">
        <f t="shared" si="6"/>
        <v>859967</v>
      </c>
      <c r="J111" s="1">
        <f t="shared" si="7"/>
        <v>515980</v>
      </c>
      <c r="K111" s="1">
        <f t="shared" si="8"/>
        <v>368557</v>
      </c>
      <c r="L111" s="5">
        <f t="shared" si="9"/>
        <v>39579981</v>
      </c>
      <c r="M111" s="5">
        <f t="shared" si="10"/>
        <v>23747983</v>
      </c>
      <c r="N111" s="5">
        <f t="shared" si="11"/>
        <v>16962834</v>
      </c>
    </row>
    <row r="112" spans="1:14" ht="15">
      <c r="A112" s="7">
        <v>280109</v>
      </c>
      <c r="B112" s="8">
        <v>480109</v>
      </c>
      <c r="C112" s="6" t="s">
        <v>3597</v>
      </c>
      <c r="D112" t="s">
        <v>7</v>
      </c>
      <c r="E112" s="6" t="s">
        <v>0</v>
      </c>
      <c r="F112">
        <v>7948400</v>
      </c>
      <c r="G112" s="1">
        <f>VLOOKUP(F112,关卡难度线!B:D,2,1)</f>
        <v>7</v>
      </c>
      <c r="H112" s="1">
        <f>VLOOKUP(F112,关卡难度线!B:D,3,1)</f>
        <v>78</v>
      </c>
      <c r="I112" s="1">
        <f t="shared" si="6"/>
        <v>873450</v>
      </c>
      <c r="J112" s="1">
        <f t="shared" si="7"/>
        <v>524070</v>
      </c>
      <c r="K112" s="1">
        <f t="shared" si="8"/>
        <v>374335</v>
      </c>
      <c r="L112" s="5">
        <f t="shared" si="9"/>
        <v>40200538</v>
      </c>
      <c r="M112" s="5">
        <f t="shared" si="10"/>
        <v>24120320</v>
      </c>
      <c r="N112" s="5">
        <f t="shared" si="11"/>
        <v>17228771</v>
      </c>
    </row>
    <row r="113" spans="1:14" ht="15">
      <c r="A113" s="7">
        <v>280110</v>
      </c>
      <c r="B113" s="8">
        <v>480110</v>
      </c>
      <c r="C113" s="6" t="s">
        <v>3598</v>
      </c>
      <c r="D113" t="s">
        <v>7</v>
      </c>
      <c r="E113" s="6" t="s">
        <v>0</v>
      </c>
      <c r="F113">
        <v>8071200</v>
      </c>
      <c r="G113" s="1">
        <f>VLOOKUP(F113,关卡难度线!B:D,2,1)</f>
        <v>7</v>
      </c>
      <c r="H113" s="1">
        <f>VLOOKUP(F113,关卡难度线!B:D,3,1)</f>
        <v>78</v>
      </c>
      <c r="I113" s="1">
        <f t="shared" si="6"/>
        <v>886945</v>
      </c>
      <c r="J113" s="1">
        <f t="shared" si="7"/>
        <v>532167</v>
      </c>
      <c r="K113" s="1">
        <f t="shared" si="8"/>
        <v>380119</v>
      </c>
      <c r="L113" s="5">
        <f t="shared" si="9"/>
        <v>40821641</v>
      </c>
      <c r="M113" s="5">
        <f t="shared" si="10"/>
        <v>24492986</v>
      </c>
      <c r="N113" s="5">
        <f t="shared" si="11"/>
        <v>17494974</v>
      </c>
    </row>
    <row r="114" spans="1:14" ht="15">
      <c r="A114" s="7">
        <v>280111</v>
      </c>
      <c r="B114" s="8">
        <v>480111</v>
      </c>
      <c r="C114" s="6" t="s">
        <v>3599</v>
      </c>
      <c r="D114" t="s">
        <v>7</v>
      </c>
      <c r="E114" s="6" t="s">
        <v>0</v>
      </c>
      <c r="F114">
        <v>8193900</v>
      </c>
      <c r="G114" s="1">
        <f>VLOOKUP(F114,关卡难度线!B:D,2,1)</f>
        <v>7</v>
      </c>
      <c r="H114" s="1">
        <f>VLOOKUP(F114,关卡难度线!B:D,3,1)</f>
        <v>78</v>
      </c>
      <c r="I114" s="1">
        <f t="shared" si="6"/>
        <v>900428</v>
      </c>
      <c r="J114" s="1">
        <f t="shared" si="7"/>
        <v>540257</v>
      </c>
      <c r="K114" s="1">
        <f t="shared" si="8"/>
        <v>385897</v>
      </c>
      <c r="L114" s="5">
        <f t="shared" si="9"/>
        <v>41442198</v>
      </c>
      <c r="M114" s="5">
        <f t="shared" si="10"/>
        <v>24865330</v>
      </c>
      <c r="N114" s="5">
        <f t="shared" si="11"/>
        <v>17760911</v>
      </c>
    </row>
    <row r="115" spans="1:14" ht="15">
      <c r="A115" s="7">
        <v>280112</v>
      </c>
      <c r="B115" s="8">
        <v>480112</v>
      </c>
      <c r="C115" s="6" t="s">
        <v>3600</v>
      </c>
      <c r="D115" t="s">
        <v>7</v>
      </c>
      <c r="E115" s="6" t="s">
        <v>0</v>
      </c>
      <c r="F115">
        <v>8316700</v>
      </c>
      <c r="G115" s="1">
        <f>VLOOKUP(F115,关卡难度线!B:D,2,1)</f>
        <v>7</v>
      </c>
      <c r="H115" s="1">
        <f>VLOOKUP(F115,关卡难度线!B:D,3,1)</f>
        <v>80</v>
      </c>
      <c r="I115" s="1">
        <f t="shared" si="6"/>
        <v>891075</v>
      </c>
      <c r="J115" s="1">
        <f t="shared" si="7"/>
        <v>534645</v>
      </c>
      <c r="K115" s="1">
        <f t="shared" si="8"/>
        <v>381889</v>
      </c>
      <c r="L115" s="5">
        <f t="shared" si="9"/>
        <v>41011726</v>
      </c>
      <c r="M115" s="5">
        <f t="shared" si="10"/>
        <v>24607037</v>
      </c>
      <c r="N115" s="5">
        <f t="shared" si="11"/>
        <v>17576440</v>
      </c>
    </row>
    <row r="116" spans="1:14" ht="15">
      <c r="A116" s="7">
        <v>280113</v>
      </c>
      <c r="B116" s="8">
        <v>480113</v>
      </c>
      <c r="C116" s="6" t="s">
        <v>3601</v>
      </c>
      <c r="D116" t="s">
        <v>7</v>
      </c>
      <c r="E116" s="6" t="s">
        <v>0</v>
      </c>
      <c r="F116">
        <v>8439400</v>
      </c>
      <c r="G116" s="1">
        <f>VLOOKUP(F116,关卡难度线!B:D,2,1)</f>
        <v>7</v>
      </c>
      <c r="H116" s="1">
        <f>VLOOKUP(F116,关卡难度线!B:D,3,1)</f>
        <v>80</v>
      </c>
      <c r="I116" s="1">
        <f t="shared" si="6"/>
        <v>904221</v>
      </c>
      <c r="J116" s="1">
        <f t="shared" si="7"/>
        <v>542532</v>
      </c>
      <c r="K116" s="1">
        <f t="shared" si="8"/>
        <v>387523</v>
      </c>
      <c r="L116" s="5">
        <f t="shared" si="9"/>
        <v>41616771</v>
      </c>
      <c r="M116" s="5">
        <f t="shared" si="10"/>
        <v>24970036</v>
      </c>
      <c r="N116" s="5">
        <f t="shared" si="11"/>
        <v>17835748</v>
      </c>
    </row>
    <row r="117" spans="1:14" ht="15">
      <c r="A117" s="7">
        <v>280114</v>
      </c>
      <c r="B117" s="8">
        <v>480114</v>
      </c>
      <c r="C117" s="6" t="s">
        <v>3602</v>
      </c>
      <c r="D117" t="s">
        <v>7</v>
      </c>
      <c r="E117" s="6" t="s">
        <v>0</v>
      </c>
      <c r="F117">
        <v>8556000</v>
      </c>
      <c r="G117" s="1">
        <f>VLOOKUP(F117,关卡难度线!B:D,2,1)</f>
        <v>7</v>
      </c>
      <c r="H117" s="1">
        <f>VLOOKUP(F117,关卡难度线!B:D,3,1)</f>
        <v>80</v>
      </c>
      <c r="I117" s="1">
        <f t="shared" si="6"/>
        <v>916714</v>
      </c>
      <c r="J117" s="1">
        <f t="shared" si="7"/>
        <v>550028</v>
      </c>
      <c r="K117" s="1">
        <f t="shared" si="8"/>
        <v>392877</v>
      </c>
      <c r="L117" s="5">
        <f t="shared" si="9"/>
        <v>42191765</v>
      </c>
      <c r="M117" s="5">
        <f t="shared" si="10"/>
        <v>25315038</v>
      </c>
      <c r="N117" s="5">
        <f t="shared" si="11"/>
        <v>18082162</v>
      </c>
    </row>
    <row r="118" spans="1:14" ht="15">
      <c r="A118" s="7">
        <v>280115</v>
      </c>
      <c r="B118" s="8">
        <v>480115</v>
      </c>
      <c r="C118" s="6" t="s">
        <v>3603</v>
      </c>
      <c r="D118" t="s">
        <v>7</v>
      </c>
      <c r="E118" s="6" t="s">
        <v>0</v>
      </c>
      <c r="F118">
        <v>8678700</v>
      </c>
      <c r="G118" s="1">
        <f>VLOOKUP(F118,关卡难度线!B:D,2,1)</f>
        <v>7</v>
      </c>
      <c r="H118" s="1">
        <f>VLOOKUP(F118,关卡难度线!B:D,3,1)</f>
        <v>80</v>
      </c>
      <c r="I118" s="1">
        <f t="shared" si="6"/>
        <v>929860</v>
      </c>
      <c r="J118" s="1">
        <f t="shared" si="7"/>
        <v>557916</v>
      </c>
      <c r="K118" s="1">
        <f t="shared" si="8"/>
        <v>398511</v>
      </c>
      <c r="L118" s="5">
        <f t="shared" si="9"/>
        <v>42796810</v>
      </c>
      <c r="M118" s="5">
        <f t="shared" si="10"/>
        <v>25678086</v>
      </c>
      <c r="N118" s="5">
        <f t="shared" si="11"/>
        <v>18341470</v>
      </c>
    </row>
    <row r="119" spans="1:14" ht="15">
      <c r="A119" s="7">
        <v>280116</v>
      </c>
      <c r="B119" s="8">
        <v>480116</v>
      </c>
      <c r="C119" s="6" t="s">
        <v>3604</v>
      </c>
      <c r="D119" t="s">
        <v>7</v>
      </c>
      <c r="E119" s="6" t="s">
        <v>0</v>
      </c>
      <c r="F119">
        <v>8801300</v>
      </c>
      <c r="G119" s="1">
        <f>VLOOKUP(F119,关卡难度线!B:D,2,1)</f>
        <v>7</v>
      </c>
      <c r="H119" s="1">
        <f>VLOOKUP(F119,关卡难度线!B:D,3,1)</f>
        <v>80</v>
      </c>
      <c r="I119" s="1">
        <f t="shared" si="6"/>
        <v>942996</v>
      </c>
      <c r="J119" s="1">
        <f t="shared" si="7"/>
        <v>565797</v>
      </c>
      <c r="K119" s="1">
        <f t="shared" si="8"/>
        <v>404141</v>
      </c>
      <c r="L119" s="5">
        <f t="shared" si="9"/>
        <v>43401393</v>
      </c>
      <c r="M119" s="5">
        <f t="shared" si="10"/>
        <v>26040805</v>
      </c>
      <c r="N119" s="5">
        <f t="shared" si="11"/>
        <v>18600589</v>
      </c>
    </row>
    <row r="120" spans="1:14" ht="15">
      <c r="A120" s="7">
        <v>280117</v>
      </c>
      <c r="B120" s="8">
        <v>480117</v>
      </c>
      <c r="C120" s="6" t="s">
        <v>3605</v>
      </c>
      <c r="D120" t="s">
        <v>7</v>
      </c>
      <c r="E120" s="6" t="s">
        <v>0</v>
      </c>
      <c r="F120">
        <v>8924000</v>
      </c>
      <c r="G120" s="1">
        <f>VLOOKUP(F120,关卡难度线!B:D,2,1)</f>
        <v>7</v>
      </c>
      <c r="H120" s="1">
        <f>VLOOKUP(F120,关卡难度线!B:D,3,1)</f>
        <v>80</v>
      </c>
      <c r="I120" s="1">
        <f t="shared" si="6"/>
        <v>956142</v>
      </c>
      <c r="J120" s="1">
        <f t="shared" si="7"/>
        <v>573685</v>
      </c>
      <c r="K120" s="1">
        <f t="shared" si="8"/>
        <v>409775</v>
      </c>
      <c r="L120" s="5">
        <f t="shared" si="9"/>
        <v>44006438</v>
      </c>
      <c r="M120" s="5">
        <f t="shared" si="10"/>
        <v>26403853</v>
      </c>
      <c r="N120" s="5">
        <f t="shared" si="11"/>
        <v>18859897</v>
      </c>
    </row>
    <row r="121" spans="1:14" ht="15">
      <c r="A121" s="7">
        <v>280118</v>
      </c>
      <c r="B121" s="8">
        <v>480118</v>
      </c>
      <c r="C121" s="6" t="s">
        <v>3606</v>
      </c>
      <c r="D121" t="s">
        <v>7</v>
      </c>
      <c r="E121" s="6" t="s">
        <v>0</v>
      </c>
      <c r="F121">
        <v>9046700</v>
      </c>
      <c r="G121" s="1">
        <f>VLOOKUP(F121,关卡难度线!B:D,2,1)</f>
        <v>7</v>
      </c>
      <c r="H121" s="1">
        <f>VLOOKUP(F121,关卡难度线!B:D,3,1)</f>
        <v>80</v>
      </c>
      <c r="I121" s="1">
        <f t="shared" si="6"/>
        <v>969289</v>
      </c>
      <c r="J121" s="1">
        <f t="shared" si="7"/>
        <v>581573</v>
      </c>
      <c r="K121" s="1">
        <f t="shared" si="8"/>
        <v>415409</v>
      </c>
      <c r="L121" s="5">
        <f t="shared" si="9"/>
        <v>44611525</v>
      </c>
      <c r="M121" s="5">
        <f t="shared" si="10"/>
        <v>26766894</v>
      </c>
      <c r="N121" s="5">
        <f t="shared" si="11"/>
        <v>19119198</v>
      </c>
    </row>
    <row r="122" spans="1:14" ht="15">
      <c r="A122" s="7">
        <v>280119</v>
      </c>
      <c r="B122" s="8">
        <v>480119</v>
      </c>
      <c r="C122" s="6" t="s">
        <v>3607</v>
      </c>
      <c r="D122" t="s">
        <v>7</v>
      </c>
      <c r="E122" s="6" t="s">
        <v>0</v>
      </c>
      <c r="F122">
        <v>9169300</v>
      </c>
      <c r="G122" s="1">
        <f>VLOOKUP(F122,关卡难度线!B:D,2,1)</f>
        <v>7</v>
      </c>
      <c r="H122" s="1">
        <f>VLOOKUP(F122,关卡难度线!B:D,3,1)</f>
        <v>80</v>
      </c>
      <c r="I122" s="1">
        <f t="shared" si="6"/>
        <v>982425</v>
      </c>
      <c r="J122" s="1">
        <f t="shared" si="7"/>
        <v>589455</v>
      </c>
      <c r="K122" s="1">
        <f t="shared" si="8"/>
        <v>421039</v>
      </c>
      <c r="L122" s="5">
        <f t="shared" si="9"/>
        <v>45216108</v>
      </c>
      <c r="M122" s="5">
        <f t="shared" si="10"/>
        <v>27129669</v>
      </c>
      <c r="N122" s="5">
        <f t="shared" si="11"/>
        <v>19378317</v>
      </c>
    </row>
    <row r="123" spans="1:14" ht="15">
      <c r="A123" s="7">
        <v>280120</v>
      </c>
      <c r="B123" s="8">
        <v>480120</v>
      </c>
      <c r="C123" s="6" t="s">
        <v>3608</v>
      </c>
      <c r="D123" t="s">
        <v>7</v>
      </c>
      <c r="E123" s="6" t="s">
        <v>0</v>
      </c>
      <c r="F123">
        <v>9285300</v>
      </c>
      <c r="G123" s="1">
        <f>VLOOKUP(F123,关卡难度线!B:D,2,1)</f>
        <v>7</v>
      </c>
      <c r="H123" s="1">
        <f>VLOOKUP(F123,关卡难度线!B:D,3,1)</f>
        <v>80</v>
      </c>
      <c r="I123" s="1">
        <f t="shared" si="6"/>
        <v>994853</v>
      </c>
      <c r="J123" s="1">
        <f t="shared" si="7"/>
        <v>596912</v>
      </c>
      <c r="K123" s="1">
        <f t="shared" si="8"/>
        <v>426365</v>
      </c>
      <c r="L123" s="5">
        <f t="shared" si="9"/>
        <v>45788106</v>
      </c>
      <c r="M123" s="5">
        <f t="shared" si="10"/>
        <v>27472872</v>
      </c>
      <c r="N123" s="5">
        <f t="shared" si="11"/>
        <v>19623450</v>
      </c>
    </row>
    <row r="124" spans="1:14" ht="15">
      <c r="A124" s="7">
        <v>280121</v>
      </c>
      <c r="B124" s="8">
        <v>480121</v>
      </c>
      <c r="C124" s="6" t="s">
        <v>3609</v>
      </c>
      <c r="D124" t="s">
        <v>7</v>
      </c>
      <c r="E124" s="6" t="s">
        <v>0</v>
      </c>
      <c r="F124">
        <v>9407800</v>
      </c>
      <c r="G124" s="1">
        <f>VLOOKUP(F124,关卡难度线!B:D,2,1)</f>
        <v>7</v>
      </c>
      <c r="H124" s="1">
        <f>VLOOKUP(F124,关卡难度线!B:D,3,1)</f>
        <v>80</v>
      </c>
      <c r="I124" s="1">
        <f t="shared" si="6"/>
        <v>1007978</v>
      </c>
      <c r="J124" s="1">
        <f t="shared" si="7"/>
        <v>604787</v>
      </c>
      <c r="K124" s="1">
        <f t="shared" si="8"/>
        <v>431990</v>
      </c>
      <c r="L124" s="5">
        <f t="shared" si="9"/>
        <v>46392185</v>
      </c>
      <c r="M124" s="5">
        <f t="shared" si="10"/>
        <v>27835325</v>
      </c>
      <c r="N124" s="5">
        <f t="shared" si="11"/>
        <v>19882338</v>
      </c>
    </row>
    <row r="125" spans="1:14" ht="15">
      <c r="A125" s="7">
        <v>280122</v>
      </c>
      <c r="B125" s="8">
        <v>480122</v>
      </c>
      <c r="C125" s="6" t="s">
        <v>3610</v>
      </c>
      <c r="D125" t="s">
        <v>7</v>
      </c>
      <c r="E125" s="6" t="s">
        <v>0</v>
      </c>
      <c r="F125">
        <v>9561100</v>
      </c>
      <c r="G125" s="1">
        <f>VLOOKUP(F125,关卡难度线!B:D,2,1)</f>
        <v>7</v>
      </c>
      <c r="H125" s="1">
        <f>VLOOKUP(F125,关卡难度线!B:D,3,1)</f>
        <v>80</v>
      </c>
      <c r="I125" s="1">
        <f t="shared" si="6"/>
        <v>1024403</v>
      </c>
      <c r="J125" s="1">
        <f t="shared" si="7"/>
        <v>614642</v>
      </c>
      <c r="K125" s="1">
        <f t="shared" si="8"/>
        <v>439030</v>
      </c>
      <c r="L125" s="5">
        <f t="shared" si="9"/>
        <v>47148150</v>
      </c>
      <c r="M125" s="5">
        <f t="shared" si="10"/>
        <v>28288897</v>
      </c>
      <c r="N125" s="5">
        <f t="shared" si="11"/>
        <v>20206354</v>
      </c>
    </row>
    <row r="126" spans="1:14" ht="15">
      <c r="A126" s="7">
        <v>280123</v>
      </c>
      <c r="B126" s="8">
        <v>480123</v>
      </c>
      <c r="C126" s="6" t="s">
        <v>3611</v>
      </c>
      <c r="D126" t="s">
        <v>7</v>
      </c>
      <c r="E126" s="6" t="s">
        <v>0</v>
      </c>
      <c r="F126">
        <v>9683600</v>
      </c>
      <c r="G126" s="1">
        <f>VLOOKUP(F126,关卡难度线!B:D,2,1)</f>
        <v>7</v>
      </c>
      <c r="H126" s="1">
        <f>VLOOKUP(F126,关卡难度线!B:D,3,1)</f>
        <v>80</v>
      </c>
      <c r="I126" s="1">
        <f t="shared" si="6"/>
        <v>1037528</v>
      </c>
      <c r="J126" s="1">
        <f t="shared" si="7"/>
        <v>622517</v>
      </c>
      <c r="K126" s="1">
        <f t="shared" si="8"/>
        <v>444655</v>
      </c>
      <c r="L126" s="5">
        <f t="shared" si="9"/>
        <v>47752229</v>
      </c>
      <c r="M126" s="5">
        <f t="shared" si="10"/>
        <v>28651343</v>
      </c>
      <c r="N126" s="5">
        <f t="shared" si="11"/>
        <v>20465249</v>
      </c>
    </row>
    <row r="127" spans="1:14" ht="15">
      <c r="A127" s="7">
        <v>280124</v>
      </c>
      <c r="B127" s="8">
        <v>480124</v>
      </c>
      <c r="C127" s="6" t="s">
        <v>3612</v>
      </c>
      <c r="D127" t="s">
        <v>7</v>
      </c>
      <c r="E127" s="6" t="s">
        <v>0</v>
      </c>
      <c r="F127">
        <v>9806200</v>
      </c>
      <c r="G127" s="1">
        <f>VLOOKUP(F127,关卡难度线!B:D,2,1)</f>
        <v>7</v>
      </c>
      <c r="H127" s="1">
        <f>VLOOKUP(F127,关卡难度线!B:D,3,1)</f>
        <v>80</v>
      </c>
      <c r="I127" s="1">
        <f t="shared" si="6"/>
        <v>1050664</v>
      </c>
      <c r="J127" s="1">
        <f t="shared" si="7"/>
        <v>630398</v>
      </c>
      <c r="K127" s="1">
        <f t="shared" si="8"/>
        <v>450284</v>
      </c>
      <c r="L127" s="5">
        <f t="shared" si="9"/>
        <v>48356812</v>
      </c>
      <c r="M127" s="5">
        <f t="shared" si="10"/>
        <v>29014069</v>
      </c>
      <c r="N127" s="5">
        <f t="shared" si="11"/>
        <v>20724319</v>
      </c>
    </row>
    <row r="128" spans="1:14" ht="15">
      <c r="A128" s="7">
        <v>280125</v>
      </c>
      <c r="B128" s="8">
        <v>480125</v>
      </c>
      <c r="C128" s="6" t="s">
        <v>3613</v>
      </c>
      <c r="D128" t="s">
        <v>7</v>
      </c>
      <c r="E128" s="6" t="s">
        <v>0</v>
      </c>
      <c r="F128">
        <v>9928800</v>
      </c>
      <c r="G128" s="1">
        <f>VLOOKUP(F128,关卡难度线!B:D,2,1)</f>
        <v>7</v>
      </c>
      <c r="H128" s="1">
        <f>VLOOKUP(F128,关卡难度线!B:D,3,1)</f>
        <v>80</v>
      </c>
      <c r="I128" s="1">
        <f t="shared" si="6"/>
        <v>1063800</v>
      </c>
      <c r="J128" s="1">
        <f t="shared" si="7"/>
        <v>638280</v>
      </c>
      <c r="K128" s="1">
        <f t="shared" si="8"/>
        <v>455914</v>
      </c>
      <c r="L128" s="5">
        <f t="shared" si="9"/>
        <v>48961395</v>
      </c>
      <c r="M128" s="5">
        <f t="shared" si="10"/>
        <v>29376837</v>
      </c>
      <c r="N128" s="5">
        <f t="shared" si="11"/>
        <v>20983445</v>
      </c>
    </row>
    <row r="129" spans="1:14" ht="15">
      <c r="A129" s="7">
        <v>280126</v>
      </c>
      <c r="B129" s="8">
        <v>480126</v>
      </c>
      <c r="C129" s="6" t="s">
        <v>3614</v>
      </c>
      <c r="D129" t="s">
        <v>7</v>
      </c>
      <c r="E129" s="6" t="s">
        <v>0</v>
      </c>
      <c r="F129">
        <v>10044100</v>
      </c>
      <c r="G129" s="1">
        <f>VLOOKUP(F129,关卡难度线!B:D,2,1)</f>
        <v>7</v>
      </c>
      <c r="H129" s="1">
        <f>VLOOKUP(F129,关卡难度线!B:D,3,1)</f>
        <v>80</v>
      </c>
      <c r="I129" s="1">
        <f t="shared" si="6"/>
        <v>1076153</v>
      </c>
      <c r="J129" s="1">
        <f t="shared" si="7"/>
        <v>645692</v>
      </c>
      <c r="K129" s="1">
        <f t="shared" si="8"/>
        <v>461208</v>
      </c>
      <c r="L129" s="5">
        <f t="shared" si="9"/>
        <v>49529942</v>
      </c>
      <c r="M129" s="5">
        <f t="shared" si="10"/>
        <v>29717975</v>
      </c>
      <c r="N129" s="5">
        <f t="shared" si="11"/>
        <v>21227101</v>
      </c>
    </row>
    <row r="130" spans="1:14" ht="15">
      <c r="A130" s="7">
        <v>280127</v>
      </c>
      <c r="B130" s="8">
        <v>480127</v>
      </c>
      <c r="C130" s="6" t="s">
        <v>3615</v>
      </c>
      <c r="D130" t="s">
        <v>7</v>
      </c>
      <c r="E130" s="6" t="s">
        <v>0</v>
      </c>
      <c r="F130">
        <v>10166600</v>
      </c>
      <c r="G130" s="1">
        <f>VLOOKUP(F130,关卡难度线!B:D,2,1)</f>
        <v>7</v>
      </c>
      <c r="H130" s="1">
        <f>VLOOKUP(F130,关卡难度线!B:D,3,1)</f>
        <v>80</v>
      </c>
      <c r="I130" s="1">
        <f t="shared" si="6"/>
        <v>1089278</v>
      </c>
      <c r="J130" s="1">
        <f t="shared" si="7"/>
        <v>653567</v>
      </c>
      <c r="K130" s="1">
        <f t="shared" si="8"/>
        <v>466833</v>
      </c>
      <c r="L130" s="5">
        <f t="shared" si="9"/>
        <v>50134021</v>
      </c>
      <c r="M130" s="5">
        <f t="shared" si="10"/>
        <v>30080421</v>
      </c>
      <c r="N130" s="5">
        <f t="shared" si="11"/>
        <v>21485989</v>
      </c>
    </row>
    <row r="131" spans="1:14" ht="15">
      <c r="A131" s="7">
        <v>280128</v>
      </c>
      <c r="B131" s="8">
        <v>480128</v>
      </c>
      <c r="C131" s="6" t="s">
        <v>3616</v>
      </c>
      <c r="D131" t="s">
        <v>7</v>
      </c>
      <c r="E131" s="6" t="s">
        <v>0</v>
      </c>
      <c r="F131">
        <v>10289100</v>
      </c>
      <c r="G131" s="1">
        <f>VLOOKUP(F131,关卡难度线!B:D,2,1)</f>
        <v>7</v>
      </c>
      <c r="H131" s="1">
        <f>VLOOKUP(F131,关卡难度线!B:D,3,1)</f>
        <v>82</v>
      </c>
      <c r="I131" s="1">
        <f t="shared" si="6"/>
        <v>1075515</v>
      </c>
      <c r="J131" s="1">
        <f t="shared" si="7"/>
        <v>645309</v>
      </c>
      <c r="K131" s="1">
        <f t="shared" si="8"/>
        <v>460935</v>
      </c>
      <c r="L131" s="5">
        <f t="shared" si="9"/>
        <v>49500577</v>
      </c>
      <c r="M131" s="5">
        <f t="shared" si="10"/>
        <v>29700349</v>
      </c>
      <c r="N131" s="5">
        <f t="shared" si="11"/>
        <v>21214536</v>
      </c>
    </row>
    <row r="132" spans="1:14" ht="15">
      <c r="A132" s="7">
        <v>280129</v>
      </c>
      <c r="B132" s="8">
        <v>480129</v>
      </c>
      <c r="C132" s="6" t="s">
        <v>3617</v>
      </c>
      <c r="D132" t="s">
        <v>7</v>
      </c>
      <c r="E132" s="6" t="s">
        <v>0</v>
      </c>
      <c r="F132">
        <v>10411600</v>
      </c>
      <c r="G132" s="1">
        <f>VLOOKUP(F132,关卡难度线!B:D,2,1)</f>
        <v>7</v>
      </c>
      <c r="H132" s="1">
        <f>VLOOKUP(F132,关卡难度线!B:D,3,1)</f>
        <v>82</v>
      </c>
      <c r="I132" s="1">
        <f t="shared" ref="I132:I195" si="12">INT(F132/(4-1)/G132/(H132/2.7)*100/1.5)</f>
        <v>1088320</v>
      </c>
      <c r="J132" s="1">
        <f t="shared" ref="J132:J195" si="13">INT(F132/(7-2)/G132/(H132/2.7)*100/1.5)</f>
        <v>652992</v>
      </c>
      <c r="K132" s="1">
        <f t="shared" ref="K132:K195" si="14">INT(F132/(10-3)/G132/(H132/2.7)*100/1.5)</f>
        <v>466423</v>
      </c>
      <c r="L132" s="5">
        <f t="shared" ref="L132:L195" si="15">ROUND(I132/4*5.5+I132*2.7+I132/4*10*1,0)*G132</f>
        <v>50089928</v>
      </c>
      <c r="M132" s="5">
        <f t="shared" ref="M132:M195" si="16">ROUND(J132/4*5.5+J132*2.7+J132/4*10*1,0)*G132</f>
        <v>30053954</v>
      </c>
      <c r="N132" s="5">
        <f t="shared" ref="N132:N195" si="17">ROUND(K132/4*5.5+K132*2.7+K132/4*10*1,0)*G132</f>
        <v>21467117</v>
      </c>
    </row>
    <row r="133" spans="1:14" ht="15">
      <c r="A133" s="7">
        <v>280130</v>
      </c>
      <c r="B133" s="8">
        <v>480130</v>
      </c>
      <c r="C133" s="6" t="s">
        <v>3618</v>
      </c>
      <c r="D133" t="s">
        <v>7</v>
      </c>
      <c r="E133" s="6" t="s">
        <v>0</v>
      </c>
      <c r="F133">
        <v>10534000</v>
      </c>
      <c r="G133" s="1">
        <f>VLOOKUP(F133,关卡难度线!B:D,2,1)</f>
        <v>7</v>
      </c>
      <c r="H133" s="1">
        <f>VLOOKUP(F133,关卡难度线!B:D,3,1)</f>
        <v>82</v>
      </c>
      <c r="I133" s="1">
        <f t="shared" si="12"/>
        <v>1101114</v>
      </c>
      <c r="J133" s="1">
        <f t="shared" si="13"/>
        <v>660668</v>
      </c>
      <c r="K133" s="1">
        <f t="shared" si="14"/>
        <v>471906</v>
      </c>
      <c r="L133" s="5">
        <f t="shared" si="15"/>
        <v>50678775</v>
      </c>
      <c r="M133" s="5">
        <f t="shared" si="16"/>
        <v>30407244</v>
      </c>
      <c r="N133" s="5">
        <f t="shared" si="17"/>
        <v>21719474</v>
      </c>
    </row>
    <row r="134" spans="1:14" ht="15">
      <c r="A134" s="7">
        <v>280131</v>
      </c>
      <c r="B134" s="8">
        <v>480131</v>
      </c>
      <c r="C134" s="6" t="s">
        <v>3619</v>
      </c>
      <c r="D134" t="s">
        <v>7</v>
      </c>
      <c r="E134" s="6" t="s">
        <v>0</v>
      </c>
      <c r="F134">
        <v>10656500</v>
      </c>
      <c r="G134" s="1">
        <f>VLOOKUP(F134,关卡难度线!B:D,2,1)</f>
        <v>7</v>
      </c>
      <c r="H134" s="1">
        <f>VLOOKUP(F134,关卡难度线!B:D,3,1)</f>
        <v>82</v>
      </c>
      <c r="I134" s="1">
        <f t="shared" si="12"/>
        <v>1113919</v>
      </c>
      <c r="J134" s="1">
        <f t="shared" si="13"/>
        <v>668351</v>
      </c>
      <c r="K134" s="1">
        <f t="shared" si="14"/>
        <v>477394</v>
      </c>
      <c r="L134" s="5">
        <f t="shared" si="15"/>
        <v>51268119</v>
      </c>
      <c r="M134" s="5">
        <f t="shared" si="16"/>
        <v>30760856</v>
      </c>
      <c r="N134" s="5">
        <f t="shared" si="17"/>
        <v>21972062</v>
      </c>
    </row>
    <row r="135" spans="1:14" ht="15">
      <c r="A135" s="7">
        <v>280132</v>
      </c>
      <c r="B135" s="8">
        <v>480132</v>
      </c>
      <c r="C135" s="6" t="s">
        <v>3620</v>
      </c>
      <c r="D135" t="s">
        <v>7</v>
      </c>
      <c r="E135" s="6" t="s">
        <v>0</v>
      </c>
      <c r="F135">
        <v>10771200</v>
      </c>
      <c r="G135" s="1">
        <f>VLOOKUP(F135,关卡难度线!B:D,2,1)</f>
        <v>7</v>
      </c>
      <c r="H135" s="1">
        <f>VLOOKUP(F135,关卡难度线!B:D,3,1)</f>
        <v>82</v>
      </c>
      <c r="I135" s="1">
        <f t="shared" si="12"/>
        <v>1125909</v>
      </c>
      <c r="J135" s="1">
        <f t="shared" si="13"/>
        <v>675545</v>
      </c>
      <c r="K135" s="1">
        <f t="shared" si="14"/>
        <v>482532</v>
      </c>
      <c r="L135" s="5">
        <f t="shared" si="15"/>
        <v>51819964</v>
      </c>
      <c r="M135" s="5">
        <f t="shared" si="16"/>
        <v>31091956</v>
      </c>
      <c r="N135" s="5">
        <f t="shared" si="17"/>
        <v>22208536</v>
      </c>
    </row>
    <row r="136" spans="1:14" ht="15">
      <c r="A136" s="7">
        <v>280133</v>
      </c>
      <c r="B136" s="8">
        <v>480133</v>
      </c>
      <c r="C136" s="6" t="s">
        <v>3621</v>
      </c>
      <c r="D136" t="s">
        <v>7</v>
      </c>
      <c r="E136" s="6" t="s">
        <v>0</v>
      </c>
      <c r="F136">
        <v>10924200</v>
      </c>
      <c r="G136" s="1">
        <f>VLOOKUP(F136,关卡难度线!B:D,2,1)</f>
        <v>7</v>
      </c>
      <c r="H136" s="1">
        <f>VLOOKUP(F136,关卡难度线!B:D,3,1)</f>
        <v>82</v>
      </c>
      <c r="I136" s="1">
        <f t="shared" si="12"/>
        <v>1141902</v>
      </c>
      <c r="J136" s="1">
        <f t="shared" si="13"/>
        <v>685141</v>
      </c>
      <c r="K136" s="1">
        <f t="shared" si="14"/>
        <v>489386</v>
      </c>
      <c r="L136" s="5">
        <f t="shared" si="15"/>
        <v>52556042</v>
      </c>
      <c r="M136" s="5">
        <f t="shared" si="16"/>
        <v>31533614</v>
      </c>
      <c r="N136" s="5">
        <f t="shared" si="17"/>
        <v>22523991</v>
      </c>
    </row>
    <row r="137" spans="1:14" ht="15">
      <c r="A137" s="7">
        <v>280134</v>
      </c>
      <c r="B137" s="8">
        <v>480134</v>
      </c>
      <c r="C137" s="6" t="s">
        <v>3622</v>
      </c>
      <c r="D137" t="s">
        <v>7</v>
      </c>
      <c r="E137" s="6" t="s">
        <v>0</v>
      </c>
      <c r="F137">
        <v>11046600</v>
      </c>
      <c r="G137" s="1">
        <f>VLOOKUP(F137,关卡难度线!B:D,2,1)</f>
        <v>7</v>
      </c>
      <c r="H137" s="1">
        <f>VLOOKUP(F137,关卡难度线!B:D,3,1)</f>
        <v>82</v>
      </c>
      <c r="I137" s="1">
        <f t="shared" si="12"/>
        <v>1154696</v>
      </c>
      <c r="J137" s="1">
        <f t="shared" si="13"/>
        <v>692818</v>
      </c>
      <c r="K137" s="1">
        <f t="shared" si="14"/>
        <v>494870</v>
      </c>
      <c r="L137" s="5">
        <f t="shared" si="15"/>
        <v>53144882</v>
      </c>
      <c r="M137" s="5">
        <f t="shared" si="16"/>
        <v>31886946</v>
      </c>
      <c r="N137" s="5">
        <f t="shared" si="17"/>
        <v>22776390</v>
      </c>
    </row>
    <row r="138" spans="1:14" ht="15">
      <c r="A138" s="7">
        <v>280135</v>
      </c>
      <c r="B138" s="8">
        <v>480135</v>
      </c>
      <c r="C138" s="6" t="s">
        <v>3623</v>
      </c>
      <c r="D138" t="s">
        <v>7</v>
      </c>
      <c r="E138" s="6" t="s">
        <v>0</v>
      </c>
      <c r="F138">
        <v>11169000</v>
      </c>
      <c r="G138" s="1">
        <f>VLOOKUP(F138,关卡难度线!B:D,2,1)</f>
        <v>7</v>
      </c>
      <c r="H138" s="1">
        <f>VLOOKUP(F138,关卡难度线!B:D,3,1)</f>
        <v>82</v>
      </c>
      <c r="I138" s="1">
        <f t="shared" si="12"/>
        <v>1167491</v>
      </c>
      <c r="J138" s="1">
        <f t="shared" si="13"/>
        <v>700494</v>
      </c>
      <c r="K138" s="1">
        <f t="shared" si="14"/>
        <v>500353</v>
      </c>
      <c r="L138" s="5">
        <f t="shared" si="15"/>
        <v>53733771</v>
      </c>
      <c r="M138" s="5">
        <f t="shared" si="16"/>
        <v>32240236</v>
      </c>
      <c r="N138" s="5">
        <f t="shared" si="17"/>
        <v>23028747</v>
      </c>
    </row>
    <row r="139" spans="1:14" ht="15">
      <c r="A139" s="7">
        <v>280136</v>
      </c>
      <c r="B139" s="8">
        <v>480136</v>
      </c>
      <c r="C139" s="6" t="s">
        <v>3624</v>
      </c>
      <c r="D139" t="s">
        <v>7</v>
      </c>
      <c r="E139" s="6" t="s">
        <v>0</v>
      </c>
      <c r="F139">
        <v>11291400</v>
      </c>
      <c r="G139" s="1">
        <f>VLOOKUP(F139,关卡难度线!B:D,2,1)</f>
        <v>7</v>
      </c>
      <c r="H139" s="1">
        <f>VLOOKUP(F139,关卡难度线!B:D,3,1)</f>
        <v>82</v>
      </c>
      <c r="I139" s="1">
        <f t="shared" si="12"/>
        <v>1180285</v>
      </c>
      <c r="J139" s="1">
        <f t="shared" si="13"/>
        <v>708171</v>
      </c>
      <c r="K139" s="1">
        <f t="shared" si="14"/>
        <v>505836</v>
      </c>
      <c r="L139" s="5">
        <f t="shared" si="15"/>
        <v>54322618</v>
      </c>
      <c r="M139" s="5">
        <f t="shared" si="16"/>
        <v>32593568</v>
      </c>
      <c r="N139" s="5">
        <f t="shared" si="17"/>
        <v>23281104</v>
      </c>
    </row>
    <row r="140" spans="1:14" ht="15">
      <c r="A140" s="7">
        <v>280137</v>
      </c>
      <c r="B140" s="8">
        <v>480137</v>
      </c>
      <c r="C140" s="6" t="s">
        <v>3625</v>
      </c>
      <c r="D140" t="s">
        <v>7</v>
      </c>
      <c r="E140" s="6" t="s">
        <v>0</v>
      </c>
      <c r="F140">
        <v>11413800</v>
      </c>
      <c r="G140" s="1">
        <f>VLOOKUP(F140,关卡难度线!B:D,2,1)</f>
        <v>7</v>
      </c>
      <c r="H140" s="1">
        <f>VLOOKUP(F140,关卡难度线!B:D,3,1)</f>
        <v>82</v>
      </c>
      <c r="I140" s="1">
        <f t="shared" si="12"/>
        <v>1193080</v>
      </c>
      <c r="J140" s="1">
        <f t="shared" si="13"/>
        <v>715848</v>
      </c>
      <c r="K140" s="1">
        <f t="shared" si="14"/>
        <v>511320</v>
      </c>
      <c r="L140" s="5">
        <f t="shared" si="15"/>
        <v>54911507</v>
      </c>
      <c r="M140" s="5">
        <f t="shared" si="16"/>
        <v>32946907</v>
      </c>
      <c r="N140" s="5">
        <f t="shared" si="17"/>
        <v>23533503</v>
      </c>
    </row>
    <row r="141" spans="1:14" ht="15">
      <c r="A141" s="7">
        <v>280138</v>
      </c>
      <c r="B141" s="8">
        <v>480138</v>
      </c>
      <c r="C141" s="6" t="s">
        <v>3626</v>
      </c>
      <c r="D141" t="s">
        <v>7</v>
      </c>
      <c r="E141" s="6" t="s">
        <v>0</v>
      </c>
      <c r="F141">
        <v>11527800</v>
      </c>
      <c r="G141" s="1">
        <f>VLOOKUP(F141,关卡难度线!B:D,2,1)</f>
        <v>7</v>
      </c>
      <c r="H141" s="1">
        <f>VLOOKUP(F141,关卡难度线!B:D,3,1)</f>
        <v>82</v>
      </c>
      <c r="I141" s="1">
        <f t="shared" si="12"/>
        <v>1204996</v>
      </c>
      <c r="J141" s="1">
        <f t="shared" si="13"/>
        <v>722997</v>
      </c>
      <c r="K141" s="1">
        <f t="shared" si="14"/>
        <v>516427</v>
      </c>
      <c r="L141" s="5">
        <f t="shared" si="15"/>
        <v>55459943</v>
      </c>
      <c r="M141" s="5">
        <f t="shared" si="16"/>
        <v>33275935</v>
      </c>
      <c r="N141" s="5">
        <f t="shared" si="17"/>
        <v>23768556</v>
      </c>
    </row>
    <row r="142" spans="1:14" ht="15">
      <c r="A142" s="7">
        <v>280139</v>
      </c>
      <c r="B142" s="8">
        <v>480139</v>
      </c>
      <c r="C142" s="6" t="s">
        <v>3627</v>
      </c>
      <c r="D142" t="s">
        <v>7</v>
      </c>
      <c r="E142" s="6" t="s">
        <v>0</v>
      </c>
      <c r="F142">
        <v>11650100</v>
      </c>
      <c r="G142" s="1">
        <f>VLOOKUP(F142,关卡难度线!B:D,2,1)</f>
        <v>7</v>
      </c>
      <c r="H142" s="1">
        <f>VLOOKUP(F142,关卡难度线!B:D,3,1)</f>
        <v>82</v>
      </c>
      <c r="I142" s="1">
        <f t="shared" si="12"/>
        <v>1217780</v>
      </c>
      <c r="J142" s="1">
        <f t="shared" si="13"/>
        <v>730668</v>
      </c>
      <c r="K142" s="1">
        <f t="shared" si="14"/>
        <v>521905</v>
      </c>
      <c r="L142" s="5">
        <f t="shared" si="15"/>
        <v>56048328</v>
      </c>
      <c r="M142" s="5">
        <f t="shared" si="16"/>
        <v>33628994</v>
      </c>
      <c r="N142" s="5">
        <f t="shared" si="17"/>
        <v>24020675</v>
      </c>
    </row>
    <row r="143" spans="1:14" ht="15">
      <c r="A143" s="7">
        <v>280140</v>
      </c>
      <c r="B143" s="8">
        <v>480140</v>
      </c>
      <c r="C143" s="6" t="s">
        <v>3628</v>
      </c>
      <c r="D143" t="s">
        <v>7</v>
      </c>
      <c r="E143" s="6" t="s">
        <v>0</v>
      </c>
      <c r="F143">
        <v>11772400</v>
      </c>
      <c r="G143" s="1">
        <f>VLOOKUP(F143,关卡难度线!B:D,2,1)</f>
        <v>7</v>
      </c>
      <c r="H143" s="1">
        <f>VLOOKUP(F143,关卡难度线!B:D,3,1)</f>
        <v>82</v>
      </c>
      <c r="I143" s="1">
        <f t="shared" si="12"/>
        <v>1230564</v>
      </c>
      <c r="J143" s="1">
        <f t="shared" si="13"/>
        <v>738338</v>
      </c>
      <c r="K143" s="1">
        <f t="shared" si="14"/>
        <v>527384</v>
      </c>
      <c r="L143" s="5">
        <f t="shared" si="15"/>
        <v>56636706</v>
      </c>
      <c r="M143" s="5">
        <f t="shared" si="16"/>
        <v>33982004</v>
      </c>
      <c r="N143" s="5">
        <f t="shared" si="17"/>
        <v>24272850</v>
      </c>
    </row>
    <row r="144" spans="1:14" ht="15">
      <c r="A144" s="7">
        <v>280141</v>
      </c>
      <c r="B144" s="8">
        <v>480141</v>
      </c>
      <c r="C144" s="6" t="s">
        <v>3629</v>
      </c>
      <c r="D144" t="s">
        <v>7</v>
      </c>
      <c r="E144" s="6" t="s">
        <v>0</v>
      </c>
      <c r="F144">
        <v>11894800</v>
      </c>
      <c r="G144" s="1">
        <f>VLOOKUP(F144,关卡难度线!B:D,2,1)</f>
        <v>7</v>
      </c>
      <c r="H144" s="1">
        <f>VLOOKUP(F144,关卡难度线!B:D,3,1)</f>
        <v>82</v>
      </c>
      <c r="I144" s="1">
        <f t="shared" si="12"/>
        <v>1243358</v>
      </c>
      <c r="J144" s="1">
        <f t="shared" si="13"/>
        <v>746015</v>
      </c>
      <c r="K144" s="1">
        <f t="shared" si="14"/>
        <v>532868</v>
      </c>
      <c r="L144" s="5">
        <f t="shared" si="15"/>
        <v>57225553</v>
      </c>
      <c r="M144" s="5">
        <f t="shared" si="16"/>
        <v>34335343</v>
      </c>
      <c r="N144" s="5">
        <f t="shared" si="17"/>
        <v>24525249</v>
      </c>
    </row>
    <row r="145" spans="1:14" ht="15">
      <c r="A145" s="7">
        <v>280142</v>
      </c>
      <c r="B145" s="8">
        <v>480142</v>
      </c>
      <c r="C145" s="6" t="s">
        <v>3630</v>
      </c>
      <c r="D145" t="s">
        <v>7</v>
      </c>
      <c r="E145" s="6" t="s">
        <v>0</v>
      </c>
      <c r="F145">
        <v>12047600</v>
      </c>
      <c r="G145" s="1">
        <f>VLOOKUP(F145,关卡难度线!B:D,2,1)</f>
        <v>7</v>
      </c>
      <c r="H145" s="1">
        <f>VLOOKUP(F145,关卡难度线!B:D,3,1)</f>
        <v>82</v>
      </c>
      <c r="I145" s="1">
        <f t="shared" si="12"/>
        <v>1259331</v>
      </c>
      <c r="J145" s="1">
        <f t="shared" si="13"/>
        <v>755598</v>
      </c>
      <c r="K145" s="1">
        <f t="shared" si="14"/>
        <v>539713</v>
      </c>
      <c r="L145" s="5">
        <f t="shared" si="15"/>
        <v>57960707</v>
      </c>
      <c r="M145" s="5">
        <f t="shared" si="16"/>
        <v>34776399</v>
      </c>
      <c r="N145" s="5">
        <f t="shared" si="17"/>
        <v>24840291</v>
      </c>
    </row>
    <row r="146" spans="1:14" ht="15">
      <c r="A146" s="7">
        <v>280143</v>
      </c>
      <c r="B146" s="8">
        <v>480143</v>
      </c>
      <c r="C146" s="6" t="s">
        <v>3631</v>
      </c>
      <c r="D146" t="s">
        <v>7</v>
      </c>
      <c r="E146" s="6" t="s">
        <v>0</v>
      </c>
      <c r="F146">
        <v>12200500</v>
      </c>
      <c r="G146" s="1">
        <f>VLOOKUP(F146,关卡难度线!B:D,2,1)</f>
        <v>7</v>
      </c>
      <c r="H146" s="1">
        <f>VLOOKUP(F146,关卡难度线!B:D,3,1)</f>
        <v>82</v>
      </c>
      <c r="I146" s="1">
        <f t="shared" si="12"/>
        <v>1275313</v>
      </c>
      <c r="J146" s="1">
        <f t="shared" si="13"/>
        <v>765188</v>
      </c>
      <c r="K146" s="1">
        <f t="shared" si="14"/>
        <v>546562</v>
      </c>
      <c r="L146" s="5">
        <f t="shared" si="15"/>
        <v>58696281</v>
      </c>
      <c r="M146" s="5">
        <f t="shared" si="16"/>
        <v>35217777</v>
      </c>
      <c r="N146" s="5">
        <f t="shared" si="17"/>
        <v>25155515</v>
      </c>
    </row>
    <row r="147" spans="1:14" ht="15">
      <c r="A147" s="7">
        <v>280144</v>
      </c>
      <c r="B147" s="8">
        <v>480144</v>
      </c>
      <c r="C147" s="6" t="s">
        <v>3632</v>
      </c>
      <c r="D147" t="s">
        <v>7</v>
      </c>
      <c r="E147" s="6" t="s">
        <v>0</v>
      </c>
      <c r="F147">
        <v>12344400</v>
      </c>
      <c r="G147" s="1">
        <f>VLOOKUP(F147,关卡难度线!B:D,2,1)</f>
        <v>7</v>
      </c>
      <c r="H147" s="1">
        <f>VLOOKUP(F147,关卡难度线!B:D,3,1)</f>
        <v>82</v>
      </c>
      <c r="I147" s="1">
        <f t="shared" si="12"/>
        <v>1290355</v>
      </c>
      <c r="J147" s="1">
        <f t="shared" si="13"/>
        <v>774213</v>
      </c>
      <c r="K147" s="1">
        <f t="shared" si="14"/>
        <v>553009</v>
      </c>
      <c r="L147" s="5">
        <f t="shared" si="15"/>
        <v>59388588</v>
      </c>
      <c r="M147" s="5">
        <f t="shared" si="16"/>
        <v>35633150</v>
      </c>
      <c r="N147" s="5">
        <f t="shared" si="17"/>
        <v>25452238</v>
      </c>
    </row>
    <row r="148" spans="1:14" ht="15">
      <c r="A148" s="7">
        <v>280145</v>
      </c>
      <c r="B148" s="8">
        <v>480145</v>
      </c>
      <c r="C148" s="6" t="s">
        <v>3633</v>
      </c>
      <c r="D148" t="s">
        <v>7</v>
      </c>
      <c r="E148" s="6" t="s">
        <v>0</v>
      </c>
      <c r="F148">
        <v>12497200</v>
      </c>
      <c r="G148" s="1">
        <f>VLOOKUP(F148,关卡难度线!B:D,2,1)</f>
        <v>7</v>
      </c>
      <c r="H148" s="1">
        <f>VLOOKUP(F148,关卡难度线!B:D,3,1)</f>
        <v>84</v>
      </c>
      <c r="I148" s="1">
        <f t="shared" si="12"/>
        <v>1275224</v>
      </c>
      <c r="J148" s="1">
        <f t="shared" si="13"/>
        <v>765134</v>
      </c>
      <c r="K148" s="1">
        <f t="shared" si="14"/>
        <v>546524</v>
      </c>
      <c r="L148" s="5">
        <f t="shared" si="15"/>
        <v>58692186</v>
      </c>
      <c r="M148" s="5">
        <f t="shared" si="16"/>
        <v>35215292</v>
      </c>
      <c r="N148" s="5">
        <f t="shared" si="17"/>
        <v>25153765</v>
      </c>
    </row>
    <row r="149" spans="1:14" ht="15">
      <c r="A149" s="7">
        <v>280146</v>
      </c>
      <c r="B149" s="8">
        <v>480146</v>
      </c>
      <c r="C149" s="6" t="s">
        <v>3634</v>
      </c>
      <c r="D149" t="s">
        <v>7</v>
      </c>
      <c r="E149" s="6" t="s">
        <v>0</v>
      </c>
      <c r="F149">
        <v>12650000</v>
      </c>
      <c r="G149" s="1">
        <f>VLOOKUP(F149,关卡难度线!B:D,2,1)</f>
        <v>7</v>
      </c>
      <c r="H149" s="1">
        <f>VLOOKUP(F149,关卡难度线!B:D,3,1)</f>
        <v>84</v>
      </c>
      <c r="I149" s="1">
        <f t="shared" si="12"/>
        <v>1290816</v>
      </c>
      <c r="J149" s="1">
        <f t="shared" si="13"/>
        <v>774489</v>
      </c>
      <c r="K149" s="1">
        <f t="shared" si="14"/>
        <v>553206</v>
      </c>
      <c r="L149" s="5">
        <f t="shared" si="15"/>
        <v>59409805</v>
      </c>
      <c r="M149" s="5">
        <f t="shared" si="16"/>
        <v>35645855</v>
      </c>
      <c r="N149" s="5">
        <f t="shared" si="17"/>
        <v>25461303</v>
      </c>
    </row>
    <row r="150" spans="1:14" ht="15">
      <c r="A150" s="7">
        <v>280147</v>
      </c>
      <c r="B150" s="8">
        <v>480147</v>
      </c>
      <c r="C150" s="6" t="s">
        <v>3635</v>
      </c>
      <c r="D150" t="s">
        <v>7</v>
      </c>
      <c r="E150" s="6" t="s">
        <v>0</v>
      </c>
      <c r="F150">
        <v>12802800</v>
      </c>
      <c r="G150" s="1">
        <f>VLOOKUP(F150,关卡难度线!B:D,2,1)</f>
        <v>7</v>
      </c>
      <c r="H150" s="1">
        <f>VLOOKUP(F150,关卡难度线!B:D,3,1)</f>
        <v>84</v>
      </c>
      <c r="I150" s="1">
        <f t="shared" si="12"/>
        <v>1306408</v>
      </c>
      <c r="J150" s="1">
        <f t="shared" si="13"/>
        <v>783844</v>
      </c>
      <c r="K150" s="1">
        <f t="shared" si="14"/>
        <v>559889</v>
      </c>
      <c r="L150" s="5">
        <f t="shared" si="15"/>
        <v>60127431</v>
      </c>
      <c r="M150" s="5">
        <f t="shared" si="16"/>
        <v>36076418</v>
      </c>
      <c r="N150" s="5">
        <f t="shared" si="17"/>
        <v>25768890</v>
      </c>
    </row>
    <row r="151" spans="1:14" ht="15">
      <c r="A151" s="7">
        <v>280148</v>
      </c>
      <c r="B151" s="8">
        <v>480148</v>
      </c>
      <c r="C151" s="6" t="s">
        <v>3636</v>
      </c>
      <c r="D151" t="s">
        <v>7</v>
      </c>
      <c r="E151" s="6" t="s">
        <v>0</v>
      </c>
      <c r="F151">
        <v>12955600</v>
      </c>
      <c r="G151" s="1">
        <f>VLOOKUP(F151,关卡难度线!B:D,2,1)</f>
        <v>7</v>
      </c>
      <c r="H151" s="1">
        <f>VLOOKUP(F151,关卡难度线!B:D,3,1)</f>
        <v>84</v>
      </c>
      <c r="I151" s="1">
        <f t="shared" si="12"/>
        <v>1322000</v>
      </c>
      <c r="J151" s="1">
        <f t="shared" si="13"/>
        <v>793200</v>
      </c>
      <c r="K151" s="1">
        <f t="shared" si="14"/>
        <v>566571</v>
      </c>
      <c r="L151" s="5">
        <f t="shared" si="15"/>
        <v>60845050</v>
      </c>
      <c r="M151" s="5">
        <f t="shared" si="16"/>
        <v>36507030</v>
      </c>
      <c r="N151" s="5">
        <f t="shared" si="17"/>
        <v>26076428</v>
      </c>
    </row>
    <row r="152" spans="1:14" ht="15">
      <c r="A152" s="7">
        <v>280149</v>
      </c>
      <c r="B152" s="8">
        <v>480149</v>
      </c>
      <c r="C152" s="6" t="s">
        <v>3637</v>
      </c>
      <c r="D152" t="s">
        <v>7</v>
      </c>
      <c r="E152" s="6" t="s">
        <v>0</v>
      </c>
      <c r="F152">
        <v>13108300</v>
      </c>
      <c r="G152" s="1">
        <f>VLOOKUP(F152,关卡难度线!B:D,2,1)</f>
        <v>7</v>
      </c>
      <c r="H152" s="1">
        <f>VLOOKUP(F152,关卡难度线!B:D,3,1)</f>
        <v>84</v>
      </c>
      <c r="I152" s="1">
        <f t="shared" si="12"/>
        <v>1337581</v>
      </c>
      <c r="J152" s="1">
        <f t="shared" si="13"/>
        <v>802548</v>
      </c>
      <c r="K152" s="1">
        <f t="shared" si="14"/>
        <v>573249</v>
      </c>
      <c r="L152" s="5">
        <f t="shared" si="15"/>
        <v>61562165</v>
      </c>
      <c r="M152" s="5">
        <f t="shared" si="16"/>
        <v>36937271</v>
      </c>
      <c r="N152" s="5">
        <f t="shared" si="17"/>
        <v>26383784</v>
      </c>
    </row>
    <row r="153" spans="1:14" ht="15">
      <c r="A153" s="7">
        <v>280150</v>
      </c>
      <c r="B153" s="8">
        <v>480150</v>
      </c>
      <c r="C153" s="6" t="s">
        <v>3638</v>
      </c>
      <c r="D153" t="s">
        <v>7</v>
      </c>
      <c r="E153" s="6" t="s">
        <v>0</v>
      </c>
      <c r="F153">
        <v>13251500</v>
      </c>
      <c r="G153" s="1">
        <f>VLOOKUP(F153,关卡难度线!B:D,2,1)</f>
        <v>7</v>
      </c>
      <c r="H153" s="1">
        <f>VLOOKUP(F153,关卡难度线!B:D,3,1)</f>
        <v>84</v>
      </c>
      <c r="I153" s="1">
        <f t="shared" si="12"/>
        <v>1352193</v>
      </c>
      <c r="J153" s="1">
        <f t="shared" si="13"/>
        <v>811316</v>
      </c>
      <c r="K153" s="1">
        <f t="shared" si="14"/>
        <v>579511</v>
      </c>
      <c r="L153" s="5">
        <f t="shared" si="15"/>
        <v>62234683</v>
      </c>
      <c r="M153" s="5">
        <f t="shared" si="16"/>
        <v>37340821</v>
      </c>
      <c r="N153" s="5">
        <f t="shared" si="17"/>
        <v>26671995</v>
      </c>
    </row>
    <row r="154" spans="1:14" ht="15">
      <c r="A154" s="7">
        <v>280151</v>
      </c>
      <c r="B154" s="8">
        <v>480151</v>
      </c>
      <c r="C154" s="6" t="s">
        <v>3639</v>
      </c>
      <c r="D154" t="s">
        <v>7</v>
      </c>
      <c r="E154" s="6" t="s">
        <v>0</v>
      </c>
      <c r="F154">
        <v>13404100</v>
      </c>
      <c r="G154" s="1">
        <f>VLOOKUP(F154,关卡难度线!B:D,2,1)</f>
        <v>7</v>
      </c>
      <c r="H154" s="1">
        <f>VLOOKUP(F154,关卡难度线!B:D,3,1)</f>
        <v>84</v>
      </c>
      <c r="I154" s="1">
        <f t="shared" si="12"/>
        <v>1367765</v>
      </c>
      <c r="J154" s="1">
        <f t="shared" si="13"/>
        <v>820659</v>
      </c>
      <c r="K154" s="1">
        <f t="shared" si="14"/>
        <v>586185</v>
      </c>
      <c r="L154" s="5">
        <f t="shared" si="15"/>
        <v>62951385</v>
      </c>
      <c r="M154" s="5">
        <f t="shared" si="16"/>
        <v>37770831</v>
      </c>
      <c r="N154" s="5">
        <f t="shared" si="17"/>
        <v>26979162</v>
      </c>
    </row>
    <row r="155" spans="1:14" ht="15">
      <c r="A155" s="7">
        <v>280152</v>
      </c>
      <c r="B155" s="8">
        <v>480152</v>
      </c>
      <c r="C155" s="6" t="s">
        <v>3640</v>
      </c>
      <c r="D155" t="s">
        <v>7</v>
      </c>
      <c r="E155" s="6" t="s">
        <v>0</v>
      </c>
      <c r="F155">
        <v>13556800</v>
      </c>
      <c r="G155" s="1">
        <f>VLOOKUP(F155,关卡难度线!B:D,2,1)</f>
        <v>7</v>
      </c>
      <c r="H155" s="1">
        <f>VLOOKUP(F155,关卡难度线!B:D,3,1)</f>
        <v>84</v>
      </c>
      <c r="I155" s="1">
        <f t="shared" si="12"/>
        <v>1383346</v>
      </c>
      <c r="J155" s="1">
        <f t="shared" si="13"/>
        <v>830008</v>
      </c>
      <c r="K155" s="1">
        <f t="shared" si="14"/>
        <v>592862</v>
      </c>
      <c r="L155" s="5">
        <f t="shared" si="15"/>
        <v>63668500</v>
      </c>
      <c r="M155" s="5">
        <f t="shared" si="16"/>
        <v>38201121</v>
      </c>
      <c r="N155" s="5">
        <f t="shared" si="17"/>
        <v>27286476</v>
      </c>
    </row>
    <row r="156" spans="1:14" ht="15">
      <c r="A156" s="7">
        <v>280153</v>
      </c>
      <c r="B156" s="8">
        <v>480153</v>
      </c>
      <c r="C156" s="6" t="s">
        <v>3641</v>
      </c>
      <c r="D156" t="s">
        <v>7</v>
      </c>
      <c r="E156" s="6" t="s">
        <v>0</v>
      </c>
      <c r="F156">
        <v>13575100</v>
      </c>
      <c r="G156" s="1">
        <f>VLOOKUP(F156,关卡难度线!B:D,2,1)</f>
        <v>7</v>
      </c>
      <c r="H156" s="1">
        <f>VLOOKUP(F156,关卡难度线!B:D,3,1)</f>
        <v>84</v>
      </c>
      <c r="I156" s="1">
        <f t="shared" si="12"/>
        <v>1385214</v>
      </c>
      <c r="J156" s="1">
        <f t="shared" si="13"/>
        <v>831128</v>
      </c>
      <c r="K156" s="1">
        <f t="shared" si="14"/>
        <v>593663</v>
      </c>
      <c r="L156" s="5">
        <f t="shared" si="15"/>
        <v>63754474</v>
      </c>
      <c r="M156" s="5">
        <f t="shared" si="16"/>
        <v>38252669</v>
      </c>
      <c r="N156" s="5">
        <f t="shared" si="17"/>
        <v>27323338</v>
      </c>
    </row>
    <row r="157" spans="1:14" ht="15">
      <c r="A157" s="7">
        <v>280154</v>
      </c>
      <c r="B157" s="8">
        <v>480154</v>
      </c>
      <c r="C157" s="6" t="s">
        <v>3642</v>
      </c>
      <c r="D157" t="s">
        <v>7</v>
      </c>
      <c r="E157" s="6" t="s">
        <v>0</v>
      </c>
      <c r="F157">
        <v>13607700</v>
      </c>
      <c r="G157" s="1">
        <f>VLOOKUP(F157,关卡难度线!B:D,2,1)</f>
        <v>7</v>
      </c>
      <c r="H157" s="1">
        <f>VLOOKUP(F157,关卡难度线!B:D,3,1)</f>
        <v>84</v>
      </c>
      <c r="I157" s="1">
        <f t="shared" si="12"/>
        <v>1388540</v>
      </c>
      <c r="J157" s="1">
        <f t="shared" si="13"/>
        <v>833124</v>
      </c>
      <c r="K157" s="1">
        <f t="shared" si="14"/>
        <v>595088</v>
      </c>
      <c r="L157" s="5">
        <f t="shared" si="15"/>
        <v>63907557</v>
      </c>
      <c r="M157" s="5">
        <f t="shared" si="16"/>
        <v>38344530</v>
      </c>
      <c r="N157" s="5">
        <f t="shared" si="17"/>
        <v>27388928</v>
      </c>
    </row>
    <row r="158" spans="1:14" ht="15">
      <c r="A158" s="7">
        <v>280155</v>
      </c>
      <c r="B158" s="8">
        <v>480155</v>
      </c>
      <c r="C158" s="6" t="s">
        <v>3643</v>
      </c>
      <c r="D158" t="s">
        <v>7</v>
      </c>
      <c r="E158" s="6" t="s">
        <v>0</v>
      </c>
      <c r="F158">
        <v>13705800</v>
      </c>
      <c r="G158" s="1">
        <f>VLOOKUP(F158,关卡难度线!B:D,2,1)</f>
        <v>7</v>
      </c>
      <c r="H158" s="1">
        <f>VLOOKUP(F158,关卡难度线!B:D,3,1)</f>
        <v>84</v>
      </c>
      <c r="I158" s="1">
        <f t="shared" si="12"/>
        <v>1398551</v>
      </c>
      <c r="J158" s="1">
        <f t="shared" si="13"/>
        <v>839130</v>
      </c>
      <c r="K158" s="1">
        <f t="shared" si="14"/>
        <v>599379</v>
      </c>
      <c r="L158" s="5">
        <f t="shared" si="15"/>
        <v>64368311</v>
      </c>
      <c r="M158" s="5">
        <f t="shared" si="16"/>
        <v>38620960</v>
      </c>
      <c r="N158" s="5">
        <f t="shared" si="17"/>
        <v>27586419</v>
      </c>
    </row>
    <row r="159" spans="1:14" ht="15">
      <c r="A159" s="7">
        <v>280156</v>
      </c>
      <c r="B159" s="8">
        <v>480156</v>
      </c>
      <c r="C159" s="6" t="s">
        <v>3644</v>
      </c>
      <c r="D159" t="s">
        <v>7</v>
      </c>
      <c r="E159" s="6" t="s">
        <v>0</v>
      </c>
      <c r="F159">
        <v>13793900</v>
      </c>
      <c r="G159" s="1">
        <f>VLOOKUP(F159,关卡难度线!B:D,2,1)</f>
        <v>7</v>
      </c>
      <c r="H159" s="1">
        <f>VLOOKUP(F159,关卡难度线!B:D,3,1)</f>
        <v>84</v>
      </c>
      <c r="I159" s="1">
        <f t="shared" si="12"/>
        <v>1407540</v>
      </c>
      <c r="J159" s="1">
        <f t="shared" si="13"/>
        <v>844524</v>
      </c>
      <c r="K159" s="1">
        <f t="shared" si="14"/>
        <v>603231</v>
      </c>
      <c r="L159" s="5">
        <f t="shared" si="15"/>
        <v>64782032</v>
      </c>
      <c r="M159" s="5">
        <f t="shared" si="16"/>
        <v>38869215</v>
      </c>
      <c r="N159" s="5">
        <f t="shared" si="17"/>
        <v>27763708</v>
      </c>
    </row>
    <row r="160" spans="1:14" ht="15">
      <c r="A160" s="7">
        <v>280157</v>
      </c>
      <c r="B160" s="8">
        <v>480157</v>
      </c>
      <c r="C160" s="6" t="s">
        <v>3645</v>
      </c>
      <c r="D160" t="s">
        <v>7</v>
      </c>
      <c r="E160" s="6" t="s">
        <v>0</v>
      </c>
      <c r="F160">
        <v>13892000</v>
      </c>
      <c r="G160" s="1">
        <f>VLOOKUP(F160,关卡难度线!B:D,2,1)</f>
        <v>7</v>
      </c>
      <c r="H160" s="1">
        <f>VLOOKUP(F160,关卡难度线!B:D,3,1)</f>
        <v>84</v>
      </c>
      <c r="I160" s="1">
        <f t="shared" si="12"/>
        <v>1417551</v>
      </c>
      <c r="J160" s="1">
        <f t="shared" si="13"/>
        <v>850530</v>
      </c>
      <c r="K160" s="1">
        <f t="shared" si="14"/>
        <v>607521</v>
      </c>
      <c r="L160" s="5">
        <f t="shared" si="15"/>
        <v>65242786</v>
      </c>
      <c r="M160" s="5">
        <f t="shared" si="16"/>
        <v>39145645</v>
      </c>
      <c r="N160" s="5">
        <f t="shared" si="17"/>
        <v>27961157</v>
      </c>
    </row>
    <row r="161" spans="1:14" ht="15">
      <c r="A161" s="7">
        <v>280158</v>
      </c>
      <c r="B161" s="8">
        <v>480158</v>
      </c>
      <c r="C161" s="6" t="s">
        <v>3646</v>
      </c>
      <c r="D161" t="s">
        <v>7</v>
      </c>
      <c r="E161" s="6" t="s">
        <v>0</v>
      </c>
      <c r="F161">
        <v>13990100</v>
      </c>
      <c r="G161" s="1">
        <f>VLOOKUP(F161,关卡难度线!B:D,2,1)</f>
        <v>7</v>
      </c>
      <c r="H161" s="1">
        <f>VLOOKUP(F161,关卡难度线!B:D,3,1)</f>
        <v>84</v>
      </c>
      <c r="I161" s="1">
        <f t="shared" si="12"/>
        <v>1427561</v>
      </c>
      <c r="J161" s="1">
        <f t="shared" si="13"/>
        <v>856536</v>
      </c>
      <c r="K161" s="1">
        <f t="shared" si="14"/>
        <v>611811</v>
      </c>
      <c r="L161" s="5">
        <f t="shared" si="15"/>
        <v>65703498</v>
      </c>
      <c r="M161" s="5">
        <f t="shared" si="16"/>
        <v>39422068</v>
      </c>
      <c r="N161" s="5">
        <f t="shared" si="17"/>
        <v>28158599</v>
      </c>
    </row>
    <row r="162" spans="1:14" ht="15">
      <c r="A162" s="7">
        <v>280159</v>
      </c>
      <c r="B162" s="8">
        <v>480159</v>
      </c>
      <c r="C162" s="6" t="s">
        <v>3647</v>
      </c>
      <c r="D162" t="s">
        <v>7</v>
      </c>
      <c r="E162" s="6" t="s">
        <v>0</v>
      </c>
      <c r="F162">
        <v>14088100</v>
      </c>
      <c r="G162" s="1">
        <f>VLOOKUP(F162,关卡难度线!B:D,2,1)</f>
        <v>7</v>
      </c>
      <c r="H162" s="1">
        <f>VLOOKUP(F162,关卡难度线!B:D,3,1)</f>
        <v>84</v>
      </c>
      <c r="I162" s="1">
        <f t="shared" si="12"/>
        <v>1437561</v>
      </c>
      <c r="J162" s="1">
        <f t="shared" si="13"/>
        <v>862536</v>
      </c>
      <c r="K162" s="1">
        <f t="shared" si="14"/>
        <v>616097</v>
      </c>
      <c r="L162" s="5">
        <f t="shared" si="15"/>
        <v>66163748</v>
      </c>
      <c r="M162" s="5">
        <f t="shared" si="16"/>
        <v>39698218</v>
      </c>
      <c r="N162" s="5">
        <f t="shared" si="17"/>
        <v>28355866</v>
      </c>
    </row>
    <row r="163" spans="1:14" ht="15">
      <c r="A163" s="7">
        <v>280160</v>
      </c>
      <c r="B163" s="8">
        <v>480160</v>
      </c>
      <c r="C163" s="6" t="s">
        <v>3648</v>
      </c>
      <c r="D163" t="s">
        <v>7</v>
      </c>
      <c r="E163" s="6" t="s">
        <v>0</v>
      </c>
      <c r="F163">
        <v>14186200</v>
      </c>
      <c r="G163" s="1">
        <f>VLOOKUP(F163,关卡难度线!B:D,2,1)</f>
        <v>7</v>
      </c>
      <c r="H163" s="1">
        <f>VLOOKUP(F163,关卡难度线!B:D,3,1)</f>
        <v>84</v>
      </c>
      <c r="I163" s="1">
        <f t="shared" si="12"/>
        <v>1447571</v>
      </c>
      <c r="J163" s="1">
        <f t="shared" si="13"/>
        <v>868542</v>
      </c>
      <c r="K163" s="1">
        <f t="shared" si="14"/>
        <v>620387</v>
      </c>
      <c r="L163" s="5">
        <f t="shared" si="15"/>
        <v>66624453</v>
      </c>
      <c r="M163" s="5">
        <f t="shared" si="16"/>
        <v>39974648</v>
      </c>
      <c r="N163" s="5">
        <f t="shared" si="17"/>
        <v>28553315</v>
      </c>
    </row>
    <row r="164" spans="1:14" ht="15">
      <c r="A164" s="7">
        <v>280161</v>
      </c>
      <c r="B164" s="8">
        <v>480161</v>
      </c>
      <c r="C164" s="6" t="s">
        <v>3649</v>
      </c>
      <c r="D164" t="s">
        <v>7</v>
      </c>
      <c r="E164" s="6" t="s">
        <v>0</v>
      </c>
      <c r="F164">
        <v>14284300</v>
      </c>
      <c r="G164" s="1">
        <f>VLOOKUP(F164,关卡难度线!B:D,2,1)</f>
        <v>7</v>
      </c>
      <c r="H164" s="1">
        <f>VLOOKUP(F164,关卡难度线!B:D,3,1)</f>
        <v>84</v>
      </c>
      <c r="I164" s="1">
        <f t="shared" si="12"/>
        <v>1457581</v>
      </c>
      <c r="J164" s="1">
        <f t="shared" si="13"/>
        <v>874548</v>
      </c>
      <c r="K164" s="1">
        <f t="shared" si="14"/>
        <v>624677</v>
      </c>
      <c r="L164" s="5">
        <f t="shared" si="15"/>
        <v>67085165</v>
      </c>
      <c r="M164" s="5">
        <f t="shared" si="16"/>
        <v>40251071</v>
      </c>
      <c r="N164" s="5">
        <f t="shared" si="17"/>
        <v>28750757</v>
      </c>
    </row>
    <row r="165" spans="1:14" ht="15">
      <c r="A165" s="7">
        <v>280162</v>
      </c>
      <c r="B165" s="8">
        <v>480162</v>
      </c>
      <c r="C165" s="6" t="s">
        <v>3650</v>
      </c>
      <c r="D165" t="s">
        <v>7</v>
      </c>
      <c r="E165" s="6" t="s">
        <v>0</v>
      </c>
      <c r="F165">
        <v>14371900</v>
      </c>
      <c r="G165" s="1">
        <f>VLOOKUP(F165,关卡难度线!B:D,2,1)</f>
        <v>7</v>
      </c>
      <c r="H165" s="1">
        <f>VLOOKUP(F165,关卡难度线!B:D,3,1)</f>
        <v>84</v>
      </c>
      <c r="I165" s="1">
        <f t="shared" si="12"/>
        <v>1466520</v>
      </c>
      <c r="J165" s="1">
        <f t="shared" si="13"/>
        <v>879912</v>
      </c>
      <c r="K165" s="1">
        <f t="shared" si="14"/>
        <v>628508</v>
      </c>
      <c r="L165" s="5">
        <f t="shared" si="15"/>
        <v>67496583</v>
      </c>
      <c r="M165" s="5">
        <f t="shared" si="16"/>
        <v>40497947</v>
      </c>
      <c r="N165" s="5">
        <f t="shared" si="17"/>
        <v>28927080</v>
      </c>
    </row>
    <row r="166" spans="1:14" ht="15">
      <c r="A166" s="7">
        <v>280163</v>
      </c>
      <c r="B166" s="8">
        <v>480163</v>
      </c>
      <c r="C166" s="6" t="s">
        <v>3651</v>
      </c>
      <c r="D166" t="s">
        <v>7</v>
      </c>
      <c r="E166" s="6" t="s">
        <v>0</v>
      </c>
      <c r="F166">
        <v>14469900</v>
      </c>
      <c r="G166" s="1">
        <f>VLOOKUP(F166,关卡难度线!B:D,2,1)</f>
        <v>7</v>
      </c>
      <c r="H166" s="1">
        <f>VLOOKUP(F166,关卡难度线!B:D,3,1)</f>
        <v>84</v>
      </c>
      <c r="I166" s="1">
        <f t="shared" si="12"/>
        <v>1476520</v>
      </c>
      <c r="J166" s="1">
        <f t="shared" si="13"/>
        <v>885912</v>
      </c>
      <c r="K166" s="1">
        <f t="shared" si="14"/>
        <v>632794</v>
      </c>
      <c r="L166" s="5">
        <f t="shared" si="15"/>
        <v>67956833</v>
      </c>
      <c r="M166" s="5">
        <f t="shared" si="16"/>
        <v>40774097</v>
      </c>
      <c r="N166" s="5">
        <f t="shared" si="17"/>
        <v>29124347</v>
      </c>
    </row>
    <row r="167" spans="1:14" ht="15">
      <c r="A167" s="7">
        <v>280164</v>
      </c>
      <c r="B167" s="8">
        <v>480164</v>
      </c>
      <c r="C167" s="6" t="s">
        <v>3652</v>
      </c>
      <c r="D167" t="s">
        <v>7</v>
      </c>
      <c r="E167" s="6" t="s">
        <v>0</v>
      </c>
      <c r="F167">
        <v>14567900</v>
      </c>
      <c r="G167" s="1">
        <f>VLOOKUP(F167,关卡难度线!B:D,2,1)</f>
        <v>7</v>
      </c>
      <c r="H167" s="1">
        <f>VLOOKUP(F167,关卡难度线!B:D,3,1)</f>
        <v>84</v>
      </c>
      <c r="I167" s="1">
        <f t="shared" si="12"/>
        <v>1486520</v>
      </c>
      <c r="J167" s="1">
        <f t="shared" si="13"/>
        <v>891912</v>
      </c>
      <c r="K167" s="1">
        <f t="shared" si="14"/>
        <v>637080</v>
      </c>
      <c r="L167" s="5">
        <f t="shared" si="15"/>
        <v>68417083</v>
      </c>
      <c r="M167" s="5">
        <f t="shared" si="16"/>
        <v>41050247</v>
      </c>
      <c r="N167" s="5">
        <f t="shared" si="17"/>
        <v>29321607</v>
      </c>
    </row>
    <row r="168" spans="1:14" ht="15">
      <c r="A168" s="7">
        <v>280165</v>
      </c>
      <c r="B168" s="8">
        <v>480165</v>
      </c>
      <c r="C168" s="6" t="s">
        <v>3653</v>
      </c>
      <c r="D168" t="s">
        <v>7</v>
      </c>
      <c r="E168" s="6" t="s">
        <v>0</v>
      </c>
      <c r="F168">
        <v>14665900</v>
      </c>
      <c r="G168" s="1">
        <f>VLOOKUP(F168,关卡难度线!B:D,2,1)</f>
        <v>7</v>
      </c>
      <c r="H168" s="1">
        <f>VLOOKUP(F168,关卡难度线!B:D,3,1)</f>
        <v>84</v>
      </c>
      <c r="I168" s="1">
        <f t="shared" si="12"/>
        <v>1496520</v>
      </c>
      <c r="J168" s="1">
        <f t="shared" si="13"/>
        <v>897912</v>
      </c>
      <c r="K168" s="1">
        <f t="shared" si="14"/>
        <v>641365</v>
      </c>
      <c r="L168" s="5">
        <f t="shared" si="15"/>
        <v>68877333</v>
      </c>
      <c r="M168" s="5">
        <f t="shared" si="16"/>
        <v>41326397</v>
      </c>
      <c r="N168" s="5">
        <f t="shared" si="17"/>
        <v>29518825</v>
      </c>
    </row>
    <row r="169" spans="1:14" ht="15">
      <c r="A169" s="7">
        <v>280166</v>
      </c>
      <c r="B169" s="8">
        <v>480166</v>
      </c>
      <c r="C169" s="6" t="s">
        <v>3654</v>
      </c>
      <c r="D169" t="s">
        <v>7</v>
      </c>
      <c r="E169" s="6" t="s">
        <v>0</v>
      </c>
      <c r="F169">
        <v>14763900</v>
      </c>
      <c r="G169" s="1">
        <f>VLOOKUP(F169,关卡难度线!B:D,2,1)</f>
        <v>7</v>
      </c>
      <c r="H169" s="1">
        <f>VLOOKUP(F169,关卡难度线!B:D,3,1)</f>
        <v>84</v>
      </c>
      <c r="I169" s="1">
        <f t="shared" si="12"/>
        <v>1506520</v>
      </c>
      <c r="J169" s="1">
        <f t="shared" si="13"/>
        <v>903912</v>
      </c>
      <c r="K169" s="1">
        <f t="shared" si="14"/>
        <v>645651</v>
      </c>
      <c r="L169" s="5">
        <f t="shared" si="15"/>
        <v>69337583</v>
      </c>
      <c r="M169" s="5">
        <f t="shared" si="16"/>
        <v>41602547</v>
      </c>
      <c r="N169" s="5">
        <f t="shared" si="17"/>
        <v>29716085</v>
      </c>
    </row>
    <row r="170" spans="1:14" ht="15">
      <c r="A170" s="7">
        <v>280167</v>
      </c>
      <c r="B170" s="8">
        <v>480167</v>
      </c>
      <c r="C170" s="6" t="s">
        <v>3655</v>
      </c>
      <c r="D170" t="s">
        <v>7</v>
      </c>
      <c r="E170" s="6" t="s">
        <v>0</v>
      </c>
      <c r="F170">
        <v>14861900</v>
      </c>
      <c r="G170" s="1">
        <f>VLOOKUP(F170,关卡难度线!B:D,2,1)</f>
        <v>7</v>
      </c>
      <c r="H170" s="1">
        <f>VLOOKUP(F170,关卡难度线!B:D,3,1)</f>
        <v>86</v>
      </c>
      <c r="I170" s="1">
        <f t="shared" si="12"/>
        <v>1481252</v>
      </c>
      <c r="J170" s="1">
        <f t="shared" si="13"/>
        <v>888751</v>
      </c>
      <c r="K170" s="1">
        <f t="shared" si="14"/>
        <v>634822</v>
      </c>
      <c r="L170" s="5">
        <f t="shared" si="15"/>
        <v>68174624</v>
      </c>
      <c r="M170" s="5">
        <f t="shared" si="16"/>
        <v>40904766</v>
      </c>
      <c r="N170" s="5">
        <f t="shared" si="17"/>
        <v>29217685</v>
      </c>
    </row>
    <row r="171" spans="1:14" ht="15">
      <c r="A171" s="7">
        <v>280168</v>
      </c>
      <c r="B171" s="8">
        <v>480168</v>
      </c>
      <c r="C171" s="6" t="s">
        <v>3656</v>
      </c>
      <c r="D171" t="s">
        <v>7</v>
      </c>
      <c r="E171" s="6" t="s">
        <v>0</v>
      </c>
      <c r="F171">
        <v>14949000</v>
      </c>
      <c r="G171" s="1">
        <f>VLOOKUP(F171,关卡难度线!B:D,2,1)</f>
        <v>7</v>
      </c>
      <c r="H171" s="1">
        <f>VLOOKUP(F171,关卡难度线!B:D,3,1)</f>
        <v>86</v>
      </c>
      <c r="I171" s="1">
        <f t="shared" si="12"/>
        <v>1489933</v>
      </c>
      <c r="J171" s="1">
        <f t="shared" si="13"/>
        <v>893960</v>
      </c>
      <c r="K171" s="1">
        <f t="shared" si="14"/>
        <v>638542</v>
      </c>
      <c r="L171" s="5">
        <f t="shared" si="15"/>
        <v>68574163</v>
      </c>
      <c r="M171" s="5">
        <f t="shared" si="16"/>
        <v>41144509</v>
      </c>
      <c r="N171" s="5">
        <f t="shared" si="17"/>
        <v>29388898</v>
      </c>
    </row>
    <row r="172" spans="1:14" ht="15">
      <c r="A172" s="7">
        <v>280169</v>
      </c>
      <c r="B172" s="8">
        <v>480169</v>
      </c>
      <c r="C172" s="6" t="s">
        <v>3657</v>
      </c>
      <c r="D172" t="s">
        <v>7</v>
      </c>
      <c r="E172" s="6" t="s">
        <v>0</v>
      </c>
      <c r="F172">
        <v>15046900</v>
      </c>
      <c r="G172" s="1">
        <f>VLOOKUP(F172,关卡难度线!B:D,2,1)</f>
        <v>7</v>
      </c>
      <c r="H172" s="1">
        <f>VLOOKUP(F172,关卡难度线!B:D,3,1)</f>
        <v>86</v>
      </c>
      <c r="I172" s="1">
        <f t="shared" si="12"/>
        <v>1499691</v>
      </c>
      <c r="J172" s="1">
        <f t="shared" si="13"/>
        <v>899814</v>
      </c>
      <c r="K172" s="1">
        <f t="shared" si="14"/>
        <v>642724</v>
      </c>
      <c r="L172" s="5">
        <f t="shared" si="15"/>
        <v>69023276</v>
      </c>
      <c r="M172" s="5">
        <f t="shared" si="16"/>
        <v>41413939</v>
      </c>
      <c r="N172" s="5">
        <f t="shared" si="17"/>
        <v>29581370</v>
      </c>
    </row>
    <row r="173" spans="1:14" ht="15">
      <c r="A173" s="7">
        <v>280170</v>
      </c>
      <c r="B173" s="8">
        <v>480170</v>
      </c>
      <c r="C173" s="6" t="s">
        <v>3658</v>
      </c>
      <c r="D173" t="s">
        <v>7</v>
      </c>
      <c r="E173" s="6" t="s">
        <v>0</v>
      </c>
      <c r="F173">
        <v>15144800</v>
      </c>
      <c r="G173" s="1">
        <f>VLOOKUP(F173,关卡难度线!B:D,2,1)</f>
        <v>7</v>
      </c>
      <c r="H173" s="1">
        <f>VLOOKUP(F173,关卡难度线!B:D,3,1)</f>
        <v>86</v>
      </c>
      <c r="I173" s="1">
        <f t="shared" si="12"/>
        <v>1509448</v>
      </c>
      <c r="J173" s="1">
        <f t="shared" si="13"/>
        <v>905669</v>
      </c>
      <c r="K173" s="1">
        <f t="shared" si="14"/>
        <v>646906</v>
      </c>
      <c r="L173" s="5">
        <f t="shared" si="15"/>
        <v>69472347</v>
      </c>
      <c r="M173" s="5">
        <f t="shared" si="16"/>
        <v>41683418</v>
      </c>
      <c r="N173" s="5">
        <f t="shared" si="17"/>
        <v>29773849</v>
      </c>
    </row>
    <row r="174" spans="1:14" ht="15">
      <c r="A174" s="7">
        <v>280171</v>
      </c>
      <c r="B174" s="8">
        <v>480171</v>
      </c>
      <c r="C174" s="6" t="s">
        <v>3659</v>
      </c>
      <c r="D174" t="s">
        <v>7</v>
      </c>
      <c r="E174" s="6" t="s">
        <v>0</v>
      </c>
      <c r="F174">
        <v>15242800</v>
      </c>
      <c r="G174" s="1">
        <f>VLOOKUP(F174,关卡难度线!B:D,2,1)</f>
        <v>7</v>
      </c>
      <c r="H174" s="1">
        <f>VLOOKUP(F174,关卡难度线!B:D,3,1)</f>
        <v>86</v>
      </c>
      <c r="I174" s="1">
        <f t="shared" si="12"/>
        <v>1519215</v>
      </c>
      <c r="J174" s="1">
        <f t="shared" si="13"/>
        <v>911529</v>
      </c>
      <c r="K174" s="1">
        <f t="shared" si="14"/>
        <v>651092</v>
      </c>
      <c r="L174" s="5">
        <f t="shared" si="15"/>
        <v>69921873</v>
      </c>
      <c r="M174" s="5">
        <f t="shared" si="16"/>
        <v>41953121</v>
      </c>
      <c r="N174" s="5">
        <f t="shared" si="17"/>
        <v>29966510</v>
      </c>
    </row>
    <row r="175" spans="1:14" ht="15">
      <c r="A175" s="7">
        <v>280172</v>
      </c>
      <c r="B175" s="8">
        <v>480172</v>
      </c>
      <c r="C175" s="6" t="s">
        <v>3660</v>
      </c>
      <c r="D175" t="s">
        <v>7</v>
      </c>
      <c r="E175" s="6" t="s">
        <v>0</v>
      </c>
      <c r="F175">
        <v>15340700</v>
      </c>
      <c r="G175" s="1">
        <f>VLOOKUP(F175,关卡难度线!B:D,2,1)</f>
        <v>7</v>
      </c>
      <c r="H175" s="1">
        <f>VLOOKUP(F175,关卡难度线!B:D,3,1)</f>
        <v>86</v>
      </c>
      <c r="I175" s="1">
        <f t="shared" si="12"/>
        <v>1528973</v>
      </c>
      <c r="J175" s="1">
        <f t="shared" si="13"/>
        <v>917384</v>
      </c>
      <c r="K175" s="1">
        <f t="shared" si="14"/>
        <v>655274</v>
      </c>
      <c r="L175" s="5">
        <f t="shared" si="15"/>
        <v>70370979</v>
      </c>
      <c r="M175" s="5">
        <f t="shared" si="16"/>
        <v>42222600</v>
      </c>
      <c r="N175" s="5">
        <f t="shared" si="17"/>
        <v>30158989</v>
      </c>
    </row>
    <row r="176" spans="1:14" ht="15">
      <c r="A176" s="7">
        <v>280173</v>
      </c>
      <c r="B176" s="8">
        <v>480173</v>
      </c>
      <c r="C176" s="6" t="s">
        <v>3661</v>
      </c>
      <c r="D176" t="s">
        <v>7</v>
      </c>
      <c r="E176" s="6" t="s">
        <v>0</v>
      </c>
      <c r="F176">
        <v>15438600</v>
      </c>
      <c r="G176" s="1">
        <f>VLOOKUP(F176,关卡难度线!B:D,2,1)</f>
        <v>7</v>
      </c>
      <c r="H176" s="1">
        <f>VLOOKUP(F176,关卡难度线!B:D,3,1)</f>
        <v>86</v>
      </c>
      <c r="I176" s="1">
        <f t="shared" si="12"/>
        <v>1538730</v>
      </c>
      <c r="J176" s="1">
        <f t="shared" si="13"/>
        <v>923238</v>
      </c>
      <c r="K176" s="1">
        <f t="shared" si="14"/>
        <v>659456</v>
      </c>
      <c r="L176" s="5">
        <f t="shared" si="15"/>
        <v>70820050</v>
      </c>
      <c r="M176" s="5">
        <f t="shared" si="16"/>
        <v>42492030</v>
      </c>
      <c r="N176" s="5">
        <f t="shared" si="17"/>
        <v>30351461</v>
      </c>
    </row>
    <row r="177" spans="1:14" ht="15">
      <c r="A177" s="7">
        <v>280174</v>
      </c>
      <c r="B177" s="8">
        <v>480174</v>
      </c>
      <c r="C177" s="6" t="s">
        <v>3662</v>
      </c>
      <c r="D177" t="s">
        <v>7</v>
      </c>
      <c r="E177" s="6" t="s">
        <v>0</v>
      </c>
      <c r="F177">
        <v>15525200</v>
      </c>
      <c r="G177" s="1">
        <f>VLOOKUP(F177,关卡难度线!B:D,2,1)</f>
        <v>7</v>
      </c>
      <c r="H177" s="1">
        <f>VLOOKUP(F177,关卡难度线!B:D,3,1)</f>
        <v>86</v>
      </c>
      <c r="I177" s="1">
        <f t="shared" si="12"/>
        <v>1547362</v>
      </c>
      <c r="J177" s="1">
        <f t="shared" si="13"/>
        <v>928417</v>
      </c>
      <c r="K177" s="1">
        <f t="shared" si="14"/>
        <v>663155</v>
      </c>
      <c r="L177" s="5">
        <f t="shared" si="15"/>
        <v>71217335</v>
      </c>
      <c r="M177" s="5">
        <f t="shared" si="16"/>
        <v>42730394</v>
      </c>
      <c r="N177" s="5">
        <f t="shared" si="17"/>
        <v>30521708</v>
      </c>
    </row>
    <row r="178" spans="1:14" ht="15">
      <c r="A178" s="7">
        <v>280175</v>
      </c>
      <c r="B178" s="8">
        <v>480175</v>
      </c>
      <c r="C178" s="6" t="s">
        <v>3663</v>
      </c>
      <c r="D178" t="s">
        <v>7</v>
      </c>
      <c r="E178" s="6" t="s">
        <v>0</v>
      </c>
      <c r="F178">
        <v>15623100</v>
      </c>
      <c r="G178" s="1">
        <f>VLOOKUP(F178,关卡难度线!B:D,2,1)</f>
        <v>7</v>
      </c>
      <c r="H178" s="1">
        <f>VLOOKUP(F178,关卡难度线!B:D,3,1)</f>
        <v>86</v>
      </c>
      <c r="I178" s="1">
        <f t="shared" si="12"/>
        <v>1557119</v>
      </c>
      <c r="J178" s="1">
        <f t="shared" si="13"/>
        <v>934271</v>
      </c>
      <c r="K178" s="1">
        <f t="shared" si="14"/>
        <v>667336</v>
      </c>
      <c r="L178" s="5">
        <f t="shared" si="15"/>
        <v>71666399</v>
      </c>
      <c r="M178" s="5">
        <f t="shared" si="16"/>
        <v>42999824</v>
      </c>
      <c r="N178" s="5">
        <f t="shared" si="17"/>
        <v>30714138</v>
      </c>
    </row>
    <row r="179" spans="1:14" ht="15">
      <c r="A179" s="7">
        <v>280176</v>
      </c>
      <c r="B179" s="8">
        <v>480176</v>
      </c>
      <c r="C179" s="6" t="s">
        <v>3664</v>
      </c>
      <c r="D179" t="s">
        <v>7</v>
      </c>
      <c r="E179" s="6" t="s">
        <v>0</v>
      </c>
      <c r="F179">
        <v>15720900</v>
      </c>
      <c r="G179" s="1">
        <f>VLOOKUP(F179,关卡难度线!B:D,2,1)</f>
        <v>7</v>
      </c>
      <c r="H179" s="1">
        <f>VLOOKUP(F179,关卡难度线!B:D,3,1)</f>
        <v>86</v>
      </c>
      <c r="I179" s="1">
        <f t="shared" si="12"/>
        <v>1566867</v>
      </c>
      <c r="J179" s="1">
        <f t="shared" si="13"/>
        <v>940120</v>
      </c>
      <c r="K179" s="1">
        <f t="shared" si="14"/>
        <v>671514</v>
      </c>
      <c r="L179" s="5">
        <f t="shared" si="15"/>
        <v>72115057</v>
      </c>
      <c r="M179" s="5">
        <f t="shared" si="16"/>
        <v>43269023</v>
      </c>
      <c r="N179" s="5">
        <f t="shared" si="17"/>
        <v>30906435</v>
      </c>
    </row>
    <row r="180" spans="1:14" ht="15">
      <c r="A180" s="7">
        <v>280177</v>
      </c>
      <c r="B180" s="8">
        <v>480177</v>
      </c>
      <c r="C180" s="6" t="s">
        <v>3665</v>
      </c>
      <c r="D180" t="s">
        <v>7</v>
      </c>
      <c r="E180" s="6" t="s">
        <v>0</v>
      </c>
      <c r="F180">
        <v>15818800</v>
      </c>
      <c r="G180" s="1">
        <f>VLOOKUP(F180,关卡难度线!B:D,2,1)</f>
        <v>7</v>
      </c>
      <c r="H180" s="1">
        <f>VLOOKUP(F180,关卡难度线!B:D,3,1)</f>
        <v>86</v>
      </c>
      <c r="I180" s="1">
        <f t="shared" si="12"/>
        <v>1576624</v>
      </c>
      <c r="J180" s="1">
        <f t="shared" si="13"/>
        <v>945974</v>
      </c>
      <c r="K180" s="1">
        <f t="shared" si="14"/>
        <v>675696</v>
      </c>
      <c r="L180" s="5">
        <f t="shared" si="15"/>
        <v>72564121</v>
      </c>
      <c r="M180" s="5">
        <f t="shared" si="16"/>
        <v>43538453</v>
      </c>
      <c r="N180" s="5">
        <f t="shared" si="17"/>
        <v>31098907</v>
      </c>
    </row>
    <row r="181" spans="1:14" ht="15">
      <c r="A181" s="7">
        <v>280178</v>
      </c>
      <c r="B181" s="8">
        <v>480178</v>
      </c>
      <c r="C181" s="6" t="s">
        <v>3666</v>
      </c>
      <c r="D181" t="s">
        <v>7</v>
      </c>
      <c r="E181" s="6" t="s">
        <v>0</v>
      </c>
      <c r="F181">
        <v>15916600</v>
      </c>
      <c r="G181" s="1">
        <f>VLOOKUP(F181,关卡难度线!B:D,2,1)</f>
        <v>7</v>
      </c>
      <c r="H181" s="1">
        <f>VLOOKUP(F181,关卡难度线!B:D,3,1)</f>
        <v>86</v>
      </c>
      <c r="I181" s="1">
        <f t="shared" si="12"/>
        <v>1586372</v>
      </c>
      <c r="J181" s="1">
        <f t="shared" si="13"/>
        <v>951823</v>
      </c>
      <c r="K181" s="1">
        <f t="shared" si="14"/>
        <v>679873</v>
      </c>
      <c r="L181" s="5">
        <f t="shared" si="15"/>
        <v>73012772</v>
      </c>
      <c r="M181" s="5">
        <f t="shared" si="16"/>
        <v>43807652</v>
      </c>
      <c r="N181" s="5">
        <f t="shared" si="17"/>
        <v>31291155</v>
      </c>
    </row>
    <row r="182" spans="1:14" ht="15">
      <c r="A182" s="7">
        <v>280179</v>
      </c>
      <c r="B182" s="8">
        <v>480179</v>
      </c>
      <c r="C182" s="6" t="s">
        <v>3667</v>
      </c>
      <c r="D182" t="s">
        <v>7</v>
      </c>
      <c r="E182" s="6" t="s">
        <v>0</v>
      </c>
      <c r="F182">
        <v>16014500</v>
      </c>
      <c r="G182" s="1">
        <f>VLOOKUP(F182,关卡难度线!B:D,2,1)</f>
        <v>7</v>
      </c>
      <c r="H182" s="1">
        <f>VLOOKUP(F182,关卡难度线!B:D,3,1)</f>
        <v>86</v>
      </c>
      <c r="I182" s="1">
        <f t="shared" si="12"/>
        <v>1596129</v>
      </c>
      <c r="J182" s="1">
        <f t="shared" si="13"/>
        <v>957677</v>
      </c>
      <c r="K182" s="1">
        <f t="shared" si="14"/>
        <v>684055</v>
      </c>
      <c r="L182" s="5">
        <f t="shared" si="15"/>
        <v>73461836</v>
      </c>
      <c r="M182" s="5">
        <f t="shared" si="16"/>
        <v>44077082</v>
      </c>
      <c r="N182" s="5">
        <f t="shared" si="17"/>
        <v>31483634</v>
      </c>
    </row>
    <row r="183" spans="1:14" ht="15">
      <c r="A183" s="7">
        <v>280180</v>
      </c>
      <c r="B183" s="8">
        <v>480180</v>
      </c>
      <c r="C183" s="6" t="s">
        <v>3668</v>
      </c>
      <c r="D183" t="s">
        <v>7</v>
      </c>
      <c r="E183" s="6" t="s">
        <v>0</v>
      </c>
      <c r="F183">
        <v>16100600</v>
      </c>
      <c r="G183" s="1">
        <f>VLOOKUP(F183,关卡难度线!B:D,2,1)</f>
        <v>7</v>
      </c>
      <c r="H183" s="1">
        <f>VLOOKUP(F183,关卡难度线!B:D,3,1)</f>
        <v>86</v>
      </c>
      <c r="I183" s="1">
        <f t="shared" si="12"/>
        <v>1604710</v>
      </c>
      <c r="J183" s="1">
        <f t="shared" si="13"/>
        <v>962826</v>
      </c>
      <c r="K183" s="1">
        <f t="shared" si="14"/>
        <v>687733</v>
      </c>
      <c r="L183" s="5">
        <f t="shared" si="15"/>
        <v>73856776</v>
      </c>
      <c r="M183" s="5">
        <f t="shared" si="16"/>
        <v>44314067</v>
      </c>
      <c r="N183" s="5">
        <f t="shared" si="17"/>
        <v>31652908</v>
      </c>
    </row>
    <row r="184" spans="1:14" ht="15">
      <c r="A184" s="7">
        <v>280181</v>
      </c>
      <c r="B184" s="8">
        <v>480181</v>
      </c>
      <c r="C184" s="6" t="s">
        <v>3669</v>
      </c>
      <c r="D184" t="s">
        <v>7</v>
      </c>
      <c r="E184" s="6" t="s">
        <v>0</v>
      </c>
      <c r="F184">
        <v>16198400</v>
      </c>
      <c r="G184" s="1">
        <f>VLOOKUP(F184,关卡难度线!B:D,2,1)</f>
        <v>7</v>
      </c>
      <c r="H184" s="1">
        <f>VLOOKUP(F184,关卡难度线!B:D,3,1)</f>
        <v>86</v>
      </c>
      <c r="I184" s="1">
        <f t="shared" si="12"/>
        <v>1614458</v>
      </c>
      <c r="J184" s="1">
        <f t="shared" si="13"/>
        <v>968675</v>
      </c>
      <c r="K184" s="1">
        <f t="shared" si="14"/>
        <v>691910</v>
      </c>
      <c r="L184" s="5">
        <f t="shared" si="15"/>
        <v>74305427</v>
      </c>
      <c r="M184" s="5">
        <f t="shared" si="16"/>
        <v>44583266</v>
      </c>
      <c r="N184" s="5">
        <f t="shared" si="17"/>
        <v>31845156</v>
      </c>
    </row>
    <row r="185" spans="1:14" ht="15">
      <c r="A185" s="7">
        <v>280182</v>
      </c>
      <c r="B185" s="8">
        <v>480182</v>
      </c>
      <c r="C185" s="6" t="s">
        <v>3670</v>
      </c>
      <c r="D185" t="s">
        <v>7</v>
      </c>
      <c r="E185" s="6" t="s">
        <v>0</v>
      </c>
      <c r="F185">
        <v>16296200</v>
      </c>
      <c r="G185" s="1">
        <f>VLOOKUP(F185,关卡难度线!B:D,2,1)</f>
        <v>7</v>
      </c>
      <c r="H185" s="1">
        <f>VLOOKUP(F185,关卡难度线!B:D,3,1)</f>
        <v>86</v>
      </c>
      <c r="I185" s="1">
        <f t="shared" si="12"/>
        <v>1624205</v>
      </c>
      <c r="J185" s="1">
        <f t="shared" si="13"/>
        <v>974523</v>
      </c>
      <c r="K185" s="1">
        <f t="shared" si="14"/>
        <v>696088</v>
      </c>
      <c r="L185" s="5">
        <f t="shared" si="15"/>
        <v>74754036</v>
      </c>
      <c r="M185" s="5">
        <f t="shared" si="16"/>
        <v>44852423</v>
      </c>
      <c r="N185" s="5">
        <f t="shared" si="17"/>
        <v>32037453</v>
      </c>
    </row>
    <row r="186" spans="1:14" ht="15">
      <c r="A186" s="7">
        <v>280183</v>
      </c>
      <c r="B186" s="8">
        <v>480183</v>
      </c>
      <c r="C186" s="6" t="s">
        <v>3671</v>
      </c>
      <c r="D186" t="s">
        <v>7</v>
      </c>
      <c r="E186" s="6" t="s">
        <v>0</v>
      </c>
      <c r="F186">
        <v>16394000</v>
      </c>
      <c r="G186" s="1">
        <f>VLOOKUP(F186,关卡难度线!B:D,2,1)</f>
        <v>7</v>
      </c>
      <c r="H186" s="1">
        <f>VLOOKUP(F186,关卡难度线!B:D,3,1)</f>
        <v>86</v>
      </c>
      <c r="I186" s="1">
        <f t="shared" si="12"/>
        <v>1633953</v>
      </c>
      <c r="J186" s="1">
        <f t="shared" si="13"/>
        <v>980372</v>
      </c>
      <c r="K186" s="1">
        <f t="shared" si="14"/>
        <v>700265</v>
      </c>
      <c r="L186" s="5">
        <f t="shared" si="15"/>
        <v>75202687</v>
      </c>
      <c r="M186" s="5">
        <f t="shared" si="16"/>
        <v>45121622</v>
      </c>
      <c r="N186" s="5">
        <f t="shared" si="17"/>
        <v>32229694</v>
      </c>
    </row>
    <row r="187" spans="1:14" ht="15">
      <c r="A187" s="7">
        <v>280184</v>
      </c>
      <c r="B187" s="8">
        <v>480184</v>
      </c>
      <c r="C187" s="6" t="s">
        <v>3672</v>
      </c>
      <c r="D187" t="s">
        <v>7</v>
      </c>
      <c r="E187" s="6" t="s">
        <v>0</v>
      </c>
      <c r="F187">
        <v>16491700</v>
      </c>
      <c r="G187" s="1">
        <f>VLOOKUP(F187,关卡难度线!B:D,2,1)</f>
        <v>7</v>
      </c>
      <c r="H187" s="1">
        <f>VLOOKUP(F187,关卡难度线!B:D,3,1)</f>
        <v>86</v>
      </c>
      <c r="I187" s="1">
        <f t="shared" si="12"/>
        <v>1643691</v>
      </c>
      <c r="J187" s="1">
        <f t="shared" si="13"/>
        <v>986214</v>
      </c>
      <c r="K187" s="1">
        <f t="shared" si="14"/>
        <v>704439</v>
      </c>
      <c r="L187" s="5">
        <f t="shared" si="15"/>
        <v>75650876</v>
      </c>
      <c r="M187" s="5">
        <f t="shared" si="16"/>
        <v>45390499</v>
      </c>
      <c r="N187" s="5">
        <f t="shared" si="17"/>
        <v>32421802</v>
      </c>
    </row>
    <row r="188" spans="1:14" ht="15">
      <c r="A188" s="7">
        <v>280185</v>
      </c>
      <c r="B188" s="8">
        <v>480185</v>
      </c>
      <c r="C188" s="6" t="s">
        <v>3673</v>
      </c>
      <c r="D188" t="s">
        <v>7</v>
      </c>
      <c r="E188" s="6" t="s">
        <v>0</v>
      </c>
      <c r="F188">
        <v>16589500</v>
      </c>
      <c r="G188" s="1">
        <f>VLOOKUP(F188,关卡难度线!B:D,2,1)</f>
        <v>7</v>
      </c>
      <c r="H188" s="1">
        <f>VLOOKUP(F188,关卡难度线!B:D,3,1)</f>
        <v>86</v>
      </c>
      <c r="I188" s="1">
        <f t="shared" si="12"/>
        <v>1653438</v>
      </c>
      <c r="J188" s="1">
        <f t="shared" si="13"/>
        <v>992063</v>
      </c>
      <c r="K188" s="1">
        <f t="shared" si="14"/>
        <v>708616</v>
      </c>
      <c r="L188" s="5">
        <f t="shared" si="15"/>
        <v>76099485</v>
      </c>
      <c r="M188" s="5">
        <f t="shared" si="16"/>
        <v>45659698</v>
      </c>
      <c r="N188" s="5">
        <f t="shared" si="17"/>
        <v>32614050</v>
      </c>
    </row>
    <row r="189" spans="1:14" ht="15">
      <c r="A189" s="7">
        <v>280186</v>
      </c>
      <c r="B189" s="8">
        <v>480186</v>
      </c>
      <c r="C189" s="6" t="s">
        <v>3674</v>
      </c>
      <c r="D189" t="s">
        <v>7</v>
      </c>
      <c r="E189" s="6" t="s">
        <v>0</v>
      </c>
      <c r="F189">
        <v>16675100</v>
      </c>
      <c r="G189" s="1">
        <f>VLOOKUP(F189,关卡难度线!B:D,2,1)</f>
        <v>7</v>
      </c>
      <c r="H189" s="1">
        <f>VLOOKUP(F189,关卡难度线!B:D,3,1)</f>
        <v>86</v>
      </c>
      <c r="I189" s="1">
        <f t="shared" si="12"/>
        <v>1661970</v>
      </c>
      <c r="J189" s="1">
        <f t="shared" si="13"/>
        <v>997182</v>
      </c>
      <c r="K189" s="1">
        <f t="shared" si="14"/>
        <v>712272</v>
      </c>
      <c r="L189" s="5">
        <f t="shared" si="15"/>
        <v>76492171</v>
      </c>
      <c r="M189" s="5">
        <f t="shared" si="16"/>
        <v>45895304</v>
      </c>
      <c r="N189" s="5">
        <f t="shared" si="17"/>
        <v>32782316</v>
      </c>
    </row>
    <row r="190" spans="1:14" ht="15">
      <c r="A190" s="7">
        <v>280187</v>
      </c>
      <c r="B190" s="8">
        <v>480187</v>
      </c>
      <c r="C190" s="6" t="s">
        <v>3675</v>
      </c>
      <c r="D190" t="s">
        <v>7</v>
      </c>
      <c r="E190" s="6" t="s">
        <v>0</v>
      </c>
      <c r="F190">
        <v>16772800</v>
      </c>
      <c r="G190" s="1">
        <f>VLOOKUP(F190,关卡难度线!B:D,2,1)</f>
        <v>7</v>
      </c>
      <c r="H190" s="1">
        <f>VLOOKUP(F190,关卡难度线!B:D,3,1)</f>
        <v>86</v>
      </c>
      <c r="I190" s="1">
        <f t="shared" si="12"/>
        <v>1671707</v>
      </c>
      <c r="J190" s="1">
        <f t="shared" si="13"/>
        <v>1003024</v>
      </c>
      <c r="K190" s="1">
        <f t="shared" si="14"/>
        <v>716446</v>
      </c>
      <c r="L190" s="5">
        <f t="shared" si="15"/>
        <v>76940318</v>
      </c>
      <c r="M190" s="5">
        <f t="shared" si="16"/>
        <v>46164181</v>
      </c>
      <c r="N190" s="5">
        <f t="shared" si="17"/>
        <v>32974424</v>
      </c>
    </row>
    <row r="191" spans="1:14" ht="15">
      <c r="A191" s="7">
        <v>280188</v>
      </c>
      <c r="B191" s="8">
        <v>480188</v>
      </c>
      <c r="C191" s="6" t="s">
        <v>3676</v>
      </c>
      <c r="D191" t="s">
        <v>7</v>
      </c>
      <c r="E191" s="6" t="s">
        <v>0</v>
      </c>
      <c r="F191">
        <v>16870600</v>
      </c>
      <c r="G191" s="1">
        <f>VLOOKUP(F191,关卡难度线!B:D,2,1)</f>
        <v>7</v>
      </c>
      <c r="H191" s="1">
        <f>VLOOKUP(F191,关卡难度线!B:D,3,1)</f>
        <v>86</v>
      </c>
      <c r="I191" s="1">
        <f t="shared" si="12"/>
        <v>1681455</v>
      </c>
      <c r="J191" s="1">
        <f t="shared" si="13"/>
        <v>1008873</v>
      </c>
      <c r="K191" s="1">
        <f t="shared" si="14"/>
        <v>720623</v>
      </c>
      <c r="L191" s="5">
        <f t="shared" si="15"/>
        <v>77388969</v>
      </c>
      <c r="M191" s="5">
        <f t="shared" si="16"/>
        <v>46433380</v>
      </c>
      <c r="N191" s="5">
        <f t="shared" si="17"/>
        <v>33166672</v>
      </c>
    </row>
    <row r="192" spans="1:14" ht="15">
      <c r="A192" s="7">
        <v>280189</v>
      </c>
      <c r="B192" s="8">
        <v>480189</v>
      </c>
      <c r="C192" s="6" t="s">
        <v>3677</v>
      </c>
      <c r="D192" t="s">
        <v>7</v>
      </c>
      <c r="E192" s="6" t="s">
        <v>0</v>
      </c>
      <c r="F192">
        <v>16968300</v>
      </c>
      <c r="G192" s="1">
        <f>VLOOKUP(F192,关卡难度线!B:D,2,1)</f>
        <v>7</v>
      </c>
      <c r="H192" s="1">
        <f>VLOOKUP(F192,关卡难度线!B:D,3,1)</f>
        <v>86</v>
      </c>
      <c r="I192" s="1">
        <f t="shared" si="12"/>
        <v>1691192</v>
      </c>
      <c r="J192" s="1">
        <f t="shared" si="13"/>
        <v>1014715</v>
      </c>
      <c r="K192" s="1">
        <f t="shared" si="14"/>
        <v>724796</v>
      </c>
      <c r="L192" s="5">
        <f t="shared" si="15"/>
        <v>77837109</v>
      </c>
      <c r="M192" s="5">
        <f t="shared" si="16"/>
        <v>46702257</v>
      </c>
      <c r="N192" s="5">
        <f t="shared" si="17"/>
        <v>33358738</v>
      </c>
    </row>
    <row r="193" spans="1:33" ht="15">
      <c r="A193" s="7">
        <v>280190</v>
      </c>
      <c r="B193" s="8">
        <v>480190</v>
      </c>
      <c r="C193" s="6" t="s">
        <v>3678</v>
      </c>
      <c r="D193" t="s">
        <v>7</v>
      </c>
      <c r="E193" s="6" t="s">
        <v>0</v>
      </c>
      <c r="F193">
        <v>17066000</v>
      </c>
      <c r="G193" s="1">
        <f>VLOOKUP(F193,关卡难度线!B:D,2,1)</f>
        <v>7</v>
      </c>
      <c r="H193" s="1">
        <f>VLOOKUP(F193,关卡难度线!B:D,3,1)</f>
        <v>86</v>
      </c>
      <c r="I193" s="1">
        <f t="shared" si="12"/>
        <v>1700930</v>
      </c>
      <c r="J193" s="1">
        <f t="shared" si="13"/>
        <v>1020558</v>
      </c>
      <c r="K193" s="1">
        <f t="shared" si="14"/>
        <v>728970</v>
      </c>
      <c r="L193" s="5">
        <f t="shared" si="15"/>
        <v>78285305</v>
      </c>
      <c r="M193" s="5">
        <f t="shared" si="16"/>
        <v>46971183</v>
      </c>
      <c r="N193" s="5">
        <f t="shared" si="17"/>
        <v>33550846</v>
      </c>
    </row>
    <row r="194" spans="1:33" ht="15">
      <c r="A194" s="7">
        <v>280191</v>
      </c>
      <c r="B194" s="8">
        <v>480191</v>
      </c>
      <c r="C194" s="6" t="s">
        <v>3679</v>
      </c>
      <c r="D194" t="s">
        <v>7</v>
      </c>
      <c r="E194" s="6" t="s">
        <v>0</v>
      </c>
      <c r="F194">
        <v>17163700</v>
      </c>
      <c r="G194" s="1">
        <f>VLOOKUP(F194,关卡难度线!B:D,2,1)</f>
        <v>7</v>
      </c>
      <c r="H194" s="1">
        <f>VLOOKUP(F194,关卡难度线!B:D,3,1)</f>
        <v>86</v>
      </c>
      <c r="I194" s="1">
        <f t="shared" si="12"/>
        <v>1710667</v>
      </c>
      <c r="J194" s="1">
        <f t="shared" si="13"/>
        <v>1026400</v>
      </c>
      <c r="K194" s="1">
        <f t="shared" si="14"/>
        <v>733143</v>
      </c>
      <c r="L194" s="5">
        <f t="shared" si="15"/>
        <v>78733452</v>
      </c>
      <c r="M194" s="5">
        <f t="shared" si="16"/>
        <v>47240060</v>
      </c>
      <c r="N194" s="5">
        <f t="shared" si="17"/>
        <v>33742905</v>
      </c>
    </row>
    <row r="195" spans="1:33" ht="15">
      <c r="A195" s="7">
        <v>280192</v>
      </c>
      <c r="B195" s="8">
        <v>480192</v>
      </c>
      <c r="C195" s="6" t="s">
        <v>3680</v>
      </c>
      <c r="D195" t="s">
        <v>7</v>
      </c>
      <c r="E195" s="6" t="s">
        <v>0</v>
      </c>
      <c r="F195">
        <v>17248800</v>
      </c>
      <c r="G195" s="1">
        <f>VLOOKUP(F195,关卡难度线!B:D,2,1)</f>
        <v>7</v>
      </c>
      <c r="H195" s="1">
        <f>VLOOKUP(F195,关卡难度线!B:D,3,1)</f>
        <v>86</v>
      </c>
      <c r="I195" s="1">
        <f t="shared" si="12"/>
        <v>1719149</v>
      </c>
      <c r="J195" s="1">
        <f t="shared" si="13"/>
        <v>1031489</v>
      </c>
      <c r="K195" s="1">
        <f t="shared" si="14"/>
        <v>736778</v>
      </c>
      <c r="L195" s="5">
        <f t="shared" si="15"/>
        <v>79123835</v>
      </c>
      <c r="M195" s="5">
        <f t="shared" si="16"/>
        <v>47474280</v>
      </c>
      <c r="N195" s="5">
        <f t="shared" si="17"/>
        <v>33910205</v>
      </c>
    </row>
    <row r="196" spans="1:33" ht="15">
      <c r="A196" s="7">
        <v>280193</v>
      </c>
      <c r="B196" s="8">
        <v>480193</v>
      </c>
      <c r="C196" s="6" t="s">
        <v>3681</v>
      </c>
      <c r="D196" t="s">
        <v>7</v>
      </c>
      <c r="E196" s="6" t="s">
        <v>0</v>
      </c>
      <c r="F196">
        <v>17346400</v>
      </c>
      <c r="G196" s="1">
        <f>VLOOKUP(F196,关卡难度线!B:D,2,1)</f>
        <v>7</v>
      </c>
      <c r="H196" s="1">
        <f>VLOOKUP(F196,关卡难度线!B:D,3,1)</f>
        <v>86</v>
      </c>
      <c r="I196" s="1">
        <f t="shared" ref="I196:I259" si="18">INT(F196/(4-1)/G196/(H196/2.7)*100/1.5)</f>
        <v>1728877</v>
      </c>
      <c r="J196" s="1">
        <f t="shared" ref="J196:J259" si="19">INT(F196/(7-2)/G196/(H196/2.7)*100/1.5)</f>
        <v>1037326</v>
      </c>
      <c r="K196" s="1">
        <f t="shared" ref="K196:K259" si="20">INT(F196/(10-3)/G196/(H196/2.7)*100/1.5)</f>
        <v>740947</v>
      </c>
      <c r="L196" s="5">
        <f t="shared" ref="L196:L259" si="21">ROUND(I196/4*5.5+I196*2.7+I196/4*10*1,0)*G196</f>
        <v>79571562</v>
      </c>
      <c r="M196" s="5">
        <f t="shared" ref="M196:M259" si="22">ROUND(J196/4*5.5+J196*2.7+J196/4*10*1,0)*G196</f>
        <v>47742926</v>
      </c>
      <c r="N196" s="5">
        <f t="shared" ref="N196:N259" si="23">ROUND(K196/4*5.5+K196*2.7+K196/4*10*1,0)*G196</f>
        <v>34102089</v>
      </c>
    </row>
    <row r="197" spans="1:33" ht="15">
      <c r="A197" s="7">
        <v>280194</v>
      </c>
      <c r="B197" s="8">
        <v>480194</v>
      </c>
      <c r="C197" s="6" t="s">
        <v>3682</v>
      </c>
      <c r="D197" t="s">
        <v>7</v>
      </c>
      <c r="E197" s="6" t="s">
        <v>0</v>
      </c>
      <c r="F197">
        <v>17444100</v>
      </c>
      <c r="G197" s="1">
        <f>VLOOKUP(F197,关卡难度线!B:D,2,1)</f>
        <v>7</v>
      </c>
      <c r="H197" s="1">
        <f>VLOOKUP(F197,关卡难度线!B:D,3,1)</f>
        <v>86</v>
      </c>
      <c r="I197" s="1">
        <f t="shared" si="18"/>
        <v>1738614</v>
      </c>
      <c r="J197" s="1">
        <f t="shared" si="19"/>
        <v>1043168</v>
      </c>
      <c r="K197" s="1">
        <f t="shared" si="20"/>
        <v>745120</v>
      </c>
      <c r="L197" s="5">
        <f t="shared" si="21"/>
        <v>80019709</v>
      </c>
      <c r="M197" s="5">
        <f t="shared" si="22"/>
        <v>48011810</v>
      </c>
      <c r="N197" s="5">
        <f t="shared" si="23"/>
        <v>34294148</v>
      </c>
    </row>
    <row r="198" spans="1:33" ht="15">
      <c r="A198" s="7">
        <v>280195</v>
      </c>
      <c r="B198" s="8">
        <v>480195</v>
      </c>
      <c r="C198" s="6" t="s">
        <v>3683</v>
      </c>
      <c r="D198" t="s">
        <v>7</v>
      </c>
      <c r="E198" s="6" t="s">
        <v>0</v>
      </c>
      <c r="F198">
        <v>17541700</v>
      </c>
      <c r="G198" s="1">
        <f>VLOOKUP(F198,关卡难度线!B:D,2,1)</f>
        <v>7</v>
      </c>
      <c r="H198" s="1">
        <f>VLOOKUP(F198,关卡难度线!B:D,3,1)</f>
        <v>86</v>
      </c>
      <c r="I198" s="1">
        <f t="shared" si="18"/>
        <v>1748342</v>
      </c>
      <c r="J198" s="1">
        <f t="shared" si="19"/>
        <v>1049005</v>
      </c>
      <c r="K198" s="1">
        <f t="shared" si="20"/>
        <v>749289</v>
      </c>
      <c r="L198" s="5">
        <f t="shared" si="21"/>
        <v>80467443</v>
      </c>
      <c r="M198" s="5">
        <f t="shared" si="22"/>
        <v>48280456</v>
      </c>
      <c r="N198" s="5">
        <f t="shared" si="23"/>
        <v>34486025</v>
      </c>
    </row>
    <row r="199" spans="1:33" ht="15">
      <c r="A199" s="7">
        <v>280196</v>
      </c>
      <c r="B199" s="8">
        <v>480196</v>
      </c>
      <c r="C199" s="6" t="s">
        <v>3684</v>
      </c>
      <c r="D199" t="s">
        <v>7</v>
      </c>
      <c r="E199" s="6" t="s">
        <v>0</v>
      </c>
      <c r="F199">
        <v>17639400</v>
      </c>
      <c r="G199" s="1">
        <f>VLOOKUP(F199,关卡难度线!B:D,2,1)</f>
        <v>7</v>
      </c>
      <c r="H199" s="1">
        <f>VLOOKUP(F199,关卡难度线!B:D,3,1)</f>
        <v>86</v>
      </c>
      <c r="I199" s="1">
        <f t="shared" si="18"/>
        <v>1758079</v>
      </c>
      <c r="J199" s="1">
        <f t="shared" si="19"/>
        <v>1054847</v>
      </c>
      <c r="K199" s="1">
        <f t="shared" si="20"/>
        <v>753462</v>
      </c>
      <c r="L199" s="5">
        <f t="shared" si="21"/>
        <v>80915583</v>
      </c>
      <c r="M199" s="5">
        <f t="shared" si="22"/>
        <v>48549333</v>
      </c>
      <c r="N199" s="5">
        <f t="shared" si="23"/>
        <v>34678091</v>
      </c>
    </row>
    <row r="200" spans="1:33" ht="15">
      <c r="A200" s="7">
        <v>280197</v>
      </c>
      <c r="B200" s="8">
        <v>480197</v>
      </c>
      <c r="C200" s="6" t="s">
        <v>3685</v>
      </c>
      <c r="D200" t="s">
        <v>7</v>
      </c>
      <c r="E200" s="6" t="s">
        <v>0</v>
      </c>
      <c r="F200">
        <v>17737000</v>
      </c>
      <c r="G200" s="1">
        <f>VLOOKUP(F200,关卡难度线!B:D,2,1)</f>
        <v>7</v>
      </c>
      <c r="H200" s="1">
        <f>VLOOKUP(F200,关卡难度线!B:D,3,1)</f>
        <v>86</v>
      </c>
      <c r="I200" s="1">
        <f t="shared" si="18"/>
        <v>1767807</v>
      </c>
      <c r="J200" s="1">
        <f t="shared" si="19"/>
        <v>1060684</v>
      </c>
      <c r="K200" s="1">
        <f t="shared" si="20"/>
        <v>757631</v>
      </c>
      <c r="L200" s="5">
        <f t="shared" si="21"/>
        <v>81363317</v>
      </c>
      <c r="M200" s="5">
        <f t="shared" si="22"/>
        <v>48817979</v>
      </c>
      <c r="N200" s="5">
        <f t="shared" si="23"/>
        <v>34869968</v>
      </c>
    </row>
    <row r="201" spans="1:33" ht="15">
      <c r="A201" s="7">
        <v>280198</v>
      </c>
      <c r="B201" s="8">
        <v>480198</v>
      </c>
      <c r="C201" s="6" t="s">
        <v>3686</v>
      </c>
      <c r="D201" t="s">
        <v>8</v>
      </c>
      <c r="E201" s="6" t="s">
        <v>0</v>
      </c>
      <c r="F201">
        <v>18114522</v>
      </c>
      <c r="G201" s="1">
        <f>VLOOKUP(F201,关卡难度线!B:D,2,1)</f>
        <v>7</v>
      </c>
      <c r="H201" s="1">
        <f>VLOOKUP(F201,关卡难度线!B:D,3,1)</f>
        <v>88</v>
      </c>
      <c r="I201" s="1">
        <f t="shared" si="18"/>
        <v>1764401</v>
      </c>
      <c r="J201" s="1">
        <f t="shared" si="19"/>
        <v>1058640</v>
      </c>
      <c r="K201" s="1">
        <f t="shared" si="20"/>
        <v>756172</v>
      </c>
      <c r="L201" s="5">
        <f t="shared" si="21"/>
        <v>81206559</v>
      </c>
      <c r="M201" s="5">
        <f t="shared" si="22"/>
        <v>48723906</v>
      </c>
      <c r="N201" s="5">
        <f t="shared" si="23"/>
        <v>34802817</v>
      </c>
      <c r="P201">
        <v>5.0000000000000001E-3</v>
      </c>
      <c r="Q201" s="6" t="s">
        <v>0</v>
      </c>
      <c r="R201">
        <v>18024400</v>
      </c>
      <c r="S201" t="s">
        <v>19</v>
      </c>
      <c r="T201">
        <v>1544000</v>
      </c>
      <c r="U201" t="s">
        <v>20</v>
      </c>
      <c r="V201">
        <v>500000</v>
      </c>
      <c r="W201" t="s">
        <v>21</v>
      </c>
      <c r="X201">
        <v>1700</v>
      </c>
      <c r="Y201" t="s">
        <v>22</v>
      </c>
      <c r="Z201">
        <v>1700</v>
      </c>
      <c r="AA201" t="s">
        <v>23</v>
      </c>
      <c r="AB201">
        <v>1700</v>
      </c>
      <c r="AC201">
        <f>INT(R201*(1+P201))</f>
        <v>18114522</v>
      </c>
      <c r="AD201">
        <f>INT(T201*(1+P201))</f>
        <v>1551720</v>
      </c>
      <c r="AE201" t="s">
        <v>24</v>
      </c>
      <c r="AF201" t="s">
        <v>25</v>
      </c>
      <c r="AG201" t="str">
        <f>Q201&amp;AF201&amp;AC201&amp;AE201&amp;S201&amp;AF201&amp;AD201&amp;AE201&amp;U201&amp;AF201&amp;V201&amp;AE201&amp;W201&amp;AF201&amp;X201&amp;AE201&amp;Y201&amp;AF201&amp;Z201&amp;AE201&amp;AA201&amp;AF201&amp;AB201</f>
        <v>hp_18114522;atk_1551720;hit_500000;miss_1700;cirt_1700;cirtSub_1700</v>
      </c>
    </row>
    <row r="202" spans="1:33" ht="15">
      <c r="A202" s="7">
        <v>280199</v>
      </c>
      <c r="B202" s="8">
        <v>480199</v>
      </c>
      <c r="C202" s="6" t="s">
        <v>3687</v>
      </c>
      <c r="D202" t="s">
        <v>8</v>
      </c>
      <c r="E202" s="6" t="s">
        <v>0</v>
      </c>
      <c r="F202">
        <v>18508149</v>
      </c>
      <c r="G202" s="1">
        <f>VLOOKUP(F202,关卡难度线!B:D,2,1)</f>
        <v>7</v>
      </c>
      <c r="H202" s="1">
        <f>VLOOKUP(F202,关卡难度线!B:D,3,1)</f>
        <v>88</v>
      </c>
      <c r="I202" s="1">
        <f t="shared" si="18"/>
        <v>1802741</v>
      </c>
      <c r="J202" s="1">
        <f t="shared" si="19"/>
        <v>1081645</v>
      </c>
      <c r="K202" s="1">
        <f t="shared" si="20"/>
        <v>772603</v>
      </c>
      <c r="L202" s="5">
        <f t="shared" si="21"/>
        <v>82971154</v>
      </c>
      <c r="M202" s="5">
        <f t="shared" si="22"/>
        <v>49782712</v>
      </c>
      <c r="N202" s="5">
        <f t="shared" si="23"/>
        <v>35559055</v>
      </c>
      <c r="P202">
        <f t="shared" ref="P202:P233" si="24">P201+$P$201</f>
        <v>0.01</v>
      </c>
      <c r="Q202" s="6" t="s">
        <v>0</v>
      </c>
      <c r="R202">
        <v>18324900</v>
      </c>
      <c r="S202" t="s">
        <v>19</v>
      </c>
      <c r="T202">
        <v>1564000</v>
      </c>
      <c r="U202" t="s">
        <v>20</v>
      </c>
      <c r="V202">
        <v>500000</v>
      </c>
      <c r="W202" t="s">
        <v>21</v>
      </c>
      <c r="X202">
        <v>1700</v>
      </c>
      <c r="Y202" t="s">
        <v>22</v>
      </c>
      <c r="Z202">
        <v>1700</v>
      </c>
      <c r="AA202" t="s">
        <v>23</v>
      </c>
      <c r="AB202">
        <v>1700</v>
      </c>
      <c r="AC202">
        <f t="shared" ref="AC202:AC265" si="25">INT(R202*(1+P202))</f>
        <v>18508149</v>
      </c>
      <c r="AD202">
        <f t="shared" ref="AD202:AD265" si="26">INT(T202*(1+P202))</f>
        <v>1579640</v>
      </c>
      <c r="AE202" t="s">
        <v>24</v>
      </c>
      <c r="AF202" t="s">
        <v>25</v>
      </c>
      <c r="AG202" t="str">
        <f t="shared" ref="AG202:AG207" si="27">Q202&amp;AF202&amp;AC202&amp;AE202&amp;S202&amp;AF202&amp;AD202&amp;AE202&amp;U202&amp;AF202&amp;V202&amp;AE202&amp;W202&amp;AF202&amp;X202&amp;AE202&amp;Y202&amp;AF202&amp;Z202&amp;AE202&amp;AA202&amp;AF202&amp;AB202</f>
        <v>hp_18508149;atk_1579640;hit_500000;miss_1700;cirt_1700;cirtSub_1700</v>
      </c>
    </row>
    <row r="203" spans="1:33" ht="15">
      <c r="A203" s="7">
        <v>280200</v>
      </c>
      <c r="B203" s="8">
        <v>480200</v>
      </c>
      <c r="C203" s="6" t="s">
        <v>3688</v>
      </c>
      <c r="D203" t="s">
        <v>8</v>
      </c>
      <c r="E203" s="6" t="s">
        <v>0</v>
      </c>
      <c r="F203">
        <v>18904679</v>
      </c>
      <c r="G203" s="1">
        <f>VLOOKUP(F203,关卡难度线!B:D,2,1)</f>
        <v>7</v>
      </c>
      <c r="H203" s="1">
        <f>VLOOKUP(F203,关卡难度线!B:D,3,1)</f>
        <v>88</v>
      </c>
      <c r="I203" s="1">
        <f t="shared" si="18"/>
        <v>1841364</v>
      </c>
      <c r="J203" s="1">
        <f t="shared" si="19"/>
        <v>1104818</v>
      </c>
      <c r="K203" s="1">
        <f t="shared" si="20"/>
        <v>789156</v>
      </c>
      <c r="L203" s="5">
        <f t="shared" si="21"/>
        <v>84748776</v>
      </c>
      <c r="M203" s="5">
        <f t="shared" si="22"/>
        <v>50849246</v>
      </c>
      <c r="N203" s="5">
        <f t="shared" si="23"/>
        <v>36320907</v>
      </c>
      <c r="P203">
        <f t="shared" si="24"/>
        <v>1.4999999999999999E-2</v>
      </c>
      <c r="Q203" s="6" t="s">
        <v>0</v>
      </c>
      <c r="R203">
        <v>18625300</v>
      </c>
      <c r="S203" t="s">
        <v>19</v>
      </c>
      <c r="T203">
        <v>1584000</v>
      </c>
      <c r="U203" t="s">
        <v>20</v>
      </c>
      <c r="V203">
        <v>500000</v>
      </c>
      <c r="W203" t="s">
        <v>21</v>
      </c>
      <c r="X203">
        <v>1700</v>
      </c>
      <c r="Y203" t="s">
        <v>22</v>
      </c>
      <c r="Z203">
        <v>1700</v>
      </c>
      <c r="AA203" t="s">
        <v>23</v>
      </c>
      <c r="AB203">
        <v>1700</v>
      </c>
      <c r="AC203">
        <f t="shared" si="25"/>
        <v>18904679</v>
      </c>
      <c r="AD203">
        <f t="shared" si="26"/>
        <v>1607760</v>
      </c>
      <c r="AE203" t="s">
        <v>24</v>
      </c>
      <c r="AF203" t="s">
        <v>25</v>
      </c>
      <c r="AG203" t="str">
        <f t="shared" si="27"/>
        <v>hp_18904679;atk_1607760;hit_500000;miss_1700;cirt_1700;cirtSub_1700</v>
      </c>
    </row>
    <row r="204" spans="1:33" ht="15">
      <c r="A204" s="7">
        <v>280201</v>
      </c>
      <c r="B204" s="8">
        <v>480201</v>
      </c>
      <c r="C204" s="6" t="s">
        <v>3689</v>
      </c>
      <c r="D204" t="s">
        <v>8</v>
      </c>
      <c r="E204" s="6" t="s">
        <v>0</v>
      </c>
      <c r="F204">
        <v>19304214</v>
      </c>
      <c r="G204" s="1">
        <f>VLOOKUP(F204,关卡难度线!B:D,2,1)</f>
        <v>7</v>
      </c>
      <c r="H204" s="1">
        <f>VLOOKUP(F204,关卡难度线!B:D,3,1)</f>
        <v>88</v>
      </c>
      <c r="I204" s="1">
        <f t="shared" si="18"/>
        <v>1880280</v>
      </c>
      <c r="J204" s="1">
        <f t="shared" si="19"/>
        <v>1128168</v>
      </c>
      <c r="K204" s="1">
        <f t="shared" si="20"/>
        <v>805834</v>
      </c>
      <c r="L204" s="5">
        <f t="shared" si="21"/>
        <v>86539887</v>
      </c>
      <c r="M204" s="5">
        <f t="shared" si="22"/>
        <v>51923935</v>
      </c>
      <c r="N204" s="5">
        <f t="shared" si="23"/>
        <v>37088513</v>
      </c>
      <c r="P204">
        <f t="shared" si="24"/>
        <v>0.02</v>
      </c>
      <c r="Q204" s="6" t="s">
        <v>0</v>
      </c>
      <c r="R204">
        <v>18925700</v>
      </c>
      <c r="S204" t="s">
        <v>19</v>
      </c>
      <c r="T204">
        <v>1604000</v>
      </c>
      <c r="U204" t="s">
        <v>20</v>
      </c>
      <c r="V204">
        <v>500000</v>
      </c>
      <c r="W204" t="s">
        <v>21</v>
      </c>
      <c r="X204">
        <v>1700</v>
      </c>
      <c r="Y204" t="s">
        <v>22</v>
      </c>
      <c r="Z204">
        <v>1700</v>
      </c>
      <c r="AA204" t="s">
        <v>23</v>
      </c>
      <c r="AB204">
        <v>1700</v>
      </c>
      <c r="AC204">
        <f t="shared" si="25"/>
        <v>19304214</v>
      </c>
      <c r="AD204">
        <f t="shared" si="26"/>
        <v>1636080</v>
      </c>
      <c r="AE204" t="s">
        <v>24</v>
      </c>
      <c r="AF204" t="s">
        <v>25</v>
      </c>
      <c r="AG204" t="str">
        <f t="shared" si="27"/>
        <v>hp_19304214;atk_1636080;hit_500000;miss_1700;cirt_1700;cirtSub_1700</v>
      </c>
    </row>
    <row r="205" spans="1:33" ht="15">
      <c r="A205" s="7">
        <v>280202</v>
      </c>
      <c r="B205" s="8">
        <v>480202</v>
      </c>
      <c r="C205" s="6" t="s">
        <v>3690</v>
      </c>
      <c r="D205" t="s">
        <v>8</v>
      </c>
      <c r="E205" s="6" t="s">
        <v>0</v>
      </c>
      <c r="F205">
        <v>19706752</v>
      </c>
      <c r="G205" s="1">
        <f>VLOOKUP(F205,关卡难度线!B:D,2,1)</f>
        <v>7</v>
      </c>
      <c r="H205" s="1">
        <f>VLOOKUP(F205,关卡难度线!B:D,3,1)</f>
        <v>88</v>
      </c>
      <c r="I205" s="1">
        <f t="shared" si="18"/>
        <v>1919488</v>
      </c>
      <c r="J205" s="1">
        <f t="shared" si="19"/>
        <v>1151693</v>
      </c>
      <c r="K205" s="1">
        <f t="shared" si="20"/>
        <v>822638</v>
      </c>
      <c r="L205" s="5">
        <f t="shared" si="21"/>
        <v>88344438</v>
      </c>
      <c r="M205" s="5">
        <f t="shared" si="22"/>
        <v>53006667</v>
      </c>
      <c r="N205" s="5">
        <f t="shared" si="23"/>
        <v>37861915</v>
      </c>
      <c r="P205">
        <f t="shared" si="24"/>
        <v>2.5000000000000001E-2</v>
      </c>
      <c r="Q205" s="6" t="s">
        <v>0</v>
      </c>
      <c r="R205">
        <v>19226100</v>
      </c>
      <c r="S205" t="s">
        <v>19</v>
      </c>
      <c r="T205">
        <v>1624000</v>
      </c>
      <c r="U205" t="s">
        <v>20</v>
      </c>
      <c r="V205">
        <v>500000</v>
      </c>
      <c r="W205" t="s">
        <v>21</v>
      </c>
      <c r="X205">
        <v>1700</v>
      </c>
      <c r="Y205" t="s">
        <v>22</v>
      </c>
      <c r="Z205">
        <v>1700</v>
      </c>
      <c r="AA205" t="s">
        <v>23</v>
      </c>
      <c r="AB205">
        <v>1700</v>
      </c>
      <c r="AC205">
        <f t="shared" si="25"/>
        <v>19706752</v>
      </c>
      <c r="AD205">
        <f t="shared" si="26"/>
        <v>1664600</v>
      </c>
      <c r="AE205" t="s">
        <v>24</v>
      </c>
      <c r="AF205" t="s">
        <v>25</v>
      </c>
      <c r="AG205" t="str">
        <f t="shared" si="27"/>
        <v>hp_19706752;atk_1664600;hit_500000;miss_1700;cirt_1700;cirtSub_1700</v>
      </c>
    </row>
    <row r="206" spans="1:33" ht="15">
      <c r="A206" s="7">
        <v>280203</v>
      </c>
      <c r="B206" s="8">
        <v>480203</v>
      </c>
      <c r="C206" s="6" t="s">
        <v>3691</v>
      </c>
      <c r="D206" t="s">
        <v>8</v>
      </c>
      <c r="E206" s="6" t="s">
        <v>0</v>
      </c>
      <c r="F206">
        <v>20112295</v>
      </c>
      <c r="G206" s="1">
        <f>VLOOKUP(F206,关卡难度线!B:D,2,1)</f>
        <v>7</v>
      </c>
      <c r="H206" s="1">
        <f>VLOOKUP(F206,关卡难度线!B:D,3,1)</f>
        <v>88</v>
      </c>
      <c r="I206" s="1">
        <f t="shared" si="18"/>
        <v>1958989</v>
      </c>
      <c r="J206" s="1">
        <f t="shared" si="19"/>
        <v>1175393</v>
      </c>
      <c r="K206" s="1">
        <f t="shared" si="20"/>
        <v>839567</v>
      </c>
      <c r="L206" s="5">
        <f t="shared" si="21"/>
        <v>90162471</v>
      </c>
      <c r="M206" s="5">
        <f t="shared" si="22"/>
        <v>54097463</v>
      </c>
      <c r="N206" s="5">
        <f t="shared" si="23"/>
        <v>38641071</v>
      </c>
      <c r="P206">
        <f t="shared" si="24"/>
        <v>3.0000000000000002E-2</v>
      </c>
      <c r="Q206" s="6" t="s">
        <v>0</v>
      </c>
      <c r="R206">
        <v>19526500</v>
      </c>
      <c r="S206" t="s">
        <v>19</v>
      </c>
      <c r="T206">
        <v>1644000</v>
      </c>
      <c r="U206" t="s">
        <v>20</v>
      </c>
      <c r="V206">
        <v>500000</v>
      </c>
      <c r="W206" t="s">
        <v>21</v>
      </c>
      <c r="X206">
        <v>1700</v>
      </c>
      <c r="Y206" t="s">
        <v>22</v>
      </c>
      <c r="Z206">
        <v>1700</v>
      </c>
      <c r="AA206" t="s">
        <v>23</v>
      </c>
      <c r="AB206">
        <v>1700</v>
      </c>
      <c r="AC206">
        <f t="shared" si="25"/>
        <v>20112295</v>
      </c>
      <c r="AD206">
        <f t="shared" si="26"/>
        <v>1693320</v>
      </c>
      <c r="AE206" t="s">
        <v>24</v>
      </c>
      <c r="AF206" t="s">
        <v>25</v>
      </c>
      <c r="AG206" t="str">
        <f t="shared" si="27"/>
        <v>hp_20112295;atk_1693320;hit_500000;miss_1700;cirt_1700;cirtSub_1700</v>
      </c>
    </row>
    <row r="207" spans="1:33" ht="15">
      <c r="A207" s="7">
        <v>280204</v>
      </c>
      <c r="B207" s="8">
        <v>480204</v>
      </c>
      <c r="C207" s="6" t="s">
        <v>3692</v>
      </c>
      <c r="D207" t="s">
        <v>8</v>
      </c>
      <c r="E207" s="6" t="s">
        <v>0</v>
      </c>
      <c r="F207">
        <v>20505834</v>
      </c>
      <c r="G207" s="1">
        <f>VLOOKUP(F207,关卡难度线!B:D,2,1)</f>
        <v>7</v>
      </c>
      <c r="H207" s="1">
        <f>VLOOKUP(F207,关卡难度线!B:D,3,1)</f>
        <v>88</v>
      </c>
      <c r="I207" s="1">
        <f t="shared" si="18"/>
        <v>1997321</v>
      </c>
      <c r="J207" s="1">
        <f t="shared" si="19"/>
        <v>1198392</v>
      </c>
      <c r="K207" s="1">
        <f t="shared" si="20"/>
        <v>855994</v>
      </c>
      <c r="L207" s="5">
        <f t="shared" si="21"/>
        <v>91926702</v>
      </c>
      <c r="M207" s="5">
        <f t="shared" si="22"/>
        <v>55155989</v>
      </c>
      <c r="N207" s="5">
        <f t="shared" si="23"/>
        <v>39397127</v>
      </c>
      <c r="P207">
        <f t="shared" si="24"/>
        <v>3.5000000000000003E-2</v>
      </c>
      <c r="Q207" s="6" t="s">
        <v>0</v>
      </c>
      <c r="R207">
        <v>19812400</v>
      </c>
      <c r="S207" t="s">
        <v>19</v>
      </c>
      <c r="T207">
        <v>1664000</v>
      </c>
      <c r="U207" t="s">
        <v>20</v>
      </c>
      <c r="V207">
        <v>500000</v>
      </c>
      <c r="W207" t="s">
        <v>21</v>
      </c>
      <c r="X207">
        <v>1750</v>
      </c>
      <c r="Y207" t="s">
        <v>22</v>
      </c>
      <c r="Z207">
        <v>1750</v>
      </c>
      <c r="AA207" t="s">
        <v>23</v>
      </c>
      <c r="AB207">
        <v>1750</v>
      </c>
      <c r="AC207">
        <f t="shared" si="25"/>
        <v>20505834</v>
      </c>
      <c r="AD207">
        <f t="shared" si="26"/>
        <v>1722240</v>
      </c>
      <c r="AE207" t="s">
        <v>24</v>
      </c>
      <c r="AF207" t="s">
        <v>25</v>
      </c>
      <c r="AG207" t="str">
        <f t="shared" si="27"/>
        <v>hp_20505834;atk_1722240;hit_500000;miss_1750;cirt_1750;cirtSub_1750</v>
      </c>
    </row>
    <row r="208" spans="1:33" ht="15">
      <c r="A208" s="7">
        <v>280205</v>
      </c>
      <c r="B208" s="8">
        <v>480205</v>
      </c>
      <c r="C208" s="6" t="s">
        <v>3693</v>
      </c>
      <c r="D208" t="s">
        <v>8</v>
      </c>
      <c r="E208" s="6" t="s">
        <v>0</v>
      </c>
      <c r="F208">
        <v>20917104</v>
      </c>
      <c r="G208" s="1">
        <f>VLOOKUP(F208,关卡难度线!B:D,2,1)</f>
        <v>7</v>
      </c>
      <c r="H208" s="1">
        <f>VLOOKUP(F208,关卡难度线!B:D,3,1)</f>
        <v>88</v>
      </c>
      <c r="I208" s="1">
        <f t="shared" si="18"/>
        <v>2037380</v>
      </c>
      <c r="J208" s="1">
        <f t="shared" si="19"/>
        <v>1222428</v>
      </c>
      <c r="K208" s="1">
        <f t="shared" si="20"/>
        <v>873162</v>
      </c>
      <c r="L208" s="5">
        <f t="shared" si="21"/>
        <v>93770418</v>
      </c>
      <c r="M208" s="5">
        <f t="shared" si="22"/>
        <v>56262248</v>
      </c>
      <c r="N208" s="5">
        <f t="shared" si="23"/>
        <v>40187280</v>
      </c>
      <c r="P208">
        <f t="shared" si="24"/>
        <v>0.04</v>
      </c>
      <c r="Q208" s="6" t="s">
        <v>0</v>
      </c>
      <c r="R208">
        <v>20112600</v>
      </c>
      <c r="S208" t="s">
        <v>19</v>
      </c>
      <c r="T208">
        <v>1689000</v>
      </c>
      <c r="U208" t="s">
        <v>20</v>
      </c>
      <c r="V208">
        <v>500000</v>
      </c>
      <c r="W208" t="s">
        <v>21</v>
      </c>
      <c r="X208">
        <v>1750</v>
      </c>
      <c r="Y208" t="s">
        <v>22</v>
      </c>
      <c r="Z208">
        <v>1750</v>
      </c>
      <c r="AA208" t="s">
        <v>23</v>
      </c>
      <c r="AB208">
        <v>1750</v>
      </c>
      <c r="AC208">
        <f t="shared" si="25"/>
        <v>20917104</v>
      </c>
      <c r="AD208">
        <f t="shared" si="26"/>
        <v>1756560</v>
      </c>
      <c r="AE208" t="s">
        <v>24</v>
      </c>
      <c r="AF208" t="s">
        <v>25</v>
      </c>
      <c r="AG208" t="str">
        <f t="shared" ref="AG208:AG271" si="28">Q208&amp;AF208&amp;AC208&amp;AE208&amp;S208&amp;AF208&amp;AD208&amp;AE208&amp;U208&amp;AF208&amp;V208&amp;AE208&amp;W208&amp;AF208&amp;X208&amp;AE208&amp;Y208&amp;AF208&amp;Z208&amp;AE208&amp;AA208&amp;AF208&amp;AB208</f>
        <v>hp_20917104;atk_1756560;hit_500000;miss_1750;cirt_1750;cirtSub_1750</v>
      </c>
    </row>
    <row r="209" spans="1:33" ht="15">
      <c r="A209" s="7">
        <v>280206</v>
      </c>
      <c r="B209" s="8">
        <v>480206</v>
      </c>
      <c r="C209" s="6" t="s">
        <v>3694</v>
      </c>
      <c r="D209" t="s">
        <v>8</v>
      </c>
      <c r="E209" s="6" t="s">
        <v>0</v>
      </c>
      <c r="F209">
        <v>21331376</v>
      </c>
      <c r="G209" s="1">
        <f>VLOOKUP(F209,关卡难度线!B:D,2,1)</f>
        <v>7</v>
      </c>
      <c r="H209" s="1">
        <f>VLOOKUP(F209,关卡难度线!B:D,3,1)</f>
        <v>90</v>
      </c>
      <c r="I209" s="1">
        <f t="shared" si="18"/>
        <v>2031559</v>
      </c>
      <c r="J209" s="1">
        <f t="shared" si="19"/>
        <v>1218935</v>
      </c>
      <c r="K209" s="1">
        <f t="shared" si="20"/>
        <v>870668</v>
      </c>
      <c r="L209" s="5">
        <f t="shared" si="21"/>
        <v>93502500</v>
      </c>
      <c r="M209" s="5">
        <f t="shared" si="22"/>
        <v>56101486</v>
      </c>
      <c r="N209" s="5">
        <f t="shared" si="23"/>
        <v>40072494</v>
      </c>
      <c r="P209">
        <f t="shared" si="24"/>
        <v>4.4999999999999998E-2</v>
      </c>
      <c r="Q209" s="6" t="s">
        <v>0</v>
      </c>
      <c r="R209">
        <v>20412800</v>
      </c>
      <c r="S209" t="s">
        <v>19</v>
      </c>
      <c r="T209">
        <v>1714000</v>
      </c>
      <c r="U209" t="s">
        <v>20</v>
      </c>
      <c r="V209">
        <v>500000</v>
      </c>
      <c r="W209" t="s">
        <v>21</v>
      </c>
      <c r="X209">
        <v>1750</v>
      </c>
      <c r="Y209" t="s">
        <v>22</v>
      </c>
      <c r="Z209">
        <v>1750</v>
      </c>
      <c r="AA209" t="s">
        <v>23</v>
      </c>
      <c r="AB209">
        <v>1750</v>
      </c>
      <c r="AC209">
        <f t="shared" si="25"/>
        <v>21331376</v>
      </c>
      <c r="AD209">
        <f t="shared" si="26"/>
        <v>1791130</v>
      </c>
      <c r="AE209" t="s">
        <v>24</v>
      </c>
      <c r="AF209" t="s">
        <v>25</v>
      </c>
      <c r="AG209" t="str">
        <f t="shared" si="28"/>
        <v>hp_21331376;atk_1791130;hit_500000;miss_1750;cirt_1750;cirtSub_1750</v>
      </c>
    </row>
    <row r="210" spans="1:33" ht="15">
      <c r="A210" s="7">
        <v>280207</v>
      </c>
      <c r="B210" s="8">
        <v>480207</v>
      </c>
      <c r="C210" s="6" t="s">
        <v>3695</v>
      </c>
      <c r="D210" t="s">
        <v>8</v>
      </c>
      <c r="E210" s="6" t="s">
        <v>0</v>
      </c>
      <c r="F210">
        <v>21748650</v>
      </c>
      <c r="G210" s="1">
        <f>VLOOKUP(F210,关卡难度线!B:D,2,1)</f>
        <v>7</v>
      </c>
      <c r="H210" s="1">
        <f>VLOOKUP(F210,关卡难度线!B:D,3,1)</f>
        <v>90</v>
      </c>
      <c r="I210" s="1">
        <f t="shared" si="18"/>
        <v>2071300</v>
      </c>
      <c r="J210" s="1">
        <f t="shared" si="19"/>
        <v>1242780</v>
      </c>
      <c r="K210" s="1">
        <f t="shared" si="20"/>
        <v>887700</v>
      </c>
      <c r="L210" s="5">
        <f t="shared" si="21"/>
        <v>95331586</v>
      </c>
      <c r="M210" s="5">
        <f t="shared" si="22"/>
        <v>57198953</v>
      </c>
      <c r="N210" s="5">
        <f t="shared" si="23"/>
        <v>40856396</v>
      </c>
      <c r="P210">
        <f t="shared" si="24"/>
        <v>4.9999999999999996E-2</v>
      </c>
      <c r="Q210" s="6" t="s">
        <v>0</v>
      </c>
      <c r="R210">
        <v>20713000</v>
      </c>
      <c r="S210" t="s">
        <v>19</v>
      </c>
      <c r="T210">
        <v>1739000</v>
      </c>
      <c r="U210" t="s">
        <v>20</v>
      </c>
      <c r="V210">
        <v>500000</v>
      </c>
      <c r="W210" t="s">
        <v>21</v>
      </c>
      <c r="X210">
        <v>1750</v>
      </c>
      <c r="Y210" t="s">
        <v>22</v>
      </c>
      <c r="Z210">
        <v>1750</v>
      </c>
      <c r="AA210" t="s">
        <v>23</v>
      </c>
      <c r="AB210">
        <v>1750</v>
      </c>
      <c r="AC210">
        <f t="shared" si="25"/>
        <v>21748650</v>
      </c>
      <c r="AD210">
        <f t="shared" si="26"/>
        <v>1825950</v>
      </c>
      <c r="AE210" t="s">
        <v>24</v>
      </c>
      <c r="AF210" t="s">
        <v>25</v>
      </c>
      <c r="AG210" t="str">
        <f t="shared" si="28"/>
        <v>hp_21748650;atk_1825950;hit_500000;miss_1750;cirt_1750;cirtSub_1750</v>
      </c>
    </row>
    <row r="211" spans="1:33" ht="15">
      <c r="A211" s="7">
        <v>280208</v>
      </c>
      <c r="B211" s="8">
        <v>480208</v>
      </c>
      <c r="C211" s="6" t="s">
        <v>3696</v>
      </c>
      <c r="D211" t="s">
        <v>8</v>
      </c>
      <c r="E211" s="6" t="s">
        <v>0</v>
      </c>
      <c r="F211">
        <v>22168926</v>
      </c>
      <c r="G211" s="1">
        <f>VLOOKUP(F211,关卡难度线!B:D,2,1)</f>
        <v>7</v>
      </c>
      <c r="H211" s="1">
        <f>VLOOKUP(F211,关卡难度线!B:D,3,1)</f>
        <v>90</v>
      </c>
      <c r="I211" s="1">
        <f t="shared" si="18"/>
        <v>2111326</v>
      </c>
      <c r="J211" s="1">
        <f t="shared" si="19"/>
        <v>1266795</v>
      </c>
      <c r="K211" s="1">
        <f t="shared" si="20"/>
        <v>904854</v>
      </c>
      <c r="L211" s="5">
        <f t="shared" si="21"/>
        <v>97173776</v>
      </c>
      <c r="M211" s="5">
        <f t="shared" si="22"/>
        <v>58304239</v>
      </c>
      <c r="N211" s="5">
        <f t="shared" si="23"/>
        <v>41645905</v>
      </c>
      <c r="P211">
        <f t="shared" si="24"/>
        <v>5.4999999999999993E-2</v>
      </c>
      <c r="Q211" s="6" t="s">
        <v>0</v>
      </c>
      <c r="R211">
        <v>21013200</v>
      </c>
      <c r="S211" t="s">
        <v>19</v>
      </c>
      <c r="T211">
        <v>1764000</v>
      </c>
      <c r="U211" t="s">
        <v>20</v>
      </c>
      <c r="V211">
        <v>500000</v>
      </c>
      <c r="W211" t="s">
        <v>21</v>
      </c>
      <c r="X211">
        <v>1750</v>
      </c>
      <c r="Y211" t="s">
        <v>22</v>
      </c>
      <c r="Z211">
        <v>1750</v>
      </c>
      <c r="AA211" t="s">
        <v>23</v>
      </c>
      <c r="AB211">
        <v>1750</v>
      </c>
      <c r="AC211">
        <f t="shared" si="25"/>
        <v>22168926</v>
      </c>
      <c r="AD211">
        <f t="shared" si="26"/>
        <v>1861020</v>
      </c>
      <c r="AE211" t="s">
        <v>24</v>
      </c>
      <c r="AF211" t="s">
        <v>25</v>
      </c>
      <c r="AG211" t="str">
        <f t="shared" si="28"/>
        <v>hp_22168926;atk_1861020;hit_500000;miss_1750;cirt_1750;cirtSub_1750</v>
      </c>
    </row>
    <row r="212" spans="1:33" ht="15">
      <c r="A212" s="7">
        <v>280209</v>
      </c>
      <c r="B212" s="8">
        <v>480209</v>
      </c>
      <c r="C212" s="6" t="s">
        <v>3697</v>
      </c>
      <c r="D212" t="s">
        <v>8</v>
      </c>
      <c r="E212" s="6" t="s">
        <v>0</v>
      </c>
      <c r="F212">
        <v>22592098</v>
      </c>
      <c r="G212" s="1">
        <f>VLOOKUP(F212,关卡难度线!B:D,2,1)</f>
        <v>7</v>
      </c>
      <c r="H212" s="1">
        <f>VLOOKUP(F212,关卡难度线!B:D,3,1)</f>
        <v>90</v>
      </c>
      <c r="I212" s="1">
        <f t="shared" si="18"/>
        <v>2151628</v>
      </c>
      <c r="J212" s="1">
        <f t="shared" si="19"/>
        <v>1290977</v>
      </c>
      <c r="K212" s="1">
        <f t="shared" si="20"/>
        <v>922126</v>
      </c>
      <c r="L212" s="5">
        <f t="shared" si="21"/>
        <v>99028678</v>
      </c>
      <c r="M212" s="5">
        <f t="shared" si="22"/>
        <v>59417218</v>
      </c>
      <c r="N212" s="5">
        <f t="shared" si="23"/>
        <v>42440846</v>
      </c>
      <c r="P212">
        <f t="shared" si="24"/>
        <v>5.9999999999999991E-2</v>
      </c>
      <c r="Q212" s="6" t="s">
        <v>0</v>
      </c>
      <c r="R212">
        <v>21313300</v>
      </c>
      <c r="S212" t="s">
        <v>19</v>
      </c>
      <c r="T212">
        <v>1789000</v>
      </c>
      <c r="U212" t="s">
        <v>20</v>
      </c>
      <c r="V212">
        <v>500000</v>
      </c>
      <c r="W212" t="s">
        <v>21</v>
      </c>
      <c r="X212">
        <v>1750</v>
      </c>
      <c r="Y212" t="s">
        <v>22</v>
      </c>
      <c r="Z212">
        <v>1750</v>
      </c>
      <c r="AA212" t="s">
        <v>23</v>
      </c>
      <c r="AB212">
        <v>1750</v>
      </c>
      <c r="AC212">
        <f t="shared" si="25"/>
        <v>22592098</v>
      </c>
      <c r="AD212">
        <f t="shared" si="26"/>
        <v>1896340</v>
      </c>
      <c r="AE212" t="s">
        <v>24</v>
      </c>
      <c r="AF212" t="s">
        <v>25</v>
      </c>
      <c r="AG212" t="str">
        <f t="shared" si="28"/>
        <v>hp_22592098;atk_1896340;hit_500000;miss_1750;cirt_1750;cirtSub_1750</v>
      </c>
    </row>
    <row r="213" spans="1:33" ht="15">
      <c r="A213" s="7">
        <v>280210</v>
      </c>
      <c r="B213" s="8">
        <v>480210</v>
      </c>
      <c r="C213" s="6" t="s">
        <v>3698</v>
      </c>
      <c r="D213" t="s">
        <v>8</v>
      </c>
      <c r="E213" s="6" t="s">
        <v>0</v>
      </c>
      <c r="F213">
        <v>23001550</v>
      </c>
      <c r="G213" s="1">
        <f>VLOOKUP(F213,关卡难度线!B:D,2,1)</f>
        <v>7</v>
      </c>
      <c r="H213" s="1">
        <f>VLOOKUP(F213,关卡难度线!B:D,3,1)</f>
        <v>90</v>
      </c>
      <c r="I213" s="1">
        <f t="shared" si="18"/>
        <v>2190623</v>
      </c>
      <c r="J213" s="1">
        <f t="shared" si="19"/>
        <v>1314374</v>
      </c>
      <c r="K213" s="1">
        <f t="shared" si="20"/>
        <v>938838</v>
      </c>
      <c r="L213" s="5">
        <f t="shared" si="21"/>
        <v>100823422</v>
      </c>
      <c r="M213" s="5">
        <f t="shared" si="22"/>
        <v>60494063</v>
      </c>
      <c r="N213" s="5">
        <f t="shared" si="23"/>
        <v>43210020</v>
      </c>
      <c r="P213">
        <f t="shared" si="24"/>
        <v>6.4999999999999988E-2</v>
      </c>
      <c r="Q213" s="6" t="s">
        <v>0</v>
      </c>
      <c r="R213">
        <v>21597700</v>
      </c>
      <c r="S213" t="s">
        <v>19</v>
      </c>
      <c r="T213">
        <v>1814000</v>
      </c>
      <c r="U213" t="s">
        <v>20</v>
      </c>
      <c r="V213">
        <v>500000</v>
      </c>
      <c r="W213" t="s">
        <v>21</v>
      </c>
      <c r="X213">
        <v>1800</v>
      </c>
      <c r="Y213" t="s">
        <v>22</v>
      </c>
      <c r="Z213">
        <v>1800</v>
      </c>
      <c r="AA213" t="s">
        <v>23</v>
      </c>
      <c r="AB213">
        <v>1800</v>
      </c>
      <c r="AC213">
        <f t="shared" si="25"/>
        <v>23001550</v>
      </c>
      <c r="AD213">
        <f t="shared" si="26"/>
        <v>1931910</v>
      </c>
      <c r="AE213" t="s">
        <v>24</v>
      </c>
      <c r="AF213" t="s">
        <v>25</v>
      </c>
      <c r="AG213" t="str">
        <f t="shared" si="28"/>
        <v>hp_23001550;atk_1931910;hit_500000;miss_1800;cirt_1800;cirtSub_1800</v>
      </c>
    </row>
    <row r="214" spans="1:33" ht="15">
      <c r="A214" s="7">
        <v>280211</v>
      </c>
      <c r="B214" s="8">
        <v>480211</v>
      </c>
      <c r="C214" s="6" t="s">
        <v>3699</v>
      </c>
      <c r="D214" t="s">
        <v>8</v>
      </c>
      <c r="E214" s="6" t="s">
        <v>0</v>
      </c>
      <c r="F214">
        <v>23430539</v>
      </c>
      <c r="G214" s="1">
        <f>VLOOKUP(F214,关卡难度线!B:D,2,1)</f>
        <v>7</v>
      </c>
      <c r="H214" s="1">
        <f>VLOOKUP(F214,关卡难度线!B:D,3,1)</f>
        <v>90</v>
      </c>
      <c r="I214" s="1">
        <f t="shared" si="18"/>
        <v>2231479</v>
      </c>
      <c r="J214" s="1">
        <f t="shared" si="19"/>
        <v>1338887</v>
      </c>
      <c r="K214" s="1">
        <f t="shared" si="20"/>
        <v>956348</v>
      </c>
      <c r="L214" s="5">
        <f t="shared" si="21"/>
        <v>102703818</v>
      </c>
      <c r="M214" s="5">
        <f t="shared" si="22"/>
        <v>61622274</v>
      </c>
      <c r="N214" s="5">
        <f t="shared" si="23"/>
        <v>44015916</v>
      </c>
      <c r="P214">
        <f t="shared" si="24"/>
        <v>6.9999999999999993E-2</v>
      </c>
      <c r="Q214" s="6" t="s">
        <v>0</v>
      </c>
      <c r="R214">
        <v>21897700</v>
      </c>
      <c r="S214" t="s">
        <v>19</v>
      </c>
      <c r="T214">
        <v>1839000</v>
      </c>
      <c r="U214" t="s">
        <v>20</v>
      </c>
      <c r="V214">
        <v>500000</v>
      </c>
      <c r="W214" t="s">
        <v>21</v>
      </c>
      <c r="X214">
        <v>1800</v>
      </c>
      <c r="Y214" t="s">
        <v>22</v>
      </c>
      <c r="Z214">
        <v>1800</v>
      </c>
      <c r="AA214" t="s">
        <v>23</v>
      </c>
      <c r="AB214">
        <v>1800</v>
      </c>
      <c r="AC214">
        <f t="shared" si="25"/>
        <v>23430539</v>
      </c>
      <c r="AD214">
        <f t="shared" si="26"/>
        <v>1967730</v>
      </c>
      <c r="AE214" t="s">
        <v>24</v>
      </c>
      <c r="AF214" t="s">
        <v>25</v>
      </c>
      <c r="AG214" t="str">
        <f t="shared" si="28"/>
        <v>hp_23430539;atk_1967730;hit_500000;miss_1800;cirt_1800;cirtSub_1800</v>
      </c>
    </row>
    <row r="215" spans="1:33" ht="15">
      <c r="A215" s="7">
        <v>280212</v>
      </c>
      <c r="B215" s="8">
        <v>480212</v>
      </c>
      <c r="C215" s="6" t="s">
        <v>3700</v>
      </c>
      <c r="D215" t="s">
        <v>8</v>
      </c>
      <c r="E215" s="6" t="s">
        <v>0</v>
      </c>
      <c r="F215">
        <v>23862420</v>
      </c>
      <c r="G215" s="1">
        <f>VLOOKUP(F215,关卡难度线!B:D,2,1)</f>
        <v>7</v>
      </c>
      <c r="H215" s="1">
        <f>VLOOKUP(F215,关卡难度线!B:D,3,1)</f>
        <v>90</v>
      </c>
      <c r="I215" s="1">
        <f t="shared" si="18"/>
        <v>2272611</v>
      </c>
      <c r="J215" s="1">
        <f t="shared" si="19"/>
        <v>1363566</v>
      </c>
      <c r="K215" s="1">
        <f t="shared" si="20"/>
        <v>973976</v>
      </c>
      <c r="L215" s="5">
        <f t="shared" si="21"/>
        <v>104596919</v>
      </c>
      <c r="M215" s="5">
        <f t="shared" si="22"/>
        <v>62758122</v>
      </c>
      <c r="N215" s="5">
        <f t="shared" si="23"/>
        <v>44827244</v>
      </c>
      <c r="P215">
        <f t="shared" si="24"/>
        <v>7.4999999999999997E-2</v>
      </c>
      <c r="Q215" s="6" t="s">
        <v>0</v>
      </c>
      <c r="R215">
        <v>22197600</v>
      </c>
      <c r="S215" t="s">
        <v>19</v>
      </c>
      <c r="T215">
        <v>1864000</v>
      </c>
      <c r="U215" t="s">
        <v>20</v>
      </c>
      <c r="V215">
        <v>500000</v>
      </c>
      <c r="W215" t="s">
        <v>21</v>
      </c>
      <c r="X215">
        <v>1800</v>
      </c>
      <c r="Y215" t="s">
        <v>22</v>
      </c>
      <c r="Z215">
        <v>1800</v>
      </c>
      <c r="AA215" t="s">
        <v>23</v>
      </c>
      <c r="AB215">
        <v>1800</v>
      </c>
      <c r="AC215">
        <f t="shared" si="25"/>
        <v>23862420</v>
      </c>
      <c r="AD215">
        <f t="shared" si="26"/>
        <v>2003800</v>
      </c>
      <c r="AE215" t="s">
        <v>24</v>
      </c>
      <c r="AF215" t="s">
        <v>25</v>
      </c>
      <c r="AG215" t="str">
        <f t="shared" si="28"/>
        <v>hp_23862420;atk_2003800;hit_500000;miss_1800;cirt_1800;cirtSub_1800</v>
      </c>
    </row>
    <row r="216" spans="1:33" ht="15">
      <c r="A216" s="7">
        <v>280213</v>
      </c>
      <c r="B216" s="8">
        <v>480213</v>
      </c>
      <c r="C216" s="6" t="s">
        <v>3701</v>
      </c>
      <c r="D216" t="s">
        <v>8</v>
      </c>
      <c r="E216" s="6" t="s">
        <v>0</v>
      </c>
      <c r="F216">
        <v>24297408</v>
      </c>
      <c r="G216" s="1">
        <f>VLOOKUP(F216,关卡难度线!B:D,2,1)</f>
        <v>7</v>
      </c>
      <c r="H216" s="1">
        <f>VLOOKUP(F216,关卡难度线!B:D,3,1)</f>
        <v>90</v>
      </c>
      <c r="I216" s="1">
        <f t="shared" si="18"/>
        <v>2314038</v>
      </c>
      <c r="J216" s="1">
        <f t="shared" si="19"/>
        <v>1388423</v>
      </c>
      <c r="K216" s="1">
        <f t="shared" si="20"/>
        <v>991730</v>
      </c>
      <c r="L216" s="5">
        <f t="shared" si="21"/>
        <v>106503600</v>
      </c>
      <c r="M216" s="5">
        <f t="shared" si="22"/>
        <v>63902167</v>
      </c>
      <c r="N216" s="5">
        <f t="shared" si="23"/>
        <v>45644375</v>
      </c>
      <c r="P216">
        <f t="shared" si="24"/>
        <v>0.08</v>
      </c>
      <c r="Q216" s="6" t="s">
        <v>0</v>
      </c>
      <c r="R216">
        <v>22497600</v>
      </c>
      <c r="S216" t="s">
        <v>19</v>
      </c>
      <c r="T216">
        <v>1889000</v>
      </c>
      <c r="U216" t="s">
        <v>20</v>
      </c>
      <c r="V216">
        <v>500000</v>
      </c>
      <c r="W216" t="s">
        <v>21</v>
      </c>
      <c r="X216">
        <v>1800</v>
      </c>
      <c r="Y216" t="s">
        <v>22</v>
      </c>
      <c r="Z216">
        <v>1800</v>
      </c>
      <c r="AA216" t="s">
        <v>23</v>
      </c>
      <c r="AB216">
        <v>1800</v>
      </c>
      <c r="AC216">
        <f t="shared" si="25"/>
        <v>24297408</v>
      </c>
      <c r="AD216">
        <f t="shared" si="26"/>
        <v>2040120</v>
      </c>
      <c r="AE216" t="s">
        <v>24</v>
      </c>
      <c r="AF216" t="s">
        <v>25</v>
      </c>
      <c r="AG216" t="str">
        <f t="shared" si="28"/>
        <v>hp_24297408;atk_2040120;hit_500000;miss_1800;cirt_1800;cirtSub_1800</v>
      </c>
    </row>
    <row r="217" spans="1:33" ht="15">
      <c r="A217" s="7">
        <v>280214</v>
      </c>
      <c r="B217" s="8">
        <v>480214</v>
      </c>
      <c r="C217" s="6" t="s">
        <v>3702</v>
      </c>
      <c r="D217" t="s">
        <v>8</v>
      </c>
      <c r="E217" s="6" t="s">
        <v>0</v>
      </c>
      <c r="F217">
        <v>24735396</v>
      </c>
      <c r="G217" s="1">
        <f>VLOOKUP(F217,关卡难度线!B:D,2,1)</f>
        <v>7</v>
      </c>
      <c r="H217" s="1">
        <f>VLOOKUP(F217,关卡难度线!B:D,3,1)</f>
        <v>90</v>
      </c>
      <c r="I217" s="1">
        <f t="shared" si="18"/>
        <v>2355752</v>
      </c>
      <c r="J217" s="1">
        <f t="shared" si="19"/>
        <v>1413451</v>
      </c>
      <c r="K217" s="1">
        <f t="shared" si="20"/>
        <v>1009608</v>
      </c>
      <c r="L217" s="5">
        <f t="shared" si="21"/>
        <v>108423483</v>
      </c>
      <c r="M217" s="5">
        <f t="shared" si="22"/>
        <v>65054080</v>
      </c>
      <c r="N217" s="5">
        <f t="shared" si="23"/>
        <v>46467211</v>
      </c>
      <c r="P217">
        <f t="shared" si="24"/>
        <v>8.5000000000000006E-2</v>
      </c>
      <c r="Q217" s="6" t="s">
        <v>0</v>
      </c>
      <c r="R217">
        <v>22797600</v>
      </c>
      <c r="S217" t="s">
        <v>19</v>
      </c>
      <c r="T217">
        <v>1914000</v>
      </c>
      <c r="U217" t="s">
        <v>20</v>
      </c>
      <c r="V217">
        <v>500000</v>
      </c>
      <c r="W217" t="s">
        <v>21</v>
      </c>
      <c r="X217">
        <v>1800</v>
      </c>
      <c r="Y217" t="s">
        <v>22</v>
      </c>
      <c r="Z217">
        <v>1800</v>
      </c>
      <c r="AA217" t="s">
        <v>23</v>
      </c>
      <c r="AB217">
        <v>1800</v>
      </c>
      <c r="AC217">
        <f t="shared" si="25"/>
        <v>24735396</v>
      </c>
      <c r="AD217">
        <f t="shared" si="26"/>
        <v>2076690</v>
      </c>
      <c r="AE217" t="s">
        <v>24</v>
      </c>
      <c r="AF217" t="s">
        <v>25</v>
      </c>
      <c r="AG217" t="str">
        <f t="shared" si="28"/>
        <v>hp_24735396;atk_2076690;hit_500000;miss_1800;cirt_1800;cirtSub_1800</v>
      </c>
    </row>
    <row r="218" spans="1:33" ht="15">
      <c r="A218" s="7">
        <v>280215</v>
      </c>
      <c r="B218" s="8">
        <v>480215</v>
      </c>
      <c r="C218" s="6" t="s">
        <v>3703</v>
      </c>
      <c r="D218" t="s">
        <v>8</v>
      </c>
      <c r="E218" s="6" t="s">
        <v>0</v>
      </c>
      <c r="F218">
        <v>25176384</v>
      </c>
      <c r="G218" s="1">
        <f>VLOOKUP(F218,关卡难度线!B:D,2,1)</f>
        <v>8</v>
      </c>
      <c r="H218" s="1">
        <f>VLOOKUP(F218,关卡难度线!B:D,3,1)</f>
        <v>90</v>
      </c>
      <c r="I218" s="1">
        <f t="shared" si="18"/>
        <v>2098032</v>
      </c>
      <c r="J218" s="1">
        <f t="shared" si="19"/>
        <v>1258819</v>
      </c>
      <c r="K218" s="1">
        <f t="shared" si="20"/>
        <v>899156</v>
      </c>
      <c r="L218" s="5">
        <f t="shared" si="21"/>
        <v>110356480</v>
      </c>
      <c r="M218" s="5">
        <f t="shared" si="22"/>
        <v>66213880</v>
      </c>
      <c r="N218" s="5">
        <f t="shared" si="23"/>
        <v>47295608</v>
      </c>
      <c r="P218">
        <f t="shared" si="24"/>
        <v>9.0000000000000011E-2</v>
      </c>
      <c r="Q218" s="6" t="s">
        <v>0</v>
      </c>
      <c r="R218">
        <v>23097600</v>
      </c>
      <c r="S218" t="s">
        <v>19</v>
      </c>
      <c r="T218">
        <v>1939000</v>
      </c>
      <c r="U218" t="s">
        <v>20</v>
      </c>
      <c r="V218">
        <v>500000</v>
      </c>
      <c r="W218" t="s">
        <v>21</v>
      </c>
      <c r="X218">
        <v>1800</v>
      </c>
      <c r="Y218" t="s">
        <v>22</v>
      </c>
      <c r="Z218">
        <v>1800</v>
      </c>
      <c r="AA218" t="s">
        <v>23</v>
      </c>
      <c r="AB218">
        <v>1800</v>
      </c>
      <c r="AC218">
        <f t="shared" si="25"/>
        <v>25176384</v>
      </c>
      <c r="AD218">
        <f t="shared" si="26"/>
        <v>2113510</v>
      </c>
      <c r="AE218" t="s">
        <v>24</v>
      </c>
      <c r="AF218" t="s">
        <v>25</v>
      </c>
      <c r="AG218" t="str">
        <f t="shared" si="28"/>
        <v>hp_25176384;atk_2113510;hit_500000;miss_1800;cirt_1800;cirtSub_1800</v>
      </c>
    </row>
    <row r="219" spans="1:33" ht="15">
      <c r="A219" s="7">
        <v>280216</v>
      </c>
      <c r="B219" s="8">
        <v>480216</v>
      </c>
      <c r="C219" s="6" t="s">
        <v>3704</v>
      </c>
      <c r="D219" t="s">
        <v>8</v>
      </c>
      <c r="E219" s="6" t="s">
        <v>0</v>
      </c>
      <c r="F219">
        <v>25601538</v>
      </c>
      <c r="G219" s="1">
        <f>VLOOKUP(F219,关卡难度线!B:D,2,1)</f>
        <v>8</v>
      </c>
      <c r="H219" s="1">
        <f>VLOOKUP(F219,关卡难度线!B:D,3,1)</f>
        <v>90</v>
      </c>
      <c r="I219" s="1">
        <f t="shared" si="18"/>
        <v>2133461</v>
      </c>
      <c r="J219" s="1">
        <f t="shared" si="19"/>
        <v>1280076</v>
      </c>
      <c r="K219" s="1">
        <f t="shared" si="20"/>
        <v>914340</v>
      </c>
      <c r="L219" s="5">
        <f t="shared" si="21"/>
        <v>112220048</v>
      </c>
      <c r="M219" s="5">
        <f t="shared" si="22"/>
        <v>67332000</v>
      </c>
      <c r="N219" s="5">
        <f t="shared" si="23"/>
        <v>48094288</v>
      </c>
      <c r="P219">
        <f t="shared" si="24"/>
        <v>9.5000000000000015E-2</v>
      </c>
      <c r="Q219" s="6" t="s">
        <v>0</v>
      </c>
      <c r="R219">
        <v>23380400</v>
      </c>
      <c r="S219" t="s">
        <v>19</v>
      </c>
      <c r="T219">
        <v>1964000</v>
      </c>
      <c r="U219" t="s">
        <v>20</v>
      </c>
      <c r="V219">
        <v>500000</v>
      </c>
      <c r="W219" t="s">
        <v>21</v>
      </c>
      <c r="X219">
        <v>1850</v>
      </c>
      <c r="Y219" t="s">
        <v>22</v>
      </c>
      <c r="Z219">
        <v>1850</v>
      </c>
      <c r="AA219" t="s">
        <v>23</v>
      </c>
      <c r="AB219">
        <v>1850</v>
      </c>
      <c r="AC219">
        <f t="shared" si="25"/>
        <v>25601538</v>
      </c>
      <c r="AD219">
        <f t="shared" si="26"/>
        <v>2150580</v>
      </c>
      <c r="AE219" t="s">
        <v>24</v>
      </c>
      <c r="AF219" t="s">
        <v>25</v>
      </c>
      <c r="AG219" t="str">
        <f t="shared" si="28"/>
        <v>hp_25601538;atk_2150580;hit_500000;miss_1850;cirt_1850;cirtSub_1850</v>
      </c>
    </row>
    <row r="220" spans="1:33" ht="15">
      <c r="A220" s="7">
        <v>280217</v>
      </c>
      <c r="B220" s="8">
        <v>480217</v>
      </c>
      <c r="C220" s="6" t="s">
        <v>3705</v>
      </c>
      <c r="D220" t="s">
        <v>8</v>
      </c>
      <c r="E220" s="6" t="s">
        <v>0</v>
      </c>
      <c r="F220">
        <v>26048110</v>
      </c>
      <c r="G220" s="1">
        <f>VLOOKUP(F220,关卡难度线!B:D,2,1)</f>
        <v>8</v>
      </c>
      <c r="H220" s="1">
        <f>VLOOKUP(F220,关卡难度线!B:D,3,1)</f>
        <v>90</v>
      </c>
      <c r="I220" s="1">
        <f t="shared" si="18"/>
        <v>2170675</v>
      </c>
      <c r="J220" s="1">
        <f t="shared" si="19"/>
        <v>1302405</v>
      </c>
      <c r="K220" s="1">
        <f t="shared" si="20"/>
        <v>930289</v>
      </c>
      <c r="L220" s="5">
        <f t="shared" si="21"/>
        <v>114177504</v>
      </c>
      <c r="M220" s="5">
        <f t="shared" si="22"/>
        <v>68506504</v>
      </c>
      <c r="N220" s="5">
        <f t="shared" si="23"/>
        <v>48933200</v>
      </c>
      <c r="P220">
        <f t="shared" si="24"/>
        <v>0.10000000000000002</v>
      </c>
      <c r="Q220" s="6" t="s">
        <v>0</v>
      </c>
      <c r="R220">
        <v>23680100</v>
      </c>
      <c r="S220" t="s">
        <v>19</v>
      </c>
      <c r="T220">
        <v>1989000</v>
      </c>
      <c r="U220" t="s">
        <v>20</v>
      </c>
      <c r="V220">
        <v>500000</v>
      </c>
      <c r="W220" t="s">
        <v>21</v>
      </c>
      <c r="X220">
        <v>1850</v>
      </c>
      <c r="Y220" t="s">
        <v>22</v>
      </c>
      <c r="Z220">
        <v>1850</v>
      </c>
      <c r="AA220" t="s">
        <v>23</v>
      </c>
      <c r="AB220">
        <v>1850</v>
      </c>
      <c r="AC220">
        <f t="shared" si="25"/>
        <v>26048110</v>
      </c>
      <c r="AD220">
        <f t="shared" si="26"/>
        <v>2187900</v>
      </c>
      <c r="AE220" t="s">
        <v>24</v>
      </c>
      <c r="AF220" t="s">
        <v>25</v>
      </c>
      <c r="AG220" t="str">
        <f t="shared" si="28"/>
        <v>hp_26048110;atk_2187900;hit_500000;miss_1850;cirt_1850;cirtSub_1850</v>
      </c>
    </row>
    <row r="221" spans="1:33" ht="15">
      <c r="A221" s="7">
        <v>280218</v>
      </c>
      <c r="B221" s="8">
        <v>480218</v>
      </c>
      <c r="C221" s="6" t="s">
        <v>3706</v>
      </c>
      <c r="D221" t="s">
        <v>8</v>
      </c>
      <c r="E221" s="6" t="s">
        <v>0</v>
      </c>
      <c r="F221">
        <v>26497789</v>
      </c>
      <c r="G221" s="1">
        <f>VLOOKUP(F221,关卡难度线!B:D,2,1)</f>
        <v>8</v>
      </c>
      <c r="H221" s="1">
        <f>VLOOKUP(F221,关卡难度线!B:D,3,1)</f>
        <v>90</v>
      </c>
      <c r="I221" s="1">
        <f t="shared" si="18"/>
        <v>2208149</v>
      </c>
      <c r="J221" s="1">
        <f t="shared" si="19"/>
        <v>1324889</v>
      </c>
      <c r="K221" s="1">
        <f t="shared" si="20"/>
        <v>946349</v>
      </c>
      <c r="L221" s="5">
        <f t="shared" si="21"/>
        <v>116148640</v>
      </c>
      <c r="M221" s="5">
        <f t="shared" si="22"/>
        <v>69689160</v>
      </c>
      <c r="N221" s="5">
        <f t="shared" si="23"/>
        <v>49777960</v>
      </c>
      <c r="P221">
        <f t="shared" si="24"/>
        <v>0.10500000000000002</v>
      </c>
      <c r="Q221" s="6" t="s">
        <v>0</v>
      </c>
      <c r="R221">
        <v>23979900</v>
      </c>
      <c r="S221" t="s">
        <v>19</v>
      </c>
      <c r="T221">
        <v>2019000</v>
      </c>
      <c r="U221" t="s">
        <v>20</v>
      </c>
      <c r="V221">
        <v>500000</v>
      </c>
      <c r="W221" t="s">
        <v>21</v>
      </c>
      <c r="X221">
        <v>1850</v>
      </c>
      <c r="Y221" t="s">
        <v>22</v>
      </c>
      <c r="Z221">
        <v>1850</v>
      </c>
      <c r="AA221" t="s">
        <v>23</v>
      </c>
      <c r="AB221">
        <v>1850</v>
      </c>
      <c r="AC221">
        <f t="shared" si="25"/>
        <v>26497789</v>
      </c>
      <c r="AD221">
        <f t="shared" si="26"/>
        <v>2230995</v>
      </c>
      <c r="AE221" t="s">
        <v>24</v>
      </c>
      <c r="AF221" t="s">
        <v>25</v>
      </c>
      <c r="AG221" t="str">
        <f t="shared" si="28"/>
        <v>hp_26497789;atk_2230995;hit_500000;miss_1850;cirt_1850;cirtSub_1850</v>
      </c>
    </row>
    <row r="222" spans="1:33" ht="15">
      <c r="A222" s="7">
        <v>280219</v>
      </c>
      <c r="B222" s="8">
        <v>480219</v>
      </c>
      <c r="C222" s="6" t="s">
        <v>3707</v>
      </c>
      <c r="D222" t="s">
        <v>8</v>
      </c>
      <c r="E222" s="6" t="s">
        <v>0</v>
      </c>
      <c r="F222">
        <v>26950356</v>
      </c>
      <c r="G222" s="1">
        <f>VLOOKUP(F222,关卡难度线!B:D,2,1)</f>
        <v>8</v>
      </c>
      <c r="H222" s="1">
        <f>VLOOKUP(F222,关卡难度线!B:D,3,1)</f>
        <v>90</v>
      </c>
      <c r="I222" s="1">
        <f t="shared" si="18"/>
        <v>2245863</v>
      </c>
      <c r="J222" s="1">
        <f t="shared" si="19"/>
        <v>1347517</v>
      </c>
      <c r="K222" s="1">
        <f t="shared" si="20"/>
        <v>962512</v>
      </c>
      <c r="L222" s="5">
        <f t="shared" si="21"/>
        <v>118132392</v>
      </c>
      <c r="M222" s="5">
        <f t="shared" si="22"/>
        <v>70879392</v>
      </c>
      <c r="N222" s="5">
        <f t="shared" si="23"/>
        <v>50628128</v>
      </c>
      <c r="P222">
        <f t="shared" si="24"/>
        <v>0.11000000000000003</v>
      </c>
      <c r="Q222" s="6" t="s">
        <v>0</v>
      </c>
      <c r="R222">
        <v>24279600</v>
      </c>
      <c r="S222" t="s">
        <v>19</v>
      </c>
      <c r="T222">
        <v>2049000</v>
      </c>
      <c r="U222" t="s">
        <v>20</v>
      </c>
      <c r="V222">
        <v>500000</v>
      </c>
      <c r="W222" t="s">
        <v>21</v>
      </c>
      <c r="X222">
        <v>1850</v>
      </c>
      <c r="Y222" t="s">
        <v>22</v>
      </c>
      <c r="Z222">
        <v>1850</v>
      </c>
      <c r="AA222" t="s">
        <v>23</v>
      </c>
      <c r="AB222">
        <v>1850</v>
      </c>
      <c r="AC222">
        <f t="shared" si="25"/>
        <v>26950356</v>
      </c>
      <c r="AD222">
        <f t="shared" si="26"/>
        <v>2274390</v>
      </c>
      <c r="AE222" t="s">
        <v>24</v>
      </c>
      <c r="AF222" t="s">
        <v>25</v>
      </c>
      <c r="AG222" t="str">
        <f t="shared" si="28"/>
        <v>hp_26950356;atk_2274390;hit_500000;miss_1850;cirt_1850;cirtSub_1850</v>
      </c>
    </row>
    <row r="223" spans="1:33" ht="15">
      <c r="A223" s="7">
        <v>280220</v>
      </c>
      <c r="B223" s="8">
        <v>480220</v>
      </c>
      <c r="C223" s="6" t="s">
        <v>3708</v>
      </c>
      <c r="D223" t="s">
        <v>8</v>
      </c>
      <c r="E223" s="6" t="s">
        <v>0</v>
      </c>
      <c r="F223">
        <v>27406031</v>
      </c>
      <c r="G223" s="1">
        <f>VLOOKUP(F223,关卡难度线!B:D,2,1)</f>
        <v>8</v>
      </c>
      <c r="H223" s="1">
        <f>VLOOKUP(F223,关卡难度线!B:D,3,1)</f>
        <v>90</v>
      </c>
      <c r="I223" s="1">
        <f t="shared" si="18"/>
        <v>2283835</v>
      </c>
      <c r="J223" s="1">
        <f t="shared" si="19"/>
        <v>1370301</v>
      </c>
      <c r="K223" s="1">
        <f t="shared" si="20"/>
        <v>978786</v>
      </c>
      <c r="L223" s="5">
        <f t="shared" si="21"/>
        <v>120129720</v>
      </c>
      <c r="M223" s="5">
        <f t="shared" si="22"/>
        <v>72077832</v>
      </c>
      <c r="N223" s="5">
        <f t="shared" si="23"/>
        <v>51484144</v>
      </c>
      <c r="P223">
        <f t="shared" si="24"/>
        <v>0.11500000000000003</v>
      </c>
      <c r="Q223" s="6" t="s">
        <v>0</v>
      </c>
      <c r="R223">
        <v>24579400</v>
      </c>
      <c r="S223" t="s">
        <v>19</v>
      </c>
      <c r="T223">
        <v>2079000</v>
      </c>
      <c r="U223" t="s">
        <v>20</v>
      </c>
      <c r="V223">
        <v>500000</v>
      </c>
      <c r="W223" t="s">
        <v>21</v>
      </c>
      <c r="X223">
        <v>1850</v>
      </c>
      <c r="Y223" t="s">
        <v>22</v>
      </c>
      <c r="Z223">
        <v>1850</v>
      </c>
      <c r="AA223" t="s">
        <v>23</v>
      </c>
      <c r="AB223">
        <v>1850</v>
      </c>
      <c r="AC223">
        <f t="shared" si="25"/>
        <v>27406031</v>
      </c>
      <c r="AD223">
        <f t="shared" si="26"/>
        <v>2318085</v>
      </c>
      <c r="AE223" t="s">
        <v>24</v>
      </c>
      <c r="AF223" t="s">
        <v>25</v>
      </c>
      <c r="AG223" t="str">
        <f t="shared" si="28"/>
        <v>hp_27406031;atk_2318085;hit_500000;miss_1850;cirt_1850;cirtSub_1850</v>
      </c>
    </row>
    <row r="224" spans="1:33" ht="15">
      <c r="A224" s="7">
        <v>280221</v>
      </c>
      <c r="B224" s="8">
        <v>480221</v>
      </c>
      <c r="C224" s="6" t="s">
        <v>3709</v>
      </c>
      <c r="D224" t="s">
        <v>8</v>
      </c>
      <c r="E224" s="6" t="s">
        <v>0</v>
      </c>
      <c r="F224">
        <v>27864592</v>
      </c>
      <c r="G224" s="1">
        <f>VLOOKUP(F224,关卡难度线!B:D,2,1)</f>
        <v>8</v>
      </c>
      <c r="H224" s="1">
        <f>VLOOKUP(F224,关卡难度线!B:D,3,1)</f>
        <v>90</v>
      </c>
      <c r="I224" s="1">
        <f t="shared" si="18"/>
        <v>2322049</v>
      </c>
      <c r="J224" s="1">
        <f t="shared" si="19"/>
        <v>1393229</v>
      </c>
      <c r="K224" s="1">
        <f t="shared" si="20"/>
        <v>995164</v>
      </c>
      <c r="L224" s="5">
        <f t="shared" si="21"/>
        <v>122139776</v>
      </c>
      <c r="M224" s="5">
        <f t="shared" si="22"/>
        <v>73283848</v>
      </c>
      <c r="N224" s="5">
        <f t="shared" si="23"/>
        <v>52345624</v>
      </c>
      <c r="P224">
        <f t="shared" si="24"/>
        <v>0.12000000000000004</v>
      </c>
      <c r="Q224" s="6" t="s">
        <v>0</v>
      </c>
      <c r="R224">
        <v>24879100</v>
      </c>
      <c r="S224" t="s">
        <v>19</v>
      </c>
      <c r="T224">
        <v>2109000</v>
      </c>
      <c r="U224" t="s">
        <v>20</v>
      </c>
      <c r="V224">
        <v>500000</v>
      </c>
      <c r="W224" t="s">
        <v>21</v>
      </c>
      <c r="X224">
        <v>1850</v>
      </c>
      <c r="Y224" t="s">
        <v>22</v>
      </c>
      <c r="Z224">
        <v>1850</v>
      </c>
      <c r="AA224" t="s">
        <v>23</v>
      </c>
      <c r="AB224">
        <v>1850</v>
      </c>
      <c r="AC224">
        <f t="shared" si="25"/>
        <v>27864592</v>
      </c>
      <c r="AD224">
        <f t="shared" si="26"/>
        <v>2362080</v>
      </c>
      <c r="AE224" t="s">
        <v>24</v>
      </c>
      <c r="AF224" t="s">
        <v>25</v>
      </c>
      <c r="AG224" t="str">
        <f t="shared" si="28"/>
        <v>hp_27864592;atk_2362080;hit_500000;miss_1850;cirt_1850;cirtSub_1850</v>
      </c>
    </row>
    <row r="225" spans="1:33" ht="15">
      <c r="A225" s="7">
        <v>280222</v>
      </c>
      <c r="B225" s="8">
        <v>480222</v>
      </c>
      <c r="C225" s="6" t="s">
        <v>3710</v>
      </c>
      <c r="D225" t="s">
        <v>8</v>
      </c>
      <c r="E225" s="6" t="s">
        <v>0</v>
      </c>
      <c r="F225">
        <v>28305450</v>
      </c>
      <c r="G225" s="1">
        <f>VLOOKUP(F225,关卡难度线!B:D,2,1)</f>
        <v>8</v>
      </c>
      <c r="H225" s="1">
        <f>VLOOKUP(F225,关卡难度线!B:D,3,1)</f>
        <v>92</v>
      </c>
      <c r="I225" s="1">
        <f t="shared" si="18"/>
        <v>2307509</v>
      </c>
      <c r="J225" s="1">
        <f t="shared" si="19"/>
        <v>1384505</v>
      </c>
      <c r="K225" s="1">
        <f t="shared" si="20"/>
        <v>988932</v>
      </c>
      <c r="L225" s="5">
        <f t="shared" si="21"/>
        <v>121374976</v>
      </c>
      <c r="M225" s="5">
        <f t="shared" si="22"/>
        <v>72824960</v>
      </c>
      <c r="N225" s="5">
        <f t="shared" si="23"/>
        <v>52017824</v>
      </c>
      <c r="P225">
        <f t="shared" si="24"/>
        <v>0.12500000000000003</v>
      </c>
      <c r="Q225" s="6" t="s">
        <v>0</v>
      </c>
      <c r="R225">
        <v>25160400</v>
      </c>
      <c r="S225" t="s">
        <v>19</v>
      </c>
      <c r="T225">
        <v>2139000</v>
      </c>
      <c r="U225" t="s">
        <v>20</v>
      </c>
      <c r="V225">
        <v>500000</v>
      </c>
      <c r="W225" t="s">
        <v>21</v>
      </c>
      <c r="X225">
        <v>1900</v>
      </c>
      <c r="Y225" t="s">
        <v>22</v>
      </c>
      <c r="Z225">
        <v>1900</v>
      </c>
      <c r="AA225" t="s">
        <v>23</v>
      </c>
      <c r="AB225">
        <v>1900</v>
      </c>
      <c r="AC225">
        <f t="shared" si="25"/>
        <v>28305450</v>
      </c>
      <c r="AD225">
        <f t="shared" si="26"/>
        <v>2406375</v>
      </c>
      <c r="AE225" t="s">
        <v>24</v>
      </c>
      <c r="AF225" t="s">
        <v>25</v>
      </c>
      <c r="AG225" t="str">
        <f t="shared" si="28"/>
        <v>hp_28305450;atk_2406375;hit_500000;miss_1900;cirt_1900;cirtSub_1900</v>
      </c>
    </row>
    <row r="226" spans="1:33" ht="15">
      <c r="A226" s="7">
        <v>280223</v>
      </c>
      <c r="B226" s="8">
        <v>480223</v>
      </c>
      <c r="C226" s="6" t="s">
        <v>3711</v>
      </c>
      <c r="D226" t="s">
        <v>8</v>
      </c>
      <c r="E226" s="6" t="s">
        <v>0</v>
      </c>
      <c r="F226">
        <v>28769687</v>
      </c>
      <c r="G226" s="1">
        <f>VLOOKUP(F226,关卡难度线!B:D,2,1)</f>
        <v>8</v>
      </c>
      <c r="H226" s="1">
        <f>VLOOKUP(F226,关卡难度线!B:D,3,1)</f>
        <v>92</v>
      </c>
      <c r="I226" s="1">
        <f t="shared" si="18"/>
        <v>2345354</v>
      </c>
      <c r="J226" s="1">
        <f t="shared" si="19"/>
        <v>1407212</v>
      </c>
      <c r="K226" s="1">
        <f t="shared" si="20"/>
        <v>1005152</v>
      </c>
      <c r="L226" s="5">
        <f t="shared" si="21"/>
        <v>123365624</v>
      </c>
      <c r="M226" s="5">
        <f t="shared" si="22"/>
        <v>74019352</v>
      </c>
      <c r="N226" s="5">
        <f t="shared" si="23"/>
        <v>52870992</v>
      </c>
      <c r="P226">
        <f t="shared" si="24"/>
        <v>0.13000000000000003</v>
      </c>
      <c r="Q226" s="6" t="s">
        <v>0</v>
      </c>
      <c r="R226">
        <v>25459900</v>
      </c>
      <c r="S226" t="s">
        <v>19</v>
      </c>
      <c r="T226">
        <v>2169000</v>
      </c>
      <c r="U226" t="s">
        <v>20</v>
      </c>
      <c r="V226">
        <v>500000</v>
      </c>
      <c r="W226" t="s">
        <v>21</v>
      </c>
      <c r="X226">
        <v>1900</v>
      </c>
      <c r="Y226" t="s">
        <v>22</v>
      </c>
      <c r="Z226">
        <v>1900</v>
      </c>
      <c r="AA226" t="s">
        <v>23</v>
      </c>
      <c r="AB226">
        <v>1900</v>
      </c>
      <c r="AC226">
        <f t="shared" si="25"/>
        <v>28769687</v>
      </c>
      <c r="AD226">
        <f t="shared" si="26"/>
        <v>2450970</v>
      </c>
      <c r="AE226" t="s">
        <v>24</v>
      </c>
      <c r="AF226" t="s">
        <v>25</v>
      </c>
      <c r="AG226" t="str">
        <f t="shared" si="28"/>
        <v>hp_28769687;atk_2450970;hit_500000;miss_1900;cirt_1900;cirtSub_1900</v>
      </c>
    </row>
    <row r="227" spans="1:33" ht="15">
      <c r="A227" s="7">
        <v>280224</v>
      </c>
      <c r="B227" s="8">
        <v>480224</v>
      </c>
      <c r="C227" s="6" t="s">
        <v>3712</v>
      </c>
      <c r="D227" t="s">
        <v>8</v>
      </c>
      <c r="E227" s="6" t="s">
        <v>0</v>
      </c>
      <c r="F227">
        <v>29237032</v>
      </c>
      <c r="G227" s="1">
        <f>VLOOKUP(F227,关卡难度线!B:D,2,1)</f>
        <v>8</v>
      </c>
      <c r="H227" s="1">
        <f>VLOOKUP(F227,关卡难度线!B:D,3,1)</f>
        <v>92</v>
      </c>
      <c r="I227" s="1">
        <f t="shared" si="18"/>
        <v>2383453</v>
      </c>
      <c r="J227" s="1">
        <f t="shared" si="19"/>
        <v>1430072</v>
      </c>
      <c r="K227" s="1">
        <f t="shared" si="20"/>
        <v>1021480</v>
      </c>
      <c r="L227" s="5">
        <f t="shared" si="21"/>
        <v>125369624</v>
      </c>
      <c r="M227" s="5">
        <f t="shared" si="22"/>
        <v>75221784</v>
      </c>
      <c r="N227" s="5">
        <f t="shared" si="23"/>
        <v>53729848</v>
      </c>
      <c r="P227">
        <f t="shared" si="24"/>
        <v>0.13500000000000004</v>
      </c>
      <c r="Q227" s="6" t="s">
        <v>0</v>
      </c>
      <c r="R227">
        <v>25759500</v>
      </c>
      <c r="S227" t="s">
        <v>19</v>
      </c>
      <c r="T227">
        <v>2199000</v>
      </c>
      <c r="U227" t="s">
        <v>20</v>
      </c>
      <c r="V227">
        <v>500000</v>
      </c>
      <c r="W227" t="s">
        <v>21</v>
      </c>
      <c r="X227">
        <v>1900</v>
      </c>
      <c r="Y227" t="s">
        <v>22</v>
      </c>
      <c r="Z227">
        <v>1900</v>
      </c>
      <c r="AA227" t="s">
        <v>23</v>
      </c>
      <c r="AB227">
        <v>1900</v>
      </c>
      <c r="AC227">
        <f t="shared" si="25"/>
        <v>29237032</v>
      </c>
      <c r="AD227">
        <f t="shared" si="26"/>
        <v>2495865</v>
      </c>
      <c r="AE227" t="s">
        <v>24</v>
      </c>
      <c r="AF227" t="s">
        <v>25</v>
      </c>
      <c r="AG227" t="str">
        <f t="shared" si="28"/>
        <v>hp_29237032;atk_2495865;hit_500000;miss_1900;cirt_1900;cirtSub_1900</v>
      </c>
    </row>
    <row r="228" spans="1:33" ht="15">
      <c r="A228" s="7">
        <v>280225</v>
      </c>
      <c r="B228" s="8">
        <v>480225</v>
      </c>
      <c r="C228" s="6" t="s">
        <v>3713</v>
      </c>
      <c r="D228" t="s">
        <v>8</v>
      </c>
      <c r="E228" s="6" t="s">
        <v>0</v>
      </c>
      <c r="F228">
        <v>29707260</v>
      </c>
      <c r="G228" s="1">
        <f>VLOOKUP(F228,关卡难度线!B:D,2,1)</f>
        <v>8</v>
      </c>
      <c r="H228" s="1">
        <f>VLOOKUP(F228,关卡难度线!B:D,3,1)</f>
        <v>92</v>
      </c>
      <c r="I228" s="1">
        <f t="shared" si="18"/>
        <v>2421787</v>
      </c>
      <c r="J228" s="1">
        <f t="shared" si="19"/>
        <v>1453072</v>
      </c>
      <c r="K228" s="1">
        <f t="shared" si="20"/>
        <v>1037908</v>
      </c>
      <c r="L228" s="5">
        <f t="shared" si="21"/>
        <v>127386000</v>
      </c>
      <c r="M228" s="5">
        <f t="shared" si="22"/>
        <v>76431584</v>
      </c>
      <c r="N228" s="5">
        <f t="shared" si="23"/>
        <v>54593960</v>
      </c>
      <c r="P228">
        <f t="shared" si="24"/>
        <v>0.14000000000000004</v>
      </c>
      <c r="Q228" s="6" t="s">
        <v>0</v>
      </c>
      <c r="R228">
        <v>26059000</v>
      </c>
      <c r="S228" t="s">
        <v>19</v>
      </c>
      <c r="T228">
        <v>2229000</v>
      </c>
      <c r="U228" t="s">
        <v>20</v>
      </c>
      <c r="V228">
        <v>500000</v>
      </c>
      <c r="W228" t="s">
        <v>21</v>
      </c>
      <c r="X228">
        <v>1900</v>
      </c>
      <c r="Y228" t="s">
        <v>22</v>
      </c>
      <c r="Z228">
        <v>1900</v>
      </c>
      <c r="AA228" t="s">
        <v>23</v>
      </c>
      <c r="AB228">
        <v>1900</v>
      </c>
      <c r="AC228">
        <f t="shared" si="25"/>
        <v>29707260</v>
      </c>
      <c r="AD228">
        <f t="shared" si="26"/>
        <v>2541060</v>
      </c>
      <c r="AE228" t="s">
        <v>24</v>
      </c>
      <c r="AF228" t="s">
        <v>25</v>
      </c>
      <c r="AG228" t="str">
        <f t="shared" si="28"/>
        <v>hp_29707260;atk_2541060;hit_500000;miss_1900;cirt_1900;cirtSub_1900</v>
      </c>
    </row>
    <row r="229" spans="1:33" ht="15">
      <c r="A229" s="7">
        <v>280226</v>
      </c>
      <c r="B229" s="8">
        <v>480226</v>
      </c>
      <c r="C229" s="6" t="s">
        <v>3714</v>
      </c>
      <c r="D229" t="s">
        <v>8</v>
      </c>
      <c r="E229" s="6" t="s">
        <v>0</v>
      </c>
      <c r="F229">
        <v>30180482</v>
      </c>
      <c r="G229" s="1">
        <f>VLOOKUP(F229,关卡难度线!B:D,2,1)</f>
        <v>8</v>
      </c>
      <c r="H229" s="1">
        <f>VLOOKUP(F229,关卡难度线!B:D,3,1)</f>
        <v>92</v>
      </c>
      <c r="I229" s="1">
        <f t="shared" si="18"/>
        <v>2460365</v>
      </c>
      <c r="J229" s="1">
        <f t="shared" si="19"/>
        <v>1476219</v>
      </c>
      <c r="K229" s="1">
        <f t="shared" si="20"/>
        <v>1054442</v>
      </c>
      <c r="L229" s="5">
        <f t="shared" si="21"/>
        <v>129415200</v>
      </c>
      <c r="M229" s="5">
        <f t="shared" si="22"/>
        <v>77649120</v>
      </c>
      <c r="N229" s="5">
        <f t="shared" si="23"/>
        <v>55463648</v>
      </c>
      <c r="P229">
        <f t="shared" si="24"/>
        <v>0.14500000000000005</v>
      </c>
      <c r="Q229" s="6" t="s">
        <v>0</v>
      </c>
      <c r="R229">
        <v>26358500</v>
      </c>
      <c r="S229" t="s">
        <v>19</v>
      </c>
      <c r="T229">
        <v>2259000</v>
      </c>
      <c r="U229" t="s">
        <v>20</v>
      </c>
      <c r="V229">
        <v>500000</v>
      </c>
      <c r="W229" t="s">
        <v>21</v>
      </c>
      <c r="X229">
        <v>1900</v>
      </c>
      <c r="Y229" t="s">
        <v>22</v>
      </c>
      <c r="Z229">
        <v>1900</v>
      </c>
      <c r="AA229" t="s">
        <v>23</v>
      </c>
      <c r="AB229">
        <v>1900</v>
      </c>
      <c r="AC229">
        <f t="shared" si="25"/>
        <v>30180482</v>
      </c>
      <c r="AD229">
        <f t="shared" si="26"/>
        <v>2586555</v>
      </c>
      <c r="AE229" t="s">
        <v>24</v>
      </c>
      <c r="AF229" t="s">
        <v>25</v>
      </c>
      <c r="AG229" t="str">
        <f t="shared" si="28"/>
        <v>hp_30180482;atk_2586555;hit_500000;miss_1900;cirt_1900;cirtSub_1900</v>
      </c>
    </row>
    <row r="230" spans="1:33" ht="15">
      <c r="A230" s="7">
        <v>280227</v>
      </c>
      <c r="B230" s="8">
        <v>480227</v>
      </c>
      <c r="C230" s="6" t="s">
        <v>3715</v>
      </c>
      <c r="D230" t="s">
        <v>8</v>
      </c>
      <c r="E230" s="6" t="s">
        <v>0</v>
      </c>
      <c r="F230">
        <v>30656815</v>
      </c>
      <c r="G230" s="1">
        <f>VLOOKUP(F230,关卡难度线!B:D,2,1)</f>
        <v>8</v>
      </c>
      <c r="H230" s="1">
        <f>VLOOKUP(F230,关卡难度线!B:D,3,1)</f>
        <v>92</v>
      </c>
      <c r="I230" s="1">
        <f t="shared" si="18"/>
        <v>2499196</v>
      </c>
      <c r="J230" s="1">
        <f t="shared" si="19"/>
        <v>1499518</v>
      </c>
      <c r="K230" s="1">
        <f t="shared" si="20"/>
        <v>1071084</v>
      </c>
      <c r="L230" s="5">
        <f t="shared" si="21"/>
        <v>131457712</v>
      </c>
      <c r="M230" s="5">
        <f t="shared" si="22"/>
        <v>78874648</v>
      </c>
      <c r="N230" s="5">
        <f t="shared" si="23"/>
        <v>56339016</v>
      </c>
      <c r="P230">
        <f t="shared" si="24"/>
        <v>0.15000000000000005</v>
      </c>
      <c r="Q230" s="6" t="s">
        <v>0</v>
      </c>
      <c r="R230">
        <v>26658100</v>
      </c>
      <c r="S230" t="s">
        <v>19</v>
      </c>
      <c r="T230">
        <v>2289000</v>
      </c>
      <c r="U230" t="s">
        <v>20</v>
      </c>
      <c r="V230">
        <v>500000</v>
      </c>
      <c r="W230" t="s">
        <v>21</v>
      </c>
      <c r="X230">
        <v>1900</v>
      </c>
      <c r="Y230" t="s">
        <v>22</v>
      </c>
      <c r="Z230">
        <v>1900</v>
      </c>
      <c r="AA230" t="s">
        <v>23</v>
      </c>
      <c r="AB230">
        <v>1900</v>
      </c>
      <c r="AC230">
        <f t="shared" si="25"/>
        <v>30656815</v>
      </c>
      <c r="AD230">
        <f t="shared" si="26"/>
        <v>2632350</v>
      </c>
      <c r="AE230" t="s">
        <v>24</v>
      </c>
      <c r="AF230" t="s">
        <v>25</v>
      </c>
      <c r="AG230" t="str">
        <f t="shared" si="28"/>
        <v>hp_30656815;atk_2632350;hit_500000;miss_1900;cirt_1900;cirtSub_1900</v>
      </c>
    </row>
    <row r="231" spans="1:33" ht="15">
      <c r="A231" s="7">
        <v>280228</v>
      </c>
      <c r="B231" s="8">
        <v>480228</v>
      </c>
      <c r="C231" s="6" t="s">
        <v>3716</v>
      </c>
      <c r="D231" t="s">
        <v>8</v>
      </c>
      <c r="E231" s="6" t="s">
        <v>0</v>
      </c>
      <c r="F231">
        <v>31113159</v>
      </c>
      <c r="G231" s="1">
        <f>VLOOKUP(F231,关卡难度线!B:D,2,1)</f>
        <v>8</v>
      </c>
      <c r="H231" s="1">
        <f>VLOOKUP(F231,关卡难度线!B:D,3,1)</f>
        <v>92</v>
      </c>
      <c r="I231" s="1">
        <f t="shared" si="18"/>
        <v>2536398</v>
      </c>
      <c r="J231" s="1">
        <f t="shared" si="19"/>
        <v>1521839</v>
      </c>
      <c r="K231" s="1">
        <f t="shared" si="20"/>
        <v>1087028</v>
      </c>
      <c r="L231" s="5">
        <f t="shared" si="21"/>
        <v>133414536</v>
      </c>
      <c r="M231" s="5">
        <f t="shared" si="22"/>
        <v>80048728</v>
      </c>
      <c r="N231" s="5">
        <f t="shared" si="23"/>
        <v>57177672</v>
      </c>
      <c r="P231">
        <f t="shared" si="24"/>
        <v>0.15500000000000005</v>
      </c>
      <c r="Q231" s="6" t="s">
        <v>0</v>
      </c>
      <c r="R231">
        <v>26937800</v>
      </c>
      <c r="S231" t="s">
        <v>19</v>
      </c>
      <c r="T231">
        <v>2319000</v>
      </c>
      <c r="U231" t="s">
        <v>20</v>
      </c>
      <c r="V231">
        <v>500000</v>
      </c>
      <c r="W231" t="s">
        <v>21</v>
      </c>
      <c r="X231">
        <v>1950</v>
      </c>
      <c r="Y231" t="s">
        <v>22</v>
      </c>
      <c r="Z231">
        <v>1950</v>
      </c>
      <c r="AA231" t="s">
        <v>23</v>
      </c>
      <c r="AB231">
        <v>1950</v>
      </c>
      <c r="AC231">
        <f t="shared" si="25"/>
        <v>31113159</v>
      </c>
      <c r="AD231">
        <f t="shared" si="26"/>
        <v>2678445</v>
      </c>
      <c r="AE231" t="s">
        <v>24</v>
      </c>
      <c r="AF231" t="s">
        <v>25</v>
      </c>
      <c r="AG231" t="str">
        <f t="shared" si="28"/>
        <v>hp_31113159;atk_2678445;hit_500000;miss_1950;cirt_1950;cirtSub_1950</v>
      </c>
    </row>
    <row r="232" spans="1:33" ht="15">
      <c r="A232" s="7">
        <v>280229</v>
      </c>
      <c r="B232" s="8">
        <v>480229</v>
      </c>
      <c r="C232" s="6" t="s">
        <v>3717</v>
      </c>
      <c r="D232" t="s">
        <v>8</v>
      </c>
      <c r="E232" s="6" t="s">
        <v>0</v>
      </c>
      <c r="F232">
        <v>31595036</v>
      </c>
      <c r="G232" s="1">
        <f>VLOOKUP(F232,关卡难度线!B:D,2,1)</f>
        <v>8</v>
      </c>
      <c r="H232" s="1">
        <f>VLOOKUP(F232,关卡难度线!B:D,3,1)</f>
        <v>92</v>
      </c>
      <c r="I232" s="1">
        <f t="shared" si="18"/>
        <v>2575682</v>
      </c>
      <c r="J232" s="1">
        <f t="shared" si="19"/>
        <v>1545409</v>
      </c>
      <c r="K232" s="1">
        <f t="shared" si="20"/>
        <v>1103863</v>
      </c>
      <c r="L232" s="5">
        <f t="shared" si="21"/>
        <v>135480872</v>
      </c>
      <c r="M232" s="5">
        <f t="shared" si="22"/>
        <v>81288512</v>
      </c>
      <c r="N232" s="5">
        <f t="shared" si="23"/>
        <v>58063192</v>
      </c>
      <c r="P232">
        <f t="shared" si="24"/>
        <v>0.16000000000000006</v>
      </c>
      <c r="Q232" s="6" t="s">
        <v>0</v>
      </c>
      <c r="R232">
        <v>27237100</v>
      </c>
      <c r="S232" t="s">
        <v>19</v>
      </c>
      <c r="T232">
        <v>2349000</v>
      </c>
      <c r="U232" t="s">
        <v>20</v>
      </c>
      <c r="V232">
        <v>500000</v>
      </c>
      <c r="W232" t="s">
        <v>21</v>
      </c>
      <c r="X232">
        <v>1950</v>
      </c>
      <c r="Y232" t="s">
        <v>22</v>
      </c>
      <c r="Z232">
        <v>1950</v>
      </c>
      <c r="AA232" t="s">
        <v>23</v>
      </c>
      <c r="AB232">
        <v>1950</v>
      </c>
      <c r="AC232">
        <f t="shared" si="25"/>
        <v>31595036</v>
      </c>
      <c r="AD232">
        <f t="shared" si="26"/>
        <v>2724840</v>
      </c>
      <c r="AE232" t="s">
        <v>24</v>
      </c>
      <c r="AF232" t="s">
        <v>25</v>
      </c>
      <c r="AG232" t="str">
        <f t="shared" si="28"/>
        <v>hp_31595036;atk_2724840;hit_500000;miss_1950;cirt_1950;cirtSub_1950</v>
      </c>
    </row>
    <row r="233" spans="1:33" ht="15">
      <c r="A233" s="7">
        <v>280230</v>
      </c>
      <c r="B233" s="8">
        <v>480230</v>
      </c>
      <c r="C233" s="6" t="s">
        <v>3718</v>
      </c>
      <c r="D233" t="s">
        <v>8</v>
      </c>
      <c r="E233" s="6" t="s">
        <v>0</v>
      </c>
      <c r="F233">
        <v>32079906</v>
      </c>
      <c r="G233" s="1">
        <f>VLOOKUP(F233,关卡难度线!B:D,2,1)</f>
        <v>8</v>
      </c>
      <c r="H233" s="1">
        <f>VLOOKUP(F233,关卡难度线!B:D,3,1)</f>
        <v>92</v>
      </c>
      <c r="I233" s="1">
        <f t="shared" si="18"/>
        <v>2615209</v>
      </c>
      <c r="J233" s="1">
        <f t="shared" si="19"/>
        <v>1569125</v>
      </c>
      <c r="K233" s="1">
        <f t="shared" si="20"/>
        <v>1120804</v>
      </c>
      <c r="L233" s="5">
        <f t="shared" si="21"/>
        <v>137559992</v>
      </c>
      <c r="M233" s="5">
        <f t="shared" si="22"/>
        <v>82535976</v>
      </c>
      <c r="N233" s="5">
        <f t="shared" si="23"/>
        <v>58954288</v>
      </c>
      <c r="P233">
        <f t="shared" si="24"/>
        <v>0.16500000000000006</v>
      </c>
      <c r="Q233" s="6" t="s">
        <v>0</v>
      </c>
      <c r="R233">
        <v>27536400</v>
      </c>
      <c r="S233" t="s">
        <v>19</v>
      </c>
      <c r="T233">
        <v>2379000</v>
      </c>
      <c r="U233" t="s">
        <v>20</v>
      </c>
      <c r="V233">
        <v>500000</v>
      </c>
      <c r="W233" t="s">
        <v>21</v>
      </c>
      <c r="X233">
        <v>1950</v>
      </c>
      <c r="Y233" t="s">
        <v>22</v>
      </c>
      <c r="Z233">
        <v>1950</v>
      </c>
      <c r="AA233" t="s">
        <v>23</v>
      </c>
      <c r="AB233">
        <v>1950</v>
      </c>
      <c r="AC233">
        <f t="shared" si="25"/>
        <v>32079906</v>
      </c>
      <c r="AD233">
        <f t="shared" si="26"/>
        <v>2771535</v>
      </c>
      <c r="AE233" t="s">
        <v>24</v>
      </c>
      <c r="AF233" t="s">
        <v>25</v>
      </c>
      <c r="AG233" t="str">
        <f t="shared" si="28"/>
        <v>hp_32079906;atk_2771535;hit_500000;miss_1950;cirt_1950;cirtSub_1950</v>
      </c>
    </row>
    <row r="234" spans="1:33" ht="15">
      <c r="A234" s="7">
        <v>280231</v>
      </c>
      <c r="B234" s="8">
        <v>480231</v>
      </c>
      <c r="C234" s="6" t="s">
        <v>3719</v>
      </c>
      <c r="D234" t="s">
        <v>8</v>
      </c>
      <c r="E234" s="6" t="s">
        <v>0</v>
      </c>
      <c r="F234">
        <v>32567769</v>
      </c>
      <c r="G234" s="1">
        <f>VLOOKUP(F234,关卡难度线!B:D,2,1)</f>
        <v>8</v>
      </c>
      <c r="H234" s="1">
        <f>VLOOKUP(F234,关卡难度线!B:D,3,1)</f>
        <v>94</v>
      </c>
      <c r="I234" s="1">
        <f t="shared" si="18"/>
        <v>2598492</v>
      </c>
      <c r="J234" s="1">
        <f t="shared" si="19"/>
        <v>1559095</v>
      </c>
      <c r="K234" s="1">
        <f t="shared" si="20"/>
        <v>1113639</v>
      </c>
      <c r="L234" s="5">
        <f t="shared" si="21"/>
        <v>136680680</v>
      </c>
      <c r="M234" s="5">
        <f t="shared" si="22"/>
        <v>82008400</v>
      </c>
      <c r="N234" s="5">
        <f t="shared" si="23"/>
        <v>58577408</v>
      </c>
      <c r="P234">
        <f t="shared" ref="P234:P265" si="29">P233+$P$201</f>
        <v>0.17000000000000007</v>
      </c>
      <c r="Q234" s="6" t="s">
        <v>0</v>
      </c>
      <c r="R234">
        <v>27835700</v>
      </c>
      <c r="S234" t="s">
        <v>19</v>
      </c>
      <c r="T234">
        <v>2409000</v>
      </c>
      <c r="U234" t="s">
        <v>20</v>
      </c>
      <c r="V234">
        <v>500000</v>
      </c>
      <c r="W234" t="s">
        <v>21</v>
      </c>
      <c r="X234">
        <v>1950</v>
      </c>
      <c r="Y234" t="s">
        <v>22</v>
      </c>
      <c r="Z234">
        <v>1950</v>
      </c>
      <c r="AA234" t="s">
        <v>23</v>
      </c>
      <c r="AB234">
        <v>1950</v>
      </c>
      <c r="AC234">
        <f t="shared" si="25"/>
        <v>32567769</v>
      </c>
      <c r="AD234">
        <f t="shared" si="26"/>
        <v>2818530</v>
      </c>
      <c r="AE234" t="s">
        <v>24</v>
      </c>
      <c r="AF234" t="s">
        <v>25</v>
      </c>
      <c r="AG234" t="str">
        <f t="shared" si="28"/>
        <v>hp_32567769;atk_2818530;hit_500000;miss_1950;cirt_1950;cirtSub_1950</v>
      </c>
    </row>
    <row r="235" spans="1:33" ht="15">
      <c r="A235" s="7">
        <v>280232</v>
      </c>
      <c r="B235" s="8">
        <v>480232</v>
      </c>
      <c r="C235" s="6" t="s">
        <v>3720</v>
      </c>
      <c r="D235" t="s">
        <v>8</v>
      </c>
      <c r="E235" s="6" t="s">
        <v>0</v>
      </c>
      <c r="F235">
        <v>33058625</v>
      </c>
      <c r="G235" s="1">
        <f>VLOOKUP(F235,关卡难度线!B:D,2,1)</f>
        <v>8</v>
      </c>
      <c r="H235" s="1">
        <f>VLOOKUP(F235,关卡难度线!B:D,3,1)</f>
        <v>94</v>
      </c>
      <c r="I235" s="1">
        <f t="shared" si="18"/>
        <v>2637656</v>
      </c>
      <c r="J235" s="1">
        <f t="shared" si="19"/>
        <v>1582593</v>
      </c>
      <c r="K235" s="1">
        <f t="shared" si="20"/>
        <v>1130424</v>
      </c>
      <c r="L235" s="5">
        <f t="shared" si="21"/>
        <v>138740704</v>
      </c>
      <c r="M235" s="5">
        <f t="shared" si="22"/>
        <v>83244392</v>
      </c>
      <c r="N235" s="5">
        <f t="shared" si="23"/>
        <v>59460304</v>
      </c>
      <c r="P235">
        <f t="shared" si="29"/>
        <v>0.17500000000000007</v>
      </c>
      <c r="Q235" s="6" t="s">
        <v>0</v>
      </c>
      <c r="R235">
        <v>28135000</v>
      </c>
      <c r="S235" t="s">
        <v>19</v>
      </c>
      <c r="T235">
        <v>2439000</v>
      </c>
      <c r="U235" t="s">
        <v>20</v>
      </c>
      <c r="V235">
        <v>500000</v>
      </c>
      <c r="W235" t="s">
        <v>21</v>
      </c>
      <c r="X235">
        <v>1950</v>
      </c>
      <c r="Y235" t="s">
        <v>22</v>
      </c>
      <c r="Z235">
        <v>1950</v>
      </c>
      <c r="AA235" t="s">
        <v>23</v>
      </c>
      <c r="AB235">
        <v>1950</v>
      </c>
      <c r="AC235">
        <f t="shared" si="25"/>
        <v>33058625</v>
      </c>
      <c r="AD235">
        <f t="shared" si="26"/>
        <v>2865825</v>
      </c>
      <c r="AE235" t="s">
        <v>24</v>
      </c>
      <c r="AF235" t="s">
        <v>25</v>
      </c>
      <c r="AG235" t="str">
        <f t="shared" si="28"/>
        <v>hp_33058625;atk_2865825;hit_500000;miss_1950;cirt_1950;cirtSub_1950</v>
      </c>
    </row>
    <row r="236" spans="1:33" ht="15">
      <c r="A236" s="7">
        <v>280233</v>
      </c>
      <c r="B236" s="8">
        <v>480233</v>
      </c>
      <c r="C236" s="6" t="s">
        <v>3721</v>
      </c>
      <c r="D236" t="s">
        <v>8</v>
      </c>
      <c r="E236" s="6" t="s">
        <v>0</v>
      </c>
      <c r="F236">
        <v>33552592</v>
      </c>
      <c r="G236" s="1">
        <f>VLOOKUP(F236,关卡难度线!B:D,2,1)</f>
        <v>8</v>
      </c>
      <c r="H236" s="1">
        <f>VLOOKUP(F236,关卡难度线!B:D,3,1)</f>
        <v>94</v>
      </c>
      <c r="I236" s="1">
        <f t="shared" si="18"/>
        <v>2677068</v>
      </c>
      <c r="J236" s="1">
        <f t="shared" si="19"/>
        <v>1606241</v>
      </c>
      <c r="K236" s="1">
        <f t="shared" si="20"/>
        <v>1147315</v>
      </c>
      <c r="L236" s="5">
        <f t="shared" si="21"/>
        <v>140813776</v>
      </c>
      <c r="M236" s="5">
        <f t="shared" si="22"/>
        <v>84488280</v>
      </c>
      <c r="N236" s="5">
        <f t="shared" si="23"/>
        <v>60348768</v>
      </c>
      <c r="P236">
        <f t="shared" si="29"/>
        <v>0.18000000000000008</v>
      </c>
      <c r="Q236" s="6" t="s">
        <v>0</v>
      </c>
      <c r="R236">
        <v>28434400</v>
      </c>
      <c r="S236" t="s">
        <v>19</v>
      </c>
      <c r="T236">
        <v>2469000</v>
      </c>
      <c r="U236" t="s">
        <v>20</v>
      </c>
      <c r="V236">
        <v>500000</v>
      </c>
      <c r="W236" t="s">
        <v>21</v>
      </c>
      <c r="X236">
        <v>1950</v>
      </c>
      <c r="Y236" t="s">
        <v>22</v>
      </c>
      <c r="Z236">
        <v>1950</v>
      </c>
      <c r="AA236" t="s">
        <v>23</v>
      </c>
      <c r="AB236">
        <v>1950</v>
      </c>
      <c r="AC236">
        <f t="shared" si="25"/>
        <v>33552592</v>
      </c>
      <c r="AD236">
        <f t="shared" si="26"/>
        <v>2913420</v>
      </c>
      <c r="AE236" t="s">
        <v>24</v>
      </c>
      <c r="AF236" t="s">
        <v>25</v>
      </c>
      <c r="AG236" t="str">
        <f t="shared" si="28"/>
        <v>hp_33552592;atk_2913420;hit_500000;miss_1950;cirt_1950;cirtSub_1950</v>
      </c>
    </row>
    <row r="237" spans="1:33" ht="15">
      <c r="A237" s="7">
        <v>280234</v>
      </c>
      <c r="B237" s="8">
        <v>480234</v>
      </c>
      <c r="C237" s="6" t="s">
        <v>3722</v>
      </c>
      <c r="D237" t="s">
        <v>8</v>
      </c>
      <c r="E237" s="6" t="s">
        <v>0</v>
      </c>
      <c r="F237">
        <v>34024431</v>
      </c>
      <c r="G237" s="1">
        <f>VLOOKUP(F237,关卡难度线!B:D,2,1)</f>
        <v>8</v>
      </c>
      <c r="H237" s="1">
        <f>VLOOKUP(F237,关卡难度线!B:D,3,1)</f>
        <v>94</v>
      </c>
      <c r="I237" s="1">
        <f t="shared" si="18"/>
        <v>2714715</v>
      </c>
      <c r="J237" s="1">
        <f t="shared" si="19"/>
        <v>1628829</v>
      </c>
      <c r="K237" s="1">
        <f t="shared" si="20"/>
        <v>1163449</v>
      </c>
      <c r="L237" s="5">
        <f t="shared" si="21"/>
        <v>142794008</v>
      </c>
      <c r="M237" s="5">
        <f t="shared" si="22"/>
        <v>85676408</v>
      </c>
      <c r="N237" s="5">
        <f t="shared" si="23"/>
        <v>61197416</v>
      </c>
      <c r="P237">
        <f t="shared" si="29"/>
        <v>0.18500000000000008</v>
      </c>
      <c r="Q237" s="6" t="s">
        <v>0</v>
      </c>
      <c r="R237">
        <v>28712600</v>
      </c>
      <c r="S237" t="s">
        <v>19</v>
      </c>
      <c r="T237">
        <v>2499000</v>
      </c>
      <c r="U237" t="s">
        <v>20</v>
      </c>
      <c r="V237">
        <v>500000</v>
      </c>
      <c r="W237" t="s">
        <v>21</v>
      </c>
      <c r="X237">
        <v>2000</v>
      </c>
      <c r="Y237" t="s">
        <v>22</v>
      </c>
      <c r="Z237">
        <v>2000</v>
      </c>
      <c r="AA237" t="s">
        <v>23</v>
      </c>
      <c r="AB237">
        <v>2000</v>
      </c>
      <c r="AC237">
        <f t="shared" si="25"/>
        <v>34024431</v>
      </c>
      <c r="AD237">
        <f t="shared" si="26"/>
        <v>2961315</v>
      </c>
      <c r="AE237" t="s">
        <v>24</v>
      </c>
      <c r="AF237" t="s">
        <v>25</v>
      </c>
      <c r="AG237" t="str">
        <f t="shared" si="28"/>
        <v>hp_34024431;atk_2961315;hit_500000;miss_2000;cirt_2000;cirtSub_2000</v>
      </c>
    </row>
    <row r="238" spans="1:33" ht="15">
      <c r="A238" s="7">
        <v>280235</v>
      </c>
      <c r="B238" s="8">
        <v>480235</v>
      </c>
      <c r="C238" s="6" t="s">
        <v>3723</v>
      </c>
      <c r="D238" t="s">
        <v>8</v>
      </c>
      <c r="E238" s="6" t="s">
        <v>0</v>
      </c>
      <c r="F238">
        <v>34523923</v>
      </c>
      <c r="G238" s="1">
        <f>VLOOKUP(F238,关卡难度线!B:D,2,1)</f>
        <v>8</v>
      </c>
      <c r="H238" s="1">
        <f>VLOOKUP(F238,关卡难度线!B:D,3,1)</f>
        <v>94</v>
      </c>
      <c r="I238" s="1">
        <f t="shared" si="18"/>
        <v>2754568</v>
      </c>
      <c r="J238" s="1">
        <f t="shared" si="19"/>
        <v>1652740</v>
      </c>
      <c r="K238" s="1">
        <f t="shared" si="20"/>
        <v>1180529</v>
      </c>
      <c r="L238" s="5">
        <f t="shared" si="21"/>
        <v>144890280</v>
      </c>
      <c r="M238" s="5">
        <f t="shared" si="22"/>
        <v>86934128</v>
      </c>
      <c r="N238" s="5">
        <f t="shared" si="23"/>
        <v>62095824</v>
      </c>
      <c r="P238">
        <f t="shared" si="29"/>
        <v>0.19000000000000009</v>
      </c>
      <c r="Q238" s="6" t="s">
        <v>0</v>
      </c>
      <c r="R238">
        <v>29011700</v>
      </c>
      <c r="S238" t="s">
        <v>19</v>
      </c>
      <c r="T238">
        <v>2529000</v>
      </c>
      <c r="U238" t="s">
        <v>20</v>
      </c>
      <c r="V238">
        <v>500000</v>
      </c>
      <c r="W238" t="s">
        <v>21</v>
      </c>
      <c r="X238">
        <v>2000</v>
      </c>
      <c r="Y238" t="s">
        <v>22</v>
      </c>
      <c r="Z238">
        <v>2000</v>
      </c>
      <c r="AA238" t="s">
        <v>23</v>
      </c>
      <c r="AB238">
        <v>2000</v>
      </c>
      <c r="AC238">
        <f t="shared" si="25"/>
        <v>34523923</v>
      </c>
      <c r="AD238">
        <f t="shared" si="26"/>
        <v>3009510</v>
      </c>
      <c r="AE238" t="s">
        <v>24</v>
      </c>
      <c r="AF238" t="s">
        <v>25</v>
      </c>
      <c r="AG238" t="str">
        <f t="shared" si="28"/>
        <v>hp_34523923;atk_3009510;hit_500000;miss_2000;cirt_2000;cirtSub_2000</v>
      </c>
    </row>
    <row r="239" spans="1:33" ht="15">
      <c r="A239" s="7">
        <v>280236</v>
      </c>
      <c r="B239" s="8">
        <v>480236</v>
      </c>
      <c r="C239" s="6" t="s">
        <v>3724</v>
      </c>
      <c r="D239" t="s">
        <v>8</v>
      </c>
      <c r="E239" s="6" t="s">
        <v>0</v>
      </c>
      <c r="F239">
        <v>35026286</v>
      </c>
      <c r="G239" s="1">
        <f>VLOOKUP(F239,关卡难度线!B:D,2,1)</f>
        <v>8</v>
      </c>
      <c r="H239" s="1">
        <f>VLOOKUP(F239,关卡难度线!B:D,3,1)</f>
        <v>94</v>
      </c>
      <c r="I239" s="1">
        <f t="shared" si="18"/>
        <v>2794650</v>
      </c>
      <c r="J239" s="1">
        <f t="shared" si="19"/>
        <v>1676790</v>
      </c>
      <c r="K239" s="1">
        <f t="shared" si="20"/>
        <v>1197707</v>
      </c>
      <c r="L239" s="5">
        <f t="shared" si="21"/>
        <v>146998592</v>
      </c>
      <c r="M239" s="5">
        <f t="shared" si="22"/>
        <v>88199152</v>
      </c>
      <c r="N239" s="5">
        <f t="shared" si="23"/>
        <v>62999392</v>
      </c>
      <c r="P239">
        <f t="shared" si="29"/>
        <v>0.19500000000000009</v>
      </c>
      <c r="Q239" s="6" t="s">
        <v>0</v>
      </c>
      <c r="R239">
        <v>29310700</v>
      </c>
      <c r="S239" t="s">
        <v>19</v>
      </c>
      <c r="T239">
        <v>2565000</v>
      </c>
      <c r="U239" t="s">
        <v>20</v>
      </c>
      <c r="V239">
        <v>500000</v>
      </c>
      <c r="W239" t="s">
        <v>21</v>
      </c>
      <c r="X239">
        <v>2000</v>
      </c>
      <c r="Y239" t="s">
        <v>22</v>
      </c>
      <c r="Z239">
        <v>2000</v>
      </c>
      <c r="AA239" t="s">
        <v>23</v>
      </c>
      <c r="AB239">
        <v>2000</v>
      </c>
      <c r="AC239">
        <f t="shared" si="25"/>
        <v>35026286</v>
      </c>
      <c r="AD239">
        <f t="shared" si="26"/>
        <v>3065175</v>
      </c>
      <c r="AE239" t="s">
        <v>24</v>
      </c>
      <c r="AF239" t="s">
        <v>25</v>
      </c>
      <c r="AG239" t="str">
        <f t="shared" si="28"/>
        <v>hp_35026286;atk_3065175;hit_500000;miss_2000;cirt_2000;cirtSub_2000</v>
      </c>
    </row>
    <row r="240" spans="1:33" ht="15">
      <c r="A240" s="7">
        <v>280237</v>
      </c>
      <c r="B240" s="8">
        <v>480237</v>
      </c>
      <c r="C240" s="6" t="s">
        <v>3725</v>
      </c>
      <c r="D240" t="s">
        <v>8</v>
      </c>
      <c r="E240" s="6" t="s">
        <v>0</v>
      </c>
      <c r="F240">
        <v>35531760</v>
      </c>
      <c r="G240" s="1">
        <f>VLOOKUP(F240,关卡难度线!B:D,2,1)</f>
        <v>8</v>
      </c>
      <c r="H240" s="1">
        <f>VLOOKUP(F240,关卡难度线!B:D,3,1)</f>
        <v>94</v>
      </c>
      <c r="I240" s="1">
        <f t="shared" si="18"/>
        <v>2834980</v>
      </c>
      <c r="J240" s="1">
        <f t="shared" si="19"/>
        <v>1700988</v>
      </c>
      <c r="K240" s="1">
        <f t="shared" si="20"/>
        <v>1214991</v>
      </c>
      <c r="L240" s="5">
        <f t="shared" si="21"/>
        <v>149119952</v>
      </c>
      <c r="M240" s="5">
        <f t="shared" si="22"/>
        <v>89471968</v>
      </c>
      <c r="N240" s="5">
        <f t="shared" si="23"/>
        <v>63908528</v>
      </c>
      <c r="P240">
        <f t="shared" si="29"/>
        <v>0.20000000000000009</v>
      </c>
      <c r="Q240" s="6" t="s">
        <v>0</v>
      </c>
      <c r="R240">
        <v>29609800</v>
      </c>
      <c r="S240" t="s">
        <v>19</v>
      </c>
      <c r="T240">
        <v>2601000</v>
      </c>
      <c r="U240" t="s">
        <v>20</v>
      </c>
      <c r="V240">
        <v>500000</v>
      </c>
      <c r="W240" t="s">
        <v>21</v>
      </c>
      <c r="X240">
        <v>2000</v>
      </c>
      <c r="Y240" t="s">
        <v>22</v>
      </c>
      <c r="Z240">
        <v>2000</v>
      </c>
      <c r="AA240" t="s">
        <v>23</v>
      </c>
      <c r="AB240">
        <v>2000</v>
      </c>
      <c r="AC240">
        <f t="shared" si="25"/>
        <v>35531760</v>
      </c>
      <c r="AD240">
        <f t="shared" si="26"/>
        <v>3121200</v>
      </c>
      <c r="AE240" t="s">
        <v>24</v>
      </c>
      <c r="AF240" t="s">
        <v>25</v>
      </c>
      <c r="AG240" t="str">
        <f t="shared" si="28"/>
        <v>hp_35531760;atk_3121200;hit_500000;miss_2000;cirt_2000;cirtSub_2000</v>
      </c>
    </row>
    <row r="241" spans="1:33" ht="15">
      <c r="A241" s="7">
        <v>280238</v>
      </c>
      <c r="B241" s="8">
        <v>480238</v>
      </c>
      <c r="C241" s="6" t="s">
        <v>3726</v>
      </c>
      <c r="D241" t="s">
        <v>8</v>
      </c>
      <c r="E241" s="6" t="s">
        <v>0</v>
      </c>
      <c r="F241">
        <v>36040224</v>
      </c>
      <c r="G241" s="1">
        <f>VLOOKUP(F241,关卡难度线!B:D,2,1)</f>
        <v>8</v>
      </c>
      <c r="H241" s="1">
        <f>VLOOKUP(F241,关卡难度线!B:D,3,1)</f>
        <v>94</v>
      </c>
      <c r="I241" s="1">
        <f t="shared" si="18"/>
        <v>2875549</v>
      </c>
      <c r="J241" s="1">
        <f t="shared" si="19"/>
        <v>1725329</v>
      </c>
      <c r="K241" s="1">
        <f t="shared" si="20"/>
        <v>1232378</v>
      </c>
      <c r="L241" s="5">
        <f t="shared" si="21"/>
        <v>151253880</v>
      </c>
      <c r="M241" s="5">
        <f t="shared" si="22"/>
        <v>90752304</v>
      </c>
      <c r="N241" s="5">
        <f t="shared" si="23"/>
        <v>64823080</v>
      </c>
      <c r="P241">
        <f t="shared" si="29"/>
        <v>0.2050000000000001</v>
      </c>
      <c r="Q241" s="6" t="s">
        <v>0</v>
      </c>
      <c r="R241">
        <v>29908900</v>
      </c>
      <c r="S241" t="s">
        <v>19</v>
      </c>
      <c r="T241">
        <v>2637000</v>
      </c>
      <c r="U241" t="s">
        <v>20</v>
      </c>
      <c r="V241">
        <v>500000</v>
      </c>
      <c r="W241" t="s">
        <v>21</v>
      </c>
      <c r="X241">
        <v>2000</v>
      </c>
      <c r="Y241" t="s">
        <v>22</v>
      </c>
      <c r="Z241">
        <v>2000</v>
      </c>
      <c r="AA241" t="s">
        <v>23</v>
      </c>
      <c r="AB241">
        <v>2000</v>
      </c>
      <c r="AC241">
        <f t="shared" si="25"/>
        <v>36040224</v>
      </c>
      <c r="AD241">
        <f t="shared" si="26"/>
        <v>3177585</v>
      </c>
      <c r="AE241" t="s">
        <v>24</v>
      </c>
      <c r="AF241" t="s">
        <v>25</v>
      </c>
      <c r="AG241" t="str">
        <f t="shared" si="28"/>
        <v>hp_36040224;atk_3177585;hit_500000;miss_2000;cirt_2000;cirtSub_2000</v>
      </c>
    </row>
    <row r="242" spans="1:33" ht="15">
      <c r="A242" s="7">
        <v>280239</v>
      </c>
      <c r="B242" s="8">
        <v>480239</v>
      </c>
      <c r="C242" s="6" t="s">
        <v>3727</v>
      </c>
      <c r="D242" t="s">
        <v>8</v>
      </c>
      <c r="E242" s="6" t="s">
        <v>0</v>
      </c>
      <c r="F242">
        <v>36551680</v>
      </c>
      <c r="G242" s="1">
        <f>VLOOKUP(F242,关卡难度线!B:D,2,1)</f>
        <v>8</v>
      </c>
      <c r="H242" s="1">
        <f>VLOOKUP(F242,关卡难度线!B:D,3,1)</f>
        <v>94</v>
      </c>
      <c r="I242" s="1">
        <f t="shared" si="18"/>
        <v>2916357</v>
      </c>
      <c r="J242" s="1">
        <f t="shared" si="19"/>
        <v>1749814</v>
      </c>
      <c r="K242" s="1">
        <f t="shared" si="20"/>
        <v>1249867</v>
      </c>
      <c r="L242" s="5">
        <f t="shared" si="21"/>
        <v>153400376</v>
      </c>
      <c r="M242" s="5">
        <f t="shared" si="22"/>
        <v>92040216</v>
      </c>
      <c r="N242" s="5">
        <f t="shared" si="23"/>
        <v>65743008</v>
      </c>
      <c r="P242">
        <f t="shared" si="29"/>
        <v>0.2100000000000001</v>
      </c>
      <c r="Q242" s="6" t="s">
        <v>0</v>
      </c>
      <c r="R242">
        <v>30208000</v>
      </c>
      <c r="S242" t="s">
        <v>19</v>
      </c>
      <c r="T242">
        <v>2673000</v>
      </c>
      <c r="U242" t="s">
        <v>20</v>
      </c>
      <c r="V242">
        <v>500000</v>
      </c>
      <c r="W242" t="s">
        <v>21</v>
      </c>
      <c r="X242">
        <v>2000</v>
      </c>
      <c r="Y242" t="s">
        <v>22</v>
      </c>
      <c r="Z242">
        <v>2000</v>
      </c>
      <c r="AA242" t="s">
        <v>23</v>
      </c>
      <c r="AB242">
        <v>2000</v>
      </c>
      <c r="AC242">
        <f t="shared" si="25"/>
        <v>36551680</v>
      </c>
      <c r="AD242">
        <f t="shared" si="26"/>
        <v>3234330</v>
      </c>
      <c r="AE242" t="s">
        <v>24</v>
      </c>
      <c r="AF242" t="s">
        <v>25</v>
      </c>
      <c r="AG242" t="str">
        <f t="shared" si="28"/>
        <v>hp_36551680;atk_3234330;hit_500000;miss_2000;cirt_2000;cirtSub_2000</v>
      </c>
    </row>
    <row r="243" spans="1:33" ht="15">
      <c r="A243" s="7">
        <v>280240</v>
      </c>
      <c r="B243" s="8">
        <v>480240</v>
      </c>
      <c r="C243" s="6" t="s">
        <v>3728</v>
      </c>
      <c r="D243" t="s">
        <v>8</v>
      </c>
      <c r="E243" s="6" t="s">
        <v>0</v>
      </c>
      <c r="F243">
        <v>37038910</v>
      </c>
      <c r="G243" s="1">
        <f>VLOOKUP(F243,关卡难度线!B:D,2,1)</f>
        <v>8</v>
      </c>
      <c r="H243" s="1">
        <f>VLOOKUP(F243,关卡难度线!B:D,3,1)</f>
        <v>94</v>
      </c>
      <c r="I243" s="1">
        <f t="shared" si="18"/>
        <v>2955232</v>
      </c>
      <c r="J243" s="1">
        <f t="shared" si="19"/>
        <v>1773139</v>
      </c>
      <c r="K243" s="1">
        <f t="shared" si="20"/>
        <v>1266528</v>
      </c>
      <c r="L243" s="5">
        <f t="shared" si="21"/>
        <v>155445200</v>
      </c>
      <c r="M243" s="5">
        <f t="shared" si="22"/>
        <v>93267112</v>
      </c>
      <c r="N243" s="5">
        <f t="shared" si="23"/>
        <v>66619376</v>
      </c>
      <c r="P243">
        <f t="shared" si="29"/>
        <v>0.21500000000000011</v>
      </c>
      <c r="Q243" s="6" t="s">
        <v>0</v>
      </c>
      <c r="R243">
        <v>30484700</v>
      </c>
      <c r="S243" t="s">
        <v>19</v>
      </c>
      <c r="T243">
        <v>2709000</v>
      </c>
      <c r="U243" t="s">
        <v>20</v>
      </c>
      <c r="V243">
        <v>500000</v>
      </c>
      <c r="W243" t="s">
        <v>21</v>
      </c>
      <c r="X243">
        <v>2050</v>
      </c>
      <c r="Y243" t="s">
        <v>22</v>
      </c>
      <c r="Z243">
        <v>2050</v>
      </c>
      <c r="AA243" t="s">
        <v>23</v>
      </c>
      <c r="AB243">
        <v>2050</v>
      </c>
      <c r="AC243">
        <f t="shared" si="25"/>
        <v>37038910</v>
      </c>
      <c r="AD243">
        <f t="shared" si="26"/>
        <v>3291435</v>
      </c>
      <c r="AE243" t="s">
        <v>24</v>
      </c>
      <c r="AF243" t="s">
        <v>25</v>
      </c>
      <c r="AG243" t="str">
        <f t="shared" si="28"/>
        <v>hp_37038910;atk_3291435;hit_500000;miss_2050;cirt_2050;cirtSub_2050</v>
      </c>
    </row>
    <row r="244" spans="1:33" ht="15">
      <c r="A244" s="7">
        <v>280241</v>
      </c>
      <c r="B244" s="8">
        <v>480241</v>
      </c>
      <c r="C244" s="6" t="s">
        <v>3729</v>
      </c>
      <c r="D244" t="s">
        <v>8</v>
      </c>
      <c r="E244" s="6" t="s">
        <v>0</v>
      </c>
      <c r="F244">
        <v>37555870</v>
      </c>
      <c r="G244" s="1">
        <f>VLOOKUP(F244,关卡难度线!B:D,2,1)</f>
        <v>8</v>
      </c>
      <c r="H244" s="1">
        <f>VLOOKUP(F244,关卡难度线!B:D,3,1)</f>
        <v>96</v>
      </c>
      <c r="I244" s="1">
        <f t="shared" si="18"/>
        <v>2934052</v>
      </c>
      <c r="J244" s="1">
        <f t="shared" si="19"/>
        <v>1760431</v>
      </c>
      <c r="K244" s="1">
        <f t="shared" si="20"/>
        <v>1257451</v>
      </c>
      <c r="L244" s="5">
        <f t="shared" si="21"/>
        <v>154331136</v>
      </c>
      <c r="M244" s="5">
        <f t="shared" si="22"/>
        <v>92598672</v>
      </c>
      <c r="N244" s="5">
        <f t="shared" si="23"/>
        <v>66141920</v>
      </c>
      <c r="P244">
        <f t="shared" si="29"/>
        <v>0.22000000000000011</v>
      </c>
      <c r="Q244" s="6" t="s">
        <v>0</v>
      </c>
      <c r="R244">
        <v>30783500</v>
      </c>
      <c r="S244" t="s">
        <v>19</v>
      </c>
      <c r="T244">
        <v>2745000</v>
      </c>
      <c r="U244" t="s">
        <v>20</v>
      </c>
      <c r="V244">
        <v>500000</v>
      </c>
      <c r="W244" t="s">
        <v>21</v>
      </c>
      <c r="X244">
        <v>2050</v>
      </c>
      <c r="Y244" t="s">
        <v>22</v>
      </c>
      <c r="Z244">
        <v>2050</v>
      </c>
      <c r="AA244" t="s">
        <v>23</v>
      </c>
      <c r="AB244">
        <v>2050</v>
      </c>
      <c r="AC244">
        <f t="shared" si="25"/>
        <v>37555870</v>
      </c>
      <c r="AD244">
        <f t="shared" si="26"/>
        <v>3348900</v>
      </c>
      <c r="AE244" t="s">
        <v>24</v>
      </c>
      <c r="AF244" t="s">
        <v>25</v>
      </c>
      <c r="AG244" t="str">
        <f t="shared" si="28"/>
        <v>hp_37555870;atk_3348900;hit_500000;miss_2050;cirt_2050;cirtSub_2050</v>
      </c>
    </row>
    <row r="245" spans="1:33" ht="15">
      <c r="A245" s="7">
        <v>280242</v>
      </c>
      <c r="B245" s="8">
        <v>480242</v>
      </c>
      <c r="C245" s="6" t="s">
        <v>3730</v>
      </c>
      <c r="D245" t="s">
        <v>8</v>
      </c>
      <c r="E245" s="6" t="s">
        <v>0</v>
      </c>
      <c r="F245">
        <v>38075940</v>
      </c>
      <c r="G245" s="1">
        <f>VLOOKUP(F245,关卡难度线!B:D,2,1)</f>
        <v>8</v>
      </c>
      <c r="H245" s="1">
        <f>VLOOKUP(F245,关卡难度线!B:D,3,1)</f>
        <v>96</v>
      </c>
      <c r="I245" s="1">
        <f t="shared" si="18"/>
        <v>2974682</v>
      </c>
      <c r="J245" s="1">
        <f t="shared" si="19"/>
        <v>1784809</v>
      </c>
      <c r="K245" s="1">
        <f t="shared" si="20"/>
        <v>1274864</v>
      </c>
      <c r="L245" s="5">
        <f t="shared" si="21"/>
        <v>156468272</v>
      </c>
      <c r="M245" s="5">
        <f t="shared" si="22"/>
        <v>93880952</v>
      </c>
      <c r="N245" s="5">
        <f t="shared" si="23"/>
        <v>67057848</v>
      </c>
      <c r="P245">
        <f t="shared" si="29"/>
        <v>0.22500000000000012</v>
      </c>
      <c r="Q245" s="6" t="s">
        <v>0</v>
      </c>
      <c r="R245">
        <v>31082400</v>
      </c>
      <c r="S245" t="s">
        <v>19</v>
      </c>
      <c r="T245">
        <v>2781000</v>
      </c>
      <c r="U245" t="s">
        <v>20</v>
      </c>
      <c r="V245">
        <v>500000</v>
      </c>
      <c r="W245" t="s">
        <v>21</v>
      </c>
      <c r="X245">
        <v>2050</v>
      </c>
      <c r="Y245" t="s">
        <v>22</v>
      </c>
      <c r="Z245">
        <v>2050</v>
      </c>
      <c r="AA245" t="s">
        <v>23</v>
      </c>
      <c r="AB245">
        <v>2050</v>
      </c>
      <c r="AC245">
        <f t="shared" si="25"/>
        <v>38075940</v>
      </c>
      <c r="AD245">
        <f t="shared" si="26"/>
        <v>3406725</v>
      </c>
      <c r="AE245" t="s">
        <v>24</v>
      </c>
      <c r="AF245" t="s">
        <v>25</v>
      </c>
      <c r="AG245" t="str">
        <f t="shared" si="28"/>
        <v>hp_38075940;atk_3406725;hit_500000;miss_2050;cirt_2050;cirtSub_2050</v>
      </c>
    </row>
    <row r="246" spans="1:33" ht="15">
      <c r="A246" s="7">
        <v>280243</v>
      </c>
      <c r="B246" s="8">
        <v>480243</v>
      </c>
      <c r="C246" s="6" t="s">
        <v>3731</v>
      </c>
      <c r="D246" t="s">
        <v>8</v>
      </c>
      <c r="E246" s="6" t="s">
        <v>0</v>
      </c>
      <c r="F246">
        <v>38598999</v>
      </c>
      <c r="G246" s="1">
        <f>VLOOKUP(F246,关卡难度线!B:D,2,1)</f>
        <v>8</v>
      </c>
      <c r="H246" s="1">
        <f>VLOOKUP(F246,关卡难度线!B:D,3,1)</f>
        <v>96</v>
      </c>
      <c r="I246" s="1">
        <f t="shared" si="18"/>
        <v>3015546</v>
      </c>
      <c r="J246" s="1">
        <f t="shared" si="19"/>
        <v>1809328</v>
      </c>
      <c r="K246" s="1">
        <f t="shared" si="20"/>
        <v>1292377</v>
      </c>
      <c r="L246" s="5">
        <f t="shared" si="21"/>
        <v>158617720</v>
      </c>
      <c r="M246" s="5">
        <f t="shared" si="22"/>
        <v>95170656</v>
      </c>
      <c r="N246" s="5">
        <f t="shared" si="23"/>
        <v>67979032</v>
      </c>
      <c r="P246">
        <f t="shared" si="29"/>
        <v>0.23000000000000012</v>
      </c>
      <c r="Q246" s="6" t="s">
        <v>0</v>
      </c>
      <c r="R246">
        <v>31381300</v>
      </c>
      <c r="S246" t="s">
        <v>19</v>
      </c>
      <c r="T246">
        <v>2817000</v>
      </c>
      <c r="U246" t="s">
        <v>20</v>
      </c>
      <c r="V246">
        <v>500000</v>
      </c>
      <c r="W246" t="s">
        <v>21</v>
      </c>
      <c r="X246">
        <v>2050</v>
      </c>
      <c r="Y246" t="s">
        <v>22</v>
      </c>
      <c r="Z246">
        <v>2050</v>
      </c>
      <c r="AA246" t="s">
        <v>23</v>
      </c>
      <c r="AB246">
        <v>2050</v>
      </c>
      <c r="AC246">
        <f t="shared" si="25"/>
        <v>38598999</v>
      </c>
      <c r="AD246">
        <f t="shared" si="26"/>
        <v>3464910</v>
      </c>
      <c r="AE246" t="s">
        <v>24</v>
      </c>
      <c r="AF246" t="s">
        <v>25</v>
      </c>
      <c r="AG246" t="str">
        <f t="shared" si="28"/>
        <v>hp_38598999;atk_3464910;hit_500000;miss_2050;cirt_2050;cirtSub_2050</v>
      </c>
    </row>
    <row r="247" spans="1:33" ht="15">
      <c r="A247" s="7">
        <v>280244</v>
      </c>
      <c r="B247" s="8">
        <v>480244</v>
      </c>
      <c r="C247" s="6" t="s">
        <v>3732</v>
      </c>
      <c r="D247" t="s">
        <v>8</v>
      </c>
      <c r="E247" s="6" t="s">
        <v>0</v>
      </c>
      <c r="F247">
        <v>39125047</v>
      </c>
      <c r="G247" s="1">
        <f>VLOOKUP(F247,关卡难度线!B:D,2,1)</f>
        <v>8</v>
      </c>
      <c r="H247" s="1">
        <f>VLOOKUP(F247,关卡难度线!B:D,3,1)</f>
        <v>96</v>
      </c>
      <c r="I247" s="1">
        <f t="shared" si="18"/>
        <v>3056644</v>
      </c>
      <c r="J247" s="1">
        <f t="shared" si="19"/>
        <v>1833986</v>
      </c>
      <c r="K247" s="1">
        <f t="shared" si="20"/>
        <v>1309990</v>
      </c>
      <c r="L247" s="5">
        <f t="shared" si="21"/>
        <v>160779472</v>
      </c>
      <c r="M247" s="5">
        <f t="shared" si="22"/>
        <v>96467664</v>
      </c>
      <c r="N247" s="5">
        <f t="shared" si="23"/>
        <v>68905472</v>
      </c>
      <c r="P247">
        <f t="shared" si="29"/>
        <v>0.23500000000000013</v>
      </c>
      <c r="Q247" s="6" t="s">
        <v>0</v>
      </c>
      <c r="R247">
        <v>31680200</v>
      </c>
      <c r="S247" t="s">
        <v>19</v>
      </c>
      <c r="T247">
        <v>2853000</v>
      </c>
      <c r="U247" t="s">
        <v>20</v>
      </c>
      <c r="V247">
        <v>500000</v>
      </c>
      <c r="W247" t="s">
        <v>21</v>
      </c>
      <c r="X247">
        <v>2050</v>
      </c>
      <c r="Y247" t="s">
        <v>22</v>
      </c>
      <c r="Z247">
        <v>2050</v>
      </c>
      <c r="AA247" t="s">
        <v>23</v>
      </c>
      <c r="AB247">
        <v>2050</v>
      </c>
      <c r="AC247">
        <f t="shared" si="25"/>
        <v>39125047</v>
      </c>
      <c r="AD247">
        <f t="shared" si="26"/>
        <v>3523455</v>
      </c>
      <c r="AE247" t="s">
        <v>24</v>
      </c>
      <c r="AF247" t="s">
        <v>25</v>
      </c>
      <c r="AG247" t="str">
        <f t="shared" si="28"/>
        <v>hp_39125047;atk_3523455;hit_500000;miss_2050;cirt_2050;cirtSub_2050</v>
      </c>
    </row>
    <row r="248" spans="1:33" ht="15">
      <c r="A248" s="7">
        <v>280245</v>
      </c>
      <c r="B248" s="8">
        <v>480245</v>
      </c>
      <c r="C248" s="6" t="s">
        <v>3733</v>
      </c>
      <c r="D248" t="s">
        <v>8</v>
      </c>
      <c r="E248" s="6" t="s">
        <v>0</v>
      </c>
      <c r="F248">
        <v>39653960</v>
      </c>
      <c r="G248" s="1">
        <f>VLOOKUP(F248,关卡难度线!B:D,2,1)</f>
        <v>8</v>
      </c>
      <c r="H248" s="1">
        <f>VLOOKUP(F248,关卡难度线!B:D,3,1)</f>
        <v>96</v>
      </c>
      <c r="I248" s="1">
        <f t="shared" si="18"/>
        <v>3097965</v>
      </c>
      <c r="J248" s="1">
        <f t="shared" si="19"/>
        <v>1858779</v>
      </c>
      <c r="K248" s="1">
        <f t="shared" si="20"/>
        <v>1327699</v>
      </c>
      <c r="L248" s="5">
        <f t="shared" si="21"/>
        <v>162952960</v>
      </c>
      <c r="M248" s="5">
        <f t="shared" si="22"/>
        <v>97771776</v>
      </c>
      <c r="N248" s="5">
        <f t="shared" si="23"/>
        <v>69836968</v>
      </c>
      <c r="P248">
        <f t="shared" si="29"/>
        <v>0.24000000000000013</v>
      </c>
      <c r="Q248" s="6" t="s">
        <v>0</v>
      </c>
      <c r="R248">
        <v>31979000</v>
      </c>
      <c r="S248" t="s">
        <v>19</v>
      </c>
      <c r="T248">
        <v>2889000</v>
      </c>
      <c r="U248" t="s">
        <v>20</v>
      </c>
      <c r="V248">
        <v>500000</v>
      </c>
      <c r="W248" t="s">
        <v>21</v>
      </c>
      <c r="X248">
        <v>2050</v>
      </c>
      <c r="Y248" t="s">
        <v>22</v>
      </c>
      <c r="Z248">
        <v>2050</v>
      </c>
      <c r="AA248" t="s">
        <v>23</v>
      </c>
      <c r="AB248">
        <v>2050</v>
      </c>
      <c r="AC248">
        <f t="shared" si="25"/>
        <v>39653960</v>
      </c>
      <c r="AD248">
        <f t="shared" si="26"/>
        <v>3582360</v>
      </c>
      <c r="AE248" t="s">
        <v>24</v>
      </c>
      <c r="AF248" t="s">
        <v>25</v>
      </c>
      <c r="AG248" t="str">
        <f t="shared" si="28"/>
        <v>hp_39653960;atk_3582360;hit_500000;miss_2050;cirt_2050;cirtSub_2050</v>
      </c>
    </row>
    <row r="249" spans="1:33" ht="15">
      <c r="A249" s="7">
        <v>280246</v>
      </c>
      <c r="B249" s="8">
        <v>480246</v>
      </c>
      <c r="C249" s="6" t="s">
        <v>3734</v>
      </c>
      <c r="D249" t="s">
        <v>8</v>
      </c>
      <c r="E249" s="6" t="s">
        <v>0</v>
      </c>
      <c r="F249">
        <v>40156479</v>
      </c>
      <c r="G249" s="1">
        <f>VLOOKUP(F249,关卡难度线!B:D,2,1)</f>
        <v>8</v>
      </c>
      <c r="H249" s="1">
        <f>VLOOKUP(F249,关卡难度线!B:D,3,1)</f>
        <v>96</v>
      </c>
      <c r="I249" s="1">
        <f t="shared" si="18"/>
        <v>3137224</v>
      </c>
      <c r="J249" s="1">
        <f t="shared" si="19"/>
        <v>1882334</v>
      </c>
      <c r="K249" s="1">
        <f t="shared" si="20"/>
        <v>1344524</v>
      </c>
      <c r="L249" s="5">
        <f t="shared" si="21"/>
        <v>165017984</v>
      </c>
      <c r="M249" s="5">
        <f t="shared" si="22"/>
        <v>99010768</v>
      </c>
      <c r="N249" s="5">
        <f t="shared" si="23"/>
        <v>70721960</v>
      </c>
      <c r="P249">
        <f t="shared" si="29"/>
        <v>0.24500000000000013</v>
      </c>
      <c r="Q249" s="6" t="s">
        <v>0</v>
      </c>
      <c r="R249">
        <v>32254200</v>
      </c>
      <c r="S249" t="s">
        <v>19</v>
      </c>
      <c r="T249">
        <v>2925000</v>
      </c>
      <c r="U249" t="s">
        <v>20</v>
      </c>
      <c r="V249">
        <v>500000</v>
      </c>
      <c r="W249" t="s">
        <v>21</v>
      </c>
      <c r="X249">
        <v>2100</v>
      </c>
      <c r="Y249" t="s">
        <v>22</v>
      </c>
      <c r="Z249">
        <v>2100</v>
      </c>
      <c r="AA249" t="s">
        <v>23</v>
      </c>
      <c r="AB249">
        <v>2100</v>
      </c>
      <c r="AC249">
        <f t="shared" si="25"/>
        <v>40156479</v>
      </c>
      <c r="AD249">
        <f t="shared" si="26"/>
        <v>3641625</v>
      </c>
      <c r="AE249" t="s">
        <v>24</v>
      </c>
      <c r="AF249" t="s">
        <v>25</v>
      </c>
      <c r="AG249" t="str">
        <f t="shared" si="28"/>
        <v>hp_40156479;atk_3641625;hit_500000;miss_2100;cirt_2100;cirtSub_2100</v>
      </c>
    </row>
    <row r="250" spans="1:33" ht="15">
      <c r="A250" s="7">
        <v>280247</v>
      </c>
      <c r="B250" s="8">
        <v>480247</v>
      </c>
      <c r="C250" s="6" t="s">
        <v>3735</v>
      </c>
      <c r="D250" t="s">
        <v>8</v>
      </c>
      <c r="E250" s="6" t="s">
        <v>0</v>
      </c>
      <c r="F250">
        <v>40691000</v>
      </c>
      <c r="G250" s="1">
        <f>VLOOKUP(F250,关卡难度线!B:D,2,1)</f>
        <v>8</v>
      </c>
      <c r="H250" s="1">
        <f>VLOOKUP(F250,关卡难度线!B:D,3,1)</f>
        <v>96</v>
      </c>
      <c r="I250" s="1">
        <f t="shared" si="18"/>
        <v>3178984</v>
      </c>
      <c r="J250" s="1">
        <f t="shared" si="19"/>
        <v>1907390</v>
      </c>
      <c r="K250" s="1">
        <f t="shared" si="20"/>
        <v>1362421</v>
      </c>
      <c r="L250" s="5">
        <f t="shared" si="21"/>
        <v>167214560</v>
      </c>
      <c r="M250" s="5">
        <f t="shared" si="22"/>
        <v>100328712</v>
      </c>
      <c r="N250" s="5">
        <f t="shared" si="23"/>
        <v>71663344</v>
      </c>
      <c r="P250">
        <f t="shared" si="29"/>
        <v>0.25000000000000011</v>
      </c>
      <c r="Q250" s="6" t="s">
        <v>0</v>
      </c>
      <c r="R250">
        <v>32552800</v>
      </c>
      <c r="S250" t="s">
        <v>19</v>
      </c>
      <c r="T250">
        <v>2961000</v>
      </c>
      <c r="U250" t="s">
        <v>20</v>
      </c>
      <c r="V250">
        <v>500000</v>
      </c>
      <c r="W250" t="s">
        <v>21</v>
      </c>
      <c r="X250">
        <v>2100</v>
      </c>
      <c r="Y250" t="s">
        <v>22</v>
      </c>
      <c r="Z250">
        <v>2100</v>
      </c>
      <c r="AA250" t="s">
        <v>23</v>
      </c>
      <c r="AB250">
        <v>2100</v>
      </c>
      <c r="AC250">
        <f t="shared" si="25"/>
        <v>40691000</v>
      </c>
      <c r="AD250">
        <f t="shared" si="26"/>
        <v>3701250</v>
      </c>
      <c r="AE250" t="s">
        <v>24</v>
      </c>
      <c r="AF250" t="s">
        <v>25</v>
      </c>
      <c r="AG250" t="str">
        <f t="shared" si="28"/>
        <v>hp_40691000;atk_3701250;hit_500000;miss_2100;cirt_2100;cirtSub_2100</v>
      </c>
    </row>
    <row r="251" spans="1:33" ht="15">
      <c r="A251" s="7">
        <v>280248</v>
      </c>
      <c r="B251" s="8">
        <v>480248</v>
      </c>
      <c r="C251" s="6" t="s">
        <v>3736</v>
      </c>
      <c r="D251" t="s">
        <v>8</v>
      </c>
      <c r="E251" s="6" t="s">
        <v>0</v>
      </c>
      <c r="F251">
        <v>41228632</v>
      </c>
      <c r="G251" s="1">
        <f>VLOOKUP(F251,关卡难度线!B:D,2,1)</f>
        <v>8</v>
      </c>
      <c r="H251" s="1">
        <f>VLOOKUP(F251,关卡难度线!B:D,3,1)</f>
        <v>96</v>
      </c>
      <c r="I251" s="1">
        <f t="shared" si="18"/>
        <v>3220986</v>
      </c>
      <c r="J251" s="1">
        <f t="shared" si="19"/>
        <v>1932592</v>
      </c>
      <c r="K251" s="1">
        <f t="shared" si="20"/>
        <v>1380422</v>
      </c>
      <c r="L251" s="5">
        <f t="shared" si="21"/>
        <v>169423864</v>
      </c>
      <c r="M251" s="5">
        <f t="shared" si="22"/>
        <v>101654336</v>
      </c>
      <c r="N251" s="5">
        <f t="shared" si="23"/>
        <v>72610200</v>
      </c>
      <c r="P251">
        <f t="shared" si="29"/>
        <v>0.25500000000000012</v>
      </c>
      <c r="Q251" s="6" t="s">
        <v>0</v>
      </c>
      <c r="R251">
        <v>32851500</v>
      </c>
      <c r="S251" t="s">
        <v>19</v>
      </c>
      <c r="T251">
        <v>2997000</v>
      </c>
      <c r="U251" t="s">
        <v>20</v>
      </c>
      <c r="V251">
        <v>500000</v>
      </c>
      <c r="W251" t="s">
        <v>21</v>
      </c>
      <c r="X251">
        <v>2100</v>
      </c>
      <c r="Y251" t="s">
        <v>22</v>
      </c>
      <c r="Z251">
        <v>2100</v>
      </c>
      <c r="AA251" t="s">
        <v>23</v>
      </c>
      <c r="AB251">
        <v>2100</v>
      </c>
      <c r="AC251">
        <f t="shared" si="25"/>
        <v>41228632</v>
      </c>
      <c r="AD251">
        <f t="shared" si="26"/>
        <v>3761235</v>
      </c>
      <c r="AE251" t="s">
        <v>24</v>
      </c>
      <c r="AF251" t="s">
        <v>25</v>
      </c>
      <c r="AG251" t="str">
        <f t="shared" si="28"/>
        <v>hp_41228632;atk_3761235;hit_500000;miss_2100;cirt_2100;cirtSub_2100</v>
      </c>
    </row>
    <row r="252" spans="1:33" ht="15">
      <c r="A252" s="7">
        <v>280249</v>
      </c>
      <c r="B252" s="8">
        <v>480249</v>
      </c>
      <c r="C252" s="6" t="s">
        <v>3737</v>
      </c>
      <c r="D252" t="s">
        <v>8</v>
      </c>
      <c r="E252" s="6" t="s">
        <v>0</v>
      </c>
      <c r="F252">
        <v>41769126</v>
      </c>
      <c r="G252" s="1">
        <f>VLOOKUP(F252,关卡难度线!B:D,2,1)</f>
        <v>8</v>
      </c>
      <c r="H252" s="1">
        <f>VLOOKUP(F252,关卡难度线!B:D,3,1)</f>
        <v>96</v>
      </c>
      <c r="I252" s="1">
        <f t="shared" si="18"/>
        <v>3263212</v>
      </c>
      <c r="J252" s="1">
        <f t="shared" si="19"/>
        <v>1957927</v>
      </c>
      <c r="K252" s="1">
        <f t="shared" si="20"/>
        <v>1398519</v>
      </c>
      <c r="L252" s="5">
        <f t="shared" si="21"/>
        <v>171644952</v>
      </c>
      <c r="M252" s="5">
        <f t="shared" si="22"/>
        <v>102986960</v>
      </c>
      <c r="N252" s="5">
        <f t="shared" si="23"/>
        <v>73562096</v>
      </c>
      <c r="P252">
        <f t="shared" si="29"/>
        <v>0.26000000000000012</v>
      </c>
      <c r="Q252" s="6" t="s">
        <v>0</v>
      </c>
      <c r="R252">
        <v>33150100</v>
      </c>
      <c r="S252" t="s">
        <v>19</v>
      </c>
      <c r="T252">
        <v>3033000</v>
      </c>
      <c r="U252" t="s">
        <v>20</v>
      </c>
      <c r="V252">
        <v>500000</v>
      </c>
      <c r="W252" t="s">
        <v>21</v>
      </c>
      <c r="X252">
        <v>2100</v>
      </c>
      <c r="Y252" t="s">
        <v>22</v>
      </c>
      <c r="Z252">
        <v>2100</v>
      </c>
      <c r="AA252" t="s">
        <v>23</v>
      </c>
      <c r="AB252">
        <v>2100</v>
      </c>
      <c r="AC252">
        <f t="shared" si="25"/>
        <v>41769126</v>
      </c>
      <c r="AD252">
        <f t="shared" si="26"/>
        <v>3821580</v>
      </c>
      <c r="AE252" t="s">
        <v>24</v>
      </c>
      <c r="AF252" t="s">
        <v>25</v>
      </c>
      <c r="AG252" t="str">
        <f t="shared" si="28"/>
        <v>hp_41769126;atk_3821580;hit_500000;miss_2100;cirt_2100;cirtSub_2100</v>
      </c>
    </row>
    <row r="253" spans="1:33" ht="15">
      <c r="A253" s="7">
        <v>280250</v>
      </c>
      <c r="B253" s="8">
        <v>480250</v>
      </c>
      <c r="C253" s="6" t="s">
        <v>3738</v>
      </c>
      <c r="D253" t="s">
        <v>8</v>
      </c>
      <c r="E253" s="6" t="s">
        <v>0</v>
      </c>
      <c r="F253">
        <v>42312732</v>
      </c>
      <c r="G253" s="1">
        <f>VLOOKUP(F253,关卡难度线!B:D,2,1)</f>
        <v>8</v>
      </c>
      <c r="H253" s="1">
        <f>VLOOKUP(F253,关卡难度线!B:D,3,1)</f>
        <v>96</v>
      </c>
      <c r="I253" s="1">
        <f t="shared" si="18"/>
        <v>3305682</v>
      </c>
      <c r="J253" s="1">
        <f t="shared" si="19"/>
        <v>1983409</v>
      </c>
      <c r="K253" s="1">
        <f t="shared" si="20"/>
        <v>1416720</v>
      </c>
      <c r="L253" s="5">
        <f t="shared" si="21"/>
        <v>173878872</v>
      </c>
      <c r="M253" s="5">
        <f t="shared" si="22"/>
        <v>104327312</v>
      </c>
      <c r="N253" s="5">
        <f t="shared" si="23"/>
        <v>74519472</v>
      </c>
      <c r="P253">
        <f t="shared" si="29"/>
        <v>0.26500000000000012</v>
      </c>
      <c r="Q253" s="6" t="s">
        <v>0</v>
      </c>
      <c r="R253">
        <v>33448800</v>
      </c>
      <c r="S253" t="s">
        <v>19</v>
      </c>
      <c r="T253">
        <v>3069000</v>
      </c>
      <c r="U253" t="s">
        <v>20</v>
      </c>
      <c r="V253">
        <v>500000</v>
      </c>
      <c r="W253" t="s">
        <v>21</v>
      </c>
      <c r="X253">
        <v>2100</v>
      </c>
      <c r="Y253" t="s">
        <v>22</v>
      </c>
      <c r="Z253">
        <v>2100</v>
      </c>
      <c r="AA253" t="s">
        <v>23</v>
      </c>
      <c r="AB253">
        <v>2100</v>
      </c>
      <c r="AC253">
        <f t="shared" si="25"/>
        <v>42312732</v>
      </c>
      <c r="AD253">
        <f t="shared" si="26"/>
        <v>3882285</v>
      </c>
      <c r="AE253" t="s">
        <v>24</v>
      </c>
      <c r="AF253" t="s">
        <v>25</v>
      </c>
      <c r="AG253" t="str">
        <f t="shared" si="28"/>
        <v>hp_42312732;atk_3882285;hit_500000;miss_2100;cirt_2100;cirtSub_2100</v>
      </c>
    </row>
    <row r="254" spans="1:33" ht="15">
      <c r="A254" s="7">
        <v>280251</v>
      </c>
      <c r="B254" s="8">
        <v>480251</v>
      </c>
      <c r="C254" s="6" t="s">
        <v>3739</v>
      </c>
      <c r="D254" t="s">
        <v>8</v>
      </c>
      <c r="E254" s="6" t="s">
        <v>0</v>
      </c>
      <c r="F254">
        <v>42859198</v>
      </c>
      <c r="G254" s="1">
        <f>VLOOKUP(F254,关卡难度线!B:D,2,1)</f>
        <v>8</v>
      </c>
      <c r="H254" s="1">
        <f>VLOOKUP(F254,关卡难度线!B:D,3,1)</f>
        <v>98</v>
      </c>
      <c r="I254" s="1">
        <f t="shared" si="18"/>
        <v>3280040</v>
      </c>
      <c r="J254" s="1">
        <f t="shared" si="19"/>
        <v>1968024</v>
      </c>
      <c r="K254" s="1">
        <f t="shared" si="20"/>
        <v>1405731</v>
      </c>
      <c r="L254" s="5">
        <f t="shared" si="21"/>
        <v>172530104</v>
      </c>
      <c r="M254" s="5">
        <f t="shared" si="22"/>
        <v>103518064</v>
      </c>
      <c r="N254" s="5">
        <f t="shared" si="23"/>
        <v>73941448</v>
      </c>
      <c r="P254">
        <f t="shared" si="29"/>
        <v>0.27000000000000013</v>
      </c>
      <c r="Q254" s="6" t="s">
        <v>0</v>
      </c>
      <c r="R254">
        <v>33747400</v>
      </c>
      <c r="S254" t="s">
        <v>19</v>
      </c>
      <c r="T254">
        <v>3105000</v>
      </c>
      <c r="U254" t="s">
        <v>20</v>
      </c>
      <c r="V254">
        <v>500000</v>
      </c>
      <c r="W254" t="s">
        <v>21</v>
      </c>
      <c r="X254">
        <v>2100</v>
      </c>
      <c r="Y254" t="s">
        <v>22</v>
      </c>
      <c r="Z254">
        <v>2100</v>
      </c>
      <c r="AA254" t="s">
        <v>23</v>
      </c>
      <c r="AB254">
        <v>2100</v>
      </c>
      <c r="AC254">
        <f t="shared" si="25"/>
        <v>42859198</v>
      </c>
      <c r="AD254">
        <f t="shared" si="26"/>
        <v>3943350</v>
      </c>
      <c r="AE254" t="s">
        <v>24</v>
      </c>
      <c r="AF254" t="s">
        <v>25</v>
      </c>
      <c r="AG254" t="str">
        <f t="shared" si="28"/>
        <v>hp_42859198;atk_3943350;hit_500000;miss_2100;cirt_2100;cirtSub_2100</v>
      </c>
    </row>
    <row r="255" spans="1:33" ht="15">
      <c r="A255" s="7">
        <v>280252</v>
      </c>
      <c r="B255" s="8">
        <v>480252</v>
      </c>
      <c r="C255" s="6" t="s">
        <v>3740</v>
      </c>
      <c r="D255" t="s">
        <v>8</v>
      </c>
      <c r="E255" s="6" t="s">
        <v>0</v>
      </c>
      <c r="F255">
        <v>43376775</v>
      </c>
      <c r="G255" s="1">
        <f>VLOOKUP(F255,关卡难度线!B:D,2,1)</f>
        <v>8</v>
      </c>
      <c r="H255" s="1">
        <f>VLOOKUP(F255,关卡难度线!B:D,3,1)</f>
        <v>98</v>
      </c>
      <c r="I255" s="1">
        <f t="shared" si="18"/>
        <v>3319651</v>
      </c>
      <c r="J255" s="1">
        <f t="shared" si="19"/>
        <v>1991790</v>
      </c>
      <c r="K255" s="1">
        <f t="shared" si="20"/>
        <v>1422707</v>
      </c>
      <c r="L255" s="5">
        <f t="shared" si="21"/>
        <v>174613640</v>
      </c>
      <c r="M255" s="5">
        <f t="shared" si="22"/>
        <v>104768152</v>
      </c>
      <c r="N255" s="5">
        <f t="shared" si="23"/>
        <v>74834392</v>
      </c>
      <c r="P255">
        <f t="shared" si="29"/>
        <v>0.27500000000000013</v>
      </c>
      <c r="Q255" s="6" t="s">
        <v>0</v>
      </c>
      <c r="R255">
        <v>34021000</v>
      </c>
      <c r="S255" t="s">
        <v>19</v>
      </c>
      <c r="T255">
        <v>3141000</v>
      </c>
      <c r="U255" t="s">
        <v>20</v>
      </c>
      <c r="V255">
        <v>500000</v>
      </c>
      <c r="W255" t="s">
        <v>21</v>
      </c>
      <c r="X255">
        <v>2150</v>
      </c>
      <c r="Y255" t="s">
        <v>22</v>
      </c>
      <c r="Z255">
        <v>2150</v>
      </c>
      <c r="AA255" t="s">
        <v>23</v>
      </c>
      <c r="AB255">
        <v>2150</v>
      </c>
      <c r="AC255">
        <f t="shared" si="25"/>
        <v>43376775</v>
      </c>
      <c r="AD255">
        <f t="shared" si="26"/>
        <v>4004775</v>
      </c>
      <c r="AE255" t="s">
        <v>24</v>
      </c>
      <c r="AF255" t="s">
        <v>25</v>
      </c>
      <c r="AG255" t="str">
        <f t="shared" si="28"/>
        <v>hp_43376775;atk_4004775;hit_500000;miss_2150;cirt_2150;cirtSub_2150</v>
      </c>
    </row>
    <row r="256" spans="1:33" ht="15">
      <c r="A256" s="7">
        <v>280253</v>
      </c>
      <c r="B256" s="8">
        <v>480253</v>
      </c>
      <c r="C256" s="6" t="s">
        <v>3741</v>
      </c>
      <c r="D256" t="s">
        <v>8</v>
      </c>
      <c r="E256" s="6" t="s">
        <v>0</v>
      </c>
      <c r="F256">
        <v>43928832</v>
      </c>
      <c r="G256" s="1">
        <f>VLOOKUP(F256,关卡难度线!B:D,2,1)</f>
        <v>8</v>
      </c>
      <c r="H256" s="1">
        <f>VLOOKUP(F256,关卡难度线!B:D,3,1)</f>
        <v>98</v>
      </c>
      <c r="I256" s="1">
        <f t="shared" si="18"/>
        <v>3361900</v>
      </c>
      <c r="J256" s="1">
        <f t="shared" si="19"/>
        <v>2017140</v>
      </c>
      <c r="K256" s="1">
        <f t="shared" si="20"/>
        <v>1440814</v>
      </c>
      <c r="L256" s="5">
        <f t="shared" si="21"/>
        <v>176835944</v>
      </c>
      <c r="M256" s="5">
        <f t="shared" si="22"/>
        <v>106101568</v>
      </c>
      <c r="N256" s="5">
        <f t="shared" si="23"/>
        <v>75786816</v>
      </c>
      <c r="P256">
        <f t="shared" si="29"/>
        <v>0.28000000000000014</v>
      </c>
      <c r="Q256" s="6" t="s">
        <v>0</v>
      </c>
      <c r="R256">
        <v>34319400</v>
      </c>
      <c r="S256" t="s">
        <v>19</v>
      </c>
      <c r="T256">
        <v>3180000</v>
      </c>
      <c r="U256" t="s">
        <v>20</v>
      </c>
      <c r="V256">
        <v>500000</v>
      </c>
      <c r="W256" t="s">
        <v>21</v>
      </c>
      <c r="X256">
        <v>2150</v>
      </c>
      <c r="Y256" t="s">
        <v>22</v>
      </c>
      <c r="Z256">
        <v>2150</v>
      </c>
      <c r="AA256" t="s">
        <v>23</v>
      </c>
      <c r="AB256">
        <v>2150</v>
      </c>
      <c r="AC256">
        <f t="shared" si="25"/>
        <v>43928832</v>
      </c>
      <c r="AD256">
        <f t="shared" si="26"/>
        <v>4070400</v>
      </c>
      <c r="AE256" t="s">
        <v>24</v>
      </c>
      <c r="AF256" t="s">
        <v>25</v>
      </c>
      <c r="AG256" t="str">
        <f t="shared" si="28"/>
        <v>hp_43928832;atk_4070400;hit_500000;miss_2150;cirt_2150;cirtSub_2150</v>
      </c>
    </row>
    <row r="257" spans="1:33" ht="15">
      <c r="A257" s="7">
        <v>280254</v>
      </c>
      <c r="B257" s="8">
        <v>480254</v>
      </c>
      <c r="C257" s="6" t="s">
        <v>3742</v>
      </c>
      <c r="D257" t="s">
        <v>8</v>
      </c>
      <c r="E257" s="6" t="s">
        <v>0</v>
      </c>
      <c r="F257">
        <v>44484001</v>
      </c>
      <c r="G257" s="1">
        <f>VLOOKUP(F257,关卡难度线!B:D,2,1)</f>
        <v>8</v>
      </c>
      <c r="H257" s="1">
        <f>VLOOKUP(F257,关卡难度线!B:D,3,1)</f>
        <v>98</v>
      </c>
      <c r="I257" s="1">
        <f t="shared" si="18"/>
        <v>3404387</v>
      </c>
      <c r="J257" s="1">
        <f t="shared" si="19"/>
        <v>2042632</v>
      </c>
      <c r="K257" s="1">
        <f t="shared" si="20"/>
        <v>1459023</v>
      </c>
      <c r="L257" s="5">
        <f t="shared" si="21"/>
        <v>179070760</v>
      </c>
      <c r="M257" s="5">
        <f t="shared" si="22"/>
        <v>107442440</v>
      </c>
      <c r="N257" s="5">
        <f t="shared" si="23"/>
        <v>76744608</v>
      </c>
      <c r="P257">
        <f t="shared" si="29"/>
        <v>0.28500000000000014</v>
      </c>
      <c r="Q257" s="6" t="s">
        <v>0</v>
      </c>
      <c r="R257">
        <v>34617900</v>
      </c>
      <c r="S257" t="s">
        <v>19</v>
      </c>
      <c r="T257">
        <v>3219000</v>
      </c>
      <c r="U257" t="s">
        <v>20</v>
      </c>
      <c r="V257">
        <v>500000</v>
      </c>
      <c r="W257" t="s">
        <v>21</v>
      </c>
      <c r="X257">
        <v>2150</v>
      </c>
      <c r="Y257" t="s">
        <v>22</v>
      </c>
      <c r="Z257">
        <v>2150</v>
      </c>
      <c r="AA257" t="s">
        <v>23</v>
      </c>
      <c r="AB257">
        <v>2150</v>
      </c>
      <c r="AC257">
        <f t="shared" si="25"/>
        <v>44484001</v>
      </c>
      <c r="AD257">
        <f t="shared" si="26"/>
        <v>4136415</v>
      </c>
      <c r="AE257" t="s">
        <v>24</v>
      </c>
      <c r="AF257" t="s">
        <v>25</v>
      </c>
      <c r="AG257" t="str">
        <f t="shared" si="28"/>
        <v>hp_44484001;atk_4136415;hit_500000;miss_2150;cirt_2150;cirtSub_2150</v>
      </c>
    </row>
    <row r="258" spans="1:33" ht="15">
      <c r="A258" s="7">
        <v>280255</v>
      </c>
      <c r="B258" s="8">
        <v>480255</v>
      </c>
      <c r="C258" s="6" t="s">
        <v>3743</v>
      </c>
      <c r="D258" t="s">
        <v>8</v>
      </c>
      <c r="E258" s="6" t="s">
        <v>0</v>
      </c>
      <c r="F258">
        <v>45042027</v>
      </c>
      <c r="G258" s="1">
        <f>VLOOKUP(F258,关卡难度线!B:D,2,1)</f>
        <v>8</v>
      </c>
      <c r="H258" s="1">
        <f>VLOOKUP(F258,关卡难度线!B:D,3,1)</f>
        <v>98</v>
      </c>
      <c r="I258" s="1">
        <f t="shared" si="18"/>
        <v>3447093</v>
      </c>
      <c r="J258" s="1">
        <f t="shared" si="19"/>
        <v>2068256</v>
      </c>
      <c r="K258" s="1">
        <f t="shared" si="20"/>
        <v>1477325</v>
      </c>
      <c r="L258" s="5">
        <f t="shared" si="21"/>
        <v>181317088</v>
      </c>
      <c r="M258" s="5">
        <f t="shared" si="22"/>
        <v>108790264</v>
      </c>
      <c r="N258" s="5">
        <f t="shared" si="23"/>
        <v>77707296</v>
      </c>
      <c r="P258">
        <f t="shared" si="29"/>
        <v>0.29000000000000015</v>
      </c>
      <c r="Q258" s="6" t="s">
        <v>0</v>
      </c>
      <c r="R258">
        <v>34916300</v>
      </c>
      <c r="S258" t="s">
        <v>19</v>
      </c>
      <c r="T258">
        <v>3258000</v>
      </c>
      <c r="U258" t="s">
        <v>20</v>
      </c>
      <c r="V258">
        <v>500000</v>
      </c>
      <c r="W258" t="s">
        <v>21</v>
      </c>
      <c r="X258">
        <v>2150</v>
      </c>
      <c r="Y258" t="s">
        <v>22</v>
      </c>
      <c r="Z258">
        <v>2150</v>
      </c>
      <c r="AA258" t="s">
        <v>23</v>
      </c>
      <c r="AB258">
        <v>2150</v>
      </c>
      <c r="AC258">
        <f t="shared" si="25"/>
        <v>45042027</v>
      </c>
      <c r="AD258">
        <f t="shared" si="26"/>
        <v>4202820</v>
      </c>
      <c r="AE258" t="s">
        <v>24</v>
      </c>
      <c r="AF258" t="s">
        <v>25</v>
      </c>
      <c r="AG258" t="str">
        <f t="shared" si="28"/>
        <v>hp_45042027;atk_4202820;hit_500000;miss_2150;cirt_2150;cirtSub_2150</v>
      </c>
    </row>
    <row r="259" spans="1:33" ht="15">
      <c r="A259" s="7">
        <v>280256</v>
      </c>
      <c r="B259" s="8">
        <v>480256</v>
      </c>
      <c r="C259" s="6" t="s">
        <v>3744</v>
      </c>
      <c r="D259" t="s">
        <v>8</v>
      </c>
      <c r="E259" s="6" t="s">
        <v>0</v>
      </c>
      <c r="F259">
        <v>45603036</v>
      </c>
      <c r="G259" s="1">
        <f>VLOOKUP(F259,关卡难度线!B:D,2,1)</f>
        <v>8</v>
      </c>
      <c r="H259" s="1">
        <f>VLOOKUP(F259,关卡难度线!B:D,3,1)</f>
        <v>98</v>
      </c>
      <c r="I259" s="1">
        <f t="shared" si="18"/>
        <v>3490028</v>
      </c>
      <c r="J259" s="1">
        <f t="shared" si="19"/>
        <v>2094016</v>
      </c>
      <c r="K259" s="1">
        <f t="shared" si="20"/>
        <v>1495726</v>
      </c>
      <c r="L259" s="5">
        <f t="shared" si="21"/>
        <v>183575472</v>
      </c>
      <c r="M259" s="5">
        <f t="shared" si="22"/>
        <v>110145240</v>
      </c>
      <c r="N259" s="5">
        <f t="shared" si="23"/>
        <v>78675184</v>
      </c>
      <c r="P259">
        <f t="shared" si="29"/>
        <v>0.29500000000000015</v>
      </c>
      <c r="Q259" s="6" t="s">
        <v>0</v>
      </c>
      <c r="R259">
        <v>35214700</v>
      </c>
      <c r="S259" t="s">
        <v>19</v>
      </c>
      <c r="T259">
        <v>3297000</v>
      </c>
      <c r="U259" t="s">
        <v>20</v>
      </c>
      <c r="V259">
        <v>500000</v>
      </c>
      <c r="W259" t="s">
        <v>21</v>
      </c>
      <c r="X259">
        <v>2150</v>
      </c>
      <c r="Y259" t="s">
        <v>22</v>
      </c>
      <c r="Z259">
        <v>2150</v>
      </c>
      <c r="AA259" t="s">
        <v>23</v>
      </c>
      <c r="AB259">
        <v>2150</v>
      </c>
      <c r="AC259">
        <f t="shared" si="25"/>
        <v>45603036</v>
      </c>
      <c r="AD259">
        <f t="shared" si="26"/>
        <v>4269615</v>
      </c>
      <c r="AE259" t="s">
        <v>24</v>
      </c>
      <c r="AF259" t="s">
        <v>25</v>
      </c>
      <c r="AG259" t="str">
        <f t="shared" si="28"/>
        <v>hp_45603036;atk_4269615;hit_500000;miss_2150;cirt_2150;cirtSub_2150</v>
      </c>
    </row>
    <row r="260" spans="1:33" ht="15">
      <c r="A260" s="7">
        <v>280257</v>
      </c>
      <c r="B260" s="8">
        <v>480257</v>
      </c>
      <c r="C260" s="6" t="s">
        <v>3745</v>
      </c>
      <c r="D260" t="s">
        <v>8</v>
      </c>
      <c r="E260" s="6" t="s">
        <v>0</v>
      </c>
      <c r="F260">
        <v>46167160</v>
      </c>
      <c r="G260" s="1">
        <f>VLOOKUP(F260,关卡难度线!B:D,2,1)</f>
        <v>8</v>
      </c>
      <c r="H260" s="1">
        <f>VLOOKUP(F260,关卡难度线!B:D,3,1)</f>
        <v>98</v>
      </c>
      <c r="I260" s="1">
        <f t="shared" ref="I260:I323" si="30">INT(F260/(4-1)/G260/(H260/2.7)*100/1.5)</f>
        <v>3533201</v>
      </c>
      <c r="J260" s="1">
        <f t="shared" ref="J260:J323" si="31">INT(F260/(7-2)/G260/(H260/2.7)*100/1.5)</f>
        <v>2119920</v>
      </c>
      <c r="K260" s="1">
        <f t="shared" ref="K260:K323" si="32">INT(F260/(10-3)/G260/(H260/2.7)*100/1.5)</f>
        <v>1514229</v>
      </c>
      <c r="L260" s="5">
        <f t="shared" ref="L260:L323" si="33">ROUND(I260/4*5.5+I260*2.7+I260/4*10*1,0)*G260</f>
        <v>185846376</v>
      </c>
      <c r="M260" s="5">
        <f t="shared" ref="M260:M323" si="34">ROUND(J260/4*5.5+J260*2.7+J260/4*10*1,0)*G260</f>
        <v>111507792</v>
      </c>
      <c r="N260" s="5">
        <f t="shared" ref="N260:N323" si="35">ROUND(K260/4*5.5+K260*2.7+K260/4*10*1,0)*G260</f>
        <v>79648448</v>
      </c>
      <c r="P260">
        <f t="shared" si="29"/>
        <v>0.30000000000000016</v>
      </c>
      <c r="Q260" s="6" t="s">
        <v>0</v>
      </c>
      <c r="R260">
        <v>35513200</v>
      </c>
      <c r="S260" t="s">
        <v>19</v>
      </c>
      <c r="T260">
        <v>3336000</v>
      </c>
      <c r="U260" t="s">
        <v>20</v>
      </c>
      <c r="V260">
        <v>500000</v>
      </c>
      <c r="W260" t="s">
        <v>21</v>
      </c>
      <c r="X260">
        <v>2150</v>
      </c>
      <c r="Y260" t="s">
        <v>22</v>
      </c>
      <c r="Z260">
        <v>2150</v>
      </c>
      <c r="AA260" t="s">
        <v>23</v>
      </c>
      <c r="AB260">
        <v>2150</v>
      </c>
      <c r="AC260">
        <f t="shared" si="25"/>
        <v>46167160</v>
      </c>
      <c r="AD260">
        <f t="shared" si="26"/>
        <v>4336800</v>
      </c>
      <c r="AE260" t="s">
        <v>24</v>
      </c>
      <c r="AF260" t="s">
        <v>25</v>
      </c>
      <c r="AG260" t="str">
        <f t="shared" si="28"/>
        <v>hp_46167160;atk_4336800;hit_500000;miss_2150;cirt_2150;cirtSub_2150</v>
      </c>
    </row>
    <row r="261" spans="1:33" ht="15">
      <c r="A261" s="7">
        <v>280258</v>
      </c>
      <c r="B261" s="8">
        <v>480258</v>
      </c>
      <c r="C261" s="6" t="s">
        <v>3746</v>
      </c>
      <c r="D261" t="s">
        <v>8</v>
      </c>
      <c r="E261" s="6" t="s">
        <v>0</v>
      </c>
      <c r="F261">
        <v>46699686</v>
      </c>
      <c r="G261" s="1">
        <f>VLOOKUP(F261,关卡难度线!B:D,2,1)</f>
        <v>8</v>
      </c>
      <c r="H261" s="1">
        <f>VLOOKUP(F261,关卡难度线!B:D,3,1)</f>
        <v>98</v>
      </c>
      <c r="I261" s="1">
        <f t="shared" si="30"/>
        <v>3573955</v>
      </c>
      <c r="J261" s="1">
        <f t="shared" si="31"/>
        <v>2144373</v>
      </c>
      <c r="K261" s="1">
        <f t="shared" si="32"/>
        <v>1531695</v>
      </c>
      <c r="L261" s="5">
        <f t="shared" si="33"/>
        <v>187990032</v>
      </c>
      <c r="M261" s="5">
        <f t="shared" si="34"/>
        <v>112794016</v>
      </c>
      <c r="N261" s="5">
        <f t="shared" si="35"/>
        <v>80567160</v>
      </c>
      <c r="P261">
        <f t="shared" si="29"/>
        <v>0.30500000000000016</v>
      </c>
      <c r="Q261" s="6" t="s">
        <v>0</v>
      </c>
      <c r="R261">
        <v>35785200</v>
      </c>
      <c r="S261" t="s">
        <v>19</v>
      </c>
      <c r="T261">
        <v>3375000</v>
      </c>
      <c r="U261" t="s">
        <v>20</v>
      </c>
      <c r="V261">
        <v>500000</v>
      </c>
      <c r="W261" t="s">
        <v>21</v>
      </c>
      <c r="X261">
        <v>2200</v>
      </c>
      <c r="Y261" t="s">
        <v>22</v>
      </c>
      <c r="Z261">
        <v>2200</v>
      </c>
      <c r="AA261" t="s">
        <v>23</v>
      </c>
      <c r="AB261">
        <v>2200</v>
      </c>
      <c r="AC261">
        <f t="shared" si="25"/>
        <v>46699686</v>
      </c>
      <c r="AD261">
        <f t="shared" si="26"/>
        <v>4404375</v>
      </c>
      <c r="AE261" t="s">
        <v>24</v>
      </c>
      <c r="AF261" t="s">
        <v>25</v>
      </c>
      <c r="AG261" t="str">
        <f t="shared" si="28"/>
        <v>hp_46699686;atk_4404375;hit_500000;miss_2200;cirt_2200;cirtSub_2200</v>
      </c>
    </row>
    <row r="262" spans="1:33" ht="15">
      <c r="A262" s="7">
        <v>280259</v>
      </c>
      <c r="B262" s="8">
        <v>480259</v>
      </c>
      <c r="C262" s="6" t="s">
        <v>3747</v>
      </c>
      <c r="D262" t="s">
        <v>8</v>
      </c>
      <c r="E262" s="6" t="s">
        <v>0</v>
      </c>
      <c r="F262">
        <v>47269254</v>
      </c>
      <c r="G262" s="1">
        <f>VLOOKUP(F262,关卡难度线!B:D,2,1)</f>
        <v>8</v>
      </c>
      <c r="H262" s="1">
        <f>VLOOKUP(F262,关卡难度线!B:D,3,1)</f>
        <v>98</v>
      </c>
      <c r="I262" s="1">
        <f t="shared" si="30"/>
        <v>3617544</v>
      </c>
      <c r="J262" s="1">
        <f t="shared" si="31"/>
        <v>2170526</v>
      </c>
      <c r="K262" s="1">
        <f t="shared" si="32"/>
        <v>1550376</v>
      </c>
      <c r="L262" s="5">
        <f t="shared" si="33"/>
        <v>190282816</v>
      </c>
      <c r="M262" s="5">
        <f t="shared" si="34"/>
        <v>114169664</v>
      </c>
      <c r="N262" s="5">
        <f t="shared" si="35"/>
        <v>81549776</v>
      </c>
      <c r="P262">
        <f t="shared" si="29"/>
        <v>0.31000000000000016</v>
      </c>
      <c r="Q262" s="6" t="s">
        <v>0</v>
      </c>
      <c r="R262">
        <v>36083400</v>
      </c>
      <c r="S262" t="s">
        <v>19</v>
      </c>
      <c r="T262">
        <v>3414000</v>
      </c>
      <c r="U262" t="s">
        <v>20</v>
      </c>
      <c r="V262">
        <v>500000</v>
      </c>
      <c r="W262" t="s">
        <v>21</v>
      </c>
      <c r="X262">
        <v>2200</v>
      </c>
      <c r="Y262" t="s">
        <v>22</v>
      </c>
      <c r="Z262">
        <v>2200</v>
      </c>
      <c r="AA262" t="s">
        <v>23</v>
      </c>
      <c r="AB262">
        <v>2200</v>
      </c>
      <c r="AC262">
        <f t="shared" si="25"/>
        <v>47269254</v>
      </c>
      <c r="AD262">
        <f t="shared" si="26"/>
        <v>4472340</v>
      </c>
      <c r="AE262" t="s">
        <v>24</v>
      </c>
      <c r="AF262" t="s">
        <v>25</v>
      </c>
      <c r="AG262" t="str">
        <f t="shared" si="28"/>
        <v>hp_47269254;atk_4472340;hit_500000;miss_2200;cirt_2200;cirtSub_2200</v>
      </c>
    </row>
    <row r="263" spans="1:33" ht="15">
      <c r="A263" s="7">
        <v>280260</v>
      </c>
      <c r="B263" s="8">
        <v>480260</v>
      </c>
      <c r="C263" s="6" t="s">
        <v>3748</v>
      </c>
      <c r="D263" t="s">
        <v>8</v>
      </c>
      <c r="E263" s="6" t="s">
        <v>0</v>
      </c>
      <c r="F263">
        <v>47841804</v>
      </c>
      <c r="G263" s="1">
        <f>VLOOKUP(F263,关卡难度线!B:D,2,1)</f>
        <v>8</v>
      </c>
      <c r="H263" s="1">
        <f>VLOOKUP(F263,关卡难度线!B:D,3,1)</f>
        <v>98</v>
      </c>
      <c r="I263" s="1">
        <f t="shared" si="30"/>
        <v>3661362</v>
      </c>
      <c r="J263" s="1">
        <f t="shared" si="31"/>
        <v>2196817</v>
      </c>
      <c r="K263" s="1">
        <f t="shared" si="32"/>
        <v>1569155</v>
      </c>
      <c r="L263" s="5">
        <f t="shared" si="33"/>
        <v>192587640</v>
      </c>
      <c r="M263" s="5">
        <f t="shared" si="34"/>
        <v>115552576</v>
      </c>
      <c r="N263" s="5">
        <f t="shared" si="35"/>
        <v>82537552</v>
      </c>
      <c r="P263">
        <f t="shared" si="29"/>
        <v>0.31500000000000017</v>
      </c>
      <c r="Q263" s="6" t="s">
        <v>0</v>
      </c>
      <c r="R263">
        <v>36381600</v>
      </c>
      <c r="S263" t="s">
        <v>19</v>
      </c>
      <c r="T263">
        <v>3453000</v>
      </c>
      <c r="U263" t="s">
        <v>20</v>
      </c>
      <c r="V263">
        <v>500000</v>
      </c>
      <c r="W263" t="s">
        <v>21</v>
      </c>
      <c r="X263">
        <v>2200</v>
      </c>
      <c r="Y263" t="s">
        <v>22</v>
      </c>
      <c r="Z263">
        <v>2200</v>
      </c>
      <c r="AA263" t="s">
        <v>23</v>
      </c>
      <c r="AB263">
        <v>2200</v>
      </c>
      <c r="AC263">
        <f t="shared" si="25"/>
        <v>47841804</v>
      </c>
      <c r="AD263">
        <f t="shared" si="26"/>
        <v>4540695</v>
      </c>
      <c r="AE263" t="s">
        <v>24</v>
      </c>
      <c r="AF263" t="s">
        <v>25</v>
      </c>
      <c r="AG263" t="str">
        <f t="shared" si="28"/>
        <v>hp_47841804;atk_4540695;hit_500000;miss_2200;cirt_2200;cirtSub_2200</v>
      </c>
    </row>
    <row r="264" spans="1:33" ht="15">
      <c r="A264" s="7">
        <v>280261</v>
      </c>
      <c r="B264" s="8">
        <v>480261</v>
      </c>
      <c r="C264" s="6" t="s">
        <v>3749</v>
      </c>
      <c r="D264" t="s">
        <v>8</v>
      </c>
      <c r="E264" s="6" t="s">
        <v>0</v>
      </c>
      <c r="F264">
        <v>48417336</v>
      </c>
      <c r="G264" s="1">
        <f>VLOOKUP(F264,关卡难度线!B:D,2,1)</f>
        <v>8</v>
      </c>
      <c r="H264" s="1">
        <f>VLOOKUP(F264,关卡难度线!B:D,3,1)</f>
        <v>98</v>
      </c>
      <c r="I264" s="1">
        <f t="shared" si="30"/>
        <v>3705408</v>
      </c>
      <c r="J264" s="1">
        <f t="shared" si="31"/>
        <v>2223245</v>
      </c>
      <c r="K264" s="1">
        <f t="shared" si="32"/>
        <v>1588032</v>
      </c>
      <c r="L264" s="5">
        <f t="shared" si="33"/>
        <v>194904464</v>
      </c>
      <c r="M264" s="5">
        <f t="shared" si="34"/>
        <v>116942688</v>
      </c>
      <c r="N264" s="5">
        <f t="shared" si="35"/>
        <v>83530480</v>
      </c>
      <c r="P264">
        <f t="shared" si="29"/>
        <v>0.32000000000000017</v>
      </c>
      <c r="Q264" s="6" t="s">
        <v>0</v>
      </c>
      <c r="R264">
        <v>36679800</v>
      </c>
      <c r="S264" t="s">
        <v>19</v>
      </c>
      <c r="T264">
        <v>3492000</v>
      </c>
      <c r="U264" t="s">
        <v>20</v>
      </c>
      <c r="V264">
        <v>500000</v>
      </c>
      <c r="W264" t="s">
        <v>21</v>
      </c>
      <c r="X264">
        <v>2200</v>
      </c>
      <c r="Y264" t="s">
        <v>22</v>
      </c>
      <c r="Z264">
        <v>2200</v>
      </c>
      <c r="AA264" t="s">
        <v>23</v>
      </c>
      <c r="AB264">
        <v>2200</v>
      </c>
      <c r="AC264">
        <f t="shared" si="25"/>
        <v>48417336</v>
      </c>
      <c r="AD264">
        <f t="shared" si="26"/>
        <v>4609440</v>
      </c>
      <c r="AE264" t="s">
        <v>24</v>
      </c>
      <c r="AF264" t="s">
        <v>25</v>
      </c>
      <c r="AG264" t="str">
        <f t="shared" si="28"/>
        <v>hp_48417336;atk_4609440;hit_500000;miss_2200;cirt_2200;cirtSub_2200</v>
      </c>
    </row>
    <row r="265" spans="1:33" ht="15">
      <c r="A265" s="7">
        <v>280262</v>
      </c>
      <c r="B265" s="8">
        <v>480262</v>
      </c>
      <c r="C265" s="6" t="s">
        <v>3750</v>
      </c>
      <c r="D265" t="s">
        <v>8</v>
      </c>
      <c r="E265" s="6" t="s">
        <v>0</v>
      </c>
      <c r="F265">
        <v>48995850</v>
      </c>
      <c r="G265" s="1">
        <f>VLOOKUP(F265,关卡难度线!B:D,2,1)</f>
        <v>8</v>
      </c>
      <c r="H265" s="1">
        <f>VLOOKUP(F265,关卡难度线!B:D,3,1)</f>
        <v>98</v>
      </c>
      <c r="I265" s="1">
        <f t="shared" si="30"/>
        <v>3749682</v>
      </c>
      <c r="J265" s="1">
        <f t="shared" si="31"/>
        <v>2249809</v>
      </c>
      <c r="K265" s="1">
        <f t="shared" si="32"/>
        <v>1607006</v>
      </c>
      <c r="L265" s="5">
        <f t="shared" si="33"/>
        <v>197233272</v>
      </c>
      <c r="M265" s="5">
        <f t="shared" si="34"/>
        <v>118339952</v>
      </c>
      <c r="N265" s="5">
        <f t="shared" si="35"/>
        <v>84528512</v>
      </c>
      <c r="P265">
        <f t="shared" si="29"/>
        <v>0.32500000000000018</v>
      </c>
      <c r="Q265" s="6" t="s">
        <v>0</v>
      </c>
      <c r="R265">
        <v>36978000</v>
      </c>
      <c r="S265" t="s">
        <v>19</v>
      </c>
      <c r="T265">
        <v>3531000</v>
      </c>
      <c r="U265" t="s">
        <v>20</v>
      </c>
      <c r="V265">
        <v>500000</v>
      </c>
      <c r="W265" t="s">
        <v>21</v>
      </c>
      <c r="X265">
        <v>2200</v>
      </c>
      <c r="Y265" t="s">
        <v>22</v>
      </c>
      <c r="Z265">
        <v>2200</v>
      </c>
      <c r="AA265" t="s">
        <v>23</v>
      </c>
      <c r="AB265">
        <v>2200</v>
      </c>
      <c r="AC265">
        <f t="shared" si="25"/>
        <v>48995850</v>
      </c>
      <c r="AD265">
        <f t="shared" si="26"/>
        <v>4678575</v>
      </c>
      <c r="AE265" t="s">
        <v>24</v>
      </c>
      <c r="AF265" t="s">
        <v>25</v>
      </c>
      <c r="AG265" t="str">
        <f t="shared" si="28"/>
        <v>hp_48995850;atk_4678575;hit_500000;miss_2200;cirt_2200;cirtSub_2200</v>
      </c>
    </row>
    <row r="266" spans="1:33" ht="15">
      <c r="A266" s="7">
        <v>280263</v>
      </c>
      <c r="B266" s="8">
        <v>480263</v>
      </c>
      <c r="C266" s="6" t="s">
        <v>3751</v>
      </c>
      <c r="D266" t="s">
        <v>8</v>
      </c>
      <c r="E266" s="6" t="s">
        <v>0</v>
      </c>
      <c r="F266">
        <v>49577479</v>
      </c>
      <c r="G266" s="1">
        <f>VLOOKUP(F266,关卡难度线!B:D,2,1)</f>
        <v>8</v>
      </c>
      <c r="H266" s="1">
        <f>VLOOKUP(F266,关卡难度线!B:D,3,1)</f>
        <v>100</v>
      </c>
      <c r="I266" s="1">
        <f t="shared" si="30"/>
        <v>3718310</v>
      </c>
      <c r="J266" s="1">
        <f t="shared" si="31"/>
        <v>2230986</v>
      </c>
      <c r="K266" s="1">
        <f t="shared" si="32"/>
        <v>1593561</v>
      </c>
      <c r="L266" s="5">
        <f t="shared" si="33"/>
        <v>195583104</v>
      </c>
      <c r="M266" s="5">
        <f t="shared" si="34"/>
        <v>117349864</v>
      </c>
      <c r="N266" s="5">
        <f t="shared" si="35"/>
        <v>83821312</v>
      </c>
      <c r="P266">
        <f t="shared" ref="P266:P297" si="36">P265+$P$201</f>
        <v>0.33000000000000018</v>
      </c>
      <c r="Q266" s="6" t="s">
        <v>0</v>
      </c>
      <c r="R266">
        <v>37276300</v>
      </c>
      <c r="S266" t="s">
        <v>19</v>
      </c>
      <c r="T266">
        <v>3570000</v>
      </c>
      <c r="U266" t="s">
        <v>20</v>
      </c>
      <c r="V266">
        <v>500000</v>
      </c>
      <c r="W266" t="s">
        <v>21</v>
      </c>
      <c r="X266">
        <v>2200</v>
      </c>
      <c r="Y266" t="s">
        <v>22</v>
      </c>
      <c r="Z266">
        <v>2200</v>
      </c>
      <c r="AA266" t="s">
        <v>23</v>
      </c>
      <c r="AB266">
        <v>2200</v>
      </c>
      <c r="AC266">
        <f t="shared" ref="AC266:AC329" si="37">INT(R266*(1+P266))</f>
        <v>49577479</v>
      </c>
      <c r="AD266">
        <f t="shared" ref="AD266:AD329" si="38">INT(T266*(1+P266))</f>
        <v>4748100</v>
      </c>
      <c r="AE266" t="s">
        <v>24</v>
      </c>
      <c r="AF266" t="s">
        <v>25</v>
      </c>
      <c r="AG266" t="str">
        <f t="shared" si="28"/>
        <v>hp_49577479;atk_4748100;hit_500000;miss_2200;cirt_2200;cirtSub_2200</v>
      </c>
    </row>
    <row r="267" spans="1:33" ht="15">
      <c r="A267" s="7">
        <v>280264</v>
      </c>
      <c r="B267" s="8">
        <v>480264</v>
      </c>
      <c r="C267" s="6" t="s">
        <v>3752</v>
      </c>
      <c r="D267" t="s">
        <v>8</v>
      </c>
      <c r="E267" s="6" t="s">
        <v>0</v>
      </c>
      <c r="F267">
        <v>50124978</v>
      </c>
      <c r="G267" s="1">
        <f>VLOOKUP(F267,关卡难度线!B:D,2,1)</f>
        <v>8</v>
      </c>
      <c r="H267" s="1">
        <f>VLOOKUP(F267,关卡难度线!B:D,3,1)</f>
        <v>100</v>
      </c>
      <c r="I267" s="1">
        <f t="shared" si="30"/>
        <v>3759373</v>
      </c>
      <c r="J267" s="1">
        <f t="shared" si="31"/>
        <v>2255624</v>
      </c>
      <c r="K267" s="1">
        <f t="shared" si="32"/>
        <v>1611160</v>
      </c>
      <c r="L267" s="5">
        <f t="shared" si="33"/>
        <v>197743016</v>
      </c>
      <c r="M267" s="5">
        <f t="shared" si="34"/>
        <v>118645824</v>
      </c>
      <c r="N267" s="5">
        <f t="shared" si="35"/>
        <v>84747016</v>
      </c>
      <c r="P267">
        <f t="shared" si="36"/>
        <v>0.33500000000000019</v>
      </c>
      <c r="Q267" s="6" t="s">
        <v>0</v>
      </c>
      <c r="R267">
        <v>37546800</v>
      </c>
      <c r="S267" t="s">
        <v>19</v>
      </c>
      <c r="T267">
        <v>3609000</v>
      </c>
      <c r="U267" t="s">
        <v>20</v>
      </c>
      <c r="V267">
        <v>500000</v>
      </c>
      <c r="W267" t="s">
        <v>21</v>
      </c>
      <c r="X267">
        <v>2250</v>
      </c>
      <c r="Y267" t="s">
        <v>22</v>
      </c>
      <c r="Z267">
        <v>2250</v>
      </c>
      <c r="AA267" t="s">
        <v>23</v>
      </c>
      <c r="AB267">
        <v>2250</v>
      </c>
      <c r="AC267">
        <f t="shared" si="37"/>
        <v>50124978</v>
      </c>
      <c r="AD267">
        <f t="shared" si="38"/>
        <v>4818015</v>
      </c>
      <c r="AE267" t="s">
        <v>24</v>
      </c>
      <c r="AF267" t="s">
        <v>25</v>
      </c>
      <c r="AG267" t="str">
        <f t="shared" si="28"/>
        <v>hp_50124978;atk_4818015;hit_500000;miss_2250;cirt_2250;cirtSub_2250</v>
      </c>
    </row>
    <row r="268" spans="1:33" ht="15">
      <c r="A268" s="7">
        <v>280265</v>
      </c>
      <c r="B268" s="8">
        <v>480265</v>
      </c>
      <c r="C268" s="6" t="s">
        <v>3753</v>
      </c>
      <c r="D268" t="s">
        <v>8</v>
      </c>
      <c r="E268" s="6" t="s">
        <v>0</v>
      </c>
      <c r="F268">
        <v>50711898</v>
      </c>
      <c r="G268" s="1">
        <f>VLOOKUP(F268,关卡难度线!B:D,2,1)</f>
        <v>8</v>
      </c>
      <c r="H268" s="1">
        <f>VLOOKUP(F268,关卡难度线!B:D,3,1)</f>
        <v>100</v>
      </c>
      <c r="I268" s="1">
        <f t="shared" si="30"/>
        <v>3803392</v>
      </c>
      <c r="J268" s="1">
        <f t="shared" si="31"/>
        <v>2282035</v>
      </c>
      <c r="K268" s="1">
        <f t="shared" si="32"/>
        <v>1630025</v>
      </c>
      <c r="L268" s="5">
        <f t="shared" si="33"/>
        <v>200058416</v>
      </c>
      <c r="M268" s="5">
        <f t="shared" si="34"/>
        <v>120035040</v>
      </c>
      <c r="N268" s="5">
        <f t="shared" si="35"/>
        <v>85739312</v>
      </c>
      <c r="P268">
        <f t="shared" si="36"/>
        <v>0.34000000000000019</v>
      </c>
      <c r="Q268" s="6" t="s">
        <v>0</v>
      </c>
      <c r="R268">
        <v>37844700</v>
      </c>
      <c r="S268" t="s">
        <v>19</v>
      </c>
      <c r="T268">
        <v>3648000</v>
      </c>
      <c r="U268" t="s">
        <v>20</v>
      </c>
      <c r="V268">
        <v>500000</v>
      </c>
      <c r="W268" t="s">
        <v>21</v>
      </c>
      <c r="X268">
        <v>2250</v>
      </c>
      <c r="Y268" t="s">
        <v>22</v>
      </c>
      <c r="Z268">
        <v>2250</v>
      </c>
      <c r="AA268" t="s">
        <v>23</v>
      </c>
      <c r="AB268">
        <v>2250</v>
      </c>
      <c r="AC268">
        <f t="shared" si="37"/>
        <v>50711898</v>
      </c>
      <c r="AD268">
        <f t="shared" si="38"/>
        <v>4888320</v>
      </c>
      <c r="AE268" t="s">
        <v>24</v>
      </c>
      <c r="AF268" t="s">
        <v>25</v>
      </c>
      <c r="AG268" t="str">
        <f t="shared" si="28"/>
        <v>hp_50711898;atk_4888320;hit_500000;miss_2250;cirt_2250;cirtSub_2250</v>
      </c>
    </row>
    <row r="269" spans="1:33" ht="15">
      <c r="A269" s="7">
        <v>280266</v>
      </c>
      <c r="B269" s="8">
        <v>480266</v>
      </c>
      <c r="C269" s="6" t="s">
        <v>3754</v>
      </c>
      <c r="D269" t="s">
        <v>8</v>
      </c>
      <c r="E269" s="6" t="s">
        <v>0</v>
      </c>
      <c r="F269">
        <v>51301931</v>
      </c>
      <c r="G269" s="1">
        <f>VLOOKUP(F269,关卡难度线!B:D,2,1)</f>
        <v>8</v>
      </c>
      <c r="H269" s="1">
        <f>VLOOKUP(F269,关卡难度线!B:D,3,1)</f>
        <v>100</v>
      </c>
      <c r="I269" s="1">
        <f t="shared" si="30"/>
        <v>3847644</v>
      </c>
      <c r="J269" s="1">
        <f t="shared" si="31"/>
        <v>2308586</v>
      </c>
      <c r="K269" s="1">
        <f t="shared" si="32"/>
        <v>1648990</v>
      </c>
      <c r="L269" s="5">
        <f t="shared" si="33"/>
        <v>202386072</v>
      </c>
      <c r="M269" s="5">
        <f t="shared" si="34"/>
        <v>121431624</v>
      </c>
      <c r="N269" s="5">
        <f t="shared" si="35"/>
        <v>86736872</v>
      </c>
      <c r="P269">
        <f t="shared" si="36"/>
        <v>0.3450000000000002</v>
      </c>
      <c r="Q269" s="6" t="s">
        <v>0</v>
      </c>
      <c r="R269">
        <v>38142700</v>
      </c>
      <c r="S269" t="s">
        <v>19</v>
      </c>
      <c r="T269">
        <v>3687000</v>
      </c>
      <c r="U269" t="s">
        <v>20</v>
      </c>
      <c r="V269">
        <v>500000</v>
      </c>
      <c r="W269" t="s">
        <v>21</v>
      </c>
      <c r="X269">
        <v>2250</v>
      </c>
      <c r="Y269" t="s">
        <v>22</v>
      </c>
      <c r="Z269">
        <v>2250</v>
      </c>
      <c r="AA269" t="s">
        <v>23</v>
      </c>
      <c r="AB269">
        <v>2250</v>
      </c>
      <c r="AC269">
        <f t="shared" si="37"/>
        <v>51301931</v>
      </c>
      <c r="AD269">
        <f t="shared" si="38"/>
        <v>4959015</v>
      </c>
      <c r="AE269" t="s">
        <v>24</v>
      </c>
      <c r="AF269" t="s">
        <v>25</v>
      </c>
      <c r="AG269" t="str">
        <f t="shared" si="28"/>
        <v>hp_51301931;atk_4959015;hit_500000;miss_2250;cirt_2250;cirtSub_2250</v>
      </c>
    </row>
    <row r="270" spans="1:33" ht="15">
      <c r="A270" s="7">
        <v>280267</v>
      </c>
      <c r="B270" s="8">
        <v>480267</v>
      </c>
      <c r="C270" s="6" t="s">
        <v>3755</v>
      </c>
      <c r="D270" t="s">
        <v>8</v>
      </c>
      <c r="E270" s="6" t="s">
        <v>0</v>
      </c>
      <c r="F270">
        <v>51894945</v>
      </c>
      <c r="G270" s="1">
        <f>VLOOKUP(F270,关卡难度线!B:D,2,1)</f>
        <v>8</v>
      </c>
      <c r="H270" s="1">
        <f>VLOOKUP(F270,关卡难度线!B:D,3,1)</f>
        <v>100</v>
      </c>
      <c r="I270" s="1">
        <f t="shared" si="30"/>
        <v>3892120</v>
      </c>
      <c r="J270" s="1">
        <f t="shared" si="31"/>
        <v>2335272</v>
      </c>
      <c r="K270" s="1">
        <f t="shared" si="32"/>
        <v>1668051</v>
      </c>
      <c r="L270" s="5">
        <f t="shared" si="33"/>
        <v>204725512</v>
      </c>
      <c r="M270" s="5">
        <f t="shared" si="34"/>
        <v>122835304</v>
      </c>
      <c r="N270" s="5">
        <f t="shared" si="35"/>
        <v>87739480</v>
      </c>
      <c r="P270">
        <f t="shared" si="36"/>
        <v>0.3500000000000002</v>
      </c>
      <c r="Q270" s="6" t="s">
        <v>0</v>
      </c>
      <c r="R270">
        <v>38440700</v>
      </c>
      <c r="S270" t="s">
        <v>19</v>
      </c>
      <c r="T270">
        <v>3726000</v>
      </c>
      <c r="U270" t="s">
        <v>20</v>
      </c>
      <c r="V270">
        <v>500000</v>
      </c>
      <c r="W270" t="s">
        <v>21</v>
      </c>
      <c r="X270">
        <v>2250</v>
      </c>
      <c r="Y270" t="s">
        <v>22</v>
      </c>
      <c r="Z270">
        <v>2250</v>
      </c>
      <c r="AA270" t="s">
        <v>23</v>
      </c>
      <c r="AB270">
        <v>2250</v>
      </c>
      <c r="AC270">
        <f t="shared" si="37"/>
        <v>51894945</v>
      </c>
      <c r="AD270">
        <f t="shared" si="38"/>
        <v>5030100</v>
      </c>
      <c r="AE270" t="s">
        <v>24</v>
      </c>
      <c r="AF270" t="s">
        <v>25</v>
      </c>
      <c r="AG270" t="str">
        <f t="shared" si="28"/>
        <v>hp_51894945;atk_5030100;hit_500000;miss_2250;cirt_2250;cirtSub_2250</v>
      </c>
    </row>
    <row r="271" spans="1:33" ht="15">
      <c r="A271" s="7">
        <v>280268</v>
      </c>
      <c r="B271" s="8">
        <v>480268</v>
      </c>
      <c r="C271" s="6" t="s">
        <v>3756</v>
      </c>
      <c r="D271" t="s">
        <v>8</v>
      </c>
      <c r="E271" s="6" t="s">
        <v>0</v>
      </c>
      <c r="F271">
        <v>52490938</v>
      </c>
      <c r="G271" s="1">
        <f>VLOOKUP(F271,关卡难度线!B:D,2,1)</f>
        <v>8</v>
      </c>
      <c r="H271" s="1">
        <f>VLOOKUP(F271,关卡难度线!B:D,3,1)</f>
        <v>100</v>
      </c>
      <c r="I271" s="1">
        <f t="shared" si="30"/>
        <v>3936820</v>
      </c>
      <c r="J271" s="1">
        <f t="shared" si="31"/>
        <v>2362092</v>
      </c>
      <c r="K271" s="1">
        <f t="shared" si="32"/>
        <v>1687208</v>
      </c>
      <c r="L271" s="5">
        <f t="shared" si="33"/>
        <v>207076736</v>
      </c>
      <c r="M271" s="5">
        <f t="shared" si="34"/>
        <v>124246040</v>
      </c>
      <c r="N271" s="5">
        <f t="shared" si="35"/>
        <v>88747144</v>
      </c>
      <c r="P271">
        <f t="shared" si="36"/>
        <v>0.3550000000000002</v>
      </c>
      <c r="Q271" s="6" t="s">
        <v>0</v>
      </c>
      <c r="R271">
        <v>38738700</v>
      </c>
      <c r="S271" t="s">
        <v>19</v>
      </c>
      <c r="T271">
        <v>3765000</v>
      </c>
      <c r="U271" t="s">
        <v>20</v>
      </c>
      <c r="V271">
        <v>500000</v>
      </c>
      <c r="W271" t="s">
        <v>21</v>
      </c>
      <c r="X271">
        <v>2250</v>
      </c>
      <c r="Y271" t="s">
        <v>22</v>
      </c>
      <c r="Z271">
        <v>2250</v>
      </c>
      <c r="AA271" t="s">
        <v>23</v>
      </c>
      <c r="AB271">
        <v>2250</v>
      </c>
      <c r="AC271">
        <f t="shared" si="37"/>
        <v>52490938</v>
      </c>
      <c r="AD271">
        <f t="shared" si="38"/>
        <v>5101575</v>
      </c>
      <c r="AE271" t="s">
        <v>24</v>
      </c>
      <c r="AF271" t="s">
        <v>25</v>
      </c>
      <c r="AG271" t="str">
        <f t="shared" si="28"/>
        <v>hp_52490938;atk_5101575;hit_500000;miss_2250;cirt_2250;cirtSub_2250</v>
      </c>
    </row>
    <row r="272" spans="1:33" ht="15">
      <c r="A272" s="7">
        <v>280269</v>
      </c>
      <c r="B272" s="8">
        <v>480269</v>
      </c>
      <c r="C272" s="6" t="s">
        <v>3757</v>
      </c>
      <c r="D272" t="s">
        <v>8</v>
      </c>
      <c r="E272" s="6" t="s">
        <v>0</v>
      </c>
      <c r="F272">
        <v>53089912</v>
      </c>
      <c r="G272" s="1">
        <f>VLOOKUP(F272,关卡难度线!B:D,2,1)</f>
        <v>8</v>
      </c>
      <c r="H272" s="1">
        <f>VLOOKUP(F272,关卡难度线!B:D,3,1)</f>
        <v>100</v>
      </c>
      <c r="I272" s="1">
        <f t="shared" si="30"/>
        <v>3981743</v>
      </c>
      <c r="J272" s="1">
        <f t="shared" si="31"/>
        <v>2389046</v>
      </c>
      <c r="K272" s="1">
        <f t="shared" si="32"/>
        <v>1706461</v>
      </c>
      <c r="L272" s="5">
        <f t="shared" si="33"/>
        <v>209439680</v>
      </c>
      <c r="M272" s="5">
        <f t="shared" si="34"/>
        <v>125663816</v>
      </c>
      <c r="N272" s="5">
        <f t="shared" si="35"/>
        <v>89759848</v>
      </c>
      <c r="P272">
        <f t="shared" si="36"/>
        <v>0.36000000000000021</v>
      </c>
      <c r="Q272" s="6" t="s">
        <v>0</v>
      </c>
      <c r="R272">
        <v>39036700</v>
      </c>
      <c r="S272" t="s">
        <v>19</v>
      </c>
      <c r="T272">
        <v>3804000</v>
      </c>
      <c r="U272" t="s">
        <v>20</v>
      </c>
      <c r="V272">
        <v>500000</v>
      </c>
      <c r="W272" t="s">
        <v>21</v>
      </c>
      <c r="X272">
        <v>2250</v>
      </c>
      <c r="Y272" t="s">
        <v>22</v>
      </c>
      <c r="Z272">
        <v>2250</v>
      </c>
      <c r="AA272" t="s">
        <v>23</v>
      </c>
      <c r="AB272">
        <v>2250</v>
      </c>
      <c r="AC272">
        <f t="shared" si="37"/>
        <v>53089912</v>
      </c>
      <c r="AD272">
        <f t="shared" si="38"/>
        <v>5173440</v>
      </c>
      <c r="AE272" t="s">
        <v>24</v>
      </c>
      <c r="AF272" t="s">
        <v>25</v>
      </c>
      <c r="AG272" t="str">
        <f t="shared" ref="AG272:AG335" si="39">Q272&amp;AF272&amp;AC272&amp;AE272&amp;S272&amp;AF272&amp;AD272&amp;AE272&amp;U272&amp;AF272&amp;V272&amp;AE272&amp;W272&amp;AF272&amp;X272&amp;AE272&amp;Y272&amp;AF272&amp;Z272&amp;AE272&amp;AA272&amp;AF272&amp;AB272</f>
        <v>hp_53089912;atk_5173440;hit_500000;miss_2250;cirt_2250;cirtSub_2250</v>
      </c>
    </row>
    <row r="273" spans="1:33" ht="15">
      <c r="A273" s="7">
        <v>280270</v>
      </c>
      <c r="B273" s="8">
        <v>480270</v>
      </c>
      <c r="C273" s="6" t="s">
        <v>3758</v>
      </c>
      <c r="D273" t="s">
        <v>8</v>
      </c>
      <c r="E273" s="6" t="s">
        <v>0</v>
      </c>
      <c r="F273">
        <v>53652280</v>
      </c>
      <c r="G273" s="1">
        <f>VLOOKUP(F273,关卡难度线!B:D,2,1)</f>
        <v>8</v>
      </c>
      <c r="H273" s="1">
        <f>VLOOKUP(F273,关卡难度线!B:D,3,1)</f>
        <v>100</v>
      </c>
      <c r="I273" s="1">
        <f t="shared" si="30"/>
        <v>4023921</v>
      </c>
      <c r="J273" s="1">
        <f t="shared" si="31"/>
        <v>2414352</v>
      </c>
      <c r="K273" s="1">
        <f t="shared" si="32"/>
        <v>1724537</v>
      </c>
      <c r="L273" s="5">
        <f t="shared" si="33"/>
        <v>211658248</v>
      </c>
      <c r="M273" s="5">
        <f t="shared" si="34"/>
        <v>126994912</v>
      </c>
      <c r="N273" s="5">
        <f t="shared" si="35"/>
        <v>90710648</v>
      </c>
      <c r="P273">
        <f t="shared" si="36"/>
        <v>0.36500000000000021</v>
      </c>
      <c r="Q273" s="6" t="s">
        <v>0</v>
      </c>
      <c r="R273">
        <v>39305700</v>
      </c>
      <c r="S273" t="s">
        <v>19</v>
      </c>
      <c r="T273">
        <v>3843000</v>
      </c>
      <c r="U273" t="s">
        <v>20</v>
      </c>
      <c r="V273">
        <v>500000</v>
      </c>
      <c r="W273" t="s">
        <v>21</v>
      </c>
      <c r="X273">
        <v>2300</v>
      </c>
      <c r="Y273" t="s">
        <v>22</v>
      </c>
      <c r="Z273">
        <v>2300</v>
      </c>
      <c r="AA273" t="s">
        <v>23</v>
      </c>
      <c r="AB273">
        <v>2300</v>
      </c>
      <c r="AC273">
        <f t="shared" si="37"/>
        <v>53652280</v>
      </c>
      <c r="AD273">
        <f t="shared" si="38"/>
        <v>5245695</v>
      </c>
      <c r="AE273" t="s">
        <v>24</v>
      </c>
      <c r="AF273" t="s">
        <v>25</v>
      </c>
      <c r="AG273" t="str">
        <f t="shared" si="39"/>
        <v>hp_53652280;atk_5245695;hit_500000;miss_2300;cirt_2300;cirtSub_2300</v>
      </c>
    </row>
    <row r="274" spans="1:33" ht="15">
      <c r="A274" s="7">
        <v>280271</v>
      </c>
      <c r="B274" s="8">
        <v>480271</v>
      </c>
      <c r="C274" s="6" t="s">
        <v>3759</v>
      </c>
      <c r="D274" t="s">
        <v>8</v>
      </c>
      <c r="E274" s="6" t="s">
        <v>0</v>
      </c>
      <c r="F274">
        <v>54256658</v>
      </c>
      <c r="G274" s="1">
        <f>VLOOKUP(F274,关卡难度线!B:D,2,1)</f>
        <v>8</v>
      </c>
      <c r="H274" s="1">
        <f>VLOOKUP(F274,关卡难度线!B:D,3,1)</f>
        <v>100</v>
      </c>
      <c r="I274" s="1">
        <f t="shared" si="30"/>
        <v>4069249</v>
      </c>
      <c r="J274" s="1">
        <f t="shared" si="31"/>
        <v>2441549</v>
      </c>
      <c r="K274" s="1">
        <f t="shared" si="32"/>
        <v>1743964</v>
      </c>
      <c r="L274" s="5">
        <f t="shared" si="33"/>
        <v>214042496</v>
      </c>
      <c r="M274" s="5">
        <f t="shared" si="34"/>
        <v>128425480</v>
      </c>
      <c r="N274" s="5">
        <f t="shared" si="35"/>
        <v>91732504</v>
      </c>
      <c r="P274">
        <f t="shared" si="36"/>
        <v>0.37000000000000022</v>
      </c>
      <c r="Q274" s="6" t="s">
        <v>0</v>
      </c>
      <c r="R274">
        <v>39603400</v>
      </c>
      <c r="S274" t="s">
        <v>19</v>
      </c>
      <c r="T274">
        <v>3882000</v>
      </c>
      <c r="U274" t="s">
        <v>20</v>
      </c>
      <c r="V274">
        <v>500000</v>
      </c>
      <c r="W274" t="s">
        <v>21</v>
      </c>
      <c r="X274">
        <v>2300</v>
      </c>
      <c r="Y274" t="s">
        <v>22</v>
      </c>
      <c r="Z274">
        <v>2300</v>
      </c>
      <c r="AA274" t="s">
        <v>23</v>
      </c>
      <c r="AB274">
        <v>2300</v>
      </c>
      <c r="AC274">
        <f t="shared" si="37"/>
        <v>54256658</v>
      </c>
      <c r="AD274">
        <f t="shared" si="38"/>
        <v>5318340</v>
      </c>
      <c r="AE274" t="s">
        <v>24</v>
      </c>
      <c r="AF274" t="s">
        <v>25</v>
      </c>
      <c r="AG274" t="str">
        <f t="shared" si="39"/>
        <v>hp_54256658;atk_5318340;hit_500000;miss_2300;cirt_2300;cirtSub_2300</v>
      </c>
    </row>
    <row r="275" spans="1:33" ht="15">
      <c r="A275" s="7">
        <v>280272</v>
      </c>
      <c r="B275" s="8">
        <v>480272</v>
      </c>
      <c r="C275" s="6" t="s">
        <v>3760</v>
      </c>
      <c r="D275" t="s">
        <v>8</v>
      </c>
      <c r="E275" s="6" t="s">
        <v>0</v>
      </c>
      <c r="F275">
        <v>54864150</v>
      </c>
      <c r="G275" s="1">
        <f>VLOOKUP(F275,关卡难度线!B:D,2,1)</f>
        <v>8</v>
      </c>
      <c r="H275" s="1">
        <f>VLOOKUP(F275,关卡难度线!B:D,3,1)</f>
        <v>100</v>
      </c>
      <c r="I275" s="1">
        <f t="shared" si="30"/>
        <v>4114811</v>
      </c>
      <c r="J275" s="1">
        <f t="shared" si="31"/>
        <v>2468886</v>
      </c>
      <c r="K275" s="1">
        <f t="shared" si="32"/>
        <v>1763490</v>
      </c>
      <c r="L275" s="5">
        <f t="shared" si="33"/>
        <v>216439056</v>
      </c>
      <c r="M275" s="5">
        <f t="shared" si="34"/>
        <v>129863400</v>
      </c>
      <c r="N275" s="5">
        <f t="shared" si="35"/>
        <v>92759576</v>
      </c>
      <c r="P275">
        <f t="shared" si="36"/>
        <v>0.37500000000000022</v>
      </c>
      <c r="Q275" s="6" t="s">
        <v>0</v>
      </c>
      <c r="R275">
        <v>39901200</v>
      </c>
      <c r="S275" t="s">
        <v>19</v>
      </c>
      <c r="T275">
        <v>3921000</v>
      </c>
      <c r="U275" t="s">
        <v>20</v>
      </c>
      <c r="V275">
        <v>500000</v>
      </c>
      <c r="W275" t="s">
        <v>21</v>
      </c>
      <c r="X275">
        <v>2300</v>
      </c>
      <c r="Y275" t="s">
        <v>22</v>
      </c>
      <c r="Z275">
        <v>2300</v>
      </c>
      <c r="AA275" t="s">
        <v>23</v>
      </c>
      <c r="AB275">
        <v>2300</v>
      </c>
      <c r="AC275">
        <f t="shared" si="37"/>
        <v>54864150</v>
      </c>
      <c r="AD275">
        <f t="shared" si="38"/>
        <v>5391375</v>
      </c>
      <c r="AE275" t="s">
        <v>24</v>
      </c>
      <c r="AF275" t="s">
        <v>25</v>
      </c>
      <c r="AG275" t="str">
        <f t="shared" si="39"/>
        <v>hp_54864150;atk_5391375;hit_500000;miss_2300;cirt_2300;cirtSub_2300</v>
      </c>
    </row>
    <row r="276" spans="1:33" ht="15">
      <c r="A276" s="7">
        <v>280273</v>
      </c>
      <c r="B276" s="8">
        <v>480273</v>
      </c>
      <c r="C276" s="6" t="s">
        <v>3761</v>
      </c>
      <c r="D276" t="s">
        <v>8</v>
      </c>
      <c r="E276" s="6" t="s">
        <v>0</v>
      </c>
      <c r="F276">
        <v>55474620</v>
      </c>
      <c r="G276" s="1">
        <f>VLOOKUP(F276,关卡难度线!B:D,2,1)</f>
        <v>8</v>
      </c>
      <c r="H276" s="1">
        <f>VLOOKUP(F276,关卡难度线!B:D,3,1)</f>
        <v>100</v>
      </c>
      <c r="I276" s="1">
        <f t="shared" si="30"/>
        <v>4160596</v>
      </c>
      <c r="J276" s="1">
        <f t="shared" si="31"/>
        <v>2496357</v>
      </c>
      <c r="K276" s="1">
        <f t="shared" si="32"/>
        <v>1783112</v>
      </c>
      <c r="L276" s="5">
        <f t="shared" si="33"/>
        <v>218847352</v>
      </c>
      <c r="M276" s="5">
        <f t="shared" si="34"/>
        <v>131308376</v>
      </c>
      <c r="N276" s="5">
        <f t="shared" si="35"/>
        <v>93791688</v>
      </c>
      <c r="P276">
        <f t="shared" si="36"/>
        <v>0.38000000000000023</v>
      </c>
      <c r="Q276" s="6" t="s">
        <v>0</v>
      </c>
      <c r="R276">
        <v>40199000</v>
      </c>
      <c r="S276" t="s">
        <v>19</v>
      </c>
      <c r="T276">
        <v>3960000</v>
      </c>
      <c r="U276" t="s">
        <v>20</v>
      </c>
      <c r="V276">
        <v>500000</v>
      </c>
      <c r="W276" t="s">
        <v>21</v>
      </c>
      <c r="X276">
        <v>2300</v>
      </c>
      <c r="Y276" t="s">
        <v>22</v>
      </c>
      <c r="Z276">
        <v>2300</v>
      </c>
      <c r="AA276" t="s">
        <v>23</v>
      </c>
      <c r="AB276">
        <v>2300</v>
      </c>
      <c r="AC276">
        <f t="shared" si="37"/>
        <v>55474620</v>
      </c>
      <c r="AD276">
        <f t="shared" si="38"/>
        <v>5464800</v>
      </c>
      <c r="AE276" t="s">
        <v>24</v>
      </c>
      <c r="AF276" t="s">
        <v>25</v>
      </c>
      <c r="AG276" t="str">
        <f t="shared" si="39"/>
        <v>hp_55474620;atk_5464800;hit_500000;miss_2300;cirt_2300;cirtSub_2300</v>
      </c>
    </row>
    <row r="277" spans="1:33" ht="15">
      <c r="A277" s="7">
        <v>280274</v>
      </c>
      <c r="B277" s="8">
        <v>480274</v>
      </c>
      <c r="C277" s="6" t="s">
        <v>3762</v>
      </c>
      <c r="D277" t="s">
        <v>8</v>
      </c>
      <c r="E277" s="6" t="s">
        <v>0</v>
      </c>
      <c r="F277">
        <v>56088068</v>
      </c>
      <c r="G277" s="1">
        <f>VLOOKUP(F277,关卡难度线!B:D,2,1)</f>
        <v>8</v>
      </c>
      <c r="H277" s="1">
        <f>VLOOKUP(F277,关卡难度线!B:D,3,1)</f>
        <v>100</v>
      </c>
      <c r="I277" s="1">
        <f t="shared" si="30"/>
        <v>4206605</v>
      </c>
      <c r="J277" s="1">
        <f t="shared" si="31"/>
        <v>2523963</v>
      </c>
      <c r="K277" s="1">
        <f t="shared" si="32"/>
        <v>1802830</v>
      </c>
      <c r="L277" s="5">
        <f t="shared" si="33"/>
        <v>221267424</v>
      </c>
      <c r="M277" s="5">
        <f t="shared" si="34"/>
        <v>132760456</v>
      </c>
      <c r="N277" s="5">
        <f t="shared" si="35"/>
        <v>94828856</v>
      </c>
      <c r="P277">
        <f t="shared" si="36"/>
        <v>0.38500000000000023</v>
      </c>
      <c r="Q277" s="6" t="s">
        <v>0</v>
      </c>
      <c r="R277">
        <v>40496800</v>
      </c>
      <c r="S277" t="s">
        <v>19</v>
      </c>
      <c r="T277">
        <v>3999000</v>
      </c>
      <c r="U277" t="s">
        <v>20</v>
      </c>
      <c r="V277">
        <v>500000</v>
      </c>
      <c r="W277" t="s">
        <v>21</v>
      </c>
      <c r="X277">
        <v>2300</v>
      </c>
      <c r="Y277" t="s">
        <v>22</v>
      </c>
      <c r="Z277">
        <v>2300</v>
      </c>
      <c r="AA277" t="s">
        <v>23</v>
      </c>
      <c r="AB277">
        <v>2300</v>
      </c>
      <c r="AC277">
        <f t="shared" si="37"/>
        <v>56088068</v>
      </c>
      <c r="AD277">
        <f t="shared" si="38"/>
        <v>5538615</v>
      </c>
      <c r="AE277" t="s">
        <v>24</v>
      </c>
      <c r="AF277" t="s">
        <v>25</v>
      </c>
      <c r="AG277" t="str">
        <f t="shared" si="39"/>
        <v>hp_56088068;atk_5538615;hit_500000;miss_2300;cirt_2300;cirtSub_2300</v>
      </c>
    </row>
    <row r="278" spans="1:33" ht="15">
      <c r="A278" s="7">
        <v>280275</v>
      </c>
      <c r="B278" s="8">
        <v>480275</v>
      </c>
      <c r="C278" s="6" t="s">
        <v>3763</v>
      </c>
      <c r="D278" t="s">
        <v>8</v>
      </c>
      <c r="E278" s="6" t="s">
        <v>0</v>
      </c>
      <c r="F278">
        <v>56704355</v>
      </c>
      <c r="G278" s="1">
        <f>VLOOKUP(F278,关卡难度线!B:D,2,1)</f>
        <v>8</v>
      </c>
      <c r="H278" s="1">
        <f>VLOOKUP(F278,关卡难度线!B:D,3,1)</f>
        <v>102</v>
      </c>
      <c r="I278" s="1">
        <f t="shared" si="30"/>
        <v>4169437</v>
      </c>
      <c r="J278" s="1">
        <f t="shared" si="31"/>
        <v>2501662</v>
      </c>
      <c r="K278" s="1">
        <f t="shared" si="32"/>
        <v>1786901</v>
      </c>
      <c r="L278" s="5">
        <f t="shared" si="33"/>
        <v>219312384</v>
      </c>
      <c r="M278" s="5">
        <f t="shared" si="34"/>
        <v>131587424</v>
      </c>
      <c r="N278" s="5">
        <f t="shared" si="35"/>
        <v>93990992</v>
      </c>
      <c r="P278">
        <f t="shared" si="36"/>
        <v>0.39000000000000024</v>
      </c>
      <c r="Q278" s="6" t="s">
        <v>0</v>
      </c>
      <c r="R278">
        <v>40794500</v>
      </c>
      <c r="S278" t="s">
        <v>19</v>
      </c>
      <c r="T278">
        <v>4046000</v>
      </c>
      <c r="U278" t="s">
        <v>20</v>
      </c>
      <c r="V278">
        <v>500000</v>
      </c>
      <c r="W278" t="s">
        <v>21</v>
      </c>
      <c r="X278">
        <v>2300</v>
      </c>
      <c r="Y278" t="s">
        <v>22</v>
      </c>
      <c r="Z278">
        <v>2300</v>
      </c>
      <c r="AA278" t="s">
        <v>23</v>
      </c>
      <c r="AB278">
        <v>2300</v>
      </c>
      <c r="AC278">
        <f t="shared" si="37"/>
        <v>56704355</v>
      </c>
      <c r="AD278">
        <f t="shared" si="38"/>
        <v>5623940</v>
      </c>
      <c r="AE278" t="s">
        <v>24</v>
      </c>
      <c r="AF278" t="s">
        <v>25</v>
      </c>
      <c r="AG278" t="str">
        <f t="shared" si="39"/>
        <v>hp_56704355;atk_5623940;hit_500000;miss_2300;cirt_2300;cirtSub_2300</v>
      </c>
    </row>
    <row r="279" spans="1:33" ht="15">
      <c r="A279" s="7">
        <v>280276</v>
      </c>
      <c r="B279" s="8">
        <v>480276</v>
      </c>
      <c r="C279" s="6" t="s">
        <v>3764</v>
      </c>
      <c r="D279" t="s">
        <v>8</v>
      </c>
      <c r="E279" s="6" t="s">
        <v>0</v>
      </c>
      <c r="F279">
        <v>57281490</v>
      </c>
      <c r="G279" s="1">
        <f>VLOOKUP(F279,关卡难度线!B:D,2,1)</f>
        <v>8</v>
      </c>
      <c r="H279" s="1">
        <f>VLOOKUP(F279,关卡难度线!B:D,3,1)</f>
        <v>102</v>
      </c>
      <c r="I279" s="1">
        <f t="shared" si="30"/>
        <v>4211874</v>
      </c>
      <c r="J279" s="1">
        <f t="shared" si="31"/>
        <v>2527124</v>
      </c>
      <c r="K279" s="1">
        <f t="shared" si="32"/>
        <v>1805088</v>
      </c>
      <c r="L279" s="5">
        <f t="shared" si="33"/>
        <v>221544576</v>
      </c>
      <c r="M279" s="5">
        <f t="shared" si="34"/>
        <v>132926720</v>
      </c>
      <c r="N279" s="5">
        <f t="shared" si="35"/>
        <v>94947632</v>
      </c>
      <c r="P279">
        <f t="shared" si="36"/>
        <v>0.39500000000000024</v>
      </c>
      <c r="Q279" s="6" t="s">
        <v>0</v>
      </c>
      <c r="R279">
        <v>41062000</v>
      </c>
      <c r="S279" t="s">
        <v>19</v>
      </c>
      <c r="T279">
        <v>4093000</v>
      </c>
      <c r="U279" t="s">
        <v>20</v>
      </c>
      <c r="V279">
        <v>500000</v>
      </c>
      <c r="W279" t="s">
        <v>21</v>
      </c>
      <c r="X279">
        <v>2350</v>
      </c>
      <c r="Y279" t="s">
        <v>22</v>
      </c>
      <c r="Z279">
        <v>2350</v>
      </c>
      <c r="AA279" t="s">
        <v>23</v>
      </c>
      <c r="AB279">
        <v>2350</v>
      </c>
      <c r="AC279">
        <f t="shared" si="37"/>
        <v>57281490</v>
      </c>
      <c r="AD279">
        <f t="shared" si="38"/>
        <v>5709735</v>
      </c>
      <c r="AE279" t="s">
        <v>24</v>
      </c>
      <c r="AF279" t="s">
        <v>25</v>
      </c>
      <c r="AG279" t="str">
        <f t="shared" si="39"/>
        <v>hp_57281490;atk_5709735;hit_500000;miss_2350;cirt_2350;cirtSub_2350</v>
      </c>
    </row>
    <row r="280" spans="1:33" ht="15">
      <c r="A280" s="7">
        <v>280277</v>
      </c>
      <c r="B280" s="8">
        <v>480277</v>
      </c>
      <c r="C280" s="6" t="s">
        <v>3765</v>
      </c>
      <c r="D280" t="s">
        <v>8</v>
      </c>
      <c r="E280" s="6" t="s">
        <v>0</v>
      </c>
      <c r="F280">
        <v>57903300</v>
      </c>
      <c r="G280" s="1">
        <f>VLOOKUP(F280,关卡难度线!B:D,2,1)</f>
        <v>8</v>
      </c>
      <c r="H280" s="1">
        <f>VLOOKUP(F280,关卡难度线!B:D,3,1)</f>
        <v>102</v>
      </c>
      <c r="I280" s="1">
        <f t="shared" si="30"/>
        <v>4257595</v>
      </c>
      <c r="J280" s="1">
        <f t="shared" si="31"/>
        <v>2554557</v>
      </c>
      <c r="K280" s="1">
        <f t="shared" si="32"/>
        <v>1824683</v>
      </c>
      <c r="L280" s="5">
        <f t="shared" si="33"/>
        <v>223949496</v>
      </c>
      <c r="M280" s="5">
        <f t="shared" si="34"/>
        <v>134369696</v>
      </c>
      <c r="N280" s="5">
        <f t="shared" si="35"/>
        <v>95978328</v>
      </c>
      <c r="P280">
        <f t="shared" si="36"/>
        <v>0.40000000000000024</v>
      </c>
      <c r="Q280" s="6" t="s">
        <v>0</v>
      </c>
      <c r="R280">
        <v>41359500</v>
      </c>
      <c r="S280" t="s">
        <v>19</v>
      </c>
      <c r="T280">
        <v>4140000</v>
      </c>
      <c r="U280" t="s">
        <v>20</v>
      </c>
      <c r="V280">
        <v>500000</v>
      </c>
      <c r="W280" t="s">
        <v>21</v>
      </c>
      <c r="X280">
        <v>2350</v>
      </c>
      <c r="Y280" t="s">
        <v>22</v>
      </c>
      <c r="Z280">
        <v>2350</v>
      </c>
      <c r="AA280" t="s">
        <v>23</v>
      </c>
      <c r="AB280">
        <v>2350</v>
      </c>
      <c r="AC280">
        <f t="shared" si="37"/>
        <v>57903300</v>
      </c>
      <c r="AD280">
        <f t="shared" si="38"/>
        <v>5796000</v>
      </c>
      <c r="AE280" t="s">
        <v>24</v>
      </c>
      <c r="AF280" t="s">
        <v>25</v>
      </c>
      <c r="AG280" t="str">
        <f t="shared" si="39"/>
        <v>hp_57903300;atk_5796000;hit_500000;miss_2350;cirt_2350;cirtSub_2350</v>
      </c>
    </row>
    <row r="281" spans="1:33" ht="15">
      <c r="A281" s="7">
        <v>280278</v>
      </c>
      <c r="B281" s="8">
        <v>480278</v>
      </c>
      <c r="C281" s="6" t="s">
        <v>3766</v>
      </c>
      <c r="D281" t="s">
        <v>8</v>
      </c>
      <c r="E281" s="6" t="s">
        <v>0</v>
      </c>
      <c r="F281">
        <v>58528225</v>
      </c>
      <c r="G281" s="1">
        <f>VLOOKUP(F281,关卡难度线!B:D,2,1)</f>
        <v>8</v>
      </c>
      <c r="H281" s="1">
        <f>VLOOKUP(F281,关卡难度线!B:D,3,1)</f>
        <v>102</v>
      </c>
      <c r="I281" s="1">
        <f t="shared" si="30"/>
        <v>4303545</v>
      </c>
      <c r="J281" s="1">
        <f t="shared" si="31"/>
        <v>2582127</v>
      </c>
      <c r="K281" s="1">
        <f t="shared" si="32"/>
        <v>1844376</v>
      </c>
      <c r="L281" s="5">
        <f t="shared" si="33"/>
        <v>226366464</v>
      </c>
      <c r="M281" s="5">
        <f t="shared" si="34"/>
        <v>135819880</v>
      </c>
      <c r="N281" s="5">
        <f t="shared" si="35"/>
        <v>97014176</v>
      </c>
      <c r="P281">
        <f t="shared" si="36"/>
        <v>0.40500000000000025</v>
      </c>
      <c r="Q281" s="6" t="s">
        <v>0</v>
      </c>
      <c r="R281">
        <v>41657100</v>
      </c>
      <c r="S281" t="s">
        <v>19</v>
      </c>
      <c r="T281">
        <v>4187000</v>
      </c>
      <c r="U281" t="s">
        <v>20</v>
      </c>
      <c r="V281">
        <v>500000</v>
      </c>
      <c r="W281" t="s">
        <v>21</v>
      </c>
      <c r="X281">
        <v>2350</v>
      </c>
      <c r="Y281" t="s">
        <v>22</v>
      </c>
      <c r="Z281">
        <v>2350</v>
      </c>
      <c r="AA281" t="s">
        <v>23</v>
      </c>
      <c r="AB281">
        <v>2350</v>
      </c>
      <c r="AC281">
        <f t="shared" si="37"/>
        <v>58528225</v>
      </c>
      <c r="AD281">
        <f t="shared" si="38"/>
        <v>5882735</v>
      </c>
      <c r="AE281" t="s">
        <v>24</v>
      </c>
      <c r="AF281" t="s">
        <v>25</v>
      </c>
      <c r="AG281" t="str">
        <f t="shared" si="39"/>
        <v>hp_58528225;atk_5882735;hit_500000;miss_2350;cirt_2350;cirtSub_2350</v>
      </c>
    </row>
    <row r="282" spans="1:33" ht="15">
      <c r="A282" s="7">
        <v>280279</v>
      </c>
      <c r="B282" s="8">
        <v>480279</v>
      </c>
      <c r="C282" s="6" t="s">
        <v>3767</v>
      </c>
      <c r="D282" t="s">
        <v>8</v>
      </c>
      <c r="E282" s="6" t="s">
        <v>0</v>
      </c>
      <c r="F282">
        <v>59155986</v>
      </c>
      <c r="G282" s="1">
        <f>VLOOKUP(F282,关卡难度线!B:D,2,1)</f>
        <v>8</v>
      </c>
      <c r="H282" s="1">
        <f>VLOOKUP(F282,关卡难度线!B:D,3,1)</f>
        <v>102</v>
      </c>
      <c r="I282" s="1">
        <f t="shared" si="30"/>
        <v>4349704</v>
      </c>
      <c r="J282" s="1">
        <f t="shared" si="31"/>
        <v>2609822</v>
      </c>
      <c r="K282" s="1">
        <f t="shared" si="32"/>
        <v>1864159</v>
      </c>
      <c r="L282" s="5">
        <f t="shared" si="33"/>
        <v>228794432</v>
      </c>
      <c r="M282" s="5">
        <f t="shared" si="34"/>
        <v>137276640</v>
      </c>
      <c r="N282" s="5">
        <f t="shared" si="35"/>
        <v>98054760</v>
      </c>
      <c r="P282">
        <f t="shared" si="36"/>
        <v>0.41000000000000025</v>
      </c>
      <c r="Q282" s="6" t="s">
        <v>0</v>
      </c>
      <c r="R282">
        <v>41954600</v>
      </c>
      <c r="S282" t="s">
        <v>19</v>
      </c>
      <c r="T282">
        <v>4234000</v>
      </c>
      <c r="U282" t="s">
        <v>20</v>
      </c>
      <c r="V282">
        <v>500000</v>
      </c>
      <c r="W282" t="s">
        <v>21</v>
      </c>
      <c r="X282">
        <v>2350</v>
      </c>
      <c r="Y282" t="s">
        <v>22</v>
      </c>
      <c r="Z282">
        <v>2350</v>
      </c>
      <c r="AA282" t="s">
        <v>23</v>
      </c>
      <c r="AB282">
        <v>2350</v>
      </c>
      <c r="AC282">
        <f t="shared" si="37"/>
        <v>59155986</v>
      </c>
      <c r="AD282">
        <f t="shared" si="38"/>
        <v>5969940</v>
      </c>
      <c r="AE282" t="s">
        <v>24</v>
      </c>
      <c r="AF282" t="s">
        <v>25</v>
      </c>
      <c r="AG282" t="str">
        <f t="shared" si="39"/>
        <v>hp_59155986;atk_5969940;hit_500000;miss_2350;cirt_2350;cirtSub_2350</v>
      </c>
    </row>
    <row r="283" spans="1:33" ht="15">
      <c r="A283" s="7">
        <v>280280</v>
      </c>
      <c r="B283" s="8">
        <v>480280</v>
      </c>
      <c r="C283" s="6" t="s">
        <v>3768</v>
      </c>
      <c r="D283" t="s">
        <v>8</v>
      </c>
      <c r="E283" s="6" t="s">
        <v>0</v>
      </c>
      <c r="F283">
        <v>59786863</v>
      </c>
      <c r="G283" s="1">
        <f>VLOOKUP(F283,关卡难度线!B:D,2,1)</f>
        <v>8</v>
      </c>
      <c r="H283" s="1">
        <f>VLOOKUP(F283,关卡难度线!B:D,3,1)</f>
        <v>102</v>
      </c>
      <c r="I283" s="1">
        <f t="shared" si="30"/>
        <v>4396092</v>
      </c>
      <c r="J283" s="1">
        <f t="shared" si="31"/>
        <v>2637655</v>
      </c>
      <c r="K283" s="1">
        <f t="shared" si="32"/>
        <v>1884039</v>
      </c>
      <c r="L283" s="5">
        <f t="shared" si="33"/>
        <v>231234440</v>
      </c>
      <c r="M283" s="5">
        <f t="shared" si="34"/>
        <v>138740656</v>
      </c>
      <c r="N283" s="5">
        <f t="shared" si="35"/>
        <v>99100448</v>
      </c>
      <c r="P283">
        <f t="shared" si="36"/>
        <v>0.41500000000000026</v>
      </c>
      <c r="Q283" s="6" t="s">
        <v>0</v>
      </c>
      <c r="R283">
        <v>42252200</v>
      </c>
      <c r="S283" t="s">
        <v>19</v>
      </c>
      <c r="T283">
        <v>4281000</v>
      </c>
      <c r="U283" t="s">
        <v>20</v>
      </c>
      <c r="V283">
        <v>500000</v>
      </c>
      <c r="W283" t="s">
        <v>21</v>
      </c>
      <c r="X283">
        <v>2350</v>
      </c>
      <c r="Y283" t="s">
        <v>22</v>
      </c>
      <c r="Z283">
        <v>2350</v>
      </c>
      <c r="AA283" t="s">
        <v>23</v>
      </c>
      <c r="AB283">
        <v>2350</v>
      </c>
      <c r="AC283">
        <f t="shared" si="37"/>
        <v>59786863</v>
      </c>
      <c r="AD283">
        <f t="shared" si="38"/>
        <v>6057615</v>
      </c>
      <c r="AE283" t="s">
        <v>24</v>
      </c>
      <c r="AF283" t="s">
        <v>25</v>
      </c>
      <c r="AG283" t="str">
        <f t="shared" si="39"/>
        <v>hp_59786863;atk_6057615;hit_500000;miss_2350;cirt_2350;cirtSub_2350</v>
      </c>
    </row>
    <row r="284" spans="1:33" ht="15">
      <c r="A284" s="7">
        <v>280281</v>
      </c>
      <c r="B284" s="8">
        <v>480281</v>
      </c>
      <c r="C284" s="6" t="s">
        <v>3769</v>
      </c>
      <c r="D284" t="s">
        <v>8</v>
      </c>
      <c r="E284" s="6" t="s">
        <v>0</v>
      </c>
      <c r="F284">
        <v>60420574</v>
      </c>
      <c r="G284" s="1">
        <f>VLOOKUP(F284,关卡难度线!B:D,2,1)</f>
        <v>8</v>
      </c>
      <c r="H284" s="1">
        <f>VLOOKUP(F284,关卡难度线!B:D,3,1)</f>
        <v>102</v>
      </c>
      <c r="I284" s="1">
        <f t="shared" si="30"/>
        <v>4442689</v>
      </c>
      <c r="J284" s="1">
        <f t="shared" si="31"/>
        <v>2665613</v>
      </c>
      <c r="K284" s="1">
        <f t="shared" si="32"/>
        <v>1904009</v>
      </c>
      <c r="L284" s="5">
        <f t="shared" si="33"/>
        <v>233685440</v>
      </c>
      <c r="M284" s="5">
        <f t="shared" si="34"/>
        <v>140211240</v>
      </c>
      <c r="N284" s="5">
        <f t="shared" si="35"/>
        <v>100150872</v>
      </c>
      <c r="P284">
        <f t="shared" si="36"/>
        <v>0.42000000000000026</v>
      </c>
      <c r="Q284" s="6" t="s">
        <v>0</v>
      </c>
      <c r="R284">
        <v>42549700</v>
      </c>
      <c r="S284" t="s">
        <v>19</v>
      </c>
      <c r="T284">
        <v>4328000</v>
      </c>
      <c r="U284" t="s">
        <v>20</v>
      </c>
      <c r="V284">
        <v>500000</v>
      </c>
      <c r="W284" t="s">
        <v>21</v>
      </c>
      <c r="X284">
        <v>2350</v>
      </c>
      <c r="Y284" t="s">
        <v>22</v>
      </c>
      <c r="Z284">
        <v>2350</v>
      </c>
      <c r="AA284" t="s">
        <v>23</v>
      </c>
      <c r="AB284">
        <v>2350</v>
      </c>
      <c r="AC284">
        <f t="shared" si="37"/>
        <v>60420574</v>
      </c>
      <c r="AD284">
        <f t="shared" si="38"/>
        <v>6145760</v>
      </c>
      <c r="AE284" t="s">
        <v>24</v>
      </c>
      <c r="AF284" t="s">
        <v>25</v>
      </c>
      <c r="AG284" t="str">
        <f t="shared" si="39"/>
        <v>hp_60420574;atk_6145760;hit_500000;miss_2350;cirt_2350;cirtSub_2350</v>
      </c>
    </row>
    <row r="285" spans="1:33" ht="15">
      <c r="A285" s="7">
        <v>280282</v>
      </c>
      <c r="B285" s="8">
        <v>480282</v>
      </c>
      <c r="C285" s="6" t="s">
        <v>3770</v>
      </c>
      <c r="D285" t="s">
        <v>8</v>
      </c>
      <c r="E285" s="6" t="s">
        <v>0</v>
      </c>
      <c r="F285">
        <v>61012230</v>
      </c>
      <c r="G285" s="1">
        <f>VLOOKUP(F285,关卡难度线!B:D,2,1)</f>
        <v>8</v>
      </c>
      <c r="H285" s="1">
        <f>VLOOKUP(F285,关卡难度线!B:D,3,1)</f>
        <v>102</v>
      </c>
      <c r="I285" s="1">
        <f t="shared" si="30"/>
        <v>4486193</v>
      </c>
      <c r="J285" s="1">
        <f t="shared" si="31"/>
        <v>2691716</v>
      </c>
      <c r="K285" s="1">
        <f t="shared" si="32"/>
        <v>1922654</v>
      </c>
      <c r="L285" s="5">
        <f t="shared" si="33"/>
        <v>235973752</v>
      </c>
      <c r="M285" s="5">
        <f t="shared" si="34"/>
        <v>141584264</v>
      </c>
      <c r="N285" s="5">
        <f t="shared" si="35"/>
        <v>101131600</v>
      </c>
      <c r="P285">
        <f t="shared" si="36"/>
        <v>0.42500000000000027</v>
      </c>
      <c r="Q285" s="6" t="s">
        <v>0</v>
      </c>
      <c r="R285">
        <v>42815600</v>
      </c>
      <c r="S285" t="s">
        <v>19</v>
      </c>
      <c r="T285">
        <v>4375000</v>
      </c>
      <c r="U285" t="s">
        <v>20</v>
      </c>
      <c r="V285">
        <v>500000</v>
      </c>
      <c r="W285" t="s">
        <v>21</v>
      </c>
      <c r="X285">
        <v>2400</v>
      </c>
      <c r="Y285" t="s">
        <v>22</v>
      </c>
      <c r="Z285">
        <v>2400</v>
      </c>
      <c r="AA285" t="s">
        <v>23</v>
      </c>
      <c r="AB285">
        <v>2400</v>
      </c>
      <c r="AC285">
        <f t="shared" si="37"/>
        <v>61012230</v>
      </c>
      <c r="AD285">
        <f t="shared" si="38"/>
        <v>6234375</v>
      </c>
      <c r="AE285" t="s">
        <v>24</v>
      </c>
      <c r="AF285" t="s">
        <v>25</v>
      </c>
      <c r="AG285" t="str">
        <f t="shared" si="39"/>
        <v>hp_61012230;atk_6234375;hit_500000;miss_2400;cirt_2400;cirtSub_2400</v>
      </c>
    </row>
    <row r="286" spans="1:33" ht="15">
      <c r="A286" s="7">
        <v>280283</v>
      </c>
      <c r="B286" s="8">
        <v>480283</v>
      </c>
      <c r="C286" s="6" t="s">
        <v>3771</v>
      </c>
      <c r="D286" t="s">
        <v>8</v>
      </c>
      <c r="E286" s="6" t="s">
        <v>0</v>
      </c>
      <c r="F286">
        <v>61651447</v>
      </c>
      <c r="G286" s="1">
        <f>VLOOKUP(F286,关卡难度线!B:D,2,1)</f>
        <v>8</v>
      </c>
      <c r="H286" s="1">
        <f>VLOOKUP(F286,关卡难度线!B:D,3,1)</f>
        <v>102</v>
      </c>
      <c r="I286" s="1">
        <f t="shared" si="30"/>
        <v>4533194</v>
      </c>
      <c r="J286" s="1">
        <f t="shared" si="31"/>
        <v>2719916</v>
      </c>
      <c r="K286" s="1">
        <f t="shared" si="32"/>
        <v>1942797</v>
      </c>
      <c r="L286" s="5">
        <f t="shared" si="33"/>
        <v>238446008</v>
      </c>
      <c r="M286" s="5">
        <f t="shared" si="34"/>
        <v>143067584</v>
      </c>
      <c r="N286" s="5">
        <f t="shared" si="35"/>
        <v>102191120</v>
      </c>
      <c r="P286">
        <f t="shared" si="36"/>
        <v>0.43000000000000027</v>
      </c>
      <c r="Q286" s="6" t="s">
        <v>0</v>
      </c>
      <c r="R286">
        <v>43112900</v>
      </c>
      <c r="S286" t="s">
        <v>19</v>
      </c>
      <c r="T286">
        <v>4422000</v>
      </c>
      <c r="U286" t="s">
        <v>20</v>
      </c>
      <c r="V286">
        <v>500000</v>
      </c>
      <c r="W286" t="s">
        <v>21</v>
      </c>
      <c r="X286">
        <v>2400</v>
      </c>
      <c r="Y286" t="s">
        <v>22</v>
      </c>
      <c r="Z286">
        <v>2400</v>
      </c>
      <c r="AA286" t="s">
        <v>23</v>
      </c>
      <c r="AB286">
        <v>2400</v>
      </c>
      <c r="AC286">
        <f t="shared" si="37"/>
        <v>61651447</v>
      </c>
      <c r="AD286">
        <f t="shared" si="38"/>
        <v>6323460</v>
      </c>
      <c r="AE286" t="s">
        <v>24</v>
      </c>
      <c r="AF286" t="s">
        <v>25</v>
      </c>
      <c r="AG286" t="str">
        <f t="shared" si="39"/>
        <v>hp_61651447;atk_6323460;hit_500000;miss_2400;cirt_2400;cirtSub_2400</v>
      </c>
    </row>
    <row r="287" spans="1:33" ht="15">
      <c r="A287" s="7">
        <v>280284</v>
      </c>
      <c r="B287" s="8">
        <v>480284</v>
      </c>
      <c r="C287" s="6" t="s">
        <v>3772</v>
      </c>
      <c r="D287" t="s">
        <v>8</v>
      </c>
      <c r="E287" s="6" t="s">
        <v>0</v>
      </c>
      <c r="F287">
        <v>62293780</v>
      </c>
      <c r="G287" s="1">
        <f>VLOOKUP(F287,关卡难度线!B:D,2,1)</f>
        <v>8</v>
      </c>
      <c r="H287" s="1">
        <f>VLOOKUP(F287,关卡难度线!B:D,3,1)</f>
        <v>102</v>
      </c>
      <c r="I287" s="1">
        <f t="shared" si="30"/>
        <v>4580425</v>
      </c>
      <c r="J287" s="1">
        <f t="shared" si="31"/>
        <v>2748255</v>
      </c>
      <c r="K287" s="1">
        <f t="shared" si="32"/>
        <v>1963039</v>
      </c>
      <c r="L287" s="5">
        <f t="shared" si="33"/>
        <v>240930352</v>
      </c>
      <c r="M287" s="5">
        <f t="shared" si="34"/>
        <v>144558216</v>
      </c>
      <c r="N287" s="5">
        <f t="shared" si="35"/>
        <v>103255848</v>
      </c>
      <c r="P287">
        <f t="shared" si="36"/>
        <v>0.43500000000000028</v>
      </c>
      <c r="Q287" s="6" t="s">
        <v>0</v>
      </c>
      <c r="R287">
        <v>43410300</v>
      </c>
      <c r="S287" t="s">
        <v>19</v>
      </c>
      <c r="T287">
        <v>4469000</v>
      </c>
      <c r="U287" t="s">
        <v>20</v>
      </c>
      <c r="V287">
        <v>500000</v>
      </c>
      <c r="W287" t="s">
        <v>21</v>
      </c>
      <c r="X287">
        <v>2400</v>
      </c>
      <c r="Y287" t="s">
        <v>22</v>
      </c>
      <c r="Z287">
        <v>2400</v>
      </c>
      <c r="AA287" t="s">
        <v>23</v>
      </c>
      <c r="AB287">
        <v>2400</v>
      </c>
      <c r="AC287">
        <f t="shared" si="37"/>
        <v>62293780</v>
      </c>
      <c r="AD287">
        <f t="shared" si="38"/>
        <v>6413015</v>
      </c>
      <c r="AE287" t="s">
        <v>24</v>
      </c>
      <c r="AF287" t="s">
        <v>25</v>
      </c>
      <c r="AG287" t="str">
        <f t="shared" si="39"/>
        <v>hp_62293780;atk_6413015;hit_500000;miss_2400;cirt_2400;cirtSub_2400</v>
      </c>
    </row>
    <row r="288" spans="1:33" ht="15">
      <c r="A288" s="7">
        <v>280285</v>
      </c>
      <c r="B288" s="8">
        <v>480285</v>
      </c>
      <c r="C288" s="6" t="s">
        <v>3773</v>
      </c>
      <c r="D288" t="s">
        <v>8</v>
      </c>
      <c r="E288" s="6" t="s">
        <v>0</v>
      </c>
      <c r="F288">
        <v>62938944</v>
      </c>
      <c r="G288" s="1">
        <f>VLOOKUP(F288,关卡难度线!B:D,2,1)</f>
        <v>8</v>
      </c>
      <c r="H288" s="1">
        <f>VLOOKUP(F288,关卡难度线!B:D,3,1)</f>
        <v>102</v>
      </c>
      <c r="I288" s="1">
        <f t="shared" si="30"/>
        <v>4627863</v>
      </c>
      <c r="J288" s="1">
        <f t="shared" si="31"/>
        <v>2776718</v>
      </c>
      <c r="K288" s="1">
        <f t="shared" si="32"/>
        <v>1983370</v>
      </c>
      <c r="L288" s="5">
        <f t="shared" si="33"/>
        <v>243425592</v>
      </c>
      <c r="M288" s="5">
        <f t="shared" si="34"/>
        <v>146055368</v>
      </c>
      <c r="N288" s="5">
        <f t="shared" si="35"/>
        <v>104325264</v>
      </c>
      <c r="P288">
        <f t="shared" si="36"/>
        <v>0.44000000000000028</v>
      </c>
      <c r="Q288" s="6" t="s">
        <v>0</v>
      </c>
      <c r="R288">
        <v>43707600</v>
      </c>
      <c r="S288" t="s">
        <v>19</v>
      </c>
      <c r="T288">
        <v>4516000</v>
      </c>
      <c r="U288" t="s">
        <v>20</v>
      </c>
      <c r="V288">
        <v>500000</v>
      </c>
      <c r="W288" t="s">
        <v>21</v>
      </c>
      <c r="X288">
        <v>2400</v>
      </c>
      <c r="Y288" t="s">
        <v>22</v>
      </c>
      <c r="Z288">
        <v>2400</v>
      </c>
      <c r="AA288" t="s">
        <v>23</v>
      </c>
      <c r="AB288">
        <v>2400</v>
      </c>
      <c r="AC288">
        <f t="shared" si="37"/>
        <v>62938944</v>
      </c>
      <c r="AD288">
        <f t="shared" si="38"/>
        <v>6503040</v>
      </c>
      <c r="AE288" t="s">
        <v>24</v>
      </c>
      <c r="AF288" t="s">
        <v>25</v>
      </c>
      <c r="AG288" t="str">
        <f t="shared" si="39"/>
        <v>hp_62938944;atk_6503040;hit_500000;miss_2400;cirt_2400;cirtSub_2400</v>
      </c>
    </row>
    <row r="289" spans="1:33" ht="15">
      <c r="A289" s="7">
        <v>280286</v>
      </c>
      <c r="B289" s="8">
        <v>480286</v>
      </c>
      <c r="C289" s="6" t="s">
        <v>3774</v>
      </c>
      <c r="D289" t="s">
        <v>8</v>
      </c>
      <c r="E289" s="6" t="s">
        <v>0</v>
      </c>
      <c r="F289">
        <v>63587080</v>
      </c>
      <c r="G289" s="1">
        <f>VLOOKUP(F289,关卡难度线!B:D,2,1)</f>
        <v>8</v>
      </c>
      <c r="H289" s="1">
        <f>VLOOKUP(F289,关卡难度线!B:D,3,1)</f>
        <v>102</v>
      </c>
      <c r="I289" s="1">
        <f t="shared" si="30"/>
        <v>4675520</v>
      </c>
      <c r="J289" s="1">
        <f t="shared" si="31"/>
        <v>2805312</v>
      </c>
      <c r="K289" s="1">
        <f t="shared" si="32"/>
        <v>2003794</v>
      </c>
      <c r="L289" s="5">
        <f t="shared" si="33"/>
        <v>245932352</v>
      </c>
      <c r="M289" s="5">
        <f t="shared" si="34"/>
        <v>147559408</v>
      </c>
      <c r="N289" s="5">
        <f t="shared" si="35"/>
        <v>105399568</v>
      </c>
      <c r="P289">
        <f t="shared" si="36"/>
        <v>0.44500000000000028</v>
      </c>
      <c r="Q289" s="6" t="s">
        <v>0</v>
      </c>
      <c r="R289">
        <v>44004900</v>
      </c>
      <c r="S289" t="s">
        <v>19</v>
      </c>
      <c r="T289">
        <v>4563000</v>
      </c>
      <c r="U289" t="s">
        <v>20</v>
      </c>
      <c r="V289">
        <v>500000</v>
      </c>
      <c r="W289" t="s">
        <v>21</v>
      </c>
      <c r="X289">
        <v>2400</v>
      </c>
      <c r="Y289" t="s">
        <v>22</v>
      </c>
      <c r="Z289">
        <v>2400</v>
      </c>
      <c r="AA289" t="s">
        <v>23</v>
      </c>
      <c r="AB289">
        <v>2400</v>
      </c>
      <c r="AC289">
        <f t="shared" si="37"/>
        <v>63587080</v>
      </c>
      <c r="AD289">
        <f t="shared" si="38"/>
        <v>6593535</v>
      </c>
      <c r="AE289" t="s">
        <v>24</v>
      </c>
      <c r="AF289" t="s">
        <v>25</v>
      </c>
      <c r="AG289" t="str">
        <f t="shared" si="39"/>
        <v>hp_63587080;atk_6593535;hit_500000;miss_2400;cirt_2400;cirtSub_2400</v>
      </c>
    </row>
    <row r="290" spans="1:33" ht="15">
      <c r="A290" s="7">
        <v>280287</v>
      </c>
      <c r="B290" s="8">
        <v>480287</v>
      </c>
      <c r="C290" s="6" t="s">
        <v>3775</v>
      </c>
      <c r="D290" t="s">
        <v>8</v>
      </c>
      <c r="E290" s="6" t="s">
        <v>0</v>
      </c>
      <c r="F290">
        <v>64238335</v>
      </c>
      <c r="G290" s="1">
        <f>VLOOKUP(F290,关卡难度线!B:D,2,1)</f>
        <v>8</v>
      </c>
      <c r="H290" s="1">
        <f>VLOOKUP(F290,关卡难度线!B:D,3,1)</f>
        <v>104</v>
      </c>
      <c r="I290" s="1">
        <f t="shared" si="30"/>
        <v>4632572</v>
      </c>
      <c r="J290" s="1">
        <f t="shared" si="31"/>
        <v>2779543</v>
      </c>
      <c r="K290" s="1">
        <f t="shared" si="32"/>
        <v>1985388</v>
      </c>
      <c r="L290" s="5">
        <f t="shared" si="33"/>
        <v>243673288</v>
      </c>
      <c r="M290" s="5">
        <f t="shared" si="34"/>
        <v>146203960</v>
      </c>
      <c r="N290" s="5">
        <f t="shared" si="35"/>
        <v>104431408</v>
      </c>
      <c r="P290">
        <f t="shared" si="36"/>
        <v>0.45000000000000029</v>
      </c>
      <c r="Q290" s="6" t="s">
        <v>0</v>
      </c>
      <c r="R290">
        <v>44302300</v>
      </c>
      <c r="S290" t="s">
        <v>19</v>
      </c>
      <c r="T290">
        <v>4610000</v>
      </c>
      <c r="U290" t="s">
        <v>20</v>
      </c>
      <c r="V290">
        <v>500000</v>
      </c>
      <c r="W290" t="s">
        <v>21</v>
      </c>
      <c r="X290">
        <v>2400</v>
      </c>
      <c r="Y290" t="s">
        <v>22</v>
      </c>
      <c r="Z290">
        <v>2400</v>
      </c>
      <c r="AA290" t="s">
        <v>23</v>
      </c>
      <c r="AB290">
        <v>2400</v>
      </c>
      <c r="AC290">
        <f t="shared" si="37"/>
        <v>64238335</v>
      </c>
      <c r="AD290">
        <f t="shared" si="38"/>
        <v>6684500</v>
      </c>
      <c r="AE290" t="s">
        <v>24</v>
      </c>
      <c r="AF290" t="s">
        <v>25</v>
      </c>
      <c r="AG290" t="str">
        <f t="shared" si="39"/>
        <v>hp_64238335;atk_6684500;hit_500000;miss_2400;cirt_2400;cirtSub_2400</v>
      </c>
    </row>
    <row r="291" spans="1:33" ht="15">
      <c r="A291" s="7">
        <v>280288</v>
      </c>
      <c r="B291" s="8">
        <v>480288</v>
      </c>
      <c r="C291" s="6" t="s">
        <v>3776</v>
      </c>
      <c r="D291" t="s">
        <v>8</v>
      </c>
      <c r="E291" s="6" t="s">
        <v>0</v>
      </c>
      <c r="F291">
        <v>64844403</v>
      </c>
      <c r="G291" s="1">
        <f>VLOOKUP(F291,关卡难度线!B:D,2,1)</f>
        <v>8</v>
      </c>
      <c r="H291" s="1">
        <f>VLOOKUP(F291,关卡难度线!B:D,3,1)</f>
        <v>104</v>
      </c>
      <c r="I291" s="1">
        <f t="shared" si="30"/>
        <v>4676279</v>
      </c>
      <c r="J291" s="1">
        <f t="shared" si="31"/>
        <v>2805767</v>
      </c>
      <c r="K291" s="1">
        <f t="shared" si="32"/>
        <v>2004119</v>
      </c>
      <c r="L291" s="5">
        <f t="shared" si="33"/>
        <v>245972272</v>
      </c>
      <c r="M291" s="5">
        <f t="shared" si="34"/>
        <v>147583344</v>
      </c>
      <c r="N291" s="5">
        <f t="shared" si="35"/>
        <v>105416656</v>
      </c>
      <c r="P291">
        <f t="shared" si="36"/>
        <v>0.45500000000000029</v>
      </c>
      <c r="Q291" s="6" t="s">
        <v>0</v>
      </c>
      <c r="R291">
        <v>44566600</v>
      </c>
      <c r="S291" t="s">
        <v>19</v>
      </c>
      <c r="T291">
        <v>4657000</v>
      </c>
      <c r="U291" t="s">
        <v>20</v>
      </c>
      <c r="V291">
        <v>500000</v>
      </c>
      <c r="W291" t="s">
        <v>21</v>
      </c>
      <c r="X291">
        <v>2450</v>
      </c>
      <c r="Y291" t="s">
        <v>22</v>
      </c>
      <c r="Z291">
        <v>2450</v>
      </c>
      <c r="AA291" t="s">
        <v>23</v>
      </c>
      <c r="AB291">
        <v>2450</v>
      </c>
      <c r="AC291">
        <f t="shared" si="37"/>
        <v>64844403</v>
      </c>
      <c r="AD291">
        <f t="shared" si="38"/>
        <v>6775935</v>
      </c>
      <c r="AE291" t="s">
        <v>24</v>
      </c>
      <c r="AF291" t="s">
        <v>25</v>
      </c>
      <c r="AG291" t="str">
        <f t="shared" si="39"/>
        <v>hp_64844403;atk_6775935;hit_500000;miss_2450;cirt_2450;cirtSub_2450</v>
      </c>
    </row>
    <row r="292" spans="1:33" ht="15">
      <c r="A292" s="7">
        <v>280289</v>
      </c>
      <c r="B292" s="8">
        <v>480289</v>
      </c>
      <c r="C292" s="6" t="s">
        <v>3777</v>
      </c>
      <c r="D292" t="s">
        <v>8</v>
      </c>
      <c r="E292" s="6" t="s">
        <v>0</v>
      </c>
      <c r="F292">
        <v>65501002</v>
      </c>
      <c r="G292" s="1">
        <f>VLOOKUP(F292,关卡难度线!B:D,2,1)</f>
        <v>8</v>
      </c>
      <c r="H292" s="1">
        <f>VLOOKUP(F292,关卡难度线!B:D,3,1)</f>
        <v>104</v>
      </c>
      <c r="I292" s="1">
        <f t="shared" si="30"/>
        <v>4723629</v>
      </c>
      <c r="J292" s="1">
        <f t="shared" si="31"/>
        <v>2834177</v>
      </c>
      <c r="K292" s="1">
        <f t="shared" si="32"/>
        <v>2024412</v>
      </c>
      <c r="L292" s="5">
        <f t="shared" si="33"/>
        <v>248462888</v>
      </c>
      <c r="M292" s="5">
        <f t="shared" si="34"/>
        <v>149077712</v>
      </c>
      <c r="N292" s="5">
        <f t="shared" si="35"/>
        <v>106484072</v>
      </c>
      <c r="P292">
        <f t="shared" si="36"/>
        <v>0.4600000000000003</v>
      </c>
      <c r="Q292" s="6" t="s">
        <v>0</v>
      </c>
      <c r="R292">
        <v>44863700</v>
      </c>
      <c r="S292" t="s">
        <v>19</v>
      </c>
      <c r="T292">
        <v>4704000</v>
      </c>
      <c r="U292" t="s">
        <v>20</v>
      </c>
      <c r="V292">
        <v>500000</v>
      </c>
      <c r="W292" t="s">
        <v>21</v>
      </c>
      <c r="X292">
        <v>2450</v>
      </c>
      <c r="Y292" t="s">
        <v>22</v>
      </c>
      <c r="Z292">
        <v>2450</v>
      </c>
      <c r="AA292" t="s">
        <v>23</v>
      </c>
      <c r="AB292">
        <v>2450</v>
      </c>
      <c r="AC292">
        <f t="shared" si="37"/>
        <v>65501002</v>
      </c>
      <c r="AD292">
        <f t="shared" si="38"/>
        <v>6867840</v>
      </c>
      <c r="AE292" t="s">
        <v>24</v>
      </c>
      <c r="AF292" t="s">
        <v>25</v>
      </c>
      <c r="AG292" t="str">
        <f t="shared" si="39"/>
        <v>hp_65501002;atk_6867840;hit_500000;miss_2450;cirt_2450;cirtSub_2450</v>
      </c>
    </row>
    <row r="293" spans="1:33" ht="15">
      <c r="A293" s="7">
        <v>280290</v>
      </c>
      <c r="B293" s="8">
        <v>480290</v>
      </c>
      <c r="C293" s="6" t="s">
        <v>3778</v>
      </c>
      <c r="D293" t="s">
        <v>8</v>
      </c>
      <c r="E293" s="6" t="s">
        <v>0</v>
      </c>
      <c r="F293">
        <v>66160572</v>
      </c>
      <c r="G293" s="1">
        <f>VLOOKUP(F293,关卡难度线!B:D,2,1)</f>
        <v>8</v>
      </c>
      <c r="H293" s="1">
        <f>VLOOKUP(F293,关卡难度线!B:D,3,1)</f>
        <v>104</v>
      </c>
      <c r="I293" s="1">
        <f t="shared" si="30"/>
        <v>4771195</v>
      </c>
      <c r="J293" s="1">
        <f t="shared" si="31"/>
        <v>2862717</v>
      </c>
      <c r="K293" s="1">
        <f t="shared" si="32"/>
        <v>2044797</v>
      </c>
      <c r="L293" s="5">
        <f t="shared" si="33"/>
        <v>250964856</v>
      </c>
      <c r="M293" s="5">
        <f t="shared" si="34"/>
        <v>150578912</v>
      </c>
      <c r="N293" s="5">
        <f t="shared" si="35"/>
        <v>107556320</v>
      </c>
      <c r="P293">
        <f t="shared" si="36"/>
        <v>0.4650000000000003</v>
      </c>
      <c r="Q293" s="6" t="s">
        <v>0</v>
      </c>
      <c r="R293">
        <v>45160800</v>
      </c>
      <c r="S293" t="s">
        <v>19</v>
      </c>
      <c r="T293">
        <v>4751000</v>
      </c>
      <c r="U293" t="s">
        <v>20</v>
      </c>
      <c r="V293">
        <v>500000</v>
      </c>
      <c r="W293" t="s">
        <v>21</v>
      </c>
      <c r="X293">
        <v>2450</v>
      </c>
      <c r="Y293" t="s">
        <v>22</v>
      </c>
      <c r="Z293">
        <v>2450</v>
      </c>
      <c r="AA293" t="s">
        <v>23</v>
      </c>
      <c r="AB293">
        <v>2450</v>
      </c>
      <c r="AC293">
        <f t="shared" si="37"/>
        <v>66160572</v>
      </c>
      <c r="AD293">
        <f t="shared" si="38"/>
        <v>6960215</v>
      </c>
      <c r="AE293" t="s">
        <v>24</v>
      </c>
      <c r="AF293" t="s">
        <v>25</v>
      </c>
      <c r="AG293" t="str">
        <f t="shared" si="39"/>
        <v>hp_66160572;atk_6960215;hit_500000;miss_2450;cirt_2450;cirtSub_2450</v>
      </c>
    </row>
    <row r="294" spans="1:33" ht="15">
      <c r="A294" s="7">
        <v>280291</v>
      </c>
      <c r="B294" s="8">
        <v>480291</v>
      </c>
      <c r="C294" s="6" t="s">
        <v>3779</v>
      </c>
      <c r="D294" t="s">
        <v>8</v>
      </c>
      <c r="E294" s="6" t="s">
        <v>0</v>
      </c>
      <c r="F294">
        <v>66823113</v>
      </c>
      <c r="G294" s="1">
        <f>VLOOKUP(F294,关卡难度线!B:D,2,1)</f>
        <v>8</v>
      </c>
      <c r="H294" s="1">
        <f>VLOOKUP(F294,关卡难度线!B:D,3,1)</f>
        <v>104</v>
      </c>
      <c r="I294" s="1">
        <f t="shared" si="30"/>
        <v>4818974</v>
      </c>
      <c r="J294" s="1">
        <f t="shared" si="31"/>
        <v>2891384</v>
      </c>
      <c r="K294" s="1">
        <f t="shared" si="32"/>
        <v>2065274</v>
      </c>
      <c r="L294" s="5">
        <f t="shared" si="33"/>
        <v>253478032</v>
      </c>
      <c r="M294" s="5">
        <f t="shared" si="34"/>
        <v>152086800</v>
      </c>
      <c r="N294" s="5">
        <f t="shared" si="35"/>
        <v>108633416</v>
      </c>
      <c r="P294">
        <f t="shared" si="36"/>
        <v>0.47000000000000031</v>
      </c>
      <c r="Q294" s="6" t="s">
        <v>0</v>
      </c>
      <c r="R294">
        <v>45457900</v>
      </c>
      <c r="S294" t="s">
        <v>19</v>
      </c>
      <c r="T294">
        <v>4798000</v>
      </c>
      <c r="U294" t="s">
        <v>20</v>
      </c>
      <c r="V294">
        <v>500000</v>
      </c>
      <c r="W294" t="s">
        <v>21</v>
      </c>
      <c r="X294">
        <v>2450</v>
      </c>
      <c r="Y294" t="s">
        <v>22</v>
      </c>
      <c r="Z294">
        <v>2450</v>
      </c>
      <c r="AA294" t="s">
        <v>23</v>
      </c>
      <c r="AB294">
        <v>2450</v>
      </c>
      <c r="AC294">
        <f t="shared" si="37"/>
        <v>66823113</v>
      </c>
      <c r="AD294">
        <f t="shared" si="38"/>
        <v>7053060</v>
      </c>
      <c r="AE294" t="s">
        <v>24</v>
      </c>
      <c r="AF294" t="s">
        <v>25</v>
      </c>
      <c r="AG294" t="str">
        <f t="shared" si="39"/>
        <v>hp_66823113;atk_7053060;hit_500000;miss_2450;cirt_2450;cirtSub_2450</v>
      </c>
    </row>
    <row r="295" spans="1:33" ht="15">
      <c r="A295" s="7">
        <v>280292</v>
      </c>
      <c r="B295" s="8">
        <v>480292</v>
      </c>
      <c r="C295" s="6" t="s">
        <v>3780</v>
      </c>
      <c r="D295" t="s">
        <v>8</v>
      </c>
      <c r="E295" s="6" t="s">
        <v>0</v>
      </c>
      <c r="F295">
        <v>67488772</v>
      </c>
      <c r="G295" s="1">
        <f>VLOOKUP(F295,关卡难度线!B:D,2,1)</f>
        <v>8</v>
      </c>
      <c r="H295" s="1">
        <f>VLOOKUP(F295,关卡难度线!B:D,3,1)</f>
        <v>104</v>
      </c>
      <c r="I295" s="1">
        <f t="shared" si="30"/>
        <v>4866978</v>
      </c>
      <c r="J295" s="1">
        <f t="shared" si="31"/>
        <v>2920187</v>
      </c>
      <c r="K295" s="1">
        <f t="shared" si="32"/>
        <v>2085848</v>
      </c>
      <c r="L295" s="5">
        <f t="shared" si="33"/>
        <v>256003040</v>
      </c>
      <c r="M295" s="5">
        <f t="shared" si="34"/>
        <v>153601840</v>
      </c>
      <c r="N295" s="5">
        <f t="shared" si="35"/>
        <v>109715608</v>
      </c>
      <c r="P295">
        <f t="shared" si="36"/>
        <v>0.47500000000000031</v>
      </c>
      <c r="Q295" s="6" t="s">
        <v>0</v>
      </c>
      <c r="R295">
        <v>45755100</v>
      </c>
      <c r="S295" t="s">
        <v>19</v>
      </c>
      <c r="T295">
        <v>4845000</v>
      </c>
      <c r="U295" t="s">
        <v>20</v>
      </c>
      <c r="V295">
        <v>500000</v>
      </c>
      <c r="W295" t="s">
        <v>21</v>
      </c>
      <c r="X295">
        <v>2450</v>
      </c>
      <c r="Y295" t="s">
        <v>22</v>
      </c>
      <c r="Z295">
        <v>2450</v>
      </c>
      <c r="AA295" t="s">
        <v>23</v>
      </c>
      <c r="AB295">
        <v>2450</v>
      </c>
      <c r="AC295">
        <f t="shared" si="37"/>
        <v>67488772</v>
      </c>
      <c r="AD295">
        <f t="shared" si="38"/>
        <v>7146375</v>
      </c>
      <c r="AE295" t="s">
        <v>24</v>
      </c>
      <c r="AF295" t="s">
        <v>25</v>
      </c>
      <c r="AG295" t="str">
        <f t="shared" si="39"/>
        <v>hp_67488772;atk_7146375;hit_500000;miss_2450;cirt_2450;cirtSub_2450</v>
      </c>
    </row>
    <row r="296" spans="1:33" ht="15">
      <c r="A296" s="7">
        <v>280293</v>
      </c>
      <c r="B296" s="8">
        <v>480293</v>
      </c>
      <c r="C296" s="6" t="s">
        <v>3781</v>
      </c>
      <c r="D296" t="s">
        <v>8</v>
      </c>
      <c r="E296" s="6" t="s">
        <v>0</v>
      </c>
      <c r="F296">
        <v>68157256</v>
      </c>
      <c r="G296" s="1">
        <f>VLOOKUP(F296,关卡难度线!B:D,2,1)</f>
        <v>8</v>
      </c>
      <c r="H296" s="1">
        <f>VLOOKUP(F296,关卡难度线!B:D,3,1)</f>
        <v>104</v>
      </c>
      <c r="I296" s="1">
        <f t="shared" si="30"/>
        <v>4915186</v>
      </c>
      <c r="J296" s="1">
        <f t="shared" si="31"/>
        <v>2949112</v>
      </c>
      <c r="K296" s="1">
        <f t="shared" si="32"/>
        <v>2106508</v>
      </c>
      <c r="L296" s="5">
        <f t="shared" si="33"/>
        <v>258538784</v>
      </c>
      <c r="M296" s="5">
        <f t="shared" si="34"/>
        <v>155123288</v>
      </c>
      <c r="N296" s="5">
        <f t="shared" si="35"/>
        <v>110802320</v>
      </c>
      <c r="P296">
        <f t="shared" si="36"/>
        <v>0.48000000000000032</v>
      </c>
      <c r="Q296" s="6" t="s">
        <v>0</v>
      </c>
      <c r="R296">
        <v>46052200</v>
      </c>
      <c r="S296" t="s">
        <v>19</v>
      </c>
      <c r="T296">
        <v>4892000</v>
      </c>
      <c r="U296" t="s">
        <v>20</v>
      </c>
      <c r="V296">
        <v>500000</v>
      </c>
      <c r="W296" t="s">
        <v>21</v>
      </c>
      <c r="X296">
        <v>2450</v>
      </c>
      <c r="Y296" t="s">
        <v>22</v>
      </c>
      <c r="Z296">
        <v>2450</v>
      </c>
      <c r="AA296" t="s">
        <v>23</v>
      </c>
      <c r="AB296">
        <v>2450</v>
      </c>
      <c r="AC296">
        <f t="shared" si="37"/>
        <v>68157256</v>
      </c>
      <c r="AD296">
        <f t="shared" si="38"/>
        <v>7240160</v>
      </c>
      <c r="AE296" t="s">
        <v>24</v>
      </c>
      <c r="AF296" t="s">
        <v>25</v>
      </c>
      <c r="AG296" t="str">
        <f t="shared" si="39"/>
        <v>hp_68157256;atk_7240160;hit_500000;miss_2450;cirt_2450;cirtSub_2450</v>
      </c>
    </row>
    <row r="297" spans="1:33" ht="15">
      <c r="A297" s="7">
        <v>280294</v>
      </c>
      <c r="B297" s="8">
        <v>480294</v>
      </c>
      <c r="C297" s="6" t="s">
        <v>3782</v>
      </c>
      <c r="D297" t="s">
        <v>8</v>
      </c>
      <c r="E297" s="6" t="s">
        <v>0</v>
      </c>
      <c r="F297">
        <v>68777775</v>
      </c>
      <c r="G297" s="1">
        <f>VLOOKUP(F297,关卡难度线!B:D,2,1)</f>
        <v>8</v>
      </c>
      <c r="H297" s="1">
        <f>VLOOKUP(F297,关卡难度线!B:D,3,1)</f>
        <v>104</v>
      </c>
      <c r="I297" s="1">
        <f t="shared" si="30"/>
        <v>4959935</v>
      </c>
      <c r="J297" s="1">
        <f t="shared" si="31"/>
        <v>2975961</v>
      </c>
      <c r="K297" s="1">
        <f t="shared" si="32"/>
        <v>2125686</v>
      </c>
      <c r="L297" s="5">
        <f t="shared" si="33"/>
        <v>260892584</v>
      </c>
      <c r="M297" s="5">
        <f t="shared" si="34"/>
        <v>156535552</v>
      </c>
      <c r="N297" s="5">
        <f t="shared" si="35"/>
        <v>111811080</v>
      </c>
      <c r="P297">
        <f t="shared" si="36"/>
        <v>0.48500000000000032</v>
      </c>
      <c r="Q297" s="6" t="s">
        <v>0</v>
      </c>
      <c r="R297">
        <v>46315000</v>
      </c>
      <c r="S297" t="s">
        <v>19</v>
      </c>
      <c r="T297">
        <v>4939000</v>
      </c>
      <c r="U297" t="s">
        <v>20</v>
      </c>
      <c r="V297">
        <v>500000</v>
      </c>
      <c r="W297" t="s">
        <v>21</v>
      </c>
      <c r="X297">
        <v>2500</v>
      </c>
      <c r="Y297" t="s">
        <v>22</v>
      </c>
      <c r="Z297">
        <v>2500</v>
      </c>
      <c r="AA297" t="s">
        <v>23</v>
      </c>
      <c r="AB297">
        <v>2500</v>
      </c>
      <c r="AC297">
        <f t="shared" si="37"/>
        <v>68777775</v>
      </c>
      <c r="AD297">
        <f t="shared" si="38"/>
        <v>7334415</v>
      </c>
      <c r="AE297" t="s">
        <v>24</v>
      </c>
      <c r="AF297" t="s">
        <v>25</v>
      </c>
      <c r="AG297" t="str">
        <f t="shared" si="39"/>
        <v>hp_68777775;atk_7334415;hit_500000;miss_2500;cirt_2500;cirtSub_2500</v>
      </c>
    </row>
    <row r="298" spans="1:33" ht="15">
      <c r="A298" s="7">
        <v>280295</v>
      </c>
      <c r="B298" s="8">
        <v>480295</v>
      </c>
      <c r="C298" s="6" t="s">
        <v>3783</v>
      </c>
      <c r="D298" t="s">
        <v>8</v>
      </c>
      <c r="E298" s="6" t="s">
        <v>0</v>
      </c>
      <c r="F298">
        <v>69451731</v>
      </c>
      <c r="G298" s="1">
        <f>VLOOKUP(F298,关卡难度线!B:D,2,1)</f>
        <v>8</v>
      </c>
      <c r="H298" s="1">
        <f>VLOOKUP(F298,关卡难度线!B:D,3,1)</f>
        <v>104</v>
      </c>
      <c r="I298" s="1">
        <f t="shared" si="30"/>
        <v>5008538</v>
      </c>
      <c r="J298" s="1">
        <f t="shared" si="31"/>
        <v>3005122</v>
      </c>
      <c r="K298" s="1">
        <f t="shared" si="32"/>
        <v>2146516</v>
      </c>
      <c r="L298" s="5">
        <f t="shared" si="33"/>
        <v>263449096</v>
      </c>
      <c r="M298" s="5">
        <f t="shared" si="34"/>
        <v>158069416</v>
      </c>
      <c r="N298" s="5">
        <f t="shared" si="35"/>
        <v>112906744</v>
      </c>
      <c r="P298">
        <f t="shared" ref="P298:P329" si="40">P297+$P$201</f>
        <v>0.49000000000000032</v>
      </c>
      <c r="Q298" s="6" t="s">
        <v>0</v>
      </c>
      <c r="R298">
        <v>46611900</v>
      </c>
      <c r="S298" t="s">
        <v>19</v>
      </c>
      <c r="T298">
        <v>4986000</v>
      </c>
      <c r="U298" t="s">
        <v>20</v>
      </c>
      <c r="V298">
        <v>500000</v>
      </c>
      <c r="W298" t="s">
        <v>21</v>
      </c>
      <c r="X298">
        <v>2500</v>
      </c>
      <c r="Y298" t="s">
        <v>22</v>
      </c>
      <c r="Z298">
        <v>2500</v>
      </c>
      <c r="AA298" t="s">
        <v>23</v>
      </c>
      <c r="AB298">
        <v>2500</v>
      </c>
      <c r="AC298">
        <f t="shared" si="37"/>
        <v>69451731</v>
      </c>
      <c r="AD298">
        <f t="shared" si="38"/>
        <v>7429140</v>
      </c>
      <c r="AE298" t="s">
        <v>24</v>
      </c>
      <c r="AF298" t="s">
        <v>25</v>
      </c>
      <c r="AG298" t="str">
        <f t="shared" si="39"/>
        <v>hp_69451731;atk_7429140;hit_500000;miss_2500;cirt_2500;cirtSub_2500</v>
      </c>
    </row>
    <row r="299" spans="1:33" ht="15">
      <c r="A299" s="7">
        <v>280296</v>
      </c>
      <c r="B299" s="8">
        <v>480296</v>
      </c>
      <c r="C299" s="6" t="s">
        <v>3784</v>
      </c>
      <c r="D299" t="s">
        <v>8</v>
      </c>
      <c r="E299" s="6" t="s">
        <v>0</v>
      </c>
      <c r="F299">
        <v>70128656</v>
      </c>
      <c r="G299" s="1">
        <f>VLOOKUP(F299,关卡难度线!B:D,2,1)</f>
        <v>8</v>
      </c>
      <c r="H299" s="1">
        <f>VLOOKUP(F299,关卡难度线!B:D,3,1)</f>
        <v>104</v>
      </c>
      <c r="I299" s="1">
        <f t="shared" si="30"/>
        <v>5057355</v>
      </c>
      <c r="J299" s="1">
        <f t="shared" si="31"/>
        <v>3034413</v>
      </c>
      <c r="K299" s="1">
        <f t="shared" si="32"/>
        <v>2167437</v>
      </c>
      <c r="L299" s="5">
        <f t="shared" si="33"/>
        <v>266016872</v>
      </c>
      <c r="M299" s="5">
        <f t="shared" si="34"/>
        <v>159610120</v>
      </c>
      <c r="N299" s="5">
        <f t="shared" si="35"/>
        <v>114007184</v>
      </c>
      <c r="P299">
        <f t="shared" si="40"/>
        <v>0.49500000000000033</v>
      </c>
      <c r="Q299" s="6" t="s">
        <v>0</v>
      </c>
      <c r="R299">
        <v>46908800</v>
      </c>
      <c r="S299" t="s">
        <v>19</v>
      </c>
      <c r="T299">
        <v>5033000</v>
      </c>
      <c r="U299" t="s">
        <v>20</v>
      </c>
      <c r="V299">
        <v>500000</v>
      </c>
      <c r="W299" t="s">
        <v>21</v>
      </c>
      <c r="X299">
        <v>2500</v>
      </c>
      <c r="Y299" t="s">
        <v>22</v>
      </c>
      <c r="Z299">
        <v>2500</v>
      </c>
      <c r="AA299" t="s">
        <v>23</v>
      </c>
      <c r="AB299">
        <v>2500</v>
      </c>
      <c r="AC299">
        <f t="shared" si="37"/>
        <v>70128656</v>
      </c>
      <c r="AD299">
        <f t="shared" si="38"/>
        <v>7524335</v>
      </c>
      <c r="AE299" t="s">
        <v>24</v>
      </c>
      <c r="AF299" t="s">
        <v>25</v>
      </c>
      <c r="AG299" t="str">
        <f t="shared" si="39"/>
        <v>hp_70128656;atk_7524335;hit_500000;miss_2500;cirt_2500;cirtSub_2500</v>
      </c>
    </row>
    <row r="300" spans="1:33" ht="15">
      <c r="A300" s="7">
        <v>280297</v>
      </c>
      <c r="B300" s="8">
        <v>480297</v>
      </c>
      <c r="C300" s="6" t="s">
        <v>3785</v>
      </c>
      <c r="D300" t="s">
        <v>8</v>
      </c>
      <c r="E300" s="6" t="s">
        <v>0</v>
      </c>
      <c r="F300">
        <v>70808400</v>
      </c>
      <c r="G300" s="1">
        <f>VLOOKUP(F300,关卡难度线!B:D,2,1)</f>
        <v>8</v>
      </c>
      <c r="H300" s="1">
        <f>VLOOKUP(F300,关卡难度线!B:D,3,1)</f>
        <v>104</v>
      </c>
      <c r="I300" s="1">
        <f t="shared" si="30"/>
        <v>5106375</v>
      </c>
      <c r="J300" s="1">
        <f t="shared" si="31"/>
        <v>3063825</v>
      </c>
      <c r="K300" s="1">
        <f t="shared" si="32"/>
        <v>2188446</v>
      </c>
      <c r="L300" s="5">
        <f t="shared" si="33"/>
        <v>268595328</v>
      </c>
      <c r="M300" s="5">
        <f t="shared" si="34"/>
        <v>161157192</v>
      </c>
      <c r="N300" s="5">
        <f t="shared" si="35"/>
        <v>115112256</v>
      </c>
      <c r="P300">
        <f t="shared" si="40"/>
        <v>0.50000000000000033</v>
      </c>
      <c r="Q300" s="6" t="s">
        <v>0</v>
      </c>
      <c r="R300">
        <v>47205600</v>
      </c>
      <c r="S300" t="s">
        <v>19</v>
      </c>
      <c r="T300">
        <v>5080000</v>
      </c>
      <c r="U300" t="s">
        <v>20</v>
      </c>
      <c r="V300">
        <v>500000</v>
      </c>
      <c r="W300" t="s">
        <v>21</v>
      </c>
      <c r="X300">
        <v>2500</v>
      </c>
      <c r="Y300" t="s">
        <v>22</v>
      </c>
      <c r="Z300">
        <v>2500</v>
      </c>
      <c r="AA300" t="s">
        <v>23</v>
      </c>
      <c r="AB300">
        <v>2500</v>
      </c>
      <c r="AC300">
        <f t="shared" si="37"/>
        <v>70808400</v>
      </c>
      <c r="AD300">
        <f t="shared" si="38"/>
        <v>7620000</v>
      </c>
      <c r="AE300" t="s">
        <v>24</v>
      </c>
      <c r="AF300" t="s">
        <v>25</v>
      </c>
      <c r="AG300" t="str">
        <f t="shared" si="39"/>
        <v>hp_70808400;atk_7620000;hit_500000;miss_2500;cirt_2500;cirtSub_2500</v>
      </c>
    </row>
    <row r="301" spans="1:33" ht="15">
      <c r="A301" s="7">
        <v>280298</v>
      </c>
      <c r="B301" s="8">
        <v>480298</v>
      </c>
      <c r="C301" s="6" t="s">
        <v>3786</v>
      </c>
      <c r="D301" t="s">
        <v>8</v>
      </c>
      <c r="E301" s="6" t="s">
        <v>0</v>
      </c>
      <c r="F301">
        <v>71491262</v>
      </c>
      <c r="G301" s="1">
        <f>VLOOKUP(F301,关卡难度线!B:D,2,1)</f>
        <v>8</v>
      </c>
      <c r="H301" s="1">
        <f>VLOOKUP(F301,关卡难度线!B:D,3,1)</f>
        <v>104</v>
      </c>
      <c r="I301" s="1">
        <f t="shared" si="30"/>
        <v>5155619</v>
      </c>
      <c r="J301" s="1">
        <f t="shared" si="31"/>
        <v>3093371</v>
      </c>
      <c r="K301" s="1">
        <f t="shared" si="32"/>
        <v>2209551</v>
      </c>
      <c r="L301" s="5">
        <f t="shared" si="33"/>
        <v>271185560</v>
      </c>
      <c r="M301" s="5">
        <f t="shared" si="34"/>
        <v>162711312</v>
      </c>
      <c r="N301" s="5">
        <f t="shared" si="35"/>
        <v>116222384</v>
      </c>
      <c r="P301">
        <f t="shared" si="40"/>
        <v>0.50500000000000034</v>
      </c>
      <c r="Q301" s="6" t="s">
        <v>0</v>
      </c>
      <c r="R301">
        <v>47502500</v>
      </c>
      <c r="S301" t="s">
        <v>19</v>
      </c>
      <c r="T301">
        <v>5127000</v>
      </c>
      <c r="U301" t="s">
        <v>20</v>
      </c>
      <c r="V301">
        <v>500000</v>
      </c>
      <c r="W301" t="s">
        <v>21</v>
      </c>
      <c r="X301">
        <v>2500</v>
      </c>
      <c r="Y301" t="s">
        <v>22</v>
      </c>
      <c r="Z301">
        <v>2500</v>
      </c>
      <c r="AA301" t="s">
        <v>23</v>
      </c>
      <c r="AB301">
        <v>2500</v>
      </c>
      <c r="AC301">
        <f t="shared" si="37"/>
        <v>71491262</v>
      </c>
      <c r="AD301">
        <f t="shared" si="38"/>
        <v>7716135</v>
      </c>
      <c r="AE301" t="s">
        <v>24</v>
      </c>
      <c r="AF301" t="s">
        <v>25</v>
      </c>
      <c r="AG301" t="str">
        <f t="shared" si="39"/>
        <v>hp_71491262;atk_7716135;hit_500000;miss_2500;cirt_2500;cirtSub_2500</v>
      </c>
    </row>
    <row r="302" spans="1:33" ht="15">
      <c r="A302" s="7">
        <v>280299</v>
      </c>
      <c r="B302" s="8">
        <v>480299</v>
      </c>
      <c r="C302" s="6" t="s">
        <v>3787</v>
      </c>
      <c r="D302" t="s">
        <v>8</v>
      </c>
      <c r="E302" s="6" t="s">
        <v>0</v>
      </c>
      <c r="F302">
        <v>72177094</v>
      </c>
      <c r="G302" s="1">
        <f>VLOOKUP(F302,关卡难度线!B:D,2,1)</f>
        <v>8</v>
      </c>
      <c r="H302" s="1">
        <f>VLOOKUP(F302,关卡难度线!B:D,3,1)</f>
        <v>104</v>
      </c>
      <c r="I302" s="1">
        <f t="shared" si="30"/>
        <v>5205078</v>
      </c>
      <c r="J302" s="1">
        <f t="shared" si="31"/>
        <v>3123047</v>
      </c>
      <c r="K302" s="1">
        <f t="shared" si="32"/>
        <v>2230748</v>
      </c>
      <c r="L302" s="5">
        <f t="shared" si="33"/>
        <v>273787104</v>
      </c>
      <c r="M302" s="5">
        <f t="shared" si="34"/>
        <v>164272272</v>
      </c>
      <c r="N302" s="5">
        <f t="shared" si="35"/>
        <v>117337344</v>
      </c>
      <c r="P302">
        <f t="shared" si="40"/>
        <v>0.51000000000000034</v>
      </c>
      <c r="Q302" s="6" t="s">
        <v>0</v>
      </c>
      <c r="R302">
        <v>47799400</v>
      </c>
      <c r="S302" t="s">
        <v>19</v>
      </c>
      <c r="T302">
        <v>5174000</v>
      </c>
      <c r="U302" t="s">
        <v>20</v>
      </c>
      <c r="V302">
        <v>500000</v>
      </c>
      <c r="W302" t="s">
        <v>21</v>
      </c>
      <c r="X302">
        <v>2500</v>
      </c>
      <c r="Y302" t="s">
        <v>22</v>
      </c>
      <c r="Z302">
        <v>2500</v>
      </c>
      <c r="AA302" t="s">
        <v>23</v>
      </c>
      <c r="AB302">
        <v>2500</v>
      </c>
      <c r="AC302">
        <f t="shared" si="37"/>
        <v>72177094</v>
      </c>
      <c r="AD302">
        <f t="shared" si="38"/>
        <v>7812740</v>
      </c>
      <c r="AE302" t="s">
        <v>24</v>
      </c>
      <c r="AF302" t="s">
        <v>25</v>
      </c>
      <c r="AG302" t="str">
        <f t="shared" si="39"/>
        <v>hp_72177094;atk_7812740;hit_500000;miss_2500;cirt_2500;cirtSub_2500</v>
      </c>
    </row>
    <row r="303" spans="1:33" ht="15">
      <c r="A303" s="7">
        <v>280300</v>
      </c>
      <c r="B303" s="8">
        <v>480300</v>
      </c>
      <c r="C303" s="6" t="s">
        <v>3788</v>
      </c>
      <c r="D303" t="s">
        <v>8</v>
      </c>
      <c r="E303" s="6" t="s">
        <v>0</v>
      </c>
      <c r="F303">
        <v>72811960</v>
      </c>
      <c r="G303" s="1">
        <f>VLOOKUP(F303,关卡难度线!B:D,2,1)</f>
        <v>8</v>
      </c>
      <c r="H303" s="1">
        <f>VLOOKUP(F303,关卡难度线!B:D,3,1)</f>
        <v>106</v>
      </c>
      <c r="I303" s="1">
        <f t="shared" si="30"/>
        <v>5151789</v>
      </c>
      <c r="J303" s="1">
        <f t="shared" si="31"/>
        <v>3091073</v>
      </c>
      <c r="K303" s="1">
        <f t="shared" si="32"/>
        <v>2207909</v>
      </c>
      <c r="L303" s="5">
        <f t="shared" si="33"/>
        <v>270984104</v>
      </c>
      <c r="M303" s="5">
        <f t="shared" si="34"/>
        <v>162590440</v>
      </c>
      <c r="N303" s="5">
        <f t="shared" si="35"/>
        <v>116136016</v>
      </c>
      <c r="P303">
        <f t="shared" si="40"/>
        <v>0.51500000000000035</v>
      </c>
      <c r="Q303" s="6" t="s">
        <v>0</v>
      </c>
      <c r="R303">
        <v>48060700</v>
      </c>
      <c r="S303" t="s">
        <v>19</v>
      </c>
      <c r="T303">
        <v>5221000</v>
      </c>
      <c r="U303" t="s">
        <v>20</v>
      </c>
      <c r="V303">
        <v>500000</v>
      </c>
      <c r="W303" t="s">
        <v>21</v>
      </c>
      <c r="X303">
        <v>2550</v>
      </c>
      <c r="Y303" t="s">
        <v>22</v>
      </c>
      <c r="Z303">
        <v>2550</v>
      </c>
      <c r="AA303" t="s">
        <v>23</v>
      </c>
      <c r="AB303">
        <v>2550</v>
      </c>
      <c r="AC303">
        <f t="shared" si="37"/>
        <v>72811960</v>
      </c>
      <c r="AD303">
        <f t="shared" si="38"/>
        <v>7909815</v>
      </c>
      <c r="AE303" t="s">
        <v>24</v>
      </c>
      <c r="AF303" t="s">
        <v>25</v>
      </c>
      <c r="AG303" t="str">
        <f t="shared" si="39"/>
        <v>hp_72811960;atk_7909815;hit_500000;miss_2550;cirt_2550;cirtSub_2550</v>
      </c>
    </row>
    <row r="304" spans="1:33" ht="15">
      <c r="A304" s="7">
        <v>280301</v>
      </c>
      <c r="B304" s="8">
        <v>480301</v>
      </c>
      <c r="C304" s="6" t="s">
        <v>3789</v>
      </c>
      <c r="D304" t="s">
        <v>8</v>
      </c>
      <c r="E304" s="6" t="s">
        <v>0</v>
      </c>
      <c r="F304">
        <v>73503248</v>
      </c>
      <c r="G304" s="1">
        <f>VLOOKUP(F304,关卡难度线!B:D,2,1)</f>
        <v>8</v>
      </c>
      <c r="H304" s="1">
        <f>VLOOKUP(F304,关卡难度线!B:D,3,1)</f>
        <v>106</v>
      </c>
      <c r="I304" s="1">
        <f t="shared" si="30"/>
        <v>5200701</v>
      </c>
      <c r="J304" s="1">
        <f t="shared" si="31"/>
        <v>3120420</v>
      </c>
      <c r="K304" s="1">
        <f t="shared" si="32"/>
        <v>2228872</v>
      </c>
      <c r="L304" s="5">
        <f t="shared" si="33"/>
        <v>273556872</v>
      </c>
      <c r="M304" s="5">
        <f t="shared" si="34"/>
        <v>164134096</v>
      </c>
      <c r="N304" s="5">
        <f t="shared" si="35"/>
        <v>117238664</v>
      </c>
      <c r="P304">
        <f t="shared" si="40"/>
        <v>0.52000000000000035</v>
      </c>
      <c r="Q304" s="6" t="s">
        <v>0</v>
      </c>
      <c r="R304">
        <v>48357400</v>
      </c>
      <c r="S304" t="s">
        <v>19</v>
      </c>
      <c r="T304">
        <v>5268000</v>
      </c>
      <c r="U304" t="s">
        <v>20</v>
      </c>
      <c r="V304">
        <v>500000</v>
      </c>
      <c r="W304" t="s">
        <v>21</v>
      </c>
      <c r="X304">
        <v>2550</v>
      </c>
      <c r="Y304" t="s">
        <v>22</v>
      </c>
      <c r="Z304">
        <v>2550</v>
      </c>
      <c r="AA304" t="s">
        <v>23</v>
      </c>
      <c r="AB304">
        <v>2550</v>
      </c>
      <c r="AC304">
        <f t="shared" si="37"/>
        <v>73503248</v>
      </c>
      <c r="AD304">
        <f t="shared" si="38"/>
        <v>8007360</v>
      </c>
      <c r="AE304" t="s">
        <v>24</v>
      </c>
      <c r="AF304" t="s">
        <v>25</v>
      </c>
      <c r="AG304" t="str">
        <f t="shared" si="39"/>
        <v>hp_73503248;atk_8007360;hit_500000;miss_2550;cirt_2550;cirtSub_2550</v>
      </c>
    </row>
    <row r="305" spans="1:33" ht="15">
      <c r="A305" s="7">
        <v>280302</v>
      </c>
      <c r="B305" s="8">
        <v>480302</v>
      </c>
      <c r="C305" s="6" t="s">
        <v>3790</v>
      </c>
      <c r="D305" t="s">
        <v>8</v>
      </c>
      <c r="E305" s="6" t="s">
        <v>0</v>
      </c>
      <c r="F305">
        <v>74197350</v>
      </c>
      <c r="G305" s="1">
        <f>VLOOKUP(F305,关卡难度线!B:D,2,1)</f>
        <v>8</v>
      </c>
      <c r="H305" s="1">
        <f>VLOOKUP(F305,关卡难度线!B:D,3,1)</f>
        <v>106</v>
      </c>
      <c r="I305" s="1">
        <f t="shared" si="30"/>
        <v>5249812</v>
      </c>
      <c r="J305" s="1">
        <f t="shared" si="31"/>
        <v>3149887</v>
      </c>
      <c r="K305" s="1">
        <f t="shared" si="32"/>
        <v>2249919</v>
      </c>
      <c r="L305" s="5">
        <f t="shared" si="33"/>
        <v>276140112</v>
      </c>
      <c r="M305" s="5">
        <f t="shared" si="34"/>
        <v>165684056</v>
      </c>
      <c r="N305" s="5">
        <f t="shared" si="35"/>
        <v>118345736</v>
      </c>
      <c r="P305">
        <f t="shared" si="40"/>
        <v>0.52500000000000036</v>
      </c>
      <c r="Q305" s="6" t="s">
        <v>0</v>
      </c>
      <c r="R305">
        <v>48654000</v>
      </c>
      <c r="S305" t="s">
        <v>19</v>
      </c>
      <c r="T305">
        <v>5324000</v>
      </c>
      <c r="U305" t="s">
        <v>20</v>
      </c>
      <c r="V305">
        <v>500000</v>
      </c>
      <c r="W305" t="s">
        <v>21</v>
      </c>
      <c r="X305">
        <v>2550</v>
      </c>
      <c r="Y305" t="s">
        <v>22</v>
      </c>
      <c r="Z305">
        <v>2550</v>
      </c>
      <c r="AA305" t="s">
        <v>23</v>
      </c>
      <c r="AB305">
        <v>2550</v>
      </c>
      <c r="AC305">
        <f t="shared" si="37"/>
        <v>74197350</v>
      </c>
      <c r="AD305">
        <f t="shared" si="38"/>
        <v>8119100</v>
      </c>
      <c r="AE305" t="s">
        <v>24</v>
      </c>
      <c r="AF305" t="s">
        <v>25</v>
      </c>
      <c r="AG305" t="str">
        <f t="shared" si="39"/>
        <v>hp_74197350;atk_8119100;hit_500000;miss_2550;cirt_2550;cirtSub_2550</v>
      </c>
    </row>
    <row r="306" spans="1:33" ht="15">
      <c r="A306" s="7">
        <v>280303</v>
      </c>
      <c r="B306" s="8">
        <v>480303</v>
      </c>
      <c r="C306" s="6" t="s">
        <v>3791</v>
      </c>
      <c r="D306" t="s">
        <v>8</v>
      </c>
      <c r="E306" s="6" t="s">
        <v>0</v>
      </c>
      <c r="F306">
        <v>74894571</v>
      </c>
      <c r="G306" s="1">
        <f>VLOOKUP(F306,关卡难度线!B:D,2,1)</f>
        <v>8</v>
      </c>
      <c r="H306" s="1">
        <f>VLOOKUP(F306,关卡难度线!B:D,3,1)</f>
        <v>106</v>
      </c>
      <c r="I306" s="1">
        <f t="shared" si="30"/>
        <v>5299144</v>
      </c>
      <c r="J306" s="1">
        <f t="shared" si="31"/>
        <v>3179486</v>
      </c>
      <c r="K306" s="1">
        <f t="shared" si="32"/>
        <v>2271061</v>
      </c>
      <c r="L306" s="5">
        <f t="shared" si="33"/>
        <v>278734976</v>
      </c>
      <c r="M306" s="5">
        <f t="shared" si="34"/>
        <v>167240960</v>
      </c>
      <c r="N306" s="5">
        <f t="shared" si="35"/>
        <v>119457808</v>
      </c>
      <c r="P306">
        <f t="shared" si="40"/>
        <v>0.53000000000000036</v>
      </c>
      <c r="Q306" s="6" t="s">
        <v>0</v>
      </c>
      <c r="R306">
        <v>48950700</v>
      </c>
      <c r="S306" t="s">
        <v>19</v>
      </c>
      <c r="T306">
        <v>5380000</v>
      </c>
      <c r="U306" t="s">
        <v>20</v>
      </c>
      <c r="V306">
        <v>500000</v>
      </c>
      <c r="W306" t="s">
        <v>21</v>
      </c>
      <c r="X306">
        <v>2550</v>
      </c>
      <c r="Y306" t="s">
        <v>22</v>
      </c>
      <c r="Z306">
        <v>2550</v>
      </c>
      <c r="AA306" t="s">
        <v>23</v>
      </c>
      <c r="AB306">
        <v>2550</v>
      </c>
      <c r="AC306">
        <f t="shared" si="37"/>
        <v>74894571</v>
      </c>
      <c r="AD306">
        <f t="shared" si="38"/>
        <v>8231400</v>
      </c>
      <c r="AE306" t="s">
        <v>24</v>
      </c>
      <c r="AF306" t="s">
        <v>25</v>
      </c>
      <c r="AG306" t="str">
        <f t="shared" si="39"/>
        <v>hp_74894571;atk_8231400;hit_500000;miss_2550;cirt_2550;cirtSub_2550</v>
      </c>
    </row>
    <row r="307" spans="1:33" ht="15">
      <c r="A307" s="7">
        <v>280304</v>
      </c>
      <c r="B307" s="8">
        <v>480304</v>
      </c>
      <c r="C307" s="6" t="s">
        <v>3792</v>
      </c>
      <c r="D307" t="s">
        <v>8</v>
      </c>
      <c r="E307" s="6" t="s">
        <v>0</v>
      </c>
      <c r="F307">
        <v>75594759</v>
      </c>
      <c r="G307" s="1">
        <f>VLOOKUP(F307,关卡难度线!B:D,2,1)</f>
        <v>8</v>
      </c>
      <c r="H307" s="1">
        <f>VLOOKUP(F307,关卡难度线!B:D,3,1)</f>
        <v>106</v>
      </c>
      <c r="I307" s="1">
        <f t="shared" si="30"/>
        <v>5348685</v>
      </c>
      <c r="J307" s="1">
        <f t="shared" si="31"/>
        <v>3209211</v>
      </c>
      <c r="K307" s="1">
        <f t="shared" si="32"/>
        <v>2292293</v>
      </c>
      <c r="L307" s="5">
        <f t="shared" si="33"/>
        <v>281340832</v>
      </c>
      <c r="M307" s="5">
        <f t="shared" si="34"/>
        <v>168804496</v>
      </c>
      <c r="N307" s="5">
        <f t="shared" si="35"/>
        <v>120574608</v>
      </c>
      <c r="P307">
        <f t="shared" si="40"/>
        <v>0.53500000000000036</v>
      </c>
      <c r="Q307" s="6" t="s">
        <v>0</v>
      </c>
      <c r="R307">
        <v>49247400</v>
      </c>
      <c r="S307" t="s">
        <v>19</v>
      </c>
      <c r="T307">
        <v>5436000</v>
      </c>
      <c r="U307" t="s">
        <v>20</v>
      </c>
      <c r="V307">
        <v>500000</v>
      </c>
      <c r="W307" t="s">
        <v>21</v>
      </c>
      <c r="X307">
        <v>2550</v>
      </c>
      <c r="Y307" t="s">
        <v>22</v>
      </c>
      <c r="Z307">
        <v>2550</v>
      </c>
      <c r="AA307" t="s">
        <v>23</v>
      </c>
      <c r="AB307">
        <v>2550</v>
      </c>
      <c r="AC307">
        <f t="shared" si="37"/>
        <v>75594759</v>
      </c>
      <c r="AD307">
        <f t="shared" si="38"/>
        <v>8344260</v>
      </c>
      <c r="AE307" t="s">
        <v>24</v>
      </c>
      <c r="AF307" t="s">
        <v>25</v>
      </c>
      <c r="AG307" t="str">
        <f t="shared" si="39"/>
        <v>hp_75594759;atk_8344260;hit_500000;miss_2550;cirt_2550;cirtSub_2550</v>
      </c>
    </row>
    <row r="308" spans="1:33" ht="15">
      <c r="A308" s="7">
        <v>280305</v>
      </c>
      <c r="B308" s="8">
        <v>480305</v>
      </c>
      <c r="C308" s="6" t="s">
        <v>3793</v>
      </c>
      <c r="D308" t="s">
        <v>8</v>
      </c>
      <c r="E308" s="6" t="s">
        <v>0</v>
      </c>
      <c r="F308">
        <v>76297914</v>
      </c>
      <c r="G308" s="1">
        <f>VLOOKUP(F308,关卡难度线!B:D,2,1)</f>
        <v>8</v>
      </c>
      <c r="H308" s="1">
        <f>VLOOKUP(F308,关卡难度线!B:D,3,1)</f>
        <v>106</v>
      </c>
      <c r="I308" s="1">
        <f t="shared" si="30"/>
        <v>5398437</v>
      </c>
      <c r="J308" s="1">
        <f t="shared" si="31"/>
        <v>3239062</v>
      </c>
      <c r="K308" s="1">
        <f t="shared" si="32"/>
        <v>2313615</v>
      </c>
      <c r="L308" s="5">
        <f t="shared" si="33"/>
        <v>283957784</v>
      </c>
      <c r="M308" s="5">
        <f t="shared" si="34"/>
        <v>170374664</v>
      </c>
      <c r="N308" s="5">
        <f t="shared" si="35"/>
        <v>121696152</v>
      </c>
      <c r="P308">
        <f t="shared" si="40"/>
        <v>0.54000000000000037</v>
      </c>
      <c r="Q308" s="6" t="s">
        <v>0</v>
      </c>
      <c r="R308">
        <v>49544100</v>
      </c>
      <c r="S308" t="s">
        <v>19</v>
      </c>
      <c r="T308">
        <v>5492000</v>
      </c>
      <c r="U308" t="s">
        <v>20</v>
      </c>
      <c r="V308">
        <v>500000</v>
      </c>
      <c r="W308" t="s">
        <v>21</v>
      </c>
      <c r="X308">
        <v>2550</v>
      </c>
      <c r="Y308" t="s">
        <v>22</v>
      </c>
      <c r="Z308">
        <v>2550</v>
      </c>
      <c r="AA308" t="s">
        <v>23</v>
      </c>
      <c r="AB308">
        <v>2550</v>
      </c>
      <c r="AC308">
        <f t="shared" si="37"/>
        <v>76297914</v>
      </c>
      <c r="AD308">
        <f t="shared" si="38"/>
        <v>8457680</v>
      </c>
      <c r="AE308" t="s">
        <v>24</v>
      </c>
      <c r="AF308" t="s">
        <v>25</v>
      </c>
      <c r="AG308" t="str">
        <f t="shared" si="39"/>
        <v>hp_76297914;atk_8457680;hit_500000;miss_2550;cirt_2550;cirtSub_2550</v>
      </c>
    </row>
    <row r="309" spans="1:33" ht="15">
      <c r="A309" s="7">
        <v>280306</v>
      </c>
      <c r="B309" s="8">
        <v>480306</v>
      </c>
      <c r="C309" s="6" t="s">
        <v>3794</v>
      </c>
      <c r="D309" t="s">
        <v>8</v>
      </c>
      <c r="E309" s="6" t="s">
        <v>0</v>
      </c>
      <c r="F309">
        <v>76946871</v>
      </c>
      <c r="G309" s="1">
        <f>VLOOKUP(F309,关卡难度线!B:D,2,1)</f>
        <v>8</v>
      </c>
      <c r="H309" s="1">
        <f>VLOOKUP(F309,关卡难度线!B:D,3,1)</f>
        <v>106</v>
      </c>
      <c r="I309" s="1">
        <f t="shared" si="30"/>
        <v>5444354</v>
      </c>
      <c r="J309" s="1">
        <f t="shared" si="31"/>
        <v>3266612</v>
      </c>
      <c r="K309" s="1">
        <f t="shared" si="32"/>
        <v>2333294</v>
      </c>
      <c r="L309" s="5">
        <f t="shared" si="33"/>
        <v>286373024</v>
      </c>
      <c r="M309" s="5">
        <f t="shared" si="34"/>
        <v>171823792</v>
      </c>
      <c r="N309" s="5">
        <f t="shared" si="35"/>
        <v>122731264</v>
      </c>
      <c r="P309">
        <f t="shared" si="40"/>
        <v>0.54500000000000037</v>
      </c>
      <c r="Q309" s="6" t="s">
        <v>0</v>
      </c>
      <c r="R309">
        <v>49803800</v>
      </c>
      <c r="S309" t="s">
        <v>19</v>
      </c>
      <c r="T309">
        <v>5548000</v>
      </c>
      <c r="U309" t="s">
        <v>20</v>
      </c>
      <c r="V309">
        <v>500000</v>
      </c>
      <c r="W309" t="s">
        <v>21</v>
      </c>
      <c r="X309">
        <v>2600</v>
      </c>
      <c r="Y309" t="s">
        <v>22</v>
      </c>
      <c r="Z309">
        <v>2600</v>
      </c>
      <c r="AA309" t="s">
        <v>23</v>
      </c>
      <c r="AB309">
        <v>2600</v>
      </c>
      <c r="AC309">
        <f t="shared" si="37"/>
        <v>76946871</v>
      </c>
      <c r="AD309">
        <f t="shared" si="38"/>
        <v>8571660</v>
      </c>
      <c r="AE309" t="s">
        <v>24</v>
      </c>
      <c r="AF309" t="s">
        <v>25</v>
      </c>
      <c r="AG309" t="str">
        <f t="shared" si="39"/>
        <v>hp_76946871;atk_8571660;hit_500000;miss_2600;cirt_2600;cirtSub_2600</v>
      </c>
    </row>
    <row r="310" spans="1:33" ht="15">
      <c r="A310" s="7">
        <v>280307</v>
      </c>
      <c r="B310" s="8">
        <v>480307</v>
      </c>
      <c r="C310" s="6" t="s">
        <v>3795</v>
      </c>
      <c r="D310" t="s">
        <v>8</v>
      </c>
      <c r="E310" s="6" t="s">
        <v>0</v>
      </c>
      <c r="F310">
        <v>77655310</v>
      </c>
      <c r="G310" s="1">
        <f>VLOOKUP(F310,关卡难度线!B:D,2,1)</f>
        <v>8</v>
      </c>
      <c r="H310" s="1">
        <f>VLOOKUP(F310,关卡难度线!B:D,3,1)</f>
        <v>106</v>
      </c>
      <c r="I310" s="1">
        <f t="shared" si="30"/>
        <v>5494479</v>
      </c>
      <c r="J310" s="1">
        <f t="shared" si="31"/>
        <v>3296687</v>
      </c>
      <c r="K310" s="1">
        <f t="shared" si="32"/>
        <v>2354776</v>
      </c>
      <c r="L310" s="5">
        <f t="shared" si="33"/>
        <v>289009592</v>
      </c>
      <c r="M310" s="5">
        <f t="shared" si="34"/>
        <v>173405736</v>
      </c>
      <c r="N310" s="5">
        <f t="shared" si="35"/>
        <v>123861216</v>
      </c>
      <c r="P310">
        <f t="shared" si="40"/>
        <v>0.55000000000000038</v>
      </c>
      <c r="Q310" s="6" t="s">
        <v>0</v>
      </c>
      <c r="R310">
        <v>50100200</v>
      </c>
      <c r="S310" t="s">
        <v>19</v>
      </c>
      <c r="T310">
        <v>5604000</v>
      </c>
      <c r="U310" t="s">
        <v>20</v>
      </c>
      <c r="V310">
        <v>500000</v>
      </c>
      <c r="W310" t="s">
        <v>21</v>
      </c>
      <c r="X310">
        <v>2600</v>
      </c>
      <c r="Y310" t="s">
        <v>22</v>
      </c>
      <c r="Z310">
        <v>2600</v>
      </c>
      <c r="AA310" t="s">
        <v>23</v>
      </c>
      <c r="AB310">
        <v>2600</v>
      </c>
      <c r="AC310">
        <f t="shared" si="37"/>
        <v>77655310</v>
      </c>
      <c r="AD310">
        <f t="shared" si="38"/>
        <v>8686200</v>
      </c>
      <c r="AE310" t="s">
        <v>24</v>
      </c>
      <c r="AF310" t="s">
        <v>25</v>
      </c>
      <c r="AG310" t="str">
        <f t="shared" si="39"/>
        <v>hp_77655310;atk_8686200;hit_500000;miss_2600;cirt_2600;cirtSub_2600</v>
      </c>
    </row>
    <row r="311" spans="1:33" ht="15">
      <c r="A311" s="7">
        <v>280308</v>
      </c>
      <c r="B311" s="8">
        <v>480308</v>
      </c>
      <c r="C311" s="6" t="s">
        <v>3796</v>
      </c>
      <c r="D311" t="s">
        <v>8</v>
      </c>
      <c r="E311" s="6" t="s">
        <v>0</v>
      </c>
      <c r="F311">
        <v>78366868</v>
      </c>
      <c r="G311" s="1">
        <f>VLOOKUP(F311,关卡难度线!B:D,2,1)</f>
        <v>8</v>
      </c>
      <c r="H311" s="1">
        <f>VLOOKUP(F311,关卡难度线!B:D,3,1)</f>
        <v>106</v>
      </c>
      <c r="I311" s="1">
        <f t="shared" si="30"/>
        <v>5544825</v>
      </c>
      <c r="J311" s="1">
        <f t="shared" si="31"/>
        <v>3326895</v>
      </c>
      <c r="K311" s="1">
        <f t="shared" si="32"/>
        <v>2376353</v>
      </c>
      <c r="L311" s="5">
        <f t="shared" si="33"/>
        <v>291657792</v>
      </c>
      <c r="M311" s="5">
        <f t="shared" si="34"/>
        <v>174994680</v>
      </c>
      <c r="N311" s="5">
        <f t="shared" si="35"/>
        <v>124996168</v>
      </c>
      <c r="P311">
        <f t="shared" si="40"/>
        <v>0.55500000000000038</v>
      </c>
      <c r="Q311" s="6" t="s">
        <v>0</v>
      </c>
      <c r="R311">
        <v>50396700</v>
      </c>
      <c r="S311" t="s">
        <v>19</v>
      </c>
      <c r="T311">
        <v>5660000</v>
      </c>
      <c r="U311" t="s">
        <v>20</v>
      </c>
      <c r="V311">
        <v>500000</v>
      </c>
      <c r="W311" t="s">
        <v>21</v>
      </c>
      <c r="X311">
        <v>2600</v>
      </c>
      <c r="Y311" t="s">
        <v>22</v>
      </c>
      <c r="Z311">
        <v>2600</v>
      </c>
      <c r="AA311" t="s">
        <v>23</v>
      </c>
      <c r="AB311">
        <v>2600</v>
      </c>
      <c r="AC311">
        <f t="shared" si="37"/>
        <v>78366868</v>
      </c>
      <c r="AD311">
        <f t="shared" si="38"/>
        <v>8801300</v>
      </c>
      <c r="AE311" t="s">
        <v>24</v>
      </c>
      <c r="AF311" t="s">
        <v>25</v>
      </c>
      <c r="AG311" t="str">
        <f t="shared" si="39"/>
        <v>hp_78366868;atk_8801300;hit_500000;miss_2600;cirt_2600;cirtSub_2600</v>
      </c>
    </row>
    <row r="312" spans="1:33" ht="15">
      <c r="A312" s="7">
        <v>280309</v>
      </c>
      <c r="B312" s="8">
        <v>480309</v>
      </c>
      <c r="C312" s="6" t="s">
        <v>3797</v>
      </c>
      <c r="D312" t="s">
        <v>8</v>
      </c>
      <c r="E312" s="6" t="s">
        <v>0</v>
      </c>
      <c r="F312">
        <v>79081236</v>
      </c>
      <c r="G312" s="1">
        <f>VLOOKUP(F312,关卡难度线!B:D,2,1)</f>
        <v>8</v>
      </c>
      <c r="H312" s="1">
        <f>VLOOKUP(F312,关卡难度线!B:D,3,1)</f>
        <v>106</v>
      </c>
      <c r="I312" s="1">
        <f t="shared" si="30"/>
        <v>5595370</v>
      </c>
      <c r="J312" s="1">
        <f t="shared" si="31"/>
        <v>3357222</v>
      </c>
      <c r="K312" s="1">
        <f t="shared" si="32"/>
        <v>2398015</v>
      </c>
      <c r="L312" s="5">
        <f t="shared" si="33"/>
        <v>294316464</v>
      </c>
      <c r="M312" s="5">
        <f t="shared" si="34"/>
        <v>176589880</v>
      </c>
      <c r="N312" s="5">
        <f t="shared" si="35"/>
        <v>126135592</v>
      </c>
      <c r="P312">
        <f t="shared" si="40"/>
        <v>0.56000000000000039</v>
      </c>
      <c r="Q312" s="6" t="s">
        <v>0</v>
      </c>
      <c r="R312">
        <v>50693100</v>
      </c>
      <c r="S312" t="s">
        <v>19</v>
      </c>
      <c r="T312">
        <v>5716000</v>
      </c>
      <c r="U312" t="s">
        <v>20</v>
      </c>
      <c r="V312">
        <v>500000</v>
      </c>
      <c r="W312" t="s">
        <v>21</v>
      </c>
      <c r="X312">
        <v>2600</v>
      </c>
      <c r="Y312" t="s">
        <v>22</v>
      </c>
      <c r="Z312">
        <v>2600</v>
      </c>
      <c r="AA312" t="s">
        <v>23</v>
      </c>
      <c r="AB312">
        <v>2600</v>
      </c>
      <c r="AC312">
        <f t="shared" si="37"/>
        <v>79081236</v>
      </c>
      <c r="AD312">
        <f t="shared" si="38"/>
        <v>8916960</v>
      </c>
      <c r="AE312" t="s">
        <v>24</v>
      </c>
      <c r="AF312" t="s">
        <v>25</v>
      </c>
      <c r="AG312" t="str">
        <f t="shared" si="39"/>
        <v>hp_79081236;atk_8916960;hit_500000;miss_2600;cirt_2600;cirtSub_2600</v>
      </c>
    </row>
    <row r="313" spans="1:33" ht="15">
      <c r="A313" s="7">
        <v>280310</v>
      </c>
      <c r="B313" s="8">
        <v>480310</v>
      </c>
      <c r="C313" s="6" t="s">
        <v>3798</v>
      </c>
      <c r="D313" t="s">
        <v>8</v>
      </c>
      <c r="E313" s="6" t="s">
        <v>0</v>
      </c>
      <c r="F313">
        <v>79798724</v>
      </c>
      <c r="G313" s="1">
        <f>VLOOKUP(F313,关卡难度线!B:D,2,1)</f>
        <v>8</v>
      </c>
      <c r="H313" s="1">
        <f>VLOOKUP(F313,关卡难度线!B:D,3,1)</f>
        <v>106</v>
      </c>
      <c r="I313" s="1">
        <f t="shared" si="30"/>
        <v>5646136</v>
      </c>
      <c r="J313" s="1">
        <f t="shared" si="31"/>
        <v>3387681</v>
      </c>
      <c r="K313" s="1">
        <f t="shared" si="32"/>
        <v>2419772</v>
      </c>
      <c r="L313" s="5">
        <f t="shared" si="33"/>
        <v>296986752</v>
      </c>
      <c r="M313" s="5">
        <f t="shared" si="34"/>
        <v>178192024</v>
      </c>
      <c r="N313" s="5">
        <f t="shared" si="35"/>
        <v>127280008</v>
      </c>
      <c r="P313">
        <f t="shared" si="40"/>
        <v>0.56500000000000039</v>
      </c>
      <c r="Q313" s="6" t="s">
        <v>0</v>
      </c>
      <c r="R313">
        <v>50989600</v>
      </c>
      <c r="S313" t="s">
        <v>19</v>
      </c>
      <c r="T313">
        <v>5772000</v>
      </c>
      <c r="U313" t="s">
        <v>20</v>
      </c>
      <c r="V313">
        <v>500000</v>
      </c>
      <c r="W313" t="s">
        <v>21</v>
      </c>
      <c r="X313">
        <v>2600</v>
      </c>
      <c r="Y313" t="s">
        <v>22</v>
      </c>
      <c r="Z313">
        <v>2600</v>
      </c>
      <c r="AA313" t="s">
        <v>23</v>
      </c>
      <c r="AB313">
        <v>2600</v>
      </c>
      <c r="AC313">
        <f t="shared" si="37"/>
        <v>79798724</v>
      </c>
      <c r="AD313">
        <f t="shared" si="38"/>
        <v>9033180</v>
      </c>
      <c r="AE313" t="s">
        <v>24</v>
      </c>
      <c r="AF313" t="s">
        <v>25</v>
      </c>
      <c r="AG313" t="str">
        <f t="shared" si="39"/>
        <v>hp_79798724;atk_9033180;hit_500000;miss_2600;cirt_2600;cirtSub_2600</v>
      </c>
    </row>
    <row r="314" spans="1:33" ht="15">
      <c r="A314" s="7">
        <v>280311</v>
      </c>
      <c r="B314" s="8">
        <v>480311</v>
      </c>
      <c r="C314" s="6" t="s">
        <v>3799</v>
      </c>
      <c r="D314" t="s">
        <v>8</v>
      </c>
      <c r="E314" s="6" t="s">
        <v>0</v>
      </c>
      <c r="F314">
        <v>80519020</v>
      </c>
      <c r="G314" s="1">
        <f>VLOOKUP(F314,关卡难度线!B:D,2,1)</f>
        <v>8</v>
      </c>
      <c r="H314" s="1">
        <f>VLOOKUP(F314,关卡难度线!B:D,3,1)</f>
        <v>106</v>
      </c>
      <c r="I314" s="1">
        <f t="shared" si="30"/>
        <v>5697100</v>
      </c>
      <c r="J314" s="1">
        <f t="shared" si="31"/>
        <v>3418260</v>
      </c>
      <c r="K314" s="1">
        <f t="shared" si="32"/>
        <v>2441614</v>
      </c>
      <c r="L314" s="5">
        <f t="shared" si="33"/>
        <v>299667464</v>
      </c>
      <c r="M314" s="5">
        <f t="shared" si="34"/>
        <v>179800480</v>
      </c>
      <c r="N314" s="5">
        <f t="shared" si="35"/>
        <v>128428896</v>
      </c>
      <c r="P314">
        <f t="shared" si="40"/>
        <v>0.5700000000000004</v>
      </c>
      <c r="Q314" s="6" t="s">
        <v>0</v>
      </c>
      <c r="R314">
        <v>51286000</v>
      </c>
      <c r="S314" t="s">
        <v>19</v>
      </c>
      <c r="T314">
        <v>5828000</v>
      </c>
      <c r="U314" t="s">
        <v>20</v>
      </c>
      <c r="V314">
        <v>500000</v>
      </c>
      <c r="W314" t="s">
        <v>21</v>
      </c>
      <c r="X314">
        <v>2600</v>
      </c>
      <c r="Y314" t="s">
        <v>22</v>
      </c>
      <c r="Z314">
        <v>2600</v>
      </c>
      <c r="AA314" t="s">
        <v>23</v>
      </c>
      <c r="AB314">
        <v>2600</v>
      </c>
      <c r="AC314">
        <f t="shared" si="37"/>
        <v>80519020</v>
      </c>
      <c r="AD314">
        <f t="shared" si="38"/>
        <v>9149960</v>
      </c>
      <c r="AE314" t="s">
        <v>24</v>
      </c>
      <c r="AF314" t="s">
        <v>25</v>
      </c>
      <c r="AG314" t="str">
        <f t="shared" si="39"/>
        <v>hp_80519020;atk_9149960;hit_500000;miss_2600;cirt_2600;cirtSub_2600</v>
      </c>
    </row>
    <row r="315" spans="1:33" ht="15">
      <c r="A315" s="7">
        <v>280312</v>
      </c>
      <c r="B315" s="8">
        <v>480312</v>
      </c>
      <c r="C315" s="6" t="s">
        <v>3800</v>
      </c>
      <c r="D315" t="s">
        <v>8</v>
      </c>
      <c r="E315" s="6" t="s">
        <v>0</v>
      </c>
      <c r="F315">
        <v>81182115</v>
      </c>
      <c r="G315" s="1">
        <f>VLOOKUP(F315,关卡难度线!B:D,2,1)</f>
        <v>8</v>
      </c>
      <c r="H315" s="1">
        <f>VLOOKUP(F315,关卡难度线!B:D,3,1)</f>
        <v>106</v>
      </c>
      <c r="I315" s="1">
        <f t="shared" si="30"/>
        <v>5744017</v>
      </c>
      <c r="J315" s="1">
        <f t="shared" si="31"/>
        <v>3446410</v>
      </c>
      <c r="K315" s="1">
        <f t="shared" si="32"/>
        <v>2461721</v>
      </c>
      <c r="L315" s="5">
        <f t="shared" si="33"/>
        <v>302135296</v>
      </c>
      <c r="M315" s="5">
        <f t="shared" si="34"/>
        <v>181281168</v>
      </c>
      <c r="N315" s="5">
        <f t="shared" si="35"/>
        <v>129486528</v>
      </c>
      <c r="P315">
        <f t="shared" si="40"/>
        <v>0.5750000000000004</v>
      </c>
      <c r="Q315" s="6" t="s">
        <v>0</v>
      </c>
      <c r="R315">
        <v>51544200</v>
      </c>
      <c r="S315" t="s">
        <v>19</v>
      </c>
      <c r="T315">
        <v>5884000</v>
      </c>
      <c r="U315" t="s">
        <v>20</v>
      </c>
      <c r="V315">
        <v>500000</v>
      </c>
      <c r="W315" t="s">
        <v>21</v>
      </c>
      <c r="X315">
        <v>2650</v>
      </c>
      <c r="Y315" t="s">
        <v>22</v>
      </c>
      <c r="Z315">
        <v>2650</v>
      </c>
      <c r="AA315" t="s">
        <v>23</v>
      </c>
      <c r="AB315">
        <v>2650</v>
      </c>
      <c r="AC315">
        <f t="shared" si="37"/>
        <v>81182115</v>
      </c>
      <c r="AD315">
        <f t="shared" si="38"/>
        <v>9267300</v>
      </c>
      <c r="AE315" t="s">
        <v>24</v>
      </c>
      <c r="AF315" t="s">
        <v>25</v>
      </c>
      <c r="AG315" t="str">
        <f t="shared" si="39"/>
        <v>hp_81182115;atk_9267300;hit_500000;miss_2650;cirt_2650;cirtSub_2650</v>
      </c>
    </row>
    <row r="316" spans="1:33" ht="15">
      <c r="A316" s="7">
        <v>280313</v>
      </c>
      <c r="B316" s="8">
        <v>480313</v>
      </c>
      <c r="C316" s="6" t="s">
        <v>3801</v>
      </c>
      <c r="D316" t="s">
        <v>8</v>
      </c>
      <c r="E316" s="6" t="s">
        <v>0</v>
      </c>
      <c r="F316">
        <v>81907990</v>
      </c>
      <c r="G316" s="1">
        <f>VLOOKUP(F316,关卡难度线!B:D,2,1)</f>
        <v>8</v>
      </c>
      <c r="H316" s="1">
        <f>VLOOKUP(F316,关卡难度线!B:D,3,1)</f>
        <v>108</v>
      </c>
      <c r="I316" s="1">
        <f t="shared" si="30"/>
        <v>5688054</v>
      </c>
      <c r="J316" s="1">
        <f t="shared" si="31"/>
        <v>3412832</v>
      </c>
      <c r="K316" s="1">
        <f t="shared" si="32"/>
        <v>2437737</v>
      </c>
      <c r="L316" s="5">
        <f t="shared" si="33"/>
        <v>299191640</v>
      </c>
      <c r="M316" s="5">
        <f t="shared" si="34"/>
        <v>179514960</v>
      </c>
      <c r="N316" s="5">
        <f t="shared" si="35"/>
        <v>128224968</v>
      </c>
      <c r="P316">
        <f t="shared" si="40"/>
        <v>0.5800000000000004</v>
      </c>
      <c r="Q316" s="6" t="s">
        <v>0</v>
      </c>
      <c r="R316">
        <v>51840500</v>
      </c>
      <c r="S316" t="s">
        <v>19</v>
      </c>
      <c r="T316">
        <v>5940000</v>
      </c>
      <c r="U316" t="s">
        <v>20</v>
      </c>
      <c r="V316">
        <v>500000</v>
      </c>
      <c r="W316" t="s">
        <v>21</v>
      </c>
      <c r="X316">
        <v>2650</v>
      </c>
      <c r="Y316" t="s">
        <v>22</v>
      </c>
      <c r="Z316">
        <v>2650</v>
      </c>
      <c r="AA316" t="s">
        <v>23</v>
      </c>
      <c r="AB316">
        <v>2650</v>
      </c>
      <c r="AC316">
        <f t="shared" si="37"/>
        <v>81907990</v>
      </c>
      <c r="AD316">
        <f t="shared" si="38"/>
        <v>9385200</v>
      </c>
      <c r="AE316" t="s">
        <v>24</v>
      </c>
      <c r="AF316" t="s">
        <v>25</v>
      </c>
      <c r="AG316" t="str">
        <f t="shared" si="39"/>
        <v>hp_81907990;atk_9385200;hit_500000;miss_2650;cirt_2650;cirtSub_2650</v>
      </c>
    </row>
    <row r="317" spans="1:33" ht="15">
      <c r="A317" s="7">
        <v>280314</v>
      </c>
      <c r="B317" s="8">
        <v>480314</v>
      </c>
      <c r="C317" s="6" t="s">
        <v>3802</v>
      </c>
      <c r="D317" t="s">
        <v>8</v>
      </c>
      <c r="E317" s="6" t="s">
        <v>0</v>
      </c>
      <c r="F317">
        <v>82636669</v>
      </c>
      <c r="G317" s="1">
        <f>VLOOKUP(F317,关卡难度线!B:D,2,1)</f>
        <v>8</v>
      </c>
      <c r="H317" s="1">
        <f>VLOOKUP(F317,关卡难度线!B:D,3,1)</f>
        <v>108</v>
      </c>
      <c r="I317" s="1">
        <f t="shared" si="30"/>
        <v>5738657</v>
      </c>
      <c r="J317" s="1">
        <f t="shared" si="31"/>
        <v>3443194</v>
      </c>
      <c r="K317" s="1">
        <f t="shared" si="32"/>
        <v>2459424</v>
      </c>
      <c r="L317" s="5">
        <f t="shared" si="33"/>
        <v>301853360</v>
      </c>
      <c r="M317" s="5">
        <f t="shared" si="34"/>
        <v>181112008</v>
      </c>
      <c r="N317" s="5">
        <f t="shared" si="35"/>
        <v>129365704</v>
      </c>
      <c r="P317">
        <f t="shared" si="40"/>
        <v>0.58500000000000041</v>
      </c>
      <c r="Q317" s="6" t="s">
        <v>0</v>
      </c>
      <c r="R317">
        <v>52136700</v>
      </c>
      <c r="S317" t="s">
        <v>19</v>
      </c>
      <c r="T317">
        <v>5996000</v>
      </c>
      <c r="U317" t="s">
        <v>20</v>
      </c>
      <c r="V317">
        <v>500000</v>
      </c>
      <c r="W317" t="s">
        <v>21</v>
      </c>
      <c r="X317">
        <v>2650</v>
      </c>
      <c r="Y317" t="s">
        <v>22</v>
      </c>
      <c r="Z317">
        <v>2650</v>
      </c>
      <c r="AA317" t="s">
        <v>23</v>
      </c>
      <c r="AB317">
        <v>2650</v>
      </c>
      <c r="AC317">
        <f t="shared" si="37"/>
        <v>82636669</v>
      </c>
      <c r="AD317">
        <f t="shared" si="38"/>
        <v>9503660</v>
      </c>
      <c r="AE317" t="s">
        <v>24</v>
      </c>
      <c r="AF317" t="s">
        <v>25</v>
      </c>
      <c r="AG317" t="str">
        <f t="shared" si="39"/>
        <v>hp_82636669;atk_9503660;hit_500000;miss_2650;cirt_2650;cirtSub_2650</v>
      </c>
    </row>
    <row r="318" spans="1:33" ht="15">
      <c r="A318" s="7">
        <v>280315</v>
      </c>
      <c r="B318" s="8">
        <v>480315</v>
      </c>
      <c r="C318" s="6" t="s">
        <v>3803</v>
      </c>
      <c r="D318" t="s">
        <v>8</v>
      </c>
      <c r="E318" s="6" t="s">
        <v>0</v>
      </c>
      <c r="F318">
        <v>83368311</v>
      </c>
      <c r="G318" s="1">
        <f>VLOOKUP(F318,关卡难度线!B:D,2,1)</f>
        <v>8</v>
      </c>
      <c r="H318" s="1">
        <f>VLOOKUP(F318,关卡难度线!B:D,3,1)</f>
        <v>108</v>
      </c>
      <c r="I318" s="1">
        <f t="shared" si="30"/>
        <v>5789466</v>
      </c>
      <c r="J318" s="1">
        <f t="shared" si="31"/>
        <v>3473679</v>
      </c>
      <c r="K318" s="1">
        <f t="shared" si="32"/>
        <v>2481199</v>
      </c>
      <c r="L318" s="5">
        <f t="shared" si="33"/>
        <v>304525912</v>
      </c>
      <c r="M318" s="5">
        <f t="shared" si="34"/>
        <v>182715512</v>
      </c>
      <c r="N318" s="5">
        <f t="shared" si="35"/>
        <v>130511064</v>
      </c>
      <c r="P318">
        <f t="shared" si="40"/>
        <v>0.59000000000000041</v>
      </c>
      <c r="Q318" s="6" t="s">
        <v>0</v>
      </c>
      <c r="R318">
        <v>52432900</v>
      </c>
      <c r="S318" t="s">
        <v>19</v>
      </c>
      <c r="T318">
        <v>6052000</v>
      </c>
      <c r="U318" t="s">
        <v>20</v>
      </c>
      <c r="V318">
        <v>500000</v>
      </c>
      <c r="W318" t="s">
        <v>21</v>
      </c>
      <c r="X318">
        <v>2650</v>
      </c>
      <c r="Y318" t="s">
        <v>22</v>
      </c>
      <c r="Z318">
        <v>2650</v>
      </c>
      <c r="AA318" t="s">
        <v>23</v>
      </c>
      <c r="AB318">
        <v>2650</v>
      </c>
      <c r="AC318">
        <f t="shared" si="37"/>
        <v>83368311</v>
      </c>
      <c r="AD318">
        <f t="shared" si="38"/>
        <v>9622680</v>
      </c>
      <c r="AE318" t="s">
        <v>24</v>
      </c>
      <c r="AF318" t="s">
        <v>25</v>
      </c>
      <c r="AG318" t="str">
        <f t="shared" si="39"/>
        <v>hp_83368311;atk_9622680;hit_500000;miss_2650;cirt_2650;cirtSub_2650</v>
      </c>
    </row>
    <row r="319" spans="1:33" ht="15">
      <c r="A319" s="7">
        <v>280316</v>
      </c>
      <c r="B319" s="8">
        <v>480316</v>
      </c>
      <c r="C319" s="6" t="s">
        <v>3804</v>
      </c>
      <c r="D319" t="s">
        <v>8</v>
      </c>
      <c r="E319" s="6" t="s">
        <v>0</v>
      </c>
      <c r="F319">
        <v>84103074</v>
      </c>
      <c r="G319" s="1">
        <f>VLOOKUP(F319,关卡难度线!B:D,2,1)</f>
        <v>8</v>
      </c>
      <c r="H319" s="1">
        <f>VLOOKUP(F319,关卡难度线!B:D,3,1)</f>
        <v>108</v>
      </c>
      <c r="I319" s="1">
        <f t="shared" si="30"/>
        <v>5840491</v>
      </c>
      <c r="J319" s="1">
        <f t="shared" si="31"/>
        <v>3504294</v>
      </c>
      <c r="K319" s="1">
        <f t="shared" si="32"/>
        <v>2503067</v>
      </c>
      <c r="L319" s="5">
        <f t="shared" si="33"/>
        <v>307209824</v>
      </c>
      <c r="M319" s="5">
        <f t="shared" si="34"/>
        <v>184325864</v>
      </c>
      <c r="N319" s="5">
        <f t="shared" si="35"/>
        <v>131661328</v>
      </c>
      <c r="P319">
        <f t="shared" si="40"/>
        <v>0.59500000000000042</v>
      </c>
      <c r="Q319" s="6" t="s">
        <v>0</v>
      </c>
      <c r="R319">
        <v>52729200</v>
      </c>
      <c r="S319" t="s">
        <v>19</v>
      </c>
      <c r="T319">
        <v>6108000</v>
      </c>
      <c r="U319" t="s">
        <v>20</v>
      </c>
      <c r="V319">
        <v>500000</v>
      </c>
      <c r="W319" t="s">
        <v>21</v>
      </c>
      <c r="X319">
        <v>2650</v>
      </c>
      <c r="Y319" t="s">
        <v>22</v>
      </c>
      <c r="Z319">
        <v>2650</v>
      </c>
      <c r="AA319" t="s">
        <v>23</v>
      </c>
      <c r="AB319">
        <v>2650</v>
      </c>
      <c r="AC319">
        <f t="shared" si="37"/>
        <v>84103074</v>
      </c>
      <c r="AD319">
        <f t="shared" si="38"/>
        <v>9742260</v>
      </c>
      <c r="AE319" t="s">
        <v>24</v>
      </c>
      <c r="AF319" t="s">
        <v>25</v>
      </c>
      <c r="AG319" t="str">
        <f t="shared" si="39"/>
        <v>hp_84103074;atk_9742260;hit_500000;miss_2650;cirt_2650;cirtSub_2650</v>
      </c>
    </row>
    <row r="320" spans="1:33" ht="15">
      <c r="A320" s="7">
        <v>280317</v>
      </c>
      <c r="B320" s="8">
        <v>480317</v>
      </c>
      <c r="C320" s="6" t="s">
        <v>3805</v>
      </c>
      <c r="D320" t="s">
        <v>8</v>
      </c>
      <c r="E320" s="6" t="s">
        <v>0</v>
      </c>
      <c r="F320">
        <v>84840640</v>
      </c>
      <c r="G320" s="1">
        <f>VLOOKUP(F320,关卡难度线!B:D,2,1)</f>
        <v>8</v>
      </c>
      <c r="H320" s="1">
        <f>VLOOKUP(F320,关卡难度线!B:D,3,1)</f>
        <v>108</v>
      </c>
      <c r="I320" s="1">
        <f t="shared" si="30"/>
        <v>5891711</v>
      </c>
      <c r="J320" s="1">
        <f t="shared" si="31"/>
        <v>3535026</v>
      </c>
      <c r="K320" s="1">
        <f t="shared" si="32"/>
        <v>2525019</v>
      </c>
      <c r="L320" s="5">
        <f t="shared" si="33"/>
        <v>309904000</v>
      </c>
      <c r="M320" s="5">
        <f t="shared" si="34"/>
        <v>185942368</v>
      </c>
      <c r="N320" s="5">
        <f t="shared" si="35"/>
        <v>132816000</v>
      </c>
      <c r="P320">
        <f t="shared" si="40"/>
        <v>0.60000000000000042</v>
      </c>
      <c r="Q320" s="6" t="s">
        <v>0</v>
      </c>
      <c r="R320">
        <v>53025400</v>
      </c>
      <c r="S320" t="s">
        <v>19</v>
      </c>
      <c r="T320">
        <v>6164000</v>
      </c>
      <c r="U320" t="s">
        <v>20</v>
      </c>
      <c r="V320">
        <v>500000</v>
      </c>
      <c r="W320" t="s">
        <v>21</v>
      </c>
      <c r="X320">
        <v>2650</v>
      </c>
      <c r="Y320" t="s">
        <v>22</v>
      </c>
      <c r="Z320">
        <v>2650</v>
      </c>
      <c r="AA320" t="s">
        <v>23</v>
      </c>
      <c r="AB320">
        <v>2650</v>
      </c>
      <c r="AC320">
        <f t="shared" si="37"/>
        <v>84840640</v>
      </c>
      <c r="AD320">
        <f t="shared" si="38"/>
        <v>9862400</v>
      </c>
      <c r="AE320" t="s">
        <v>24</v>
      </c>
      <c r="AF320" t="s">
        <v>25</v>
      </c>
      <c r="AG320" t="str">
        <f t="shared" si="39"/>
        <v>hp_84840640;atk_9862400;hit_500000;miss_2650;cirt_2650;cirtSub_2650</v>
      </c>
    </row>
    <row r="321" spans="1:33" ht="15">
      <c r="A321" s="7">
        <v>280318</v>
      </c>
      <c r="B321" s="8">
        <v>480318</v>
      </c>
      <c r="C321" s="6" t="s">
        <v>3806</v>
      </c>
      <c r="D321" t="s">
        <v>8</v>
      </c>
      <c r="E321" s="6" t="s">
        <v>0</v>
      </c>
      <c r="F321">
        <v>85517610</v>
      </c>
      <c r="G321" s="1">
        <f>VLOOKUP(F321,关卡难度线!B:D,2,1)</f>
        <v>8</v>
      </c>
      <c r="H321" s="1">
        <f>VLOOKUP(F321,关卡难度线!B:D,3,1)</f>
        <v>108</v>
      </c>
      <c r="I321" s="1">
        <f t="shared" si="30"/>
        <v>5938722</v>
      </c>
      <c r="J321" s="1">
        <f t="shared" si="31"/>
        <v>3563233</v>
      </c>
      <c r="K321" s="1">
        <f t="shared" si="32"/>
        <v>2545166</v>
      </c>
      <c r="L321" s="5">
        <f t="shared" si="33"/>
        <v>312376776</v>
      </c>
      <c r="M321" s="5">
        <f t="shared" si="34"/>
        <v>187426056</v>
      </c>
      <c r="N321" s="5">
        <f t="shared" si="35"/>
        <v>133875728</v>
      </c>
      <c r="P321">
        <f t="shared" si="40"/>
        <v>0.60500000000000043</v>
      </c>
      <c r="Q321" s="6" t="s">
        <v>0</v>
      </c>
      <c r="R321">
        <v>53282000</v>
      </c>
      <c r="S321" t="s">
        <v>19</v>
      </c>
      <c r="T321">
        <v>6220000</v>
      </c>
      <c r="U321" t="s">
        <v>20</v>
      </c>
      <c r="V321">
        <v>500000</v>
      </c>
      <c r="W321" t="s">
        <v>21</v>
      </c>
      <c r="X321">
        <v>2700</v>
      </c>
      <c r="Y321" t="s">
        <v>22</v>
      </c>
      <c r="Z321">
        <v>2700</v>
      </c>
      <c r="AA321" t="s">
        <v>23</v>
      </c>
      <c r="AB321">
        <v>2700</v>
      </c>
      <c r="AC321">
        <f t="shared" si="37"/>
        <v>85517610</v>
      </c>
      <c r="AD321">
        <f t="shared" si="38"/>
        <v>9983100</v>
      </c>
      <c r="AE321" t="s">
        <v>24</v>
      </c>
      <c r="AF321" t="s">
        <v>25</v>
      </c>
      <c r="AG321" t="str">
        <f t="shared" si="39"/>
        <v>hp_85517610;atk_9983100;hit_500000;miss_2700;cirt_2700;cirtSub_2700</v>
      </c>
    </row>
    <row r="322" spans="1:33" ht="15">
      <c r="A322" s="7">
        <v>280319</v>
      </c>
      <c r="B322" s="8">
        <v>480319</v>
      </c>
      <c r="C322" s="6" t="s">
        <v>3807</v>
      </c>
      <c r="D322" t="s">
        <v>8</v>
      </c>
      <c r="E322" s="6" t="s">
        <v>0</v>
      </c>
      <c r="F322">
        <v>86260580</v>
      </c>
      <c r="G322" s="1">
        <f>VLOOKUP(F322,关卡难度线!B:D,2,1)</f>
        <v>8</v>
      </c>
      <c r="H322" s="1">
        <f>VLOOKUP(F322,关卡难度线!B:D,3,1)</f>
        <v>108</v>
      </c>
      <c r="I322" s="1">
        <f t="shared" si="30"/>
        <v>5990318</v>
      </c>
      <c r="J322" s="1">
        <f t="shared" si="31"/>
        <v>3594190</v>
      </c>
      <c r="K322" s="1">
        <f t="shared" si="32"/>
        <v>2567279</v>
      </c>
      <c r="L322" s="5">
        <f t="shared" si="33"/>
        <v>315090728</v>
      </c>
      <c r="M322" s="5">
        <f t="shared" si="34"/>
        <v>189054392</v>
      </c>
      <c r="N322" s="5">
        <f t="shared" si="35"/>
        <v>135038872</v>
      </c>
      <c r="P322">
        <f t="shared" si="40"/>
        <v>0.61000000000000043</v>
      </c>
      <c r="Q322" s="6" t="s">
        <v>0</v>
      </c>
      <c r="R322">
        <v>53578000</v>
      </c>
      <c r="S322" t="s">
        <v>19</v>
      </c>
      <c r="T322">
        <v>6276000</v>
      </c>
      <c r="U322" t="s">
        <v>20</v>
      </c>
      <c r="V322">
        <v>500000</v>
      </c>
      <c r="W322" t="s">
        <v>21</v>
      </c>
      <c r="X322">
        <v>2700</v>
      </c>
      <c r="Y322" t="s">
        <v>22</v>
      </c>
      <c r="Z322">
        <v>2700</v>
      </c>
      <c r="AA322" t="s">
        <v>23</v>
      </c>
      <c r="AB322">
        <v>2700</v>
      </c>
      <c r="AC322">
        <f t="shared" si="37"/>
        <v>86260580</v>
      </c>
      <c r="AD322">
        <f t="shared" si="38"/>
        <v>10104360</v>
      </c>
      <c r="AE322" t="s">
        <v>24</v>
      </c>
      <c r="AF322" t="s">
        <v>25</v>
      </c>
      <c r="AG322" t="str">
        <f t="shared" si="39"/>
        <v>hp_86260580;atk_10104360;hit_500000;miss_2700;cirt_2700;cirtSub_2700</v>
      </c>
    </row>
    <row r="323" spans="1:33" ht="15">
      <c r="A323" s="7">
        <v>280320</v>
      </c>
      <c r="B323" s="8">
        <v>480320</v>
      </c>
      <c r="C323" s="6" t="s">
        <v>3808</v>
      </c>
      <c r="D323" t="s">
        <v>8</v>
      </c>
      <c r="E323" s="6" t="s">
        <v>0</v>
      </c>
      <c r="F323">
        <v>87006671</v>
      </c>
      <c r="G323" s="1">
        <f>VLOOKUP(F323,关卡难度线!B:D,2,1)</f>
        <v>8</v>
      </c>
      <c r="H323" s="1">
        <f>VLOOKUP(F323,关卡难度线!B:D,3,1)</f>
        <v>108</v>
      </c>
      <c r="I323" s="1">
        <f t="shared" si="30"/>
        <v>6042129</v>
      </c>
      <c r="J323" s="1">
        <f t="shared" si="31"/>
        <v>3625277</v>
      </c>
      <c r="K323" s="1">
        <f t="shared" si="32"/>
        <v>2589484</v>
      </c>
      <c r="L323" s="5">
        <f t="shared" si="33"/>
        <v>317815984</v>
      </c>
      <c r="M323" s="5">
        <f t="shared" si="34"/>
        <v>190689568</v>
      </c>
      <c r="N323" s="5">
        <f t="shared" si="35"/>
        <v>136206856</v>
      </c>
      <c r="P323">
        <f t="shared" si="40"/>
        <v>0.61500000000000044</v>
      </c>
      <c r="Q323" s="6" t="s">
        <v>0</v>
      </c>
      <c r="R323">
        <v>53874100</v>
      </c>
      <c r="S323" t="s">
        <v>19</v>
      </c>
      <c r="T323">
        <v>6332000</v>
      </c>
      <c r="U323" t="s">
        <v>20</v>
      </c>
      <c r="V323">
        <v>500000</v>
      </c>
      <c r="W323" t="s">
        <v>21</v>
      </c>
      <c r="X323">
        <v>2700</v>
      </c>
      <c r="Y323" t="s">
        <v>22</v>
      </c>
      <c r="Z323">
        <v>2700</v>
      </c>
      <c r="AA323" t="s">
        <v>23</v>
      </c>
      <c r="AB323">
        <v>2700</v>
      </c>
      <c r="AC323">
        <f t="shared" si="37"/>
        <v>87006671</v>
      </c>
      <c r="AD323">
        <f t="shared" si="38"/>
        <v>10226180</v>
      </c>
      <c r="AE323" t="s">
        <v>24</v>
      </c>
      <c r="AF323" t="s">
        <v>25</v>
      </c>
      <c r="AG323" t="str">
        <f t="shared" si="39"/>
        <v>hp_87006671;atk_10226180;hit_500000;miss_2700;cirt_2700;cirtSub_2700</v>
      </c>
    </row>
    <row r="324" spans="1:33" ht="15">
      <c r="A324" s="7">
        <v>280321</v>
      </c>
      <c r="B324" s="8">
        <v>480321</v>
      </c>
      <c r="C324" s="6" t="s">
        <v>3809</v>
      </c>
      <c r="D324" t="s">
        <v>8</v>
      </c>
      <c r="E324" s="6" t="s">
        <v>0</v>
      </c>
      <c r="F324">
        <v>87755562</v>
      </c>
      <c r="G324" s="1">
        <f>VLOOKUP(F324,关卡难度线!B:D,2,1)</f>
        <v>8</v>
      </c>
      <c r="H324" s="1">
        <f>VLOOKUP(F324,关卡难度线!B:D,3,1)</f>
        <v>108</v>
      </c>
      <c r="I324" s="1">
        <f t="shared" ref="I324:I387" si="41">INT(F324/(4-1)/G324/(H324/2.7)*100/1.5)</f>
        <v>6094136</v>
      </c>
      <c r="J324" s="1">
        <f t="shared" ref="J324:J387" si="42">INT(F324/(7-2)/G324/(H324/2.7)*100/1.5)</f>
        <v>3656481</v>
      </c>
      <c r="K324" s="1">
        <f t="shared" ref="K324:K387" si="43">INT(F324/(10-3)/G324/(H324/2.7)*100/1.5)</f>
        <v>2611772</v>
      </c>
      <c r="L324" s="5">
        <f t="shared" ref="L324:L387" si="44">ROUND(I324/4*5.5+I324*2.7+I324/4*10*1,0)*G324</f>
        <v>320551552</v>
      </c>
      <c r="M324" s="5">
        <f t="shared" ref="M324:M387" si="45">ROUND(J324/4*5.5+J324*2.7+J324/4*10*1,0)*G324</f>
        <v>192330904</v>
      </c>
      <c r="N324" s="5">
        <f t="shared" ref="N324:N387" si="46">ROUND(K324/4*5.5+K324*2.7+K324/4*10*1,0)*G324</f>
        <v>137379208</v>
      </c>
      <c r="P324">
        <f t="shared" si="40"/>
        <v>0.62000000000000044</v>
      </c>
      <c r="Q324" s="6" t="s">
        <v>0</v>
      </c>
      <c r="R324">
        <v>54170100</v>
      </c>
      <c r="S324" t="s">
        <v>19</v>
      </c>
      <c r="T324">
        <v>6388000</v>
      </c>
      <c r="U324" t="s">
        <v>20</v>
      </c>
      <c r="V324">
        <v>500000</v>
      </c>
      <c r="W324" t="s">
        <v>21</v>
      </c>
      <c r="X324">
        <v>2700</v>
      </c>
      <c r="Y324" t="s">
        <v>22</v>
      </c>
      <c r="Z324">
        <v>2700</v>
      </c>
      <c r="AA324" t="s">
        <v>23</v>
      </c>
      <c r="AB324">
        <v>2700</v>
      </c>
      <c r="AC324">
        <f t="shared" si="37"/>
        <v>87755562</v>
      </c>
      <c r="AD324">
        <f t="shared" si="38"/>
        <v>10348560</v>
      </c>
      <c r="AE324" t="s">
        <v>24</v>
      </c>
      <c r="AF324" t="s">
        <v>25</v>
      </c>
      <c r="AG324" t="str">
        <f t="shared" si="39"/>
        <v>hp_87755562;atk_10348560;hit_500000;miss_2700;cirt_2700;cirtSub_2700</v>
      </c>
    </row>
    <row r="325" spans="1:33" ht="15">
      <c r="A325" s="7">
        <v>280322</v>
      </c>
      <c r="B325" s="8">
        <v>480322</v>
      </c>
      <c r="C325" s="6" t="s">
        <v>3810</v>
      </c>
      <c r="D325" t="s">
        <v>8</v>
      </c>
      <c r="E325" s="6" t="s">
        <v>0</v>
      </c>
      <c r="F325">
        <v>88507412</v>
      </c>
      <c r="G325" s="1">
        <f>VLOOKUP(F325,关卡难度线!B:D,2,1)</f>
        <v>8</v>
      </c>
      <c r="H325" s="1">
        <f>VLOOKUP(F325,关卡难度线!B:D,3,1)</f>
        <v>108</v>
      </c>
      <c r="I325" s="1">
        <f t="shared" si="41"/>
        <v>6146348</v>
      </c>
      <c r="J325" s="1">
        <f t="shared" si="42"/>
        <v>3687808</v>
      </c>
      <c r="K325" s="1">
        <f t="shared" si="43"/>
        <v>2634149</v>
      </c>
      <c r="L325" s="5">
        <f t="shared" si="44"/>
        <v>323297904</v>
      </c>
      <c r="M325" s="5">
        <f t="shared" si="45"/>
        <v>193978704</v>
      </c>
      <c r="N325" s="5">
        <f t="shared" si="46"/>
        <v>138556240</v>
      </c>
      <c r="P325">
        <f t="shared" si="40"/>
        <v>0.62500000000000044</v>
      </c>
      <c r="Q325" s="6" t="s">
        <v>0</v>
      </c>
      <c r="R325">
        <v>54466100</v>
      </c>
      <c r="S325" t="s">
        <v>19</v>
      </c>
      <c r="T325">
        <v>6444000</v>
      </c>
      <c r="U325" t="s">
        <v>20</v>
      </c>
      <c r="V325">
        <v>500000</v>
      </c>
      <c r="W325" t="s">
        <v>21</v>
      </c>
      <c r="X325">
        <v>2700</v>
      </c>
      <c r="Y325" t="s">
        <v>22</v>
      </c>
      <c r="Z325">
        <v>2700</v>
      </c>
      <c r="AA325" t="s">
        <v>23</v>
      </c>
      <c r="AB325">
        <v>2700</v>
      </c>
      <c r="AC325">
        <f t="shared" si="37"/>
        <v>88507412</v>
      </c>
      <c r="AD325">
        <f t="shared" si="38"/>
        <v>10471500</v>
      </c>
      <c r="AE325" t="s">
        <v>24</v>
      </c>
      <c r="AF325" t="s">
        <v>25</v>
      </c>
      <c r="AG325" t="str">
        <f t="shared" si="39"/>
        <v>hp_88507412;atk_10471500;hit_500000;miss_2700;cirt_2700;cirtSub_2700</v>
      </c>
    </row>
    <row r="326" spans="1:33" ht="15">
      <c r="A326" s="7">
        <v>280323</v>
      </c>
      <c r="B326" s="8">
        <v>480323</v>
      </c>
      <c r="C326" s="6" t="s">
        <v>3811</v>
      </c>
      <c r="D326" t="s">
        <v>8</v>
      </c>
      <c r="E326" s="6" t="s">
        <v>0</v>
      </c>
      <c r="F326">
        <v>89262223</v>
      </c>
      <c r="G326" s="1">
        <f>VLOOKUP(F326,关卡难度线!B:D,2,1)</f>
        <v>8</v>
      </c>
      <c r="H326" s="1">
        <f>VLOOKUP(F326,关卡难度线!B:D,3,1)</f>
        <v>108</v>
      </c>
      <c r="I326" s="1">
        <f t="shared" si="41"/>
        <v>6198765</v>
      </c>
      <c r="J326" s="1">
        <f t="shared" si="42"/>
        <v>3719259</v>
      </c>
      <c r="K326" s="1">
        <f t="shared" si="43"/>
        <v>2656613</v>
      </c>
      <c r="L326" s="5">
        <f t="shared" si="44"/>
        <v>326055040</v>
      </c>
      <c r="M326" s="5">
        <f t="shared" si="45"/>
        <v>195633024</v>
      </c>
      <c r="N326" s="5">
        <f t="shared" si="46"/>
        <v>139737840</v>
      </c>
      <c r="P326">
        <f t="shared" si="40"/>
        <v>0.63000000000000045</v>
      </c>
      <c r="Q326" s="6" t="s">
        <v>0</v>
      </c>
      <c r="R326">
        <v>54762100</v>
      </c>
      <c r="S326" t="s">
        <v>19</v>
      </c>
      <c r="T326">
        <v>6500000</v>
      </c>
      <c r="U326" t="s">
        <v>20</v>
      </c>
      <c r="V326">
        <v>500000</v>
      </c>
      <c r="W326" t="s">
        <v>21</v>
      </c>
      <c r="X326">
        <v>2700</v>
      </c>
      <c r="Y326" t="s">
        <v>22</v>
      </c>
      <c r="Z326">
        <v>2700</v>
      </c>
      <c r="AA326" t="s">
        <v>23</v>
      </c>
      <c r="AB326">
        <v>2700</v>
      </c>
      <c r="AC326">
        <f t="shared" si="37"/>
        <v>89262223</v>
      </c>
      <c r="AD326">
        <f t="shared" si="38"/>
        <v>10595000</v>
      </c>
      <c r="AE326" t="s">
        <v>24</v>
      </c>
      <c r="AF326" t="s">
        <v>25</v>
      </c>
      <c r="AG326" t="str">
        <f t="shared" si="39"/>
        <v>hp_89262223;atk_10595000;hit_500000;miss_2700;cirt_2700;cirtSub_2700</v>
      </c>
    </row>
    <row r="327" spans="1:33" ht="15">
      <c r="A327" s="7">
        <v>280324</v>
      </c>
      <c r="B327" s="8">
        <v>480324</v>
      </c>
      <c r="C327" s="6" t="s">
        <v>3812</v>
      </c>
      <c r="D327" t="s">
        <v>8</v>
      </c>
      <c r="E327" s="6" t="s">
        <v>0</v>
      </c>
      <c r="F327">
        <v>89953122</v>
      </c>
      <c r="G327" s="1">
        <f>VLOOKUP(F327,关卡难度线!B:D,2,1)</f>
        <v>8</v>
      </c>
      <c r="H327" s="1">
        <f>VLOOKUP(F327,关卡难度线!B:D,3,1)</f>
        <v>108</v>
      </c>
      <c r="I327" s="1">
        <f t="shared" si="41"/>
        <v>6246744</v>
      </c>
      <c r="J327" s="1">
        <f t="shared" si="42"/>
        <v>3748046</v>
      </c>
      <c r="K327" s="1">
        <f t="shared" si="43"/>
        <v>2677176</v>
      </c>
      <c r="L327" s="5">
        <f t="shared" si="44"/>
        <v>328578736</v>
      </c>
      <c r="M327" s="5">
        <f t="shared" si="45"/>
        <v>197147216</v>
      </c>
      <c r="N327" s="5">
        <f t="shared" si="46"/>
        <v>140819456</v>
      </c>
      <c r="P327">
        <f t="shared" si="40"/>
        <v>0.63500000000000045</v>
      </c>
      <c r="Q327" s="6" t="s">
        <v>0</v>
      </c>
      <c r="R327">
        <v>55017200</v>
      </c>
      <c r="S327" t="s">
        <v>19</v>
      </c>
      <c r="T327">
        <v>6556000</v>
      </c>
      <c r="U327" t="s">
        <v>20</v>
      </c>
      <c r="V327">
        <v>500000</v>
      </c>
      <c r="W327" t="s">
        <v>21</v>
      </c>
      <c r="X327">
        <v>2750</v>
      </c>
      <c r="Y327" t="s">
        <v>22</v>
      </c>
      <c r="Z327">
        <v>2750</v>
      </c>
      <c r="AA327" t="s">
        <v>23</v>
      </c>
      <c r="AB327">
        <v>2750</v>
      </c>
      <c r="AC327">
        <f t="shared" si="37"/>
        <v>89953122</v>
      </c>
      <c r="AD327">
        <f t="shared" si="38"/>
        <v>10719060</v>
      </c>
      <c r="AE327" t="s">
        <v>24</v>
      </c>
      <c r="AF327" t="s">
        <v>25</v>
      </c>
      <c r="AG327" t="str">
        <f t="shared" si="39"/>
        <v>hp_89953122;atk_10719060;hit_500000;miss_2750;cirt_2750;cirtSub_2750</v>
      </c>
    </row>
    <row r="328" spans="1:33" ht="15">
      <c r="A328" s="7">
        <v>280325</v>
      </c>
      <c r="B328" s="8">
        <v>480325</v>
      </c>
      <c r="C328" s="6" t="s">
        <v>3813</v>
      </c>
      <c r="D328" t="s">
        <v>8</v>
      </c>
      <c r="E328" s="6" t="s">
        <v>0</v>
      </c>
      <c r="F328">
        <v>90713320</v>
      </c>
      <c r="G328" s="1">
        <f>VLOOKUP(F328,关卡难度线!B:D,2,1)</f>
        <v>8</v>
      </c>
      <c r="H328" s="1">
        <f>VLOOKUP(F328,关卡难度线!B:D,3,1)</f>
        <v>108</v>
      </c>
      <c r="I328" s="1">
        <f t="shared" si="41"/>
        <v>6299536</v>
      </c>
      <c r="J328" s="1">
        <f t="shared" si="42"/>
        <v>3779721</v>
      </c>
      <c r="K328" s="1">
        <f t="shared" si="43"/>
        <v>2699801</v>
      </c>
      <c r="L328" s="5">
        <f t="shared" si="44"/>
        <v>331355592</v>
      </c>
      <c r="M328" s="5">
        <f t="shared" si="45"/>
        <v>198813328</v>
      </c>
      <c r="N328" s="5">
        <f t="shared" si="46"/>
        <v>142009536</v>
      </c>
      <c r="P328">
        <f t="shared" si="40"/>
        <v>0.64000000000000046</v>
      </c>
      <c r="Q328" s="6" t="s">
        <v>0</v>
      </c>
      <c r="R328">
        <v>55313000</v>
      </c>
      <c r="S328" t="s">
        <v>19</v>
      </c>
      <c r="T328">
        <v>6622000</v>
      </c>
      <c r="U328" t="s">
        <v>20</v>
      </c>
      <c r="V328">
        <v>500000</v>
      </c>
      <c r="W328" t="s">
        <v>21</v>
      </c>
      <c r="X328">
        <v>2750</v>
      </c>
      <c r="Y328" t="s">
        <v>22</v>
      </c>
      <c r="Z328">
        <v>2750</v>
      </c>
      <c r="AA328" t="s">
        <v>23</v>
      </c>
      <c r="AB328">
        <v>2750</v>
      </c>
      <c r="AC328">
        <f t="shared" si="37"/>
        <v>90713320</v>
      </c>
      <c r="AD328">
        <f t="shared" si="38"/>
        <v>10860080</v>
      </c>
      <c r="AE328" t="s">
        <v>24</v>
      </c>
      <c r="AF328" t="s">
        <v>25</v>
      </c>
      <c r="AG328" t="str">
        <f t="shared" si="39"/>
        <v>hp_90713320;atk_10860080;hit_500000;miss_2750;cirt_2750;cirtSub_2750</v>
      </c>
    </row>
    <row r="329" spans="1:33" ht="15">
      <c r="A329" s="7">
        <v>280326</v>
      </c>
      <c r="B329" s="8">
        <v>480326</v>
      </c>
      <c r="C329" s="6" t="s">
        <v>3814</v>
      </c>
      <c r="D329" t="s">
        <v>8</v>
      </c>
      <c r="E329" s="6" t="s">
        <v>0</v>
      </c>
      <c r="F329">
        <v>91476476</v>
      </c>
      <c r="G329" s="1">
        <f>VLOOKUP(F329,关卡难度线!B:D,2,1)</f>
        <v>8</v>
      </c>
      <c r="H329" s="1">
        <f>VLOOKUP(F329,关卡难度线!B:D,3,1)</f>
        <v>108</v>
      </c>
      <c r="I329" s="1">
        <f t="shared" si="41"/>
        <v>6352533</v>
      </c>
      <c r="J329" s="1">
        <f t="shared" si="42"/>
        <v>3811519</v>
      </c>
      <c r="K329" s="1">
        <f t="shared" si="43"/>
        <v>2722514</v>
      </c>
      <c r="L329" s="5">
        <f t="shared" si="44"/>
        <v>334143232</v>
      </c>
      <c r="M329" s="5">
        <f t="shared" si="45"/>
        <v>200485896</v>
      </c>
      <c r="N329" s="5">
        <f t="shared" si="46"/>
        <v>143204240</v>
      </c>
      <c r="P329">
        <f t="shared" si="40"/>
        <v>0.64500000000000046</v>
      </c>
      <c r="Q329" s="6" t="s">
        <v>0</v>
      </c>
      <c r="R329">
        <v>55608800</v>
      </c>
      <c r="S329" t="s">
        <v>19</v>
      </c>
      <c r="T329">
        <v>6688000</v>
      </c>
      <c r="U329" t="s">
        <v>20</v>
      </c>
      <c r="V329">
        <v>500000</v>
      </c>
      <c r="W329" t="s">
        <v>21</v>
      </c>
      <c r="X329">
        <v>2750</v>
      </c>
      <c r="Y329" t="s">
        <v>22</v>
      </c>
      <c r="Z329">
        <v>2750</v>
      </c>
      <c r="AA329" t="s">
        <v>23</v>
      </c>
      <c r="AB329">
        <v>2750</v>
      </c>
      <c r="AC329">
        <f t="shared" si="37"/>
        <v>91476476</v>
      </c>
      <c r="AD329">
        <f t="shared" si="38"/>
        <v>11001760</v>
      </c>
      <c r="AE329" t="s">
        <v>24</v>
      </c>
      <c r="AF329" t="s">
        <v>25</v>
      </c>
      <c r="AG329" t="str">
        <f t="shared" si="39"/>
        <v>hp_91476476;atk_11001760;hit_500000;miss_2750;cirt_2750;cirtSub_2750</v>
      </c>
    </row>
    <row r="330" spans="1:33" ht="15">
      <c r="A330" s="7">
        <v>280327</v>
      </c>
      <c r="B330" s="8">
        <v>480327</v>
      </c>
      <c r="C330" s="6" t="s">
        <v>3815</v>
      </c>
      <c r="D330" t="s">
        <v>8</v>
      </c>
      <c r="E330" s="6" t="s">
        <v>0</v>
      </c>
      <c r="F330">
        <v>92242590</v>
      </c>
      <c r="G330" s="1">
        <f>VLOOKUP(F330,关卡难度线!B:D,2,1)</f>
        <v>8</v>
      </c>
      <c r="H330" s="1">
        <f>VLOOKUP(F330,关卡难度线!B:D,3,1)</f>
        <v>110</v>
      </c>
      <c r="I330" s="1">
        <f t="shared" si="41"/>
        <v>6289267</v>
      </c>
      <c r="J330" s="1">
        <f t="shared" si="42"/>
        <v>3773560</v>
      </c>
      <c r="K330" s="1">
        <f t="shared" si="43"/>
        <v>2695400</v>
      </c>
      <c r="L330" s="5">
        <f t="shared" si="44"/>
        <v>330815448</v>
      </c>
      <c r="M330" s="5">
        <f t="shared" si="45"/>
        <v>198489256</v>
      </c>
      <c r="N330" s="5">
        <f t="shared" si="46"/>
        <v>141778040</v>
      </c>
      <c r="P330">
        <f t="shared" ref="P330:P361" si="47">P329+$P$201</f>
        <v>0.65000000000000047</v>
      </c>
      <c r="Q330" s="6" t="s">
        <v>0</v>
      </c>
      <c r="R330">
        <v>55904600</v>
      </c>
      <c r="S330" t="s">
        <v>19</v>
      </c>
      <c r="T330">
        <v>6754000</v>
      </c>
      <c r="U330" t="s">
        <v>20</v>
      </c>
      <c r="V330">
        <v>500000</v>
      </c>
      <c r="W330" t="s">
        <v>21</v>
      </c>
      <c r="X330">
        <v>2750</v>
      </c>
      <c r="Y330" t="s">
        <v>22</v>
      </c>
      <c r="Z330">
        <v>2750</v>
      </c>
      <c r="AA330" t="s">
        <v>23</v>
      </c>
      <c r="AB330">
        <v>2750</v>
      </c>
      <c r="AC330">
        <f t="shared" ref="AC330:AC393" si="48">INT(R330*(1+P330))</f>
        <v>92242590</v>
      </c>
      <c r="AD330">
        <f t="shared" ref="AD330:AD393" si="49">INT(T330*(1+P330))</f>
        <v>11144100</v>
      </c>
      <c r="AE330" t="s">
        <v>24</v>
      </c>
      <c r="AF330" t="s">
        <v>25</v>
      </c>
      <c r="AG330" t="str">
        <f t="shared" si="39"/>
        <v>hp_92242590;atk_11144100;hit_500000;miss_2750;cirt_2750;cirtSub_2750</v>
      </c>
    </row>
    <row r="331" spans="1:33" ht="15">
      <c r="A331" s="7">
        <v>280328</v>
      </c>
      <c r="B331" s="8">
        <v>480328</v>
      </c>
      <c r="C331" s="6" t="s">
        <v>3816</v>
      </c>
      <c r="D331" t="s">
        <v>8</v>
      </c>
      <c r="E331" s="6" t="s">
        <v>0</v>
      </c>
      <c r="F331">
        <v>93011662</v>
      </c>
      <c r="G331" s="1">
        <f>VLOOKUP(F331,关卡难度线!B:D,2,1)</f>
        <v>8</v>
      </c>
      <c r="H331" s="1">
        <f>VLOOKUP(F331,关卡难度线!B:D,3,1)</f>
        <v>110</v>
      </c>
      <c r="I331" s="1">
        <f t="shared" si="41"/>
        <v>6341704</v>
      </c>
      <c r="J331" s="1">
        <f t="shared" si="42"/>
        <v>3805022</v>
      </c>
      <c r="K331" s="1">
        <f t="shared" si="43"/>
        <v>2717873</v>
      </c>
      <c r="L331" s="5">
        <f t="shared" si="44"/>
        <v>333573632</v>
      </c>
      <c r="M331" s="5">
        <f t="shared" si="45"/>
        <v>200144160</v>
      </c>
      <c r="N331" s="5">
        <f t="shared" si="46"/>
        <v>142960120</v>
      </c>
      <c r="P331">
        <f t="shared" si="47"/>
        <v>0.65500000000000047</v>
      </c>
      <c r="Q331" s="6" t="s">
        <v>0</v>
      </c>
      <c r="R331">
        <v>56200400</v>
      </c>
      <c r="S331" t="s">
        <v>19</v>
      </c>
      <c r="T331">
        <v>6820000</v>
      </c>
      <c r="U331" t="s">
        <v>20</v>
      </c>
      <c r="V331">
        <v>500000</v>
      </c>
      <c r="W331" t="s">
        <v>21</v>
      </c>
      <c r="X331">
        <v>2750</v>
      </c>
      <c r="Y331" t="s">
        <v>22</v>
      </c>
      <c r="Z331">
        <v>2750</v>
      </c>
      <c r="AA331" t="s">
        <v>23</v>
      </c>
      <c r="AB331">
        <v>2750</v>
      </c>
      <c r="AC331">
        <f t="shared" si="48"/>
        <v>93011662</v>
      </c>
      <c r="AD331">
        <f t="shared" si="49"/>
        <v>11287100</v>
      </c>
      <c r="AE331" t="s">
        <v>24</v>
      </c>
      <c r="AF331" t="s">
        <v>25</v>
      </c>
      <c r="AG331" t="str">
        <f t="shared" si="39"/>
        <v>hp_93011662;atk_11287100;hit_500000;miss_2750;cirt_2750;cirtSub_2750</v>
      </c>
    </row>
    <row r="332" spans="1:33" ht="15">
      <c r="A332" s="7">
        <v>280329</v>
      </c>
      <c r="B332" s="8">
        <v>480329</v>
      </c>
      <c r="C332" s="6" t="s">
        <v>3817</v>
      </c>
      <c r="D332" t="s">
        <v>8</v>
      </c>
      <c r="E332" s="6" t="s">
        <v>0</v>
      </c>
      <c r="F332">
        <v>93783692</v>
      </c>
      <c r="G332" s="1">
        <f>VLOOKUP(F332,关卡难度线!B:D,2,1)</f>
        <v>8</v>
      </c>
      <c r="H332" s="1">
        <f>VLOOKUP(F332,关卡难度线!B:D,3,1)</f>
        <v>110</v>
      </c>
      <c r="I332" s="1">
        <f t="shared" si="41"/>
        <v>6394342</v>
      </c>
      <c r="J332" s="1">
        <f t="shared" si="42"/>
        <v>3836605</v>
      </c>
      <c r="K332" s="1">
        <f t="shared" si="43"/>
        <v>2740432</v>
      </c>
      <c r="L332" s="5">
        <f t="shared" si="44"/>
        <v>336342392</v>
      </c>
      <c r="M332" s="5">
        <f t="shared" si="45"/>
        <v>201805424</v>
      </c>
      <c r="N332" s="5">
        <f t="shared" si="46"/>
        <v>144146720</v>
      </c>
      <c r="P332">
        <f t="shared" si="47"/>
        <v>0.66000000000000048</v>
      </c>
      <c r="Q332" s="6" t="s">
        <v>0</v>
      </c>
      <c r="R332">
        <v>56496200</v>
      </c>
      <c r="S332" t="s">
        <v>19</v>
      </c>
      <c r="T332">
        <v>6886000</v>
      </c>
      <c r="U332" t="s">
        <v>20</v>
      </c>
      <c r="V332">
        <v>500000</v>
      </c>
      <c r="W332" t="s">
        <v>21</v>
      </c>
      <c r="X332">
        <v>2750</v>
      </c>
      <c r="Y332" t="s">
        <v>22</v>
      </c>
      <c r="Z332">
        <v>2750</v>
      </c>
      <c r="AA332" t="s">
        <v>23</v>
      </c>
      <c r="AB332">
        <v>2750</v>
      </c>
      <c r="AC332">
        <f t="shared" si="48"/>
        <v>93783692</v>
      </c>
      <c r="AD332">
        <f t="shared" si="49"/>
        <v>11430760</v>
      </c>
      <c r="AE332" t="s">
        <v>24</v>
      </c>
      <c r="AF332" t="s">
        <v>25</v>
      </c>
      <c r="AG332" t="str">
        <f t="shared" si="39"/>
        <v>hp_93783692;atk_11430760;hit_500000;miss_2750;cirt_2750;cirtSub_2750</v>
      </c>
    </row>
    <row r="333" spans="1:33" ht="15">
      <c r="A333" s="7">
        <v>280330</v>
      </c>
      <c r="B333" s="8">
        <v>480330</v>
      </c>
      <c r="C333" s="6" t="s">
        <v>3818</v>
      </c>
      <c r="D333" t="s">
        <v>8</v>
      </c>
      <c r="E333" s="6" t="s">
        <v>0</v>
      </c>
      <c r="F333">
        <v>94488250</v>
      </c>
      <c r="G333" s="1">
        <f>VLOOKUP(F333,关卡难度线!B:D,2,1)</f>
        <v>8</v>
      </c>
      <c r="H333" s="1">
        <f>VLOOKUP(F333,关卡难度线!B:D,3,1)</f>
        <v>110</v>
      </c>
      <c r="I333" s="1">
        <f t="shared" si="41"/>
        <v>6442380</v>
      </c>
      <c r="J333" s="1">
        <f t="shared" si="42"/>
        <v>3865428</v>
      </c>
      <c r="K333" s="1">
        <f t="shared" si="43"/>
        <v>2761020</v>
      </c>
      <c r="L333" s="5">
        <f t="shared" si="44"/>
        <v>338869192</v>
      </c>
      <c r="M333" s="5">
        <f t="shared" si="45"/>
        <v>203321512</v>
      </c>
      <c r="N333" s="5">
        <f t="shared" si="46"/>
        <v>145229656</v>
      </c>
      <c r="P333">
        <f t="shared" si="47"/>
        <v>0.66500000000000048</v>
      </c>
      <c r="Q333" s="6" t="s">
        <v>0</v>
      </c>
      <c r="R333">
        <v>56749700</v>
      </c>
      <c r="S333" t="s">
        <v>19</v>
      </c>
      <c r="T333">
        <v>6952000</v>
      </c>
      <c r="U333" t="s">
        <v>20</v>
      </c>
      <c r="V333">
        <v>500000</v>
      </c>
      <c r="W333" t="s">
        <v>21</v>
      </c>
      <c r="X333">
        <v>2800</v>
      </c>
      <c r="Y333" t="s">
        <v>22</v>
      </c>
      <c r="Z333">
        <v>2800</v>
      </c>
      <c r="AA333" t="s">
        <v>23</v>
      </c>
      <c r="AB333">
        <v>2800</v>
      </c>
      <c r="AC333">
        <f t="shared" si="48"/>
        <v>94488250</v>
      </c>
      <c r="AD333">
        <f t="shared" si="49"/>
        <v>11575080</v>
      </c>
      <c r="AE333" t="s">
        <v>24</v>
      </c>
      <c r="AF333" t="s">
        <v>25</v>
      </c>
      <c r="AG333" t="str">
        <f t="shared" si="39"/>
        <v>hp_94488250;atk_11575080;hit_500000;miss_2800;cirt_2800;cirtSub_2800</v>
      </c>
    </row>
    <row r="334" spans="1:33" ht="15">
      <c r="A334" s="7">
        <v>280331</v>
      </c>
      <c r="B334" s="8">
        <v>480331</v>
      </c>
      <c r="C334" s="6" t="s">
        <v>3819</v>
      </c>
      <c r="D334" t="s">
        <v>8</v>
      </c>
      <c r="E334" s="6" t="s">
        <v>0</v>
      </c>
      <c r="F334">
        <v>95265651</v>
      </c>
      <c r="G334" s="1">
        <f>VLOOKUP(F334,关卡难度线!B:D,2,1)</f>
        <v>8</v>
      </c>
      <c r="H334" s="1">
        <f>VLOOKUP(F334,关卡难度线!B:D,3,1)</f>
        <v>110</v>
      </c>
      <c r="I334" s="1">
        <f t="shared" si="41"/>
        <v>6495385</v>
      </c>
      <c r="J334" s="1">
        <f t="shared" si="42"/>
        <v>3897231</v>
      </c>
      <c r="K334" s="1">
        <f t="shared" si="43"/>
        <v>2783736</v>
      </c>
      <c r="L334" s="5">
        <f t="shared" si="44"/>
        <v>341657248</v>
      </c>
      <c r="M334" s="5">
        <f t="shared" si="45"/>
        <v>204994352</v>
      </c>
      <c r="N334" s="5">
        <f t="shared" si="46"/>
        <v>146424512</v>
      </c>
      <c r="P334">
        <f t="shared" si="47"/>
        <v>0.67000000000000048</v>
      </c>
      <c r="Q334" s="6" t="s">
        <v>0</v>
      </c>
      <c r="R334">
        <v>57045300</v>
      </c>
      <c r="S334" t="s">
        <v>19</v>
      </c>
      <c r="T334">
        <v>7018000</v>
      </c>
      <c r="U334" t="s">
        <v>20</v>
      </c>
      <c r="V334">
        <v>500000</v>
      </c>
      <c r="W334" t="s">
        <v>21</v>
      </c>
      <c r="X334">
        <v>2800</v>
      </c>
      <c r="Y334" t="s">
        <v>22</v>
      </c>
      <c r="Z334">
        <v>2800</v>
      </c>
      <c r="AA334" t="s">
        <v>23</v>
      </c>
      <c r="AB334">
        <v>2800</v>
      </c>
      <c r="AC334">
        <f t="shared" si="48"/>
        <v>95265651</v>
      </c>
      <c r="AD334">
        <f t="shared" si="49"/>
        <v>11720060</v>
      </c>
      <c r="AE334" t="s">
        <v>24</v>
      </c>
      <c r="AF334" t="s">
        <v>25</v>
      </c>
      <c r="AG334" t="str">
        <f t="shared" si="39"/>
        <v>hp_95265651;atk_11720060;hit_500000;miss_2800;cirt_2800;cirtSub_2800</v>
      </c>
    </row>
    <row r="335" spans="1:33" ht="15">
      <c r="A335" s="7">
        <v>280332</v>
      </c>
      <c r="B335" s="8">
        <v>480332</v>
      </c>
      <c r="C335" s="6" t="s">
        <v>3820</v>
      </c>
      <c r="D335" t="s">
        <v>8</v>
      </c>
      <c r="E335" s="6" t="s">
        <v>0</v>
      </c>
      <c r="F335">
        <v>96046007</v>
      </c>
      <c r="G335" s="1">
        <f>VLOOKUP(F335,关卡难度线!B:D,2,1)</f>
        <v>8</v>
      </c>
      <c r="H335" s="1">
        <f>VLOOKUP(F335,关卡难度线!B:D,3,1)</f>
        <v>110</v>
      </c>
      <c r="I335" s="1">
        <f t="shared" si="41"/>
        <v>6548591</v>
      </c>
      <c r="J335" s="1">
        <f t="shared" si="42"/>
        <v>3929154</v>
      </c>
      <c r="K335" s="1">
        <f t="shared" si="43"/>
        <v>2806539</v>
      </c>
      <c r="L335" s="5">
        <f t="shared" si="44"/>
        <v>344455888</v>
      </c>
      <c r="M335" s="5">
        <f t="shared" si="45"/>
        <v>206673504</v>
      </c>
      <c r="N335" s="5">
        <f t="shared" si="46"/>
        <v>147623952</v>
      </c>
      <c r="P335">
        <f t="shared" si="47"/>
        <v>0.67500000000000049</v>
      </c>
      <c r="Q335" s="6" t="s">
        <v>0</v>
      </c>
      <c r="R335">
        <v>57340900</v>
      </c>
      <c r="S335" t="s">
        <v>19</v>
      </c>
      <c r="T335">
        <v>7084000</v>
      </c>
      <c r="U335" t="s">
        <v>20</v>
      </c>
      <c r="V335">
        <v>500000</v>
      </c>
      <c r="W335" t="s">
        <v>21</v>
      </c>
      <c r="X335">
        <v>2800</v>
      </c>
      <c r="Y335" t="s">
        <v>22</v>
      </c>
      <c r="Z335">
        <v>2800</v>
      </c>
      <c r="AA335" t="s">
        <v>23</v>
      </c>
      <c r="AB335">
        <v>2800</v>
      </c>
      <c r="AC335">
        <f t="shared" si="48"/>
        <v>96046007</v>
      </c>
      <c r="AD335">
        <f t="shared" si="49"/>
        <v>11865700</v>
      </c>
      <c r="AE335" t="s">
        <v>24</v>
      </c>
      <c r="AF335" t="s">
        <v>25</v>
      </c>
      <c r="AG335" t="str">
        <f t="shared" si="39"/>
        <v>hp_96046007;atk_11865700;hit_500000;miss_2800;cirt_2800;cirtSub_2800</v>
      </c>
    </row>
    <row r="336" spans="1:33" ht="15">
      <c r="A336" s="7">
        <v>280333</v>
      </c>
      <c r="B336" s="8">
        <v>480333</v>
      </c>
      <c r="C336" s="6" t="s">
        <v>3821</v>
      </c>
      <c r="D336" t="s">
        <v>8</v>
      </c>
      <c r="E336" s="6" t="s">
        <v>0</v>
      </c>
      <c r="F336">
        <v>96829320</v>
      </c>
      <c r="G336" s="1">
        <f>VLOOKUP(F336,关卡难度线!B:D,2,1)</f>
        <v>8</v>
      </c>
      <c r="H336" s="1">
        <f>VLOOKUP(F336,关卡难度线!B:D,3,1)</f>
        <v>110</v>
      </c>
      <c r="I336" s="1">
        <f t="shared" si="41"/>
        <v>6601999</v>
      </c>
      <c r="J336" s="1">
        <f t="shared" si="42"/>
        <v>3961199</v>
      </c>
      <c r="K336" s="1">
        <f t="shared" si="43"/>
        <v>2829428</v>
      </c>
      <c r="L336" s="5">
        <f t="shared" si="44"/>
        <v>347265144</v>
      </c>
      <c r="M336" s="5">
        <f t="shared" si="45"/>
        <v>208359064</v>
      </c>
      <c r="N336" s="5">
        <f t="shared" si="46"/>
        <v>148827912</v>
      </c>
      <c r="P336">
        <f t="shared" si="47"/>
        <v>0.68000000000000049</v>
      </c>
      <c r="Q336" s="6" t="s">
        <v>0</v>
      </c>
      <c r="R336">
        <v>57636500</v>
      </c>
      <c r="S336" t="s">
        <v>19</v>
      </c>
      <c r="T336">
        <v>7150000</v>
      </c>
      <c r="U336" t="s">
        <v>20</v>
      </c>
      <c r="V336">
        <v>500000</v>
      </c>
      <c r="W336" t="s">
        <v>21</v>
      </c>
      <c r="X336">
        <v>2800</v>
      </c>
      <c r="Y336" t="s">
        <v>22</v>
      </c>
      <c r="Z336">
        <v>2800</v>
      </c>
      <c r="AA336" t="s">
        <v>23</v>
      </c>
      <c r="AB336">
        <v>2800</v>
      </c>
      <c r="AC336">
        <f t="shared" si="48"/>
        <v>96829320</v>
      </c>
      <c r="AD336">
        <f t="shared" si="49"/>
        <v>12012000</v>
      </c>
      <c r="AE336" t="s">
        <v>24</v>
      </c>
      <c r="AF336" t="s">
        <v>25</v>
      </c>
      <c r="AG336" t="str">
        <f t="shared" ref="AG336:AG398" si="50">Q336&amp;AF336&amp;AC336&amp;AE336&amp;S336&amp;AF336&amp;AD336&amp;AE336&amp;U336&amp;AF336&amp;V336&amp;AE336&amp;W336&amp;AF336&amp;X336&amp;AE336&amp;Y336&amp;AF336&amp;Z336&amp;AE336&amp;AA336&amp;AF336&amp;AB336</f>
        <v>hp_96829320;atk_12012000;hit_500000;miss_2800;cirt_2800;cirtSub_2800</v>
      </c>
    </row>
    <row r="337" spans="1:33" ht="15">
      <c r="A337" s="7">
        <v>280334</v>
      </c>
      <c r="B337" s="8">
        <v>480334</v>
      </c>
      <c r="C337" s="6" t="s">
        <v>3822</v>
      </c>
      <c r="D337" t="s">
        <v>8</v>
      </c>
      <c r="E337" s="6" t="s">
        <v>0</v>
      </c>
      <c r="F337">
        <v>97615420</v>
      </c>
      <c r="G337" s="1">
        <f>VLOOKUP(F337,关卡难度线!B:D,2,1)</f>
        <v>8</v>
      </c>
      <c r="H337" s="1">
        <f>VLOOKUP(F337,关卡难度线!B:D,3,1)</f>
        <v>110</v>
      </c>
      <c r="I337" s="1">
        <f t="shared" si="41"/>
        <v>6655596</v>
      </c>
      <c r="J337" s="1">
        <f t="shared" si="42"/>
        <v>3993358</v>
      </c>
      <c r="K337" s="1">
        <f t="shared" si="43"/>
        <v>2852398</v>
      </c>
      <c r="L337" s="5">
        <f t="shared" si="44"/>
        <v>350084352</v>
      </c>
      <c r="M337" s="5">
        <f t="shared" si="45"/>
        <v>210050632</v>
      </c>
      <c r="N337" s="5">
        <f t="shared" si="46"/>
        <v>150036136</v>
      </c>
      <c r="P337">
        <f t="shared" si="47"/>
        <v>0.6850000000000005</v>
      </c>
      <c r="Q337" s="6" t="s">
        <v>0</v>
      </c>
      <c r="R337">
        <v>57932000</v>
      </c>
      <c r="S337" t="s">
        <v>19</v>
      </c>
      <c r="T337">
        <v>7216000</v>
      </c>
      <c r="U337" t="s">
        <v>20</v>
      </c>
      <c r="V337">
        <v>500000</v>
      </c>
      <c r="W337" t="s">
        <v>21</v>
      </c>
      <c r="X337">
        <v>2800</v>
      </c>
      <c r="Y337" t="s">
        <v>22</v>
      </c>
      <c r="Z337">
        <v>2800</v>
      </c>
      <c r="AA337" t="s">
        <v>23</v>
      </c>
      <c r="AB337">
        <v>2800</v>
      </c>
      <c r="AC337">
        <f t="shared" si="48"/>
        <v>97615420</v>
      </c>
      <c r="AD337">
        <f t="shared" si="49"/>
        <v>12158960</v>
      </c>
      <c r="AE337" t="s">
        <v>24</v>
      </c>
      <c r="AF337" t="s">
        <v>25</v>
      </c>
      <c r="AG337" t="str">
        <f t="shared" si="50"/>
        <v>hp_97615420;atk_12158960;hit_500000;miss_2800;cirt_2800;cirtSub_2800</v>
      </c>
    </row>
    <row r="338" spans="1:33" ht="15">
      <c r="A338" s="7">
        <v>280335</v>
      </c>
      <c r="B338" s="8">
        <v>480335</v>
      </c>
      <c r="C338" s="6" t="s">
        <v>3823</v>
      </c>
      <c r="D338" t="s">
        <v>8</v>
      </c>
      <c r="E338" s="6" t="s">
        <v>0</v>
      </c>
      <c r="F338">
        <v>98404644</v>
      </c>
      <c r="G338" s="1">
        <f>VLOOKUP(F338,关卡难度线!B:D,2,1)</f>
        <v>8</v>
      </c>
      <c r="H338" s="1">
        <f>VLOOKUP(F338,关卡难度线!B:D,3,1)</f>
        <v>110</v>
      </c>
      <c r="I338" s="1">
        <f t="shared" si="41"/>
        <v>6709407</v>
      </c>
      <c r="J338" s="1">
        <f t="shared" si="42"/>
        <v>4025644</v>
      </c>
      <c r="K338" s="1">
        <f t="shared" si="43"/>
        <v>2875460</v>
      </c>
      <c r="L338" s="5">
        <f t="shared" si="44"/>
        <v>352914808</v>
      </c>
      <c r="M338" s="5">
        <f t="shared" si="45"/>
        <v>211748872</v>
      </c>
      <c r="N338" s="5">
        <f t="shared" si="46"/>
        <v>151249200</v>
      </c>
      <c r="P338">
        <f t="shared" si="47"/>
        <v>0.6900000000000005</v>
      </c>
      <c r="Q338" s="6" t="s">
        <v>0</v>
      </c>
      <c r="R338">
        <v>58227600</v>
      </c>
      <c r="S338" t="s">
        <v>19</v>
      </c>
      <c r="T338">
        <v>7282000</v>
      </c>
      <c r="U338" t="s">
        <v>20</v>
      </c>
      <c r="V338">
        <v>500000</v>
      </c>
      <c r="W338" t="s">
        <v>21</v>
      </c>
      <c r="X338">
        <v>2800</v>
      </c>
      <c r="Y338" t="s">
        <v>22</v>
      </c>
      <c r="Z338">
        <v>2800</v>
      </c>
      <c r="AA338" t="s">
        <v>23</v>
      </c>
      <c r="AB338">
        <v>2800</v>
      </c>
      <c r="AC338">
        <f t="shared" si="48"/>
        <v>98404644</v>
      </c>
      <c r="AD338">
        <f t="shared" si="49"/>
        <v>12306580</v>
      </c>
      <c r="AE338" t="s">
        <v>24</v>
      </c>
      <c r="AF338" t="s">
        <v>25</v>
      </c>
      <c r="AG338" t="str">
        <f t="shared" si="50"/>
        <v>hp_98404644;atk_12306580;hit_500000;miss_2800;cirt_2800;cirtSub_2800</v>
      </c>
    </row>
    <row r="339" spans="1:33" ht="15">
      <c r="A339" s="7">
        <v>280336</v>
      </c>
      <c r="B339" s="8">
        <v>480336</v>
      </c>
      <c r="C339" s="6" t="s">
        <v>3824</v>
      </c>
      <c r="D339" t="s">
        <v>8</v>
      </c>
      <c r="E339" s="6" t="s">
        <v>0</v>
      </c>
      <c r="F339">
        <v>99122922</v>
      </c>
      <c r="G339" s="1">
        <f>VLOOKUP(F339,关卡难度线!B:D,2,1)</f>
        <v>8</v>
      </c>
      <c r="H339" s="1">
        <f>VLOOKUP(F339,关卡难度线!B:D,3,1)</f>
        <v>110</v>
      </c>
      <c r="I339" s="1">
        <f t="shared" si="41"/>
        <v>6758381</v>
      </c>
      <c r="J339" s="1">
        <f t="shared" si="42"/>
        <v>4055028</v>
      </c>
      <c r="K339" s="1">
        <f t="shared" si="43"/>
        <v>2896449</v>
      </c>
      <c r="L339" s="5">
        <f t="shared" si="44"/>
        <v>355490840</v>
      </c>
      <c r="M339" s="5">
        <f t="shared" si="45"/>
        <v>213294472</v>
      </c>
      <c r="N339" s="5">
        <f t="shared" si="46"/>
        <v>152353216</v>
      </c>
      <c r="P339">
        <f t="shared" si="47"/>
        <v>0.69500000000000051</v>
      </c>
      <c r="Q339" s="6" t="s">
        <v>0</v>
      </c>
      <c r="R339">
        <v>58479600</v>
      </c>
      <c r="S339" t="s">
        <v>19</v>
      </c>
      <c r="T339">
        <v>7348000</v>
      </c>
      <c r="U339" t="s">
        <v>20</v>
      </c>
      <c r="V339">
        <v>500000</v>
      </c>
      <c r="W339" t="s">
        <v>21</v>
      </c>
      <c r="X339">
        <v>2850</v>
      </c>
      <c r="Y339" t="s">
        <v>22</v>
      </c>
      <c r="Z339">
        <v>2850</v>
      </c>
      <c r="AA339" t="s">
        <v>23</v>
      </c>
      <c r="AB339">
        <v>2850</v>
      </c>
      <c r="AC339">
        <f t="shared" si="48"/>
        <v>99122922</v>
      </c>
      <c r="AD339">
        <f t="shared" si="49"/>
        <v>12454860</v>
      </c>
      <c r="AE339" t="s">
        <v>24</v>
      </c>
      <c r="AF339" t="s">
        <v>25</v>
      </c>
      <c r="AG339" t="str">
        <f t="shared" si="50"/>
        <v>hp_99122922;atk_12454860;hit_500000;miss_2850;cirt_2850;cirtSub_2850</v>
      </c>
    </row>
    <row r="340" spans="1:33" ht="15">
      <c r="A340" s="7">
        <v>280337</v>
      </c>
      <c r="B340" s="8">
        <v>480337</v>
      </c>
      <c r="C340" s="6" t="s">
        <v>3825</v>
      </c>
      <c r="D340" t="s">
        <v>8</v>
      </c>
      <c r="E340" s="6" t="s">
        <v>0</v>
      </c>
      <c r="F340">
        <v>99917500</v>
      </c>
      <c r="G340" s="1">
        <f>VLOOKUP(F340,关卡难度线!B:D,2,1)</f>
        <v>8</v>
      </c>
      <c r="H340" s="1">
        <f>VLOOKUP(F340,关卡难度线!B:D,3,1)</f>
        <v>110</v>
      </c>
      <c r="I340" s="1">
        <f t="shared" si="41"/>
        <v>6812556</v>
      </c>
      <c r="J340" s="1">
        <f t="shared" si="42"/>
        <v>4087534</v>
      </c>
      <c r="K340" s="1">
        <f t="shared" si="43"/>
        <v>2919667</v>
      </c>
      <c r="L340" s="5">
        <f t="shared" si="44"/>
        <v>358340448</v>
      </c>
      <c r="M340" s="5">
        <f t="shared" si="45"/>
        <v>215004288</v>
      </c>
      <c r="N340" s="5">
        <f t="shared" si="46"/>
        <v>153574488</v>
      </c>
      <c r="P340">
        <f t="shared" si="47"/>
        <v>0.70000000000000051</v>
      </c>
      <c r="Q340" s="6" t="s">
        <v>0</v>
      </c>
      <c r="R340">
        <v>58775000</v>
      </c>
      <c r="S340" t="s">
        <v>19</v>
      </c>
      <c r="T340">
        <v>7414000</v>
      </c>
      <c r="U340" t="s">
        <v>20</v>
      </c>
      <c r="V340">
        <v>500000</v>
      </c>
      <c r="W340" t="s">
        <v>21</v>
      </c>
      <c r="X340">
        <v>2850</v>
      </c>
      <c r="Y340" t="s">
        <v>22</v>
      </c>
      <c r="Z340">
        <v>2850</v>
      </c>
      <c r="AA340" t="s">
        <v>23</v>
      </c>
      <c r="AB340">
        <v>2850</v>
      </c>
      <c r="AC340">
        <f t="shared" si="48"/>
        <v>99917500</v>
      </c>
      <c r="AD340">
        <f t="shared" si="49"/>
        <v>12603800</v>
      </c>
      <c r="AE340" t="s">
        <v>24</v>
      </c>
      <c r="AF340" t="s">
        <v>25</v>
      </c>
      <c r="AG340" t="str">
        <f t="shared" si="50"/>
        <v>hp_99917500;atk_12603800;hit_500000;miss_2850;cirt_2850;cirtSub_2850</v>
      </c>
    </row>
    <row r="341" spans="1:33" ht="15">
      <c r="A341" s="7">
        <v>280338</v>
      </c>
      <c r="B341" s="8">
        <v>480338</v>
      </c>
      <c r="C341" s="6" t="s">
        <v>3826</v>
      </c>
      <c r="D341" t="s">
        <v>8</v>
      </c>
      <c r="E341" s="6" t="s">
        <v>0</v>
      </c>
      <c r="F341">
        <v>100714861</v>
      </c>
      <c r="G341" s="1">
        <f>VLOOKUP(F341,关卡难度线!B:D,2,1)</f>
        <v>8</v>
      </c>
      <c r="H341" s="1">
        <f>VLOOKUP(F341,关卡难度线!B:D,3,1)</f>
        <v>110</v>
      </c>
      <c r="I341" s="1">
        <f t="shared" si="41"/>
        <v>6866922</v>
      </c>
      <c r="J341" s="1">
        <f t="shared" si="42"/>
        <v>4120153</v>
      </c>
      <c r="K341" s="1">
        <f t="shared" si="43"/>
        <v>2942966</v>
      </c>
      <c r="L341" s="5">
        <f t="shared" si="44"/>
        <v>361200096</v>
      </c>
      <c r="M341" s="5">
        <f t="shared" si="45"/>
        <v>216720048</v>
      </c>
      <c r="N341" s="5">
        <f t="shared" si="46"/>
        <v>154800008</v>
      </c>
      <c r="P341">
        <f t="shared" si="47"/>
        <v>0.70500000000000052</v>
      </c>
      <c r="Q341" s="6" t="s">
        <v>0</v>
      </c>
      <c r="R341">
        <v>59070300</v>
      </c>
      <c r="S341" t="s">
        <v>19</v>
      </c>
      <c r="T341">
        <v>7480000</v>
      </c>
      <c r="U341" t="s">
        <v>20</v>
      </c>
      <c r="V341">
        <v>500000</v>
      </c>
      <c r="W341" t="s">
        <v>21</v>
      </c>
      <c r="X341">
        <v>2850</v>
      </c>
      <c r="Y341" t="s">
        <v>22</v>
      </c>
      <c r="Z341">
        <v>2850</v>
      </c>
      <c r="AA341" t="s">
        <v>23</v>
      </c>
      <c r="AB341">
        <v>2850</v>
      </c>
      <c r="AC341">
        <f t="shared" si="48"/>
        <v>100714861</v>
      </c>
      <c r="AD341">
        <f t="shared" si="49"/>
        <v>12753400</v>
      </c>
      <c r="AE341" t="s">
        <v>24</v>
      </c>
      <c r="AF341" t="s">
        <v>25</v>
      </c>
      <c r="AG341" t="str">
        <f t="shared" si="50"/>
        <v>hp_100714861;atk_12753400;hit_500000;miss_2850;cirt_2850;cirtSub_2850</v>
      </c>
    </row>
    <row r="342" spans="1:33" ht="15">
      <c r="A342" s="7">
        <v>280339</v>
      </c>
      <c r="B342" s="8">
        <v>480339</v>
      </c>
      <c r="C342" s="6" t="s">
        <v>3827</v>
      </c>
      <c r="D342" t="s">
        <v>8</v>
      </c>
      <c r="E342" s="6" t="s">
        <v>0</v>
      </c>
      <c r="F342">
        <v>101515347</v>
      </c>
      <c r="G342" s="1">
        <f>VLOOKUP(F342,关卡难度线!B:D,2,1)</f>
        <v>8</v>
      </c>
      <c r="H342" s="1">
        <f>VLOOKUP(F342,关卡难度线!B:D,3,1)</f>
        <v>110</v>
      </c>
      <c r="I342" s="1">
        <f t="shared" si="41"/>
        <v>6921500</v>
      </c>
      <c r="J342" s="1">
        <f t="shared" si="42"/>
        <v>4152900</v>
      </c>
      <c r="K342" s="1">
        <f t="shared" si="43"/>
        <v>2966357</v>
      </c>
      <c r="L342" s="5">
        <f t="shared" si="44"/>
        <v>364070904</v>
      </c>
      <c r="M342" s="5">
        <f t="shared" si="45"/>
        <v>218442544</v>
      </c>
      <c r="N342" s="5">
        <f t="shared" si="46"/>
        <v>156030376</v>
      </c>
      <c r="P342">
        <f t="shared" si="47"/>
        <v>0.71000000000000052</v>
      </c>
      <c r="Q342" s="6" t="s">
        <v>0</v>
      </c>
      <c r="R342">
        <v>59365700</v>
      </c>
      <c r="S342" t="s">
        <v>19</v>
      </c>
      <c r="T342">
        <v>7546000</v>
      </c>
      <c r="U342" t="s">
        <v>20</v>
      </c>
      <c r="V342">
        <v>500000</v>
      </c>
      <c r="W342" t="s">
        <v>21</v>
      </c>
      <c r="X342">
        <v>2850</v>
      </c>
      <c r="Y342" t="s">
        <v>22</v>
      </c>
      <c r="Z342">
        <v>2850</v>
      </c>
      <c r="AA342" t="s">
        <v>23</v>
      </c>
      <c r="AB342">
        <v>2850</v>
      </c>
      <c r="AC342">
        <f t="shared" si="48"/>
        <v>101515347</v>
      </c>
      <c r="AD342">
        <f t="shared" si="49"/>
        <v>12903660</v>
      </c>
      <c r="AE342" t="s">
        <v>24</v>
      </c>
      <c r="AF342" t="s">
        <v>25</v>
      </c>
      <c r="AG342" t="str">
        <f t="shared" si="50"/>
        <v>hp_101515347;atk_12903660;hit_500000;miss_2850;cirt_2850;cirtSub_2850</v>
      </c>
    </row>
    <row r="343" spans="1:33" ht="15">
      <c r="A343" s="7">
        <v>280340</v>
      </c>
      <c r="B343" s="8">
        <v>480340</v>
      </c>
      <c r="C343" s="6" t="s">
        <v>3828</v>
      </c>
      <c r="D343" t="s">
        <v>8</v>
      </c>
      <c r="E343" s="6" t="s">
        <v>0</v>
      </c>
      <c r="F343">
        <v>102318615</v>
      </c>
      <c r="G343" s="1">
        <f>VLOOKUP(F343,关卡难度线!B:D,2,1)</f>
        <v>8</v>
      </c>
      <c r="H343" s="1">
        <f>VLOOKUP(F343,关卡难度线!B:D,3,1)</f>
        <v>110</v>
      </c>
      <c r="I343" s="1">
        <f t="shared" si="41"/>
        <v>6976269</v>
      </c>
      <c r="J343" s="1">
        <f t="shared" si="42"/>
        <v>4185761</v>
      </c>
      <c r="K343" s="1">
        <f t="shared" si="43"/>
        <v>2989829</v>
      </c>
      <c r="L343" s="5">
        <f t="shared" si="44"/>
        <v>366951752</v>
      </c>
      <c r="M343" s="5">
        <f t="shared" si="45"/>
        <v>220171032</v>
      </c>
      <c r="N343" s="5">
        <f t="shared" si="46"/>
        <v>157265008</v>
      </c>
      <c r="P343">
        <f t="shared" si="47"/>
        <v>0.71500000000000052</v>
      </c>
      <c r="Q343" s="6" t="s">
        <v>0</v>
      </c>
      <c r="R343">
        <v>59661000</v>
      </c>
      <c r="S343" t="s">
        <v>19</v>
      </c>
      <c r="T343">
        <v>7612000</v>
      </c>
      <c r="U343" t="s">
        <v>20</v>
      </c>
      <c r="V343">
        <v>500000</v>
      </c>
      <c r="W343" t="s">
        <v>21</v>
      </c>
      <c r="X343">
        <v>2850</v>
      </c>
      <c r="Y343" t="s">
        <v>22</v>
      </c>
      <c r="Z343">
        <v>2850</v>
      </c>
      <c r="AA343" t="s">
        <v>23</v>
      </c>
      <c r="AB343">
        <v>2850</v>
      </c>
      <c r="AC343">
        <f t="shared" si="48"/>
        <v>102318615</v>
      </c>
      <c r="AD343">
        <f t="shared" si="49"/>
        <v>13054580</v>
      </c>
      <c r="AE343" t="s">
        <v>24</v>
      </c>
      <c r="AF343" t="s">
        <v>25</v>
      </c>
      <c r="AG343" t="str">
        <f t="shared" si="50"/>
        <v>hp_102318615;atk_13054580;hit_500000;miss_2850;cirt_2850;cirtSub_2850</v>
      </c>
    </row>
    <row r="344" spans="1:33" ht="15">
      <c r="A344" s="7">
        <v>280341</v>
      </c>
      <c r="B344" s="8">
        <v>480341</v>
      </c>
      <c r="C344" s="6" t="s">
        <v>3829</v>
      </c>
      <c r="D344" t="s">
        <v>8</v>
      </c>
      <c r="E344" s="6" t="s">
        <v>0</v>
      </c>
      <c r="F344">
        <v>103125008</v>
      </c>
      <c r="G344" s="1">
        <f>VLOOKUP(F344,关卡难度线!B:D,2,1)</f>
        <v>8</v>
      </c>
      <c r="H344" s="1">
        <f>VLOOKUP(F344,关卡难度线!B:D,3,1)</f>
        <v>112</v>
      </c>
      <c r="I344" s="1">
        <f t="shared" si="41"/>
        <v>6905692</v>
      </c>
      <c r="J344" s="1">
        <f t="shared" si="42"/>
        <v>4143415</v>
      </c>
      <c r="K344" s="1">
        <f t="shared" si="43"/>
        <v>2959582</v>
      </c>
      <c r="L344" s="5">
        <f t="shared" si="44"/>
        <v>363239400</v>
      </c>
      <c r="M344" s="5">
        <f t="shared" si="45"/>
        <v>217943632</v>
      </c>
      <c r="N344" s="5">
        <f t="shared" si="46"/>
        <v>155674016</v>
      </c>
      <c r="P344">
        <f t="shared" si="47"/>
        <v>0.72000000000000053</v>
      </c>
      <c r="Q344" s="6" t="s">
        <v>0</v>
      </c>
      <c r="R344">
        <v>59956400</v>
      </c>
      <c r="S344" t="s">
        <v>19</v>
      </c>
      <c r="T344">
        <v>7678000</v>
      </c>
      <c r="U344" t="s">
        <v>20</v>
      </c>
      <c r="V344">
        <v>500000</v>
      </c>
      <c r="W344" t="s">
        <v>21</v>
      </c>
      <c r="X344">
        <v>2850</v>
      </c>
      <c r="Y344" t="s">
        <v>22</v>
      </c>
      <c r="Z344">
        <v>2850</v>
      </c>
      <c r="AA344" t="s">
        <v>23</v>
      </c>
      <c r="AB344">
        <v>2850</v>
      </c>
      <c r="AC344">
        <f t="shared" si="48"/>
        <v>103125008</v>
      </c>
      <c r="AD344">
        <f t="shared" si="49"/>
        <v>13206160</v>
      </c>
      <c r="AE344" t="s">
        <v>24</v>
      </c>
      <c r="AF344" t="s">
        <v>25</v>
      </c>
      <c r="AG344" t="str">
        <f t="shared" si="50"/>
        <v>hp_103125008;atk_13206160;hit_500000;miss_2850;cirt_2850;cirtSub_2850</v>
      </c>
    </row>
    <row r="345" spans="1:33" ht="15">
      <c r="A345" s="7">
        <v>280342</v>
      </c>
      <c r="B345" s="8">
        <v>480342</v>
      </c>
      <c r="C345" s="6" t="s">
        <v>3830</v>
      </c>
      <c r="D345" t="s">
        <v>8</v>
      </c>
      <c r="E345" s="6" t="s">
        <v>0</v>
      </c>
      <c r="F345">
        <v>103856902</v>
      </c>
      <c r="G345" s="1">
        <f>VLOOKUP(F345,关卡难度线!B:D,2,1)</f>
        <v>8</v>
      </c>
      <c r="H345" s="1">
        <f>VLOOKUP(F345,关卡难度线!B:D,3,1)</f>
        <v>112</v>
      </c>
      <c r="I345" s="1">
        <f t="shared" si="41"/>
        <v>6954703</v>
      </c>
      <c r="J345" s="1">
        <f t="shared" si="42"/>
        <v>4172821</v>
      </c>
      <c r="K345" s="1">
        <f t="shared" si="43"/>
        <v>2980587</v>
      </c>
      <c r="L345" s="5">
        <f t="shared" si="44"/>
        <v>365817376</v>
      </c>
      <c r="M345" s="5">
        <f t="shared" si="45"/>
        <v>219490384</v>
      </c>
      <c r="N345" s="5">
        <f t="shared" si="46"/>
        <v>156778880</v>
      </c>
      <c r="P345">
        <f t="shared" si="47"/>
        <v>0.72500000000000053</v>
      </c>
      <c r="Q345" s="6" t="s">
        <v>0</v>
      </c>
      <c r="R345">
        <v>60206900</v>
      </c>
      <c r="S345" t="s">
        <v>19</v>
      </c>
      <c r="T345">
        <v>7744000</v>
      </c>
      <c r="U345" t="s">
        <v>20</v>
      </c>
      <c r="V345">
        <v>500000</v>
      </c>
      <c r="W345" t="s">
        <v>21</v>
      </c>
      <c r="X345">
        <v>2900</v>
      </c>
      <c r="Y345" t="s">
        <v>22</v>
      </c>
      <c r="Z345">
        <v>2900</v>
      </c>
      <c r="AA345" t="s">
        <v>23</v>
      </c>
      <c r="AB345">
        <v>2900</v>
      </c>
      <c r="AC345">
        <f t="shared" si="48"/>
        <v>103856902</v>
      </c>
      <c r="AD345">
        <f t="shared" si="49"/>
        <v>13358400</v>
      </c>
      <c r="AE345" t="s">
        <v>24</v>
      </c>
      <c r="AF345" t="s">
        <v>25</v>
      </c>
      <c r="AG345" t="str">
        <f t="shared" si="50"/>
        <v>hp_103856902;atk_13358400;hit_500000;miss_2900;cirt_2900;cirtSub_2900</v>
      </c>
    </row>
    <row r="346" spans="1:33" ht="15">
      <c r="A346" s="7">
        <v>280343</v>
      </c>
      <c r="B346" s="8">
        <v>480343</v>
      </c>
      <c r="C346" s="6" t="s">
        <v>3831</v>
      </c>
      <c r="D346" t="s">
        <v>8</v>
      </c>
      <c r="E346" s="6" t="s">
        <v>0</v>
      </c>
      <c r="F346">
        <v>104668460</v>
      </c>
      <c r="G346" s="1">
        <f>VLOOKUP(F346,关卡难度线!B:D,2,1)</f>
        <v>8</v>
      </c>
      <c r="H346" s="1">
        <f>VLOOKUP(F346,关卡难度线!B:D,3,1)</f>
        <v>112</v>
      </c>
      <c r="I346" s="1">
        <f t="shared" si="41"/>
        <v>7009048</v>
      </c>
      <c r="J346" s="1">
        <f t="shared" si="42"/>
        <v>4205429</v>
      </c>
      <c r="K346" s="1">
        <f t="shared" si="43"/>
        <v>3003877</v>
      </c>
      <c r="L346" s="5">
        <f t="shared" si="44"/>
        <v>368675928</v>
      </c>
      <c r="M346" s="5">
        <f t="shared" si="45"/>
        <v>221205568</v>
      </c>
      <c r="N346" s="5">
        <f t="shared" si="46"/>
        <v>158003928</v>
      </c>
      <c r="P346">
        <f t="shared" si="47"/>
        <v>0.73000000000000054</v>
      </c>
      <c r="Q346" s="6" t="s">
        <v>0</v>
      </c>
      <c r="R346">
        <v>60502000</v>
      </c>
      <c r="S346" t="s">
        <v>19</v>
      </c>
      <c r="T346">
        <v>7810000</v>
      </c>
      <c r="U346" t="s">
        <v>20</v>
      </c>
      <c r="V346">
        <v>500000</v>
      </c>
      <c r="W346" t="s">
        <v>21</v>
      </c>
      <c r="X346">
        <v>2900</v>
      </c>
      <c r="Y346" t="s">
        <v>22</v>
      </c>
      <c r="Z346">
        <v>2900</v>
      </c>
      <c r="AA346" t="s">
        <v>23</v>
      </c>
      <c r="AB346">
        <v>2900</v>
      </c>
      <c r="AC346">
        <f t="shared" si="48"/>
        <v>104668460</v>
      </c>
      <c r="AD346">
        <f t="shared" si="49"/>
        <v>13511300</v>
      </c>
      <c r="AE346" t="s">
        <v>24</v>
      </c>
      <c r="AF346" t="s">
        <v>25</v>
      </c>
      <c r="AG346" t="str">
        <f t="shared" si="50"/>
        <v>hp_104668460;atk_13511300;hit_500000;miss_2900;cirt_2900;cirtSub_2900</v>
      </c>
    </row>
    <row r="347" spans="1:33" ht="15">
      <c r="A347" s="7">
        <v>280344</v>
      </c>
      <c r="B347" s="8">
        <v>480344</v>
      </c>
      <c r="C347" s="6" t="s">
        <v>3832</v>
      </c>
      <c r="D347" t="s">
        <v>8</v>
      </c>
      <c r="E347" s="6" t="s">
        <v>0</v>
      </c>
      <c r="F347">
        <v>105482968</v>
      </c>
      <c r="G347" s="1">
        <f>VLOOKUP(F347,关卡难度线!B:D,2,1)</f>
        <v>8</v>
      </c>
      <c r="H347" s="1">
        <f>VLOOKUP(F347,关卡难度线!B:D,3,1)</f>
        <v>112</v>
      </c>
      <c r="I347" s="1">
        <f t="shared" si="41"/>
        <v>7063591</v>
      </c>
      <c r="J347" s="1">
        <f t="shared" si="42"/>
        <v>4238154</v>
      </c>
      <c r="K347" s="1">
        <f t="shared" si="43"/>
        <v>3027253</v>
      </c>
      <c r="L347" s="5">
        <f t="shared" si="44"/>
        <v>371544888</v>
      </c>
      <c r="M347" s="5">
        <f t="shared" si="45"/>
        <v>222926904</v>
      </c>
      <c r="N347" s="5">
        <f t="shared" si="46"/>
        <v>159233504</v>
      </c>
      <c r="P347">
        <f t="shared" si="47"/>
        <v>0.73500000000000054</v>
      </c>
      <c r="Q347" s="6" t="s">
        <v>0</v>
      </c>
      <c r="R347">
        <v>60797100</v>
      </c>
      <c r="S347" t="s">
        <v>19</v>
      </c>
      <c r="T347">
        <v>7876000</v>
      </c>
      <c r="U347" t="s">
        <v>20</v>
      </c>
      <c r="V347">
        <v>500000</v>
      </c>
      <c r="W347" t="s">
        <v>21</v>
      </c>
      <c r="X347">
        <v>2900</v>
      </c>
      <c r="Y347" t="s">
        <v>22</v>
      </c>
      <c r="Z347">
        <v>2900</v>
      </c>
      <c r="AA347" t="s">
        <v>23</v>
      </c>
      <c r="AB347">
        <v>2900</v>
      </c>
      <c r="AC347">
        <f t="shared" si="48"/>
        <v>105482968</v>
      </c>
      <c r="AD347">
        <f t="shared" si="49"/>
        <v>13664860</v>
      </c>
      <c r="AE347" t="s">
        <v>24</v>
      </c>
      <c r="AF347" t="s">
        <v>25</v>
      </c>
      <c r="AG347" t="str">
        <f t="shared" si="50"/>
        <v>hp_105482968;atk_13664860;hit_500000;miss_2900;cirt_2900;cirtSub_2900</v>
      </c>
    </row>
    <row r="348" spans="1:33" ht="15">
      <c r="A348" s="7">
        <v>280345</v>
      </c>
      <c r="B348" s="8">
        <v>480345</v>
      </c>
      <c r="C348" s="6" t="s">
        <v>3833</v>
      </c>
      <c r="D348" t="s">
        <v>8</v>
      </c>
      <c r="E348" s="6" t="s">
        <v>0</v>
      </c>
      <c r="F348">
        <v>106300602</v>
      </c>
      <c r="G348" s="1">
        <f>VLOOKUP(F348,关卡难度线!B:D,2,1)</f>
        <v>8</v>
      </c>
      <c r="H348" s="1">
        <f>VLOOKUP(F348,关卡难度线!B:D,3,1)</f>
        <v>112</v>
      </c>
      <c r="I348" s="1">
        <f t="shared" si="41"/>
        <v>7118343</v>
      </c>
      <c r="J348" s="1">
        <f t="shared" si="42"/>
        <v>4271006</v>
      </c>
      <c r="K348" s="1">
        <f t="shared" si="43"/>
        <v>3050718</v>
      </c>
      <c r="L348" s="5">
        <f t="shared" si="44"/>
        <v>374424840</v>
      </c>
      <c r="M348" s="5">
        <f t="shared" si="45"/>
        <v>224654912</v>
      </c>
      <c r="N348" s="5">
        <f t="shared" si="46"/>
        <v>160467768</v>
      </c>
      <c r="P348">
        <f t="shared" si="47"/>
        <v>0.74000000000000055</v>
      </c>
      <c r="Q348" s="6" t="s">
        <v>0</v>
      </c>
      <c r="R348">
        <v>61092300</v>
      </c>
      <c r="S348" t="s">
        <v>19</v>
      </c>
      <c r="T348">
        <v>7953000</v>
      </c>
      <c r="U348" t="s">
        <v>20</v>
      </c>
      <c r="V348">
        <v>500000</v>
      </c>
      <c r="W348" t="s">
        <v>21</v>
      </c>
      <c r="X348">
        <v>2900</v>
      </c>
      <c r="Y348" t="s">
        <v>22</v>
      </c>
      <c r="Z348">
        <v>2900</v>
      </c>
      <c r="AA348" t="s">
        <v>23</v>
      </c>
      <c r="AB348">
        <v>2900</v>
      </c>
      <c r="AC348">
        <f t="shared" si="48"/>
        <v>106300602</v>
      </c>
      <c r="AD348">
        <f t="shared" si="49"/>
        <v>13838220</v>
      </c>
      <c r="AE348" t="s">
        <v>24</v>
      </c>
      <c r="AF348" t="s">
        <v>25</v>
      </c>
      <c r="AG348" t="str">
        <f t="shared" si="50"/>
        <v>hp_106300602;atk_13838220;hit_500000;miss_2900;cirt_2900;cirtSub_2900</v>
      </c>
    </row>
    <row r="349" spans="1:33" ht="15">
      <c r="A349" s="7">
        <v>280346</v>
      </c>
      <c r="B349" s="8">
        <v>480346</v>
      </c>
      <c r="C349" s="6" t="s">
        <v>3834</v>
      </c>
      <c r="D349" t="s">
        <v>8</v>
      </c>
      <c r="E349" s="6" t="s">
        <v>0</v>
      </c>
      <c r="F349">
        <v>107121013</v>
      </c>
      <c r="G349" s="1">
        <f>VLOOKUP(F349,关卡难度线!B:D,2,1)</f>
        <v>8</v>
      </c>
      <c r="H349" s="1">
        <f>VLOOKUP(F349,关卡难度线!B:D,3,1)</f>
        <v>112</v>
      </c>
      <c r="I349" s="1">
        <f t="shared" si="41"/>
        <v>7173282</v>
      </c>
      <c r="J349" s="1">
        <f t="shared" si="42"/>
        <v>4303969</v>
      </c>
      <c r="K349" s="1">
        <f t="shared" si="43"/>
        <v>3074263</v>
      </c>
      <c r="L349" s="5">
        <f t="shared" si="44"/>
        <v>377314632</v>
      </c>
      <c r="M349" s="5">
        <f t="shared" si="45"/>
        <v>226388768</v>
      </c>
      <c r="N349" s="5">
        <f t="shared" si="46"/>
        <v>161706232</v>
      </c>
      <c r="P349">
        <f t="shared" si="47"/>
        <v>0.74500000000000055</v>
      </c>
      <c r="Q349" s="6" t="s">
        <v>0</v>
      </c>
      <c r="R349">
        <v>61387400</v>
      </c>
      <c r="S349" t="s">
        <v>19</v>
      </c>
      <c r="T349">
        <v>8030000</v>
      </c>
      <c r="U349" t="s">
        <v>20</v>
      </c>
      <c r="V349">
        <v>500000</v>
      </c>
      <c r="W349" t="s">
        <v>21</v>
      </c>
      <c r="X349">
        <v>2900</v>
      </c>
      <c r="Y349" t="s">
        <v>22</v>
      </c>
      <c r="Z349">
        <v>2900</v>
      </c>
      <c r="AA349" t="s">
        <v>23</v>
      </c>
      <c r="AB349">
        <v>2900</v>
      </c>
      <c r="AC349">
        <f t="shared" si="48"/>
        <v>107121013</v>
      </c>
      <c r="AD349">
        <f t="shared" si="49"/>
        <v>14012350</v>
      </c>
      <c r="AE349" t="s">
        <v>24</v>
      </c>
      <c r="AF349" t="s">
        <v>25</v>
      </c>
      <c r="AG349" t="str">
        <f t="shared" si="50"/>
        <v>hp_107121013;atk_14012350;hit_500000;miss_2900;cirt_2900;cirtSub_2900</v>
      </c>
    </row>
    <row r="350" spans="1:33" ht="15">
      <c r="A350" s="7">
        <v>280347</v>
      </c>
      <c r="B350" s="8">
        <v>480347</v>
      </c>
      <c r="C350" s="6" t="s">
        <v>3835</v>
      </c>
      <c r="D350" t="s">
        <v>8</v>
      </c>
      <c r="E350" s="6" t="s">
        <v>0</v>
      </c>
      <c r="F350">
        <v>107944375</v>
      </c>
      <c r="G350" s="1">
        <f>VLOOKUP(F350,关卡难度线!B:D,2,1)</f>
        <v>8</v>
      </c>
      <c r="H350" s="1">
        <f>VLOOKUP(F350,关卡难度线!B:D,3,1)</f>
        <v>112</v>
      </c>
      <c r="I350" s="1">
        <f t="shared" si="41"/>
        <v>7228417</v>
      </c>
      <c r="J350" s="1">
        <f t="shared" si="42"/>
        <v>4337050</v>
      </c>
      <c r="K350" s="1">
        <f t="shared" si="43"/>
        <v>3097893</v>
      </c>
      <c r="L350" s="5">
        <f t="shared" si="44"/>
        <v>380214736</v>
      </c>
      <c r="M350" s="5">
        <f t="shared" si="45"/>
        <v>228128832</v>
      </c>
      <c r="N350" s="5">
        <f t="shared" si="46"/>
        <v>162949168</v>
      </c>
      <c r="P350">
        <f t="shared" si="47"/>
        <v>0.75000000000000056</v>
      </c>
      <c r="Q350" s="6" t="s">
        <v>0</v>
      </c>
      <c r="R350">
        <v>61682500</v>
      </c>
      <c r="S350" t="s">
        <v>19</v>
      </c>
      <c r="T350">
        <v>8107000</v>
      </c>
      <c r="U350" t="s">
        <v>20</v>
      </c>
      <c r="V350">
        <v>500000</v>
      </c>
      <c r="W350" t="s">
        <v>21</v>
      </c>
      <c r="X350">
        <v>2900</v>
      </c>
      <c r="Y350" t="s">
        <v>22</v>
      </c>
      <c r="Z350">
        <v>2900</v>
      </c>
      <c r="AA350" t="s">
        <v>23</v>
      </c>
      <c r="AB350">
        <v>2900</v>
      </c>
      <c r="AC350">
        <f t="shared" si="48"/>
        <v>107944375</v>
      </c>
      <c r="AD350">
        <f t="shared" si="49"/>
        <v>14187250</v>
      </c>
      <c r="AE350" t="s">
        <v>24</v>
      </c>
      <c r="AF350" t="s">
        <v>25</v>
      </c>
      <c r="AG350" t="str">
        <f t="shared" si="50"/>
        <v>hp_107944375;atk_14187250;hit_500000;miss_2900;cirt_2900;cirtSub_2900</v>
      </c>
    </row>
    <row r="351" spans="1:33" ht="15">
      <c r="A351" s="7">
        <v>280348</v>
      </c>
      <c r="B351" s="8">
        <v>480348</v>
      </c>
      <c r="C351" s="6" t="s">
        <v>3836</v>
      </c>
      <c r="D351" t="s">
        <v>8</v>
      </c>
      <c r="E351" s="6" t="s">
        <v>0</v>
      </c>
      <c r="F351">
        <v>108689782</v>
      </c>
      <c r="G351" s="1">
        <f>VLOOKUP(F351,关卡难度线!B:D,2,1)</f>
        <v>8</v>
      </c>
      <c r="H351" s="1">
        <f>VLOOKUP(F351,关卡难度线!B:D,3,1)</f>
        <v>112</v>
      </c>
      <c r="I351" s="1">
        <f t="shared" si="41"/>
        <v>7278333</v>
      </c>
      <c r="J351" s="1">
        <f t="shared" si="42"/>
        <v>4367000</v>
      </c>
      <c r="K351" s="1">
        <f t="shared" si="43"/>
        <v>3119285</v>
      </c>
      <c r="L351" s="5">
        <f t="shared" si="44"/>
        <v>382840312</v>
      </c>
      <c r="M351" s="5">
        <f t="shared" si="45"/>
        <v>229704200</v>
      </c>
      <c r="N351" s="5">
        <f t="shared" si="46"/>
        <v>164074392</v>
      </c>
      <c r="P351">
        <f t="shared" si="47"/>
        <v>0.75500000000000056</v>
      </c>
      <c r="Q351" s="6" t="s">
        <v>0</v>
      </c>
      <c r="R351">
        <v>61931500</v>
      </c>
      <c r="S351" t="s">
        <v>19</v>
      </c>
      <c r="T351">
        <v>8184000</v>
      </c>
      <c r="U351" t="s">
        <v>20</v>
      </c>
      <c r="V351">
        <v>500000</v>
      </c>
      <c r="W351" t="s">
        <v>21</v>
      </c>
      <c r="X351">
        <v>2950</v>
      </c>
      <c r="Y351" t="s">
        <v>22</v>
      </c>
      <c r="Z351">
        <v>2950</v>
      </c>
      <c r="AA351" t="s">
        <v>23</v>
      </c>
      <c r="AB351">
        <v>2950</v>
      </c>
      <c r="AC351">
        <f t="shared" si="48"/>
        <v>108689782</v>
      </c>
      <c r="AD351">
        <f t="shared" si="49"/>
        <v>14362920</v>
      </c>
      <c r="AE351" t="s">
        <v>24</v>
      </c>
      <c r="AF351" t="s">
        <v>25</v>
      </c>
      <c r="AG351" t="str">
        <f t="shared" si="50"/>
        <v>hp_108689782;atk_14362920;hit_500000;miss_2950;cirt_2950;cirtSub_2950</v>
      </c>
    </row>
    <row r="352" spans="1:33" ht="15">
      <c r="A352" s="7">
        <v>280349</v>
      </c>
      <c r="B352" s="8">
        <v>480349</v>
      </c>
      <c r="C352" s="6" t="s">
        <v>3837</v>
      </c>
      <c r="D352" t="s">
        <v>8</v>
      </c>
      <c r="E352" s="6" t="s">
        <v>0</v>
      </c>
      <c r="F352">
        <v>109518464</v>
      </c>
      <c r="G352" s="1">
        <f>VLOOKUP(F352,关卡难度线!B:D,2,1)</f>
        <v>8</v>
      </c>
      <c r="H352" s="1">
        <f>VLOOKUP(F352,关卡难度线!B:D,3,1)</f>
        <v>112</v>
      </c>
      <c r="I352" s="1">
        <f t="shared" si="41"/>
        <v>7333825</v>
      </c>
      <c r="J352" s="1">
        <f t="shared" si="42"/>
        <v>4400295</v>
      </c>
      <c r="K352" s="1">
        <f t="shared" si="43"/>
        <v>3143068</v>
      </c>
      <c r="L352" s="5">
        <f t="shared" si="44"/>
        <v>385759192</v>
      </c>
      <c r="M352" s="5">
        <f t="shared" si="45"/>
        <v>231455520</v>
      </c>
      <c r="N352" s="5">
        <f t="shared" si="46"/>
        <v>165325376</v>
      </c>
      <c r="P352">
        <f t="shared" si="47"/>
        <v>0.76000000000000056</v>
      </c>
      <c r="Q352" s="6" t="s">
        <v>0</v>
      </c>
      <c r="R352">
        <v>62226400</v>
      </c>
      <c r="S352" t="s">
        <v>19</v>
      </c>
      <c r="T352">
        <v>8261000</v>
      </c>
      <c r="U352" t="s">
        <v>20</v>
      </c>
      <c r="V352">
        <v>500000</v>
      </c>
      <c r="W352" t="s">
        <v>21</v>
      </c>
      <c r="X352">
        <v>2950</v>
      </c>
      <c r="Y352" t="s">
        <v>22</v>
      </c>
      <c r="Z352">
        <v>2950</v>
      </c>
      <c r="AA352" t="s">
        <v>23</v>
      </c>
      <c r="AB352">
        <v>2950</v>
      </c>
      <c r="AC352">
        <f t="shared" si="48"/>
        <v>109518464</v>
      </c>
      <c r="AD352">
        <f t="shared" si="49"/>
        <v>14539360</v>
      </c>
      <c r="AE352" t="s">
        <v>24</v>
      </c>
      <c r="AF352" t="s">
        <v>25</v>
      </c>
      <c r="AG352" t="str">
        <f t="shared" si="50"/>
        <v>hp_109518464;atk_14539360;hit_500000;miss_2950;cirt_2950;cirtSub_2950</v>
      </c>
    </row>
    <row r="353" spans="1:33" ht="15">
      <c r="A353" s="7">
        <v>280350</v>
      </c>
      <c r="B353" s="8">
        <v>480350</v>
      </c>
      <c r="C353" s="6" t="s">
        <v>3838</v>
      </c>
      <c r="D353" t="s">
        <v>8</v>
      </c>
      <c r="E353" s="6" t="s">
        <v>0</v>
      </c>
      <c r="F353">
        <v>110350094</v>
      </c>
      <c r="G353" s="1">
        <f>VLOOKUP(F353,关卡难度线!B:D,2,1)</f>
        <v>8</v>
      </c>
      <c r="H353" s="1">
        <f>VLOOKUP(F353,关卡难度线!B:D,3,1)</f>
        <v>112</v>
      </c>
      <c r="I353" s="1">
        <f t="shared" si="41"/>
        <v>7389515</v>
      </c>
      <c r="J353" s="1">
        <f t="shared" si="42"/>
        <v>4433709</v>
      </c>
      <c r="K353" s="1">
        <f t="shared" si="43"/>
        <v>3166935</v>
      </c>
      <c r="L353" s="5">
        <f t="shared" si="44"/>
        <v>388688488</v>
      </c>
      <c r="M353" s="5">
        <f t="shared" si="45"/>
        <v>233213096</v>
      </c>
      <c r="N353" s="5">
        <f t="shared" si="46"/>
        <v>166580784</v>
      </c>
      <c r="P353">
        <f t="shared" si="47"/>
        <v>0.76500000000000057</v>
      </c>
      <c r="Q353" s="6" t="s">
        <v>0</v>
      </c>
      <c r="R353">
        <v>62521300</v>
      </c>
      <c r="S353" t="s">
        <v>19</v>
      </c>
      <c r="T353">
        <v>8338000</v>
      </c>
      <c r="U353" t="s">
        <v>20</v>
      </c>
      <c r="V353">
        <v>500000</v>
      </c>
      <c r="W353" t="s">
        <v>21</v>
      </c>
      <c r="X353">
        <v>2950</v>
      </c>
      <c r="Y353" t="s">
        <v>22</v>
      </c>
      <c r="Z353">
        <v>2950</v>
      </c>
      <c r="AA353" t="s">
        <v>23</v>
      </c>
      <c r="AB353">
        <v>2950</v>
      </c>
      <c r="AC353">
        <f t="shared" si="48"/>
        <v>110350094</v>
      </c>
      <c r="AD353">
        <f t="shared" si="49"/>
        <v>14716570</v>
      </c>
      <c r="AE353" t="s">
        <v>24</v>
      </c>
      <c r="AF353" t="s">
        <v>25</v>
      </c>
      <c r="AG353" t="str">
        <f t="shared" si="50"/>
        <v>hp_110350094;atk_14716570;hit_500000;miss_2950;cirt_2950;cirtSub_2950</v>
      </c>
    </row>
    <row r="354" spans="1:33" ht="15">
      <c r="A354" s="7">
        <v>280351</v>
      </c>
      <c r="B354" s="8">
        <v>480351</v>
      </c>
      <c r="C354" s="6" t="s">
        <v>3839</v>
      </c>
      <c r="D354" t="s">
        <v>8</v>
      </c>
      <c r="E354" s="6" t="s">
        <v>0</v>
      </c>
      <c r="F354">
        <v>111184674</v>
      </c>
      <c r="G354" s="1">
        <f>VLOOKUP(F354,关卡难度线!B:D,2,1)</f>
        <v>8</v>
      </c>
      <c r="H354" s="1">
        <f>VLOOKUP(F354,关卡难度线!B:D,3,1)</f>
        <v>112</v>
      </c>
      <c r="I354" s="1">
        <f t="shared" si="41"/>
        <v>7445402</v>
      </c>
      <c r="J354" s="1">
        <f t="shared" si="42"/>
        <v>4467241</v>
      </c>
      <c r="K354" s="1">
        <f t="shared" si="43"/>
        <v>3190886</v>
      </c>
      <c r="L354" s="5">
        <f t="shared" si="44"/>
        <v>391628144</v>
      </c>
      <c r="M354" s="5">
        <f t="shared" si="45"/>
        <v>234976880</v>
      </c>
      <c r="N354" s="5">
        <f t="shared" si="46"/>
        <v>167840600</v>
      </c>
      <c r="P354">
        <f t="shared" si="47"/>
        <v>0.77000000000000057</v>
      </c>
      <c r="Q354" s="6" t="s">
        <v>0</v>
      </c>
      <c r="R354">
        <v>62816200</v>
      </c>
      <c r="S354" t="s">
        <v>19</v>
      </c>
      <c r="T354">
        <v>8415000</v>
      </c>
      <c r="U354" t="s">
        <v>20</v>
      </c>
      <c r="V354">
        <v>500000</v>
      </c>
      <c r="W354" t="s">
        <v>21</v>
      </c>
      <c r="X354">
        <v>2950</v>
      </c>
      <c r="Y354" t="s">
        <v>22</v>
      </c>
      <c r="Z354">
        <v>2950</v>
      </c>
      <c r="AA354" t="s">
        <v>23</v>
      </c>
      <c r="AB354">
        <v>2950</v>
      </c>
      <c r="AC354">
        <f t="shared" si="48"/>
        <v>111184674</v>
      </c>
      <c r="AD354">
        <f t="shared" si="49"/>
        <v>14894550</v>
      </c>
      <c r="AE354" t="s">
        <v>24</v>
      </c>
      <c r="AF354" t="s">
        <v>25</v>
      </c>
      <c r="AG354" t="str">
        <f t="shared" si="50"/>
        <v>hp_111184674;atk_14894550;hit_500000;miss_2950;cirt_2950;cirtSub_2950</v>
      </c>
    </row>
    <row r="355" spans="1:33" ht="15">
      <c r="A355" s="7">
        <v>280352</v>
      </c>
      <c r="B355" s="8">
        <v>480352</v>
      </c>
      <c r="C355" s="6" t="s">
        <v>3840</v>
      </c>
      <c r="D355" t="s">
        <v>8</v>
      </c>
      <c r="E355" s="6" t="s">
        <v>0</v>
      </c>
      <c r="F355">
        <v>112022202</v>
      </c>
      <c r="G355" s="1">
        <f>VLOOKUP(F355,关卡难度线!B:D,2,1)</f>
        <v>8</v>
      </c>
      <c r="H355" s="1">
        <f>VLOOKUP(F355,关卡难度线!B:D,3,1)</f>
        <v>112</v>
      </c>
      <c r="I355" s="1">
        <f t="shared" si="41"/>
        <v>7501486</v>
      </c>
      <c r="J355" s="1">
        <f t="shared" si="42"/>
        <v>4500892</v>
      </c>
      <c r="K355" s="1">
        <f t="shared" si="43"/>
        <v>3214922</v>
      </c>
      <c r="L355" s="5">
        <f t="shared" si="44"/>
        <v>394578160</v>
      </c>
      <c r="M355" s="5">
        <f t="shared" si="45"/>
        <v>236746920</v>
      </c>
      <c r="N355" s="5">
        <f t="shared" si="46"/>
        <v>169104896</v>
      </c>
      <c r="P355">
        <f t="shared" si="47"/>
        <v>0.77500000000000058</v>
      </c>
      <c r="Q355" s="6" t="s">
        <v>0</v>
      </c>
      <c r="R355">
        <v>63111100</v>
      </c>
      <c r="S355" t="s">
        <v>19</v>
      </c>
      <c r="T355">
        <v>8492000</v>
      </c>
      <c r="U355" t="s">
        <v>20</v>
      </c>
      <c r="V355">
        <v>500000</v>
      </c>
      <c r="W355" t="s">
        <v>21</v>
      </c>
      <c r="X355">
        <v>2950</v>
      </c>
      <c r="Y355" t="s">
        <v>22</v>
      </c>
      <c r="Z355">
        <v>2950</v>
      </c>
      <c r="AA355" t="s">
        <v>23</v>
      </c>
      <c r="AB355">
        <v>2950</v>
      </c>
      <c r="AC355">
        <f t="shared" si="48"/>
        <v>112022202</v>
      </c>
      <c r="AD355">
        <f t="shared" si="49"/>
        <v>15073300</v>
      </c>
      <c r="AE355" t="s">
        <v>24</v>
      </c>
      <c r="AF355" t="s">
        <v>25</v>
      </c>
      <c r="AG355" t="str">
        <f t="shared" si="50"/>
        <v>hp_112022202;atk_15073300;hit_500000;miss_2950;cirt_2950;cirtSub_2950</v>
      </c>
    </row>
    <row r="356" spans="1:33" ht="15">
      <c r="A356" s="7">
        <v>280353</v>
      </c>
      <c r="B356" s="8">
        <v>480353</v>
      </c>
      <c r="C356" s="6" t="s">
        <v>3841</v>
      </c>
      <c r="D356" t="s">
        <v>8</v>
      </c>
      <c r="E356" s="6" t="s">
        <v>0</v>
      </c>
      <c r="F356">
        <v>112862858</v>
      </c>
      <c r="G356" s="1">
        <f>VLOOKUP(F356,关卡难度线!B:D,2,1)</f>
        <v>8</v>
      </c>
      <c r="H356" s="1">
        <f>VLOOKUP(F356,关卡难度线!B:D,3,1)</f>
        <v>112</v>
      </c>
      <c r="I356" s="1">
        <f t="shared" si="41"/>
        <v>7557780</v>
      </c>
      <c r="J356" s="1">
        <f t="shared" si="42"/>
        <v>4534668</v>
      </c>
      <c r="K356" s="1">
        <f t="shared" si="43"/>
        <v>3239048</v>
      </c>
      <c r="L356" s="5">
        <f t="shared" si="44"/>
        <v>397539232</v>
      </c>
      <c r="M356" s="5">
        <f t="shared" si="45"/>
        <v>238523536</v>
      </c>
      <c r="N356" s="5">
        <f t="shared" si="46"/>
        <v>170373928</v>
      </c>
      <c r="P356">
        <f t="shared" si="47"/>
        <v>0.78000000000000058</v>
      </c>
      <c r="Q356" s="6" t="s">
        <v>0</v>
      </c>
      <c r="R356">
        <v>63406100</v>
      </c>
      <c r="S356" t="s">
        <v>19</v>
      </c>
      <c r="T356">
        <v>8569000</v>
      </c>
      <c r="U356" t="s">
        <v>20</v>
      </c>
      <c r="V356">
        <v>500000</v>
      </c>
      <c r="W356" t="s">
        <v>21</v>
      </c>
      <c r="X356">
        <v>2950</v>
      </c>
      <c r="Y356" t="s">
        <v>22</v>
      </c>
      <c r="Z356">
        <v>2950</v>
      </c>
      <c r="AA356" t="s">
        <v>23</v>
      </c>
      <c r="AB356">
        <v>2950</v>
      </c>
      <c r="AC356">
        <f t="shared" si="48"/>
        <v>112862858</v>
      </c>
      <c r="AD356">
        <f t="shared" si="49"/>
        <v>15252820</v>
      </c>
      <c r="AE356" t="s">
        <v>24</v>
      </c>
      <c r="AF356" t="s">
        <v>25</v>
      </c>
      <c r="AG356" t="str">
        <f t="shared" si="50"/>
        <v>hp_112862858;atk_15252820;hit_500000;miss_2950;cirt_2950;cirtSub_2950</v>
      </c>
    </row>
    <row r="357" spans="1:33" ht="15">
      <c r="A357" s="7">
        <v>280354</v>
      </c>
      <c r="B357" s="8">
        <v>480354</v>
      </c>
      <c r="C357" s="6" t="s">
        <v>3842</v>
      </c>
      <c r="D357" t="s">
        <v>8</v>
      </c>
      <c r="E357" s="6" t="s">
        <v>0</v>
      </c>
      <c r="F357">
        <v>113621497</v>
      </c>
      <c r="G357" s="1">
        <f>VLOOKUP(F357,关卡难度线!B:D,2,1)</f>
        <v>8</v>
      </c>
      <c r="H357" s="1">
        <f>VLOOKUP(F357,关卡难度线!B:D,3,1)</f>
        <v>112</v>
      </c>
      <c r="I357" s="1">
        <f t="shared" si="41"/>
        <v>7608582</v>
      </c>
      <c r="J357" s="1">
        <f t="shared" si="42"/>
        <v>4565149</v>
      </c>
      <c r="K357" s="1">
        <f t="shared" si="43"/>
        <v>3260821</v>
      </c>
      <c r="L357" s="5">
        <f t="shared" si="44"/>
        <v>400211416</v>
      </c>
      <c r="M357" s="5">
        <f t="shared" si="45"/>
        <v>240126840</v>
      </c>
      <c r="N357" s="5">
        <f t="shared" si="46"/>
        <v>171519184</v>
      </c>
      <c r="P357">
        <f t="shared" si="47"/>
        <v>0.78500000000000059</v>
      </c>
      <c r="Q357" s="6" t="s">
        <v>0</v>
      </c>
      <c r="R357">
        <v>63653500</v>
      </c>
      <c r="S357" t="s">
        <v>19</v>
      </c>
      <c r="T357">
        <v>8646000</v>
      </c>
      <c r="U357" t="s">
        <v>20</v>
      </c>
      <c r="V357">
        <v>500000</v>
      </c>
      <c r="W357" t="s">
        <v>21</v>
      </c>
      <c r="X357">
        <v>3000</v>
      </c>
      <c r="Y357" t="s">
        <v>22</v>
      </c>
      <c r="Z357">
        <v>3000</v>
      </c>
      <c r="AA357" t="s">
        <v>23</v>
      </c>
      <c r="AB357">
        <v>3000</v>
      </c>
      <c r="AC357">
        <f t="shared" si="48"/>
        <v>113621497</v>
      </c>
      <c r="AD357">
        <f t="shared" si="49"/>
        <v>15433110</v>
      </c>
      <c r="AE357" t="s">
        <v>24</v>
      </c>
      <c r="AF357" t="s">
        <v>25</v>
      </c>
      <c r="AG357" t="str">
        <f t="shared" si="50"/>
        <v>hp_113621497;atk_15433110;hit_500000;miss_3000;cirt_3000;cirtSub_3000</v>
      </c>
    </row>
    <row r="358" spans="1:33" ht="15">
      <c r="A358" s="7">
        <v>280355</v>
      </c>
      <c r="B358" s="8">
        <v>480355</v>
      </c>
      <c r="C358" s="6" t="s">
        <v>3843</v>
      </c>
      <c r="D358" t="s">
        <v>8</v>
      </c>
      <c r="E358" s="6" t="s">
        <v>0</v>
      </c>
      <c r="F358">
        <v>114467278</v>
      </c>
      <c r="G358" s="1">
        <f>VLOOKUP(F358,关卡难度线!B:D,2,1)</f>
        <v>8</v>
      </c>
      <c r="H358" s="1">
        <f>VLOOKUP(F358,关卡难度线!B:D,3,1)</f>
        <v>114</v>
      </c>
      <c r="I358" s="1">
        <f t="shared" si="41"/>
        <v>7530741</v>
      </c>
      <c r="J358" s="1">
        <f t="shared" si="42"/>
        <v>4518445</v>
      </c>
      <c r="K358" s="1">
        <f t="shared" si="43"/>
        <v>3227460</v>
      </c>
      <c r="L358" s="5">
        <f t="shared" si="44"/>
        <v>396116976</v>
      </c>
      <c r="M358" s="5">
        <f t="shared" si="45"/>
        <v>237670208</v>
      </c>
      <c r="N358" s="5">
        <f t="shared" si="46"/>
        <v>169764400</v>
      </c>
      <c r="P358">
        <f t="shared" si="47"/>
        <v>0.79000000000000059</v>
      </c>
      <c r="Q358" s="6" t="s">
        <v>0</v>
      </c>
      <c r="R358">
        <v>63948200</v>
      </c>
      <c r="S358" t="s">
        <v>19</v>
      </c>
      <c r="T358">
        <v>8723000</v>
      </c>
      <c r="U358" t="s">
        <v>20</v>
      </c>
      <c r="V358">
        <v>500000</v>
      </c>
      <c r="W358" t="s">
        <v>21</v>
      </c>
      <c r="X358">
        <v>3000</v>
      </c>
      <c r="Y358" t="s">
        <v>22</v>
      </c>
      <c r="Z358">
        <v>3000</v>
      </c>
      <c r="AA358" t="s">
        <v>23</v>
      </c>
      <c r="AB358">
        <v>3000</v>
      </c>
      <c r="AC358">
        <f t="shared" si="48"/>
        <v>114467278</v>
      </c>
      <c r="AD358">
        <f t="shared" si="49"/>
        <v>15614170</v>
      </c>
      <c r="AE358" t="s">
        <v>24</v>
      </c>
      <c r="AF358" t="s">
        <v>25</v>
      </c>
      <c r="AG358" t="str">
        <f t="shared" si="50"/>
        <v>hp_114467278;atk_15614170;hit_500000;miss_3000;cirt_3000;cirtSub_3000</v>
      </c>
    </row>
    <row r="359" spans="1:33" ht="15">
      <c r="A359" s="7">
        <v>280356</v>
      </c>
      <c r="B359" s="8">
        <v>480356</v>
      </c>
      <c r="C359" s="6" t="s">
        <v>3844</v>
      </c>
      <c r="D359" t="s">
        <v>8</v>
      </c>
      <c r="E359" s="6" t="s">
        <v>0</v>
      </c>
      <c r="F359">
        <v>115316005</v>
      </c>
      <c r="G359" s="1">
        <f>VLOOKUP(F359,关卡难度线!B:D,2,1)</f>
        <v>8</v>
      </c>
      <c r="H359" s="1">
        <f>VLOOKUP(F359,关卡难度线!B:D,3,1)</f>
        <v>114</v>
      </c>
      <c r="I359" s="1">
        <f t="shared" si="41"/>
        <v>7586579</v>
      </c>
      <c r="J359" s="1">
        <f t="shared" si="42"/>
        <v>4551947</v>
      </c>
      <c r="K359" s="1">
        <f t="shared" si="43"/>
        <v>3251391</v>
      </c>
      <c r="L359" s="5">
        <f t="shared" si="44"/>
        <v>399054056</v>
      </c>
      <c r="M359" s="5">
        <f t="shared" si="45"/>
        <v>239432416</v>
      </c>
      <c r="N359" s="5">
        <f t="shared" si="46"/>
        <v>171023168</v>
      </c>
      <c r="P359">
        <f t="shared" si="47"/>
        <v>0.7950000000000006</v>
      </c>
      <c r="Q359" s="6" t="s">
        <v>0</v>
      </c>
      <c r="R359">
        <v>64242900</v>
      </c>
      <c r="S359" t="s">
        <v>19</v>
      </c>
      <c r="T359">
        <v>8800000</v>
      </c>
      <c r="U359" t="s">
        <v>20</v>
      </c>
      <c r="V359">
        <v>500000</v>
      </c>
      <c r="W359" t="s">
        <v>21</v>
      </c>
      <c r="X359">
        <v>3000</v>
      </c>
      <c r="Y359" t="s">
        <v>22</v>
      </c>
      <c r="Z359">
        <v>3000</v>
      </c>
      <c r="AA359" t="s">
        <v>23</v>
      </c>
      <c r="AB359">
        <v>3000</v>
      </c>
      <c r="AC359">
        <f t="shared" si="48"/>
        <v>115316005</v>
      </c>
      <c r="AD359">
        <f t="shared" si="49"/>
        <v>15796000</v>
      </c>
      <c r="AE359" t="s">
        <v>24</v>
      </c>
      <c r="AF359" t="s">
        <v>25</v>
      </c>
      <c r="AG359" t="str">
        <f t="shared" si="50"/>
        <v>hp_115316005;atk_15796000;hit_500000;miss_3000;cirt_3000;cirtSub_3000</v>
      </c>
    </row>
    <row r="360" spans="1:33" ht="15">
      <c r="A360" s="7">
        <v>280357</v>
      </c>
      <c r="B360" s="8">
        <v>480357</v>
      </c>
      <c r="C360" s="6" t="s">
        <v>3845</v>
      </c>
      <c r="D360" t="s">
        <v>8</v>
      </c>
      <c r="E360" s="6" t="s">
        <v>0</v>
      </c>
      <c r="F360">
        <v>116167500</v>
      </c>
      <c r="G360" s="1">
        <f>VLOOKUP(F360,关卡难度线!B:D,2,1)</f>
        <v>8</v>
      </c>
      <c r="H360" s="1">
        <f>VLOOKUP(F360,关卡难度线!B:D,3,1)</f>
        <v>114</v>
      </c>
      <c r="I360" s="1">
        <f t="shared" si="41"/>
        <v>7642598</v>
      </c>
      <c r="J360" s="1">
        <f t="shared" si="42"/>
        <v>4585559</v>
      </c>
      <c r="K360" s="1">
        <f t="shared" si="43"/>
        <v>3275399</v>
      </c>
      <c r="L360" s="5">
        <f t="shared" si="44"/>
        <v>402000656</v>
      </c>
      <c r="M360" s="5">
        <f t="shared" si="45"/>
        <v>241200400</v>
      </c>
      <c r="N360" s="5">
        <f t="shared" si="46"/>
        <v>172285984</v>
      </c>
      <c r="P360">
        <f t="shared" si="47"/>
        <v>0.8000000000000006</v>
      </c>
      <c r="Q360" s="6" t="s">
        <v>0</v>
      </c>
      <c r="R360">
        <v>64537500</v>
      </c>
      <c r="S360" t="s">
        <v>19</v>
      </c>
      <c r="T360">
        <v>8877000</v>
      </c>
      <c r="U360" t="s">
        <v>20</v>
      </c>
      <c r="V360">
        <v>500000</v>
      </c>
      <c r="W360" t="s">
        <v>21</v>
      </c>
      <c r="X360">
        <v>3000</v>
      </c>
      <c r="Y360" t="s">
        <v>22</v>
      </c>
      <c r="Z360">
        <v>3000</v>
      </c>
      <c r="AA360" t="s">
        <v>23</v>
      </c>
      <c r="AB360">
        <v>3000</v>
      </c>
      <c r="AC360">
        <f t="shared" si="48"/>
        <v>116167500</v>
      </c>
      <c r="AD360">
        <f t="shared" si="49"/>
        <v>15978600</v>
      </c>
      <c r="AE360" t="s">
        <v>24</v>
      </c>
      <c r="AF360" t="s">
        <v>25</v>
      </c>
      <c r="AG360" t="str">
        <f t="shared" si="50"/>
        <v>hp_116167500;atk_15978600;hit_500000;miss_3000;cirt_3000;cirtSub_3000</v>
      </c>
    </row>
    <row r="361" spans="1:33" ht="15">
      <c r="A361" s="7">
        <v>280358</v>
      </c>
      <c r="B361" s="8">
        <v>480358</v>
      </c>
      <c r="C361" s="6" t="s">
        <v>3846</v>
      </c>
      <c r="D361" t="s">
        <v>8</v>
      </c>
      <c r="E361" s="6" t="s">
        <v>0</v>
      </c>
      <c r="F361">
        <v>117022121</v>
      </c>
      <c r="G361" s="1">
        <f>VLOOKUP(F361,关卡难度线!B:D,2,1)</f>
        <v>8</v>
      </c>
      <c r="H361" s="1">
        <f>VLOOKUP(F361,关卡难度线!B:D,3,1)</f>
        <v>114</v>
      </c>
      <c r="I361" s="1">
        <f t="shared" si="41"/>
        <v>7698823</v>
      </c>
      <c r="J361" s="1">
        <f t="shared" si="42"/>
        <v>4619294</v>
      </c>
      <c r="K361" s="1">
        <f t="shared" si="43"/>
        <v>3299495</v>
      </c>
      <c r="L361" s="5">
        <f t="shared" si="44"/>
        <v>404958088</v>
      </c>
      <c r="M361" s="5">
        <f t="shared" si="45"/>
        <v>242974864</v>
      </c>
      <c r="N361" s="5">
        <f t="shared" si="46"/>
        <v>173553440</v>
      </c>
      <c r="P361">
        <f t="shared" si="47"/>
        <v>0.8050000000000006</v>
      </c>
      <c r="Q361" s="6" t="s">
        <v>0</v>
      </c>
      <c r="R361">
        <v>64832200</v>
      </c>
      <c r="S361" t="s">
        <v>19</v>
      </c>
      <c r="T361">
        <v>8954000</v>
      </c>
      <c r="U361" t="s">
        <v>20</v>
      </c>
      <c r="V361">
        <v>500000</v>
      </c>
      <c r="W361" t="s">
        <v>21</v>
      </c>
      <c r="X361">
        <v>3000</v>
      </c>
      <c r="Y361" t="s">
        <v>22</v>
      </c>
      <c r="Z361">
        <v>3000</v>
      </c>
      <c r="AA361" t="s">
        <v>23</v>
      </c>
      <c r="AB361">
        <v>3000</v>
      </c>
      <c r="AC361">
        <f t="shared" si="48"/>
        <v>117022121</v>
      </c>
      <c r="AD361">
        <f t="shared" si="49"/>
        <v>16161970</v>
      </c>
      <c r="AE361" t="s">
        <v>24</v>
      </c>
      <c r="AF361" t="s">
        <v>25</v>
      </c>
      <c r="AG361" t="str">
        <f t="shared" si="50"/>
        <v>hp_117022121;atk_16161970;hit_500000;miss_3000;cirt_3000;cirtSub_3000</v>
      </c>
    </row>
    <row r="362" spans="1:33" ht="15">
      <c r="A362" s="7">
        <v>280359</v>
      </c>
      <c r="B362" s="8">
        <v>480359</v>
      </c>
      <c r="C362" s="6" t="s">
        <v>3847</v>
      </c>
      <c r="D362" t="s">
        <v>8</v>
      </c>
      <c r="E362" s="6" t="s">
        <v>0</v>
      </c>
      <c r="F362">
        <v>117879689</v>
      </c>
      <c r="G362" s="1">
        <f>VLOOKUP(F362,关卡难度线!B:D,2,1)</f>
        <v>8</v>
      </c>
      <c r="H362" s="1">
        <f>VLOOKUP(F362,关卡难度线!B:D,3,1)</f>
        <v>114</v>
      </c>
      <c r="I362" s="1">
        <f t="shared" si="41"/>
        <v>7755242</v>
      </c>
      <c r="J362" s="1">
        <f t="shared" si="42"/>
        <v>4653145</v>
      </c>
      <c r="K362" s="1">
        <f t="shared" si="43"/>
        <v>3323675</v>
      </c>
      <c r="L362" s="5">
        <f t="shared" si="44"/>
        <v>407925728</v>
      </c>
      <c r="M362" s="5">
        <f t="shared" si="45"/>
        <v>244755424</v>
      </c>
      <c r="N362" s="5">
        <f t="shared" si="46"/>
        <v>174825304</v>
      </c>
      <c r="P362">
        <f t="shared" ref="P362:P398" si="51">P361+$P$201</f>
        <v>0.81000000000000061</v>
      </c>
      <c r="Q362" s="6" t="s">
        <v>0</v>
      </c>
      <c r="R362">
        <v>65126900</v>
      </c>
      <c r="S362" t="s">
        <v>19</v>
      </c>
      <c r="T362">
        <v>9031000</v>
      </c>
      <c r="U362" t="s">
        <v>20</v>
      </c>
      <c r="V362">
        <v>500000</v>
      </c>
      <c r="W362" t="s">
        <v>21</v>
      </c>
      <c r="X362">
        <v>3000</v>
      </c>
      <c r="Y362" t="s">
        <v>22</v>
      </c>
      <c r="Z362">
        <v>3000</v>
      </c>
      <c r="AA362" t="s">
        <v>23</v>
      </c>
      <c r="AB362">
        <v>3000</v>
      </c>
      <c r="AC362">
        <f t="shared" si="48"/>
        <v>117879689</v>
      </c>
      <c r="AD362">
        <f t="shared" si="49"/>
        <v>16346110</v>
      </c>
      <c r="AE362" t="s">
        <v>24</v>
      </c>
      <c r="AF362" t="s">
        <v>25</v>
      </c>
      <c r="AG362" t="str">
        <f t="shared" si="50"/>
        <v>hp_117879689;atk_16346110;hit_500000;miss_3000;cirt_3000;cirtSub_3000</v>
      </c>
    </row>
    <row r="363" spans="1:33" ht="15">
      <c r="A363" s="7">
        <v>280360</v>
      </c>
      <c r="B363" s="8">
        <v>480360</v>
      </c>
      <c r="C363" s="6" t="s">
        <v>3848</v>
      </c>
      <c r="D363" t="s">
        <v>8</v>
      </c>
      <c r="E363" s="6" t="s">
        <v>0</v>
      </c>
      <c r="F363">
        <v>118651632</v>
      </c>
      <c r="G363" s="1">
        <f>VLOOKUP(F363,关卡难度线!B:D,2,1)</f>
        <v>8</v>
      </c>
      <c r="H363" s="1">
        <f>VLOOKUP(F363,关卡难度线!B:D,3,1)</f>
        <v>114</v>
      </c>
      <c r="I363" s="1">
        <f t="shared" si="41"/>
        <v>7806028</v>
      </c>
      <c r="J363" s="1">
        <f t="shared" si="42"/>
        <v>4683617</v>
      </c>
      <c r="K363" s="1">
        <f t="shared" si="43"/>
        <v>3345440</v>
      </c>
      <c r="L363" s="5">
        <f t="shared" si="44"/>
        <v>410597072</v>
      </c>
      <c r="M363" s="5">
        <f t="shared" si="45"/>
        <v>246358256</v>
      </c>
      <c r="N363" s="5">
        <f t="shared" si="46"/>
        <v>175970144</v>
      </c>
      <c r="P363">
        <f t="shared" si="51"/>
        <v>0.81500000000000061</v>
      </c>
      <c r="Q363" s="6" t="s">
        <v>0</v>
      </c>
      <c r="R363">
        <v>65372800</v>
      </c>
      <c r="S363" t="s">
        <v>19</v>
      </c>
      <c r="T363">
        <v>9108000</v>
      </c>
      <c r="U363" t="s">
        <v>20</v>
      </c>
      <c r="V363">
        <v>500000</v>
      </c>
      <c r="W363" t="s">
        <v>21</v>
      </c>
      <c r="X363">
        <v>3050</v>
      </c>
      <c r="Y363" t="s">
        <v>22</v>
      </c>
      <c r="Z363">
        <v>3050</v>
      </c>
      <c r="AA363" t="s">
        <v>23</v>
      </c>
      <c r="AB363">
        <v>3050</v>
      </c>
      <c r="AC363">
        <f t="shared" si="48"/>
        <v>118651632</v>
      </c>
      <c r="AD363">
        <f t="shared" si="49"/>
        <v>16531020</v>
      </c>
      <c r="AE363" t="s">
        <v>24</v>
      </c>
      <c r="AF363" t="s">
        <v>25</v>
      </c>
      <c r="AG363" t="str">
        <f t="shared" si="50"/>
        <v>hp_118651632;atk_16531020;hit_500000;miss_3050;cirt_3050;cirtSub_3050</v>
      </c>
    </row>
    <row r="364" spans="1:33" ht="15">
      <c r="A364" s="7">
        <v>280361</v>
      </c>
      <c r="B364" s="8">
        <v>480361</v>
      </c>
      <c r="C364" s="6" t="s">
        <v>3849</v>
      </c>
      <c r="D364" t="s">
        <v>8</v>
      </c>
      <c r="E364" s="6" t="s">
        <v>0</v>
      </c>
      <c r="F364">
        <v>119514486</v>
      </c>
      <c r="G364" s="1">
        <f>VLOOKUP(F364,关卡难度线!B:D,2,1)</f>
        <v>8</v>
      </c>
      <c r="H364" s="1">
        <f>VLOOKUP(F364,关卡难度线!B:D,3,1)</f>
        <v>114</v>
      </c>
      <c r="I364" s="1">
        <f t="shared" si="41"/>
        <v>7862795</v>
      </c>
      <c r="J364" s="1">
        <f t="shared" si="42"/>
        <v>4717677</v>
      </c>
      <c r="K364" s="1">
        <f t="shared" si="43"/>
        <v>3369769</v>
      </c>
      <c r="L364" s="5">
        <f t="shared" si="44"/>
        <v>413583016</v>
      </c>
      <c r="M364" s="5">
        <f t="shared" si="45"/>
        <v>248149808</v>
      </c>
      <c r="N364" s="5">
        <f t="shared" si="46"/>
        <v>177249848</v>
      </c>
      <c r="P364">
        <f t="shared" si="51"/>
        <v>0.82000000000000062</v>
      </c>
      <c r="Q364" s="6" t="s">
        <v>0</v>
      </c>
      <c r="R364">
        <v>65667300</v>
      </c>
      <c r="S364" t="s">
        <v>19</v>
      </c>
      <c r="T364">
        <v>9185000</v>
      </c>
      <c r="U364" t="s">
        <v>20</v>
      </c>
      <c r="V364">
        <v>500000</v>
      </c>
      <c r="W364" t="s">
        <v>21</v>
      </c>
      <c r="X364">
        <v>3050</v>
      </c>
      <c r="Y364" t="s">
        <v>22</v>
      </c>
      <c r="Z364">
        <v>3050</v>
      </c>
      <c r="AA364" t="s">
        <v>23</v>
      </c>
      <c r="AB364">
        <v>3050</v>
      </c>
      <c r="AC364">
        <f t="shared" si="48"/>
        <v>119514486</v>
      </c>
      <c r="AD364">
        <f t="shared" si="49"/>
        <v>16716700</v>
      </c>
      <c r="AE364" t="s">
        <v>24</v>
      </c>
      <c r="AF364" t="s">
        <v>25</v>
      </c>
      <c r="AG364" t="str">
        <f t="shared" si="50"/>
        <v>hp_119514486;atk_16716700;hit_500000;miss_3050;cirt_3050;cirtSub_3050</v>
      </c>
    </row>
    <row r="365" spans="1:33" ht="15">
      <c r="A365" s="7">
        <v>280362</v>
      </c>
      <c r="B365" s="8">
        <v>480362</v>
      </c>
      <c r="C365" s="6" t="s">
        <v>3850</v>
      </c>
      <c r="D365" t="s">
        <v>8</v>
      </c>
      <c r="E365" s="6" t="s">
        <v>0</v>
      </c>
      <c r="F365">
        <v>120380285</v>
      </c>
      <c r="G365" s="1">
        <f>VLOOKUP(F365,关卡难度线!B:D,2,1)</f>
        <v>8</v>
      </c>
      <c r="H365" s="1">
        <f>VLOOKUP(F365,关卡难度线!B:D,3,1)</f>
        <v>114</v>
      </c>
      <c r="I365" s="1">
        <f t="shared" si="41"/>
        <v>7919755</v>
      </c>
      <c r="J365" s="1">
        <f t="shared" si="42"/>
        <v>4751853</v>
      </c>
      <c r="K365" s="1">
        <f t="shared" si="43"/>
        <v>3394180</v>
      </c>
      <c r="L365" s="5">
        <f t="shared" si="44"/>
        <v>416579112</v>
      </c>
      <c r="M365" s="5">
        <f t="shared" si="45"/>
        <v>249947464</v>
      </c>
      <c r="N365" s="5">
        <f t="shared" si="46"/>
        <v>178533872</v>
      </c>
      <c r="P365">
        <f t="shared" si="51"/>
        <v>0.82500000000000062</v>
      </c>
      <c r="Q365" s="6" t="s">
        <v>0</v>
      </c>
      <c r="R365">
        <v>65961800</v>
      </c>
      <c r="S365" t="s">
        <v>19</v>
      </c>
      <c r="T365">
        <v>9262000</v>
      </c>
      <c r="U365" t="s">
        <v>20</v>
      </c>
      <c r="V365">
        <v>500000</v>
      </c>
      <c r="W365" t="s">
        <v>21</v>
      </c>
      <c r="X365">
        <v>3050</v>
      </c>
      <c r="Y365" t="s">
        <v>22</v>
      </c>
      <c r="Z365">
        <v>3050</v>
      </c>
      <c r="AA365" t="s">
        <v>23</v>
      </c>
      <c r="AB365">
        <v>3050</v>
      </c>
      <c r="AC365">
        <f t="shared" si="48"/>
        <v>120380285</v>
      </c>
      <c r="AD365">
        <f t="shared" si="49"/>
        <v>16903150</v>
      </c>
      <c r="AE365" t="s">
        <v>24</v>
      </c>
      <c r="AF365" t="s">
        <v>25</v>
      </c>
      <c r="AG365" t="str">
        <f t="shared" si="50"/>
        <v>hp_120380285;atk_16903150;hit_500000;miss_3050;cirt_3050;cirtSub_3050</v>
      </c>
    </row>
    <row r="366" spans="1:33" ht="15">
      <c r="A366" s="7">
        <v>280363</v>
      </c>
      <c r="B366" s="8">
        <v>480363</v>
      </c>
      <c r="C366" s="6" t="s">
        <v>3851</v>
      </c>
      <c r="D366" t="s">
        <v>8</v>
      </c>
      <c r="E366" s="6" t="s">
        <v>0</v>
      </c>
      <c r="F366">
        <v>121248846</v>
      </c>
      <c r="G366" s="1">
        <f>VLOOKUP(F366,关卡难度线!B:D,2,1)</f>
        <v>8</v>
      </c>
      <c r="H366" s="1">
        <f>VLOOKUP(F366,关卡难度线!B:D,3,1)</f>
        <v>114</v>
      </c>
      <c r="I366" s="1">
        <f t="shared" si="41"/>
        <v>7976897</v>
      </c>
      <c r="J366" s="1">
        <f t="shared" si="42"/>
        <v>4786138</v>
      </c>
      <c r="K366" s="1">
        <f t="shared" si="43"/>
        <v>3418670</v>
      </c>
      <c r="L366" s="5">
        <f t="shared" si="44"/>
        <v>419584784</v>
      </c>
      <c r="M366" s="5">
        <f t="shared" si="45"/>
        <v>251750856</v>
      </c>
      <c r="N366" s="5">
        <f t="shared" si="46"/>
        <v>179822040</v>
      </c>
      <c r="P366">
        <f t="shared" si="51"/>
        <v>0.83000000000000063</v>
      </c>
      <c r="Q366" s="6" t="s">
        <v>0</v>
      </c>
      <c r="R366">
        <v>66256200</v>
      </c>
      <c r="S366" t="s">
        <v>19</v>
      </c>
      <c r="T366">
        <v>9339000</v>
      </c>
      <c r="U366" t="s">
        <v>20</v>
      </c>
      <c r="V366">
        <v>500000</v>
      </c>
      <c r="W366" t="s">
        <v>21</v>
      </c>
      <c r="X366">
        <v>3050</v>
      </c>
      <c r="Y366" t="s">
        <v>22</v>
      </c>
      <c r="Z366">
        <v>3050</v>
      </c>
      <c r="AA366" t="s">
        <v>23</v>
      </c>
      <c r="AB366">
        <v>3050</v>
      </c>
      <c r="AC366">
        <f t="shared" si="48"/>
        <v>121248846</v>
      </c>
      <c r="AD366">
        <f t="shared" si="49"/>
        <v>17090370</v>
      </c>
      <c r="AE366" t="s">
        <v>24</v>
      </c>
      <c r="AF366" t="s">
        <v>25</v>
      </c>
      <c r="AG366" t="str">
        <f t="shared" si="50"/>
        <v>hp_121248846;atk_17090370;hit_500000;miss_3050;cirt_3050;cirtSub_3050</v>
      </c>
    </row>
    <row r="367" spans="1:33" ht="15">
      <c r="A367" s="7">
        <v>280364</v>
      </c>
      <c r="B367" s="8">
        <v>480364</v>
      </c>
      <c r="C367" s="6" t="s">
        <v>3852</v>
      </c>
      <c r="D367" t="s">
        <v>8</v>
      </c>
      <c r="E367" s="6" t="s">
        <v>0</v>
      </c>
      <c r="F367">
        <v>122120534</v>
      </c>
      <c r="G367" s="1">
        <f>VLOOKUP(F367,关卡难度线!B:D,2,1)</f>
        <v>8</v>
      </c>
      <c r="H367" s="1">
        <f>VLOOKUP(F367,关卡难度线!B:D,3,1)</f>
        <v>114</v>
      </c>
      <c r="I367" s="1">
        <f t="shared" si="41"/>
        <v>8034245</v>
      </c>
      <c r="J367" s="1">
        <f t="shared" si="42"/>
        <v>4820547</v>
      </c>
      <c r="K367" s="1">
        <f t="shared" si="43"/>
        <v>3443248</v>
      </c>
      <c r="L367" s="5">
        <f t="shared" si="44"/>
        <v>422601288</v>
      </c>
      <c r="M367" s="5">
        <f t="shared" si="45"/>
        <v>253560776</v>
      </c>
      <c r="N367" s="5">
        <f t="shared" si="46"/>
        <v>181114848</v>
      </c>
      <c r="P367">
        <f t="shared" si="51"/>
        <v>0.83500000000000063</v>
      </c>
      <c r="Q367" s="6" t="s">
        <v>0</v>
      </c>
      <c r="R367">
        <v>66550700</v>
      </c>
      <c r="S367" t="s">
        <v>19</v>
      </c>
      <c r="T367">
        <v>9416000</v>
      </c>
      <c r="U367" t="s">
        <v>20</v>
      </c>
      <c r="V367">
        <v>500000</v>
      </c>
      <c r="W367" t="s">
        <v>21</v>
      </c>
      <c r="X367">
        <v>3050</v>
      </c>
      <c r="Y367" t="s">
        <v>22</v>
      </c>
      <c r="Z367">
        <v>3050</v>
      </c>
      <c r="AA367" t="s">
        <v>23</v>
      </c>
      <c r="AB367">
        <v>3050</v>
      </c>
      <c r="AC367">
        <f t="shared" si="48"/>
        <v>122120534</v>
      </c>
      <c r="AD367">
        <f t="shared" si="49"/>
        <v>17278360</v>
      </c>
      <c r="AE367" t="s">
        <v>24</v>
      </c>
      <c r="AF367" t="s">
        <v>25</v>
      </c>
      <c r="AG367" t="str">
        <f t="shared" si="50"/>
        <v>hp_122120534;atk_17278360;hit_500000;miss_3050;cirt_3050;cirtSub_3050</v>
      </c>
    </row>
    <row r="368" spans="1:33" ht="15">
      <c r="A368" s="7">
        <v>280365</v>
      </c>
      <c r="B368" s="8">
        <v>480365</v>
      </c>
      <c r="C368" s="6" t="s">
        <v>3853</v>
      </c>
      <c r="D368" t="s">
        <v>8</v>
      </c>
      <c r="E368" s="6" t="s">
        <v>0</v>
      </c>
      <c r="F368">
        <v>122995168</v>
      </c>
      <c r="G368" s="1">
        <f>VLOOKUP(F368,关卡难度线!B:D,2,1)</f>
        <v>8</v>
      </c>
      <c r="H368" s="1">
        <f>VLOOKUP(F368,关卡难度线!B:D,3,1)</f>
        <v>114</v>
      </c>
      <c r="I368" s="1">
        <f t="shared" si="41"/>
        <v>8091787</v>
      </c>
      <c r="J368" s="1">
        <f t="shared" si="42"/>
        <v>4855072</v>
      </c>
      <c r="K368" s="1">
        <f t="shared" si="43"/>
        <v>3467908</v>
      </c>
      <c r="L368" s="5">
        <f t="shared" si="44"/>
        <v>425628000</v>
      </c>
      <c r="M368" s="5">
        <f t="shared" si="45"/>
        <v>255376784</v>
      </c>
      <c r="N368" s="5">
        <f t="shared" si="46"/>
        <v>182411960</v>
      </c>
      <c r="P368">
        <f t="shared" si="51"/>
        <v>0.84000000000000064</v>
      </c>
      <c r="Q368" s="6" t="s">
        <v>0</v>
      </c>
      <c r="R368">
        <v>66845200</v>
      </c>
      <c r="S368" t="s">
        <v>19</v>
      </c>
      <c r="T368">
        <v>9505000</v>
      </c>
      <c r="U368" t="s">
        <v>20</v>
      </c>
      <c r="V368">
        <v>500000</v>
      </c>
      <c r="W368" t="s">
        <v>21</v>
      </c>
      <c r="X368">
        <v>3050</v>
      </c>
      <c r="Y368" t="s">
        <v>22</v>
      </c>
      <c r="Z368">
        <v>3050</v>
      </c>
      <c r="AA368" t="s">
        <v>23</v>
      </c>
      <c r="AB368">
        <v>3050</v>
      </c>
      <c r="AC368">
        <f t="shared" si="48"/>
        <v>122995168</v>
      </c>
      <c r="AD368">
        <f t="shared" si="49"/>
        <v>17489200</v>
      </c>
      <c r="AE368" t="s">
        <v>24</v>
      </c>
      <c r="AF368" t="s">
        <v>25</v>
      </c>
      <c r="AG368" t="str">
        <f t="shared" si="50"/>
        <v>hp_122995168;atk_17489200;hit_500000;miss_3050;cirt_3050;cirtSub_3050</v>
      </c>
    </row>
    <row r="369" spans="1:33" ht="15">
      <c r="A369" s="7">
        <v>280366</v>
      </c>
      <c r="B369" s="8">
        <v>480366</v>
      </c>
      <c r="C369" s="6" t="s">
        <v>3854</v>
      </c>
      <c r="D369" t="s">
        <v>8</v>
      </c>
      <c r="E369" s="6" t="s">
        <v>0</v>
      </c>
      <c r="F369">
        <v>123780127</v>
      </c>
      <c r="G369" s="1">
        <f>VLOOKUP(F369,关卡难度线!B:D,2,1)</f>
        <v>8</v>
      </c>
      <c r="H369" s="1">
        <f>VLOOKUP(F369,关卡难度线!B:D,3,1)</f>
        <v>114</v>
      </c>
      <c r="I369" s="1">
        <f t="shared" si="41"/>
        <v>8143429</v>
      </c>
      <c r="J369" s="1">
        <f t="shared" si="42"/>
        <v>4886057</v>
      </c>
      <c r="K369" s="1">
        <f t="shared" si="43"/>
        <v>3490041</v>
      </c>
      <c r="L369" s="5">
        <f t="shared" si="44"/>
        <v>428344368</v>
      </c>
      <c r="M369" s="5">
        <f t="shared" si="45"/>
        <v>257006600</v>
      </c>
      <c r="N369" s="5">
        <f t="shared" si="46"/>
        <v>183576160</v>
      </c>
      <c r="P369">
        <f t="shared" si="51"/>
        <v>0.84500000000000064</v>
      </c>
      <c r="Q369" s="6" t="s">
        <v>0</v>
      </c>
      <c r="R369">
        <v>67089500</v>
      </c>
      <c r="S369" t="s">
        <v>19</v>
      </c>
      <c r="T369">
        <v>9594000</v>
      </c>
      <c r="U369" t="s">
        <v>20</v>
      </c>
      <c r="V369">
        <v>500000</v>
      </c>
      <c r="W369" t="s">
        <v>21</v>
      </c>
      <c r="X369">
        <v>3100</v>
      </c>
      <c r="Y369" t="s">
        <v>22</v>
      </c>
      <c r="Z369">
        <v>3100</v>
      </c>
      <c r="AA369" t="s">
        <v>23</v>
      </c>
      <c r="AB369">
        <v>3100</v>
      </c>
      <c r="AC369">
        <f t="shared" si="48"/>
        <v>123780127</v>
      </c>
      <c r="AD369">
        <f t="shared" si="49"/>
        <v>17700930</v>
      </c>
      <c r="AE369" t="s">
        <v>24</v>
      </c>
      <c r="AF369" t="s">
        <v>25</v>
      </c>
      <c r="AG369" t="str">
        <f t="shared" si="50"/>
        <v>hp_123780127;atk_17700930;hit_500000;miss_3100;cirt_3100;cirtSub_3100</v>
      </c>
    </row>
    <row r="370" spans="1:33" ht="15">
      <c r="A370" s="7">
        <v>280367</v>
      </c>
      <c r="B370" s="8">
        <v>480367</v>
      </c>
      <c r="C370" s="6" t="s">
        <v>3855</v>
      </c>
      <c r="D370" t="s">
        <v>8</v>
      </c>
      <c r="E370" s="6" t="s">
        <v>0</v>
      </c>
      <c r="F370">
        <v>124660030</v>
      </c>
      <c r="G370" s="1">
        <f>VLOOKUP(F370,关卡难度线!B:D,2,1)</f>
        <v>8</v>
      </c>
      <c r="H370" s="1">
        <f>VLOOKUP(F370,关卡难度线!B:D,3,1)</f>
        <v>114</v>
      </c>
      <c r="I370" s="1">
        <f t="shared" si="41"/>
        <v>8201317</v>
      </c>
      <c r="J370" s="1">
        <f t="shared" si="42"/>
        <v>4920790</v>
      </c>
      <c r="K370" s="1">
        <f t="shared" si="43"/>
        <v>3514850</v>
      </c>
      <c r="L370" s="5">
        <f t="shared" si="44"/>
        <v>431389272</v>
      </c>
      <c r="M370" s="5">
        <f t="shared" si="45"/>
        <v>258833552</v>
      </c>
      <c r="N370" s="5">
        <f t="shared" si="46"/>
        <v>184881112</v>
      </c>
      <c r="P370">
        <f t="shared" si="51"/>
        <v>0.85000000000000064</v>
      </c>
      <c r="Q370" s="6" t="s">
        <v>0</v>
      </c>
      <c r="R370">
        <v>67383800</v>
      </c>
      <c r="S370" t="s">
        <v>19</v>
      </c>
      <c r="T370">
        <v>9683000</v>
      </c>
      <c r="U370" t="s">
        <v>20</v>
      </c>
      <c r="V370">
        <v>500000</v>
      </c>
      <c r="W370" t="s">
        <v>21</v>
      </c>
      <c r="X370">
        <v>3100</v>
      </c>
      <c r="Y370" t="s">
        <v>22</v>
      </c>
      <c r="Z370">
        <v>3100</v>
      </c>
      <c r="AA370" t="s">
        <v>23</v>
      </c>
      <c r="AB370">
        <v>3100</v>
      </c>
      <c r="AC370">
        <f t="shared" si="48"/>
        <v>124660030</v>
      </c>
      <c r="AD370">
        <f t="shared" si="49"/>
        <v>17913550</v>
      </c>
      <c r="AE370" t="s">
        <v>24</v>
      </c>
      <c r="AF370" t="s">
        <v>25</v>
      </c>
      <c r="AG370" t="str">
        <f t="shared" si="50"/>
        <v>hp_124660030;atk_17913550;hit_500000;miss_3100;cirt_3100;cirtSub_3100</v>
      </c>
    </row>
    <row r="371" spans="1:33" ht="15">
      <c r="A371" s="7">
        <v>280368</v>
      </c>
      <c r="B371" s="8">
        <v>480368</v>
      </c>
      <c r="C371" s="6" t="s">
        <v>3856</v>
      </c>
      <c r="D371" t="s">
        <v>8</v>
      </c>
      <c r="E371" s="6" t="s">
        <v>0</v>
      </c>
      <c r="F371">
        <v>125542690</v>
      </c>
      <c r="G371" s="1">
        <f>VLOOKUP(F371,关卡难度线!B:D,2,1)</f>
        <v>8</v>
      </c>
      <c r="H371" s="1">
        <f>VLOOKUP(F371,关卡难度线!B:D,3,1)</f>
        <v>114</v>
      </c>
      <c r="I371" s="1">
        <f t="shared" si="41"/>
        <v>8259387</v>
      </c>
      <c r="J371" s="1">
        <f t="shared" si="42"/>
        <v>4955632</v>
      </c>
      <c r="K371" s="1">
        <f t="shared" si="43"/>
        <v>3539737</v>
      </c>
      <c r="L371" s="5">
        <f t="shared" si="44"/>
        <v>434443760</v>
      </c>
      <c r="M371" s="5">
        <f t="shared" si="45"/>
        <v>260666240</v>
      </c>
      <c r="N371" s="5">
        <f t="shared" si="46"/>
        <v>186190168</v>
      </c>
      <c r="P371">
        <f t="shared" si="51"/>
        <v>0.85500000000000065</v>
      </c>
      <c r="Q371" s="6" t="s">
        <v>0</v>
      </c>
      <c r="R371">
        <v>67678000</v>
      </c>
      <c r="S371" t="s">
        <v>19</v>
      </c>
      <c r="T371">
        <v>9772000</v>
      </c>
      <c r="U371" t="s">
        <v>20</v>
      </c>
      <c r="V371">
        <v>500000</v>
      </c>
      <c r="W371" t="s">
        <v>21</v>
      </c>
      <c r="X371">
        <v>3100</v>
      </c>
      <c r="Y371" t="s">
        <v>22</v>
      </c>
      <c r="Z371">
        <v>3100</v>
      </c>
      <c r="AA371" t="s">
        <v>23</v>
      </c>
      <c r="AB371">
        <v>3100</v>
      </c>
      <c r="AC371">
        <f t="shared" si="48"/>
        <v>125542690</v>
      </c>
      <c r="AD371">
        <f t="shared" si="49"/>
        <v>18127060</v>
      </c>
      <c r="AE371" t="s">
        <v>24</v>
      </c>
      <c r="AF371" t="s">
        <v>25</v>
      </c>
      <c r="AG371" t="str">
        <f t="shared" si="50"/>
        <v>hp_125542690;atk_18127060;hit_500000;miss_3100;cirt_3100;cirtSub_3100</v>
      </c>
    </row>
    <row r="372" spans="1:33" ht="15">
      <c r="A372" s="7">
        <v>280369</v>
      </c>
      <c r="B372" s="8">
        <v>480369</v>
      </c>
      <c r="C372" s="6" t="s">
        <v>3857</v>
      </c>
      <c r="D372" t="s">
        <v>8</v>
      </c>
      <c r="E372" s="6" t="s">
        <v>0</v>
      </c>
      <c r="F372">
        <v>126428478</v>
      </c>
      <c r="G372" s="1">
        <f>VLOOKUP(F372,关卡难度线!B:D,2,1)</f>
        <v>8</v>
      </c>
      <c r="H372" s="1">
        <f>VLOOKUP(F372,关卡难度线!B:D,3,1)</f>
        <v>116</v>
      </c>
      <c r="I372" s="1">
        <f t="shared" si="41"/>
        <v>8174255</v>
      </c>
      <c r="J372" s="1">
        <f t="shared" si="42"/>
        <v>4904553</v>
      </c>
      <c r="K372" s="1">
        <f t="shared" si="43"/>
        <v>3503252</v>
      </c>
      <c r="L372" s="5">
        <f t="shared" si="44"/>
        <v>429965816</v>
      </c>
      <c r="M372" s="5">
        <f t="shared" si="45"/>
        <v>257979488</v>
      </c>
      <c r="N372" s="5">
        <f t="shared" si="46"/>
        <v>184271056</v>
      </c>
      <c r="P372">
        <f t="shared" si="51"/>
        <v>0.86000000000000065</v>
      </c>
      <c r="Q372" s="6" t="s">
        <v>0</v>
      </c>
      <c r="R372">
        <v>67972300</v>
      </c>
      <c r="S372" t="s">
        <v>19</v>
      </c>
      <c r="T372">
        <v>9861000</v>
      </c>
      <c r="U372" t="s">
        <v>20</v>
      </c>
      <c r="V372">
        <v>500000</v>
      </c>
      <c r="W372" t="s">
        <v>21</v>
      </c>
      <c r="X372">
        <v>3100</v>
      </c>
      <c r="Y372" t="s">
        <v>22</v>
      </c>
      <c r="Z372">
        <v>3100</v>
      </c>
      <c r="AA372" t="s">
        <v>23</v>
      </c>
      <c r="AB372">
        <v>3100</v>
      </c>
      <c r="AC372">
        <f t="shared" si="48"/>
        <v>126428478</v>
      </c>
      <c r="AD372">
        <f t="shared" si="49"/>
        <v>18341460</v>
      </c>
      <c r="AE372" t="s">
        <v>24</v>
      </c>
      <c r="AF372" t="s">
        <v>25</v>
      </c>
      <c r="AG372" t="str">
        <f t="shared" si="50"/>
        <v>hp_126428478;atk_18341460;hit_500000;miss_3100;cirt_3100;cirtSub_3100</v>
      </c>
    </row>
    <row r="373" spans="1:33" ht="15">
      <c r="A373" s="7">
        <v>280370</v>
      </c>
      <c r="B373" s="8">
        <v>480370</v>
      </c>
      <c r="C373" s="6" t="s">
        <v>3858</v>
      </c>
      <c r="D373" t="s">
        <v>8</v>
      </c>
      <c r="E373" s="6" t="s">
        <v>0</v>
      </c>
      <c r="F373">
        <v>127317022</v>
      </c>
      <c r="G373" s="1">
        <f>VLOOKUP(F373,关卡难度线!B:D,2,1)</f>
        <v>8</v>
      </c>
      <c r="H373" s="1">
        <f>VLOOKUP(F373,关卡难度线!B:D,3,1)</f>
        <v>116</v>
      </c>
      <c r="I373" s="1">
        <f t="shared" si="41"/>
        <v>8231704</v>
      </c>
      <c r="J373" s="1">
        <f t="shared" si="42"/>
        <v>4939022</v>
      </c>
      <c r="K373" s="1">
        <f t="shared" si="43"/>
        <v>3527873</v>
      </c>
      <c r="L373" s="5">
        <f t="shared" si="44"/>
        <v>432987632</v>
      </c>
      <c r="M373" s="5">
        <f t="shared" si="45"/>
        <v>259792560</v>
      </c>
      <c r="N373" s="5">
        <f t="shared" si="46"/>
        <v>185566120</v>
      </c>
      <c r="P373">
        <f t="shared" si="51"/>
        <v>0.86500000000000066</v>
      </c>
      <c r="Q373" s="6" t="s">
        <v>0</v>
      </c>
      <c r="R373">
        <v>68266500</v>
      </c>
      <c r="S373" t="s">
        <v>19</v>
      </c>
      <c r="T373">
        <v>9950000</v>
      </c>
      <c r="U373" t="s">
        <v>20</v>
      </c>
      <c r="V373">
        <v>500000</v>
      </c>
      <c r="W373" t="s">
        <v>21</v>
      </c>
      <c r="X373">
        <v>3100</v>
      </c>
      <c r="Y373" t="s">
        <v>22</v>
      </c>
      <c r="Z373">
        <v>3100</v>
      </c>
      <c r="AA373" t="s">
        <v>23</v>
      </c>
      <c r="AB373">
        <v>3100</v>
      </c>
      <c r="AC373">
        <f t="shared" si="48"/>
        <v>127317022</v>
      </c>
      <c r="AD373">
        <f t="shared" si="49"/>
        <v>18556750</v>
      </c>
      <c r="AE373" t="s">
        <v>24</v>
      </c>
      <c r="AF373" t="s">
        <v>25</v>
      </c>
      <c r="AG373" t="str">
        <f t="shared" si="50"/>
        <v>hp_127317022;atk_18556750;hit_500000;miss_3100;cirt_3100;cirtSub_3100</v>
      </c>
    </row>
    <row r="374" spans="1:33" ht="15">
      <c r="A374" s="7">
        <v>280371</v>
      </c>
      <c r="B374" s="8">
        <v>480371</v>
      </c>
      <c r="C374" s="6" t="s">
        <v>3859</v>
      </c>
      <c r="D374" t="s">
        <v>8</v>
      </c>
      <c r="E374" s="6" t="s">
        <v>0</v>
      </c>
      <c r="F374">
        <v>128208696</v>
      </c>
      <c r="G374" s="1">
        <f>VLOOKUP(F374,关卡难度线!B:D,2,1)</f>
        <v>8</v>
      </c>
      <c r="H374" s="1">
        <f>VLOOKUP(F374,关卡难度线!B:D,3,1)</f>
        <v>116</v>
      </c>
      <c r="I374" s="1">
        <f t="shared" si="41"/>
        <v>8289355</v>
      </c>
      <c r="J374" s="1">
        <f t="shared" si="42"/>
        <v>4973613</v>
      </c>
      <c r="K374" s="1">
        <f t="shared" si="43"/>
        <v>3552580</v>
      </c>
      <c r="L374" s="5">
        <f t="shared" si="44"/>
        <v>436020072</v>
      </c>
      <c r="M374" s="5">
        <f t="shared" si="45"/>
        <v>261612040</v>
      </c>
      <c r="N374" s="5">
        <f t="shared" si="46"/>
        <v>186865712</v>
      </c>
      <c r="P374">
        <f t="shared" si="51"/>
        <v>0.87000000000000066</v>
      </c>
      <c r="Q374" s="6" t="s">
        <v>0</v>
      </c>
      <c r="R374">
        <v>68560800</v>
      </c>
      <c r="S374" t="s">
        <v>19</v>
      </c>
      <c r="T374">
        <v>10039000</v>
      </c>
      <c r="U374" t="s">
        <v>20</v>
      </c>
      <c r="V374">
        <v>500000</v>
      </c>
      <c r="W374" t="s">
        <v>21</v>
      </c>
      <c r="X374">
        <v>3100</v>
      </c>
      <c r="Y374" t="s">
        <v>22</v>
      </c>
      <c r="Z374">
        <v>3100</v>
      </c>
      <c r="AA374" t="s">
        <v>23</v>
      </c>
      <c r="AB374">
        <v>3100</v>
      </c>
      <c r="AC374">
        <f t="shared" si="48"/>
        <v>128208696</v>
      </c>
      <c r="AD374">
        <f t="shared" si="49"/>
        <v>18772930</v>
      </c>
      <c r="AE374" t="s">
        <v>24</v>
      </c>
      <c r="AF374" t="s">
        <v>25</v>
      </c>
      <c r="AG374" t="str">
        <f t="shared" si="50"/>
        <v>hp_128208696;atk_18772930;hit_500000;miss_3100;cirt_3100;cirtSub_3100</v>
      </c>
    </row>
    <row r="375" spans="1:33" ht="15">
      <c r="A375" s="7">
        <v>280372</v>
      </c>
      <c r="B375" s="8">
        <v>480372</v>
      </c>
      <c r="C375" s="6" t="s">
        <v>3860</v>
      </c>
      <c r="D375" t="s">
        <v>8</v>
      </c>
      <c r="E375" s="6" t="s">
        <v>0</v>
      </c>
      <c r="F375">
        <v>129006750</v>
      </c>
      <c r="G375" s="1">
        <f>VLOOKUP(F375,关卡难度线!B:D,2,1)</f>
        <v>8</v>
      </c>
      <c r="H375" s="1">
        <f>VLOOKUP(F375,关卡难度线!B:D,3,1)</f>
        <v>116</v>
      </c>
      <c r="I375" s="1">
        <f t="shared" si="41"/>
        <v>8340953</v>
      </c>
      <c r="J375" s="1">
        <f t="shared" si="42"/>
        <v>5004572</v>
      </c>
      <c r="K375" s="1">
        <f t="shared" si="43"/>
        <v>3574694</v>
      </c>
      <c r="L375" s="5">
        <f t="shared" si="44"/>
        <v>438734128</v>
      </c>
      <c r="M375" s="5">
        <f t="shared" si="45"/>
        <v>263240488</v>
      </c>
      <c r="N375" s="5">
        <f t="shared" si="46"/>
        <v>188028904</v>
      </c>
      <c r="P375">
        <f t="shared" si="51"/>
        <v>0.87500000000000067</v>
      </c>
      <c r="Q375" s="6" t="s">
        <v>0</v>
      </c>
      <c r="R375">
        <v>68803600</v>
      </c>
      <c r="S375" t="s">
        <v>19</v>
      </c>
      <c r="T375">
        <v>10128000</v>
      </c>
      <c r="U375" t="s">
        <v>20</v>
      </c>
      <c r="V375">
        <v>500000</v>
      </c>
      <c r="W375" t="s">
        <v>21</v>
      </c>
      <c r="X375">
        <v>3150</v>
      </c>
      <c r="Y375" t="s">
        <v>22</v>
      </c>
      <c r="Z375">
        <v>3150</v>
      </c>
      <c r="AA375" t="s">
        <v>23</v>
      </c>
      <c r="AB375">
        <v>3150</v>
      </c>
      <c r="AC375">
        <f t="shared" si="48"/>
        <v>129006750</v>
      </c>
      <c r="AD375">
        <f t="shared" si="49"/>
        <v>18990000</v>
      </c>
      <c r="AE375" t="s">
        <v>24</v>
      </c>
      <c r="AF375" t="s">
        <v>25</v>
      </c>
      <c r="AG375" t="str">
        <f t="shared" si="50"/>
        <v>hp_129006750;atk_18990000;hit_500000;miss_3150;cirt_3150;cirtSub_3150</v>
      </c>
    </row>
    <row r="376" spans="1:33" ht="15">
      <c r="A376" s="7">
        <v>280373</v>
      </c>
      <c r="B376" s="8">
        <v>480373</v>
      </c>
      <c r="C376" s="6" t="s">
        <v>3861</v>
      </c>
      <c r="D376" t="s">
        <v>8</v>
      </c>
      <c r="E376" s="6" t="s">
        <v>0</v>
      </c>
      <c r="F376">
        <v>129903488</v>
      </c>
      <c r="G376" s="1">
        <f>VLOOKUP(F376,关卡难度线!B:D,2,1)</f>
        <v>8</v>
      </c>
      <c r="H376" s="1">
        <f>VLOOKUP(F376,关卡难度线!B:D,3,1)</f>
        <v>116</v>
      </c>
      <c r="I376" s="1">
        <f t="shared" si="41"/>
        <v>8398932</v>
      </c>
      <c r="J376" s="1">
        <f t="shared" si="42"/>
        <v>5039359</v>
      </c>
      <c r="K376" s="1">
        <f t="shared" si="43"/>
        <v>3599542</v>
      </c>
      <c r="L376" s="5">
        <f t="shared" si="44"/>
        <v>441783824</v>
      </c>
      <c r="M376" s="5">
        <f t="shared" si="45"/>
        <v>265070280</v>
      </c>
      <c r="N376" s="5">
        <f t="shared" si="46"/>
        <v>189335912</v>
      </c>
      <c r="P376">
        <f t="shared" si="51"/>
        <v>0.88000000000000067</v>
      </c>
      <c r="Q376" s="6" t="s">
        <v>0</v>
      </c>
      <c r="R376">
        <v>69097600</v>
      </c>
      <c r="S376" t="s">
        <v>19</v>
      </c>
      <c r="T376">
        <v>10217000</v>
      </c>
      <c r="U376" t="s">
        <v>20</v>
      </c>
      <c r="V376">
        <v>500000</v>
      </c>
      <c r="W376" t="s">
        <v>21</v>
      </c>
      <c r="X376">
        <v>3150</v>
      </c>
      <c r="Y376" t="s">
        <v>22</v>
      </c>
      <c r="Z376">
        <v>3150</v>
      </c>
      <c r="AA376" t="s">
        <v>23</v>
      </c>
      <c r="AB376">
        <v>3150</v>
      </c>
      <c r="AC376">
        <f t="shared" si="48"/>
        <v>129903488</v>
      </c>
      <c r="AD376">
        <f t="shared" si="49"/>
        <v>19207960</v>
      </c>
      <c r="AE376" t="s">
        <v>24</v>
      </c>
      <c r="AF376" t="s">
        <v>25</v>
      </c>
      <c r="AG376" t="str">
        <f t="shared" si="50"/>
        <v>hp_129903488;atk_19207960;hit_500000;miss_3150;cirt_3150;cirtSub_3150</v>
      </c>
    </row>
    <row r="377" spans="1:33" ht="15">
      <c r="A377" s="7">
        <v>280374</v>
      </c>
      <c r="B377" s="8">
        <v>480374</v>
      </c>
      <c r="C377" s="6" t="s">
        <v>3862</v>
      </c>
      <c r="D377" t="s">
        <v>8</v>
      </c>
      <c r="E377" s="6" t="s">
        <v>0</v>
      </c>
      <c r="F377">
        <v>130803166</v>
      </c>
      <c r="G377" s="1">
        <f>VLOOKUP(F377,关卡难度线!B:D,2,1)</f>
        <v>8</v>
      </c>
      <c r="H377" s="1">
        <f>VLOOKUP(F377,关卡难度线!B:D,3,1)</f>
        <v>116</v>
      </c>
      <c r="I377" s="1">
        <f t="shared" si="41"/>
        <v>8457101</v>
      </c>
      <c r="J377" s="1">
        <f t="shared" si="42"/>
        <v>5074260</v>
      </c>
      <c r="K377" s="1">
        <f t="shared" si="43"/>
        <v>3624471</v>
      </c>
      <c r="L377" s="5">
        <f t="shared" si="44"/>
        <v>444843512</v>
      </c>
      <c r="M377" s="5">
        <f t="shared" si="45"/>
        <v>266906080</v>
      </c>
      <c r="N377" s="5">
        <f t="shared" si="46"/>
        <v>190647176</v>
      </c>
      <c r="P377">
        <f t="shared" si="51"/>
        <v>0.88500000000000068</v>
      </c>
      <c r="Q377" s="6" t="s">
        <v>0</v>
      </c>
      <c r="R377">
        <v>69391600</v>
      </c>
      <c r="S377" t="s">
        <v>19</v>
      </c>
      <c r="T377">
        <v>10306000</v>
      </c>
      <c r="U377" t="s">
        <v>20</v>
      </c>
      <c r="V377">
        <v>500000</v>
      </c>
      <c r="W377" t="s">
        <v>21</v>
      </c>
      <c r="X377">
        <v>3150</v>
      </c>
      <c r="Y377" t="s">
        <v>22</v>
      </c>
      <c r="Z377">
        <v>3150</v>
      </c>
      <c r="AA377" t="s">
        <v>23</v>
      </c>
      <c r="AB377">
        <v>3150</v>
      </c>
      <c r="AC377">
        <f t="shared" si="48"/>
        <v>130803166</v>
      </c>
      <c r="AD377">
        <f t="shared" si="49"/>
        <v>19426810</v>
      </c>
      <c r="AE377" t="s">
        <v>24</v>
      </c>
      <c r="AF377" t="s">
        <v>25</v>
      </c>
      <c r="AG377" t="str">
        <f t="shared" si="50"/>
        <v>hp_130803166;atk_19426810;hit_500000;miss_3150;cirt_3150;cirtSub_3150</v>
      </c>
    </row>
    <row r="378" spans="1:33" ht="15">
      <c r="A378" s="7">
        <v>280375</v>
      </c>
      <c r="B378" s="8">
        <v>480375</v>
      </c>
      <c r="C378" s="6" t="s">
        <v>3863</v>
      </c>
      <c r="D378" t="s">
        <v>8</v>
      </c>
      <c r="E378" s="6" t="s">
        <v>0</v>
      </c>
      <c r="F378">
        <v>131705973</v>
      </c>
      <c r="G378" s="1">
        <f>VLOOKUP(F378,关卡难度线!B:D,2,1)</f>
        <v>8</v>
      </c>
      <c r="H378" s="1">
        <f>VLOOKUP(F378,关卡难度线!B:D,3,1)</f>
        <v>116</v>
      </c>
      <c r="I378" s="1">
        <f t="shared" si="41"/>
        <v>8515472</v>
      </c>
      <c r="J378" s="1">
        <f t="shared" si="42"/>
        <v>5109283</v>
      </c>
      <c r="K378" s="1">
        <f t="shared" si="43"/>
        <v>3649488</v>
      </c>
      <c r="L378" s="5">
        <f t="shared" si="44"/>
        <v>447913824</v>
      </c>
      <c r="M378" s="5">
        <f t="shared" si="45"/>
        <v>268748288</v>
      </c>
      <c r="N378" s="5">
        <f t="shared" si="46"/>
        <v>191963072</v>
      </c>
      <c r="P378">
        <f t="shared" si="51"/>
        <v>0.89000000000000068</v>
      </c>
      <c r="Q378" s="6" t="s">
        <v>0</v>
      </c>
      <c r="R378">
        <v>69685700</v>
      </c>
      <c r="S378" t="s">
        <v>19</v>
      </c>
      <c r="T378">
        <v>10395000</v>
      </c>
      <c r="U378" t="s">
        <v>20</v>
      </c>
      <c r="V378">
        <v>500000</v>
      </c>
      <c r="W378" t="s">
        <v>21</v>
      </c>
      <c r="X378">
        <v>3150</v>
      </c>
      <c r="Y378" t="s">
        <v>22</v>
      </c>
      <c r="Z378">
        <v>3150</v>
      </c>
      <c r="AA378" t="s">
        <v>23</v>
      </c>
      <c r="AB378">
        <v>3150</v>
      </c>
      <c r="AC378">
        <f t="shared" si="48"/>
        <v>131705973</v>
      </c>
      <c r="AD378">
        <f t="shared" si="49"/>
        <v>19646550</v>
      </c>
      <c r="AE378" t="s">
        <v>24</v>
      </c>
      <c r="AF378" t="s">
        <v>25</v>
      </c>
      <c r="AG378" t="str">
        <f t="shared" si="50"/>
        <v>hp_131705973;atk_19646550;hit_500000;miss_3150;cirt_3150;cirtSub_3150</v>
      </c>
    </row>
    <row r="379" spans="1:33" ht="15">
      <c r="A379" s="7">
        <v>280376</v>
      </c>
      <c r="B379" s="8">
        <v>480376</v>
      </c>
      <c r="C379" s="6" t="s">
        <v>3864</v>
      </c>
      <c r="D379" t="s">
        <v>8</v>
      </c>
      <c r="E379" s="6" t="s">
        <v>0</v>
      </c>
      <c r="F379">
        <v>132611531</v>
      </c>
      <c r="G379" s="1">
        <f>VLOOKUP(F379,关卡难度线!B:D,2,1)</f>
        <v>8</v>
      </c>
      <c r="H379" s="1">
        <f>VLOOKUP(F379,关卡难度线!B:D,3,1)</f>
        <v>116</v>
      </c>
      <c r="I379" s="1">
        <f t="shared" si="41"/>
        <v>8574021</v>
      </c>
      <c r="J379" s="1">
        <f t="shared" si="42"/>
        <v>5144412</v>
      </c>
      <c r="K379" s="1">
        <f t="shared" si="43"/>
        <v>3674580</v>
      </c>
      <c r="L379" s="5">
        <f t="shared" si="44"/>
        <v>450993504</v>
      </c>
      <c r="M379" s="5">
        <f t="shared" si="45"/>
        <v>270596072</v>
      </c>
      <c r="N379" s="5">
        <f t="shared" si="46"/>
        <v>193282912</v>
      </c>
      <c r="P379">
        <f t="shared" si="51"/>
        <v>0.89500000000000068</v>
      </c>
      <c r="Q379" s="6" t="s">
        <v>0</v>
      </c>
      <c r="R379">
        <v>69979700</v>
      </c>
      <c r="S379" t="s">
        <v>19</v>
      </c>
      <c r="T379">
        <v>10484000</v>
      </c>
      <c r="U379" t="s">
        <v>20</v>
      </c>
      <c r="V379">
        <v>500000</v>
      </c>
      <c r="W379" t="s">
        <v>21</v>
      </c>
      <c r="X379">
        <v>3150</v>
      </c>
      <c r="Y379" t="s">
        <v>22</v>
      </c>
      <c r="Z379">
        <v>3150</v>
      </c>
      <c r="AA379" t="s">
        <v>23</v>
      </c>
      <c r="AB379">
        <v>3150</v>
      </c>
      <c r="AC379">
        <f t="shared" si="48"/>
        <v>132611531</v>
      </c>
      <c r="AD379">
        <f t="shared" si="49"/>
        <v>19867180</v>
      </c>
      <c r="AE379" t="s">
        <v>24</v>
      </c>
      <c r="AF379" t="s">
        <v>25</v>
      </c>
      <c r="AG379" t="str">
        <f t="shared" si="50"/>
        <v>hp_132611531;atk_19867180;hit_500000;miss_3150;cirt_3150;cirtSub_3150</v>
      </c>
    </row>
    <row r="380" spans="1:33" ht="15">
      <c r="A380" s="7">
        <v>280377</v>
      </c>
      <c r="B380" s="8">
        <v>480377</v>
      </c>
      <c r="C380" s="6" t="s">
        <v>3865</v>
      </c>
      <c r="D380" t="s">
        <v>8</v>
      </c>
      <c r="E380" s="6" t="s">
        <v>0</v>
      </c>
      <c r="F380">
        <v>133520030</v>
      </c>
      <c r="G380" s="1">
        <f>VLOOKUP(F380,关卡难度线!B:D,2,1)</f>
        <v>8</v>
      </c>
      <c r="H380" s="1">
        <f>VLOOKUP(F380,关卡难度线!B:D,3,1)</f>
        <v>116</v>
      </c>
      <c r="I380" s="1">
        <f t="shared" si="41"/>
        <v>8632760</v>
      </c>
      <c r="J380" s="1">
        <f t="shared" si="42"/>
        <v>5179656</v>
      </c>
      <c r="K380" s="1">
        <f t="shared" si="43"/>
        <v>3699754</v>
      </c>
      <c r="L380" s="5">
        <f t="shared" si="44"/>
        <v>454083176</v>
      </c>
      <c r="M380" s="5">
        <f t="shared" si="45"/>
        <v>272449904</v>
      </c>
      <c r="N380" s="5">
        <f t="shared" si="46"/>
        <v>194607064</v>
      </c>
      <c r="P380">
        <f t="shared" si="51"/>
        <v>0.90000000000000069</v>
      </c>
      <c r="Q380" s="6" t="s">
        <v>0</v>
      </c>
      <c r="R380">
        <v>70273700</v>
      </c>
      <c r="S380" t="s">
        <v>19</v>
      </c>
      <c r="T380">
        <v>10573000</v>
      </c>
      <c r="U380" t="s">
        <v>20</v>
      </c>
      <c r="V380">
        <v>500000</v>
      </c>
      <c r="W380" t="s">
        <v>21</v>
      </c>
      <c r="X380">
        <v>3150</v>
      </c>
      <c r="Y380" t="s">
        <v>22</v>
      </c>
      <c r="Z380">
        <v>3150</v>
      </c>
      <c r="AA380" t="s">
        <v>23</v>
      </c>
      <c r="AB380">
        <v>3150</v>
      </c>
      <c r="AC380">
        <f t="shared" si="48"/>
        <v>133520030</v>
      </c>
      <c r="AD380">
        <f t="shared" si="49"/>
        <v>20088700</v>
      </c>
      <c r="AE380" t="s">
        <v>24</v>
      </c>
      <c r="AF380" t="s">
        <v>25</v>
      </c>
      <c r="AG380" t="str">
        <f t="shared" si="50"/>
        <v>hp_133520030;atk_20088700;hit_500000;miss_3150;cirt_3150;cirtSub_3150</v>
      </c>
    </row>
    <row r="381" spans="1:33" ht="15">
      <c r="A381" s="7">
        <v>280378</v>
      </c>
      <c r="B381" s="8">
        <v>480378</v>
      </c>
      <c r="C381" s="6" t="s">
        <v>3866</v>
      </c>
      <c r="D381" t="s">
        <v>8</v>
      </c>
      <c r="E381" s="6" t="s">
        <v>0</v>
      </c>
      <c r="F381">
        <v>134331075</v>
      </c>
      <c r="G381" s="1">
        <f>VLOOKUP(F381,关卡难度线!B:D,2,1)</f>
        <v>8</v>
      </c>
      <c r="H381" s="1">
        <f>VLOOKUP(F381,关卡难度线!B:D,3,1)</f>
        <v>116</v>
      </c>
      <c r="I381" s="1">
        <f t="shared" si="41"/>
        <v>8685198</v>
      </c>
      <c r="J381" s="1">
        <f t="shared" si="42"/>
        <v>5211119</v>
      </c>
      <c r="K381" s="1">
        <f t="shared" si="43"/>
        <v>3722228</v>
      </c>
      <c r="L381" s="5">
        <f t="shared" si="44"/>
        <v>456841416</v>
      </c>
      <c r="M381" s="5">
        <f t="shared" si="45"/>
        <v>274104856</v>
      </c>
      <c r="N381" s="5">
        <f t="shared" si="46"/>
        <v>195789192</v>
      </c>
      <c r="P381">
        <f t="shared" si="51"/>
        <v>0.90500000000000069</v>
      </c>
      <c r="Q381" s="6" t="s">
        <v>0</v>
      </c>
      <c r="R381">
        <v>70515000</v>
      </c>
      <c r="S381" t="s">
        <v>19</v>
      </c>
      <c r="T381">
        <v>10662000</v>
      </c>
      <c r="U381" t="s">
        <v>20</v>
      </c>
      <c r="V381">
        <v>500000</v>
      </c>
      <c r="W381" t="s">
        <v>21</v>
      </c>
      <c r="X381">
        <v>3200</v>
      </c>
      <c r="Y381" t="s">
        <v>22</v>
      </c>
      <c r="Z381">
        <v>3200</v>
      </c>
      <c r="AA381" t="s">
        <v>23</v>
      </c>
      <c r="AB381">
        <v>3200</v>
      </c>
      <c r="AC381">
        <f t="shared" si="48"/>
        <v>134331075</v>
      </c>
      <c r="AD381">
        <f t="shared" si="49"/>
        <v>20311110</v>
      </c>
      <c r="AE381" t="s">
        <v>24</v>
      </c>
      <c r="AF381" t="s">
        <v>25</v>
      </c>
      <c r="AG381" t="str">
        <f t="shared" si="50"/>
        <v>hp_134331075;atk_20311110;hit_500000;miss_3200;cirt_3200;cirtSub_3200</v>
      </c>
    </row>
    <row r="382" spans="1:33" ht="15">
      <c r="A382" s="7">
        <v>280379</v>
      </c>
      <c r="B382" s="8">
        <v>480379</v>
      </c>
      <c r="C382" s="6" t="s">
        <v>3867</v>
      </c>
      <c r="D382" t="s">
        <v>8</v>
      </c>
      <c r="E382" s="6" t="s">
        <v>0</v>
      </c>
      <c r="F382">
        <v>135244808</v>
      </c>
      <c r="G382" s="1">
        <f>VLOOKUP(F382,关卡难度线!B:D,2,1)</f>
        <v>8</v>
      </c>
      <c r="H382" s="1">
        <f>VLOOKUP(F382,关卡难度线!B:D,3,1)</f>
        <v>116</v>
      </c>
      <c r="I382" s="1">
        <f t="shared" si="41"/>
        <v>8744276</v>
      </c>
      <c r="J382" s="1">
        <f t="shared" si="42"/>
        <v>5246565</v>
      </c>
      <c r="K382" s="1">
        <f t="shared" si="43"/>
        <v>3747547</v>
      </c>
      <c r="L382" s="5">
        <f t="shared" si="44"/>
        <v>459948920</v>
      </c>
      <c r="M382" s="5">
        <f t="shared" si="45"/>
        <v>275969320</v>
      </c>
      <c r="N382" s="5">
        <f t="shared" si="46"/>
        <v>197120976</v>
      </c>
      <c r="P382">
        <f t="shared" si="51"/>
        <v>0.9100000000000007</v>
      </c>
      <c r="Q382" s="6" t="s">
        <v>0</v>
      </c>
      <c r="R382">
        <v>70808800</v>
      </c>
      <c r="S382" t="s">
        <v>19</v>
      </c>
      <c r="T382">
        <v>10751000</v>
      </c>
      <c r="U382" t="s">
        <v>20</v>
      </c>
      <c r="V382">
        <v>500000</v>
      </c>
      <c r="W382" t="s">
        <v>21</v>
      </c>
      <c r="X382">
        <v>3200</v>
      </c>
      <c r="Y382" t="s">
        <v>22</v>
      </c>
      <c r="Z382">
        <v>3200</v>
      </c>
      <c r="AA382" t="s">
        <v>23</v>
      </c>
      <c r="AB382">
        <v>3200</v>
      </c>
      <c r="AC382">
        <f t="shared" si="48"/>
        <v>135244808</v>
      </c>
      <c r="AD382">
        <f t="shared" si="49"/>
        <v>20534410</v>
      </c>
      <c r="AE382" t="s">
        <v>24</v>
      </c>
      <c r="AF382" t="s">
        <v>25</v>
      </c>
      <c r="AG382" t="str">
        <f t="shared" si="50"/>
        <v>hp_135244808;atk_20534410;hit_500000;miss_3200;cirt_3200;cirtSub_3200</v>
      </c>
    </row>
    <row r="383" spans="1:33" ht="15">
      <c r="A383" s="7">
        <v>280380</v>
      </c>
      <c r="B383" s="8">
        <v>480380</v>
      </c>
      <c r="C383" s="6" t="s">
        <v>3868</v>
      </c>
      <c r="D383" t="s">
        <v>8</v>
      </c>
      <c r="E383" s="6" t="s">
        <v>0</v>
      </c>
      <c r="F383">
        <v>136161479</v>
      </c>
      <c r="G383" s="1">
        <f>VLOOKUP(F383,关卡难度线!B:D,2,1)</f>
        <v>8</v>
      </c>
      <c r="H383" s="1">
        <f>VLOOKUP(F383,关卡难度线!B:D,3,1)</f>
        <v>116</v>
      </c>
      <c r="I383" s="1">
        <f t="shared" si="41"/>
        <v>8803543</v>
      </c>
      <c r="J383" s="1">
        <f t="shared" si="42"/>
        <v>5282126</v>
      </c>
      <c r="K383" s="1">
        <f t="shared" si="43"/>
        <v>3772947</v>
      </c>
      <c r="L383" s="5">
        <f t="shared" si="44"/>
        <v>463066360</v>
      </c>
      <c r="M383" s="5">
        <f t="shared" si="45"/>
        <v>277839824</v>
      </c>
      <c r="N383" s="5">
        <f t="shared" si="46"/>
        <v>198457016</v>
      </c>
      <c r="P383">
        <f t="shared" si="51"/>
        <v>0.9150000000000007</v>
      </c>
      <c r="Q383" s="6" t="s">
        <v>0</v>
      </c>
      <c r="R383">
        <v>71102600</v>
      </c>
      <c r="S383" t="s">
        <v>19</v>
      </c>
      <c r="T383">
        <v>10840000</v>
      </c>
      <c r="U383" t="s">
        <v>20</v>
      </c>
      <c r="V383">
        <v>500000</v>
      </c>
      <c r="W383" t="s">
        <v>21</v>
      </c>
      <c r="X383">
        <v>3200</v>
      </c>
      <c r="Y383" t="s">
        <v>22</v>
      </c>
      <c r="Z383">
        <v>3200</v>
      </c>
      <c r="AA383" t="s">
        <v>23</v>
      </c>
      <c r="AB383">
        <v>3200</v>
      </c>
      <c r="AC383">
        <f t="shared" si="48"/>
        <v>136161479</v>
      </c>
      <c r="AD383">
        <f t="shared" si="49"/>
        <v>20758600</v>
      </c>
      <c r="AE383" t="s">
        <v>24</v>
      </c>
      <c r="AF383" t="s">
        <v>25</v>
      </c>
      <c r="AG383" t="str">
        <f t="shared" si="50"/>
        <v>hp_136161479;atk_20758600;hit_500000;miss_3200;cirt_3200;cirtSub_3200</v>
      </c>
    </row>
    <row r="384" spans="1:33" ht="15">
      <c r="A384" s="7">
        <v>280381</v>
      </c>
      <c r="B384" s="8">
        <v>480381</v>
      </c>
      <c r="C384" s="6" t="s">
        <v>3869</v>
      </c>
      <c r="D384" t="s">
        <v>8</v>
      </c>
      <c r="E384" s="6" t="s">
        <v>0</v>
      </c>
      <c r="F384">
        <v>137081088</v>
      </c>
      <c r="G384" s="1">
        <f>VLOOKUP(F384,关卡难度线!B:D,2,1)</f>
        <v>8</v>
      </c>
      <c r="H384" s="1">
        <f>VLOOKUP(F384,关卡难度线!B:D,3,1)</f>
        <v>116</v>
      </c>
      <c r="I384" s="1">
        <f t="shared" si="41"/>
        <v>8863001</v>
      </c>
      <c r="J384" s="1">
        <f t="shared" si="42"/>
        <v>5317800</v>
      </c>
      <c r="K384" s="1">
        <f t="shared" si="43"/>
        <v>3798429</v>
      </c>
      <c r="L384" s="5">
        <f t="shared" si="44"/>
        <v>466193856</v>
      </c>
      <c r="M384" s="5">
        <f t="shared" si="45"/>
        <v>279716280</v>
      </c>
      <c r="N384" s="5">
        <f t="shared" si="46"/>
        <v>199797368</v>
      </c>
      <c r="P384">
        <f t="shared" si="51"/>
        <v>0.92000000000000071</v>
      </c>
      <c r="Q384" s="6" t="s">
        <v>0</v>
      </c>
      <c r="R384">
        <v>71396400</v>
      </c>
      <c r="S384" t="s">
        <v>19</v>
      </c>
      <c r="T384">
        <v>10929000</v>
      </c>
      <c r="U384" t="s">
        <v>20</v>
      </c>
      <c r="V384">
        <v>500000</v>
      </c>
      <c r="W384" t="s">
        <v>21</v>
      </c>
      <c r="X384">
        <v>3200</v>
      </c>
      <c r="Y384" t="s">
        <v>22</v>
      </c>
      <c r="Z384">
        <v>3200</v>
      </c>
      <c r="AA384" t="s">
        <v>23</v>
      </c>
      <c r="AB384">
        <v>3200</v>
      </c>
      <c r="AC384">
        <f t="shared" si="48"/>
        <v>137081088</v>
      </c>
      <c r="AD384">
        <f t="shared" si="49"/>
        <v>20983680</v>
      </c>
      <c r="AE384" t="s">
        <v>24</v>
      </c>
      <c r="AF384" t="s">
        <v>25</v>
      </c>
      <c r="AG384" t="str">
        <f t="shared" si="50"/>
        <v>hp_137081088;atk_20983680;hit_500000;miss_3200;cirt_3200;cirtSub_3200</v>
      </c>
    </row>
    <row r="385" spans="1:33" ht="15">
      <c r="A385" s="7">
        <v>280382</v>
      </c>
      <c r="B385" s="8">
        <v>480382</v>
      </c>
      <c r="C385" s="6" t="s">
        <v>3870</v>
      </c>
      <c r="D385" t="s">
        <v>8</v>
      </c>
      <c r="E385" s="6" t="s">
        <v>0</v>
      </c>
      <c r="F385">
        <v>138003635</v>
      </c>
      <c r="G385" s="1">
        <f>VLOOKUP(F385,关卡难度线!B:D,2,1)</f>
        <v>8</v>
      </c>
      <c r="H385" s="1">
        <f>VLOOKUP(F385,关卡难度线!B:D,3,1)</f>
        <v>116</v>
      </c>
      <c r="I385" s="1">
        <f t="shared" si="41"/>
        <v>8922648</v>
      </c>
      <c r="J385" s="1">
        <f t="shared" si="42"/>
        <v>5353589</v>
      </c>
      <c r="K385" s="1">
        <f t="shared" si="43"/>
        <v>3823992</v>
      </c>
      <c r="L385" s="5">
        <f t="shared" si="44"/>
        <v>469331288</v>
      </c>
      <c r="M385" s="5">
        <f t="shared" si="45"/>
        <v>281598784</v>
      </c>
      <c r="N385" s="5">
        <f t="shared" si="46"/>
        <v>201141976</v>
      </c>
      <c r="P385">
        <f t="shared" si="51"/>
        <v>0.92500000000000071</v>
      </c>
      <c r="Q385" s="6" t="s">
        <v>0</v>
      </c>
      <c r="R385">
        <v>71690200</v>
      </c>
      <c r="S385" t="s">
        <v>19</v>
      </c>
      <c r="T385">
        <v>11018000</v>
      </c>
      <c r="U385" t="s">
        <v>20</v>
      </c>
      <c r="V385">
        <v>500000</v>
      </c>
      <c r="W385" t="s">
        <v>21</v>
      </c>
      <c r="X385">
        <v>3200</v>
      </c>
      <c r="Y385" t="s">
        <v>22</v>
      </c>
      <c r="Z385">
        <v>3200</v>
      </c>
      <c r="AA385" t="s">
        <v>23</v>
      </c>
      <c r="AB385">
        <v>3200</v>
      </c>
      <c r="AC385">
        <f t="shared" si="48"/>
        <v>138003635</v>
      </c>
      <c r="AD385">
        <f t="shared" si="49"/>
        <v>21209650</v>
      </c>
      <c r="AE385" t="s">
        <v>24</v>
      </c>
      <c r="AF385" t="s">
        <v>25</v>
      </c>
      <c r="AG385" t="str">
        <f t="shared" si="50"/>
        <v>hp_138003635;atk_21209650;hit_500000;miss_3200;cirt_3200;cirtSub_3200</v>
      </c>
    </row>
    <row r="386" spans="1:33" ht="15">
      <c r="A386" s="7">
        <v>280383</v>
      </c>
      <c r="B386" s="8">
        <v>480383</v>
      </c>
      <c r="C386" s="6" t="s">
        <v>3871</v>
      </c>
      <c r="D386" t="s">
        <v>8</v>
      </c>
      <c r="E386" s="6" t="s">
        <v>0</v>
      </c>
      <c r="F386">
        <v>138929120</v>
      </c>
      <c r="G386" s="1">
        <f>VLOOKUP(F386,关卡难度线!B:D,2,1)</f>
        <v>8</v>
      </c>
      <c r="H386" s="1">
        <f>VLOOKUP(F386,关卡难度线!B:D,3,1)</f>
        <v>118</v>
      </c>
      <c r="I386" s="1">
        <f t="shared" si="41"/>
        <v>8830240</v>
      </c>
      <c r="J386" s="1">
        <f t="shared" si="42"/>
        <v>5298144</v>
      </c>
      <c r="K386" s="1">
        <f t="shared" si="43"/>
        <v>3784388</v>
      </c>
      <c r="L386" s="5">
        <f t="shared" si="44"/>
        <v>464470624</v>
      </c>
      <c r="M386" s="5">
        <f t="shared" si="45"/>
        <v>278682376</v>
      </c>
      <c r="N386" s="5">
        <f t="shared" si="46"/>
        <v>199058808</v>
      </c>
      <c r="P386">
        <f t="shared" si="51"/>
        <v>0.93000000000000071</v>
      </c>
      <c r="Q386" s="6" t="s">
        <v>0</v>
      </c>
      <c r="R386">
        <v>71984000</v>
      </c>
      <c r="S386" t="s">
        <v>19</v>
      </c>
      <c r="T386">
        <v>11107000</v>
      </c>
      <c r="U386" t="s">
        <v>20</v>
      </c>
      <c r="V386">
        <v>500000</v>
      </c>
      <c r="W386" t="s">
        <v>21</v>
      </c>
      <c r="X386">
        <v>3200</v>
      </c>
      <c r="Y386" t="s">
        <v>22</v>
      </c>
      <c r="Z386">
        <v>3200</v>
      </c>
      <c r="AA386" t="s">
        <v>23</v>
      </c>
      <c r="AB386">
        <v>3200</v>
      </c>
      <c r="AC386">
        <f t="shared" si="48"/>
        <v>138929120</v>
      </c>
      <c r="AD386">
        <f t="shared" si="49"/>
        <v>21436510</v>
      </c>
      <c r="AE386" t="s">
        <v>24</v>
      </c>
      <c r="AF386" t="s">
        <v>25</v>
      </c>
      <c r="AG386" t="str">
        <f t="shared" si="50"/>
        <v>hp_138929120;atk_21436510;hit_500000;miss_3200;cirt_3200;cirtSub_3200</v>
      </c>
    </row>
    <row r="387" spans="1:33" ht="15">
      <c r="A387" s="7">
        <v>280384</v>
      </c>
      <c r="B387" s="8">
        <v>480384</v>
      </c>
      <c r="C387" s="6" t="s">
        <v>3872</v>
      </c>
      <c r="D387" t="s">
        <v>8</v>
      </c>
      <c r="E387" s="6" t="s">
        <v>0</v>
      </c>
      <c r="F387">
        <v>139753053</v>
      </c>
      <c r="G387" s="1">
        <f>VLOOKUP(F387,关卡难度线!B:D,2,1)</f>
        <v>8</v>
      </c>
      <c r="H387" s="1">
        <f>VLOOKUP(F387,关卡难度线!B:D,3,1)</f>
        <v>118</v>
      </c>
      <c r="I387" s="1">
        <f t="shared" si="41"/>
        <v>8882609</v>
      </c>
      <c r="J387" s="1">
        <f t="shared" si="42"/>
        <v>5329565</v>
      </c>
      <c r="K387" s="1">
        <f t="shared" si="43"/>
        <v>3806832</v>
      </c>
      <c r="L387" s="5">
        <f t="shared" si="44"/>
        <v>467225232</v>
      </c>
      <c r="M387" s="5">
        <f t="shared" si="45"/>
        <v>280335120</v>
      </c>
      <c r="N387" s="5">
        <f t="shared" si="46"/>
        <v>200239360</v>
      </c>
      <c r="P387">
        <f t="shared" si="51"/>
        <v>0.93500000000000072</v>
      </c>
      <c r="Q387" s="6" t="s">
        <v>0</v>
      </c>
      <c r="R387">
        <v>72223800</v>
      </c>
      <c r="S387" t="s">
        <v>19</v>
      </c>
      <c r="T387">
        <v>11196000</v>
      </c>
      <c r="U387" t="s">
        <v>20</v>
      </c>
      <c r="V387">
        <v>500000</v>
      </c>
      <c r="W387" t="s">
        <v>21</v>
      </c>
      <c r="X387">
        <v>3250</v>
      </c>
      <c r="Y387" t="s">
        <v>22</v>
      </c>
      <c r="Z387">
        <v>3250</v>
      </c>
      <c r="AA387" t="s">
        <v>23</v>
      </c>
      <c r="AB387">
        <v>3250</v>
      </c>
      <c r="AC387">
        <f t="shared" si="48"/>
        <v>139753053</v>
      </c>
      <c r="AD387">
        <f t="shared" si="49"/>
        <v>21664260</v>
      </c>
      <c r="AE387" t="s">
        <v>24</v>
      </c>
      <c r="AF387" t="s">
        <v>25</v>
      </c>
      <c r="AG387" t="str">
        <f t="shared" si="50"/>
        <v>hp_139753053;atk_21664260;hit_500000;miss_3250;cirt_3250;cirtSub_3250</v>
      </c>
    </row>
    <row r="388" spans="1:33" ht="15">
      <c r="A388" s="7">
        <v>280385</v>
      </c>
      <c r="B388" s="8">
        <v>480385</v>
      </c>
      <c r="C388" s="6" t="s">
        <v>3873</v>
      </c>
      <c r="D388" t="s">
        <v>8</v>
      </c>
      <c r="E388" s="6" t="s">
        <v>0</v>
      </c>
      <c r="F388">
        <v>140683756</v>
      </c>
      <c r="G388" s="1">
        <f>VLOOKUP(F388,关卡难度线!B:D,2,1)</f>
        <v>8</v>
      </c>
      <c r="H388" s="1">
        <f>VLOOKUP(F388,关卡难度线!B:D,3,1)</f>
        <v>118</v>
      </c>
      <c r="I388" s="1">
        <f t="shared" ref="I388:I398" si="52">INT(F388/(4-1)/G388/(H388/2.7)*100/1.5)</f>
        <v>8941764</v>
      </c>
      <c r="J388" s="1">
        <f t="shared" ref="J388:J398" si="53">INT(F388/(7-2)/G388/(H388/2.7)*100/1.5)</f>
        <v>5365058</v>
      </c>
      <c r="K388" s="1">
        <f t="shared" ref="K388:K398" si="54">INT(F388/(10-3)/G388/(H388/2.7)*100/1.5)</f>
        <v>3832184</v>
      </c>
      <c r="L388" s="5">
        <f t="shared" ref="L388:L398" si="55">ROUND(I388/4*5.5+I388*2.7+I388/4*10*1,0)*G388</f>
        <v>470336784</v>
      </c>
      <c r="M388" s="5">
        <f t="shared" ref="M388:M398" si="56">ROUND(J388/4*5.5+J388*2.7+J388/4*10*1,0)*G388</f>
        <v>282202048</v>
      </c>
      <c r="N388" s="5">
        <f t="shared" ref="N388:N398" si="57">ROUND(K388/4*5.5+K388*2.7+K388/4*10*1,0)*G388</f>
        <v>201572880</v>
      </c>
      <c r="P388">
        <f t="shared" si="51"/>
        <v>0.94000000000000072</v>
      </c>
      <c r="Q388" s="6" t="s">
        <v>0</v>
      </c>
      <c r="R388">
        <v>72517400</v>
      </c>
      <c r="S388" t="s">
        <v>19</v>
      </c>
      <c r="T388">
        <v>11296000</v>
      </c>
      <c r="U388" t="s">
        <v>20</v>
      </c>
      <c r="V388">
        <v>500000</v>
      </c>
      <c r="W388" t="s">
        <v>21</v>
      </c>
      <c r="X388">
        <v>3250</v>
      </c>
      <c r="Y388" t="s">
        <v>22</v>
      </c>
      <c r="Z388">
        <v>3250</v>
      </c>
      <c r="AA388" t="s">
        <v>23</v>
      </c>
      <c r="AB388">
        <v>3250</v>
      </c>
      <c r="AC388">
        <f t="shared" si="48"/>
        <v>140683756</v>
      </c>
      <c r="AD388">
        <f t="shared" si="49"/>
        <v>21914240</v>
      </c>
      <c r="AE388" t="s">
        <v>24</v>
      </c>
      <c r="AF388" t="s">
        <v>25</v>
      </c>
      <c r="AG388" t="str">
        <f t="shared" si="50"/>
        <v>hp_140683756;atk_21914240;hit_500000;miss_3250;cirt_3250;cirtSub_3250</v>
      </c>
    </row>
    <row r="389" spans="1:33" ht="15">
      <c r="A389" s="7">
        <v>280386</v>
      </c>
      <c r="B389" s="8">
        <v>480386</v>
      </c>
      <c r="C389" s="6" t="s">
        <v>3874</v>
      </c>
      <c r="D389" t="s">
        <v>8</v>
      </c>
      <c r="E389" s="6" t="s">
        <v>0</v>
      </c>
      <c r="F389">
        <v>141617200</v>
      </c>
      <c r="G389" s="1">
        <f>VLOOKUP(F389,关卡难度线!B:D,2,1)</f>
        <v>8</v>
      </c>
      <c r="H389" s="1">
        <f>VLOOKUP(F389,关卡难度线!B:D,3,1)</f>
        <v>118</v>
      </c>
      <c r="I389" s="1">
        <f t="shared" si="52"/>
        <v>9001093</v>
      </c>
      <c r="J389" s="1">
        <f t="shared" si="53"/>
        <v>5400655</v>
      </c>
      <c r="K389" s="1">
        <f t="shared" si="54"/>
        <v>3857611</v>
      </c>
      <c r="L389" s="5">
        <f t="shared" si="55"/>
        <v>473457488</v>
      </c>
      <c r="M389" s="5">
        <f t="shared" si="56"/>
        <v>284074456</v>
      </c>
      <c r="N389" s="5">
        <f t="shared" si="57"/>
        <v>202910336</v>
      </c>
      <c r="P389">
        <f t="shared" si="51"/>
        <v>0.94500000000000073</v>
      </c>
      <c r="Q389" s="6" t="s">
        <v>0</v>
      </c>
      <c r="R389">
        <v>72810900</v>
      </c>
      <c r="S389" t="s">
        <v>19</v>
      </c>
      <c r="T389">
        <v>11396000</v>
      </c>
      <c r="U389" t="s">
        <v>20</v>
      </c>
      <c r="V389">
        <v>500000</v>
      </c>
      <c r="W389" t="s">
        <v>21</v>
      </c>
      <c r="X389">
        <v>3250</v>
      </c>
      <c r="Y389" t="s">
        <v>22</v>
      </c>
      <c r="Z389">
        <v>3250</v>
      </c>
      <c r="AA389" t="s">
        <v>23</v>
      </c>
      <c r="AB389">
        <v>3250</v>
      </c>
      <c r="AC389">
        <f t="shared" si="48"/>
        <v>141617200</v>
      </c>
      <c r="AD389">
        <f t="shared" si="49"/>
        <v>22165220</v>
      </c>
      <c r="AE389" t="s">
        <v>24</v>
      </c>
      <c r="AF389" t="s">
        <v>25</v>
      </c>
      <c r="AG389" t="str">
        <f t="shared" si="50"/>
        <v>hp_141617200;atk_22165220;hit_500000;miss_3250;cirt_3250;cirtSub_3250</v>
      </c>
    </row>
    <row r="390" spans="1:33" ht="15">
      <c r="A390" s="7">
        <v>280387</v>
      </c>
      <c r="B390" s="8">
        <v>480387</v>
      </c>
      <c r="C390" s="6" t="s">
        <v>3875</v>
      </c>
      <c r="D390" t="s">
        <v>8</v>
      </c>
      <c r="E390" s="6" t="s">
        <v>0</v>
      </c>
      <c r="F390">
        <v>142553775</v>
      </c>
      <c r="G390" s="1">
        <f>VLOOKUP(F390,关卡难度线!B:D,2,1)</f>
        <v>8</v>
      </c>
      <c r="H390" s="1">
        <f>VLOOKUP(F390,关卡难度线!B:D,3,1)</f>
        <v>118</v>
      </c>
      <c r="I390" s="1">
        <f t="shared" si="52"/>
        <v>9060621</v>
      </c>
      <c r="J390" s="1">
        <f t="shared" si="53"/>
        <v>5436372</v>
      </c>
      <c r="K390" s="1">
        <f t="shared" si="54"/>
        <v>3883123</v>
      </c>
      <c r="L390" s="5">
        <f t="shared" si="55"/>
        <v>476588664</v>
      </c>
      <c r="M390" s="5">
        <f t="shared" si="56"/>
        <v>285953168</v>
      </c>
      <c r="N390" s="5">
        <f t="shared" si="57"/>
        <v>204252272</v>
      </c>
      <c r="P390">
        <f t="shared" si="51"/>
        <v>0.95000000000000073</v>
      </c>
      <c r="Q390" s="6" t="s">
        <v>0</v>
      </c>
      <c r="R390">
        <v>73104500</v>
      </c>
      <c r="S390" t="s">
        <v>19</v>
      </c>
      <c r="T390">
        <v>11496000</v>
      </c>
      <c r="U390" t="s">
        <v>20</v>
      </c>
      <c r="V390">
        <v>500000</v>
      </c>
      <c r="W390" t="s">
        <v>21</v>
      </c>
      <c r="X390">
        <v>3250</v>
      </c>
      <c r="Y390" t="s">
        <v>22</v>
      </c>
      <c r="Z390">
        <v>3250</v>
      </c>
      <c r="AA390" t="s">
        <v>23</v>
      </c>
      <c r="AB390">
        <v>3250</v>
      </c>
      <c r="AC390">
        <f t="shared" si="48"/>
        <v>142553775</v>
      </c>
      <c r="AD390">
        <f t="shared" si="49"/>
        <v>22417200</v>
      </c>
      <c r="AE390" t="s">
        <v>24</v>
      </c>
      <c r="AF390" t="s">
        <v>25</v>
      </c>
      <c r="AG390" t="str">
        <f t="shared" si="50"/>
        <v>hp_142553775;atk_22417200;hit_500000;miss_3250;cirt_3250;cirtSub_3250</v>
      </c>
    </row>
    <row r="391" spans="1:33" ht="15">
      <c r="A391" s="7">
        <v>280388</v>
      </c>
      <c r="B391" s="8">
        <v>480388</v>
      </c>
      <c r="C391" s="6" t="s">
        <v>3876</v>
      </c>
      <c r="D391" t="s">
        <v>8</v>
      </c>
      <c r="E391" s="6" t="s">
        <v>0</v>
      </c>
      <c r="F391">
        <v>143493285</v>
      </c>
      <c r="G391" s="1">
        <f>VLOOKUP(F391,关卡难度线!B:D,2,1)</f>
        <v>8</v>
      </c>
      <c r="H391" s="1">
        <f>VLOOKUP(F391,关卡难度线!B:D,3,1)</f>
        <v>118</v>
      </c>
      <c r="I391" s="1">
        <f t="shared" si="52"/>
        <v>9120335</v>
      </c>
      <c r="J391" s="1">
        <f t="shared" si="53"/>
        <v>5472201</v>
      </c>
      <c r="K391" s="1">
        <f t="shared" si="54"/>
        <v>3908715</v>
      </c>
      <c r="L391" s="5">
        <f t="shared" si="55"/>
        <v>479729624</v>
      </c>
      <c r="M391" s="5">
        <f t="shared" si="56"/>
        <v>287837776</v>
      </c>
      <c r="N391" s="5">
        <f t="shared" si="57"/>
        <v>205598408</v>
      </c>
      <c r="P391">
        <f t="shared" si="51"/>
        <v>0.95500000000000074</v>
      </c>
      <c r="Q391" s="6" t="s">
        <v>0</v>
      </c>
      <c r="R391">
        <v>73398100</v>
      </c>
      <c r="S391" t="s">
        <v>19</v>
      </c>
      <c r="T391">
        <v>11596000</v>
      </c>
      <c r="U391" t="s">
        <v>20</v>
      </c>
      <c r="V391">
        <v>500000</v>
      </c>
      <c r="W391" t="s">
        <v>21</v>
      </c>
      <c r="X391">
        <v>3250</v>
      </c>
      <c r="Y391" t="s">
        <v>22</v>
      </c>
      <c r="Z391">
        <v>3250</v>
      </c>
      <c r="AA391" t="s">
        <v>23</v>
      </c>
      <c r="AB391">
        <v>3250</v>
      </c>
      <c r="AC391">
        <f t="shared" si="48"/>
        <v>143493285</v>
      </c>
      <c r="AD391">
        <f t="shared" si="49"/>
        <v>22670180</v>
      </c>
      <c r="AE391" t="s">
        <v>24</v>
      </c>
      <c r="AF391" t="s">
        <v>25</v>
      </c>
      <c r="AG391" t="str">
        <f t="shared" si="50"/>
        <v>hp_143493285;atk_22670180;hit_500000;miss_3250;cirt_3250;cirtSub_3250</v>
      </c>
    </row>
    <row r="392" spans="1:33" ht="15">
      <c r="A392" s="7">
        <v>280389</v>
      </c>
      <c r="B392" s="8">
        <v>480389</v>
      </c>
      <c r="C392" s="6" t="s">
        <v>3877</v>
      </c>
      <c r="D392" t="s">
        <v>8</v>
      </c>
      <c r="E392" s="6" t="s">
        <v>0</v>
      </c>
      <c r="F392">
        <v>144435732</v>
      </c>
      <c r="G392" s="1">
        <f>VLOOKUP(F392,关卡难度线!B:D,2,1)</f>
        <v>8</v>
      </c>
      <c r="H392" s="1">
        <f>VLOOKUP(F392,关卡难度线!B:D,3,1)</f>
        <v>118</v>
      </c>
      <c r="I392" s="1">
        <f t="shared" si="52"/>
        <v>9180237</v>
      </c>
      <c r="J392" s="1">
        <f t="shared" si="53"/>
        <v>5508142</v>
      </c>
      <c r="K392" s="1">
        <f t="shared" si="54"/>
        <v>3934387</v>
      </c>
      <c r="L392" s="5">
        <f t="shared" si="55"/>
        <v>482880464</v>
      </c>
      <c r="M392" s="5">
        <f t="shared" si="56"/>
        <v>289728272</v>
      </c>
      <c r="N392" s="5">
        <f t="shared" si="57"/>
        <v>206948760</v>
      </c>
      <c r="P392">
        <f t="shared" si="51"/>
        <v>0.96000000000000074</v>
      </c>
      <c r="Q392" s="6" t="s">
        <v>0</v>
      </c>
      <c r="R392">
        <v>73691700</v>
      </c>
      <c r="S392" t="s">
        <v>19</v>
      </c>
      <c r="T392">
        <v>11696000</v>
      </c>
      <c r="U392" t="s">
        <v>20</v>
      </c>
      <c r="V392">
        <v>500000</v>
      </c>
      <c r="W392" t="s">
        <v>21</v>
      </c>
      <c r="X392">
        <v>3250</v>
      </c>
      <c r="Y392" t="s">
        <v>22</v>
      </c>
      <c r="Z392">
        <v>3250</v>
      </c>
      <c r="AA392" t="s">
        <v>23</v>
      </c>
      <c r="AB392">
        <v>3250</v>
      </c>
      <c r="AC392">
        <f t="shared" si="48"/>
        <v>144435732</v>
      </c>
      <c r="AD392">
        <f t="shared" si="49"/>
        <v>22924160</v>
      </c>
      <c r="AE392" t="s">
        <v>24</v>
      </c>
      <c r="AF392" t="s">
        <v>25</v>
      </c>
      <c r="AG392" t="str">
        <f t="shared" si="50"/>
        <v>hp_144435732;atk_22924160;hit_500000;miss_3250;cirt_3250;cirtSub_3250</v>
      </c>
    </row>
    <row r="393" spans="1:33" ht="15">
      <c r="A393" s="7">
        <v>280390</v>
      </c>
      <c r="B393" s="8">
        <v>480390</v>
      </c>
      <c r="C393" s="6" t="s">
        <v>3878</v>
      </c>
      <c r="D393" t="s">
        <v>8</v>
      </c>
      <c r="E393" s="6" t="s">
        <v>0</v>
      </c>
      <c r="F393">
        <v>145272253</v>
      </c>
      <c r="G393" s="1">
        <f>VLOOKUP(F393,关卡难度线!B:D,2,1)</f>
        <v>8</v>
      </c>
      <c r="H393" s="1">
        <f>VLOOKUP(F393,关卡难度线!B:D,3,1)</f>
        <v>118</v>
      </c>
      <c r="I393" s="1">
        <f t="shared" si="52"/>
        <v>9233405</v>
      </c>
      <c r="J393" s="1">
        <f t="shared" si="53"/>
        <v>5540043</v>
      </c>
      <c r="K393" s="1">
        <f t="shared" si="54"/>
        <v>3957173</v>
      </c>
      <c r="L393" s="5">
        <f t="shared" si="55"/>
        <v>485677104</v>
      </c>
      <c r="M393" s="5">
        <f t="shared" si="56"/>
        <v>291406264</v>
      </c>
      <c r="N393" s="5">
        <f t="shared" si="57"/>
        <v>208147296</v>
      </c>
      <c r="P393">
        <f t="shared" si="51"/>
        <v>0.96500000000000075</v>
      </c>
      <c r="Q393" s="6" t="s">
        <v>0</v>
      </c>
      <c r="R393">
        <v>73929900</v>
      </c>
      <c r="S393" t="s">
        <v>19</v>
      </c>
      <c r="T393">
        <v>11796000</v>
      </c>
      <c r="U393" t="s">
        <v>20</v>
      </c>
      <c r="V393">
        <v>500000</v>
      </c>
      <c r="W393" t="s">
        <v>21</v>
      </c>
      <c r="X393">
        <v>3300</v>
      </c>
      <c r="Y393" t="s">
        <v>22</v>
      </c>
      <c r="Z393">
        <v>3300</v>
      </c>
      <c r="AA393" t="s">
        <v>23</v>
      </c>
      <c r="AB393">
        <v>3300</v>
      </c>
      <c r="AC393">
        <f t="shared" si="48"/>
        <v>145272253</v>
      </c>
      <c r="AD393">
        <f t="shared" si="49"/>
        <v>23179140</v>
      </c>
      <c r="AE393" t="s">
        <v>24</v>
      </c>
      <c r="AF393" t="s">
        <v>25</v>
      </c>
      <c r="AG393" t="str">
        <f t="shared" si="50"/>
        <v>hp_145272253;atk_23179140;hit_500000;miss_3300;cirt_3300;cirtSub_3300</v>
      </c>
    </row>
    <row r="394" spans="1:33" ht="15">
      <c r="A394" s="7">
        <v>280391</v>
      </c>
      <c r="B394" s="8">
        <v>480391</v>
      </c>
      <c r="C394" s="6" t="s">
        <v>3879</v>
      </c>
      <c r="D394" t="s">
        <v>8</v>
      </c>
      <c r="E394" s="6" t="s">
        <v>0</v>
      </c>
      <c r="F394">
        <v>146219901</v>
      </c>
      <c r="G394" s="1">
        <f>VLOOKUP(F394,关卡难度线!B:D,2,1)</f>
        <v>8</v>
      </c>
      <c r="H394" s="1">
        <f>VLOOKUP(F394,关卡难度线!B:D,3,1)</f>
        <v>118</v>
      </c>
      <c r="I394" s="1">
        <f t="shared" si="52"/>
        <v>9293637</v>
      </c>
      <c r="J394" s="1">
        <f t="shared" si="53"/>
        <v>5576182</v>
      </c>
      <c r="K394" s="1">
        <f t="shared" si="54"/>
        <v>3982987</v>
      </c>
      <c r="L394" s="5">
        <f t="shared" si="55"/>
        <v>488845304</v>
      </c>
      <c r="M394" s="5">
        <f t="shared" si="56"/>
        <v>293307176</v>
      </c>
      <c r="N394" s="5">
        <f t="shared" si="57"/>
        <v>209505120</v>
      </c>
      <c r="P394">
        <f t="shared" si="51"/>
        <v>0.97000000000000075</v>
      </c>
      <c r="Q394" s="6" t="s">
        <v>0</v>
      </c>
      <c r="R394">
        <v>74223300</v>
      </c>
      <c r="S394" t="s">
        <v>19</v>
      </c>
      <c r="T394">
        <v>11896000</v>
      </c>
      <c r="U394" t="s">
        <v>20</v>
      </c>
      <c r="V394">
        <v>500000</v>
      </c>
      <c r="W394" t="s">
        <v>21</v>
      </c>
      <c r="X394">
        <v>3300</v>
      </c>
      <c r="Y394" t="s">
        <v>22</v>
      </c>
      <c r="Z394">
        <v>3300</v>
      </c>
      <c r="AA394" t="s">
        <v>23</v>
      </c>
      <c r="AB394">
        <v>3300</v>
      </c>
      <c r="AC394">
        <f>INT(R394*(1+P394))</f>
        <v>146219901</v>
      </c>
      <c r="AD394">
        <f>INT(T394*(1+P394))</f>
        <v>23435120</v>
      </c>
      <c r="AE394" t="s">
        <v>24</v>
      </c>
      <c r="AF394" t="s">
        <v>25</v>
      </c>
      <c r="AG394" t="str">
        <f t="shared" si="50"/>
        <v>hp_146219901;atk_23435120;hit_500000;miss_3300;cirt_3300;cirtSub_3300</v>
      </c>
    </row>
    <row r="395" spans="1:33" ht="15">
      <c r="A395" s="7">
        <v>280392</v>
      </c>
      <c r="B395" s="8">
        <v>480392</v>
      </c>
      <c r="C395" s="6" t="s">
        <v>3880</v>
      </c>
      <c r="D395" t="s">
        <v>8</v>
      </c>
      <c r="E395" s="6" t="s">
        <v>0</v>
      </c>
      <c r="F395">
        <v>147170285</v>
      </c>
      <c r="G395" s="1">
        <f>VLOOKUP(F395,关卡难度线!B:D,2,1)</f>
        <v>8</v>
      </c>
      <c r="H395" s="1">
        <f>VLOOKUP(F395,关卡难度线!B:D,3,1)</f>
        <v>118</v>
      </c>
      <c r="I395" s="1">
        <f t="shared" si="52"/>
        <v>9354043</v>
      </c>
      <c r="J395" s="1">
        <f t="shared" si="53"/>
        <v>5612426</v>
      </c>
      <c r="K395" s="1">
        <f t="shared" si="54"/>
        <v>4008875</v>
      </c>
      <c r="L395" s="5">
        <f t="shared" si="55"/>
        <v>492022664</v>
      </c>
      <c r="M395" s="5">
        <f t="shared" si="56"/>
        <v>295213608</v>
      </c>
      <c r="N395" s="5">
        <f t="shared" si="57"/>
        <v>210866824</v>
      </c>
      <c r="P395">
        <f t="shared" si="51"/>
        <v>0.97500000000000075</v>
      </c>
      <c r="Q395" s="6" t="s">
        <v>0</v>
      </c>
      <c r="R395">
        <v>74516600</v>
      </c>
      <c r="S395" t="s">
        <v>19</v>
      </c>
      <c r="T395">
        <v>11996000</v>
      </c>
      <c r="U395" t="s">
        <v>20</v>
      </c>
      <c r="V395">
        <v>500000</v>
      </c>
      <c r="W395" t="s">
        <v>21</v>
      </c>
      <c r="X395">
        <v>3300</v>
      </c>
      <c r="Y395" t="s">
        <v>22</v>
      </c>
      <c r="Z395">
        <v>3300</v>
      </c>
      <c r="AA395" t="s">
        <v>23</v>
      </c>
      <c r="AB395">
        <v>3300</v>
      </c>
      <c r="AC395">
        <f>INT(R395*(1+P395))</f>
        <v>147170285</v>
      </c>
      <c r="AD395">
        <f>INT(T395*(1+P395))</f>
        <v>23692100</v>
      </c>
      <c r="AE395" t="s">
        <v>24</v>
      </c>
      <c r="AF395" t="s">
        <v>25</v>
      </c>
      <c r="AG395" t="str">
        <f t="shared" si="50"/>
        <v>hp_147170285;atk_23692100;hit_500000;miss_3300;cirt_3300;cirtSub_3300</v>
      </c>
    </row>
    <row r="396" spans="1:33" ht="15">
      <c r="A396" s="7">
        <v>280393</v>
      </c>
      <c r="B396" s="8">
        <v>480393</v>
      </c>
      <c r="C396" s="6" t="s">
        <v>3881</v>
      </c>
      <c r="D396" t="s">
        <v>8</v>
      </c>
      <c r="E396" s="6" t="s">
        <v>0</v>
      </c>
      <c r="F396">
        <v>148123800</v>
      </c>
      <c r="G396" s="1">
        <f>VLOOKUP(F396,关卡难度线!B:D,2,1)</f>
        <v>8</v>
      </c>
      <c r="H396" s="1">
        <f>VLOOKUP(F396,关卡难度线!B:D,3,1)</f>
        <v>118</v>
      </c>
      <c r="I396" s="1">
        <f t="shared" si="52"/>
        <v>9414648</v>
      </c>
      <c r="J396" s="1">
        <f t="shared" si="53"/>
        <v>5648788</v>
      </c>
      <c r="K396" s="1">
        <f t="shared" si="54"/>
        <v>4034849</v>
      </c>
      <c r="L396" s="5">
        <f t="shared" si="55"/>
        <v>495210488</v>
      </c>
      <c r="M396" s="5">
        <f t="shared" si="56"/>
        <v>297126248</v>
      </c>
      <c r="N396" s="5">
        <f t="shared" si="57"/>
        <v>212233056</v>
      </c>
      <c r="P396">
        <f t="shared" si="51"/>
        <v>0.98000000000000076</v>
      </c>
      <c r="Q396" s="6" t="s">
        <v>0</v>
      </c>
      <c r="R396">
        <v>74810000</v>
      </c>
      <c r="S396" t="s">
        <v>19</v>
      </c>
      <c r="T396">
        <v>12096000</v>
      </c>
      <c r="U396" t="s">
        <v>20</v>
      </c>
      <c r="V396">
        <v>500000</v>
      </c>
      <c r="W396" t="s">
        <v>21</v>
      </c>
      <c r="X396">
        <v>3300</v>
      </c>
      <c r="Y396" t="s">
        <v>22</v>
      </c>
      <c r="Z396">
        <v>3300</v>
      </c>
      <c r="AA396" t="s">
        <v>23</v>
      </c>
      <c r="AB396">
        <v>3300</v>
      </c>
      <c r="AC396">
        <f>INT(R396*(1+P396))</f>
        <v>148123800</v>
      </c>
      <c r="AD396">
        <f>INT(T396*(1+P396))</f>
        <v>23950080</v>
      </c>
      <c r="AE396" t="s">
        <v>24</v>
      </c>
      <c r="AF396" t="s">
        <v>25</v>
      </c>
      <c r="AG396" t="str">
        <f t="shared" si="50"/>
        <v>hp_148123800;atk_23950080;hit_500000;miss_3300;cirt_3300;cirtSub_3300</v>
      </c>
    </row>
    <row r="397" spans="1:33" ht="15">
      <c r="A397" s="7">
        <v>280394</v>
      </c>
      <c r="B397" s="8">
        <v>480394</v>
      </c>
      <c r="C397" s="6" t="s">
        <v>3882</v>
      </c>
      <c r="D397" t="s">
        <v>8</v>
      </c>
      <c r="E397" s="6" t="s">
        <v>0</v>
      </c>
      <c r="F397">
        <v>149080249</v>
      </c>
      <c r="G397" s="1">
        <f>VLOOKUP(F397,关卡难度线!B:D,2,1)</f>
        <v>8</v>
      </c>
      <c r="H397" s="1">
        <f>VLOOKUP(F397,关卡难度线!B:D,3,1)</f>
        <v>118</v>
      </c>
      <c r="I397" s="1">
        <f t="shared" si="52"/>
        <v>9475439</v>
      </c>
      <c r="J397" s="1">
        <f t="shared" si="53"/>
        <v>5685263</v>
      </c>
      <c r="K397" s="1">
        <f t="shared" si="54"/>
        <v>4060902</v>
      </c>
      <c r="L397" s="5">
        <f t="shared" si="55"/>
        <v>498408088</v>
      </c>
      <c r="M397" s="5">
        <f t="shared" si="56"/>
        <v>299044832</v>
      </c>
      <c r="N397" s="5">
        <f t="shared" si="57"/>
        <v>213603448</v>
      </c>
      <c r="P397">
        <f t="shared" si="51"/>
        <v>0.98500000000000076</v>
      </c>
      <c r="Q397" s="6" t="s">
        <v>0</v>
      </c>
      <c r="R397">
        <v>75103400</v>
      </c>
      <c r="S397" t="s">
        <v>19</v>
      </c>
      <c r="T397">
        <v>12196000</v>
      </c>
      <c r="U397" t="s">
        <v>20</v>
      </c>
      <c r="V397">
        <v>500000</v>
      </c>
      <c r="W397" t="s">
        <v>21</v>
      </c>
      <c r="X397">
        <v>3300</v>
      </c>
      <c r="Y397" t="s">
        <v>22</v>
      </c>
      <c r="Z397">
        <v>3300</v>
      </c>
      <c r="AA397" t="s">
        <v>23</v>
      </c>
      <c r="AB397">
        <v>3300</v>
      </c>
      <c r="AC397">
        <f>INT(R397*(1+P397))</f>
        <v>149080249</v>
      </c>
      <c r="AD397">
        <f>INT(T397*(1+P397))</f>
        <v>24209060</v>
      </c>
      <c r="AE397" t="s">
        <v>24</v>
      </c>
      <c r="AF397" t="s">
        <v>25</v>
      </c>
      <c r="AG397" t="str">
        <f t="shared" si="50"/>
        <v>hp_149080249;atk_24209060;hit_500000;miss_3300;cirt_3300;cirtSub_3300</v>
      </c>
    </row>
    <row r="398" spans="1:33" ht="15">
      <c r="A398" s="7">
        <v>280395</v>
      </c>
      <c r="B398" s="8">
        <v>480395</v>
      </c>
      <c r="C398" s="6" t="s">
        <v>3883</v>
      </c>
      <c r="D398" t="s">
        <v>8</v>
      </c>
      <c r="E398" s="6" t="s">
        <v>0</v>
      </c>
      <c r="F398">
        <v>150039632</v>
      </c>
      <c r="G398" s="1">
        <f>VLOOKUP(F398,关卡难度线!B:D,2,1)</f>
        <v>8</v>
      </c>
      <c r="H398" s="1">
        <f>VLOOKUP(F398,关卡难度线!B:D,3,1)</f>
        <v>118</v>
      </c>
      <c r="I398" s="1">
        <f t="shared" si="52"/>
        <v>9536417</v>
      </c>
      <c r="J398" s="1">
        <f t="shared" si="53"/>
        <v>5721850</v>
      </c>
      <c r="K398" s="1">
        <f t="shared" si="54"/>
        <v>4087035</v>
      </c>
      <c r="L398" s="5">
        <f t="shared" si="55"/>
        <v>501615536</v>
      </c>
      <c r="M398" s="5">
        <f t="shared" si="56"/>
        <v>300969312</v>
      </c>
      <c r="N398" s="5">
        <f t="shared" si="57"/>
        <v>214978040</v>
      </c>
      <c r="P398">
        <f t="shared" si="51"/>
        <v>0.99000000000000077</v>
      </c>
      <c r="Q398" s="6" t="s">
        <v>0</v>
      </c>
      <c r="R398">
        <v>75396800</v>
      </c>
      <c r="S398" t="s">
        <v>19</v>
      </c>
      <c r="T398">
        <v>12296000</v>
      </c>
      <c r="U398" t="s">
        <v>20</v>
      </c>
      <c r="V398">
        <v>500000</v>
      </c>
      <c r="W398" t="s">
        <v>21</v>
      </c>
      <c r="X398">
        <v>3300</v>
      </c>
      <c r="Y398" t="s">
        <v>22</v>
      </c>
      <c r="Z398">
        <v>3300</v>
      </c>
      <c r="AA398" t="s">
        <v>23</v>
      </c>
      <c r="AB398">
        <v>3300</v>
      </c>
      <c r="AC398">
        <f>INT(R398*(1+P398))</f>
        <v>150039632</v>
      </c>
      <c r="AD398">
        <f>INT(T398*(1+P398))</f>
        <v>24469040</v>
      </c>
      <c r="AE398" t="s">
        <v>24</v>
      </c>
      <c r="AF398" t="s">
        <v>25</v>
      </c>
      <c r="AG398" t="str">
        <f t="shared" si="50"/>
        <v>hp_150039632;atk_24469040;hit_500000;miss_3300;cirt_3300;cirtSub_3300</v>
      </c>
    </row>
  </sheetData>
  <phoneticPr fontId="1" type="noConversion"/>
  <conditionalFormatting sqref="Q201:Q398">
    <cfRule type="cellIs" dxfId="9" priority="3" stopIfTrue="1" operator="notEqual">
      <formula>INDIRECT("Dummy_for_Comparison1!"&amp;ADDRESS(ROW(),COLUMN()))</formula>
    </cfRule>
  </conditionalFormatting>
  <conditionalFormatting sqref="E5:E398">
    <cfRule type="cellIs" dxfId="8" priority="4" stopIfTrue="1" operator="notEqual">
      <formula>INDIRECT("Dummy_for_Comparison1!"&amp;ADDRESS(ROW(),COLUMN()))</formula>
    </cfRule>
  </conditionalFormatting>
  <conditionalFormatting sqref="C3:C200">
    <cfRule type="cellIs" dxfId="7" priority="2" stopIfTrue="1" operator="notEqual">
      <formula>INDIRECT("Dummy_for_Comparison1!"&amp;ADDRESS(ROW(),COLUMN()))</formula>
    </cfRule>
  </conditionalFormatting>
  <conditionalFormatting sqref="C201:C398">
    <cfRule type="cellIs" dxfId="6" priority="1" stopIfTrue="1" operator="notEqual">
      <formula>INDIRECT("Dummy_for_Comparison1!"&amp;ADDRESS(ROW(),COLUMN()))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AG604"/>
  <sheetViews>
    <sheetView topLeftCell="A214" workbookViewId="0">
      <selection activeCell="K7" sqref="K7"/>
    </sheetView>
  </sheetViews>
  <sheetFormatPr defaultRowHeight="13.5"/>
  <cols>
    <col min="3" max="3" width="66.625" bestFit="1" customWidth="1"/>
    <col min="12" max="13" width="10.625" bestFit="1" customWidth="1"/>
    <col min="14" max="14" width="9.875" bestFit="1" customWidth="1"/>
  </cols>
  <sheetData>
    <row r="2" spans="1:14" ht="15">
      <c r="G2" s="1" t="s">
        <v>1</v>
      </c>
      <c r="H2" s="1" t="s">
        <v>2</v>
      </c>
      <c r="I2" s="1" t="s">
        <v>3</v>
      </c>
      <c r="J2" s="1" t="s">
        <v>12</v>
      </c>
      <c r="K2" s="1" t="s">
        <v>13</v>
      </c>
      <c r="L2" s="1" t="s">
        <v>4</v>
      </c>
      <c r="M2" s="1" t="s">
        <v>5</v>
      </c>
      <c r="N2" s="1" t="s">
        <v>6</v>
      </c>
    </row>
    <row r="3" spans="1:14" ht="15">
      <c r="A3" s="9">
        <v>230000</v>
      </c>
      <c r="B3">
        <v>430000</v>
      </c>
      <c r="C3" s="6" t="s">
        <v>3884</v>
      </c>
      <c r="D3" t="s">
        <v>9</v>
      </c>
      <c r="E3" t="s">
        <v>0</v>
      </c>
      <c r="F3">
        <v>15000</v>
      </c>
      <c r="G3" s="1">
        <f>VLOOKUP(F3,关卡难度线!B:D,2,1)</f>
        <v>4</v>
      </c>
      <c r="H3" s="1">
        <f>VLOOKUP(F3,关卡难度线!B:D,3,1)</f>
        <v>55</v>
      </c>
      <c r="I3" s="1">
        <f>INT(F3/(3-1)/G3/(H3/2.7)*100/1.5)</f>
        <v>6136</v>
      </c>
      <c r="J3" s="1">
        <f>INT(F3/(4-1.8)/G3/(H3/2.7)*100/1.5)</f>
        <v>5578</v>
      </c>
      <c r="K3" s="1">
        <f>INT(F3/(5-2.5)/G3/(H3/2.7)*100/1.5)</f>
        <v>4909</v>
      </c>
      <c r="L3" s="5">
        <f>ROUND(I3/4*5.5+I3*2.7+I3/4*10*1,0)*G3</f>
        <v>161376</v>
      </c>
      <c r="M3" s="5">
        <f>ROUND(J3/4*5.5+J3*2.7+J3/4*10*1,0)*G3</f>
        <v>146700</v>
      </c>
      <c r="N3" s="5">
        <f>ROUND(K3/4*5.5+K3*2.7+K3/4*10*1,0)*G3</f>
        <v>129108</v>
      </c>
    </row>
    <row r="4" spans="1:14" ht="15">
      <c r="A4" s="9">
        <v>230001</v>
      </c>
      <c r="B4">
        <v>430001</v>
      </c>
      <c r="C4" s="6" t="s">
        <v>3885</v>
      </c>
      <c r="D4" t="s">
        <v>9</v>
      </c>
      <c r="E4" t="s">
        <v>0</v>
      </c>
      <c r="F4">
        <v>29000</v>
      </c>
      <c r="G4" s="1">
        <f>VLOOKUP(F4,关卡难度线!B:D,2,1)</f>
        <v>4</v>
      </c>
      <c r="H4" s="1">
        <f>VLOOKUP(F4,关卡难度线!B:D,3,1)</f>
        <v>55</v>
      </c>
      <c r="I4" s="1">
        <f t="shared" ref="I4:I67" si="0">INT(F4/(3-1)/G4/(H4/2.7)*100/1.5)</f>
        <v>11863</v>
      </c>
      <c r="J4" s="1">
        <f t="shared" ref="J4:J67" si="1">INT(F4/(4-1.8)/G4/(H4/2.7)*100/1.5)</f>
        <v>10785</v>
      </c>
      <c r="K4" s="1">
        <f t="shared" ref="K4:K67" si="2">INT(F4/(5-2.5)/G4/(H4/2.7)*100/1.5)</f>
        <v>9490</v>
      </c>
      <c r="L4" s="5">
        <f t="shared" ref="L4:L67" si="3">ROUND(I4/4*5.5+I4*2.7+I4/4*10*1,0)*G4</f>
        <v>311996</v>
      </c>
      <c r="M4" s="5">
        <f t="shared" ref="M4:M67" si="4">ROUND(J4/4*5.5+J4*2.7+J4/4*10*1,0)*G4</f>
        <v>283644</v>
      </c>
      <c r="N4" s="5">
        <f t="shared" ref="N4:N67" si="5">ROUND(K4/4*5.5+K4*2.7+K4/4*10*1,0)*G4</f>
        <v>249588</v>
      </c>
    </row>
    <row r="5" spans="1:14" ht="15">
      <c r="A5" s="9">
        <v>230002</v>
      </c>
      <c r="B5">
        <v>430002</v>
      </c>
      <c r="C5" s="6" t="s">
        <v>3886</v>
      </c>
      <c r="D5" t="s">
        <v>9</v>
      </c>
      <c r="E5" s="6" t="s">
        <v>0</v>
      </c>
      <c r="F5">
        <v>42500</v>
      </c>
      <c r="G5" s="1">
        <f>VLOOKUP(F5,关卡难度线!B:D,2,1)</f>
        <v>4</v>
      </c>
      <c r="H5" s="1">
        <f>VLOOKUP(F5,关卡难度线!B:D,3,1)</f>
        <v>55</v>
      </c>
      <c r="I5" s="1">
        <f t="shared" si="0"/>
        <v>17386</v>
      </c>
      <c r="J5" s="1">
        <f t="shared" si="1"/>
        <v>15805</v>
      </c>
      <c r="K5" s="1">
        <f t="shared" si="2"/>
        <v>13909</v>
      </c>
      <c r="L5" s="5">
        <f t="shared" si="3"/>
        <v>457252</v>
      </c>
      <c r="M5" s="5">
        <f t="shared" si="4"/>
        <v>415672</v>
      </c>
      <c r="N5" s="5">
        <f t="shared" si="5"/>
        <v>365808</v>
      </c>
    </row>
    <row r="6" spans="1:14" ht="15">
      <c r="A6" s="9">
        <v>230003</v>
      </c>
      <c r="B6">
        <v>430003</v>
      </c>
      <c r="C6" s="6" t="s">
        <v>3887</v>
      </c>
      <c r="D6" t="s">
        <v>9</v>
      </c>
      <c r="E6" s="6" t="s">
        <v>0</v>
      </c>
      <c r="F6">
        <v>55000</v>
      </c>
      <c r="G6" s="1">
        <f>VLOOKUP(F6,关卡难度线!B:D,2,1)</f>
        <v>4</v>
      </c>
      <c r="H6" s="1">
        <f>VLOOKUP(F6,关卡难度线!B:D,3,1)</f>
        <v>55</v>
      </c>
      <c r="I6" s="1">
        <f t="shared" si="0"/>
        <v>22500</v>
      </c>
      <c r="J6" s="1">
        <f t="shared" si="1"/>
        <v>20454</v>
      </c>
      <c r="K6" s="1">
        <f t="shared" si="2"/>
        <v>18000</v>
      </c>
      <c r="L6" s="5">
        <f t="shared" si="3"/>
        <v>591752</v>
      </c>
      <c r="M6" s="5">
        <f t="shared" si="4"/>
        <v>537940</v>
      </c>
      <c r="N6" s="5">
        <f t="shared" si="5"/>
        <v>473400</v>
      </c>
    </row>
    <row r="7" spans="1:14" ht="15">
      <c r="A7" s="9">
        <v>230004</v>
      </c>
      <c r="B7">
        <v>430004</v>
      </c>
      <c r="C7" s="6" t="s">
        <v>3888</v>
      </c>
      <c r="D7" t="s">
        <v>9</v>
      </c>
      <c r="E7" s="6" t="s">
        <v>0</v>
      </c>
      <c r="F7">
        <v>67500</v>
      </c>
      <c r="G7" s="1">
        <f>VLOOKUP(F7,关卡难度线!B:D,2,1)</f>
        <v>4</v>
      </c>
      <c r="H7" s="1">
        <f>VLOOKUP(F7,关卡难度线!B:D,3,1)</f>
        <v>55</v>
      </c>
      <c r="I7" s="1">
        <f t="shared" si="0"/>
        <v>27613</v>
      </c>
      <c r="J7" s="1">
        <f t="shared" si="1"/>
        <v>25103</v>
      </c>
      <c r="K7" s="1">
        <f t="shared" si="2"/>
        <v>22090</v>
      </c>
      <c r="L7" s="5">
        <f t="shared" si="3"/>
        <v>726220</v>
      </c>
      <c r="M7" s="5">
        <f t="shared" si="4"/>
        <v>660208</v>
      </c>
      <c r="N7" s="5">
        <f t="shared" si="5"/>
        <v>580968</v>
      </c>
    </row>
    <row r="8" spans="1:14" ht="15">
      <c r="A8" s="9">
        <v>230005</v>
      </c>
      <c r="B8">
        <v>430005</v>
      </c>
      <c r="C8" s="6" t="s">
        <v>3889</v>
      </c>
      <c r="D8" t="s">
        <v>9</v>
      </c>
      <c r="E8" s="6" t="s">
        <v>0</v>
      </c>
      <c r="F8">
        <v>80000</v>
      </c>
      <c r="G8" s="1">
        <f>VLOOKUP(F8,关卡难度线!B:D,2,1)</f>
        <v>4</v>
      </c>
      <c r="H8" s="1">
        <f>VLOOKUP(F8,关卡难度线!B:D,3,1)</f>
        <v>55</v>
      </c>
      <c r="I8" s="1">
        <f t="shared" si="0"/>
        <v>32727</v>
      </c>
      <c r="J8" s="1">
        <f t="shared" si="1"/>
        <v>29752</v>
      </c>
      <c r="K8" s="1">
        <f t="shared" si="2"/>
        <v>26181</v>
      </c>
      <c r="L8" s="5">
        <f t="shared" si="3"/>
        <v>860720</v>
      </c>
      <c r="M8" s="5">
        <f t="shared" si="4"/>
        <v>782476</v>
      </c>
      <c r="N8" s="5">
        <f t="shared" si="5"/>
        <v>688560</v>
      </c>
    </row>
    <row r="9" spans="1:14" ht="15">
      <c r="A9" s="9">
        <v>230006</v>
      </c>
      <c r="B9">
        <v>430006</v>
      </c>
      <c r="C9" s="6" t="s">
        <v>3890</v>
      </c>
      <c r="D9" t="s">
        <v>9</v>
      </c>
      <c r="E9" s="6" t="s">
        <v>0</v>
      </c>
      <c r="F9">
        <v>92500</v>
      </c>
      <c r="G9" s="1">
        <f>VLOOKUP(F9,关卡难度线!B:D,2,1)</f>
        <v>4</v>
      </c>
      <c r="H9" s="1">
        <f>VLOOKUP(F9,关卡难度线!B:D,3,1)</f>
        <v>55</v>
      </c>
      <c r="I9" s="1">
        <f t="shared" si="0"/>
        <v>37840</v>
      </c>
      <c r="J9" s="1">
        <f t="shared" si="1"/>
        <v>34400</v>
      </c>
      <c r="K9" s="1">
        <f t="shared" si="2"/>
        <v>30272</v>
      </c>
      <c r="L9" s="5">
        <f t="shared" si="3"/>
        <v>995192</v>
      </c>
      <c r="M9" s="5">
        <f t="shared" si="4"/>
        <v>904720</v>
      </c>
      <c r="N9" s="5">
        <f t="shared" si="5"/>
        <v>796152</v>
      </c>
    </row>
    <row r="10" spans="1:14" ht="15">
      <c r="A10" s="9">
        <v>230007</v>
      </c>
      <c r="B10">
        <v>430007</v>
      </c>
      <c r="C10" s="6" t="s">
        <v>3891</v>
      </c>
      <c r="D10" t="s">
        <v>9</v>
      </c>
      <c r="E10" s="6" t="s">
        <v>0</v>
      </c>
      <c r="F10">
        <v>105000</v>
      </c>
      <c r="G10" s="1">
        <f>VLOOKUP(F10,关卡难度线!B:D,2,1)</f>
        <v>4</v>
      </c>
      <c r="H10" s="1">
        <f>VLOOKUP(F10,关卡难度线!B:D,3,1)</f>
        <v>55</v>
      </c>
      <c r="I10" s="1">
        <f t="shared" si="0"/>
        <v>42954</v>
      </c>
      <c r="J10" s="1">
        <f t="shared" si="1"/>
        <v>39049</v>
      </c>
      <c r="K10" s="1">
        <f t="shared" si="2"/>
        <v>34363</v>
      </c>
      <c r="L10" s="5">
        <f t="shared" si="3"/>
        <v>1129692</v>
      </c>
      <c r="M10" s="5">
        <f t="shared" si="4"/>
        <v>1026988</v>
      </c>
      <c r="N10" s="5">
        <f t="shared" si="5"/>
        <v>903748</v>
      </c>
    </row>
    <row r="11" spans="1:14" ht="15">
      <c r="A11" s="9">
        <v>230008</v>
      </c>
      <c r="B11">
        <v>430008</v>
      </c>
      <c r="C11" s="6" t="s">
        <v>3892</v>
      </c>
      <c r="D11" t="s">
        <v>9</v>
      </c>
      <c r="E11" s="6" t="s">
        <v>0</v>
      </c>
      <c r="F11">
        <v>117500</v>
      </c>
      <c r="G11" s="1">
        <f>VLOOKUP(F11,关卡难度线!B:D,2,1)</f>
        <v>4</v>
      </c>
      <c r="H11" s="1">
        <f>VLOOKUP(F11,关卡难度线!B:D,3,1)</f>
        <v>55</v>
      </c>
      <c r="I11" s="1">
        <f t="shared" si="0"/>
        <v>48068</v>
      </c>
      <c r="J11" s="1">
        <f t="shared" si="1"/>
        <v>43698</v>
      </c>
      <c r="K11" s="1">
        <f t="shared" si="2"/>
        <v>38454</v>
      </c>
      <c r="L11" s="5">
        <f t="shared" si="3"/>
        <v>1264188</v>
      </c>
      <c r="M11" s="5">
        <f t="shared" si="4"/>
        <v>1149256</v>
      </c>
      <c r="N11" s="5">
        <f t="shared" si="5"/>
        <v>1011340</v>
      </c>
    </row>
    <row r="12" spans="1:14" ht="15">
      <c r="A12" s="9">
        <v>230009</v>
      </c>
      <c r="B12">
        <v>430009</v>
      </c>
      <c r="C12" s="6" t="s">
        <v>3893</v>
      </c>
      <c r="D12" t="s">
        <v>9</v>
      </c>
      <c r="E12" s="6" t="s">
        <v>0</v>
      </c>
      <c r="F12">
        <v>130000</v>
      </c>
      <c r="G12" s="1">
        <f>VLOOKUP(F12,关卡难度线!B:D,2,1)</f>
        <v>4</v>
      </c>
      <c r="H12" s="1">
        <f>VLOOKUP(F12,关卡难度线!B:D,3,1)</f>
        <v>55</v>
      </c>
      <c r="I12" s="1">
        <f t="shared" si="0"/>
        <v>53181</v>
      </c>
      <c r="J12" s="1">
        <f t="shared" si="1"/>
        <v>48347</v>
      </c>
      <c r="K12" s="1">
        <f t="shared" si="2"/>
        <v>42545</v>
      </c>
      <c r="L12" s="5">
        <f t="shared" si="3"/>
        <v>1398660</v>
      </c>
      <c r="M12" s="5">
        <f t="shared" si="4"/>
        <v>1271528</v>
      </c>
      <c r="N12" s="5">
        <f t="shared" si="5"/>
        <v>1118932</v>
      </c>
    </row>
    <row r="13" spans="1:14" ht="15">
      <c r="A13" s="9">
        <v>230010</v>
      </c>
      <c r="B13">
        <v>430010</v>
      </c>
      <c r="C13" s="6" t="s">
        <v>3894</v>
      </c>
      <c r="D13" t="s">
        <v>9</v>
      </c>
      <c r="E13" s="6" t="s">
        <v>0</v>
      </c>
      <c r="F13">
        <v>147500</v>
      </c>
      <c r="G13" s="1">
        <f>VLOOKUP(F13,关卡难度线!B:D,2,1)</f>
        <v>4</v>
      </c>
      <c r="H13" s="1">
        <f>VLOOKUP(F13,关卡难度线!B:D,3,1)</f>
        <v>55</v>
      </c>
      <c r="I13" s="1">
        <f t="shared" si="0"/>
        <v>60340</v>
      </c>
      <c r="J13" s="1">
        <f t="shared" si="1"/>
        <v>54855</v>
      </c>
      <c r="K13" s="1">
        <f t="shared" si="2"/>
        <v>48272</v>
      </c>
      <c r="L13" s="5">
        <f t="shared" si="3"/>
        <v>1586944</v>
      </c>
      <c r="M13" s="5">
        <f t="shared" si="4"/>
        <v>1442688</v>
      </c>
      <c r="N13" s="5">
        <f t="shared" si="5"/>
        <v>1269552</v>
      </c>
    </row>
    <row r="14" spans="1:14" ht="15">
      <c r="A14" s="9">
        <v>230011</v>
      </c>
      <c r="B14">
        <v>430011</v>
      </c>
      <c r="C14" s="6" t="s">
        <v>3895</v>
      </c>
      <c r="D14" t="s">
        <v>9</v>
      </c>
      <c r="E14" s="6" t="s">
        <v>0</v>
      </c>
      <c r="F14">
        <v>165000</v>
      </c>
      <c r="G14" s="1">
        <f>VLOOKUP(F14,关卡难度线!B:D,2,1)</f>
        <v>4</v>
      </c>
      <c r="H14" s="1">
        <f>VLOOKUP(F14,关卡难度线!B:D,3,1)</f>
        <v>55</v>
      </c>
      <c r="I14" s="1">
        <f t="shared" si="0"/>
        <v>67500</v>
      </c>
      <c r="J14" s="1">
        <f t="shared" si="1"/>
        <v>61363</v>
      </c>
      <c r="K14" s="1">
        <f t="shared" si="2"/>
        <v>54000</v>
      </c>
      <c r="L14" s="5">
        <f t="shared" si="3"/>
        <v>1775252</v>
      </c>
      <c r="M14" s="5">
        <f t="shared" si="4"/>
        <v>1613848</v>
      </c>
      <c r="N14" s="5">
        <f t="shared" si="5"/>
        <v>1420200</v>
      </c>
    </row>
    <row r="15" spans="1:14" ht="15">
      <c r="A15" s="9">
        <v>230012</v>
      </c>
      <c r="B15">
        <v>430012</v>
      </c>
      <c r="C15" s="6" t="s">
        <v>3896</v>
      </c>
      <c r="D15" t="s">
        <v>9</v>
      </c>
      <c r="E15" s="6" t="s">
        <v>0</v>
      </c>
      <c r="F15">
        <v>200200</v>
      </c>
      <c r="G15" s="1">
        <f>VLOOKUP(F15,关卡难度线!B:D,2,1)</f>
        <v>4</v>
      </c>
      <c r="H15" s="1">
        <f>VLOOKUP(F15,关卡难度线!B:D,3,1)</f>
        <v>60</v>
      </c>
      <c r="I15" s="1">
        <f t="shared" si="0"/>
        <v>75075</v>
      </c>
      <c r="J15" s="1">
        <f t="shared" si="1"/>
        <v>68250</v>
      </c>
      <c r="K15" s="1">
        <f t="shared" si="2"/>
        <v>60060</v>
      </c>
      <c r="L15" s="5">
        <f t="shared" si="3"/>
        <v>1974472</v>
      </c>
      <c r="M15" s="5">
        <f t="shared" si="4"/>
        <v>1794976</v>
      </c>
      <c r="N15" s="5">
        <f t="shared" si="5"/>
        <v>1579580</v>
      </c>
    </row>
    <row r="16" spans="1:14" ht="15">
      <c r="A16" s="9">
        <v>230013</v>
      </c>
      <c r="B16">
        <v>430013</v>
      </c>
      <c r="C16" s="6" t="s">
        <v>3897</v>
      </c>
      <c r="D16" t="s">
        <v>9</v>
      </c>
      <c r="E16" s="6" t="s">
        <v>0</v>
      </c>
      <c r="F16">
        <v>219400</v>
      </c>
      <c r="G16" s="1">
        <f>VLOOKUP(F16,关卡难度线!B:D,2,1)</f>
        <v>4</v>
      </c>
      <c r="H16" s="1">
        <f>VLOOKUP(F16,关卡难度线!B:D,3,1)</f>
        <v>60</v>
      </c>
      <c r="I16" s="1">
        <f t="shared" si="0"/>
        <v>82275</v>
      </c>
      <c r="J16" s="1">
        <f t="shared" si="1"/>
        <v>74795</v>
      </c>
      <c r="K16" s="1">
        <f t="shared" si="2"/>
        <v>65820</v>
      </c>
      <c r="L16" s="5">
        <f t="shared" si="3"/>
        <v>2163832</v>
      </c>
      <c r="M16" s="5">
        <f t="shared" si="4"/>
        <v>1967108</v>
      </c>
      <c r="N16" s="5">
        <f t="shared" si="5"/>
        <v>1731068</v>
      </c>
    </row>
    <row r="17" spans="1:14" ht="15">
      <c r="A17" s="9">
        <v>230014</v>
      </c>
      <c r="B17">
        <v>430014</v>
      </c>
      <c r="C17" s="6" t="s">
        <v>3898</v>
      </c>
      <c r="D17" t="s">
        <v>9</v>
      </c>
      <c r="E17" s="6" t="s">
        <v>0</v>
      </c>
      <c r="F17">
        <v>238600</v>
      </c>
      <c r="G17" s="1">
        <f>VLOOKUP(F17,关卡难度线!B:D,2,1)</f>
        <v>4</v>
      </c>
      <c r="H17" s="1">
        <f>VLOOKUP(F17,关卡难度线!B:D,3,1)</f>
        <v>60</v>
      </c>
      <c r="I17" s="1">
        <f t="shared" si="0"/>
        <v>89475</v>
      </c>
      <c r="J17" s="1">
        <f t="shared" si="1"/>
        <v>81340</v>
      </c>
      <c r="K17" s="1">
        <f t="shared" si="2"/>
        <v>71580</v>
      </c>
      <c r="L17" s="5">
        <f t="shared" si="3"/>
        <v>2353192</v>
      </c>
      <c r="M17" s="5">
        <f t="shared" si="4"/>
        <v>2139244</v>
      </c>
      <c r="N17" s="5">
        <f t="shared" si="5"/>
        <v>1882556</v>
      </c>
    </row>
    <row r="18" spans="1:14" ht="15">
      <c r="A18" s="9">
        <v>230015</v>
      </c>
      <c r="B18">
        <v>430015</v>
      </c>
      <c r="C18" s="6" t="s">
        <v>3899</v>
      </c>
      <c r="D18" t="s">
        <v>9</v>
      </c>
      <c r="E18" s="6" t="s">
        <v>0</v>
      </c>
      <c r="F18">
        <v>257700</v>
      </c>
      <c r="G18" s="1">
        <f>VLOOKUP(F18,关卡难度线!B:D,2,1)</f>
        <v>4</v>
      </c>
      <c r="H18" s="1">
        <f>VLOOKUP(F18,关卡难度线!B:D,3,1)</f>
        <v>60</v>
      </c>
      <c r="I18" s="1">
        <f t="shared" si="0"/>
        <v>96637</v>
      </c>
      <c r="J18" s="1">
        <f t="shared" si="1"/>
        <v>87852</v>
      </c>
      <c r="K18" s="1">
        <f t="shared" si="2"/>
        <v>77310</v>
      </c>
      <c r="L18" s="5">
        <f t="shared" si="3"/>
        <v>2541552</v>
      </c>
      <c r="M18" s="5">
        <f t="shared" si="4"/>
        <v>2310508</v>
      </c>
      <c r="N18" s="5">
        <f t="shared" si="5"/>
        <v>2033252</v>
      </c>
    </row>
    <row r="19" spans="1:14" ht="15">
      <c r="A19" s="9">
        <v>230016</v>
      </c>
      <c r="B19">
        <v>430016</v>
      </c>
      <c r="C19" s="6" t="s">
        <v>3900</v>
      </c>
      <c r="D19" t="s">
        <v>9</v>
      </c>
      <c r="E19" s="6" t="s">
        <v>0</v>
      </c>
      <c r="F19">
        <v>276900</v>
      </c>
      <c r="G19" s="1">
        <f>VLOOKUP(F19,关卡难度线!B:D,2,1)</f>
        <v>4</v>
      </c>
      <c r="H19" s="1">
        <f>VLOOKUP(F19,关卡难度线!B:D,3,1)</f>
        <v>60</v>
      </c>
      <c r="I19" s="1">
        <f t="shared" si="0"/>
        <v>103837</v>
      </c>
      <c r="J19" s="1">
        <f t="shared" si="1"/>
        <v>94397</v>
      </c>
      <c r="K19" s="1">
        <f t="shared" si="2"/>
        <v>83070</v>
      </c>
      <c r="L19" s="5">
        <f t="shared" si="3"/>
        <v>2730912</v>
      </c>
      <c r="M19" s="5">
        <f t="shared" si="4"/>
        <v>2482640</v>
      </c>
      <c r="N19" s="5">
        <f t="shared" si="5"/>
        <v>2184740</v>
      </c>
    </row>
    <row r="20" spans="1:14" ht="15">
      <c r="A20" s="9">
        <v>230017</v>
      </c>
      <c r="B20">
        <v>430017</v>
      </c>
      <c r="C20" s="6" t="s">
        <v>3901</v>
      </c>
      <c r="D20" t="s">
        <v>9</v>
      </c>
      <c r="E20" s="6" t="s">
        <v>0</v>
      </c>
      <c r="F20">
        <v>296100</v>
      </c>
      <c r="G20" s="1">
        <f>VLOOKUP(F20,关卡难度线!B:D,2,1)</f>
        <v>4</v>
      </c>
      <c r="H20" s="1">
        <f>VLOOKUP(F20,关卡难度线!B:D,3,1)</f>
        <v>60</v>
      </c>
      <c r="I20" s="1">
        <f t="shared" si="0"/>
        <v>111037</v>
      </c>
      <c r="J20" s="1">
        <f t="shared" si="1"/>
        <v>100943</v>
      </c>
      <c r="K20" s="1">
        <f t="shared" si="2"/>
        <v>88830</v>
      </c>
      <c r="L20" s="5">
        <f t="shared" si="3"/>
        <v>2920272</v>
      </c>
      <c r="M20" s="5">
        <f t="shared" si="4"/>
        <v>2654800</v>
      </c>
      <c r="N20" s="5">
        <f t="shared" si="5"/>
        <v>2336228</v>
      </c>
    </row>
    <row r="21" spans="1:14" ht="15">
      <c r="A21" s="9">
        <v>230018</v>
      </c>
      <c r="B21">
        <v>430018</v>
      </c>
      <c r="C21" s="6" t="s">
        <v>3902</v>
      </c>
      <c r="D21" t="s">
        <v>9</v>
      </c>
      <c r="E21" s="6" t="s">
        <v>0</v>
      </c>
      <c r="F21">
        <v>315100</v>
      </c>
      <c r="G21" s="1">
        <f>VLOOKUP(F21,关卡难度线!B:D,2,1)</f>
        <v>4</v>
      </c>
      <c r="H21" s="1">
        <f>VLOOKUP(F21,关卡难度线!B:D,3,1)</f>
        <v>60</v>
      </c>
      <c r="I21" s="1">
        <f t="shared" si="0"/>
        <v>118162</v>
      </c>
      <c r="J21" s="1">
        <f t="shared" si="1"/>
        <v>107420</v>
      </c>
      <c r="K21" s="1">
        <f t="shared" si="2"/>
        <v>94530</v>
      </c>
      <c r="L21" s="5">
        <f t="shared" si="3"/>
        <v>3107660</v>
      </c>
      <c r="M21" s="5">
        <f t="shared" si="4"/>
        <v>2825148</v>
      </c>
      <c r="N21" s="5">
        <f t="shared" si="5"/>
        <v>2486140</v>
      </c>
    </row>
    <row r="22" spans="1:14" ht="15">
      <c r="A22" s="9">
        <v>230019</v>
      </c>
      <c r="B22">
        <v>430019</v>
      </c>
      <c r="C22" s="6" t="s">
        <v>3903</v>
      </c>
      <c r="D22" t="s">
        <v>9</v>
      </c>
      <c r="E22" s="6" t="s">
        <v>0</v>
      </c>
      <c r="F22">
        <v>334300</v>
      </c>
      <c r="G22" s="1">
        <f>VLOOKUP(F22,关卡难度线!B:D,2,1)</f>
        <v>4</v>
      </c>
      <c r="H22" s="1">
        <f>VLOOKUP(F22,关卡难度线!B:D,3,1)</f>
        <v>60</v>
      </c>
      <c r="I22" s="1">
        <f t="shared" si="0"/>
        <v>125362</v>
      </c>
      <c r="J22" s="1">
        <f t="shared" si="1"/>
        <v>113965</v>
      </c>
      <c r="K22" s="1">
        <f t="shared" si="2"/>
        <v>100290</v>
      </c>
      <c r="L22" s="5">
        <f t="shared" si="3"/>
        <v>3297020</v>
      </c>
      <c r="M22" s="5">
        <f t="shared" si="4"/>
        <v>2997280</v>
      </c>
      <c r="N22" s="5">
        <f t="shared" si="5"/>
        <v>2637628</v>
      </c>
    </row>
    <row r="23" spans="1:14" ht="15">
      <c r="A23" s="9">
        <v>230020</v>
      </c>
      <c r="B23">
        <v>430020</v>
      </c>
      <c r="C23" s="6" t="s">
        <v>3904</v>
      </c>
      <c r="D23" t="s">
        <v>9</v>
      </c>
      <c r="E23" s="6" t="s">
        <v>0</v>
      </c>
      <c r="F23">
        <v>353500</v>
      </c>
      <c r="G23" s="1">
        <f>VLOOKUP(F23,关卡难度线!B:D,2,1)</f>
        <v>4</v>
      </c>
      <c r="H23" s="1">
        <f>VLOOKUP(F23,关卡难度线!B:D,3,1)</f>
        <v>60</v>
      </c>
      <c r="I23" s="1">
        <f t="shared" si="0"/>
        <v>132562</v>
      </c>
      <c r="J23" s="1">
        <f t="shared" si="1"/>
        <v>120511</v>
      </c>
      <c r="K23" s="1">
        <f t="shared" si="2"/>
        <v>106050</v>
      </c>
      <c r="L23" s="5">
        <f t="shared" si="3"/>
        <v>3486380</v>
      </c>
      <c r="M23" s="5">
        <f t="shared" si="4"/>
        <v>3169440</v>
      </c>
      <c r="N23" s="5">
        <f t="shared" si="5"/>
        <v>2789116</v>
      </c>
    </row>
    <row r="24" spans="1:14" ht="15">
      <c r="A24" s="9">
        <v>230021</v>
      </c>
      <c r="B24">
        <v>430021</v>
      </c>
      <c r="C24" s="6" t="s">
        <v>3905</v>
      </c>
      <c r="D24" t="s">
        <v>9</v>
      </c>
      <c r="E24" s="6" t="s">
        <v>0</v>
      </c>
      <c r="F24">
        <v>372500</v>
      </c>
      <c r="G24" s="1">
        <f>VLOOKUP(F24,关卡难度线!B:D,2,1)</f>
        <v>4</v>
      </c>
      <c r="H24" s="1">
        <f>VLOOKUP(F24,关卡难度线!B:D,3,1)</f>
        <v>60</v>
      </c>
      <c r="I24" s="1">
        <f t="shared" si="0"/>
        <v>139687</v>
      </c>
      <c r="J24" s="1">
        <f t="shared" si="1"/>
        <v>126988</v>
      </c>
      <c r="K24" s="1">
        <f t="shared" si="2"/>
        <v>111750</v>
      </c>
      <c r="L24" s="5">
        <f t="shared" si="3"/>
        <v>3673768</v>
      </c>
      <c r="M24" s="5">
        <f t="shared" si="4"/>
        <v>3339784</v>
      </c>
      <c r="N24" s="5">
        <f t="shared" si="5"/>
        <v>2939024</v>
      </c>
    </row>
    <row r="25" spans="1:14" ht="15">
      <c r="A25" s="9">
        <v>230022</v>
      </c>
      <c r="B25">
        <v>430022</v>
      </c>
      <c r="C25" s="6" t="s">
        <v>3906</v>
      </c>
      <c r="D25" t="s">
        <v>9</v>
      </c>
      <c r="E25" s="6" t="s">
        <v>0</v>
      </c>
      <c r="F25">
        <v>391600</v>
      </c>
      <c r="G25" s="1">
        <f>VLOOKUP(F25,关卡难度线!B:D,2,1)</f>
        <v>4</v>
      </c>
      <c r="H25" s="1">
        <f>VLOOKUP(F25,关卡难度线!B:D,3,1)</f>
        <v>60</v>
      </c>
      <c r="I25" s="1">
        <f t="shared" si="0"/>
        <v>146850</v>
      </c>
      <c r="J25" s="1">
        <f t="shared" si="1"/>
        <v>133500</v>
      </c>
      <c r="K25" s="1">
        <f t="shared" si="2"/>
        <v>117480</v>
      </c>
      <c r="L25" s="5">
        <f t="shared" si="3"/>
        <v>3862156</v>
      </c>
      <c r="M25" s="5">
        <f t="shared" si="4"/>
        <v>3511052</v>
      </c>
      <c r="N25" s="5">
        <f t="shared" si="5"/>
        <v>3089724</v>
      </c>
    </row>
    <row r="26" spans="1:14" ht="15">
      <c r="A26" s="9">
        <v>230023</v>
      </c>
      <c r="B26">
        <v>430023</v>
      </c>
      <c r="C26" s="6" t="s">
        <v>3907</v>
      </c>
      <c r="D26" t="s">
        <v>9</v>
      </c>
      <c r="E26" s="6" t="s">
        <v>0</v>
      </c>
      <c r="F26">
        <v>410800</v>
      </c>
      <c r="G26" s="1">
        <f>VLOOKUP(F26,关卡难度线!B:D,2,1)</f>
        <v>4</v>
      </c>
      <c r="H26" s="1">
        <f>VLOOKUP(F26,关卡难度线!B:D,3,1)</f>
        <v>60</v>
      </c>
      <c r="I26" s="1">
        <f t="shared" si="0"/>
        <v>154050</v>
      </c>
      <c r="J26" s="1">
        <f t="shared" si="1"/>
        <v>140045</v>
      </c>
      <c r="K26" s="1">
        <f t="shared" si="2"/>
        <v>123240</v>
      </c>
      <c r="L26" s="5">
        <f t="shared" si="3"/>
        <v>4051516</v>
      </c>
      <c r="M26" s="5">
        <f t="shared" si="4"/>
        <v>3683184</v>
      </c>
      <c r="N26" s="5">
        <f t="shared" si="5"/>
        <v>3241212</v>
      </c>
    </row>
    <row r="27" spans="1:14" ht="15">
      <c r="A27" s="9">
        <v>230024</v>
      </c>
      <c r="B27">
        <v>430024</v>
      </c>
      <c r="C27" s="6" t="s">
        <v>3908</v>
      </c>
      <c r="D27" t="s">
        <v>9</v>
      </c>
      <c r="E27" s="6" t="s">
        <v>0</v>
      </c>
      <c r="F27">
        <v>435300</v>
      </c>
      <c r="G27" s="1">
        <f>VLOOKUP(F27,关卡难度线!B:D,2,1)</f>
        <v>4</v>
      </c>
      <c r="H27" s="1">
        <f>VLOOKUP(F27,关卡难度线!B:D,3,1)</f>
        <v>60</v>
      </c>
      <c r="I27" s="1">
        <f t="shared" si="0"/>
        <v>163237</v>
      </c>
      <c r="J27" s="1">
        <f t="shared" si="1"/>
        <v>148397</v>
      </c>
      <c r="K27" s="1">
        <f t="shared" si="2"/>
        <v>130590</v>
      </c>
      <c r="L27" s="5">
        <f t="shared" si="3"/>
        <v>4293132</v>
      </c>
      <c r="M27" s="5">
        <f t="shared" si="4"/>
        <v>3902840</v>
      </c>
      <c r="N27" s="5">
        <f t="shared" si="5"/>
        <v>3434516</v>
      </c>
    </row>
    <row r="28" spans="1:14" ht="15">
      <c r="A28" s="9">
        <v>230025</v>
      </c>
      <c r="B28">
        <v>430025</v>
      </c>
      <c r="C28" s="6" t="s">
        <v>3909</v>
      </c>
      <c r="D28" t="s">
        <v>9</v>
      </c>
      <c r="E28" s="6" t="s">
        <v>0</v>
      </c>
      <c r="F28">
        <v>459900</v>
      </c>
      <c r="G28" s="1">
        <f>VLOOKUP(F28,关卡难度线!B:D,2,1)</f>
        <v>4</v>
      </c>
      <c r="H28" s="1">
        <f>VLOOKUP(F28,关卡难度线!B:D,3,1)</f>
        <v>60</v>
      </c>
      <c r="I28" s="1">
        <f t="shared" si="0"/>
        <v>172462</v>
      </c>
      <c r="J28" s="1">
        <f t="shared" si="1"/>
        <v>156784</v>
      </c>
      <c r="K28" s="1">
        <f t="shared" si="2"/>
        <v>137970</v>
      </c>
      <c r="L28" s="5">
        <f t="shared" si="3"/>
        <v>4535752</v>
      </c>
      <c r="M28" s="5">
        <f t="shared" si="4"/>
        <v>4123420</v>
      </c>
      <c r="N28" s="5">
        <f t="shared" si="5"/>
        <v>3628612</v>
      </c>
    </row>
    <row r="29" spans="1:14" ht="15">
      <c r="A29" s="9">
        <v>230026</v>
      </c>
      <c r="B29">
        <v>430026</v>
      </c>
      <c r="C29" s="6" t="s">
        <v>3910</v>
      </c>
      <c r="D29" t="s">
        <v>9</v>
      </c>
      <c r="E29" s="6" t="s">
        <v>0</v>
      </c>
      <c r="F29">
        <v>484500</v>
      </c>
      <c r="G29" s="1">
        <f>VLOOKUP(F29,关卡难度线!B:D,2,1)</f>
        <v>5</v>
      </c>
      <c r="H29" s="1">
        <f>VLOOKUP(F29,关卡难度线!B:D,3,1)</f>
        <v>60</v>
      </c>
      <c r="I29" s="1">
        <f t="shared" si="0"/>
        <v>145350</v>
      </c>
      <c r="J29" s="1">
        <f t="shared" si="1"/>
        <v>132136</v>
      </c>
      <c r="K29" s="1">
        <f t="shared" si="2"/>
        <v>116280</v>
      </c>
      <c r="L29" s="5">
        <f t="shared" si="3"/>
        <v>4778380</v>
      </c>
      <c r="M29" s="5">
        <f t="shared" si="4"/>
        <v>4343970</v>
      </c>
      <c r="N29" s="5">
        <f t="shared" si="5"/>
        <v>3822705</v>
      </c>
    </row>
    <row r="30" spans="1:14" ht="15">
      <c r="A30" s="9">
        <v>230027</v>
      </c>
      <c r="B30">
        <v>430027</v>
      </c>
      <c r="C30" s="6" t="s">
        <v>3911</v>
      </c>
      <c r="D30" t="s">
        <v>9</v>
      </c>
      <c r="E30" s="6" t="s">
        <v>0</v>
      </c>
      <c r="F30">
        <v>508900</v>
      </c>
      <c r="G30" s="1">
        <f>VLOOKUP(F30,关卡难度线!B:D,2,1)</f>
        <v>5</v>
      </c>
      <c r="H30" s="1">
        <f>VLOOKUP(F30,关卡难度线!B:D,3,1)</f>
        <v>60</v>
      </c>
      <c r="I30" s="1">
        <f t="shared" si="0"/>
        <v>152670</v>
      </c>
      <c r="J30" s="1">
        <f t="shared" si="1"/>
        <v>138790</v>
      </c>
      <c r="K30" s="1">
        <f t="shared" si="2"/>
        <v>122136</v>
      </c>
      <c r="L30" s="5">
        <f t="shared" si="3"/>
        <v>5019025</v>
      </c>
      <c r="M30" s="5">
        <f t="shared" si="4"/>
        <v>4562720</v>
      </c>
      <c r="N30" s="5">
        <f t="shared" si="5"/>
        <v>4015220</v>
      </c>
    </row>
    <row r="31" spans="1:14" ht="15">
      <c r="A31" s="9">
        <v>230028</v>
      </c>
      <c r="B31">
        <v>430028</v>
      </c>
      <c r="C31" s="6" t="s">
        <v>3912</v>
      </c>
      <c r="D31" t="s">
        <v>9</v>
      </c>
      <c r="E31" s="6" t="s">
        <v>0</v>
      </c>
      <c r="F31">
        <v>533600</v>
      </c>
      <c r="G31" s="1">
        <f>VLOOKUP(F31,关卡难度线!B:D,2,1)</f>
        <v>5</v>
      </c>
      <c r="H31" s="1">
        <f>VLOOKUP(F31,关卡难度线!B:D,3,1)</f>
        <v>60</v>
      </c>
      <c r="I31" s="1">
        <f t="shared" si="0"/>
        <v>160080</v>
      </c>
      <c r="J31" s="1">
        <f t="shared" si="1"/>
        <v>145527</v>
      </c>
      <c r="K31" s="1">
        <f t="shared" si="2"/>
        <v>128064</v>
      </c>
      <c r="L31" s="5">
        <f t="shared" si="3"/>
        <v>5262630</v>
      </c>
      <c r="M31" s="5">
        <f t="shared" si="4"/>
        <v>4784200</v>
      </c>
      <c r="N31" s="5">
        <f t="shared" si="5"/>
        <v>4210105</v>
      </c>
    </row>
    <row r="32" spans="1:14" ht="15">
      <c r="A32" s="9">
        <v>230029</v>
      </c>
      <c r="B32">
        <v>430029</v>
      </c>
      <c r="C32" s="6" t="s">
        <v>3913</v>
      </c>
      <c r="D32" t="s">
        <v>9</v>
      </c>
      <c r="E32" s="6" t="s">
        <v>0</v>
      </c>
      <c r="F32">
        <v>558200</v>
      </c>
      <c r="G32" s="1">
        <f>VLOOKUP(F32,关卡难度线!B:D,2,1)</f>
        <v>5</v>
      </c>
      <c r="H32" s="1">
        <f>VLOOKUP(F32,关卡难度线!B:D,3,1)</f>
        <v>60</v>
      </c>
      <c r="I32" s="1">
        <f t="shared" si="0"/>
        <v>167460</v>
      </c>
      <c r="J32" s="1">
        <f t="shared" si="1"/>
        <v>152236</v>
      </c>
      <c r="K32" s="1">
        <f t="shared" si="2"/>
        <v>133968</v>
      </c>
      <c r="L32" s="5">
        <f t="shared" si="3"/>
        <v>5505250</v>
      </c>
      <c r="M32" s="5">
        <f t="shared" si="4"/>
        <v>5004760</v>
      </c>
      <c r="N32" s="5">
        <f t="shared" si="5"/>
        <v>4404200</v>
      </c>
    </row>
    <row r="33" spans="1:14" ht="15">
      <c r="A33" s="9">
        <v>230030</v>
      </c>
      <c r="B33">
        <v>430030</v>
      </c>
      <c r="C33" s="6" t="s">
        <v>3914</v>
      </c>
      <c r="D33" t="s">
        <v>9</v>
      </c>
      <c r="E33" s="6" t="s">
        <v>0</v>
      </c>
      <c r="F33">
        <v>582600</v>
      </c>
      <c r="G33" s="1">
        <f>VLOOKUP(F33,关卡难度线!B:D,2,1)</f>
        <v>5</v>
      </c>
      <c r="H33" s="1">
        <f>VLOOKUP(F33,关卡难度线!B:D,3,1)</f>
        <v>62</v>
      </c>
      <c r="I33" s="1">
        <f t="shared" si="0"/>
        <v>169141</v>
      </c>
      <c r="J33" s="1">
        <f t="shared" si="1"/>
        <v>153765</v>
      </c>
      <c r="K33" s="1">
        <f t="shared" si="2"/>
        <v>135313</v>
      </c>
      <c r="L33" s="5">
        <f t="shared" si="3"/>
        <v>5560510</v>
      </c>
      <c r="M33" s="5">
        <f t="shared" si="4"/>
        <v>5055025</v>
      </c>
      <c r="N33" s="5">
        <f t="shared" si="5"/>
        <v>4448415</v>
      </c>
    </row>
    <row r="34" spans="1:14" ht="15">
      <c r="A34" s="9">
        <v>230031</v>
      </c>
      <c r="B34">
        <v>430031</v>
      </c>
      <c r="C34" s="6" t="s">
        <v>3915</v>
      </c>
      <c r="D34" t="s">
        <v>9</v>
      </c>
      <c r="E34" s="6" t="s">
        <v>0</v>
      </c>
      <c r="F34">
        <v>607200</v>
      </c>
      <c r="G34" s="1">
        <f>VLOOKUP(F34,关卡难度线!B:D,2,1)</f>
        <v>5</v>
      </c>
      <c r="H34" s="1">
        <f>VLOOKUP(F34,关卡难度线!B:D,3,1)</f>
        <v>62</v>
      </c>
      <c r="I34" s="1">
        <f t="shared" si="0"/>
        <v>176283</v>
      </c>
      <c r="J34" s="1">
        <f t="shared" si="1"/>
        <v>160258</v>
      </c>
      <c r="K34" s="1">
        <f t="shared" si="2"/>
        <v>141027</v>
      </c>
      <c r="L34" s="5">
        <f t="shared" si="3"/>
        <v>5795305</v>
      </c>
      <c r="M34" s="5">
        <f t="shared" si="4"/>
        <v>5268480</v>
      </c>
      <c r="N34" s="5">
        <f t="shared" si="5"/>
        <v>4636265</v>
      </c>
    </row>
    <row r="35" spans="1:14" ht="15">
      <c r="A35" s="9">
        <v>230032</v>
      </c>
      <c r="B35">
        <v>430032</v>
      </c>
      <c r="C35" s="6" t="s">
        <v>3916</v>
      </c>
      <c r="D35" t="s">
        <v>9</v>
      </c>
      <c r="E35" s="6" t="s">
        <v>0</v>
      </c>
      <c r="F35">
        <v>631800</v>
      </c>
      <c r="G35" s="1">
        <f>VLOOKUP(F35,关卡难度线!B:D,2,1)</f>
        <v>5</v>
      </c>
      <c r="H35" s="1">
        <f>VLOOKUP(F35,关卡难度线!B:D,3,1)</f>
        <v>62</v>
      </c>
      <c r="I35" s="1">
        <f t="shared" si="0"/>
        <v>183425</v>
      </c>
      <c r="J35" s="1">
        <f t="shared" si="1"/>
        <v>166750</v>
      </c>
      <c r="K35" s="1">
        <f t="shared" si="2"/>
        <v>146740</v>
      </c>
      <c r="L35" s="5">
        <f t="shared" si="3"/>
        <v>6030095</v>
      </c>
      <c r="M35" s="5">
        <f t="shared" si="4"/>
        <v>5481905</v>
      </c>
      <c r="N35" s="5">
        <f t="shared" si="5"/>
        <v>4824080</v>
      </c>
    </row>
    <row r="36" spans="1:14" ht="15">
      <c r="A36" s="9">
        <v>230033</v>
      </c>
      <c r="B36">
        <v>430033</v>
      </c>
      <c r="C36" s="6" t="s">
        <v>3917</v>
      </c>
      <c r="D36" t="s">
        <v>9</v>
      </c>
      <c r="E36" s="6" t="s">
        <v>0</v>
      </c>
      <c r="F36">
        <v>656100</v>
      </c>
      <c r="G36" s="1">
        <f>VLOOKUP(F36,关卡难度线!B:D,2,1)</f>
        <v>5</v>
      </c>
      <c r="H36" s="1">
        <f>VLOOKUP(F36,关卡难度线!B:D,3,1)</f>
        <v>62</v>
      </c>
      <c r="I36" s="1">
        <f t="shared" si="0"/>
        <v>190480</v>
      </c>
      <c r="J36" s="1">
        <f t="shared" si="1"/>
        <v>173164</v>
      </c>
      <c r="K36" s="1">
        <f t="shared" si="2"/>
        <v>152384</v>
      </c>
      <c r="L36" s="5">
        <f t="shared" si="3"/>
        <v>6262030</v>
      </c>
      <c r="M36" s="5">
        <f t="shared" si="4"/>
        <v>5692765</v>
      </c>
      <c r="N36" s="5">
        <f t="shared" si="5"/>
        <v>5009625</v>
      </c>
    </row>
    <row r="37" spans="1:14" ht="15">
      <c r="A37" s="9">
        <v>230034</v>
      </c>
      <c r="B37">
        <v>430034</v>
      </c>
      <c r="C37" s="6" t="s">
        <v>3918</v>
      </c>
      <c r="D37" t="s">
        <v>9</v>
      </c>
      <c r="E37" s="6" t="s">
        <v>0</v>
      </c>
      <c r="F37">
        <v>680700</v>
      </c>
      <c r="G37" s="1">
        <f>VLOOKUP(F37,关卡难度线!B:D,2,1)</f>
        <v>5</v>
      </c>
      <c r="H37" s="1">
        <f>VLOOKUP(F37,关卡难度线!B:D,3,1)</f>
        <v>62</v>
      </c>
      <c r="I37" s="1">
        <f t="shared" si="0"/>
        <v>197622</v>
      </c>
      <c r="J37" s="1">
        <f t="shared" si="1"/>
        <v>179656</v>
      </c>
      <c r="K37" s="1">
        <f t="shared" si="2"/>
        <v>158098</v>
      </c>
      <c r="L37" s="5">
        <f t="shared" si="3"/>
        <v>6496825</v>
      </c>
      <c r="M37" s="5">
        <f t="shared" si="4"/>
        <v>5906190</v>
      </c>
      <c r="N37" s="5">
        <f t="shared" si="5"/>
        <v>5197470</v>
      </c>
    </row>
    <row r="38" spans="1:14" ht="15">
      <c r="A38" s="9">
        <v>230035</v>
      </c>
      <c r="B38">
        <v>430035</v>
      </c>
      <c r="C38" s="6" t="s">
        <v>3919</v>
      </c>
      <c r="D38" t="s">
        <v>9</v>
      </c>
      <c r="E38" s="6" t="s">
        <v>0</v>
      </c>
      <c r="F38">
        <v>705300</v>
      </c>
      <c r="G38" s="1">
        <f>VLOOKUP(F38,关卡难度线!B:D,2,1)</f>
        <v>5</v>
      </c>
      <c r="H38" s="1">
        <f>VLOOKUP(F38,关卡难度线!B:D,3,1)</f>
        <v>62</v>
      </c>
      <c r="I38" s="1">
        <f t="shared" si="0"/>
        <v>204764</v>
      </c>
      <c r="J38" s="1">
        <f t="shared" si="1"/>
        <v>186149</v>
      </c>
      <c r="K38" s="1">
        <f t="shared" si="2"/>
        <v>163811</v>
      </c>
      <c r="L38" s="5">
        <f t="shared" si="3"/>
        <v>6731615</v>
      </c>
      <c r="M38" s="5">
        <f t="shared" si="4"/>
        <v>6119650</v>
      </c>
      <c r="N38" s="5">
        <f t="shared" si="5"/>
        <v>5385285</v>
      </c>
    </row>
    <row r="39" spans="1:14" ht="15">
      <c r="A39" s="9">
        <v>230036</v>
      </c>
      <c r="B39">
        <v>430036</v>
      </c>
      <c r="C39" s="6" t="s">
        <v>3920</v>
      </c>
      <c r="D39" t="s">
        <v>9</v>
      </c>
      <c r="E39" s="6" t="s">
        <v>0</v>
      </c>
      <c r="F39">
        <v>729600</v>
      </c>
      <c r="G39" s="1">
        <f>VLOOKUP(F39,关卡难度线!B:D,2,1)</f>
        <v>5</v>
      </c>
      <c r="H39" s="1">
        <f>VLOOKUP(F39,关卡难度线!B:D,3,1)</f>
        <v>62</v>
      </c>
      <c r="I39" s="1">
        <f t="shared" si="0"/>
        <v>211819</v>
      </c>
      <c r="J39" s="1">
        <f t="shared" si="1"/>
        <v>192563</v>
      </c>
      <c r="K39" s="1">
        <f t="shared" si="2"/>
        <v>169455</v>
      </c>
      <c r="L39" s="5">
        <f t="shared" si="3"/>
        <v>6963550</v>
      </c>
      <c r="M39" s="5">
        <f t="shared" si="4"/>
        <v>6330510</v>
      </c>
      <c r="N39" s="5">
        <f t="shared" si="5"/>
        <v>5570835</v>
      </c>
    </row>
    <row r="40" spans="1:14" ht="15">
      <c r="A40" s="9">
        <v>230037</v>
      </c>
      <c r="B40">
        <v>430037</v>
      </c>
      <c r="C40" s="6" t="s">
        <v>3921</v>
      </c>
      <c r="D40" t="s">
        <v>9</v>
      </c>
      <c r="E40" s="6" t="s">
        <v>0</v>
      </c>
      <c r="F40">
        <v>754200</v>
      </c>
      <c r="G40" s="1">
        <f>VLOOKUP(F40,关卡难度线!B:D,2,1)</f>
        <v>5</v>
      </c>
      <c r="H40" s="1">
        <f>VLOOKUP(F40,关卡难度线!B:D,3,1)</f>
        <v>62</v>
      </c>
      <c r="I40" s="1">
        <f t="shared" si="0"/>
        <v>218961</v>
      </c>
      <c r="J40" s="1">
        <f t="shared" si="1"/>
        <v>199055</v>
      </c>
      <c r="K40" s="1">
        <f t="shared" si="2"/>
        <v>175169</v>
      </c>
      <c r="L40" s="5">
        <f t="shared" si="3"/>
        <v>7198345</v>
      </c>
      <c r="M40" s="5">
        <f t="shared" si="4"/>
        <v>6543935</v>
      </c>
      <c r="N40" s="5">
        <f t="shared" si="5"/>
        <v>5758680</v>
      </c>
    </row>
    <row r="41" spans="1:14" ht="15">
      <c r="A41" s="9">
        <v>230038</v>
      </c>
      <c r="B41">
        <v>430038</v>
      </c>
      <c r="C41" s="6" t="s">
        <v>3922</v>
      </c>
      <c r="D41" t="s">
        <v>9</v>
      </c>
      <c r="E41" s="6" t="s">
        <v>0</v>
      </c>
      <c r="F41">
        <v>778800</v>
      </c>
      <c r="G41" s="1">
        <f>VLOOKUP(F41,关卡难度线!B:D,2,1)</f>
        <v>5</v>
      </c>
      <c r="H41" s="1">
        <f>VLOOKUP(F41,关卡难度线!B:D,3,1)</f>
        <v>62</v>
      </c>
      <c r="I41" s="1">
        <f t="shared" si="0"/>
        <v>226103</v>
      </c>
      <c r="J41" s="1">
        <f t="shared" si="1"/>
        <v>205548</v>
      </c>
      <c r="K41" s="1">
        <f t="shared" si="2"/>
        <v>180882</v>
      </c>
      <c r="L41" s="5">
        <f t="shared" si="3"/>
        <v>7433135</v>
      </c>
      <c r="M41" s="5">
        <f t="shared" si="4"/>
        <v>6757390</v>
      </c>
      <c r="N41" s="5">
        <f t="shared" si="5"/>
        <v>5946495</v>
      </c>
    </row>
    <row r="42" spans="1:14" ht="15">
      <c r="A42" s="9">
        <v>230039</v>
      </c>
      <c r="B42">
        <v>430039</v>
      </c>
      <c r="C42" s="6" t="s">
        <v>3923</v>
      </c>
      <c r="D42" t="s">
        <v>9</v>
      </c>
      <c r="E42" s="6" t="s">
        <v>0</v>
      </c>
      <c r="F42">
        <v>803000</v>
      </c>
      <c r="G42" s="1">
        <f>VLOOKUP(F42,关卡难度线!B:D,2,1)</f>
        <v>5</v>
      </c>
      <c r="H42" s="1">
        <f>VLOOKUP(F42,关卡难度线!B:D,3,1)</f>
        <v>62</v>
      </c>
      <c r="I42" s="1">
        <f t="shared" si="0"/>
        <v>233129</v>
      </c>
      <c r="J42" s="1">
        <f t="shared" si="1"/>
        <v>211935</v>
      </c>
      <c r="K42" s="1">
        <f t="shared" si="2"/>
        <v>186503</v>
      </c>
      <c r="L42" s="5">
        <f t="shared" si="3"/>
        <v>7664115</v>
      </c>
      <c r="M42" s="5">
        <f t="shared" si="4"/>
        <v>6967365</v>
      </c>
      <c r="N42" s="5">
        <f t="shared" si="5"/>
        <v>6131285</v>
      </c>
    </row>
    <row r="43" spans="1:14" ht="15">
      <c r="A43" s="9">
        <v>230040</v>
      </c>
      <c r="B43">
        <v>430040</v>
      </c>
      <c r="C43" s="6" t="s">
        <v>3924</v>
      </c>
      <c r="D43" t="s">
        <v>9</v>
      </c>
      <c r="E43" s="6" t="s">
        <v>0</v>
      </c>
      <c r="F43">
        <v>827600</v>
      </c>
      <c r="G43" s="1">
        <f>VLOOKUP(F43,关卡难度线!B:D,2,1)</f>
        <v>5</v>
      </c>
      <c r="H43" s="1">
        <f>VLOOKUP(F43,关卡难度线!B:D,3,1)</f>
        <v>62</v>
      </c>
      <c r="I43" s="1">
        <f t="shared" si="0"/>
        <v>240270</v>
      </c>
      <c r="J43" s="1">
        <f t="shared" si="1"/>
        <v>218428</v>
      </c>
      <c r="K43" s="1">
        <f t="shared" si="2"/>
        <v>192216</v>
      </c>
      <c r="L43" s="5">
        <f t="shared" si="3"/>
        <v>7898875</v>
      </c>
      <c r="M43" s="5">
        <f t="shared" si="4"/>
        <v>7180820</v>
      </c>
      <c r="N43" s="5">
        <f t="shared" si="5"/>
        <v>6319100</v>
      </c>
    </row>
    <row r="44" spans="1:14" ht="15">
      <c r="A44" s="9">
        <v>230041</v>
      </c>
      <c r="B44">
        <v>430041</v>
      </c>
      <c r="C44" s="6" t="s">
        <v>3925</v>
      </c>
      <c r="D44" t="s">
        <v>9</v>
      </c>
      <c r="E44" s="6" t="s">
        <v>0</v>
      </c>
      <c r="F44">
        <v>852200</v>
      </c>
      <c r="G44" s="1">
        <f>VLOOKUP(F44,关卡难度线!B:D,2,1)</f>
        <v>5</v>
      </c>
      <c r="H44" s="1">
        <f>VLOOKUP(F44,关卡难度线!B:D,3,1)</f>
        <v>62</v>
      </c>
      <c r="I44" s="1">
        <f t="shared" si="0"/>
        <v>247412</v>
      </c>
      <c r="J44" s="1">
        <f t="shared" si="1"/>
        <v>224920</v>
      </c>
      <c r="K44" s="1">
        <f t="shared" si="2"/>
        <v>197930</v>
      </c>
      <c r="L44" s="5">
        <f t="shared" si="3"/>
        <v>8133670</v>
      </c>
      <c r="M44" s="5">
        <f t="shared" si="4"/>
        <v>7394245</v>
      </c>
      <c r="N44" s="5">
        <f t="shared" si="5"/>
        <v>6506950</v>
      </c>
    </row>
    <row r="45" spans="1:14" ht="15">
      <c r="A45" s="9">
        <v>230042</v>
      </c>
      <c r="B45">
        <v>430042</v>
      </c>
      <c r="C45" s="6" t="s">
        <v>3926</v>
      </c>
      <c r="D45" t="s">
        <v>9</v>
      </c>
      <c r="E45" s="6" t="s">
        <v>0</v>
      </c>
      <c r="F45">
        <v>876300</v>
      </c>
      <c r="G45" s="1">
        <f>VLOOKUP(F45,关卡难度线!B:D,2,1)</f>
        <v>5</v>
      </c>
      <c r="H45" s="1">
        <f>VLOOKUP(F45,关卡难度线!B:D,3,1)</f>
        <v>64</v>
      </c>
      <c r="I45" s="1">
        <f t="shared" si="0"/>
        <v>246459</v>
      </c>
      <c r="J45" s="1">
        <f t="shared" si="1"/>
        <v>224053</v>
      </c>
      <c r="K45" s="1">
        <f t="shared" si="2"/>
        <v>197167</v>
      </c>
      <c r="L45" s="5">
        <f t="shared" si="3"/>
        <v>8102340</v>
      </c>
      <c r="M45" s="5">
        <f t="shared" si="4"/>
        <v>7365740</v>
      </c>
      <c r="N45" s="5">
        <f t="shared" si="5"/>
        <v>6481865</v>
      </c>
    </row>
    <row r="46" spans="1:14" ht="15">
      <c r="A46" s="9">
        <v>230043</v>
      </c>
      <c r="B46">
        <v>430043</v>
      </c>
      <c r="C46" s="6" t="s">
        <v>3927</v>
      </c>
      <c r="D46" t="s">
        <v>9</v>
      </c>
      <c r="E46" s="6" t="s">
        <v>0</v>
      </c>
      <c r="F46">
        <v>900900</v>
      </c>
      <c r="G46" s="1">
        <f>VLOOKUP(F46,关卡难度线!B:D,2,1)</f>
        <v>5</v>
      </c>
      <c r="H46" s="1">
        <f>VLOOKUP(F46,关卡难度线!B:D,3,1)</f>
        <v>64</v>
      </c>
      <c r="I46" s="1">
        <f t="shared" si="0"/>
        <v>253378</v>
      </c>
      <c r="J46" s="1">
        <f t="shared" si="1"/>
        <v>230343</v>
      </c>
      <c r="K46" s="1">
        <f t="shared" si="2"/>
        <v>202702</v>
      </c>
      <c r="L46" s="5">
        <f t="shared" si="3"/>
        <v>8329800</v>
      </c>
      <c r="M46" s="5">
        <f t="shared" si="4"/>
        <v>7572525</v>
      </c>
      <c r="N46" s="5">
        <f t="shared" si="5"/>
        <v>6663830</v>
      </c>
    </row>
    <row r="47" spans="1:14" ht="15">
      <c r="A47" s="9">
        <v>230044</v>
      </c>
      <c r="B47">
        <v>430044</v>
      </c>
      <c r="C47" s="6" t="s">
        <v>3928</v>
      </c>
      <c r="D47" t="s">
        <v>9</v>
      </c>
      <c r="E47" s="6" t="s">
        <v>0</v>
      </c>
      <c r="F47">
        <v>925500</v>
      </c>
      <c r="G47" s="1">
        <f>VLOOKUP(F47,关卡难度线!B:D,2,1)</f>
        <v>5</v>
      </c>
      <c r="H47" s="1">
        <f>VLOOKUP(F47,关卡难度线!B:D,3,1)</f>
        <v>64</v>
      </c>
      <c r="I47" s="1">
        <f t="shared" si="0"/>
        <v>260296</v>
      </c>
      <c r="J47" s="1">
        <f t="shared" si="1"/>
        <v>236633</v>
      </c>
      <c r="K47" s="1">
        <f t="shared" si="2"/>
        <v>208237</v>
      </c>
      <c r="L47" s="5">
        <f t="shared" si="3"/>
        <v>8557230</v>
      </c>
      <c r="M47" s="5">
        <f t="shared" si="4"/>
        <v>7779310</v>
      </c>
      <c r="N47" s="5">
        <f t="shared" si="5"/>
        <v>6845790</v>
      </c>
    </row>
    <row r="48" spans="1:14" ht="15">
      <c r="A48" s="9">
        <v>230045</v>
      </c>
      <c r="B48">
        <v>430045</v>
      </c>
      <c r="C48" s="6" t="s">
        <v>3929</v>
      </c>
      <c r="D48" t="s">
        <v>9</v>
      </c>
      <c r="E48" s="6" t="s">
        <v>0</v>
      </c>
      <c r="F48">
        <v>949600</v>
      </c>
      <c r="G48" s="1">
        <f>VLOOKUP(F48,关卡难度线!B:D,2,1)</f>
        <v>5</v>
      </c>
      <c r="H48" s="1">
        <f>VLOOKUP(F48,关卡难度线!B:D,3,1)</f>
        <v>64</v>
      </c>
      <c r="I48" s="1">
        <f t="shared" si="0"/>
        <v>267075</v>
      </c>
      <c r="J48" s="1">
        <f t="shared" si="1"/>
        <v>242795</v>
      </c>
      <c r="K48" s="1">
        <f t="shared" si="2"/>
        <v>213660</v>
      </c>
      <c r="L48" s="5">
        <f t="shared" si="3"/>
        <v>8780090</v>
      </c>
      <c r="M48" s="5">
        <f t="shared" si="4"/>
        <v>7981885</v>
      </c>
      <c r="N48" s="5">
        <f t="shared" si="5"/>
        <v>7024075</v>
      </c>
    </row>
    <row r="49" spans="1:14" ht="15">
      <c r="A49" s="9">
        <v>230046</v>
      </c>
      <c r="B49">
        <v>430046</v>
      </c>
      <c r="C49" s="6" t="s">
        <v>3930</v>
      </c>
      <c r="D49" t="s">
        <v>9</v>
      </c>
      <c r="E49" s="6" t="s">
        <v>0</v>
      </c>
      <c r="F49">
        <v>982400</v>
      </c>
      <c r="G49" s="1">
        <f>VLOOKUP(F49,关卡难度线!B:D,2,1)</f>
        <v>5</v>
      </c>
      <c r="H49" s="1">
        <f>VLOOKUP(F49,关卡难度线!B:D,3,1)</f>
        <v>64</v>
      </c>
      <c r="I49" s="1">
        <f t="shared" si="0"/>
        <v>276300</v>
      </c>
      <c r="J49" s="1">
        <f t="shared" si="1"/>
        <v>251181</v>
      </c>
      <c r="K49" s="1">
        <f t="shared" si="2"/>
        <v>221040</v>
      </c>
      <c r="L49" s="5">
        <f t="shared" si="3"/>
        <v>9083365</v>
      </c>
      <c r="M49" s="5">
        <f t="shared" si="4"/>
        <v>8257575</v>
      </c>
      <c r="N49" s="5">
        <f t="shared" si="5"/>
        <v>7266690</v>
      </c>
    </row>
    <row r="50" spans="1:14" ht="15">
      <c r="A50" s="9">
        <v>230047</v>
      </c>
      <c r="B50">
        <v>430047</v>
      </c>
      <c r="C50" s="6" t="s">
        <v>3931</v>
      </c>
      <c r="D50" t="s">
        <v>9</v>
      </c>
      <c r="E50" s="6" t="s">
        <v>0</v>
      </c>
      <c r="F50">
        <v>1009600</v>
      </c>
      <c r="G50" s="1">
        <f>VLOOKUP(F50,关卡难度线!B:D,2,1)</f>
        <v>5</v>
      </c>
      <c r="H50" s="1">
        <f>VLOOKUP(F50,关卡难度线!B:D,3,1)</f>
        <v>64</v>
      </c>
      <c r="I50" s="1">
        <f t="shared" si="0"/>
        <v>283950</v>
      </c>
      <c r="J50" s="1">
        <f t="shared" si="1"/>
        <v>258136</v>
      </c>
      <c r="K50" s="1">
        <f t="shared" si="2"/>
        <v>227160</v>
      </c>
      <c r="L50" s="5">
        <f t="shared" si="3"/>
        <v>9334855</v>
      </c>
      <c r="M50" s="5">
        <f t="shared" si="4"/>
        <v>8486220</v>
      </c>
      <c r="N50" s="5">
        <f t="shared" si="5"/>
        <v>7467885</v>
      </c>
    </row>
    <row r="51" spans="1:14" ht="15">
      <c r="A51" s="9">
        <v>230048</v>
      </c>
      <c r="B51">
        <v>430048</v>
      </c>
      <c r="C51" s="6" t="s">
        <v>3932</v>
      </c>
      <c r="D51" t="s">
        <v>9</v>
      </c>
      <c r="E51" s="6" t="s">
        <v>0</v>
      </c>
      <c r="F51">
        <v>1036500</v>
      </c>
      <c r="G51" s="1">
        <f>VLOOKUP(F51,关卡难度线!B:D,2,1)</f>
        <v>5</v>
      </c>
      <c r="H51" s="1">
        <f>VLOOKUP(F51,关卡难度线!B:D,3,1)</f>
        <v>64</v>
      </c>
      <c r="I51" s="1">
        <f t="shared" si="0"/>
        <v>291515</v>
      </c>
      <c r="J51" s="1">
        <f t="shared" si="1"/>
        <v>265014</v>
      </c>
      <c r="K51" s="1">
        <f t="shared" si="2"/>
        <v>233212</v>
      </c>
      <c r="L51" s="5">
        <f t="shared" si="3"/>
        <v>9583555</v>
      </c>
      <c r="M51" s="5">
        <f t="shared" si="4"/>
        <v>8712335</v>
      </c>
      <c r="N51" s="5">
        <f t="shared" si="5"/>
        <v>7666845</v>
      </c>
    </row>
    <row r="52" spans="1:14" ht="15">
      <c r="A52" s="9">
        <v>230049</v>
      </c>
      <c r="B52">
        <v>430049</v>
      </c>
      <c r="C52" s="6" t="s">
        <v>3933</v>
      </c>
      <c r="D52" t="s">
        <v>9</v>
      </c>
      <c r="E52" s="6" t="s">
        <v>0</v>
      </c>
      <c r="F52">
        <v>1063700</v>
      </c>
      <c r="G52" s="1">
        <f>VLOOKUP(F52,关卡难度线!B:D,2,1)</f>
        <v>5</v>
      </c>
      <c r="H52" s="1">
        <f>VLOOKUP(F52,关卡难度线!B:D,3,1)</f>
        <v>64</v>
      </c>
      <c r="I52" s="1">
        <f t="shared" si="0"/>
        <v>299165</v>
      </c>
      <c r="J52" s="1">
        <f t="shared" si="1"/>
        <v>271968</v>
      </c>
      <c r="K52" s="1">
        <f t="shared" si="2"/>
        <v>239332</v>
      </c>
      <c r="L52" s="5">
        <f t="shared" si="3"/>
        <v>9835050</v>
      </c>
      <c r="M52" s="5">
        <f t="shared" si="4"/>
        <v>8940950</v>
      </c>
      <c r="N52" s="5">
        <f t="shared" si="5"/>
        <v>7868040</v>
      </c>
    </row>
    <row r="53" spans="1:14" ht="15">
      <c r="A53" s="9">
        <v>230050</v>
      </c>
      <c r="B53">
        <v>430050</v>
      </c>
      <c r="C53" s="6" t="s">
        <v>3934</v>
      </c>
      <c r="D53" t="s">
        <v>9</v>
      </c>
      <c r="E53" s="6" t="s">
        <v>0</v>
      </c>
      <c r="F53">
        <v>1202800</v>
      </c>
      <c r="G53" s="1">
        <f>VLOOKUP(F53,关卡难度线!B:D,2,1)</f>
        <v>5</v>
      </c>
      <c r="H53" s="1">
        <f>VLOOKUP(F53,关卡难度线!B:D,3,1)</f>
        <v>64</v>
      </c>
      <c r="I53" s="1">
        <f t="shared" si="0"/>
        <v>338287</v>
      </c>
      <c r="J53" s="1">
        <f t="shared" si="1"/>
        <v>307534</v>
      </c>
      <c r="K53" s="1">
        <f t="shared" si="2"/>
        <v>270630</v>
      </c>
      <c r="L53" s="5">
        <f t="shared" si="3"/>
        <v>11121185</v>
      </c>
      <c r="M53" s="5">
        <f t="shared" si="4"/>
        <v>10110180</v>
      </c>
      <c r="N53" s="5">
        <f t="shared" si="5"/>
        <v>8896960</v>
      </c>
    </row>
    <row r="54" spans="1:14" ht="15">
      <c r="A54" s="9">
        <v>230051</v>
      </c>
      <c r="B54">
        <v>430051</v>
      </c>
      <c r="C54" s="6" t="s">
        <v>3935</v>
      </c>
      <c r="D54" t="s">
        <v>9</v>
      </c>
      <c r="E54" s="6" t="s">
        <v>0</v>
      </c>
      <c r="F54">
        <v>1232300</v>
      </c>
      <c r="G54" s="1">
        <f>VLOOKUP(F54,关卡难度线!B:D,2,1)</f>
        <v>5</v>
      </c>
      <c r="H54" s="1">
        <f>VLOOKUP(F54,关卡难度线!B:D,3,1)</f>
        <v>64</v>
      </c>
      <c r="I54" s="1">
        <f t="shared" si="0"/>
        <v>346584</v>
      </c>
      <c r="J54" s="1">
        <f t="shared" si="1"/>
        <v>315076</v>
      </c>
      <c r="K54" s="1">
        <f t="shared" si="2"/>
        <v>277267</v>
      </c>
      <c r="L54" s="5">
        <f t="shared" si="3"/>
        <v>11393950</v>
      </c>
      <c r="M54" s="5">
        <f t="shared" si="4"/>
        <v>10358125</v>
      </c>
      <c r="N54" s="5">
        <f t="shared" si="5"/>
        <v>9115155</v>
      </c>
    </row>
    <row r="55" spans="1:14" ht="15">
      <c r="A55" s="9">
        <v>230052</v>
      </c>
      <c r="B55">
        <v>430052</v>
      </c>
      <c r="C55" s="6" t="s">
        <v>3936</v>
      </c>
      <c r="D55" t="s">
        <v>9</v>
      </c>
      <c r="E55" s="6" t="s">
        <v>0</v>
      </c>
      <c r="F55">
        <v>1262400</v>
      </c>
      <c r="G55" s="1">
        <f>VLOOKUP(F55,关卡难度线!B:D,2,1)</f>
        <v>6</v>
      </c>
      <c r="H55" s="1">
        <f>VLOOKUP(F55,关卡难度线!B:D,3,1)</f>
        <v>64</v>
      </c>
      <c r="I55" s="1">
        <f t="shared" si="0"/>
        <v>295875</v>
      </c>
      <c r="J55" s="1">
        <f t="shared" si="1"/>
        <v>268977</v>
      </c>
      <c r="K55" s="1">
        <f t="shared" si="2"/>
        <v>236700</v>
      </c>
      <c r="L55" s="5">
        <f t="shared" si="3"/>
        <v>11672268</v>
      </c>
      <c r="M55" s="5">
        <f t="shared" si="4"/>
        <v>10611144</v>
      </c>
      <c r="N55" s="5">
        <f t="shared" si="5"/>
        <v>9337818</v>
      </c>
    </row>
    <row r="56" spans="1:14" ht="15">
      <c r="A56" s="9">
        <v>230053</v>
      </c>
      <c r="B56">
        <v>430053</v>
      </c>
      <c r="C56" s="6" t="s">
        <v>3937</v>
      </c>
      <c r="D56" t="s">
        <v>9</v>
      </c>
      <c r="E56" s="6" t="s">
        <v>0</v>
      </c>
      <c r="F56">
        <v>1292400</v>
      </c>
      <c r="G56" s="1">
        <f>VLOOKUP(F56,关卡难度线!B:D,2,1)</f>
        <v>6</v>
      </c>
      <c r="H56" s="1">
        <f>VLOOKUP(F56,关卡难度线!B:D,3,1)</f>
        <v>64</v>
      </c>
      <c r="I56" s="1">
        <f t="shared" si="0"/>
        <v>302906</v>
      </c>
      <c r="J56" s="1">
        <f t="shared" si="1"/>
        <v>275369</v>
      </c>
      <c r="K56" s="1">
        <f t="shared" si="2"/>
        <v>242325</v>
      </c>
      <c r="L56" s="5">
        <f t="shared" si="3"/>
        <v>11949642</v>
      </c>
      <c r="M56" s="5">
        <f t="shared" si="4"/>
        <v>10863306</v>
      </c>
      <c r="N56" s="5">
        <f t="shared" si="5"/>
        <v>9559722</v>
      </c>
    </row>
    <row r="57" spans="1:14" ht="15">
      <c r="A57" s="9">
        <v>230054</v>
      </c>
      <c r="B57">
        <v>430054</v>
      </c>
      <c r="C57" s="6" t="s">
        <v>3938</v>
      </c>
      <c r="D57" t="s">
        <v>9</v>
      </c>
      <c r="E57" s="6" t="s">
        <v>0</v>
      </c>
      <c r="F57">
        <v>1321900</v>
      </c>
      <c r="G57" s="1">
        <f>VLOOKUP(F57,关卡难度线!B:D,2,1)</f>
        <v>6</v>
      </c>
      <c r="H57" s="1">
        <f>VLOOKUP(F57,关卡难度线!B:D,3,1)</f>
        <v>64</v>
      </c>
      <c r="I57" s="1">
        <f t="shared" si="0"/>
        <v>309820</v>
      </c>
      <c r="J57" s="1">
        <f t="shared" si="1"/>
        <v>281654</v>
      </c>
      <c r="K57" s="1">
        <f t="shared" si="2"/>
        <v>247856</v>
      </c>
      <c r="L57" s="5">
        <f t="shared" si="3"/>
        <v>12222402</v>
      </c>
      <c r="M57" s="5">
        <f t="shared" si="4"/>
        <v>11111250</v>
      </c>
      <c r="N57" s="5">
        <f t="shared" si="5"/>
        <v>9777918</v>
      </c>
    </row>
    <row r="58" spans="1:14" ht="15">
      <c r="A58" s="9">
        <v>230055</v>
      </c>
      <c r="B58">
        <v>430055</v>
      </c>
      <c r="C58" s="6" t="s">
        <v>3939</v>
      </c>
      <c r="D58" t="s">
        <v>9</v>
      </c>
      <c r="E58" s="6" t="s">
        <v>0</v>
      </c>
      <c r="F58">
        <v>1351900</v>
      </c>
      <c r="G58" s="1">
        <f>VLOOKUP(F58,关卡难度线!B:D,2,1)</f>
        <v>6</v>
      </c>
      <c r="H58" s="1">
        <f>VLOOKUP(F58,关卡难度线!B:D,3,1)</f>
        <v>64</v>
      </c>
      <c r="I58" s="1">
        <f t="shared" si="0"/>
        <v>316851</v>
      </c>
      <c r="J58" s="1">
        <f t="shared" si="1"/>
        <v>288046</v>
      </c>
      <c r="K58" s="1">
        <f t="shared" si="2"/>
        <v>253481</v>
      </c>
      <c r="L58" s="5">
        <f t="shared" si="3"/>
        <v>12499770</v>
      </c>
      <c r="M58" s="5">
        <f t="shared" si="4"/>
        <v>11363412</v>
      </c>
      <c r="N58" s="5">
        <f t="shared" si="5"/>
        <v>9999828</v>
      </c>
    </row>
    <row r="59" spans="1:14" ht="15">
      <c r="A59" s="9">
        <v>230056</v>
      </c>
      <c r="B59">
        <v>430056</v>
      </c>
      <c r="C59" s="6" t="s">
        <v>3940</v>
      </c>
      <c r="D59" t="s">
        <v>9</v>
      </c>
      <c r="E59" s="6" t="s">
        <v>0</v>
      </c>
      <c r="F59">
        <v>1382000</v>
      </c>
      <c r="G59" s="1">
        <f>VLOOKUP(F59,关卡难度线!B:D,2,1)</f>
        <v>6</v>
      </c>
      <c r="H59" s="1">
        <f>VLOOKUP(F59,关卡难度线!B:D,3,1)</f>
        <v>64</v>
      </c>
      <c r="I59" s="1">
        <f t="shared" si="0"/>
        <v>323906</v>
      </c>
      <c r="J59" s="1">
        <f t="shared" si="1"/>
        <v>294460</v>
      </c>
      <c r="K59" s="1">
        <f t="shared" si="2"/>
        <v>259125</v>
      </c>
      <c r="L59" s="5">
        <f t="shared" si="3"/>
        <v>12778092</v>
      </c>
      <c r="M59" s="5">
        <f t="shared" si="4"/>
        <v>11616450</v>
      </c>
      <c r="N59" s="5">
        <f t="shared" si="5"/>
        <v>10222482</v>
      </c>
    </row>
    <row r="60" spans="1:14" ht="15">
      <c r="A60" s="9">
        <v>230057</v>
      </c>
      <c r="B60">
        <v>430057</v>
      </c>
      <c r="C60" s="6" t="s">
        <v>3941</v>
      </c>
      <c r="D60" t="s">
        <v>9</v>
      </c>
      <c r="E60" s="6" t="s">
        <v>0</v>
      </c>
      <c r="F60">
        <v>1411400</v>
      </c>
      <c r="G60" s="1">
        <f>VLOOKUP(F60,关卡难度线!B:D,2,1)</f>
        <v>6</v>
      </c>
      <c r="H60" s="1">
        <f>VLOOKUP(F60,关卡难度线!B:D,3,1)</f>
        <v>64</v>
      </c>
      <c r="I60" s="1">
        <f t="shared" si="0"/>
        <v>330796</v>
      </c>
      <c r="J60" s="1">
        <f t="shared" si="1"/>
        <v>300724</v>
      </c>
      <c r="K60" s="1">
        <f t="shared" si="2"/>
        <v>264637</v>
      </c>
      <c r="L60" s="5">
        <f t="shared" si="3"/>
        <v>13049904</v>
      </c>
      <c r="M60" s="5">
        <f t="shared" si="4"/>
        <v>11863560</v>
      </c>
      <c r="N60" s="5">
        <f t="shared" si="5"/>
        <v>10439928</v>
      </c>
    </row>
    <row r="61" spans="1:14" ht="15">
      <c r="A61" s="9">
        <v>230058</v>
      </c>
      <c r="B61">
        <v>430058</v>
      </c>
      <c r="C61" s="6" t="s">
        <v>3942</v>
      </c>
      <c r="D61" t="s">
        <v>9</v>
      </c>
      <c r="E61" s="6" t="s">
        <v>0</v>
      </c>
      <c r="F61">
        <v>1441400</v>
      </c>
      <c r="G61" s="1">
        <f>VLOOKUP(F61,关卡难度线!B:D,2,1)</f>
        <v>6</v>
      </c>
      <c r="H61" s="1">
        <f>VLOOKUP(F61,关卡难度线!B:D,3,1)</f>
        <v>64</v>
      </c>
      <c r="I61" s="1">
        <f t="shared" si="0"/>
        <v>337828</v>
      </c>
      <c r="J61" s="1">
        <f t="shared" si="1"/>
        <v>307116</v>
      </c>
      <c r="K61" s="1">
        <f t="shared" si="2"/>
        <v>270262</v>
      </c>
      <c r="L61" s="5">
        <f t="shared" si="3"/>
        <v>13327314</v>
      </c>
      <c r="M61" s="5">
        <f t="shared" si="4"/>
        <v>12115728</v>
      </c>
      <c r="N61" s="5">
        <f t="shared" si="5"/>
        <v>10661838</v>
      </c>
    </row>
    <row r="62" spans="1:14" ht="15">
      <c r="A62" s="9">
        <v>230059</v>
      </c>
      <c r="B62">
        <v>430059</v>
      </c>
      <c r="C62" s="6" t="s">
        <v>3943</v>
      </c>
      <c r="D62" t="s">
        <v>9</v>
      </c>
      <c r="E62" s="6" t="s">
        <v>0</v>
      </c>
      <c r="F62">
        <v>1471400</v>
      </c>
      <c r="G62" s="1">
        <f>VLOOKUP(F62,关卡难度线!B:D,2,1)</f>
        <v>6</v>
      </c>
      <c r="H62" s="1">
        <f>VLOOKUP(F62,关卡难度线!B:D,3,1)</f>
        <v>64</v>
      </c>
      <c r="I62" s="1">
        <f t="shared" si="0"/>
        <v>344859</v>
      </c>
      <c r="J62" s="1">
        <f t="shared" si="1"/>
        <v>313508</v>
      </c>
      <c r="K62" s="1">
        <f t="shared" si="2"/>
        <v>275887</v>
      </c>
      <c r="L62" s="5">
        <f t="shared" si="3"/>
        <v>13604688</v>
      </c>
      <c r="M62" s="5">
        <f t="shared" si="4"/>
        <v>12367890</v>
      </c>
      <c r="N62" s="5">
        <f t="shared" si="5"/>
        <v>10883742</v>
      </c>
    </row>
    <row r="63" spans="1:14" ht="15">
      <c r="A63" s="9">
        <v>230060</v>
      </c>
      <c r="B63">
        <v>430060</v>
      </c>
      <c r="C63" s="6" t="s">
        <v>3944</v>
      </c>
      <c r="D63" t="s">
        <v>9</v>
      </c>
      <c r="E63" s="6" t="s">
        <v>0</v>
      </c>
      <c r="F63">
        <v>1500800</v>
      </c>
      <c r="G63" s="1">
        <f>VLOOKUP(F63,关卡难度线!B:D,2,1)</f>
        <v>6</v>
      </c>
      <c r="H63" s="1">
        <f>VLOOKUP(F63,关卡难度线!B:D,3,1)</f>
        <v>66</v>
      </c>
      <c r="I63" s="1">
        <f t="shared" si="0"/>
        <v>341090</v>
      </c>
      <c r="J63" s="1">
        <f t="shared" si="1"/>
        <v>310082</v>
      </c>
      <c r="K63" s="1">
        <f t="shared" si="2"/>
        <v>272872</v>
      </c>
      <c r="L63" s="5">
        <f t="shared" si="3"/>
        <v>13456002</v>
      </c>
      <c r="M63" s="5">
        <f t="shared" si="4"/>
        <v>12232734</v>
      </c>
      <c r="N63" s="5">
        <f t="shared" si="5"/>
        <v>10764798</v>
      </c>
    </row>
    <row r="64" spans="1:14" ht="15">
      <c r="A64" s="9">
        <v>230061</v>
      </c>
      <c r="B64">
        <v>430061</v>
      </c>
      <c r="C64" s="6" t="s">
        <v>3945</v>
      </c>
      <c r="D64" t="s">
        <v>9</v>
      </c>
      <c r="E64" s="6" t="s">
        <v>0</v>
      </c>
      <c r="F64">
        <v>1530800</v>
      </c>
      <c r="G64" s="1">
        <f>VLOOKUP(F64,关卡难度线!B:D,2,1)</f>
        <v>6</v>
      </c>
      <c r="H64" s="1">
        <f>VLOOKUP(F64,关卡难度线!B:D,3,1)</f>
        <v>66</v>
      </c>
      <c r="I64" s="1">
        <f t="shared" si="0"/>
        <v>347909</v>
      </c>
      <c r="J64" s="1">
        <f t="shared" si="1"/>
        <v>316280</v>
      </c>
      <c r="K64" s="1">
        <f t="shared" si="2"/>
        <v>278327</v>
      </c>
      <c r="L64" s="5">
        <f t="shared" si="3"/>
        <v>13725012</v>
      </c>
      <c r="M64" s="5">
        <f t="shared" si="4"/>
        <v>12477246</v>
      </c>
      <c r="N64" s="5">
        <f t="shared" si="5"/>
        <v>10980000</v>
      </c>
    </row>
    <row r="65" spans="1:14" ht="15">
      <c r="A65" s="9">
        <v>230062</v>
      </c>
      <c r="B65">
        <v>430062</v>
      </c>
      <c r="C65" s="6" t="s">
        <v>3946</v>
      </c>
      <c r="D65" t="s">
        <v>9</v>
      </c>
      <c r="E65" s="6" t="s">
        <v>0</v>
      </c>
      <c r="F65">
        <v>1560800</v>
      </c>
      <c r="G65" s="1">
        <f>VLOOKUP(F65,关卡难度线!B:D,2,1)</f>
        <v>6</v>
      </c>
      <c r="H65" s="1">
        <f>VLOOKUP(F65,关卡难度线!B:D,3,1)</f>
        <v>66</v>
      </c>
      <c r="I65" s="1">
        <f t="shared" si="0"/>
        <v>354727</v>
      </c>
      <c r="J65" s="1">
        <f t="shared" si="1"/>
        <v>322479</v>
      </c>
      <c r="K65" s="1">
        <f t="shared" si="2"/>
        <v>283781</v>
      </c>
      <c r="L65" s="5">
        <f t="shared" si="3"/>
        <v>13993980</v>
      </c>
      <c r="M65" s="5">
        <f t="shared" si="4"/>
        <v>12721794</v>
      </c>
      <c r="N65" s="5">
        <f t="shared" si="5"/>
        <v>11195160</v>
      </c>
    </row>
    <row r="66" spans="1:14" ht="15">
      <c r="A66" s="9">
        <v>230063</v>
      </c>
      <c r="B66">
        <v>430063</v>
      </c>
      <c r="C66" s="6" t="s">
        <v>3947</v>
      </c>
      <c r="D66" t="s">
        <v>9</v>
      </c>
      <c r="E66" s="6" t="s">
        <v>0</v>
      </c>
      <c r="F66">
        <v>1596100</v>
      </c>
      <c r="G66" s="1">
        <f>VLOOKUP(F66,关卡难度线!B:D,2,1)</f>
        <v>6</v>
      </c>
      <c r="H66" s="1">
        <f>VLOOKUP(F66,关卡难度线!B:D,3,1)</f>
        <v>66</v>
      </c>
      <c r="I66" s="1">
        <f t="shared" si="0"/>
        <v>362750</v>
      </c>
      <c r="J66" s="1">
        <f t="shared" si="1"/>
        <v>329772</v>
      </c>
      <c r="K66" s="1">
        <f t="shared" si="2"/>
        <v>290200</v>
      </c>
      <c r="L66" s="5">
        <f t="shared" si="3"/>
        <v>14310486</v>
      </c>
      <c r="M66" s="5">
        <f t="shared" si="4"/>
        <v>13009506</v>
      </c>
      <c r="N66" s="5">
        <f t="shared" si="5"/>
        <v>11448390</v>
      </c>
    </row>
    <row r="67" spans="1:14" ht="15">
      <c r="A67" s="9">
        <v>230064</v>
      </c>
      <c r="B67">
        <v>430064</v>
      </c>
      <c r="C67" s="6" t="s">
        <v>3948</v>
      </c>
      <c r="D67" t="s">
        <v>9</v>
      </c>
      <c r="E67" s="6" t="s">
        <v>0</v>
      </c>
      <c r="F67">
        <v>1632100</v>
      </c>
      <c r="G67" s="1">
        <f>VLOOKUP(F67,关卡难度线!B:D,2,1)</f>
        <v>6</v>
      </c>
      <c r="H67" s="1">
        <f>VLOOKUP(F67,关卡难度线!B:D,3,1)</f>
        <v>66</v>
      </c>
      <c r="I67" s="1">
        <f t="shared" si="0"/>
        <v>370931</v>
      </c>
      <c r="J67" s="1">
        <f t="shared" si="1"/>
        <v>337210</v>
      </c>
      <c r="K67" s="1">
        <f t="shared" si="2"/>
        <v>296745</v>
      </c>
      <c r="L67" s="5">
        <f t="shared" si="3"/>
        <v>14633226</v>
      </c>
      <c r="M67" s="5">
        <f t="shared" si="4"/>
        <v>13302936</v>
      </c>
      <c r="N67" s="5">
        <f t="shared" si="5"/>
        <v>11706588</v>
      </c>
    </row>
    <row r="68" spans="1:14" ht="15">
      <c r="A68" s="9">
        <v>230065</v>
      </c>
      <c r="B68">
        <v>430065</v>
      </c>
      <c r="C68" s="6" t="s">
        <v>3949</v>
      </c>
      <c r="D68" t="s">
        <v>9</v>
      </c>
      <c r="E68" s="6" t="s">
        <v>0</v>
      </c>
      <c r="F68">
        <v>1668100</v>
      </c>
      <c r="G68" s="1">
        <f>VLOOKUP(F68,关卡难度线!B:D,2,1)</f>
        <v>6</v>
      </c>
      <c r="H68" s="1">
        <f>VLOOKUP(F68,关卡难度线!B:D,3,1)</f>
        <v>66</v>
      </c>
      <c r="I68" s="1">
        <f t="shared" ref="I68:I131" si="6">INT(F68/(3-1)/G68/(H68/2.7)*100/1.5)</f>
        <v>379113</v>
      </c>
      <c r="J68" s="1">
        <f t="shared" ref="J68:J131" si="7">INT(F68/(4-1.8)/G68/(H68/2.7)*100/1.5)</f>
        <v>344648</v>
      </c>
      <c r="K68" s="1">
        <f t="shared" ref="K68:K131" si="8">INT(F68/(5-2.5)/G68/(H68/2.7)*100/1.5)</f>
        <v>303290</v>
      </c>
      <c r="L68" s="5">
        <f t="shared" ref="L68:L131" si="9">ROUND(I68/4*5.5+I68*2.7+I68/4*10*1,0)*G68</f>
        <v>14956008</v>
      </c>
      <c r="M68" s="5">
        <f t="shared" ref="M68:M131" si="10">ROUND(J68/4*5.5+J68*2.7+J68/4*10*1,0)*G68</f>
        <v>13596366</v>
      </c>
      <c r="N68" s="5">
        <f t="shared" ref="N68:N131" si="11">ROUND(K68/4*5.5+K68*2.7+K68/4*10*1,0)*G68</f>
        <v>11964792</v>
      </c>
    </row>
    <row r="69" spans="1:14" ht="15">
      <c r="A69" s="9">
        <v>230066</v>
      </c>
      <c r="B69">
        <v>430066</v>
      </c>
      <c r="C69" s="6" t="s">
        <v>3950</v>
      </c>
      <c r="D69" t="s">
        <v>9</v>
      </c>
      <c r="E69" s="6" t="s">
        <v>0</v>
      </c>
      <c r="F69">
        <v>1703300</v>
      </c>
      <c r="G69" s="1">
        <f>VLOOKUP(F69,关卡难度线!B:D,2,1)</f>
        <v>6</v>
      </c>
      <c r="H69" s="1">
        <f>VLOOKUP(F69,关卡难度线!B:D,3,1)</f>
        <v>66</v>
      </c>
      <c r="I69" s="1">
        <f t="shared" si="6"/>
        <v>387113</v>
      </c>
      <c r="J69" s="1">
        <f t="shared" si="7"/>
        <v>351921</v>
      </c>
      <c r="K69" s="1">
        <f t="shared" si="8"/>
        <v>309690</v>
      </c>
      <c r="L69" s="5">
        <f t="shared" si="9"/>
        <v>15271608</v>
      </c>
      <c r="M69" s="5">
        <f t="shared" si="10"/>
        <v>13883286</v>
      </c>
      <c r="N69" s="5">
        <f t="shared" si="11"/>
        <v>12217272</v>
      </c>
    </row>
    <row r="70" spans="1:14" ht="15">
      <c r="A70" s="9">
        <v>230067</v>
      </c>
      <c r="B70">
        <v>430067</v>
      </c>
      <c r="C70" s="6" t="s">
        <v>3951</v>
      </c>
      <c r="D70" t="s">
        <v>9</v>
      </c>
      <c r="E70" s="6" t="s">
        <v>0</v>
      </c>
      <c r="F70">
        <v>1739300</v>
      </c>
      <c r="G70" s="1">
        <f>VLOOKUP(F70,关卡难度线!B:D,2,1)</f>
        <v>6</v>
      </c>
      <c r="H70" s="1">
        <f>VLOOKUP(F70,关卡难度线!B:D,3,1)</f>
        <v>66</v>
      </c>
      <c r="I70" s="1">
        <f t="shared" si="6"/>
        <v>395295</v>
      </c>
      <c r="J70" s="1">
        <f t="shared" si="7"/>
        <v>359359</v>
      </c>
      <c r="K70" s="1">
        <f t="shared" si="8"/>
        <v>316236</v>
      </c>
      <c r="L70" s="5">
        <f t="shared" si="9"/>
        <v>15594390</v>
      </c>
      <c r="M70" s="5">
        <f t="shared" si="10"/>
        <v>14176710</v>
      </c>
      <c r="N70" s="5">
        <f t="shared" si="11"/>
        <v>12475512</v>
      </c>
    </row>
    <row r="71" spans="1:14" ht="15">
      <c r="A71" s="9">
        <v>230068</v>
      </c>
      <c r="B71">
        <v>430068</v>
      </c>
      <c r="C71" s="6" t="s">
        <v>3952</v>
      </c>
      <c r="D71" t="s">
        <v>9</v>
      </c>
      <c r="E71" s="6" t="s">
        <v>0</v>
      </c>
      <c r="F71">
        <v>1775300</v>
      </c>
      <c r="G71" s="1">
        <f>VLOOKUP(F71,关卡难度线!B:D,2,1)</f>
        <v>6</v>
      </c>
      <c r="H71" s="1">
        <f>VLOOKUP(F71,关卡难度线!B:D,3,1)</f>
        <v>66</v>
      </c>
      <c r="I71" s="1">
        <f t="shared" si="6"/>
        <v>403477</v>
      </c>
      <c r="J71" s="1">
        <f t="shared" si="7"/>
        <v>366797</v>
      </c>
      <c r="K71" s="1">
        <f t="shared" si="8"/>
        <v>322781</v>
      </c>
      <c r="L71" s="5">
        <f t="shared" si="9"/>
        <v>15917166</v>
      </c>
      <c r="M71" s="5">
        <f t="shared" si="10"/>
        <v>14470140</v>
      </c>
      <c r="N71" s="5">
        <f t="shared" si="11"/>
        <v>12733710</v>
      </c>
    </row>
    <row r="72" spans="1:14" ht="15">
      <c r="A72" s="9">
        <v>230069</v>
      </c>
      <c r="B72">
        <v>430069</v>
      </c>
      <c r="C72" s="6" t="s">
        <v>3953</v>
      </c>
      <c r="D72" t="s">
        <v>9</v>
      </c>
      <c r="E72" s="6" t="s">
        <v>0</v>
      </c>
      <c r="F72">
        <v>1810400</v>
      </c>
      <c r="G72" s="1">
        <f>VLOOKUP(F72,关卡难度线!B:D,2,1)</f>
        <v>6</v>
      </c>
      <c r="H72" s="1">
        <f>VLOOKUP(F72,关卡难度线!B:D,3,1)</f>
        <v>66</v>
      </c>
      <c r="I72" s="1">
        <f t="shared" si="6"/>
        <v>411454</v>
      </c>
      <c r="J72" s="1">
        <f t="shared" si="7"/>
        <v>374049</v>
      </c>
      <c r="K72" s="1">
        <f t="shared" si="8"/>
        <v>329163</v>
      </c>
      <c r="L72" s="5">
        <f t="shared" si="9"/>
        <v>16231860</v>
      </c>
      <c r="M72" s="5">
        <f t="shared" si="10"/>
        <v>14756232</v>
      </c>
      <c r="N72" s="5">
        <f t="shared" si="11"/>
        <v>12985482</v>
      </c>
    </row>
    <row r="73" spans="1:14" ht="15">
      <c r="A73" s="9">
        <v>230070</v>
      </c>
      <c r="B73">
        <v>430070</v>
      </c>
      <c r="C73" s="6" t="s">
        <v>3954</v>
      </c>
      <c r="D73" t="s">
        <v>9</v>
      </c>
      <c r="E73" s="6" t="s">
        <v>0</v>
      </c>
      <c r="F73">
        <v>1846400</v>
      </c>
      <c r="G73" s="1">
        <f>VLOOKUP(F73,关卡难度线!B:D,2,1)</f>
        <v>6</v>
      </c>
      <c r="H73" s="1">
        <f>VLOOKUP(F73,关卡难度线!B:D,3,1)</f>
        <v>66</v>
      </c>
      <c r="I73" s="1">
        <f t="shared" si="6"/>
        <v>419636</v>
      </c>
      <c r="J73" s="1">
        <f t="shared" si="7"/>
        <v>381487</v>
      </c>
      <c r="K73" s="1">
        <f t="shared" si="8"/>
        <v>335709</v>
      </c>
      <c r="L73" s="5">
        <f t="shared" si="9"/>
        <v>16554642</v>
      </c>
      <c r="M73" s="5">
        <f t="shared" si="10"/>
        <v>15049662</v>
      </c>
      <c r="N73" s="5">
        <f t="shared" si="11"/>
        <v>13243722</v>
      </c>
    </row>
    <row r="74" spans="1:14" ht="15">
      <c r="A74" s="9">
        <v>230071</v>
      </c>
      <c r="B74">
        <v>430071</v>
      </c>
      <c r="C74" s="6" t="s">
        <v>3955</v>
      </c>
      <c r="D74" t="s">
        <v>9</v>
      </c>
      <c r="E74" s="6" t="s">
        <v>0</v>
      </c>
      <c r="F74">
        <v>1882400</v>
      </c>
      <c r="G74" s="1">
        <f>VLOOKUP(F74,关卡难度线!B:D,2,1)</f>
        <v>6</v>
      </c>
      <c r="H74" s="1">
        <f>VLOOKUP(F74,关卡难度线!B:D,3,1)</f>
        <v>66</v>
      </c>
      <c r="I74" s="1">
        <f t="shared" si="6"/>
        <v>427818</v>
      </c>
      <c r="J74" s="1">
        <f t="shared" si="7"/>
        <v>388925</v>
      </c>
      <c r="K74" s="1">
        <f t="shared" si="8"/>
        <v>342254</v>
      </c>
      <c r="L74" s="5">
        <f t="shared" si="9"/>
        <v>16877418</v>
      </c>
      <c r="M74" s="5">
        <f t="shared" si="10"/>
        <v>15343092</v>
      </c>
      <c r="N74" s="5">
        <f t="shared" si="11"/>
        <v>13501920</v>
      </c>
    </row>
    <row r="75" spans="1:14" ht="15">
      <c r="A75" s="9">
        <v>230072</v>
      </c>
      <c r="B75">
        <v>430072</v>
      </c>
      <c r="C75" s="6" t="s">
        <v>3956</v>
      </c>
      <c r="D75" t="s">
        <v>9</v>
      </c>
      <c r="E75" s="6" t="s">
        <v>0</v>
      </c>
      <c r="F75">
        <v>1917500</v>
      </c>
      <c r="G75" s="1">
        <f>VLOOKUP(F75,关卡难度线!B:D,2,1)</f>
        <v>6</v>
      </c>
      <c r="H75" s="1">
        <f>VLOOKUP(F75,关卡难度线!B:D,3,1)</f>
        <v>68</v>
      </c>
      <c r="I75" s="1">
        <f t="shared" si="6"/>
        <v>422977</v>
      </c>
      <c r="J75" s="1">
        <f t="shared" si="7"/>
        <v>384525</v>
      </c>
      <c r="K75" s="1">
        <f t="shared" si="8"/>
        <v>338382</v>
      </c>
      <c r="L75" s="5">
        <f t="shared" si="9"/>
        <v>16686444</v>
      </c>
      <c r="M75" s="5">
        <f t="shared" si="10"/>
        <v>15169512</v>
      </c>
      <c r="N75" s="5">
        <f t="shared" si="11"/>
        <v>13349172</v>
      </c>
    </row>
    <row r="76" spans="1:14" ht="15">
      <c r="A76" s="9">
        <v>230073</v>
      </c>
      <c r="B76">
        <v>430073</v>
      </c>
      <c r="C76" s="6" t="s">
        <v>3957</v>
      </c>
      <c r="D76" t="s">
        <v>9</v>
      </c>
      <c r="E76" s="6" t="s">
        <v>0</v>
      </c>
      <c r="F76">
        <v>1953400</v>
      </c>
      <c r="G76" s="1">
        <f>VLOOKUP(F76,关卡难度线!B:D,2,1)</f>
        <v>6</v>
      </c>
      <c r="H76" s="1">
        <f>VLOOKUP(F76,关卡难度线!B:D,3,1)</f>
        <v>68</v>
      </c>
      <c r="I76" s="1">
        <f t="shared" si="6"/>
        <v>430897</v>
      </c>
      <c r="J76" s="1">
        <f t="shared" si="7"/>
        <v>391724</v>
      </c>
      <c r="K76" s="1">
        <f t="shared" si="8"/>
        <v>344717</v>
      </c>
      <c r="L76" s="5">
        <f t="shared" si="9"/>
        <v>16998888</v>
      </c>
      <c r="M76" s="5">
        <f t="shared" si="10"/>
        <v>15453510</v>
      </c>
      <c r="N76" s="5">
        <f t="shared" si="11"/>
        <v>13599084</v>
      </c>
    </row>
    <row r="77" spans="1:14" ht="15">
      <c r="A77" s="9">
        <v>230074</v>
      </c>
      <c r="B77">
        <v>430074</v>
      </c>
      <c r="C77" s="6" t="s">
        <v>3958</v>
      </c>
      <c r="D77" t="s">
        <v>9</v>
      </c>
      <c r="E77" s="6" t="s">
        <v>0</v>
      </c>
      <c r="F77">
        <v>1989400</v>
      </c>
      <c r="G77" s="1">
        <f>VLOOKUP(F77,关卡难度线!B:D,2,1)</f>
        <v>6</v>
      </c>
      <c r="H77" s="1">
        <f>VLOOKUP(F77,关卡难度线!B:D,3,1)</f>
        <v>68</v>
      </c>
      <c r="I77" s="1">
        <f t="shared" si="6"/>
        <v>438838</v>
      </c>
      <c r="J77" s="1">
        <f t="shared" si="7"/>
        <v>398943</v>
      </c>
      <c r="K77" s="1">
        <f t="shared" si="8"/>
        <v>351070</v>
      </c>
      <c r="L77" s="5">
        <f t="shared" si="9"/>
        <v>17312160</v>
      </c>
      <c r="M77" s="5">
        <f t="shared" si="10"/>
        <v>15738300</v>
      </c>
      <c r="N77" s="5">
        <f t="shared" si="11"/>
        <v>13849710</v>
      </c>
    </row>
    <row r="78" spans="1:14" ht="15">
      <c r="A78" s="9">
        <v>230075</v>
      </c>
      <c r="B78">
        <v>430075</v>
      </c>
      <c r="C78" s="6" t="s">
        <v>3959</v>
      </c>
      <c r="D78" t="s">
        <v>9</v>
      </c>
      <c r="E78" s="6" t="s">
        <v>0</v>
      </c>
      <c r="F78">
        <v>2024400</v>
      </c>
      <c r="G78" s="1">
        <f>VLOOKUP(F78,关卡难度线!B:D,2,1)</f>
        <v>6</v>
      </c>
      <c r="H78" s="1">
        <f>VLOOKUP(F78,关卡难度线!B:D,3,1)</f>
        <v>68</v>
      </c>
      <c r="I78" s="1">
        <f t="shared" si="6"/>
        <v>446558</v>
      </c>
      <c r="J78" s="1">
        <f t="shared" si="7"/>
        <v>405962</v>
      </c>
      <c r="K78" s="1">
        <f t="shared" si="8"/>
        <v>357247</v>
      </c>
      <c r="L78" s="5">
        <f t="shared" si="9"/>
        <v>17616714</v>
      </c>
      <c r="M78" s="5">
        <f t="shared" si="10"/>
        <v>16015200</v>
      </c>
      <c r="N78" s="5">
        <f t="shared" si="11"/>
        <v>14093394</v>
      </c>
    </row>
    <row r="79" spans="1:14" ht="15">
      <c r="A79" s="9">
        <v>230076</v>
      </c>
      <c r="B79">
        <v>430076</v>
      </c>
      <c r="C79" s="6" t="s">
        <v>3960</v>
      </c>
      <c r="D79" t="s">
        <v>9</v>
      </c>
      <c r="E79" s="6" t="s">
        <v>0</v>
      </c>
      <c r="F79">
        <v>2060300</v>
      </c>
      <c r="G79" s="1">
        <f>VLOOKUP(F79,关卡难度线!B:D,2,1)</f>
        <v>6</v>
      </c>
      <c r="H79" s="1">
        <f>VLOOKUP(F79,关卡难度线!B:D,3,1)</f>
        <v>68</v>
      </c>
      <c r="I79" s="1">
        <f t="shared" si="6"/>
        <v>454477</v>
      </c>
      <c r="J79" s="1">
        <f t="shared" si="7"/>
        <v>413161</v>
      </c>
      <c r="K79" s="1">
        <f t="shared" si="8"/>
        <v>363582</v>
      </c>
      <c r="L79" s="5">
        <f t="shared" si="9"/>
        <v>17929116</v>
      </c>
      <c r="M79" s="5">
        <f t="shared" si="10"/>
        <v>16299204</v>
      </c>
      <c r="N79" s="5">
        <f t="shared" si="11"/>
        <v>14343312</v>
      </c>
    </row>
    <row r="80" spans="1:14" ht="15">
      <c r="A80" s="9">
        <v>230077</v>
      </c>
      <c r="B80">
        <v>430077</v>
      </c>
      <c r="C80" s="6" t="s">
        <v>3961</v>
      </c>
      <c r="D80" t="s">
        <v>9</v>
      </c>
      <c r="E80" s="6" t="s">
        <v>0</v>
      </c>
      <c r="F80">
        <v>2096300</v>
      </c>
      <c r="G80" s="1">
        <f>VLOOKUP(F80,关卡难度线!B:D,2,1)</f>
        <v>6</v>
      </c>
      <c r="H80" s="1">
        <f>VLOOKUP(F80,关卡难度线!B:D,3,1)</f>
        <v>68</v>
      </c>
      <c r="I80" s="1">
        <f t="shared" si="6"/>
        <v>462419</v>
      </c>
      <c r="J80" s="1">
        <f t="shared" si="7"/>
        <v>420381</v>
      </c>
      <c r="K80" s="1">
        <f t="shared" si="8"/>
        <v>369935</v>
      </c>
      <c r="L80" s="5">
        <f t="shared" si="9"/>
        <v>18242430</v>
      </c>
      <c r="M80" s="5">
        <f t="shared" si="10"/>
        <v>16584030</v>
      </c>
      <c r="N80" s="5">
        <f t="shared" si="11"/>
        <v>14593938</v>
      </c>
    </row>
    <row r="81" spans="1:14" ht="15">
      <c r="A81" s="9">
        <v>230078</v>
      </c>
      <c r="B81">
        <v>430078</v>
      </c>
      <c r="C81" s="6" t="s">
        <v>3962</v>
      </c>
      <c r="D81" t="s">
        <v>9</v>
      </c>
      <c r="E81" s="6" t="s">
        <v>0</v>
      </c>
      <c r="F81">
        <v>2131200</v>
      </c>
      <c r="G81" s="1">
        <f>VLOOKUP(F81,关卡难度线!B:D,2,1)</f>
        <v>6</v>
      </c>
      <c r="H81" s="1">
        <f>VLOOKUP(F81,关卡难度线!B:D,3,1)</f>
        <v>68</v>
      </c>
      <c r="I81" s="1">
        <f t="shared" si="6"/>
        <v>470117</v>
      </c>
      <c r="J81" s="1">
        <f t="shared" si="7"/>
        <v>427379</v>
      </c>
      <c r="K81" s="1">
        <f t="shared" si="8"/>
        <v>376094</v>
      </c>
      <c r="L81" s="5">
        <f t="shared" si="9"/>
        <v>18546114</v>
      </c>
      <c r="M81" s="5">
        <f t="shared" si="10"/>
        <v>16860102</v>
      </c>
      <c r="N81" s="5">
        <f t="shared" si="11"/>
        <v>14836908</v>
      </c>
    </row>
    <row r="82" spans="1:14" ht="15">
      <c r="A82" s="9">
        <v>230079</v>
      </c>
      <c r="B82">
        <v>430079</v>
      </c>
      <c r="C82" s="6" t="s">
        <v>3963</v>
      </c>
      <c r="D82" t="s">
        <v>9</v>
      </c>
      <c r="E82" s="6" t="s">
        <v>0</v>
      </c>
      <c r="F82">
        <v>2173100</v>
      </c>
      <c r="G82" s="1">
        <f>VLOOKUP(F82,关卡难度线!B:D,2,1)</f>
        <v>6</v>
      </c>
      <c r="H82" s="1">
        <f>VLOOKUP(F82,关卡难度线!B:D,3,1)</f>
        <v>68</v>
      </c>
      <c r="I82" s="1">
        <f t="shared" si="6"/>
        <v>479360</v>
      </c>
      <c r="J82" s="1">
        <f t="shared" si="7"/>
        <v>435782</v>
      </c>
      <c r="K82" s="1">
        <f t="shared" si="8"/>
        <v>383488</v>
      </c>
      <c r="L82" s="5">
        <f t="shared" si="9"/>
        <v>18910752</v>
      </c>
      <c r="M82" s="5">
        <f t="shared" si="10"/>
        <v>17191602</v>
      </c>
      <c r="N82" s="5">
        <f t="shared" si="11"/>
        <v>15128604</v>
      </c>
    </row>
    <row r="83" spans="1:14" ht="15">
      <c r="A83" s="9">
        <v>230080</v>
      </c>
      <c r="B83">
        <v>430080</v>
      </c>
      <c r="C83" s="6" t="s">
        <v>3964</v>
      </c>
      <c r="D83" t="s">
        <v>9</v>
      </c>
      <c r="E83" s="6" t="s">
        <v>0</v>
      </c>
      <c r="F83">
        <v>2215000</v>
      </c>
      <c r="G83" s="1">
        <f>VLOOKUP(F83,关卡难度线!B:D,2,1)</f>
        <v>6</v>
      </c>
      <c r="H83" s="1">
        <f>VLOOKUP(F83,关卡难度线!B:D,3,1)</f>
        <v>68</v>
      </c>
      <c r="I83" s="1">
        <f t="shared" si="6"/>
        <v>488602</v>
      </c>
      <c r="J83" s="1">
        <f t="shared" si="7"/>
        <v>444184</v>
      </c>
      <c r="K83" s="1">
        <f t="shared" si="8"/>
        <v>390882</v>
      </c>
      <c r="L83" s="5">
        <f t="shared" si="9"/>
        <v>19275348</v>
      </c>
      <c r="M83" s="5">
        <f t="shared" si="10"/>
        <v>17523060</v>
      </c>
      <c r="N83" s="5">
        <f t="shared" si="11"/>
        <v>15420294</v>
      </c>
    </row>
    <row r="84" spans="1:14" ht="15">
      <c r="A84" s="9">
        <v>230081</v>
      </c>
      <c r="B84">
        <v>430081</v>
      </c>
      <c r="C84" s="6" t="s">
        <v>3965</v>
      </c>
      <c r="D84" t="s">
        <v>9</v>
      </c>
      <c r="E84" s="6" t="s">
        <v>0</v>
      </c>
      <c r="F84">
        <v>2255900</v>
      </c>
      <c r="G84" s="1">
        <f>VLOOKUP(F84,关卡难度线!B:D,2,1)</f>
        <v>6</v>
      </c>
      <c r="H84" s="1">
        <f>VLOOKUP(F84,关卡难度线!B:D,3,1)</f>
        <v>70</v>
      </c>
      <c r="I84" s="1">
        <f t="shared" si="6"/>
        <v>483407</v>
      </c>
      <c r="J84" s="1">
        <f t="shared" si="7"/>
        <v>439461</v>
      </c>
      <c r="K84" s="1">
        <f t="shared" si="8"/>
        <v>386725</v>
      </c>
      <c r="L84" s="5">
        <f t="shared" si="9"/>
        <v>19070406</v>
      </c>
      <c r="M84" s="5">
        <f t="shared" si="10"/>
        <v>17336736</v>
      </c>
      <c r="N84" s="5">
        <f t="shared" si="11"/>
        <v>15256302</v>
      </c>
    </row>
    <row r="85" spans="1:14" ht="15">
      <c r="A85" s="9">
        <v>230082</v>
      </c>
      <c r="B85">
        <v>430082</v>
      </c>
      <c r="C85" s="6" t="s">
        <v>3966</v>
      </c>
      <c r="D85" t="s">
        <v>9</v>
      </c>
      <c r="E85" s="6" t="s">
        <v>0</v>
      </c>
      <c r="F85">
        <v>2297800</v>
      </c>
      <c r="G85" s="1">
        <f>VLOOKUP(F85,关卡难度线!B:D,2,1)</f>
        <v>6</v>
      </c>
      <c r="H85" s="1">
        <f>VLOOKUP(F85,关卡难度线!B:D,3,1)</f>
        <v>70</v>
      </c>
      <c r="I85" s="1">
        <f t="shared" si="6"/>
        <v>492385</v>
      </c>
      <c r="J85" s="1">
        <f t="shared" si="7"/>
        <v>447623</v>
      </c>
      <c r="K85" s="1">
        <f t="shared" si="8"/>
        <v>393908</v>
      </c>
      <c r="L85" s="5">
        <f t="shared" si="9"/>
        <v>19424586</v>
      </c>
      <c r="M85" s="5">
        <f t="shared" si="10"/>
        <v>17658726</v>
      </c>
      <c r="N85" s="5">
        <f t="shared" si="11"/>
        <v>15539670</v>
      </c>
    </row>
    <row r="86" spans="1:14" ht="15">
      <c r="A86" s="9">
        <v>230083</v>
      </c>
      <c r="B86">
        <v>430083</v>
      </c>
      <c r="C86" s="6" t="s">
        <v>3967</v>
      </c>
      <c r="D86" t="s">
        <v>9</v>
      </c>
      <c r="E86" s="6" t="s">
        <v>0</v>
      </c>
      <c r="F86">
        <v>2339700</v>
      </c>
      <c r="G86" s="1">
        <f>VLOOKUP(F86,关卡难度线!B:D,2,1)</f>
        <v>6</v>
      </c>
      <c r="H86" s="1">
        <f>VLOOKUP(F86,关卡难度线!B:D,3,1)</f>
        <v>70</v>
      </c>
      <c r="I86" s="1">
        <f t="shared" si="6"/>
        <v>501364</v>
      </c>
      <c r="J86" s="1">
        <f t="shared" si="7"/>
        <v>455785</v>
      </c>
      <c r="K86" s="1">
        <f t="shared" si="8"/>
        <v>401091</v>
      </c>
      <c r="L86" s="5">
        <f t="shared" si="9"/>
        <v>19778808</v>
      </c>
      <c r="M86" s="5">
        <f t="shared" si="10"/>
        <v>17980716</v>
      </c>
      <c r="N86" s="5">
        <f t="shared" si="11"/>
        <v>15823038</v>
      </c>
    </row>
    <row r="87" spans="1:14" ht="15">
      <c r="A87" s="9">
        <v>230084</v>
      </c>
      <c r="B87">
        <v>430084</v>
      </c>
      <c r="C87" s="6" t="s">
        <v>3968</v>
      </c>
      <c r="D87" t="s">
        <v>9</v>
      </c>
      <c r="E87" s="6" t="s">
        <v>0</v>
      </c>
      <c r="F87">
        <v>2380500</v>
      </c>
      <c r="G87" s="1">
        <f>VLOOKUP(F87,关卡难度线!B:D,2,1)</f>
        <v>6</v>
      </c>
      <c r="H87" s="1">
        <f>VLOOKUP(F87,关卡难度线!B:D,3,1)</f>
        <v>70</v>
      </c>
      <c r="I87" s="1">
        <f t="shared" si="6"/>
        <v>510107</v>
      </c>
      <c r="J87" s="1">
        <f t="shared" si="7"/>
        <v>463733</v>
      </c>
      <c r="K87" s="1">
        <f t="shared" si="8"/>
        <v>408085</v>
      </c>
      <c r="L87" s="5">
        <f t="shared" si="9"/>
        <v>20123724</v>
      </c>
      <c r="M87" s="5">
        <f t="shared" si="10"/>
        <v>18294264</v>
      </c>
      <c r="N87" s="5">
        <f t="shared" si="11"/>
        <v>16098954</v>
      </c>
    </row>
    <row r="88" spans="1:14" ht="15">
      <c r="A88" s="9">
        <v>230085</v>
      </c>
      <c r="B88">
        <v>430085</v>
      </c>
      <c r="C88" s="6" t="s">
        <v>3969</v>
      </c>
      <c r="D88" t="s">
        <v>9</v>
      </c>
      <c r="E88" s="6" t="s">
        <v>0</v>
      </c>
      <c r="F88">
        <v>2422300</v>
      </c>
      <c r="G88" s="1">
        <f>VLOOKUP(F88,关卡难度线!B:D,2,1)</f>
        <v>6</v>
      </c>
      <c r="H88" s="1">
        <f>VLOOKUP(F88,关卡难度线!B:D,3,1)</f>
        <v>70</v>
      </c>
      <c r="I88" s="1">
        <f t="shared" si="6"/>
        <v>519064</v>
      </c>
      <c r="J88" s="1">
        <f t="shared" si="7"/>
        <v>471876</v>
      </c>
      <c r="K88" s="1">
        <f t="shared" si="8"/>
        <v>415251</v>
      </c>
      <c r="L88" s="5">
        <f t="shared" si="9"/>
        <v>20477076</v>
      </c>
      <c r="M88" s="5">
        <f t="shared" si="10"/>
        <v>18615510</v>
      </c>
      <c r="N88" s="5">
        <f t="shared" si="11"/>
        <v>16381650</v>
      </c>
    </row>
    <row r="89" spans="1:14" ht="15">
      <c r="A89" s="9">
        <v>230086</v>
      </c>
      <c r="B89">
        <v>430086</v>
      </c>
      <c r="C89" s="6" t="s">
        <v>3970</v>
      </c>
      <c r="D89" t="s">
        <v>9</v>
      </c>
      <c r="E89" s="6" t="s">
        <v>0</v>
      </c>
      <c r="F89">
        <v>2464200</v>
      </c>
      <c r="G89" s="1">
        <f>VLOOKUP(F89,关卡难度线!B:D,2,1)</f>
        <v>6</v>
      </c>
      <c r="H89" s="1">
        <f>VLOOKUP(F89,关卡难度线!B:D,3,1)</f>
        <v>70</v>
      </c>
      <c r="I89" s="1">
        <f t="shared" si="6"/>
        <v>528042</v>
      </c>
      <c r="J89" s="1">
        <f t="shared" si="7"/>
        <v>480038</v>
      </c>
      <c r="K89" s="1">
        <f t="shared" si="8"/>
        <v>422434</v>
      </c>
      <c r="L89" s="5">
        <f t="shared" si="9"/>
        <v>20831256</v>
      </c>
      <c r="M89" s="5">
        <f t="shared" si="10"/>
        <v>18937500</v>
      </c>
      <c r="N89" s="5">
        <f t="shared" si="11"/>
        <v>16665024</v>
      </c>
    </row>
    <row r="90" spans="1:14" ht="15">
      <c r="A90" s="9">
        <v>230087</v>
      </c>
      <c r="B90">
        <v>430087</v>
      </c>
      <c r="C90" s="6" t="s">
        <v>3971</v>
      </c>
      <c r="D90" t="s">
        <v>9</v>
      </c>
      <c r="E90" s="6" t="s">
        <v>0</v>
      </c>
      <c r="F90">
        <v>2504900</v>
      </c>
      <c r="G90" s="1">
        <f>VLOOKUP(F90,关卡难度线!B:D,2,1)</f>
        <v>6</v>
      </c>
      <c r="H90" s="1">
        <f>VLOOKUP(F90,关卡难度线!B:D,3,1)</f>
        <v>70</v>
      </c>
      <c r="I90" s="1">
        <f t="shared" si="6"/>
        <v>536764</v>
      </c>
      <c r="J90" s="1">
        <f t="shared" si="7"/>
        <v>487967</v>
      </c>
      <c r="K90" s="1">
        <f t="shared" si="8"/>
        <v>429411</v>
      </c>
      <c r="L90" s="5">
        <f t="shared" si="9"/>
        <v>21175338</v>
      </c>
      <c r="M90" s="5">
        <f t="shared" si="10"/>
        <v>19250298</v>
      </c>
      <c r="N90" s="5">
        <f t="shared" si="11"/>
        <v>16940262</v>
      </c>
    </row>
    <row r="91" spans="1:14" ht="15">
      <c r="A91" s="9">
        <v>230088</v>
      </c>
      <c r="B91">
        <v>430088</v>
      </c>
      <c r="C91" s="6" t="s">
        <v>3972</v>
      </c>
      <c r="D91" t="s">
        <v>9</v>
      </c>
      <c r="E91" s="6" t="s">
        <v>0</v>
      </c>
      <c r="F91">
        <v>2546800</v>
      </c>
      <c r="G91" s="1">
        <f>VLOOKUP(F91,关卡难度线!B:D,2,1)</f>
        <v>6</v>
      </c>
      <c r="H91" s="1">
        <f>VLOOKUP(F91,关卡难度线!B:D,3,1)</f>
        <v>70</v>
      </c>
      <c r="I91" s="1">
        <f t="shared" si="6"/>
        <v>545742</v>
      </c>
      <c r="J91" s="1">
        <f t="shared" si="7"/>
        <v>496129</v>
      </c>
      <c r="K91" s="1">
        <f t="shared" si="8"/>
        <v>436594</v>
      </c>
      <c r="L91" s="5">
        <f t="shared" si="9"/>
        <v>21529524</v>
      </c>
      <c r="M91" s="5">
        <f t="shared" si="10"/>
        <v>19572288</v>
      </c>
      <c r="N91" s="5">
        <f t="shared" si="11"/>
        <v>17223636</v>
      </c>
    </row>
    <row r="92" spans="1:14" ht="15">
      <c r="A92" s="9">
        <v>230089</v>
      </c>
      <c r="B92">
        <v>430089</v>
      </c>
      <c r="C92" s="6" t="s">
        <v>3973</v>
      </c>
      <c r="D92" t="s">
        <v>9</v>
      </c>
      <c r="E92" s="6" t="s">
        <v>0</v>
      </c>
      <c r="F92">
        <v>2588600</v>
      </c>
      <c r="G92" s="1">
        <f>VLOOKUP(F92,关卡难度线!B:D,2,1)</f>
        <v>6</v>
      </c>
      <c r="H92" s="1">
        <f>VLOOKUP(F92,关卡难度线!B:D,3,1)</f>
        <v>70</v>
      </c>
      <c r="I92" s="1">
        <f t="shared" si="6"/>
        <v>554700</v>
      </c>
      <c r="J92" s="1">
        <f t="shared" si="7"/>
        <v>504272</v>
      </c>
      <c r="K92" s="1">
        <f t="shared" si="8"/>
        <v>443760</v>
      </c>
      <c r="L92" s="5">
        <f t="shared" si="9"/>
        <v>21882918</v>
      </c>
      <c r="M92" s="5">
        <f t="shared" si="10"/>
        <v>19893528</v>
      </c>
      <c r="N92" s="5">
        <f t="shared" si="11"/>
        <v>17506332</v>
      </c>
    </row>
    <row r="93" spans="1:14" ht="15">
      <c r="A93" s="9">
        <v>230090</v>
      </c>
      <c r="B93">
        <v>430090</v>
      </c>
      <c r="C93" s="6" t="s">
        <v>3974</v>
      </c>
      <c r="D93" t="s">
        <v>9</v>
      </c>
      <c r="E93" s="6" t="s">
        <v>0</v>
      </c>
      <c r="F93">
        <v>2629200</v>
      </c>
      <c r="G93" s="1">
        <f>VLOOKUP(F93,关卡难度线!B:D,2,1)</f>
        <v>6</v>
      </c>
      <c r="H93" s="1">
        <f>VLOOKUP(F93,关卡难度线!B:D,3,1)</f>
        <v>70</v>
      </c>
      <c r="I93" s="1">
        <f t="shared" si="6"/>
        <v>563400</v>
      </c>
      <c r="J93" s="1">
        <f t="shared" si="7"/>
        <v>512181</v>
      </c>
      <c r="K93" s="1">
        <f t="shared" si="8"/>
        <v>450720</v>
      </c>
      <c r="L93" s="5">
        <f t="shared" si="9"/>
        <v>22226130</v>
      </c>
      <c r="M93" s="5">
        <f t="shared" si="10"/>
        <v>20205540</v>
      </c>
      <c r="N93" s="5">
        <f t="shared" si="11"/>
        <v>17780904</v>
      </c>
    </row>
    <row r="94" spans="1:14" ht="15">
      <c r="A94" s="9">
        <v>230091</v>
      </c>
      <c r="B94">
        <v>430091</v>
      </c>
      <c r="C94" s="6" t="s">
        <v>3975</v>
      </c>
      <c r="D94" t="s">
        <v>9</v>
      </c>
      <c r="E94" s="6" t="s">
        <v>0</v>
      </c>
      <c r="F94">
        <v>2671100</v>
      </c>
      <c r="G94" s="1">
        <f>VLOOKUP(F94,关卡难度线!B:D,2,1)</f>
        <v>6</v>
      </c>
      <c r="H94" s="1">
        <f>VLOOKUP(F94,关卡难度线!B:D,3,1)</f>
        <v>70</v>
      </c>
      <c r="I94" s="1">
        <f t="shared" si="6"/>
        <v>572378</v>
      </c>
      <c r="J94" s="1">
        <f t="shared" si="7"/>
        <v>520344</v>
      </c>
      <c r="K94" s="1">
        <f t="shared" si="8"/>
        <v>457902</v>
      </c>
      <c r="L94" s="5">
        <f t="shared" si="9"/>
        <v>22580310</v>
      </c>
      <c r="M94" s="5">
        <f t="shared" si="10"/>
        <v>20527572</v>
      </c>
      <c r="N94" s="5">
        <f t="shared" si="11"/>
        <v>18064236</v>
      </c>
    </row>
    <row r="95" spans="1:14" ht="15">
      <c r="A95" s="9">
        <v>230092</v>
      </c>
      <c r="B95">
        <v>430092</v>
      </c>
      <c r="C95" s="6" t="s">
        <v>3976</v>
      </c>
      <c r="D95" t="s">
        <v>9</v>
      </c>
      <c r="E95" s="6" t="s">
        <v>0</v>
      </c>
      <c r="F95">
        <v>2712900</v>
      </c>
      <c r="G95" s="1">
        <f>VLOOKUP(F95,关卡难度线!B:D,2,1)</f>
        <v>6</v>
      </c>
      <c r="H95" s="1">
        <f>VLOOKUP(F95,关卡难度线!B:D,3,1)</f>
        <v>70</v>
      </c>
      <c r="I95" s="1">
        <f t="shared" si="6"/>
        <v>581335</v>
      </c>
      <c r="J95" s="1">
        <f t="shared" si="7"/>
        <v>528487</v>
      </c>
      <c r="K95" s="1">
        <f t="shared" si="8"/>
        <v>465068</v>
      </c>
      <c r="L95" s="5">
        <f t="shared" si="9"/>
        <v>22933668</v>
      </c>
      <c r="M95" s="5">
        <f t="shared" si="10"/>
        <v>20848812</v>
      </c>
      <c r="N95" s="5">
        <f t="shared" si="11"/>
        <v>18346932</v>
      </c>
    </row>
    <row r="96" spans="1:14" ht="15">
      <c r="A96" s="9">
        <v>230093</v>
      </c>
      <c r="B96">
        <v>430093</v>
      </c>
      <c r="C96" s="6" t="s">
        <v>3977</v>
      </c>
      <c r="D96" t="s">
        <v>9</v>
      </c>
      <c r="E96" s="6" t="s">
        <v>0</v>
      </c>
      <c r="F96">
        <v>2759400</v>
      </c>
      <c r="G96" s="1">
        <f>VLOOKUP(F96,关卡难度线!B:D,2,1)</f>
        <v>6</v>
      </c>
      <c r="H96" s="1">
        <f>VLOOKUP(F96,关卡难度线!B:D,3,1)</f>
        <v>72</v>
      </c>
      <c r="I96" s="1">
        <f t="shared" si="6"/>
        <v>574875</v>
      </c>
      <c r="J96" s="1">
        <f t="shared" si="7"/>
        <v>522613</v>
      </c>
      <c r="K96" s="1">
        <f t="shared" si="8"/>
        <v>459900</v>
      </c>
      <c r="L96" s="5">
        <f t="shared" si="9"/>
        <v>22678818</v>
      </c>
      <c r="M96" s="5">
        <f t="shared" si="10"/>
        <v>20617080</v>
      </c>
      <c r="N96" s="5">
        <f t="shared" si="11"/>
        <v>18143058</v>
      </c>
    </row>
    <row r="97" spans="1:14" ht="15">
      <c r="A97" s="9">
        <v>230094</v>
      </c>
      <c r="B97">
        <v>430094</v>
      </c>
      <c r="C97" s="6" t="s">
        <v>3978</v>
      </c>
      <c r="D97" t="s">
        <v>9</v>
      </c>
      <c r="E97" s="6" t="s">
        <v>0</v>
      </c>
      <c r="F97">
        <v>2807200</v>
      </c>
      <c r="G97" s="1">
        <f>VLOOKUP(F97,关卡难度线!B:D,2,1)</f>
        <v>6</v>
      </c>
      <c r="H97" s="1">
        <f>VLOOKUP(F97,关卡难度线!B:D,3,1)</f>
        <v>72</v>
      </c>
      <c r="I97" s="1">
        <f t="shared" si="6"/>
        <v>584833</v>
      </c>
      <c r="J97" s="1">
        <f t="shared" si="7"/>
        <v>531666</v>
      </c>
      <c r="K97" s="1">
        <f t="shared" si="8"/>
        <v>467866</v>
      </c>
      <c r="L97" s="5">
        <f t="shared" si="9"/>
        <v>23071662</v>
      </c>
      <c r="M97" s="5">
        <f t="shared" si="10"/>
        <v>20974224</v>
      </c>
      <c r="N97" s="5">
        <f t="shared" si="11"/>
        <v>18457314</v>
      </c>
    </row>
    <row r="98" spans="1:14" ht="15">
      <c r="A98" s="9">
        <v>230095</v>
      </c>
      <c r="B98">
        <v>430095</v>
      </c>
      <c r="C98" s="6" t="s">
        <v>3979</v>
      </c>
      <c r="D98" t="s">
        <v>9</v>
      </c>
      <c r="E98" s="6" t="s">
        <v>0</v>
      </c>
      <c r="F98">
        <v>2855000</v>
      </c>
      <c r="G98" s="1">
        <f>VLOOKUP(F98,关卡难度线!B:D,2,1)</f>
        <v>6</v>
      </c>
      <c r="H98" s="1">
        <f>VLOOKUP(F98,关卡难度线!B:D,3,1)</f>
        <v>72</v>
      </c>
      <c r="I98" s="1">
        <f t="shared" si="6"/>
        <v>594791</v>
      </c>
      <c r="J98" s="1">
        <f t="shared" si="7"/>
        <v>540719</v>
      </c>
      <c r="K98" s="1">
        <f t="shared" si="8"/>
        <v>475833</v>
      </c>
      <c r="L98" s="5">
        <f t="shared" si="9"/>
        <v>23464506</v>
      </c>
      <c r="M98" s="5">
        <f t="shared" si="10"/>
        <v>21331362</v>
      </c>
      <c r="N98" s="5">
        <f t="shared" si="11"/>
        <v>18771612</v>
      </c>
    </row>
    <row r="99" spans="1:14" ht="15">
      <c r="A99" s="9">
        <v>230096</v>
      </c>
      <c r="B99">
        <v>430096</v>
      </c>
      <c r="C99" s="6" t="s">
        <v>3980</v>
      </c>
      <c r="D99" t="s">
        <v>9</v>
      </c>
      <c r="E99" s="6" t="s">
        <v>0</v>
      </c>
      <c r="F99">
        <v>2901400</v>
      </c>
      <c r="G99" s="1">
        <f>VLOOKUP(F99,关卡难度线!B:D,2,1)</f>
        <v>6</v>
      </c>
      <c r="H99" s="1">
        <f>VLOOKUP(F99,关卡难度线!B:D,3,1)</f>
        <v>72</v>
      </c>
      <c r="I99" s="1">
        <f t="shared" si="6"/>
        <v>604458</v>
      </c>
      <c r="J99" s="1">
        <f t="shared" si="7"/>
        <v>549507</v>
      </c>
      <c r="K99" s="1">
        <f t="shared" si="8"/>
        <v>483566</v>
      </c>
      <c r="L99" s="5">
        <f t="shared" si="9"/>
        <v>23845866</v>
      </c>
      <c r="M99" s="5">
        <f t="shared" si="10"/>
        <v>21678054</v>
      </c>
      <c r="N99" s="5">
        <f t="shared" si="11"/>
        <v>19076676</v>
      </c>
    </row>
    <row r="100" spans="1:14" ht="15">
      <c r="A100" s="9">
        <v>230097</v>
      </c>
      <c r="B100">
        <v>430097</v>
      </c>
      <c r="C100" s="6" t="s">
        <v>3981</v>
      </c>
      <c r="D100" t="s">
        <v>9</v>
      </c>
      <c r="E100" s="6" t="s">
        <v>0</v>
      </c>
      <c r="F100">
        <v>2949200</v>
      </c>
      <c r="G100" s="1">
        <f>VLOOKUP(F100,关卡难度线!B:D,2,1)</f>
        <v>6</v>
      </c>
      <c r="H100" s="1">
        <f>VLOOKUP(F100,关卡难度线!B:D,3,1)</f>
        <v>72</v>
      </c>
      <c r="I100" s="1">
        <f t="shared" si="6"/>
        <v>614416</v>
      </c>
      <c r="J100" s="1">
        <f t="shared" si="7"/>
        <v>558560</v>
      </c>
      <c r="K100" s="1">
        <f t="shared" si="8"/>
        <v>491533</v>
      </c>
      <c r="L100" s="5">
        <f t="shared" si="9"/>
        <v>24238710</v>
      </c>
      <c r="M100" s="5">
        <f t="shared" si="10"/>
        <v>22035192</v>
      </c>
      <c r="N100" s="5">
        <f t="shared" si="11"/>
        <v>19390974</v>
      </c>
    </row>
    <row r="101" spans="1:14" ht="15">
      <c r="A101" s="9">
        <v>230098</v>
      </c>
      <c r="B101">
        <v>430098</v>
      </c>
      <c r="C101" s="6" t="s">
        <v>3982</v>
      </c>
      <c r="D101" t="s">
        <v>9</v>
      </c>
      <c r="E101" s="6" t="s">
        <v>0</v>
      </c>
      <c r="F101">
        <v>2997000</v>
      </c>
      <c r="G101" s="1">
        <f>VLOOKUP(F101,关卡难度线!B:D,2,1)</f>
        <v>6</v>
      </c>
      <c r="H101" s="1">
        <f>VLOOKUP(F101,关卡难度线!B:D,3,1)</f>
        <v>72</v>
      </c>
      <c r="I101" s="1">
        <f t="shared" si="6"/>
        <v>624375</v>
      </c>
      <c r="J101" s="1">
        <f t="shared" si="7"/>
        <v>567613</v>
      </c>
      <c r="K101" s="1">
        <f t="shared" si="8"/>
        <v>499500</v>
      </c>
      <c r="L101" s="5">
        <f t="shared" si="9"/>
        <v>24631596</v>
      </c>
      <c r="M101" s="5">
        <f t="shared" si="10"/>
        <v>22392330</v>
      </c>
      <c r="N101" s="5">
        <f t="shared" si="11"/>
        <v>19705278</v>
      </c>
    </row>
    <row r="102" spans="1:14" ht="15">
      <c r="A102" s="9">
        <v>230099</v>
      </c>
      <c r="B102">
        <v>430099</v>
      </c>
      <c r="C102" s="6" t="s">
        <v>3983</v>
      </c>
      <c r="D102" t="s">
        <v>9</v>
      </c>
      <c r="E102" s="6" t="s">
        <v>0</v>
      </c>
      <c r="F102">
        <v>3043300</v>
      </c>
      <c r="G102" s="1">
        <f>VLOOKUP(F102,关卡难度线!B:D,2,1)</f>
        <v>6</v>
      </c>
      <c r="H102" s="1">
        <f>VLOOKUP(F102,关卡难度线!B:D,3,1)</f>
        <v>72</v>
      </c>
      <c r="I102" s="1">
        <f t="shared" si="6"/>
        <v>634020</v>
      </c>
      <c r="J102" s="1">
        <f t="shared" si="7"/>
        <v>576382</v>
      </c>
      <c r="K102" s="1">
        <f t="shared" si="8"/>
        <v>507216</v>
      </c>
      <c r="L102" s="5">
        <f t="shared" si="9"/>
        <v>25012092</v>
      </c>
      <c r="M102" s="5">
        <f t="shared" si="10"/>
        <v>22738272</v>
      </c>
      <c r="N102" s="5">
        <f t="shared" si="11"/>
        <v>20009670</v>
      </c>
    </row>
    <row r="103" spans="1:14" ht="15">
      <c r="A103" s="9">
        <v>230100</v>
      </c>
      <c r="B103">
        <v>430100</v>
      </c>
      <c r="C103" s="6" t="s">
        <v>3984</v>
      </c>
      <c r="D103" t="s">
        <v>9</v>
      </c>
      <c r="E103" s="6" t="s">
        <v>0</v>
      </c>
      <c r="F103">
        <v>3091100</v>
      </c>
      <c r="G103" s="1">
        <f>VLOOKUP(F103,关卡难度线!B:D,2,1)</f>
        <v>6</v>
      </c>
      <c r="H103" s="1">
        <f>VLOOKUP(F103,关卡难度线!B:D,3,1)</f>
        <v>72</v>
      </c>
      <c r="I103" s="1">
        <f t="shared" si="6"/>
        <v>643979</v>
      </c>
      <c r="J103" s="1">
        <f t="shared" si="7"/>
        <v>585435</v>
      </c>
      <c r="K103" s="1">
        <f t="shared" si="8"/>
        <v>515183</v>
      </c>
      <c r="L103" s="5">
        <f t="shared" si="9"/>
        <v>25404972</v>
      </c>
      <c r="M103" s="5">
        <f t="shared" si="10"/>
        <v>23095410</v>
      </c>
      <c r="N103" s="5">
        <f t="shared" si="11"/>
        <v>20323968</v>
      </c>
    </row>
    <row r="104" spans="1:14" ht="15">
      <c r="A104" s="9">
        <v>230101</v>
      </c>
      <c r="B104">
        <v>430101</v>
      </c>
      <c r="C104" s="6" t="s">
        <v>3985</v>
      </c>
      <c r="D104" t="s">
        <v>9</v>
      </c>
      <c r="E104" s="6" t="s">
        <v>0</v>
      </c>
      <c r="F104">
        <v>3138800</v>
      </c>
      <c r="G104" s="1">
        <f>VLOOKUP(F104,关卡难度线!B:D,2,1)</f>
        <v>6</v>
      </c>
      <c r="H104" s="1">
        <f>VLOOKUP(F104,关卡难度线!B:D,3,1)</f>
        <v>72</v>
      </c>
      <c r="I104" s="1">
        <f t="shared" si="6"/>
        <v>653916</v>
      </c>
      <c r="J104" s="1">
        <f t="shared" si="7"/>
        <v>594469</v>
      </c>
      <c r="K104" s="1">
        <f t="shared" si="8"/>
        <v>523133</v>
      </c>
      <c r="L104" s="5">
        <f t="shared" si="9"/>
        <v>25796988</v>
      </c>
      <c r="M104" s="5">
        <f t="shared" si="10"/>
        <v>23451804</v>
      </c>
      <c r="N104" s="5">
        <f t="shared" si="11"/>
        <v>20637594</v>
      </c>
    </row>
    <row r="105" spans="1:14" ht="15">
      <c r="A105" s="9">
        <v>230102</v>
      </c>
      <c r="B105">
        <v>430102</v>
      </c>
      <c r="C105" s="6" t="s">
        <v>3986</v>
      </c>
      <c r="D105" t="s">
        <v>9</v>
      </c>
      <c r="E105" s="6" t="s">
        <v>0</v>
      </c>
      <c r="F105">
        <v>3185100</v>
      </c>
      <c r="G105" s="1">
        <f>VLOOKUP(F105,关卡难度线!B:D,2,1)</f>
        <v>6</v>
      </c>
      <c r="H105" s="1">
        <f>VLOOKUP(F105,关卡难度线!B:D,3,1)</f>
        <v>72</v>
      </c>
      <c r="I105" s="1">
        <f t="shared" si="6"/>
        <v>663562</v>
      </c>
      <c r="J105" s="1">
        <f t="shared" si="7"/>
        <v>603238</v>
      </c>
      <c r="K105" s="1">
        <f t="shared" si="8"/>
        <v>530850</v>
      </c>
      <c r="L105" s="5">
        <f t="shared" si="9"/>
        <v>26177520</v>
      </c>
      <c r="M105" s="5">
        <f t="shared" si="10"/>
        <v>23797740</v>
      </c>
      <c r="N105" s="5">
        <f t="shared" si="11"/>
        <v>20942034</v>
      </c>
    </row>
    <row r="106" spans="1:14" ht="15">
      <c r="A106" s="9">
        <v>230103</v>
      </c>
      <c r="B106">
        <v>430103</v>
      </c>
      <c r="C106" s="6" t="s">
        <v>3987</v>
      </c>
      <c r="D106" t="s">
        <v>9</v>
      </c>
      <c r="E106" s="6" t="s">
        <v>0</v>
      </c>
      <c r="F106">
        <v>3232800</v>
      </c>
      <c r="G106" s="1">
        <f>VLOOKUP(F106,关卡难度线!B:D,2,1)</f>
        <v>6</v>
      </c>
      <c r="H106" s="1">
        <f>VLOOKUP(F106,关卡难度线!B:D,3,1)</f>
        <v>72</v>
      </c>
      <c r="I106" s="1">
        <f t="shared" si="6"/>
        <v>673500</v>
      </c>
      <c r="J106" s="1">
        <f t="shared" si="7"/>
        <v>612272</v>
      </c>
      <c r="K106" s="1">
        <f t="shared" si="8"/>
        <v>538800</v>
      </c>
      <c r="L106" s="5">
        <f t="shared" si="9"/>
        <v>26569578</v>
      </c>
      <c r="M106" s="5">
        <f t="shared" si="10"/>
        <v>24154128</v>
      </c>
      <c r="N106" s="5">
        <f t="shared" si="11"/>
        <v>21255660</v>
      </c>
    </row>
    <row r="107" spans="1:14" ht="15">
      <c r="A107" s="9">
        <v>230104</v>
      </c>
      <c r="B107">
        <v>430104</v>
      </c>
      <c r="C107" s="6" t="s">
        <v>3988</v>
      </c>
      <c r="D107" t="s">
        <v>9</v>
      </c>
      <c r="E107" s="6" t="s">
        <v>0</v>
      </c>
      <c r="F107">
        <v>3280500</v>
      </c>
      <c r="G107" s="1">
        <f>VLOOKUP(F107,关卡难度线!B:D,2,1)</f>
        <v>6</v>
      </c>
      <c r="H107" s="1">
        <f>VLOOKUP(F107,关卡难度线!B:D,3,1)</f>
        <v>72</v>
      </c>
      <c r="I107" s="1">
        <f t="shared" si="6"/>
        <v>683437</v>
      </c>
      <c r="J107" s="1">
        <f t="shared" si="7"/>
        <v>621306</v>
      </c>
      <c r="K107" s="1">
        <f t="shared" si="8"/>
        <v>546750</v>
      </c>
      <c r="L107" s="5">
        <f t="shared" si="9"/>
        <v>26961588</v>
      </c>
      <c r="M107" s="5">
        <f t="shared" si="10"/>
        <v>24510522</v>
      </c>
      <c r="N107" s="5">
        <f t="shared" si="11"/>
        <v>21569286</v>
      </c>
    </row>
    <row r="108" spans="1:14" ht="15">
      <c r="A108" s="9">
        <v>230105</v>
      </c>
      <c r="B108">
        <v>430105</v>
      </c>
      <c r="C108" s="6" t="s">
        <v>3989</v>
      </c>
      <c r="D108" t="s">
        <v>9</v>
      </c>
      <c r="E108" s="6" t="s">
        <v>0</v>
      </c>
      <c r="F108">
        <v>3332600</v>
      </c>
      <c r="G108" s="1">
        <f>VLOOKUP(F108,关卡难度线!B:D,2,1)</f>
        <v>6</v>
      </c>
      <c r="H108" s="1">
        <f>VLOOKUP(F108,关卡难度线!B:D,3,1)</f>
        <v>72</v>
      </c>
      <c r="I108" s="1">
        <f t="shared" si="6"/>
        <v>694291</v>
      </c>
      <c r="J108" s="1">
        <f t="shared" si="7"/>
        <v>631174</v>
      </c>
      <c r="K108" s="1">
        <f t="shared" si="8"/>
        <v>555433</v>
      </c>
      <c r="L108" s="5">
        <f t="shared" si="9"/>
        <v>27389778</v>
      </c>
      <c r="M108" s="5">
        <f t="shared" si="10"/>
        <v>24899814</v>
      </c>
      <c r="N108" s="5">
        <f t="shared" si="11"/>
        <v>21911832</v>
      </c>
    </row>
    <row r="109" spans="1:14" ht="15">
      <c r="A109" s="9">
        <v>230106</v>
      </c>
      <c r="B109">
        <v>430106</v>
      </c>
      <c r="C109" s="6" t="s">
        <v>3990</v>
      </c>
      <c r="D109" t="s">
        <v>9</v>
      </c>
      <c r="E109" s="6" t="s">
        <v>0</v>
      </c>
      <c r="F109">
        <v>3386300</v>
      </c>
      <c r="G109" s="1">
        <f>VLOOKUP(F109,关卡难度线!B:D,2,1)</f>
        <v>6</v>
      </c>
      <c r="H109" s="1">
        <f>VLOOKUP(F109,关卡难度线!B:D,3,1)</f>
        <v>72</v>
      </c>
      <c r="I109" s="1">
        <f t="shared" si="6"/>
        <v>705479</v>
      </c>
      <c r="J109" s="1">
        <f t="shared" si="7"/>
        <v>641344</v>
      </c>
      <c r="K109" s="1">
        <f t="shared" si="8"/>
        <v>564383</v>
      </c>
      <c r="L109" s="5">
        <f t="shared" si="9"/>
        <v>27831144</v>
      </c>
      <c r="M109" s="5">
        <f t="shared" si="10"/>
        <v>25301022</v>
      </c>
      <c r="N109" s="5">
        <f t="shared" si="11"/>
        <v>22264908</v>
      </c>
    </row>
    <row r="110" spans="1:14" ht="15">
      <c r="A110" s="9">
        <v>230107</v>
      </c>
      <c r="B110">
        <v>430107</v>
      </c>
      <c r="C110" s="6" t="s">
        <v>3991</v>
      </c>
      <c r="D110" t="s">
        <v>9</v>
      </c>
      <c r="E110" s="6" t="s">
        <v>0</v>
      </c>
      <c r="F110">
        <v>3439900</v>
      </c>
      <c r="G110" s="1">
        <f>VLOOKUP(F110,关卡难度线!B:D,2,1)</f>
        <v>6</v>
      </c>
      <c r="H110" s="1">
        <f>VLOOKUP(F110,关卡难度线!B:D,3,1)</f>
        <v>72</v>
      </c>
      <c r="I110" s="1">
        <f t="shared" si="6"/>
        <v>716645</v>
      </c>
      <c r="J110" s="1">
        <f t="shared" si="7"/>
        <v>651496</v>
      </c>
      <c r="K110" s="1">
        <f t="shared" si="8"/>
        <v>573316</v>
      </c>
      <c r="L110" s="5">
        <f t="shared" si="9"/>
        <v>28271646</v>
      </c>
      <c r="M110" s="5">
        <f t="shared" si="10"/>
        <v>25701516</v>
      </c>
      <c r="N110" s="5">
        <f t="shared" si="11"/>
        <v>22617318</v>
      </c>
    </row>
    <row r="111" spans="1:14" ht="15">
      <c r="A111" s="9">
        <v>230108</v>
      </c>
      <c r="B111">
        <v>430108</v>
      </c>
      <c r="C111" s="6" t="s">
        <v>3992</v>
      </c>
      <c r="D111" t="s">
        <v>9</v>
      </c>
      <c r="E111" s="6" t="s">
        <v>0</v>
      </c>
      <c r="F111">
        <v>3492000</v>
      </c>
      <c r="G111" s="1">
        <f>VLOOKUP(F111,关卡难度线!B:D,2,1)</f>
        <v>7</v>
      </c>
      <c r="H111" s="1">
        <f>VLOOKUP(F111,关卡难度线!B:D,3,1)</f>
        <v>72</v>
      </c>
      <c r="I111" s="1">
        <f t="shared" si="6"/>
        <v>623571</v>
      </c>
      <c r="J111" s="1">
        <f t="shared" si="7"/>
        <v>566883</v>
      </c>
      <c r="K111" s="1">
        <f t="shared" si="8"/>
        <v>498857</v>
      </c>
      <c r="L111" s="5">
        <f t="shared" si="9"/>
        <v>28699853</v>
      </c>
      <c r="M111" s="5">
        <f t="shared" si="10"/>
        <v>26090792</v>
      </c>
      <c r="N111" s="5">
        <f t="shared" si="11"/>
        <v>22959895</v>
      </c>
    </row>
    <row r="112" spans="1:14" ht="15">
      <c r="A112" s="9">
        <v>230109</v>
      </c>
      <c r="B112">
        <v>430109</v>
      </c>
      <c r="C112" s="6" t="s">
        <v>3993</v>
      </c>
      <c r="D112" t="s">
        <v>9</v>
      </c>
      <c r="E112" s="6" t="s">
        <v>0</v>
      </c>
      <c r="F112">
        <v>3545600</v>
      </c>
      <c r="G112" s="1">
        <f>VLOOKUP(F112,关卡难度线!B:D,2,1)</f>
        <v>7</v>
      </c>
      <c r="H112" s="1">
        <f>VLOOKUP(F112,关卡难度线!B:D,3,1)</f>
        <v>72</v>
      </c>
      <c r="I112" s="1">
        <f t="shared" si="6"/>
        <v>633142</v>
      </c>
      <c r="J112" s="1">
        <f t="shared" si="7"/>
        <v>575584</v>
      </c>
      <c r="K112" s="1">
        <f t="shared" si="8"/>
        <v>506514</v>
      </c>
      <c r="L112" s="5">
        <f t="shared" si="9"/>
        <v>29140363</v>
      </c>
      <c r="M112" s="5">
        <f t="shared" si="10"/>
        <v>26491255</v>
      </c>
      <c r="N112" s="5">
        <f t="shared" si="11"/>
        <v>23312310</v>
      </c>
    </row>
    <row r="113" spans="1:14" ht="15">
      <c r="A113" s="9">
        <v>230110</v>
      </c>
      <c r="B113">
        <v>430110</v>
      </c>
      <c r="C113" s="6" t="s">
        <v>3994</v>
      </c>
      <c r="D113" t="s">
        <v>9</v>
      </c>
      <c r="E113" s="6" t="s">
        <v>0</v>
      </c>
      <c r="F113">
        <v>3599200</v>
      </c>
      <c r="G113" s="1">
        <f>VLOOKUP(F113,关卡难度线!B:D,2,1)</f>
        <v>7</v>
      </c>
      <c r="H113" s="1">
        <f>VLOOKUP(F113,关卡难度线!B:D,3,1)</f>
        <v>72</v>
      </c>
      <c r="I113" s="1">
        <f t="shared" si="6"/>
        <v>642714</v>
      </c>
      <c r="J113" s="1">
        <f t="shared" si="7"/>
        <v>584285</v>
      </c>
      <c r="K113" s="1">
        <f t="shared" si="8"/>
        <v>514171</v>
      </c>
      <c r="L113" s="5">
        <f t="shared" si="9"/>
        <v>29580915</v>
      </c>
      <c r="M113" s="5">
        <f t="shared" si="10"/>
        <v>26891718</v>
      </c>
      <c r="N113" s="5">
        <f t="shared" si="11"/>
        <v>23664718</v>
      </c>
    </row>
    <row r="114" spans="1:14" ht="15">
      <c r="A114" s="9">
        <v>230111</v>
      </c>
      <c r="B114">
        <v>430111</v>
      </c>
      <c r="C114" s="6" t="s">
        <v>3995</v>
      </c>
      <c r="D114" t="s">
        <v>9</v>
      </c>
      <c r="E114" s="6" t="s">
        <v>0</v>
      </c>
      <c r="F114">
        <v>3651200</v>
      </c>
      <c r="G114" s="1">
        <f>VLOOKUP(F114,关卡难度线!B:D,2,1)</f>
        <v>7</v>
      </c>
      <c r="H114" s="1">
        <f>VLOOKUP(F114,关卡难度线!B:D,3,1)</f>
        <v>72</v>
      </c>
      <c r="I114" s="1">
        <f t="shared" si="6"/>
        <v>652000</v>
      </c>
      <c r="J114" s="1">
        <f t="shared" si="7"/>
        <v>592727</v>
      </c>
      <c r="K114" s="1">
        <f t="shared" si="8"/>
        <v>521600</v>
      </c>
      <c r="L114" s="5">
        <f t="shared" si="9"/>
        <v>30008300</v>
      </c>
      <c r="M114" s="5">
        <f t="shared" si="10"/>
        <v>27280260</v>
      </c>
      <c r="N114" s="5">
        <f t="shared" si="11"/>
        <v>24006640</v>
      </c>
    </row>
    <row r="115" spans="1:14" ht="15">
      <c r="A115" s="9">
        <v>230112</v>
      </c>
      <c r="B115">
        <v>430112</v>
      </c>
      <c r="C115" s="6" t="s">
        <v>3996</v>
      </c>
      <c r="D115" t="s">
        <v>9</v>
      </c>
      <c r="E115" s="6" t="s">
        <v>0</v>
      </c>
      <c r="F115">
        <v>3704800</v>
      </c>
      <c r="G115" s="1">
        <f>VLOOKUP(F115,关卡难度线!B:D,2,1)</f>
        <v>7</v>
      </c>
      <c r="H115" s="1">
        <f>VLOOKUP(F115,关卡难度线!B:D,3,1)</f>
        <v>72</v>
      </c>
      <c r="I115" s="1">
        <f t="shared" si="6"/>
        <v>661571</v>
      </c>
      <c r="J115" s="1">
        <f t="shared" si="7"/>
        <v>601428</v>
      </c>
      <c r="K115" s="1">
        <f t="shared" si="8"/>
        <v>529257</v>
      </c>
      <c r="L115" s="5">
        <f t="shared" si="9"/>
        <v>30448803</v>
      </c>
      <c r="M115" s="5">
        <f t="shared" si="10"/>
        <v>27680723</v>
      </c>
      <c r="N115" s="5">
        <f t="shared" si="11"/>
        <v>24359055</v>
      </c>
    </row>
    <row r="116" spans="1:14" ht="15">
      <c r="A116" s="9">
        <v>230113</v>
      </c>
      <c r="B116">
        <v>430113</v>
      </c>
      <c r="C116" s="6" t="s">
        <v>3997</v>
      </c>
      <c r="D116" t="s">
        <v>9</v>
      </c>
      <c r="E116" s="6" t="s">
        <v>0</v>
      </c>
      <c r="F116">
        <v>3758400</v>
      </c>
      <c r="G116" s="1">
        <f>VLOOKUP(F116,关卡难度线!B:D,2,1)</f>
        <v>7</v>
      </c>
      <c r="H116" s="1">
        <f>VLOOKUP(F116,关卡难度线!B:D,3,1)</f>
        <v>72</v>
      </c>
      <c r="I116" s="1">
        <f t="shared" si="6"/>
        <v>671142</v>
      </c>
      <c r="J116" s="1">
        <f t="shared" si="7"/>
        <v>610129</v>
      </c>
      <c r="K116" s="1">
        <f t="shared" si="8"/>
        <v>536914</v>
      </c>
      <c r="L116" s="5">
        <f t="shared" si="9"/>
        <v>30889313</v>
      </c>
      <c r="M116" s="5">
        <f t="shared" si="10"/>
        <v>28081186</v>
      </c>
      <c r="N116" s="5">
        <f t="shared" si="11"/>
        <v>24711470</v>
      </c>
    </row>
    <row r="117" spans="1:14" ht="15">
      <c r="A117" s="9">
        <v>230114</v>
      </c>
      <c r="B117">
        <v>430114</v>
      </c>
      <c r="C117" s="6" t="s">
        <v>3998</v>
      </c>
      <c r="D117" t="s">
        <v>9</v>
      </c>
      <c r="E117" s="6" t="s">
        <v>0</v>
      </c>
      <c r="F117">
        <v>3810200</v>
      </c>
      <c r="G117" s="1">
        <f>VLOOKUP(F117,关卡难度线!B:D,2,1)</f>
        <v>7</v>
      </c>
      <c r="H117" s="1">
        <f>VLOOKUP(F117,关卡难度线!B:D,3,1)</f>
        <v>72</v>
      </c>
      <c r="I117" s="1">
        <f t="shared" si="6"/>
        <v>680392</v>
      </c>
      <c r="J117" s="1">
        <f t="shared" si="7"/>
        <v>618538</v>
      </c>
      <c r="K117" s="1">
        <f t="shared" si="8"/>
        <v>544314</v>
      </c>
      <c r="L117" s="5">
        <f t="shared" si="9"/>
        <v>31315039</v>
      </c>
      <c r="M117" s="5">
        <f t="shared" si="10"/>
        <v>28468209</v>
      </c>
      <c r="N117" s="5">
        <f t="shared" si="11"/>
        <v>25052055</v>
      </c>
    </row>
    <row r="118" spans="1:14" ht="15">
      <c r="A118" s="9">
        <v>230115</v>
      </c>
      <c r="B118">
        <v>430115</v>
      </c>
      <c r="C118" s="6" t="s">
        <v>3999</v>
      </c>
      <c r="D118" t="s">
        <v>9</v>
      </c>
      <c r="E118" s="6" t="s">
        <v>0</v>
      </c>
      <c r="F118">
        <v>3863800</v>
      </c>
      <c r="G118" s="1">
        <f>VLOOKUP(F118,关卡难度线!B:D,2,1)</f>
        <v>7</v>
      </c>
      <c r="H118" s="1">
        <f>VLOOKUP(F118,关卡难度线!B:D,3,1)</f>
        <v>72</v>
      </c>
      <c r="I118" s="1">
        <f t="shared" si="6"/>
        <v>689964</v>
      </c>
      <c r="J118" s="1">
        <f t="shared" si="7"/>
        <v>627240</v>
      </c>
      <c r="K118" s="1">
        <f t="shared" si="8"/>
        <v>551971</v>
      </c>
      <c r="L118" s="5">
        <f t="shared" si="9"/>
        <v>31755591</v>
      </c>
      <c r="M118" s="5">
        <f t="shared" si="10"/>
        <v>28868721</v>
      </c>
      <c r="N118" s="5">
        <f t="shared" si="11"/>
        <v>25404463</v>
      </c>
    </row>
    <row r="119" spans="1:14" ht="15">
      <c r="A119" s="9">
        <v>230116</v>
      </c>
      <c r="B119">
        <v>430116</v>
      </c>
      <c r="C119" s="6" t="s">
        <v>4000</v>
      </c>
      <c r="D119" t="s">
        <v>9</v>
      </c>
      <c r="E119" s="6" t="s">
        <v>0</v>
      </c>
      <c r="F119">
        <v>3917400</v>
      </c>
      <c r="G119" s="1">
        <f>VLOOKUP(F119,关卡难度线!B:D,2,1)</f>
        <v>7</v>
      </c>
      <c r="H119" s="1">
        <f>VLOOKUP(F119,关卡难度线!B:D,3,1)</f>
        <v>72</v>
      </c>
      <c r="I119" s="1">
        <f t="shared" si="6"/>
        <v>699535</v>
      </c>
      <c r="J119" s="1">
        <f t="shared" si="7"/>
        <v>635941</v>
      </c>
      <c r="K119" s="1">
        <f t="shared" si="8"/>
        <v>559628</v>
      </c>
      <c r="L119" s="5">
        <f t="shared" si="9"/>
        <v>32196101</v>
      </c>
      <c r="M119" s="5">
        <f t="shared" si="10"/>
        <v>29269184</v>
      </c>
      <c r="N119" s="5">
        <f t="shared" si="11"/>
        <v>25756878</v>
      </c>
    </row>
    <row r="120" spans="1:14" ht="15">
      <c r="A120" s="9">
        <v>230117</v>
      </c>
      <c r="B120">
        <v>430117</v>
      </c>
      <c r="C120" s="6" t="s">
        <v>4001</v>
      </c>
      <c r="D120" t="s">
        <v>9</v>
      </c>
      <c r="E120" s="6" t="s">
        <v>0</v>
      </c>
      <c r="F120">
        <v>3969100</v>
      </c>
      <c r="G120" s="1">
        <f>VLOOKUP(F120,关卡难度线!B:D,2,1)</f>
        <v>7</v>
      </c>
      <c r="H120" s="1">
        <f>VLOOKUP(F120,关卡难度线!B:D,3,1)</f>
        <v>72</v>
      </c>
      <c r="I120" s="1">
        <f t="shared" si="6"/>
        <v>708767</v>
      </c>
      <c r="J120" s="1">
        <f t="shared" si="7"/>
        <v>644334</v>
      </c>
      <c r="K120" s="1">
        <f t="shared" si="8"/>
        <v>567014</v>
      </c>
      <c r="L120" s="5">
        <f t="shared" si="9"/>
        <v>32621001</v>
      </c>
      <c r="M120" s="5">
        <f t="shared" si="10"/>
        <v>29655472</v>
      </c>
      <c r="N120" s="5">
        <f t="shared" si="11"/>
        <v>26096819</v>
      </c>
    </row>
    <row r="121" spans="1:14" ht="15">
      <c r="A121" s="9">
        <v>230118</v>
      </c>
      <c r="B121">
        <v>430118</v>
      </c>
      <c r="C121" s="6" t="s">
        <v>4002</v>
      </c>
      <c r="D121" t="s">
        <v>9</v>
      </c>
      <c r="E121" s="6" t="s">
        <v>0</v>
      </c>
      <c r="F121">
        <v>4028700</v>
      </c>
      <c r="G121" s="1">
        <f>VLOOKUP(F121,关卡难度线!B:D,2,1)</f>
        <v>7</v>
      </c>
      <c r="H121" s="1">
        <f>VLOOKUP(F121,关卡难度线!B:D,3,1)</f>
        <v>72</v>
      </c>
      <c r="I121" s="1">
        <f t="shared" si="6"/>
        <v>719410</v>
      </c>
      <c r="J121" s="1">
        <f t="shared" si="7"/>
        <v>654009</v>
      </c>
      <c r="K121" s="1">
        <f t="shared" si="8"/>
        <v>575528</v>
      </c>
      <c r="L121" s="5">
        <f t="shared" si="9"/>
        <v>33110847</v>
      </c>
      <c r="M121" s="5">
        <f t="shared" si="10"/>
        <v>30100763</v>
      </c>
      <c r="N121" s="5">
        <f t="shared" si="11"/>
        <v>26488679</v>
      </c>
    </row>
    <row r="122" spans="1:14" ht="15">
      <c r="A122" s="9">
        <v>230119</v>
      </c>
      <c r="B122">
        <v>430119</v>
      </c>
      <c r="C122" s="6" t="s">
        <v>4003</v>
      </c>
      <c r="D122" t="s">
        <v>9</v>
      </c>
      <c r="E122" s="6" t="s">
        <v>0</v>
      </c>
      <c r="F122">
        <v>4088200</v>
      </c>
      <c r="G122" s="1">
        <f>VLOOKUP(F122,关卡难度线!B:D,2,1)</f>
        <v>7</v>
      </c>
      <c r="H122" s="1">
        <f>VLOOKUP(F122,关卡难度线!B:D,3,1)</f>
        <v>72</v>
      </c>
      <c r="I122" s="1">
        <f t="shared" si="6"/>
        <v>730035</v>
      </c>
      <c r="J122" s="1">
        <f t="shared" si="7"/>
        <v>663668</v>
      </c>
      <c r="K122" s="1">
        <f t="shared" si="8"/>
        <v>584028</v>
      </c>
      <c r="L122" s="5">
        <f t="shared" si="9"/>
        <v>33599860</v>
      </c>
      <c r="M122" s="5">
        <f t="shared" si="10"/>
        <v>30545319</v>
      </c>
      <c r="N122" s="5">
        <f t="shared" si="11"/>
        <v>26879888</v>
      </c>
    </row>
    <row r="123" spans="1:14" ht="15">
      <c r="A123" s="9">
        <v>230120</v>
      </c>
      <c r="B123">
        <v>430120</v>
      </c>
      <c r="C123" s="6" t="s">
        <v>4004</v>
      </c>
      <c r="D123" t="s">
        <v>9</v>
      </c>
      <c r="E123" s="6" t="s">
        <v>0</v>
      </c>
      <c r="F123">
        <v>4145700</v>
      </c>
      <c r="G123" s="1">
        <f>VLOOKUP(F123,关卡难度线!B:D,2,1)</f>
        <v>7</v>
      </c>
      <c r="H123" s="1">
        <f>VLOOKUP(F123,关卡难度线!B:D,3,1)</f>
        <v>72</v>
      </c>
      <c r="I123" s="1">
        <f t="shared" si="6"/>
        <v>740303</v>
      </c>
      <c r="J123" s="1">
        <f t="shared" si="7"/>
        <v>673003</v>
      </c>
      <c r="K123" s="1">
        <f t="shared" si="8"/>
        <v>592242</v>
      </c>
      <c r="L123" s="5">
        <f t="shared" si="9"/>
        <v>34072444</v>
      </c>
      <c r="M123" s="5">
        <f t="shared" si="10"/>
        <v>30974965</v>
      </c>
      <c r="N123" s="5">
        <f t="shared" si="11"/>
        <v>27257937</v>
      </c>
    </row>
    <row r="124" spans="1:14" ht="15">
      <c r="A124" s="9">
        <v>230121</v>
      </c>
      <c r="B124">
        <v>430121</v>
      </c>
      <c r="C124" s="6" t="s">
        <v>4005</v>
      </c>
      <c r="D124" t="s">
        <v>9</v>
      </c>
      <c r="E124" s="6" t="s">
        <v>0</v>
      </c>
      <c r="F124">
        <v>4205200</v>
      </c>
      <c r="G124" s="1">
        <f>VLOOKUP(F124,关卡难度线!B:D,2,1)</f>
        <v>7</v>
      </c>
      <c r="H124" s="1">
        <f>VLOOKUP(F124,关卡难度线!B:D,3,1)</f>
        <v>72</v>
      </c>
      <c r="I124" s="1">
        <f t="shared" si="6"/>
        <v>750928</v>
      </c>
      <c r="J124" s="1">
        <f t="shared" si="7"/>
        <v>682662</v>
      </c>
      <c r="K124" s="1">
        <f t="shared" si="8"/>
        <v>600742</v>
      </c>
      <c r="L124" s="5">
        <f t="shared" si="9"/>
        <v>34561464</v>
      </c>
      <c r="M124" s="5">
        <f t="shared" si="10"/>
        <v>31419521</v>
      </c>
      <c r="N124" s="5">
        <f t="shared" si="11"/>
        <v>27649153</v>
      </c>
    </row>
    <row r="125" spans="1:14" ht="15">
      <c r="A125" s="9">
        <v>230122</v>
      </c>
      <c r="B125">
        <v>430122</v>
      </c>
      <c r="C125" s="6" t="s">
        <v>4006</v>
      </c>
      <c r="D125" t="s">
        <v>9</v>
      </c>
      <c r="E125" s="6" t="s">
        <v>0</v>
      </c>
      <c r="F125">
        <v>4264700</v>
      </c>
      <c r="G125" s="1">
        <f>VLOOKUP(F125,关卡难度线!B:D,2,1)</f>
        <v>7</v>
      </c>
      <c r="H125" s="1">
        <f>VLOOKUP(F125,关卡难度线!B:D,3,1)</f>
        <v>74</v>
      </c>
      <c r="I125" s="1">
        <f t="shared" si="6"/>
        <v>740971</v>
      </c>
      <c r="J125" s="1">
        <f t="shared" si="7"/>
        <v>673610</v>
      </c>
      <c r="K125" s="1">
        <f t="shared" si="8"/>
        <v>592776</v>
      </c>
      <c r="L125" s="5">
        <f t="shared" si="9"/>
        <v>34103188</v>
      </c>
      <c r="M125" s="5">
        <f t="shared" si="10"/>
        <v>31002902</v>
      </c>
      <c r="N125" s="5">
        <f t="shared" si="11"/>
        <v>27282514</v>
      </c>
    </row>
    <row r="126" spans="1:14" ht="15">
      <c r="A126" s="9">
        <v>230123</v>
      </c>
      <c r="B126">
        <v>430123</v>
      </c>
      <c r="C126" s="6" t="s">
        <v>4007</v>
      </c>
      <c r="D126" t="s">
        <v>9</v>
      </c>
      <c r="E126" s="6" t="s">
        <v>0</v>
      </c>
      <c r="F126">
        <v>4322200</v>
      </c>
      <c r="G126" s="1">
        <f>VLOOKUP(F126,关卡难度线!B:D,2,1)</f>
        <v>7</v>
      </c>
      <c r="H126" s="1">
        <f>VLOOKUP(F126,关卡难度线!B:D,3,1)</f>
        <v>74</v>
      </c>
      <c r="I126" s="1">
        <f t="shared" si="6"/>
        <v>750961</v>
      </c>
      <c r="J126" s="1">
        <f t="shared" si="7"/>
        <v>682692</v>
      </c>
      <c r="K126" s="1">
        <f t="shared" si="8"/>
        <v>600769</v>
      </c>
      <c r="L126" s="5">
        <f t="shared" si="9"/>
        <v>34562983</v>
      </c>
      <c r="M126" s="5">
        <f t="shared" si="10"/>
        <v>31420900</v>
      </c>
      <c r="N126" s="5">
        <f t="shared" si="11"/>
        <v>27650392</v>
      </c>
    </row>
    <row r="127" spans="1:14" ht="15">
      <c r="A127" s="9">
        <v>230124</v>
      </c>
      <c r="B127">
        <v>430124</v>
      </c>
      <c r="C127" s="6" t="s">
        <v>4008</v>
      </c>
      <c r="D127" t="s">
        <v>9</v>
      </c>
      <c r="E127" s="6" t="s">
        <v>0</v>
      </c>
      <c r="F127">
        <v>4381600</v>
      </c>
      <c r="G127" s="1">
        <f>VLOOKUP(F127,关卡难度线!B:D,2,1)</f>
        <v>7</v>
      </c>
      <c r="H127" s="1">
        <f>VLOOKUP(F127,关卡难度线!B:D,3,1)</f>
        <v>74</v>
      </c>
      <c r="I127" s="1">
        <f t="shared" si="6"/>
        <v>761281</v>
      </c>
      <c r="J127" s="1">
        <f t="shared" si="7"/>
        <v>692074</v>
      </c>
      <c r="K127" s="1">
        <f t="shared" si="8"/>
        <v>609025</v>
      </c>
      <c r="L127" s="5">
        <f t="shared" si="9"/>
        <v>35037961</v>
      </c>
      <c r="M127" s="5">
        <f t="shared" si="10"/>
        <v>31852709</v>
      </c>
      <c r="N127" s="5">
        <f t="shared" si="11"/>
        <v>28030373</v>
      </c>
    </row>
    <row r="128" spans="1:14" ht="15">
      <c r="A128" s="9">
        <v>230125</v>
      </c>
      <c r="B128">
        <v>430125</v>
      </c>
      <c r="C128" s="6" t="s">
        <v>4009</v>
      </c>
      <c r="D128" t="s">
        <v>9</v>
      </c>
      <c r="E128" s="6" t="s">
        <v>0</v>
      </c>
      <c r="F128">
        <v>4441100</v>
      </c>
      <c r="G128" s="1">
        <f>VLOOKUP(F128,关卡难度线!B:D,2,1)</f>
        <v>7</v>
      </c>
      <c r="H128" s="1">
        <f>VLOOKUP(F128,关卡难度线!B:D,3,1)</f>
        <v>74</v>
      </c>
      <c r="I128" s="1">
        <f t="shared" si="6"/>
        <v>771619</v>
      </c>
      <c r="J128" s="1">
        <f t="shared" si="7"/>
        <v>701472</v>
      </c>
      <c r="K128" s="1">
        <f t="shared" si="8"/>
        <v>617295</v>
      </c>
      <c r="L128" s="5">
        <f t="shared" si="9"/>
        <v>35513765</v>
      </c>
      <c r="M128" s="5">
        <f t="shared" si="10"/>
        <v>32285246</v>
      </c>
      <c r="N128" s="5">
        <f t="shared" si="11"/>
        <v>28411005</v>
      </c>
    </row>
    <row r="129" spans="1:14" ht="15">
      <c r="A129" s="9">
        <v>230126</v>
      </c>
      <c r="B129">
        <v>430126</v>
      </c>
      <c r="C129" s="6" t="s">
        <v>4010</v>
      </c>
      <c r="D129" t="s">
        <v>9</v>
      </c>
      <c r="E129" s="6" t="s">
        <v>0</v>
      </c>
      <c r="F129">
        <v>4498500</v>
      </c>
      <c r="G129" s="1">
        <f>VLOOKUP(F129,关卡难度线!B:D,2,1)</f>
        <v>7</v>
      </c>
      <c r="H129" s="1">
        <f>VLOOKUP(F129,关卡难度线!B:D,3,1)</f>
        <v>74</v>
      </c>
      <c r="I129" s="1">
        <f t="shared" si="6"/>
        <v>781592</v>
      </c>
      <c r="J129" s="1">
        <f t="shared" si="7"/>
        <v>710538</v>
      </c>
      <c r="K129" s="1">
        <f t="shared" si="8"/>
        <v>625274</v>
      </c>
      <c r="L129" s="5">
        <f t="shared" si="9"/>
        <v>35972769</v>
      </c>
      <c r="M129" s="5">
        <f t="shared" si="10"/>
        <v>32702509</v>
      </c>
      <c r="N129" s="5">
        <f t="shared" si="11"/>
        <v>28778239</v>
      </c>
    </row>
    <row r="130" spans="1:14" ht="15">
      <c r="A130" s="9">
        <v>230127</v>
      </c>
      <c r="B130">
        <v>430127</v>
      </c>
      <c r="C130" s="6" t="s">
        <v>4011</v>
      </c>
      <c r="D130" t="s">
        <v>9</v>
      </c>
      <c r="E130" s="6" t="s">
        <v>0</v>
      </c>
      <c r="F130">
        <v>4557900</v>
      </c>
      <c r="G130" s="1">
        <f>VLOOKUP(F130,关卡难度线!B:D,2,1)</f>
        <v>7</v>
      </c>
      <c r="H130" s="1">
        <f>VLOOKUP(F130,关卡难度线!B:D,3,1)</f>
        <v>74</v>
      </c>
      <c r="I130" s="1">
        <f t="shared" si="6"/>
        <v>791913</v>
      </c>
      <c r="J130" s="1">
        <f t="shared" si="7"/>
        <v>719921</v>
      </c>
      <c r="K130" s="1">
        <f t="shared" si="8"/>
        <v>633530</v>
      </c>
      <c r="L130" s="5">
        <f t="shared" si="9"/>
        <v>36447796</v>
      </c>
      <c r="M130" s="5">
        <f t="shared" si="10"/>
        <v>33134367</v>
      </c>
      <c r="N130" s="5">
        <f t="shared" si="11"/>
        <v>29158220</v>
      </c>
    </row>
    <row r="131" spans="1:14" ht="15">
      <c r="A131" s="9">
        <v>230128</v>
      </c>
      <c r="B131">
        <v>430128</v>
      </c>
      <c r="C131" s="6" t="s">
        <v>4012</v>
      </c>
      <c r="D131" t="s">
        <v>9</v>
      </c>
      <c r="E131" s="6" t="s">
        <v>0</v>
      </c>
      <c r="F131">
        <v>4617300</v>
      </c>
      <c r="G131" s="1">
        <f>VLOOKUP(F131,关卡难度线!B:D,2,1)</f>
        <v>7</v>
      </c>
      <c r="H131" s="1">
        <f>VLOOKUP(F131,关卡难度线!B:D,3,1)</f>
        <v>74</v>
      </c>
      <c r="I131" s="1">
        <f t="shared" si="6"/>
        <v>802233</v>
      </c>
      <c r="J131" s="1">
        <f t="shared" si="7"/>
        <v>729303</v>
      </c>
      <c r="K131" s="1">
        <f t="shared" si="8"/>
        <v>641786</v>
      </c>
      <c r="L131" s="5">
        <f t="shared" si="9"/>
        <v>36922774</v>
      </c>
      <c r="M131" s="5">
        <f t="shared" si="10"/>
        <v>33566169</v>
      </c>
      <c r="N131" s="5">
        <f t="shared" si="11"/>
        <v>29538201</v>
      </c>
    </row>
    <row r="132" spans="1:14" ht="15">
      <c r="A132" s="9">
        <v>230129</v>
      </c>
      <c r="B132">
        <v>430129</v>
      </c>
      <c r="C132" s="6" t="s">
        <v>4013</v>
      </c>
      <c r="D132" t="s">
        <v>9</v>
      </c>
      <c r="E132" s="6" t="s">
        <v>0</v>
      </c>
      <c r="F132">
        <v>4680500</v>
      </c>
      <c r="G132" s="1">
        <f>VLOOKUP(F132,关卡难度线!B:D,2,1)</f>
        <v>7</v>
      </c>
      <c r="H132" s="1">
        <f>VLOOKUP(F132,关卡难度线!B:D,3,1)</f>
        <v>74</v>
      </c>
      <c r="I132" s="1">
        <f t="shared" ref="I132:I195" si="12">INT(F132/(3-1)/G132/(H132/2.7)*100/1.5)</f>
        <v>813214</v>
      </c>
      <c r="J132" s="1">
        <f t="shared" ref="J132:J195" si="13">INT(F132/(4-1.8)/G132/(H132/2.7)*100/1.5)</f>
        <v>739285</v>
      </c>
      <c r="K132" s="1">
        <f t="shared" ref="K132:K195" si="14">INT(F132/(5-2.5)/G132/(H132/2.7)*100/1.5)</f>
        <v>650571</v>
      </c>
      <c r="L132" s="5">
        <f t="shared" ref="L132:L195" si="15">ROUND(I132/4*5.5+I132*2.7+I132/4*10*1,0)*G132</f>
        <v>37428174</v>
      </c>
      <c r="M132" s="5">
        <f t="shared" ref="M132:M195" si="16">ROUND(J132/4*5.5+J132*2.7+J132/4*10*1,0)*G132</f>
        <v>34025593</v>
      </c>
      <c r="N132" s="5">
        <f t="shared" ref="N132:N195" si="17">ROUND(K132/4*5.5+K132*2.7+K132/4*10*1,0)*G132</f>
        <v>29942528</v>
      </c>
    </row>
    <row r="133" spans="1:14" ht="15">
      <c r="A133" s="9">
        <v>230130</v>
      </c>
      <c r="B133">
        <v>430130</v>
      </c>
      <c r="C133" s="6" t="s">
        <v>4014</v>
      </c>
      <c r="D133" t="s">
        <v>9</v>
      </c>
      <c r="E133" s="6" t="s">
        <v>0</v>
      </c>
      <c r="F133">
        <v>4745800</v>
      </c>
      <c r="G133" s="1">
        <f>VLOOKUP(F133,关卡难度线!B:D,2,1)</f>
        <v>7</v>
      </c>
      <c r="H133" s="1">
        <f>VLOOKUP(F133,关卡难度线!B:D,3,1)</f>
        <v>74</v>
      </c>
      <c r="I133" s="1">
        <f t="shared" si="12"/>
        <v>824559</v>
      </c>
      <c r="J133" s="1">
        <f t="shared" si="13"/>
        <v>749599</v>
      </c>
      <c r="K133" s="1">
        <f t="shared" si="14"/>
        <v>659647</v>
      </c>
      <c r="L133" s="5">
        <f t="shared" si="15"/>
        <v>37950325</v>
      </c>
      <c r="M133" s="5">
        <f t="shared" si="16"/>
        <v>34500291</v>
      </c>
      <c r="N133" s="5">
        <f t="shared" si="17"/>
        <v>30360253</v>
      </c>
    </row>
    <row r="134" spans="1:14" ht="15">
      <c r="A134" s="9">
        <v>230131</v>
      </c>
      <c r="B134">
        <v>430131</v>
      </c>
      <c r="C134" s="6" t="s">
        <v>4015</v>
      </c>
      <c r="D134" t="s">
        <v>9</v>
      </c>
      <c r="E134" s="6" t="s">
        <v>0</v>
      </c>
      <c r="F134">
        <v>4811200</v>
      </c>
      <c r="G134" s="1">
        <f>VLOOKUP(F134,关卡难度线!B:D,2,1)</f>
        <v>7</v>
      </c>
      <c r="H134" s="1">
        <f>VLOOKUP(F134,关卡难度线!B:D,3,1)</f>
        <v>74</v>
      </c>
      <c r="I134" s="1">
        <f t="shared" si="12"/>
        <v>835922</v>
      </c>
      <c r="J134" s="1">
        <f t="shared" si="13"/>
        <v>759929</v>
      </c>
      <c r="K134" s="1">
        <f t="shared" si="14"/>
        <v>668738</v>
      </c>
      <c r="L134" s="5">
        <f t="shared" si="15"/>
        <v>38473309</v>
      </c>
      <c r="M134" s="5">
        <f t="shared" si="16"/>
        <v>34975731</v>
      </c>
      <c r="N134" s="5">
        <f t="shared" si="17"/>
        <v>30778664</v>
      </c>
    </row>
    <row r="135" spans="1:14" ht="15">
      <c r="A135" s="9">
        <v>230132</v>
      </c>
      <c r="B135">
        <v>430132</v>
      </c>
      <c r="C135" s="6" t="s">
        <v>4016</v>
      </c>
      <c r="D135" t="s">
        <v>9</v>
      </c>
      <c r="E135" s="6" t="s">
        <v>0</v>
      </c>
      <c r="F135">
        <v>4874200</v>
      </c>
      <c r="G135" s="1">
        <f>VLOOKUP(F135,关卡难度线!B:D,2,1)</f>
        <v>7</v>
      </c>
      <c r="H135" s="1">
        <f>VLOOKUP(F135,关卡难度线!B:D,3,1)</f>
        <v>74</v>
      </c>
      <c r="I135" s="1">
        <f t="shared" si="12"/>
        <v>846868</v>
      </c>
      <c r="J135" s="1">
        <f t="shared" si="13"/>
        <v>769880</v>
      </c>
      <c r="K135" s="1">
        <f t="shared" si="14"/>
        <v>677494</v>
      </c>
      <c r="L135" s="5">
        <f t="shared" si="15"/>
        <v>38977099</v>
      </c>
      <c r="M135" s="5">
        <f t="shared" si="16"/>
        <v>35433727</v>
      </c>
      <c r="N135" s="5">
        <f t="shared" si="17"/>
        <v>31181661</v>
      </c>
    </row>
    <row r="136" spans="1:14" ht="15">
      <c r="A136" s="9">
        <v>230133</v>
      </c>
      <c r="B136">
        <v>430133</v>
      </c>
      <c r="C136" s="6" t="s">
        <v>4017</v>
      </c>
      <c r="D136" t="s">
        <v>9</v>
      </c>
      <c r="E136" s="6" t="s">
        <v>0</v>
      </c>
      <c r="F136">
        <v>4939600</v>
      </c>
      <c r="G136" s="1">
        <f>VLOOKUP(F136,关卡难度线!B:D,2,1)</f>
        <v>7</v>
      </c>
      <c r="H136" s="1">
        <f>VLOOKUP(F136,关卡难度线!B:D,3,1)</f>
        <v>74</v>
      </c>
      <c r="I136" s="1">
        <f t="shared" si="12"/>
        <v>858231</v>
      </c>
      <c r="J136" s="1">
        <f t="shared" si="13"/>
        <v>780210</v>
      </c>
      <c r="K136" s="1">
        <f t="shared" si="14"/>
        <v>686585</v>
      </c>
      <c r="L136" s="5">
        <f t="shared" si="15"/>
        <v>39500083</v>
      </c>
      <c r="M136" s="5">
        <f t="shared" si="16"/>
        <v>35909167</v>
      </c>
      <c r="N136" s="5">
        <f t="shared" si="17"/>
        <v>31600072</v>
      </c>
    </row>
    <row r="137" spans="1:14" ht="15">
      <c r="A137" s="9">
        <v>230134</v>
      </c>
      <c r="B137">
        <v>430134</v>
      </c>
      <c r="C137" s="6" t="s">
        <v>4018</v>
      </c>
      <c r="D137" t="s">
        <v>9</v>
      </c>
      <c r="E137" s="6" t="s">
        <v>0</v>
      </c>
      <c r="F137">
        <v>5004900</v>
      </c>
      <c r="G137" s="1">
        <f>VLOOKUP(F137,关卡难度线!B:D,2,1)</f>
        <v>7</v>
      </c>
      <c r="H137" s="1">
        <f>VLOOKUP(F137,关卡难度线!B:D,3,1)</f>
        <v>74</v>
      </c>
      <c r="I137" s="1">
        <f t="shared" si="12"/>
        <v>869577</v>
      </c>
      <c r="J137" s="1">
        <f t="shared" si="13"/>
        <v>790524</v>
      </c>
      <c r="K137" s="1">
        <f t="shared" si="14"/>
        <v>695661</v>
      </c>
      <c r="L137" s="5">
        <f t="shared" si="15"/>
        <v>40022283</v>
      </c>
      <c r="M137" s="5">
        <f t="shared" si="16"/>
        <v>36383865</v>
      </c>
      <c r="N137" s="5">
        <f t="shared" si="17"/>
        <v>32017797</v>
      </c>
    </row>
    <row r="138" spans="1:14" ht="15">
      <c r="A138" s="9">
        <v>230135</v>
      </c>
      <c r="B138">
        <v>430135</v>
      </c>
      <c r="C138" s="6" t="s">
        <v>4019</v>
      </c>
      <c r="D138" t="s">
        <v>9</v>
      </c>
      <c r="E138" s="6" t="s">
        <v>0</v>
      </c>
      <c r="F138">
        <v>5067800</v>
      </c>
      <c r="G138" s="1">
        <f>VLOOKUP(F138,关卡难度线!B:D,2,1)</f>
        <v>7</v>
      </c>
      <c r="H138" s="1">
        <f>VLOOKUP(F138,关卡难度线!B:D,3,1)</f>
        <v>74</v>
      </c>
      <c r="I138" s="1">
        <f t="shared" si="12"/>
        <v>880505</v>
      </c>
      <c r="J138" s="1">
        <f t="shared" si="13"/>
        <v>800459</v>
      </c>
      <c r="K138" s="1">
        <f t="shared" si="14"/>
        <v>704404</v>
      </c>
      <c r="L138" s="5">
        <f t="shared" si="15"/>
        <v>40525240</v>
      </c>
      <c r="M138" s="5">
        <f t="shared" si="16"/>
        <v>36841126</v>
      </c>
      <c r="N138" s="5">
        <f t="shared" si="17"/>
        <v>32420192</v>
      </c>
    </row>
    <row r="139" spans="1:14" ht="15">
      <c r="A139" s="9">
        <v>230136</v>
      </c>
      <c r="B139">
        <v>430136</v>
      </c>
      <c r="C139" s="6" t="s">
        <v>4020</v>
      </c>
      <c r="D139" t="s">
        <v>9</v>
      </c>
      <c r="E139" s="6" t="s">
        <v>0</v>
      </c>
      <c r="F139">
        <v>5133100</v>
      </c>
      <c r="G139" s="1">
        <f>VLOOKUP(F139,关卡难度线!B:D,2,1)</f>
        <v>7</v>
      </c>
      <c r="H139" s="1">
        <f>VLOOKUP(F139,关卡难度线!B:D,3,1)</f>
        <v>74</v>
      </c>
      <c r="I139" s="1">
        <f t="shared" si="12"/>
        <v>891851</v>
      </c>
      <c r="J139" s="1">
        <f t="shared" si="13"/>
        <v>810773</v>
      </c>
      <c r="K139" s="1">
        <f t="shared" si="14"/>
        <v>713481</v>
      </c>
      <c r="L139" s="5">
        <f t="shared" si="15"/>
        <v>41047440</v>
      </c>
      <c r="M139" s="5">
        <f t="shared" si="16"/>
        <v>37315824</v>
      </c>
      <c r="N139" s="5">
        <f t="shared" si="17"/>
        <v>32837966</v>
      </c>
    </row>
    <row r="140" spans="1:14" ht="15">
      <c r="A140" s="9">
        <v>230137</v>
      </c>
      <c r="B140">
        <v>430137</v>
      </c>
      <c r="C140" s="6" t="s">
        <v>4021</v>
      </c>
      <c r="D140" t="s">
        <v>9</v>
      </c>
      <c r="E140" s="6" t="s">
        <v>0</v>
      </c>
      <c r="F140">
        <v>5198400</v>
      </c>
      <c r="G140" s="1">
        <f>VLOOKUP(F140,关卡难度线!B:D,2,1)</f>
        <v>7</v>
      </c>
      <c r="H140" s="1">
        <f>VLOOKUP(F140,关卡难度线!B:D,3,1)</f>
        <v>74</v>
      </c>
      <c r="I140" s="1">
        <f t="shared" si="12"/>
        <v>903196</v>
      </c>
      <c r="J140" s="1">
        <f t="shared" si="13"/>
        <v>821088</v>
      </c>
      <c r="K140" s="1">
        <f t="shared" si="14"/>
        <v>722557</v>
      </c>
      <c r="L140" s="5">
        <f t="shared" si="15"/>
        <v>41569598</v>
      </c>
      <c r="M140" s="5">
        <f t="shared" si="16"/>
        <v>37790578</v>
      </c>
      <c r="N140" s="5">
        <f t="shared" si="17"/>
        <v>33255684</v>
      </c>
    </row>
    <row r="141" spans="1:14" ht="15">
      <c r="A141" s="9">
        <v>230138</v>
      </c>
      <c r="B141">
        <v>430138</v>
      </c>
      <c r="C141" s="6" t="s">
        <v>4022</v>
      </c>
      <c r="D141" t="s">
        <v>9</v>
      </c>
      <c r="E141" s="6" t="s">
        <v>0</v>
      </c>
      <c r="F141">
        <v>5261200</v>
      </c>
      <c r="G141" s="1">
        <f>VLOOKUP(F141,关卡难度线!B:D,2,1)</f>
        <v>7</v>
      </c>
      <c r="H141" s="1">
        <f>VLOOKUP(F141,关卡难度线!B:D,3,1)</f>
        <v>74</v>
      </c>
      <c r="I141" s="1">
        <f t="shared" si="12"/>
        <v>914108</v>
      </c>
      <c r="J141" s="1">
        <f t="shared" si="13"/>
        <v>831007</v>
      </c>
      <c r="K141" s="1">
        <f t="shared" si="14"/>
        <v>731286</v>
      </c>
      <c r="L141" s="5">
        <f t="shared" si="15"/>
        <v>42071820</v>
      </c>
      <c r="M141" s="5">
        <f t="shared" si="16"/>
        <v>38247097</v>
      </c>
      <c r="N141" s="5">
        <f t="shared" si="17"/>
        <v>33657435</v>
      </c>
    </row>
    <row r="142" spans="1:14" ht="15">
      <c r="A142" s="9">
        <v>230139</v>
      </c>
      <c r="B142">
        <v>430139</v>
      </c>
      <c r="C142" s="6" t="s">
        <v>4023</v>
      </c>
      <c r="D142" t="s">
        <v>9</v>
      </c>
      <c r="E142" s="6" t="s">
        <v>0</v>
      </c>
      <c r="F142">
        <v>5326400</v>
      </c>
      <c r="G142" s="1">
        <f>VLOOKUP(F142,关卡难度线!B:D,2,1)</f>
        <v>7</v>
      </c>
      <c r="H142" s="1">
        <f>VLOOKUP(F142,关卡难度线!B:D,3,1)</f>
        <v>74</v>
      </c>
      <c r="I142" s="1">
        <f t="shared" si="12"/>
        <v>925436</v>
      </c>
      <c r="J142" s="1">
        <f t="shared" si="13"/>
        <v>841305</v>
      </c>
      <c r="K142" s="1">
        <f t="shared" si="14"/>
        <v>740349</v>
      </c>
      <c r="L142" s="5">
        <f t="shared" si="15"/>
        <v>42593194</v>
      </c>
      <c r="M142" s="5">
        <f t="shared" si="16"/>
        <v>38721060</v>
      </c>
      <c r="N142" s="5">
        <f t="shared" si="17"/>
        <v>34074565</v>
      </c>
    </row>
    <row r="143" spans="1:14" ht="15">
      <c r="A143" s="9">
        <v>230140</v>
      </c>
      <c r="B143">
        <v>430140</v>
      </c>
      <c r="C143" s="6" t="s">
        <v>4024</v>
      </c>
      <c r="D143" t="s">
        <v>9</v>
      </c>
      <c r="E143" s="6" t="s">
        <v>0</v>
      </c>
      <c r="F143">
        <v>5391700</v>
      </c>
      <c r="G143" s="1">
        <f>VLOOKUP(F143,关卡难度线!B:D,2,1)</f>
        <v>7</v>
      </c>
      <c r="H143" s="1">
        <f>VLOOKUP(F143,关卡难度线!B:D,3,1)</f>
        <v>74</v>
      </c>
      <c r="I143" s="1">
        <f t="shared" si="12"/>
        <v>936781</v>
      </c>
      <c r="J143" s="1">
        <f t="shared" si="13"/>
        <v>851619</v>
      </c>
      <c r="K143" s="1">
        <f t="shared" si="14"/>
        <v>749425</v>
      </c>
      <c r="L143" s="5">
        <f t="shared" si="15"/>
        <v>43115345</v>
      </c>
      <c r="M143" s="5">
        <f t="shared" si="16"/>
        <v>39195765</v>
      </c>
      <c r="N143" s="5">
        <f t="shared" si="17"/>
        <v>34492283</v>
      </c>
    </row>
    <row r="144" spans="1:14" ht="15">
      <c r="A144" s="9">
        <v>230141</v>
      </c>
      <c r="B144">
        <v>430141</v>
      </c>
      <c r="C144" s="6" t="s">
        <v>4025</v>
      </c>
      <c r="D144" t="s">
        <v>9</v>
      </c>
      <c r="E144" s="6" t="s">
        <v>0</v>
      </c>
      <c r="F144">
        <v>5460300</v>
      </c>
      <c r="G144" s="1">
        <f>VLOOKUP(F144,关卡难度线!B:D,2,1)</f>
        <v>7</v>
      </c>
      <c r="H144" s="1">
        <f>VLOOKUP(F144,关卡难度线!B:D,3,1)</f>
        <v>74</v>
      </c>
      <c r="I144" s="1">
        <f t="shared" si="12"/>
        <v>948700</v>
      </c>
      <c r="J144" s="1">
        <f t="shared" si="13"/>
        <v>862455</v>
      </c>
      <c r="K144" s="1">
        <f t="shared" si="14"/>
        <v>758960</v>
      </c>
      <c r="L144" s="5">
        <f t="shared" si="15"/>
        <v>43663921</v>
      </c>
      <c r="M144" s="5">
        <f t="shared" si="16"/>
        <v>39694494</v>
      </c>
      <c r="N144" s="5">
        <f t="shared" si="17"/>
        <v>34931134</v>
      </c>
    </row>
    <row r="145" spans="1:14" ht="15">
      <c r="A145" s="9">
        <v>230142</v>
      </c>
      <c r="B145">
        <v>430142</v>
      </c>
      <c r="C145" s="6" t="s">
        <v>4026</v>
      </c>
      <c r="D145" t="s">
        <v>9</v>
      </c>
      <c r="E145" s="6" t="s">
        <v>0</v>
      </c>
      <c r="F145">
        <v>5531500</v>
      </c>
      <c r="G145" s="1">
        <f>VLOOKUP(F145,关卡难度线!B:D,2,1)</f>
        <v>7</v>
      </c>
      <c r="H145" s="1">
        <f>VLOOKUP(F145,关卡难度线!B:D,3,1)</f>
        <v>76</v>
      </c>
      <c r="I145" s="1">
        <f t="shared" si="12"/>
        <v>935780</v>
      </c>
      <c r="J145" s="1">
        <f t="shared" si="13"/>
        <v>850709</v>
      </c>
      <c r="K145" s="1">
        <f t="shared" si="14"/>
        <v>748624</v>
      </c>
      <c r="L145" s="5">
        <f t="shared" si="15"/>
        <v>43069278</v>
      </c>
      <c r="M145" s="5">
        <f t="shared" si="16"/>
        <v>39153884</v>
      </c>
      <c r="N145" s="5">
        <f t="shared" si="17"/>
        <v>34455421</v>
      </c>
    </row>
    <row r="146" spans="1:14" ht="15">
      <c r="A146" s="9">
        <v>230143</v>
      </c>
      <c r="B146">
        <v>430143</v>
      </c>
      <c r="C146" s="6" t="s">
        <v>4027</v>
      </c>
      <c r="D146" t="s">
        <v>9</v>
      </c>
      <c r="E146" s="6" t="s">
        <v>0</v>
      </c>
      <c r="F146">
        <v>5602600</v>
      </c>
      <c r="G146" s="1">
        <f>VLOOKUP(F146,关卡难度线!B:D,2,1)</f>
        <v>7</v>
      </c>
      <c r="H146" s="1">
        <f>VLOOKUP(F146,关卡难度线!B:D,3,1)</f>
        <v>76</v>
      </c>
      <c r="I146" s="1">
        <f t="shared" si="12"/>
        <v>947808</v>
      </c>
      <c r="J146" s="1">
        <f t="shared" si="13"/>
        <v>861643</v>
      </c>
      <c r="K146" s="1">
        <f t="shared" si="14"/>
        <v>758246</v>
      </c>
      <c r="L146" s="5">
        <f t="shared" si="15"/>
        <v>43622866</v>
      </c>
      <c r="M146" s="5">
        <f t="shared" si="16"/>
        <v>39657121</v>
      </c>
      <c r="N146" s="5">
        <f t="shared" si="17"/>
        <v>34898269</v>
      </c>
    </row>
    <row r="147" spans="1:14" ht="15">
      <c r="A147" s="9">
        <v>230144</v>
      </c>
      <c r="B147">
        <v>430144</v>
      </c>
      <c r="C147" s="6" t="s">
        <v>4028</v>
      </c>
      <c r="D147" t="s">
        <v>9</v>
      </c>
      <c r="E147" s="6" t="s">
        <v>0</v>
      </c>
      <c r="F147">
        <v>5671100</v>
      </c>
      <c r="G147" s="1">
        <f>VLOOKUP(F147,关卡难度线!B:D,2,1)</f>
        <v>7</v>
      </c>
      <c r="H147" s="1">
        <f>VLOOKUP(F147,关卡难度线!B:D,3,1)</f>
        <v>76</v>
      </c>
      <c r="I147" s="1">
        <f t="shared" si="12"/>
        <v>959396</v>
      </c>
      <c r="J147" s="1">
        <f t="shared" si="13"/>
        <v>872178</v>
      </c>
      <c r="K147" s="1">
        <f t="shared" si="14"/>
        <v>767517</v>
      </c>
      <c r="L147" s="5">
        <f t="shared" si="15"/>
        <v>44156203</v>
      </c>
      <c r="M147" s="5">
        <f t="shared" si="16"/>
        <v>40141990</v>
      </c>
      <c r="N147" s="5">
        <f t="shared" si="17"/>
        <v>35324968</v>
      </c>
    </row>
    <row r="148" spans="1:14" ht="15">
      <c r="A148" s="9">
        <v>230145</v>
      </c>
      <c r="B148">
        <v>430145</v>
      </c>
      <c r="C148" s="6" t="s">
        <v>4029</v>
      </c>
      <c r="D148" t="s">
        <v>9</v>
      </c>
      <c r="E148" s="6" t="s">
        <v>0</v>
      </c>
      <c r="F148">
        <v>5742200</v>
      </c>
      <c r="G148" s="1">
        <f>VLOOKUP(F148,关卡难度线!B:D,2,1)</f>
        <v>7</v>
      </c>
      <c r="H148" s="1">
        <f>VLOOKUP(F148,关卡难度线!B:D,3,1)</f>
        <v>76</v>
      </c>
      <c r="I148" s="1">
        <f t="shared" si="12"/>
        <v>971424</v>
      </c>
      <c r="J148" s="1">
        <f t="shared" si="13"/>
        <v>883113</v>
      </c>
      <c r="K148" s="1">
        <f t="shared" si="14"/>
        <v>777139</v>
      </c>
      <c r="L148" s="5">
        <f t="shared" si="15"/>
        <v>44709791</v>
      </c>
      <c r="M148" s="5">
        <f t="shared" si="16"/>
        <v>40645276</v>
      </c>
      <c r="N148" s="5">
        <f t="shared" si="17"/>
        <v>35767823</v>
      </c>
    </row>
    <row r="149" spans="1:14" ht="15">
      <c r="A149" s="9">
        <v>230146</v>
      </c>
      <c r="B149">
        <v>430146</v>
      </c>
      <c r="C149" s="6" t="s">
        <v>4030</v>
      </c>
      <c r="D149" t="s">
        <v>9</v>
      </c>
      <c r="E149" s="6" t="s">
        <v>0</v>
      </c>
      <c r="F149">
        <v>5813300</v>
      </c>
      <c r="G149" s="1">
        <f>VLOOKUP(F149,关卡难度线!B:D,2,1)</f>
        <v>7</v>
      </c>
      <c r="H149" s="1">
        <f>VLOOKUP(F149,关卡难度线!B:D,3,1)</f>
        <v>76</v>
      </c>
      <c r="I149" s="1">
        <f t="shared" si="12"/>
        <v>983453</v>
      </c>
      <c r="J149" s="1">
        <f t="shared" si="13"/>
        <v>894048</v>
      </c>
      <c r="K149" s="1">
        <f t="shared" si="14"/>
        <v>786762</v>
      </c>
      <c r="L149" s="5">
        <f t="shared" si="15"/>
        <v>45263421</v>
      </c>
      <c r="M149" s="5">
        <f t="shared" si="16"/>
        <v>41148562</v>
      </c>
      <c r="N149" s="5">
        <f t="shared" si="17"/>
        <v>36210720</v>
      </c>
    </row>
    <row r="150" spans="1:14" ht="15">
      <c r="A150" s="9">
        <v>230147</v>
      </c>
      <c r="B150">
        <v>430147</v>
      </c>
      <c r="C150" s="6" t="s">
        <v>4031</v>
      </c>
      <c r="D150" t="s">
        <v>9</v>
      </c>
      <c r="E150" s="6" t="s">
        <v>0</v>
      </c>
      <c r="F150">
        <v>5881700</v>
      </c>
      <c r="G150" s="1">
        <f>VLOOKUP(F150,关卡难度线!B:D,2,1)</f>
        <v>7</v>
      </c>
      <c r="H150" s="1">
        <f>VLOOKUP(F150,关卡难度线!B:D,3,1)</f>
        <v>76</v>
      </c>
      <c r="I150" s="1">
        <f t="shared" si="12"/>
        <v>995024</v>
      </c>
      <c r="J150" s="1">
        <f t="shared" si="13"/>
        <v>904567</v>
      </c>
      <c r="K150" s="1">
        <f t="shared" si="14"/>
        <v>796019</v>
      </c>
      <c r="L150" s="5">
        <f t="shared" si="15"/>
        <v>45795981</v>
      </c>
      <c r="M150" s="5">
        <f t="shared" si="16"/>
        <v>41632696</v>
      </c>
      <c r="N150" s="5">
        <f t="shared" si="17"/>
        <v>36636775</v>
      </c>
    </row>
    <row r="151" spans="1:14" ht="15">
      <c r="A151" s="9">
        <v>230148</v>
      </c>
      <c r="B151">
        <v>430148</v>
      </c>
      <c r="C151" s="6" t="s">
        <v>4032</v>
      </c>
      <c r="D151" t="s">
        <v>9</v>
      </c>
      <c r="E151" s="6" t="s">
        <v>0</v>
      </c>
      <c r="F151">
        <v>5952800</v>
      </c>
      <c r="G151" s="1">
        <f>VLOOKUP(F151,关卡难度线!B:D,2,1)</f>
        <v>7</v>
      </c>
      <c r="H151" s="1">
        <f>VLOOKUP(F151,关卡难度线!B:D,3,1)</f>
        <v>76</v>
      </c>
      <c r="I151" s="1">
        <f t="shared" si="12"/>
        <v>1007052</v>
      </c>
      <c r="J151" s="1">
        <f t="shared" si="13"/>
        <v>915502</v>
      </c>
      <c r="K151" s="1">
        <f t="shared" si="14"/>
        <v>805642</v>
      </c>
      <c r="L151" s="5">
        <f t="shared" si="15"/>
        <v>46349569</v>
      </c>
      <c r="M151" s="5">
        <f t="shared" si="16"/>
        <v>42135982</v>
      </c>
      <c r="N151" s="5">
        <f t="shared" si="17"/>
        <v>37079672</v>
      </c>
    </row>
    <row r="152" spans="1:14" ht="15">
      <c r="A152" s="9">
        <v>230149</v>
      </c>
      <c r="B152">
        <v>430149</v>
      </c>
      <c r="C152" s="6" t="s">
        <v>4033</v>
      </c>
      <c r="D152" t="s">
        <v>9</v>
      </c>
      <c r="E152" s="6" t="s">
        <v>0</v>
      </c>
      <c r="F152">
        <v>6023900</v>
      </c>
      <c r="G152" s="1">
        <f>VLOOKUP(F152,关卡难度线!B:D,2,1)</f>
        <v>7</v>
      </c>
      <c r="H152" s="1">
        <f>VLOOKUP(F152,关卡难度线!B:D,3,1)</f>
        <v>76</v>
      </c>
      <c r="I152" s="1">
        <f t="shared" si="12"/>
        <v>1019080</v>
      </c>
      <c r="J152" s="1">
        <f t="shared" si="13"/>
        <v>926437</v>
      </c>
      <c r="K152" s="1">
        <f t="shared" si="14"/>
        <v>815264</v>
      </c>
      <c r="L152" s="5">
        <f t="shared" si="15"/>
        <v>46903157</v>
      </c>
      <c r="M152" s="5">
        <f t="shared" si="16"/>
        <v>42639261</v>
      </c>
      <c r="N152" s="5">
        <f t="shared" si="17"/>
        <v>37522527</v>
      </c>
    </row>
    <row r="153" spans="1:14" ht="15">
      <c r="A153" s="9">
        <v>230150</v>
      </c>
      <c r="B153">
        <v>430150</v>
      </c>
      <c r="C153" s="6" t="s">
        <v>4034</v>
      </c>
      <c r="D153" t="s">
        <v>9</v>
      </c>
      <c r="E153" s="6" t="s">
        <v>0</v>
      </c>
      <c r="F153">
        <v>6092100</v>
      </c>
      <c r="G153" s="1">
        <f>VLOOKUP(F153,关卡难度线!B:D,2,1)</f>
        <v>7</v>
      </c>
      <c r="H153" s="1">
        <f>VLOOKUP(F153,关卡难度线!B:D,3,1)</f>
        <v>76</v>
      </c>
      <c r="I153" s="1">
        <f t="shared" si="12"/>
        <v>1030618</v>
      </c>
      <c r="J153" s="1">
        <f t="shared" si="13"/>
        <v>936925</v>
      </c>
      <c r="K153" s="1">
        <f t="shared" si="14"/>
        <v>824494</v>
      </c>
      <c r="L153" s="5">
        <f t="shared" si="15"/>
        <v>47434191</v>
      </c>
      <c r="M153" s="5">
        <f t="shared" si="16"/>
        <v>43121974</v>
      </c>
      <c r="N153" s="5">
        <f t="shared" si="17"/>
        <v>37947336</v>
      </c>
    </row>
    <row r="154" spans="1:14" ht="15">
      <c r="A154" s="9">
        <v>230151</v>
      </c>
      <c r="B154">
        <v>430151</v>
      </c>
      <c r="C154" s="6" t="s">
        <v>4035</v>
      </c>
      <c r="D154" t="s">
        <v>9</v>
      </c>
      <c r="E154" s="6" t="s">
        <v>0</v>
      </c>
      <c r="F154">
        <v>6163200</v>
      </c>
      <c r="G154" s="1">
        <f>VLOOKUP(F154,关卡难度线!B:D,2,1)</f>
        <v>7</v>
      </c>
      <c r="H154" s="1">
        <f>VLOOKUP(F154,关卡难度线!B:D,3,1)</f>
        <v>76</v>
      </c>
      <c r="I154" s="1">
        <f t="shared" si="12"/>
        <v>1042646</v>
      </c>
      <c r="J154" s="1">
        <f t="shared" si="13"/>
        <v>947860</v>
      </c>
      <c r="K154" s="1">
        <f t="shared" si="14"/>
        <v>834117</v>
      </c>
      <c r="L154" s="5">
        <f t="shared" si="15"/>
        <v>47987779</v>
      </c>
      <c r="M154" s="5">
        <f t="shared" si="16"/>
        <v>43625260</v>
      </c>
      <c r="N154" s="5">
        <f t="shared" si="17"/>
        <v>38390233</v>
      </c>
    </row>
    <row r="155" spans="1:14" ht="15">
      <c r="A155" s="9">
        <v>230152</v>
      </c>
      <c r="B155">
        <v>430152</v>
      </c>
      <c r="C155" s="6" t="s">
        <v>4036</v>
      </c>
      <c r="D155" t="s">
        <v>9</v>
      </c>
      <c r="E155" s="6" t="s">
        <v>0</v>
      </c>
      <c r="F155">
        <v>6234200</v>
      </c>
      <c r="G155" s="1">
        <f>VLOOKUP(F155,关卡难度线!B:D,2,1)</f>
        <v>7</v>
      </c>
      <c r="H155" s="1">
        <f>VLOOKUP(F155,关卡难度线!B:D,3,1)</f>
        <v>76</v>
      </c>
      <c r="I155" s="1">
        <f t="shared" si="12"/>
        <v>1054657</v>
      </c>
      <c r="J155" s="1">
        <f t="shared" si="13"/>
        <v>958779</v>
      </c>
      <c r="K155" s="1">
        <f t="shared" si="14"/>
        <v>843726</v>
      </c>
      <c r="L155" s="5">
        <f t="shared" si="15"/>
        <v>48540590</v>
      </c>
      <c r="M155" s="5">
        <f t="shared" si="16"/>
        <v>44127804</v>
      </c>
      <c r="N155" s="5">
        <f t="shared" si="17"/>
        <v>38832486</v>
      </c>
    </row>
    <row r="156" spans="1:14" ht="15">
      <c r="A156" s="9">
        <v>230153</v>
      </c>
      <c r="B156">
        <v>430153</v>
      </c>
      <c r="C156" s="6" t="s">
        <v>4037</v>
      </c>
      <c r="D156" t="s">
        <v>9</v>
      </c>
      <c r="E156" s="6" t="s">
        <v>0</v>
      </c>
      <c r="F156">
        <v>6302300</v>
      </c>
      <c r="G156" s="1">
        <f>VLOOKUP(F156,关卡难度线!B:D,2,1)</f>
        <v>7</v>
      </c>
      <c r="H156" s="1">
        <f>VLOOKUP(F156,关卡难度线!B:D,3,1)</f>
        <v>76</v>
      </c>
      <c r="I156" s="1">
        <f t="shared" si="12"/>
        <v>1066178</v>
      </c>
      <c r="J156" s="1">
        <f t="shared" si="13"/>
        <v>969253</v>
      </c>
      <c r="K156" s="1">
        <f t="shared" si="14"/>
        <v>852942</v>
      </c>
      <c r="L156" s="5">
        <f t="shared" si="15"/>
        <v>49070840</v>
      </c>
      <c r="M156" s="5">
        <f t="shared" si="16"/>
        <v>44609866</v>
      </c>
      <c r="N156" s="5">
        <f t="shared" si="17"/>
        <v>39256658</v>
      </c>
    </row>
    <row r="157" spans="1:14" ht="15">
      <c r="A157" s="9">
        <v>230154</v>
      </c>
      <c r="B157">
        <v>430154</v>
      </c>
      <c r="C157" s="6" t="s">
        <v>4038</v>
      </c>
      <c r="D157" t="s">
        <v>9</v>
      </c>
      <c r="E157" s="6" t="s">
        <v>0</v>
      </c>
      <c r="F157">
        <v>6373300</v>
      </c>
      <c r="G157" s="1">
        <f>VLOOKUP(F157,关卡难度线!B:D,2,1)</f>
        <v>7</v>
      </c>
      <c r="H157" s="1">
        <f>VLOOKUP(F157,关卡难度线!B:D,3,1)</f>
        <v>76</v>
      </c>
      <c r="I157" s="1">
        <f t="shared" si="12"/>
        <v>1078189</v>
      </c>
      <c r="J157" s="1">
        <f t="shared" si="13"/>
        <v>980172</v>
      </c>
      <c r="K157" s="1">
        <f t="shared" si="14"/>
        <v>862551</v>
      </c>
      <c r="L157" s="5">
        <f t="shared" si="15"/>
        <v>49623651</v>
      </c>
      <c r="M157" s="5">
        <f t="shared" si="16"/>
        <v>45112417</v>
      </c>
      <c r="N157" s="5">
        <f t="shared" si="17"/>
        <v>39698911</v>
      </c>
    </row>
    <row r="158" spans="1:14" ht="15">
      <c r="A158" s="9">
        <v>230155</v>
      </c>
      <c r="B158">
        <v>430155</v>
      </c>
      <c r="C158" s="6" t="s">
        <v>4039</v>
      </c>
      <c r="D158" t="s">
        <v>9</v>
      </c>
      <c r="E158" s="6" t="s">
        <v>0</v>
      </c>
      <c r="F158">
        <v>6450300</v>
      </c>
      <c r="G158" s="1">
        <f>VLOOKUP(F158,关卡难度线!B:D,2,1)</f>
        <v>7</v>
      </c>
      <c r="H158" s="1">
        <f>VLOOKUP(F158,关卡难度线!B:D,3,1)</f>
        <v>76</v>
      </c>
      <c r="I158" s="1">
        <f t="shared" si="12"/>
        <v>1091216</v>
      </c>
      <c r="J158" s="1">
        <f t="shared" si="13"/>
        <v>992014</v>
      </c>
      <c r="K158" s="1">
        <f t="shared" si="14"/>
        <v>872972</v>
      </c>
      <c r="L158" s="5">
        <f t="shared" si="15"/>
        <v>50223215</v>
      </c>
      <c r="M158" s="5">
        <f t="shared" si="16"/>
        <v>45657444</v>
      </c>
      <c r="N158" s="5">
        <f t="shared" si="17"/>
        <v>40178537</v>
      </c>
    </row>
    <row r="159" spans="1:14" ht="15">
      <c r="A159" s="9">
        <v>230156</v>
      </c>
      <c r="B159">
        <v>430156</v>
      </c>
      <c r="C159" s="6" t="s">
        <v>4040</v>
      </c>
      <c r="D159" t="s">
        <v>9</v>
      </c>
      <c r="E159" s="6" t="s">
        <v>0</v>
      </c>
      <c r="F159">
        <v>6524100</v>
      </c>
      <c r="G159" s="1">
        <f>VLOOKUP(F159,关卡难度线!B:D,2,1)</f>
        <v>7</v>
      </c>
      <c r="H159" s="1">
        <f>VLOOKUP(F159,关卡难度线!B:D,3,1)</f>
        <v>76</v>
      </c>
      <c r="I159" s="1">
        <f t="shared" si="12"/>
        <v>1103701</v>
      </c>
      <c r="J159" s="1">
        <f t="shared" si="13"/>
        <v>1003364</v>
      </c>
      <c r="K159" s="1">
        <f t="shared" si="14"/>
        <v>882960</v>
      </c>
      <c r="L159" s="5">
        <f t="shared" si="15"/>
        <v>50797838</v>
      </c>
      <c r="M159" s="5">
        <f t="shared" si="16"/>
        <v>46179826</v>
      </c>
      <c r="N159" s="5">
        <f t="shared" si="17"/>
        <v>40638234</v>
      </c>
    </row>
    <row r="160" spans="1:14" ht="15">
      <c r="A160" s="9">
        <v>230157</v>
      </c>
      <c r="B160">
        <v>430157</v>
      </c>
      <c r="C160" s="6" t="s">
        <v>4041</v>
      </c>
      <c r="D160" t="s">
        <v>9</v>
      </c>
      <c r="E160" s="6" t="s">
        <v>0</v>
      </c>
      <c r="F160">
        <v>6601000</v>
      </c>
      <c r="G160" s="1">
        <f>VLOOKUP(F160,关卡难度线!B:D,2,1)</f>
        <v>7</v>
      </c>
      <c r="H160" s="1">
        <f>VLOOKUP(F160,关卡难度线!B:D,3,1)</f>
        <v>76</v>
      </c>
      <c r="I160" s="1">
        <f t="shared" si="12"/>
        <v>1116710</v>
      </c>
      <c r="J160" s="1">
        <f t="shared" si="13"/>
        <v>1015191</v>
      </c>
      <c r="K160" s="1">
        <f t="shared" si="14"/>
        <v>893368</v>
      </c>
      <c r="L160" s="5">
        <f t="shared" si="15"/>
        <v>51396576</v>
      </c>
      <c r="M160" s="5">
        <f t="shared" si="16"/>
        <v>46724167</v>
      </c>
      <c r="N160" s="5">
        <f t="shared" si="17"/>
        <v>41117265</v>
      </c>
    </row>
    <row r="161" spans="1:14" ht="15">
      <c r="A161" s="9">
        <v>230158</v>
      </c>
      <c r="B161">
        <v>430158</v>
      </c>
      <c r="C161" s="6" t="s">
        <v>4042</v>
      </c>
      <c r="D161" t="s">
        <v>9</v>
      </c>
      <c r="E161" s="6" t="s">
        <v>0</v>
      </c>
      <c r="F161">
        <v>6677900</v>
      </c>
      <c r="G161" s="1">
        <f>VLOOKUP(F161,关卡难度线!B:D,2,1)</f>
        <v>7</v>
      </c>
      <c r="H161" s="1">
        <f>VLOOKUP(F161,关卡难度线!B:D,3,1)</f>
        <v>76</v>
      </c>
      <c r="I161" s="1">
        <f t="shared" si="12"/>
        <v>1129719</v>
      </c>
      <c r="J161" s="1">
        <f t="shared" si="13"/>
        <v>1027018</v>
      </c>
      <c r="K161" s="1">
        <f t="shared" si="14"/>
        <v>903775</v>
      </c>
      <c r="L161" s="5">
        <f t="shared" si="15"/>
        <v>51995314</v>
      </c>
      <c r="M161" s="5">
        <f t="shared" si="16"/>
        <v>47268501</v>
      </c>
      <c r="N161" s="5">
        <f t="shared" si="17"/>
        <v>41596247</v>
      </c>
    </row>
    <row r="162" spans="1:14" ht="15">
      <c r="A162" s="9">
        <v>230159</v>
      </c>
      <c r="B162">
        <v>430159</v>
      </c>
      <c r="C162" s="6" t="s">
        <v>4043</v>
      </c>
      <c r="D162" t="s">
        <v>9</v>
      </c>
      <c r="E162" s="6" t="s">
        <v>0</v>
      </c>
      <c r="F162">
        <v>6751700</v>
      </c>
      <c r="G162" s="1">
        <f>VLOOKUP(F162,关卡难度线!B:D,2,1)</f>
        <v>7</v>
      </c>
      <c r="H162" s="1">
        <f>VLOOKUP(F162,关卡难度线!B:D,3,1)</f>
        <v>76</v>
      </c>
      <c r="I162" s="1">
        <f t="shared" si="12"/>
        <v>1142204</v>
      </c>
      <c r="J162" s="1">
        <f t="shared" si="13"/>
        <v>1038368</v>
      </c>
      <c r="K162" s="1">
        <f t="shared" si="14"/>
        <v>913763</v>
      </c>
      <c r="L162" s="5">
        <f t="shared" si="15"/>
        <v>52569937</v>
      </c>
      <c r="M162" s="5">
        <f t="shared" si="16"/>
        <v>47790890</v>
      </c>
      <c r="N162" s="5">
        <f t="shared" si="17"/>
        <v>42055944</v>
      </c>
    </row>
    <row r="163" spans="1:14" ht="15">
      <c r="A163" s="9">
        <v>230160</v>
      </c>
      <c r="B163">
        <v>430160</v>
      </c>
      <c r="C163" s="6" t="s">
        <v>4044</v>
      </c>
      <c r="D163" t="s">
        <v>9</v>
      </c>
      <c r="E163" s="6" t="s">
        <v>0</v>
      </c>
      <c r="F163">
        <v>6828500</v>
      </c>
      <c r="G163" s="1">
        <f>VLOOKUP(F163,关卡难度线!B:D,2,1)</f>
        <v>7</v>
      </c>
      <c r="H163" s="1">
        <f>VLOOKUP(F163,关卡难度线!B:D,3,1)</f>
        <v>78</v>
      </c>
      <c r="I163" s="1">
        <f t="shared" si="12"/>
        <v>1125576</v>
      </c>
      <c r="J163" s="1">
        <f t="shared" si="13"/>
        <v>1023251</v>
      </c>
      <c r="K163" s="1">
        <f t="shared" si="14"/>
        <v>900461</v>
      </c>
      <c r="L163" s="5">
        <f t="shared" si="15"/>
        <v>51804634</v>
      </c>
      <c r="M163" s="5">
        <f t="shared" si="16"/>
        <v>47095125</v>
      </c>
      <c r="N163" s="5">
        <f t="shared" si="17"/>
        <v>41443717</v>
      </c>
    </row>
    <row r="164" spans="1:14" ht="15">
      <c r="A164" s="9">
        <v>230161</v>
      </c>
      <c r="B164">
        <v>430161</v>
      </c>
      <c r="C164" s="6" t="s">
        <v>4045</v>
      </c>
      <c r="D164" t="s">
        <v>9</v>
      </c>
      <c r="E164" s="6" t="s">
        <v>0</v>
      </c>
      <c r="F164">
        <v>6905400</v>
      </c>
      <c r="G164" s="1">
        <f>VLOOKUP(F164,关卡难度线!B:D,2,1)</f>
        <v>7</v>
      </c>
      <c r="H164" s="1">
        <f>VLOOKUP(F164,关卡难度线!B:D,3,1)</f>
        <v>78</v>
      </c>
      <c r="I164" s="1">
        <f t="shared" si="12"/>
        <v>1138252</v>
      </c>
      <c r="J164" s="1">
        <f t="shared" si="13"/>
        <v>1034775</v>
      </c>
      <c r="K164" s="1">
        <f t="shared" si="14"/>
        <v>910602</v>
      </c>
      <c r="L164" s="5">
        <f t="shared" si="15"/>
        <v>52388049</v>
      </c>
      <c r="M164" s="5">
        <f t="shared" si="16"/>
        <v>47625522</v>
      </c>
      <c r="N164" s="5">
        <f t="shared" si="17"/>
        <v>41910456</v>
      </c>
    </row>
    <row r="165" spans="1:14" ht="15">
      <c r="A165" s="9">
        <v>230162</v>
      </c>
      <c r="B165">
        <v>430162</v>
      </c>
      <c r="C165" s="6" t="s">
        <v>4046</v>
      </c>
      <c r="D165" t="s">
        <v>9</v>
      </c>
      <c r="E165" s="6" t="s">
        <v>0</v>
      </c>
      <c r="F165">
        <v>6979000</v>
      </c>
      <c r="G165" s="1">
        <f>VLOOKUP(F165,关卡难度线!B:D,2,1)</f>
        <v>7</v>
      </c>
      <c r="H165" s="1">
        <f>VLOOKUP(F165,关卡难度线!B:D,3,1)</f>
        <v>78</v>
      </c>
      <c r="I165" s="1">
        <f t="shared" si="12"/>
        <v>1150384</v>
      </c>
      <c r="J165" s="1">
        <f t="shared" si="13"/>
        <v>1045804</v>
      </c>
      <c r="K165" s="1">
        <f t="shared" si="14"/>
        <v>920307</v>
      </c>
      <c r="L165" s="5">
        <f t="shared" si="15"/>
        <v>52946425</v>
      </c>
      <c r="M165" s="5">
        <f t="shared" si="16"/>
        <v>48133127</v>
      </c>
      <c r="N165" s="5">
        <f t="shared" si="17"/>
        <v>42357133</v>
      </c>
    </row>
    <row r="166" spans="1:14" ht="15">
      <c r="A166" s="9">
        <v>230163</v>
      </c>
      <c r="B166">
        <v>430163</v>
      </c>
      <c r="C166" s="6" t="s">
        <v>4047</v>
      </c>
      <c r="D166" t="s">
        <v>9</v>
      </c>
      <c r="E166" s="6" t="s">
        <v>0</v>
      </c>
      <c r="F166">
        <v>7055800</v>
      </c>
      <c r="G166" s="1">
        <f>VLOOKUP(F166,关卡难度线!B:D,2,1)</f>
        <v>7</v>
      </c>
      <c r="H166" s="1">
        <f>VLOOKUP(F166,关卡难度线!B:D,3,1)</f>
        <v>78</v>
      </c>
      <c r="I166" s="1">
        <f t="shared" si="12"/>
        <v>1163043</v>
      </c>
      <c r="J166" s="1">
        <f t="shared" si="13"/>
        <v>1057312</v>
      </c>
      <c r="K166" s="1">
        <f t="shared" si="14"/>
        <v>930435</v>
      </c>
      <c r="L166" s="5">
        <f t="shared" si="15"/>
        <v>53529056</v>
      </c>
      <c r="M166" s="5">
        <f t="shared" si="16"/>
        <v>48662782</v>
      </c>
      <c r="N166" s="5">
        <f t="shared" si="17"/>
        <v>42823270</v>
      </c>
    </row>
    <row r="167" spans="1:14" ht="15">
      <c r="A167" s="9">
        <v>230164</v>
      </c>
      <c r="B167">
        <v>430164</v>
      </c>
      <c r="C167" s="6" t="s">
        <v>4048</v>
      </c>
      <c r="D167" t="s">
        <v>9</v>
      </c>
      <c r="E167" s="6" t="s">
        <v>0</v>
      </c>
      <c r="F167">
        <v>7132600</v>
      </c>
      <c r="G167" s="1">
        <f>VLOOKUP(F167,关卡难度线!B:D,2,1)</f>
        <v>7</v>
      </c>
      <c r="H167" s="1">
        <f>VLOOKUP(F167,关卡难度线!B:D,3,1)</f>
        <v>78</v>
      </c>
      <c r="I167" s="1">
        <f t="shared" si="12"/>
        <v>1175703</v>
      </c>
      <c r="J167" s="1">
        <f t="shared" si="13"/>
        <v>1068821</v>
      </c>
      <c r="K167" s="1">
        <f t="shared" si="14"/>
        <v>940562</v>
      </c>
      <c r="L167" s="5">
        <f t="shared" si="15"/>
        <v>54111729</v>
      </c>
      <c r="M167" s="5">
        <f t="shared" si="16"/>
        <v>49192486</v>
      </c>
      <c r="N167" s="5">
        <f t="shared" si="17"/>
        <v>43289365</v>
      </c>
    </row>
    <row r="168" spans="1:14" ht="15">
      <c r="A168" s="9">
        <v>230165</v>
      </c>
      <c r="B168">
        <v>430165</v>
      </c>
      <c r="C168" s="6" t="s">
        <v>4049</v>
      </c>
      <c r="D168" t="s">
        <v>9</v>
      </c>
      <c r="E168" s="6" t="s">
        <v>0</v>
      </c>
      <c r="F168">
        <v>7206100</v>
      </c>
      <c r="G168" s="1">
        <f>VLOOKUP(F168,关卡难度线!B:D,2,1)</f>
        <v>7</v>
      </c>
      <c r="H168" s="1">
        <f>VLOOKUP(F168,关卡难度线!B:D,3,1)</f>
        <v>78</v>
      </c>
      <c r="I168" s="1">
        <f t="shared" si="12"/>
        <v>1187818</v>
      </c>
      <c r="J168" s="1">
        <f t="shared" si="13"/>
        <v>1079835</v>
      </c>
      <c r="K168" s="1">
        <f t="shared" si="14"/>
        <v>950254</v>
      </c>
      <c r="L168" s="5">
        <f t="shared" si="15"/>
        <v>54669321</v>
      </c>
      <c r="M168" s="5">
        <f t="shared" si="16"/>
        <v>49699405</v>
      </c>
      <c r="N168" s="5">
        <f t="shared" si="17"/>
        <v>43735440</v>
      </c>
    </row>
    <row r="169" spans="1:14" ht="15">
      <c r="A169" s="9">
        <v>230166</v>
      </c>
      <c r="B169">
        <v>430166</v>
      </c>
      <c r="C169" s="6" t="s">
        <v>4050</v>
      </c>
      <c r="D169" t="s">
        <v>9</v>
      </c>
      <c r="E169" s="6" t="s">
        <v>0</v>
      </c>
      <c r="F169">
        <v>7282900</v>
      </c>
      <c r="G169" s="1">
        <f>VLOOKUP(F169,关卡难度线!B:D,2,1)</f>
        <v>7</v>
      </c>
      <c r="H169" s="1">
        <f>VLOOKUP(F169,关卡难度线!B:D,3,1)</f>
        <v>78</v>
      </c>
      <c r="I169" s="1">
        <f t="shared" si="12"/>
        <v>1200478</v>
      </c>
      <c r="J169" s="1">
        <f t="shared" si="13"/>
        <v>1091343</v>
      </c>
      <c r="K169" s="1">
        <f t="shared" si="14"/>
        <v>960382</v>
      </c>
      <c r="L169" s="5">
        <f t="shared" si="15"/>
        <v>55252001</v>
      </c>
      <c r="M169" s="5">
        <f t="shared" si="16"/>
        <v>50229060</v>
      </c>
      <c r="N169" s="5">
        <f t="shared" si="17"/>
        <v>44201584</v>
      </c>
    </row>
    <row r="170" spans="1:14" ht="15">
      <c r="A170" s="9">
        <v>230167</v>
      </c>
      <c r="B170">
        <v>430167</v>
      </c>
      <c r="C170" s="6" t="s">
        <v>4051</v>
      </c>
      <c r="D170" t="s">
        <v>9</v>
      </c>
      <c r="E170" s="6" t="s">
        <v>0</v>
      </c>
      <c r="F170">
        <v>7359700</v>
      </c>
      <c r="G170" s="1">
        <f>VLOOKUP(F170,关卡难度线!B:D,2,1)</f>
        <v>7</v>
      </c>
      <c r="H170" s="1">
        <f>VLOOKUP(F170,关卡难度线!B:D,3,1)</f>
        <v>78</v>
      </c>
      <c r="I170" s="1">
        <f t="shared" si="12"/>
        <v>1213137</v>
      </c>
      <c r="J170" s="1">
        <f t="shared" si="13"/>
        <v>1102852</v>
      </c>
      <c r="K170" s="1">
        <f t="shared" si="14"/>
        <v>970509</v>
      </c>
      <c r="L170" s="5">
        <f t="shared" si="15"/>
        <v>55834632</v>
      </c>
      <c r="M170" s="5">
        <f t="shared" si="16"/>
        <v>50758764</v>
      </c>
      <c r="N170" s="5">
        <f t="shared" si="17"/>
        <v>44667679</v>
      </c>
    </row>
    <row r="171" spans="1:14" ht="15">
      <c r="A171" s="9">
        <v>230168</v>
      </c>
      <c r="B171">
        <v>430168</v>
      </c>
      <c r="C171" s="6" t="s">
        <v>4052</v>
      </c>
      <c r="D171" t="s">
        <v>9</v>
      </c>
      <c r="E171" s="6" t="s">
        <v>0</v>
      </c>
      <c r="F171">
        <v>7438900</v>
      </c>
      <c r="G171" s="1">
        <f>VLOOKUP(F171,关卡难度线!B:D,2,1)</f>
        <v>7</v>
      </c>
      <c r="H171" s="1">
        <f>VLOOKUP(F171,关卡难度线!B:D,3,1)</f>
        <v>78</v>
      </c>
      <c r="I171" s="1">
        <f t="shared" si="12"/>
        <v>1226192</v>
      </c>
      <c r="J171" s="1">
        <f t="shared" si="13"/>
        <v>1114720</v>
      </c>
      <c r="K171" s="1">
        <f t="shared" si="14"/>
        <v>980953</v>
      </c>
      <c r="L171" s="5">
        <f t="shared" si="15"/>
        <v>56435484</v>
      </c>
      <c r="M171" s="5">
        <f t="shared" si="16"/>
        <v>51304988</v>
      </c>
      <c r="N171" s="5">
        <f t="shared" si="17"/>
        <v>45148362</v>
      </c>
    </row>
    <row r="172" spans="1:14" ht="15">
      <c r="A172" s="9">
        <v>230169</v>
      </c>
      <c r="B172">
        <v>430169</v>
      </c>
      <c r="C172" s="6" t="s">
        <v>4053</v>
      </c>
      <c r="D172" t="s">
        <v>9</v>
      </c>
      <c r="E172" s="6" t="s">
        <v>0</v>
      </c>
      <c r="F172">
        <v>7521600</v>
      </c>
      <c r="G172" s="1">
        <f>VLOOKUP(F172,关卡难度线!B:D,2,1)</f>
        <v>7</v>
      </c>
      <c r="H172" s="1">
        <f>VLOOKUP(F172,关卡难度线!B:D,3,1)</f>
        <v>78</v>
      </c>
      <c r="I172" s="1">
        <f t="shared" si="12"/>
        <v>1239824</v>
      </c>
      <c r="J172" s="1">
        <f t="shared" si="13"/>
        <v>1127112</v>
      </c>
      <c r="K172" s="1">
        <f t="shared" si="14"/>
        <v>991859</v>
      </c>
      <c r="L172" s="5">
        <f t="shared" si="15"/>
        <v>57062901</v>
      </c>
      <c r="M172" s="5">
        <f t="shared" si="16"/>
        <v>51875327</v>
      </c>
      <c r="N172" s="5">
        <f t="shared" si="17"/>
        <v>45650311</v>
      </c>
    </row>
    <row r="173" spans="1:14" ht="15">
      <c r="A173" s="9">
        <v>230170</v>
      </c>
      <c r="B173">
        <v>430170</v>
      </c>
      <c r="C173" s="6" t="s">
        <v>4054</v>
      </c>
      <c r="D173" t="s">
        <v>9</v>
      </c>
      <c r="E173" s="6" t="s">
        <v>0</v>
      </c>
      <c r="F173">
        <v>7604200</v>
      </c>
      <c r="G173" s="1">
        <f>VLOOKUP(F173,关卡难度线!B:D,2,1)</f>
        <v>7</v>
      </c>
      <c r="H173" s="1">
        <f>VLOOKUP(F173,关卡难度线!B:D,3,1)</f>
        <v>78</v>
      </c>
      <c r="I173" s="1">
        <f t="shared" si="12"/>
        <v>1253439</v>
      </c>
      <c r="J173" s="1">
        <f t="shared" si="13"/>
        <v>1139490</v>
      </c>
      <c r="K173" s="1">
        <f t="shared" si="14"/>
        <v>1002751</v>
      </c>
      <c r="L173" s="5">
        <f t="shared" si="15"/>
        <v>57689527</v>
      </c>
      <c r="M173" s="5">
        <f t="shared" si="16"/>
        <v>52445029</v>
      </c>
      <c r="N173" s="5">
        <f t="shared" si="17"/>
        <v>46151616</v>
      </c>
    </row>
    <row r="174" spans="1:14" ht="15">
      <c r="A174" s="9">
        <v>230171</v>
      </c>
      <c r="B174">
        <v>430171</v>
      </c>
      <c r="C174" s="6" t="s">
        <v>4055</v>
      </c>
      <c r="D174" t="s">
        <v>9</v>
      </c>
      <c r="E174" s="6" t="s">
        <v>0</v>
      </c>
      <c r="F174">
        <v>7683300</v>
      </c>
      <c r="G174" s="1">
        <f>VLOOKUP(F174,关卡难度线!B:D,2,1)</f>
        <v>7</v>
      </c>
      <c r="H174" s="1">
        <f>VLOOKUP(F174,关卡难度线!B:D,3,1)</f>
        <v>78</v>
      </c>
      <c r="I174" s="1">
        <f t="shared" si="12"/>
        <v>1266478</v>
      </c>
      <c r="J174" s="1">
        <f t="shared" si="13"/>
        <v>1151343</v>
      </c>
      <c r="K174" s="1">
        <f t="shared" si="14"/>
        <v>1013182</v>
      </c>
      <c r="L174" s="5">
        <f t="shared" si="15"/>
        <v>58289651</v>
      </c>
      <c r="M174" s="5">
        <f t="shared" si="16"/>
        <v>52990560</v>
      </c>
      <c r="N174" s="5">
        <f t="shared" si="17"/>
        <v>46631704</v>
      </c>
    </row>
    <row r="175" spans="1:14" ht="15">
      <c r="A175" s="9">
        <v>230172</v>
      </c>
      <c r="B175">
        <v>430172</v>
      </c>
      <c r="C175" s="6" t="s">
        <v>4056</v>
      </c>
      <c r="D175" t="s">
        <v>9</v>
      </c>
      <c r="E175" s="6" t="s">
        <v>0</v>
      </c>
      <c r="F175">
        <v>7765900</v>
      </c>
      <c r="G175" s="1">
        <f>VLOOKUP(F175,关卡难度线!B:D,2,1)</f>
        <v>7</v>
      </c>
      <c r="H175" s="1">
        <f>VLOOKUP(F175,关卡难度线!B:D,3,1)</f>
        <v>78</v>
      </c>
      <c r="I175" s="1">
        <f t="shared" si="12"/>
        <v>1280093</v>
      </c>
      <c r="J175" s="1">
        <f t="shared" si="13"/>
        <v>1163721</v>
      </c>
      <c r="K175" s="1">
        <f t="shared" si="14"/>
        <v>1024074</v>
      </c>
      <c r="L175" s="5">
        <f t="shared" si="15"/>
        <v>58916277</v>
      </c>
      <c r="M175" s="5">
        <f t="shared" si="16"/>
        <v>53560262</v>
      </c>
      <c r="N175" s="5">
        <f t="shared" si="17"/>
        <v>47133009</v>
      </c>
    </row>
    <row r="176" spans="1:14" ht="15">
      <c r="A176" s="9">
        <v>230173</v>
      </c>
      <c r="B176">
        <v>430173</v>
      </c>
      <c r="C176" s="6" t="s">
        <v>4057</v>
      </c>
      <c r="D176" t="s">
        <v>9</v>
      </c>
      <c r="E176" s="6" t="s">
        <v>0</v>
      </c>
      <c r="F176">
        <v>7848500</v>
      </c>
      <c r="G176" s="1">
        <f>VLOOKUP(F176,关卡难度线!B:D,2,1)</f>
        <v>7</v>
      </c>
      <c r="H176" s="1">
        <f>VLOOKUP(F176,关卡难度线!B:D,3,1)</f>
        <v>78</v>
      </c>
      <c r="I176" s="1">
        <f t="shared" si="12"/>
        <v>1293708</v>
      </c>
      <c r="J176" s="1">
        <f t="shared" si="13"/>
        <v>1176098</v>
      </c>
      <c r="K176" s="1">
        <f t="shared" si="14"/>
        <v>1034967</v>
      </c>
      <c r="L176" s="5">
        <f t="shared" si="15"/>
        <v>59542910</v>
      </c>
      <c r="M176" s="5">
        <f t="shared" si="16"/>
        <v>54129908</v>
      </c>
      <c r="N176" s="5">
        <f t="shared" si="17"/>
        <v>47634356</v>
      </c>
    </row>
    <row r="177" spans="1:14" ht="15">
      <c r="A177" s="9">
        <v>230174</v>
      </c>
      <c r="B177">
        <v>430174</v>
      </c>
      <c r="C177" s="6" t="s">
        <v>4058</v>
      </c>
      <c r="D177" t="s">
        <v>9</v>
      </c>
      <c r="E177" s="6" t="s">
        <v>0</v>
      </c>
      <c r="F177">
        <v>7927400</v>
      </c>
      <c r="G177" s="1">
        <f>VLOOKUP(F177,关卡难度线!B:D,2,1)</f>
        <v>7</v>
      </c>
      <c r="H177" s="1">
        <f>VLOOKUP(F177,关卡难度线!B:D,3,1)</f>
        <v>78</v>
      </c>
      <c r="I177" s="1">
        <f t="shared" si="12"/>
        <v>1306714</v>
      </c>
      <c r="J177" s="1">
        <f t="shared" si="13"/>
        <v>1187922</v>
      </c>
      <c r="K177" s="1">
        <f t="shared" si="14"/>
        <v>1045371</v>
      </c>
      <c r="L177" s="5">
        <f t="shared" si="15"/>
        <v>60141515</v>
      </c>
      <c r="M177" s="5">
        <f t="shared" si="16"/>
        <v>54674109</v>
      </c>
      <c r="N177" s="5">
        <f t="shared" si="17"/>
        <v>48113198</v>
      </c>
    </row>
    <row r="178" spans="1:14" ht="15">
      <c r="A178" s="9">
        <v>230175</v>
      </c>
      <c r="B178">
        <v>430175</v>
      </c>
      <c r="C178" s="6" t="s">
        <v>4059</v>
      </c>
      <c r="D178" t="s">
        <v>9</v>
      </c>
      <c r="E178" s="6" t="s">
        <v>0</v>
      </c>
      <c r="F178">
        <v>8010000</v>
      </c>
      <c r="G178" s="1">
        <f>VLOOKUP(F178,关卡难度线!B:D,2,1)</f>
        <v>7</v>
      </c>
      <c r="H178" s="1">
        <f>VLOOKUP(F178,关卡难度线!B:D,3,1)</f>
        <v>78</v>
      </c>
      <c r="I178" s="1">
        <f t="shared" si="12"/>
        <v>1320329</v>
      </c>
      <c r="J178" s="1">
        <f t="shared" si="13"/>
        <v>1200299</v>
      </c>
      <c r="K178" s="1">
        <f t="shared" si="14"/>
        <v>1056263</v>
      </c>
      <c r="L178" s="5">
        <f t="shared" si="15"/>
        <v>60768141</v>
      </c>
      <c r="M178" s="5">
        <f t="shared" si="16"/>
        <v>55243762</v>
      </c>
      <c r="N178" s="5">
        <f t="shared" si="17"/>
        <v>48614503</v>
      </c>
    </row>
    <row r="179" spans="1:14" ht="15">
      <c r="A179" s="9">
        <v>230176</v>
      </c>
      <c r="B179">
        <v>430176</v>
      </c>
      <c r="C179" s="6" t="s">
        <v>4060</v>
      </c>
      <c r="D179" t="s">
        <v>9</v>
      </c>
      <c r="E179" s="6" t="s">
        <v>0</v>
      </c>
      <c r="F179">
        <v>8092600</v>
      </c>
      <c r="G179" s="1">
        <f>VLOOKUP(F179,关卡难度线!B:D,2,1)</f>
        <v>7</v>
      </c>
      <c r="H179" s="1">
        <f>VLOOKUP(F179,关卡难度线!B:D,3,1)</f>
        <v>78</v>
      </c>
      <c r="I179" s="1">
        <f t="shared" si="12"/>
        <v>1333945</v>
      </c>
      <c r="J179" s="1">
        <f t="shared" si="13"/>
        <v>1212677</v>
      </c>
      <c r="K179" s="1">
        <f t="shared" si="14"/>
        <v>1067156</v>
      </c>
      <c r="L179" s="5">
        <f t="shared" si="15"/>
        <v>61394816</v>
      </c>
      <c r="M179" s="5">
        <f t="shared" si="16"/>
        <v>55813457</v>
      </c>
      <c r="N179" s="5">
        <f t="shared" si="17"/>
        <v>49115857</v>
      </c>
    </row>
    <row r="180" spans="1:14" ht="15">
      <c r="A180" s="9">
        <v>230177</v>
      </c>
      <c r="B180">
        <v>430177</v>
      </c>
      <c r="C180" s="6" t="s">
        <v>4061</v>
      </c>
      <c r="D180" t="s">
        <v>9</v>
      </c>
      <c r="E180" s="6" t="s">
        <v>0</v>
      </c>
      <c r="F180">
        <v>8171300</v>
      </c>
      <c r="G180" s="1">
        <f>VLOOKUP(F180,关卡难度线!B:D,2,1)</f>
        <v>7</v>
      </c>
      <c r="H180" s="1">
        <f>VLOOKUP(F180,关卡难度线!B:D,3,1)</f>
        <v>78</v>
      </c>
      <c r="I180" s="1">
        <f t="shared" si="12"/>
        <v>1346917</v>
      </c>
      <c r="J180" s="1">
        <f t="shared" si="13"/>
        <v>1224470</v>
      </c>
      <c r="K180" s="1">
        <f t="shared" si="14"/>
        <v>1077534</v>
      </c>
      <c r="L180" s="5">
        <f t="shared" si="15"/>
        <v>61991853</v>
      </c>
      <c r="M180" s="5">
        <f t="shared" si="16"/>
        <v>56356230</v>
      </c>
      <c r="N180" s="5">
        <f t="shared" si="17"/>
        <v>49593502</v>
      </c>
    </row>
    <row r="181" spans="1:14" ht="15">
      <c r="A181" s="9">
        <v>230178</v>
      </c>
      <c r="B181">
        <v>430178</v>
      </c>
      <c r="C181" s="6" t="s">
        <v>4062</v>
      </c>
      <c r="D181" t="s">
        <v>9</v>
      </c>
      <c r="E181" s="6" t="s">
        <v>0</v>
      </c>
      <c r="F181">
        <v>8253900</v>
      </c>
      <c r="G181" s="1">
        <f>VLOOKUP(F181,关卡难度线!B:D,2,1)</f>
        <v>7</v>
      </c>
      <c r="H181" s="1">
        <f>VLOOKUP(F181,关卡难度线!B:D,3,1)</f>
        <v>78</v>
      </c>
      <c r="I181" s="1">
        <f t="shared" si="12"/>
        <v>1360532</v>
      </c>
      <c r="J181" s="1">
        <f t="shared" si="13"/>
        <v>1236848</v>
      </c>
      <c r="K181" s="1">
        <f t="shared" si="14"/>
        <v>1088426</v>
      </c>
      <c r="L181" s="5">
        <f t="shared" si="15"/>
        <v>62618486</v>
      </c>
      <c r="M181" s="5">
        <f t="shared" si="16"/>
        <v>56925932</v>
      </c>
      <c r="N181" s="5">
        <f t="shared" si="17"/>
        <v>50094807</v>
      </c>
    </row>
    <row r="182" spans="1:14" ht="15">
      <c r="A182" s="9">
        <v>230179</v>
      </c>
      <c r="B182">
        <v>430179</v>
      </c>
      <c r="C182" s="6" t="s">
        <v>4063</v>
      </c>
      <c r="D182" t="s">
        <v>9</v>
      </c>
      <c r="E182" s="6" t="s">
        <v>0</v>
      </c>
      <c r="F182">
        <v>8336400</v>
      </c>
      <c r="G182" s="1">
        <f>VLOOKUP(F182,关卡难度线!B:D,2,1)</f>
        <v>7</v>
      </c>
      <c r="H182" s="1">
        <f>VLOOKUP(F182,关卡难度线!B:D,3,1)</f>
        <v>80</v>
      </c>
      <c r="I182" s="1">
        <f t="shared" si="12"/>
        <v>1339778</v>
      </c>
      <c r="J182" s="1">
        <f t="shared" si="13"/>
        <v>1217980</v>
      </c>
      <c r="K182" s="1">
        <f t="shared" si="14"/>
        <v>1071822</v>
      </c>
      <c r="L182" s="5">
        <f t="shared" si="15"/>
        <v>61663280</v>
      </c>
      <c r="M182" s="5">
        <f t="shared" si="16"/>
        <v>56057533</v>
      </c>
      <c r="N182" s="5">
        <f t="shared" si="17"/>
        <v>49330610</v>
      </c>
    </row>
    <row r="183" spans="1:14" ht="15">
      <c r="A183" s="9">
        <v>230180</v>
      </c>
      <c r="B183">
        <v>430180</v>
      </c>
      <c r="C183" s="6" t="s">
        <v>4064</v>
      </c>
      <c r="D183" t="s">
        <v>9</v>
      </c>
      <c r="E183" s="6" t="s">
        <v>0</v>
      </c>
      <c r="F183">
        <v>8415000</v>
      </c>
      <c r="G183" s="1">
        <f>VLOOKUP(F183,关卡难度线!B:D,2,1)</f>
        <v>7</v>
      </c>
      <c r="H183" s="1">
        <f>VLOOKUP(F183,关卡难度线!B:D,3,1)</f>
        <v>80</v>
      </c>
      <c r="I183" s="1">
        <f t="shared" si="12"/>
        <v>1352410</v>
      </c>
      <c r="J183" s="1">
        <f t="shared" si="13"/>
        <v>1229464</v>
      </c>
      <c r="K183" s="1">
        <f t="shared" si="14"/>
        <v>1081928</v>
      </c>
      <c r="L183" s="5">
        <f t="shared" si="15"/>
        <v>62244672</v>
      </c>
      <c r="M183" s="5">
        <f t="shared" si="16"/>
        <v>56586082</v>
      </c>
      <c r="N183" s="5">
        <f t="shared" si="17"/>
        <v>49795739</v>
      </c>
    </row>
    <row r="184" spans="1:14" ht="15">
      <c r="A184" s="9">
        <v>230181</v>
      </c>
      <c r="B184">
        <v>430181</v>
      </c>
      <c r="C184" s="6" t="s">
        <v>4065</v>
      </c>
      <c r="D184" t="s">
        <v>9</v>
      </c>
      <c r="E184" s="6" t="s">
        <v>0</v>
      </c>
      <c r="F184">
        <v>8497500</v>
      </c>
      <c r="G184" s="1">
        <f>VLOOKUP(F184,关卡难度线!B:D,2,1)</f>
        <v>7</v>
      </c>
      <c r="H184" s="1">
        <f>VLOOKUP(F184,关卡难度线!B:D,3,1)</f>
        <v>80</v>
      </c>
      <c r="I184" s="1">
        <f t="shared" si="12"/>
        <v>1365669</v>
      </c>
      <c r="J184" s="1">
        <f t="shared" si="13"/>
        <v>1241517</v>
      </c>
      <c r="K184" s="1">
        <f t="shared" si="14"/>
        <v>1092535</v>
      </c>
      <c r="L184" s="5">
        <f t="shared" si="15"/>
        <v>62854918</v>
      </c>
      <c r="M184" s="5">
        <f t="shared" si="16"/>
        <v>57140818</v>
      </c>
      <c r="N184" s="5">
        <f t="shared" si="17"/>
        <v>50283926</v>
      </c>
    </row>
    <row r="185" spans="1:14" ht="15">
      <c r="A185" s="9">
        <v>230182</v>
      </c>
      <c r="B185">
        <v>430182</v>
      </c>
      <c r="C185" s="6" t="s">
        <v>4066</v>
      </c>
      <c r="D185" t="s">
        <v>9</v>
      </c>
      <c r="E185" s="6" t="s">
        <v>0</v>
      </c>
      <c r="F185">
        <v>8585900</v>
      </c>
      <c r="G185" s="1">
        <f>VLOOKUP(F185,关卡难度线!B:D,2,1)</f>
        <v>7</v>
      </c>
      <c r="H185" s="1">
        <f>VLOOKUP(F185,关卡难度线!B:D,3,1)</f>
        <v>80</v>
      </c>
      <c r="I185" s="1">
        <f t="shared" si="12"/>
        <v>1379876</v>
      </c>
      <c r="J185" s="1">
        <f t="shared" si="13"/>
        <v>1254433</v>
      </c>
      <c r="K185" s="1">
        <f t="shared" si="14"/>
        <v>1103901</v>
      </c>
      <c r="L185" s="5">
        <f t="shared" si="15"/>
        <v>63508795</v>
      </c>
      <c r="M185" s="5">
        <f t="shared" si="16"/>
        <v>57735279</v>
      </c>
      <c r="N185" s="5">
        <f t="shared" si="17"/>
        <v>50807043</v>
      </c>
    </row>
    <row r="186" spans="1:14" ht="15">
      <c r="A186" s="9">
        <v>230183</v>
      </c>
      <c r="B186">
        <v>430183</v>
      </c>
      <c r="C186" s="6" t="s">
        <v>4067</v>
      </c>
      <c r="D186" t="s">
        <v>9</v>
      </c>
      <c r="E186" s="6" t="s">
        <v>0</v>
      </c>
      <c r="F186">
        <v>8670200</v>
      </c>
      <c r="G186" s="1">
        <f>VLOOKUP(F186,关卡难度线!B:D,2,1)</f>
        <v>7</v>
      </c>
      <c r="H186" s="1">
        <f>VLOOKUP(F186,关卡难度线!B:D,3,1)</f>
        <v>80</v>
      </c>
      <c r="I186" s="1">
        <f t="shared" si="12"/>
        <v>1393425</v>
      </c>
      <c r="J186" s="1">
        <f t="shared" si="13"/>
        <v>1266750</v>
      </c>
      <c r="K186" s="1">
        <f t="shared" si="14"/>
        <v>1114740</v>
      </c>
      <c r="L186" s="5">
        <f t="shared" si="15"/>
        <v>64132383</v>
      </c>
      <c r="M186" s="5">
        <f t="shared" si="16"/>
        <v>58302167</v>
      </c>
      <c r="N186" s="5">
        <f t="shared" si="17"/>
        <v>51305912</v>
      </c>
    </row>
    <row r="187" spans="1:14" ht="15">
      <c r="A187" s="9">
        <v>230184</v>
      </c>
      <c r="B187">
        <v>430184</v>
      </c>
      <c r="C187" s="6" t="s">
        <v>4068</v>
      </c>
      <c r="D187" t="s">
        <v>9</v>
      </c>
      <c r="E187" s="6" t="s">
        <v>0</v>
      </c>
      <c r="F187">
        <v>8758600</v>
      </c>
      <c r="G187" s="1">
        <f>VLOOKUP(F187,关卡难度线!B:D,2,1)</f>
        <v>7</v>
      </c>
      <c r="H187" s="1">
        <f>VLOOKUP(F187,关卡难度线!B:D,3,1)</f>
        <v>80</v>
      </c>
      <c r="I187" s="1">
        <f t="shared" si="12"/>
        <v>1407632</v>
      </c>
      <c r="J187" s="1">
        <f t="shared" si="13"/>
        <v>1279665</v>
      </c>
      <c r="K187" s="1">
        <f t="shared" si="14"/>
        <v>1126105</v>
      </c>
      <c r="L187" s="5">
        <f t="shared" si="15"/>
        <v>64786260</v>
      </c>
      <c r="M187" s="5">
        <f t="shared" si="16"/>
        <v>58896579</v>
      </c>
      <c r="N187" s="5">
        <f t="shared" si="17"/>
        <v>51828980</v>
      </c>
    </row>
    <row r="188" spans="1:14" ht="15">
      <c r="A188" s="9">
        <v>230185</v>
      </c>
      <c r="B188">
        <v>430185</v>
      </c>
      <c r="C188" s="6" t="s">
        <v>4069</v>
      </c>
      <c r="D188" t="s">
        <v>9</v>
      </c>
      <c r="E188" s="6" t="s">
        <v>0</v>
      </c>
      <c r="F188">
        <v>8846900</v>
      </c>
      <c r="G188" s="1">
        <f>VLOOKUP(F188,关卡难度线!B:D,2,1)</f>
        <v>7</v>
      </c>
      <c r="H188" s="1">
        <f>VLOOKUP(F188,关卡难度线!B:D,3,1)</f>
        <v>80</v>
      </c>
      <c r="I188" s="1">
        <f t="shared" si="12"/>
        <v>1421823</v>
      </c>
      <c r="J188" s="1">
        <f t="shared" si="13"/>
        <v>1292566</v>
      </c>
      <c r="K188" s="1">
        <f t="shared" si="14"/>
        <v>1137458</v>
      </c>
      <c r="L188" s="5">
        <f t="shared" si="15"/>
        <v>65439402</v>
      </c>
      <c r="M188" s="5">
        <f t="shared" si="16"/>
        <v>59490347</v>
      </c>
      <c r="N188" s="5">
        <f t="shared" si="17"/>
        <v>52351502</v>
      </c>
    </row>
    <row r="189" spans="1:14" ht="15">
      <c r="A189" s="9">
        <v>230186</v>
      </c>
      <c r="B189">
        <v>430186</v>
      </c>
      <c r="C189" s="6" t="s">
        <v>4070</v>
      </c>
      <c r="D189" t="s">
        <v>9</v>
      </c>
      <c r="E189" s="6" t="s">
        <v>0</v>
      </c>
      <c r="F189">
        <v>8931100</v>
      </c>
      <c r="G189" s="1">
        <f>VLOOKUP(F189,关卡难度线!B:D,2,1)</f>
        <v>7</v>
      </c>
      <c r="H189" s="1">
        <f>VLOOKUP(F189,关卡难度线!B:D,3,1)</f>
        <v>80</v>
      </c>
      <c r="I189" s="1">
        <f t="shared" si="12"/>
        <v>1435355</v>
      </c>
      <c r="J189" s="1">
        <f t="shared" si="13"/>
        <v>1304868</v>
      </c>
      <c r="K189" s="1">
        <f t="shared" si="14"/>
        <v>1148284</v>
      </c>
      <c r="L189" s="5">
        <f t="shared" si="15"/>
        <v>66062213</v>
      </c>
      <c r="M189" s="5">
        <f t="shared" si="16"/>
        <v>60056549</v>
      </c>
      <c r="N189" s="5">
        <f t="shared" si="17"/>
        <v>52849769</v>
      </c>
    </row>
    <row r="190" spans="1:14" ht="15">
      <c r="A190" s="9">
        <v>230187</v>
      </c>
      <c r="B190">
        <v>430187</v>
      </c>
      <c r="C190" s="6" t="s">
        <v>4071</v>
      </c>
      <c r="D190" t="s">
        <v>9</v>
      </c>
      <c r="E190" s="6" t="s">
        <v>0</v>
      </c>
      <c r="F190">
        <v>9019400</v>
      </c>
      <c r="G190" s="1">
        <f>VLOOKUP(F190,关卡难度线!B:D,2,1)</f>
        <v>7</v>
      </c>
      <c r="H190" s="1">
        <f>VLOOKUP(F190,关卡难度线!B:D,3,1)</f>
        <v>80</v>
      </c>
      <c r="I190" s="1">
        <f t="shared" si="12"/>
        <v>1449546</v>
      </c>
      <c r="J190" s="1">
        <f t="shared" si="13"/>
        <v>1317769</v>
      </c>
      <c r="K190" s="1">
        <f t="shared" si="14"/>
        <v>1159637</v>
      </c>
      <c r="L190" s="5">
        <f t="shared" si="15"/>
        <v>66715355</v>
      </c>
      <c r="M190" s="5">
        <f t="shared" si="16"/>
        <v>60650317</v>
      </c>
      <c r="N190" s="5">
        <f t="shared" si="17"/>
        <v>53372291</v>
      </c>
    </row>
    <row r="191" spans="1:14" ht="15">
      <c r="A191" s="9">
        <v>230188</v>
      </c>
      <c r="B191">
        <v>430188</v>
      </c>
      <c r="C191" s="6" t="s">
        <v>4072</v>
      </c>
      <c r="D191" t="s">
        <v>9</v>
      </c>
      <c r="E191" s="6" t="s">
        <v>0</v>
      </c>
      <c r="F191">
        <v>9107700</v>
      </c>
      <c r="G191" s="1">
        <f>VLOOKUP(F191,关卡难度线!B:D,2,1)</f>
        <v>7</v>
      </c>
      <c r="H191" s="1">
        <f>VLOOKUP(F191,关卡难度线!B:D,3,1)</f>
        <v>80</v>
      </c>
      <c r="I191" s="1">
        <f t="shared" si="12"/>
        <v>1463737</v>
      </c>
      <c r="J191" s="1">
        <f t="shared" si="13"/>
        <v>1330670</v>
      </c>
      <c r="K191" s="1">
        <f t="shared" si="14"/>
        <v>1170990</v>
      </c>
      <c r="L191" s="5">
        <f t="shared" si="15"/>
        <v>67368497</v>
      </c>
      <c r="M191" s="5">
        <f t="shared" si="16"/>
        <v>61244085</v>
      </c>
      <c r="N191" s="5">
        <f t="shared" si="17"/>
        <v>53894813</v>
      </c>
    </row>
    <row r="192" spans="1:14" ht="15">
      <c r="A192" s="9">
        <v>230189</v>
      </c>
      <c r="B192">
        <v>430189</v>
      </c>
      <c r="C192" s="6" t="s">
        <v>4073</v>
      </c>
      <c r="D192" t="s">
        <v>9</v>
      </c>
      <c r="E192" s="6" t="s">
        <v>0</v>
      </c>
      <c r="F192">
        <v>9191700</v>
      </c>
      <c r="G192" s="1">
        <f>VLOOKUP(F192,关卡难度线!B:D,2,1)</f>
        <v>7</v>
      </c>
      <c r="H192" s="1">
        <f>VLOOKUP(F192,关卡难度线!B:D,3,1)</f>
        <v>80</v>
      </c>
      <c r="I192" s="1">
        <f t="shared" si="12"/>
        <v>1477237</v>
      </c>
      <c r="J192" s="1">
        <f t="shared" si="13"/>
        <v>1342943</v>
      </c>
      <c r="K192" s="1">
        <f t="shared" si="14"/>
        <v>1181790</v>
      </c>
      <c r="L192" s="5">
        <f t="shared" si="15"/>
        <v>67989831</v>
      </c>
      <c r="M192" s="5">
        <f t="shared" si="16"/>
        <v>61808950</v>
      </c>
      <c r="N192" s="5">
        <f t="shared" si="17"/>
        <v>54391883</v>
      </c>
    </row>
    <row r="193" spans="1:14" ht="15">
      <c r="A193" s="9">
        <v>230190</v>
      </c>
      <c r="B193">
        <v>430190</v>
      </c>
      <c r="C193" s="6" t="s">
        <v>4074</v>
      </c>
      <c r="D193" t="s">
        <v>9</v>
      </c>
      <c r="E193" s="6" t="s">
        <v>0</v>
      </c>
      <c r="F193">
        <v>9280000</v>
      </c>
      <c r="G193" s="1">
        <f>VLOOKUP(F193,关卡难度线!B:D,2,1)</f>
        <v>7</v>
      </c>
      <c r="H193" s="1">
        <f>VLOOKUP(F193,关卡难度线!B:D,3,1)</f>
        <v>80</v>
      </c>
      <c r="I193" s="1">
        <f t="shared" si="12"/>
        <v>1491428</v>
      </c>
      <c r="J193" s="1">
        <f t="shared" si="13"/>
        <v>1355844</v>
      </c>
      <c r="K193" s="1">
        <f t="shared" si="14"/>
        <v>1193142</v>
      </c>
      <c r="L193" s="5">
        <f t="shared" si="15"/>
        <v>68642973</v>
      </c>
      <c r="M193" s="5">
        <f t="shared" si="16"/>
        <v>62402718</v>
      </c>
      <c r="N193" s="5">
        <f t="shared" si="17"/>
        <v>54914363</v>
      </c>
    </row>
    <row r="194" spans="1:14" ht="15">
      <c r="A194" s="9">
        <v>230191</v>
      </c>
      <c r="B194">
        <v>430191</v>
      </c>
      <c r="C194" s="6" t="s">
        <v>4075</v>
      </c>
      <c r="D194" t="s">
        <v>9</v>
      </c>
      <c r="E194" s="6" t="s">
        <v>0</v>
      </c>
      <c r="F194">
        <v>9368300</v>
      </c>
      <c r="G194" s="1">
        <f>VLOOKUP(F194,关卡难度线!B:D,2,1)</f>
        <v>7</v>
      </c>
      <c r="H194" s="1">
        <f>VLOOKUP(F194,关卡难度线!B:D,3,1)</f>
        <v>80</v>
      </c>
      <c r="I194" s="1">
        <f t="shared" si="12"/>
        <v>1505619</v>
      </c>
      <c r="J194" s="1">
        <f t="shared" si="13"/>
        <v>1368745</v>
      </c>
      <c r="K194" s="1">
        <f t="shared" si="14"/>
        <v>1204495</v>
      </c>
      <c r="L194" s="5">
        <f t="shared" si="15"/>
        <v>69296115</v>
      </c>
      <c r="M194" s="5">
        <f t="shared" si="16"/>
        <v>62996486</v>
      </c>
      <c r="N194" s="5">
        <f t="shared" si="17"/>
        <v>55436885</v>
      </c>
    </row>
    <row r="195" spans="1:14" ht="15">
      <c r="A195" s="9">
        <v>230192</v>
      </c>
      <c r="B195">
        <v>430192</v>
      </c>
      <c r="C195" s="6" t="s">
        <v>4076</v>
      </c>
      <c r="D195" t="s">
        <v>9</v>
      </c>
      <c r="E195" s="6" t="s">
        <v>0</v>
      </c>
      <c r="F195">
        <v>9452100</v>
      </c>
      <c r="G195" s="1">
        <f>VLOOKUP(F195,关卡难度线!B:D,2,1)</f>
        <v>7</v>
      </c>
      <c r="H195" s="1">
        <f>VLOOKUP(F195,关卡难度线!B:D,3,1)</f>
        <v>80</v>
      </c>
      <c r="I195" s="1">
        <f t="shared" si="12"/>
        <v>1519087</v>
      </c>
      <c r="J195" s="1">
        <f t="shared" si="13"/>
        <v>1380988</v>
      </c>
      <c r="K195" s="1">
        <f t="shared" si="14"/>
        <v>1215270</v>
      </c>
      <c r="L195" s="5">
        <f t="shared" si="15"/>
        <v>69915979</v>
      </c>
      <c r="M195" s="5">
        <f t="shared" si="16"/>
        <v>63559972</v>
      </c>
      <c r="N195" s="5">
        <f t="shared" si="17"/>
        <v>55932800</v>
      </c>
    </row>
    <row r="196" spans="1:14" ht="15">
      <c r="A196" s="9">
        <v>230193</v>
      </c>
      <c r="B196">
        <v>430193</v>
      </c>
      <c r="C196" s="6" t="s">
        <v>4077</v>
      </c>
      <c r="D196" t="s">
        <v>9</v>
      </c>
      <c r="E196" s="6" t="s">
        <v>0</v>
      </c>
      <c r="F196">
        <v>9546200</v>
      </c>
      <c r="G196" s="1">
        <f>VLOOKUP(F196,关卡难度线!B:D,2,1)</f>
        <v>7</v>
      </c>
      <c r="H196" s="1">
        <f>VLOOKUP(F196,关卡难度线!B:D,3,1)</f>
        <v>80</v>
      </c>
      <c r="I196" s="1">
        <f t="shared" ref="I196:I259" si="18">INT(F196/(3-1)/G196/(H196/2.7)*100/1.5)</f>
        <v>1534210</v>
      </c>
      <c r="J196" s="1">
        <f t="shared" ref="J196:J259" si="19">INT(F196/(4-1.8)/G196/(H196/2.7)*100/1.5)</f>
        <v>1394737</v>
      </c>
      <c r="K196" s="1">
        <f t="shared" ref="K196:K259" si="20">INT(F196/(5-2.5)/G196/(H196/2.7)*100/1.5)</f>
        <v>1227368</v>
      </c>
      <c r="L196" s="5">
        <f t="shared" ref="L196:L259" si="21">ROUND(I196/4*5.5+I196*2.7+I196/4*10*1,0)*G196</f>
        <v>70612017</v>
      </c>
      <c r="M196" s="5">
        <f t="shared" ref="M196:M259" si="22">ROUND(J196/4*5.5+J196*2.7+J196/4*10*1,0)*G196</f>
        <v>64192772</v>
      </c>
      <c r="N196" s="5">
        <f t="shared" ref="N196:N259" si="23">ROUND(K196/4*5.5+K196*2.7+K196/4*10*1,0)*G196</f>
        <v>56489615</v>
      </c>
    </row>
    <row r="197" spans="1:14" ht="15">
      <c r="A197" s="9">
        <v>230194</v>
      </c>
      <c r="B197">
        <v>430194</v>
      </c>
      <c r="C197" s="6" t="s">
        <v>4078</v>
      </c>
      <c r="D197" t="s">
        <v>9</v>
      </c>
      <c r="E197" s="6" t="s">
        <v>0</v>
      </c>
      <c r="F197">
        <v>9640300</v>
      </c>
      <c r="G197" s="1">
        <f>VLOOKUP(F197,关卡难度线!B:D,2,1)</f>
        <v>7</v>
      </c>
      <c r="H197" s="1">
        <f>VLOOKUP(F197,关卡难度线!B:D,3,1)</f>
        <v>80</v>
      </c>
      <c r="I197" s="1">
        <f t="shared" si="18"/>
        <v>1549333</v>
      </c>
      <c r="J197" s="1">
        <f t="shared" si="19"/>
        <v>1408485</v>
      </c>
      <c r="K197" s="1">
        <f t="shared" si="20"/>
        <v>1239467</v>
      </c>
      <c r="L197" s="5">
        <f t="shared" si="21"/>
        <v>71308048</v>
      </c>
      <c r="M197" s="5">
        <f t="shared" si="22"/>
        <v>64825523</v>
      </c>
      <c r="N197" s="5">
        <f t="shared" si="23"/>
        <v>57046472</v>
      </c>
    </row>
    <row r="198" spans="1:14" ht="15">
      <c r="A198" s="9">
        <v>230195</v>
      </c>
      <c r="B198">
        <v>430195</v>
      </c>
      <c r="C198" s="6" t="s">
        <v>4079</v>
      </c>
      <c r="D198" t="s">
        <v>9</v>
      </c>
      <c r="E198" s="6" t="s">
        <v>0</v>
      </c>
      <c r="F198">
        <v>9729900</v>
      </c>
      <c r="G198" s="1">
        <f>VLOOKUP(F198,关卡难度线!B:D,2,1)</f>
        <v>7</v>
      </c>
      <c r="H198" s="1">
        <f>VLOOKUP(F198,关卡难度线!B:D,3,1)</f>
        <v>80</v>
      </c>
      <c r="I198" s="1">
        <f t="shared" si="18"/>
        <v>1563733</v>
      </c>
      <c r="J198" s="1">
        <f t="shared" si="19"/>
        <v>1421576</v>
      </c>
      <c r="K198" s="1">
        <f t="shared" si="20"/>
        <v>1250987</v>
      </c>
      <c r="L198" s="5">
        <f t="shared" si="21"/>
        <v>71970808</v>
      </c>
      <c r="M198" s="5">
        <f t="shared" si="22"/>
        <v>65428034</v>
      </c>
      <c r="N198" s="5">
        <f t="shared" si="23"/>
        <v>57576680</v>
      </c>
    </row>
    <row r="199" spans="1:14" ht="15">
      <c r="A199" s="9">
        <v>230196</v>
      </c>
      <c r="B199">
        <v>430196</v>
      </c>
      <c r="C199" s="6" t="s">
        <v>4080</v>
      </c>
      <c r="D199" t="s">
        <v>9</v>
      </c>
      <c r="E199" s="6" t="s">
        <v>0</v>
      </c>
      <c r="F199">
        <v>9823900</v>
      </c>
      <c r="G199" s="1">
        <f>VLOOKUP(F199,关卡难度线!B:D,2,1)</f>
        <v>7</v>
      </c>
      <c r="H199" s="1">
        <f>VLOOKUP(F199,关卡难度线!B:D,3,1)</f>
        <v>80</v>
      </c>
      <c r="I199" s="1">
        <f t="shared" si="18"/>
        <v>1578841</v>
      </c>
      <c r="J199" s="1">
        <f t="shared" si="19"/>
        <v>1435310</v>
      </c>
      <c r="K199" s="1">
        <f t="shared" si="20"/>
        <v>1263072</v>
      </c>
      <c r="L199" s="5">
        <f t="shared" si="21"/>
        <v>72666160</v>
      </c>
      <c r="M199" s="5">
        <f t="shared" si="22"/>
        <v>66060141</v>
      </c>
      <c r="N199" s="5">
        <f t="shared" si="23"/>
        <v>58132886</v>
      </c>
    </row>
    <row r="200" spans="1:14" ht="15">
      <c r="A200" s="9">
        <v>230197</v>
      </c>
      <c r="B200">
        <v>430197</v>
      </c>
      <c r="C200" s="6" t="s">
        <v>4081</v>
      </c>
      <c r="D200" t="s">
        <v>9</v>
      </c>
      <c r="E200" s="6" t="s">
        <v>0</v>
      </c>
      <c r="F200">
        <v>9918000</v>
      </c>
      <c r="G200" s="1">
        <f>VLOOKUP(F200,关卡难度线!B:D,2,1)</f>
        <v>7</v>
      </c>
      <c r="H200" s="1">
        <f>VLOOKUP(F200,关卡难度线!B:D,3,1)</f>
        <v>80</v>
      </c>
      <c r="I200" s="1">
        <f t="shared" si="18"/>
        <v>1593964</v>
      </c>
      <c r="J200" s="1">
        <f t="shared" si="19"/>
        <v>1449058</v>
      </c>
      <c r="K200" s="1">
        <f t="shared" si="20"/>
        <v>1275171</v>
      </c>
      <c r="L200" s="5">
        <f t="shared" si="21"/>
        <v>73362191</v>
      </c>
      <c r="M200" s="5">
        <f t="shared" si="22"/>
        <v>66692892</v>
      </c>
      <c r="N200" s="5">
        <f t="shared" si="23"/>
        <v>58689743</v>
      </c>
    </row>
    <row r="201" spans="1:14" ht="15">
      <c r="A201" s="9">
        <v>230198</v>
      </c>
      <c r="B201">
        <v>430198</v>
      </c>
      <c r="C201" s="6" t="s">
        <v>4082</v>
      </c>
      <c r="D201" t="s">
        <v>9</v>
      </c>
      <c r="E201" s="6" t="s">
        <v>0</v>
      </c>
      <c r="F201">
        <v>10007400</v>
      </c>
      <c r="G201" s="1">
        <f>VLOOKUP(F201,关卡难度线!B:D,2,1)</f>
        <v>7</v>
      </c>
      <c r="H201" s="1">
        <f>VLOOKUP(F201,关卡难度线!B:D,3,1)</f>
        <v>80</v>
      </c>
      <c r="I201" s="1">
        <f t="shared" si="18"/>
        <v>1608332</v>
      </c>
      <c r="J201" s="1">
        <f t="shared" si="19"/>
        <v>1462120</v>
      </c>
      <c r="K201" s="1">
        <f t="shared" si="20"/>
        <v>1286665</v>
      </c>
      <c r="L201" s="5">
        <f t="shared" si="21"/>
        <v>74023481</v>
      </c>
      <c r="M201" s="5">
        <f t="shared" si="22"/>
        <v>67294073</v>
      </c>
      <c r="N201" s="5">
        <f t="shared" si="23"/>
        <v>59218754</v>
      </c>
    </row>
    <row r="202" spans="1:14" ht="15">
      <c r="A202" s="9">
        <v>230199</v>
      </c>
      <c r="B202">
        <v>430199</v>
      </c>
      <c r="C202" s="6" t="s">
        <v>4083</v>
      </c>
      <c r="D202" t="s">
        <v>9</v>
      </c>
      <c r="E202" s="6" t="s">
        <v>0</v>
      </c>
      <c r="F202">
        <v>10101400</v>
      </c>
      <c r="G202" s="1">
        <f>VLOOKUP(F202,关卡难度线!B:D,2,1)</f>
        <v>7</v>
      </c>
      <c r="H202" s="1">
        <f>VLOOKUP(F202,关卡难度线!B:D,3,1)</f>
        <v>80</v>
      </c>
      <c r="I202" s="1">
        <f t="shared" si="18"/>
        <v>1623439</v>
      </c>
      <c r="J202" s="1">
        <f t="shared" si="19"/>
        <v>1475853</v>
      </c>
      <c r="K202" s="1">
        <f t="shared" si="20"/>
        <v>1298751</v>
      </c>
      <c r="L202" s="5">
        <f t="shared" si="21"/>
        <v>74718777</v>
      </c>
      <c r="M202" s="5">
        <f t="shared" si="22"/>
        <v>67926131</v>
      </c>
      <c r="N202" s="5">
        <f t="shared" si="23"/>
        <v>59775016</v>
      </c>
    </row>
    <row r="203" spans="1:14" ht="15">
      <c r="A203" s="9">
        <v>230200</v>
      </c>
      <c r="B203">
        <v>430200</v>
      </c>
      <c r="C203" s="6" t="s">
        <v>4084</v>
      </c>
      <c r="D203" t="s">
        <v>9</v>
      </c>
      <c r="E203" s="6" t="s">
        <v>0</v>
      </c>
      <c r="F203">
        <v>10195400</v>
      </c>
      <c r="G203" s="1">
        <f>VLOOKUP(F203,关卡难度线!B:D,2,1)</f>
        <v>7</v>
      </c>
      <c r="H203" s="1">
        <f>VLOOKUP(F203,关卡难度线!B:D,3,1)</f>
        <v>80</v>
      </c>
      <c r="I203" s="1">
        <f t="shared" si="18"/>
        <v>1638546</v>
      </c>
      <c r="J203" s="1">
        <f t="shared" si="19"/>
        <v>1489587</v>
      </c>
      <c r="K203" s="1">
        <f t="shared" si="20"/>
        <v>1310837</v>
      </c>
      <c r="L203" s="5">
        <f t="shared" si="21"/>
        <v>75414080</v>
      </c>
      <c r="M203" s="5">
        <f t="shared" si="22"/>
        <v>68558245</v>
      </c>
      <c r="N203" s="5">
        <f t="shared" si="23"/>
        <v>60331271</v>
      </c>
    </row>
    <row r="204" spans="1:14" ht="15">
      <c r="A204" s="9">
        <v>230201</v>
      </c>
      <c r="B204">
        <v>430201</v>
      </c>
      <c r="C204" s="6" t="s">
        <v>4085</v>
      </c>
      <c r="D204" t="s">
        <v>9</v>
      </c>
      <c r="E204" s="6" t="s">
        <v>0</v>
      </c>
      <c r="F204">
        <v>10284600</v>
      </c>
      <c r="G204" s="1">
        <f>VLOOKUP(F204,关卡难度线!B:D,2,1)</f>
        <v>7</v>
      </c>
      <c r="H204" s="1">
        <f>VLOOKUP(F204,关卡难度线!B:D,3,1)</f>
        <v>82</v>
      </c>
      <c r="I204" s="1">
        <f t="shared" si="18"/>
        <v>1612567</v>
      </c>
      <c r="J204" s="1">
        <f t="shared" si="19"/>
        <v>1465970</v>
      </c>
      <c r="K204" s="1">
        <f t="shared" si="20"/>
        <v>1290054</v>
      </c>
      <c r="L204" s="5">
        <f t="shared" si="21"/>
        <v>74218396</v>
      </c>
      <c r="M204" s="5">
        <f t="shared" si="22"/>
        <v>67471271</v>
      </c>
      <c r="N204" s="5">
        <f t="shared" si="23"/>
        <v>59374735</v>
      </c>
    </row>
    <row r="205" spans="1:14" ht="15">
      <c r="A205" s="9">
        <v>230202</v>
      </c>
      <c r="B205">
        <v>430202</v>
      </c>
      <c r="C205" s="6" t="s">
        <v>4086</v>
      </c>
      <c r="D205" t="s">
        <v>9</v>
      </c>
      <c r="E205" s="6" t="s">
        <v>0</v>
      </c>
      <c r="F205">
        <v>10378600</v>
      </c>
      <c r="G205" s="1">
        <f>VLOOKUP(F205,关卡难度线!B:D,2,1)</f>
        <v>7</v>
      </c>
      <c r="H205" s="1">
        <f>VLOOKUP(F205,关卡难度线!B:D,3,1)</f>
        <v>82</v>
      </c>
      <c r="I205" s="1">
        <f t="shared" si="18"/>
        <v>1627306</v>
      </c>
      <c r="J205" s="1">
        <f t="shared" si="19"/>
        <v>1479369</v>
      </c>
      <c r="K205" s="1">
        <f t="shared" si="20"/>
        <v>1301845</v>
      </c>
      <c r="L205" s="5">
        <f t="shared" si="21"/>
        <v>74896759</v>
      </c>
      <c r="M205" s="5">
        <f t="shared" si="22"/>
        <v>68087957</v>
      </c>
      <c r="N205" s="5">
        <f t="shared" si="23"/>
        <v>59917417</v>
      </c>
    </row>
    <row r="206" spans="1:14" ht="15">
      <c r="A206" s="9">
        <v>230203</v>
      </c>
      <c r="B206">
        <v>430203</v>
      </c>
      <c r="C206" s="6" t="s">
        <v>4087</v>
      </c>
      <c r="D206" t="s">
        <v>9</v>
      </c>
      <c r="E206" s="6" t="s">
        <v>0</v>
      </c>
      <c r="F206">
        <v>10472600</v>
      </c>
      <c r="G206" s="1">
        <f>VLOOKUP(F206,关卡难度线!B:D,2,1)</f>
        <v>7</v>
      </c>
      <c r="H206" s="1">
        <f>VLOOKUP(F206,关卡难度线!B:D,3,1)</f>
        <v>82</v>
      </c>
      <c r="I206" s="1">
        <f t="shared" si="18"/>
        <v>1642045</v>
      </c>
      <c r="J206" s="1">
        <f t="shared" si="19"/>
        <v>1492768</v>
      </c>
      <c r="K206" s="1">
        <f t="shared" si="20"/>
        <v>1313636</v>
      </c>
      <c r="L206" s="5">
        <f t="shared" si="21"/>
        <v>75575122</v>
      </c>
      <c r="M206" s="5">
        <f t="shared" si="22"/>
        <v>68704650</v>
      </c>
      <c r="N206" s="5">
        <f t="shared" si="23"/>
        <v>60460099</v>
      </c>
    </row>
    <row r="207" spans="1:14" ht="15">
      <c r="A207" s="9">
        <v>230204</v>
      </c>
      <c r="B207">
        <v>430204</v>
      </c>
      <c r="C207" s="6" t="s">
        <v>4088</v>
      </c>
      <c r="D207" t="s">
        <v>9</v>
      </c>
      <c r="E207" s="6" t="s">
        <v>0</v>
      </c>
      <c r="F207">
        <v>10561600</v>
      </c>
      <c r="G207" s="1">
        <f>VLOOKUP(F207,关卡难度线!B:D,2,1)</f>
        <v>7</v>
      </c>
      <c r="H207" s="1">
        <f>VLOOKUP(F207,关卡难度线!B:D,3,1)</f>
        <v>82</v>
      </c>
      <c r="I207" s="1">
        <f t="shared" si="18"/>
        <v>1656000</v>
      </c>
      <c r="J207" s="1">
        <f t="shared" si="19"/>
        <v>1505454</v>
      </c>
      <c r="K207" s="1">
        <f t="shared" si="20"/>
        <v>1324800</v>
      </c>
      <c r="L207" s="5">
        <f t="shared" si="21"/>
        <v>76217400</v>
      </c>
      <c r="M207" s="5">
        <f t="shared" si="22"/>
        <v>69288520</v>
      </c>
      <c r="N207" s="5">
        <f t="shared" si="23"/>
        <v>60973920</v>
      </c>
    </row>
    <row r="208" spans="1:14" ht="15">
      <c r="A208" s="9">
        <v>230205</v>
      </c>
      <c r="B208">
        <v>430205</v>
      </c>
      <c r="C208" s="6" t="s">
        <v>4089</v>
      </c>
      <c r="D208" t="s">
        <v>9</v>
      </c>
      <c r="E208" s="6" t="s">
        <v>0</v>
      </c>
      <c r="F208">
        <v>10661400</v>
      </c>
      <c r="G208" s="1">
        <f>VLOOKUP(F208,关卡难度线!B:D,2,1)</f>
        <v>7</v>
      </c>
      <c r="H208" s="1">
        <f>VLOOKUP(F208,关卡难度线!B:D,3,1)</f>
        <v>82</v>
      </c>
      <c r="I208" s="1">
        <f t="shared" si="18"/>
        <v>1671648</v>
      </c>
      <c r="J208" s="1">
        <f t="shared" si="19"/>
        <v>1519680</v>
      </c>
      <c r="K208" s="1">
        <f t="shared" si="20"/>
        <v>1337318</v>
      </c>
      <c r="L208" s="5">
        <f t="shared" si="21"/>
        <v>76937602</v>
      </c>
      <c r="M208" s="5">
        <f t="shared" si="22"/>
        <v>69943272</v>
      </c>
      <c r="N208" s="5">
        <f t="shared" si="23"/>
        <v>61550062</v>
      </c>
    </row>
    <row r="209" spans="1:14" ht="15">
      <c r="A209" s="9">
        <v>230206</v>
      </c>
      <c r="B209">
        <v>430206</v>
      </c>
      <c r="C209" s="6" t="s">
        <v>4090</v>
      </c>
      <c r="D209" t="s">
        <v>9</v>
      </c>
      <c r="E209" s="6" t="s">
        <v>0</v>
      </c>
      <c r="F209">
        <v>10761200</v>
      </c>
      <c r="G209" s="1">
        <f>VLOOKUP(F209,关卡难度线!B:D,2,1)</f>
        <v>7</v>
      </c>
      <c r="H209" s="1">
        <f>VLOOKUP(F209,关卡难度线!B:D,3,1)</f>
        <v>82</v>
      </c>
      <c r="I209" s="1">
        <f t="shared" si="18"/>
        <v>1687296</v>
      </c>
      <c r="J209" s="1">
        <f t="shared" si="19"/>
        <v>1533905</v>
      </c>
      <c r="K209" s="1">
        <f t="shared" si="20"/>
        <v>1349836</v>
      </c>
      <c r="L209" s="5">
        <f t="shared" si="21"/>
        <v>77657797</v>
      </c>
      <c r="M209" s="5">
        <f t="shared" si="22"/>
        <v>70597975</v>
      </c>
      <c r="N209" s="5">
        <f t="shared" si="23"/>
        <v>62126204</v>
      </c>
    </row>
    <row r="210" spans="1:14" ht="15">
      <c r="A210" s="9">
        <v>230207</v>
      </c>
      <c r="B210">
        <v>430207</v>
      </c>
      <c r="C210" s="6" t="s">
        <v>4091</v>
      </c>
      <c r="D210" t="s">
        <v>9</v>
      </c>
      <c r="E210" s="6" t="s">
        <v>0</v>
      </c>
      <c r="F210">
        <v>10855900</v>
      </c>
      <c r="G210" s="1">
        <f>VLOOKUP(F210,关卡难度线!B:D,2,1)</f>
        <v>7</v>
      </c>
      <c r="H210" s="1">
        <f>VLOOKUP(F210,关卡难度线!B:D,3,1)</f>
        <v>82</v>
      </c>
      <c r="I210" s="1">
        <f t="shared" si="18"/>
        <v>1702144</v>
      </c>
      <c r="J210" s="1">
        <f t="shared" si="19"/>
        <v>1547404</v>
      </c>
      <c r="K210" s="1">
        <f t="shared" si="20"/>
        <v>1361715</v>
      </c>
      <c r="L210" s="5">
        <f t="shared" si="21"/>
        <v>78341179</v>
      </c>
      <c r="M210" s="5">
        <f t="shared" si="22"/>
        <v>71219267</v>
      </c>
      <c r="N210" s="5">
        <f t="shared" si="23"/>
        <v>62672932</v>
      </c>
    </row>
    <row r="211" spans="1:14" ht="15">
      <c r="A211" s="9">
        <v>230208</v>
      </c>
      <c r="B211">
        <v>430208</v>
      </c>
      <c r="C211" s="6" t="s">
        <v>4092</v>
      </c>
      <c r="D211" t="s">
        <v>9</v>
      </c>
      <c r="E211" s="6" t="s">
        <v>0</v>
      </c>
      <c r="F211">
        <v>10955700</v>
      </c>
      <c r="G211" s="1">
        <f>VLOOKUP(F211,关卡难度线!B:D,2,1)</f>
        <v>7</v>
      </c>
      <c r="H211" s="1">
        <f>VLOOKUP(F211,关卡难度线!B:D,3,1)</f>
        <v>82</v>
      </c>
      <c r="I211" s="1">
        <f t="shared" si="18"/>
        <v>1717792</v>
      </c>
      <c r="J211" s="1">
        <f t="shared" si="19"/>
        <v>1561629</v>
      </c>
      <c r="K211" s="1">
        <f t="shared" si="20"/>
        <v>1374234</v>
      </c>
      <c r="L211" s="5">
        <f t="shared" si="21"/>
        <v>79061374</v>
      </c>
      <c r="M211" s="5">
        <f t="shared" si="22"/>
        <v>71873977</v>
      </c>
      <c r="N211" s="5">
        <f t="shared" si="23"/>
        <v>63249123</v>
      </c>
    </row>
    <row r="212" spans="1:14" ht="15">
      <c r="A212" s="9">
        <v>230209</v>
      </c>
      <c r="B212">
        <v>430209</v>
      </c>
      <c r="C212" s="6" t="s">
        <v>4093</v>
      </c>
      <c r="D212" t="s">
        <v>9</v>
      </c>
      <c r="E212" s="6" t="s">
        <v>0</v>
      </c>
      <c r="F212">
        <v>11055400</v>
      </c>
      <c r="G212" s="1">
        <f>VLOOKUP(F212,关卡难度线!B:D,2,1)</f>
        <v>7</v>
      </c>
      <c r="H212" s="1">
        <f>VLOOKUP(F212,关卡难度线!B:D,3,1)</f>
        <v>82</v>
      </c>
      <c r="I212" s="1">
        <f t="shared" si="18"/>
        <v>1733425</v>
      </c>
      <c r="J212" s="1">
        <f t="shared" si="19"/>
        <v>1575840</v>
      </c>
      <c r="K212" s="1">
        <f t="shared" si="20"/>
        <v>1386740</v>
      </c>
      <c r="L212" s="5">
        <f t="shared" si="21"/>
        <v>79780883</v>
      </c>
      <c r="M212" s="5">
        <f t="shared" si="22"/>
        <v>72528036</v>
      </c>
      <c r="N212" s="5">
        <f t="shared" si="23"/>
        <v>63824712</v>
      </c>
    </row>
    <row r="213" spans="1:14" ht="15">
      <c r="A213" s="9">
        <v>230210</v>
      </c>
      <c r="B213">
        <v>430210</v>
      </c>
      <c r="C213" s="6" t="s">
        <v>4094</v>
      </c>
      <c r="D213" t="s">
        <v>9</v>
      </c>
      <c r="E213" s="6" t="s">
        <v>0</v>
      </c>
      <c r="F213">
        <v>11149900</v>
      </c>
      <c r="G213" s="1">
        <f>VLOOKUP(F213,关卡难度线!B:D,2,1)</f>
        <v>7</v>
      </c>
      <c r="H213" s="1">
        <f>VLOOKUP(F213,关卡难度线!B:D,3,1)</f>
        <v>82</v>
      </c>
      <c r="I213" s="1">
        <f t="shared" si="18"/>
        <v>1748242</v>
      </c>
      <c r="J213" s="1">
        <f t="shared" si="19"/>
        <v>1589311</v>
      </c>
      <c r="K213" s="1">
        <f t="shared" si="20"/>
        <v>1398593</v>
      </c>
      <c r="L213" s="5">
        <f t="shared" si="21"/>
        <v>80462837</v>
      </c>
      <c r="M213" s="5">
        <f t="shared" si="22"/>
        <v>73148040</v>
      </c>
      <c r="N213" s="5">
        <f t="shared" si="23"/>
        <v>64370243</v>
      </c>
    </row>
    <row r="214" spans="1:14" ht="15">
      <c r="A214" s="9">
        <v>230211</v>
      </c>
      <c r="B214">
        <v>430211</v>
      </c>
      <c r="C214" s="6" t="s">
        <v>4095</v>
      </c>
      <c r="D214" t="s">
        <v>9</v>
      </c>
      <c r="E214" s="6" t="s">
        <v>0</v>
      </c>
      <c r="F214">
        <v>11249600</v>
      </c>
      <c r="G214" s="1">
        <f>VLOOKUP(F214,关卡难度线!B:D,2,1)</f>
        <v>7</v>
      </c>
      <c r="H214" s="1">
        <f>VLOOKUP(F214,关卡难度线!B:D,3,1)</f>
        <v>82</v>
      </c>
      <c r="I214" s="1">
        <f t="shared" si="18"/>
        <v>1763874</v>
      </c>
      <c r="J214" s="1">
        <f t="shared" si="19"/>
        <v>1603522</v>
      </c>
      <c r="K214" s="1">
        <f t="shared" si="20"/>
        <v>1411099</v>
      </c>
      <c r="L214" s="5">
        <f t="shared" si="21"/>
        <v>81182304</v>
      </c>
      <c r="M214" s="5">
        <f t="shared" si="22"/>
        <v>73802099</v>
      </c>
      <c r="N214" s="5">
        <f t="shared" si="23"/>
        <v>64945832</v>
      </c>
    </row>
    <row r="215" spans="1:14" ht="15">
      <c r="A215" s="9">
        <v>230212</v>
      </c>
      <c r="B215">
        <v>430212</v>
      </c>
      <c r="C215" s="6" t="s">
        <v>4096</v>
      </c>
      <c r="D215" t="s">
        <v>9</v>
      </c>
      <c r="E215" s="6" t="s">
        <v>0</v>
      </c>
      <c r="F215">
        <v>11349400</v>
      </c>
      <c r="G215" s="1">
        <f>VLOOKUP(F215,关卡难度线!B:D,2,1)</f>
        <v>7</v>
      </c>
      <c r="H215" s="1">
        <f>VLOOKUP(F215,关卡难度线!B:D,3,1)</f>
        <v>82</v>
      </c>
      <c r="I215" s="1">
        <f t="shared" si="18"/>
        <v>1779522</v>
      </c>
      <c r="J215" s="1">
        <f t="shared" si="19"/>
        <v>1617747</v>
      </c>
      <c r="K215" s="1">
        <f t="shared" si="20"/>
        <v>1423618</v>
      </c>
      <c r="L215" s="5">
        <f t="shared" si="21"/>
        <v>81902499</v>
      </c>
      <c r="M215" s="5">
        <f t="shared" si="22"/>
        <v>74456809</v>
      </c>
      <c r="N215" s="5">
        <f t="shared" si="23"/>
        <v>65522016</v>
      </c>
    </row>
    <row r="216" spans="1:14" ht="15">
      <c r="A216" s="9">
        <v>230213</v>
      </c>
      <c r="B216">
        <v>430213</v>
      </c>
      <c r="C216" s="6" t="s">
        <v>4097</v>
      </c>
      <c r="D216" t="s">
        <v>9</v>
      </c>
      <c r="E216" s="6" t="s">
        <v>0</v>
      </c>
      <c r="F216">
        <v>11443700</v>
      </c>
      <c r="G216" s="1">
        <f>VLOOKUP(F216,关卡难度线!B:D,2,1)</f>
        <v>7</v>
      </c>
      <c r="H216" s="1">
        <f>VLOOKUP(F216,关卡难度线!B:D,3,1)</f>
        <v>82</v>
      </c>
      <c r="I216" s="1">
        <f t="shared" si="18"/>
        <v>1794308</v>
      </c>
      <c r="J216" s="1">
        <f t="shared" si="19"/>
        <v>1631189</v>
      </c>
      <c r="K216" s="1">
        <f t="shared" si="20"/>
        <v>1435446</v>
      </c>
      <c r="L216" s="5">
        <f t="shared" si="21"/>
        <v>82583025</v>
      </c>
      <c r="M216" s="5">
        <f t="shared" si="22"/>
        <v>75075476</v>
      </c>
      <c r="N216" s="5">
        <f t="shared" si="23"/>
        <v>66066399</v>
      </c>
    </row>
    <row r="217" spans="1:14" ht="15">
      <c r="A217" s="9">
        <v>230214</v>
      </c>
      <c r="B217">
        <v>430214</v>
      </c>
      <c r="C217" s="6" t="s">
        <v>4098</v>
      </c>
      <c r="D217" t="s">
        <v>9</v>
      </c>
      <c r="E217" s="6" t="s">
        <v>0</v>
      </c>
      <c r="F217">
        <v>11543300</v>
      </c>
      <c r="G217" s="1">
        <f>VLOOKUP(F217,关卡难度线!B:D,2,1)</f>
        <v>7</v>
      </c>
      <c r="H217" s="1">
        <f>VLOOKUP(F217,关卡难度线!B:D,3,1)</f>
        <v>82</v>
      </c>
      <c r="I217" s="1">
        <f t="shared" si="18"/>
        <v>1809925</v>
      </c>
      <c r="J217" s="1">
        <f t="shared" si="19"/>
        <v>1645386</v>
      </c>
      <c r="K217" s="1">
        <f t="shared" si="20"/>
        <v>1447940</v>
      </c>
      <c r="L217" s="5">
        <f t="shared" si="21"/>
        <v>83301799</v>
      </c>
      <c r="M217" s="5">
        <f t="shared" si="22"/>
        <v>75728891</v>
      </c>
      <c r="N217" s="5">
        <f t="shared" si="23"/>
        <v>66641442</v>
      </c>
    </row>
    <row r="218" spans="1:14" ht="15">
      <c r="A218" s="9">
        <v>230215</v>
      </c>
      <c r="B218">
        <v>430215</v>
      </c>
      <c r="C218" s="6" t="s">
        <v>4099</v>
      </c>
      <c r="D218" t="s">
        <v>9</v>
      </c>
      <c r="E218" s="6" t="s">
        <v>0</v>
      </c>
      <c r="F218">
        <v>11643000</v>
      </c>
      <c r="G218" s="1">
        <f>VLOOKUP(F218,关卡难度线!B:D,2,1)</f>
        <v>7</v>
      </c>
      <c r="H218" s="1">
        <f>VLOOKUP(F218,关卡难度线!B:D,3,1)</f>
        <v>82</v>
      </c>
      <c r="I218" s="1">
        <f t="shared" si="18"/>
        <v>1825557</v>
      </c>
      <c r="J218" s="1">
        <f t="shared" si="19"/>
        <v>1659597</v>
      </c>
      <c r="K218" s="1">
        <f t="shared" si="20"/>
        <v>1460445</v>
      </c>
      <c r="L218" s="5">
        <f t="shared" si="21"/>
        <v>84021259</v>
      </c>
      <c r="M218" s="5">
        <f t="shared" si="22"/>
        <v>76382950</v>
      </c>
      <c r="N218" s="5">
        <f t="shared" si="23"/>
        <v>67216982</v>
      </c>
    </row>
    <row r="219" spans="1:14" ht="15">
      <c r="A219" s="9">
        <v>230216</v>
      </c>
      <c r="B219">
        <v>430216</v>
      </c>
      <c r="C219" s="6" t="s">
        <v>4100</v>
      </c>
      <c r="D219" t="s">
        <v>9</v>
      </c>
      <c r="E219" s="6" t="s">
        <v>0</v>
      </c>
      <c r="F219">
        <v>11743000</v>
      </c>
      <c r="G219" s="1">
        <f>VLOOKUP(F219,关卡难度线!B:D,2,1)</f>
        <v>7</v>
      </c>
      <c r="H219" s="1">
        <f>VLOOKUP(F219,关卡难度线!B:D,3,1)</f>
        <v>82</v>
      </c>
      <c r="I219" s="1">
        <f t="shared" si="18"/>
        <v>1841236</v>
      </c>
      <c r="J219" s="1">
        <f t="shared" si="19"/>
        <v>1673851</v>
      </c>
      <c r="K219" s="1">
        <f t="shared" si="20"/>
        <v>1472989</v>
      </c>
      <c r="L219" s="5">
        <f t="shared" si="21"/>
        <v>84742889</v>
      </c>
      <c r="M219" s="5">
        <f t="shared" si="22"/>
        <v>77038990</v>
      </c>
      <c r="N219" s="5">
        <f t="shared" si="23"/>
        <v>67794321</v>
      </c>
    </row>
    <row r="220" spans="1:14" ht="15">
      <c r="A220" s="9">
        <v>230217</v>
      </c>
      <c r="B220">
        <v>430217</v>
      </c>
      <c r="C220" s="6" t="s">
        <v>4101</v>
      </c>
      <c r="D220" t="s">
        <v>9</v>
      </c>
      <c r="E220" s="6" t="s">
        <v>0</v>
      </c>
      <c r="F220">
        <v>11848500</v>
      </c>
      <c r="G220" s="1">
        <f>VLOOKUP(F220,关卡难度线!B:D,2,1)</f>
        <v>7</v>
      </c>
      <c r="H220" s="1">
        <f>VLOOKUP(F220,关卡难度线!B:D,3,1)</f>
        <v>82</v>
      </c>
      <c r="I220" s="1">
        <f t="shared" si="18"/>
        <v>1857778</v>
      </c>
      <c r="J220" s="1">
        <f t="shared" si="19"/>
        <v>1688889</v>
      </c>
      <c r="K220" s="1">
        <f t="shared" si="20"/>
        <v>1486222</v>
      </c>
      <c r="L220" s="5">
        <f t="shared" si="21"/>
        <v>85504230</v>
      </c>
      <c r="M220" s="5">
        <f t="shared" si="22"/>
        <v>77731115</v>
      </c>
      <c r="N220" s="5">
        <f t="shared" si="23"/>
        <v>68403370</v>
      </c>
    </row>
    <row r="221" spans="1:14" ht="15">
      <c r="A221" s="9">
        <v>230218</v>
      </c>
      <c r="B221">
        <v>430218</v>
      </c>
      <c r="C221" s="6" t="s">
        <v>4102</v>
      </c>
      <c r="D221" t="s">
        <v>9</v>
      </c>
      <c r="E221" s="6" t="s">
        <v>0</v>
      </c>
      <c r="F221">
        <v>11954000</v>
      </c>
      <c r="G221" s="1">
        <f>VLOOKUP(F221,关卡难度线!B:D,2,1)</f>
        <v>7</v>
      </c>
      <c r="H221" s="1">
        <f>VLOOKUP(F221,关卡难度线!B:D,3,1)</f>
        <v>82</v>
      </c>
      <c r="I221" s="1">
        <f t="shared" si="18"/>
        <v>1874320</v>
      </c>
      <c r="J221" s="1">
        <f t="shared" si="19"/>
        <v>1703927</v>
      </c>
      <c r="K221" s="1">
        <f t="shared" si="20"/>
        <v>1499456</v>
      </c>
      <c r="L221" s="5">
        <f t="shared" si="21"/>
        <v>86265578</v>
      </c>
      <c r="M221" s="5">
        <f t="shared" si="22"/>
        <v>78423240</v>
      </c>
      <c r="N221" s="5">
        <f t="shared" si="23"/>
        <v>69012461</v>
      </c>
    </row>
    <row r="222" spans="1:14" ht="15">
      <c r="A222" s="9">
        <v>230219</v>
      </c>
      <c r="B222">
        <v>430219</v>
      </c>
      <c r="C222" s="6" t="s">
        <v>4103</v>
      </c>
      <c r="D222" t="s">
        <v>9</v>
      </c>
      <c r="E222" s="6" t="s">
        <v>0</v>
      </c>
      <c r="F222">
        <v>12053800</v>
      </c>
      <c r="G222" s="1">
        <f>VLOOKUP(F222,关卡难度线!B:D,2,1)</f>
        <v>7</v>
      </c>
      <c r="H222" s="1">
        <f>VLOOKUP(F222,关卡难度线!B:D,3,1)</f>
        <v>82</v>
      </c>
      <c r="I222" s="1">
        <f t="shared" si="18"/>
        <v>1889968</v>
      </c>
      <c r="J222" s="1">
        <f t="shared" si="19"/>
        <v>1718153</v>
      </c>
      <c r="K222" s="1">
        <f t="shared" si="20"/>
        <v>1511974</v>
      </c>
      <c r="L222" s="5">
        <f t="shared" si="21"/>
        <v>86985780</v>
      </c>
      <c r="M222" s="5">
        <f t="shared" si="22"/>
        <v>79077992</v>
      </c>
      <c r="N222" s="5">
        <f t="shared" si="23"/>
        <v>69588603</v>
      </c>
    </row>
    <row r="223" spans="1:14" ht="15">
      <c r="A223" s="9">
        <v>230220</v>
      </c>
      <c r="B223">
        <v>430220</v>
      </c>
      <c r="C223" s="6" t="s">
        <v>4104</v>
      </c>
      <c r="D223" t="s">
        <v>9</v>
      </c>
      <c r="E223" s="6" t="s">
        <v>0</v>
      </c>
      <c r="F223">
        <v>12159200</v>
      </c>
      <c r="G223" s="1">
        <f>VLOOKUP(F223,关卡难度线!B:D,2,1)</f>
        <v>7</v>
      </c>
      <c r="H223" s="1">
        <f>VLOOKUP(F223,关卡难度线!B:D,3,1)</f>
        <v>82</v>
      </c>
      <c r="I223" s="1">
        <f t="shared" si="18"/>
        <v>1906494</v>
      </c>
      <c r="J223" s="1">
        <f t="shared" si="19"/>
        <v>1733177</v>
      </c>
      <c r="K223" s="1">
        <f t="shared" si="20"/>
        <v>1525195</v>
      </c>
      <c r="L223" s="5">
        <f t="shared" si="21"/>
        <v>87746386</v>
      </c>
      <c r="M223" s="5">
        <f t="shared" si="22"/>
        <v>79769473</v>
      </c>
      <c r="N223" s="5">
        <f t="shared" si="23"/>
        <v>70197099</v>
      </c>
    </row>
    <row r="224" spans="1:14" ht="15">
      <c r="A224" s="9">
        <v>230221</v>
      </c>
      <c r="B224">
        <v>430221</v>
      </c>
      <c r="C224" s="6" t="s">
        <v>4105</v>
      </c>
      <c r="D224" t="s">
        <v>9</v>
      </c>
      <c r="E224" s="6" t="s">
        <v>0</v>
      </c>
      <c r="F224">
        <v>12264600</v>
      </c>
      <c r="G224" s="1">
        <f>VLOOKUP(F224,关卡难度线!B:D,2,1)</f>
        <v>7</v>
      </c>
      <c r="H224" s="1">
        <f>VLOOKUP(F224,关卡难度线!B:D,3,1)</f>
        <v>82</v>
      </c>
      <c r="I224" s="1">
        <f t="shared" si="18"/>
        <v>1923020</v>
      </c>
      <c r="J224" s="1">
        <f t="shared" si="19"/>
        <v>1748200</v>
      </c>
      <c r="K224" s="1">
        <f t="shared" si="20"/>
        <v>1538416</v>
      </c>
      <c r="L224" s="5">
        <f t="shared" si="21"/>
        <v>88506999</v>
      </c>
      <c r="M224" s="5">
        <f t="shared" si="22"/>
        <v>80460905</v>
      </c>
      <c r="N224" s="5">
        <f t="shared" si="23"/>
        <v>70805595</v>
      </c>
    </row>
    <row r="225" spans="1:14" ht="15">
      <c r="A225" s="9">
        <v>230222</v>
      </c>
      <c r="B225">
        <v>430222</v>
      </c>
      <c r="C225" s="6" t="s">
        <v>4106</v>
      </c>
      <c r="D225" t="s">
        <v>9</v>
      </c>
      <c r="E225" s="6" t="s">
        <v>0</v>
      </c>
      <c r="F225">
        <v>12364200</v>
      </c>
      <c r="G225" s="1">
        <f>VLOOKUP(F225,关卡难度线!B:D,2,1)</f>
        <v>7</v>
      </c>
      <c r="H225" s="1">
        <f>VLOOKUP(F225,关卡难度线!B:D,3,1)</f>
        <v>84</v>
      </c>
      <c r="I225" s="1">
        <f t="shared" si="18"/>
        <v>1892479</v>
      </c>
      <c r="J225" s="1">
        <f t="shared" si="19"/>
        <v>1720435</v>
      </c>
      <c r="K225" s="1">
        <f t="shared" si="20"/>
        <v>1513983</v>
      </c>
      <c r="L225" s="5">
        <f t="shared" si="21"/>
        <v>87101343</v>
      </c>
      <c r="M225" s="5">
        <f t="shared" si="22"/>
        <v>79183020</v>
      </c>
      <c r="N225" s="5">
        <f t="shared" si="23"/>
        <v>69681066</v>
      </c>
    </row>
    <row r="226" spans="1:14" ht="15">
      <c r="A226" s="9">
        <v>230223</v>
      </c>
      <c r="B226">
        <v>430223</v>
      </c>
      <c r="C226" s="6" t="s">
        <v>4107</v>
      </c>
      <c r="D226" t="s">
        <v>9</v>
      </c>
      <c r="E226" s="6" t="s">
        <v>0</v>
      </c>
      <c r="F226">
        <v>12469600</v>
      </c>
      <c r="G226" s="1">
        <f>VLOOKUP(F226,关卡难度线!B:D,2,1)</f>
        <v>7</v>
      </c>
      <c r="H226" s="1">
        <f>VLOOKUP(F226,关卡难度线!B:D,3,1)</f>
        <v>84</v>
      </c>
      <c r="I226" s="1">
        <f t="shared" si="18"/>
        <v>1908612</v>
      </c>
      <c r="J226" s="1">
        <f t="shared" si="19"/>
        <v>1735102</v>
      </c>
      <c r="K226" s="1">
        <f t="shared" si="20"/>
        <v>1526889</v>
      </c>
      <c r="L226" s="5">
        <f t="shared" si="21"/>
        <v>87843868</v>
      </c>
      <c r="M226" s="5">
        <f t="shared" si="22"/>
        <v>79858072</v>
      </c>
      <c r="N226" s="5">
        <f t="shared" si="23"/>
        <v>70275065</v>
      </c>
    </row>
    <row r="227" spans="1:14" ht="15">
      <c r="A227" s="9">
        <v>230224</v>
      </c>
      <c r="B227">
        <v>430224</v>
      </c>
      <c r="C227" s="6" t="s">
        <v>4108</v>
      </c>
      <c r="D227" t="s">
        <v>9</v>
      </c>
      <c r="E227" s="6" t="s">
        <v>0</v>
      </c>
      <c r="F227">
        <v>12575000</v>
      </c>
      <c r="G227" s="1">
        <f>VLOOKUP(F227,关卡难度线!B:D,2,1)</f>
        <v>7</v>
      </c>
      <c r="H227" s="1">
        <f>VLOOKUP(F227,关卡难度线!B:D,3,1)</f>
        <v>84</v>
      </c>
      <c r="I227" s="1">
        <f t="shared" si="18"/>
        <v>1924744</v>
      </c>
      <c r="J227" s="1">
        <f t="shared" si="19"/>
        <v>1749768</v>
      </c>
      <c r="K227" s="1">
        <f t="shared" si="20"/>
        <v>1539795</v>
      </c>
      <c r="L227" s="5">
        <f t="shared" si="21"/>
        <v>88586344</v>
      </c>
      <c r="M227" s="5">
        <f t="shared" si="22"/>
        <v>80533075</v>
      </c>
      <c r="N227" s="5">
        <f t="shared" si="23"/>
        <v>70869064</v>
      </c>
    </row>
    <row r="228" spans="1:14" ht="15">
      <c r="A228" s="9">
        <v>230225</v>
      </c>
      <c r="B228">
        <v>430225</v>
      </c>
      <c r="C228" s="6" t="s">
        <v>4109</v>
      </c>
      <c r="D228" t="s">
        <v>9</v>
      </c>
      <c r="E228" s="6" t="s">
        <v>0</v>
      </c>
      <c r="F228">
        <v>12674400</v>
      </c>
      <c r="G228" s="1">
        <f>VLOOKUP(F228,关卡难度线!B:D,2,1)</f>
        <v>7</v>
      </c>
      <c r="H228" s="1">
        <f>VLOOKUP(F228,关卡难度线!B:D,3,1)</f>
        <v>84</v>
      </c>
      <c r="I228" s="1">
        <f t="shared" si="18"/>
        <v>1939959</v>
      </c>
      <c r="J228" s="1">
        <f t="shared" si="19"/>
        <v>1763599</v>
      </c>
      <c r="K228" s="1">
        <f t="shared" si="20"/>
        <v>1551967</v>
      </c>
      <c r="L228" s="5">
        <f t="shared" si="21"/>
        <v>89286610</v>
      </c>
      <c r="M228" s="5">
        <f t="shared" si="22"/>
        <v>81169641</v>
      </c>
      <c r="N228" s="5">
        <f t="shared" si="23"/>
        <v>71429281</v>
      </c>
    </row>
    <row r="229" spans="1:14" ht="15">
      <c r="A229" s="9">
        <v>230226</v>
      </c>
      <c r="B229">
        <v>430226</v>
      </c>
      <c r="C229" s="6" t="s">
        <v>4110</v>
      </c>
      <c r="D229" t="s">
        <v>9</v>
      </c>
      <c r="E229" s="6" t="s">
        <v>0</v>
      </c>
      <c r="F229">
        <v>12779700</v>
      </c>
      <c r="G229" s="1">
        <f>VLOOKUP(F229,关卡难度线!B:D,2,1)</f>
        <v>7</v>
      </c>
      <c r="H229" s="1">
        <f>VLOOKUP(F229,关卡难度线!B:D,3,1)</f>
        <v>84</v>
      </c>
      <c r="I229" s="1">
        <f t="shared" si="18"/>
        <v>1956076</v>
      </c>
      <c r="J229" s="1">
        <f t="shared" si="19"/>
        <v>1778251</v>
      </c>
      <c r="K229" s="1">
        <f t="shared" si="20"/>
        <v>1564861</v>
      </c>
      <c r="L229" s="5">
        <f t="shared" si="21"/>
        <v>90028400</v>
      </c>
      <c r="M229" s="5">
        <f t="shared" si="22"/>
        <v>81844000</v>
      </c>
      <c r="N229" s="5">
        <f t="shared" si="23"/>
        <v>72022727</v>
      </c>
    </row>
    <row r="230" spans="1:14" ht="15">
      <c r="A230" s="9">
        <v>230227</v>
      </c>
      <c r="B230">
        <v>430227</v>
      </c>
      <c r="C230" s="6" t="s">
        <v>4111</v>
      </c>
      <c r="D230" t="s">
        <v>9</v>
      </c>
      <c r="E230" s="6" t="s">
        <v>0</v>
      </c>
      <c r="F230">
        <v>12890900</v>
      </c>
      <c r="G230" s="1">
        <f>VLOOKUP(F230,关卡难度线!B:D,2,1)</f>
        <v>7</v>
      </c>
      <c r="H230" s="1">
        <f>VLOOKUP(F230,关卡难度线!B:D,3,1)</f>
        <v>84</v>
      </c>
      <c r="I230" s="1">
        <f t="shared" si="18"/>
        <v>1973096</v>
      </c>
      <c r="J230" s="1">
        <f t="shared" si="19"/>
        <v>1793724</v>
      </c>
      <c r="K230" s="1">
        <f t="shared" si="20"/>
        <v>1578477</v>
      </c>
      <c r="L230" s="5">
        <f t="shared" si="21"/>
        <v>90811742</v>
      </c>
      <c r="M230" s="5">
        <f t="shared" si="22"/>
        <v>82556145</v>
      </c>
      <c r="N230" s="5">
        <f t="shared" si="23"/>
        <v>72649402</v>
      </c>
    </row>
    <row r="231" spans="1:14" ht="15">
      <c r="A231" s="9">
        <v>230228</v>
      </c>
      <c r="B231">
        <v>430228</v>
      </c>
      <c r="C231" s="6" t="s">
        <v>4112</v>
      </c>
      <c r="D231" t="s">
        <v>9</v>
      </c>
      <c r="E231" s="6" t="s">
        <v>0</v>
      </c>
      <c r="F231">
        <v>12996000</v>
      </c>
      <c r="G231" s="1">
        <f>VLOOKUP(F231,关卡难度线!B:D,2,1)</f>
        <v>7</v>
      </c>
      <c r="H231" s="1">
        <f>VLOOKUP(F231,关卡难度线!B:D,3,1)</f>
        <v>84</v>
      </c>
      <c r="I231" s="1">
        <f t="shared" si="18"/>
        <v>1989183</v>
      </c>
      <c r="J231" s="1">
        <f t="shared" si="19"/>
        <v>1808348</v>
      </c>
      <c r="K231" s="1">
        <f t="shared" si="20"/>
        <v>1591346</v>
      </c>
      <c r="L231" s="5">
        <f t="shared" si="21"/>
        <v>91552146</v>
      </c>
      <c r="M231" s="5">
        <f t="shared" si="22"/>
        <v>83229216</v>
      </c>
      <c r="N231" s="5">
        <f t="shared" si="23"/>
        <v>73241700</v>
      </c>
    </row>
    <row r="232" spans="1:14" ht="15">
      <c r="A232" s="9">
        <v>230229</v>
      </c>
      <c r="B232">
        <v>430229</v>
      </c>
      <c r="C232" s="6" t="s">
        <v>4113</v>
      </c>
      <c r="D232" t="s">
        <v>9</v>
      </c>
      <c r="E232" s="6" t="s">
        <v>0</v>
      </c>
      <c r="F232">
        <v>13107100</v>
      </c>
      <c r="G232" s="1">
        <f>VLOOKUP(F232,关卡难度线!B:D,2,1)</f>
        <v>7</v>
      </c>
      <c r="H232" s="1">
        <f>VLOOKUP(F232,关卡难度线!B:D,3,1)</f>
        <v>84</v>
      </c>
      <c r="I232" s="1">
        <f t="shared" si="18"/>
        <v>2006188</v>
      </c>
      <c r="J232" s="1">
        <f t="shared" si="19"/>
        <v>1823807</v>
      </c>
      <c r="K232" s="1">
        <f t="shared" si="20"/>
        <v>1604951</v>
      </c>
      <c r="L232" s="5">
        <f t="shared" si="21"/>
        <v>92334802</v>
      </c>
      <c r="M232" s="5">
        <f t="shared" si="22"/>
        <v>83940717</v>
      </c>
      <c r="N232" s="5">
        <f t="shared" si="23"/>
        <v>73867871</v>
      </c>
    </row>
    <row r="233" spans="1:14" ht="15">
      <c r="A233" s="9">
        <v>230230</v>
      </c>
      <c r="B233">
        <v>430230</v>
      </c>
      <c r="C233" s="6" t="s">
        <v>4114</v>
      </c>
      <c r="D233" t="s">
        <v>9</v>
      </c>
      <c r="E233" s="6" t="s">
        <v>0</v>
      </c>
      <c r="F233">
        <v>13218200</v>
      </c>
      <c r="G233" s="1">
        <f>VLOOKUP(F233,关卡难度线!B:D,2,1)</f>
        <v>7</v>
      </c>
      <c r="H233" s="1">
        <f>VLOOKUP(F233,关卡难度线!B:D,3,1)</f>
        <v>84</v>
      </c>
      <c r="I233" s="1">
        <f t="shared" si="18"/>
        <v>2023193</v>
      </c>
      <c r="J233" s="1">
        <f t="shared" si="19"/>
        <v>1839267</v>
      </c>
      <c r="K233" s="1">
        <f t="shared" si="20"/>
        <v>1618555</v>
      </c>
      <c r="L233" s="5">
        <f t="shared" si="21"/>
        <v>93117458</v>
      </c>
      <c r="M233" s="5">
        <f t="shared" si="22"/>
        <v>84652267</v>
      </c>
      <c r="N233" s="5">
        <f t="shared" si="23"/>
        <v>74493993</v>
      </c>
    </row>
    <row r="234" spans="1:14" ht="15">
      <c r="A234" s="9">
        <v>230231</v>
      </c>
      <c r="B234">
        <v>430231</v>
      </c>
      <c r="C234" s="6" t="s">
        <v>4115</v>
      </c>
      <c r="D234" t="s">
        <v>9</v>
      </c>
      <c r="E234" s="6" t="s">
        <v>0</v>
      </c>
      <c r="F234">
        <v>13323000</v>
      </c>
      <c r="G234" s="1">
        <f>VLOOKUP(F234,关卡难度线!B:D,2,1)</f>
        <v>7</v>
      </c>
      <c r="H234" s="1">
        <f>VLOOKUP(F234,关卡难度线!B:D,3,1)</f>
        <v>84</v>
      </c>
      <c r="I234" s="1">
        <f t="shared" si="18"/>
        <v>2039234</v>
      </c>
      <c r="J234" s="1">
        <f t="shared" si="19"/>
        <v>1853849</v>
      </c>
      <c r="K234" s="1">
        <f t="shared" si="20"/>
        <v>1631387</v>
      </c>
      <c r="L234" s="5">
        <f t="shared" si="21"/>
        <v>93855748</v>
      </c>
      <c r="M234" s="5">
        <f t="shared" si="22"/>
        <v>85323399</v>
      </c>
      <c r="N234" s="5">
        <f t="shared" si="23"/>
        <v>75084590</v>
      </c>
    </row>
    <row r="235" spans="1:14" ht="15">
      <c r="A235" s="9">
        <v>230232</v>
      </c>
      <c r="B235">
        <v>430232</v>
      </c>
      <c r="C235" s="6" t="s">
        <v>4116</v>
      </c>
      <c r="D235" t="s">
        <v>9</v>
      </c>
      <c r="E235" s="6" t="s">
        <v>0</v>
      </c>
      <c r="F235">
        <v>13434100</v>
      </c>
      <c r="G235" s="1">
        <f>VLOOKUP(F235,关卡难度线!B:D,2,1)</f>
        <v>7</v>
      </c>
      <c r="H235" s="1">
        <f>VLOOKUP(F235,关卡难度线!B:D,3,1)</f>
        <v>84</v>
      </c>
      <c r="I235" s="1">
        <f t="shared" si="18"/>
        <v>2056239</v>
      </c>
      <c r="J235" s="1">
        <f t="shared" si="19"/>
        <v>1869308</v>
      </c>
      <c r="K235" s="1">
        <f t="shared" si="20"/>
        <v>1644991</v>
      </c>
      <c r="L235" s="5">
        <f t="shared" si="21"/>
        <v>94638397</v>
      </c>
      <c r="M235" s="5">
        <f t="shared" si="22"/>
        <v>86034900</v>
      </c>
      <c r="N235" s="5">
        <f t="shared" si="23"/>
        <v>75710712</v>
      </c>
    </row>
    <row r="236" spans="1:14" ht="15">
      <c r="A236" s="9">
        <v>230233</v>
      </c>
      <c r="B236">
        <v>430233</v>
      </c>
      <c r="C236" s="6" t="s">
        <v>4117</v>
      </c>
      <c r="D236" t="s">
        <v>9</v>
      </c>
      <c r="E236" s="6" t="s">
        <v>0</v>
      </c>
      <c r="F236">
        <v>13545200</v>
      </c>
      <c r="G236" s="1">
        <f>VLOOKUP(F236,关卡难度线!B:D,2,1)</f>
        <v>7</v>
      </c>
      <c r="H236" s="1">
        <f>VLOOKUP(F236,关卡难度线!B:D,3,1)</f>
        <v>84</v>
      </c>
      <c r="I236" s="1">
        <f t="shared" si="18"/>
        <v>2073244</v>
      </c>
      <c r="J236" s="1">
        <f t="shared" si="19"/>
        <v>1884768</v>
      </c>
      <c r="K236" s="1">
        <f t="shared" si="20"/>
        <v>1658595</v>
      </c>
      <c r="L236" s="5">
        <f t="shared" si="21"/>
        <v>95421053</v>
      </c>
      <c r="M236" s="5">
        <f t="shared" si="22"/>
        <v>86746450</v>
      </c>
      <c r="N236" s="5">
        <f t="shared" si="23"/>
        <v>76336834</v>
      </c>
    </row>
    <row r="237" spans="1:14" ht="15">
      <c r="A237" s="9">
        <v>230234</v>
      </c>
      <c r="B237">
        <v>430234</v>
      </c>
      <c r="C237" s="6" t="s">
        <v>4118</v>
      </c>
      <c r="D237" t="s">
        <v>9</v>
      </c>
      <c r="E237" s="6" t="s">
        <v>0</v>
      </c>
      <c r="F237">
        <v>13649800</v>
      </c>
      <c r="G237" s="1">
        <f>VLOOKUP(F237,关卡难度线!B:D,2,1)</f>
        <v>7</v>
      </c>
      <c r="H237" s="1">
        <f>VLOOKUP(F237,关卡难度线!B:D,3,1)</f>
        <v>84</v>
      </c>
      <c r="I237" s="1">
        <f t="shared" si="18"/>
        <v>2089255</v>
      </c>
      <c r="J237" s="1">
        <f t="shared" si="19"/>
        <v>1899322</v>
      </c>
      <c r="K237" s="1">
        <f t="shared" si="20"/>
        <v>1671404</v>
      </c>
      <c r="L237" s="5">
        <f t="shared" si="21"/>
        <v>96157964</v>
      </c>
      <c r="M237" s="5">
        <f t="shared" si="22"/>
        <v>87416294</v>
      </c>
      <c r="N237" s="5">
        <f t="shared" si="23"/>
        <v>76926367</v>
      </c>
    </row>
    <row r="238" spans="1:14" ht="15">
      <c r="A238" s="9">
        <v>230235</v>
      </c>
      <c r="B238">
        <v>430235</v>
      </c>
      <c r="C238" s="6" t="s">
        <v>4119</v>
      </c>
      <c r="D238" t="s">
        <v>9</v>
      </c>
      <c r="E238" s="6" t="s">
        <v>0</v>
      </c>
      <c r="F238">
        <v>13760900</v>
      </c>
      <c r="G238" s="1">
        <f>VLOOKUP(F238,关卡难度线!B:D,2,1)</f>
        <v>7</v>
      </c>
      <c r="H238" s="1">
        <f>VLOOKUP(F238,关卡难度线!B:D,3,1)</f>
        <v>84</v>
      </c>
      <c r="I238" s="1">
        <f t="shared" si="18"/>
        <v>2106260</v>
      </c>
      <c r="J238" s="1">
        <f t="shared" si="19"/>
        <v>1914782</v>
      </c>
      <c r="K238" s="1">
        <f t="shared" si="20"/>
        <v>1685008</v>
      </c>
      <c r="L238" s="5">
        <f t="shared" si="21"/>
        <v>96940620</v>
      </c>
      <c r="M238" s="5">
        <f t="shared" si="22"/>
        <v>88127844</v>
      </c>
      <c r="N238" s="5">
        <f t="shared" si="23"/>
        <v>77552496</v>
      </c>
    </row>
    <row r="239" spans="1:14" ht="15">
      <c r="A239" s="9">
        <v>230236</v>
      </c>
      <c r="B239">
        <v>430236</v>
      </c>
      <c r="C239" s="6" t="s">
        <v>4120</v>
      </c>
      <c r="D239" t="s">
        <v>9</v>
      </c>
      <c r="E239" s="6" t="s">
        <v>0</v>
      </c>
      <c r="F239">
        <v>13871900</v>
      </c>
      <c r="G239" s="1">
        <f>VLOOKUP(F239,关卡难度线!B:D,2,1)</f>
        <v>7</v>
      </c>
      <c r="H239" s="1">
        <f>VLOOKUP(F239,关卡难度线!B:D,3,1)</f>
        <v>84</v>
      </c>
      <c r="I239" s="1">
        <f t="shared" si="18"/>
        <v>2123250</v>
      </c>
      <c r="J239" s="1">
        <f t="shared" si="19"/>
        <v>1930227</v>
      </c>
      <c r="K239" s="1">
        <f t="shared" si="20"/>
        <v>1698600</v>
      </c>
      <c r="L239" s="5">
        <f t="shared" si="21"/>
        <v>97722583</v>
      </c>
      <c r="M239" s="5">
        <f t="shared" si="22"/>
        <v>88838701</v>
      </c>
      <c r="N239" s="5">
        <f t="shared" si="23"/>
        <v>78178065</v>
      </c>
    </row>
    <row r="240" spans="1:14" ht="15">
      <c r="A240" s="9">
        <v>230237</v>
      </c>
      <c r="B240">
        <v>430237</v>
      </c>
      <c r="C240" s="6" t="s">
        <v>4121</v>
      </c>
      <c r="D240" t="s">
        <v>9</v>
      </c>
      <c r="E240" s="6" t="s">
        <v>0</v>
      </c>
      <c r="F240">
        <v>13976300</v>
      </c>
      <c r="G240" s="1">
        <f>VLOOKUP(F240,关卡难度线!B:D,2,1)</f>
        <v>7</v>
      </c>
      <c r="H240" s="1">
        <f>VLOOKUP(F240,关卡难度线!B:D,3,1)</f>
        <v>84</v>
      </c>
      <c r="I240" s="1">
        <f t="shared" si="18"/>
        <v>2139229</v>
      </c>
      <c r="J240" s="1">
        <f t="shared" si="19"/>
        <v>1944754</v>
      </c>
      <c r="K240" s="1">
        <f t="shared" si="20"/>
        <v>1711383</v>
      </c>
      <c r="L240" s="5">
        <f t="shared" si="21"/>
        <v>98458017</v>
      </c>
      <c r="M240" s="5">
        <f t="shared" si="22"/>
        <v>89507306</v>
      </c>
      <c r="N240" s="5">
        <f t="shared" si="23"/>
        <v>78766401</v>
      </c>
    </row>
    <row r="241" spans="1:14" ht="15">
      <c r="A241" s="9">
        <v>230238</v>
      </c>
      <c r="B241">
        <v>430238</v>
      </c>
      <c r="C241" s="6" t="s">
        <v>4122</v>
      </c>
      <c r="D241" t="s">
        <v>9</v>
      </c>
      <c r="E241" s="6" t="s">
        <v>0</v>
      </c>
      <c r="F241">
        <v>14093100</v>
      </c>
      <c r="G241" s="1">
        <f>VLOOKUP(F241,关卡难度线!B:D,2,1)</f>
        <v>7</v>
      </c>
      <c r="H241" s="1">
        <f>VLOOKUP(F241,关卡难度线!B:D,3,1)</f>
        <v>84</v>
      </c>
      <c r="I241" s="1">
        <f t="shared" si="18"/>
        <v>2157107</v>
      </c>
      <c r="J241" s="1">
        <f t="shared" si="19"/>
        <v>1961006</v>
      </c>
      <c r="K241" s="1">
        <f t="shared" si="20"/>
        <v>1725685</v>
      </c>
      <c r="L241" s="5">
        <f t="shared" si="21"/>
        <v>99280853</v>
      </c>
      <c r="M241" s="5">
        <f t="shared" si="22"/>
        <v>90255298</v>
      </c>
      <c r="N241" s="5">
        <f t="shared" si="23"/>
        <v>79424653</v>
      </c>
    </row>
    <row r="242" spans="1:14" ht="15">
      <c r="A242" s="9">
        <v>230239</v>
      </c>
      <c r="B242">
        <v>430239</v>
      </c>
      <c r="C242" s="6" t="s">
        <v>4123</v>
      </c>
      <c r="D242" t="s">
        <v>9</v>
      </c>
      <c r="E242" s="6" t="s">
        <v>0</v>
      </c>
      <c r="F242">
        <v>14209900</v>
      </c>
      <c r="G242" s="1">
        <f>VLOOKUP(F242,关卡难度线!B:D,2,1)</f>
        <v>7</v>
      </c>
      <c r="H242" s="1">
        <f>VLOOKUP(F242,关卡难度线!B:D,3,1)</f>
        <v>84</v>
      </c>
      <c r="I242" s="1">
        <f t="shared" si="18"/>
        <v>2174984</v>
      </c>
      <c r="J242" s="1">
        <f t="shared" si="19"/>
        <v>1977258</v>
      </c>
      <c r="K242" s="1">
        <f t="shared" si="20"/>
        <v>1739987</v>
      </c>
      <c r="L242" s="5">
        <f t="shared" si="21"/>
        <v>100103640</v>
      </c>
      <c r="M242" s="5">
        <f t="shared" si="22"/>
        <v>91003297</v>
      </c>
      <c r="N242" s="5">
        <f t="shared" si="23"/>
        <v>80082905</v>
      </c>
    </row>
    <row r="243" spans="1:14" ht="15">
      <c r="A243" s="9">
        <v>230240</v>
      </c>
      <c r="B243">
        <v>430240</v>
      </c>
      <c r="C243" s="6" t="s">
        <v>4124</v>
      </c>
      <c r="D243" t="s">
        <v>9</v>
      </c>
      <c r="E243" s="6" t="s">
        <v>0</v>
      </c>
      <c r="F243">
        <v>14320000</v>
      </c>
      <c r="G243" s="1">
        <f>VLOOKUP(F243,关卡难度线!B:D,2,1)</f>
        <v>7</v>
      </c>
      <c r="H243" s="1">
        <f>VLOOKUP(F243,关卡难度线!B:D,3,1)</f>
        <v>84</v>
      </c>
      <c r="I243" s="1">
        <f t="shared" si="18"/>
        <v>2191836</v>
      </c>
      <c r="J243" s="1">
        <f t="shared" si="19"/>
        <v>1992578</v>
      </c>
      <c r="K243" s="1">
        <f t="shared" si="20"/>
        <v>1753469</v>
      </c>
      <c r="L243" s="5">
        <f t="shared" si="21"/>
        <v>100879254</v>
      </c>
      <c r="M243" s="5">
        <f t="shared" si="22"/>
        <v>91708400</v>
      </c>
      <c r="N243" s="5">
        <f t="shared" si="23"/>
        <v>80703413</v>
      </c>
    </row>
    <row r="244" spans="1:14" ht="15">
      <c r="A244" s="9">
        <v>230241</v>
      </c>
      <c r="B244">
        <v>430241</v>
      </c>
      <c r="C244" s="6" t="s">
        <v>4125</v>
      </c>
      <c r="D244" t="s">
        <v>9</v>
      </c>
      <c r="E244" s="6" t="s">
        <v>0</v>
      </c>
      <c r="F244">
        <v>14436700</v>
      </c>
      <c r="G244" s="1">
        <f>VLOOKUP(F244,关卡难度线!B:D,2,1)</f>
        <v>7</v>
      </c>
      <c r="H244" s="1">
        <f>VLOOKUP(F244,关卡难度线!B:D,3,1)</f>
        <v>84</v>
      </c>
      <c r="I244" s="1">
        <f t="shared" si="18"/>
        <v>2209698</v>
      </c>
      <c r="J244" s="1">
        <f t="shared" si="19"/>
        <v>2008817</v>
      </c>
      <c r="K244" s="1">
        <f t="shared" si="20"/>
        <v>1767759</v>
      </c>
      <c r="L244" s="5">
        <f t="shared" si="21"/>
        <v>101701348</v>
      </c>
      <c r="M244" s="5">
        <f t="shared" si="22"/>
        <v>92455804</v>
      </c>
      <c r="N244" s="5">
        <f t="shared" si="23"/>
        <v>81361105</v>
      </c>
    </row>
    <row r="245" spans="1:14" ht="15">
      <c r="A245" s="9">
        <v>230242</v>
      </c>
      <c r="B245">
        <v>430242</v>
      </c>
      <c r="C245" s="6" t="s">
        <v>4126</v>
      </c>
      <c r="D245" t="s">
        <v>9</v>
      </c>
      <c r="E245" s="6" t="s">
        <v>0</v>
      </c>
      <c r="F245">
        <v>14553500</v>
      </c>
      <c r="G245" s="1">
        <f>VLOOKUP(F245,关卡难度线!B:D,2,1)</f>
        <v>7</v>
      </c>
      <c r="H245" s="1">
        <f>VLOOKUP(F245,关卡难度线!B:D,3,1)</f>
        <v>84</v>
      </c>
      <c r="I245" s="1">
        <f t="shared" si="18"/>
        <v>2227576</v>
      </c>
      <c r="J245" s="1">
        <f t="shared" si="19"/>
        <v>2025069</v>
      </c>
      <c r="K245" s="1">
        <f t="shared" si="20"/>
        <v>1782061</v>
      </c>
      <c r="L245" s="5">
        <f t="shared" si="21"/>
        <v>102524184</v>
      </c>
      <c r="M245" s="5">
        <f t="shared" si="22"/>
        <v>93203803</v>
      </c>
      <c r="N245" s="5">
        <f t="shared" si="23"/>
        <v>82019357</v>
      </c>
    </row>
    <row r="246" spans="1:14" ht="15">
      <c r="A246" s="9">
        <v>230243</v>
      </c>
      <c r="B246">
        <v>430243</v>
      </c>
      <c r="C246" s="6" t="s">
        <v>4127</v>
      </c>
      <c r="D246" t="s">
        <v>9</v>
      </c>
      <c r="E246" s="6" t="s">
        <v>0</v>
      </c>
      <c r="F246">
        <v>14663300</v>
      </c>
      <c r="G246" s="1">
        <f>VLOOKUP(F246,关卡难度线!B:D,2,1)</f>
        <v>7</v>
      </c>
      <c r="H246" s="1">
        <f>VLOOKUP(F246,关卡难度线!B:D,3,1)</f>
        <v>84</v>
      </c>
      <c r="I246" s="1">
        <f t="shared" si="18"/>
        <v>2244382</v>
      </c>
      <c r="J246" s="1">
        <f t="shared" si="19"/>
        <v>2040347</v>
      </c>
      <c r="K246" s="1">
        <f t="shared" si="20"/>
        <v>1795506</v>
      </c>
      <c r="L246" s="5">
        <f t="shared" si="21"/>
        <v>103297684</v>
      </c>
      <c r="M246" s="5">
        <f t="shared" si="22"/>
        <v>93906974</v>
      </c>
      <c r="N246" s="5">
        <f t="shared" si="23"/>
        <v>82638164</v>
      </c>
    </row>
    <row r="247" spans="1:14" ht="15">
      <c r="A247" s="9">
        <v>230244</v>
      </c>
      <c r="B247">
        <v>430244</v>
      </c>
      <c r="C247" s="6" t="s">
        <v>4128</v>
      </c>
      <c r="D247" t="s">
        <v>9</v>
      </c>
      <c r="E247" s="6" t="s">
        <v>0</v>
      </c>
      <c r="F247">
        <v>14780000</v>
      </c>
      <c r="G247" s="1">
        <f>VLOOKUP(F247,关卡难度线!B:D,2,1)</f>
        <v>7</v>
      </c>
      <c r="H247" s="1">
        <f>VLOOKUP(F247,关卡难度线!B:D,3,1)</f>
        <v>84</v>
      </c>
      <c r="I247" s="1">
        <f t="shared" si="18"/>
        <v>2262244</v>
      </c>
      <c r="J247" s="1">
        <f t="shared" si="19"/>
        <v>2056586</v>
      </c>
      <c r="K247" s="1">
        <f t="shared" si="20"/>
        <v>1809795</v>
      </c>
      <c r="L247" s="5">
        <f t="shared" si="21"/>
        <v>104119778</v>
      </c>
      <c r="M247" s="5">
        <f t="shared" si="22"/>
        <v>94654371</v>
      </c>
      <c r="N247" s="5">
        <f t="shared" si="23"/>
        <v>83295814</v>
      </c>
    </row>
    <row r="248" spans="1:14" ht="15">
      <c r="A248" s="9">
        <v>230245</v>
      </c>
      <c r="B248">
        <v>430245</v>
      </c>
      <c r="C248" s="6" t="s">
        <v>4129</v>
      </c>
      <c r="D248" t="s">
        <v>9</v>
      </c>
      <c r="E248" s="6" t="s">
        <v>0</v>
      </c>
      <c r="F248">
        <v>14896700</v>
      </c>
      <c r="G248" s="1">
        <f>VLOOKUP(F248,关卡难度线!B:D,2,1)</f>
        <v>7</v>
      </c>
      <c r="H248" s="1">
        <f>VLOOKUP(F248,关卡难度线!B:D,3,1)</f>
        <v>86</v>
      </c>
      <c r="I248" s="1">
        <f t="shared" si="18"/>
        <v>2227081</v>
      </c>
      <c r="J248" s="1">
        <f t="shared" si="19"/>
        <v>2024619</v>
      </c>
      <c r="K248" s="1">
        <f t="shared" si="20"/>
        <v>1781665</v>
      </c>
      <c r="L248" s="5">
        <f t="shared" si="21"/>
        <v>102501406</v>
      </c>
      <c r="M248" s="5">
        <f t="shared" si="22"/>
        <v>93183090</v>
      </c>
      <c r="N248" s="5">
        <f t="shared" si="23"/>
        <v>82001129</v>
      </c>
    </row>
    <row r="249" spans="1:14" ht="15">
      <c r="A249" s="9">
        <v>230246</v>
      </c>
      <c r="B249">
        <v>430246</v>
      </c>
      <c r="C249" s="6" t="s">
        <v>4130</v>
      </c>
      <c r="D249" t="s">
        <v>9</v>
      </c>
      <c r="E249" s="6" t="s">
        <v>0</v>
      </c>
      <c r="F249">
        <v>15006300</v>
      </c>
      <c r="G249" s="1">
        <f>VLOOKUP(F249,关卡难度线!B:D,2,1)</f>
        <v>7</v>
      </c>
      <c r="H249" s="1">
        <f>VLOOKUP(F249,关卡难度线!B:D,3,1)</f>
        <v>86</v>
      </c>
      <c r="I249" s="1">
        <f t="shared" si="18"/>
        <v>2243466</v>
      </c>
      <c r="J249" s="1">
        <f t="shared" si="19"/>
        <v>2039515</v>
      </c>
      <c r="K249" s="1">
        <f t="shared" si="20"/>
        <v>1794773</v>
      </c>
      <c r="L249" s="5">
        <f t="shared" si="21"/>
        <v>103255523</v>
      </c>
      <c r="M249" s="5">
        <f t="shared" si="22"/>
        <v>93868677</v>
      </c>
      <c r="N249" s="5">
        <f t="shared" si="23"/>
        <v>82604424</v>
      </c>
    </row>
    <row r="250" spans="1:14" ht="15">
      <c r="A250" s="9">
        <v>230247</v>
      </c>
      <c r="B250">
        <v>430247</v>
      </c>
      <c r="C250" s="6" t="s">
        <v>4131</v>
      </c>
      <c r="D250" t="s">
        <v>9</v>
      </c>
      <c r="E250" s="6" t="s">
        <v>0</v>
      </c>
      <c r="F250">
        <v>15123000</v>
      </c>
      <c r="G250" s="1">
        <f>VLOOKUP(F250,关卡难度线!B:D,2,1)</f>
        <v>7</v>
      </c>
      <c r="H250" s="1">
        <f>VLOOKUP(F250,关卡难度线!B:D,3,1)</f>
        <v>86</v>
      </c>
      <c r="I250" s="1">
        <f t="shared" si="18"/>
        <v>2260913</v>
      </c>
      <c r="J250" s="1">
        <f t="shared" si="19"/>
        <v>2055376</v>
      </c>
      <c r="K250" s="1">
        <f t="shared" si="20"/>
        <v>1808730</v>
      </c>
      <c r="L250" s="5">
        <f t="shared" si="21"/>
        <v>104058521</v>
      </c>
      <c r="M250" s="5">
        <f t="shared" si="22"/>
        <v>94598679</v>
      </c>
      <c r="N250" s="5">
        <f t="shared" si="23"/>
        <v>83246800</v>
      </c>
    </row>
    <row r="251" spans="1:14" ht="15">
      <c r="A251" s="9">
        <v>230248</v>
      </c>
      <c r="B251">
        <v>430248</v>
      </c>
      <c r="C251" s="6" t="s">
        <v>4132</v>
      </c>
      <c r="D251" t="s">
        <v>9</v>
      </c>
      <c r="E251" s="6" t="s">
        <v>0</v>
      </c>
      <c r="F251">
        <v>15245400</v>
      </c>
      <c r="G251" s="1">
        <f>VLOOKUP(F251,关卡难度线!B:D,2,1)</f>
        <v>7</v>
      </c>
      <c r="H251" s="1">
        <f>VLOOKUP(F251,关卡难度线!B:D,3,1)</f>
        <v>86</v>
      </c>
      <c r="I251" s="1">
        <f t="shared" si="18"/>
        <v>2279212</v>
      </c>
      <c r="J251" s="1">
        <f t="shared" si="19"/>
        <v>2072011</v>
      </c>
      <c r="K251" s="1">
        <f t="shared" si="20"/>
        <v>1823370</v>
      </c>
      <c r="L251" s="5">
        <f t="shared" si="21"/>
        <v>104900733</v>
      </c>
      <c r="M251" s="5">
        <f t="shared" si="22"/>
        <v>95364304</v>
      </c>
      <c r="N251" s="5">
        <f t="shared" si="23"/>
        <v>83920606</v>
      </c>
    </row>
    <row r="252" spans="1:14" ht="15">
      <c r="A252" s="9">
        <v>230249</v>
      </c>
      <c r="B252">
        <v>430249</v>
      </c>
      <c r="C252" s="6" t="s">
        <v>4133</v>
      </c>
      <c r="D252" t="s">
        <v>9</v>
      </c>
      <c r="E252" s="6" t="s">
        <v>0</v>
      </c>
      <c r="F252">
        <v>15360700</v>
      </c>
      <c r="G252" s="1">
        <f>VLOOKUP(F252,关卡难度线!B:D,2,1)</f>
        <v>7</v>
      </c>
      <c r="H252" s="1">
        <f>VLOOKUP(F252,关卡难度线!B:D,3,1)</f>
        <v>86</v>
      </c>
      <c r="I252" s="1">
        <f t="shared" si="18"/>
        <v>2296450</v>
      </c>
      <c r="J252" s="1">
        <f t="shared" si="19"/>
        <v>2087681</v>
      </c>
      <c r="K252" s="1">
        <f t="shared" si="20"/>
        <v>1837160</v>
      </c>
      <c r="L252" s="5">
        <f t="shared" si="21"/>
        <v>105694113</v>
      </c>
      <c r="M252" s="5">
        <f t="shared" si="22"/>
        <v>96085521</v>
      </c>
      <c r="N252" s="5">
        <f t="shared" si="23"/>
        <v>84555289</v>
      </c>
    </row>
    <row r="253" spans="1:14" ht="15">
      <c r="A253" s="9">
        <v>230250</v>
      </c>
      <c r="B253">
        <v>430250</v>
      </c>
      <c r="C253" s="6" t="s">
        <v>4134</v>
      </c>
      <c r="D253" t="s">
        <v>9</v>
      </c>
      <c r="E253" s="6" t="s">
        <v>0</v>
      </c>
      <c r="F253">
        <v>15483100</v>
      </c>
      <c r="G253" s="1">
        <f>VLOOKUP(F253,关卡难度线!B:D,2,1)</f>
        <v>7</v>
      </c>
      <c r="H253" s="1">
        <f>VLOOKUP(F253,关卡难度线!B:D,3,1)</f>
        <v>86</v>
      </c>
      <c r="I253" s="1">
        <f t="shared" si="18"/>
        <v>2314749</v>
      </c>
      <c r="J253" s="1">
        <f t="shared" si="19"/>
        <v>2104317</v>
      </c>
      <c r="K253" s="1">
        <f t="shared" si="20"/>
        <v>1851799</v>
      </c>
      <c r="L253" s="5">
        <f t="shared" si="21"/>
        <v>106536325</v>
      </c>
      <c r="M253" s="5">
        <f t="shared" si="22"/>
        <v>96851188</v>
      </c>
      <c r="N253" s="5">
        <f t="shared" si="23"/>
        <v>85229046</v>
      </c>
    </row>
    <row r="254" spans="1:14" ht="15">
      <c r="A254" s="9">
        <v>230251</v>
      </c>
      <c r="B254">
        <v>430251</v>
      </c>
      <c r="C254" s="6" t="s">
        <v>4135</v>
      </c>
      <c r="D254" t="s">
        <v>9</v>
      </c>
      <c r="E254" s="6" t="s">
        <v>0</v>
      </c>
      <c r="F254">
        <v>15605500</v>
      </c>
      <c r="G254" s="1">
        <f>VLOOKUP(F254,关卡难度线!B:D,2,1)</f>
        <v>7</v>
      </c>
      <c r="H254" s="1">
        <f>VLOOKUP(F254,关卡难度线!B:D,3,1)</f>
        <v>86</v>
      </c>
      <c r="I254" s="1">
        <f t="shared" si="18"/>
        <v>2333048</v>
      </c>
      <c r="J254" s="1">
        <f t="shared" si="19"/>
        <v>2120952</v>
      </c>
      <c r="K254" s="1">
        <f t="shared" si="20"/>
        <v>1866438</v>
      </c>
      <c r="L254" s="5">
        <f t="shared" si="21"/>
        <v>107378537</v>
      </c>
      <c r="M254" s="5">
        <f t="shared" si="22"/>
        <v>97616813</v>
      </c>
      <c r="N254" s="5">
        <f t="shared" si="23"/>
        <v>85902810</v>
      </c>
    </row>
    <row r="255" spans="1:14" ht="15">
      <c r="A255" s="9">
        <v>230252</v>
      </c>
      <c r="B255">
        <v>430252</v>
      </c>
      <c r="C255" s="6" t="s">
        <v>4136</v>
      </c>
      <c r="D255" t="s">
        <v>9</v>
      </c>
      <c r="E255" s="6" t="s">
        <v>0</v>
      </c>
      <c r="F255">
        <v>15720500</v>
      </c>
      <c r="G255" s="1">
        <f>VLOOKUP(F255,关卡难度线!B:D,2,1)</f>
        <v>7</v>
      </c>
      <c r="H255" s="1">
        <f>VLOOKUP(F255,关卡难度线!B:D,3,1)</f>
        <v>86</v>
      </c>
      <c r="I255" s="1">
        <f t="shared" si="18"/>
        <v>2350240</v>
      </c>
      <c r="J255" s="1">
        <f t="shared" si="19"/>
        <v>2136582</v>
      </c>
      <c r="K255" s="1">
        <f t="shared" si="20"/>
        <v>1880192</v>
      </c>
      <c r="L255" s="5">
        <f t="shared" si="21"/>
        <v>108169796</v>
      </c>
      <c r="M255" s="5">
        <f t="shared" si="22"/>
        <v>98336189</v>
      </c>
      <c r="N255" s="5">
        <f t="shared" si="23"/>
        <v>86535834</v>
      </c>
    </row>
    <row r="256" spans="1:14" ht="15">
      <c r="A256" s="9">
        <v>230253</v>
      </c>
      <c r="B256">
        <v>430253</v>
      </c>
      <c r="C256" s="6" t="s">
        <v>4137</v>
      </c>
      <c r="D256" t="s">
        <v>9</v>
      </c>
      <c r="E256" s="6" t="s">
        <v>0</v>
      </c>
      <c r="F256">
        <v>15842800</v>
      </c>
      <c r="G256" s="1">
        <f>VLOOKUP(F256,关卡难度线!B:D,2,1)</f>
        <v>7</v>
      </c>
      <c r="H256" s="1">
        <f>VLOOKUP(F256,关卡难度线!B:D,3,1)</f>
        <v>86</v>
      </c>
      <c r="I256" s="1">
        <f t="shared" si="18"/>
        <v>2368524</v>
      </c>
      <c r="J256" s="1">
        <f t="shared" si="19"/>
        <v>2153204</v>
      </c>
      <c r="K256" s="1">
        <f t="shared" si="20"/>
        <v>1894819</v>
      </c>
      <c r="L256" s="5">
        <f t="shared" si="21"/>
        <v>109011315</v>
      </c>
      <c r="M256" s="5">
        <f t="shared" si="22"/>
        <v>99101212</v>
      </c>
      <c r="N256" s="5">
        <f t="shared" si="23"/>
        <v>87209045</v>
      </c>
    </row>
    <row r="257" spans="1:14" ht="15">
      <c r="A257" s="9">
        <v>230254</v>
      </c>
      <c r="B257">
        <v>430254</v>
      </c>
      <c r="C257" s="6" t="s">
        <v>4138</v>
      </c>
      <c r="D257" t="s">
        <v>9</v>
      </c>
      <c r="E257" s="6" t="s">
        <v>0</v>
      </c>
      <c r="F257">
        <v>15965200</v>
      </c>
      <c r="G257" s="1">
        <f>VLOOKUP(F257,关卡难度线!B:D,2,1)</f>
        <v>7</v>
      </c>
      <c r="H257" s="1">
        <f>VLOOKUP(F257,关卡难度线!B:D,3,1)</f>
        <v>86</v>
      </c>
      <c r="I257" s="1">
        <f t="shared" si="18"/>
        <v>2386823</v>
      </c>
      <c r="J257" s="1">
        <f t="shared" si="19"/>
        <v>2169839</v>
      </c>
      <c r="K257" s="1">
        <f t="shared" si="20"/>
        <v>1909459</v>
      </c>
      <c r="L257" s="5">
        <f t="shared" si="21"/>
        <v>109853527</v>
      </c>
      <c r="M257" s="5">
        <f t="shared" si="22"/>
        <v>99866837</v>
      </c>
      <c r="N257" s="5">
        <f t="shared" si="23"/>
        <v>87882851</v>
      </c>
    </row>
    <row r="258" spans="1:14" ht="15">
      <c r="A258" s="9">
        <v>230255</v>
      </c>
      <c r="B258">
        <v>430255</v>
      </c>
      <c r="C258" s="6" t="s">
        <v>4139</v>
      </c>
      <c r="D258" t="s">
        <v>9</v>
      </c>
      <c r="E258" s="6" t="s">
        <v>0</v>
      </c>
      <c r="F258">
        <v>16079900</v>
      </c>
      <c r="G258" s="1">
        <f>VLOOKUP(F258,关卡难度线!B:D,2,1)</f>
        <v>7</v>
      </c>
      <c r="H258" s="1">
        <f>VLOOKUP(F258,关卡难度线!B:D,3,1)</f>
        <v>86</v>
      </c>
      <c r="I258" s="1">
        <f t="shared" si="18"/>
        <v>2403971</v>
      </c>
      <c r="J258" s="1">
        <f t="shared" si="19"/>
        <v>2185428</v>
      </c>
      <c r="K258" s="1">
        <f t="shared" si="20"/>
        <v>1923177</v>
      </c>
      <c r="L258" s="5">
        <f t="shared" si="21"/>
        <v>110642763</v>
      </c>
      <c r="M258" s="5">
        <f t="shared" si="22"/>
        <v>100584323</v>
      </c>
      <c r="N258" s="5">
        <f t="shared" si="23"/>
        <v>88514223</v>
      </c>
    </row>
    <row r="259" spans="1:14" ht="15">
      <c r="A259" s="9">
        <v>230256</v>
      </c>
      <c r="B259">
        <v>430256</v>
      </c>
      <c r="C259" s="6" t="s">
        <v>4140</v>
      </c>
      <c r="D259" t="s">
        <v>9</v>
      </c>
      <c r="E259" s="6" t="s">
        <v>0</v>
      </c>
      <c r="F259">
        <v>16202200</v>
      </c>
      <c r="G259" s="1">
        <f>VLOOKUP(F259,关卡难度线!B:D,2,1)</f>
        <v>7</v>
      </c>
      <c r="H259" s="1">
        <f>VLOOKUP(F259,关卡难度线!B:D,3,1)</f>
        <v>86</v>
      </c>
      <c r="I259" s="1">
        <f t="shared" si="18"/>
        <v>2422255</v>
      </c>
      <c r="J259" s="1">
        <f t="shared" si="19"/>
        <v>2202050</v>
      </c>
      <c r="K259" s="1">
        <f t="shared" si="20"/>
        <v>1937804</v>
      </c>
      <c r="L259" s="5">
        <f t="shared" si="21"/>
        <v>111484289</v>
      </c>
      <c r="M259" s="5">
        <f t="shared" si="22"/>
        <v>101349353</v>
      </c>
      <c r="N259" s="5">
        <f t="shared" si="23"/>
        <v>89187427</v>
      </c>
    </row>
    <row r="260" spans="1:14" ht="15">
      <c r="A260" s="9">
        <v>230257</v>
      </c>
      <c r="B260">
        <v>430257</v>
      </c>
      <c r="C260" s="6" t="s">
        <v>4141</v>
      </c>
      <c r="D260" t="s">
        <v>9</v>
      </c>
      <c r="E260" s="6" t="s">
        <v>0</v>
      </c>
      <c r="F260">
        <v>16324500</v>
      </c>
      <c r="G260" s="1">
        <f>VLOOKUP(F260,关卡难度线!B:D,2,1)</f>
        <v>7</v>
      </c>
      <c r="H260" s="1">
        <f>VLOOKUP(F260,关卡难度线!B:D,3,1)</f>
        <v>86</v>
      </c>
      <c r="I260" s="1">
        <f t="shared" ref="I260:I323" si="24">INT(F260/(3-1)/G260/(H260/2.7)*100/1.5)</f>
        <v>2440539</v>
      </c>
      <c r="J260" s="1">
        <f t="shared" ref="J260:J323" si="25">INT(F260/(4-1.8)/G260/(H260/2.7)*100/1.5)</f>
        <v>2218672</v>
      </c>
      <c r="K260" s="1">
        <f t="shared" ref="K260:K323" si="26">INT(F260/(5-2.5)/G260/(H260/2.7)*100/1.5)</f>
        <v>1952431</v>
      </c>
      <c r="L260" s="5">
        <f t="shared" ref="L260:L323" si="27">ROUND(I260/4*5.5+I260*2.7+I260/4*10*1,0)*G260</f>
        <v>112325808</v>
      </c>
      <c r="M260" s="5">
        <f t="shared" ref="M260:M323" si="28">ROUND(J260/4*5.5+J260*2.7+J260/4*10*1,0)*G260</f>
        <v>102114376</v>
      </c>
      <c r="N260" s="5">
        <f t="shared" ref="N260:N323" si="29">ROUND(K260/4*5.5+K260*2.7+K260/4*10*1,0)*G260</f>
        <v>89860638</v>
      </c>
    </row>
    <row r="261" spans="1:14" ht="15">
      <c r="A261" s="9">
        <v>230258</v>
      </c>
      <c r="B261">
        <v>430258</v>
      </c>
      <c r="C261" s="6" t="s">
        <v>4142</v>
      </c>
      <c r="D261" t="s">
        <v>9</v>
      </c>
      <c r="E261" s="6" t="s">
        <v>0</v>
      </c>
      <c r="F261">
        <v>16439100</v>
      </c>
      <c r="G261" s="1">
        <f>VLOOKUP(F261,关卡难度线!B:D,2,1)</f>
        <v>7</v>
      </c>
      <c r="H261" s="1">
        <f>VLOOKUP(F261,关卡难度线!B:D,3,1)</f>
        <v>86</v>
      </c>
      <c r="I261" s="1">
        <f t="shared" si="24"/>
        <v>2457672</v>
      </c>
      <c r="J261" s="1">
        <f t="shared" si="25"/>
        <v>2234247</v>
      </c>
      <c r="K261" s="1">
        <f t="shared" si="26"/>
        <v>1966138</v>
      </c>
      <c r="L261" s="5">
        <f t="shared" si="27"/>
        <v>113114351</v>
      </c>
      <c r="M261" s="5">
        <f t="shared" si="28"/>
        <v>102831218</v>
      </c>
      <c r="N261" s="5">
        <f t="shared" si="29"/>
        <v>90491499</v>
      </c>
    </row>
    <row r="262" spans="1:14" ht="15">
      <c r="A262" s="9">
        <v>230259</v>
      </c>
      <c r="B262">
        <v>430259</v>
      </c>
      <c r="C262" s="6" t="s">
        <v>4143</v>
      </c>
      <c r="D262" t="s">
        <v>9</v>
      </c>
      <c r="E262" s="6" t="s">
        <v>0</v>
      </c>
      <c r="F262">
        <v>16567100</v>
      </c>
      <c r="G262" s="1">
        <f>VLOOKUP(F262,关卡难度线!B:D,2,1)</f>
        <v>7</v>
      </c>
      <c r="H262" s="1">
        <f>VLOOKUP(F262,关卡难度线!B:D,3,1)</f>
        <v>86</v>
      </c>
      <c r="I262" s="1">
        <f t="shared" si="24"/>
        <v>2476808</v>
      </c>
      <c r="J262" s="1">
        <f t="shared" si="25"/>
        <v>2251644</v>
      </c>
      <c r="K262" s="1">
        <f t="shared" si="26"/>
        <v>1981447</v>
      </c>
      <c r="L262" s="5">
        <f t="shared" si="27"/>
        <v>113995091</v>
      </c>
      <c r="M262" s="5">
        <f t="shared" si="28"/>
        <v>103631913</v>
      </c>
      <c r="N262" s="5">
        <f t="shared" si="29"/>
        <v>91196098</v>
      </c>
    </row>
    <row r="263" spans="1:14" ht="15">
      <c r="A263" s="9">
        <v>230260</v>
      </c>
      <c r="B263">
        <v>430260</v>
      </c>
      <c r="C263" s="6" t="s">
        <v>4144</v>
      </c>
      <c r="D263" t="s">
        <v>9</v>
      </c>
      <c r="E263" s="6" t="s">
        <v>0</v>
      </c>
      <c r="F263">
        <v>16695200</v>
      </c>
      <c r="G263" s="1">
        <f>VLOOKUP(F263,关卡难度线!B:D,2,1)</f>
        <v>7</v>
      </c>
      <c r="H263" s="1">
        <f>VLOOKUP(F263,关卡难度线!B:D,3,1)</f>
        <v>86</v>
      </c>
      <c r="I263" s="1">
        <f t="shared" si="24"/>
        <v>2495960</v>
      </c>
      <c r="J263" s="1">
        <f t="shared" si="25"/>
        <v>2269054</v>
      </c>
      <c r="K263" s="1">
        <f t="shared" si="26"/>
        <v>1996768</v>
      </c>
      <c r="L263" s="5">
        <f t="shared" si="27"/>
        <v>114876559</v>
      </c>
      <c r="M263" s="5">
        <f t="shared" si="28"/>
        <v>104433210</v>
      </c>
      <c r="N263" s="5">
        <f t="shared" si="29"/>
        <v>91901250</v>
      </c>
    </row>
    <row r="264" spans="1:14" ht="15">
      <c r="A264" s="9">
        <v>230261</v>
      </c>
      <c r="B264">
        <v>430261</v>
      </c>
      <c r="C264" s="6" t="s">
        <v>4145</v>
      </c>
      <c r="D264" t="s">
        <v>9</v>
      </c>
      <c r="E264" s="6" t="s">
        <v>0</v>
      </c>
      <c r="F264">
        <v>16815300</v>
      </c>
      <c r="G264" s="1">
        <f>VLOOKUP(F264,关卡难度线!B:D,2,1)</f>
        <v>7</v>
      </c>
      <c r="H264" s="1">
        <f>VLOOKUP(F264,关卡难度线!B:D,3,1)</f>
        <v>86</v>
      </c>
      <c r="I264" s="1">
        <f t="shared" si="24"/>
        <v>2513915</v>
      </c>
      <c r="J264" s="1">
        <f t="shared" si="25"/>
        <v>2285377</v>
      </c>
      <c r="K264" s="1">
        <f t="shared" si="26"/>
        <v>2011132</v>
      </c>
      <c r="L264" s="5">
        <f t="shared" si="27"/>
        <v>115702937</v>
      </c>
      <c r="M264" s="5">
        <f t="shared" si="28"/>
        <v>105184478</v>
      </c>
      <c r="N264" s="5">
        <f t="shared" si="29"/>
        <v>92562351</v>
      </c>
    </row>
    <row r="265" spans="1:14" ht="15">
      <c r="A265" s="9">
        <v>230262</v>
      </c>
      <c r="B265">
        <v>430262</v>
      </c>
      <c r="C265" s="6" t="s">
        <v>4146</v>
      </c>
      <c r="D265" t="s">
        <v>9</v>
      </c>
      <c r="E265" s="6" t="s">
        <v>0</v>
      </c>
      <c r="F265">
        <v>16943300</v>
      </c>
      <c r="G265" s="1">
        <f>VLOOKUP(F265,关卡难度线!B:D,2,1)</f>
        <v>7</v>
      </c>
      <c r="H265" s="1">
        <f>VLOOKUP(F265,关卡难度线!B:D,3,1)</f>
        <v>86</v>
      </c>
      <c r="I265" s="1">
        <f t="shared" si="24"/>
        <v>2533051</v>
      </c>
      <c r="J265" s="1">
        <f t="shared" si="25"/>
        <v>2302774</v>
      </c>
      <c r="K265" s="1">
        <f t="shared" si="26"/>
        <v>2026441</v>
      </c>
      <c r="L265" s="5">
        <f t="shared" si="27"/>
        <v>116583670</v>
      </c>
      <c r="M265" s="5">
        <f t="shared" si="28"/>
        <v>105985173</v>
      </c>
      <c r="N265" s="5">
        <f t="shared" si="29"/>
        <v>93266950</v>
      </c>
    </row>
    <row r="266" spans="1:14" ht="15">
      <c r="A266" s="9">
        <v>230263</v>
      </c>
      <c r="B266">
        <v>430263</v>
      </c>
      <c r="C266" s="6" t="s">
        <v>4147</v>
      </c>
      <c r="D266" t="s">
        <v>9</v>
      </c>
      <c r="E266" s="6" t="s">
        <v>0</v>
      </c>
      <c r="F266">
        <v>17071300</v>
      </c>
      <c r="G266" s="1">
        <f>VLOOKUP(F266,关卡难度线!B:D,2,1)</f>
        <v>7</v>
      </c>
      <c r="H266" s="1">
        <f>VLOOKUP(F266,关卡难度线!B:D,3,1)</f>
        <v>86</v>
      </c>
      <c r="I266" s="1">
        <f t="shared" si="24"/>
        <v>2552187</v>
      </c>
      <c r="J266" s="1">
        <f t="shared" si="25"/>
        <v>2320170</v>
      </c>
      <c r="K266" s="1">
        <f t="shared" si="26"/>
        <v>2041750</v>
      </c>
      <c r="L266" s="5">
        <f t="shared" si="27"/>
        <v>117464410</v>
      </c>
      <c r="M266" s="5">
        <f t="shared" si="28"/>
        <v>106785826</v>
      </c>
      <c r="N266" s="5">
        <f t="shared" si="29"/>
        <v>93971542</v>
      </c>
    </row>
    <row r="267" spans="1:14" ht="15">
      <c r="A267" s="9">
        <v>230264</v>
      </c>
      <c r="B267">
        <v>430264</v>
      </c>
      <c r="C267" s="6" t="s">
        <v>4148</v>
      </c>
      <c r="D267" t="s">
        <v>9</v>
      </c>
      <c r="E267" s="6" t="s">
        <v>0</v>
      </c>
      <c r="F267">
        <v>17191200</v>
      </c>
      <c r="G267" s="1">
        <f>VLOOKUP(F267,关卡难度线!B:D,2,1)</f>
        <v>7</v>
      </c>
      <c r="H267" s="1">
        <f>VLOOKUP(F267,关卡难度线!B:D,3,1)</f>
        <v>86</v>
      </c>
      <c r="I267" s="1">
        <f t="shared" si="24"/>
        <v>2570112</v>
      </c>
      <c r="J267" s="1">
        <f t="shared" si="25"/>
        <v>2336466</v>
      </c>
      <c r="K267" s="1">
        <f t="shared" si="26"/>
        <v>2056090</v>
      </c>
      <c r="L267" s="5">
        <f t="shared" si="27"/>
        <v>118289402</v>
      </c>
      <c r="M267" s="5">
        <f t="shared" si="28"/>
        <v>107535848</v>
      </c>
      <c r="N267" s="5">
        <f t="shared" si="29"/>
        <v>94631544</v>
      </c>
    </row>
    <row r="268" spans="1:14" ht="15">
      <c r="A268" s="9">
        <v>230265</v>
      </c>
      <c r="B268">
        <v>430265</v>
      </c>
      <c r="C268" s="6" t="s">
        <v>4149</v>
      </c>
      <c r="D268" t="s">
        <v>9</v>
      </c>
      <c r="E268" s="6" t="s">
        <v>0</v>
      </c>
      <c r="F268">
        <v>17319100</v>
      </c>
      <c r="G268" s="1">
        <f>VLOOKUP(F268,关卡难度线!B:D,2,1)</f>
        <v>7</v>
      </c>
      <c r="H268" s="1">
        <f>VLOOKUP(F268,关卡难度线!B:D,3,1)</f>
        <v>86</v>
      </c>
      <c r="I268" s="1">
        <f t="shared" si="24"/>
        <v>2589234</v>
      </c>
      <c r="J268" s="1">
        <f t="shared" si="25"/>
        <v>2353849</v>
      </c>
      <c r="K268" s="1">
        <f t="shared" si="26"/>
        <v>2071387</v>
      </c>
      <c r="L268" s="5">
        <f t="shared" si="27"/>
        <v>119169498</v>
      </c>
      <c r="M268" s="5">
        <f t="shared" si="28"/>
        <v>108335899</v>
      </c>
      <c r="N268" s="5">
        <f t="shared" si="29"/>
        <v>95335590</v>
      </c>
    </row>
    <row r="269" spans="1:14" ht="15">
      <c r="A269" s="9">
        <v>230266</v>
      </c>
      <c r="B269">
        <v>430266</v>
      </c>
      <c r="C269" s="6" t="s">
        <v>4150</v>
      </c>
      <c r="D269" t="s">
        <v>9</v>
      </c>
      <c r="E269" s="6" t="s">
        <v>0</v>
      </c>
      <c r="F269">
        <v>17447100</v>
      </c>
      <c r="G269" s="1">
        <f>VLOOKUP(F269,关卡难度线!B:D,2,1)</f>
        <v>7</v>
      </c>
      <c r="H269" s="1">
        <f>VLOOKUP(F269,关卡难度线!B:D,3,1)</f>
        <v>86</v>
      </c>
      <c r="I269" s="1">
        <f t="shared" si="24"/>
        <v>2608370</v>
      </c>
      <c r="J269" s="1">
        <f t="shared" si="25"/>
        <v>2371245</v>
      </c>
      <c r="K269" s="1">
        <f t="shared" si="26"/>
        <v>2086696</v>
      </c>
      <c r="L269" s="5">
        <f t="shared" si="27"/>
        <v>120050231</v>
      </c>
      <c r="M269" s="5">
        <f t="shared" si="28"/>
        <v>109136552</v>
      </c>
      <c r="N269" s="5">
        <f t="shared" si="29"/>
        <v>96040182</v>
      </c>
    </row>
    <row r="270" spans="1:14" ht="15">
      <c r="A270" s="9">
        <v>230267</v>
      </c>
      <c r="B270">
        <v>430267</v>
      </c>
      <c r="C270" s="6" t="s">
        <v>4151</v>
      </c>
      <c r="D270" t="s">
        <v>9</v>
      </c>
      <c r="E270" s="6" t="s">
        <v>0</v>
      </c>
      <c r="F270">
        <v>17566700</v>
      </c>
      <c r="G270" s="1">
        <f>VLOOKUP(F270,关卡难度线!B:D,2,1)</f>
        <v>7</v>
      </c>
      <c r="H270" s="1">
        <f>VLOOKUP(F270,关卡难度线!B:D,3,1)</f>
        <v>86</v>
      </c>
      <c r="I270" s="1">
        <f t="shared" si="24"/>
        <v>2626250</v>
      </c>
      <c r="J270" s="1">
        <f t="shared" si="25"/>
        <v>2387500</v>
      </c>
      <c r="K270" s="1">
        <f t="shared" si="26"/>
        <v>2101000</v>
      </c>
      <c r="L270" s="5">
        <f t="shared" si="27"/>
        <v>120873158</v>
      </c>
      <c r="M270" s="5">
        <f t="shared" si="28"/>
        <v>109884691</v>
      </c>
      <c r="N270" s="5">
        <f t="shared" si="29"/>
        <v>96698525</v>
      </c>
    </row>
    <row r="271" spans="1:14" ht="15">
      <c r="A271" s="9">
        <v>230268</v>
      </c>
      <c r="B271">
        <v>430268</v>
      </c>
      <c r="C271" s="6" t="s">
        <v>4152</v>
      </c>
      <c r="D271" t="s">
        <v>9</v>
      </c>
      <c r="E271" s="6" t="s">
        <v>0</v>
      </c>
      <c r="F271">
        <v>17694600</v>
      </c>
      <c r="G271" s="1">
        <f>VLOOKUP(F271,关卡难度线!B:D,2,1)</f>
        <v>7</v>
      </c>
      <c r="H271" s="1">
        <f>VLOOKUP(F271,关卡难度线!B:D,3,1)</f>
        <v>86</v>
      </c>
      <c r="I271" s="1">
        <f t="shared" si="24"/>
        <v>2645372</v>
      </c>
      <c r="J271" s="1">
        <f t="shared" si="25"/>
        <v>2404883</v>
      </c>
      <c r="K271" s="1">
        <f t="shared" si="26"/>
        <v>2116297</v>
      </c>
      <c r="L271" s="5">
        <f t="shared" si="27"/>
        <v>121753247</v>
      </c>
      <c r="M271" s="5">
        <f t="shared" si="28"/>
        <v>110684742</v>
      </c>
      <c r="N271" s="5">
        <f t="shared" si="29"/>
        <v>97402571</v>
      </c>
    </row>
    <row r="272" spans="1:14" ht="15">
      <c r="A272" s="9">
        <v>230269</v>
      </c>
      <c r="B272">
        <v>430269</v>
      </c>
      <c r="C272" s="6" t="s">
        <v>4153</v>
      </c>
      <c r="D272" t="s">
        <v>9</v>
      </c>
      <c r="E272" s="6" t="s">
        <v>0</v>
      </c>
      <c r="F272">
        <v>17828300</v>
      </c>
      <c r="G272" s="1">
        <f>VLOOKUP(F272,关卡难度线!B:D,2,1)</f>
        <v>7</v>
      </c>
      <c r="H272" s="1">
        <f>VLOOKUP(F272,关卡难度线!B:D,3,1)</f>
        <v>86</v>
      </c>
      <c r="I272" s="1">
        <f t="shared" si="24"/>
        <v>2665360</v>
      </c>
      <c r="J272" s="1">
        <f t="shared" si="25"/>
        <v>2423054</v>
      </c>
      <c r="K272" s="1">
        <f t="shared" si="26"/>
        <v>2132288</v>
      </c>
      <c r="L272" s="5">
        <f t="shared" si="27"/>
        <v>122673194</v>
      </c>
      <c r="M272" s="5">
        <f t="shared" si="28"/>
        <v>111521060</v>
      </c>
      <c r="N272" s="5">
        <f t="shared" si="29"/>
        <v>98138558</v>
      </c>
    </row>
    <row r="273" spans="1:14" ht="15">
      <c r="A273" s="9">
        <v>230270</v>
      </c>
      <c r="B273">
        <v>430270</v>
      </c>
      <c r="C273" s="6" t="s">
        <v>4154</v>
      </c>
      <c r="D273" t="s">
        <v>9</v>
      </c>
      <c r="E273" s="6" t="s">
        <v>0</v>
      </c>
      <c r="F273">
        <v>17953400</v>
      </c>
      <c r="G273" s="1">
        <f>VLOOKUP(F273,关卡难度线!B:D,2,1)</f>
        <v>7</v>
      </c>
      <c r="H273" s="1">
        <f>VLOOKUP(F273,关卡难度线!B:D,3,1)</f>
        <v>88</v>
      </c>
      <c r="I273" s="1">
        <f t="shared" si="24"/>
        <v>2623061</v>
      </c>
      <c r="J273" s="1">
        <f t="shared" si="25"/>
        <v>2384601</v>
      </c>
      <c r="K273" s="1">
        <f t="shared" si="26"/>
        <v>2098449</v>
      </c>
      <c r="L273" s="5">
        <f t="shared" si="27"/>
        <v>120726382</v>
      </c>
      <c r="M273" s="5">
        <f t="shared" si="28"/>
        <v>109751264</v>
      </c>
      <c r="N273" s="5">
        <f t="shared" si="29"/>
        <v>96581114</v>
      </c>
    </row>
    <row r="274" spans="1:14" ht="15">
      <c r="A274" s="9">
        <v>230271</v>
      </c>
      <c r="B274">
        <v>430271</v>
      </c>
      <c r="C274" s="6" t="s">
        <v>4155</v>
      </c>
      <c r="D274" t="s">
        <v>9</v>
      </c>
      <c r="E274" s="6" t="s">
        <v>0</v>
      </c>
      <c r="F274">
        <v>18087100</v>
      </c>
      <c r="G274" s="1">
        <f>VLOOKUP(F274,关卡难度线!B:D,2,1)</f>
        <v>7</v>
      </c>
      <c r="H274" s="1">
        <f>VLOOKUP(F274,关卡难度线!B:D,3,1)</f>
        <v>88</v>
      </c>
      <c r="I274" s="1">
        <f t="shared" si="24"/>
        <v>2642595</v>
      </c>
      <c r="J274" s="1">
        <f t="shared" si="25"/>
        <v>2402359</v>
      </c>
      <c r="K274" s="1">
        <f t="shared" si="26"/>
        <v>2114076</v>
      </c>
      <c r="L274" s="5">
        <f t="shared" si="27"/>
        <v>121625434</v>
      </c>
      <c r="M274" s="5">
        <f t="shared" si="28"/>
        <v>110568570</v>
      </c>
      <c r="N274" s="5">
        <f t="shared" si="29"/>
        <v>97300350</v>
      </c>
    </row>
    <row r="275" spans="1:14" ht="15">
      <c r="A275" s="9">
        <v>230272</v>
      </c>
      <c r="B275">
        <v>430272</v>
      </c>
      <c r="C275" s="6" t="s">
        <v>4156</v>
      </c>
      <c r="D275" t="s">
        <v>9</v>
      </c>
      <c r="E275" s="6" t="s">
        <v>0</v>
      </c>
      <c r="F275">
        <v>18220700</v>
      </c>
      <c r="G275" s="1">
        <f>VLOOKUP(F275,关卡难度线!B:D,2,1)</f>
        <v>7</v>
      </c>
      <c r="H275" s="1">
        <f>VLOOKUP(F275,关卡难度线!B:D,3,1)</f>
        <v>88</v>
      </c>
      <c r="I275" s="1">
        <f t="shared" si="24"/>
        <v>2662115</v>
      </c>
      <c r="J275" s="1">
        <f t="shared" si="25"/>
        <v>2420104</v>
      </c>
      <c r="K275" s="1">
        <f t="shared" si="26"/>
        <v>2129692</v>
      </c>
      <c r="L275" s="5">
        <f t="shared" si="27"/>
        <v>122523842</v>
      </c>
      <c r="M275" s="5">
        <f t="shared" si="28"/>
        <v>111385288</v>
      </c>
      <c r="N275" s="5">
        <f t="shared" si="29"/>
        <v>98019075</v>
      </c>
    </row>
    <row r="276" spans="1:14" ht="15">
      <c r="A276" s="9">
        <v>230273</v>
      </c>
      <c r="B276">
        <v>430273</v>
      </c>
      <c r="C276" s="6" t="s">
        <v>4157</v>
      </c>
      <c r="D276" t="s">
        <v>9</v>
      </c>
      <c r="E276" s="6" t="s">
        <v>0</v>
      </c>
      <c r="F276">
        <v>18345600</v>
      </c>
      <c r="G276" s="1">
        <f>VLOOKUP(F276,关卡难度线!B:D,2,1)</f>
        <v>7</v>
      </c>
      <c r="H276" s="1">
        <f>VLOOKUP(F276,关卡难度线!B:D,3,1)</f>
        <v>88</v>
      </c>
      <c r="I276" s="1">
        <f t="shared" si="24"/>
        <v>2680363</v>
      </c>
      <c r="J276" s="1">
        <f t="shared" si="25"/>
        <v>2436694</v>
      </c>
      <c r="K276" s="1">
        <f t="shared" si="26"/>
        <v>2144290</v>
      </c>
      <c r="L276" s="5">
        <f t="shared" si="27"/>
        <v>123363709</v>
      </c>
      <c r="M276" s="5">
        <f t="shared" si="28"/>
        <v>112148841</v>
      </c>
      <c r="N276" s="5">
        <f t="shared" si="29"/>
        <v>98690949</v>
      </c>
    </row>
    <row r="277" spans="1:14" ht="15">
      <c r="A277" s="9">
        <v>230274</v>
      </c>
      <c r="B277">
        <v>430274</v>
      </c>
      <c r="C277" s="6" t="s">
        <v>4158</v>
      </c>
      <c r="D277" t="s">
        <v>9</v>
      </c>
      <c r="E277" s="6" t="s">
        <v>0</v>
      </c>
      <c r="F277">
        <v>18479200</v>
      </c>
      <c r="G277" s="1">
        <f>VLOOKUP(F277,关卡难度线!B:D,2,1)</f>
        <v>7</v>
      </c>
      <c r="H277" s="1">
        <f>VLOOKUP(F277,关卡难度线!B:D,3,1)</f>
        <v>88</v>
      </c>
      <c r="I277" s="1">
        <f t="shared" si="24"/>
        <v>2699883</v>
      </c>
      <c r="J277" s="1">
        <f t="shared" si="25"/>
        <v>2454439</v>
      </c>
      <c r="K277" s="1">
        <f t="shared" si="26"/>
        <v>2159906</v>
      </c>
      <c r="L277" s="5">
        <f t="shared" si="27"/>
        <v>124262117</v>
      </c>
      <c r="M277" s="5">
        <f t="shared" si="28"/>
        <v>112965552</v>
      </c>
      <c r="N277" s="5">
        <f t="shared" si="29"/>
        <v>99409674</v>
      </c>
    </row>
    <row r="278" spans="1:14" ht="15">
      <c r="A278" s="9">
        <v>230275</v>
      </c>
      <c r="B278">
        <v>430275</v>
      </c>
      <c r="C278" s="6" t="s">
        <v>4159</v>
      </c>
      <c r="D278" t="s">
        <v>9</v>
      </c>
      <c r="E278" s="6" t="s">
        <v>0</v>
      </c>
      <c r="F278">
        <v>18612800</v>
      </c>
      <c r="G278" s="1">
        <f>VLOOKUP(F278,关卡难度线!B:D,2,1)</f>
        <v>7</v>
      </c>
      <c r="H278" s="1">
        <f>VLOOKUP(F278,关卡难度线!B:D,3,1)</f>
        <v>88</v>
      </c>
      <c r="I278" s="1">
        <f t="shared" si="24"/>
        <v>2719402</v>
      </c>
      <c r="J278" s="1">
        <f t="shared" si="25"/>
        <v>2472184</v>
      </c>
      <c r="K278" s="1">
        <f t="shared" si="26"/>
        <v>2175522</v>
      </c>
      <c r="L278" s="5">
        <f t="shared" si="27"/>
        <v>125160476</v>
      </c>
      <c r="M278" s="5">
        <f t="shared" si="28"/>
        <v>113782270</v>
      </c>
      <c r="N278" s="5">
        <f t="shared" si="29"/>
        <v>100128399</v>
      </c>
    </row>
    <row r="279" spans="1:14" ht="15">
      <c r="A279" s="9">
        <v>230276</v>
      </c>
      <c r="B279">
        <v>430276</v>
      </c>
      <c r="C279" s="6" t="s">
        <v>4160</v>
      </c>
      <c r="D279" t="s">
        <v>9</v>
      </c>
      <c r="E279" s="6" t="s">
        <v>0</v>
      </c>
      <c r="F279">
        <v>18737500</v>
      </c>
      <c r="G279" s="1">
        <f>VLOOKUP(F279,关卡难度线!B:D,2,1)</f>
        <v>7</v>
      </c>
      <c r="H279" s="1">
        <f>VLOOKUP(F279,关卡难度线!B:D,3,1)</f>
        <v>88</v>
      </c>
      <c r="I279" s="1">
        <f t="shared" si="24"/>
        <v>2737621</v>
      </c>
      <c r="J279" s="1">
        <f t="shared" si="25"/>
        <v>2488747</v>
      </c>
      <c r="K279" s="1">
        <f t="shared" si="26"/>
        <v>2190097</v>
      </c>
      <c r="L279" s="5">
        <f t="shared" si="27"/>
        <v>125999006</v>
      </c>
      <c r="M279" s="5">
        <f t="shared" si="28"/>
        <v>114544584</v>
      </c>
      <c r="N279" s="5">
        <f t="shared" si="29"/>
        <v>100799216</v>
      </c>
    </row>
    <row r="280" spans="1:14" ht="15">
      <c r="A280" s="9">
        <v>230277</v>
      </c>
      <c r="B280">
        <v>430277</v>
      </c>
      <c r="C280" s="6" t="s">
        <v>4161</v>
      </c>
      <c r="D280" t="s">
        <v>9</v>
      </c>
      <c r="E280" s="6" t="s">
        <v>0</v>
      </c>
      <c r="F280">
        <v>18871000</v>
      </c>
      <c r="G280" s="1">
        <f>VLOOKUP(F280,关卡难度线!B:D,2,1)</f>
        <v>7</v>
      </c>
      <c r="H280" s="1">
        <f>VLOOKUP(F280,关卡难度线!B:D,3,1)</f>
        <v>88</v>
      </c>
      <c r="I280" s="1">
        <f t="shared" si="24"/>
        <v>2757126</v>
      </c>
      <c r="J280" s="1">
        <f t="shared" si="25"/>
        <v>2506478</v>
      </c>
      <c r="K280" s="1">
        <f t="shared" si="26"/>
        <v>2205701</v>
      </c>
      <c r="L280" s="5">
        <f t="shared" si="27"/>
        <v>126896721</v>
      </c>
      <c r="M280" s="5">
        <f t="shared" si="28"/>
        <v>115360651</v>
      </c>
      <c r="N280" s="5">
        <f t="shared" si="29"/>
        <v>101517388</v>
      </c>
    </row>
    <row r="281" spans="1:14" ht="15">
      <c r="A281" s="9">
        <v>230278</v>
      </c>
      <c r="B281">
        <v>430278</v>
      </c>
      <c r="C281" s="6" t="s">
        <v>4162</v>
      </c>
      <c r="D281" t="s">
        <v>9</v>
      </c>
      <c r="E281" s="6" t="s">
        <v>0</v>
      </c>
      <c r="F281">
        <v>19004500</v>
      </c>
      <c r="G281" s="1">
        <f>VLOOKUP(F281,关卡难度线!B:D,2,1)</f>
        <v>7</v>
      </c>
      <c r="H281" s="1">
        <f>VLOOKUP(F281,关卡难度线!B:D,3,1)</f>
        <v>88</v>
      </c>
      <c r="I281" s="1">
        <f t="shared" si="24"/>
        <v>2776631</v>
      </c>
      <c r="J281" s="1">
        <f t="shared" si="25"/>
        <v>2524210</v>
      </c>
      <c r="K281" s="1">
        <f t="shared" si="26"/>
        <v>2221305</v>
      </c>
      <c r="L281" s="5">
        <f t="shared" si="27"/>
        <v>127794443</v>
      </c>
      <c r="M281" s="5">
        <f t="shared" si="28"/>
        <v>116176767</v>
      </c>
      <c r="N281" s="5">
        <f t="shared" si="29"/>
        <v>102235560</v>
      </c>
    </row>
    <row r="282" spans="1:14" ht="15">
      <c r="A282" s="9">
        <v>230279</v>
      </c>
      <c r="B282">
        <v>430279</v>
      </c>
      <c r="C282" s="6" t="s">
        <v>4163</v>
      </c>
      <c r="D282" t="s">
        <v>9</v>
      </c>
      <c r="E282" s="6" t="s">
        <v>0</v>
      </c>
      <c r="F282">
        <v>19128900</v>
      </c>
      <c r="G282" s="1">
        <f>VLOOKUP(F282,关卡难度线!B:D,2,1)</f>
        <v>7</v>
      </c>
      <c r="H282" s="1">
        <f>VLOOKUP(F282,关卡难度线!B:D,3,1)</f>
        <v>88</v>
      </c>
      <c r="I282" s="1">
        <f t="shared" si="24"/>
        <v>2794806</v>
      </c>
      <c r="J282" s="1">
        <f t="shared" si="25"/>
        <v>2540733</v>
      </c>
      <c r="K282" s="1">
        <f t="shared" si="26"/>
        <v>2235845</v>
      </c>
      <c r="L282" s="5">
        <f t="shared" si="27"/>
        <v>128630943</v>
      </c>
      <c r="M282" s="5">
        <f t="shared" si="28"/>
        <v>116937233</v>
      </c>
      <c r="N282" s="5">
        <f t="shared" si="29"/>
        <v>102904767</v>
      </c>
    </row>
    <row r="283" spans="1:14" ht="15">
      <c r="A283" s="9">
        <v>230280</v>
      </c>
      <c r="B283">
        <v>430280</v>
      </c>
      <c r="C283" s="6" t="s">
        <v>4164</v>
      </c>
      <c r="D283" t="s">
        <v>9</v>
      </c>
      <c r="E283" s="6" t="s">
        <v>0</v>
      </c>
      <c r="F283">
        <v>19262300</v>
      </c>
      <c r="G283" s="1">
        <f>VLOOKUP(F283,关卡难度线!B:D,2,1)</f>
        <v>7</v>
      </c>
      <c r="H283" s="1">
        <f>VLOOKUP(F283,关卡难度线!B:D,3,1)</f>
        <v>88</v>
      </c>
      <c r="I283" s="1">
        <f t="shared" si="24"/>
        <v>2814297</v>
      </c>
      <c r="J283" s="1">
        <f t="shared" si="25"/>
        <v>2558451</v>
      </c>
      <c r="K283" s="1">
        <f t="shared" si="26"/>
        <v>2251437</v>
      </c>
      <c r="L283" s="5">
        <f t="shared" si="27"/>
        <v>129528021</v>
      </c>
      <c r="M283" s="5">
        <f t="shared" si="28"/>
        <v>117752705</v>
      </c>
      <c r="N283" s="5">
        <f t="shared" si="29"/>
        <v>103622386</v>
      </c>
    </row>
    <row r="284" spans="1:14" ht="15">
      <c r="A284" s="9">
        <v>230281</v>
      </c>
      <c r="B284">
        <v>430281</v>
      </c>
      <c r="C284" s="6" t="s">
        <v>4165</v>
      </c>
      <c r="D284" t="s">
        <v>9</v>
      </c>
      <c r="E284" s="6" t="s">
        <v>0</v>
      </c>
      <c r="F284">
        <v>19401600</v>
      </c>
      <c r="G284" s="1">
        <f>VLOOKUP(F284,关卡难度线!B:D,2,1)</f>
        <v>7</v>
      </c>
      <c r="H284" s="1">
        <f>VLOOKUP(F284,关卡难度线!B:D,3,1)</f>
        <v>88</v>
      </c>
      <c r="I284" s="1">
        <f t="shared" si="24"/>
        <v>2834649</v>
      </c>
      <c r="J284" s="1">
        <f t="shared" si="25"/>
        <v>2576953</v>
      </c>
      <c r="K284" s="1">
        <f t="shared" si="26"/>
        <v>2267719</v>
      </c>
      <c r="L284" s="5">
        <f t="shared" si="27"/>
        <v>130464719</v>
      </c>
      <c r="M284" s="5">
        <f t="shared" si="28"/>
        <v>118604262</v>
      </c>
      <c r="N284" s="5">
        <f t="shared" si="29"/>
        <v>104371764</v>
      </c>
    </row>
    <row r="285" spans="1:14" ht="15">
      <c r="A285" s="9">
        <v>230282</v>
      </c>
      <c r="B285">
        <v>430282</v>
      </c>
      <c r="C285" s="6" t="s">
        <v>4166</v>
      </c>
      <c r="D285" t="s">
        <v>9</v>
      </c>
      <c r="E285" s="6" t="s">
        <v>0</v>
      </c>
      <c r="F285">
        <v>19531500</v>
      </c>
      <c r="G285" s="1">
        <f>VLOOKUP(F285,关卡难度线!B:D,2,1)</f>
        <v>7</v>
      </c>
      <c r="H285" s="1">
        <f>VLOOKUP(F285,关卡难度线!B:D,3,1)</f>
        <v>88</v>
      </c>
      <c r="I285" s="1">
        <f t="shared" si="24"/>
        <v>2853628</v>
      </c>
      <c r="J285" s="1">
        <f t="shared" si="25"/>
        <v>2594207</v>
      </c>
      <c r="K285" s="1">
        <f t="shared" si="26"/>
        <v>2282902</v>
      </c>
      <c r="L285" s="5">
        <f t="shared" si="27"/>
        <v>131338228</v>
      </c>
      <c r="M285" s="5">
        <f t="shared" si="28"/>
        <v>119398377</v>
      </c>
      <c r="N285" s="5">
        <f t="shared" si="29"/>
        <v>105070567</v>
      </c>
    </row>
    <row r="286" spans="1:14" ht="15">
      <c r="A286" s="9">
        <v>230283</v>
      </c>
      <c r="B286">
        <v>430283</v>
      </c>
      <c r="C286" s="6" t="s">
        <v>4167</v>
      </c>
      <c r="D286" t="s">
        <v>9</v>
      </c>
      <c r="E286" s="6" t="s">
        <v>0</v>
      </c>
      <c r="F286">
        <v>19670700</v>
      </c>
      <c r="G286" s="1">
        <f>VLOOKUP(F286,关卡难度线!B:D,2,1)</f>
        <v>7</v>
      </c>
      <c r="H286" s="1">
        <f>VLOOKUP(F286,关卡难度线!B:D,3,1)</f>
        <v>88</v>
      </c>
      <c r="I286" s="1">
        <f t="shared" si="24"/>
        <v>2873965</v>
      </c>
      <c r="J286" s="1">
        <f t="shared" si="25"/>
        <v>2612696</v>
      </c>
      <c r="K286" s="1">
        <f t="shared" si="26"/>
        <v>2299172</v>
      </c>
      <c r="L286" s="5">
        <f t="shared" si="27"/>
        <v>132274240</v>
      </c>
      <c r="M286" s="5">
        <f t="shared" si="28"/>
        <v>120249332</v>
      </c>
      <c r="N286" s="5">
        <f t="shared" si="29"/>
        <v>105819392</v>
      </c>
    </row>
    <row r="287" spans="1:14" ht="15">
      <c r="A287" s="9">
        <v>230284</v>
      </c>
      <c r="B287">
        <v>430284</v>
      </c>
      <c r="C287" s="6" t="s">
        <v>4168</v>
      </c>
      <c r="D287" t="s">
        <v>9</v>
      </c>
      <c r="E287" s="6" t="s">
        <v>0</v>
      </c>
      <c r="F287">
        <v>19809900</v>
      </c>
      <c r="G287" s="1">
        <f>VLOOKUP(F287,关卡难度线!B:D,2,1)</f>
        <v>7</v>
      </c>
      <c r="H287" s="1">
        <f>VLOOKUP(F287,关卡难度线!B:D,3,1)</f>
        <v>88</v>
      </c>
      <c r="I287" s="1">
        <f t="shared" si="24"/>
        <v>2894303</v>
      </c>
      <c r="J287" s="1">
        <f t="shared" si="25"/>
        <v>2631185</v>
      </c>
      <c r="K287" s="1">
        <f t="shared" si="26"/>
        <v>2315442</v>
      </c>
      <c r="L287" s="5">
        <f t="shared" si="27"/>
        <v>133210294</v>
      </c>
      <c r="M287" s="5">
        <f t="shared" si="28"/>
        <v>121100287</v>
      </c>
      <c r="N287" s="5">
        <f t="shared" si="29"/>
        <v>106568217</v>
      </c>
    </row>
    <row r="288" spans="1:14" ht="15">
      <c r="A288" s="9">
        <v>230285</v>
      </c>
      <c r="B288">
        <v>430285</v>
      </c>
      <c r="C288" s="6" t="s">
        <v>4169</v>
      </c>
      <c r="D288" t="s">
        <v>9</v>
      </c>
      <c r="E288" s="6" t="s">
        <v>0</v>
      </c>
      <c r="F288">
        <v>19939600</v>
      </c>
      <c r="G288" s="1">
        <f>VLOOKUP(F288,关卡难度线!B:D,2,1)</f>
        <v>7</v>
      </c>
      <c r="H288" s="1">
        <f>VLOOKUP(F288,关卡难度线!B:D,3,1)</f>
        <v>88</v>
      </c>
      <c r="I288" s="1">
        <f t="shared" si="24"/>
        <v>2913253</v>
      </c>
      <c r="J288" s="1">
        <f t="shared" si="25"/>
        <v>2648412</v>
      </c>
      <c r="K288" s="1">
        <f t="shared" si="26"/>
        <v>2330602</v>
      </c>
      <c r="L288" s="5">
        <f t="shared" si="27"/>
        <v>134082466</v>
      </c>
      <c r="M288" s="5">
        <f t="shared" si="28"/>
        <v>121893163</v>
      </c>
      <c r="N288" s="5">
        <f t="shared" si="29"/>
        <v>107265956</v>
      </c>
    </row>
    <row r="289" spans="1:33" ht="15">
      <c r="A289" s="9">
        <v>230286</v>
      </c>
      <c r="B289">
        <v>430286</v>
      </c>
      <c r="C289" s="6" t="s">
        <v>4170</v>
      </c>
      <c r="D289" t="s">
        <v>9</v>
      </c>
      <c r="E289" s="6" t="s">
        <v>0</v>
      </c>
      <c r="F289">
        <v>20078700</v>
      </c>
      <c r="G289" s="1">
        <f>VLOOKUP(F289,关卡难度线!B:D,2,1)</f>
        <v>7</v>
      </c>
      <c r="H289" s="1">
        <f>VLOOKUP(F289,关卡难度线!B:D,3,1)</f>
        <v>88</v>
      </c>
      <c r="I289" s="1">
        <f t="shared" si="24"/>
        <v>2933576</v>
      </c>
      <c r="J289" s="1">
        <f t="shared" si="25"/>
        <v>2666887</v>
      </c>
      <c r="K289" s="1">
        <f t="shared" si="26"/>
        <v>2346861</v>
      </c>
      <c r="L289" s="5">
        <f t="shared" si="27"/>
        <v>135017834</v>
      </c>
      <c r="M289" s="5">
        <f t="shared" si="28"/>
        <v>122743474</v>
      </c>
      <c r="N289" s="5">
        <f t="shared" si="29"/>
        <v>108014277</v>
      </c>
    </row>
    <row r="290" spans="1:33" ht="15">
      <c r="A290" s="9">
        <v>230287</v>
      </c>
      <c r="B290">
        <v>430287</v>
      </c>
      <c r="C290" s="6" t="s">
        <v>4171</v>
      </c>
      <c r="D290" t="s">
        <v>9</v>
      </c>
      <c r="E290" s="6" t="s">
        <v>0</v>
      </c>
      <c r="F290">
        <v>20217800</v>
      </c>
      <c r="G290" s="1">
        <f>VLOOKUP(F290,关卡难度线!B:D,2,1)</f>
        <v>7</v>
      </c>
      <c r="H290" s="1">
        <f>VLOOKUP(F290,关卡难度线!B:D,3,1)</f>
        <v>88</v>
      </c>
      <c r="I290" s="1">
        <f t="shared" si="24"/>
        <v>2953899</v>
      </c>
      <c r="J290" s="1">
        <f t="shared" si="25"/>
        <v>2685363</v>
      </c>
      <c r="K290" s="1">
        <f t="shared" si="26"/>
        <v>2363119</v>
      </c>
      <c r="L290" s="5">
        <f t="shared" si="27"/>
        <v>135953202</v>
      </c>
      <c r="M290" s="5">
        <f t="shared" si="28"/>
        <v>123593834</v>
      </c>
      <c r="N290" s="5">
        <f t="shared" si="29"/>
        <v>108762549</v>
      </c>
    </row>
    <row r="291" spans="1:33" ht="15">
      <c r="A291" s="9">
        <v>230288</v>
      </c>
      <c r="B291">
        <v>430288</v>
      </c>
      <c r="C291" s="6" t="s">
        <v>4172</v>
      </c>
      <c r="D291" t="s">
        <v>9</v>
      </c>
      <c r="E291" s="6" t="s">
        <v>0</v>
      </c>
      <c r="F291">
        <v>20347300</v>
      </c>
      <c r="G291" s="1">
        <f>VLOOKUP(F291,关卡难度线!B:D,2,1)</f>
        <v>7</v>
      </c>
      <c r="H291" s="1">
        <f>VLOOKUP(F291,关卡难度线!B:D,3,1)</f>
        <v>88</v>
      </c>
      <c r="I291" s="1">
        <f t="shared" si="24"/>
        <v>2972819</v>
      </c>
      <c r="J291" s="1">
        <f t="shared" si="25"/>
        <v>2702563</v>
      </c>
      <c r="K291" s="1">
        <f t="shared" si="26"/>
        <v>2378255</v>
      </c>
      <c r="L291" s="5">
        <f t="shared" si="27"/>
        <v>136823995</v>
      </c>
      <c r="M291" s="5">
        <f t="shared" si="28"/>
        <v>124385464</v>
      </c>
      <c r="N291" s="5">
        <f t="shared" si="29"/>
        <v>109459189</v>
      </c>
    </row>
    <row r="292" spans="1:33" ht="15">
      <c r="A292" s="9">
        <v>230289</v>
      </c>
      <c r="B292">
        <v>430289</v>
      </c>
      <c r="C292" s="6" t="s">
        <v>4173</v>
      </c>
      <c r="D292" t="s">
        <v>9</v>
      </c>
      <c r="E292" s="6" t="s">
        <v>0</v>
      </c>
      <c r="F292">
        <v>20486300</v>
      </c>
      <c r="G292" s="1">
        <f>VLOOKUP(F292,关卡难度线!B:D,2,1)</f>
        <v>7</v>
      </c>
      <c r="H292" s="1">
        <f>VLOOKUP(F292,关卡难度线!B:D,3,1)</f>
        <v>88</v>
      </c>
      <c r="I292" s="1">
        <f t="shared" si="24"/>
        <v>2993128</v>
      </c>
      <c r="J292" s="1">
        <f t="shared" si="25"/>
        <v>2721025</v>
      </c>
      <c r="K292" s="1">
        <f t="shared" si="26"/>
        <v>2394502</v>
      </c>
      <c r="L292" s="5">
        <f t="shared" si="27"/>
        <v>137758719</v>
      </c>
      <c r="M292" s="5">
        <f t="shared" si="28"/>
        <v>125235173</v>
      </c>
      <c r="N292" s="5">
        <f t="shared" si="29"/>
        <v>110206957</v>
      </c>
    </row>
    <row r="293" spans="1:33" ht="15">
      <c r="A293" s="9">
        <v>230290</v>
      </c>
      <c r="B293">
        <v>430290</v>
      </c>
      <c r="C293" s="6" t="s">
        <v>4174</v>
      </c>
      <c r="D293" t="s">
        <v>9</v>
      </c>
      <c r="E293" s="6" t="s">
        <v>0</v>
      </c>
      <c r="F293">
        <v>20625300</v>
      </c>
      <c r="G293" s="1">
        <f>VLOOKUP(F293,关卡难度线!B:D,2,1)</f>
        <v>7</v>
      </c>
      <c r="H293" s="1">
        <f>VLOOKUP(F293,关卡难度线!B:D,3,1)</f>
        <v>88</v>
      </c>
      <c r="I293" s="1">
        <f t="shared" si="24"/>
        <v>3013436</v>
      </c>
      <c r="J293" s="1">
        <f t="shared" si="25"/>
        <v>2739487</v>
      </c>
      <c r="K293" s="1">
        <f t="shared" si="26"/>
        <v>2410749</v>
      </c>
      <c r="L293" s="5">
        <f t="shared" si="27"/>
        <v>138693394</v>
      </c>
      <c r="M293" s="5">
        <f t="shared" si="28"/>
        <v>126084889</v>
      </c>
      <c r="N293" s="5">
        <f t="shared" si="29"/>
        <v>110954725</v>
      </c>
    </row>
    <row r="294" spans="1:33" ht="15">
      <c r="A294" s="9">
        <v>230291</v>
      </c>
      <c r="B294">
        <v>430291</v>
      </c>
      <c r="C294" s="6" t="s">
        <v>4175</v>
      </c>
      <c r="D294" t="s">
        <v>9</v>
      </c>
      <c r="E294" s="6" t="s">
        <v>0</v>
      </c>
      <c r="F294">
        <v>20754500</v>
      </c>
      <c r="G294" s="1">
        <f>VLOOKUP(F294,关卡难度线!B:D,2,1)</f>
        <v>7</v>
      </c>
      <c r="H294" s="1">
        <f>VLOOKUP(F294,关卡难度线!B:D,3,1)</f>
        <v>88</v>
      </c>
      <c r="I294" s="1">
        <f t="shared" si="24"/>
        <v>3032313</v>
      </c>
      <c r="J294" s="1">
        <f t="shared" si="25"/>
        <v>2756648</v>
      </c>
      <c r="K294" s="1">
        <f t="shared" si="26"/>
        <v>2425850</v>
      </c>
      <c r="L294" s="5">
        <f t="shared" si="27"/>
        <v>139562206</v>
      </c>
      <c r="M294" s="5">
        <f t="shared" si="28"/>
        <v>126874727</v>
      </c>
      <c r="N294" s="5">
        <f t="shared" si="29"/>
        <v>111649748</v>
      </c>
    </row>
    <row r="295" spans="1:33" ht="15">
      <c r="A295" s="9">
        <v>230292</v>
      </c>
      <c r="B295">
        <v>430292</v>
      </c>
      <c r="C295" s="6" t="s">
        <v>4176</v>
      </c>
      <c r="D295" t="s">
        <v>9</v>
      </c>
      <c r="E295" s="6" t="s">
        <v>0</v>
      </c>
      <c r="F295">
        <v>20893500</v>
      </c>
      <c r="G295" s="1">
        <f>VLOOKUP(F295,关卡难度线!B:D,2,1)</f>
        <v>7</v>
      </c>
      <c r="H295" s="1">
        <f>VLOOKUP(F295,关卡难度线!B:D,3,1)</f>
        <v>88</v>
      </c>
      <c r="I295" s="1">
        <f t="shared" si="24"/>
        <v>3052621</v>
      </c>
      <c r="J295" s="1">
        <f t="shared" si="25"/>
        <v>2775110</v>
      </c>
      <c r="K295" s="1">
        <f t="shared" si="26"/>
        <v>2442097</v>
      </c>
      <c r="L295" s="5">
        <f t="shared" si="27"/>
        <v>140496881</v>
      </c>
      <c r="M295" s="5">
        <f t="shared" si="28"/>
        <v>127724436</v>
      </c>
      <c r="N295" s="5">
        <f t="shared" si="29"/>
        <v>112397516</v>
      </c>
    </row>
    <row r="296" spans="1:33" ht="15">
      <c r="A296" s="9">
        <v>230293</v>
      </c>
      <c r="B296">
        <v>430293</v>
      </c>
      <c r="C296" s="6" t="s">
        <v>4177</v>
      </c>
      <c r="D296" t="s">
        <v>9</v>
      </c>
      <c r="E296" s="6" t="s">
        <v>0</v>
      </c>
      <c r="F296">
        <v>21032500</v>
      </c>
      <c r="G296" s="1">
        <f>VLOOKUP(F296,关卡难度线!B:D,2,1)</f>
        <v>7</v>
      </c>
      <c r="H296" s="1">
        <f>VLOOKUP(F296,关卡难度线!B:D,3,1)</f>
        <v>88</v>
      </c>
      <c r="I296" s="1">
        <f t="shared" si="24"/>
        <v>3072930</v>
      </c>
      <c r="J296" s="1">
        <f t="shared" si="25"/>
        <v>2793572</v>
      </c>
      <c r="K296" s="1">
        <f t="shared" si="26"/>
        <v>2458344</v>
      </c>
      <c r="L296" s="5">
        <f t="shared" si="27"/>
        <v>141431605</v>
      </c>
      <c r="M296" s="5">
        <f t="shared" si="28"/>
        <v>128574152</v>
      </c>
      <c r="N296" s="5">
        <f t="shared" si="29"/>
        <v>113145284</v>
      </c>
    </row>
    <row r="297" spans="1:33" ht="15">
      <c r="A297" s="9">
        <v>230294</v>
      </c>
      <c r="B297">
        <v>430294</v>
      </c>
      <c r="C297" s="6" t="s">
        <v>4178</v>
      </c>
      <c r="D297" t="s">
        <v>9</v>
      </c>
      <c r="E297" s="6" t="s">
        <v>0</v>
      </c>
      <c r="F297">
        <v>21167200</v>
      </c>
      <c r="G297" s="1">
        <f>VLOOKUP(F297,关卡难度线!B:D,2,1)</f>
        <v>7</v>
      </c>
      <c r="H297" s="1">
        <f>VLOOKUP(F297,关卡难度线!B:D,3,1)</f>
        <v>90</v>
      </c>
      <c r="I297" s="1">
        <f t="shared" si="24"/>
        <v>3023885</v>
      </c>
      <c r="J297" s="1">
        <f t="shared" si="25"/>
        <v>2748987</v>
      </c>
      <c r="K297" s="1">
        <f t="shared" si="26"/>
        <v>2419108</v>
      </c>
      <c r="L297" s="5">
        <f t="shared" si="27"/>
        <v>139174308</v>
      </c>
      <c r="M297" s="5">
        <f t="shared" si="28"/>
        <v>126522130</v>
      </c>
      <c r="N297" s="5">
        <f t="shared" si="29"/>
        <v>111339445</v>
      </c>
    </row>
    <row r="298" spans="1:33" ht="15">
      <c r="A298" s="9">
        <v>230295</v>
      </c>
      <c r="B298">
        <v>430295</v>
      </c>
      <c r="C298" s="6" t="s">
        <v>4179</v>
      </c>
      <c r="D298" t="s">
        <v>9</v>
      </c>
      <c r="E298" s="6" t="s">
        <v>0</v>
      </c>
      <c r="F298">
        <v>21311900</v>
      </c>
      <c r="G298" s="1">
        <f>VLOOKUP(F298,关卡难度线!B:D,2,1)</f>
        <v>7</v>
      </c>
      <c r="H298" s="1">
        <f>VLOOKUP(F298,关卡难度线!B:D,3,1)</f>
        <v>90</v>
      </c>
      <c r="I298" s="1">
        <f t="shared" si="24"/>
        <v>3044557</v>
      </c>
      <c r="J298" s="1">
        <f t="shared" si="25"/>
        <v>2767779</v>
      </c>
      <c r="K298" s="1">
        <f t="shared" si="26"/>
        <v>2435645</v>
      </c>
      <c r="L298" s="5">
        <f t="shared" si="27"/>
        <v>140125734</v>
      </c>
      <c r="M298" s="5">
        <f t="shared" si="28"/>
        <v>127387029</v>
      </c>
      <c r="N298" s="5">
        <f t="shared" si="29"/>
        <v>112100562</v>
      </c>
    </row>
    <row r="299" spans="1:33" ht="15">
      <c r="A299" s="9">
        <v>230296</v>
      </c>
      <c r="B299">
        <v>430296</v>
      </c>
      <c r="C299" s="6" t="s">
        <v>4180</v>
      </c>
      <c r="D299" t="s">
        <v>9</v>
      </c>
      <c r="E299" s="6" t="s">
        <v>0</v>
      </c>
      <c r="F299">
        <v>21456600</v>
      </c>
      <c r="G299" s="1">
        <f>VLOOKUP(F299,关卡难度线!B:D,2,1)</f>
        <v>7</v>
      </c>
      <c r="H299" s="1">
        <f>VLOOKUP(F299,关卡难度线!B:D,3,1)</f>
        <v>90</v>
      </c>
      <c r="I299" s="1">
        <f t="shared" si="24"/>
        <v>3065228</v>
      </c>
      <c r="J299" s="1">
        <f t="shared" si="25"/>
        <v>2786571</v>
      </c>
      <c r="K299" s="1">
        <f t="shared" si="26"/>
        <v>2452182</v>
      </c>
      <c r="L299" s="5">
        <f t="shared" si="27"/>
        <v>141077118</v>
      </c>
      <c r="M299" s="5">
        <f t="shared" si="28"/>
        <v>128251928</v>
      </c>
      <c r="N299" s="5">
        <f t="shared" si="29"/>
        <v>112861679</v>
      </c>
    </row>
    <row r="300" spans="1:33" ht="15">
      <c r="A300" s="9">
        <v>230297</v>
      </c>
      <c r="B300">
        <v>430297</v>
      </c>
      <c r="C300" s="6" t="s">
        <v>4181</v>
      </c>
      <c r="D300" t="s">
        <v>9</v>
      </c>
      <c r="E300" s="6" t="s">
        <v>0</v>
      </c>
      <c r="F300">
        <v>21591000</v>
      </c>
      <c r="G300" s="1">
        <f>VLOOKUP(F300,关卡难度线!B:D,2,1)</f>
        <v>7</v>
      </c>
      <c r="H300" s="1">
        <f>VLOOKUP(F300,关卡难度线!B:D,3,1)</f>
        <v>90</v>
      </c>
      <c r="I300" s="1">
        <f t="shared" si="24"/>
        <v>3084428</v>
      </c>
      <c r="J300" s="1">
        <f t="shared" si="25"/>
        <v>2804025</v>
      </c>
      <c r="K300" s="1">
        <f t="shared" si="26"/>
        <v>2467542</v>
      </c>
      <c r="L300" s="5">
        <f t="shared" si="27"/>
        <v>141960798</v>
      </c>
      <c r="M300" s="5">
        <f t="shared" si="28"/>
        <v>129055248</v>
      </c>
      <c r="N300" s="5">
        <f t="shared" si="29"/>
        <v>113568623</v>
      </c>
    </row>
    <row r="301" spans="1:33" ht="15">
      <c r="A301" s="9">
        <v>230298</v>
      </c>
      <c r="B301">
        <v>430298</v>
      </c>
      <c r="C301" s="6" t="s">
        <v>4182</v>
      </c>
      <c r="D301" t="s">
        <v>9</v>
      </c>
      <c r="E301" s="6" t="s">
        <v>0</v>
      </c>
      <c r="F301">
        <v>21735600</v>
      </c>
      <c r="G301" s="1">
        <f>VLOOKUP(F301,关卡难度线!B:D,2,1)</f>
        <v>7</v>
      </c>
      <c r="H301" s="1">
        <f>VLOOKUP(F301,关卡难度线!B:D,3,1)</f>
        <v>90</v>
      </c>
      <c r="I301" s="1">
        <f t="shared" si="24"/>
        <v>3105085</v>
      </c>
      <c r="J301" s="1">
        <f t="shared" si="25"/>
        <v>2822805</v>
      </c>
      <c r="K301" s="1">
        <f t="shared" si="26"/>
        <v>2484068</v>
      </c>
      <c r="L301" s="5">
        <f t="shared" si="27"/>
        <v>142911538</v>
      </c>
      <c r="M301" s="5">
        <f t="shared" si="28"/>
        <v>129919601</v>
      </c>
      <c r="N301" s="5">
        <f t="shared" si="29"/>
        <v>114329229</v>
      </c>
    </row>
    <row r="302" spans="1:33" ht="15">
      <c r="A302" s="9">
        <v>230299</v>
      </c>
      <c r="B302">
        <v>430299</v>
      </c>
      <c r="C302" s="6" t="s">
        <v>4183</v>
      </c>
      <c r="D302" t="s">
        <v>9</v>
      </c>
      <c r="E302" s="6" t="s">
        <v>0</v>
      </c>
      <c r="F302">
        <v>21880300</v>
      </c>
      <c r="G302" s="1">
        <f>VLOOKUP(F302,关卡难度线!B:D,2,1)</f>
        <v>7</v>
      </c>
      <c r="H302" s="1">
        <f>VLOOKUP(F302,关卡难度线!B:D,3,1)</f>
        <v>90</v>
      </c>
      <c r="I302" s="1">
        <f t="shared" si="24"/>
        <v>3125757</v>
      </c>
      <c r="J302" s="1">
        <f t="shared" si="25"/>
        <v>2841597</v>
      </c>
      <c r="K302" s="1">
        <f t="shared" si="26"/>
        <v>2500605</v>
      </c>
      <c r="L302" s="5">
        <f t="shared" si="27"/>
        <v>143862964</v>
      </c>
      <c r="M302" s="5">
        <f t="shared" si="28"/>
        <v>130784500</v>
      </c>
      <c r="N302" s="5">
        <f t="shared" si="29"/>
        <v>115090346</v>
      </c>
    </row>
    <row r="303" spans="1:33" ht="15">
      <c r="A303" s="9">
        <v>230300</v>
      </c>
      <c r="B303">
        <v>430300</v>
      </c>
      <c r="C303" s="6" t="s">
        <v>4184</v>
      </c>
      <c r="D303" t="s">
        <v>14</v>
      </c>
      <c r="E303" s="6" t="s">
        <v>0</v>
      </c>
      <c r="F303">
        <v>22124472</v>
      </c>
      <c r="G303" s="1">
        <f>VLOOKUP(F303,关卡难度线!B:D,2,1)</f>
        <v>7</v>
      </c>
      <c r="H303" s="1">
        <f>VLOOKUP(F303,关卡难度线!B:D,3,1)</f>
        <v>90</v>
      </c>
      <c r="I303" s="1">
        <f t="shared" si="24"/>
        <v>3160638</v>
      </c>
      <c r="J303" s="1">
        <f t="shared" si="25"/>
        <v>2873308</v>
      </c>
      <c r="K303" s="1">
        <f t="shared" si="26"/>
        <v>2528511</v>
      </c>
      <c r="L303" s="5">
        <f t="shared" si="27"/>
        <v>145468365</v>
      </c>
      <c r="M303" s="5">
        <f t="shared" si="28"/>
        <v>132244000</v>
      </c>
      <c r="N303" s="5">
        <f t="shared" si="29"/>
        <v>116374720</v>
      </c>
      <c r="P303">
        <v>5.0000000000000001E-3</v>
      </c>
      <c r="Q303" s="6" t="s">
        <v>0</v>
      </c>
      <c r="R303">
        <v>22014400</v>
      </c>
      <c r="S303" t="s">
        <v>19</v>
      </c>
      <c r="T303">
        <v>4197218</v>
      </c>
      <c r="U303" t="s">
        <v>20</v>
      </c>
      <c r="V303">
        <v>500000</v>
      </c>
      <c r="W303" t="s">
        <v>21</v>
      </c>
      <c r="X303">
        <v>2550</v>
      </c>
      <c r="Y303" t="s">
        <v>22</v>
      </c>
      <c r="Z303">
        <v>2550</v>
      </c>
      <c r="AA303" t="s">
        <v>23</v>
      </c>
      <c r="AB303">
        <v>2550</v>
      </c>
      <c r="AC303">
        <f>INT(R303*(1+P303))</f>
        <v>22124472</v>
      </c>
      <c r="AD303">
        <f>INT(T303*(1+P303))</f>
        <v>4218204</v>
      </c>
      <c r="AE303" t="s">
        <v>24</v>
      </c>
      <c r="AF303" t="s">
        <v>25</v>
      </c>
      <c r="AG303" t="str">
        <f>Q303&amp;AF303&amp;AC303&amp;AE303&amp;S303&amp;AF303&amp;AD303&amp;AE303&amp;U303&amp;AF303&amp;V303&amp;AE303&amp;W303&amp;AF303&amp;X303&amp;AE303&amp;Y303&amp;AF303&amp;Z303&amp;AE303&amp;AA303&amp;AF303&amp;AB303</f>
        <v>hp_22124472;atk_4218204;hit_500000;miss_2550;cirt_2550;cirtSub_2550</v>
      </c>
    </row>
    <row r="304" spans="1:33" ht="15">
      <c r="A304" s="9">
        <v>230301</v>
      </c>
      <c r="B304">
        <v>430301</v>
      </c>
      <c r="C304" s="6" t="s">
        <v>4185</v>
      </c>
      <c r="D304" t="s">
        <v>14</v>
      </c>
      <c r="E304" s="6" t="s">
        <v>0</v>
      </c>
      <c r="F304">
        <v>22380590</v>
      </c>
      <c r="G304" s="1">
        <f>VLOOKUP(F304,关卡难度线!B:D,2,1)</f>
        <v>7</v>
      </c>
      <c r="H304" s="1">
        <f>VLOOKUP(F304,关卡难度线!B:D,3,1)</f>
        <v>90</v>
      </c>
      <c r="I304" s="1">
        <f t="shared" si="24"/>
        <v>3197227</v>
      </c>
      <c r="J304" s="1">
        <f t="shared" si="25"/>
        <v>2906570</v>
      </c>
      <c r="K304" s="1">
        <f t="shared" si="26"/>
        <v>2557781</v>
      </c>
      <c r="L304" s="5">
        <f t="shared" si="27"/>
        <v>147152376</v>
      </c>
      <c r="M304" s="5">
        <f t="shared" si="28"/>
        <v>133774886</v>
      </c>
      <c r="N304" s="5">
        <f t="shared" si="29"/>
        <v>117721870</v>
      </c>
      <c r="P304">
        <f>P303+$P$303</f>
        <v>0.01</v>
      </c>
      <c r="Q304" s="6" t="s">
        <v>0</v>
      </c>
      <c r="R304">
        <v>22159000</v>
      </c>
      <c r="S304" t="s">
        <v>19</v>
      </c>
      <c r="T304">
        <v>4224780</v>
      </c>
      <c r="U304" t="s">
        <v>20</v>
      </c>
      <c r="V304">
        <v>500000</v>
      </c>
      <c r="W304" t="s">
        <v>21</v>
      </c>
      <c r="X304">
        <v>2550</v>
      </c>
      <c r="Y304" t="s">
        <v>22</v>
      </c>
      <c r="Z304">
        <v>2550</v>
      </c>
      <c r="AA304" t="s">
        <v>23</v>
      </c>
      <c r="AB304">
        <v>2550</v>
      </c>
      <c r="AC304">
        <f t="shared" ref="AC304:AC367" si="30">INT(R304*(1+P304))</f>
        <v>22380590</v>
      </c>
      <c r="AD304">
        <f t="shared" ref="AD304:AD367" si="31">INT(T304*(1+P304))</f>
        <v>4267027</v>
      </c>
      <c r="AE304" t="s">
        <v>24</v>
      </c>
      <c r="AF304" t="s">
        <v>25</v>
      </c>
      <c r="AG304" t="str">
        <f t="shared" ref="AG304:AG367" si="32">Q304&amp;AF304&amp;AC304&amp;AE304&amp;S304&amp;AF304&amp;AD304&amp;AE304&amp;U304&amp;AF304&amp;V304&amp;AE304&amp;W304&amp;AF304&amp;X304&amp;AE304&amp;Y304&amp;AF304&amp;Z304&amp;AE304&amp;AA304&amp;AF304&amp;AB304</f>
        <v>hp_22380590;atk_4267027;hit_500000;miss_2550;cirt_2550;cirtSub_2550</v>
      </c>
    </row>
    <row r="305" spans="1:33" ht="15">
      <c r="A305" s="9">
        <v>230302</v>
      </c>
      <c r="B305">
        <v>430302</v>
      </c>
      <c r="C305" s="6" t="s">
        <v>4186</v>
      </c>
      <c r="D305" t="s">
        <v>14</v>
      </c>
      <c r="E305" s="6" t="s">
        <v>0</v>
      </c>
      <c r="F305">
        <v>22638052</v>
      </c>
      <c r="G305" s="1">
        <f>VLOOKUP(F305,关卡难度线!B:D,2,1)</f>
        <v>7</v>
      </c>
      <c r="H305" s="1">
        <f>VLOOKUP(F305,关卡难度线!B:D,3,1)</f>
        <v>90</v>
      </c>
      <c r="I305" s="1">
        <f t="shared" si="24"/>
        <v>3234007</v>
      </c>
      <c r="J305" s="1">
        <f t="shared" si="25"/>
        <v>2940006</v>
      </c>
      <c r="K305" s="1">
        <f t="shared" si="26"/>
        <v>2587205</v>
      </c>
      <c r="L305" s="5">
        <f t="shared" si="27"/>
        <v>148845172</v>
      </c>
      <c r="M305" s="5">
        <f t="shared" si="28"/>
        <v>135313773</v>
      </c>
      <c r="N305" s="5">
        <f t="shared" si="29"/>
        <v>119076111</v>
      </c>
      <c r="P305">
        <f t="shared" ref="P305:P368" si="33">P304+$P$303</f>
        <v>1.4999999999999999E-2</v>
      </c>
      <c r="Q305" s="6" t="s">
        <v>0</v>
      </c>
      <c r="R305">
        <v>22303500</v>
      </c>
      <c r="S305" t="s">
        <v>19</v>
      </c>
      <c r="T305">
        <v>4252343</v>
      </c>
      <c r="U305" t="s">
        <v>20</v>
      </c>
      <c r="V305">
        <v>500000</v>
      </c>
      <c r="W305" t="s">
        <v>21</v>
      </c>
      <c r="X305">
        <v>2550</v>
      </c>
      <c r="Y305" t="s">
        <v>22</v>
      </c>
      <c r="Z305">
        <v>2550</v>
      </c>
      <c r="AA305" t="s">
        <v>23</v>
      </c>
      <c r="AB305">
        <v>2550</v>
      </c>
      <c r="AC305">
        <f t="shared" si="30"/>
        <v>22638052</v>
      </c>
      <c r="AD305">
        <f t="shared" si="31"/>
        <v>4316128</v>
      </c>
      <c r="AE305" t="s">
        <v>24</v>
      </c>
      <c r="AF305" t="s">
        <v>25</v>
      </c>
      <c r="AG305" t="str">
        <f t="shared" si="32"/>
        <v>hp_22638052;atk_4316128;hit_500000;miss_2550;cirt_2550;cirtSub_2550</v>
      </c>
    </row>
    <row r="306" spans="1:33" ht="15">
      <c r="A306" s="9">
        <v>230303</v>
      </c>
      <c r="B306">
        <v>430303</v>
      </c>
      <c r="C306" s="6" t="s">
        <v>4187</v>
      </c>
      <c r="D306" t="s">
        <v>14</v>
      </c>
      <c r="E306" s="6" t="s">
        <v>0</v>
      </c>
      <c r="F306">
        <v>22886148</v>
      </c>
      <c r="G306" s="1">
        <f>VLOOKUP(F306,关卡难度线!B:D,2,1)</f>
        <v>7</v>
      </c>
      <c r="H306" s="1">
        <f>VLOOKUP(F306,关卡难度线!B:D,3,1)</f>
        <v>90</v>
      </c>
      <c r="I306" s="1">
        <f t="shared" si="24"/>
        <v>3269449</v>
      </c>
      <c r="J306" s="1">
        <f t="shared" si="25"/>
        <v>2972227</v>
      </c>
      <c r="K306" s="1">
        <f t="shared" si="26"/>
        <v>2615559</v>
      </c>
      <c r="L306" s="5">
        <f t="shared" si="27"/>
        <v>150476389</v>
      </c>
      <c r="M306" s="5">
        <f t="shared" si="28"/>
        <v>136796751</v>
      </c>
      <c r="N306" s="5">
        <f t="shared" si="29"/>
        <v>120381100</v>
      </c>
      <c r="P306">
        <f t="shared" si="33"/>
        <v>0.02</v>
      </c>
      <c r="Q306" s="6" t="s">
        <v>0</v>
      </c>
      <c r="R306">
        <v>22437400</v>
      </c>
      <c r="S306" t="s">
        <v>19</v>
      </c>
      <c r="T306">
        <v>4279905</v>
      </c>
      <c r="U306" t="s">
        <v>20</v>
      </c>
      <c r="V306">
        <v>500000</v>
      </c>
      <c r="W306" t="s">
        <v>21</v>
      </c>
      <c r="X306">
        <v>2575</v>
      </c>
      <c r="Y306" t="s">
        <v>22</v>
      </c>
      <c r="Z306">
        <v>2575</v>
      </c>
      <c r="AA306" t="s">
        <v>23</v>
      </c>
      <c r="AB306">
        <v>2575</v>
      </c>
      <c r="AC306">
        <f t="shared" si="30"/>
        <v>22886148</v>
      </c>
      <c r="AD306">
        <f t="shared" si="31"/>
        <v>4365503</v>
      </c>
      <c r="AE306" t="s">
        <v>24</v>
      </c>
      <c r="AF306" t="s">
        <v>25</v>
      </c>
      <c r="AG306" t="str">
        <f t="shared" si="32"/>
        <v>hp_22886148;atk_4365503;hit_500000;miss_2575;cirt_2575;cirtSub_2575</v>
      </c>
    </row>
    <row r="307" spans="1:33" ht="15">
      <c r="A307" s="9">
        <v>230304</v>
      </c>
      <c r="B307">
        <v>430304</v>
      </c>
      <c r="C307" s="6" t="s">
        <v>4188</v>
      </c>
      <c r="D307" t="s">
        <v>14</v>
      </c>
      <c r="E307" s="6" t="s">
        <v>0</v>
      </c>
      <c r="F307">
        <v>23146447</v>
      </c>
      <c r="G307" s="1">
        <f>VLOOKUP(F307,关卡难度线!B:D,2,1)</f>
        <v>7</v>
      </c>
      <c r="H307" s="1">
        <f>VLOOKUP(F307,关卡难度线!B:D,3,1)</f>
        <v>90</v>
      </c>
      <c r="I307" s="1">
        <f t="shared" si="24"/>
        <v>3306635</v>
      </c>
      <c r="J307" s="1">
        <f t="shared" si="25"/>
        <v>3006032</v>
      </c>
      <c r="K307" s="1">
        <f t="shared" si="26"/>
        <v>2645308</v>
      </c>
      <c r="L307" s="5">
        <f t="shared" si="27"/>
        <v>152187875</v>
      </c>
      <c r="M307" s="5">
        <f t="shared" si="28"/>
        <v>138352620</v>
      </c>
      <c r="N307" s="5">
        <f t="shared" si="29"/>
        <v>121750300</v>
      </c>
      <c r="P307">
        <f t="shared" si="33"/>
        <v>2.5000000000000001E-2</v>
      </c>
      <c r="Q307" s="6" t="s">
        <v>0</v>
      </c>
      <c r="R307">
        <v>22581900</v>
      </c>
      <c r="S307" t="s">
        <v>19</v>
      </c>
      <c r="T307">
        <v>4307468</v>
      </c>
      <c r="U307" t="s">
        <v>20</v>
      </c>
      <c r="V307">
        <v>500000</v>
      </c>
      <c r="W307" t="s">
        <v>21</v>
      </c>
      <c r="X307">
        <v>2575</v>
      </c>
      <c r="Y307" t="s">
        <v>22</v>
      </c>
      <c r="Z307">
        <v>2575</v>
      </c>
      <c r="AA307" t="s">
        <v>23</v>
      </c>
      <c r="AB307">
        <v>2575</v>
      </c>
      <c r="AC307">
        <f t="shared" si="30"/>
        <v>23146447</v>
      </c>
      <c r="AD307">
        <f t="shared" si="31"/>
        <v>4415154</v>
      </c>
      <c r="AE307" t="s">
        <v>24</v>
      </c>
      <c r="AF307" t="s">
        <v>25</v>
      </c>
      <c r="AG307" t="str">
        <f t="shared" si="32"/>
        <v>hp_23146447;atk_4415154;hit_500000;miss_2575;cirt_2575;cirtSub_2575</v>
      </c>
    </row>
    <row r="308" spans="1:33" ht="15">
      <c r="A308" s="9">
        <v>230305</v>
      </c>
      <c r="B308">
        <v>430305</v>
      </c>
      <c r="C308" s="6" t="s">
        <v>4189</v>
      </c>
      <c r="D308" t="s">
        <v>14</v>
      </c>
      <c r="E308" s="6" t="s">
        <v>0</v>
      </c>
      <c r="F308">
        <v>23408192</v>
      </c>
      <c r="G308" s="1">
        <f>VLOOKUP(F308,关卡难度线!B:D,2,1)</f>
        <v>7</v>
      </c>
      <c r="H308" s="1">
        <f>VLOOKUP(F308,关卡难度线!B:D,3,1)</f>
        <v>90</v>
      </c>
      <c r="I308" s="1">
        <f t="shared" si="24"/>
        <v>3344027</v>
      </c>
      <c r="J308" s="1">
        <f t="shared" si="25"/>
        <v>3040024</v>
      </c>
      <c r="K308" s="1">
        <f t="shared" si="26"/>
        <v>2675221</v>
      </c>
      <c r="L308" s="5">
        <f t="shared" si="27"/>
        <v>153908846</v>
      </c>
      <c r="M308" s="5">
        <f t="shared" si="28"/>
        <v>139917106</v>
      </c>
      <c r="N308" s="5">
        <f t="shared" si="29"/>
        <v>123127046</v>
      </c>
      <c r="P308">
        <f t="shared" si="33"/>
        <v>3.0000000000000002E-2</v>
      </c>
      <c r="Q308" s="6" t="s">
        <v>0</v>
      </c>
      <c r="R308">
        <v>22726400</v>
      </c>
      <c r="S308" t="s">
        <v>19</v>
      </c>
      <c r="T308">
        <v>4335030</v>
      </c>
      <c r="U308" t="s">
        <v>20</v>
      </c>
      <c r="V308">
        <v>500000</v>
      </c>
      <c r="W308" t="s">
        <v>21</v>
      </c>
      <c r="X308">
        <v>2575</v>
      </c>
      <c r="Y308" t="s">
        <v>22</v>
      </c>
      <c r="Z308">
        <v>2575</v>
      </c>
      <c r="AA308" t="s">
        <v>23</v>
      </c>
      <c r="AB308">
        <v>2575</v>
      </c>
      <c r="AC308">
        <f t="shared" si="30"/>
        <v>23408192</v>
      </c>
      <c r="AD308">
        <f t="shared" si="31"/>
        <v>4465080</v>
      </c>
      <c r="AE308" t="s">
        <v>24</v>
      </c>
      <c r="AF308" t="s">
        <v>25</v>
      </c>
      <c r="AG308" t="str">
        <f t="shared" si="32"/>
        <v>hp_23408192;atk_4465080;hit_500000;miss_2575;cirt_2575;cirtSub_2575</v>
      </c>
    </row>
    <row r="309" spans="1:33" ht="15">
      <c r="A309" s="9">
        <v>230306</v>
      </c>
      <c r="B309">
        <v>430306</v>
      </c>
      <c r="C309" s="6" t="s">
        <v>4190</v>
      </c>
      <c r="D309" t="s">
        <v>14</v>
      </c>
      <c r="E309" s="6" t="s">
        <v>0</v>
      </c>
      <c r="F309">
        <v>23666103</v>
      </c>
      <c r="G309" s="1">
        <f>VLOOKUP(F309,关卡难度线!B:D,2,1)</f>
        <v>7</v>
      </c>
      <c r="H309" s="1">
        <f>VLOOKUP(F309,关卡难度线!B:D,3,1)</f>
        <v>90</v>
      </c>
      <c r="I309" s="1">
        <f t="shared" si="24"/>
        <v>3380871</v>
      </c>
      <c r="J309" s="1">
        <f t="shared" si="25"/>
        <v>3073519</v>
      </c>
      <c r="K309" s="1">
        <f t="shared" si="26"/>
        <v>2704697</v>
      </c>
      <c r="L309" s="5">
        <f t="shared" si="27"/>
        <v>155604589</v>
      </c>
      <c r="M309" s="5">
        <f t="shared" si="28"/>
        <v>141458709</v>
      </c>
      <c r="N309" s="5">
        <f t="shared" si="29"/>
        <v>124483681</v>
      </c>
      <c r="P309">
        <f t="shared" si="33"/>
        <v>3.5000000000000003E-2</v>
      </c>
      <c r="Q309" s="6" t="s">
        <v>0</v>
      </c>
      <c r="R309">
        <v>22865800</v>
      </c>
      <c r="S309" t="s">
        <v>19</v>
      </c>
      <c r="T309">
        <v>4363695</v>
      </c>
      <c r="U309" t="s">
        <v>20</v>
      </c>
      <c r="V309">
        <v>500000</v>
      </c>
      <c r="W309" t="s">
        <v>21</v>
      </c>
      <c r="X309">
        <v>2600</v>
      </c>
      <c r="Y309" t="s">
        <v>22</v>
      </c>
      <c r="Z309">
        <v>2600</v>
      </c>
      <c r="AA309" t="s">
        <v>23</v>
      </c>
      <c r="AB309">
        <v>2600</v>
      </c>
      <c r="AC309">
        <f t="shared" si="30"/>
        <v>23666103</v>
      </c>
      <c r="AD309">
        <f t="shared" si="31"/>
        <v>4516424</v>
      </c>
      <c r="AE309" t="s">
        <v>24</v>
      </c>
      <c r="AF309" t="s">
        <v>25</v>
      </c>
      <c r="AG309" t="str">
        <f t="shared" si="32"/>
        <v>hp_23666103;atk_4516424;hit_500000;miss_2600;cirt_2600;cirtSub_2600</v>
      </c>
    </row>
    <row r="310" spans="1:33" ht="15">
      <c r="A310" s="9">
        <v>230307</v>
      </c>
      <c r="B310">
        <v>430307</v>
      </c>
      <c r="C310" s="6" t="s">
        <v>4191</v>
      </c>
      <c r="D310" t="s">
        <v>14</v>
      </c>
      <c r="E310" s="6" t="s">
        <v>0</v>
      </c>
      <c r="F310">
        <v>23936640</v>
      </c>
      <c r="G310" s="1">
        <f>VLOOKUP(F310,关卡难度线!B:D,2,1)</f>
        <v>7</v>
      </c>
      <c r="H310" s="1">
        <f>VLOOKUP(F310,关卡难度线!B:D,3,1)</f>
        <v>90</v>
      </c>
      <c r="I310" s="1">
        <f t="shared" si="24"/>
        <v>3419520</v>
      </c>
      <c r="J310" s="1">
        <f t="shared" si="25"/>
        <v>3108654</v>
      </c>
      <c r="K310" s="1">
        <f t="shared" si="26"/>
        <v>2735616</v>
      </c>
      <c r="L310" s="5">
        <f t="shared" si="27"/>
        <v>157383408</v>
      </c>
      <c r="M310" s="5">
        <f t="shared" si="28"/>
        <v>143075800</v>
      </c>
      <c r="N310" s="5">
        <f t="shared" si="29"/>
        <v>125906725</v>
      </c>
      <c r="P310">
        <f t="shared" si="33"/>
        <v>0.04</v>
      </c>
      <c r="Q310" s="6" t="s">
        <v>0</v>
      </c>
      <c r="R310">
        <v>23016000</v>
      </c>
      <c r="S310" t="s">
        <v>19</v>
      </c>
      <c r="T310">
        <v>4392360</v>
      </c>
      <c r="U310" t="s">
        <v>20</v>
      </c>
      <c r="V310">
        <v>500000</v>
      </c>
      <c r="W310" t="s">
        <v>21</v>
      </c>
      <c r="X310">
        <v>2600</v>
      </c>
      <c r="Y310" t="s">
        <v>22</v>
      </c>
      <c r="Z310">
        <v>2600</v>
      </c>
      <c r="AA310" t="s">
        <v>23</v>
      </c>
      <c r="AB310">
        <v>2600</v>
      </c>
      <c r="AC310">
        <f t="shared" si="30"/>
        <v>23936640</v>
      </c>
      <c r="AD310">
        <f t="shared" si="31"/>
        <v>4568054</v>
      </c>
      <c r="AE310" t="s">
        <v>24</v>
      </c>
      <c r="AF310" t="s">
        <v>25</v>
      </c>
      <c r="AG310" t="str">
        <f t="shared" si="32"/>
        <v>hp_23936640;atk_4568054;hit_500000;miss_2600;cirt_2600;cirtSub_2600</v>
      </c>
    </row>
    <row r="311" spans="1:33" ht="15">
      <c r="A311" s="9">
        <v>230308</v>
      </c>
      <c r="B311">
        <v>430308</v>
      </c>
      <c r="C311" s="6" t="s">
        <v>4192</v>
      </c>
      <c r="D311" t="s">
        <v>14</v>
      </c>
      <c r="E311" s="6" t="s">
        <v>0</v>
      </c>
      <c r="F311">
        <v>24208679</v>
      </c>
      <c r="G311" s="1">
        <f>VLOOKUP(F311,关卡难度线!B:D,2,1)</f>
        <v>7</v>
      </c>
      <c r="H311" s="1">
        <f>VLOOKUP(F311,关卡难度线!B:D,3,1)</f>
        <v>90</v>
      </c>
      <c r="I311" s="1">
        <f t="shared" si="24"/>
        <v>3458382</v>
      </c>
      <c r="J311" s="1">
        <f t="shared" si="25"/>
        <v>3143984</v>
      </c>
      <c r="K311" s="1">
        <f t="shared" si="26"/>
        <v>2766706</v>
      </c>
      <c r="L311" s="5">
        <f t="shared" si="27"/>
        <v>159172034</v>
      </c>
      <c r="M311" s="5">
        <f t="shared" si="28"/>
        <v>144701865</v>
      </c>
      <c r="N311" s="5">
        <f t="shared" si="29"/>
        <v>127337644</v>
      </c>
      <c r="P311">
        <f t="shared" si="33"/>
        <v>4.4999999999999998E-2</v>
      </c>
      <c r="Q311" s="6" t="s">
        <v>0</v>
      </c>
      <c r="R311">
        <v>23166200</v>
      </c>
      <c r="S311" t="s">
        <v>19</v>
      </c>
      <c r="T311">
        <v>4421025</v>
      </c>
      <c r="U311" t="s">
        <v>20</v>
      </c>
      <c r="V311">
        <v>500000</v>
      </c>
      <c r="W311" t="s">
        <v>21</v>
      </c>
      <c r="X311">
        <v>2600</v>
      </c>
      <c r="Y311" t="s">
        <v>22</v>
      </c>
      <c r="Z311">
        <v>2600</v>
      </c>
      <c r="AA311" t="s">
        <v>23</v>
      </c>
      <c r="AB311">
        <v>2600</v>
      </c>
      <c r="AC311">
        <f t="shared" si="30"/>
        <v>24208679</v>
      </c>
      <c r="AD311">
        <f t="shared" si="31"/>
        <v>4619971</v>
      </c>
      <c r="AE311" t="s">
        <v>24</v>
      </c>
      <c r="AF311" t="s">
        <v>25</v>
      </c>
      <c r="AG311" t="str">
        <f t="shared" si="32"/>
        <v>hp_24208679;atk_4619971;hit_500000;miss_2600;cirt_2600;cirtSub_2600</v>
      </c>
    </row>
    <row r="312" spans="1:33" ht="15">
      <c r="A312" s="9">
        <v>230309</v>
      </c>
      <c r="B312">
        <v>430309</v>
      </c>
      <c r="C312" s="6" t="s">
        <v>4193</v>
      </c>
      <c r="D312" t="s">
        <v>14</v>
      </c>
      <c r="E312" s="6" t="s">
        <v>0</v>
      </c>
      <c r="F312">
        <v>24470565</v>
      </c>
      <c r="G312" s="1">
        <f>VLOOKUP(F312,关卡难度线!B:D,2,1)</f>
        <v>7</v>
      </c>
      <c r="H312" s="1">
        <f>VLOOKUP(F312,关卡难度线!B:D,3,1)</f>
        <v>90</v>
      </c>
      <c r="I312" s="1">
        <f t="shared" si="24"/>
        <v>3495795</v>
      </c>
      <c r="J312" s="1">
        <f t="shared" si="25"/>
        <v>3177995</v>
      </c>
      <c r="K312" s="1">
        <f t="shared" si="26"/>
        <v>2796636</v>
      </c>
      <c r="L312" s="5">
        <f t="shared" si="27"/>
        <v>160893964</v>
      </c>
      <c r="M312" s="5">
        <f t="shared" si="28"/>
        <v>146267219</v>
      </c>
      <c r="N312" s="5">
        <f t="shared" si="29"/>
        <v>128715174</v>
      </c>
      <c r="P312">
        <f t="shared" si="33"/>
        <v>4.9999999999999996E-2</v>
      </c>
      <c r="Q312" s="6" t="s">
        <v>0</v>
      </c>
      <c r="R312">
        <v>23305300</v>
      </c>
      <c r="S312" t="s">
        <v>19</v>
      </c>
      <c r="T312">
        <v>4449690</v>
      </c>
      <c r="U312" t="s">
        <v>20</v>
      </c>
      <c r="V312">
        <v>500000</v>
      </c>
      <c r="W312" t="s">
        <v>21</v>
      </c>
      <c r="X312">
        <v>2625</v>
      </c>
      <c r="Y312" t="s">
        <v>22</v>
      </c>
      <c r="Z312">
        <v>2625</v>
      </c>
      <c r="AA312" t="s">
        <v>23</v>
      </c>
      <c r="AB312">
        <v>2625</v>
      </c>
      <c r="AC312">
        <f t="shared" si="30"/>
        <v>24470565</v>
      </c>
      <c r="AD312">
        <f t="shared" si="31"/>
        <v>4672174</v>
      </c>
      <c r="AE312" t="s">
        <v>24</v>
      </c>
      <c r="AF312" t="s">
        <v>25</v>
      </c>
      <c r="AG312" t="str">
        <f t="shared" si="32"/>
        <v>hp_24470565;atk_4672174;hit_500000;miss_2625;cirt_2625;cirtSub_2625</v>
      </c>
    </row>
    <row r="313" spans="1:33" ht="15">
      <c r="A313" s="9">
        <v>230310</v>
      </c>
      <c r="B313">
        <v>430310</v>
      </c>
      <c r="C313" s="6" t="s">
        <v>4194</v>
      </c>
      <c r="D313" t="s">
        <v>14</v>
      </c>
      <c r="E313" s="6" t="s">
        <v>0</v>
      </c>
      <c r="F313">
        <v>24745447</v>
      </c>
      <c r="G313" s="1">
        <f>VLOOKUP(F313,关卡难度线!B:D,2,1)</f>
        <v>7</v>
      </c>
      <c r="H313" s="1">
        <f>VLOOKUP(F313,关卡难度线!B:D,3,1)</f>
        <v>90</v>
      </c>
      <c r="I313" s="1">
        <f t="shared" si="24"/>
        <v>3535063</v>
      </c>
      <c r="J313" s="1">
        <f t="shared" si="25"/>
        <v>3213694</v>
      </c>
      <c r="K313" s="1">
        <f t="shared" si="26"/>
        <v>2828051</v>
      </c>
      <c r="L313" s="5">
        <f t="shared" si="27"/>
        <v>162701273</v>
      </c>
      <c r="M313" s="5">
        <f t="shared" si="28"/>
        <v>147910266</v>
      </c>
      <c r="N313" s="5">
        <f t="shared" si="29"/>
        <v>130161045</v>
      </c>
      <c r="P313">
        <f t="shared" si="33"/>
        <v>5.4999999999999993E-2</v>
      </c>
      <c r="Q313" s="6" t="s">
        <v>0</v>
      </c>
      <c r="R313">
        <v>23455400</v>
      </c>
      <c r="S313" t="s">
        <v>19</v>
      </c>
      <c r="T313">
        <v>4478355</v>
      </c>
      <c r="U313" t="s">
        <v>20</v>
      </c>
      <c r="V313">
        <v>500000</v>
      </c>
      <c r="W313" t="s">
        <v>21</v>
      </c>
      <c r="X313">
        <v>2625</v>
      </c>
      <c r="Y313" t="s">
        <v>22</v>
      </c>
      <c r="Z313">
        <v>2625</v>
      </c>
      <c r="AA313" t="s">
        <v>23</v>
      </c>
      <c r="AB313">
        <v>2625</v>
      </c>
      <c r="AC313">
        <f t="shared" si="30"/>
        <v>24745447</v>
      </c>
      <c r="AD313">
        <f t="shared" si="31"/>
        <v>4724664</v>
      </c>
      <c r="AE313" t="s">
        <v>24</v>
      </c>
      <c r="AF313" t="s">
        <v>25</v>
      </c>
      <c r="AG313" t="str">
        <f t="shared" si="32"/>
        <v>hp_24745447;atk_4724664;hit_500000;miss_2625;cirt_2625;cirtSub_2625</v>
      </c>
    </row>
    <row r="314" spans="1:33" ht="15">
      <c r="A314" s="9">
        <v>230311</v>
      </c>
      <c r="B314">
        <v>430311</v>
      </c>
      <c r="C314" s="6" t="s">
        <v>4195</v>
      </c>
      <c r="D314" t="s">
        <v>14</v>
      </c>
      <c r="E314" s="6" t="s">
        <v>0</v>
      </c>
      <c r="F314">
        <v>25021830</v>
      </c>
      <c r="G314" s="1">
        <f>VLOOKUP(F314,关卡难度线!B:D,2,1)</f>
        <v>8</v>
      </c>
      <c r="H314" s="1">
        <f>VLOOKUP(F314,关卡难度线!B:D,3,1)</f>
        <v>90</v>
      </c>
      <c r="I314" s="1">
        <f t="shared" si="24"/>
        <v>3127728</v>
      </c>
      <c r="J314" s="1">
        <f t="shared" si="25"/>
        <v>2843389</v>
      </c>
      <c r="K314" s="1">
        <f t="shared" si="26"/>
        <v>2502183</v>
      </c>
      <c r="L314" s="5">
        <f t="shared" si="27"/>
        <v>164518496</v>
      </c>
      <c r="M314" s="5">
        <f t="shared" si="28"/>
        <v>149562264</v>
      </c>
      <c r="N314" s="5">
        <f t="shared" si="29"/>
        <v>131614824</v>
      </c>
      <c r="P314">
        <f t="shared" si="33"/>
        <v>5.9999999999999991E-2</v>
      </c>
      <c r="Q314" s="6" t="s">
        <v>0</v>
      </c>
      <c r="R314">
        <v>23605500</v>
      </c>
      <c r="S314" t="s">
        <v>19</v>
      </c>
      <c r="T314">
        <v>4507020</v>
      </c>
      <c r="U314" t="s">
        <v>20</v>
      </c>
      <c r="V314">
        <v>500000</v>
      </c>
      <c r="W314" t="s">
        <v>21</v>
      </c>
      <c r="X314">
        <v>2625</v>
      </c>
      <c r="Y314" t="s">
        <v>22</v>
      </c>
      <c r="Z314">
        <v>2625</v>
      </c>
      <c r="AA314" t="s">
        <v>23</v>
      </c>
      <c r="AB314">
        <v>2625</v>
      </c>
      <c r="AC314">
        <f t="shared" si="30"/>
        <v>25021830</v>
      </c>
      <c r="AD314">
        <f t="shared" si="31"/>
        <v>4777441</v>
      </c>
      <c r="AE314" t="s">
        <v>24</v>
      </c>
      <c r="AF314" t="s">
        <v>25</v>
      </c>
      <c r="AG314" t="str">
        <f t="shared" si="32"/>
        <v>hp_25021830;atk_4777441;hit_500000;miss_2625;cirt_2625;cirtSub_2625</v>
      </c>
    </row>
    <row r="315" spans="1:33" ht="15">
      <c r="A315" s="9">
        <v>230312</v>
      </c>
      <c r="B315">
        <v>430312</v>
      </c>
      <c r="C315" s="6" t="s">
        <v>4196</v>
      </c>
      <c r="D315" t="s">
        <v>14</v>
      </c>
      <c r="E315" s="6" t="s">
        <v>0</v>
      </c>
      <c r="F315">
        <v>25287679</v>
      </c>
      <c r="G315" s="1">
        <f>VLOOKUP(F315,关卡难度线!B:D,2,1)</f>
        <v>8</v>
      </c>
      <c r="H315" s="1">
        <f>VLOOKUP(F315,关卡难度线!B:D,3,1)</f>
        <v>90</v>
      </c>
      <c r="I315" s="1">
        <f t="shared" si="24"/>
        <v>3160959</v>
      </c>
      <c r="J315" s="1">
        <f t="shared" si="25"/>
        <v>2873599</v>
      </c>
      <c r="K315" s="1">
        <f t="shared" si="26"/>
        <v>2528767</v>
      </c>
      <c r="L315" s="5">
        <f t="shared" si="27"/>
        <v>166266440</v>
      </c>
      <c r="M315" s="5">
        <f t="shared" si="28"/>
        <v>151151304</v>
      </c>
      <c r="N315" s="5">
        <f t="shared" si="29"/>
        <v>133013144</v>
      </c>
      <c r="P315">
        <f t="shared" si="33"/>
        <v>6.4999999999999988E-2</v>
      </c>
      <c r="Q315" s="6" t="s">
        <v>0</v>
      </c>
      <c r="R315">
        <v>23744300</v>
      </c>
      <c r="S315" t="s">
        <v>19</v>
      </c>
      <c r="T315">
        <v>4535685</v>
      </c>
      <c r="U315" t="s">
        <v>20</v>
      </c>
      <c r="V315">
        <v>500000</v>
      </c>
      <c r="W315" t="s">
        <v>21</v>
      </c>
      <c r="X315">
        <v>2650</v>
      </c>
      <c r="Y315" t="s">
        <v>22</v>
      </c>
      <c r="Z315">
        <v>2650</v>
      </c>
      <c r="AA315" t="s">
        <v>23</v>
      </c>
      <c r="AB315">
        <v>2650</v>
      </c>
      <c r="AC315">
        <f t="shared" si="30"/>
        <v>25287679</v>
      </c>
      <c r="AD315">
        <f t="shared" si="31"/>
        <v>4830504</v>
      </c>
      <c r="AE315" t="s">
        <v>24</v>
      </c>
      <c r="AF315" t="s">
        <v>25</v>
      </c>
      <c r="AG315" t="str">
        <f t="shared" si="32"/>
        <v>hp_25287679;atk_4830504;hit_500000;miss_2650;cirt_2650;cirtSub_2650</v>
      </c>
    </row>
    <row r="316" spans="1:33" ht="15">
      <c r="A316" s="9">
        <v>230313</v>
      </c>
      <c r="B316">
        <v>430313</v>
      </c>
      <c r="C316" s="6" t="s">
        <v>4197</v>
      </c>
      <c r="D316" t="s">
        <v>14</v>
      </c>
      <c r="E316" s="6" t="s">
        <v>0</v>
      </c>
      <c r="F316">
        <v>25567008</v>
      </c>
      <c r="G316" s="1">
        <f>VLOOKUP(F316,关卡难度线!B:D,2,1)</f>
        <v>8</v>
      </c>
      <c r="H316" s="1">
        <f>VLOOKUP(F316,关卡难度线!B:D,3,1)</f>
        <v>90</v>
      </c>
      <c r="I316" s="1">
        <f t="shared" si="24"/>
        <v>3195876</v>
      </c>
      <c r="J316" s="1">
        <f t="shared" si="25"/>
        <v>2905341</v>
      </c>
      <c r="K316" s="1">
        <f t="shared" si="26"/>
        <v>2556700</v>
      </c>
      <c r="L316" s="5">
        <f t="shared" si="27"/>
        <v>168103080</v>
      </c>
      <c r="M316" s="5">
        <f t="shared" si="28"/>
        <v>152820936</v>
      </c>
      <c r="N316" s="5">
        <f t="shared" si="29"/>
        <v>134482424</v>
      </c>
      <c r="P316">
        <f t="shared" si="33"/>
        <v>6.9999999999999993E-2</v>
      </c>
      <c r="Q316" s="6" t="s">
        <v>0</v>
      </c>
      <c r="R316">
        <v>23894400</v>
      </c>
      <c r="S316" t="s">
        <v>19</v>
      </c>
      <c r="T316">
        <v>4564350</v>
      </c>
      <c r="U316" t="s">
        <v>20</v>
      </c>
      <c r="V316">
        <v>500000</v>
      </c>
      <c r="W316" t="s">
        <v>21</v>
      </c>
      <c r="X316">
        <v>2650</v>
      </c>
      <c r="Y316" t="s">
        <v>22</v>
      </c>
      <c r="Z316">
        <v>2650</v>
      </c>
      <c r="AA316" t="s">
        <v>23</v>
      </c>
      <c r="AB316">
        <v>2650</v>
      </c>
      <c r="AC316">
        <f t="shared" si="30"/>
        <v>25567008</v>
      </c>
      <c r="AD316">
        <f t="shared" si="31"/>
        <v>4883854</v>
      </c>
      <c r="AE316" t="s">
        <v>24</v>
      </c>
      <c r="AF316" t="s">
        <v>25</v>
      </c>
      <c r="AG316" t="str">
        <f t="shared" si="32"/>
        <v>hp_25567008;atk_4883854;hit_500000;miss_2650;cirt_2650;cirtSub_2650</v>
      </c>
    </row>
    <row r="317" spans="1:33" ht="15">
      <c r="A317" s="9">
        <v>230314</v>
      </c>
      <c r="B317">
        <v>430314</v>
      </c>
      <c r="C317" s="6" t="s">
        <v>4198</v>
      </c>
      <c r="D317" t="s">
        <v>14</v>
      </c>
      <c r="E317" s="6" t="s">
        <v>0</v>
      </c>
      <c r="F317">
        <v>25847730</v>
      </c>
      <c r="G317" s="1">
        <f>VLOOKUP(F317,关卡难度线!B:D,2,1)</f>
        <v>8</v>
      </c>
      <c r="H317" s="1">
        <f>VLOOKUP(F317,关卡难度线!B:D,3,1)</f>
        <v>90</v>
      </c>
      <c r="I317" s="1">
        <f t="shared" si="24"/>
        <v>3230966</v>
      </c>
      <c r="J317" s="1">
        <f t="shared" si="25"/>
        <v>2937242</v>
      </c>
      <c r="K317" s="1">
        <f t="shared" si="26"/>
        <v>2584773</v>
      </c>
      <c r="L317" s="5">
        <f t="shared" si="27"/>
        <v>169948808</v>
      </c>
      <c r="M317" s="5">
        <f t="shared" si="28"/>
        <v>154498928</v>
      </c>
      <c r="N317" s="5">
        <f t="shared" si="29"/>
        <v>135959056</v>
      </c>
      <c r="P317">
        <f t="shared" si="33"/>
        <v>7.4999999999999997E-2</v>
      </c>
      <c r="Q317" s="6" t="s">
        <v>0</v>
      </c>
      <c r="R317">
        <v>24044400</v>
      </c>
      <c r="S317" t="s">
        <v>19</v>
      </c>
      <c r="T317">
        <v>4593015</v>
      </c>
      <c r="U317" t="s">
        <v>20</v>
      </c>
      <c r="V317">
        <v>500000</v>
      </c>
      <c r="W317" t="s">
        <v>21</v>
      </c>
      <c r="X317">
        <v>2650</v>
      </c>
      <c r="Y317" t="s">
        <v>22</v>
      </c>
      <c r="Z317">
        <v>2650</v>
      </c>
      <c r="AA317" t="s">
        <v>23</v>
      </c>
      <c r="AB317">
        <v>2650</v>
      </c>
      <c r="AC317">
        <f t="shared" si="30"/>
        <v>25847730</v>
      </c>
      <c r="AD317">
        <f t="shared" si="31"/>
        <v>4937491</v>
      </c>
      <c r="AE317" t="s">
        <v>24</v>
      </c>
      <c r="AF317" t="s">
        <v>25</v>
      </c>
      <c r="AG317" t="str">
        <f t="shared" si="32"/>
        <v>hp_25847730;atk_4937491;hit_500000;miss_2650;cirt_2650;cirtSub_2650</v>
      </c>
    </row>
    <row r="318" spans="1:33" ht="15">
      <c r="A318" s="9">
        <v>230315</v>
      </c>
      <c r="B318">
        <v>430315</v>
      </c>
      <c r="C318" s="6" t="s">
        <v>4199</v>
      </c>
      <c r="D318" t="s">
        <v>14</v>
      </c>
      <c r="E318" s="6" t="s">
        <v>0</v>
      </c>
      <c r="F318">
        <v>26117532</v>
      </c>
      <c r="G318" s="1">
        <f>VLOOKUP(F318,关卡难度线!B:D,2,1)</f>
        <v>8</v>
      </c>
      <c r="H318" s="1">
        <f>VLOOKUP(F318,关卡难度线!B:D,3,1)</f>
        <v>90</v>
      </c>
      <c r="I318" s="1">
        <f t="shared" si="24"/>
        <v>3264691</v>
      </c>
      <c r="J318" s="1">
        <f t="shared" si="25"/>
        <v>2967901</v>
      </c>
      <c r="K318" s="1">
        <f t="shared" si="26"/>
        <v>2611753</v>
      </c>
      <c r="L318" s="5">
        <f t="shared" si="27"/>
        <v>171722744</v>
      </c>
      <c r="M318" s="5">
        <f t="shared" si="28"/>
        <v>156111592</v>
      </c>
      <c r="N318" s="5">
        <f t="shared" si="29"/>
        <v>137378208</v>
      </c>
      <c r="P318">
        <f t="shared" si="33"/>
        <v>0.08</v>
      </c>
      <c r="Q318" s="6" t="s">
        <v>0</v>
      </c>
      <c r="R318">
        <v>24182900</v>
      </c>
      <c r="S318" t="s">
        <v>19</v>
      </c>
      <c r="T318">
        <v>4621680</v>
      </c>
      <c r="U318" t="s">
        <v>20</v>
      </c>
      <c r="V318">
        <v>500000</v>
      </c>
      <c r="W318" t="s">
        <v>21</v>
      </c>
      <c r="X318">
        <v>2675</v>
      </c>
      <c r="Y318" t="s">
        <v>22</v>
      </c>
      <c r="Z318">
        <v>2675</v>
      </c>
      <c r="AA318" t="s">
        <v>23</v>
      </c>
      <c r="AB318">
        <v>2675</v>
      </c>
      <c r="AC318">
        <f t="shared" si="30"/>
        <v>26117532</v>
      </c>
      <c r="AD318">
        <f t="shared" si="31"/>
        <v>4991414</v>
      </c>
      <c r="AE318" t="s">
        <v>24</v>
      </c>
      <c r="AF318" t="s">
        <v>25</v>
      </c>
      <c r="AG318" t="str">
        <f t="shared" si="32"/>
        <v>hp_26117532;atk_4991414;hit_500000;miss_2675;cirt_2675;cirtSub_2675</v>
      </c>
    </row>
    <row r="319" spans="1:33" ht="15">
      <c r="A319" s="9">
        <v>230316</v>
      </c>
      <c r="B319">
        <v>430316</v>
      </c>
      <c r="C319" s="6" t="s">
        <v>4200</v>
      </c>
      <c r="D319" t="s">
        <v>14</v>
      </c>
      <c r="E319" s="6" t="s">
        <v>0</v>
      </c>
      <c r="F319">
        <v>26401196</v>
      </c>
      <c r="G319" s="1">
        <f>VLOOKUP(F319,关卡难度线!B:D,2,1)</f>
        <v>8</v>
      </c>
      <c r="H319" s="1">
        <f>VLOOKUP(F319,关卡难度线!B:D,3,1)</f>
        <v>90</v>
      </c>
      <c r="I319" s="1">
        <f t="shared" si="24"/>
        <v>3300149</v>
      </c>
      <c r="J319" s="1">
        <f t="shared" si="25"/>
        <v>3000135</v>
      </c>
      <c r="K319" s="1">
        <f t="shared" si="26"/>
        <v>2640119</v>
      </c>
      <c r="L319" s="5">
        <f t="shared" si="27"/>
        <v>173587840</v>
      </c>
      <c r="M319" s="5">
        <f t="shared" si="28"/>
        <v>157807104</v>
      </c>
      <c r="N319" s="5">
        <f t="shared" si="29"/>
        <v>138870256</v>
      </c>
      <c r="P319">
        <f t="shared" si="33"/>
        <v>8.5000000000000006E-2</v>
      </c>
      <c r="Q319" s="6" t="s">
        <v>0</v>
      </c>
      <c r="R319">
        <v>24332900</v>
      </c>
      <c r="S319" t="s">
        <v>19</v>
      </c>
      <c r="T319">
        <v>4650345</v>
      </c>
      <c r="U319" t="s">
        <v>20</v>
      </c>
      <c r="V319">
        <v>500000</v>
      </c>
      <c r="W319" t="s">
        <v>21</v>
      </c>
      <c r="X319">
        <v>2675</v>
      </c>
      <c r="Y319" t="s">
        <v>22</v>
      </c>
      <c r="Z319">
        <v>2675</v>
      </c>
      <c r="AA319" t="s">
        <v>23</v>
      </c>
      <c r="AB319">
        <v>2675</v>
      </c>
      <c r="AC319">
        <f t="shared" si="30"/>
        <v>26401196</v>
      </c>
      <c r="AD319">
        <f t="shared" si="31"/>
        <v>5045624</v>
      </c>
      <c r="AE319" t="s">
        <v>24</v>
      </c>
      <c r="AF319" t="s">
        <v>25</v>
      </c>
      <c r="AG319" t="str">
        <f t="shared" si="32"/>
        <v>hp_26401196;atk_5045624;hit_500000;miss_2675;cirt_2675;cirtSub_2675</v>
      </c>
    </row>
    <row r="320" spans="1:33" ht="15">
      <c r="A320" s="9">
        <v>230317</v>
      </c>
      <c r="B320">
        <v>430317</v>
      </c>
      <c r="C320" s="6" t="s">
        <v>4201</v>
      </c>
      <c r="D320" t="s">
        <v>14</v>
      </c>
      <c r="E320" s="6" t="s">
        <v>0</v>
      </c>
      <c r="F320">
        <v>26692683</v>
      </c>
      <c r="G320" s="1">
        <f>VLOOKUP(F320,关卡难度线!B:D,2,1)</f>
        <v>8</v>
      </c>
      <c r="H320" s="1">
        <f>VLOOKUP(F320,关卡难度线!B:D,3,1)</f>
        <v>90</v>
      </c>
      <c r="I320" s="1">
        <f t="shared" si="24"/>
        <v>3336585</v>
      </c>
      <c r="J320" s="1">
        <f t="shared" si="25"/>
        <v>3033259</v>
      </c>
      <c r="K320" s="1">
        <f t="shared" si="26"/>
        <v>2669268</v>
      </c>
      <c r="L320" s="5">
        <f t="shared" si="27"/>
        <v>175504368</v>
      </c>
      <c r="M320" s="5">
        <f t="shared" si="28"/>
        <v>159549424</v>
      </c>
      <c r="N320" s="5">
        <f t="shared" si="29"/>
        <v>140403496</v>
      </c>
      <c r="P320">
        <f t="shared" si="33"/>
        <v>9.0000000000000011E-2</v>
      </c>
      <c r="Q320" s="6" t="s">
        <v>0</v>
      </c>
      <c r="R320">
        <v>24488700</v>
      </c>
      <c r="S320" t="s">
        <v>19</v>
      </c>
      <c r="T320">
        <v>4680113</v>
      </c>
      <c r="U320" t="s">
        <v>20</v>
      </c>
      <c r="V320">
        <v>500000</v>
      </c>
      <c r="W320" t="s">
        <v>21</v>
      </c>
      <c r="X320">
        <v>2675</v>
      </c>
      <c r="Y320" t="s">
        <v>22</v>
      </c>
      <c r="Z320">
        <v>2675</v>
      </c>
      <c r="AA320" t="s">
        <v>23</v>
      </c>
      <c r="AB320">
        <v>2675</v>
      </c>
      <c r="AC320">
        <f t="shared" si="30"/>
        <v>26692683</v>
      </c>
      <c r="AD320">
        <f t="shared" si="31"/>
        <v>5101323</v>
      </c>
      <c r="AE320" t="s">
        <v>24</v>
      </c>
      <c r="AF320" t="s">
        <v>25</v>
      </c>
      <c r="AG320" t="str">
        <f t="shared" si="32"/>
        <v>hp_26692683;atk_5101323;hit_500000;miss_2675;cirt_2675;cirtSub_2675</v>
      </c>
    </row>
    <row r="321" spans="1:33" ht="15">
      <c r="A321" s="9">
        <v>230318</v>
      </c>
      <c r="B321">
        <v>430318</v>
      </c>
      <c r="C321" s="6" t="s">
        <v>4202</v>
      </c>
      <c r="D321" t="s">
        <v>14</v>
      </c>
      <c r="E321" s="6" t="s">
        <v>0</v>
      </c>
      <c r="F321">
        <v>26972806</v>
      </c>
      <c r="G321" s="1">
        <f>VLOOKUP(F321,关卡难度线!B:D,2,1)</f>
        <v>8</v>
      </c>
      <c r="H321" s="1">
        <f>VLOOKUP(F321,关卡难度线!B:D,3,1)</f>
        <v>90</v>
      </c>
      <c r="I321" s="1">
        <f t="shared" si="24"/>
        <v>3371600</v>
      </c>
      <c r="J321" s="1">
        <f t="shared" si="25"/>
        <v>3065091</v>
      </c>
      <c r="K321" s="1">
        <f t="shared" si="26"/>
        <v>2697280</v>
      </c>
      <c r="L321" s="5">
        <f t="shared" si="27"/>
        <v>177346160</v>
      </c>
      <c r="M321" s="5">
        <f t="shared" si="28"/>
        <v>161223784</v>
      </c>
      <c r="N321" s="5">
        <f t="shared" si="29"/>
        <v>141876928</v>
      </c>
      <c r="P321">
        <f t="shared" si="33"/>
        <v>9.5000000000000015E-2</v>
      </c>
      <c r="Q321" s="6" t="s">
        <v>0</v>
      </c>
      <c r="R321">
        <v>24632700</v>
      </c>
      <c r="S321" t="s">
        <v>19</v>
      </c>
      <c r="T321">
        <v>4709880</v>
      </c>
      <c r="U321" t="s">
        <v>20</v>
      </c>
      <c r="V321">
        <v>500000</v>
      </c>
      <c r="W321" t="s">
        <v>21</v>
      </c>
      <c r="X321">
        <v>2700</v>
      </c>
      <c r="Y321" t="s">
        <v>22</v>
      </c>
      <c r="Z321">
        <v>2700</v>
      </c>
      <c r="AA321" t="s">
        <v>23</v>
      </c>
      <c r="AB321">
        <v>2700</v>
      </c>
      <c r="AC321">
        <f t="shared" si="30"/>
        <v>26972806</v>
      </c>
      <c r="AD321">
        <f t="shared" si="31"/>
        <v>5157318</v>
      </c>
      <c r="AE321" t="s">
        <v>24</v>
      </c>
      <c r="AF321" t="s">
        <v>25</v>
      </c>
      <c r="AG321" t="str">
        <f t="shared" si="32"/>
        <v>hp_26972806;atk_5157318;hit_500000;miss_2700;cirt_2700;cirtSub_2700</v>
      </c>
    </row>
    <row r="322" spans="1:33" ht="15">
      <c r="A322" s="9">
        <v>230319</v>
      </c>
      <c r="B322">
        <v>430319</v>
      </c>
      <c r="C322" s="6" t="s">
        <v>4203</v>
      </c>
      <c r="D322" t="s">
        <v>14</v>
      </c>
      <c r="E322" s="6" t="s">
        <v>0</v>
      </c>
      <c r="F322">
        <v>27267240</v>
      </c>
      <c r="G322" s="1">
        <f>VLOOKUP(F322,关卡难度线!B:D,2,1)</f>
        <v>8</v>
      </c>
      <c r="H322" s="1">
        <f>VLOOKUP(F322,关卡难度线!B:D,3,1)</f>
        <v>90</v>
      </c>
      <c r="I322" s="1">
        <f t="shared" si="24"/>
        <v>3408405</v>
      </c>
      <c r="J322" s="1">
        <f t="shared" si="25"/>
        <v>3098550</v>
      </c>
      <c r="K322" s="1">
        <f t="shared" si="26"/>
        <v>2726724</v>
      </c>
      <c r="L322" s="5">
        <f t="shared" si="27"/>
        <v>179282104</v>
      </c>
      <c r="M322" s="5">
        <f t="shared" si="28"/>
        <v>162983728</v>
      </c>
      <c r="N322" s="5">
        <f t="shared" si="29"/>
        <v>143425680</v>
      </c>
      <c r="P322">
        <f t="shared" si="33"/>
        <v>0.10000000000000002</v>
      </c>
      <c r="Q322" s="6" t="s">
        <v>0</v>
      </c>
      <c r="R322">
        <v>24788400</v>
      </c>
      <c r="S322" t="s">
        <v>19</v>
      </c>
      <c r="T322">
        <v>4739648</v>
      </c>
      <c r="U322" t="s">
        <v>20</v>
      </c>
      <c r="V322">
        <v>500000</v>
      </c>
      <c r="W322" t="s">
        <v>21</v>
      </c>
      <c r="X322">
        <v>2700</v>
      </c>
      <c r="Y322" t="s">
        <v>22</v>
      </c>
      <c r="Z322">
        <v>2700</v>
      </c>
      <c r="AA322" t="s">
        <v>23</v>
      </c>
      <c r="AB322">
        <v>2700</v>
      </c>
      <c r="AC322">
        <f t="shared" si="30"/>
        <v>27267240</v>
      </c>
      <c r="AD322">
        <f t="shared" si="31"/>
        <v>5213612</v>
      </c>
      <c r="AE322" t="s">
        <v>24</v>
      </c>
      <c r="AF322" t="s">
        <v>25</v>
      </c>
      <c r="AG322" t="str">
        <f t="shared" si="32"/>
        <v>hp_27267240;atk_5213612;hit_500000;miss_2700;cirt_2700;cirtSub_2700</v>
      </c>
    </row>
    <row r="323" spans="1:33" ht="15">
      <c r="A323" s="9">
        <v>230320</v>
      </c>
      <c r="B323">
        <v>430320</v>
      </c>
      <c r="C323" s="6" t="s">
        <v>4204</v>
      </c>
      <c r="D323" t="s">
        <v>14</v>
      </c>
      <c r="E323" s="6" t="s">
        <v>0</v>
      </c>
      <c r="F323">
        <v>27563120</v>
      </c>
      <c r="G323" s="1">
        <f>VLOOKUP(F323,关卡难度线!B:D,2,1)</f>
        <v>8</v>
      </c>
      <c r="H323" s="1">
        <f>VLOOKUP(F323,关卡难度线!B:D,3,1)</f>
        <v>90</v>
      </c>
      <c r="I323" s="1">
        <f t="shared" si="24"/>
        <v>3445390</v>
      </c>
      <c r="J323" s="1">
        <f t="shared" si="25"/>
        <v>3132172</v>
      </c>
      <c r="K323" s="1">
        <f t="shared" si="26"/>
        <v>2756312</v>
      </c>
      <c r="L323" s="5">
        <f t="shared" si="27"/>
        <v>181227512</v>
      </c>
      <c r="M323" s="5">
        <f t="shared" si="28"/>
        <v>164752248</v>
      </c>
      <c r="N323" s="5">
        <f t="shared" si="29"/>
        <v>144982008</v>
      </c>
      <c r="P323">
        <f t="shared" si="33"/>
        <v>0.10500000000000002</v>
      </c>
      <c r="Q323" s="6" t="s">
        <v>0</v>
      </c>
      <c r="R323">
        <v>24944000</v>
      </c>
      <c r="S323" t="s">
        <v>19</v>
      </c>
      <c r="T323">
        <v>4769415</v>
      </c>
      <c r="U323" t="s">
        <v>20</v>
      </c>
      <c r="V323">
        <v>500000</v>
      </c>
      <c r="W323" t="s">
        <v>21</v>
      </c>
      <c r="X323">
        <v>2700</v>
      </c>
      <c r="Y323" t="s">
        <v>22</v>
      </c>
      <c r="Z323">
        <v>2700</v>
      </c>
      <c r="AA323" t="s">
        <v>23</v>
      </c>
      <c r="AB323">
        <v>2700</v>
      </c>
      <c r="AC323">
        <f t="shared" si="30"/>
        <v>27563120</v>
      </c>
      <c r="AD323">
        <f t="shared" si="31"/>
        <v>5270203</v>
      </c>
      <c r="AE323" t="s">
        <v>24</v>
      </c>
      <c r="AF323" t="s">
        <v>25</v>
      </c>
      <c r="AG323" t="str">
        <f t="shared" si="32"/>
        <v>hp_27563120;atk_5270203;hit_500000;miss_2700;cirt_2700;cirtSub_2700</v>
      </c>
    </row>
    <row r="324" spans="1:33" ht="15">
      <c r="A324" s="9">
        <v>230321</v>
      </c>
      <c r="B324">
        <v>430321</v>
      </c>
      <c r="C324" s="6" t="s">
        <v>4205</v>
      </c>
      <c r="D324" t="s">
        <v>14</v>
      </c>
      <c r="E324" s="6" t="s">
        <v>0</v>
      </c>
      <c r="F324">
        <v>27847347</v>
      </c>
      <c r="G324" s="1">
        <f>VLOOKUP(F324,关卡难度线!B:D,2,1)</f>
        <v>8</v>
      </c>
      <c r="H324" s="1">
        <f>VLOOKUP(F324,关卡难度线!B:D,3,1)</f>
        <v>90</v>
      </c>
      <c r="I324" s="1">
        <f t="shared" ref="I324:I387" si="34">INT(F324/(3-1)/G324/(H324/2.7)*100/1.5)</f>
        <v>3480918</v>
      </c>
      <c r="J324" s="1">
        <f t="shared" ref="J324:J387" si="35">INT(F324/(4-1.8)/G324/(H324/2.7)*100/1.5)</f>
        <v>3164471</v>
      </c>
      <c r="K324" s="1">
        <f t="shared" ref="K324:K387" si="36">INT(F324/(5-2.5)/G324/(H324/2.7)*100/1.5)</f>
        <v>2784734</v>
      </c>
      <c r="L324" s="5">
        <f t="shared" ref="L324:L387" si="37">ROUND(I324/4*5.5+I324*2.7+I324/4*10*1,0)*G324</f>
        <v>183096288</v>
      </c>
      <c r="M324" s="5">
        <f t="shared" ref="M324:M387" si="38">ROUND(J324/4*5.5+J324*2.7+J324/4*10*1,0)*G324</f>
        <v>166451176</v>
      </c>
      <c r="N324" s="5">
        <f t="shared" ref="N324:N387" si="39">ROUND(K324/4*5.5+K324*2.7+K324/4*10*1,0)*G324</f>
        <v>146477008</v>
      </c>
      <c r="P324">
        <f t="shared" si="33"/>
        <v>0.11000000000000003</v>
      </c>
      <c r="Q324" s="6" t="s">
        <v>0</v>
      </c>
      <c r="R324">
        <v>25087700</v>
      </c>
      <c r="S324" t="s">
        <v>19</v>
      </c>
      <c r="T324">
        <v>4799183</v>
      </c>
      <c r="U324" t="s">
        <v>20</v>
      </c>
      <c r="V324">
        <v>500000</v>
      </c>
      <c r="W324" t="s">
        <v>21</v>
      </c>
      <c r="X324">
        <v>2725</v>
      </c>
      <c r="Y324" t="s">
        <v>22</v>
      </c>
      <c r="Z324">
        <v>2725</v>
      </c>
      <c r="AA324" t="s">
        <v>23</v>
      </c>
      <c r="AB324">
        <v>2725</v>
      </c>
      <c r="AC324">
        <f t="shared" si="30"/>
        <v>27847347</v>
      </c>
      <c r="AD324">
        <f t="shared" si="31"/>
        <v>5327093</v>
      </c>
      <c r="AE324" t="s">
        <v>24</v>
      </c>
      <c r="AF324" t="s">
        <v>25</v>
      </c>
      <c r="AG324" t="str">
        <f t="shared" si="32"/>
        <v>hp_27847347;atk_5327093;hit_500000;miss_2725;cirt_2725;cirtSub_2725</v>
      </c>
    </row>
    <row r="325" spans="1:33" ht="15">
      <c r="A325" s="9">
        <v>230322</v>
      </c>
      <c r="B325">
        <v>430322</v>
      </c>
      <c r="C325" s="6" t="s">
        <v>4206</v>
      </c>
      <c r="D325" t="s">
        <v>14</v>
      </c>
      <c r="E325" s="6" t="s">
        <v>0</v>
      </c>
      <c r="F325">
        <v>28146279</v>
      </c>
      <c r="G325" s="1">
        <f>VLOOKUP(F325,关卡难度线!B:D,2,1)</f>
        <v>8</v>
      </c>
      <c r="H325" s="1">
        <f>VLOOKUP(F325,关卡难度线!B:D,3,1)</f>
        <v>92</v>
      </c>
      <c r="I325" s="1">
        <f t="shared" si="34"/>
        <v>3441800</v>
      </c>
      <c r="J325" s="1">
        <f t="shared" si="35"/>
        <v>3128909</v>
      </c>
      <c r="K325" s="1">
        <f t="shared" si="36"/>
        <v>2753440</v>
      </c>
      <c r="L325" s="5">
        <f t="shared" si="37"/>
        <v>181038680</v>
      </c>
      <c r="M325" s="5">
        <f t="shared" si="38"/>
        <v>164580616</v>
      </c>
      <c r="N325" s="5">
        <f t="shared" si="39"/>
        <v>144830944</v>
      </c>
      <c r="P325">
        <f t="shared" si="33"/>
        <v>0.11500000000000003</v>
      </c>
      <c r="Q325" s="6" t="s">
        <v>0</v>
      </c>
      <c r="R325">
        <v>25243300</v>
      </c>
      <c r="S325" t="s">
        <v>19</v>
      </c>
      <c r="T325">
        <v>4828950</v>
      </c>
      <c r="U325" t="s">
        <v>20</v>
      </c>
      <c r="V325">
        <v>500000</v>
      </c>
      <c r="W325" t="s">
        <v>21</v>
      </c>
      <c r="X325">
        <v>2725</v>
      </c>
      <c r="Y325" t="s">
        <v>22</v>
      </c>
      <c r="Z325">
        <v>2725</v>
      </c>
      <c r="AA325" t="s">
        <v>23</v>
      </c>
      <c r="AB325">
        <v>2725</v>
      </c>
      <c r="AC325">
        <f t="shared" si="30"/>
        <v>28146279</v>
      </c>
      <c r="AD325">
        <f t="shared" si="31"/>
        <v>5384279</v>
      </c>
      <c r="AE325" t="s">
        <v>24</v>
      </c>
      <c r="AF325" t="s">
        <v>25</v>
      </c>
      <c r="AG325" t="str">
        <f t="shared" si="32"/>
        <v>hp_28146279;atk_5384279;hit_500000;miss_2725;cirt_2725;cirtSub_2725</v>
      </c>
    </row>
    <row r="326" spans="1:33" ht="15">
      <c r="A326" s="9">
        <v>230323</v>
      </c>
      <c r="B326">
        <v>430323</v>
      </c>
      <c r="C326" s="6" t="s">
        <v>4207</v>
      </c>
      <c r="D326" t="s">
        <v>14</v>
      </c>
      <c r="E326" s="6" t="s">
        <v>0</v>
      </c>
      <c r="F326">
        <v>28446768</v>
      </c>
      <c r="G326" s="1">
        <f>VLOOKUP(F326,关卡难度线!B:D,2,1)</f>
        <v>8</v>
      </c>
      <c r="H326" s="1">
        <f>VLOOKUP(F326,关卡难度线!B:D,3,1)</f>
        <v>92</v>
      </c>
      <c r="I326" s="1">
        <f t="shared" si="34"/>
        <v>3478545</v>
      </c>
      <c r="J326" s="1">
        <f t="shared" si="35"/>
        <v>3162313</v>
      </c>
      <c r="K326" s="1">
        <f t="shared" si="36"/>
        <v>2782836</v>
      </c>
      <c r="L326" s="5">
        <f t="shared" si="37"/>
        <v>182971464</v>
      </c>
      <c r="M326" s="5">
        <f t="shared" si="38"/>
        <v>166337664</v>
      </c>
      <c r="N326" s="5">
        <f t="shared" si="39"/>
        <v>146377176</v>
      </c>
      <c r="P326">
        <f t="shared" si="33"/>
        <v>0.12000000000000004</v>
      </c>
      <c r="Q326" s="6" t="s">
        <v>0</v>
      </c>
      <c r="R326">
        <v>25398900</v>
      </c>
      <c r="S326" t="s">
        <v>19</v>
      </c>
      <c r="T326">
        <v>4858718</v>
      </c>
      <c r="U326" t="s">
        <v>20</v>
      </c>
      <c r="V326">
        <v>500000</v>
      </c>
      <c r="W326" t="s">
        <v>21</v>
      </c>
      <c r="X326">
        <v>2725</v>
      </c>
      <c r="Y326" t="s">
        <v>22</v>
      </c>
      <c r="Z326">
        <v>2725</v>
      </c>
      <c r="AA326" t="s">
        <v>23</v>
      </c>
      <c r="AB326">
        <v>2725</v>
      </c>
      <c r="AC326">
        <f t="shared" si="30"/>
        <v>28446768</v>
      </c>
      <c r="AD326">
        <f t="shared" si="31"/>
        <v>5441764</v>
      </c>
      <c r="AE326" t="s">
        <v>24</v>
      </c>
      <c r="AF326" t="s">
        <v>25</v>
      </c>
      <c r="AG326" t="str">
        <f t="shared" si="32"/>
        <v>hp_28446768;atk_5441764;hit_500000;miss_2725;cirt_2725;cirtSub_2725</v>
      </c>
    </row>
    <row r="327" spans="1:33" ht="15">
      <c r="A327" s="9">
        <v>230324</v>
      </c>
      <c r="B327">
        <v>430324</v>
      </c>
      <c r="C327" s="6" t="s">
        <v>4208</v>
      </c>
      <c r="D327" t="s">
        <v>14</v>
      </c>
      <c r="E327" s="6" t="s">
        <v>0</v>
      </c>
      <c r="F327">
        <v>28735087</v>
      </c>
      <c r="G327" s="1">
        <f>VLOOKUP(F327,关卡难度线!B:D,2,1)</f>
        <v>8</v>
      </c>
      <c r="H327" s="1">
        <f>VLOOKUP(F327,关卡难度线!B:D,3,1)</f>
        <v>92</v>
      </c>
      <c r="I327" s="1">
        <f t="shared" si="34"/>
        <v>3513801</v>
      </c>
      <c r="J327" s="1">
        <f t="shared" si="35"/>
        <v>3194364</v>
      </c>
      <c r="K327" s="1">
        <f t="shared" si="36"/>
        <v>2811041</v>
      </c>
      <c r="L327" s="5">
        <f t="shared" si="37"/>
        <v>184825936</v>
      </c>
      <c r="M327" s="5">
        <f t="shared" si="38"/>
        <v>168023544</v>
      </c>
      <c r="N327" s="5">
        <f t="shared" si="39"/>
        <v>147860760</v>
      </c>
      <c r="P327">
        <f t="shared" si="33"/>
        <v>0.12500000000000003</v>
      </c>
      <c r="Q327" s="6" t="s">
        <v>0</v>
      </c>
      <c r="R327">
        <v>25542300</v>
      </c>
      <c r="S327" t="s">
        <v>19</v>
      </c>
      <c r="T327">
        <v>4888485</v>
      </c>
      <c r="U327" t="s">
        <v>20</v>
      </c>
      <c r="V327">
        <v>500000</v>
      </c>
      <c r="W327" t="s">
        <v>21</v>
      </c>
      <c r="X327">
        <v>2750</v>
      </c>
      <c r="Y327" t="s">
        <v>22</v>
      </c>
      <c r="Z327">
        <v>2750</v>
      </c>
      <c r="AA327" t="s">
        <v>23</v>
      </c>
      <c r="AB327">
        <v>2750</v>
      </c>
      <c r="AC327">
        <f t="shared" si="30"/>
        <v>28735087</v>
      </c>
      <c r="AD327">
        <f t="shared" si="31"/>
        <v>5499545</v>
      </c>
      <c r="AE327" t="s">
        <v>24</v>
      </c>
      <c r="AF327" t="s">
        <v>25</v>
      </c>
      <c r="AG327" t="str">
        <f t="shared" si="32"/>
        <v>hp_28735087;atk_5499545;hit_500000;miss_2750;cirt_2750;cirtSub_2750</v>
      </c>
    </row>
    <row r="328" spans="1:33" ht="15">
      <c r="A328" s="9">
        <v>230325</v>
      </c>
      <c r="B328">
        <v>430325</v>
      </c>
      <c r="C328" s="6" t="s">
        <v>4209</v>
      </c>
      <c r="D328" t="s">
        <v>14</v>
      </c>
      <c r="E328" s="6" t="s">
        <v>0</v>
      </c>
      <c r="F328">
        <v>29038627</v>
      </c>
      <c r="G328" s="1">
        <f>VLOOKUP(F328,关卡难度线!B:D,2,1)</f>
        <v>8</v>
      </c>
      <c r="H328" s="1">
        <f>VLOOKUP(F328,关卡难度线!B:D,3,1)</f>
        <v>92</v>
      </c>
      <c r="I328" s="1">
        <f t="shared" si="34"/>
        <v>3550919</v>
      </c>
      <c r="J328" s="1">
        <f t="shared" si="35"/>
        <v>3228108</v>
      </c>
      <c r="K328" s="1">
        <f t="shared" si="36"/>
        <v>2840735</v>
      </c>
      <c r="L328" s="5">
        <f t="shared" si="37"/>
        <v>186778336</v>
      </c>
      <c r="M328" s="5">
        <f t="shared" si="38"/>
        <v>169798480</v>
      </c>
      <c r="N328" s="5">
        <f t="shared" si="39"/>
        <v>149422664</v>
      </c>
      <c r="P328">
        <f t="shared" si="33"/>
        <v>0.13000000000000003</v>
      </c>
      <c r="Q328" s="6" t="s">
        <v>0</v>
      </c>
      <c r="R328">
        <v>25697900</v>
      </c>
      <c r="S328" t="s">
        <v>19</v>
      </c>
      <c r="T328">
        <v>4918253</v>
      </c>
      <c r="U328" t="s">
        <v>20</v>
      </c>
      <c r="V328">
        <v>500000</v>
      </c>
      <c r="W328" t="s">
        <v>21</v>
      </c>
      <c r="X328">
        <v>2750</v>
      </c>
      <c r="Y328" t="s">
        <v>22</v>
      </c>
      <c r="Z328">
        <v>2750</v>
      </c>
      <c r="AA328" t="s">
        <v>23</v>
      </c>
      <c r="AB328">
        <v>2750</v>
      </c>
      <c r="AC328">
        <f t="shared" si="30"/>
        <v>29038627</v>
      </c>
      <c r="AD328">
        <f t="shared" si="31"/>
        <v>5557625</v>
      </c>
      <c r="AE328" t="s">
        <v>24</v>
      </c>
      <c r="AF328" t="s">
        <v>25</v>
      </c>
      <c r="AG328" t="str">
        <f t="shared" si="32"/>
        <v>hp_29038627;atk_5557625;hit_500000;miss_2750;cirt_2750;cirtSub_2750</v>
      </c>
    </row>
    <row r="329" spans="1:33" ht="15">
      <c r="A329" s="9">
        <v>230326</v>
      </c>
      <c r="B329">
        <v>430326</v>
      </c>
      <c r="C329" s="6" t="s">
        <v>4210</v>
      </c>
      <c r="D329" t="s">
        <v>14</v>
      </c>
      <c r="E329" s="6" t="s">
        <v>0</v>
      </c>
      <c r="F329">
        <v>29350192</v>
      </c>
      <c r="G329" s="1">
        <f>VLOOKUP(F329,关卡难度线!B:D,2,1)</f>
        <v>8</v>
      </c>
      <c r="H329" s="1">
        <f>VLOOKUP(F329,关卡难度线!B:D,3,1)</f>
        <v>92</v>
      </c>
      <c r="I329" s="1">
        <f t="shared" si="34"/>
        <v>3589018</v>
      </c>
      <c r="J329" s="1">
        <f t="shared" si="35"/>
        <v>3262743</v>
      </c>
      <c r="K329" s="1">
        <f t="shared" si="36"/>
        <v>2871214</v>
      </c>
      <c r="L329" s="5">
        <f t="shared" si="37"/>
        <v>188782344</v>
      </c>
      <c r="M329" s="5">
        <f t="shared" si="38"/>
        <v>171620280</v>
      </c>
      <c r="N329" s="5">
        <f t="shared" si="39"/>
        <v>151025856</v>
      </c>
      <c r="P329">
        <f t="shared" si="33"/>
        <v>0.13500000000000004</v>
      </c>
      <c r="Q329" s="6" t="s">
        <v>0</v>
      </c>
      <c r="R329">
        <v>25859200</v>
      </c>
      <c r="S329" t="s">
        <v>19</v>
      </c>
      <c r="T329">
        <v>4949123</v>
      </c>
      <c r="U329" t="s">
        <v>20</v>
      </c>
      <c r="V329">
        <v>500000</v>
      </c>
      <c r="W329" t="s">
        <v>21</v>
      </c>
      <c r="X329">
        <v>2750</v>
      </c>
      <c r="Y329" t="s">
        <v>22</v>
      </c>
      <c r="Z329">
        <v>2750</v>
      </c>
      <c r="AA329" t="s">
        <v>23</v>
      </c>
      <c r="AB329">
        <v>2750</v>
      </c>
      <c r="AC329">
        <f t="shared" si="30"/>
        <v>29350192</v>
      </c>
      <c r="AD329">
        <f t="shared" si="31"/>
        <v>5617254</v>
      </c>
      <c r="AE329" t="s">
        <v>24</v>
      </c>
      <c r="AF329" t="s">
        <v>25</v>
      </c>
      <c r="AG329" t="str">
        <f t="shared" si="32"/>
        <v>hp_29350192;atk_5617254;hit_500000;miss_2750;cirt_2750;cirtSub_2750</v>
      </c>
    </row>
    <row r="330" spans="1:33" ht="15">
      <c r="A330" s="9">
        <v>230327</v>
      </c>
      <c r="B330">
        <v>430327</v>
      </c>
      <c r="C330" s="6" t="s">
        <v>4211</v>
      </c>
      <c r="D330" t="s">
        <v>14</v>
      </c>
      <c r="E330" s="6" t="s">
        <v>0</v>
      </c>
      <c r="F330">
        <v>29649120</v>
      </c>
      <c r="G330" s="1">
        <f>VLOOKUP(F330,关卡难度线!B:D,2,1)</f>
        <v>8</v>
      </c>
      <c r="H330" s="1">
        <f>VLOOKUP(F330,关卡难度线!B:D,3,1)</f>
        <v>92</v>
      </c>
      <c r="I330" s="1">
        <f t="shared" si="34"/>
        <v>3625571</v>
      </c>
      <c r="J330" s="1">
        <f t="shared" si="35"/>
        <v>3295974</v>
      </c>
      <c r="K330" s="1">
        <f t="shared" si="36"/>
        <v>2900457</v>
      </c>
      <c r="L330" s="5">
        <f t="shared" si="37"/>
        <v>190705032</v>
      </c>
      <c r="M330" s="5">
        <f t="shared" si="38"/>
        <v>173368232</v>
      </c>
      <c r="N330" s="5">
        <f t="shared" si="39"/>
        <v>152564040</v>
      </c>
      <c r="P330">
        <f t="shared" si="33"/>
        <v>0.14000000000000004</v>
      </c>
      <c r="Q330" s="6" t="s">
        <v>0</v>
      </c>
      <c r="R330">
        <v>26008000</v>
      </c>
      <c r="S330" t="s">
        <v>19</v>
      </c>
      <c r="T330">
        <v>4979993</v>
      </c>
      <c r="U330" t="s">
        <v>20</v>
      </c>
      <c r="V330">
        <v>500000</v>
      </c>
      <c r="W330" t="s">
        <v>21</v>
      </c>
      <c r="X330">
        <v>2775</v>
      </c>
      <c r="Y330" t="s">
        <v>22</v>
      </c>
      <c r="Z330">
        <v>2775</v>
      </c>
      <c r="AA330" t="s">
        <v>23</v>
      </c>
      <c r="AB330">
        <v>2775</v>
      </c>
      <c r="AC330">
        <f t="shared" si="30"/>
        <v>29649120</v>
      </c>
      <c r="AD330">
        <f t="shared" si="31"/>
        <v>5677192</v>
      </c>
      <c r="AE330" t="s">
        <v>24</v>
      </c>
      <c r="AF330" t="s">
        <v>25</v>
      </c>
      <c r="AG330" t="str">
        <f t="shared" si="32"/>
        <v>hp_29649120;atk_5677192;hit_500000;miss_2775;cirt_2775;cirtSub_2775</v>
      </c>
    </row>
    <row r="331" spans="1:33" ht="15">
      <c r="A331" s="9">
        <v>230328</v>
      </c>
      <c r="B331">
        <v>430328</v>
      </c>
      <c r="C331" s="6" t="s">
        <v>4212</v>
      </c>
      <c r="D331" t="s">
        <v>14</v>
      </c>
      <c r="E331" s="6" t="s">
        <v>0</v>
      </c>
      <c r="F331">
        <v>29963734</v>
      </c>
      <c r="G331" s="1">
        <f>VLOOKUP(F331,关卡难度线!B:D,2,1)</f>
        <v>8</v>
      </c>
      <c r="H331" s="1">
        <f>VLOOKUP(F331,关卡难度线!B:D,3,1)</f>
        <v>92</v>
      </c>
      <c r="I331" s="1">
        <f t="shared" si="34"/>
        <v>3664043</v>
      </c>
      <c r="J331" s="1">
        <f t="shared" si="35"/>
        <v>3330948</v>
      </c>
      <c r="K331" s="1">
        <f t="shared" si="36"/>
        <v>2931234</v>
      </c>
      <c r="L331" s="5">
        <f t="shared" si="37"/>
        <v>192728664</v>
      </c>
      <c r="M331" s="5">
        <f t="shared" si="38"/>
        <v>175207864</v>
      </c>
      <c r="N331" s="5">
        <f t="shared" si="39"/>
        <v>154182912</v>
      </c>
      <c r="P331">
        <f t="shared" si="33"/>
        <v>0.14500000000000005</v>
      </c>
      <c r="Q331" s="6" t="s">
        <v>0</v>
      </c>
      <c r="R331">
        <v>26169200</v>
      </c>
      <c r="S331" t="s">
        <v>19</v>
      </c>
      <c r="T331">
        <v>5010863</v>
      </c>
      <c r="U331" t="s">
        <v>20</v>
      </c>
      <c r="V331">
        <v>500000</v>
      </c>
      <c r="W331" t="s">
        <v>21</v>
      </c>
      <c r="X331">
        <v>2775</v>
      </c>
      <c r="Y331" t="s">
        <v>22</v>
      </c>
      <c r="Z331">
        <v>2775</v>
      </c>
      <c r="AA331" t="s">
        <v>23</v>
      </c>
      <c r="AB331">
        <v>2775</v>
      </c>
      <c r="AC331">
        <f t="shared" si="30"/>
        <v>29963734</v>
      </c>
      <c r="AD331">
        <f t="shared" si="31"/>
        <v>5737438</v>
      </c>
      <c r="AE331" t="s">
        <v>24</v>
      </c>
      <c r="AF331" t="s">
        <v>25</v>
      </c>
      <c r="AG331" t="str">
        <f t="shared" si="32"/>
        <v>hp_29963734;atk_5737438;hit_500000;miss_2775;cirt_2775;cirtSub_2775</v>
      </c>
    </row>
    <row r="332" spans="1:33" ht="15">
      <c r="A332" s="9">
        <v>230329</v>
      </c>
      <c r="B332">
        <v>430329</v>
      </c>
      <c r="C332" s="6" t="s">
        <v>4213</v>
      </c>
      <c r="D332" t="s">
        <v>14</v>
      </c>
      <c r="E332" s="6" t="s">
        <v>0</v>
      </c>
      <c r="F332">
        <v>30279960</v>
      </c>
      <c r="G332" s="1">
        <f>VLOOKUP(F332,关卡难度线!B:D,2,1)</f>
        <v>8</v>
      </c>
      <c r="H332" s="1">
        <f>VLOOKUP(F332,关卡难度线!B:D,3,1)</f>
        <v>92</v>
      </c>
      <c r="I332" s="1">
        <f t="shared" si="34"/>
        <v>3702712</v>
      </c>
      <c r="J332" s="1">
        <f t="shared" si="35"/>
        <v>3366102</v>
      </c>
      <c r="K332" s="1">
        <f t="shared" si="36"/>
        <v>2962170</v>
      </c>
      <c r="L332" s="5">
        <f t="shared" si="37"/>
        <v>194762648</v>
      </c>
      <c r="M332" s="5">
        <f t="shared" si="38"/>
        <v>177056968</v>
      </c>
      <c r="N332" s="5">
        <f t="shared" si="39"/>
        <v>155810144</v>
      </c>
      <c r="P332">
        <f t="shared" si="33"/>
        <v>0.15000000000000005</v>
      </c>
      <c r="Q332" s="6" t="s">
        <v>0</v>
      </c>
      <c r="R332">
        <v>26330400</v>
      </c>
      <c r="S332" t="s">
        <v>19</v>
      </c>
      <c r="T332">
        <v>5041733</v>
      </c>
      <c r="U332" t="s">
        <v>20</v>
      </c>
      <c r="V332">
        <v>500000</v>
      </c>
      <c r="W332" t="s">
        <v>21</v>
      </c>
      <c r="X332">
        <v>2775</v>
      </c>
      <c r="Y332" t="s">
        <v>22</v>
      </c>
      <c r="Z332">
        <v>2775</v>
      </c>
      <c r="AA332" t="s">
        <v>23</v>
      </c>
      <c r="AB332">
        <v>2775</v>
      </c>
      <c r="AC332">
        <f t="shared" si="30"/>
        <v>30279960</v>
      </c>
      <c r="AD332">
        <f t="shared" si="31"/>
        <v>5797992</v>
      </c>
      <c r="AE332" t="s">
        <v>24</v>
      </c>
      <c r="AF332" t="s">
        <v>25</v>
      </c>
      <c r="AG332" t="str">
        <f t="shared" si="32"/>
        <v>hp_30279960;atk_5797992;hit_500000;miss_2775;cirt_2775;cirtSub_2775</v>
      </c>
    </row>
    <row r="333" spans="1:33" ht="15">
      <c r="A333" s="9">
        <v>230330</v>
      </c>
      <c r="B333">
        <v>430330</v>
      </c>
      <c r="C333" s="6" t="s">
        <v>4214</v>
      </c>
      <c r="D333" t="s">
        <v>14</v>
      </c>
      <c r="E333" s="6" t="s">
        <v>0</v>
      </c>
      <c r="F333">
        <v>30583245</v>
      </c>
      <c r="G333" s="1">
        <f>VLOOKUP(F333,关卡难度线!B:D,2,1)</f>
        <v>8</v>
      </c>
      <c r="H333" s="1">
        <f>VLOOKUP(F333,关卡难度线!B:D,3,1)</f>
        <v>92</v>
      </c>
      <c r="I333" s="1">
        <f t="shared" si="34"/>
        <v>3739798</v>
      </c>
      <c r="J333" s="1">
        <f t="shared" si="35"/>
        <v>3399817</v>
      </c>
      <c r="K333" s="1">
        <f t="shared" si="36"/>
        <v>2991839</v>
      </c>
      <c r="L333" s="5">
        <f t="shared" si="37"/>
        <v>196713376</v>
      </c>
      <c r="M333" s="5">
        <f t="shared" si="38"/>
        <v>178830376</v>
      </c>
      <c r="N333" s="5">
        <f t="shared" si="39"/>
        <v>157370728</v>
      </c>
      <c r="P333">
        <f t="shared" si="33"/>
        <v>0.15500000000000005</v>
      </c>
      <c r="Q333" s="6" t="s">
        <v>0</v>
      </c>
      <c r="R333">
        <v>26479000</v>
      </c>
      <c r="S333" t="s">
        <v>19</v>
      </c>
      <c r="T333">
        <v>5072603</v>
      </c>
      <c r="U333" t="s">
        <v>20</v>
      </c>
      <c r="V333">
        <v>500000</v>
      </c>
      <c r="W333" t="s">
        <v>21</v>
      </c>
      <c r="X333">
        <v>2800</v>
      </c>
      <c r="Y333" t="s">
        <v>22</v>
      </c>
      <c r="Z333">
        <v>2800</v>
      </c>
      <c r="AA333" t="s">
        <v>23</v>
      </c>
      <c r="AB333">
        <v>2800</v>
      </c>
      <c r="AC333">
        <f t="shared" si="30"/>
        <v>30583245</v>
      </c>
      <c r="AD333">
        <f t="shared" si="31"/>
        <v>5858856</v>
      </c>
      <c r="AE333" t="s">
        <v>24</v>
      </c>
      <c r="AF333" t="s">
        <v>25</v>
      </c>
      <c r="AG333" t="str">
        <f t="shared" si="32"/>
        <v>hp_30583245;atk_5858856;hit_500000;miss_2800;cirt_2800;cirtSub_2800</v>
      </c>
    </row>
    <row r="334" spans="1:33" ht="15">
      <c r="A334" s="9">
        <v>230331</v>
      </c>
      <c r="B334">
        <v>430331</v>
      </c>
      <c r="C334" s="6" t="s">
        <v>4215</v>
      </c>
      <c r="D334" t="s">
        <v>14</v>
      </c>
      <c r="E334" s="6" t="s">
        <v>0</v>
      </c>
      <c r="F334">
        <v>30902516</v>
      </c>
      <c r="G334" s="1">
        <f>VLOOKUP(F334,关卡难度线!B:D,2,1)</f>
        <v>8</v>
      </c>
      <c r="H334" s="1">
        <f>VLOOKUP(F334,关卡难度线!B:D,3,1)</f>
        <v>92</v>
      </c>
      <c r="I334" s="1">
        <f t="shared" si="34"/>
        <v>3778840</v>
      </c>
      <c r="J334" s="1">
        <f t="shared" si="35"/>
        <v>3435309</v>
      </c>
      <c r="K334" s="1">
        <f t="shared" si="36"/>
        <v>3023072</v>
      </c>
      <c r="L334" s="5">
        <f t="shared" si="37"/>
        <v>198766984</v>
      </c>
      <c r="M334" s="5">
        <f t="shared" si="38"/>
        <v>180697256</v>
      </c>
      <c r="N334" s="5">
        <f t="shared" si="39"/>
        <v>159013584</v>
      </c>
      <c r="P334">
        <f t="shared" si="33"/>
        <v>0.16000000000000006</v>
      </c>
      <c r="Q334" s="6" t="s">
        <v>0</v>
      </c>
      <c r="R334">
        <v>26640100</v>
      </c>
      <c r="S334" t="s">
        <v>19</v>
      </c>
      <c r="T334">
        <v>5103473</v>
      </c>
      <c r="U334" t="s">
        <v>20</v>
      </c>
      <c r="V334">
        <v>500000</v>
      </c>
      <c r="W334" t="s">
        <v>21</v>
      </c>
      <c r="X334">
        <v>2800</v>
      </c>
      <c r="Y334" t="s">
        <v>22</v>
      </c>
      <c r="Z334">
        <v>2800</v>
      </c>
      <c r="AA334" t="s">
        <v>23</v>
      </c>
      <c r="AB334">
        <v>2800</v>
      </c>
      <c r="AC334">
        <f t="shared" si="30"/>
        <v>30902516</v>
      </c>
      <c r="AD334">
        <f t="shared" si="31"/>
        <v>5920028</v>
      </c>
      <c r="AE334" t="s">
        <v>24</v>
      </c>
      <c r="AF334" t="s">
        <v>25</v>
      </c>
      <c r="AG334" t="str">
        <f t="shared" si="32"/>
        <v>hp_30902516;atk_5920028;hit_500000;miss_2800;cirt_2800;cirtSub_2800</v>
      </c>
    </row>
    <row r="335" spans="1:33" ht="15">
      <c r="A335" s="9">
        <v>230332</v>
      </c>
      <c r="B335">
        <v>430332</v>
      </c>
      <c r="C335" s="6" t="s">
        <v>4216</v>
      </c>
      <c r="D335" t="s">
        <v>14</v>
      </c>
      <c r="E335" s="6" t="s">
        <v>0</v>
      </c>
      <c r="F335">
        <v>31223514</v>
      </c>
      <c r="G335" s="1">
        <f>VLOOKUP(F335,关卡难度线!B:D,2,1)</f>
        <v>8</v>
      </c>
      <c r="H335" s="1">
        <f>VLOOKUP(F335,关卡难度线!B:D,3,1)</f>
        <v>92</v>
      </c>
      <c r="I335" s="1">
        <f t="shared" si="34"/>
        <v>3818092</v>
      </c>
      <c r="J335" s="1">
        <f t="shared" si="35"/>
        <v>3470993</v>
      </c>
      <c r="K335" s="1">
        <f t="shared" si="36"/>
        <v>3054474</v>
      </c>
      <c r="L335" s="5">
        <f t="shared" si="37"/>
        <v>200831640</v>
      </c>
      <c r="M335" s="5">
        <f t="shared" si="38"/>
        <v>182574232</v>
      </c>
      <c r="N335" s="5">
        <f t="shared" si="39"/>
        <v>160665336</v>
      </c>
      <c r="P335">
        <f t="shared" si="33"/>
        <v>0.16500000000000006</v>
      </c>
      <c r="Q335" s="6" t="s">
        <v>0</v>
      </c>
      <c r="R335">
        <v>26801300</v>
      </c>
      <c r="S335" t="s">
        <v>19</v>
      </c>
      <c r="T335">
        <v>5134343</v>
      </c>
      <c r="U335" t="s">
        <v>20</v>
      </c>
      <c r="V335">
        <v>500000</v>
      </c>
      <c r="W335" t="s">
        <v>21</v>
      </c>
      <c r="X335">
        <v>2800</v>
      </c>
      <c r="Y335" t="s">
        <v>22</v>
      </c>
      <c r="Z335">
        <v>2800</v>
      </c>
      <c r="AA335" t="s">
        <v>23</v>
      </c>
      <c r="AB335">
        <v>2800</v>
      </c>
      <c r="AC335">
        <f t="shared" si="30"/>
        <v>31223514</v>
      </c>
      <c r="AD335">
        <f t="shared" si="31"/>
        <v>5981509</v>
      </c>
      <c r="AE335" t="s">
        <v>24</v>
      </c>
      <c r="AF335" t="s">
        <v>25</v>
      </c>
      <c r="AG335" t="str">
        <f t="shared" si="32"/>
        <v>hp_31223514;atk_5981509;hit_500000;miss_2800;cirt_2800;cirtSub_2800</v>
      </c>
    </row>
    <row r="336" spans="1:33" ht="15">
      <c r="A336" s="9">
        <v>230333</v>
      </c>
      <c r="B336">
        <v>430333</v>
      </c>
      <c r="C336" s="6" t="s">
        <v>4217</v>
      </c>
      <c r="D336" t="s">
        <v>14</v>
      </c>
      <c r="E336" s="6" t="s">
        <v>0</v>
      </c>
      <c r="F336">
        <v>31530915</v>
      </c>
      <c r="G336" s="1">
        <f>VLOOKUP(F336,关卡难度线!B:D,2,1)</f>
        <v>8</v>
      </c>
      <c r="H336" s="1">
        <f>VLOOKUP(F336,关卡难度线!B:D,3,1)</f>
        <v>92</v>
      </c>
      <c r="I336" s="1">
        <f t="shared" si="34"/>
        <v>3855682</v>
      </c>
      <c r="J336" s="1">
        <f t="shared" si="35"/>
        <v>3505165</v>
      </c>
      <c r="K336" s="1">
        <f t="shared" si="36"/>
        <v>3084546</v>
      </c>
      <c r="L336" s="5">
        <f t="shared" si="37"/>
        <v>202808872</v>
      </c>
      <c r="M336" s="5">
        <f t="shared" si="38"/>
        <v>184371680</v>
      </c>
      <c r="N336" s="5">
        <f t="shared" si="39"/>
        <v>162247120</v>
      </c>
      <c r="P336">
        <f t="shared" si="33"/>
        <v>0.17000000000000007</v>
      </c>
      <c r="Q336" s="6" t="s">
        <v>0</v>
      </c>
      <c r="R336">
        <v>26949500</v>
      </c>
      <c r="S336" t="s">
        <v>19</v>
      </c>
      <c r="T336">
        <v>5165213</v>
      </c>
      <c r="U336" t="s">
        <v>20</v>
      </c>
      <c r="V336">
        <v>500000</v>
      </c>
      <c r="W336" t="s">
        <v>21</v>
      </c>
      <c r="X336">
        <v>2825</v>
      </c>
      <c r="Y336" t="s">
        <v>22</v>
      </c>
      <c r="Z336">
        <v>2825</v>
      </c>
      <c r="AA336" t="s">
        <v>23</v>
      </c>
      <c r="AB336">
        <v>2825</v>
      </c>
      <c r="AC336">
        <f t="shared" si="30"/>
        <v>31530915</v>
      </c>
      <c r="AD336">
        <f t="shared" si="31"/>
        <v>6043299</v>
      </c>
      <c r="AE336" t="s">
        <v>24</v>
      </c>
      <c r="AF336" t="s">
        <v>25</v>
      </c>
      <c r="AG336" t="str">
        <f t="shared" si="32"/>
        <v>hp_31530915;atk_6043299;hit_500000;miss_2825;cirt_2825;cirtSub_2825</v>
      </c>
    </row>
    <row r="337" spans="1:33" ht="15">
      <c r="A337" s="9">
        <v>230334</v>
      </c>
      <c r="B337">
        <v>430334</v>
      </c>
      <c r="C337" s="6" t="s">
        <v>4218</v>
      </c>
      <c r="D337" t="s">
        <v>14</v>
      </c>
      <c r="E337" s="6" t="s">
        <v>0</v>
      </c>
      <c r="F337">
        <v>31854955</v>
      </c>
      <c r="G337" s="1">
        <f>VLOOKUP(F337,关卡难度线!B:D,2,1)</f>
        <v>8</v>
      </c>
      <c r="H337" s="1">
        <f>VLOOKUP(F337,关卡难度线!B:D,3,1)</f>
        <v>92</v>
      </c>
      <c r="I337" s="1">
        <f t="shared" si="34"/>
        <v>3895306</v>
      </c>
      <c r="J337" s="1">
        <f t="shared" si="35"/>
        <v>3541188</v>
      </c>
      <c r="K337" s="1">
        <f t="shared" si="36"/>
        <v>3116245</v>
      </c>
      <c r="L337" s="5">
        <f t="shared" si="37"/>
        <v>204893096</v>
      </c>
      <c r="M337" s="5">
        <f t="shared" si="38"/>
        <v>186266488</v>
      </c>
      <c r="N337" s="5">
        <f t="shared" si="39"/>
        <v>163914488</v>
      </c>
      <c r="P337">
        <f t="shared" si="33"/>
        <v>0.17500000000000007</v>
      </c>
      <c r="Q337" s="6" t="s">
        <v>0</v>
      </c>
      <c r="R337">
        <v>27110600</v>
      </c>
      <c r="S337" t="s">
        <v>19</v>
      </c>
      <c r="T337">
        <v>5196083</v>
      </c>
      <c r="U337" t="s">
        <v>20</v>
      </c>
      <c r="V337">
        <v>500000</v>
      </c>
      <c r="W337" t="s">
        <v>21</v>
      </c>
      <c r="X337">
        <v>2825</v>
      </c>
      <c r="Y337" t="s">
        <v>22</v>
      </c>
      <c r="Z337">
        <v>2825</v>
      </c>
      <c r="AA337" t="s">
        <v>23</v>
      </c>
      <c r="AB337">
        <v>2825</v>
      </c>
      <c r="AC337">
        <f t="shared" si="30"/>
        <v>31854955</v>
      </c>
      <c r="AD337">
        <f t="shared" si="31"/>
        <v>6105397</v>
      </c>
      <c r="AE337" t="s">
        <v>24</v>
      </c>
      <c r="AF337" t="s">
        <v>25</v>
      </c>
      <c r="AG337" t="str">
        <f t="shared" si="32"/>
        <v>hp_31854955;atk_6105397;hit_500000;miss_2825;cirt_2825;cirtSub_2825</v>
      </c>
    </row>
    <row r="338" spans="1:33" ht="15">
      <c r="A338" s="9">
        <v>230335</v>
      </c>
      <c r="B338">
        <v>430335</v>
      </c>
      <c r="C338" s="6" t="s">
        <v>4219</v>
      </c>
      <c r="D338" t="s">
        <v>14</v>
      </c>
      <c r="E338" s="6" t="s">
        <v>0</v>
      </c>
      <c r="F338">
        <v>32180488</v>
      </c>
      <c r="G338" s="1">
        <f>VLOOKUP(F338,关卡难度线!B:D,2,1)</f>
        <v>8</v>
      </c>
      <c r="H338" s="1">
        <f>VLOOKUP(F338,关卡难度线!B:D,3,1)</f>
        <v>92</v>
      </c>
      <c r="I338" s="1">
        <f t="shared" si="34"/>
        <v>3935114</v>
      </c>
      <c r="J338" s="1">
        <f t="shared" si="35"/>
        <v>3577376</v>
      </c>
      <c r="K338" s="1">
        <f t="shared" si="36"/>
        <v>3148091</v>
      </c>
      <c r="L338" s="5">
        <f t="shared" si="37"/>
        <v>206987000</v>
      </c>
      <c r="M338" s="5">
        <f t="shared" si="38"/>
        <v>188169976</v>
      </c>
      <c r="N338" s="5">
        <f t="shared" si="39"/>
        <v>165589584</v>
      </c>
      <c r="P338">
        <f t="shared" si="33"/>
        <v>0.18000000000000008</v>
      </c>
      <c r="Q338" s="6" t="s">
        <v>0</v>
      </c>
      <c r="R338">
        <v>27271600</v>
      </c>
      <c r="S338" t="s">
        <v>19</v>
      </c>
      <c r="T338">
        <v>5226953</v>
      </c>
      <c r="U338" t="s">
        <v>20</v>
      </c>
      <c r="V338">
        <v>500000</v>
      </c>
      <c r="W338" t="s">
        <v>21</v>
      </c>
      <c r="X338">
        <v>2825</v>
      </c>
      <c r="Y338" t="s">
        <v>22</v>
      </c>
      <c r="Z338">
        <v>2825</v>
      </c>
      <c r="AA338" t="s">
        <v>23</v>
      </c>
      <c r="AB338">
        <v>2825</v>
      </c>
      <c r="AC338">
        <f t="shared" si="30"/>
        <v>32180488</v>
      </c>
      <c r="AD338">
        <f t="shared" si="31"/>
        <v>6167804</v>
      </c>
      <c r="AE338" t="s">
        <v>24</v>
      </c>
      <c r="AF338" t="s">
        <v>25</v>
      </c>
      <c r="AG338" t="str">
        <f t="shared" si="32"/>
        <v>hp_32180488;atk_6167804;hit_500000;miss_2825;cirt_2825;cirtSub_2825</v>
      </c>
    </row>
    <row r="339" spans="1:33" ht="15">
      <c r="A339" s="9">
        <v>230336</v>
      </c>
      <c r="B339">
        <v>430336</v>
      </c>
      <c r="C339" s="6" t="s">
        <v>4220</v>
      </c>
      <c r="D339" t="s">
        <v>14</v>
      </c>
      <c r="E339" s="6" t="s">
        <v>0</v>
      </c>
      <c r="F339">
        <v>32498980</v>
      </c>
      <c r="G339" s="1">
        <f>VLOOKUP(F339,关卡难度线!B:D,2,1)</f>
        <v>8</v>
      </c>
      <c r="H339" s="1">
        <f>VLOOKUP(F339,关卡难度线!B:D,3,1)</f>
        <v>94</v>
      </c>
      <c r="I339" s="1">
        <f t="shared" si="34"/>
        <v>3889505</v>
      </c>
      <c r="J339" s="1">
        <f t="shared" si="35"/>
        <v>3535914</v>
      </c>
      <c r="K339" s="1">
        <f t="shared" si="36"/>
        <v>3111604</v>
      </c>
      <c r="L339" s="5">
        <f t="shared" si="37"/>
        <v>204587960</v>
      </c>
      <c r="M339" s="5">
        <f t="shared" si="38"/>
        <v>185989080</v>
      </c>
      <c r="N339" s="5">
        <f t="shared" si="39"/>
        <v>163670368</v>
      </c>
      <c r="P339">
        <f t="shared" si="33"/>
        <v>0.18500000000000008</v>
      </c>
      <c r="Q339" s="6" t="s">
        <v>0</v>
      </c>
      <c r="R339">
        <v>27425300</v>
      </c>
      <c r="S339" t="s">
        <v>19</v>
      </c>
      <c r="T339">
        <v>5258925</v>
      </c>
      <c r="U339" t="s">
        <v>20</v>
      </c>
      <c r="V339">
        <v>500000</v>
      </c>
      <c r="W339" t="s">
        <v>21</v>
      </c>
      <c r="X339">
        <v>2850</v>
      </c>
      <c r="Y339" t="s">
        <v>22</v>
      </c>
      <c r="Z339">
        <v>2850</v>
      </c>
      <c r="AA339" t="s">
        <v>23</v>
      </c>
      <c r="AB339">
        <v>2850</v>
      </c>
      <c r="AC339">
        <f t="shared" si="30"/>
        <v>32498980</v>
      </c>
      <c r="AD339">
        <f t="shared" si="31"/>
        <v>6231826</v>
      </c>
      <c r="AE339" t="s">
        <v>24</v>
      </c>
      <c r="AF339" t="s">
        <v>25</v>
      </c>
      <c r="AG339" t="str">
        <f t="shared" si="32"/>
        <v>hp_32498980;atk_6231826;hit_500000;miss_2850;cirt_2850;cirtSub_2850</v>
      </c>
    </row>
    <row r="340" spans="1:33" ht="15">
      <c r="A340" s="9">
        <v>230337</v>
      </c>
      <c r="B340">
        <v>430337</v>
      </c>
      <c r="C340" s="6" t="s">
        <v>4221</v>
      </c>
      <c r="D340" t="s">
        <v>14</v>
      </c>
      <c r="E340" s="6" t="s">
        <v>0</v>
      </c>
      <c r="F340">
        <v>32834480</v>
      </c>
      <c r="G340" s="1">
        <f>VLOOKUP(F340,关卡难度线!B:D,2,1)</f>
        <v>8</v>
      </c>
      <c r="H340" s="1">
        <f>VLOOKUP(F340,关卡难度线!B:D,3,1)</f>
        <v>94</v>
      </c>
      <c r="I340" s="1">
        <f t="shared" si="34"/>
        <v>3929658</v>
      </c>
      <c r="J340" s="1">
        <f t="shared" si="35"/>
        <v>3572416</v>
      </c>
      <c r="K340" s="1">
        <f t="shared" si="36"/>
        <v>3143726</v>
      </c>
      <c r="L340" s="5">
        <f t="shared" si="37"/>
        <v>206700008</v>
      </c>
      <c r="M340" s="5">
        <f t="shared" si="38"/>
        <v>187909080</v>
      </c>
      <c r="N340" s="5">
        <f t="shared" si="39"/>
        <v>165359984</v>
      </c>
      <c r="P340">
        <f t="shared" si="33"/>
        <v>0.19000000000000009</v>
      </c>
      <c r="Q340" s="6" t="s">
        <v>0</v>
      </c>
      <c r="R340">
        <v>27592000</v>
      </c>
      <c r="S340" t="s">
        <v>19</v>
      </c>
      <c r="T340">
        <v>5290898</v>
      </c>
      <c r="U340" t="s">
        <v>20</v>
      </c>
      <c r="V340">
        <v>500000</v>
      </c>
      <c r="W340" t="s">
        <v>21</v>
      </c>
      <c r="X340">
        <v>2850</v>
      </c>
      <c r="Y340" t="s">
        <v>22</v>
      </c>
      <c r="Z340">
        <v>2850</v>
      </c>
      <c r="AA340" t="s">
        <v>23</v>
      </c>
      <c r="AB340">
        <v>2850</v>
      </c>
      <c r="AC340">
        <f t="shared" si="30"/>
        <v>32834480</v>
      </c>
      <c r="AD340">
        <f t="shared" si="31"/>
        <v>6296168</v>
      </c>
      <c r="AE340" t="s">
        <v>24</v>
      </c>
      <c r="AF340" t="s">
        <v>25</v>
      </c>
      <c r="AG340" t="str">
        <f t="shared" si="32"/>
        <v>hp_32834480;atk_6296168;hit_500000;miss_2850;cirt_2850;cirtSub_2850</v>
      </c>
    </row>
    <row r="341" spans="1:33" ht="15">
      <c r="A341" s="9">
        <v>230338</v>
      </c>
      <c r="B341">
        <v>430338</v>
      </c>
      <c r="C341" s="6" t="s">
        <v>4222</v>
      </c>
      <c r="D341" t="s">
        <v>14</v>
      </c>
      <c r="E341" s="6" t="s">
        <v>0</v>
      </c>
      <c r="F341">
        <v>33171766</v>
      </c>
      <c r="G341" s="1">
        <f>VLOOKUP(F341,关卡难度线!B:D,2,1)</f>
        <v>8</v>
      </c>
      <c r="H341" s="1">
        <f>VLOOKUP(F341,关卡难度线!B:D,3,1)</f>
        <v>94</v>
      </c>
      <c r="I341" s="1">
        <f t="shared" si="34"/>
        <v>3970025</v>
      </c>
      <c r="J341" s="1">
        <f t="shared" si="35"/>
        <v>3609113</v>
      </c>
      <c r="K341" s="1">
        <f t="shared" si="36"/>
        <v>3176020</v>
      </c>
      <c r="L341" s="5">
        <f t="shared" si="37"/>
        <v>208823312</v>
      </c>
      <c r="M341" s="5">
        <f t="shared" si="38"/>
        <v>189839344</v>
      </c>
      <c r="N341" s="5">
        <f t="shared" si="39"/>
        <v>167058656</v>
      </c>
      <c r="P341">
        <f t="shared" si="33"/>
        <v>0.19500000000000009</v>
      </c>
      <c r="Q341" s="6" t="s">
        <v>0</v>
      </c>
      <c r="R341">
        <v>27758800</v>
      </c>
      <c r="S341" t="s">
        <v>19</v>
      </c>
      <c r="T341">
        <v>5322870</v>
      </c>
      <c r="U341" t="s">
        <v>20</v>
      </c>
      <c r="V341">
        <v>500000</v>
      </c>
      <c r="W341" t="s">
        <v>21</v>
      </c>
      <c r="X341">
        <v>2850</v>
      </c>
      <c r="Y341" t="s">
        <v>22</v>
      </c>
      <c r="Z341">
        <v>2850</v>
      </c>
      <c r="AA341" t="s">
        <v>23</v>
      </c>
      <c r="AB341">
        <v>2850</v>
      </c>
      <c r="AC341">
        <f t="shared" si="30"/>
        <v>33171766</v>
      </c>
      <c r="AD341">
        <f t="shared" si="31"/>
        <v>6360829</v>
      </c>
      <c r="AE341" t="s">
        <v>24</v>
      </c>
      <c r="AF341" t="s">
        <v>25</v>
      </c>
      <c r="AG341" t="str">
        <f t="shared" si="32"/>
        <v>hp_33171766;atk_6360829;hit_500000;miss_2850;cirt_2850;cirtSub_2850</v>
      </c>
    </row>
    <row r="342" spans="1:33" ht="15">
      <c r="A342" s="9">
        <v>230339</v>
      </c>
      <c r="B342">
        <v>430339</v>
      </c>
      <c r="C342" s="6" t="s">
        <v>4223</v>
      </c>
      <c r="D342" t="s">
        <v>14</v>
      </c>
      <c r="E342" s="6" t="s">
        <v>0</v>
      </c>
      <c r="F342">
        <v>33494520</v>
      </c>
      <c r="G342" s="1">
        <f>VLOOKUP(F342,关卡难度线!B:D,2,1)</f>
        <v>8</v>
      </c>
      <c r="H342" s="1">
        <f>VLOOKUP(F342,关卡难度线!B:D,3,1)</f>
        <v>94</v>
      </c>
      <c r="I342" s="1">
        <f t="shared" si="34"/>
        <v>4008652</v>
      </c>
      <c r="J342" s="1">
        <f t="shared" si="35"/>
        <v>3644229</v>
      </c>
      <c r="K342" s="1">
        <f t="shared" si="36"/>
        <v>3206922</v>
      </c>
      <c r="L342" s="5">
        <f t="shared" si="37"/>
        <v>210855096</v>
      </c>
      <c r="M342" s="5">
        <f t="shared" si="38"/>
        <v>191686448</v>
      </c>
      <c r="N342" s="5">
        <f t="shared" si="39"/>
        <v>168684096</v>
      </c>
      <c r="P342">
        <f t="shared" si="33"/>
        <v>0.20000000000000009</v>
      </c>
      <c r="Q342" s="6" t="s">
        <v>0</v>
      </c>
      <c r="R342">
        <v>27912100</v>
      </c>
      <c r="S342" t="s">
        <v>19</v>
      </c>
      <c r="T342">
        <v>5354843</v>
      </c>
      <c r="U342" t="s">
        <v>20</v>
      </c>
      <c r="V342">
        <v>500000</v>
      </c>
      <c r="W342" t="s">
        <v>21</v>
      </c>
      <c r="X342">
        <v>2875</v>
      </c>
      <c r="Y342" t="s">
        <v>22</v>
      </c>
      <c r="Z342">
        <v>2875</v>
      </c>
      <c r="AA342" t="s">
        <v>23</v>
      </c>
      <c r="AB342">
        <v>2875</v>
      </c>
      <c r="AC342">
        <f t="shared" si="30"/>
        <v>33494520</v>
      </c>
      <c r="AD342">
        <f t="shared" si="31"/>
        <v>6425811</v>
      </c>
      <c r="AE342" t="s">
        <v>24</v>
      </c>
      <c r="AF342" t="s">
        <v>25</v>
      </c>
      <c r="AG342" t="str">
        <f t="shared" si="32"/>
        <v>hp_33494520;atk_6425811;hit_500000;miss_2875;cirt_2875;cirtSub_2875</v>
      </c>
    </row>
    <row r="343" spans="1:33" ht="15">
      <c r="A343" s="9">
        <v>230340</v>
      </c>
      <c r="B343">
        <v>430340</v>
      </c>
      <c r="C343" s="6" t="s">
        <v>4224</v>
      </c>
      <c r="D343" t="s">
        <v>14</v>
      </c>
      <c r="E343" s="6" t="s">
        <v>0</v>
      </c>
      <c r="F343">
        <v>33834954</v>
      </c>
      <c r="G343" s="1">
        <f>VLOOKUP(F343,关卡难度线!B:D,2,1)</f>
        <v>8</v>
      </c>
      <c r="H343" s="1">
        <f>VLOOKUP(F343,关卡难度线!B:D,3,1)</f>
        <v>94</v>
      </c>
      <c r="I343" s="1">
        <f t="shared" si="34"/>
        <v>4049396</v>
      </c>
      <c r="J343" s="1">
        <f t="shared" si="35"/>
        <v>3681269</v>
      </c>
      <c r="K343" s="1">
        <f t="shared" si="36"/>
        <v>3239516</v>
      </c>
      <c r="L343" s="5">
        <f t="shared" si="37"/>
        <v>212998232</v>
      </c>
      <c r="M343" s="5">
        <f t="shared" si="38"/>
        <v>193634752</v>
      </c>
      <c r="N343" s="5">
        <f t="shared" si="39"/>
        <v>170398544</v>
      </c>
      <c r="P343">
        <f t="shared" si="33"/>
        <v>0.2050000000000001</v>
      </c>
      <c r="Q343" s="6" t="s">
        <v>0</v>
      </c>
      <c r="R343">
        <v>28078800</v>
      </c>
      <c r="S343" t="s">
        <v>19</v>
      </c>
      <c r="T343">
        <v>5386815</v>
      </c>
      <c r="U343" t="s">
        <v>20</v>
      </c>
      <c r="V343">
        <v>500000</v>
      </c>
      <c r="W343" t="s">
        <v>21</v>
      </c>
      <c r="X343">
        <v>2875</v>
      </c>
      <c r="Y343" t="s">
        <v>22</v>
      </c>
      <c r="Z343">
        <v>2875</v>
      </c>
      <c r="AA343" t="s">
        <v>23</v>
      </c>
      <c r="AB343">
        <v>2875</v>
      </c>
      <c r="AC343">
        <f t="shared" si="30"/>
        <v>33834954</v>
      </c>
      <c r="AD343">
        <f t="shared" si="31"/>
        <v>6491112</v>
      </c>
      <c r="AE343" t="s">
        <v>24</v>
      </c>
      <c r="AF343" t="s">
        <v>25</v>
      </c>
      <c r="AG343" t="str">
        <f t="shared" si="32"/>
        <v>hp_33834954;atk_6491112;hit_500000;miss_2875;cirt_2875;cirtSub_2875</v>
      </c>
    </row>
    <row r="344" spans="1:33" ht="15">
      <c r="A344" s="9">
        <v>230341</v>
      </c>
      <c r="B344">
        <v>430341</v>
      </c>
      <c r="C344" s="6" t="s">
        <v>4225</v>
      </c>
      <c r="D344" t="s">
        <v>14</v>
      </c>
      <c r="E344" s="6" t="s">
        <v>0</v>
      </c>
      <c r="F344">
        <v>34176934</v>
      </c>
      <c r="G344" s="1">
        <f>VLOOKUP(F344,关卡难度线!B:D,2,1)</f>
        <v>8</v>
      </c>
      <c r="H344" s="1">
        <f>VLOOKUP(F344,关卡难度线!B:D,3,1)</f>
        <v>94</v>
      </c>
      <c r="I344" s="1">
        <f t="shared" si="34"/>
        <v>4090324</v>
      </c>
      <c r="J344" s="1">
        <f t="shared" si="35"/>
        <v>3718476</v>
      </c>
      <c r="K344" s="1">
        <f t="shared" si="36"/>
        <v>3272259</v>
      </c>
      <c r="L344" s="5">
        <f t="shared" si="37"/>
        <v>215151040</v>
      </c>
      <c r="M344" s="5">
        <f t="shared" si="38"/>
        <v>195591840</v>
      </c>
      <c r="N344" s="5">
        <f t="shared" si="39"/>
        <v>172120824</v>
      </c>
      <c r="P344">
        <f t="shared" si="33"/>
        <v>0.2100000000000001</v>
      </c>
      <c r="Q344" s="6" t="s">
        <v>0</v>
      </c>
      <c r="R344">
        <v>28245400</v>
      </c>
      <c r="S344" t="s">
        <v>19</v>
      </c>
      <c r="T344">
        <v>5418788</v>
      </c>
      <c r="U344" t="s">
        <v>20</v>
      </c>
      <c r="V344">
        <v>500000</v>
      </c>
      <c r="W344" t="s">
        <v>21</v>
      </c>
      <c r="X344">
        <v>2875</v>
      </c>
      <c r="Y344" t="s">
        <v>22</v>
      </c>
      <c r="Z344">
        <v>2875</v>
      </c>
      <c r="AA344" t="s">
        <v>23</v>
      </c>
      <c r="AB344">
        <v>2875</v>
      </c>
      <c r="AC344">
        <f t="shared" si="30"/>
        <v>34176934</v>
      </c>
      <c r="AD344">
        <f t="shared" si="31"/>
        <v>6556733</v>
      </c>
      <c r="AE344" t="s">
        <v>24</v>
      </c>
      <c r="AF344" t="s">
        <v>25</v>
      </c>
      <c r="AG344" t="str">
        <f t="shared" si="32"/>
        <v>hp_34176934;atk_6556733;hit_500000;miss_2875;cirt_2875;cirtSub_2875</v>
      </c>
    </row>
    <row r="345" spans="1:33" ht="15">
      <c r="A345" s="9">
        <v>230342</v>
      </c>
      <c r="B345">
        <v>430342</v>
      </c>
      <c r="C345" s="6" t="s">
        <v>4226</v>
      </c>
      <c r="D345" t="s">
        <v>14</v>
      </c>
      <c r="E345" s="6" t="s">
        <v>0</v>
      </c>
      <c r="F345">
        <v>34504177</v>
      </c>
      <c r="G345" s="1">
        <f>VLOOKUP(F345,关卡难度线!B:D,2,1)</f>
        <v>8</v>
      </c>
      <c r="H345" s="1">
        <f>VLOOKUP(F345,关卡难度线!B:D,3,1)</f>
        <v>94</v>
      </c>
      <c r="I345" s="1">
        <f t="shared" si="34"/>
        <v>4129489</v>
      </c>
      <c r="J345" s="1">
        <f t="shared" si="35"/>
        <v>3754081</v>
      </c>
      <c r="K345" s="1">
        <f t="shared" si="36"/>
        <v>3303591</v>
      </c>
      <c r="L345" s="5">
        <f t="shared" si="37"/>
        <v>217211120</v>
      </c>
      <c r="M345" s="5">
        <f t="shared" si="38"/>
        <v>197464664</v>
      </c>
      <c r="N345" s="5">
        <f t="shared" si="39"/>
        <v>173768888</v>
      </c>
      <c r="P345">
        <f t="shared" si="33"/>
        <v>0.21500000000000011</v>
      </c>
      <c r="Q345" s="6" t="s">
        <v>0</v>
      </c>
      <c r="R345">
        <v>28398500</v>
      </c>
      <c r="S345" t="s">
        <v>19</v>
      </c>
      <c r="T345">
        <v>5450760</v>
      </c>
      <c r="U345" t="s">
        <v>20</v>
      </c>
      <c r="V345">
        <v>500000</v>
      </c>
      <c r="W345" t="s">
        <v>21</v>
      </c>
      <c r="X345">
        <v>2900</v>
      </c>
      <c r="Y345" t="s">
        <v>22</v>
      </c>
      <c r="Z345">
        <v>2900</v>
      </c>
      <c r="AA345" t="s">
        <v>23</v>
      </c>
      <c r="AB345">
        <v>2900</v>
      </c>
      <c r="AC345">
        <f t="shared" si="30"/>
        <v>34504177</v>
      </c>
      <c r="AD345">
        <f t="shared" si="31"/>
        <v>6622673</v>
      </c>
      <c r="AE345" t="s">
        <v>24</v>
      </c>
      <c r="AF345" t="s">
        <v>25</v>
      </c>
      <c r="AG345" t="str">
        <f t="shared" si="32"/>
        <v>hp_34504177;atk_6622673;hit_500000;miss_2900;cirt_2900;cirtSub_2900</v>
      </c>
    </row>
    <row r="346" spans="1:33" ht="15">
      <c r="A346" s="9">
        <v>230343</v>
      </c>
      <c r="B346">
        <v>430343</v>
      </c>
      <c r="C346" s="6" t="s">
        <v>4227</v>
      </c>
      <c r="D346" t="s">
        <v>14</v>
      </c>
      <c r="E346" s="6" t="s">
        <v>0</v>
      </c>
      <c r="F346">
        <v>34849300</v>
      </c>
      <c r="G346" s="1">
        <f>VLOOKUP(F346,关卡难度线!B:D,2,1)</f>
        <v>8</v>
      </c>
      <c r="H346" s="1">
        <f>VLOOKUP(F346,关卡难度线!B:D,3,1)</f>
        <v>94</v>
      </c>
      <c r="I346" s="1">
        <f t="shared" si="34"/>
        <v>4170793</v>
      </c>
      <c r="J346" s="1">
        <f t="shared" si="35"/>
        <v>3791630</v>
      </c>
      <c r="K346" s="1">
        <f t="shared" si="36"/>
        <v>3336635</v>
      </c>
      <c r="L346" s="5">
        <f t="shared" si="37"/>
        <v>219383712</v>
      </c>
      <c r="M346" s="5">
        <f t="shared" si="38"/>
        <v>199439736</v>
      </c>
      <c r="N346" s="5">
        <f t="shared" si="39"/>
        <v>175507000</v>
      </c>
      <c r="P346">
        <f t="shared" si="33"/>
        <v>0.22000000000000011</v>
      </c>
      <c r="Q346" s="6" t="s">
        <v>0</v>
      </c>
      <c r="R346">
        <v>28565000</v>
      </c>
      <c r="S346" t="s">
        <v>19</v>
      </c>
      <c r="T346">
        <v>5482733</v>
      </c>
      <c r="U346" t="s">
        <v>20</v>
      </c>
      <c r="V346">
        <v>500000</v>
      </c>
      <c r="W346" t="s">
        <v>21</v>
      </c>
      <c r="X346">
        <v>2900</v>
      </c>
      <c r="Y346" t="s">
        <v>22</v>
      </c>
      <c r="Z346">
        <v>2900</v>
      </c>
      <c r="AA346" t="s">
        <v>23</v>
      </c>
      <c r="AB346">
        <v>2900</v>
      </c>
      <c r="AC346">
        <f t="shared" si="30"/>
        <v>34849300</v>
      </c>
      <c r="AD346">
        <f t="shared" si="31"/>
        <v>6688934</v>
      </c>
      <c r="AE346" t="s">
        <v>24</v>
      </c>
      <c r="AF346" t="s">
        <v>25</v>
      </c>
      <c r="AG346" t="str">
        <f t="shared" si="32"/>
        <v>hp_34849300;atk_6688934;hit_500000;miss_2900;cirt_2900;cirtSub_2900</v>
      </c>
    </row>
    <row r="347" spans="1:33" ht="15">
      <c r="A347" s="9">
        <v>230344</v>
      </c>
      <c r="B347">
        <v>430344</v>
      </c>
      <c r="C347" s="6" t="s">
        <v>4228</v>
      </c>
      <c r="D347" t="s">
        <v>14</v>
      </c>
      <c r="E347" s="6" t="s">
        <v>0</v>
      </c>
      <c r="F347">
        <v>35196210</v>
      </c>
      <c r="G347" s="1">
        <f>VLOOKUP(F347,关卡难度线!B:D,2,1)</f>
        <v>8</v>
      </c>
      <c r="H347" s="1">
        <f>VLOOKUP(F347,关卡难度线!B:D,3,1)</f>
        <v>94</v>
      </c>
      <c r="I347" s="1">
        <f t="shared" si="34"/>
        <v>4212312</v>
      </c>
      <c r="J347" s="1">
        <f t="shared" si="35"/>
        <v>3829374</v>
      </c>
      <c r="K347" s="1">
        <f t="shared" si="36"/>
        <v>3369849</v>
      </c>
      <c r="L347" s="5">
        <f t="shared" si="37"/>
        <v>221567608</v>
      </c>
      <c r="M347" s="5">
        <f t="shared" si="38"/>
        <v>201425072</v>
      </c>
      <c r="N347" s="5">
        <f t="shared" si="39"/>
        <v>177254056</v>
      </c>
      <c r="P347">
        <f t="shared" si="33"/>
        <v>0.22500000000000012</v>
      </c>
      <c r="Q347" s="6" t="s">
        <v>0</v>
      </c>
      <c r="R347">
        <v>28731600</v>
      </c>
      <c r="S347" t="s">
        <v>19</v>
      </c>
      <c r="T347">
        <v>5514705</v>
      </c>
      <c r="U347" t="s">
        <v>20</v>
      </c>
      <c r="V347">
        <v>500000</v>
      </c>
      <c r="W347" t="s">
        <v>21</v>
      </c>
      <c r="X347">
        <v>2900</v>
      </c>
      <c r="Y347" t="s">
        <v>22</v>
      </c>
      <c r="Z347">
        <v>2900</v>
      </c>
      <c r="AA347" t="s">
        <v>23</v>
      </c>
      <c r="AB347">
        <v>2900</v>
      </c>
      <c r="AC347">
        <f t="shared" si="30"/>
        <v>35196210</v>
      </c>
      <c r="AD347">
        <f t="shared" si="31"/>
        <v>6755513</v>
      </c>
      <c r="AE347" t="s">
        <v>24</v>
      </c>
      <c r="AF347" t="s">
        <v>25</v>
      </c>
      <c r="AG347" t="str">
        <f t="shared" si="32"/>
        <v>hp_35196210;atk_6755513;hit_500000;miss_2900;cirt_2900;cirtSub_2900</v>
      </c>
    </row>
    <row r="348" spans="1:33" ht="15">
      <c r="A348" s="9">
        <v>230345</v>
      </c>
      <c r="B348">
        <v>430345</v>
      </c>
      <c r="C348" s="6" t="s">
        <v>4229</v>
      </c>
      <c r="D348" t="s">
        <v>14</v>
      </c>
      <c r="E348" s="6" t="s">
        <v>0</v>
      </c>
      <c r="F348">
        <v>35527689</v>
      </c>
      <c r="G348" s="1">
        <f>VLOOKUP(F348,关卡难度线!B:D,2,1)</f>
        <v>8</v>
      </c>
      <c r="H348" s="1">
        <f>VLOOKUP(F348,关卡难度线!B:D,3,1)</f>
        <v>94</v>
      </c>
      <c r="I348" s="1">
        <f t="shared" si="34"/>
        <v>4251984</v>
      </c>
      <c r="J348" s="1">
        <f t="shared" si="35"/>
        <v>3865440</v>
      </c>
      <c r="K348" s="1">
        <f t="shared" si="36"/>
        <v>3401587</v>
      </c>
      <c r="L348" s="5">
        <f t="shared" si="37"/>
        <v>223654360</v>
      </c>
      <c r="M348" s="5">
        <f t="shared" si="38"/>
        <v>203322144</v>
      </c>
      <c r="N348" s="5">
        <f t="shared" si="39"/>
        <v>178923480</v>
      </c>
      <c r="P348">
        <f t="shared" si="33"/>
        <v>0.23000000000000012</v>
      </c>
      <c r="Q348" s="6" t="s">
        <v>0</v>
      </c>
      <c r="R348">
        <v>28884300</v>
      </c>
      <c r="S348" t="s">
        <v>19</v>
      </c>
      <c r="T348">
        <v>5546678</v>
      </c>
      <c r="U348" t="s">
        <v>20</v>
      </c>
      <c r="V348">
        <v>500000</v>
      </c>
      <c r="W348" t="s">
        <v>21</v>
      </c>
      <c r="X348">
        <v>2925</v>
      </c>
      <c r="Y348" t="s">
        <v>22</v>
      </c>
      <c r="Z348">
        <v>2925</v>
      </c>
      <c r="AA348" t="s">
        <v>23</v>
      </c>
      <c r="AB348">
        <v>2925</v>
      </c>
      <c r="AC348">
        <f t="shared" si="30"/>
        <v>35527689</v>
      </c>
      <c r="AD348">
        <f t="shared" si="31"/>
        <v>6822413</v>
      </c>
      <c r="AE348" t="s">
        <v>24</v>
      </c>
      <c r="AF348" t="s">
        <v>25</v>
      </c>
      <c r="AG348" t="str">
        <f t="shared" si="32"/>
        <v>hp_35527689;atk_6822413;hit_500000;miss_2925;cirt_2925;cirtSub_2925</v>
      </c>
    </row>
    <row r="349" spans="1:33" ht="15">
      <c r="A349" s="9">
        <v>230346</v>
      </c>
      <c r="B349">
        <v>430346</v>
      </c>
      <c r="C349" s="6" t="s">
        <v>4230</v>
      </c>
      <c r="D349" t="s">
        <v>14</v>
      </c>
      <c r="E349" s="6" t="s">
        <v>0</v>
      </c>
      <c r="F349">
        <v>35877738</v>
      </c>
      <c r="G349" s="1">
        <f>VLOOKUP(F349,关卡难度线!B:D,2,1)</f>
        <v>8</v>
      </c>
      <c r="H349" s="1">
        <f>VLOOKUP(F349,关卡难度线!B:D,3,1)</f>
        <v>94</v>
      </c>
      <c r="I349" s="1">
        <f t="shared" si="34"/>
        <v>4293878</v>
      </c>
      <c r="J349" s="1">
        <f t="shared" si="35"/>
        <v>3903525</v>
      </c>
      <c r="K349" s="1">
        <f t="shared" si="36"/>
        <v>3435102</v>
      </c>
      <c r="L349" s="5">
        <f t="shared" si="37"/>
        <v>225857984</v>
      </c>
      <c r="M349" s="5">
        <f t="shared" si="38"/>
        <v>205325416</v>
      </c>
      <c r="N349" s="5">
        <f t="shared" si="39"/>
        <v>180686368</v>
      </c>
      <c r="P349">
        <f t="shared" si="33"/>
        <v>0.23500000000000013</v>
      </c>
      <c r="Q349" s="6" t="s">
        <v>0</v>
      </c>
      <c r="R349">
        <v>29050800</v>
      </c>
      <c r="S349" t="s">
        <v>19</v>
      </c>
      <c r="T349">
        <v>5578650</v>
      </c>
      <c r="U349" t="s">
        <v>20</v>
      </c>
      <c r="V349">
        <v>500000</v>
      </c>
      <c r="W349" t="s">
        <v>21</v>
      </c>
      <c r="X349">
        <v>2925</v>
      </c>
      <c r="Y349" t="s">
        <v>22</v>
      </c>
      <c r="Z349">
        <v>2925</v>
      </c>
      <c r="AA349" t="s">
        <v>23</v>
      </c>
      <c r="AB349">
        <v>2925</v>
      </c>
      <c r="AC349">
        <f t="shared" si="30"/>
        <v>35877738</v>
      </c>
      <c r="AD349">
        <f t="shared" si="31"/>
        <v>6889632</v>
      </c>
      <c r="AE349" t="s">
        <v>24</v>
      </c>
      <c r="AF349" t="s">
        <v>25</v>
      </c>
      <c r="AG349" t="str">
        <f t="shared" si="32"/>
        <v>hp_35877738;atk_6889632;hit_500000;miss_2925;cirt_2925;cirtSub_2925</v>
      </c>
    </row>
    <row r="350" spans="1:33" ht="15">
      <c r="A350" s="9">
        <v>230347</v>
      </c>
      <c r="B350">
        <v>430347</v>
      </c>
      <c r="C350" s="6" t="s">
        <v>4231</v>
      </c>
      <c r="D350" t="s">
        <v>14</v>
      </c>
      <c r="E350" s="6" t="s">
        <v>0</v>
      </c>
      <c r="F350">
        <v>36229452</v>
      </c>
      <c r="G350" s="1">
        <f>VLOOKUP(F350,关卡难度线!B:D,2,1)</f>
        <v>8</v>
      </c>
      <c r="H350" s="1">
        <f>VLOOKUP(F350,关卡难度线!B:D,3,1)</f>
        <v>94</v>
      </c>
      <c r="I350" s="1">
        <f t="shared" si="34"/>
        <v>4335971</v>
      </c>
      <c r="J350" s="1">
        <f t="shared" si="35"/>
        <v>3941792</v>
      </c>
      <c r="K350" s="1">
        <f t="shared" si="36"/>
        <v>3468777</v>
      </c>
      <c r="L350" s="5">
        <f t="shared" si="37"/>
        <v>228072072</v>
      </c>
      <c r="M350" s="5">
        <f t="shared" si="38"/>
        <v>207338256</v>
      </c>
      <c r="N350" s="5">
        <f t="shared" si="39"/>
        <v>182457672</v>
      </c>
      <c r="P350">
        <f t="shared" si="33"/>
        <v>0.24000000000000013</v>
      </c>
      <c r="Q350" s="6" t="s">
        <v>0</v>
      </c>
      <c r="R350">
        <v>29217300</v>
      </c>
      <c r="S350" t="s">
        <v>19</v>
      </c>
      <c r="T350">
        <v>5610623</v>
      </c>
      <c r="U350" t="s">
        <v>20</v>
      </c>
      <c r="V350">
        <v>500000</v>
      </c>
      <c r="W350" t="s">
        <v>21</v>
      </c>
      <c r="X350">
        <v>2925</v>
      </c>
      <c r="Y350" t="s">
        <v>22</v>
      </c>
      <c r="Z350">
        <v>2925</v>
      </c>
      <c r="AA350" t="s">
        <v>23</v>
      </c>
      <c r="AB350">
        <v>2925</v>
      </c>
      <c r="AC350">
        <f t="shared" si="30"/>
        <v>36229452</v>
      </c>
      <c r="AD350">
        <f t="shared" si="31"/>
        <v>6957172</v>
      </c>
      <c r="AE350" t="s">
        <v>24</v>
      </c>
      <c r="AF350" t="s">
        <v>25</v>
      </c>
      <c r="AG350" t="str">
        <f t="shared" si="32"/>
        <v>hp_36229452;atk_6957172;hit_500000;miss_2925;cirt_2925;cirtSub_2925</v>
      </c>
    </row>
    <row r="351" spans="1:33" ht="15">
      <c r="A351" s="9">
        <v>230348</v>
      </c>
      <c r="B351">
        <v>430348</v>
      </c>
      <c r="C351" s="6" t="s">
        <v>4232</v>
      </c>
      <c r="D351" t="s">
        <v>14</v>
      </c>
      <c r="E351" s="6" t="s">
        <v>0</v>
      </c>
      <c r="F351">
        <v>36565276</v>
      </c>
      <c r="G351" s="1">
        <f>VLOOKUP(F351,关卡难度线!B:D,2,1)</f>
        <v>8</v>
      </c>
      <c r="H351" s="1">
        <f>VLOOKUP(F351,关卡难度线!B:D,3,1)</f>
        <v>94</v>
      </c>
      <c r="I351" s="1">
        <f t="shared" si="34"/>
        <v>4376163</v>
      </c>
      <c r="J351" s="1">
        <f t="shared" si="35"/>
        <v>3978330</v>
      </c>
      <c r="K351" s="1">
        <f t="shared" si="36"/>
        <v>3500930</v>
      </c>
      <c r="L351" s="5">
        <f t="shared" si="37"/>
        <v>230186176</v>
      </c>
      <c r="M351" s="5">
        <f t="shared" si="38"/>
        <v>209260160</v>
      </c>
      <c r="N351" s="5">
        <f t="shared" si="39"/>
        <v>184148920</v>
      </c>
      <c r="P351">
        <f t="shared" si="33"/>
        <v>0.24500000000000013</v>
      </c>
      <c r="Q351" s="6" t="s">
        <v>0</v>
      </c>
      <c r="R351">
        <v>29369700</v>
      </c>
      <c r="S351" t="s">
        <v>19</v>
      </c>
      <c r="T351">
        <v>5642595</v>
      </c>
      <c r="U351" t="s">
        <v>20</v>
      </c>
      <c r="V351">
        <v>500000</v>
      </c>
      <c r="W351" t="s">
        <v>21</v>
      </c>
      <c r="X351">
        <v>2950</v>
      </c>
      <c r="Y351" t="s">
        <v>22</v>
      </c>
      <c r="Z351">
        <v>2950</v>
      </c>
      <c r="AA351" t="s">
        <v>23</v>
      </c>
      <c r="AB351">
        <v>2950</v>
      </c>
      <c r="AC351">
        <f t="shared" si="30"/>
        <v>36565276</v>
      </c>
      <c r="AD351">
        <f t="shared" si="31"/>
        <v>7025030</v>
      </c>
      <c r="AE351" t="s">
        <v>24</v>
      </c>
      <c r="AF351" t="s">
        <v>25</v>
      </c>
      <c r="AG351" t="str">
        <f t="shared" si="32"/>
        <v>hp_36565276;atk_7025030;hit_500000;miss_2950;cirt_2950;cirtSub_2950</v>
      </c>
    </row>
    <row r="352" spans="1:33" ht="15">
      <c r="A352" s="9">
        <v>230349</v>
      </c>
      <c r="B352">
        <v>430349</v>
      </c>
      <c r="C352" s="6" t="s">
        <v>4233</v>
      </c>
      <c r="D352" t="s">
        <v>14</v>
      </c>
      <c r="E352" s="6" t="s">
        <v>0</v>
      </c>
      <c r="F352">
        <v>36920125</v>
      </c>
      <c r="G352" s="1">
        <f>VLOOKUP(F352,关卡难度线!B:D,2,1)</f>
        <v>8</v>
      </c>
      <c r="H352" s="1">
        <f>VLOOKUP(F352,关卡难度线!B:D,3,1)</f>
        <v>94</v>
      </c>
      <c r="I352" s="1">
        <f t="shared" si="34"/>
        <v>4418631</v>
      </c>
      <c r="J352" s="1">
        <f t="shared" si="35"/>
        <v>4016938</v>
      </c>
      <c r="K352" s="1">
        <f t="shared" si="36"/>
        <v>3534905</v>
      </c>
      <c r="L352" s="5">
        <f t="shared" si="37"/>
        <v>232419992</v>
      </c>
      <c r="M352" s="5">
        <f t="shared" si="38"/>
        <v>211290936</v>
      </c>
      <c r="N352" s="5">
        <f t="shared" si="39"/>
        <v>185936000</v>
      </c>
      <c r="P352">
        <f t="shared" si="33"/>
        <v>0.25000000000000011</v>
      </c>
      <c r="Q352" s="6" t="s">
        <v>0</v>
      </c>
      <c r="R352">
        <v>29536100</v>
      </c>
      <c r="S352" t="s">
        <v>19</v>
      </c>
      <c r="T352">
        <v>5674568</v>
      </c>
      <c r="U352" t="s">
        <v>20</v>
      </c>
      <c r="V352">
        <v>500000</v>
      </c>
      <c r="W352" t="s">
        <v>21</v>
      </c>
      <c r="X352">
        <v>2950</v>
      </c>
      <c r="Y352" t="s">
        <v>22</v>
      </c>
      <c r="Z352">
        <v>2950</v>
      </c>
      <c r="AA352" t="s">
        <v>23</v>
      </c>
      <c r="AB352">
        <v>2950</v>
      </c>
      <c r="AC352">
        <f t="shared" si="30"/>
        <v>36920125</v>
      </c>
      <c r="AD352">
        <f t="shared" si="31"/>
        <v>7093210</v>
      </c>
      <c r="AE352" t="s">
        <v>24</v>
      </c>
      <c r="AF352" t="s">
        <v>25</v>
      </c>
      <c r="AG352" t="str">
        <f t="shared" si="32"/>
        <v>hp_36920125;atk_7093210;hit_500000;miss_2950;cirt_2950;cirtSub_2950</v>
      </c>
    </row>
    <row r="353" spans="1:33" ht="15">
      <c r="A353" s="9">
        <v>230350</v>
      </c>
      <c r="B353">
        <v>430350</v>
      </c>
      <c r="C353" s="6" t="s">
        <v>4234</v>
      </c>
      <c r="D353" t="s">
        <v>14</v>
      </c>
      <c r="E353" s="6" t="s">
        <v>0</v>
      </c>
      <c r="F353">
        <v>37283916</v>
      </c>
      <c r="G353" s="1">
        <f>VLOOKUP(F353,关卡难度线!B:D,2,1)</f>
        <v>8</v>
      </c>
      <c r="H353" s="1">
        <f>VLOOKUP(F353,关卡难度线!B:D,3,1)</f>
        <v>96</v>
      </c>
      <c r="I353" s="1">
        <f t="shared" si="34"/>
        <v>4369208</v>
      </c>
      <c r="J353" s="1">
        <f t="shared" si="35"/>
        <v>3972008</v>
      </c>
      <c r="K353" s="1">
        <f t="shared" si="36"/>
        <v>3495367</v>
      </c>
      <c r="L353" s="5">
        <f t="shared" si="37"/>
        <v>229820344</v>
      </c>
      <c r="M353" s="5">
        <f t="shared" si="38"/>
        <v>208927624</v>
      </c>
      <c r="N353" s="5">
        <f t="shared" si="39"/>
        <v>183856304</v>
      </c>
      <c r="P353">
        <f t="shared" si="33"/>
        <v>0.25500000000000012</v>
      </c>
      <c r="Q353" s="6" t="s">
        <v>0</v>
      </c>
      <c r="R353">
        <v>29708300</v>
      </c>
      <c r="S353" t="s">
        <v>19</v>
      </c>
      <c r="T353">
        <v>5707643</v>
      </c>
      <c r="U353" t="s">
        <v>20</v>
      </c>
      <c r="V353">
        <v>500000</v>
      </c>
      <c r="W353" t="s">
        <v>21</v>
      </c>
      <c r="X353">
        <v>2950</v>
      </c>
      <c r="Y353" t="s">
        <v>22</v>
      </c>
      <c r="Z353">
        <v>2950</v>
      </c>
      <c r="AA353" t="s">
        <v>23</v>
      </c>
      <c r="AB353">
        <v>2950</v>
      </c>
      <c r="AC353">
        <f t="shared" si="30"/>
        <v>37283916</v>
      </c>
      <c r="AD353">
        <f t="shared" si="31"/>
        <v>7163091</v>
      </c>
      <c r="AE353" t="s">
        <v>24</v>
      </c>
      <c r="AF353" t="s">
        <v>25</v>
      </c>
      <c r="AG353" t="str">
        <f t="shared" si="32"/>
        <v>hp_37283916;atk_7163091;hit_500000;miss_2950;cirt_2950;cirtSub_2950</v>
      </c>
    </row>
    <row r="354" spans="1:33" ht="15">
      <c r="A354" s="9">
        <v>230351</v>
      </c>
      <c r="B354">
        <v>430351</v>
      </c>
      <c r="C354" s="6" t="s">
        <v>4235</v>
      </c>
      <c r="D354" t="s">
        <v>14</v>
      </c>
      <c r="E354" s="6" t="s">
        <v>0</v>
      </c>
      <c r="F354">
        <v>37631286</v>
      </c>
      <c r="G354" s="1">
        <f>VLOOKUP(F354,关卡难度线!B:D,2,1)</f>
        <v>8</v>
      </c>
      <c r="H354" s="1">
        <f>VLOOKUP(F354,关卡难度线!B:D,3,1)</f>
        <v>96</v>
      </c>
      <c r="I354" s="1">
        <f t="shared" si="34"/>
        <v>4409916</v>
      </c>
      <c r="J354" s="1">
        <f t="shared" si="35"/>
        <v>4009014</v>
      </c>
      <c r="K354" s="1">
        <f t="shared" si="36"/>
        <v>3527933</v>
      </c>
      <c r="L354" s="5">
        <f t="shared" si="37"/>
        <v>231961584</v>
      </c>
      <c r="M354" s="5">
        <f t="shared" si="38"/>
        <v>210874136</v>
      </c>
      <c r="N354" s="5">
        <f t="shared" si="39"/>
        <v>185569272</v>
      </c>
      <c r="P354">
        <f t="shared" si="33"/>
        <v>0.26000000000000012</v>
      </c>
      <c r="Q354" s="6" t="s">
        <v>0</v>
      </c>
      <c r="R354">
        <v>29866100</v>
      </c>
      <c r="S354" t="s">
        <v>19</v>
      </c>
      <c r="T354">
        <v>5740718</v>
      </c>
      <c r="U354" t="s">
        <v>20</v>
      </c>
      <c r="V354">
        <v>500000</v>
      </c>
      <c r="W354" t="s">
        <v>21</v>
      </c>
      <c r="X354">
        <v>2975</v>
      </c>
      <c r="Y354" t="s">
        <v>22</v>
      </c>
      <c r="Z354">
        <v>2975</v>
      </c>
      <c r="AA354" t="s">
        <v>23</v>
      </c>
      <c r="AB354">
        <v>2975</v>
      </c>
      <c r="AC354">
        <f t="shared" si="30"/>
        <v>37631286</v>
      </c>
      <c r="AD354">
        <f t="shared" si="31"/>
        <v>7233304</v>
      </c>
      <c r="AE354" t="s">
        <v>24</v>
      </c>
      <c r="AF354" t="s">
        <v>25</v>
      </c>
      <c r="AG354" t="str">
        <f t="shared" si="32"/>
        <v>hp_37631286;atk_7233304;hit_500000;miss_2975;cirt_2975;cirtSub_2975</v>
      </c>
    </row>
    <row r="355" spans="1:33" ht="15">
      <c r="A355" s="9">
        <v>230352</v>
      </c>
      <c r="B355">
        <v>430352</v>
      </c>
      <c r="C355" s="6" t="s">
        <v>4236</v>
      </c>
      <c r="D355" t="s">
        <v>14</v>
      </c>
      <c r="E355" s="6" t="s">
        <v>0</v>
      </c>
      <c r="F355">
        <v>37998323</v>
      </c>
      <c r="G355" s="1">
        <f>VLOOKUP(F355,关卡难度线!B:D,2,1)</f>
        <v>8</v>
      </c>
      <c r="H355" s="1">
        <f>VLOOKUP(F355,关卡难度线!B:D,3,1)</f>
        <v>96</v>
      </c>
      <c r="I355" s="1">
        <f t="shared" si="34"/>
        <v>4452928</v>
      </c>
      <c r="J355" s="1">
        <f t="shared" si="35"/>
        <v>4048116</v>
      </c>
      <c r="K355" s="1">
        <f t="shared" si="36"/>
        <v>3562342</v>
      </c>
      <c r="L355" s="5">
        <f t="shared" si="37"/>
        <v>234224016</v>
      </c>
      <c r="M355" s="5">
        <f t="shared" si="38"/>
        <v>212930904</v>
      </c>
      <c r="N355" s="5">
        <f t="shared" si="39"/>
        <v>187379192</v>
      </c>
      <c r="P355">
        <f t="shared" si="33"/>
        <v>0.26500000000000012</v>
      </c>
      <c r="Q355" s="6" t="s">
        <v>0</v>
      </c>
      <c r="R355">
        <v>30038200</v>
      </c>
      <c r="S355" t="s">
        <v>19</v>
      </c>
      <c r="T355">
        <v>5773793</v>
      </c>
      <c r="U355" t="s">
        <v>20</v>
      </c>
      <c r="V355">
        <v>500000</v>
      </c>
      <c r="W355" t="s">
        <v>21</v>
      </c>
      <c r="X355">
        <v>2975</v>
      </c>
      <c r="Y355" t="s">
        <v>22</v>
      </c>
      <c r="Z355">
        <v>2975</v>
      </c>
      <c r="AA355" t="s">
        <v>23</v>
      </c>
      <c r="AB355">
        <v>2975</v>
      </c>
      <c r="AC355">
        <f t="shared" si="30"/>
        <v>37998323</v>
      </c>
      <c r="AD355">
        <f t="shared" si="31"/>
        <v>7303848</v>
      </c>
      <c r="AE355" t="s">
        <v>24</v>
      </c>
      <c r="AF355" t="s">
        <v>25</v>
      </c>
      <c r="AG355" t="str">
        <f t="shared" si="32"/>
        <v>hp_37998323;atk_7303848;hit_500000;miss_2975;cirt_2975;cirtSub_2975</v>
      </c>
    </row>
    <row r="356" spans="1:33" ht="15">
      <c r="A356" s="9">
        <v>230353</v>
      </c>
      <c r="B356">
        <v>430353</v>
      </c>
      <c r="C356" s="6" t="s">
        <v>4237</v>
      </c>
      <c r="D356" t="s">
        <v>14</v>
      </c>
      <c r="E356" s="6" t="s">
        <v>0</v>
      </c>
      <c r="F356">
        <v>38366954</v>
      </c>
      <c r="G356" s="1">
        <f>VLOOKUP(F356,关卡难度线!B:D,2,1)</f>
        <v>8</v>
      </c>
      <c r="H356" s="1">
        <f>VLOOKUP(F356,关卡难度线!B:D,3,1)</f>
        <v>96</v>
      </c>
      <c r="I356" s="1">
        <f t="shared" si="34"/>
        <v>4496127</v>
      </c>
      <c r="J356" s="1">
        <f t="shared" si="35"/>
        <v>4087388</v>
      </c>
      <c r="K356" s="1">
        <f t="shared" si="36"/>
        <v>3596901</v>
      </c>
      <c r="L356" s="5">
        <f t="shared" si="37"/>
        <v>236496280</v>
      </c>
      <c r="M356" s="5">
        <f t="shared" si="38"/>
        <v>214996608</v>
      </c>
      <c r="N356" s="5">
        <f t="shared" si="39"/>
        <v>189196992</v>
      </c>
      <c r="P356">
        <f t="shared" si="33"/>
        <v>0.27000000000000013</v>
      </c>
      <c r="Q356" s="6" t="s">
        <v>0</v>
      </c>
      <c r="R356">
        <v>30210200</v>
      </c>
      <c r="S356" t="s">
        <v>19</v>
      </c>
      <c r="T356">
        <v>5806868</v>
      </c>
      <c r="U356" t="s">
        <v>20</v>
      </c>
      <c r="V356">
        <v>500000</v>
      </c>
      <c r="W356" t="s">
        <v>21</v>
      </c>
      <c r="X356">
        <v>2975</v>
      </c>
      <c r="Y356" t="s">
        <v>22</v>
      </c>
      <c r="Z356">
        <v>2975</v>
      </c>
      <c r="AA356" t="s">
        <v>23</v>
      </c>
      <c r="AB356">
        <v>2975</v>
      </c>
      <c r="AC356">
        <f t="shared" si="30"/>
        <v>38366954</v>
      </c>
      <c r="AD356">
        <f t="shared" si="31"/>
        <v>7374722</v>
      </c>
      <c r="AE356" t="s">
        <v>24</v>
      </c>
      <c r="AF356" t="s">
        <v>25</v>
      </c>
      <c r="AG356" t="str">
        <f t="shared" si="32"/>
        <v>hp_38366954;atk_7374722;hit_500000;miss_2975;cirt_2975;cirtSub_2975</v>
      </c>
    </row>
    <row r="357" spans="1:33" ht="15">
      <c r="A357" s="9">
        <v>230354</v>
      </c>
      <c r="B357">
        <v>430354</v>
      </c>
      <c r="C357" s="6" t="s">
        <v>4238</v>
      </c>
      <c r="D357" t="s">
        <v>14</v>
      </c>
      <c r="E357" s="6" t="s">
        <v>0</v>
      </c>
      <c r="F357">
        <v>38718817</v>
      </c>
      <c r="G357" s="1">
        <f>VLOOKUP(F357,关卡难度线!B:D,2,1)</f>
        <v>8</v>
      </c>
      <c r="H357" s="1">
        <f>VLOOKUP(F357,关卡难度线!B:D,3,1)</f>
        <v>96</v>
      </c>
      <c r="I357" s="1">
        <f t="shared" si="34"/>
        <v>4537361</v>
      </c>
      <c r="J357" s="1">
        <f t="shared" si="35"/>
        <v>4124873</v>
      </c>
      <c r="K357" s="1">
        <f t="shared" si="36"/>
        <v>3629889</v>
      </c>
      <c r="L357" s="5">
        <f t="shared" si="37"/>
        <v>238665192</v>
      </c>
      <c r="M357" s="5">
        <f t="shared" si="38"/>
        <v>216968320</v>
      </c>
      <c r="N357" s="5">
        <f t="shared" si="39"/>
        <v>190932160</v>
      </c>
      <c r="P357">
        <f t="shared" si="33"/>
        <v>0.27500000000000013</v>
      </c>
      <c r="Q357" s="6" t="s">
        <v>0</v>
      </c>
      <c r="R357">
        <v>30367700</v>
      </c>
      <c r="S357" t="s">
        <v>19</v>
      </c>
      <c r="T357">
        <v>5839943</v>
      </c>
      <c r="U357" t="s">
        <v>20</v>
      </c>
      <c r="V357">
        <v>500000</v>
      </c>
      <c r="W357" t="s">
        <v>21</v>
      </c>
      <c r="X357">
        <v>3000</v>
      </c>
      <c r="Y357" t="s">
        <v>22</v>
      </c>
      <c r="Z357">
        <v>3000</v>
      </c>
      <c r="AA357" t="s">
        <v>23</v>
      </c>
      <c r="AB357">
        <v>3000</v>
      </c>
      <c r="AC357">
        <f t="shared" si="30"/>
        <v>38718817</v>
      </c>
      <c r="AD357">
        <f t="shared" si="31"/>
        <v>7445927</v>
      </c>
      <c r="AE357" t="s">
        <v>24</v>
      </c>
      <c r="AF357" t="s">
        <v>25</v>
      </c>
      <c r="AG357" t="str">
        <f t="shared" si="32"/>
        <v>hp_38718817;atk_7445927;hit_500000;miss_3000;cirt_3000;cirtSub_3000</v>
      </c>
    </row>
    <row r="358" spans="1:33" ht="15">
      <c r="A358" s="9">
        <v>230355</v>
      </c>
      <c r="B358">
        <v>430355</v>
      </c>
      <c r="C358" s="6" t="s">
        <v>4239</v>
      </c>
      <c r="D358" t="s">
        <v>14</v>
      </c>
      <c r="E358" s="6" t="s">
        <v>0</v>
      </c>
      <c r="F358">
        <v>39090816</v>
      </c>
      <c r="G358" s="1">
        <f>VLOOKUP(F358,关卡难度线!B:D,2,1)</f>
        <v>8</v>
      </c>
      <c r="H358" s="1">
        <f>VLOOKUP(F358,关卡难度线!B:D,3,1)</f>
        <v>96</v>
      </c>
      <c r="I358" s="1">
        <f t="shared" si="34"/>
        <v>4580955</v>
      </c>
      <c r="J358" s="1">
        <f t="shared" si="35"/>
        <v>4164504</v>
      </c>
      <c r="K358" s="1">
        <f t="shared" si="36"/>
        <v>3664764</v>
      </c>
      <c r="L358" s="5">
        <f t="shared" si="37"/>
        <v>240958232</v>
      </c>
      <c r="M358" s="5">
        <f t="shared" si="38"/>
        <v>219052912</v>
      </c>
      <c r="N358" s="5">
        <f t="shared" si="39"/>
        <v>192766584</v>
      </c>
      <c r="P358">
        <f t="shared" si="33"/>
        <v>0.28000000000000014</v>
      </c>
      <c r="Q358" s="6" t="s">
        <v>0</v>
      </c>
      <c r="R358">
        <v>30539700</v>
      </c>
      <c r="S358" t="s">
        <v>19</v>
      </c>
      <c r="T358">
        <v>5873018</v>
      </c>
      <c r="U358" t="s">
        <v>20</v>
      </c>
      <c r="V358">
        <v>500000</v>
      </c>
      <c r="W358" t="s">
        <v>21</v>
      </c>
      <c r="X358">
        <v>3000</v>
      </c>
      <c r="Y358" t="s">
        <v>22</v>
      </c>
      <c r="Z358">
        <v>3000</v>
      </c>
      <c r="AA358" t="s">
        <v>23</v>
      </c>
      <c r="AB358">
        <v>3000</v>
      </c>
      <c r="AC358">
        <f t="shared" si="30"/>
        <v>39090816</v>
      </c>
      <c r="AD358">
        <f t="shared" si="31"/>
        <v>7517463</v>
      </c>
      <c r="AE358" t="s">
        <v>24</v>
      </c>
      <c r="AF358" t="s">
        <v>25</v>
      </c>
      <c r="AG358" t="str">
        <f t="shared" si="32"/>
        <v>hp_39090816;atk_7517463;hit_500000;miss_3000;cirt_3000;cirtSub_3000</v>
      </c>
    </row>
    <row r="359" spans="1:33" ht="15">
      <c r="A359" s="9">
        <v>230356</v>
      </c>
      <c r="B359">
        <v>430356</v>
      </c>
      <c r="C359" s="6" t="s">
        <v>4240</v>
      </c>
      <c r="D359" t="s">
        <v>14</v>
      </c>
      <c r="E359" s="6" t="s">
        <v>0</v>
      </c>
      <c r="F359">
        <v>39464534</v>
      </c>
      <c r="G359" s="1">
        <f>VLOOKUP(F359,关卡难度线!B:D,2,1)</f>
        <v>8</v>
      </c>
      <c r="H359" s="1">
        <f>VLOOKUP(F359,关卡难度线!B:D,3,1)</f>
        <v>96</v>
      </c>
      <c r="I359" s="1">
        <f t="shared" si="34"/>
        <v>4624750</v>
      </c>
      <c r="J359" s="1">
        <f t="shared" si="35"/>
        <v>4204318</v>
      </c>
      <c r="K359" s="1">
        <f t="shared" si="36"/>
        <v>3699800</v>
      </c>
      <c r="L359" s="5">
        <f t="shared" si="37"/>
        <v>243261848</v>
      </c>
      <c r="M359" s="5">
        <f t="shared" si="38"/>
        <v>221147128</v>
      </c>
      <c r="N359" s="5">
        <f t="shared" si="39"/>
        <v>194609480</v>
      </c>
      <c r="P359">
        <f t="shared" si="33"/>
        <v>0.28500000000000014</v>
      </c>
      <c r="Q359" s="6" t="s">
        <v>0</v>
      </c>
      <c r="R359">
        <v>30711700</v>
      </c>
      <c r="S359" t="s">
        <v>19</v>
      </c>
      <c r="T359">
        <v>5906093</v>
      </c>
      <c r="U359" t="s">
        <v>20</v>
      </c>
      <c r="V359">
        <v>500000</v>
      </c>
      <c r="W359" t="s">
        <v>21</v>
      </c>
      <c r="X359">
        <v>3000</v>
      </c>
      <c r="Y359" t="s">
        <v>22</v>
      </c>
      <c r="Z359">
        <v>3000</v>
      </c>
      <c r="AA359" t="s">
        <v>23</v>
      </c>
      <c r="AB359">
        <v>3000</v>
      </c>
      <c r="AC359">
        <f t="shared" si="30"/>
        <v>39464534</v>
      </c>
      <c r="AD359">
        <f t="shared" si="31"/>
        <v>7589329</v>
      </c>
      <c r="AE359" t="s">
        <v>24</v>
      </c>
      <c r="AF359" t="s">
        <v>25</v>
      </c>
      <c r="AG359" t="str">
        <f t="shared" si="32"/>
        <v>hp_39464534;atk_7589329;hit_500000;miss_3000;cirt_3000;cirtSub_3000</v>
      </c>
    </row>
    <row r="360" spans="1:33" ht="15">
      <c r="A360" s="9">
        <v>230357</v>
      </c>
      <c r="B360">
        <v>430357</v>
      </c>
      <c r="C360" s="6" t="s">
        <v>4241</v>
      </c>
      <c r="D360" t="s">
        <v>14</v>
      </c>
      <c r="E360" s="6" t="s">
        <v>0</v>
      </c>
      <c r="F360">
        <v>39820752</v>
      </c>
      <c r="G360" s="1">
        <f>VLOOKUP(F360,关卡难度线!B:D,2,1)</f>
        <v>8</v>
      </c>
      <c r="H360" s="1">
        <f>VLOOKUP(F360,关卡难度线!B:D,3,1)</f>
        <v>96</v>
      </c>
      <c r="I360" s="1">
        <f t="shared" si="34"/>
        <v>4666494</v>
      </c>
      <c r="J360" s="1">
        <f t="shared" si="35"/>
        <v>4242267</v>
      </c>
      <c r="K360" s="1">
        <f t="shared" si="36"/>
        <v>3733195</v>
      </c>
      <c r="L360" s="5">
        <f t="shared" si="37"/>
        <v>245457584</v>
      </c>
      <c r="M360" s="5">
        <f t="shared" si="38"/>
        <v>223143248</v>
      </c>
      <c r="N360" s="5">
        <f t="shared" si="39"/>
        <v>196366056</v>
      </c>
      <c r="P360">
        <f t="shared" si="33"/>
        <v>0.29000000000000015</v>
      </c>
      <c r="Q360" s="6" t="s">
        <v>0</v>
      </c>
      <c r="R360">
        <v>30868800</v>
      </c>
      <c r="S360" t="s">
        <v>19</v>
      </c>
      <c r="T360">
        <v>5939168</v>
      </c>
      <c r="U360" t="s">
        <v>20</v>
      </c>
      <c r="V360">
        <v>500000</v>
      </c>
      <c r="W360" t="s">
        <v>21</v>
      </c>
      <c r="X360">
        <v>3025</v>
      </c>
      <c r="Y360" t="s">
        <v>22</v>
      </c>
      <c r="Z360">
        <v>3025</v>
      </c>
      <c r="AA360" t="s">
        <v>23</v>
      </c>
      <c r="AB360">
        <v>3025</v>
      </c>
      <c r="AC360">
        <f t="shared" si="30"/>
        <v>39820752</v>
      </c>
      <c r="AD360">
        <f t="shared" si="31"/>
        <v>7661526</v>
      </c>
      <c r="AE360" t="s">
        <v>24</v>
      </c>
      <c r="AF360" t="s">
        <v>25</v>
      </c>
      <c r="AG360" t="str">
        <f t="shared" si="32"/>
        <v>hp_39820752;atk_7661526;hit_500000;miss_3025;cirt_3025;cirtSub_3025</v>
      </c>
    </row>
    <row r="361" spans="1:33" ht="15">
      <c r="A361" s="9">
        <v>230358</v>
      </c>
      <c r="B361">
        <v>430358</v>
      </c>
      <c r="C361" s="6" t="s">
        <v>4242</v>
      </c>
      <c r="D361" t="s">
        <v>14</v>
      </c>
      <c r="E361" s="6" t="s">
        <v>0</v>
      </c>
      <c r="F361">
        <v>40197706</v>
      </c>
      <c r="G361" s="1">
        <f>VLOOKUP(F361,关卡难度线!B:D,2,1)</f>
        <v>8</v>
      </c>
      <c r="H361" s="1">
        <f>VLOOKUP(F361,关卡难度线!B:D,3,1)</f>
        <v>96</v>
      </c>
      <c r="I361" s="1">
        <f t="shared" si="34"/>
        <v>4710668</v>
      </c>
      <c r="J361" s="1">
        <f t="shared" si="35"/>
        <v>4282426</v>
      </c>
      <c r="K361" s="1">
        <f t="shared" si="36"/>
        <v>3768534</v>
      </c>
      <c r="L361" s="5">
        <f t="shared" si="37"/>
        <v>247781136</v>
      </c>
      <c r="M361" s="5">
        <f t="shared" si="38"/>
        <v>225255608</v>
      </c>
      <c r="N361" s="5">
        <f t="shared" si="39"/>
        <v>198224888</v>
      </c>
      <c r="P361">
        <f t="shared" si="33"/>
        <v>0.29500000000000015</v>
      </c>
      <c r="Q361" s="6" t="s">
        <v>0</v>
      </c>
      <c r="R361">
        <v>31040700</v>
      </c>
      <c r="S361" t="s">
        <v>19</v>
      </c>
      <c r="T361">
        <v>5972243</v>
      </c>
      <c r="U361" t="s">
        <v>20</v>
      </c>
      <c r="V361">
        <v>500000</v>
      </c>
      <c r="W361" t="s">
        <v>21</v>
      </c>
      <c r="X361">
        <v>3025</v>
      </c>
      <c r="Y361" t="s">
        <v>22</v>
      </c>
      <c r="Z361">
        <v>3025</v>
      </c>
      <c r="AA361" t="s">
        <v>23</v>
      </c>
      <c r="AB361">
        <v>3025</v>
      </c>
      <c r="AC361">
        <f t="shared" si="30"/>
        <v>40197706</v>
      </c>
      <c r="AD361">
        <f t="shared" si="31"/>
        <v>7734054</v>
      </c>
      <c r="AE361" t="s">
        <v>24</v>
      </c>
      <c r="AF361" t="s">
        <v>25</v>
      </c>
      <c r="AG361" t="str">
        <f t="shared" si="32"/>
        <v>hp_40197706;atk_7734054;hit_500000;miss_3025;cirt_3025;cirtSub_3025</v>
      </c>
    </row>
    <row r="362" spans="1:33" ht="15">
      <c r="A362" s="9">
        <v>230359</v>
      </c>
      <c r="B362">
        <v>430359</v>
      </c>
      <c r="C362" s="6" t="s">
        <v>4243</v>
      </c>
      <c r="D362" t="s">
        <v>14</v>
      </c>
      <c r="E362" s="6" t="s">
        <v>0</v>
      </c>
      <c r="F362">
        <v>40576380</v>
      </c>
      <c r="G362" s="1">
        <f>VLOOKUP(F362,关卡难度线!B:D,2,1)</f>
        <v>8</v>
      </c>
      <c r="H362" s="1">
        <f>VLOOKUP(F362,关卡难度线!B:D,3,1)</f>
        <v>96</v>
      </c>
      <c r="I362" s="1">
        <f t="shared" si="34"/>
        <v>4755044</v>
      </c>
      <c r="J362" s="1">
        <f t="shared" si="35"/>
        <v>4322767</v>
      </c>
      <c r="K362" s="1">
        <f t="shared" si="36"/>
        <v>3804035</v>
      </c>
      <c r="L362" s="5">
        <f t="shared" si="37"/>
        <v>250115312</v>
      </c>
      <c r="M362" s="5">
        <f t="shared" si="38"/>
        <v>227377544</v>
      </c>
      <c r="N362" s="5">
        <f t="shared" si="39"/>
        <v>200092240</v>
      </c>
      <c r="P362">
        <f t="shared" si="33"/>
        <v>0.30000000000000016</v>
      </c>
      <c r="Q362" s="6" t="s">
        <v>0</v>
      </c>
      <c r="R362">
        <v>31212600</v>
      </c>
      <c r="S362" t="s">
        <v>19</v>
      </c>
      <c r="T362">
        <v>6005318</v>
      </c>
      <c r="U362" t="s">
        <v>20</v>
      </c>
      <c r="V362">
        <v>500000</v>
      </c>
      <c r="W362" t="s">
        <v>21</v>
      </c>
      <c r="X362">
        <v>3025</v>
      </c>
      <c r="Y362" t="s">
        <v>22</v>
      </c>
      <c r="Z362">
        <v>3025</v>
      </c>
      <c r="AA362" t="s">
        <v>23</v>
      </c>
      <c r="AB362">
        <v>3025</v>
      </c>
      <c r="AC362">
        <f t="shared" si="30"/>
        <v>40576380</v>
      </c>
      <c r="AD362">
        <f t="shared" si="31"/>
        <v>7806913</v>
      </c>
      <c r="AE362" t="s">
        <v>24</v>
      </c>
      <c r="AF362" t="s">
        <v>25</v>
      </c>
      <c r="AG362" t="str">
        <f t="shared" si="32"/>
        <v>hp_40576380;atk_7806913;hit_500000;miss_3025;cirt_3025;cirtSub_3025</v>
      </c>
    </row>
    <row r="363" spans="1:33" ht="15">
      <c r="A363" s="9">
        <v>230360</v>
      </c>
      <c r="B363">
        <v>430360</v>
      </c>
      <c r="C363" s="6" t="s">
        <v>4244</v>
      </c>
      <c r="D363" t="s">
        <v>14</v>
      </c>
      <c r="E363" s="6" t="s">
        <v>0</v>
      </c>
      <c r="F363">
        <v>40937067</v>
      </c>
      <c r="G363" s="1">
        <f>VLOOKUP(F363,关卡难度线!B:D,2,1)</f>
        <v>8</v>
      </c>
      <c r="H363" s="1">
        <f>VLOOKUP(F363,关卡难度线!B:D,3,1)</f>
        <v>96</v>
      </c>
      <c r="I363" s="1">
        <f t="shared" si="34"/>
        <v>4797312</v>
      </c>
      <c r="J363" s="1">
        <f t="shared" si="35"/>
        <v>4361193</v>
      </c>
      <c r="K363" s="1">
        <f t="shared" si="36"/>
        <v>3837850</v>
      </c>
      <c r="L363" s="5">
        <f t="shared" si="37"/>
        <v>252338608</v>
      </c>
      <c r="M363" s="5">
        <f t="shared" si="38"/>
        <v>229398752</v>
      </c>
      <c r="N363" s="5">
        <f t="shared" si="39"/>
        <v>201870912</v>
      </c>
      <c r="P363">
        <f t="shared" si="33"/>
        <v>0.30500000000000016</v>
      </c>
      <c r="Q363" s="6" t="s">
        <v>0</v>
      </c>
      <c r="R363">
        <v>31369400</v>
      </c>
      <c r="S363" t="s">
        <v>19</v>
      </c>
      <c r="T363">
        <v>6038393</v>
      </c>
      <c r="U363" t="s">
        <v>20</v>
      </c>
      <c r="V363">
        <v>500000</v>
      </c>
      <c r="W363" t="s">
        <v>21</v>
      </c>
      <c r="X363">
        <v>3050</v>
      </c>
      <c r="Y363" t="s">
        <v>22</v>
      </c>
      <c r="Z363">
        <v>3050</v>
      </c>
      <c r="AA363" t="s">
        <v>23</v>
      </c>
      <c r="AB363">
        <v>3050</v>
      </c>
      <c r="AC363">
        <f t="shared" si="30"/>
        <v>40937067</v>
      </c>
      <c r="AD363">
        <f t="shared" si="31"/>
        <v>7880102</v>
      </c>
      <c r="AE363" t="s">
        <v>24</v>
      </c>
      <c r="AF363" t="s">
        <v>25</v>
      </c>
      <c r="AG363" t="str">
        <f t="shared" si="32"/>
        <v>hp_40937067;atk_7880102;hit_500000;miss_3050;cirt_3050;cirtSub_3050</v>
      </c>
    </row>
    <row r="364" spans="1:33" ht="15">
      <c r="A364" s="9">
        <v>230361</v>
      </c>
      <c r="B364">
        <v>430361</v>
      </c>
      <c r="C364" s="6" t="s">
        <v>4245</v>
      </c>
      <c r="D364" t="s">
        <v>14</v>
      </c>
      <c r="E364" s="6" t="s">
        <v>0</v>
      </c>
      <c r="F364">
        <v>41326570</v>
      </c>
      <c r="G364" s="1">
        <f>VLOOKUP(F364,关卡难度线!B:D,2,1)</f>
        <v>8</v>
      </c>
      <c r="H364" s="1">
        <f>VLOOKUP(F364,关卡难度线!B:D,3,1)</f>
        <v>96</v>
      </c>
      <c r="I364" s="1">
        <f t="shared" si="34"/>
        <v>4842957</v>
      </c>
      <c r="J364" s="1">
        <f t="shared" si="35"/>
        <v>4402688</v>
      </c>
      <c r="K364" s="1">
        <f t="shared" si="36"/>
        <v>3874365</v>
      </c>
      <c r="L364" s="5">
        <f t="shared" si="37"/>
        <v>254739536</v>
      </c>
      <c r="M364" s="5">
        <f t="shared" si="38"/>
        <v>231581392</v>
      </c>
      <c r="N364" s="5">
        <f t="shared" si="39"/>
        <v>203791600</v>
      </c>
      <c r="P364">
        <f t="shared" si="33"/>
        <v>0.31000000000000016</v>
      </c>
      <c r="Q364" s="6" t="s">
        <v>0</v>
      </c>
      <c r="R364">
        <v>31547000</v>
      </c>
      <c r="S364" t="s">
        <v>19</v>
      </c>
      <c r="T364">
        <v>6072570</v>
      </c>
      <c r="U364" t="s">
        <v>20</v>
      </c>
      <c r="V364">
        <v>500000</v>
      </c>
      <c r="W364" t="s">
        <v>21</v>
      </c>
      <c r="X364">
        <v>3050</v>
      </c>
      <c r="Y364" t="s">
        <v>22</v>
      </c>
      <c r="Z364">
        <v>3050</v>
      </c>
      <c r="AA364" t="s">
        <v>23</v>
      </c>
      <c r="AB364">
        <v>3050</v>
      </c>
      <c r="AC364">
        <f t="shared" si="30"/>
        <v>41326570</v>
      </c>
      <c r="AD364">
        <f t="shared" si="31"/>
        <v>7955066</v>
      </c>
      <c r="AE364" t="s">
        <v>24</v>
      </c>
      <c r="AF364" t="s">
        <v>25</v>
      </c>
      <c r="AG364" t="str">
        <f t="shared" si="32"/>
        <v>hp_41326570;atk_7955066;hit_500000;miss_3050;cirt_3050;cirtSub_3050</v>
      </c>
    </row>
    <row r="365" spans="1:33" ht="15">
      <c r="A365" s="9">
        <v>230362</v>
      </c>
      <c r="B365">
        <v>430362</v>
      </c>
      <c r="C365" s="6" t="s">
        <v>4246</v>
      </c>
      <c r="D365" t="s">
        <v>14</v>
      </c>
      <c r="E365" s="6" t="s">
        <v>0</v>
      </c>
      <c r="F365">
        <v>41717849</v>
      </c>
      <c r="G365" s="1">
        <f>VLOOKUP(F365,关卡难度线!B:D,2,1)</f>
        <v>8</v>
      </c>
      <c r="H365" s="1">
        <f>VLOOKUP(F365,关卡难度线!B:D,3,1)</f>
        <v>96</v>
      </c>
      <c r="I365" s="1">
        <f t="shared" si="34"/>
        <v>4888810</v>
      </c>
      <c r="J365" s="1">
        <f t="shared" si="35"/>
        <v>4444373</v>
      </c>
      <c r="K365" s="1">
        <f t="shared" si="36"/>
        <v>3911048</v>
      </c>
      <c r="L365" s="5">
        <f t="shared" si="37"/>
        <v>257151408</v>
      </c>
      <c r="M365" s="5">
        <f t="shared" si="38"/>
        <v>233774016</v>
      </c>
      <c r="N365" s="5">
        <f t="shared" si="39"/>
        <v>205721128</v>
      </c>
      <c r="P365">
        <f t="shared" si="33"/>
        <v>0.31500000000000017</v>
      </c>
      <c r="Q365" s="6" t="s">
        <v>0</v>
      </c>
      <c r="R365">
        <v>31724600</v>
      </c>
      <c r="S365" t="s">
        <v>19</v>
      </c>
      <c r="T365">
        <v>6106748</v>
      </c>
      <c r="U365" t="s">
        <v>20</v>
      </c>
      <c r="V365">
        <v>500000</v>
      </c>
      <c r="W365" t="s">
        <v>21</v>
      </c>
      <c r="X365">
        <v>3050</v>
      </c>
      <c r="Y365" t="s">
        <v>22</v>
      </c>
      <c r="Z365">
        <v>3050</v>
      </c>
      <c r="AA365" t="s">
        <v>23</v>
      </c>
      <c r="AB365">
        <v>3050</v>
      </c>
      <c r="AC365">
        <f t="shared" si="30"/>
        <v>41717849</v>
      </c>
      <c r="AD365">
        <f t="shared" si="31"/>
        <v>8030373</v>
      </c>
      <c r="AE365" t="s">
        <v>24</v>
      </c>
      <c r="AF365" t="s">
        <v>25</v>
      </c>
      <c r="AG365" t="str">
        <f t="shared" si="32"/>
        <v>hp_41717849;atk_8030373;hit_500000;miss_3050;cirt_3050;cirtSub_3050</v>
      </c>
    </row>
    <row r="366" spans="1:33" ht="15">
      <c r="A366" s="9">
        <v>230363</v>
      </c>
      <c r="B366">
        <v>430363</v>
      </c>
      <c r="C366" s="6" t="s">
        <v>4247</v>
      </c>
      <c r="D366" t="s">
        <v>14</v>
      </c>
      <c r="E366" s="6" t="s">
        <v>0</v>
      </c>
      <c r="F366">
        <v>42090576</v>
      </c>
      <c r="G366" s="1">
        <f>VLOOKUP(F366,关卡难度线!B:D,2,1)</f>
        <v>8</v>
      </c>
      <c r="H366" s="1">
        <f>VLOOKUP(F366,关卡难度线!B:D,3,1)</f>
        <v>96</v>
      </c>
      <c r="I366" s="1">
        <f t="shared" si="34"/>
        <v>4932489</v>
      </c>
      <c r="J366" s="1">
        <f t="shared" si="35"/>
        <v>4484081</v>
      </c>
      <c r="K366" s="1">
        <f t="shared" si="36"/>
        <v>3945991</v>
      </c>
      <c r="L366" s="5">
        <f t="shared" si="37"/>
        <v>259448920</v>
      </c>
      <c r="M366" s="5">
        <f t="shared" si="38"/>
        <v>235862664</v>
      </c>
      <c r="N366" s="5">
        <f t="shared" si="39"/>
        <v>207559128</v>
      </c>
      <c r="P366">
        <f t="shared" si="33"/>
        <v>0.32000000000000017</v>
      </c>
      <c r="Q366" s="6" t="s">
        <v>0</v>
      </c>
      <c r="R366">
        <v>31886800</v>
      </c>
      <c r="S366" t="s">
        <v>19</v>
      </c>
      <c r="T366">
        <v>6140925</v>
      </c>
      <c r="U366" t="s">
        <v>20</v>
      </c>
      <c r="V366">
        <v>500000</v>
      </c>
      <c r="W366" t="s">
        <v>21</v>
      </c>
      <c r="X366">
        <v>3075</v>
      </c>
      <c r="Y366" t="s">
        <v>22</v>
      </c>
      <c r="Z366">
        <v>3075</v>
      </c>
      <c r="AA366" t="s">
        <v>23</v>
      </c>
      <c r="AB366">
        <v>3075</v>
      </c>
      <c r="AC366">
        <f t="shared" si="30"/>
        <v>42090576</v>
      </c>
      <c r="AD366">
        <f t="shared" si="31"/>
        <v>8106021</v>
      </c>
      <c r="AE366" t="s">
        <v>24</v>
      </c>
      <c r="AF366" t="s">
        <v>25</v>
      </c>
      <c r="AG366" t="str">
        <f t="shared" si="32"/>
        <v>hp_42090576;atk_8106021;hit_500000;miss_3075;cirt_3075;cirtSub_3075</v>
      </c>
    </row>
    <row r="367" spans="1:33" ht="15">
      <c r="A367" s="9">
        <v>230364</v>
      </c>
      <c r="B367">
        <v>430364</v>
      </c>
      <c r="C367" s="6" t="s">
        <v>4248</v>
      </c>
      <c r="D367" t="s">
        <v>14</v>
      </c>
      <c r="E367" s="6" t="s">
        <v>0</v>
      </c>
      <c r="F367">
        <v>42485065</v>
      </c>
      <c r="G367" s="1">
        <f>VLOOKUP(F367,关卡难度线!B:D,2,1)</f>
        <v>8</v>
      </c>
      <c r="H367" s="1">
        <f>VLOOKUP(F367,关卡难度线!B:D,3,1)</f>
        <v>96</v>
      </c>
      <c r="I367" s="1">
        <f t="shared" si="34"/>
        <v>4978718</v>
      </c>
      <c r="J367" s="1">
        <f t="shared" si="35"/>
        <v>4526107</v>
      </c>
      <c r="K367" s="1">
        <f t="shared" si="36"/>
        <v>3982974</v>
      </c>
      <c r="L367" s="5">
        <f t="shared" si="37"/>
        <v>261880568</v>
      </c>
      <c r="M367" s="5">
        <f t="shared" si="38"/>
        <v>238073232</v>
      </c>
      <c r="N367" s="5">
        <f t="shared" si="39"/>
        <v>209504432</v>
      </c>
      <c r="P367">
        <f t="shared" si="33"/>
        <v>0.32500000000000018</v>
      </c>
      <c r="Q367" s="6" t="s">
        <v>0</v>
      </c>
      <c r="R367">
        <v>32064200</v>
      </c>
      <c r="S367" t="s">
        <v>19</v>
      </c>
      <c r="T367">
        <v>6175103</v>
      </c>
      <c r="U367" t="s">
        <v>20</v>
      </c>
      <c r="V367">
        <v>500000</v>
      </c>
      <c r="W367" t="s">
        <v>21</v>
      </c>
      <c r="X367">
        <v>3075</v>
      </c>
      <c r="Y367" t="s">
        <v>22</v>
      </c>
      <c r="Z367">
        <v>3075</v>
      </c>
      <c r="AA367" t="s">
        <v>23</v>
      </c>
      <c r="AB367">
        <v>3075</v>
      </c>
      <c r="AC367">
        <f t="shared" si="30"/>
        <v>42485065</v>
      </c>
      <c r="AD367">
        <f t="shared" si="31"/>
        <v>8182011</v>
      </c>
      <c r="AE367" t="s">
        <v>24</v>
      </c>
      <c r="AF367" t="s">
        <v>25</v>
      </c>
      <c r="AG367" t="str">
        <f t="shared" si="32"/>
        <v>hp_42485065;atk_8182011;hit_500000;miss_3075;cirt_3075;cirtSub_3075</v>
      </c>
    </row>
    <row r="368" spans="1:33" ht="15">
      <c r="A368" s="9">
        <v>230365</v>
      </c>
      <c r="B368">
        <v>430365</v>
      </c>
      <c r="C368" s="6" t="s">
        <v>4249</v>
      </c>
      <c r="D368" t="s">
        <v>14</v>
      </c>
      <c r="E368" s="6" t="s">
        <v>0</v>
      </c>
      <c r="F368">
        <v>42881461</v>
      </c>
      <c r="G368" s="1">
        <f>VLOOKUP(F368,关卡难度线!B:D,2,1)</f>
        <v>8</v>
      </c>
      <c r="H368" s="1">
        <f>VLOOKUP(F368,关卡难度线!B:D,3,1)</f>
        <v>98</v>
      </c>
      <c r="I368" s="1">
        <f t="shared" si="34"/>
        <v>4922616</v>
      </c>
      <c r="J368" s="1">
        <f t="shared" si="35"/>
        <v>4475106</v>
      </c>
      <c r="K368" s="1">
        <f t="shared" si="36"/>
        <v>3938093</v>
      </c>
      <c r="L368" s="5">
        <f t="shared" si="37"/>
        <v>258929600</v>
      </c>
      <c r="M368" s="5">
        <f t="shared" si="38"/>
        <v>235390576</v>
      </c>
      <c r="N368" s="5">
        <f t="shared" si="39"/>
        <v>207143688</v>
      </c>
      <c r="P368">
        <f t="shared" si="33"/>
        <v>0.33000000000000018</v>
      </c>
      <c r="Q368" s="6" t="s">
        <v>0</v>
      </c>
      <c r="R368">
        <v>32241700</v>
      </c>
      <c r="S368" t="s">
        <v>19</v>
      </c>
      <c r="T368">
        <v>6209280</v>
      </c>
      <c r="U368" t="s">
        <v>20</v>
      </c>
      <c r="V368">
        <v>500000</v>
      </c>
      <c r="W368" t="s">
        <v>21</v>
      </c>
      <c r="X368">
        <v>3075</v>
      </c>
      <c r="Y368" t="s">
        <v>22</v>
      </c>
      <c r="Z368">
        <v>3075</v>
      </c>
      <c r="AA368" t="s">
        <v>23</v>
      </c>
      <c r="AB368">
        <v>3075</v>
      </c>
      <c r="AC368">
        <f t="shared" ref="AC368:AC431" si="40">INT(R368*(1+P368))</f>
        <v>42881461</v>
      </c>
      <c r="AD368">
        <f t="shared" ref="AD368:AD431" si="41">INT(T368*(1+P368))</f>
        <v>8258342</v>
      </c>
      <c r="AE368" t="s">
        <v>24</v>
      </c>
      <c r="AF368" t="s">
        <v>25</v>
      </c>
      <c r="AG368" t="str">
        <f t="shared" ref="AG368:AG431" si="42">Q368&amp;AF368&amp;AC368&amp;AE368&amp;S368&amp;AF368&amp;AD368&amp;AE368&amp;U368&amp;AF368&amp;V368&amp;AE368&amp;W368&amp;AF368&amp;X368&amp;AE368&amp;Y368&amp;AF368&amp;Z368&amp;AE368&amp;AA368&amp;AF368&amp;AB368</f>
        <v>hp_42881461;atk_8258342;hit_500000;miss_3075;cirt_3075;cirtSub_3075</v>
      </c>
    </row>
    <row r="369" spans="1:33" ht="15">
      <c r="A369" s="9">
        <v>230366</v>
      </c>
      <c r="B369">
        <v>430366</v>
      </c>
      <c r="C369" s="6" t="s">
        <v>4250</v>
      </c>
      <c r="D369" t="s">
        <v>14</v>
      </c>
      <c r="E369" s="6" t="s">
        <v>0</v>
      </c>
      <c r="F369">
        <v>43258672</v>
      </c>
      <c r="G369" s="1">
        <f>VLOOKUP(F369,关卡难度线!B:D,2,1)</f>
        <v>8</v>
      </c>
      <c r="H369" s="1">
        <f>VLOOKUP(F369,关卡难度线!B:D,3,1)</f>
        <v>98</v>
      </c>
      <c r="I369" s="1">
        <f t="shared" si="34"/>
        <v>4965918</v>
      </c>
      <c r="J369" s="1">
        <f t="shared" si="35"/>
        <v>4514471</v>
      </c>
      <c r="K369" s="1">
        <f t="shared" si="36"/>
        <v>3972735</v>
      </c>
      <c r="L369" s="5">
        <f t="shared" si="37"/>
        <v>261207288</v>
      </c>
      <c r="M369" s="5">
        <f t="shared" si="38"/>
        <v>237461176</v>
      </c>
      <c r="N369" s="5">
        <f t="shared" si="39"/>
        <v>208965864</v>
      </c>
      <c r="P369">
        <f t="shared" ref="P369:P432" si="43">P368+$P$303</f>
        <v>0.33500000000000019</v>
      </c>
      <c r="Q369" s="6" t="s">
        <v>0</v>
      </c>
      <c r="R369">
        <v>32403500</v>
      </c>
      <c r="S369" t="s">
        <v>19</v>
      </c>
      <c r="T369">
        <v>6243458</v>
      </c>
      <c r="U369" t="s">
        <v>20</v>
      </c>
      <c r="V369">
        <v>500000</v>
      </c>
      <c r="W369" t="s">
        <v>21</v>
      </c>
      <c r="X369">
        <v>3100</v>
      </c>
      <c r="Y369" t="s">
        <v>22</v>
      </c>
      <c r="Z369">
        <v>3100</v>
      </c>
      <c r="AA369" t="s">
        <v>23</v>
      </c>
      <c r="AB369">
        <v>3100</v>
      </c>
      <c r="AC369">
        <f t="shared" si="40"/>
        <v>43258672</v>
      </c>
      <c r="AD369">
        <f t="shared" si="41"/>
        <v>8335016</v>
      </c>
      <c r="AE369" t="s">
        <v>24</v>
      </c>
      <c r="AF369" t="s">
        <v>25</v>
      </c>
      <c r="AG369" t="str">
        <f t="shared" si="42"/>
        <v>hp_43258672;atk_8335016;hit_500000;miss_3100;cirt_3100;cirtSub_3100</v>
      </c>
    </row>
    <row r="370" spans="1:33" ht="15">
      <c r="A370" s="9">
        <v>230367</v>
      </c>
      <c r="B370">
        <v>430367</v>
      </c>
      <c r="C370" s="6" t="s">
        <v>4251</v>
      </c>
      <c r="D370" t="s">
        <v>14</v>
      </c>
      <c r="E370" s="6" t="s">
        <v>0</v>
      </c>
      <c r="F370">
        <v>43658406</v>
      </c>
      <c r="G370" s="1">
        <f>VLOOKUP(F370,关卡难度线!B:D,2,1)</f>
        <v>8</v>
      </c>
      <c r="H370" s="1">
        <f>VLOOKUP(F370,关卡难度线!B:D,3,1)</f>
        <v>98</v>
      </c>
      <c r="I370" s="1">
        <f t="shared" si="34"/>
        <v>5011806</v>
      </c>
      <c r="J370" s="1">
        <f t="shared" si="35"/>
        <v>4556188</v>
      </c>
      <c r="K370" s="1">
        <f t="shared" si="36"/>
        <v>4009445</v>
      </c>
      <c r="L370" s="5">
        <f t="shared" si="37"/>
        <v>263620992</v>
      </c>
      <c r="M370" s="5">
        <f t="shared" si="38"/>
        <v>239655488</v>
      </c>
      <c r="N370" s="5">
        <f t="shared" si="39"/>
        <v>210896808</v>
      </c>
      <c r="P370">
        <f t="shared" si="43"/>
        <v>0.34000000000000019</v>
      </c>
      <c r="Q370" s="6" t="s">
        <v>0</v>
      </c>
      <c r="R370">
        <v>32580900</v>
      </c>
      <c r="S370" t="s">
        <v>19</v>
      </c>
      <c r="T370">
        <v>6277635</v>
      </c>
      <c r="U370" t="s">
        <v>20</v>
      </c>
      <c r="V370">
        <v>500000</v>
      </c>
      <c r="W370" t="s">
        <v>21</v>
      </c>
      <c r="X370">
        <v>3100</v>
      </c>
      <c r="Y370" t="s">
        <v>22</v>
      </c>
      <c r="Z370">
        <v>3100</v>
      </c>
      <c r="AA370" t="s">
        <v>23</v>
      </c>
      <c r="AB370">
        <v>3100</v>
      </c>
      <c r="AC370">
        <f t="shared" si="40"/>
        <v>43658406</v>
      </c>
      <c r="AD370">
        <f t="shared" si="41"/>
        <v>8412030</v>
      </c>
      <c r="AE370" t="s">
        <v>24</v>
      </c>
      <c r="AF370" t="s">
        <v>25</v>
      </c>
      <c r="AG370" t="str">
        <f t="shared" si="42"/>
        <v>hp_43658406;atk_8412030;hit_500000;miss_3100;cirt_3100;cirtSub_3100</v>
      </c>
    </row>
    <row r="371" spans="1:33" ht="15">
      <c r="A371" s="9">
        <v>230368</v>
      </c>
      <c r="B371">
        <v>430368</v>
      </c>
      <c r="C371" s="6" t="s">
        <v>4252</v>
      </c>
      <c r="D371" t="s">
        <v>14</v>
      </c>
      <c r="E371" s="6" t="s">
        <v>0</v>
      </c>
      <c r="F371">
        <v>44059913</v>
      </c>
      <c r="G371" s="1">
        <f>VLOOKUP(F371,关卡难度线!B:D,2,1)</f>
        <v>8</v>
      </c>
      <c r="H371" s="1">
        <f>VLOOKUP(F371,关卡难度线!B:D,3,1)</f>
        <v>98</v>
      </c>
      <c r="I371" s="1">
        <f t="shared" si="34"/>
        <v>5057898</v>
      </c>
      <c r="J371" s="1">
        <f t="shared" si="35"/>
        <v>4598089</v>
      </c>
      <c r="K371" s="1">
        <f t="shared" si="36"/>
        <v>4046318</v>
      </c>
      <c r="L371" s="5">
        <f t="shared" si="37"/>
        <v>266045432</v>
      </c>
      <c r="M371" s="5">
        <f t="shared" si="38"/>
        <v>241859480</v>
      </c>
      <c r="N371" s="5">
        <f t="shared" si="39"/>
        <v>212836328</v>
      </c>
      <c r="P371">
        <f t="shared" si="43"/>
        <v>0.3450000000000002</v>
      </c>
      <c r="Q371" s="6" t="s">
        <v>0</v>
      </c>
      <c r="R371">
        <v>32758300</v>
      </c>
      <c r="S371" t="s">
        <v>19</v>
      </c>
      <c r="T371">
        <v>6311813</v>
      </c>
      <c r="U371" t="s">
        <v>20</v>
      </c>
      <c r="V371">
        <v>500000</v>
      </c>
      <c r="W371" t="s">
        <v>21</v>
      </c>
      <c r="X371">
        <v>3100</v>
      </c>
      <c r="Y371" t="s">
        <v>22</v>
      </c>
      <c r="Z371">
        <v>3100</v>
      </c>
      <c r="AA371" t="s">
        <v>23</v>
      </c>
      <c r="AB371">
        <v>3100</v>
      </c>
      <c r="AC371">
        <f t="shared" si="40"/>
        <v>44059913</v>
      </c>
      <c r="AD371">
        <f t="shared" si="41"/>
        <v>8489388</v>
      </c>
      <c r="AE371" t="s">
        <v>24</v>
      </c>
      <c r="AF371" t="s">
        <v>25</v>
      </c>
      <c r="AG371" t="str">
        <f t="shared" si="42"/>
        <v>hp_44059913;atk_8489388;hit_500000;miss_3100;cirt_3100;cirtSub_3100</v>
      </c>
    </row>
    <row r="372" spans="1:33" ht="15">
      <c r="A372" s="9">
        <v>230369</v>
      </c>
      <c r="B372">
        <v>430369</v>
      </c>
      <c r="C372" s="6" t="s">
        <v>4253</v>
      </c>
      <c r="D372" t="s">
        <v>14</v>
      </c>
      <c r="E372" s="6" t="s">
        <v>0</v>
      </c>
      <c r="F372">
        <v>44441730</v>
      </c>
      <c r="G372" s="1">
        <f>VLOOKUP(F372,关卡难度线!B:D,2,1)</f>
        <v>8</v>
      </c>
      <c r="H372" s="1">
        <f>VLOOKUP(F372,关卡难度线!B:D,3,1)</f>
        <v>98</v>
      </c>
      <c r="I372" s="1">
        <f t="shared" si="34"/>
        <v>5101729</v>
      </c>
      <c r="J372" s="1">
        <f t="shared" si="35"/>
        <v>4637935</v>
      </c>
      <c r="K372" s="1">
        <f t="shared" si="36"/>
        <v>4081383</v>
      </c>
      <c r="L372" s="5">
        <f t="shared" si="37"/>
        <v>268350944</v>
      </c>
      <c r="M372" s="5">
        <f t="shared" si="38"/>
        <v>243955384</v>
      </c>
      <c r="N372" s="5">
        <f t="shared" si="39"/>
        <v>214680744</v>
      </c>
      <c r="P372">
        <f t="shared" si="43"/>
        <v>0.3500000000000002</v>
      </c>
      <c r="Q372" s="6" t="s">
        <v>0</v>
      </c>
      <c r="R372">
        <v>32919800</v>
      </c>
      <c r="S372" t="s">
        <v>19</v>
      </c>
      <c r="T372">
        <v>6345990</v>
      </c>
      <c r="U372" t="s">
        <v>20</v>
      </c>
      <c r="V372">
        <v>500000</v>
      </c>
      <c r="W372" t="s">
        <v>21</v>
      </c>
      <c r="X372">
        <v>3125</v>
      </c>
      <c r="Y372" t="s">
        <v>22</v>
      </c>
      <c r="Z372">
        <v>3125</v>
      </c>
      <c r="AA372" t="s">
        <v>23</v>
      </c>
      <c r="AB372">
        <v>3125</v>
      </c>
      <c r="AC372">
        <f t="shared" si="40"/>
        <v>44441730</v>
      </c>
      <c r="AD372">
        <f t="shared" si="41"/>
        <v>8567086</v>
      </c>
      <c r="AE372" t="s">
        <v>24</v>
      </c>
      <c r="AF372" t="s">
        <v>25</v>
      </c>
      <c r="AG372" t="str">
        <f t="shared" si="42"/>
        <v>hp_44441730;atk_8567086;hit_500000;miss_3125;cirt_3125;cirtSub_3125</v>
      </c>
    </row>
    <row r="373" spans="1:33" ht="15">
      <c r="A373" s="9">
        <v>230370</v>
      </c>
      <c r="B373">
        <v>430370</v>
      </c>
      <c r="C373" s="6" t="s">
        <v>4254</v>
      </c>
      <c r="D373" t="s">
        <v>14</v>
      </c>
      <c r="E373" s="6" t="s">
        <v>0</v>
      </c>
      <c r="F373">
        <v>44846570</v>
      </c>
      <c r="G373" s="1">
        <f>VLOOKUP(F373,关卡难度线!B:D,2,1)</f>
        <v>8</v>
      </c>
      <c r="H373" s="1">
        <f>VLOOKUP(F373,关卡难度线!B:D,3,1)</f>
        <v>98</v>
      </c>
      <c r="I373" s="1">
        <f t="shared" si="34"/>
        <v>5148203</v>
      </c>
      <c r="J373" s="1">
        <f t="shared" si="35"/>
        <v>4680184</v>
      </c>
      <c r="K373" s="1">
        <f t="shared" si="36"/>
        <v>4118562</v>
      </c>
      <c r="L373" s="5">
        <f t="shared" si="37"/>
        <v>270795480</v>
      </c>
      <c r="M373" s="5">
        <f t="shared" si="38"/>
        <v>246177680</v>
      </c>
      <c r="N373" s="5">
        <f t="shared" si="39"/>
        <v>216636360</v>
      </c>
      <c r="P373">
        <f t="shared" si="43"/>
        <v>0.3550000000000002</v>
      </c>
      <c r="Q373" s="6" t="s">
        <v>0</v>
      </c>
      <c r="R373">
        <v>33097100</v>
      </c>
      <c r="S373" t="s">
        <v>19</v>
      </c>
      <c r="T373">
        <v>6380168</v>
      </c>
      <c r="U373" t="s">
        <v>20</v>
      </c>
      <c r="V373">
        <v>500000</v>
      </c>
      <c r="W373" t="s">
        <v>21</v>
      </c>
      <c r="X373">
        <v>3125</v>
      </c>
      <c r="Y373" t="s">
        <v>22</v>
      </c>
      <c r="Z373">
        <v>3125</v>
      </c>
      <c r="AA373" t="s">
        <v>23</v>
      </c>
      <c r="AB373">
        <v>3125</v>
      </c>
      <c r="AC373">
        <f t="shared" si="40"/>
        <v>44846570</v>
      </c>
      <c r="AD373">
        <f t="shared" si="41"/>
        <v>8645127</v>
      </c>
      <c r="AE373" t="s">
        <v>24</v>
      </c>
      <c r="AF373" t="s">
        <v>25</v>
      </c>
      <c r="AG373" t="str">
        <f t="shared" si="42"/>
        <v>hp_44846570;atk_8645127;hit_500000;miss_3125;cirt_3125;cirtSub_3125</v>
      </c>
    </row>
    <row r="374" spans="1:33" ht="15">
      <c r="A374" s="9">
        <v>230371</v>
      </c>
      <c r="B374">
        <v>430371</v>
      </c>
      <c r="C374" s="6" t="s">
        <v>4255</v>
      </c>
      <c r="D374" t="s">
        <v>14</v>
      </c>
      <c r="E374" s="6" t="s">
        <v>0</v>
      </c>
      <c r="F374">
        <v>45253184</v>
      </c>
      <c r="G374" s="1">
        <f>VLOOKUP(F374,关卡难度线!B:D,2,1)</f>
        <v>8</v>
      </c>
      <c r="H374" s="1">
        <f>VLOOKUP(F374,关卡难度线!B:D,3,1)</f>
        <v>98</v>
      </c>
      <c r="I374" s="1">
        <f t="shared" si="34"/>
        <v>5194880</v>
      </c>
      <c r="J374" s="1">
        <f t="shared" si="35"/>
        <v>4722618</v>
      </c>
      <c r="K374" s="1">
        <f t="shared" si="36"/>
        <v>4155904</v>
      </c>
      <c r="L374" s="5">
        <f t="shared" si="37"/>
        <v>273250688</v>
      </c>
      <c r="M374" s="5">
        <f t="shared" si="38"/>
        <v>248409704</v>
      </c>
      <c r="N374" s="5">
        <f t="shared" si="39"/>
        <v>218600552</v>
      </c>
      <c r="P374">
        <f t="shared" si="43"/>
        <v>0.36000000000000021</v>
      </c>
      <c r="Q374" s="6" t="s">
        <v>0</v>
      </c>
      <c r="R374">
        <v>33274400</v>
      </c>
      <c r="S374" t="s">
        <v>19</v>
      </c>
      <c r="T374">
        <v>6414345</v>
      </c>
      <c r="U374" t="s">
        <v>20</v>
      </c>
      <c r="V374">
        <v>500000</v>
      </c>
      <c r="W374" t="s">
        <v>21</v>
      </c>
      <c r="X374">
        <v>3125</v>
      </c>
      <c r="Y374" t="s">
        <v>22</v>
      </c>
      <c r="Z374">
        <v>3125</v>
      </c>
      <c r="AA374" t="s">
        <v>23</v>
      </c>
      <c r="AB374">
        <v>3125</v>
      </c>
      <c r="AC374">
        <f t="shared" si="40"/>
        <v>45253184</v>
      </c>
      <c r="AD374">
        <f t="shared" si="41"/>
        <v>8723509</v>
      </c>
      <c r="AE374" t="s">
        <v>24</v>
      </c>
      <c r="AF374" t="s">
        <v>25</v>
      </c>
      <c r="AG374" t="str">
        <f t="shared" si="42"/>
        <v>hp_45253184;atk_8723509;hit_500000;miss_3125;cirt_3125;cirtSub_3125</v>
      </c>
    </row>
    <row r="375" spans="1:33" ht="15">
      <c r="A375" s="9">
        <v>230372</v>
      </c>
      <c r="B375">
        <v>430372</v>
      </c>
      <c r="C375" s="6" t="s">
        <v>4256</v>
      </c>
      <c r="D375" t="s">
        <v>14</v>
      </c>
      <c r="E375" s="6" t="s">
        <v>0</v>
      </c>
      <c r="F375">
        <v>45639594</v>
      </c>
      <c r="G375" s="1">
        <f>VLOOKUP(F375,关卡难度线!B:D,2,1)</f>
        <v>8</v>
      </c>
      <c r="H375" s="1">
        <f>VLOOKUP(F375,关卡难度线!B:D,3,1)</f>
        <v>98</v>
      </c>
      <c r="I375" s="1">
        <f t="shared" si="34"/>
        <v>5239239</v>
      </c>
      <c r="J375" s="1">
        <f t="shared" si="35"/>
        <v>4762944</v>
      </c>
      <c r="K375" s="1">
        <f t="shared" si="36"/>
        <v>4191391</v>
      </c>
      <c r="L375" s="5">
        <f t="shared" si="37"/>
        <v>275583968</v>
      </c>
      <c r="M375" s="5">
        <f t="shared" si="38"/>
        <v>250530856</v>
      </c>
      <c r="N375" s="5">
        <f t="shared" si="39"/>
        <v>220467168</v>
      </c>
      <c r="P375">
        <f t="shared" si="43"/>
        <v>0.36500000000000021</v>
      </c>
      <c r="Q375" s="6" t="s">
        <v>0</v>
      </c>
      <c r="R375">
        <v>33435600</v>
      </c>
      <c r="S375" t="s">
        <v>19</v>
      </c>
      <c r="T375">
        <v>6448523</v>
      </c>
      <c r="U375" t="s">
        <v>20</v>
      </c>
      <c r="V375">
        <v>500000</v>
      </c>
      <c r="W375" t="s">
        <v>21</v>
      </c>
      <c r="X375">
        <v>3150</v>
      </c>
      <c r="Y375" t="s">
        <v>22</v>
      </c>
      <c r="Z375">
        <v>3150</v>
      </c>
      <c r="AA375" t="s">
        <v>23</v>
      </c>
      <c r="AB375">
        <v>3150</v>
      </c>
      <c r="AC375">
        <f t="shared" si="40"/>
        <v>45639594</v>
      </c>
      <c r="AD375">
        <f t="shared" si="41"/>
        <v>8802233</v>
      </c>
      <c r="AE375" t="s">
        <v>24</v>
      </c>
      <c r="AF375" t="s">
        <v>25</v>
      </c>
      <c r="AG375" t="str">
        <f t="shared" si="42"/>
        <v>hp_45639594;atk_8802233;hit_500000;miss_3150;cirt_3150;cirtSub_3150</v>
      </c>
    </row>
    <row r="376" spans="1:33" ht="15">
      <c r="A376" s="9">
        <v>230373</v>
      </c>
      <c r="B376">
        <v>430373</v>
      </c>
      <c r="C376" s="6" t="s">
        <v>4257</v>
      </c>
      <c r="D376" t="s">
        <v>14</v>
      </c>
      <c r="E376" s="6" t="s">
        <v>0</v>
      </c>
      <c r="F376">
        <v>46057345</v>
      </c>
      <c r="G376" s="1">
        <f>VLOOKUP(F376,关卡难度线!B:D,2,1)</f>
        <v>8</v>
      </c>
      <c r="H376" s="1">
        <f>VLOOKUP(F376,关卡难度线!B:D,3,1)</f>
        <v>98</v>
      </c>
      <c r="I376" s="1">
        <f t="shared" si="34"/>
        <v>5287195</v>
      </c>
      <c r="J376" s="1">
        <f t="shared" si="35"/>
        <v>4806541</v>
      </c>
      <c r="K376" s="1">
        <f t="shared" si="36"/>
        <v>4229756</v>
      </c>
      <c r="L376" s="5">
        <f t="shared" si="37"/>
        <v>278106456</v>
      </c>
      <c r="M376" s="5">
        <f t="shared" si="38"/>
        <v>252824056</v>
      </c>
      <c r="N376" s="5">
        <f t="shared" si="39"/>
        <v>222485168</v>
      </c>
      <c r="P376">
        <f t="shared" si="43"/>
        <v>0.37000000000000022</v>
      </c>
      <c r="Q376" s="6" t="s">
        <v>0</v>
      </c>
      <c r="R376">
        <v>33618500</v>
      </c>
      <c r="S376" t="s">
        <v>19</v>
      </c>
      <c r="T376">
        <v>6483803</v>
      </c>
      <c r="U376" t="s">
        <v>20</v>
      </c>
      <c r="V376">
        <v>500000</v>
      </c>
      <c r="W376" t="s">
        <v>21</v>
      </c>
      <c r="X376">
        <v>3150</v>
      </c>
      <c r="Y376" t="s">
        <v>22</v>
      </c>
      <c r="Z376">
        <v>3150</v>
      </c>
      <c r="AA376" t="s">
        <v>23</v>
      </c>
      <c r="AB376">
        <v>3150</v>
      </c>
      <c r="AC376">
        <f t="shared" si="40"/>
        <v>46057345</v>
      </c>
      <c r="AD376">
        <f t="shared" si="41"/>
        <v>8882810</v>
      </c>
      <c r="AE376" t="s">
        <v>24</v>
      </c>
      <c r="AF376" t="s">
        <v>25</v>
      </c>
      <c r="AG376" t="str">
        <f t="shared" si="42"/>
        <v>hp_46057345;atk_8882810;hit_500000;miss_3150;cirt_3150;cirtSub_3150</v>
      </c>
    </row>
    <row r="377" spans="1:33" ht="15">
      <c r="A377" s="9">
        <v>230374</v>
      </c>
      <c r="B377">
        <v>430374</v>
      </c>
      <c r="C377" s="6" t="s">
        <v>4258</v>
      </c>
      <c r="D377" t="s">
        <v>14</v>
      </c>
      <c r="E377" s="6" t="s">
        <v>0</v>
      </c>
      <c r="F377">
        <v>46476925</v>
      </c>
      <c r="G377" s="1">
        <f>VLOOKUP(F377,关卡难度线!B:D,2,1)</f>
        <v>8</v>
      </c>
      <c r="H377" s="1">
        <f>VLOOKUP(F377,关卡难度线!B:D,3,1)</f>
        <v>98</v>
      </c>
      <c r="I377" s="1">
        <f t="shared" si="34"/>
        <v>5335361</v>
      </c>
      <c r="J377" s="1">
        <f t="shared" si="35"/>
        <v>4850328</v>
      </c>
      <c r="K377" s="1">
        <f t="shared" si="36"/>
        <v>4268289</v>
      </c>
      <c r="L377" s="5">
        <f t="shared" si="37"/>
        <v>280639992</v>
      </c>
      <c r="M377" s="5">
        <f t="shared" si="38"/>
        <v>255127256</v>
      </c>
      <c r="N377" s="5">
        <f t="shared" si="39"/>
        <v>224512000</v>
      </c>
      <c r="P377">
        <f t="shared" si="43"/>
        <v>0.37500000000000022</v>
      </c>
      <c r="Q377" s="6" t="s">
        <v>0</v>
      </c>
      <c r="R377">
        <v>33801400</v>
      </c>
      <c r="S377" t="s">
        <v>19</v>
      </c>
      <c r="T377">
        <v>6519083</v>
      </c>
      <c r="U377" t="s">
        <v>20</v>
      </c>
      <c r="V377">
        <v>500000</v>
      </c>
      <c r="W377" t="s">
        <v>21</v>
      </c>
      <c r="X377">
        <v>3150</v>
      </c>
      <c r="Y377" t="s">
        <v>22</v>
      </c>
      <c r="Z377">
        <v>3150</v>
      </c>
      <c r="AA377" t="s">
        <v>23</v>
      </c>
      <c r="AB377">
        <v>3150</v>
      </c>
      <c r="AC377">
        <f t="shared" si="40"/>
        <v>46476925</v>
      </c>
      <c r="AD377">
        <f t="shared" si="41"/>
        <v>8963739</v>
      </c>
      <c r="AE377" t="s">
        <v>24</v>
      </c>
      <c r="AF377" t="s">
        <v>25</v>
      </c>
      <c r="AG377" t="str">
        <f t="shared" si="42"/>
        <v>hp_46476925;atk_8963739;hit_500000;miss_3150;cirt_3150;cirtSub_3150</v>
      </c>
    </row>
    <row r="378" spans="1:33" ht="15">
      <c r="A378" s="9">
        <v>230375</v>
      </c>
      <c r="B378">
        <v>430375</v>
      </c>
      <c r="C378" s="6" t="s">
        <v>4259</v>
      </c>
      <c r="D378" t="s">
        <v>14</v>
      </c>
      <c r="E378" s="6" t="s">
        <v>0</v>
      </c>
      <c r="F378">
        <v>46875840</v>
      </c>
      <c r="G378" s="1">
        <f>VLOOKUP(F378,关卡难度线!B:D,2,1)</f>
        <v>8</v>
      </c>
      <c r="H378" s="1">
        <f>VLOOKUP(F378,关卡难度线!B:D,3,1)</f>
        <v>98</v>
      </c>
      <c r="I378" s="1">
        <f t="shared" si="34"/>
        <v>5381155</v>
      </c>
      <c r="J378" s="1">
        <f t="shared" si="35"/>
        <v>4891959</v>
      </c>
      <c r="K378" s="1">
        <f t="shared" si="36"/>
        <v>4304924</v>
      </c>
      <c r="L378" s="5">
        <f t="shared" si="37"/>
        <v>283048752</v>
      </c>
      <c r="M378" s="5">
        <f t="shared" si="38"/>
        <v>257317040</v>
      </c>
      <c r="N378" s="5">
        <f t="shared" si="39"/>
        <v>226439000</v>
      </c>
      <c r="P378">
        <f t="shared" si="43"/>
        <v>0.38000000000000023</v>
      </c>
      <c r="Q378" s="6" t="s">
        <v>0</v>
      </c>
      <c r="R378">
        <v>33968000</v>
      </c>
      <c r="S378" t="s">
        <v>19</v>
      </c>
      <c r="T378">
        <v>6554363</v>
      </c>
      <c r="U378" t="s">
        <v>20</v>
      </c>
      <c r="V378">
        <v>500000</v>
      </c>
      <c r="W378" t="s">
        <v>21</v>
      </c>
      <c r="X378">
        <v>3175</v>
      </c>
      <c r="Y378" t="s">
        <v>22</v>
      </c>
      <c r="Z378">
        <v>3175</v>
      </c>
      <c r="AA378" t="s">
        <v>23</v>
      </c>
      <c r="AB378">
        <v>3175</v>
      </c>
      <c r="AC378">
        <f t="shared" si="40"/>
        <v>46875840</v>
      </c>
      <c r="AD378">
        <f t="shared" si="41"/>
        <v>9045020</v>
      </c>
      <c r="AE378" t="s">
        <v>24</v>
      </c>
      <c r="AF378" t="s">
        <v>25</v>
      </c>
      <c r="AG378" t="str">
        <f t="shared" si="42"/>
        <v>hp_46875840;atk_9045020;hit_500000;miss_3175;cirt_3175;cirtSub_3175</v>
      </c>
    </row>
    <row r="379" spans="1:33" ht="15">
      <c r="A379" s="9">
        <v>230376</v>
      </c>
      <c r="B379">
        <v>430376</v>
      </c>
      <c r="C379" s="6" t="s">
        <v>4260</v>
      </c>
      <c r="D379" t="s">
        <v>14</v>
      </c>
      <c r="E379" s="6" t="s">
        <v>0</v>
      </c>
      <c r="F379">
        <v>47298858</v>
      </c>
      <c r="G379" s="1">
        <f>VLOOKUP(F379,关卡难度线!B:D,2,1)</f>
        <v>8</v>
      </c>
      <c r="H379" s="1">
        <f>VLOOKUP(F379,关卡难度线!B:D,3,1)</f>
        <v>98</v>
      </c>
      <c r="I379" s="1">
        <f t="shared" si="34"/>
        <v>5429715</v>
      </c>
      <c r="J379" s="1">
        <f t="shared" si="35"/>
        <v>4936105</v>
      </c>
      <c r="K379" s="1">
        <f t="shared" si="36"/>
        <v>4343772</v>
      </c>
      <c r="L379" s="5">
        <f t="shared" si="37"/>
        <v>285603008</v>
      </c>
      <c r="M379" s="5">
        <f t="shared" si="38"/>
        <v>259639120</v>
      </c>
      <c r="N379" s="5">
        <f t="shared" si="39"/>
        <v>228482408</v>
      </c>
      <c r="P379">
        <f t="shared" si="43"/>
        <v>0.38500000000000023</v>
      </c>
      <c r="Q379" s="6" t="s">
        <v>0</v>
      </c>
      <c r="R379">
        <v>34150800</v>
      </c>
      <c r="S379" t="s">
        <v>19</v>
      </c>
      <c r="T379">
        <v>6589643</v>
      </c>
      <c r="U379" t="s">
        <v>20</v>
      </c>
      <c r="V379">
        <v>500000</v>
      </c>
      <c r="W379" t="s">
        <v>21</v>
      </c>
      <c r="X379">
        <v>3175</v>
      </c>
      <c r="Y379" t="s">
        <v>22</v>
      </c>
      <c r="Z379">
        <v>3175</v>
      </c>
      <c r="AA379" t="s">
        <v>23</v>
      </c>
      <c r="AB379">
        <v>3175</v>
      </c>
      <c r="AC379">
        <f t="shared" si="40"/>
        <v>47298858</v>
      </c>
      <c r="AD379">
        <f t="shared" si="41"/>
        <v>9126655</v>
      </c>
      <c r="AE379" t="s">
        <v>24</v>
      </c>
      <c r="AF379" t="s">
        <v>25</v>
      </c>
      <c r="AG379" t="str">
        <f t="shared" si="42"/>
        <v>hp_47298858;atk_9126655;hit_500000;miss_3175;cirt_3175;cirtSub_3175</v>
      </c>
    </row>
    <row r="380" spans="1:33" ht="15">
      <c r="A380" s="9">
        <v>230377</v>
      </c>
      <c r="B380">
        <v>430377</v>
      </c>
      <c r="C380" s="6" t="s">
        <v>4261</v>
      </c>
      <c r="D380" t="s">
        <v>14</v>
      </c>
      <c r="E380" s="6" t="s">
        <v>0</v>
      </c>
      <c r="F380">
        <v>47723843</v>
      </c>
      <c r="G380" s="1">
        <f>VLOOKUP(F380,关卡难度线!B:D,2,1)</f>
        <v>8</v>
      </c>
      <c r="H380" s="1">
        <f>VLOOKUP(F380,关卡难度线!B:D,3,1)</f>
        <v>98</v>
      </c>
      <c r="I380" s="1">
        <f t="shared" si="34"/>
        <v>5478502</v>
      </c>
      <c r="J380" s="1">
        <f t="shared" si="35"/>
        <v>4980456</v>
      </c>
      <c r="K380" s="1">
        <f t="shared" si="36"/>
        <v>4382801</v>
      </c>
      <c r="L380" s="5">
        <f t="shared" si="37"/>
        <v>288169208</v>
      </c>
      <c r="M380" s="5">
        <f t="shared" si="38"/>
        <v>261971984</v>
      </c>
      <c r="N380" s="5">
        <f t="shared" si="39"/>
        <v>230535336</v>
      </c>
      <c r="P380">
        <f t="shared" si="43"/>
        <v>0.39000000000000024</v>
      </c>
      <c r="Q380" s="6" t="s">
        <v>0</v>
      </c>
      <c r="R380">
        <v>34333700</v>
      </c>
      <c r="S380" t="s">
        <v>19</v>
      </c>
      <c r="T380">
        <v>6624923</v>
      </c>
      <c r="U380" t="s">
        <v>20</v>
      </c>
      <c r="V380">
        <v>500000</v>
      </c>
      <c r="W380" t="s">
        <v>21</v>
      </c>
      <c r="X380">
        <v>3175</v>
      </c>
      <c r="Y380" t="s">
        <v>22</v>
      </c>
      <c r="Z380">
        <v>3175</v>
      </c>
      <c r="AA380" t="s">
        <v>23</v>
      </c>
      <c r="AB380">
        <v>3175</v>
      </c>
      <c r="AC380">
        <f t="shared" si="40"/>
        <v>47723843</v>
      </c>
      <c r="AD380">
        <f t="shared" si="41"/>
        <v>9208642</v>
      </c>
      <c r="AE380" t="s">
        <v>24</v>
      </c>
      <c r="AF380" t="s">
        <v>25</v>
      </c>
      <c r="AG380" t="str">
        <f t="shared" si="42"/>
        <v>hp_47723843;atk_9208642;hit_500000;miss_3175;cirt_3175;cirtSub_3175</v>
      </c>
    </row>
    <row r="381" spans="1:33" ht="15">
      <c r="A381" s="9">
        <v>230378</v>
      </c>
      <c r="B381">
        <v>430378</v>
      </c>
      <c r="C381" s="6" t="s">
        <v>4262</v>
      </c>
      <c r="D381" t="s">
        <v>14</v>
      </c>
      <c r="E381" s="6" t="s">
        <v>0</v>
      </c>
      <c r="F381">
        <v>48127221</v>
      </c>
      <c r="G381" s="1">
        <f>VLOOKUP(F381,关卡难度线!B:D,2,1)</f>
        <v>8</v>
      </c>
      <c r="H381" s="1">
        <f>VLOOKUP(F381,关卡难度线!B:D,3,1)</f>
        <v>98</v>
      </c>
      <c r="I381" s="1">
        <f t="shared" si="34"/>
        <v>5524808</v>
      </c>
      <c r="J381" s="1">
        <f t="shared" si="35"/>
        <v>5022553</v>
      </c>
      <c r="K381" s="1">
        <f t="shared" si="36"/>
        <v>4419846</v>
      </c>
      <c r="L381" s="5">
        <f t="shared" si="37"/>
        <v>290604904</v>
      </c>
      <c r="M381" s="5">
        <f t="shared" si="38"/>
        <v>264186288</v>
      </c>
      <c r="N381" s="5">
        <f t="shared" si="39"/>
        <v>232483896</v>
      </c>
      <c r="P381">
        <f t="shared" si="43"/>
        <v>0.39500000000000024</v>
      </c>
      <c r="Q381" s="6" t="s">
        <v>0</v>
      </c>
      <c r="R381">
        <v>34499800</v>
      </c>
      <c r="S381" t="s">
        <v>19</v>
      </c>
      <c r="T381">
        <v>6660203</v>
      </c>
      <c r="U381" t="s">
        <v>20</v>
      </c>
      <c r="V381">
        <v>500000</v>
      </c>
      <c r="W381" t="s">
        <v>21</v>
      </c>
      <c r="X381">
        <v>3200</v>
      </c>
      <c r="Y381" t="s">
        <v>22</v>
      </c>
      <c r="Z381">
        <v>3200</v>
      </c>
      <c r="AA381" t="s">
        <v>23</v>
      </c>
      <c r="AB381">
        <v>3200</v>
      </c>
      <c r="AC381">
        <f t="shared" si="40"/>
        <v>48127221</v>
      </c>
      <c r="AD381">
        <f t="shared" si="41"/>
        <v>9290983</v>
      </c>
      <c r="AE381" t="s">
        <v>24</v>
      </c>
      <c r="AF381" t="s">
        <v>25</v>
      </c>
      <c r="AG381" t="str">
        <f t="shared" si="42"/>
        <v>hp_48127221;atk_9290983;hit_500000;miss_3200;cirt_3200;cirtSub_3200</v>
      </c>
    </row>
    <row r="382" spans="1:33" ht="15">
      <c r="A382" s="9">
        <v>230379</v>
      </c>
      <c r="B382">
        <v>430379</v>
      </c>
      <c r="C382" s="6" t="s">
        <v>4263</v>
      </c>
      <c r="D382" t="s">
        <v>14</v>
      </c>
      <c r="E382" s="6" t="s">
        <v>0</v>
      </c>
      <c r="F382">
        <v>48555640</v>
      </c>
      <c r="G382" s="1">
        <f>VLOOKUP(F382,关卡难度线!B:D,2,1)</f>
        <v>8</v>
      </c>
      <c r="H382" s="1">
        <f>VLOOKUP(F382,关卡难度线!B:D,3,1)</f>
        <v>98</v>
      </c>
      <c r="I382" s="1">
        <f t="shared" si="34"/>
        <v>5573989</v>
      </c>
      <c r="J382" s="1">
        <f t="shared" si="35"/>
        <v>5067262</v>
      </c>
      <c r="K382" s="1">
        <f t="shared" si="36"/>
        <v>4459191</v>
      </c>
      <c r="L382" s="5">
        <f t="shared" si="37"/>
        <v>293191824</v>
      </c>
      <c r="M382" s="5">
        <f t="shared" si="38"/>
        <v>266537984</v>
      </c>
      <c r="N382" s="5">
        <f t="shared" si="39"/>
        <v>234553448</v>
      </c>
      <c r="P382">
        <f t="shared" si="43"/>
        <v>0.40000000000000024</v>
      </c>
      <c r="Q382" s="6" t="s">
        <v>0</v>
      </c>
      <c r="R382">
        <v>34682600</v>
      </c>
      <c r="S382" t="s">
        <v>19</v>
      </c>
      <c r="T382">
        <v>6695483</v>
      </c>
      <c r="U382" t="s">
        <v>20</v>
      </c>
      <c r="V382">
        <v>500000</v>
      </c>
      <c r="W382" t="s">
        <v>21</v>
      </c>
      <c r="X382">
        <v>3200</v>
      </c>
      <c r="Y382" t="s">
        <v>22</v>
      </c>
      <c r="Z382">
        <v>3200</v>
      </c>
      <c r="AA382" t="s">
        <v>23</v>
      </c>
      <c r="AB382">
        <v>3200</v>
      </c>
      <c r="AC382">
        <f t="shared" si="40"/>
        <v>48555640</v>
      </c>
      <c r="AD382">
        <f t="shared" si="41"/>
        <v>9373676</v>
      </c>
      <c r="AE382" t="s">
        <v>24</v>
      </c>
      <c r="AF382" t="s">
        <v>25</v>
      </c>
      <c r="AG382" t="str">
        <f t="shared" si="42"/>
        <v>hp_48555640;atk_9373676;hit_500000;miss_3200;cirt_3200;cirtSub_3200</v>
      </c>
    </row>
    <row r="383" spans="1:33" ht="15">
      <c r="A383" s="9">
        <v>230380</v>
      </c>
      <c r="B383">
        <v>430380</v>
      </c>
      <c r="C383" s="6" t="s">
        <v>4264</v>
      </c>
      <c r="D383" t="s">
        <v>14</v>
      </c>
      <c r="E383" s="6" t="s">
        <v>0</v>
      </c>
      <c r="F383">
        <v>48985887</v>
      </c>
      <c r="G383" s="1">
        <f>VLOOKUP(F383,关卡难度线!B:D,2,1)</f>
        <v>8</v>
      </c>
      <c r="H383" s="1">
        <f>VLOOKUP(F383,关卡难度线!B:D,3,1)</f>
        <v>98</v>
      </c>
      <c r="I383" s="1">
        <f t="shared" si="34"/>
        <v>5623379</v>
      </c>
      <c r="J383" s="1">
        <f t="shared" si="35"/>
        <v>5112163</v>
      </c>
      <c r="K383" s="1">
        <f t="shared" si="36"/>
        <v>4498703</v>
      </c>
      <c r="L383" s="5">
        <f t="shared" si="37"/>
        <v>295789736</v>
      </c>
      <c r="M383" s="5">
        <f t="shared" si="38"/>
        <v>268899776</v>
      </c>
      <c r="N383" s="5">
        <f t="shared" si="39"/>
        <v>236631776</v>
      </c>
      <c r="P383">
        <f t="shared" si="43"/>
        <v>0.40500000000000025</v>
      </c>
      <c r="Q383" s="6" t="s">
        <v>0</v>
      </c>
      <c r="R383">
        <v>34865400</v>
      </c>
      <c r="S383" t="s">
        <v>19</v>
      </c>
      <c r="T383">
        <v>6730763</v>
      </c>
      <c r="U383" t="s">
        <v>20</v>
      </c>
      <c r="V383">
        <v>500000</v>
      </c>
      <c r="W383" t="s">
        <v>21</v>
      </c>
      <c r="X383">
        <v>3200</v>
      </c>
      <c r="Y383" t="s">
        <v>22</v>
      </c>
      <c r="Z383">
        <v>3200</v>
      </c>
      <c r="AA383" t="s">
        <v>23</v>
      </c>
      <c r="AB383">
        <v>3200</v>
      </c>
      <c r="AC383">
        <f t="shared" si="40"/>
        <v>48985887</v>
      </c>
      <c r="AD383">
        <f t="shared" si="41"/>
        <v>9456722</v>
      </c>
      <c r="AE383" t="s">
        <v>24</v>
      </c>
      <c r="AF383" t="s">
        <v>25</v>
      </c>
      <c r="AG383" t="str">
        <f t="shared" si="42"/>
        <v>hp_48985887;atk_9456722;hit_500000;miss_3200;cirt_3200;cirtSub_3200</v>
      </c>
    </row>
    <row r="384" spans="1:33" ht="15">
      <c r="A384" s="9">
        <v>230381</v>
      </c>
      <c r="B384">
        <v>430381</v>
      </c>
      <c r="C384" s="6" t="s">
        <v>4265</v>
      </c>
      <c r="D384" t="s">
        <v>14</v>
      </c>
      <c r="E384" s="6" t="s">
        <v>0</v>
      </c>
      <c r="F384">
        <v>49393992</v>
      </c>
      <c r="G384" s="1">
        <f>VLOOKUP(F384,关卡难度线!B:D,2,1)</f>
        <v>8</v>
      </c>
      <c r="H384" s="1">
        <f>VLOOKUP(F384,关卡难度线!B:D,3,1)</f>
        <v>100</v>
      </c>
      <c r="I384" s="1">
        <f t="shared" si="34"/>
        <v>5556824</v>
      </c>
      <c r="J384" s="1">
        <f t="shared" si="35"/>
        <v>5051658</v>
      </c>
      <c r="K384" s="1">
        <f t="shared" si="36"/>
        <v>4445459</v>
      </c>
      <c r="L384" s="5">
        <f t="shared" si="37"/>
        <v>292288944</v>
      </c>
      <c r="M384" s="5">
        <f t="shared" si="38"/>
        <v>265717208</v>
      </c>
      <c r="N384" s="5">
        <f t="shared" si="39"/>
        <v>233831144</v>
      </c>
      <c r="P384">
        <f t="shared" si="43"/>
        <v>0.41000000000000025</v>
      </c>
      <c r="Q384" s="6" t="s">
        <v>0</v>
      </c>
      <c r="R384">
        <v>35031200</v>
      </c>
      <c r="S384" t="s">
        <v>19</v>
      </c>
      <c r="T384">
        <v>6766043</v>
      </c>
      <c r="U384" t="s">
        <v>20</v>
      </c>
      <c r="V384">
        <v>500000</v>
      </c>
      <c r="W384" t="s">
        <v>21</v>
      </c>
      <c r="X384">
        <v>3225</v>
      </c>
      <c r="Y384" t="s">
        <v>22</v>
      </c>
      <c r="Z384">
        <v>3225</v>
      </c>
      <c r="AA384" t="s">
        <v>23</v>
      </c>
      <c r="AB384">
        <v>3225</v>
      </c>
      <c r="AC384">
        <f t="shared" si="40"/>
        <v>49393992</v>
      </c>
      <c r="AD384">
        <f t="shared" si="41"/>
        <v>9540120</v>
      </c>
      <c r="AE384" t="s">
        <v>24</v>
      </c>
      <c r="AF384" t="s">
        <v>25</v>
      </c>
      <c r="AG384" t="str">
        <f t="shared" si="42"/>
        <v>hp_49393992;atk_9540120;hit_500000;miss_3225;cirt_3225;cirtSub_3225</v>
      </c>
    </row>
    <row r="385" spans="1:33" ht="15">
      <c r="A385" s="9">
        <v>230382</v>
      </c>
      <c r="B385">
        <v>430382</v>
      </c>
      <c r="C385" s="6" t="s">
        <v>4266</v>
      </c>
      <c r="D385" t="s">
        <v>14</v>
      </c>
      <c r="E385" s="6" t="s">
        <v>0</v>
      </c>
      <c r="F385">
        <v>49827527</v>
      </c>
      <c r="G385" s="1">
        <f>VLOOKUP(F385,关卡难度线!B:D,2,1)</f>
        <v>8</v>
      </c>
      <c r="H385" s="1">
        <f>VLOOKUP(F385,关卡难度线!B:D,3,1)</f>
        <v>100</v>
      </c>
      <c r="I385" s="1">
        <f t="shared" si="34"/>
        <v>5605596</v>
      </c>
      <c r="J385" s="1">
        <f t="shared" si="35"/>
        <v>5095997</v>
      </c>
      <c r="K385" s="1">
        <f t="shared" si="36"/>
        <v>4484477</v>
      </c>
      <c r="L385" s="5">
        <f t="shared" si="37"/>
        <v>294854352</v>
      </c>
      <c r="M385" s="5">
        <f t="shared" si="38"/>
        <v>268049440</v>
      </c>
      <c r="N385" s="5">
        <f t="shared" si="39"/>
        <v>235883488</v>
      </c>
      <c r="P385">
        <f t="shared" si="43"/>
        <v>0.41500000000000026</v>
      </c>
      <c r="Q385" s="6" t="s">
        <v>0</v>
      </c>
      <c r="R385">
        <v>35213800</v>
      </c>
      <c r="S385" t="s">
        <v>19</v>
      </c>
      <c r="T385">
        <v>6801323</v>
      </c>
      <c r="U385" t="s">
        <v>20</v>
      </c>
      <c r="V385">
        <v>500000</v>
      </c>
      <c r="W385" t="s">
        <v>21</v>
      </c>
      <c r="X385">
        <v>3225</v>
      </c>
      <c r="Y385" t="s">
        <v>22</v>
      </c>
      <c r="Z385">
        <v>3225</v>
      </c>
      <c r="AA385" t="s">
        <v>23</v>
      </c>
      <c r="AB385">
        <v>3225</v>
      </c>
      <c r="AC385">
        <f t="shared" si="40"/>
        <v>49827527</v>
      </c>
      <c r="AD385">
        <f t="shared" si="41"/>
        <v>9623872</v>
      </c>
      <c r="AE385" t="s">
        <v>24</v>
      </c>
      <c r="AF385" t="s">
        <v>25</v>
      </c>
      <c r="AG385" t="str">
        <f t="shared" si="42"/>
        <v>hp_49827527;atk_9623872;hit_500000;miss_3225;cirt_3225;cirtSub_3225</v>
      </c>
    </row>
    <row r="386" spans="1:33" ht="15">
      <c r="A386" s="9">
        <v>230383</v>
      </c>
      <c r="B386">
        <v>430383</v>
      </c>
      <c r="C386" s="6" t="s">
        <v>4267</v>
      </c>
      <c r="D386" t="s">
        <v>14</v>
      </c>
      <c r="E386" s="6" t="s">
        <v>0</v>
      </c>
      <c r="F386">
        <v>50271124</v>
      </c>
      <c r="G386" s="1">
        <f>VLOOKUP(F386,关卡难度线!B:D,2,1)</f>
        <v>8</v>
      </c>
      <c r="H386" s="1">
        <f>VLOOKUP(F386,关卡难度线!B:D,3,1)</f>
        <v>100</v>
      </c>
      <c r="I386" s="1">
        <f t="shared" si="34"/>
        <v>5655501</v>
      </c>
      <c r="J386" s="1">
        <f t="shared" si="35"/>
        <v>5141364</v>
      </c>
      <c r="K386" s="1">
        <f t="shared" si="36"/>
        <v>4524401</v>
      </c>
      <c r="L386" s="5">
        <f t="shared" si="37"/>
        <v>297479352</v>
      </c>
      <c r="M386" s="5">
        <f t="shared" si="38"/>
        <v>270435744</v>
      </c>
      <c r="N386" s="5">
        <f t="shared" si="39"/>
        <v>237983496</v>
      </c>
      <c r="P386">
        <f t="shared" si="43"/>
        <v>0.42000000000000026</v>
      </c>
      <c r="Q386" s="6" t="s">
        <v>0</v>
      </c>
      <c r="R386">
        <v>35402200</v>
      </c>
      <c r="S386" t="s">
        <v>19</v>
      </c>
      <c r="T386">
        <v>6837705</v>
      </c>
      <c r="U386" t="s">
        <v>20</v>
      </c>
      <c r="V386">
        <v>500000</v>
      </c>
      <c r="W386" t="s">
        <v>21</v>
      </c>
      <c r="X386">
        <v>3225</v>
      </c>
      <c r="Y386" t="s">
        <v>22</v>
      </c>
      <c r="Z386">
        <v>3225</v>
      </c>
      <c r="AA386" t="s">
        <v>23</v>
      </c>
      <c r="AB386">
        <v>3225</v>
      </c>
      <c r="AC386">
        <f t="shared" si="40"/>
        <v>50271124</v>
      </c>
      <c r="AD386">
        <f t="shared" si="41"/>
        <v>9709541</v>
      </c>
      <c r="AE386" t="s">
        <v>24</v>
      </c>
      <c r="AF386" t="s">
        <v>25</v>
      </c>
      <c r="AG386" t="str">
        <f t="shared" si="42"/>
        <v>hp_50271124;atk_9709541;hit_500000;miss_3225;cirt_3225;cirtSub_3225</v>
      </c>
    </row>
    <row r="387" spans="1:33" ht="15">
      <c r="A387" s="9">
        <v>230384</v>
      </c>
      <c r="B387">
        <v>430384</v>
      </c>
      <c r="C387" s="6" t="s">
        <v>4268</v>
      </c>
      <c r="D387" t="s">
        <v>14</v>
      </c>
      <c r="E387" s="6" t="s">
        <v>0</v>
      </c>
      <c r="F387">
        <v>50692095</v>
      </c>
      <c r="G387" s="1">
        <f>VLOOKUP(F387,关卡难度线!B:D,2,1)</f>
        <v>8</v>
      </c>
      <c r="H387" s="1">
        <f>VLOOKUP(F387,关卡难度线!B:D,3,1)</f>
        <v>100</v>
      </c>
      <c r="I387" s="1">
        <f t="shared" si="34"/>
        <v>5702860</v>
      </c>
      <c r="J387" s="1">
        <f t="shared" si="35"/>
        <v>5184418</v>
      </c>
      <c r="K387" s="1">
        <f t="shared" si="36"/>
        <v>4562288</v>
      </c>
      <c r="L387" s="5">
        <f t="shared" si="37"/>
        <v>299970440</v>
      </c>
      <c r="M387" s="5">
        <f t="shared" si="38"/>
        <v>272700384</v>
      </c>
      <c r="N387" s="5">
        <f t="shared" si="39"/>
        <v>239976352</v>
      </c>
      <c r="P387">
        <f t="shared" si="43"/>
        <v>0.42500000000000027</v>
      </c>
      <c r="Q387" s="6" t="s">
        <v>0</v>
      </c>
      <c r="R387">
        <v>35573400</v>
      </c>
      <c r="S387" t="s">
        <v>19</v>
      </c>
      <c r="T387">
        <v>6874088</v>
      </c>
      <c r="U387" t="s">
        <v>20</v>
      </c>
      <c r="V387">
        <v>500000</v>
      </c>
      <c r="W387" t="s">
        <v>21</v>
      </c>
      <c r="X387">
        <v>3250</v>
      </c>
      <c r="Y387" t="s">
        <v>22</v>
      </c>
      <c r="Z387">
        <v>3250</v>
      </c>
      <c r="AA387" t="s">
        <v>23</v>
      </c>
      <c r="AB387">
        <v>3250</v>
      </c>
      <c r="AC387">
        <f t="shared" si="40"/>
        <v>50692095</v>
      </c>
      <c r="AD387">
        <f t="shared" si="41"/>
        <v>9795575</v>
      </c>
      <c r="AE387" t="s">
        <v>24</v>
      </c>
      <c r="AF387" t="s">
        <v>25</v>
      </c>
      <c r="AG387" t="str">
        <f t="shared" si="42"/>
        <v>hp_50692095;atk_9795575;hit_500000;miss_3250;cirt_3250;cirtSub_3250</v>
      </c>
    </row>
    <row r="388" spans="1:33" ht="15">
      <c r="A388" s="9">
        <v>230385</v>
      </c>
      <c r="B388">
        <v>430385</v>
      </c>
      <c r="C388" s="6" t="s">
        <v>4269</v>
      </c>
      <c r="D388" t="s">
        <v>14</v>
      </c>
      <c r="E388" s="6" t="s">
        <v>0</v>
      </c>
      <c r="F388">
        <v>51139231</v>
      </c>
      <c r="G388" s="1">
        <f>VLOOKUP(F388,关卡难度线!B:D,2,1)</f>
        <v>8</v>
      </c>
      <c r="H388" s="1">
        <f>VLOOKUP(F388,关卡难度线!B:D,3,1)</f>
        <v>100</v>
      </c>
      <c r="I388" s="1">
        <f t="shared" ref="I388:I451" si="44">INT(F388/(3-1)/G388/(H388/2.7)*100/1.5)</f>
        <v>5753163</v>
      </c>
      <c r="J388" s="1">
        <f t="shared" ref="J388:J451" si="45">INT(F388/(4-1.8)/G388/(H388/2.7)*100/1.5)</f>
        <v>5230148</v>
      </c>
      <c r="K388" s="1">
        <f t="shared" ref="K388:K451" si="46">INT(F388/(5-2.5)/G388/(H388/2.7)*100/1.5)</f>
        <v>4602530</v>
      </c>
      <c r="L388" s="5">
        <f t="shared" ref="L388:L451" si="47">ROUND(I388/4*5.5+I388*2.7+I388/4*10*1,0)*G388</f>
        <v>302616376</v>
      </c>
      <c r="M388" s="5">
        <f t="shared" ref="M388:M451" si="48">ROUND(J388/4*5.5+J388*2.7+J388/4*10*1,0)*G388</f>
        <v>275105784</v>
      </c>
      <c r="N388" s="5">
        <f t="shared" ref="N388:N451" si="49">ROUND(K388/4*5.5+K388*2.7+K388/4*10*1,0)*G388</f>
        <v>242093080</v>
      </c>
      <c r="P388">
        <f t="shared" si="43"/>
        <v>0.43000000000000027</v>
      </c>
      <c r="Q388" s="6" t="s">
        <v>0</v>
      </c>
      <c r="R388">
        <v>35761700</v>
      </c>
      <c r="S388" t="s">
        <v>19</v>
      </c>
      <c r="T388">
        <v>6910470</v>
      </c>
      <c r="U388" t="s">
        <v>20</v>
      </c>
      <c r="V388">
        <v>500000</v>
      </c>
      <c r="W388" t="s">
        <v>21</v>
      </c>
      <c r="X388">
        <v>3250</v>
      </c>
      <c r="Y388" t="s">
        <v>22</v>
      </c>
      <c r="Z388">
        <v>3250</v>
      </c>
      <c r="AA388" t="s">
        <v>23</v>
      </c>
      <c r="AB388">
        <v>3250</v>
      </c>
      <c r="AC388">
        <f t="shared" si="40"/>
        <v>51139231</v>
      </c>
      <c r="AD388">
        <f t="shared" si="41"/>
        <v>9881972</v>
      </c>
      <c r="AE388" t="s">
        <v>24</v>
      </c>
      <c r="AF388" t="s">
        <v>25</v>
      </c>
      <c r="AG388" t="str">
        <f t="shared" si="42"/>
        <v>hp_51139231;atk_9881972;hit_500000;miss_3250;cirt_3250;cirtSub_3250</v>
      </c>
    </row>
    <row r="389" spans="1:33" ht="15">
      <c r="A389" s="9">
        <v>230386</v>
      </c>
      <c r="B389">
        <v>430386</v>
      </c>
      <c r="C389" s="6" t="s">
        <v>4270</v>
      </c>
      <c r="D389" t="s">
        <v>14</v>
      </c>
      <c r="E389" s="6" t="s">
        <v>0</v>
      </c>
      <c r="F389">
        <v>51588250</v>
      </c>
      <c r="G389" s="1">
        <f>VLOOKUP(F389,关卡难度线!B:D,2,1)</f>
        <v>8</v>
      </c>
      <c r="H389" s="1">
        <f>VLOOKUP(F389,关卡难度线!B:D,3,1)</f>
        <v>100</v>
      </c>
      <c r="I389" s="1">
        <f t="shared" si="44"/>
        <v>5803678</v>
      </c>
      <c r="J389" s="1">
        <f t="shared" si="45"/>
        <v>5276071</v>
      </c>
      <c r="K389" s="1">
        <f t="shared" si="46"/>
        <v>4642942</v>
      </c>
      <c r="L389" s="5">
        <f t="shared" si="47"/>
        <v>305273464</v>
      </c>
      <c r="M389" s="5">
        <f t="shared" si="48"/>
        <v>277521336</v>
      </c>
      <c r="N389" s="5">
        <f t="shared" si="49"/>
        <v>244218752</v>
      </c>
      <c r="P389">
        <f t="shared" si="43"/>
        <v>0.43500000000000028</v>
      </c>
      <c r="Q389" s="6" t="s">
        <v>0</v>
      </c>
      <c r="R389">
        <v>35950000</v>
      </c>
      <c r="S389" t="s">
        <v>19</v>
      </c>
      <c r="T389">
        <v>6946853</v>
      </c>
      <c r="U389" t="s">
        <v>20</v>
      </c>
      <c r="V389">
        <v>500000</v>
      </c>
      <c r="W389" t="s">
        <v>21</v>
      </c>
      <c r="X389">
        <v>3250</v>
      </c>
      <c r="Y389" t="s">
        <v>22</v>
      </c>
      <c r="Z389">
        <v>3250</v>
      </c>
      <c r="AA389" t="s">
        <v>23</v>
      </c>
      <c r="AB389">
        <v>3250</v>
      </c>
      <c r="AC389">
        <f t="shared" si="40"/>
        <v>51588250</v>
      </c>
      <c r="AD389">
        <f t="shared" si="41"/>
        <v>9968734</v>
      </c>
      <c r="AE389" t="s">
        <v>24</v>
      </c>
      <c r="AF389" t="s">
        <v>25</v>
      </c>
      <c r="AG389" t="str">
        <f t="shared" si="42"/>
        <v>hp_51588250;atk_9968734;hit_500000;miss_3250;cirt_3250;cirtSub_3250</v>
      </c>
    </row>
    <row r="390" spans="1:33" ht="15">
      <c r="A390" s="9">
        <v>230387</v>
      </c>
      <c r="B390">
        <v>430387</v>
      </c>
      <c r="C390" s="6" t="s">
        <v>4271</v>
      </c>
      <c r="D390" t="s">
        <v>14</v>
      </c>
      <c r="E390" s="6" t="s">
        <v>0</v>
      </c>
      <c r="F390">
        <v>52013952</v>
      </c>
      <c r="G390" s="1">
        <f>VLOOKUP(F390,关卡难度线!B:D,2,1)</f>
        <v>8</v>
      </c>
      <c r="H390" s="1">
        <f>VLOOKUP(F390,关卡难度线!B:D,3,1)</f>
        <v>100</v>
      </c>
      <c r="I390" s="1">
        <f t="shared" si="44"/>
        <v>5851569</v>
      </c>
      <c r="J390" s="1">
        <f t="shared" si="45"/>
        <v>5319608</v>
      </c>
      <c r="K390" s="1">
        <f t="shared" si="46"/>
        <v>4681255</v>
      </c>
      <c r="L390" s="5">
        <f t="shared" si="47"/>
        <v>307792528</v>
      </c>
      <c r="M390" s="5">
        <f t="shared" si="48"/>
        <v>279811384</v>
      </c>
      <c r="N390" s="5">
        <f t="shared" si="49"/>
        <v>246234016</v>
      </c>
      <c r="P390">
        <f t="shared" si="43"/>
        <v>0.44000000000000028</v>
      </c>
      <c r="Q390" s="6" t="s">
        <v>0</v>
      </c>
      <c r="R390">
        <v>36120800</v>
      </c>
      <c r="S390" t="s">
        <v>19</v>
      </c>
      <c r="T390">
        <v>6983235</v>
      </c>
      <c r="U390" t="s">
        <v>20</v>
      </c>
      <c r="V390">
        <v>500000</v>
      </c>
      <c r="W390" t="s">
        <v>21</v>
      </c>
      <c r="X390">
        <v>3275</v>
      </c>
      <c r="Y390" t="s">
        <v>22</v>
      </c>
      <c r="Z390">
        <v>3275</v>
      </c>
      <c r="AA390" t="s">
        <v>23</v>
      </c>
      <c r="AB390">
        <v>3275</v>
      </c>
      <c r="AC390">
        <f t="shared" si="40"/>
        <v>52013952</v>
      </c>
      <c r="AD390">
        <f t="shared" si="41"/>
        <v>10055858</v>
      </c>
      <c r="AE390" t="s">
        <v>24</v>
      </c>
      <c r="AF390" t="s">
        <v>25</v>
      </c>
      <c r="AG390" t="str">
        <f t="shared" si="42"/>
        <v>hp_52013952;atk_10055858;hit_500000;miss_3275;cirt_3275;cirtSub_3275</v>
      </c>
    </row>
    <row r="391" spans="1:33" ht="15">
      <c r="A391" s="9">
        <v>230388</v>
      </c>
      <c r="B391">
        <v>430388</v>
      </c>
      <c r="C391" s="6" t="s">
        <v>4272</v>
      </c>
      <c r="D391" t="s">
        <v>14</v>
      </c>
      <c r="E391" s="6" t="s">
        <v>0</v>
      </c>
      <c r="F391">
        <v>52466505</v>
      </c>
      <c r="G391" s="1">
        <f>VLOOKUP(F391,关卡难度线!B:D,2,1)</f>
        <v>8</v>
      </c>
      <c r="H391" s="1">
        <f>VLOOKUP(F391,关卡难度线!B:D,3,1)</f>
        <v>100</v>
      </c>
      <c r="I391" s="1">
        <f t="shared" si="44"/>
        <v>5902481</v>
      </c>
      <c r="J391" s="1">
        <f t="shared" si="45"/>
        <v>5365892</v>
      </c>
      <c r="K391" s="1">
        <f t="shared" si="46"/>
        <v>4721985</v>
      </c>
      <c r="L391" s="5">
        <f t="shared" si="47"/>
        <v>310470504</v>
      </c>
      <c r="M391" s="5">
        <f t="shared" si="48"/>
        <v>282245920</v>
      </c>
      <c r="N391" s="5">
        <f t="shared" si="49"/>
        <v>248376408</v>
      </c>
      <c r="P391">
        <f t="shared" si="43"/>
        <v>0.44500000000000028</v>
      </c>
      <c r="Q391" s="6" t="s">
        <v>0</v>
      </c>
      <c r="R391">
        <v>36309000</v>
      </c>
      <c r="S391" t="s">
        <v>19</v>
      </c>
      <c r="T391">
        <v>7019618</v>
      </c>
      <c r="U391" t="s">
        <v>20</v>
      </c>
      <c r="V391">
        <v>500000</v>
      </c>
      <c r="W391" t="s">
        <v>21</v>
      </c>
      <c r="X391">
        <v>3275</v>
      </c>
      <c r="Y391" t="s">
        <v>22</v>
      </c>
      <c r="Z391">
        <v>3275</v>
      </c>
      <c r="AA391" t="s">
        <v>23</v>
      </c>
      <c r="AB391">
        <v>3275</v>
      </c>
      <c r="AC391">
        <f t="shared" si="40"/>
        <v>52466505</v>
      </c>
      <c r="AD391">
        <f t="shared" si="41"/>
        <v>10143348</v>
      </c>
      <c r="AE391" t="s">
        <v>24</v>
      </c>
      <c r="AF391" t="s">
        <v>25</v>
      </c>
      <c r="AG391" t="str">
        <f t="shared" si="42"/>
        <v>hp_52466505;atk_10143348;hit_500000;miss_3275;cirt_3275;cirtSub_3275</v>
      </c>
    </row>
    <row r="392" spans="1:33" ht="15">
      <c r="A392" s="9">
        <v>230389</v>
      </c>
      <c r="B392">
        <v>430389</v>
      </c>
      <c r="C392" s="6" t="s">
        <v>4273</v>
      </c>
      <c r="D392" t="s">
        <v>14</v>
      </c>
      <c r="E392" s="6" t="s">
        <v>0</v>
      </c>
      <c r="F392">
        <v>52920940</v>
      </c>
      <c r="G392" s="1">
        <f>VLOOKUP(F392,关卡难度线!B:D,2,1)</f>
        <v>8</v>
      </c>
      <c r="H392" s="1">
        <f>VLOOKUP(F392,关卡难度线!B:D,3,1)</f>
        <v>100</v>
      </c>
      <c r="I392" s="1">
        <f t="shared" si="44"/>
        <v>5953605</v>
      </c>
      <c r="J392" s="1">
        <f t="shared" si="45"/>
        <v>5412368</v>
      </c>
      <c r="K392" s="1">
        <f t="shared" si="46"/>
        <v>4762884</v>
      </c>
      <c r="L392" s="5">
        <f t="shared" si="47"/>
        <v>313159624</v>
      </c>
      <c r="M392" s="5">
        <f t="shared" si="48"/>
        <v>284690560</v>
      </c>
      <c r="N392" s="5">
        <f t="shared" si="49"/>
        <v>250527696</v>
      </c>
      <c r="P392">
        <f t="shared" si="43"/>
        <v>0.45000000000000029</v>
      </c>
      <c r="Q392" s="6" t="s">
        <v>0</v>
      </c>
      <c r="R392">
        <v>36497200</v>
      </c>
      <c r="S392" t="s">
        <v>19</v>
      </c>
      <c r="T392">
        <v>7056000</v>
      </c>
      <c r="U392" t="s">
        <v>20</v>
      </c>
      <c r="V392">
        <v>500000</v>
      </c>
      <c r="W392" t="s">
        <v>21</v>
      </c>
      <c r="X392">
        <v>3275</v>
      </c>
      <c r="Y392" t="s">
        <v>22</v>
      </c>
      <c r="Z392">
        <v>3275</v>
      </c>
      <c r="AA392" t="s">
        <v>23</v>
      </c>
      <c r="AB392">
        <v>3275</v>
      </c>
      <c r="AC392">
        <f t="shared" si="40"/>
        <v>52920940</v>
      </c>
      <c r="AD392">
        <f t="shared" si="41"/>
        <v>10231200</v>
      </c>
      <c r="AE392" t="s">
        <v>24</v>
      </c>
      <c r="AF392" t="s">
        <v>25</v>
      </c>
      <c r="AG392" t="str">
        <f t="shared" si="42"/>
        <v>hp_52920940;atk_10231200;hit_500000;miss_3275;cirt_3275;cirtSub_3275</v>
      </c>
    </row>
    <row r="393" spans="1:33" ht="15">
      <c r="A393" s="9">
        <v>230390</v>
      </c>
      <c r="B393">
        <v>430390</v>
      </c>
      <c r="C393" s="6" t="s">
        <v>4274</v>
      </c>
      <c r="D393" t="s">
        <v>14</v>
      </c>
      <c r="E393" s="6" t="s">
        <v>0</v>
      </c>
      <c r="F393">
        <v>53351358</v>
      </c>
      <c r="G393" s="1">
        <f>VLOOKUP(F393,关卡难度线!B:D,2,1)</f>
        <v>8</v>
      </c>
      <c r="H393" s="1">
        <f>VLOOKUP(F393,关卡难度线!B:D,3,1)</f>
        <v>100</v>
      </c>
      <c r="I393" s="1">
        <f t="shared" si="44"/>
        <v>6002027</v>
      </c>
      <c r="J393" s="1">
        <f t="shared" si="45"/>
        <v>5456388</v>
      </c>
      <c r="K393" s="1">
        <f t="shared" si="46"/>
        <v>4801622</v>
      </c>
      <c r="L393" s="5">
        <f t="shared" si="47"/>
        <v>315706624</v>
      </c>
      <c r="M393" s="5">
        <f t="shared" si="48"/>
        <v>287006008</v>
      </c>
      <c r="N393" s="5">
        <f t="shared" si="49"/>
        <v>252565320</v>
      </c>
      <c r="P393">
        <f t="shared" si="43"/>
        <v>0.45500000000000029</v>
      </c>
      <c r="Q393" s="6" t="s">
        <v>0</v>
      </c>
      <c r="R393">
        <v>36667600</v>
      </c>
      <c r="S393" t="s">
        <v>19</v>
      </c>
      <c r="T393">
        <v>7092383</v>
      </c>
      <c r="U393" t="s">
        <v>20</v>
      </c>
      <c r="V393">
        <v>500000</v>
      </c>
      <c r="W393" t="s">
        <v>21</v>
      </c>
      <c r="X393">
        <v>3300</v>
      </c>
      <c r="Y393" t="s">
        <v>22</v>
      </c>
      <c r="Z393">
        <v>3300</v>
      </c>
      <c r="AA393" t="s">
        <v>23</v>
      </c>
      <c r="AB393">
        <v>3300</v>
      </c>
      <c r="AC393">
        <f t="shared" si="40"/>
        <v>53351358</v>
      </c>
      <c r="AD393">
        <f t="shared" si="41"/>
        <v>10319417</v>
      </c>
      <c r="AE393" t="s">
        <v>24</v>
      </c>
      <c r="AF393" t="s">
        <v>25</v>
      </c>
      <c r="AG393" t="str">
        <f t="shared" si="42"/>
        <v>hp_53351358;atk_10319417;hit_500000;miss_3300;cirt_3300;cirtSub_3300</v>
      </c>
    </row>
    <row r="394" spans="1:33" ht="15">
      <c r="A394" s="9">
        <v>230391</v>
      </c>
      <c r="B394">
        <v>430391</v>
      </c>
      <c r="C394" s="6" t="s">
        <v>4275</v>
      </c>
      <c r="D394" t="s">
        <v>14</v>
      </c>
      <c r="E394" s="6" t="s">
        <v>0</v>
      </c>
      <c r="F394">
        <v>53809322</v>
      </c>
      <c r="G394" s="1">
        <f>VLOOKUP(F394,关卡难度线!B:D,2,1)</f>
        <v>8</v>
      </c>
      <c r="H394" s="1">
        <f>VLOOKUP(F394,关卡难度线!B:D,3,1)</f>
        <v>100</v>
      </c>
      <c r="I394" s="1">
        <f t="shared" si="44"/>
        <v>6053548</v>
      </c>
      <c r="J394" s="1">
        <f t="shared" si="45"/>
        <v>5503226</v>
      </c>
      <c r="K394" s="1">
        <f t="shared" si="46"/>
        <v>4842838</v>
      </c>
      <c r="L394" s="5">
        <f t="shared" si="47"/>
        <v>318416624</v>
      </c>
      <c r="M394" s="5">
        <f t="shared" si="48"/>
        <v>289469688</v>
      </c>
      <c r="N394" s="5">
        <f t="shared" si="49"/>
        <v>254733280</v>
      </c>
      <c r="P394">
        <f t="shared" si="43"/>
        <v>0.4600000000000003</v>
      </c>
      <c r="Q394" s="6" t="s">
        <v>0</v>
      </c>
      <c r="R394">
        <v>36855700</v>
      </c>
      <c r="S394" t="s">
        <v>19</v>
      </c>
      <c r="T394">
        <v>7128765</v>
      </c>
      <c r="U394" t="s">
        <v>20</v>
      </c>
      <c r="V394">
        <v>500000</v>
      </c>
      <c r="W394" t="s">
        <v>21</v>
      </c>
      <c r="X394">
        <v>3300</v>
      </c>
      <c r="Y394" t="s">
        <v>22</v>
      </c>
      <c r="Z394">
        <v>3300</v>
      </c>
      <c r="AA394" t="s">
        <v>23</v>
      </c>
      <c r="AB394">
        <v>3300</v>
      </c>
      <c r="AC394">
        <f t="shared" si="40"/>
        <v>53809322</v>
      </c>
      <c r="AD394">
        <f t="shared" si="41"/>
        <v>10407996</v>
      </c>
      <c r="AE394" t="s">
        <v>24</v>
      </c>
      <c r="AF394" t="s">
        <v>25</v>
      </c>
      <c r="AG394" t="str">
        <f t="shared" si="42"/>
        <v>hp_53809322;atk_10407996;hit_500000;miss_3300;cirt_3300;cirtSub_3300</v>
      </c>
    </row>
    <row r="395" spans="1:33" ht="15">
      <c r="A395" s="9">
        <v>230392</v>
      </c>
      <c r="B395">
        <v>430392</v>
      </c>
      <c r="C395" s="6" t="s">
        <v>4276</v>
      </c>
      <c r="D395" t="s">
        <v>14</v>
      </c>
      <c r="E395" s="6" t="s">
        <v>0</v>
      </c>
      <c r="F395">
        <v>54269167</v>
      </c>
      <c r="G395" s="1">
        <f>VLOOKUP(F395,关卡难度线!B:D,2,1)</f>
        <v>8</v>
      </c>
      <c r="H395" s="1">
        <f>VLOOKUP(F395,关卡难度线!B:D,3,1)</f>
        <v>100</v>
      </c>
      <c r="I395" s="1">
        <f t="shared" si="44"/>
        <v>6105281</v>
      </c>
      <c r="J395" s="1">
        <f t="shared" si="45"/>
        <v>5550255</v>
      </c>
      <c r="K395" s="1">
        <f t="shared" si="46"/>
        <v>4884225</v>
      </c>
      <c r="L395" s="5">
        <f t="shared" si="47"/>
        <v>321137784</v>
      </c>
      <c r="M395" s="5">
        <f t="shared" si="48"/>
        <v>291943416</v>
      </c>
      <c r="N395" s="5">
        <f t="shared" si="49"/>
        <v>256910232</v>
      </c>
      <c r="P395">
        <f t="shared" si="43"/>
        <v>0.4650000000000003</v>
      </c>
      <c r="Q395" s="6" t="s">
        <v>0</v>
      </c>
      <c r="R395">
        <v>37043800</v>
      </c>
      <c r="S395" t="s">
        <v>19</v>
      </c>
      <c r="T395">
        <v>7165148</v>
      </c>
      <c r="U395" t="s">
        <v>20</v>
      </c>
      <c r="V395">
        <v>500000</v>
      </c>
      <c r="W395" t="s">
        <v>21</v>
      </c>
      <c r="X395">
        <v>3300</v>
      </c>
      <c r="Y395" t="s">
        <v>22</v>
      </c>
      <c r="Z395">
        <v>3300</v>
      </c>
      <c r="AA395" t="s">
        <v>23</v>
      </c>
      <c r="AB395">
        <v>3300</v>
      </c>
      <c r="AC395">
        <f t="shared" si="40"/>
        <v>54269167</v>
      </c>
      <c r="AD395">
        <f t="shared" si="41"/>
        <v>10496941</v>
      </c>
      <c r="AE395" t="s">
        <v>24</v>
      </c>
      <c r="AF395" t="s">
        <v>25</v>
      </c>
      <c r="AG395" t="str">
        <f t="shared" si="42"/>
        <v>hp_54269167;atk_10496941;hit_500000;miss_3300;cirt_3300;cirtSub_3300</v>
      </c>
    </row>
    <row r="396" spans="1:33" ht="15">
      <c r="A396" s="9">
        <v>230393</v>
      </c>
      <c r="B396">
        <v>430393</v>
      </c>
      <c r="C396" s="6" t="s">
        <v>4277</v>
      </c>
      <c r="D396" t="s">
        <v>14</v>
      </c>
      <c r="E396" s="6" t="s">
        <v>0</v>
      </c>
      <c r="F396">
        <v>54704433</v>
      </c>
      <c r="G396" s="1">
        <f>VLOOKUP(F396,关卡难度线!B:D,2,1)</f>
        <v>8</v>
      </c>
      <c r="H396" s="1">
        <f>VLOOKUP(F396,关卡难度线!B:D,3,1)</f>
        <v>100</v>
      </c>
      <c r="I396" s="1">
        <f t="shared" si="44"/>
        <v>6154248</v>
      </c>
      <c r="J396" s="1">
        <f t="shared" si="45"/>
        <v>5594771</v>
      </c>
      <c r="K396" s="1">
        <f t="shared" si="46"/>
        <v>4923398</v>
      </c>
      <c r="L396" s="5">
        <f t="shared" si="47"/>
        <v>323713448</v>
      </c>
      <c r="M396" s="5">
        <f t="shared" si="48"/>
        <v>294284952</v>
      </c>
      <c r="N396" s="5">
        <f t="shared" si="49"/>
        <v>258970736</v>
      </c>
      <c r="P396">
        <f t="shared" si="43"/>
        <v>0.47000000000000031</v>
      </c>
      <c r="Q396" s="6" t="s">
        <v>0</v>
      </c>
      <c r="R396">
        <v>37213900</v>
      </c>
      <c r="S396" t="s">
        <v>19</v>
      </c>
      <c r="T396">
        <v>7201530</v>
      </c>
      <c r="U396" t="s">
        <v>20</v>
      </c>
      <c r="V396">
        <v>500000</v>
      </c>
      <c r="W396" t="s">
        <v>21</v>
      </c>
      <c r="X396">
        <v>3325</v>
      </c>
      <c r="Y396" t="s">
        <v>22</v>
      </c>
      <c r="Z396">
        <v>3325</v>
      </c>
      <c r="AA396" t="s">
        <v>23</v>
      </c>
      <c r="AB396">
        <v>3325</v>
      </c>
      <c r="AC396">
        <f t="shared" si="40"/>
        <v>54704433</v>
      </c>
      <c r="AD396">
        <f t="shared" si="41"/>
        <v>10586249</v>
      </c>
      <c r="AE396" t="s">
        <v>24</v>
      </c>
      <c r="AF396" t="s">
        <v>25</v>
      </c>
      <c r="AG396" t="str">
        <f t="shared" si="42"/>
        <v>hp_54704433;atk_10586249;hit_500000;miss_3325;cirt_3325;cirtSub_3325</v>
      </c>
    </row>
    <row r="397" spans="1:33" ht="15">
      <c r="A397" s="9">
        <v>230394</v>
      </c>
      <c r="B397">
        <v>430394</v>
      </c>
      <c r="C397" s="6" t="s">
        <v>4278</v>
      </c>
      <c r="D397" t="s">
        <v>14</v>
      </c>
      <c r="E397" s="6" t="s">
        <v>0</v>
      </c>
      <c r="F397">
        <v>55176210</v>
      </c>
      <c r="G397" s="1">
        <f>VLOOKUP(F397,关卡难度线!B:D,2,1)</f>
        <v>8</v>
      </c>
      <c r="H397" s="1">
        <f>VLOOKUP(F397,关卡难度线!B:D,3,1)</f>
        <v>100</v>
      </c>
      <c r="I397" s="1">
        <f t="shared" si="44"/>
        <v>6207323</v>
      </c>
      <c r="J397" s="1">
        <f t="shared" si="45"/>
        <v>5643021</v>
      </c>
      <c r="K397" s="1">
        <f t="shared" si="46"/>
        <v>4965858</v>
      </c>
      <c r="L397" s="5">
        <f t="shared" si="47"/>
        <v>326505192</v>
      </c>
      <c r="M397" s="5">
        <f t="shared" si="48"/>
        <v>296822904</v>
      </c>
      <c r="N397" s="5">
        <f t="shared" si="49"/>
        <v>261204128</v>
      </c>
      <c r="P397">
        <f t="shared" si="43"/>
        <v>0.47500000000000031</v>
      </c>
      <c r="Q397" s="6" t="s">
        <v>0</v>
      </c>
      <c r="R397">
        <v>37407600</v>
      </c>
      <c r="S397" t="s">
        <v>19</v>
      </c>
      <c r="T397">
        <v>7239015</v>
      </c>
      <c r="U397" t="s">
        <v>20</v>
      </c>
      <c r="V397">
        <v>500000</v>
      </c>
      <c r="W397" t="s">
        <v>21</v>
      </c>
      <c r="X397">
        <v>3325</v>
      </c>
      <c r="Y397" t="s">
        <v>22</v>
      </c>
      <c r="Z397">
        <v>3325</v>
      </c>
      <c r="AA397" t="s">
        <v>23</v>
      </c>
      <c r="AB397">
        <v>3325</v>
      </c>
      <c r="AC397">
        <f t="shared" si="40"/>
        <v>55176210</v>
      </c>
      <c r="AD397">
        <f t="shared" si="41"/>
        <v>10677547</v>
      </c>
      <c r="AE397" t="s">
        <v>24</v>
      </c>
      <c r="AF397" t="s">
        <v>25</v>
      </c>
      <c r="AG397" t="str">
        <f t="shared" si="42"/>
        <v>hp_55176210;atk_10677547;hit_500000;miss_3325;cirt_3325;cirtSub_3325</v>
      </c>
    </row>
    <row r="398" spans="1:33" ht="15">
      <c r="A398" s="9">
        <v>230395</v>
      </c>
      <c r="B398">
        <v>430395</v>
      </c>
      <c r="C398" s="6" t="s">
        <v>4279</v>
      </c>
      <c r="D398" t="s">
        <v>14</v>
      </c>
      <c r="E398" s="6" t="s">
        <v>0</v>
      </c>
      <c r="F398">
        <v>55649924</v>
      </c>
      <c r="G398" s="1">
        <f>VLOOKUP(F398,关卡难度线!B:D,2,1)</f>
        <v>8</v>
      </c>
      <c r="H398" s="1">
        <f>VLOOKUP(F398,关卡难度线!B:D,3,1)</f>
        <v>100</v>
      </c>
      <c r="I398" s="1">
        <f t="shared" si="44"/>
        <v>6260616</v>
      </c>
      <c r="J398" s="1">
        <f t="shared" si="45"/>
        <v>5691469</v>
      </c>
      <c r="K398" s="1">
        <f t="shared" si="46"/>
        <v>5008493</v>
      </c>
      <c r="L398" s="5">
        <f t="shared" si="47"/>
        <v>329308400</v>
      </c>
      <c r="M398" s="5">
        <f t="shared" si="48"/>
        <v>299371272</v>
      </c>
      <c r="N398" s="5">
        <f t="shared" si="49"/>
        <v>263446728</v>
      </c>
      <c r="P398">
        <f t="shared" si="43"/>
        <v>0.48000000000000032</v>
      </c>
      <c r="Q398" s="6" t="s">
        <v>0</v>
      </c>
      <c r="R398">
        <v>37601300</v>
      </c>
      <c r="S398" t="s">
        <v>19</v>
      </c>
      <c r="T398">
        <v>7276500</v>
      </c>
      <c r="U398" t="s">
        <v>20</v>
      </c>
      <c r="V398">
        <v>500000</v>
      </c>
      <c r="W398" t="s">
        <v>21</v>
      </c>
      <c r="X398">
        <v>3325</v>
      </c>
      <c r="Y398" t="s">
        <v>22</v>
      </c>
      <c r="Z398">
        <v>3325</v>
      </c>
      <c r="AA398" t="s">
        <v>23</v>
      </c>
      <c r="AB398">
        <v>3325</v>
      </c>
      <c r="AC398">
        <f t="shared" si="40"/>
        <v>55649924</v>
      </c>
      <c r="AD398">
        <f t="shared" si="41"/>
        <v>10769220</v>
      </c>
      <c r="AE398" t="s">
        <v>24</v>
      </c>
      <c r="AF398" t="s">
        <v>25</v>
      </c>
      <c r="AG398" t="str">
        <f t="shared" si="42"/>
        <v>hp_55649924;atk_10769220;hit_500000;miss_3325;cirt_3325;cirtSub_3325</v>
      </c>
    </row>
    <row r="399" spans="1:33" ht="15">
      <c r="A399" s="9">
        <v>230396</v>
      </c>
      <c r="B399">
        <v>430396</v>
      </c>
      <c r="C399" s="6" t="s">
        <v>4280</v>
      </c>
      <c r="D399" t="s">
        <v>14</v>
      </c>
      <c r="E399" s="6" t="s">
        <v>0</v>
      </c>
      <c r="F399">
        <v>56098399</v>
      </c>
      <c r="G399" s="1">
        <f>VLOOKUP(F399,关卡难度线!B:D,2,1)</f>
        <v>8</v>
      </c>
      <c r="H399" s="1">
        <f>VLOOKUP(F399,关卡难度线!B:D,3,1)</f>
        <v>100</v>
      </c>
      <c r="I399" s="1">
        <f t="shared" si="44"/>
        <v>6311069</v>
      </c>
      <c r="J399" s="1">
        <f t="shared" si="45"/>
        <v>5737336</v>
      </c>
      <c r="K399" s="1">
        <f t="shared" si="46"/>
        <v>5048855</v>
      </c>
      <c r="L399" s="5">
        <f t="shared" si="47"/>
        <v>331962232</v>
      </c>
      <c r="M399" s="5">
        <f t="shared" si="48"/>
        <v>301783872</v>
      </c>
      <c r="N399" s="5">
        <f t="shared" si="49"/>
        <v>265569776</v>
      </c>
      <c r="P399">
        <f t="shared" si="43"/>
        <v>0.48500000000000032</v>
      </c>
      <c r="Q399" s="6" t="s">
        <v>0</v>
      </c>
      <c r="R399">
        <v>37776700</v>
      </c>
      <c r="S399" t="s">
        <v>19</v>
      </c>
      <c r="T399">
        <v>7313985</v>
      </c>
      <c r="U399" t="s">
        <v>20</v>
      </c>
      <c r="V399">
        <v>500000</v>
      </c>
      <c r="W399" t="s">
        <v>21</v>
      </c>
      <c r="X399">
        <v>3350</v>
      </c>
      <c r="Y399" t="s">
        <v>22</v>
      </c>
      <c r="Z399">
        <v>3350</v>
      </c>
      <c r="AA399" t="s">
        <v>23</v>
      </c>
      <c r="AB399">
        <v>3350</v>
      </c>
      <c r="AC399">
        <f t="shared" si="40"/>
        <v>56098399</v>
      </c>
      <c r="AD399">
        <f t="shared" si="41"/>
        <v>10861267</v>
      </c>
      <c r="AE399" t="s">
        <v>24</v>
      </c>
      <c r="AF399" t="s">
        <v>25</v>
      </c>
      <c r="AG399" t="str">
        <f t="shared" si="42"/>
        <v>hp_56098399;atk_10861267;hit_500000;miss_3350;cirt_3350;cirtSub_3350</v>
      </c>
    </row>
    <row r="400" spans="1:33" ht="15">
      <c r="A400" s="9">
        <v>230397</v>
      </c>
      <c r="B400">
        <v>430397</v>
      </c>
      <c r="C400" s="6" t="s">
        <v>4281</v>
      </c>
      <c r="D400" t="s">
        <v>14</v>
      </c>
      <c r="E400" s="6" t="s">
        <v>0</v>
      </c>
      <c r="F400">
        <v>56575747</v>
      </c>
      <c r="G400" s="1">
        <f>VLOOKUP(F400,关卡难度线!B:D,2,1)</f>
        <v>8</v>
      </c>
      <c r="H400" s="1">
        <f>VLOOKUP(F400,关卡难度线!B:D,3,1)</f>
        <v>102</v>
      </c>
      <c r="I400" s="1">
        <f t="shared" si="44"/>
        <v>6239972</v>
      </c>
      <c r="J400" s="1">
        <f t="shared" si="45"/>
        <v>5672701</v>
      </c>
      <c r="K400" s="1">
        <f t="shared" si="46"/>
        <v>4991977</v>
      </c>
      <c r="L400" s="5">
        <f t="shared" si="47"/>
        <v>328222528</v>
      </c>
      <c r="M400" s="5">
        <f t="shared" si="48"/>
        <v>298384072</v>
      </c>
      <c r="N400" s="5">
        <f t="shared" si="49"/>
        <v>262577992</v>
      </c>
      <c r="P400">
        <f t="shared" si="43"/>
        <v>0.49000000000000032</v>
      </c>
      <c r="Q400" s="6" t="s">
        <v>0</v>
      </c>
      <c r="R400">
        <v>37970300</v>
      </c>
      <c r="S400" t="s">
        <v>19</v>
      </c>
      <c r="T400">
        <v>7351470</v>
      </c>
      <c r="U400" t="s">
        <v>20</v>
      </c>
      <c r="V400">
        <v>500000</v>
      </c>
      <c r="W400" t="s">
        <v>21</v>
      </c>
      <c r="X400">
        <v>3350</v>
      </c>
      <c r="Y400" t="s">
        <v>22</v>
      </c>
      <c r="Z400">
        <v>3350</v>
      </c>
      <c r="AA400" t="s">
        <v>23</v>
      </c>
      <c r="AB400">
        <v>3350</v>
      </c>
      <c r="AC400">
        <f t="shared" si="40"/>
        <v>56575747</v>
      </c>
      <c r="AD400">
        <f t="shared" si="41"/>
        <v>10953690</v>
      </c>
      <c r="AE400" t="s">
        <v>24</v>
      </c>
      <c r="AF400" t="s">
        <v>25</v>
      </c>
      <c r="AG400" t="str">
        <f t="shared" si="42"/>
        <v>hp_56575747;atk_10953690;hit_500000;miss_3350;cirt_3350;cirtSub_3350</v>
      </c>
    </row>
    <row r="401" spans="1:33" ht="15">
      <c r="A401" s="9">
        <v>230398</v>
      </c>
      <c r="B401">
        <v>430398</v>
      </c>
      <c r="C401" s="6" t="s">
        <v>4282</v>
      </c>
      <c r="D401" t="s">
        <v>14</v>
      </c>
      <c r="E401" s="6" t="s">
        <v>0</v>
      </c>
      <c r="F401">
        <v>57055180</v>
      </c>
      <c r="G401" s="1">
        <f>VLOOKUP(F401,关卡难度线!B:D,2,1)</f>
        <v>8</v>
      </c>
      <c r="H401" s="1">
        <f>VLOOKUP(F401,关卡难度线!B:D,3,1)</f>
        <v>102</v>
      </c>
      <c r="I401" s="1">
        <f t="shared" si="44"/>
        <v>6292850</v>
      </c>
      <c r="J401" s="1">
        <f t="shared" si="45"/>
        <v>5720773</v>
      </c>
      <c r="K401" s="1">
        <f t="shared" si="46"/>
        <v>5034280</v>
      </c>
      <c r="L401" s="5">
        <f t="shared" si="47"/>
        <v>331003912</v>
      </c>
      <c r="M401" s="5">
        <f t="shared" si="48"/>
        <v>300912656</v>
      </c>
      <c r="N401" s="5">
        <f t="shared" si="49"/>
        <v>264803128</v>
      </c>
      <c r="P401">
        <f t="shared" si="43"/>
        <v>0.49500000000000033</v>
      </c>
      <c r="Q401" s="6" t="s">
        <v>0</v>
      </c>
      <c r="R401">
        <v>38164000</v>
      </c>
      <c r="S401" t="s">
        <v>19</v>
      </c>
      <c r="T401">
        <v>7388955</v>
      </c>
      <c r="U401" t="s">
        <v>20</v>
      </c>
      <c r="V401">
        <v>500000</v>
      </c>
      <c r="W401" t="s">
        <v>21</v>
      </c>
      <c r="X401">
        <v>3350</v>
      </c>
      <c r="Y401" t="s">
        <v>22</v>
      </c>
      <c r="Z401">
        <v>3350</v>
      </c>
      <c r="AA401" t="s">
        <v>23</v>
      </c>
      <c r="AB401">
        <v>3350</v>
      </c>
      <c r="AC401">
        <f t="shared" si="40"/>
        <v>57055180</v>
      </c>
      <c r="AD401">
        <f t="shared" si="41"/>
        <v>11046487</v>
      </c>
      <c r="AE401" t="s">
        <v>24</v>
      </c>
      <c r="AF401" t="s">
        <v>25</v>
      </c>
      <c r="AG401" t="str">
        <f t="shared" si="42"/>
        <v>hp_57055180;atk_11046487;hit_500000;miss_3350;cirt_3350;cirtSub_3350</v>
      </c>
    </row>
    <row r="402" spans="1:33" ht="15">
      <c r="A402" s="9">
        <v>230399</v>
      </c>
      <c r="B402">
        <v>430399</v>
      </c>
      <c r="C402" s="6" t="s">
        <v>4283</v>
      </c>
      <c r="D402" t="s">
        <v>14</v>
      </c>
      <c r="E402" s="6" t="s">
        <v>0</v>
      </c>
      <c r="F402">
        <v>57508500</v>
      </c>
      <c r="G402" s="1">
        <f>VLOOKUP(F402,关卡难度线!B:D,2,1)</f>
        <v>8</v>
      </c>
      <c r="H402" s="1">
        <f>VLOOKUP(F402,关卡难度线!B:D,3,1)</f>
        <v>102</v>
      </c>
      <c r="I402" s="1">
        <f t="shared" si="44"/>
        <v>6342849</v>
      </c>
      <c r="J402" s="1">
        <f t="shared" si="45"/>
        <v>5766226</v>
      </c>
      <c r="K402" s="1">
        <f t="shared" si="46"/>
        <v>5074279</v>
      </c>
      <c r="L402" s="5">
        <f t="shared" si="47"/>
        <v>333633856</v>
      </c>
      <c r="M402" s="5">
        <f t="shared" si="48"/>
        <v>303303488</v>
      </c>
      <c r="N402" s="5">
        <f t="shared" si="49"/>
        <v>266907072</v>
      </c>
      <c r="P402">
        <f t="shared" si="43"/>
        <v>0.50000000000000033</v>
      </c>
      <c r="Q402" s="6" t="s">
        <v>0</v>
      </c>
      <c r="R402">
        <v>38339000</v>
      </c>
      <c r="S402" t="s">
        <v>19</v>
      </c>
      <c r="T402">
        <v>7426440</v>
      </c>
      <c r="U402" t="s">
        <v>20</v>
      </c>
      <c r="V402">
        <v>500000</v>
      </c>
      <c r="W402" t="s">
        <v>21</v>
      </c>
      <c r="X402">
        <v>3375</v>
      </c>
      <c r="Y402" t="s">
        <v>22</v>
      </c>
      <c r="Z402">
        <v>3375</v>
      </c>
      <c r="AA402" t="s">
        <v>23</v>
      </c>
      <c r="AB402">
        <v>3375</v>
      </c>
      <c r="AC402">
        <f t="shared" si="40"/>
        <v>57508500</v>
      </c>
      <c r="AD402">
        <f t="shared" si="41"/>
        <v>11139660</v>
      </c>
      <c r="AE402" t="s">
        <v>24</v>
      </c>
      <c r="AF402" t="s">
        <v>25</v>
      </c>
      <c r="AG402" t="str">
        <f t="shared" si="42"/>
        <v>hp_57508500;atk_11139660;hit_500000;miss_3375;cirt_3375;cirtSub_3375</v>
      </c>
    </row>
    <row r="403" spans="1:33" ht="15">
      <c r="A403" s="9">
        <v>230400</v>
      </c>
      <c r="B403">
        <v>430400</v>
      </c>
      <c r="C403" s="6" t="s">
        <v>4284</v>
      </c>
      <c r="D403" t="s">
        <v>14</v>
      </c>
      <c r="E403" s="6" t="s">
        <v>0</v>
      </c>
      <c r="F403">
        <v>57991412</v>
      </c>
      <c r="G403" s="1">
        <f>VLOOKUP(F403,关卡难度线!B:D,2,1)</f>
        <v>8</v>
      </c>
      <c r="H403" s="1">
        <f>VLOOKUP(F403,关卡难度线!B:D,3,1)</f>
        <v>102</v>
      </c>
      <c r="I403" s="1">
        <f t="shared" si="44"/>
        <v>6396111</v>
      </c>
      <c r="J403" s="1">
        <f t="shared" si="45"/>
        <v>5814646</v>
      </c>
      <c r="K403" s="1">
        <f t="shared" si="46"/>
        <v>5116889</v>
      </c>
      <c r="L403" s="5">
        <f t="shared" si="47"/>
        <v>336435440</v>
      </c>
      <c r="M403" s="5">
        <f t="shared" si="48"/>
        <v>305850376</v>
      </c>
      <c r="N403" s="5">
        <f t="shared" si="49"/>
        <v>269148360</v>
      </c>
      <c r="P403">
        <f t="shared" si="43"/>
        <v>0.50500000000000034</v>
      </c>
      <c r="Q403" s="6" t="s">
        <v>0</v>
      </c>
      <c r="R403">
        <v>38532500</v>
      </c>
      <c r="S403" t="s">
        <v>19</v>
      </c>
      <c r="T403">
        <v>7463925</v>
      </c>
      <c r="U403" t="s">
        <v>20</v>
      </c>
      <c r="V403">
        <v>500000</v>
      </c>
      <c r="W403" t="s">
        <v>21</v>
      </c>
      <c r="X403">
        <v>3375</v>
      </c>
      <c r="Y403" t="s">
        <v>22</v>
      </c>
      <c r="Z403">
        <v>3375</v>
      </c>
      <c r="AA403" t="s">
        <v>23</v>
      </c>
      <c r="AB403">
        <v>3375</v>
      </c>
      <c r="AC403">
        <f t="shared" si="40"/>
        <v>57991412</v>
      </c>
      <c r="AD403">
        <f t="shared" si="41"/>
        <v>11233207</v>
      </c>
      <c r="AE403" t="s">
        <v>24</v>
      </c>
      <c r="AF403" t="s">
        <v>25</v>
      </c>
      <c r="AG403" t="str">
        <f t="shared" si="42"/>
        <v>hp_57991412;atk_11233207;hit_500000;miss_3375;cirt_3375;cirtSub_3375</v>
      </c>
    </row>
    <row r="404" spans="1:33" ht="15">
      <c r="A404" s="9">
        <v>230401</v>
      </c>
      <c r="B404">
        <v>430401</v>
      </c>
      <c r="C404" s="6" t="s">
        <v>4285</v>
      </c>
      <c r="D404" t="s">
        <v>14</v>
      </c>
      <c r="E404" s="6" t="s">
        <v>0</v>
      </c>
      <c r="F404">
        <v>58476260</v>
      </c>
      <c r="G404" s="1">
        <f>VLOOKUP(F404,关卡难度线!B:D,2,1)</f>
        <v>8</v>
      </c>
      <c r="H404" s="1">
        <f>VLOOKUP(F404,关卡难度线!B:D,3,1)</f>
        <v>102</v>
      </c>
      <c r="I404" s="1">
        <f t="shared" si="44"/>
        <v>6449587</v>
      </c>
      <c r="J404" s="1">
        <f t="shared" si="45"/>
        <v>5863261</v>
      </c>
      <c r="K404" s="1">
        <f t="shared" si="46"/>
        <v>5159670</v>
      </c>
      <c r="L404" s="5">
        <f t="shared" si="47"/>
        <v>339248280</v>
      </c>
      <c r="M404" s="5">
        <f t="shared" si="48"/>
        <v>308407528</v>
      </c>
      <c r="N404" s="5">
        <f t="shared" si="49"/>
        <v>271398640</v>
      </c>
      <c r="P404">
        <f t="shared" si="43"/>
        <v>0.51000000000000034</v>
      </c>
      <c r="Q404" s="6" t="s">
        <v>0</v>
      </c>
      <c r="R404">
        <v>38726000</v>
      </c>
      <c r="S404" t="s">
        <v>19</v>
      </c>
      <c r="T404">
        <v>7501410</v>
      </c>
      <c r="U404" t="s">
        <v>20</v>
      </c>
      <c r="V404">
        <v>500000</v>
      </c>
      <c r="W404" t="s">
        <v>21</v>
      </c>
      <c r="X404">
        <v>3375</v>
      </c>
      <c r="Y404" t="s">
        <v>22</v>
      </c>
      <c r="Z404">
        <v>3375</v>
      </c>
      <c r="AA404" t="s">
        <v>23</v>
      </c>
      <c r="AB404">
        <v>3375</v>
      </c>
      <c r="AC404">
        <f t="shared" si="40"/>
        <v>58476260</v>
      </c>
      <c r="AD404">
        <f t="shared" si="41"/>
        <v>11327129</v>
      </c>
      <c r="AE404" t="s">
        <v>24</v>
      </c>
      <c r="AF404" t="s">
        <v>25</v>
      </c>
      <c r="AG404" t="str">
        <f t="shared" si="42"/>
        <v>hp_58476260;atk_11327129;hit_500000;miss_3375;cirt_3375;cirtSub_3375</v>
      </c>
    </row>
    <row r="405" spans="1:33" ht="15">
      <c r="A405" s="9">
        <v>230402</v>
      </c>
      <c r="B405">
        <v>430402</v>
      </c>
      <c r="C405" s="6" t="s">
        <v>4286</v>
      </c>
      <c r="D405" t="s">
        <v>14</v>
      </c>
      <c r="E405" s="6" t="s">
        <v>0</v>
      </c>
      <c r="F405">
        <v>58934560</v>
      </c>
      <c r="G405" s="1">
        <f>VLOOKUP(F405,关卡难度线!B:D,2,1)</f>
        <v>8</v>
      </c>
      <c r="H405" s="1">
        <f>VLOOKUP(F405,关卡难度线!B:D,3,1)</f>
        <v>102</v>
      </c>
      <c r="I405" s="1">
        <f t="shared" si="44"/>
        <v>6500135</v>
      </c>
      <c r="J405" s="1">
        <f t="shared" si="45"/>
        <v>5909213</v>
      </c>
      <c r="K405" s="1">
        <f t="shared" si="46"/>
        <v>5200108</v>
      </c>
      <c r="L405" s="5">
        <f t="shared" si="47"/>
        <v>341907104</v>
      </c>
      <c r="M405" s="5">
        <f t="shared" si="48"/>
        <v>310824600</v>
      </c>
      <c r="N405" s="5">
        <f t="shared" si="49"/>
        <v>273525680</v>
      </c>
      <c r="P405">
        <f t="shared" si="43"/>
        <v>0.51500000000000035</v>
      </c>
      <c r="Q405" s="6" t="s">
        <v>0</v>
      </c>
      <c r="R405">
        <v>38900700</v>
      </c>
      <c r="S405" t="s">
        <v>19</v>
      </c>
      <c r="T405">
        <v>7538895</v>
      </c>
      <c r="U405" t="s">
        <v>20</v>
      </c>
      <c r="V405">
        <v>500000</v>
      </c>
      <c r="W405" t="s">
        <v>21</v>
      </c>
      <c r="X405">
        <v>3400</v>
      </c>
      <c r="Y405" t="s">
        <v>22</v>
      </c>
      <c r="Z405">
        <v>3400</v>
      </c>
      <c r="AA405" t="s">
        <v>23</v>
      </c>
      <c r="AB405">
        <v>3400</v>
      </c>
      <c r="AC405">
        <f t="shared" si="40"/>
        <v>58934560</v>
      </c>
      <c r="AD405">
        <f t="shared" si="41"/>
        <v>11421425</v>
      </c>
      <c r="AE405" t="s">
        <v>24</v>
      </c>
      <c r="AF405" t="s">
        <v>25</v>
      </c>
      <c r="AG405" t="str">
        <f t="shared" si="42"/>
        <v>hp_58934560;atk_11421425;hit_500000;miss_3400;cirt_3400;cirtSub_3400</v>
      </c>
    </row>
    <row r="406" spans="1:33" ht="15">
      <c r="A406" s="9">
        <v>230403</v>
      </c>
      <c r="B406">
        <v>430403</v>
      </c>
      <c r="C406" s="6" t="s">
        <v>4287</v>
      </c>
      <c r="D406" t="s">
        <v>14</v>
      </c>
      <c r="E406" s="6" t="s">
        <v>0</v>
      </c>
      <c r="F406">
        <v>59431696</v>
      </c>
      <c r="G406" s="1">
        <f>VLOOKUP(F406,关卡难度线!B:D,2,1)</f>
        <v>8</v>
      </c>
      <c r="H406" s="1">
        <f>VLOOKUP(F406,关卡难度线!B:D,3,1)</f>
        <v>102</v>
      </c>
      <c r="I406" s="1">
        <f t="shared" si="44"/>
        <v>6554966</v>
      </c>
      <c r="J406" s="1">
        <f t="shared" si="45"/>
        <v>5959060</v>
      </c>
      <c r="K406" s="1">
        <f t="shared" si="46"/>
        <v>5243973</v>
      </c>
      <c r="L406" s="5">
        <f t="shared" si="47"/>
        <v>344791208</v>
      </c>
      <c r="M406" s="5">
        <f t="shared" si="48"/>
        <v>313446560</v>
      </c>
      <c r="N406" s="5">
        <f t="shared" si="49"/>
        <v>275832976</v>
      </c>
      <c r="P406">
        <f t="shared" si="43"/>
        <v>0.52000000000000035</v>
      </c>
      <c r="Q406" s="6" t="s">
        <v>0</v>
      </c>
      <c r="R406">
        <v>39099800</v>
      </c>
      <c r="S406" t="s">
        <v>19</v>
      </c>
      <c r="T406">
        <v>7577483</v>
      </c>
      <c r="U406" t="s">
        <v>20</v>
      </c>
      <c r="V406">
        <v>500000</v>
      </c>
      <c r="W406" t="s">
        <v>21</v>
      </c>
      <c r="X406">
        <v>3400</v>
      </c>
      <c r="Y406" t="s">
        <v>22</v>
      </c>
      <c r="Z406">
        <v>3400</v>
      </c>
      <c r="AA406" t="s">
        <v>23</v>
      </c>
      <c r="AB406">
        <v>3400</v>
      </c>
      <c r="AC406">
        <f t="shared" si="40"/>
        <v>59431696</v>
      </c>
      <c r="AD406">
        <f t="shared" si="41"/>
        <v>11517774</v>
      </c>
      <c r="AE406" t="s">
        <v>24</v>
      </c>
      <c r="AF406" t="s">
        <v>25</v>
      </c>
      <c r="AG406" t="str">
        <f t="shared" si="42"/>
        <v>hp_59431696;atk_11517774;hit_500000;miss_3400;cirt_3400;cirtSub_3400</v>
      </c>
    </row>
    <row r="407" spans="1:33" ht="15">
      <c r="A407" s="9">
        <v>230404</v>
      </c>
      <c r="B407">
        <v>430404</v>
      </c>
      <c r="C407" s="6" t="s">
        <v>4288</v>
      </c>
      <c r="D407" t="s">
        <v>14</v>
      </c>
      <c r="E407" s="6" t="s">
        <v>0</v>
      </c>
      <c r="F407">
        <v>59930822</v>
      </c>
      <c r="G407" s="1">
        <f>VLOOKUP(F407,关卡难度线!B:D,2,1)</f>
        <v>8</v>
      </c>
      <c r="H407" s="1">
        <f>VLOOKUP(F407,关卡难度线!B:D,3,1)</f>
        <v>102</v>
      </c>
      <c r="I407" s="1">
        <f t="shared" si="44"/>
        <v>6610017</v>
      </c>
      <c r="J407" s="1">
        <f t="shared" si="45"/>
        <v>6009106</v>
      </c>
      <c r="K407" s="1">
        <f t="shared" si="46"/>
        <v>5288013</v>
      </c>
      <c r="L407" s="5">
        <f t="shared" si="47"/>
        <v>347686896</v>
      </c>
      <c r="M407" s="5">
        <f t="shared" si="48"/>
        <v>316078976</v>
      </c>
      <c r="N407" s="5">
        <f t="shared" si="49"/>
        <v>278149480</v>
      </c>
      <c r="P407">
        <f t="shared" si="43"/>
        <v>0.52500000000000036</v>
      </c>
      <c r="Q407" s="6" t="s">
        <v>0</v>
      </c>
      <c r="R407">
        <v>39298900</v>
      </c>
      <c r="S407" t="s">
        <v>19</v>
      </c>
      <c r="T407">
        <v>7616070</v>
      </c>
      <c r="U407" t="s">
        <v>20</v>
      </c>
      <c r="V407">
        <v>500000</v>
      </c>
      <c r="W407" t="s">
        <v>21</v>
      </c>
      <c r="X407">
        <v>3400</v>
      </c>
      <c r="Y407" t="s">
        <v>22</v>
      </c>
      <c r="Z407">
        <v>3400</v>
      </c>
      <c r="AA407" t="s">
        <v>23</v>
      </c>
      <c r="AB407">
        <v>3400</v>
      </c>
      <c r="AC407">
        <f t="shared" si="40"/>
        <v>59930822</v>
      </c>
      <c r="AD407">
        <f t="shared" si="41"/>
        <v>11614506</v>
      </c>
      <c r="AE407" t="s">
        <v>24</v>
      </c>
      <c r="AF407" t="s">
        <v>25</v>
      </c>
      <c r="AG407" t="str">
        <f t="shared" si="42"/>
        <v>hp_59930822;atk_11614506;hit_500000;miss_3400;cirt_3400;cirtSub_3400</v>
      </c>
    </row>
    <row r="408" spans="1:33" ht="15">
      <c r="A408" s="9">
        <v>230405</v>
      </c>
      <c r="B408">
        <v>430405</v>
      </c>
      <c r="C408" s="6" t="s">
        <v>4289</v>
      </c>
      <c r="D408" t="s">
        <v>14</v>
      </c>
      <c r="E408" s="6" t="s">
        <v>0</v>
      </c>
      <c r="F408">
        <v>60402717</v>
      </c>
      <c r="G408" s="1">
        <f>VLOOKUP(F408,关卡难度线!B:D,2,1)</f>
        <v>8</v>
      </c>
      <c r="H408" s="1">
        <f>VLOOKUP(F408,关卡难度线!B:D,3,1)</f>
        <v>102</v>
      </c>
      <c r="I408" s="1">
        <f t="shared" si="44"/>
        <v>6662064</v>
      </c>
      <c r="J408" s="1">
        <f t="shared" si="45"/>
        <v>6056422</v>
      </c>
      <c r="K408" s="1">
        <f t="shared" si="46"/>
        <v>5329651</v>
      </c>
      <c r="L408" s="5">
        <f t="shared" si="47"/>
        <v>350424568</v>
      </c>
      <c r="M408" s="5">
        <f t="shared" si="48"/>
        <v>318567800</v>
      </c>
      <c r="N408" s="5">
        <f t="shared" si="49"/>
        <v>280339640</v>
      </c>
      <c r="P408">
        <f t="shared" si="43"/>
        <v>0.53000000000000036</v>
      </c>
      <c r="Q408" s="6" t="s">
        <v>0</v>
      </c>
      <c r="R408">
        <v>39478900</v>
      </c>
      <c r="S408" t="s">
        <v>19</v>
      </c>
      <c r="T408">
        <v>7654658</v>
      </c>
      <c r="U408" t="s">
        <v>20</v>
      </c>
      <c r="V408">
        <v>500000</v>
      </c>
      <c r="W408" t="s">
        <v>21</v>
      </c>
      <c r="X408">
        <v>3425</v>
      </c>
      <c r="Y408" t="s">
        <v>22</v>
      </c>
      <c r="Z408">
        <v>3425</v>
      </c>
      <c r="AA408" t="s">
        <v>23</v>
      </c>
      <c r="AB408">
        <v>3425</v>
      </c>
      <c r="AC408">
        <f t="shared" si="40"/>
        <v>60402717</v>
      </c>
      <c r="AD408">
        <f t="shared" si="41"/>
        <v>11711626</v>
      </c>
      <c r="AE408" t="s">
        <v>24</v>
      </c>
      <c r="AF408" t="s">
        <v>25</v>
      </c>
      <c r="AG408" t="str">
        <f t="shared" si="42"/>
        <v>hp_60402717;atk_11711626;hit_500000;miss_3425;cirt_3425;cirtSub_3425</v>
      </c>
    </row>
    <row r="409" spans="1:33" ht="15">
      <c r="A409" s="9">
        <v>230406</v>
      </c>
      <c r="B409">
        <v>430406</v>
      </c>
      <c r="C409" s="6" t="s">
        <v>4290</v>
      </c>
      <c r="D409" t="s">
        <v>14</v>
      </c>
      <c r="E409" s="6" t="s">
        <v>0</v>
      </c>
      <c r="F409">
        <v>60905576</v>
      </c>
      <c r="G409" s="1">
        <f>VLOOKUP(F409,关卡难度线!B:D,2,1)</f>
        <v>8</v>
      </c>
      <c r="H409" s="1">
        <f>VLOOKUP(F409,关卡难度线!B:D,3,1)</f>
        <v>102</v>
      </c>
      <c r="I409" s="1">
        <f t="shared" si="44"/>
        <v>6717526</v>
      </c>
      <c r="J409" s="1">
        <f t="shared" si="45"/>
        <v>6106842</v>
      </c>
      <c r="K409" s="1">
        <f t="shared" si="46"/>
        <v>5374021</v>
      </c>
      <c r="L409" s="5">
        <f t="shared" si="47"/>
        <v>353341864</v>
      </c>
      <c r="M409" s="5">
        <f t="shared" si="48"/>
        <v>321219888</v>
      </c>
      <c r="N409" s="5">
        <f t="shared" si="49"/>
        <v>282673504</v>
      </c>
      <c r="P409">
        <f t="shared" si="43"/>
        <v>0.53500000000000036</v>
      </c>
      <c r="Q409" s="6" t="s">
        <v>0</v>
      </c>
      <c r="R409">
        <v>39677900</v>
      </c>
      <c r="S409" t="s">
        <v>19</v>
      </c>
      <c r="T409">
        <v>7693245</v>
      </c>
      <c r="U409" t="s">
        <v>20</v>
      </c>
      <c r="V409">
        <v>500000</v>
      </c>
      <c r="W409" t="s">
        <v>21</v>
      </c>
      <c r="X409">
        <v>3425</v>
      </c>
      <c r="Y409" t="s">
        <v>22</v>
      </c>
      <c r="Z409">
        <v>3425</v>
      </c>
      <c r="AA409" t="s">
        <v>23</v>
      </c>
      <c r="AB409">
        <v>3425</v>
      </c>
      <c r="AC409">
        <f t="shared" si="40"/>
        <v>60905576</v>
      </c>
      <c r="AD409">
        <f t="shared" si="41"/>
        <v>11809131</v>
      </c>
      <c r="AE409" t="s">
        <v>24</v>
      </c>
      <c r="AF409" t="s">
        <v>25</v>
      </c>
      <c r="AG409" t="str">
        <f t="shared" si="42"/>
        <v>hp_60905576;atk_11809131;hit_500000;miss_3425;cirt_3425;cirtSub_3425</v>
      </c>
    </row>
    <row r="410" spans="1:33" ht="15">
      <c r="A410" s="9">
        <v>230407</v>
      </c>
      <c r="B410">
        <v>430407</v>
      </c>
      <c r="C410" s="6" t="s">
        <v>4291</v>
      </c>
      <c r="D410" t="s">
        <v>14</v>
      </c>
      <c r="E410" s="6" t="s">
        <v>0</v>
      </c>
      <c r="F410">
        <v>61410426</v>
      </c>
      <c r="G410" s="1">
        <f>VLOOKUP(F410,关卡难度线!B:D,2,1)</f>
        <v>8</v>
      </c>
      <c r="H410" s="1">
        <f>VLOOKUP(F410,关卡难度线!B:D,3,1)</f>
        <v>102</v>
      </c>
      <c r="I410" s="1">
        <f t="shared" si="44"/>
        <v>6773208</v>
      </c>
      <c r="J410" s="1">
        <f t="shared" si="45"/>
        <v>6157462</v>
      </c>
      <c r="K410" s="1">
        <f t="shared" si="46"/>
        <v>5418567</v>
      </c>
      <c r="L410" s="5">
        <f t="shared" si="47"/>
        <v>356270744</v>
      </c>
      <c r="M410" s="5">
        <f t="shared" si="48"/>
        <v>323882504</v>
      </c>
      <c r="N410" s="5">
        <f t="shared" si="49"/>
        <v>285016624</v>
      </c>
      <c r="P410">
        <f t="shared" si="43"/>
        <v>0.54000000000000037</v>
      </c>
      <c r="Q410" s="6" t="s">
        <v>0</v>
      </c>
      <c r="R410">
        <v>39876900</v>
      </c>
      <c r="S410" t="s">
        <v>19</v>
      </c>
      <c r="T410">
        <v>7731833</v>
      </c>
      <c r="U410" t="s">
        <v>20</v>
      </c>
      <c r="V410">
        <v>500000</v>
      </c>
      <c r="W410" t="s">
        <v>21</v>
      </c>
      <c r="X410">
        <v>3425</v>
      </c>
      <c r="Y410" t="s">
        <v>22</v>
      </c>
      <c r="Z410">
        <v>3425</v>
      </c>
      <c r="AA410" t="s">
        <v>23</v>
      </c>
      <c r="AB410">
        <v>3425</v>
      </c>
      <c r="AC410">
        <f t="shared" si="40"/>
        <v>61410426</v>
      </c>
      <c r="AD410">
        <f t="shared" si="41"/>
        <v>11907022</v>
      </c>
      <c r="AE410" t="s">
        <v>24</v>
      </c>
      <c r="AF410" t="s">
        <v>25</v>
      </c>
      <c r="AG410" t="str">
        <f t="shared" si="42"/>
        <v>hp_61410426;atk_11907022;hit_500000;miss_3425;cirt_3425;cirtSub_3425</v>
      </c>
    </row>
    <row r="411" spans="1:33" ht="15">
      <c r="A411" s="9">
        <v>230408</v>
      </c>
      <c r="B411">
        <v>430408</v>
      </c>
      <c r="C411" s="6" t="s">
        <v>4292</v>
      </c>
      <c r="D411" t="s">
        <v>14</v>
      </c>
      <c r="E411" s="6" t="s">
        <v>0</v>
      </c>
      <c r="F411">
        <v>61887292</v>
      </c>
      <c r="G411" s="1">
        <f>VLOOKUP(F411,关卡难度线!B:D,2,1)</f>
        <v>8</v>
      </c>
      <c r="H411" s="1">
        <f>VLOOKUP(F411,关卡难度线!B:D,3,1)</f>
        <v>102</v>
      </c>
      <c r="I411" s="1">
        <f t="shared" si="44"/>
        <v>6825804</v>
      </c>
      <c r="J411" s="1">
        <f t="shared" si="45"/>
        <v>6205276</v>
      </c>
      <c r="K411" s="1">
        <f t="shared" si="46"/>
        <v>5460643</v>
      </c>
      <c r="L411" s="5">
        <f t="shared" si="47"/>
        <v>359037288</v>
      </c>
      <c r="M411" s="5">
        <f t="shared" si="48"/>
        <v>326397520</v>
      </c>
      <c r="N411" s="5">
        <f t="shared" si="49"/>
        <v>287229824</v>
      </c>
      <c r="P411">
        <f t="shared" si="43"/>
        <v>0.54500000000000037</v>
      </c>
      <c r="Q411" s="6" t="s">
        <v>0</v>
      </c>
      <c r="R411">
        <v>40056500</v>
      </c>
      <c r="S411" t="s">
        <v>19</v>
      </c>
      <c r="T411">
        <v>7770420</v>
      </c>
      <c r="U411" t="s">
        <v>20</v>
      </c>
      <c r="V411">
        <v>500000</v>
      </c>
      <c r="W411" t="s">
        <v>21</v>
      </c>
      <c r="X411">
        <v>3450</v>
      </c>
      <c r="Y411" t="s">
        <v>22</v>
      </c>
      <c r="Z411">
        <v>3450</v>
      </c>
      <c r="AA411" t="s">
        <v>23</v>
      </c>
      <c r="AB411">
        <v>3450</v>
      </c>
      <c r="AC411">
        <f t="shared" si="40"/>
        <v>61887292</v>
      </c>
      <c r="AD411">
        <f t="shared" si="41"/>
        <v>12005298</v>
      </c>
      <c r="AE411" t="s">
        <v>24</v>
      </c>
      <c r="AF411" t="s">
        <v>25</v>
      </c>
      <c r="AG411" t="str">
        <f t="shared" si="42"/>
        <v>hp_61887292;atk_12005298;hit_500000;miss_3450;cirt_3450;cirtSub_3450</v>
      </c>
    </row>
    <row r="412" spans="1:33" ht="15">
      <c r="A412" s="9">
        <v>230409</v>
      </c>
      <c r="B412">
        <v>430409</v>
      </c>
      <c r="C412" s="6" t="s">
        <v>4293</v>
      </c>
      <c r="D412" t="s">
        <v>14</v>
      </c>
      <c r="E412" s="6" t="s">
        <v>0</v>
      </c>
      <c r="F412">
        <v>62395870</v>
      </c>
      <c r="G412" s="1">
        <f>VLOOKUP(F412,关卡难度线!B:D,2,1)</f>
        <v>8</v>
      </c>
      <c r="H412" s="1">
        <f>VLOOKUP(F412,关卡难度线!B:D,3,1)</f>
        <v>102</v>
      </c>
      <c r="I412" s="1">
        <f t="shared" si="44"/>
        <v>6881897</v>
      </c>
      <c r="J412" s="1">
        <f t="shared" si="45"/>
        <v>6256270</v>
      </c>
      <c r="K412" s="1">
        <f t="shared" si="46"/>
        <v>5505517</v>
      </c>
      <c r="L412" s="5">
        <f t="shared" si="47"/>
        <v>361987784</v>
      </c>
      <c r="M412" s="5">
        <f t="shared" si="48"/>
        <v>329079800</v>
      </c>
      <c r="N412" s="5">
        <f t="shared" si="49"/>
        <v>289590192</v>
      </c>
      <c r="P412">
        <f t="shared" si="43"/>
        <v>0.55000000000000038</v>
      </c>
      <c r="Q412" s="6" t="s">
        <v>0</v>
      </c>
      <c r="R412">
        <v>40255400</v>
      </c>
      <c r="S412" t="s">
        <v>19</v>
      </c>
      <c r="T412">
        <v>7809008</v>
      </c>
      <c r="U412" t="s">
        <v>20</v>
      </c>
      <c r="V412">
        <v>500000</v>
      </c>
      <c r="W412" t="s">
        <v>21</v>
      </c>
      <c r="X412">
        <v>3450</v>
      </c>
      <c r="Y412" t="s">
        <v>22</v>
      </c>
      <c r="Z412">
        <v>3450</v>
      </c>
      <c r="AA412" t="s">
        <v>23</v>
      </c>
      <c r="AB412">
        <v>3450</v>
      </c>
      <c r="AC412">
        <f t="shared" si="40"/>
        <v>62395870</v>
      </c>
      <c r="AD412">
        <f t="shared" si="41"/>
        <v>12103962</v>
      </c>
      <c r="AE412" t="s">
        <v>24</v>
      </c>
      <c r="AF412" t="s">
        <v>25</v>
      </c>
      <c r="AG412" t="str">
        <f t="shared" si="42"/>
        <v>hp_62395870;atk_12103962;hit_500000;miss_3450;cirt_3450;cirtSub_3450</v>
      </c>
    </row>
    <row r="413" spans="1:33" ht="15">
      <c r="A413" s="9">
        <v>230410</v>
      </c>
      <c r="B413">
        <v>430410</v>
      </c>
      <c r="C413" s="6" t="s">
        <v>4294</v>
      </c>
      <c r="D413" t="s">
        <v>14</v>
      </c>
      <c r="E413" s="6" t="s">
        <v>0</v>
      </c>
      <c r="F413">
        <v>62906592</v>
      </c>
      <c r="G413" s="1">
        <f>VLOOKUP(F413,关卡难度线!B:D,2,1)</f>
        <v>8</v>
      </c>
      <c r="H413" s="1">
        <f>VLOOKUP(F413,关卡难度线!B:D,3,1)</f>
        <v>102</v>
      </c>
      <c r="I413" s="1">
        <f t="shared" si="44"/>
        <v>6938227</v>
      </c>
      <c r="J413" s="1">
        <f t="shared" si="45"/>
        <v>6307479</v>
      </c>
      <c r="K413" s="1">
        <f t="shared" si="46"/>
        <v>5550581</v>
      </c>
      <c r="L413" s="5">
        <f t="shared" si="47"/>
        <v>364950744</v>
      </c>
      <c r="M413" s="5">
        <f t="shared" si="48"/>
        <v>331773392</v>
      </c>
      <c r="N413" s="5">
        <f t="shared" si="49"/>
        <v>291960560</v>
      </c>
      <c r="P413">
        <f t="shared" si="43"/>
        <v>0.55500000000000038</v>
      </c>
      <c r="Q413" s="6" t="s">
        <v>0</v>
      </c>
      <c r="R413">
        <v>40454400</v>
      </c>
      <c r="S413" t="s">
        <v>19</v>
      </c>
      <c r="T413">
        <v>7847595</v>
      </c>
      <c r="U413" t="s">
        <v>20</v>
      </c>
      <c r="V413">
        <v>500000</v>
      </c>
      <c r="W413" t="s">
        <v>21</v>
      </c>
      <c r="X413">
        <v>3450</v>
      </c>
      <c r="Y413" t="s">
        <v>22</v>
      </c>
      <c r="Z413">
        <v>3450</v>
      </c>
      <c r="AA413" t="s">
        <v>23</v>
      </c>
      <c r="AB413">
        <v>3450</v>
      </c>
      <c r="AC413">
        <f t="shared" si="40"/>
        <v>62906592</v>
      </c>
      <c r="AD413">
        <f t="shared" si="41"/>
        <v>12203010</v>
      </c>
      <c r="AE413" t="s">
        <v>24</v>
      </c>
      <c r="AF413" t="s">
        <v>25</v>
      </c>
      <c r="AG413" t="str">
        <f t="shared" si="42"/>
        <v>hp_62906592;atk_12203010;hit_500000;miss_3450;cirt_3450;cirtSub_3450</v>
      </c>
    </row>
    <row r="414" spans="1:33" ht="15">
      <c r="A414" s="9">
        <v>230411</v>
      </c>
      <c r="B414">
        <v>430411</v>
      </c>
      <c r="C414" s="6" t="s">
        <v>4295</v>
      </c>
      <c r="D414" t="s">
        <v>14</v>
      </c>
      <c r="E414" s="6" t="s">
        <v>0</v>
      </c>
      <c r="F414">
        <v>63388416</v>
      </c>
      <c r="G414" s="1">
        <f>VLOOKUP(F414,关卡难度线!B:D,2,1)</f>
        <v>8</v>
      </c>
      <c r="H414" s="1">
        <f>VLOOKUP(F414,关卡难度线!B:D,3,1)</f>
        <v>102</v>
      </c>
      <c r="I414" s="1">
        <f t="shared" si="44"/>
        <v>6991369</v>
      </c>
      <c r="J414" s="1">
        <f t="shared" si="45"/>
        <v>6355790</v>
      </c>
      <c r="K414" s="1">
        <f t="shared" si="46"/>
        <v>5593095</v>
      </c>
      <c r="L414" s="5">
        <f t="shared" si="47"/>
        <v>367746008</v>
      </c>
      <c r="M414" s="5">
        <f t="shared" si="48"/>
        <v>334314552</v>
      </c>
      <c r="N414" s="5">
        <f t="shared" si="49"/>
        <v>294196800</v>
      </c>
      <c r="P414">
        <f t="shared" si="43"/>
        <v>0.56000000000000039</v>
      </c>
      <c r="Q414" s="6" t="s">
        <v>0</v>
      </c>
      <c r="R414">
        <v>40633600</v>
      </c>
      <c r="S414" t="s">
        <v>19</v>
      </c>
      <c r="T414">
        <v>7886183</v>
      </c>
      <c r="U414" t="s">
        <v>20</v>
      </c>
      <c r="V414">
        <v>500000</v>
      </c>
      <c r="W414" t="s">
        <v>21</v>
      </c>
      <c r="X414">
        <v>3475</v>
      </c>
      <c r="Y414" t="s">
        <v>22</v>
      </c>
      <c r="Z414">
        <v>3475</v>
      </c>
      <c r="AA414" t="s">
        <v>23</v>
      </c>
      <c r="AB414">
        <v>3475</v>
      </c>
      <c r="AC414">
        <f t="shared" si="40"/>
        <v>63388416</v>
      </c>
      <c r="AD414">
        <f t="shared" si="41"/>
        <v>12302445</v>
      </c>
      <c r="AE414" t="s">
        <v>24</v>
      </c>
      <c r="AF414" t="s">
        <v>25</v>
      </c>
      <c r="AG414" t="str">
        <f t="shared" si="42"/>
        <v>hp_63388416;atk_12302445;hit_500000;miss_3475;cirt_3475;cirtSub_3475</v>
      </c>
    </row>
    <row r="415" spans="1:33" ht="15">
      <c r="A415" s="9">
        <v>230412</v>
      </c>
      <c r="B415">
        <v>430412</v>
      </c>
      <c r="C415" s="6" t="s">
        <v>4296</v>
      </c>
      <c r="D415" t="s">
        <v>14</v>
      </c>
      <c r="E415" s="6" t="s">
        <v>0</v>
      </c>
      <c r="F415">
        <v>63902706</v>
      </c>
      <c r="G415" s="1">
        <f>VLOOKUP(F415,关卡难度线!B:D,2,1)</f>
        <v>8</v>
      </c>
      <c r="H415" s="1">
        <f>VLOOKUP(F415,关卡难度线!B:D,3,1)</f>
        <v>104</v>
      </c>
      <c r="I415" s="1">
        <f t="shared" si="44"/>
        <v>6912552</v>
      </c>
      <c r="J415" s="1">
        <f t="shared" si="45"/>
        <v>6284138</v>
      </c>
      <c r="K415" s="1">
        <f t="shared" si="46"/>
        <v>5530041</v>
      </c>
      <c r="L415" s="5">
        <f t="shared" si="47"/>
        <v>363600232</v>
      </c>
      <c r="M415" s="5">
        <f t="shared" si="48"/>
        <v>330545656</v>
      </c>
      <c r="N415" s="5">
        <f t="shared" si="49"/>
        <v>290880160</v>
      </c>
      <c r="P415">
        <f t="shared" si="43"/>
        <v>0.56500000000000039</v>
      </c>
      <c r="Q415" s="6" t="s">
        <v>0</v>
      </c>
      <c r="R415">
        <v>40832400</v>
      </c>
      <c r="S415" t="s">
        <v>19</v>
      </c>
      <c r="T415">
        <v>7924770</v>
      </c>
      <c r="U415" t="s">
        <v>20</v>
      </c>
      <c r="V415">
        <v>500000</v>
      </c>
      <c r="W415" t="s">
        <v>21</v>
      </c>
      <c r="X415">
        <v>3475</v>
      </c>
      <c r="Y415" t="s">
        <v>22</v>
      </c>
      <c r="Z415">
        <v>3475</v>
      </c>
      <c r="AA415" t="s">
        <v>23</v>
      </c>
      <c r="AB415">
        <v>3475</v>
      </c>
      <c r="AC415">
        <f t="shared" si="40"/>
        <v>63902706</v>
      </c>
      <c r="AD415">
        <f t="shared" si="41"/>
        <v>12402265</v>
      </c>
      <c r="AE415" t="s">
        <v>24</v>
      </c>
      <c r="AF415" t="s">
        <v>25</v>
      </c>
      <c r="AG415" t="str">
        <f t="shared" si="42"/>
        <v>hp_63902706;atk_12402265;hit_500000;miss_3475;cirt_3475;cirtSub_3475</v>
      </c>
    </row>
    <row r="416" spans="1:33" ht="15">
      <c r="A416" s="9">
        <v>230413</v>
      </c>
      <c r="B416">
        <v>430413</v>
      </c>
      <c r="C416" s="6" t="s">
        <v>4297</v>
      </c>
      <c r="D416" t="s">
        <v>14</v>
      </c>
      <c r="E416" s="6" t="s">
        <v>0</v>
      </c>
      <c r="F416">
        <v>64418984</v>
      </c>
      <c r="G416" s="1">
        <f>VLOOKUP(F416,关卡难度线!B:D,2,1)</f>
        <v>8</v>
      </c>
      <c r="H416" s="1">
        <f>VLOOKUP(F416,关卡难度线!B:D,3,1)</f>
        <v>104</v>
      </c>
      <c r="I416" s="1">
        <f t="shared" si="44"/>
        <v>6968399</v>
      </c>
      <c r="J416" s="1">
        <f t="shared" si="45"/>
        <v>6334908</v>
      </c>
      <c r="K416" s="1">
        <f t="shared" si="46"/>
        <v>5574719</v>
      </c>
      <c r="L416" s="5">
        <f t="shared" si="47"/>
        <v>366537784</v>
      </c>
      <c r="M416" s="5">
        <f t="shared" si="48"/>
        <v>333216160</v>
      </c>
      <c r="N416" s="5">
        <f t="shared" si="49"/>
        <v>293230216</v>
      </c>
      <c r="P416">
        <f t="shared" si="43"/>
        <v>0.5700000000000004</v>
      </c>
      <c r="Q416" s="6" t="s">
        <v>0</v>
      </c>
      <c r="R416">
        <v>41031200</v>
      </c>
      <c r="S416" t="s">
        <v>19</v>
      </c>
      <c r="T416">
        <v>7963358</v>
      </c>
      <c r="U416" t="s">
        <v>20</v>
      </c>
      <c r="V416">
        <v>500000</v>
      </c>
      <c r="W416" t="s">
        <v>21</v>
      </c>
      <c r="X416">
        <v>3475</v>
      </c>
      <c r="Y416" t="s">
        <v>22</v>
      </c>
      <c r="Z416">
        <v>3475</v>
      </c>
      <c r="AA416" t="s">
        <v>23</v>
      </c>
      <c r="AB416">
        <v>3475</v>
      </c>
      <c r="AC416">
        <f t="shared" si="40"/>
        <v>64418984</v>
      </c>
      <c r="AD416">
        <f t="shared" si="41"/>
        <v>12502472</v>
      </c>
      <c r="AE416" t="s">
        <v>24</v>
      </c>
      <c r="AF416" t="s">
        <v>25</v>
      </c>
      <c r="AG416" t="str">
        <f t="shared" si="42"/>
        <v>hp_64418984;atk_12502472;hit_500000;miss_3475;cirt_3475;cirtSub_3475</v>
      </c>
    </row>
    <row r="417" spans="1:33" ht="15">
      <c r="A417" s="9">
        <v>230414</v>
      </c>
      <c r="B417">
        <v>430414</v>
      </c>
      <c r="C417" s="6" t="s">
        <v>4298</v>
      </c>
      <c r="D417" t="s">
        <v>14</v>
      </c>
      <c r="E417" s="6" t="s">
        <v>0</v>
      </c>
      <c r="F417">
        <v>64914727</v>
      </c>
      <c r="G417" s="1">
        <f>VLOOKUP(F417,关卡难度线!B:D,2,1)</f>
        <v>8</v>
      </c>
      <c r="H417" s="1">
        <f>VLOOKUP(F417,关卡难度线!B:D,3,1)</f>
        <v>104</v>
      </c>
      <c r="I417" s="1">
        <f t="shared" si="44"/>
        <v>7022025</v>
      </c>
      <c r="J417" s="1">
        <f t="shared" si="45"/>
        <v>6383659</v>
      </c>
      <c r="K417" s="1">
        <f t="shared" si="46"/>
        <v>5617620</v>
      </c>
      <c r="L417" s="5">
        <f t="shared" si="47"/>
        <v>369358512</v>
      </c>
      <c r="M417" s="5">
        <f t="shared" si="48"/>
        <v>335780464</v>
      </c>
      <c r="N417" s="5">
        <f t="shared" si="49"/>
        <v>295486816</v>
      </c>
      <c r="P417">
        <f t="shared" si="43"/>
        <v>0.5750000000000004</v>
      </c>
      <c r="Q417" s="6" t="s">
        <v>0</v>
      </c>
      <c r="R417">
        <v>41215700</v>
      </c>
      <c r="S417" t="s">
        <v>19</v>
      </c>
      <c r="T417">
        <v>8003048</v>
      </c>
      <c r="U417" t="s">
        <v>20</v>
      </c>
      <c r="V417">
        <v>500000</v>
      </c>
      <c r="W417" t="s">
        <v>21</v>
      </c>
      <c r="X417">
        <v>3500</v>
      </c>
      <c r="Y417" t="s">
        <v>22</v>
      </c>
      <c r="Z417">
        <v>3500</v>
      </c>
      <c r="AA417" t="s">
        <v>23</v>
      </c>
      <c r="AB417">
        <v>3500</v>
      </c>
      <c r="AC417">
        <f t="shared" si="40"/>
        <v>64914727</v>
      </c>
      <c r="AD417">
        <f t="shared" si="41"/>
        <v>12604800</v>
      </c>
      <c r="AE417" t="s">
        <v>24</v>
      </c>
      <c r="AF417" t="s">
        <v>25</v>
      </c>
      <c r="AG417" t="str">
        <f t="shared" si="42"/>
        <v>hp_64914727;atk_12604800;hit_500000;miss_3500;cirt_3500;cirtSub_3500</v>
      </c>
    </row>
    <row r="418" spans="1:33" ht="15">
      <c r="A418" s="9">
        <v>230415</v>
      </c>
      <c r="B418">
        <v>430415</v>
      </c>
      <c r="C418" s="6" t="s">
        <v>4299</v>
      </c>
      <c r="D418" t="s">
        <v>14</v>
      </c>
      <c r="E418" s="6" t="s">
        <v>0</v>
      </c>
      <c r="F418">
        <v>65443758</v>
      </c>
      <c r="G418" s="1">
        <f>VLOOKUP(F418,关卡难度线!B:D,2,1)</f>
        <v>8</v>
      </c>
      <c r="H418" s="1">
        <f>VLOOKUP(F418,关卡难度线!B:D,3,1)</f>
        <v>104</v>
      </c>
      <c r="I418" s="1">
        <f t="shared" si="44"/>
        <v>7079252</v>
      </c>
      <c r="J418" s="1">
        <f t="shared" si="45"/>
        <v>6435684</v>
      </c>
      <c r="K418" s="1">
        <f t="shared" si="46"/>
        <v>5663402</v>
      </c>
      <c r="L418" s="5">
        <f t="shared" si="47"/>
        <v>372368656</v>
      </c>
      <c r="M418" s="5">
        <f t="shared" si="48"/>
        <v>338516976</v>
      </c>
      <c r="N418" s="5">
        <f t="shared" si="49"/>
        <v>297894944</v>
      </c>
      <c r="P418">
        <f t="shared" si="43"/>
        <v>0.5800000000000004</v>
      </c>
      <c r="Q418" s="6" t="s">
        <v>0</v>
      </c>
      <c r="R418">
        <v>41420100</v>
      </c>
      <c r="S418" t="s">
        <v>19</v>
      </c>
      <c r="T418">
        <v>8042738</v>
      </c>
      <c r="U418" t="s">
        <v>20</v>
      </c>
      <c r="V418">
        <v>500000</v>
      </c>
      <c r="W418" t="s">
        <v>21</v>
      </c>
      <c r="X418">
        <v>3500</v>
      </c>
      <c r="Y418" t="s">
        <v>22</v>
      </c>
      <c r="Z418">
        <v>3500</v>
      </c>
      <c r="AA418" t="s">
        <v>23</v>
      </c>
      <c r="AB418">
        <v>3500</v>
      </c>
      <c r="AC418">
        <f t="shared" si="40"/>
        <v>65443758</v>
      </c>
      <c r="AD418">
        <f t="shared" si="41"/>
        <v>12707526</v>
      </c>
      <c r="AE418" t="s">
        <v>24</v>
      </c>
      <c r="AF418" t="s">
        <v>25</v>
      </c>
      <c r="AG418" t="str">
        <f t="shared" si="42"/>
        <v>hp_65443758;atk_12707526;hit_500000;miss_3500;cirt_3500;cirtSub_3500</v>
      </c>
    </row>
    <row r="419" spans="1:33" ht="15">
      <c r="A419" s="9">
        <v>230416</v>
      </c>
      <c r="B419">
        <v>430416</v>
      </c>
      <c r="C419" s="6" t="s">
        <v>4300</v>
      </c>
      <c r="D419" t="s">
        <v>14</v>
      </c>
      <c r="E419" s="6" t="s">
        <v>0</v>
      </c>
      <c r="F419">
        <v>65974832</v>
      </c>
      <c r="G419" s="1">
        <f>VLOOKUP(F419,关卡难度线!B:D,2,1)</f>
        <v>8</v>
      </c>
      <c r="H419" s="1">
        <f>VLOOKUP(F419,关卡难度线!B:D,3,1)</f>
        <v>104</v>
      </c>
      <c r="I419" s="1">
        <f t="shared" si="44"/>
        <v>7136700</v>
      </c>
      <c r="J419" s="1">
        <f t="shared" si="45"/>
        <v>6487909</v>
      </c>
      <c r="K419" s="1">
        <f t="shared" si="46"/>
        <v>5709360</v>
      </c>
      <c r="L419" s="5">
        <f t="shared" si="47"/>
        <v>375390424</v>
      </c>
      <c r="M419" s="5">
        <f t="shared" si="48"/>
        <v>341264016</v>
      </c>
      <c r="N419" s="5">
        <f t="shared" si="49"/>
        <v>300312336</v>
      </c>
      <c r="P419">
        <f t="shared" si="43"/>
        <v>0.58500000000000041</v>
      </c>
      <c r="Q419" s="6" t="s">
        <v>0</v>
      </c>
      <c r="R419">
        <v>41624500</v>
      </c>
      <c r="S419" t="s">
        <v>19</v>
      </c>
      <c r="T419">
        <v>8082428</v>
      </c>
      <c r="U419" t="s">
        <v>20</v>
      </c>
      <c r="V419">
        <v>500000</v>
      </c>
      <c r="W419" t="s">
        <v>21</v>
      </c>
      <c r="X419">
        <v>3500</v>
      </c>
      <c r="Y419" t="s">
        <v>22</v>
      </c>
      <c r="Z419">
        <v>3500</v>
      </c>
      <c r="AA419" t="s">
        <v>23</v>
      </c>
      <c r="AB419">
        <v>3500</v>
      </c>
      <c r="AC419">
        <f t="shared" si="40"/>
        <v>65974832</v>
      </c>
      <c r="AD419">
        <f t="shared" si="41"/>
        <v>12810648</v>
      </c>
      <c r="AE419" t="s">
        <v>24</v>
      </c>
      <c r="AF419" t="s">
        <v>25</v>
      </c>
      <c r="AG419" t="str">
        <f t="shared" si="42"/>
        <v>hp_65974832;atk_12810648;hit_500000;miss_3500;cirt_3500;cirtSub_3500</v>
      </c>
    </row>
    <row r="420" spans="1:33" ht="15">
      <c r="A420" s="9">
        <v>230417</v>
      </c>
      <c r="B420">
        <v>430417</v>
      </c>
      <c r="C420" s="6" t="s">
        <v>4301</v>
      </c>
      <c r="D420" t="s">
        <v>14</v>
      </c>
      <c r="E420" s="6" t="s">
        <v>0</v>
      </c>
      <c r="F420">
        <v>66475674</v>
      </c>
      <c r="G420" s="1">
        <f>VLOOKUP(F420,关卡难度线!B:D,2,1)</f>
        <v>8</v>
      </c>
      <c r="H420" s="1">
        <f>VLOOKUP(F420,关卡难度线!B:D,3,1)</f>
        <v>104</v>
      </c>
      <c r="I420" s="1">
        <f t="shared" si="44"/>
        <v>7190878</v>
      </c>
      <c r="J420" s="1">
        <f t="shared" si="45"/>
        <v>6537161</v>
      </c>
      <c r="K420" s="1">
        <f t="shared" si="46"/>
        <v>5752702</v>
      </c>
      <c r="L420" s="5">
        <f t="shared" si="47"/>
        <v>378240184</v>
      </c>
      <c r="M420" s="5">
        <f t="shared" si="48"/>
        <v>343854672</v>
      </c>
      <c r="N420" s="5">
        <f t="shared" si="49"/>
        <v>302592128</v>
      </c>
      <c r="P420">
        <f t="shared" si="43"/>
        <v>0.59000000000000041</v>
      </c>
      <c r="Q420" s="6" t="s">
        <v>0</v>
      </c>
      <c r="R420">
        <v>41808600</v>
      </c>
      <c r="S420" t="s">
        <v>19</v>
      </c>
      <c r="T420">
        <v>8122118</v>
      </c>
      <c r="U420" t="s">
        <v>20</v>
      </c>
      <c r="V420">
        <v>500000</v>
      </c>
      <c r="W420" t="s">
        <v>21</v>
      </c>
      <c r="X420">
        <v>3525</v>
      </c>
      <c r="Y420" t="s">
        <v>22</v>
      </c>
      <c r="Z420">
        <v>3525</v>
      </c>
      <c r="AA420" t="s">
        <v>23</v>
      </c>
      <c r="AB420">
        <v>3525</v>
      </c>
      <c r="AC420">
        <f t="shared" si="40"/>
        <v>66475674</v>
      </c>
      <c r="AD420">
        <f t="shared" si="41"/>
        <v>12914167</v>
      </c>
      <c r="AE420" t="s">
        <v>24</v>
      </c>
      <c r="AF420" t="s">
        <v>25</v>
      </c>
      <c r="AG420" t="str">
        <f t="shared" si="42"/>
        <v>hp_66475674;atk_12914167;hit_500000;miss_3525;cirt_3525;cirtSub_3525</v>
      </c>
    </row>
    <row r="421" spans="1:33" ht="15">
      <c r="A421" s="9">
        <v>230418</v>
      </c>
      <c r="B421">
        <v>430418</v>
      </c>
      <c r="C421" s="6" t="s">
        <v>4302</v>
      </c>
      <c r="D421" t="s">
        <v>14</v>
      </c>
      <c r="E421" s="6" t="s">
        <v>0</v>
      </c>
      <c r="F421">
        <v>67010575</v>
      </c>
      <c r="G421" s="1">
        <f>VLOOKUP(F421,关卡难度线!B:D,2,1)</f>
        <v>8</v>
      </c>
      <c r="H421" s="1">
        <f>VLOOKUP(F421,关卡难度线!B:D,3,1)</f>
        <v>104</v>
      </c>
      <c r="I421" s="1">
        <f t="shared" si="44"/>
        <v>7248740</v>
      </c>
      <c r="J421" s="1">
        <f t="shared" si="45"/>
        <v>6589763</v>
      </c>
      <c r="K421" s="1">
        <f t="shared" si="46"/>
        <v>5798992</v>
      </c>
      <c r="L421" s="5">
        <f t="shared" si="47"/>
        <v>381283728</v>
      </c>
      <c r="M421" s="5">
        <f t="shared" si="48"/>
        <v>346621536</v>
      </c>
      <c r="N421" s="5">
        <f t="shared" si="49"/>
        <v>305026976</v>
      </c>
      <c r="P421">
        <f t="shared" si="43"/>
        <v>0.59500000000000042</v>
      </c>
      <c r="Q421" s="6" t="s">
        <v>0</v>
      </c>
      <c r="R421">
        <v>42012900</v>
      </c>
      <c r="S421" t="s">
        <v>19</v>
      </c>
      <c r="T421">
        <v>8161808</v>
      </c>
      <c r="U421" t="s">
        <v>20</v>
      </c>
      <c r="V421">
        <v>500000</v>
      </c>
      <c r="W421" t="s">
        <v>21</v>
      </c>
      <c r="X421">
        <v>3525</v>
      </c>
      <c r="Y421" t="s">
        <v>22</v>
      </c>
      <c r="Z421">
        <v>3525</v>
      </c>
      <c r="AA421" t="s">
        <v>23</v>
      </c>
      <c r="AB421">
        <v>3525</v>
      </c>
      <c r="AC421">
        <f t="shared" si="40"/>
        <v>67010575</v>
      </c>
      <c r="AD421">
        <f t="shared" si="41"/>
        <v>13018083</v>
      </c>
      <c r="AE421" t="s">
        <v>24</v>
      </c>
      <c r="AF421" t="s">
        <v>25</v>
      </c>
      <c r="AG421" t="str">
        <f t="shared" si="42"/>
        <v>hp_67010575;atk_13018083;hit_500000;miss_3525;cirt_3525;cirtSub_3525</v>
      </c>
    </row>
    <row r="422" spans="1:33" ht="15">
      <c r="A422" s="9">
        <v>230419</v>
      </c>
      <c r="B422">
        <v>430419</v>
      </c>
      <c r="C422" s="6" t="s">
        <v>4303</v>
      </c>
      <c r="D422" t="s">
        <v>14</v>
      </c>
      <c r="E422" s="6" t="s">
        <v>0</v>
      </c>
      <c r="F422">
        <v>67547520</v>
      </c>
      <c r="G422" s="1">
        <f>VLOOKUP(F422,关卡难度线!B:D,2,1)</f>
        <v>8</v>
      </c>
      <c r="H422" s="1">
        <f>VLOOKUP(F422,关卡难度线!B:D,3,1)</f>
        <v>104</v>
      </c>
      <c r="I422" s="1">
        <f t="shared" si="44"/>
        <v>7306823</v>
      </c>
      <c r="J422" s="1">
        <f t="shared" si="45"/>
        <v>6642566</v>
      </c>
      <c r="K422" s="1">
        <f t="shared" si="46"/>
        <v>5845458</v>
      </c>
      <c r="L422" s="5">
        <f t="shared" si="47"/>
        <v>384338888</v>
      </c>
      <c r="M422" s="5">
        <f t="shared" si="48"/>
        <v>349398968</v>
      </c>
      <c r="N422" s="5">
        <f t="shared" si="49"/>
        <v>307471088</v>
      </c>
      <c r="P422">
        <f t="shared" si="43"/>
        <v>0.60000000000000042</v>
      </c>
      <c r="Q422" s="6" t="s">
        <v>0</v>
      </c>
      <c r="R422">
        <v>42217200</v>
      </c>
      <c r="S422" t="s">
        <v>19</v>
      </c>
      <c r="T422">
        <v>8201498</v>
      </c>
      <c r="U422" t="s">
        <v>20</v>
      </c>
      <c r="V422">
        <v>500000</v>
      </c>
      <c r="W422" t="s">
        <v>21</v>
      </c>
      <c r="X422">
        <v>3525</v>
      </c>
      <c r="Y422" t="s">
        <v>22</v>
      </c>
      <c r="Z422">
        <v>3525</v>
      </c>
      <c r="AA422" t="s">
        <v>23</v>
      </c>
      <c r="AB422">
        <v>3525</v>
      </c>
      <c r="AC422">
        <f t="shared" si="40"/>
        <v>67547520</v>
      </c>
      <c r="AD422">
        <f t="shared" si="41"/>
        <v>13122396</v>
      </c>
      <c r="AE422" t="s">
        <v>24</v>
      </c>
      <c r="AF422" t="s">
        <v>25</v>
      </c>
      <c r="AG422" t="str">
        <f t="shared" si="42"/>
        <v>hp_67547520;atk_13122396;hit_500000;miss_3525;cirt_3525;cirtSub_3525</v>
      </c>
    </row>
    <row r="423" spans="1:33" ht="15">
      <c r="A423" s="9">
        <v>230420</v>
      </c>
      <c r="B423">
        <v>430420</v>
      </c>
      <c r="C423" s="6" t="s">
        <v>4304</v>
      </c>
      <c r="D423" t="s">
        <v>14</v>
      </c>
      <c r="E423" s="6" t="s">
        <v>0</v>
      </c>
      <c r="F423">
        <v>68053444</v>
      </c>
      <c r="G423" s="1">
        <f>VLOOKUP(F423,关卡难度线!B:D,2,1)</f>
        <v>8</v>
      </c>
      <c r="H423" s="1">
        <f>VLOOKUP(F423,关卡难度线!B:D,3,1)</f>
        <v>104</v>
      </c>
      <c r="I423" s="1">
        <f t="shared" si="44"/>
        <v>7361550</v>
      </c>
      <c r="J423" s="1">
        <f t="shared" si="45"/>
        <v>6692318</v>
      </c>
      <c r="K423" s="1">
        <f t="shared" si="46"/>
        <v>5889240</v>
      </c>
      <c r="L423" s="5">
        <f t="shared" si="47"/>
        <v>387217528</v>
      </c>
      <c r="M423" s="5">
        <f t="shared" si="48"/>
        <v>352015928</v>
      </c>
      <c r="N423" s="5">
        <f t="shared" si="49"/>
        <v>309774024</v>
      </c>
      <c r="P423">
        <f t="shared" si="43"/>
        <v>0.60500000000000043</v>
      </c>
      <c r="Q423" s="6" t="s">
        <v>0</v>
      </c>
      <c r="R423">
        <v>42400900</v>
      </c>
      <c r="S423" t="s">
        <v>19</v>
      </c>
      <c r="T423">
        <v>8241188</v>
      </c>
      <c r="U423" t="s">
        <v>20</v>
      </c>
      <c r="V423">
        <v>500000</v>
      </c>
      <c r="W423" t="s">
        <v>21</v>
      </c>
      <c r="X423">
        <v>3550</v>
      </c>
      <c r="Y423" t="s">
        <v>22</v>
      </c>
      <c r="Z423">
        <v>3550</v>
      </c>
      <c r="AA423" t="s">
        <v>23</v>
      </c>
      <c r="AB423">
        <v>3550</v>
      </c>
      <c r="AC423">
        <f t="shared" si="40"/>
        <v>68053444</v>
      </c>
      <c r="AD423">
        <f t="shared" si="41"/>
        <v>13227106</v>
      </c>
      <c r="AE423" t="s">
        <v>24</v>
      </c>
      <c r="AF423" t="s">
        <v>25</v>
      </c>
      <c r="AG423" t="str">
        <f t="shared" si="42"/>
        <v>hp_68053444;atk_13227106;hit_500000;miss_3550;cirt_3550;cirtSub_3550</v>
      </c>
    </row>
    <row r="424" spans="1:33" ht="15">
      <c r="A424" s="9">
        <v>230421</v>
      </c>
      <c r="B424">
        <v>430421</v>
      </c>
      <c r="C424" s="6" t="s">
        <v>4305</v>
      </c>
      <c r="D424" t="s">
        <v>14</v>
      </c>
      <c r="E424" s="6" t="s">
        <v>0</v>
      </c>
      <c r="F424">
        <v>68594211</v>
      </c>
      <c r="G424" s="1">
        <f>VLOOKUP(F424,关卡难度线!B:D,2,1)</f>
        <v>8</v>
      </c>
      <c r="H424" s="1">
        <f>VLOOKUP(F424,关卡难度线!B:D,3,1)</f>
        <v>104</v>
      </c>
      <c r="I424" s="1">
        <f t="shared" si="44"/>
        <v>7420046</v>
      </c>
      <c r="J424" s="1">
        <f t="shared" si="45"/>
        <v>6745497</v>
      </c>
      <c r="K424" s="1">
        <f t="shared" si="46"/>
        <v>5936037</v>
      </c>
      <c r="L424" s="5">
        <f t="shared" si="47"/>
        <v>390294416</v>
      </c>
      <c r="M424" s="5">
        <f t="shared" si="48"/>
        <v>354813144</v>
      </c>
      <c r="N424" s="5">
        <f t="shared" si="49"/>
        <v>312235544</v>
      </c>
      <c r="P424">
        <f t="shared" si="43"/>
        <v>0.61000000000000043</v>
      </c>
      <c r="Q424" s="6" t="s">
        <v>0</v>
      </c>
      <c r="R424">
        <v>42605100</v>
      </c>
      <c r="S424" t="s">
        <v>19</v>
      </c>
      <c r="T424">
        <v>8280878</v>
      </c>
      <c r="U424" t="s">
        <v>20</v>
      </c>
      <c r="V424">
        <v>500000</v>
      </c>
      <c r="W424" t="s">
        <v>21</v>
      </c>
      <c r="X424">
        <v>3550</v>
      </c>
      <c r="Y424" t="s">
        <v>22</v>
      </c>
      <c r="Z424">
        <v>3550</v>
      </c>
      <c r="AA424" t="s">
        <v>23</v>
      </c>
      <c r="AB424">
        <v>3550</v>
      </c>
      <c r="AC424">
        <f t="shared" si="40"/>
        <v>68594211</v>
      </c>
      <c r="AD424">
        <f t="shared" si="41"/>
        <v>13332213</v>
      </c>
      <c r="AE424" t="s">
        <v>24</v>
      </c>
      <c r="AF424" t="s">
        <v>25</v>
      </c>
      <c r="AG424" t="str">
        <f t="shared" si="42"/>
        <v>hp_68594211;atk_13332213;hit_500000;miss_3550;cirt_3550;cirtSub_3550</v>
      </c>
    </row>
    <row r="425" spans="1:33" ht="15">
      <c r="A425" s="9">
        <v>230422</v>
      </c>
      <c r="B425">
        <v>430422</v>
      </c>
      <c r="C425" s="6" t="s">
        <v>4306</v>
      </c>
      <c r="D425" t="s">
        <v>14</v>
      </c>
      <c r="E425" s="6" t="s">
        <v>0</v>
      </c>
      <c r="F425">
        <v>69137019</v>
      </c>
      <c r="G425" s="1">
        <f>VLOOKUP(F425,关卡难度线!B:D,2,1)</f>
        <v>8</v>
      </c>
      <c r="H425" s="1">
        <f>VLOOKUP(F425,关卡难度线!B:D,3,1)</f>
        <v>104</v>
      </c>
      <c r="I425" s="1">
        <f t="shared" si="44"/>
        <v>7478764</v>
      </c>
      <c r="J425" s="1">
        <f t="shared" si="45"/>
        <v>6798876</v>
      </c>
      <c r="K425" s="1">
        <f t="shared" si="46"/>
        <v>5983011</v>
      </c>
      <c r="L425" s="5">
        <f t="shared" si="47"/>
        <v>393382984</v>
      </c>
      <c r="M425" s="5">
        <f t="shared" si="48"/>
        <v>357620880</v>
      </c>
      <c r="N425" s="5">
        <f t="shared" si="49"/>
        <v>314706376</v>
      </c>
      <c r="P425">
        <f t="shared" si="43"/>
        <v>0.61500000000000044</v>
      </c>
      <c r="Q425" s="6" t="s">
        <v>0</v>
      </c>
      <c r="R425">
        <v>42809300</v>
      </c>
      <c r="S425" t="s">
        <v>19</v>
      </c>
      <c r="T425">
        <v>8320568</v>
      </c>
      <c r="U425" t="s">
        <v>20</v>
      </c>
      <c r="V425">
        <v>500000</v>
      </c>
      <c r="W425" t="s">
        <v>21</v>
      </c>
      <c r="X425">
        <v>3550</v>
      </c>
      <c r="Y425" t="s">
        <v>22</v>
      </c>
      <c r="Z425">
        <v>3550</v>
      </c>
      <c r="AA425" t="s">
        <v>23</v>
      </c>
      <c r="AB425">
        <v>3550</v>
      </c>
      <c r="AC425">
        <f t="shared" si="40"/>
        <v>69137019</v>
      </c>
      <c r="AD425">
        <f t="shared" si="41"/>
        <v>13437717</v>
      </c>
      <c r="AE425" t="s">
        <v>24</v>
      </c>
      <c r="AF425" t="s">
        <v>25</v>
      </c>
      <c r="AG425" t="str">
        <f t="shared" si="42"/>
        <v>hp_69137019;atk_13437717;hit_500000;miss_3550;cirt_3550;cirtSub_3550</v>
      </c>
    </row>
    <row r="426" spans="1:33" ht="15">
      <c r="A426" s="9">
        <v>230423</v>
      </c>
      <c r="B426">
        <v>430423</v>
      </c>
      <c r="C426" s="6" t="s">
        <v>4307</v>
      </c>
      <c r="D426" t="s">
        <v>14</v>
      </c>
      <c r="E426" s="6" t="s">
        <v>0</v>
      </c>
      <c r="F426">
        <v>69648012</v>
      </c>
      <c r="G426" s="1">
        <f>VLOOKUP(F426,关卡难度线!B:D,2,1)</f>
        <v>8</v>
      </c>
      <c r="H426" s="1">
        <f>VLOOKUP(F426,关卡难度线!B:D,3,1)</f>
        <v>104</v>
      </c>
      <c r="I426" s="1">
        <f t="shared" si="44"/>
        <v>7534039</v>
      </c>
      <c r="J426" s="1">
        <f t="shared" si="45"/>
        <v>6849127</v>
      </c>
      <c r="K426" s="1">
        <f t="shared" si="46"/>
        <v>6027231</v>
      </c>
      <c r="L426" s="5">
        <f t="shared" si="47"/>
        <v>396290448</v>
      </c>
      <c r="M426" s="5">
        <f t="shared" si="48"/>
        <v>360264080</v>
      </c>
      <c r="N426" s="5">
        <f t="shared" si="49"/>
        <v>317032352</v>
      </c>
      <c r="P426">
        <f t="shared" si="43"/>
        <v>0.62000000000000044</v>
      </c>
      <c r="Q426" s="6" t="s">
        <v>0</v>
      </c>
      <c r="R426">
        <v>42992600</v>
      </c>
      <c r="S426" t="s">
        <v>19</v>
      </c>
      <c r="T426">
        <v>8360258</v>
      </c>
      <c r="U426" t="s">
        <v>20</v>
      </c>
      <c r="V426">
        <v>500000</v>
      </c>
      <c r="W426" t="s">
        <v>21</v>
      </c>
      <c r="X426">
        <v>3575</v>
      </c>
      <c r="Y426" t="s">
        <v>22</v>
      </c>
      <c r="Z426">
        <v>3575</v>
      </c>
      <c r="AA426" t="s">
        <v>23</v>
      </c>
      <c r="AB426">
        <v>3575</v>
      </c>
      <c r="AC426">
        <f t="shared" si="40"/>
        <v>69648012</v>
      </c>
      <c r="AD426">
        <f t="shared" si="41"/>
        <v>13543617</v>
      </c>
      <c r="AE426" t="s">
        <v>24</v>
      </c>
      <c r="AF426" t="s">
        <v>25</v>
      </c>
      <c r="AG426" t="str">
        <f t="shared" si="42"/>
        <v>hp_69648012;atk_13543617;hit_500000;miss_3575;cirt_3575;cirtSub_3575</v>
      </c>
    </row>
    <row r="427" spans="1:33" ht="15">
      <c r="A427" s="9">
        <v>230424</v>
      </c>
      <c r="B427">
        <v>430424</v>
      </c>
      <c r="C427" s="6" t="s">
        <v>4308</v>
      </c>
      <c r="D427" t="s">
        <v>14</v>
      </c>
      <c r="E427" s="6" t="s">
        <v>0</v>
      </c>
      <c r="F427">
        <v>70194637</v>
      </c>
      <c r="G427" s="1">
        <f>VLOOKUP(F427,关卡难度线!B:D,2,1)</f>
        <v>8</v>
      </c>
      <c r="H427" s="1">
        <f>VLOOKUP(F427,关卡难度线!B:D,3,1)</f>
        <v>104</v>
      </c>
      <c r="I427" s="1">
        <f t="shared" si="44"/>
        <v>7593169</v>
      </c>
      <c r="J427" s="1">
        <f t="shared" si="45"/>
        <v>6902881</v>
      </c>
      <c r="K427" s="1">
        <f t="shared" si="46"/>
        <v>6074535</v>
      </c>
      <c r="L427" s="5">
        <f t="shared" si="47"/>
        <v>399400688</v>
      </c>
      <c r="M427" s="5">
        <f t="shared" si="48"/>
        <v>363091544</v>
      </c>
      <c r="N427" s="5">
        <f t="shared" si="49"/>
        <v>319520544</v>
      </c>
      <c r="P427">
        <f t="shared" si="43"/>
        <v>0.62500000000000044</v>
      </c>
      <c r="Q427" s="6" t="s">
        <v>0</v>
      </c>
      <c r="R427">
        <v>43196700</v>
      </c>
      <c r="S427" t="s">
        <v>19</v>
      </c>
      <c r="T427">
        <v>8399948</v>
      </c>
      <c r="U427" t="s">
        <v>20</v>
      </c>
      <c r="V427">
        <v>500000</v>
      </c>
      <c r="W427" t="s">
        <v>21</v>
      </c>
      <c r="X427">
        <v>3575</v>
      </c>
      <c r="Y427" t="s">
        <v>22</v>
      </c>
      <c r="Z427">
        <v>3575</v>
      </c>
      <c r="AA427" t="s">
        <v>23</v>
      </c>
      <c r="AB427">
        <v>3575</v>
      </c>
      <c r="AC427">
        <f t="shared" si="40"/>
        <v>70194637</v>
      </c>
      <c r="AD427">
        <f t="shared" si="41"/>
        <v>13649915</v>
      </c>
      <c r="AE427" t="s">
        <v>24</v>
      </c>
      <c r="AF427" t="s">
        <v>25</v>
      </c>
      <c r="AG427" t="str">
        <f t="shared" si="42"/>
        <v>hp_70194637;atk_13649915;hit_500000;miss_3575;cirt_3575;cirtSub_3575</v>
      </c>
    </row>
    <row r="428" spans="1:33" ht="15">
      <c r="A428" s="9">
        <v>230425</v>
      </c>
      <c r="B428">
        <v>430425</v>
      </c>
      <c r="C428" s="6" t="s">
        <v>4309</v>
      </c>
      <c r="D428" t="s">
        <v>14</v>
      </c>
      <c r="E428" s="6" t="s">
        <v>0</v>
      </c>
      <c r="F428">
        <v>70752595</v>
      </c>
      <c r="G428" s="1">
        <f>VLOOKUP(F428,关卡难度线!B:D,2,1)</f>
        <v>8</v>
      </c>
      <c r="H428" s="1">
        <f>VLOOKUP(F428,关卡难度线!B:D,3,1)</f>
        <v>104</v>
      </c>
      <c r="I428" s="1">
        <f t="shared" si="44"/>
        <v>7653525</v>
      </c>
      <c r="J428" s="1">
        <f t="shared" si="45"/>
        <v>6957750</v>
      </c>
      <c r="K428" s="1">
        <f t="shared" si="46"/>
        <v>6122820</v>
      </c>
      <c r="L428" s="5">
        <f t="shared" si="47"/>
        <v>402575416</v>
      </c>
      <c r="M428" s="5">
        <f t="shared" si="48"/>
        <v>365977648</v>
      </c>
      <c r="N428" s="5">
        <f t="shared" si="49"/>
        <v>322060336</v>
      </c>
      <c r="P428">
        <f t="shared" si="43"/>
        <v>0.63000000000000045</v>
      </c>
      <c r="Q428" s="6" t="s">
        <v>0</v>
      </c>
      <c r="R428">
        <v>43406500</v>
      </c>
      <c r="S428" t="s">
        <v>19</v>
      </c>
      <c r="T428">
        <v>8440740</v>
      </c>
      <c r="U428" t="s">
        <v>20</v>
      </c>
      <c r="V428">
        <v>500000</v>
      </c>
      <c r="W428" t="s">
        <v>21</v>
      </c>
      <c r="X428">
        <v>3575</v>
      </c>
      <c r="Y428" t="s">
        <v>22</v>
      </c>
      <c r="Z428">
        <v>3575</v>
      </c>
      <c r="AA428" t="s">
        <v>23</v>
      </c>
      <c r="AB428">
        <v>3575</v>
      </c>
      <c r="AC428">
        <f t="shared" si="40"/>
        <v>70752595</v>
      </c>
      <c r="AD428">
        <f t="shared" si="41"/>
        <v>13758406</v>
      </c>
      <c r="AE428" t="s">
        <v>24</v>
      </c>
      <c r="AF428" t="s">
        <v>25</v>
      </c>
      <c r="AG428" t="str">
        <f t="shared" si="42"/>
        <v>hp_70752595;atk_13758406;hit_500000;miss_3575;cirt_3575;cirtSub_3575</v>
      </c>
    </row>
    <row r="429" spans="1:33" ht="15">
      <c r="A429" s="9">
        <v>230426</v>
      </c>
      <c r="B429">
        <v>430426</v>
      </c>
      <c r="C429" s="6" t="s">
        <v>4310</v>
      </c>
      <c r="D429" t="s">
        <v>14</v>
      </c>
      <c r="E429" s="6" t="s">
        <v>0</v>
      </c>
      <c r="F429">
        <v>71277988</v>
      </c>
      <c r="G429" s="1">
        <f>VLOOKUP(F429,关卡难度线!B:D,2,1)</f>
        <v>8</v>
      </c>
      <c r="H429" s="1">
        <f>VLOOKUP(F429,关卡难度线!B:D,3,1)</f>
        <v>104</v>
      </c>
      <c r="I429" s="1">
        <f t="shared" si="44"/>
        <v>7710359</v>
      </c>
      <c r="J429" s="1">
        <f t="shared" si="45"/>
        <v>7009417</v>
      </c>
      <c r="K429" s="1">
        <f t="shared" si="46"/>
        <v>6168287</v>
      </c>
      <c r="L429" s="5">
        <f t="shared" si="47"/>
        <v>405564880</v>
      </c>
      <c r="M429" s="5">
        <f t="shared" si="48"/>
        <v>368695336</v>
      </c>
      <c r="N429" s="5">
        <f t="shared" si="49"/>
        <v>324451896</v>
      </c>
      <c r="P429">
        <f t="shared" si="43"/>
        <v>0.63500000000000045</v>
      </c>
      <c r="Q429" s="6" t="s">
        <v>0</v>
      </c>
      <c r="R429">
        <v>43595100</v>
      </c>
      <c r="S429" t="s">
        <v>19</v>
      </c>
      <c r="T429">
        <v>8481533</v>
      </c>
      <c r="U429" t="s">
        <v>20</v>
      </c>
      <c r="V429">
        <v>500000</v>
      </c>
      <c r="W429" t="s">
        <v>21</v>
      </c>
      <c r="X429">
        <v>3600</v>
      </c>
      <c r="Y429" t="s">
        <v>22</v>
      </c>
      <c r="Z429">
        <v>3600</v>
      </c>
      <c r="AA429" t="s">
        <v>23</v>
      </c>
      <c r="AB429">
        <v>3600</v>
      </c>
      <c r="AC429">
        <f t="shared" si="40"/>
        <v>71277988</v>
      </c>
      <c r="AD429">
        <f t="shared" si="41"/>
        <v>13867306</v>
      </c>
      <c r="AE429" t="s">
        <v>24</v>
      </c>
      <c r="AF429" t="s">
        <v>25</v>
      </c>
      <c r="AG429" t="str">
        <f t="shared" si="42"/>
        <v>hp_71277988;atk_13867306;hit_500000;miss_3600;cirt_3600;cirtSub_3600</v>
      </c>
    </row>
    <row r="430" spans="1:33" ht="15">
      <c r="A430" s="9">
        <v>230427</v>
      </c>
      <c r="B430">
        <v>430427</v>
      </c>
      <c r="C430" s="6" t="s">
        <v>4311</v>
      </c>
      <c r="D430" t="s">
        <v>14</v>
      </c>
      <c r="E430" s="6" t="s">
        <v>0</v>
      </c>
      <c r="F430">
        <v>71839872</v>
      </c>
      <c r="G430" s="1">
        <f>VLOOKUP(F430,关卡难度线!B:D,2,1)</f>
        <v>8</v>
      </c>
      <c r="H430" s="1">
        <f>VLOOKUP(F430,关卡难度线!B:D,3,1)</f>
        <v>104</v>
      </c>
      <c r="I430" s="1">
        <f t="shared" si="44"/>
        <v>7771140</v>
      </c>
      <c r="J430" s="1">
        <f t="shared" si="45"/>
        <v>7064672</v>
      </c>
      <c r="K430" s="1">
        <f t="shared" si="46"/>
        <v>6216912</v>
      </c>
      <c r="L430" s="5">
        <f t="shared" si="47"/>
        <v>408761968</v>
      </c>
      <c r="M430" s="5">
        <f t="shared" si="48"/>
        <v>371601744</v>
      </c>
      <c r="N430" s="5">
        <f t="shared" si="49"/>
        <v>327009568</v>
      </c>
      <c r="P430">
        <f t="shared" si="43"/>
        <v>0.64000000000000046</v>
      </c>
      <c r="Q430" s="6" t="s">
        <v>0</v>
      </c>
      <c r="R430">
        <v>43804800</v>
      </c>
      <c r="S430" t="s">
        <v>19</v>
      </c>
      <c r="T430">
        <v>8522325</v>
      </c>
      <c r="U430" t="s">
        <v>20</v>
      </c>
      <c r="V430">
        <v>500000</v>
      </c>
      <c r="W430" t="s">
        <v>21</v>
      </c>
      <c r="X430">
        <v>3600</v>
      </c>
      <c r="Y430" t="s">
        <v>22</v>
      </c>
      <c r="Z430">
        <v>3600</v>
      </c>
      <c r="AA430" t="s">
        <v>23</v>
      </c>
      <c r="AB430">
        <v>3600</v>
      </c>
      <c r="AC430">
        <f t="shared" si="40"/>
        <v>71839872</v>
      </c>
      <c r="AD430">
        <f t="shared" si="41"/>
        <v>13976613</v>
      </c>
      <c r="AE430" t="s">
        <v>24</v>
      </c>
      <c r="AF430" t="s">
        <v>25</v>
      </c>
      <c r="AG430" t="str">
        <f t="shared" si="42"/>
        <v>hp_71839872;atk_13976613;hit_500000;miss_3600;cirt_3600;cirtSub_3600</v>
      </c>
    </row>
    <row r="431" spans="1:33" ht="15">
      <c r="A431" s="9">
        <v>230428</v>
      </c>
      <c r="B431">
        <v>430428</v>
      </c>
      <c r="C431" s="6" t="s">
        <v>4312</v>
      </c>
      <c r="D431" t="s">
        <v>14</v>
      </c>
      <c r="E431" s="6" t="s">
        <v>0</v>
      </c>
      <c r="F431">
        <v>72403688</v>
      </c>
      <c r="G431" s="1">
        <f>VLOOKUP(F431,关卡难度线!B:D,2,1)</f>
        <v>8</v>
      </c>
      <c r="H431" s="1">
        <f>VLOOKUP(F431,关卡难度线!B:D,3,1)</f>
        <v>106</v>
      </c>
      <c r="I431" s="1">
        <f t="shared" si="44"/>
        <v>7684353</v>
      </c>
      <c r="J431" s="1">
        <f t="shared" si="45"/>
        <v>6985776</v>
      </c>
      <c r="K431" s="1">
        <f t="shared" si="46"/>
        <v>6147482</v>
      </c>
      <c r="L431" s="5">
        <f t="shared" si="47"/>
        <v>404196968</v>
      </c>
      <c r="M431" s="5">
        <f t="shared" si="48"/>
        <v>367451816</v>
      </c>
      <c r="N431" s="5">
        <f t="shared" si="49"/>
        <v>323357552</v>
      </c>
      <c r="P431">
        <f t="shared" si="43"/>
        <v>0.64500000000000046</v>
      </c>
      <c r="Q431" s="6" t="s">
        <v>0</v>
      </c>
      <c r="R431">
        <v>44014400</v>
      </c>
      <c r="S431" t="s">
        <v>19</v>
      </c>
      <c r="T431">
        <v>8563118</v>
      </c>
      <c r="U431" t="s">
        <v>20</v>
      </c>
      <c r="V431">
        <v>500000</v>
      </c>
      <c r="W431" t="s">
        <v>21</v>
      </c>
      <c r="X431">
        <v>3600</v>
      </c>
      <c r="Y431" t="s">
        <v>22</v>
      </c>
      <c r="Z431">
        <v>3600</v>
      </c>
      <c r="AA431" t="s">
        <v>23</v>
      </c>
      <c r="AB431">
        <v>3600</v>
      </c>
      <c r="AC431">
        <f t="shared" si="40"/>
        <v>72403688</v>
      </c>
      <c r="AD431">
        <f t="shared" si="41"/>
        <v>14086329</v>
      </c>
      <c r="AE431" t="s">
        <v>24</v>
      </c>
      <c r="AF431" t="s">
        <v>25</v>
      </c>
      <c r="AG431" t="str">
        <f t="shared" si="42"/>
        <v>hp_72403688;atk_14086329;hit_500000;miss_3600;cirt_3600;cirtSub_3600</v>
      </c>
    </row>
    <row r="432" spans="1:33" ht="15">
      <c r="A432" s="9">
        <v>230429</v>
      </c>
      <c r="B432">
        <v>430429</v>
      </c>
      <c r="C432" s="6" t="s">
        <v>4313</v>
      </c>
      <c r="D432" t="s">
        <v>14</v>
      </c>
      <c r="E432" s="6" t="s">
        <v>0</v>
      </c>
      <c r="F432">
        <v>72934290</v>
      </c>
      <c r="G432" s="1">
        <f>VLOOKUP(F432,关卡难度线!B:D,2,1)</f>
        <v>8</v>
      </c>
      <c r="H432" s="1">
        <f>VLOOKUP(F432,关卡难度线!B:D,3,1)</f>
        <v>106</v>
      </c>
      <c r="I432" s="1">
        <f t="shared" si="44"/>
        <v>7740667</v>
      </c>
      <c r="J432" s="1">
        <f t="shared" si="45"/>
        <v>7036970</v>
      </c>
      <c r="K432" s="1">
        <f t="shared" si="46"/>
        <v>6192534</v>
      </c>
      <c r="L432" s="5">
        <f t="shared" si="47"/>
        <v>407159088</v>
      </c>
      <c r="M432" s="5">
        <f t="shared" si="48"/>
        <v>370144624</v>
      </c>
      <c r="N432" s="5">
        <f t="shared" si="49"/>
        <v>325727288</v>
      </c>
      <c r="P432">
        <f t="shared" si="43"/>
        <v>0.65000000000000047</v>
      </c>
      <c r="Q432" s="6" t="s">
        <v>0</v>
      </c>
      <c r="R432">
        <v>44202600</v>
      </c>
      <c r="S432" t="s">
        <v>19</v>
      </c>
      <c r="T432">
        <v>8603910</v>
      </c>
      <c r="U432" t="s">
        <v>20</v>
      </c>
      <c r="V432">
        <v>500000</v>
      </c>
      <c r="W432" t="s">
        <v>21</v>
      </c>
      <c r="X432">
        <v>3625</v>
      </c>
      <c r="Y432" t="s">
        <v>22</v>
      </c>
      <c r="Z432">
        <v>3625</v>
      </c>
      <c r="AA432" t="s">
        <v>23</v>
      </c>
      <c r="AB432">
        <v>3625</v>
      </c>
      <c r="AC432">
        <f t="shared" ref="AC432:AC455" si="50">INT(R432*(1+P432))</f>
        <v>72934290</v>
      </c>
      <c r="AD432">
        <f t="shared" ref="AD432:AD455" si="51">INT(T432*(1+P432))</f>
        <v>14196451</v>
      </c>
      <c r="AE432" t="s">
        <v>24</v>
      </c>
      <c r="AF432" t="s">
        <v>25</v>
      </c>
      <c r="AG432" t="str">
        <f t="shared" ref="AG432:AG495" si="52">Q432&amp;AF432&amp;AC432&amp;AE432&amp;S432&amp;AF432&amp;AD432&amp;AE432&amp;U432&amp;AF432&amp;V432&amp;AE432&amp;W432&amp;AF432&amp;X432&amp;AE432&amp;Y432&amp;AF432&amp;Z432&amp;AE432&amp;AA432&amp;AF432&amp;AB432</f>
        <v>hp_72934290;atk_14196451;hit_500000;miss_3625;cirt_3625;cirtSub_3625</v>
      </c>
    </row>
    <row r="433" spans="1:33" ht="15">
      <c r="A433" s="9">
        <v>230430</v>
      </c>
      <c r="B433">
        <v>430430</v>
      </c>
      <c r="C433" s="6" t="s">
        <v>4314</v>
      </c>
      <c r="D433" t="s">
        <v>14</v>
      </c>
      <c r="E433" s="6" t="s">
        <v>0</v>
      </c>
      <c r="F433">
        <v>73502191</v>
      </c>
      <c r="G433" s="1">
        <f>VLOOKUP(F433,关卡难度线!B:D,2,1)</f>
        <v>8</v>
      </c>
      <c r="H433" s="1">
        <f>VLOOKUP(F433,关卡难度线!B:D,3,1)</f>
        <v>106</v>
      </c>
      <c r="I433" s="1">
        <f t="shared" si="44"/>
        <v>7800940</v>
      </c>
      <c r="J433" s="1">
        <f t="shared" si="45"/>
        <v>7091763</v>
      </c>
      <c r="K433" s="1">
        <f t="shared" si="46"/>
        <v>6240752</v>
      </c>
      <c r="L433" s="5">
        <f t="shared" si="47"/>
        <v>410329448</v>
      </c>
      <c r="M433" s="5">
        <f t="shared" si="48"/>
        <v>373026736</v>
      </c>
      <c r="N433" s="5">
        <f t="shared" si="49"/>
        <v>328263552</v>
      </c>
      <c r="P433">
        <f t="shared" ref="P433:P496" si="53">P432+$P$303</f>
        <v>0.65500000000000047</v>
      </c>
      <c r="Q433" s="6" t="s">
        <v>0</v>
      </c>
      <c r="R433">
        <v>44412200</v>
      </c>
      <c r="S433" t="s">
        <v>19</v>
      </c>
      <c r="T433">
        <v>8644703</v>
      </c>
      <c r="U433" t="s">
        <v>20</v>
      </c>
      <c r="V433">
        <v>500000</v>
      </c>
      <c r="W433" t="s">
        <v>21</v>
      </c>
      <c r="X433">
        <v>3625</v>
      </c>
      <c r="Y433" t="s">
        <v>22</v>
      </c>
      <c r="Z433">
        <v>3625</v>
      </c>
      <c r="AA433" t="s">
        <v>23</v>
      </c>
      <c r="AB433">
        <v>3625</v>
      </c>
      <c r="AC433">
        <f t="shared" si="50"/>
        <v>73502191</v>
      </c>
      <c r="AD433">
        <f t="shared" si="51"/>
        <v>14306983</v>
      </c>
      <c r="AE433" t="s">
        <v>24</v>
      </c>
      <c r="AF433" t="s">
        <v>25</v>
      </c>
      <c r="AG433" t="str">
        <f t="shared" si="52"/>
        <v>hp_73502191;atk_14306983;hit_500000;miss_3625;cirt_3625;cirtSub_3625</v>
      </c>
    </row>
    <row r="434" spans="1:33" ht="15">
      <c r="A434" s="9">
        <v>230431</v>
      </c>
      <c r="B434">
        <v>430431</v>
      </c>
      <c r="C434" s="6" t="s">
        <v>4315</v>
      </c>
      <c r="D434" t="s">
        <v>14</v>
      </c>
      <c r="E434" s="6" t="s">
        <v>0</v>
      </c>
      <c r="F434">
        <v>74072022</v>
      </c>
      <c r="G434" s="1">
        <f>VLOOKUP(F434,关卡难度线!B:D,2,1)</f>
        <v>8</v>
      </c>
      <c r="H434" s="1">
        <f>VLOOKUP(F434,关卡难度线!B:D,3,1)</f>
        <v>106</v>
      </c>
      <c r="I434" s="1">
        <f t="shared" si="44"/>
        <v>7861417</v>
      </c>
      <c r="J434" s="1">
        <f t="shared" si="45"/>
        <v>7146743</v>
      </c>
      <c r="K434" s="1">
        <f t="shared" si="46"/>
        <v>6289133</v>
      </c>
      <c r="L434" s="5">
        <f t="shared" si="47"/>
        <v>413510536</v>
      </c>
      <c r="M434" s="5">
        <f t="shared" si="48"/>
        <v>375918680</v>
      </c>
      <c r="N434" s="5">
        <f t="shared" si="49"/>
        <v>330808392</v>
      </c>
      <c r="P434">
        <f t="shared" si="53"/>
        <v>0.66000000000000048</v>
      </c>
      <c r="Q434" s="6" t="s">
        <v>0</v>
      </c>
      <c r="R434">
        <v>44621700</v>
      </c>
      <c r="S434" t="s">
        <v>19</v>
      </c>
      <c r="T434">
        <v>8685495</v>
      </c>
      <c r="U434" t="s">
        <v>20</v>
      </c>
      <c r="V434">
        <v>500000</v>
      </c>
      <c r="W434" t="s">
        <v>21</v>
      </c>
      <c r="X434">
        <v>3625</v>
      </c>
      <c r="Y434" t="s">
        <v>22</v>
      </c>
      <c r="Z434">
        <v>3625</v>
      </c>
      <c r="AA434" t="s">
        <v>23</v>
      </c>
      <c r="AB434">
        <v>3625</v>
      </c>
      <c r="AC434">
        <f t="shared" si="50"/>
        <v>74072022</v>
      </c>
      <c r="AD434">
        <f t="shared" si="51"/>
        <v>14417921</v>
      </c>
      <c r="AE434" t="s">
        <v>24</v>
      </c>
      <c r="AF434" t="s">
        <v>25</v>
      </c>
      <c r="AG434" t="str">
        <f t="shared" si="52"/>
        <v>hp_74072022;atk_14417921;hit_500000;miss_3625;cirt_3625;cirtSub_3625</v>
      </c>
    </row>
    <row r="435" spans="1:33" ht="15">
      <c r="A435" s="9">
        <v>230432</v>
      </c>
      <c r="B435">
        <v>430432</v>
      </c>
      <c r="C435" s="6" t="s">
        <v>4316</v>
      </c>
      <c r="D435" t="s">
        <v>14</v>
      </c>
      <c r="E435" s="6" t="s">
        <v>0</v>
      </c>
      <c r="F435">
        <v>74607817</v>
      </c>
      <c r="G435" s="1">
        <f>VLOOKUP(F435,关卡难度线!B:D,2,1)</f>
        <v>8</v>
      </c>
      <c r="H435" s="1">
        <f>VLOOKUP(F435,关卡难度线!B:D,3,1)</f>
        <v>106</v>
      </c>
      <c r="I435" s="1">
        <f t="shared" si="44"/>
        <v>7918282</v>
      </c>
      <c r="J435" s="1">
        <f t="shared" si="45"/>
        <v>7198438</v>
      </c>
      <c r="K435" s="1">
        <f t="shared" si="46"/>
        <v>6334625</v>
      </c>
      <c r="L435" s="5">
        <f t="shared" si="47"/>
        <v>416501632</v>
      </c>
      <c r="M435" s="5">
        <f t="shared" si="48"/>
        <v>378637840</v>
      </c>
      <c r="N435" s="5">
        <f t="shared" si="49"/>
        <v>333201272</v>
      </c>
      <c r="P435">
        <f t="shared" si="53"/>
        <v>0.66500000000000048</v>
      </c>
      <c r="Q435" s="6" t="s">
        <v>0</v>
      </c>
      <c r="R435">
        <v>44809500</v>
      </c>
      <c r="S435" t="s">
        <v>19</v>
      </c>
      <c r="T435">
        <v>8726288</v>
      </c>
      <c r="U435" t="s">
        <v>20</v>
      </c>
      <c r="V435">
        <v>500000</v>
      </c>
      <c r="W435" t="s">
        <v>21</v>
      </c>
      <c r="X435">
        <v>3650</v>
      </c>
      <c r="Y435" t="s">
        <v>22</v>
      </c>
      <c r="Z435">
        <v>3650</v>
      </c>
      <c r="AA435" t="s">
        <v>23</v>
      </c>
      <c r="AB435">
        <v>3650</v>
      </c>
      <c r="AC435">
        <f t="shared" si="50"/>
        <v>74607817</v>
      </c>
      <c r="AD435">
        <f t="shared" si="51"/>
        <v>14529269</v>
      </c>
      <c r="AE435" t="s">
        <v>24</v>
      </c>
      <c r="AF435" t="s">
        <v>25</v>
      </c>
      <c r="AG435" t="str">
        <f t="shared" si="52"/>
        <v>hp_74607817;atk_14529269;hit_500000;miss_3650;cirt_3650;cirtSub_3650</v>
      </c>
    </row>
    <row r="436" spans="1:33" ht="15">
      <c r="A436" s="9">
        <v>230433</v>
      </c>
      <c r="B436">
        <v>430433</v>
      </c>
      <c r="C436" s="6" t="s">
        <v>4317</v>
      </c>
      <c r="D436" t="s">
        <v>14</v>
      </c>
      <c r="E436" s="6" t="s">
        <v>0</v>
      </c>
      <c r="F436">
        <v>75181730</v>
      </c>
      <c r="G436" s="1">
        <f>VLOOKUP(F436,关卡难度线!B:D,2,1)</f>
        <v>8</v>
      </c>
      <c r="H436" s="1">
        <f>VLOOKUP(F436,关卡难度线!B:D,3,1)</f>
        <v>106</v>
      </c>
      <c r="I436" s="1">
        <f t="shared" si="44"/>
        <v>7979193</v>
      </c>
      <c r="J436" s="1">
        <f t="shared" si="45"/>
        <v>7253811</v>
      </c>
      <c r="K436" s="1">
        <f t="shared" si="46"/>
        <v>6383354</v>
      </c>
      <c r="L436" s="5">
        <f t="shared" si="47"/>
        <v>419705552</v>
      </c>
      <c r="M436" s="5">
        <f t="shared" si="48"/>
        <v>381550456</v>
      </c>
      <c r="N436" s="5">
        <f t="shared" si="49"/>
        <v>335764424</v>
      </c>
      <c r="P436">
        <f t="shared" si="53"/>
        <v>0.67000000000000048</v>
      </c>
      <c r="Q436" s="6" t="s">
        <v>0</v>
      </c>
      <c r="R436">
        <v>45019000</v>
      </c>
      <c r="S436" t="s">
        <v>19</v>
      </c>
      <c r="T436">
        <v>8767080</v>
      </c>
      <c r="U436" t="s">
        <v>20</v>
      </c>
      <c r="V436">
        <v>500000</v>
      </c>
      <c r="W436" t="s">
        <v>21</v>
      </c>
      <c r="X436">
        <v>3650</v>
      </c>
      <c r="Y436" t="s">
        <v>22</v>
      </c>
      <c r="Z436">
        <v>3650</v>
      </c>
      <c r="AA436" t="s">
        <v>23</v>
      </c>
      <c r="AB436">
        <v>3650</v>
      </c>
      <c r="AC436">
        <f t="shared" si="50"/>
        <v>75181730</v>
      </c>
      <c r="AD436">
        <f t="shared" si="51"/>
        <v>14641023</v>
      </c>
      <c r="AE436" t="s">
        <v>24</v>
      </c>
      <c r="AF436" t="s">
        <v>25</v>
      </c>
      <c r="AG436" t="str">
        <f t="shared" si="52"/>
        <v>hp_75181730;atk_14641023;hit_500000;miss_3650;cirt_3650;cirtSub_3650</v>
      </c>
    </row>
    <row r="437" spans="1:33" ht="15">
      <c r="A437" s="9">
        <v>230434</v>
      </c>
      <c r="B437">
        <v>430434</v>
      </c>
      <c r="C437" s="6" t="s">
        <v>4318</v>
      </c>
      <c r="D437" t="s">
        <v>14</v>
      </c>
      <c r="E437" s="6" t="s">
        <v>0</v>
      </c>
      <c r="F437">
        <v>75757570</v>
      </c>
      <c r="G437" s="1">
        <f>VLOOKUP(F437,关卡难度线!B:D,2,1)</f>
        <v>8</v>
      </c>
      <c r="H437" s="1">
        <f>VLOOKUP(F437,关卡难度线!B:D,3,1)</f>
        <v>106</v>
      </c>
      <c r="I437" s="1">
        <f t="shared" si="44"/>
        <v>8040308</v>
      </c>
      <c r="J437" s="1">
        <f t="shared" si="45"/>
        <v>7309371</v>
      </c>
      <c r="K437" s="1">
        <f t="shared" si="46"/>
        <v>6432246</v>
      </c>
      <c r="L437" s="5">
        <f t="shared" si="47"/>
        <v>422920200</v>
      </c>
      <c r="M437" s="5">
        <f t="shared" si="48"/>
        <v>384472912</v>
      </c>
      <c r="N437" s="5">
        <f t="shared" si="49"/>
        <v>338336136</v>
      </c>
      <c r="P437">
        <f t="shared" si="53"/>
        <v>0.67500000000000049</v>
      </c>
      <c r="Q437" s="6" t="s">
        <v>0</v>
      </c>
      <c r="R437">
        <v>45228400</v>
      </c>
      <c r="S437" t="s">
        <v>19</v>
      </c>
      <c r="T437">
        <v>8807873</v>
      </c>
      <c r="U437" t="s">
        <v>20</v>
      </c>
      <c r="V437">
        <v>500000</v>
      </c>
      <c r="W437" t="s">
        <v>21</v>
      </c>
      <c r="X437">
        <v>3650</v>
      </c>
      <c r="Y437" t="s">
        <v>22</v>
      </c>
      <c r="Z437">
        <v>3650</v>
      </c>
      <c r="AA437" t="s">
        <v>23</v>
      </c>
      <c r="AB437">
        <v>3650</v>
      </c>
      <c r="AC437">
        <f t="shared" si="50"/>
        <v>75757570</v>
      </c>
      <c r="AD437">
        <f t="shared" si="51"/>
        <v>14753187</v>
      </c>
      <c r="AE437" t="s">
        <v>24</v>
      </c>
      <c r="AF437" t="s">
        <v>25</v>
      </c>
      <c r="AG437" t="str">
        <f t="shared" si="52"/>
        <v>hp_75757570;atk_14753187;hit_500000;miss_3650;cirt_3650;cirtSub_3650</v>
      </c>
    </row>
    <row r="438" spans="1:33" ht="15">
      <c r="A438" s="9">
        <v>230435</v>
      </c>
      <c r="B438">
        <v>430435</v>
      </c>
      <c r="C438" s="6" t="s">
        <v>4319</v>
      </c>
      <c r="D438" t="s">
        <v>14</v>
      </c>
      <c r="E438" s="6" t="s">
        <v>0</v>
      </c>
      <c r="F438">
        <v>76298544</v>
      </c>
      <c r="G438" s="1">
        <f>VLOOKUP(F438,关卡难度线!B:D,2,1)</f>
        <v>8</v>
      </c>
      <c r="H438" s="1">
        <f>VLOOKUP(F438,关卡难度线!B:D,3,1)</f>
        <v>106</v>
      </c>
      <c r="I438" s="1">
        <f t="shared" si="44"/>
        <v>8097722</v>
      </c>
      <c r="J438" s="1">
        <f t="shared" si="45"/>
        <v>7361566</v>
      </c>
      <c r="K438" s="1">
        <f t="shared" si="46"/>
        <v>6478178</v>
      </c>
      <c r="L438" s="5">
        <f t="shared" si="47"/>
        <v>425940176</v>
      </c>
      <c r="M438" s="5">
        <f t="shared" si="48"/>
        <v>387218368</v>
      </c>
      <c r="N438" s="5">
        <f t="shared" si="49"/>
        <v>340752160</v>
      </c>
      <c r="P438">
        <f t="shared" si="53"/>
        <v>0.68000000000000049</v>
      </c>
      <c r="Q438" s="6" t="s">
        <v>0</v>
      </c>
      <c r="R438">
        <v>45415800</v>
      </c>
      <c r="S438" t="s">
        <v>19</v>
      </c>
      <c r="T438">
        <v>8848665</v>
      </c>
      <c r="U438" t="s">
        <v>20</v>
      </c>
      <c r="V438">
        <v>500000</v>
      </c>
      <c r="W438" t="s">
        <v>21</v>
      </c>
      <c r="X438">
        <v>3675</v>
      </c>
      <c r="Y438" t="s">
        <v>22</v>
      </c>
      <c r="Z438">
        <v>3675</v>
      </c>
      <c r="AA438" t="s">
        <v>23</v>
      </c>
      <c r="AB438">
        <v>3675</v>
      </c>
      <c r="AC438">
        <f t="shared" si="50"/>
        <v>76298544</v>
      </c>
      <c r="AD438">
        <f t="shared" si="51"/>
        <v>14865757</v>
      </c>
      <c r="AE438" t="s">
        <v>24</v>
      </c>
      <c r="AF438" t="s">
        <v>25</v>
      </c>
      <c r="AG438" t="str">
        <f t="shared" si="52"/>
        <v>hp_76298544;atk_14865757;hit_500000;miss_3675;cirt_3675;cirtSub_3675</v>
      </c>
    </row>
    <row r="439" spans="1:33" ht="15">
      <c r="A439" s="9">
        <v>230436</v>
      </c>
      <c r="B439">
        <v>430436</v>
      </c>
      <c r="C439" s="6" t="s">
        <v>4320</v>
      </c>
      <c r="D439" t="s">
        <v>14</v>
      </c>
      <c r="E439" s="6" t="s">
        <v>0</v>
      </c>
      <c r="F439">
        <v>76887898</v>
      </c>
      <c r="G439" s="1">
        <f>VLOOKUP(F439,关卡难度线!B:D,2,1)</f>
        <v>8</v>
      </c>
      <c r="H439" s="1">
        <f>VLOOKUP(F439,关卡难度线!B:D,3,1)</f>
        <v>106</v>
      </c>
      <c r="I439" s="1">
        <f t="shared" si="44"/>
        <v>8160272</v>
      </c>
      <c r="J439" s="1">
        <f t="shared" si="45"/>
        <v>7418429</v>
      </c>
      <c r="K439" s="1">
        <f t="shared" si="46"/>
        <v>6528217</v>
      </c>
      <c r="L439" s="5">
        <f t="shared" si="47"/>
        <v>429230304</v>
      </c>
      <c r="M439" s="5">
        <f t="shared" si="48"/>
        <v>390209368</v>
      </c>
      <c r="N439" s="5">
        <f t="shared" si="49"/>
        <v>343384216</v>
      </c>
      <c r="P439">
        <f t="shared" si="53"/>
        <v>0.6850000000000005</v>
      </c>
      <c r="Q439" s="6" t="s">
        <v>0</v>
      </c>
      <c r="R439">
        <v>45630800</v>
      </c>
      <c r="S439" t="s">
        <v>19</v>
      </c>
      <c r="T439">
        <v>8890560</v>
      </c>
      <c r="U439" t="s">
        <v>20</v>
      </c>
      <c r="V439">
        <v>500000</v>
      </c>
      <c r="W439" t="s">
        <v>21</v>
      </c>
      <c r="X439">
        <v>3675</v>
      </c>
      <c r="Y439" t="s">
        <v>22</v>
      </c>
      <c r="Z439">
        <v>3675</v>
      </c>
      <c r="AA439" t="s">
        <v>23</v>
      </c>
      <c r="AB439">
        <v>3675</v>
      </c>
      <c r="AC439">
        <f t="shared" si="50"/>
        <v>76887898</v>
      </c>
      <c r="AD439">
        <f t="shared" si="51"/>
        <v>14980593</v>
      </c>
      <c r="AE439" t="s">
        <v>24</v>
      </c>
      <c r="AF439" t="s">
        <v>25</v>
      </c>
      <c r="AG439" t="str">
        <f t="shared" si="52"/>
        <v>hp_76887898;atk_14980593;hit_500000;miss_3675;cirt_3675;cirtSub_3675</v>
      </c>
    </row>
    <row r="440" spans="1:33" ht="15">
      <c r="A440" s="9">
        <v>230437</v>
      </c>
      <c r="B440">
        <v>430437</v>
      </c>
      <c r="C440" s="6" t="s">
        <v>4321</v>
      </c>
      <c r="D440" t="s">
        <v>14</v>
      </c>
      <c r="E440" s="6" t="s">
        <v>0</v>
      </c>
      <c r="F440">
        <v>77479402</v>
      </c>
      <c r="G440" s="1">
        <f>VLOOKUP(F440,关卡难度线!B:D,2,1)</f>
        <v>8</v>
      </c>
      <c r="H440" s="1">
        <f>VLOOKUP(F440,关卡难度线!B:D,3,1)</f>
        <v>106</v>
      </c>
      <c r="I440" s="1">
        <f t="shared" si="44"/>
        <v>8223049</v>
      </c>
      <c r="J440" s="1">
        <f t="shared" si="45"/>
        <v>7475499</v>
      </c>
      <c r="K440" s="1">
        <f t="shared" si="46"/>
        <v>6578439</v>
      </c>
      <c r="L440" s="5">
        <f t="shared" si="47"/>
        <v>432532376</v>
      </c>
      <c r="M440" s="5">
        <f t="shared" si="48"/>
        <v>393211248</v>
      </c>
      <c r="N440" s="5">
        <f t="shared" si="49"/>
        <v>346025888</v>
      </c>
      <c r="P440">
        <f t="shared" si="53"/>
        <v>0.6900000000000005</v>
      </c>
      <c r="Q440" s="6" t="s">
        <v>0</v>
      </c>
      <c r="R440">
        <v>45845800</v>
      </c>
      <c r="S440" t="s">
        <v>19</v>
      </c>
      <c r="T440">
        <v>8932455</v>
      </c>
      <c r="U440" t="s">
        <v>20</v>
      </c>
      <c r="V440">
        <v>500000</v>
      </c>
      <c r="W440" t="s">
        <v>21</v>
      </c>
      <c r="X440">
        <v>3675</v>
      </c>
      <c r="Y440" t="s">
        <v>22</v>
      </c>
      <c r="Z440">
        <v>3675</v>
      </c>
      <c r="AA440" t="s">
        <v>23</v>
      </c>
      <c r="AB440">
        <v>3675</v>
      </c>
      <c r="AC440">
        <f t="shared" si="50"/>
        <v>77479402</v>
      </c>
      <c r="AD440">
        <f t="shared" si="51"/>
        <v>15095848</v>
      </c>
      <c r="AE440" t="s">
        <v>24</v>
      </c>
      <c r="AF440" t="s">
        <v>25</v>
      </c>
      <c r="AG440" t="str">
        <f t="shared" si="52"/>
        <v>hp_77479402;atk_15095848;hit_500000;miss_3675;cirt_3675;cirtSub_3675</v>
      </c>
    </row>
    <row r="441" spans="1:33" ht="15">
      <c r="A441" s="9">
        <v>230438</v>
      </c>
      <c r="B441">
        <v>430438</v>
      </c>
      <c r="C441" s="6" t="s">
        <v>4322</v>
      </c>
      <c r="D441" t="s">
        <v>14</v>
      </c>
      <c r="E441" s="6" t="s">
        <v>0</v>
      </c>
      <c r="F441">
        <v>78035088</v>
      </c>
      <c r="G441" s="1">
        <f>VLOOKUP(F441,关卡难度线!B:D,2,1)</f>
        <v>8</v>
      </c>
      <c r="H441" s="1">
        <f>VLOOKUP(F441,关卡难度线!B:D,3,1)</f>
        <v>106</v>
      </c>
      <c r="I441" s="1">
        <f t="shared" si="44"/>
        <v>8282025</v>
      </c>
      <c r="J441" s="1">
        <f t="shared" si="45"/>
        <v>7529114</v>
      </c>
      <c r="K441" s="1">
        <f t="shared" si="46"/>
        <v>6625620</v>
      </c>
      <c r="L441" s="5">
        <f t="shared" si="47"/>
        <v>435634512</v>
      </c>
      <c r="M441" s="5">
        <f t="shared" si="48"/>
        <v>396031400</v>
      </c>
      <c r="N441" s="5">
        <f t="shared" si="49"/>
        <v>348507616</v>
      </c>
      <c r="P441">
        <f t="shared" si="53"/>
        <v>0.69500000000000051</v>
      </c>
      <c r="Q441" s="6" t="s">
        <v>0</v>
      </c>
      <c r="R441">
        <v>46038400</v>
      </c>
      <c r="S441" t="s">
        <v>19</v>
      </c>
      <c r="T441">
        <v>8974350</v>
      </c>
      <c r="U441" t="s">
        <v>20</v>
      </c>
      <c r="V441">
        <v>500000</v>
      </c>
      <c r="W441" t="s">
        <v>21</v>
      </c>
      <c r="X441">
        <v>3700</v>
      </c>
      <c r="Y441" t="s">
        <v>22</v>
      </c>
      <c r="Z441">
        <v>3700</v>
      </c>
      <c r="AA441" t="s">
        <v>23</v>
      </c>
      <c r="AB441">
        <v>3700</v>
      </c>
      <c r="AC441">
        <f t="shared" si="50"/>
        <v>78035088</v>
      </c>
      <c r="AD441">
        <f t="shared" si="51"/>
        <v>15211523</v>
      </c>
      <c r="AE441" t="s">
        <v>24</v>
      </c>
      <c r="AF441" t="s">
        <v>25</v>
      </c>
      <c r="AG441" t="str">
        <f t="shared" si="52"/>
        <v>hp_78035088;atk_15211523;hit_500000;miss_3700;cirt_3700;cirtSub_3700</v>
      </c>
    </row>
    <row r="442" spans="1:33" ht="15">
      <c r="A442" s="9">
        <v>230439</v>
      </c>
      <c r="B442">
        <v>430439</v>
      </c>
      <c r="C442" s="6" t="s">
        <v>4323</v>
      </c>
      <c r="D442" t="s">
        <v>14</v>
      </c>
      <c r="E442" s="6" t="s">
        <v>0</v>
      </c>
      <c r="F442">
        <v>78630610</v>
      </c>
      <c r="G442" s="1">
        <f>VLOOKUP(F442,关卡难度线!B:D,2,1)</f>
        <v>8</v>
      </c>
      <c r="H442" s="1">
        <f>VLOOKUP(F442,关卡难度线!B:D,3,1)</f>
        <v>106</v>
      </c>
      <c r="I442" s="1">
        <f t="shared" si="44"/>
        <v>8345229</v>
      </c>
      <c r="J442" s="1">
        <f t="shared" si="45"/>
        <v>7586572</v>
      </c>
      <c r="K442" s="1">
        <f t="shared" si="46"/>
        <v>6676183</v>
      </c>
      <c r="L442" s="5">
        <f t="shared" si="47"/>
        <v>438959048</v>
      </c>
      <c r="M442" s="5">
        <f t="shared" si="48"/>
        <v>399053688</v>
      </c>
      <c r="N442" s="5">
        <f t="shared" si="49"/>
        <v>351167224</v>
      </c>
      <c r="P442">
        <f t="shared" si="53"/>
        <v>0.70000000000000051</v>
      </c>
      <c r="Q442" s="6" t="s">
        <v>0</v>
      </c>
      <c r="R442">
        <v>46253300</v>
      </c>
      <c r="S442" t="s">
        <v>19</v>
      </c>
      <c r="T442">
        <v>9016245</v>
      </c>
      <c r="U442" t="s">
        <v>20</v>
      </c>
      <c r="V442">
        <v>500000</v>
      </c>
      <c r="W442" t="s">
        <v>21</v>
      </c>
      <c r="X442">
        <v>3700</v>
      </c>
      <c r="Y442" t="s">
        <v>22</v>
      </c>
      <c r="Z442">
        <v>3700</v>
      </c>
      <c r="AA442" t="s">
        <v>23</v>
      </c>
      <c r="AB442">
        <v>3700</v>
      </c>
      <c r="AC442">
        <f t="shared" si="50"/>
        <v>78630610</v>
      </c>
      <c r="AD442">
        <f t="shared" si="51"/>
        <v>15327616</v>
      </c>
      <c r="AE442" t="s">
        <v>24</v>
      </c>
      <c r="AF442" t="s">
        <v>25</v>
      </c>
      <c r="AG442" t="str">
        <f t="shared" si="52"/>
        <v>hp_78630610;atk_15327616;hit_500000;miss_3700;cirt_3700;cirtSub_3700</v>
      </c>
    </row>
    <row r="443" spans="1:33" ht="15">
      <c r="A443" s="9">
        <v>230440</v>
      </c>
      <c r="B443">
        <v>430440</v>
      </c>
      <c r="C443" s="6" t="s">
        <v>4324</v>
      </c>
      <c r="D443" t="s">
        <v>14</v>
      </c>
      <c r="E443" s="6" t="s">
        <v>0</v>
      </c>
      <c r="F443">
        <v>79228451</v>
      </c>
      <c r="G443" s="1">
        <f>VLOOKUP(F443,关卡难度线!B:D,2,1)</f>
        <v>8</v>
      </c>
      <c r="H443" s="1">
        <f>VLOOKUP(F443,关卡难度线!B:D,3,1)</f>
        <v>106</v>
      </c>
      <c r="I443" s="1">
        <f t="shared" si="44"/>
        <v>8408679</v>
      </c>
      <c r="J443" s="1">
        <f t="shared" si="45"/>
        <v>7644254</v>
      </c>
      <c r="K443" s="1">
        <f t="shared" si="46"/>
        <v>6726943</v>
      </c>
      <c r="L443" s="5">
        <f t="shared" si="47"/>
        <v>442296512</v>
      </c>
      <c r="M443" s="5">
        <f t="shared" si="48"/>
        <v>402087760</v>
      </c>
      <c r="N443" s="5">
        <f t="shared" si="49"/>
        <v>353837200</v>
      </c>
      <c r="P443">
        <f t="shared" si="53"/>
        <v>0.70500000000000052</v>
      </c>
      <c r="Q443" s="6" t="s">
        <v>0</v>
      </c>
      <c r="R443">
        <v>46468300</v>
      </c>
      <c r="S443" t="s">
        <v>19</v>
      </c>
      <c r="T443">
        <v>9058140</v>
      </c>
      <c r="U443" t="s">
        <v>20</v>
      </c>
      <c r="V443">
        <v>500000</v>
      </c>
      <c r="W443" t="s">
        <v>21</v>
      </c>
      <c r="X443">
        <v>3700</v>
      </c>
      <c r="Y443" t="s">
        <v>22</v>
      </c>
      <c r="Z443">
        <v>3700</v>
      </c>
      <c r="AA443" t="s">
        <v>23</v>
      </c>
      <c r="AB443">
        <v>3700</v>
      </c>
      <c r="AC443">
        <f t="shared" si="50"/>
        <v>79228451</v>
      </c>
      <c r="AD443">
        <f t="shared" si="51"/>
        <v>15444128</v>
      </c>
      <c r="AE443" t="s">
        <v>24</v>
      </c>
      <c r="AF443" t="s">
        <v>25</v>
      </c>
      <c r="AG443" t="str">
        <f t="shared" si="52"/>
        <v>hp_79228451;atk_15444128;hit_500000;miss_3700;cirt_3700;cirtSub_3700</v>
      </c>
    </row>
    <row r="444" spans="1:33" ht="15">
      <c r="A444" s="9">
        <v>230441</v>
      </c>
      <c r="B444">
        <v>430441</v>
      </c>
      <c r="C444" s="6" t="s">
        <v>4325</v>
      </c>
      <c r="D444" t="s">
        <v>14</v>
      </c>
      <c r="E444" s="6" t="s">
        <v>0</v>
      </c>
      <c r="F444">
        <v>79789284</v>
      </c>
      <c r="G444" s="1">
        <f>VLOOKUP(F444,关卡难度线!B:D,2,1)</f>
        <v>8</v>
      </c>
      <c r="H444" s="1">
        <f>VLOOKUP(F444,关卡难度线!B:D,3,1)</f>
        <v>106</v>
      </c>
      <c r="I444" s="1">
        <f t="shared" si="44"/>
        <v>8468202</v>
      </c>
      <c r="J444" s="1">
        <f t="shared" si="45"/>
        <v>7698365</v>
      </c>
      <c r="K444" s="1">
        <f t="shared" si="46"/>
        <v>6774561</v>
      </c>
      <c r="L444" s="5">
        <f t="shared" si="47"/>
        <v>445427424</v>
      </c>
      <c r="M444" s="5">
        <f t="shared" si="48"/>
        <v>404934000</v>
      </c>
      <c r="N444" s="5">
        <f t="shared" si="49"/>
        <v>356341912</v>
      </c>
      <c r="P444">
        <f t="shared" si="53"/>
        <v>0.71000000000000052</v>
      </c>
      <c r="Q444" s="6" t="s">
        <v>0</v>
      </c>
      <c r="R444">
        <v>46660400</v>
      </c>
      <c r="S444" t="s">
        <v>19</v>
      </c>
      <c r="T444">
        <v>9100035</v>
      </c>
      <c r="U444" t="s">
        <v>20</v>
      </c>
      <c r="V444">
        <v>500000</v>
      </c>
      <c r="W444" t="s">
        <v>21</v>
      </c>
      <c r="X444">
        <v>3725</v>
      </c>
      <c r="Y444" t="s">
        <v>22</v>
      </c>
      <c r="Z444">
        <v>3725</v>
      </c>
      <c r="AA444" t="s">
        <v>23</v>
      </c>
      <c r="AB444">
        <v>3725</v>
      </c>
      <c r="AC444">
        <f t="shared" si="50"/>
        <v>79789284</v>
      </c>
      <c r="AD444">
        <f t="shared" si="51"/>
        <v>15561059</v>
      </c>
      <c r="AE444" t="s">
        <v>24</v>
      </c>
      <c r="AF444" t="s">
        <v>25</v>
      </c>
      <c r="AG444" t="str">
        <f t="shared" si="52"/>
        <v>hp_79789284;atk_15561059;hit_500000;miss_3725;cirt_3725;cirtSub_3725</v>
      </c>
    </row>
    <row r="445" spans="1:33" ht="15">
      <c r="A445" s="9">
        <v>230442</v>
      </c>
      <c r="B445">
        <v>430442</v>
      </c>
      <c r="C445" s="6" t="s">
        <v>4326</v>
      </c>
      <c r="D445" t="s">
        <v>14</v>
      </c>
      <c r="E445" s="6" t="s">
        <v>0</v>
      </c>
      <c r="F445">
        <v>80390968</v>
      </c>
      <c r="G445" s="1">
        <f>VLOOKUP(F445,关卡难度线!B:D,2,1)</f>
        <v>8</v>
      </c>
      <c r="H445" s="1">
        <f>VLOOKUP(F445,关卡难度线!B:D,3,1)</f>
        <v>106</v>
      </c>
      <c r="I445" s="1">
        <f t="shared" si="44"/>
        <v>8532060</v>
      </c>
      <c r="J445" s="1">
        <f t="shared" si="45"/>
        <v>7756418</v>
      </c>
      <c r="K445" s="1">
        <f t="shared" si="46"/>
        <v>6825648</v>
      </c>
      <c r="L445" s="5">
        <f t="shared" si="47"/>
        <v>448786360</v>
      </c>
      <c r="M445" s="5">
        <f t="shared" si="48"/>
        <v>407987584</v>
      </c>
      <c r="N445" s="5">
        <f t="shared" si="49"/>
        <v>359029088</v>
      </c>
      <c r="P445">
        <f t="shared" si="53"/>
        <v>0.71500000000000052</v>
      </c>
      <c r="Q445" s="6" t="s">
        <v>0</v>
      </c>
      <c r="R445">
        <v>46875200</v>
      </c>
      <c r="S445" t="s">
        <v>19</v>
      </c>
      <c r="T445">
        <v>9141930</v>
      </c>
      <c r="U445" t="s">
        <v>20</v>
      </c>
      <c r="V445">
        <v>500000</v>
      </c>
      <c r="W445" t="s">
        <v>21</v>
      </c>
      <c r="X445">
        <v>3725</v>
      </c>
      <c r="Y445" t="s">
        <v>22</v>
      </c>
      <c r="Z445">
        <v>3725</v>
      </c>
      <c r="AA445" t="s">
        <v>23</v>
      </c>
      <c r="AB445">
        <v>3725</v>
      </c>
      <c r="AC445">
        <f t="shared" si="50"/>
        <v>80390968</v>
      </c>
      <c r="AD445">
        <f t="shared" si="51"/>
        <v>15678409</v>
      </c>
      <c r="AE445" t="s">
        <v>24</v>
      </c>
      <c r="AF445" t="s">
        <v>25</v>
      </c>
      <c r="AG445" t="str">
        <f t="shared" si="52"/>
        <v>hp_80390968;atk_15678409;hit_500000;miss_3725;cirt_3725;cirtSub_3725</v>
      </c>
    </row>
    <row r="446" spans="1:33" ht="15">
      <c r="A446" s="9">
        <v>230443</v>
      </c>
      <c r="B446">
        <v>430443</v>
      </c>
      <c r="C446" s="6" t="s">
        <v>4327</v>
      </c>
      <c r="D446" t="s">
        <v>14</v>
      </c>
      <c r="E446" s="6" t="s">
        <v>0</v>
      </c>
      <c r="F446">
        <v>80994972</v>
      </c>
      <c r="G446" s="1">
        <f>VLOOKUP(F446,关卡难度线!B:D,2,1)</f>
        <v>8</v>
      </c>
      <c r="H446" s="1">
        <f>VLOOKUP(F446,关卡难度线!B:D,3,1)</f>
        <v>106</v>
      </c>
      <c r="I446" s="1">
        <f t="shared" si="44"/>
        <v>8596164</v>
      </c>
      <c r="J446" s="1">
        <f t="shared" si="45"/>
        <v>7814694</v>
      </c>
      <c r="K446" s="1">
        <f t="shared" si="46"/>
        <v>6876931</v>
      </c>
      <c r="L446" s="5">
        <f t="shared" si="47"/>
        <v>452158224</v>
      </c>
      <c r="M446" s="5">
        <f t="shared" si="48"/>
        <v>411052904</v>
      </c>
      <c r="N446" s="5">
        <f t="shared" si="49"/>
        <v>361726568</v>
      </c>
      <c r="P446">
        <f t="shared" si="53"/>
        <v>0.72000000000000053</v>
      </c>
      <c r="Q446" s="6" t="s">
        <v>0</v>
      </c>
      <c r="R446">
        <v>47090100</v>
      </c>
      <c r="S446" t="s">
        <v>19</v>
      </c>
      <c r="T446">
        <v>9183825</v>
      </c>
      <c r="U446" t="s">
        <v>20</v>
      </c>
      <c r="V446">
        <v>500000</v>
      </c>
      <c r="W446" t="s">
        <v>21</v>
      </c>
      <c r="X446">
        <v>3725</v>
      </c>
      <c r="Y446" t="s">
        <v>22</v>
      </c>
      <c r="Z446">
        <v>3725</v>
      </c>
      <c r="AA446" t="s">
        <v>23</v>
      </c>
      <c r="AB446">
        <v>3725</v>
      </c>
      <c r="AC446">
        <f t="shared" si="50"/>
        <v>80994972</v>
      </c>
      <c r="AD446">
        <f t="shared" si="51"/>
        <v>15796179</v>
      </c>
      <c r="AE446" t="s">
        <v>24</v>
      </c>
      <c r="AF446" t="s">
        <v>25</v>
      </c>
      <c r="AG446" t="str">
        <f t="shared" si="52"/>
        <v>hp_80994972;atk_15796179;hit_500000;miss_3725;cirt_3725;cirtSub_3725</v>
      </c>
    </row>
    <row r="447" spans="1:33" ht="15">
      <c r="A447" s="9">
        <v>230444</v>
      </c>
      <c r="B447">
        <v>430444</v>
      </c>
      <c r="C447" s="6" t="s">
        <v>4328</v>
      </c>
      <c r="D447" t="s">
        <v>14</v>
      </c>
      <c r="E447" s="6" t="s">
        <v>0</v>
      </c>
      <c r="F447">
        <v>81561105</v>
      </c>
      <c r="G447" s="1">
        <f>VLOOKUP(F447,关卡难度线!B:D,2,1)</f>
        <v>8</v>
      </c>
      <c r="H447" s="1">
        <f>VLOOKUP(F447,关卡难度线!B:D,3,1)</f>
        <v>106</v>
      </c>
      <c r="I447" s="1">
        <f t="shared" si="44"/>
        <v>8656249</v>
      </c>
      <c r="J447" s="1">
        <f t="shared" si="45"/>
        <v>7869317</v>
      </c>
      <c r="K447" s="1">
        <f t="shared" si="46"/>
        <v>6924999</v>
      </c>
      <c r="L447" s="5">
        <f t="shared" si="47"/>
        <v>455318696</v>
      </c>
      <c r="M447" s="5">
        <f t="shared" si="48"/>
        <v>413926072</v>
      </c>
      <c r="N447" s="5">
        <f t="shared" si="49"/>
        <v>364254944</v>
      </c>
      <c r="P447">
        <f t="shared" si="53"/>
        <v>0.72500000000000053</v>
      </c>
      <c r="Q447" s="6" t="s">
        <v>0</v>
      </c>
      <c r="R447">
        <v>47281800</v>
      </c>
      <c r="S447" t="s">
        <v>19</v>
      </c>
      <c r="T447">
        <v>9225720</v>
      </c>
      <c r="U447" t="s">
        <v>20</v>
      </c>
      <c r="V447">
        <v>500000</v>
      </c>
      <c r="W447" t="s">
        <v>21</v>
      </c>
      <c r="X447">
        <v>3750</v>
      </c>
      <c r="Y447" t="s">
        <v>22</v>
      </c>
      <c r="Z447">
        <v>3750</v>
      </c>
      <c r="AA447" t="s">
        <v>23</v>
      </c>
      <c r="AB447">
        <v>3750</v>
      </c>
      <c r="AC447">
        <f t="shared" si="50"/>
        <v>81561105</v>
      </c>
      <c r="AD447">
        <f t="shared" si="51"/>
        <v>15914367</v>
      </c>
      <c r="AE447" t="s">
        <v>24</v>
      </c>
      <c r="AF447" t="s">
        <v>25</v>
      </c>
      <c r="AG447" t="str">
        <f t="shared" si="52"/>
        <v>hp_81561105;atk_15914367;hit_500000;miss_3750;cirt_3750;cirtSub_3750</v>
      </c>
    </row>
    <row r="448" spans="1:33" ht="15">
      <c r="A448" s="9">
        <v>230445</v>
      </c>
      <c r="B448">
        <v>430445</v>
      </c>
      <c r="C448" s="6" t="s">
        <v>4329</v>
      </c>
      <c r="D448" t="s">
        <v>14</v>
      </c>
      <c r="E448" s="6" t="s">
        <v>0</v>
      </c>
      <c r="F448">
        <v>82168945</v>
      </c>
      <c r="G448" s="1">
        <f>VLOOKUP(F448,关卡难度线!B:D,2,1)</f>
        <v>8</v>
      </c>
      <c r="H448" s="1">
        <f>VLOOKUP(F448,关卡难度线!B:D,3,1)</f>
        <v>108</v>
      </c>
      <c r="I448" s="1">
        <f t="shared" si="44"/>
        <v>8559265</v>
      </c>
      <c r="J448" s="1">
        <f t="shared" si="45"/>
        <v>7781150</v>
      </c>
      <c r="K448" s="1">
        <f t="shared" si="46"/>
        <v>6847412</v>
      </c>
      <c r="L448" s="5">
        <f t="shared" si="47"/>
        <v>450217336</v>
      </c>
      <c r="M448" s="5">
        <f t="shared" si="48"/>
        <v>409288488</v>
      </c>
      <c r="N448" s="5">
        <f t="shared" si="49"/>
        <v>360173872</v>
      </c>
      <c r="P448">
        <f t="shared" si="53"/>
        <v>0.73000000000000054</v>
      </c>
      <c r="Q448" s="6" t="s">
        <v>0</v>
      </c>
      <c r="R448">
        <v>47496500</v>
      </c>
      <c r="S448" t="s">
        <v>19</v>
      </c>
      <c r="T448">
        <v>9267615</v>
      </c>
      <c r="U448" t="s">
        <v>20</v>
      </c>
      <c r="V448">
        <v>500000</v>
      </c>
      <c r="W448" t="s">
        <v>21</v>
      </c>
      <c r="X448">
        <v>3750</v>
      </c>
      <c r="Y448" t="s">
        <v>22</v>
      </c>
      <c r="Z448">
        <v>3750</v>
      </c>
      <c r="AA448" t="s">
        <v>23</v>
      </c>
      <c r="AB448">
        <v>3750</v>
      </c>
      <c r="AC448">
        <f t="shared" si="50"/>
        <v>82168945</v>
      </c>
      <c r="AD448">
        <f t="shared" si="51"/>
        <v>16032973</v>
      </c>
      <c r="AE448" t="s">
        <v>24</v>
      </c>
      <c r="AF448" t="s">
        <v>25</v>
      </c>
      <c r="AG448" t="str">
        <f t="shared" si="52"/>
        <v>hp_82168945;atk_16032973;hit_500000;miss_3750;cirt_3750;cirtSub_3750</v>
      </c>
    </row>
    <row r="449" spans="1:33" ht="15">
      <c r="A449" s="9">
        <v>230446</v>
      </c>
      <c r="B449">
        <v>430446</v>
      </c>
      <c r="C449" s="6" t="s">
        <v>4330</v>
      </c>
      <c r="D449" t="s">
        <v>14</v>
      </c>
      <c r="E449" s="6" t="s">
        <v>0</v>
      </c>
      <c r="F449">
        <v>82788821</v>
      </c>
      <c r="G449" s="1">
        <f>VLOOKUP(F449,关卡难度线!B:D,2,1)</f>
        <v>8</v>
      </c>
      <c r="H449" s="1">
        <f>VLOOKUP(F449,关卡难度线!B:D,3,1)</f>
        <v>108</v>
      </c>
      <c r="I449" s="1">
        <f t="shared" si="44"/>
        <v>8623835</v>
      </c>
      <c r="J449" s="1">
        <f t="shared" si="45"/>
        <v>7839850</v>
      </c>
      <c r="K449" s="1">
        <f t="shared" si="46"/>
        <v>6899068</v>
      </c>
      <c r="L449" s="5">
        <f t="shared" si="47"/>
        <v>453613720</v>
      </c>
      <c r="M449" s="5">
        <f t="shared" si="48"/>
        <v>412376112</v>
      </c>
      <c r="N449" s="5">
        <f t="shared" si="49"/>
        <v>362890976</v>
      </c>
      <c r="P449">
        <f t="shared" si="53"/>
        <v>0.73500000000000054</v>
      </c>
      <c r="Q449" s="6" t="s">
        <v>0</v>
      </c>
      <c r="R449">
        <v>47716900</v>
      </c>
      <c r="S449" t="s">
        <v>19</v>
      </c>
      <c r="T449">
        <v>9310613</v>
      </c>
      <c r="U449" t="s">
        <v>20</v>
      </c>
      <c r="V449">
        <v>500000</v>
      </c>
      <c r="W449" t="s">
        <v>21</v>
      </c>
      <c r="X449">
        <v>3750</v>
      </c>
      <c r="Y449" t="s">
        <v>22</v>
      </c>
      <c r="Z449">
        <v>3750</v>
      </c>
      <c r="AA449" t="s">
        <v>23</v>
      </c>
      <c r="AB449">
        <v>3750</v>
      </c>
      <c r="AC449">
        <f t="shared" si="50"/>
        <v>82788821</v>
      </c>
      <c r="AD449">
        <f t="shared" si="51"/>
        <v>16153913</v>
      </c>
      <c r="AE449" t="s">
        <v>24</v>
      </c>
      <c r="AF449" t="s">
        <v>25</v>
      </c>
      <c r="AG449" t="str">
        <f t="shared" si="52"/>
        <v>hp_82788821;atk_16153913;hit_500000;miss_3750;cirt_3750;cirtSub_3750</v>
      </c>
    </row>
    <row r="450" spans="1:33" ht="15">
      <c r="A450" s="9">
        <v>230447</v>
      </c>
      <c r="B450">
        <v>430447</v>
      </c>
      <c r="C450" s="6" t="s">
        <v>4331</v>
      </c>
      <c r="D450" t="s">
        <v>14</v>
      </c>
      <c r="E450" s="6" t="s">
        <v>0</v>
      </c>
      <c r="F450">
        <v>83370186</v>
      </c>
      <c r="G450" s="1">
        <f>VLOOKUP(F450,关卡难度线!B:D,2,1)</f>
        <v>8</v>
      </c>
      <c r="H450" s="1">
        <f>VLOOKUP(F450,关卡难度线!B:D,3,1)</f>
        <v>108</v>
      </c>
      <c r="I450" s="1">
        <f t="shared" si="44"/>
        <v>8684394</v>
      </c>
      <c r="J450" s="1">
        <f t="shared" si="45"/>
        <v>7894903</v>
      </c>
      <c r="K450" s="1">
        <f t="shared" si="46"/>
        <v>6947515</v>
      </c>
      <c r="L450" s="5">
        <f t="shared" si="47"/>
        <v>456799128</v>
      </c>
      <c r="M450" s="5">
        <f t="shared" si="48"/>
        <v>415271896</v>
      </c>
      <c r="N450" s="5">
        <f t="shared" si="49"/>
        <v>365439288</v>
      </c>
      <c r="P450">
        <f t="shared" si="53"/>
        <v>0.74000000000000055</v>
      </c>
      <c r="Q450" s="6" t="s">
        <v>0</v>
      </c>
      <c r="R450">
        <v>47913900</v>
      </c>
      <c r="S450" t="s">
        <v>19</v>
      </c>
      <c r="T450">
        <v>9353610</v>
      </c>
      <c r="U450" t="s">
        <v>20</v>
      </c>
      <c r="V450">
        <v>500000</v>
      </c>
      <c r="W450" t="s">
        <v>21</v>
      </c>
      <c r="X450">
        <v>3775</v>
      </c>
      <c r="Y450" t="s">
        <v>22</v>
      </c>
      <c r="Z450">
        <v>3775</v>
      </c>
      <c r="AA450" t="s">
        <v>23</v>
      </c>
      <c r="AB450">
        <v>3775</v>
      </c>
      <c r="AC450">
        <f t="shared" si="50"/>
        <v>83370186</v>
      </c>
      <c r="AD450">
        <f t="shared" si="51"/>
        <v>16275281</v>
      </c>
      <c r="AE450" t="s">
        <v>24</v>
      </c>
      <c r="AF450" t="s">
        <v>25</v>
      </c>
      <c r="AG450" t="str">
        <f t="shared" si="52"/>
        <v>hp_83370186;atk_16275281;hit_500000;miss_3775;cirt_3775;cirtSub_3775</v>
      </c>
    </row>
    <row r="451" spans="1:33" ht="15">
      <c r="A451" s="9">
        <v>230448</v>
      </c>
      <c r="B451">
        <v>430448</v>
      </c>
      <c r="C451" s="6" t="s">
        <v>4332</v>
      </c>
      <c r="D451" t="s">
        <v>14</v>
      </c>
      <c r="E451" s="6" t="s">
        <v>0</v>
      </c>
      <c r="F451">
        <v>83994004</v>
      </c>
      <c r="G451" s="1">
        <f>VLOOKUP(F451,关卡难度线!B:D,2,1)</f>
        <v>8</v>
      </c>
      <c r="H451" s="1">
        <f>VLOOKUP(F451,关卡难度线!B:D,3,1)</f>
        <v>108</v>
      </c>
      <c r="I451" s="1">
        <f t="shared" si="44"/>
        <v>8749375</v>
      </c>
      <c r="J451" s="1">
        <f t="shared" si="45"/>
        <v>7953977</v>
      </c>
      <c r="K451" s="1">
        <f t="shared" si="46"/>
        <v>6999500</v>
      </c>
      <c r="L451" s="5">
        <f t="shared" si="47"/>
        <v>460217128</v>
      </c>
      <c r="M451" s="5">
        <f t="shared" si="48"/>
        <v>418379192</v>
      </c>
      <c r="N451" s="5">
        <f t="shared" si="49"/>
        <v>368173704</v>
      </c>
      <c r="P451">
        <f t="shared" si="53"/>
        <v>0.74500000000000055</v>
      </c>
      <c r="Q451" s="6" t="s">
        <v>0</v>
      </c>
      <c r="R451">
        <v>48134100</v>
      </c>
      <c r="S451" t="s">
        <v>19</v>
      </c>
      <c r="T451">
        <v>9396608</v>
      </c>
      <c r="U451" t="s">
        <v>20</v>
      </c>
      <c r="V451">
        <v>500000</v>
      </c>
      <c r="W451" t="s">
        <v>21</v>
      </c>
      <c r="X451">
        <v>3775</v>
      </c>
      <c r="Y451" t="s">
        <v>22</v>
      </c>
      <c r="Z451">
        <v>3775</v>
      </c>
      <c r="AA451" t="s">
        <v>23</v>
      </c>
      <c r="AB451">
        <v>3775</v>
      </c>
      <c r="AC451">
        <f t="shared" si="50"/>
        <v>83994004</v>
      </c>
      <c r="AD451">
        <f t="shared" si="51"/>
        <v>16397080</v>
      </c>
      <c r="AE451" t="s">
        <v>24</v>
      </c>
      <c r="AF451" t="s">
        <v>25</v>
      </c>
      <c r="AG451" t="str">
        <f t="shared" si="52"/>
        <v>hp_83994004;atk_16397080;hit_500000;miss_3775;cirt_3775;cirtSub_3775</v>
      </c>
    </row>
    <row r="452" spans="1:33" ht="15">
      <c r="A452" s="9">
        <v>230449</v>
      </c>
      <c r="B452">
        <v>430449</v>
      </c>
      <c r="C452" s="6" t="s">
        <v>4333</v>
      </c>
      <c r="D452" t="s">
        <v>14</v>
      </c>
      <c r="E452" s="6" t="s">
        <v>0</v>
      </c>
      <c r="F452">
        <v>84620200</v>
      </c>
      <c r="G452" s="1">
        <f>VLOOKUP(F452,关卡难度线!B:D,2,1)</f>
        <v>8</v>
      </c>
      <c r="H452" s="1">
        <f>VLOOKUP(F452,关卡难度线!B:D,3,1)</f>
        <v>108</v>
      </c>
      <c r="I452" s="1">
        <f t="shared" ref="I452:I515" si="54">INT(F452/(3-1)/G452/(H452/2.7)*100/1.5)</f>
        <v>8814604</v>
      </c>
      <c r="J452" s="1">
        <f t="shared" ref="J452:J515" si="55">INT(F452/(4-1.8)/G452/(H452/2.7)*100/1.5)</f>
        <v>8013276</v>
      </c>
      <c r="K452" s="1">
        <f t="shared" ref="K452:K515" si="56">INT(F452/(5-2.5)/G452/(H452/2.7)*100/1.5)</f>
        <v>7051683</v>
      </c>
      <c r="L452" s="5">
        <f t="shared" ref="L452:L515" si="57">ROUND(I452/4*5.5+I452*2.7+I452/4*10*1,0)*G452</f>
        <v>463648168</v>
      </c>
      <c r="M452" s="5">
        <f t="shared" ref="M452:M515" si="58">ROUND(J452/4*5.5+J452*2.7+J452/4*10*1,0)*G452</f>
        <v>421498320</v>
      </c>
      <c r="N452" s="5">
        <f t="shared" ref="N452:N515" si="59">ROUND(K452/4*5.5+K452*2.7+K452/4*10*1,0)*G452</f>
        <v>370918528</v>
      </c>
      <c r="P452">
        <f t="shared" si="53"/>
        <v>0.75000000000000056</v>
      </c>
      <c r="Q452" s="6" t="s">
        <v>0</v>
      </c>
      <c r="R452">
        <v>48354400</v>
      </c>
      <c r="S452" t="s">
        <v>19</v>
      </c>
      <c r="T452">
        <v>9439605</v>
      </c>
      <c r="U452" t="s">
        <v>20</v>
      </c>
      <c r="V452">
        <v>500000</v>
      </c>
      <c r="W452" t="s">
        <v>21</v>
      </c>
      <c r="X452">
        <v>3775</v>
      </c>
      <c r="Y452" t="s">
        <v>22</v>
      </c>
      <c r="Z452">
        <v>3775</v>
      </c>
      <c r="AA452" t="s">
        <v>23</v>
      </c>
      <c r="AB452">
        <v>3775</v>
      </c>
      <c r="AC452">
        <f t="shared" si="50"/>
        <v>84620200</v>
      </c>
      <c r="AD452">
        <f t="shared" si="51"/>
        <v>16519308</v>
      </c>
      <c r="AE452" t="s">
        <v>24</v>
      </c>
      <c r="AF452" t="s">
        <v>25</v>
      </c>
      <c r="AG452" t="str">
        <f t="shared" si="52"/>
        <v>hp_84620200;atk_16519308;hit_500000;miss_3775;cirt_3775;cirtSub_3775</v>
      </c>
    </row>
    <row r="453" spans="1:33" ht="15">
      <c r="A453" s="9">
        <v>230450</v>
      </c>
      <c r="B453">
        <v>430450</v>
      </c>
      <c r="C453" s="6" t="s">
        <v>4334</v>
      </c>
      <c r="D453" t="s">
        <v>14</v>
      </c>
      <c r="E453" s="6" t="s">
        <v>0</v>
      </c>
      <c r="F453">
        <v>85206829</v>
      </c>
      <c r="G453" s="1">
        <f>VLOOKUP(F453,关卡难度线!B:D,2,1)</f>
        <v>8</v>
      </c>
      <c r="H453" s="1">
        <f>VLOOKUP(F453,关卡难度线!B:D,3,1)</f>
        <v>108</v>
      </c>
      <c r="I453" s="1">
        <f t="shared" si="54"/>
        <v>8875711</v>
      </c>
      <c r="J453" s="1">
        <f t="shared" si="55"/>
        <v>8068828</v>
      </c>
      <c r="K453" s="1">
        <f t="shared" si="56"/>
        <v>7100569</v>
      </c>
      <c r="L453" s="5">
        <f t="shared" si="57"/>
        <v>466862400</v>
      </c>
      <c r="M453" s="5">
        <f t="shared" si="58"/>
        <v>424420352</v>
      </c>
      <c r="N453" s="5">
        <f t="shared" si="59"/>
        <v>373489928</v>
      </c>
      <c r="P453">
        <f t="shared" si="53"/>
        <v>0.75500000000000056</v>
      </c>
      <c r="Q453" s="6" t="s">
        <v>0</v>
      </c>
      <c r="R453">
        <v>48550900</v>
      </c>
      <c r="S453" t="s">
        <v>19</v>
      </c>
      <c r="T453">
        <v>9482603</v>
      </c>
      <c r="U453" t="s">
        <v>20</v>
      </c>
      <c r="V453">
        <v>500000</v>
      </c>
      <c r="W453" t="s">
        <v>21</v>
      </c>
      <c r="X453">
        <v>3800</v>
      </c>
      <c r="Y453" t="s">
        <v>22</v>
      </c>
      <c r="Z453">
        <v>3800</v>
      </c>
      <c r="AA453" t="s">
        <v>23</v>
      </c>
      <c r="AB453">
        <v>3800</v>
      </c>
      <c r="AC453">
        <f t="shared" si="50"/>
        <v>85206829</v>
      </c>
      <c r="AD453">
        <f t="shared" si="51"/>
        <v>16641968</v>
      </c>
      <c r="AE453" t="s">
        <v>24</v>
      </c>
      <c r="AF453" t="s">
        <v>25</v>
      </c>
      <c r="AG453" t="str">
        <f t="shared" si="52"/>
        <v>hp_85206829;atk_16641968;hit_500000;miss_3800;cirt_3800;cirtSub_3800</v>
      </c>
    </row>
    <row r="454" spans="1:33" ht="15">
      <c r="A454" s="9">
        <v>230451</v>
      </c>
      <c r="B454">
        <v>430451</v>
      </c>
      <c r="C454" s="6" t="s">
        <v>4335</v>
      </c>
      <c r="D454" t="s">
        <v>14</v>
      </c>
      <c r="E454" s="6" t="s">
        <v>0</v>
      </c>
      <c r="F454">
        <v>85837136</v>
      </c>
      <c r="G454" s="1">
        <f>VLOOKUP(F454,关卡难度线!B:D,2,1)</f>
        <v>8</v>
      </c>
      <c r="H454" s="1">
        <f>VLOOKUP(F454,关卡难度线!B:D,3,1)</f>
        <v>108</v>
      </c>
      <c r="I454" s="1">
        <f t="shared" si="54"/>
        <v>8941368</v>
      </c>
      <c r="J454" s="1">
        <f t="shared" si="55"/>
        <v>8128516</v>
      </c>
      <c r="K454" s="1">
        <f t="shared" si="56"/>
        <v>7153094</v>
      </c>
      <c r="L454" s="5">
        <f t="shared" si="57"/>
        <v>470315960</v>
      </c>
      <c r="M454" s="5">
        <f t="shared" si="58"/>
        <v>427559944</v>
      </c>
      <c r="N454" s="5">
        <f t="shared" si="59"/>
        <v>376252744</v>
      </c>
      <c r="P454">
        <f t="shared" si="53"/>
        <v>0.76000000000000056</v>
      </c>
      <c r="Q454" s="6" t="s">
        <v>0</v>
      </c>
      <c r="R454">
        <v>48771100</v>
      </c>
      <c r="S454" t="s">
        <v>19</v>
      </c>
      <c r="T454">
        <v>9525600</v>
      </c>
      <c r="U454" t="s">
        <v>20</v>
      </c>
      <c r="V454">
        <v>500000</v>
      </c>
      <c r="W454" t="s">
        <v>21</v>
      </c>
      <c r="X454">
        <v>3800</v>
      </c>
      <c r="Y454" t="s">
        <v>22</v>
      </c>
      <c r="Z454">
        <v>3800</v>
      </c>
      <c r="AA454" t="s">
        <v>23</v>
      </c>
      <c r="AB454">
        <v>3800</v>
      </c>
      <c r="AC454">
        <f t="shared" si="50"/>
        <v>85837136</v>
      </c>
      <c r="AD454">
        <f t="shared" si="51"/>
        <v>16765056</v>
      </c>
      <c r="AE454" t="s">
        <v>24</v>
      </c>
      <c r="AF454" t="s">
        <v>25</v>
      </c>
      <c r="AG454" t="str">
        <f t="shared" si="52"/>
        <v>hp_85837136;atk_16765056;hit_500000;miss_3800;cirt_3800;cirtSub_3800</v>
      </c>
    </row>
    <row r="455" spans="1:33" ht="15">
      <c r="A455" s="9">
        <v>230452</v>
      </c>
      <c r="B455">
        <v>430452</v>
      </c>
      <c r="C455" s="6" t="s">
        <v>4336</v>
      </c>
      <c r="D455" t="s">
        <v>14</v>
      </c>
      <c r="E455" s="6" t="s">
        <v>0</v>
      </c>
      <c r="F455">
        <v>86469468</v>
      </c>
      <c r="G455" s="1">
        <f>VLOOKUP(F455,关卡难度线!B:D,2,1)</f>
        <v>8</v>
      </c>
      <c r="H455" s="1">
        <f>VLOOKUP(F455,关卡难度线!B:D,3,1)</f>
        <v>108</v>
      </c>
      <c r="I455" s="1">
        <f t="shared" si="54"/>
        <v>9007236</v>
      </c>
      <c r="J455" s="1">
        <f t="shared" si="55"/>
        <v>8188396</v>
      </c>
      <c r="K455" s="1">
        <f t="shared" si="56"/>
        <v>7205789</v>
      </c>
      <c r="L455" s="5">
        <f t="shared" si="57"/>
        <v>473780616</v>
      </c>
      <c r="M455" s="5">
        <f t="shared" si="58"/>
        <v>430709632</v>
      </c>
      <c r="N455" s="5">
        <f t="shared" si="59"/>
        <v>379024504</v>
      </c>
      <c r="P455">
        <f t="shared" si="53"/>
        <v>0.76500000000000057</v>
      </c>
      <c r="Q455" s="6" t="s">
        <v>0</v>
      </c>
      <c r="R455">
        <v>48991200</v>
      </c>
      <c r="S455" t="s">
        <v>19</v>
      </c>
      <c r="T455">
        <v>9568598</v>
      </c>
      <c r="U455" t="s">
        <v>20</v>
      </c>
      <c r="V455">
        <v>500000</v>
      </c>
      <c r="W455" t="s">
        <v>21</v>
      </c>
      <c r="X455">
        <v>3800</v>
      </c>
      <c r="Y455" t="s">
        <v>22</v>
      </c>
      <c r="Z455">
        <v>3800</v>
      </c>
      <c r="AA455" t="s">
        <v>23</v>
      </c>
      <c r="AB455">
        <v>3800</v>
      </c>
      <c r="AC455">
        <f t="shared" si="50"/>
        <v>86469468</v>
      </c>
      <c r="AD455">
        <f t="shared" si="51"/>
        <v>16888575</v>
      </c>
      <c r="AE455" t="s">
        <v>24</v>
      </c>
      <c r="AF455" t="s">
        <v>25</v>
      </c>
      <c r="AG455" t="str">
        <f t="shared" si="52"/>
        <v>hp_86469468;atk_16888575;hit_500000;miss_3800;cirt_3800;cirtSub_3800</v>
      </c>
    </row>
    <row r="456" spans="1:33" ht="15">
      <c r="A456" s="9">
        <v>230453</v>
      </c>
      <c r="B456">
        <v>430453</v>
      </c>
      <c r="C456" s="6" t="s">
        <v>4337</v>
      </c>
      <c r="D456" t="s">
        <v>14</v>
      </c>
      <c r="E456" s="6" t="s">
        <v>0</v>
      </c>
      <c r="F456">
        <v>87061521</v>
      </c>
      <c r="G456" s="1">
        <f>VLOOKUP(F456,关卡难度线!B:D,2,1)</f>
        <v>8</v>
      </c>
      <c r="H456" s="1">
        <f>VLOOKUP(F456,关卡难度线!B:D,3,1)</f>
        <v>108</v>
      </c>
      <c r="I456" s="1">
        <f t="shared" si="54"/>
        <v>9068908</v>
      </c>
      <c r="J456" s="1">
        <f t="shared" si="55"/>
        <v>8244462</v>
      </c>
      <c r="K456" s="1">
        <f t="shared" si="56"/>
        <v>7255126</v>
      </c>
      <c r="L456" s="5">
        <f t="shared" si="57"/>
        <v>477024560</v>
      </c>
      <c r="M456" s="5">
        <f t="shared" si="58"/>
        <v>433658704</v>
      </c>
      <c r="N456" s="5">
        <f t="shared" si="59"/>
        <v>381619624</v>
      </c>
      <c r="P456">
        <f t="shared" si="53"/>
        <v>0.77000000000000057</v>
      </c>
      <c r="Q456" t="s">
        <v>0</v>
      </c>
      <c r="R456">
        <v>49187300</v>
      </c>
      <c r="S456" t="s">
        <v>19</v>
      </c>
      <c r="T456">
        <v>9611595</v>
      </c>
      <c r="U456" t="s">
        <v>20</v>
      </c>
      <c r="V456">
        <v>500000</v>
      </c>
      <c r="W456" t="s">
        <v>21</v>
      </c>
      <c r="X456">
        <v>3825</v>
      </c>
      <c r="Y456" t="s">
        <v>22</v>
      </c>
      <c r="Z456">
        <v>3825</v>
      </c>
      <c r="AA456" t="s">
        <v>23</v>
      </c>
      <c r="AB456">
        <v>3825</v>
      </c>
      <c r="AC456">
        <f t="shared" ref="AC456:AC519" si="60">INT(R456*(1+P456))</f>
        <v>87061521</v>
      </c>
      <c r="AD456">
        <f t="shared" ref="AD456:AD519" si="61">INT(T456*(1+P456))</f>
        <v>17012523</v>
      </c>
      <c r="AE456" t="s">
        <v>24</v>
      </c>
      <c r="AF456" t="s">
        <v>25</v>
      </c>
      <c r="AG456" t="str">
        <f t="shared" si="52"/>
        <v>hp_87061521;atk_17012523;hit_500000;miss_3825;cirt_3825;cirtSub_3825</v>
      </c>
    </row>
    <row r="457" spans="1:33" ht="15">
      <c r="A457" s="9">
        <v>230454</v>
      </c>
      <c r="B457">
        <v>430454</v>
      </c>
      <c r="C457" s="6" t="s">
        <v>4338</v>
      </c>
      <c r="D457" t="s">
        <v>14</v>
      </c>
      <c r="E457" s="6" t="s">
        <v>0</v>
      </c>
      <c r="F457">
        <v>87698135</v>
      </c>
      <c r="G457" s="1">
        <f>VLOOKUP(F457,关卡难度线!B:D,2,1)</f>
        <v>8</v>
      </c>
      <c r="H457" s="1">
        <f>VLOOKUP(F457,关卡难度线!B:D,3,1)</f>
        <v>108</v>
      </c>
      <c r="I457" s="1">
        <f t="shared" si="54"/>
        <v>9135222</v>
      </c>
      <c r="J457" s="1">
        <f t="shared" si="55"/>
        <v>8304747</v>
      </c>
      <c r="K457" s="1">
        <f t="shared" si="56"/>
        <v>7308177</v>
      </c>
      <c r="L457" s="5">
        <f t="shared" si="57"/>
        <v>480512680</v>
      </c>
      <c r="M457" s="5">
        <f t="shared" si="58"/>
        <v>436829696</v>
      </c>
      <c r="N457" s="5">
        <f t="shared" si="59"/>
        <v>384410112</v>
      </c>
      <c r="P457">
        <f t="shared" si="53"/>
        <v>0.77500000000000058</v>
      </c>
      <c r="Q457" t="s">
        <v>0</v>
      </c>
      <c r="R457">
        <v>49407400</v>
      </c>
      <c r="S457" t="s">
        <v>19</v>
      </c>
      <c r="T457">
        <v>9654593</v>
      </c>
      <c r="U457" t="s">
        <v>20</v>
      </c>
      <c r="V457">
        <v>500000</v>
      </c>
      <c r="W457" t="s">
        <v>21</v>
      </c>
      <c r="X457">
        <v>3825</v>
      </c>
      <c r="Y457" t="s">
        <v>22</v>
      </c>
      <c r="Z457">
        <v>3825</v>
      </c>
      <c r="AA457" t="s">
        <v>23</v>
      </c>
      <c r="AB457">
        <v>3825</v>
      </c>
      <c r="AC457">
        <f t="shared" si="60"/>
        <v>87698135</v>
      </c>
      <c r="AD457">
        <f t="shared" si="61"/>
        <v>17136902</v>
      </c>
      <c r="AE457" t="s">
        <v>24</v>
      </c>
      <c r="AF457" t="s">
        <v>25</v>
      </c>
      <c r="AG457" t="str">
        <f t="shared" si="52"/>
        <v>hp_87698135;atk_17136902;hit_500000;miss_3825;cirt_3825;cirtSub_3825</v>
      </c>
    </row>
    <row r="458" spans="1:33" ht="15">
      <c r="A458" s="9">
        <v>230455</v>
      </c>
      <c r="B458">
        <v>430455</v>
      </c>
      <c r="C458" s="6" t="s">
        <v>4339</v>
      </c>
      <c r="D458" t="s">
        <v>14</v>
      </c>
      <c r="E458" s="6" t="s">
        <v>0</v>
      </c>
      <c r="F458">
        <v>88336772</v>
      </c>
      <c r="G458" s="1">
        <f>VLOOKUP(F458,关卡难度线!B:D,2,1)</f>
        <v>8</v>
      </c>
      <c r="H458" s="1">
        <f>VLOOKUP(F458,关卡难度线!B:D,3,1)</f>
        <v>108</v>
      </c>
      <c r="I458" s="1">
        <f t="shared" si="54"/>
        <v>9201747</v>
      </c>
      <c r="J458" s="1">
        <f t="shared" si="55"/>
        <v>8365224</v>
      </c>
      <c r="K458" s="1">
        <f t="shared" si="56"/>
        <v>7361397</v>
      </c>
      <c r="L458" s="5">
        <f t="shared" si="57"/>
        <v>484011896</v>
      </c>
      <c r="M458" s="5">
        <f t="shared" si="58"/>
        <v>440010784</v>
      </c>
      <c r="N458" s="5">
        <f t="shared" si="59"/>
        <v>387209480</v>
      </c>
      <c r="P458">
        <f t="shared" si="53"/>
        <v>0.78000000000000058</v>
      </c>
      <c r="Q458" t="s">
        <v>0</v>
      </c>
      <c r="R458">
        <v>49627400</v>
      </c>
      <c r="S458" t="s">
        <v>19</v>
      </c>
      <c r="T458">
        <v>9697590</v>
      </c>
      <c r="U458" t="s">
        <v>20</v>
      </c>
      <c r="V458">
        <v>500000</v>
      </c>
      <c r="W458" t="s">
        <v>21</v>
      </c>
      <c r="X458">
        <v>3825</v>
      </c>
      <c r="Y458" t="s">
        <v>22</v>
      </c>
      <c r="Z458">
        <v>3825</v>
      </c>
      <c r="AA458" t="s">
        <v>23</v>
      </c>
      <c r="AB458">
        <v>3825</v>
      </c>
      <c r="AC458">
        <f t="shared" si="60"/>
        <v>88336772</v>
      </c>
      <c r="AD458">
        <f t="shared" si="61"/>
        <v>17261710</v>
      </c>
      <c r="AE458" t="s">
        <v>24</v>
      </c>
      <c r="AF458" t="s">
        <v>25</v>
      </c>
      <c r="AG458" t="str">
        <f t="shared" si="52"/>
        <v>hp_88336772;atk_17261710;hit_500000;miss_3825;cirt_3825;cirtSub_3825</v>
      </c>
    </row>
    <row r="459" spans="1:33" ht="15">
      <c r="A459" s="9">
        <v>230456</v>
      </c>
      <c r="B459">
        <v>430456</v>
      </c>
      <c r="C459" s="6" t="s">
        <v>4340</v>
      </c>
      <c r="D459" t="s">
        <v>14</v>
      </c>
      <c r="E459" s="6" t="s">
        <v>0</v>
      </c>
      <c r="F459">
        <v>88934233</v>
      </c>
      <c r="G459" s="1">
        <f>VLOOKUP(F459,关卡难度线!B:D,2,1)</f>
        <v>8</v>
      </c>
      <c r="H459" s="1">
        <f>VLOOKUP(F459,关卡难度线!B:D,3,1)</f>
        <v>108</v>
      </c>
      <c r="I459" s="1">
        <f t="shared" si="54"/>
        <v>9263982</v>
      </c>
      <c r="J459" s="1">
        <f t="shared" si="55"/>
        <v>8421802</v>
      </c>
      <c r="K459" s="1">
        <f t="shared" si="56"/>
        <v>7411186</v>
      </c>
      <c r="L459" s="5">
        <f t="shared" si="57"/>
        <v>487285456</v>
      </c>
      <c r="M459" s="5">
        <f t="shared" si="58"/>
        <v>442986784</v>
      </c>
      <c r="N459" s="5">
        <f t="shared" si="59"/>
        <v>389828384</v>
      </c>
      <c r="P459">
        <f t="shared" si="53"/>
        <v>0.78500000000000059</v>
      </c>
      <c r="Q459" t="s">
        <v>0</v>
      </c>
      <c r="R459">
        <v>49823100</v>
      </c>
      <c r="S459" t="s">
        <v>19</v>
      </c>
      <c r="T459">
        <v>9740588</v>
      </c>
      <c r="U459" t="s">
        <v>20</v>
      </c>
      <c r="V459">
        <v>500000</v>
      </c>
      <c r="W459" t="s">
        <v>21</v>
      </c>
      <c r="X459">
        <v>3850</v>
      </c>
      <c r="Y459" t="s">
        <v>22</v>
      </c>
      <c r="Z459">
        <v>3850</v>
      </c>
      <c r="AA459" t="s">
        <v>23</v>
      </c>
      <c r="AB459">
        <v>3850</v>
      </c>
      <c r="AC459">
        <f t="shared" si="60"/>
        <v>88934233</v>
      </c>
      <c r="AD459">
        <f t="shared" si="61"/>
        <v>17386949</v>
      </c>
      <c r="AE459" t="s">
        <v>24</v>
      </c>
      <c r="AF459" t="s">
        <v>25</v>
      </c>
      <c r="AG459" t="str">
        <f t="shared" si="52"/>
        <v>hp_88934233;atk_17386949;hit_500000;miss_3850;cirt_3850;cirtSub_3850</v>
      </c>
    </row>
    <row r="460" spans="1:33" ht="15">
      <c r="A460" s="9">
        <v>230457</v>
      </c>
      <c r="B460">
        <v>430457</v>
      </c>
      <c r="C460" s="6" t="s">
        <v>4341</v>
      </c>
      <c r="D460" t="s">
        <v>14</v>
      </c>
      <c r="E460" s="6" t="s">
        <v>0</v>
      </c>
      <c r="F460">
        <v>89587173</v>
      </c>
      <c r="G460" s="1">
        <f>VLOOKUP(F460,关卡难度线!B:D,2,1)</f>
        <v>8</v>
      </c>
      <c r="H460" s="1">
        <f>VLOOKUP(F460,关卡难度线!B:D,3,1)</f>
        <v>108</v>
      </c>
      <c r="I460" s="1">
        <f t="shared" si="54"/>
        <v>9331997</v>
      </c>
      <c r="J460" s="1">
        <f t="shared" si="55"/>
        <v>8483633</v>
      </c>
      <c r="K460" s="1">
        <f t="shared" si="56"/>
        <v>7465597</v>
      </c>
      <c r="L460" s="5">
        <f t="shared" si="57"/>
        <v>490863040</v>
      </c>
      <c r="M460" s="5">
        <f t="shared" si="58"/>
        <v>446239096</v>
      </c>
      <c r="N460" s="5">
        <f t="shared" si="59"/>
        <v>392690400</v>
      </c>
      <c r="P460">
        <f t="shared" si="53"/>
        <v>0.79000000000000059</v>
      </c>
      <c r="Q460" t="s">
        <v>0</v>
      </c>
      <c r="R460">
        <v>50048700</v>
      </c>
      <c r="S460" t="s">
        <v>19</v>
      </c>
      <c r="T460">
        <v>9784688</v>
      </c>
      <c r="U460" t="s">
        <v>20</v>
      </c>
      <c r="V460">
        <v>500000</v>
      </c>
      <c r="W460" t="s">
        <v>21</v>
      </c>
      <c r="X460">
        <v>3850</v>
      </c>
      <c r="Y460" t="s">
        <v>22</v>
      </c>
      <c r="Z460">
        <v>3850</v>
      </c>
      <c r="AA460" t="s">
        <v>23</v>
      </c>
      <c r="AB460">
        <v>3850</v>
      </c>
      <c r="AC460">
        <f t="shared" si="60"/>
        <v>89587173</v>
      </c>
      <c r="AD460">
        <f t="shared" si="61"/>
        <v>17514591</v>
      </c>
      <c r="AE460" t="s">
        <v>24</v>
      </c>
      <c r="AF460" t="s">
        <v>25</v>
      </c>
      <c r="AG460" t="str">
        <f t="shared" si="52"/>
        <v>hp_89587173;atk_17514591;hit_500000;miss_3850;cirt_3850;cirtSub_3850</v>
      </c>
    </row>
    <row r="461" spans="1:33" ht="15">
      <c r="A461" s="9">
        <v>230458</v>
      </c>
      <c r="B461">
        <v>430458</v>
      </c>
      <c r="C461" s="6" t="s">
        <v>4342</v>
      </c>
      <c r="D461" t="s">
        <v>14</v>
      </c>
      <c r="E461" s="6" t="s">
        <v>0</v>
      </c>
      <c r="F461">
        <v>90242189</v>
      </c>
      <c r="G461" s="1">
        <f>VLOOKUP(F461,关卡难度线!B:D,2,1)</f>
        <v>8</v>
      </c>
      <c r="H461" s="1">
        <f>VLOOKUP(F461,关卡难度线!B:D,3,1)</f>
        <v>108</v>
      </c>
      <c r="I461" s="1">
        <f t="shared" si="54"/>
        <v>9400228</v>
      </c>
      <c r="J461" s="1">
        <f t="shared" si="55"/>
        <v>8545661</v>
      </c>
      <c r="K461" s="1">
        <f t="shared" si="56"/>
        <v>7520182</v>
      </c>
      <c r="L461" s="5">
        <f t="shared" si="57"/>
        <v>494451992</v>
      </c>
      <c r="M461" s="5">
        <f t="shared" si="58"/>
        <v>449501768</v>
      </c>
      <c r="N461" s="5">
        <f t="shared" si="59"/>
        <v>395561576</v>
      </c>
      <c r="P461">
        <f t="shared" si="53"/>
        <v>0.7950000000000006</v>
      </c>
      <c r="Q461" t="s">
        <v>0</v>
      </c>
      <c r="R461">
        <v>50274200</v>
      </c>
      <c r="S461" t="s">
        <v>19</v>
      </c>
      <c r="T461">
        <v>9828788</v>
      </c>
      <c r="U461" t="s">
        <v>20</v>
      </c>
      <c r="V461">
        <v>500000</v>
      </c>
      <c r="W461" t="s">
        <v>21</v>
      </c>
      <c r="X461">
        <v>3850</v>
      </c>
      <c r="Y461" t="s">
        <v>22</v>
      </c>
      <c r="Z461">
        <v>3850</v>
      </c>
      <c r="AA461" t="s">
        <v>23</v>
      </c>
      <c r="AB461">
        <v>3850</v>
      </c>
      <c r="AC461">
        <f t="shared" si="60"/>
        <v>90242189</v>
      </c>
      <c r="AD461">
        <f t="shared" si="61"/>
        <v>17642674</v>
      </c>
      <c r="AE461" t="s">
        <v>24</v>
      </c>
      <c r="AF461" t="s">
        <v>25</v>
      </c>
      <c r="AG461" t="str">
        <f t="shared" si="52"/>
        <v>hp_90242189;atk_17642674;hit_500000;miss_3850;cirt_3850;cirtSub_3850</v>
      </c>
    </row>
    <row r="462" spans="1:33" ht="15">
      <c r="A462" s="9">
        <v>230459</v>
      </c>
      <c r="B462">
        <v>430459</v>
      </c>
      <c r="C462" s="6" t="s">
        <v>4343</v>
      </c>
      <c r="D462" t="s">
        <v>14</v>
      </c>
      <c r="E462" s="6" t="s">
        <v>0</v>
      </c>
      <c r="F462">
        <v>90855180</v>
      </c>
      <c r="G462" s="1">
        <f>VLOOKUP(F462,关卡难度线!B:D,2,1)</f>
        <v>8</v>
      </c>
      <c r="H462" s="1">
        <f>VLOOKUP(F462,关卡难度线!B:D,3,1)</f>
        <v>108</v>
      </c>
      <c r="I462" s="1">
        <f t="shared" si="54"/>
        <v>9464081</v>
      </c>
      <c r="J462" s="1">
        <f t="shared" si="55"/>
        <v>8603710</v>
      </c>
      <c r="K462" s="1">
        <f t="shared" si="56"/>
        <v>7571265</v>
      </c>
      <c r="L462" s="5">
        <f t="shared" si="57"/>
        <v>497810664</v>
      </c>
      <c r="M462" s="5">
        <f t="shared" si="58"/>
        <v>452555144</v>
      </c>
      <c r="N462" s="5">
        <f t="shared" si="59"/>
        <v>398248536</v>
      </c>
      <c r="P462">
        <f t="shared" si="53"/>
        <v>0.8000000000000006</v>
      </c>
      <c r="Q462" t="s">
        <v>0</v>
      </c>
      <c r="R462">
        <v>50475100</v>
      </c>
      <c r="S462" t="s">
        <v>19</v>
      </c>
      <c r="T462">
        <v>9872888</v>
      </c>
      <c r="U462" t="s">
        <v>20</v>
      </c>
      <c r="V462">
        <v>500000</v>
      </c>
      <c r="W462" t="s">
        <v>21</v>
      </c>
      <c r="X462">
        <v>3875</v>
      </c>
      <c r="Y462" t="s">
        <v>22</v>
      </c>
      <c r="Z462">
        <v>3875</v>
      </c>
      <c r="AA462" t="s">
        <v>23</v>
      </c>
      <c r="AB462">
        <v>3875</v>
      </c>
      <c r="AC462">
        <f t="shared" si="60"/>
        <v>90855180</v>
      </c>
      <c r="AD462">
        <f t="shared" si="61"/>
        <v>17771198</v>
      </c>
      <c r="AE462" t="s">
        <v>24</v>
      </c>
      <c r="AF462" t="s">
        <v>25</v>
      </c>
      <c r="AG462" t="str">
        <f t="shared" si="52"/>
        <v>hp_90855180;atk_17771198;hit_500000;miss_3875;cirt_3875;cirtSub_3875</v>
      </c>
    </row>
    <row r="463" spans="1:33" ht="15">
      <c r="A463" s="9">
        <v>230460</v>
      </c>
      <c r="B463">
        <v>430460</v>
      </c>
      <c r="C463" s="6" t="s">
        <v>4344</v>
      </c>
      <c r="D463" t="s">
        <v>14</v>
      </c>
      <c r="E463" s="6" t="s">
        <v>0</v>
      </c>
      <c r="F463">
        <v>91514583</v>
      </c>
      <c r="G463" s="1">
        <f>VLOOKUP(F463,关卡难度线!B:D,2,1)</f>
        <v>8</v>
      </c>
      <c r="H463" s="1">
        <f>VLOOKUP(F463,关卡难度线!B:D,3,1)</f>
        <v>108</v>
      </c>
      <c r="I463" s="1">
        <f t="shared" si="54"/>
        <v>9532769</v>
      </c>
      <c r="J463" s="1">
        <f t="shared" si="55"/>
        <v>8666153</v>
      </c>
      <c r="K463" s="1">
        <f t="shared" si="56"/>
        <v>7626215</v>
      </c>
      <c r="L463" s="5">
        <f t="shared" si="57"/>
        <v>501423648</v>
      </c>
      <c r="M463" s="5">
        <f t="shared" si="58"/>
        <v>455839648</v>
      </c>
      <c r="N463" s="5">
        <f t="shared" si="59"/>
        <v>401138912</v>
      </c>
      <c r="P463">
        <f t="shared" si="53"/>
        <v>0.8050000000000006</v>
      </c>
      <c r="Q463" t="s">
        <v>0</v>
      </c>
      <c r="R463">
        <v>50700600</v>
      </c>
      <c r="S463" t="s">
        <v>19</v>
      </c>
      <c r="T463">
        <v>9916988</v>
      </c>
      <c r="U463" t="s">
        <v>20</v>
      </c>
      <c r="V463">
        <v>500000</v>
      </c>
      <c r="W463" t="s">
        <v>21</v>
      </c>
      <c r="X463">
        <v>3875</v>
      </c>
      <c r="Y463" t="s">
        <v>22</v>
      </c>
      <c r="Z463">
        <v>3875</v>
      </c>
      <c r="AA463" t="s">
        <v>23</v>
      </c>
      <c r="AB463">
        <v>3875</v>
      </c>
      <c r="AC463">
        <f t="shared" si="60"/>
        <v>91514583</v>
      </c>
      <c r="AD463">
        <f t="shared" si="61"/>
        <v>17900163</v>
      </c>
      <c r="AE463" t="s">
        <v>24</v>
      </c>
      <c r="AF463" t="s">
        <v>25</v>
      </c>
      <c r="AG463" t="str">
        <f t="shared" si="52"/>
        <v>hp_91514583;atk_17900163;hit_500000;miss_3875;cirt_3875;cirtSub_3875</v>
      </c>
    </row>
    <row r="464" spans="1:33" ht="15">
      <c r="A464" s="9">
        <v>230461</v>
      </c>
      <c r="B464">
        <v>430461</v>
      </c>
      <c r="C464" s="6" t="s">
        <v>4345</v>
      </c>
      <c r="D464" t="s">
        <v>14</v>
      </c>
      <c r="E464" s="6" t="s">
        <v>0</v>
      </c>
      <c r="F464">
        <v>92176241</v>
      </c>
      <c r="G464" s="1">
        <f>VLOOKUP(F464,关卡难度线!B:D,2,1)</f>
        <v>8</v>
      </c>
      <c r="H464" s="1">
        <f>VLOOKUP(F464,关卡难度线!B:D,3,1)</f>
        <v>110</v>
      </c>
      <c r="I464" s="1">
        <f t="shared" si="54"/>
        <v>9427115</v>
      </c>
      <c r="J464" s="1">
        <f t="shared" si="55"/>
        <v>8570105</v>
      </c>
      <c r="K464" s="1">
        <f t="shared" si="56"/>
        <v>7541692</v>
      </c>
      <c r="L464" s="5">
        <f t="shared" si="57"/>
        <v>495866248</v>
      </c>
      <c r="M464" s="5">
        <f t="shared" si="58"/>
        <v>450787520</v>
      </c>
      <c r="N464" s="5">
        <f t="shared" si="59"/>
        <v>396693000</v>
      </c>
      <c r="P464">
        <f t="shared" si="53"/>
        <v>0.81000000000000061</v>
      </c>
      <c r="Q464" t="s">
        <v>0</v>
      </c>
      <c r="R464">
        <v>50926100</v>
      </c>
      <c r="S464" t="s">
        <v>19</v>
      </c>
      <c r="T464">
        <v>9961088</v>
      </c>
      <c r="U464" t="s">
        <v>20</v>
      </c>
      <c r="V464">
        <v>500000</v>
      </c>
      <c r="W464" t="s">
        <v>21</v>
      </c>
      <c r="X464">
        <v>3875</v>
      </c>
      <c r="Y464" t="s">
        <v>22</v>
      </c>
      <c r="Z464">
        <v>3875</v>
      </c>
      <c r="AA464" t="s">
        <v>23</v>
      </c>
      <c r="AB464">
        <v>3875</v>
      </c>
      <c r="AC464">
        <f t="shared" si="60"/>
        <v>92176241</v>
      </c>
      <c r="AD464">
        <f t="shared" si="61"/>
        <v>18029569</v>
      </c>
      <c r="AE464" t="s">
        <v>24</v>
      </c>
      <c r="AF464" t="s">
        <v>25</v>
      </c>
      <c r="AG464" t="str">
        <f t="shared" si="52"/>
        <v>hp_92176241;atk_18029569;hit_500000;miss_3875;cirt_3875;cirtSub_3875</v>
      </c>
    </row>
    <row r="465" spans="1:33" ht="15">
      <c r="A465" s="9">
        <v>230462</v>
      </c>
      <c r="B465">
        <v>430462</v>
      </c>
      <c r="C465" s="6" t="s">
        <v>4346</v>
      </c>
      <c r="D465" t="s">
        <v>14</v>
      </c>
      <c r="E465" s="6" t="s">
        <v>0</v>
      </c>
      <c r="F465">
        <v>92794597</v>
      </c>
      <c r="G465" s="1">
        <f>VLOOKUP(F465,关卡难度线!B:D,2,1)</f>
        <v>8</v>
      </c>
      <c r="H465" s="1">
        <f>VLOOKUP(F465,关卡难度线!B:D,3,1)</f>
        <v>110</v>
      </c>
      <c r="I465" s="1">
        <f t="shared" si="54"/>
        <v>9490356</v>
      </c>
      <c r="J465" s="1">
        <f t="shared" si="55"/>
        <v>8627596</v>
      </c>
      <c r="K465" s="1">
        <f t="shared" si="56"/>
        <v>7592285</v>
      </c>
      <c r="L465" s="5">
        <f t="shared" si="57"/>
        <v>499192728</v>
      </c>
      <c r="M465" s="5">
        <f t="shared" si="58"/>
        <v>453811552</v>
      </c>
      <c r="N465" s="5">
        <f t="shared" si="59"/>
        <v>399354192</v>
      </c>
      <c r="P465">
        <f t="shared" si="53"/>
        <v>0.81500000000000061</v>
      </c>
      <c r="Q465" t="s">
        <v>0</v>
      </c>
      <c r="R465">
        <v>51126500</v>
      </c>
      <c r="S465" t="s">
        <v>19</v>
      </c>
      <c r="T465">
        <v>10005188</v>
      </c>
      <c r="U465" t="s">
        <v>20</v>
      </c>
      <c r="V465">
        <v>500000</v>
      </c>
      <c r="W465" t="s">
        <v>21</v>
      </c>
      <c r="X465">
        <v>3900</v>
      </c>
      <c r="Y465" t="s">
        <v>22</v>
      </c>
      <c r="Z465">
        <v>3900</v>
      </c>
      <c r="AA465" t="s">
        <v>23</v>
      </c>
      <c r="AB465">
        <v>3900</v>
      </c>
      <c r="AC465">
        <f t="shared" si="60"/>
        <v>92794597</v>
      </c>
      <c r="AD465">
        <f t="shared" si="61"/>
        <v>18159416</v>
      </c>
      <c r="AE465" t="s">
        <v>24</v>
      </c>
      <c r="AF465" t="s">
        <v>25</v>
      </c>
      <c r="AG465" t="str">
        <f t="shared" si="52"/>
        <v>hp_92794597;atk_18159416;hit_500000;miss_3900;cirt_3900;cirtSub_3900</v>
      </c>
    </row>
    <row r="466" spans="1:33" ht="15">
      <c r="A466" s="9">
        <v>230463</v>
      </c>
      <c r="B466">
        <v>430463</v>
      </c>
      <c r="C466" s="6" t="s">
        <v>4347</v>
      </c>
      <c r="D466" t="s">
        <v>14</v>
      </c>
      <c r="E466" s="6" t="s">
        <v>0</v>
      </c>
      <c r="F466">
        <v>93460458</v>
      </c>
      <c r="G466" s="1">
        <f>VLOOKUP(F466,关卡难度线!B:D,2,1)</f>
        <v>8</v>
      </c>
      <c r="H466" s="1">
        <f>VLOOKUP(F466,关卡难度线!B:D,3,1)</f>
        <v>110</v>
      </c>
      <c r="I466" s="1">
        <f t="shared" si="54"/>
        <v>9558455</v>
      </c>
      <c r="J466" s="1">
        <f t="shared" si="55"/>
        <v>8689505</v>
      </c>
      <c r="K466" s="1">
        <f t="shared" si="56"/>
        <v>7646764</v>
      </c>
      <c r="L466" s="5">
        <f t="shared" si="57"/>
        <v>502774736</v>
      </c>
      <c r="M466" s="5">
        <f t="shared" si="58"/>
        <v>457067960</v>
      </c>
      <c r="N466" s="5">
        <f t="shared" si="59"/>
        <v>402219784</v>
      </c>
      <c r="P466">
        <f t="shared" si="53"/>
        <v>0.82000000000000062</v>
      </c>
      <c r="Q466" t="s">
        <v>0</v>
      </c>
      <c r="R466">
        <v>51351900</v>
      </c>
      <c r="S466" t="s">
        <v>19</v>
      </c>
      <c r="T466">
        <v>10049288</v>
      </c>
      <c r="U466" t="s">
        <v>20</v>
      </c>
      <c r="V466">
        <v>500000</v>
      </c>
      <c r="W466" t="s">
        <v>21</v>
      </c>
      <c r="X466">
        <v>3900</v>
      </c>
      <c r="Y466" t="s">
        <v>22</v>
      </c>
      <c r="Z466">
        <v>3900</v>
      </c>
      <c r="AA466" t="s">
        <v>23</v>
      </c>
      <c r="AB466">
        <v>3900</v>
      </c>
      <c r="AC466">
        <f t="shared" si="60"/>
        <v>93460458</v>
      </c>
      <c r="AD466">
        <f t="shared" si="61"/>
        <v>18289704</v>
      </c>
      <c r="AE466" t="s">
        <v>24</v>
      </c>
      <c r="AF466" t="s">
        <v>25</v>
      </c>
      <c r="AG466" t="str">
        <f t="shared" si="52"/>
        <v>hp_93460458;atk_18289704;hit_500000;miss_3900;cirt_3900;cirtSub_3900</v>
      </c>
    </row>
    <row r="467" spans="1:33" ht="15">
      <c r="A467" s="9">
        <v>230464</v>
      </c>
      <c r="B467">
        <v>430464</v>
      </c>
      <c r="C467" s="6" t="s">
        <v>4348</v>
      </c>
      <c r="D467" t="s">
        <v>14</v>
      </c>
      <c r="E467" s="6" t="s">
        <v>0</v>
      </c>
      <c r="F467">
        <v>94128390</v>
      </c>
      <c r="G467" s="1">
        <f>VLOOKUP(F467,关卡难度线!B:D,2,1)</f>
        <v>8</v>
      </c>
      <c r="H467" s="1">
        <f>VLOOKUP(F467,关卡难度线!B:D,3,1)</f>
        <v>110</v>
      </c>
      <c r="I467" s="1">
        <f t="shared" si="54"/>
        <v>9626767</v>
      </c>
      <c r="J467" s="1">
        <f t="shared" si="55"/>
        <v>8751606</v>
      </c>
      <c r="K467" s="1">
        <f t="shared" si="56"/>
        <v>7701413</v>
      </c>
      <c r="L467" s="5">
        <f t="shared" si="57"/>
        <v>506367944</v>
      </c>
      <c r="M467" s="5">
        <f t="shared" si="58"/>
        <v>460334472</v>
      </c>
      <c r="N467" s="5">
        <f t="shared" si="59"/>
        <v>405094320</v>
      </c>
      <c r="P467">
        <f t="shared" si="53"/>
        <v>0.82500000000000062</v>
      </c>
      <c r="Q467" t="s">
        <v>0</v>
      </c>
      <c r="R467">
        <v>51577200</v>
      </c>
      <c r="S467" t="s">
        <v>19</v>
      </c>
      <c r="T467">
        <v>10093388</v>
      </c>
      <c r="U467" t="s">
        <v>20</v>
      </c>
      <c r="V467">
        <v>500000</v>
      </c>
      <c r="W467" t="s">
        <v>21</v>
      </c>
      <c r="X467">
        <v>3900</v>
      </c>
      <c r="Y467" t="s">
        <v>22</v>
      </c>
      <c r="Z467">
        <v>3900</v>
      </c>
      <c r="AA467" t="s">
        <v>23</v>
      </c>
      <c r="AB467">
        <v>3900</v>
      </c>
      <c r="AC467">
        <f t="shared" si="60"/>
        <v>94128390</v>
      </c>
      <c r="AD467">
        <f t="shared" si="61"/>
        <v>18420433</v>
      </c>
      <c r="AE467" t="s">
        <v>24</v>
      </c>
      <c r="AF467" t="s">
        <v>25</v>
      </c>
      <c r="AG467" t="str">
        <f t="shared" si="52"/>
        <v>hp_94128390;atk_18420433;hit_500000;miss_3900;cirt_3900;cirtSub_3900</v>
      </c>
    </row>
    <row r="468" spans="1:33" ht="15">
      <c r="A468" s="9">
        <v>230465</v>
      </c>
      <c r="B468">
        <v>430465</v>
      </c>
      <c r="C468" s="6" t="s">
        <v>4349</v>
      </c>
      <c r="D468" t="s">
        <v>14</v>
      </c>
      <c r="E468" s="6" t="s">
        <v>0</v>
      </c>
      <c r="F468">
        <v>94752276</v>
      </c>
      <c r="G468" s="1">
        <f>VLOOKUP(F468,关卡难度线!B:D,2,1)</f>
        <v>8</v>
      </c>
      <c r="H468" s="1">
        <f>VLOOKUP(F468,关卡难度线!B:D,3,1)</f>
        <v>110</v>
      </c>
      <c r="I468" s="1">
        <f t="shared" si="54"/>
        <v>9690573</v>
      </c>
      <c r="J468" s="1">
        <f t="shared" si="55"/>
        <v>8809612</v>
      </c>
      <c r="K468" s="1">
        <f t="shared" si="56"/>
        <v>7752458</v>
      </c>
      <c r="L468" s="5">
        <f t="shared" si="57"/>
        <v>509724136</v>
      </c>
      <c r="M468" s="5">
        <f t="shared" si="58"/>
        <v>463385592</v>
      </c>
      <c r="N468" s="5">
        <f t="shared" si="59"/>
        <v>407779288</v>
      </c>
      <c r="P468">
        <f t="shared" si="53"/>
        <v>0.83000000000000063</v>
      </c>
      <c r="Q468" t="s">
        <v>0</v>
      </c>
      <c r="R468">
        <v>51777200</v>
      </c>
      <c r="S468" t="s">
        <v>19</v>
      </c>
      <c r="T468">
        <v>10137488</v>
      </c>
      <c r="U468" t="s">
        <v>20</v>
      </c>
      <c r="V468">
        <v>500000</v>
      </c>
      <c r="W468" t="s">
        <v>21</v>
      </c>
      <c r="X468">
        <v>3925</v>
      </c>
      <c r="Y468" t="s">
        <v>22</v>
      </c>
      <c r="Z468">
        <v>3925</v>
      </c>
      <c r="AA468" t="s">
        <v>23</v>
      </c>
      <c r="AB468">
        <v>3925</v>
      </c>
      <c r="AC468">
        <f t="shared" si="60"/>
        <v>94752276</v>
      </c>
      <c r="AD468">
        <f t="shared" si="61"/>
        <v>18551603</v>
      </c>
      <c r="AE468" t="s">
        <v>24</v>
      </c>
      <c r="AF468" t="s">
        <v>25</v>
      </c>
      <c r="AG468" t="str">
        <f t="shared" si="52"/>
        <v>hp_94752276;atk_18551603;hit_500000;miss_3925;cirt_3925;cirtSub_3925</v>
      </c>
    </row>
    <row r="469" spans="1:33" ht="15">
      <c r="A469" s="9">
        <v>230466</v>
      </c>
      <c r="B469">
        <v>430466</v>
      </c>
      <c r="C469" s="6" t="s">
        <v>4350</v>
      </c>
      <c r="D469" t="s">
        <v>14</v>
      </c>
      <c r="E469" s="6" t="s">
        <v>0</v>
      </c>
      <c r="F469">
        <v>95424587</v>
      </c>
      <c r="G469" s="1">
        <f>VLOOKUP(F469,关卡难度线!B:D,2,1)</f>
        <v>8</v>
      </c>
      <c r="H469" s="1">
        <f>VLOOKUP(F469,关卡难度线!B:D,3,1)</f>
        <v>110</v>
      </c>
      <c r="I469" s="1">
        <f t="shared" si="54"/>
        <v>9759332</v>
      </c>
      <c r="J469" s="1">
        <f t="shared" si="55"/>
        <v>8872120</v>
      </c>
      <c r="K469" s="1">
        <f t="shared" si="56"/>
        <v>7807466</v>
      </c>
      <c r="L469" s="5">
        <f t="shared" si="57"/>
        <v>513340864</v>
      </c>
      <c r="M469" s="5">
        <f t="shared" si="58"/>
        <v>466673512</v>
      </c>
      <c r="N469" s="5">
        <f t="shared" si="59"/>
        <v>410672712</v>
      </c>
      <c r="P469">
        <f t="shared" si="53"/>
        <v>0.83500000000000063</v>
      </c>
      <c r="Q469" t="s">
        <v>0</v>
      </c>
      <c r="R469">
        <v>52002500</v>
      </c>
      <c r="S469" t="s">
        <v>19</v>
      </c>
      <c r="T469">
        <v>10181588</v>
      </c>
      <c r="U469" t="s">
        <v>20</v>
      </c>
      <c r="V469">
        <v>500000</v>
      </c>
      <c r="W469" t="s">
        <v>21</v>
      </c>
      <c r="X469">
        <v>3925</v>
      </c>
      <c r="Y469" t="s">
        <v>22</v>
      </c>
      <c r="Z469">
        <v>3925</v>
      </c>
      <c r="AA469" t="s">
        <v>23</v>
      </c>
      <c r="AB469">
        <v>3925</v>
      </c>
      <c r="AC469">
        <f t="shared" si="60"/>
        <v>95424587</v>
      </c>
      <c r="AD469">
        <f t="shared" si="61"/>
        <v>18683213</v>
      </c>
      <c r="AE469" t="s">
        <v>24</v>
      </c>
      <c r="AF469" t="s">
        <v>25</v>
      </c>
      <c r="AG469" t="str">
        <f t="shared" si="52"/>
        <v>hp_95424587;atk_18683213;hit_500000;miss_3925;cirt_3925;cirtSub_3925</v>
      </c>
    </row>
    <row r="470" spans="1:33" ht="15">
      <c r="A470" s="9">
        <v>230467</v>
      </c>
      <c r="B470">
        <v>430467</v>
      </c>
      <c r="C470" s="6" t="s">
        <v>4351</v>
      </c>
      <c r="D470" t="s">
        <v>14</v>
      </c>
      <c r="E470" s="6" t="s">
        <v>0</v>
      </c>
      <c r="F470">
        <v>96098968</v>
      </c>
      <c r="G470" s="1">
        <f>VLOOKUP(F470,关卡难度线!B:D,2,1)</f>
        <v>8</v>
      </c>
      <c r="H470" s="1">
        <f>VLOOKUP(F470,关卡难度线!B:D,3,1)</f>
        <v>110</v>
      </c>
      <c r="I470" s="1">
        <f t="shared" si="54"/>
        <v>9828303</v>
      </c>
      <c r="J470" s="1">
        <f t="shared" si="55"/>
        <v>8934821</v>
      </c>
      <c r="K470" s="1">
        <f t="shared" si="56"/>
        <v>7862642</v>
      </c>
      <c r="L470" s="5">
        <f t="shared" si="57"/>
        <v>516968736</v>
      </c>
      <c r="M470" s="5">
        <f t="shared" si="58"/>
        <v>469971584</v>
      </c>
      <c r="N470" s="5">
        <f t="shared" si="59"/>
        <v>413574968</v>
      </c>
      <c r="P470">
        <f t="shared" si="53"/>
        <v>0.84000000000000064</v>
      </c>
      <c r="Q470" t="s">
        <v>0</v>
      </c>
      <c r="R470">
        <v>52227700</v>
      </c>
      <c r="S470" t="s">
        <v>19</v>
      </c>
      <c r="T470">
        <v>10225688</v>
      </c>
      <c r="U470" t="s">
        <v>20</v>
      </c>
      <c r="V470">
        <v>500000</v>
      </c>
      <c r="W470" t="s">
        <v>21</v>
      </c>
      <c r="X470">
        <v>3925</v>
      </c>
      <c r="Y470" t="s">
        <v>22</v>
      </c>
      <c r="Z470">
        <v>3925</v>
      </c>
      <c r="AA470" t="s">
        <v>23</v>
      </c>
      <c r="AB470">
        <v>3925</v>
      </c>
      <c r="AC470">
        <f t="shared" si="60"/>
        <v>96098968</v>
      </c>
      <c r="AD470">
        <f t="shared" si="61"/>
        <v>18815265</v>
      </c>
      <c r="AE470" t="s">
        <v>24</v>
      </c>
      <c r="AF470" t="s">
        <v>25</v>
      </c>
      <c r="AG470" t="str">
        <f t="shared" si="52"/>
        <v>hp_96098968;atk_18815265;hit_500000;miss_3925;cirt_3925;cirtSub_3925</v>
      </c>
    </row>
    <row r="471" spans="1:33" ht="15">
      <c r="A471" s="9">
        <v>230468</v>
      </c>
      <c r="B471">
        <v>430468</v>
      </c>
      <c r="C471" s="6" t="s">
        <v>4352</v>
      </c>
      <c r="D471" t="s">
        <v>14</v>
      </c>
      <c r="E471" s="6" t="s">
        <v>0</v>
      </c>
      <c r="F471">
        <v>96728368</v>
      </c>
      <c r="G471" s="1">
        <f>VLOOKUP(F471,关卡难度线!B:D,2,1)</f>
        <v>8</v>
      </c>
      <c r="H471" s="1">
        <f>VLOOKUP(F471,关卡难度线!B:D,3,1)</f>
        <v>110</v>
      </c>
      <c r="I471" s="1">
        <f t="shared" si="54"/>
        <v>9892674</v>
      </c>
      <c r="J471" s="1">
        <f t="shared" si="55"/>
        <v>8993340</v>
      </c>
      <c r="K471" s="1">
        <f t="shared" si="56"/>
        <v>7914139</v>
      </c>
      <c r="L471" s="5">
        <f t="shared" si="57"/>
        <v>520354656</v>
      </c>
      <c r="M471" s="5">
        <f t="shared" si="58"/>
        <v>473049688</v>
      </c>
      <c r="N471" s="5">
        <f t="shared" si="59"/>
        <v>416283712</v>
      </c>
      <c r="P471">
        <f t="shared" si="53"/>
        <v>0.84500000000000064</v>
      </c>
      <c r="Q471" t="s">
        <v>0</v>
      </c>
      <c r="R471">
        <v>52427300</v>
      </c>
      <c r="S471" t="s">
        <v>19</v>
      </c>
      <c r="T471">
        <v>10269788</v>
      </c>
      <c r="U471" t="s">
        <v>20</v>
      </c>
      <c r="V471">
        <v>500000</v>
      </c>
      <c r="W471" t="s">
        <v>21</v>
      </c>
      <c r="X471">
        <v>3950</v>
      </c>
      <c r="Y471" t="s">
        <v>22</v>
      </c>
      <c r="Z471">
        <v>3950</v>
      </c>
      <c r="AA471" t="s">
        <v>23</v>
      </c>
      <c r="AB471">
        <v>3950</v>
      </c>
      <c r="AC471">
        <f t="shared" si="60"/>
        <v>96728368</v>
      </c>
      <c r="AD471">
        <f t="shared" si="61"/>
        <v>18947758</v>
      </c>
      <c r="AE471" t="s">
        <v>24</v>
      </c>
      <c r="AF471" t="s">
        <v>25</v>
      </c>
      <c r="AG471" t="str">
        <f t="shared" si="52"/>
        <v>hp_96728368;atk_18947758;hit_500000;miss_3950;cirt_3950;cirtSub_3950</v>
      </c>
    </row>
    <row r="472" spans="1:33" ht="15">
      <c r="A472" s="9">
        <v>230469</v>
      </c>
      <c r="B472">
        <v>430469</v>
      </c>
      <c r="C472" s="6" t="s">
        <v>4353</v>
      </c>
      <c r="D472" t="s">
        <v>14</v>
      </c>
      <c r="E472" s="6" t="s">
        <v>0</v>
      </c>
      <c r="F472">
        <v>97406940</v>
      </c>
      <c r="G472" s="1">
        <f>VLOOKUP(F472,关卡难度线!B:D,2,1)</f>
        <v>8</v>
      </c>
      <c r="H472" s="1">
        <f>VLOOKUP(F472,关卡难度线!B:D,3,1)</f>
        <v>110</v>
      </c>
      <c r="I472" s="1">
        <f t="shared" si="54"/>
        <v>9962073</v>
      </c>
      <c r="J472" s="1">
        <f t="shared" si="55"/>
        <v>9056430</v>
      </c>
      <c r="K472" s="1">
        <f t="shared" si="56"/>
        <v>7969658</v>
      </c>
      <c r="L472" s="5">
        <f t="shared" si="57"/>
        <v>524005040</v>
      </c>
      <c r="M472" s="5">
        <f t="shared" si="58"/>
        <v>476368216</v>
      </c>
      <c r="N472" s="5">
        <f t="shared" si="59"/>
        <v>419204008</v>
      </c>
      <c r="P472">
        <f t="shared" si="53"/>
        <v>0.85000000000000064</v>
      </c>
      <c r="Q472" t="s">
        <v>0</v>
      </c>
      <c r="R472">
        <v>52652400</v>
      </c>
      <c r="S472" t="s">
        <v>19</v>
      </c>
      <c r="T472">
        <v>10313888</v>
      </c>
      <c r="U472" t="s">
        <v>20</v>
      </c>
      <c r="V472">
        <v>500000</v>
      </c>
      <c r="W472" t="s">
        <v>21</v>
      </c>
      <c r="X472">
        <v>3950</v>
      </c>
      <c r="Y472" t="s">
        <v>22</v>
      </c>
      <c r="Z472">
        <v>3950</v>
      </c>
      <c r="AA472" t="s">
        <v>23</v>
      </c>
      <c r="AB472">
        <v>3950</v>
      </c>
      <c r="AC472">
        <f t="shared" si="60"/>
        <v>97406940</v>
      </c>
      <c r="AD472">
        <f t="shared" si="61"/>
        <v>19080692</v>
      </c>
      <c r="AE472" t="s">
        <v>24</v>
      </c>
      <c r="AF472" t="s">
        <v>25</v>
      </c>
      <c r="AG472" t="str">
        <f t="shared" si="52"/>
        <v>hp_97406940;atk_19080692;hit_500000;miss_3950;cirt_3950;cirtSub_3950</v>
      </c>
    </row>
    <row r="473" spans="1:33" ht="15">
      <c r="A473" s="9">
        <v>230470</v>
      </c>
      <c r="B473">
        <v>430470</v>
      </c>
      <c r="C473" s="6" t="s">
        <v>4354</v>
      </c>
      <c r="D473" t="s">
        <v>14</v>
      </c>
      <c r="E473" s="6" t="s">
        <v>0</v>
      </c>
      <c r="F473">
        <v>98087762</v>
      </c>
      <c r="G473" s="1">
        <f>VLOOKUP(F473,关卡难度线!B:D,2,1)</f>
        <v>8</v>
      </c>
      <c r="H473" s="1">
        <f>VLOOKUP(F473,关卡难度线!B:D,3,1)</f>
        <v>110</v>
      </c>
      <c r="I473" s="1">
        <f t="shared" si="54"/>
        <v>10031702</v>
      </c>
      <c r="J473" s="1">
        <f t="shared" si="55"/>
        <v>9119729</v>
      </c>
      <c r="K473" s="1">
        <f t="shared" si="56"/>
        <v>8025362</v>
      </c>
      <c r="L473" s="5">
        <f t="shared" si="57"/>
        <v>527667528</v>
      </c>
      <c r="M473" s="5">
        <f t="shared" si="58"/>
        <v>479697744</v>
      </c>
      <c r="N473" s="5">
        <f t="shared" si="59"/>
        <v>422134040</v>
      </c>
      <c r="P473">
        <f t="shared" si="53"/>
        <v>0.85500000000000065</v>
      </c>
      <c r="Q473" t="s">
        <v>0</v>
      </c>
      <c r="R473">
        <v>52877500</v>
      </c>
      <c r="S473" t="s">
        <v>19</v>
      </c>
      <c r="T473">
        <v>10357988</v>
      </c>
      <c r="U473" t="s">
        <v>20</v>
      </c>
      <c r="V473">
        <v>500000</v>
      </c>
      <c r="W473" t="s">
        <v>21</v>
      </c>
      <c r="X473">
        <v>3950</v>
      </c>
      <c r="Y473" t="s">
        <v>22</v>
      </c>
      <c r="Z473">
        <v>3950</v>
      </c>
      <c r="AA473" t="s">
        <v>23</v>
      </c>
      <c r="AB473">
        <v>3950</v>
      </c>
      <c r="AC473">
        <f t="shared" si="60"/>
        <v>98087762</v>
      </c>
      <c r="AD473">
        <f t="shared" si="61"/>
        <v>19214067</v>
      </c>
      <c r="AE473" t="s">
        <v>24</v>
      </c>
      <c r="AF473" t="s">
        <v>25</v>
      </c>
      <c r="AG473" t="str">
        <f t="shared" si="52"/>
        <v>hp_98087762;atk_19214067;hit_500000;miss_3950;cirt_3950;cirtSub_3950</v>
      </c>
    </row>
    <row r="474" spans="1:33" ht="15">
      <c r="A474" s="9">
        <v>230471</v>
      </c>
      <c r="B474">
        <v>430471</v>
      </c>
      <c r="C474" s="6" t="s">
        <v>4355</v>
      </c>
      <c r="D474" t="s">
        <v>14</v>
      </c>
      <c r="E474" s="6" t="s">
        <v>0</v>
      </c>
      <c r="F474">
        <v>98733078</v>
      </c>
      <c r="G474" s="1">
        <f>VLOOKUP(F474,关卡难度线!B:D,2,1)</f>
        <v>8</v>
      </c>
      <c r="H474" s="1">
        <f>VLOOKUP(F474,关卡难度线!B:D,3,1)</f>
        <v>110</v>
      </c>
      <c r="I474" s="1">
        <f t="shared" si="54"/>
        <v>10097701</v>
      </c>
      <c r="J474" s="1">
        <f t="shared" si="55"/>
        <v>9179728</v>
      </c>
      <c r="K474" s="1">
        <f t="shared" si="56"/>
        <v>8078160</v>
      </c>
      <c r="L474" s="5">
        <f t="shared" si="57"/>
        <v>531139072</v>
      </c>
      <c r="M474" s="5">
        <f t="shared" si="58"/>
        <v>482853696</v>
      </c>
      <c r="N474" s="5">
        <f t="shared" si="59"/>
        <v>424911216</v>
      </c>
      <c r="P474">
        <f t="shared" si="53"/>
        <v>0.86000000000000065</v>
      </c>
      <c r="Q474" t="s">
        <v>0</v>
      </c>
      <c r="R474">
        <v>53082300</v>
      </c>
      <c r="S474" t="s">
        <v>19</v>
      </c>
      <c r="T474">
        <v>10403190</v>
      </c>
      <c r="U474" t="s">
        <v>20</v>
      </c>
      <c r="V474">
        <v>500000</v>
      </c>
      <c r="W474" t="s">
        <v>21</v>
      </c>
      <c r="X474">
        <v>3975</v>
      </c>
      <c r="Y474" t="s">
        <v>22</v>
      </c>
      <c r="Z474">
        <v>3975</v>
      </c>
      <c r="AA474" t="s">
        <v>23</v>
      </c>
      <c r="AB474">
        <v>3975</v>
      </c>
      <c r="AC474">
        <f t="shared" si="60"/>
        <v>98733078</v>
      </c>
      <c r="AD474">
        <f t="shared" si="61"/>
        <v>19349933</v>
      </c>
      <c r="AE474" t="s">
        <v>24</v>
      </c>
      <c r="AF474" t="s">
        <v>25</v>
      </c>
      <c r="AG474" t="str">
        <f t="shared" si="52"/>
        <v>hp_98733078;atk_19349933;hit_500000;miss_3975;cirt_3975;cirtSub_3975</v>
      </c>
    </row>
    <row r="475" spans="1:33" ht="15">
      <c r="A475" s="9">
        <v>230472</v>
      </c>
      <c r="B475">
        <v>430472</v>
      </c>
      <c r="C475" s="6" t="s">
        <v>4356</v>
      </c>
      <c r="D475" t="s">
        <v>14</v>
      </c>
      <c r="E475" s="6" t="s">
        <v>0</v>
      </c>
      <c r="F475">
        <v>99428558</v>
      </c>
      <c r="G475" s="1">
        <f>VLOOKUP(F475,关卡难度线!B:D,2,1)</f>
        <v>8</v>
      </c>
      <c r="H475" s="1">
        <f>VLOOKUP(F475,关卡难度线!B:D,3,1)</f>
        <v>110</v>
      </c>
      <c r="I475" s="1">
        <f t="shared" si="54"/>
        <v>10168829</v>
      </c>
      <c r="J475" s="1">
        <f t="shared" si="55"/>
        <v>9244390</v>
      </c>
      <c r="K475" s="1">
        <f t="shared" si="56"/>
        <v>8135063</v>
      </c>
      <c r="L475" s="5">
        <f t="shared" si="57"/>
        <v>534880408</v>
      </c>
      <c r="M475" s="5">
        <f t="shared" si="58"/>
        <v>486254912</v>
      </c>
      <c r="N475" s="5">
        <f t="shared" si="59"/>
        <v>427904312</v>
      </c>
      <c r="P475">
        <f t="shared" si="53"/>
        <v>0.86500000000000066</v>
      </c>
      <c r="Q475" t="s">
        <v>0</v>
      </c>
      <c r="R475">
        <v>53312900</v>
      </c>
      <c r="S475" t="s">
        <v>19</v>
      </c>
      <c r="T475">
        <v>10448393</v>
      </c>
      <c r="U475" t="s">
        <v>20</v>
      </c>
      <c r="V475">
        <v>500000</v>
      </c>
      <c r="W475" t="s">
        <v>21</v>
      </c>
      <c r="X475">
        <v>3975</v>
      </c>
      <c r="Y475" t="s">
        <v>22</v>
      </c>
      <c r="Z475">
        <v>3975</v>
      </c>
      <c r="AA475" t="s">
        <v>23</v>
      </c>
      <c r="AB475">
        <v>3975</v>
      </c>
      <c r="AC475">
        <f t="shared" si="60"/>
        <v>99428558</v>
      </c>
      <c r="AD475">
        <f t="shared" si="61"/>
        <v>19486252</v>
      </c>
      <c r="AE475" t="s">
        <v>24</v>
      </c>
      <c r="AF475" t="s">
        <v>25</v>
      </c>
      <c r="AG475" t="str">
        <f t="shared" si="52"/>
        <v>hp_99428558;atk_19486252;hit_500000;miss_3975;cirt_3975;cirtSub_3975</v>
      </c>
    </row>
    <row r="476" spans="1:33" ht="15">
      <c r="A476" s="9">
        <v>230473</v>
      </c>
      <c r="B476">
        <v>430473</v>
      </c>
      <c r="C476" s="6" t="s">
        <v>4357</v>
      </c>
      <c r="D476" t="s">
        <v>14</v>
      </c>
      <c r="E476" s="6" t="s">
        <v>0</v>
      </c>
      <c r="F476">
        <v>100126532</v>
      </c>
      <c r="G476" s="1">
        <f>VLOOKUP(F476,关卡难度线!B:D,2,1)</f>
        <v>8</v>
      </c>
      <c r="H476" s="1">
        <f>VLOOKUP(F476,关卡难度线!B:D,3,1)</f>
        <v>110</v>
      </c>
      <c r="I476" s="1">
        <f t="shared" si="54"/>
        <v>10240213</v>
      </c>
      <c r="J476" s="1">
        <f t="shared" si="55"/>
        <v>9309285</v>
      </c>
      <c r="K476" s="1">
        <f t="shared" si="56"/>
        <v>8192170</v>
      </c>
      <c r="L476" s="5">
        <f t="shared" si="57"/>
        <v>538635200</v>
      </c>
      <c r="M476" s="5">
        <f t="shared" si="58"/>
        <v>489668392</v>
      </c>
      <c r="N476" s="5">
        <f t="shared" si="59"/>
        <v>430908144</v>
      </c>
      <c r="P476">
        <f t="shared" si="53"/>
        <v>0.87000000000000066</v>
      </c>
      <c r="Q476" t="s">
        <v>0</v>
      </c>
      <c r="R476">
        <v>53543600</v>
      </c>
      <c r="S476" t="s">
        <v>19</v>
      </c>
      <c r="T476">
        <v>10493595</v>
      </c>
      <c r="U476" t="s">
        <v>20</v>
      </c>
      <c r="V476">
        <v>500000</v>
      </c>
      <c r="W476" t="s">
        <v>21</v>
      </c>
      <c r="X476">
        <v>3975</v>
      </c>
      <c r="Y476" t="s">
        <v>22</v>
      </c>
      <c r="Z476">
        <v>3975</v>
      </c>
      <c r="AA476" t="s">
        <v>23</v>
      </c>
      <c r="AB476">
        <v>3975</v>
      </c>
      <c r="AC476">
        <f t="shared" si="60"/>
        <v>100126532</v>
      </c>
      <c r="AD476">
        <f t="shared" si="61"/>
        <v>19623022</v>
      </c>
      <c r="AE476" t="s">
        <v>24</v>
      </c>
      <c r="AF476" t="s">
        <v>25</v>
      </c>
      <c r="AG476" t="str">
        <f t="shared" si="52"/>
        <v>hp_100126532;atk_19623022;hit_500000;miss_3975;cirt_3975;cirtSub_3975</v>
      </c>
    </row>
    <row r="477" spans="1:33" ht="15">
      <c r="A477" s="9">
        <v>230474</v>
      </c>
      <c r="B477">
        <v>430474</v>
      </c>
      <c r="C477" s="6" t="s">
        <v>4358</v>
      </c>
      <c r="D477" t="s">
        <v>14</v>
      </c>
      <c r="E477" s="6" t="s">
        <v>0</v>
      </c>
      <c r="F477">
        <v>100777312</v>
      </c>
      <c r="G477" s="1">
        <f>VLOOKUP(F477,关卡难度线!B:D,2,1)</f>
        <v>8</v>
      </c>
      <c r="H477" s="1">
        <f>VLOOKUP(F477,关卡难度线!B:D,3,1)</f>
        <v>110</v>
      </c>
      <c r="I477" s="1">
        <f t="shared" si="54"/>
        <v>10306770</v>
      </c>
      <c r="J477" s="1">
        <f t="shared" si="55"/>
        <v>9369791</v>
      </c>
      <c r="K477" s="1">
        <f t="shared" si="56"/>
        <v>8245416</v>
      </c>
      <c r="L477" s="5">
        <f t="shared" si="57"/>
        <v>542136104</v>
      </c>
      <c r="M477" s="5">
        <f t="shared" si="58"/>
        <v>492851008</v>
      </c>
      <c r="N477" s="5">
        <f t="shared" si="59"/>
        <v>433708880</v>
      </c>
      <c r="P477">
        <f t="shared" si="53"/>
        <v>0.87500000000000067</v>
      </c>
      <c r="Q477" t="s">
        <v>0</v>
      </c>
      <c r="R477">
        <v>53747900</v>
      </c>
      <c r="S477" t="s">
        <v>19</v>
      </c>
      <c r="T477">
        <v>10538798</v>
      </c>
      <c r="U477" t="s">
        <v>20</v>
      </c>
      <c r="V477">
        <v>500000</v>
      </c>
      <c r="W477" t="s">
        <v>21</v>
      </c>
      <c r="X477">
        <v>4000</v>
      </c>
      <c r="Y477" t="s">
        <v>22</v>
      </c>
      <c r="Z477">
        <v>4000</v>
      </c>
      <c r="AA477" t="s">
        <v>23</v>
      </c>
      <c r="AB477">
        <v>4000</v>
      </c>
      <c r="AC477">
        <f t="shared" si="60"/>
        <v>100777312</v>
      </c>
      <c r="AD477">
        <f t="shared" si="61"/>
        <v>19760246</v>
      </c>
      <c r="AE477" t="s">
        <v>24</v>
      </c>
      <c r="AF477" t="s">
        <v>25</v>
      </c>
      <c r="AG477" t="str">
        <f t="shared" si="52"/>
        <v>hp_100777312;atk_19760246;hit_500000;miss_4000;cirt_4000;cirtSub_4000</v>
      </c>
    </row>
    <row r="478" spans="1:33" ht="15">
      <c r="A478" s="9">
        <v>230475</v>
      </c>
      <c r="B478">
        <v>430475</v>
      </c>
      <c r="C478" s="6" t="s">
        <v>4359</v>
      </c>
      <c r="D478" t="s">
        <v>14</v>
      </c>
      <c r="E478" s="6" t="s">
        <v>0</v>
      </c>
      <c r="F478">
        <v>101479392</v>
      </c>
      <c r="G478" s="1">
        <f>VLOOKUP(F478,关卡难度线!B:D,2,1)</f>
        <v>8</v>
      </c>
      <c r="H478" s="1">
        <f>VLOOKUP(F478,关卡难度线!B:D,3,1)</f>
        <v>110</v>
      </c>
      <c r="I478" s="1">
        <f t="shared" si="54"/>
        <v>10378574</v>
      </c>
      <c r="J478" s="1">
        <f t="shared" si="55"/>
        <v>9435067</v>
      </c>
      <c r="K478" s="1">
        <f t="shared" si="56"/>
        <v>8302859</v>
      </c>
      <c r="L478" s="5">
        <f t="shared" si="57"/>
        <v>545912992</v>
      </c>
      <c r="M478" s="5">
        <f t="shared" si="58"/>
        <v>496284528</v>
      </c>
      <c r="N478" s="5">
        <f t="shared" si="59"/>
        <v>436730384</v>
      </c>
      <c r="P478">
        <f t="shared" si="53"/>
        <v>0.88000000000000067</v>
      </c>
      <c r="Q478" t="s">
        <v>0</v>
      </c>
      <c r="R478">
        <v>53978400</v>
      </c>
      <c r="S478" t="s">
        <v>19</v>
      </c>
      <c r="T478">
        <v>10584000</v>
      </c>
      <c r="U478" t="s">
        <v>20</v>
      </c>
      <c r="V478">
        <v>500000</v>
      </c>
      <c r="W478" t="s">
        <v>21</v>
      </c>
      <c r="X478">
        <v>4000</v>
      </c>
      <c r="Y478" t="s">
        <v>22</v>
      </c>
      <c r="Z478">
        <v>4000</v>
      </c>
      <c r="AA478" t="s">
        <v>23</v>
      </c>
      <c r="AB478">
        <v>4000</v>
      </c>
      <c r="AC478">
        <f t="shared" si="60"/>
        <v>101479392</v>
      </c>
      <c r="AD478">
        <f t="shared" si="61"/>
        <v>19897920</v>
      </c>
      <c r="AE478" t="s">
        <v>24</v>
      </c>
      <c r="AF478" t="s">
        <v>25</v>
      </c>
      <c r="AG478" t="str">
        <f t="shared" si="52"/>
        <v>hp_101479392;atk_19897920;hit_500000;miss_4000;cirt_4000;cirtSub_4000</v>
      </c>
    </row>
    <row r="479" spans="1:33" ht="15">
      <c r="A479" s="9">
        <v>230476</v>
      </c>
      <c r="B479">
        <v>430476</v>
      </c>
      <c r="C479" s="6" t="s">
        <v>4360</v>
      </c>
      <c r="D479" t="s">
        <v>14</v>
      </c>
      <c r="E479" s="6" t="s">
        <v>0</v>
      </c>
      <c r="F479">
        <v>102183776</v>
      </c>
      <c r="G479" s="1">
        <f>VLOOKUP(F479,关卡难度线!B:D,2,1)</f>
        <v>8</v>
      </c>
      <c r="H479" s="1">
        <f>VLOOKUP(F479,关卡难度线!B:D,3,1)</f>
        <v>110</v>
      </c>
      <c r="I479" s="1">
        <f t="shared" si="54"/>
        <v>10450613</v>
      </c>
      <c r="J479" s="1">
        <f t="shared" si="55"/>
        <v>9500557</v>
      </c>
      <c r="K479" s="1">
        <f t="shared" si="56"/>
        <v>8360490</v>
      </c>
      <c r="L479" s="5">
        <f t="shared" si="57"/>
        <v>549702240</v>
      </c>
      <c r="M479" s="5">
        <f t="shared" si="58"/>
        <v>499729296</v>
      </c>
      <c r="N479" s="5">
        <f t="shared" si="59"/>
        <v>439761776</v>
      </c>
      <c r="P479">
        <f t="shared" si="53"/>
        <v>0.88500000000000068</v>
      </c>
      <c r="Q479" t="s">
        <v>0</v>
      </c>
      <c r="R479">
        <v>54208900</v>
      </c>
      <c r="S479" t="s">
        <v>19</v>
      </c>
      <c r="T479">
        <v>10629203</v>
      </c>
      <c r="U479" t="s">
        <v>20</v>
      </c>
      <c r="V479">
        <v>500000</v>
      </c>
      <c r="W479" t="s">
        <v>21</v>
      </c>
      <c r="X479">
        <v>4000</v>
      </c>
      <c r="Y479" t="s">
        <v>22</v>
      </c>
      <c r="Z479">
        <v>4000</v>
      </c>
      <c r="AA479" t="s">
        <v>23</v>
      </c>
      <c r="AB479">
        <v>4000</v>
      </c>
      <c r="AC479">
        <f t="shared" si="60"/>
        <v>102183776</v>
      </c>
      <c r="AD479">
        <f t="shared" si="61"/>
        <v>20036047</v>
      </c>
      <c r="AE479" t="s">
        <v>24</v>
      </c>
      <c r="AF479" t="s">
        <v>25</v>
      </c>
      <c r="AG479" t="str">
        <f t="shared" si="52"/>
        <v>hp_102183776;atk_20036047;hit_500000;miss_4000;cirt_4000;cirtSub_4000</v>
      </c>
    </row>
    <row r="480" spans="1:33" ht="15">
      <c r="A480" s="9">
        <v>230477</v>
      </c>
      <c r="B480">
        <v>430477</v>
      </c>
      <c r="C480" s="6" t="s">
        <v>4361</v>
      </c>
      <c r="D480" t="s">
        <v>14</v>
      </c>
      <c r="E480" s="6" t="s">
        <v>0</v>
      </c>
      <c r="F480">
        <v>102840192</v>
      </c>
      <c r="G480" s="1">
        <f>VLOOKUP(F480,关卡难度线!B:D,2,1)</f>
        <v>8</v>
      </c>
      <c r="H480" s="1">
        <f>VLOOKUP(F480,关卡难度线!B:D,3,1)</f>
        <v>112</v>
      </c>
      <c r="I480" s="1">
        <f t="shared" si="54"/>
        <v>10329930</v>
      </c>
      <c r="J480" s="1">
        <f t="shared" si="55"/>
        <v>9390845</v>
      </c>
      <c r="K480" s="1">
        <f t="shared" si="56"/>
        <v>8263944</v>
      </c>
      <c r="L480" s="5">
        <f t="shared" si="57"/>
        <v>543354320</v>
      </c>
      <c r="M480" s="5">
        <f t="shared" si="58"/>
        <v>493958448</v>
      </c>
      <c r="N480" s="5">
        <f t="shared" si="59"/>
        <v>434683456</v>
      </c>
      <c r="P480">
        <f t="shared" si="53"/>
        <v>0.89000000000000068</v>
      </c>
      <c r="Q480" t="s">
        <v>0</v>
      </c>
      <c r="R480">
        <v>54412800</v>
      </c>
      <c r="S480" t="s">
        <v>19</v>
      </c>
      <c r="T480">
        <v>10674405</v>
      </c>
      <c r="U480" t="s">
        <v>20</v>
      </c>
      <c r="V480">
        <v>500000</v>
      </c>
      <c r="W480" t="s">
        <v>21</v>
      </c>
      <c r="X480">
        <v>4025</v>
      </c>
      <c r="Y480" t="s">
        <v>22</v>
      </c>
      <c r="Z480">
        <v>4025</v>
      </c>
      <c r="AA480" t="s">
        <v>23</v>
      </c>
      <c r="AB480">
        <v>4025</v>
      </c>
      <c r="AC480">
        <f t="shared" si="60"/>
        <v>102840192</v>
      </c>
      <c r="AD480">
        <f t="shared" si="61"/>
        <v>20174625</v>
      </c>
      <c r="AE480" t="s">
        <v>24</v>
      </c>
      <c r="AF480" t="s">
        <v>25</v>
      </c>
      <c r="AG480" t="str">
        <f t="shared" si="52"/>
        <v>hp_102840192;atk_20174625;hit_500000;miss_4025;cirt_4025;cirtSub_4025</v>
      </c>
    </row>
    <row r="481" spans="1:33" ht="15">
      <c r="A481" s="9">
        <v>230478</v>
      </c>
      <c r="B481">
        <v>430478</v>
      </c>
      <c r="C481" s="6" t="s">
        <v>4362</v>
      </c>
      <c r="D481" t="s">
        <v>14</v>
      </c>
      <c r="E481" s="6" t="s">
        <v>0</v>
      </c>
      <c r="F481">
        <v>103548864</v>
      </c>
      <c r="G481" s="1">
        <f>VLOOKUP(F481,关卡难度线!B:D,2,1)</f>
        <v>8</v>
      </c>
      <c r="H481" s="1">
        <f>VLOOKUP(F481,关卡难度线!B:D,3,1)</f>
        <v>112</v>
      </c>
      <c r="I481" s="1">
        <f t="shared" si="54"/>
        <v>10401113</v>
      </c>
      <c r="J481" s="1">
        <f t="shared" si="55"/>
        <v>9455557</v>
      </c>
      <c r="K481" s="1">
        <f t="shared" si="56"/>
        <v>8320890</v>
      </c>
      <c r="L481" s="5">
        <f t="shared" si="57"/>
        <v>547098544</v>
      </c>
      <c r="M481" s="5">
        <f t="shared" si="58"/>
        <v>497362296</v>
      </c>
      <c r="N481" s="5">
        <f t="shared" si="59"/>
        <v>437678816</v>
      </c>
      <c r="P481">
        <f t="shared" si="53"/>
        <v>0.89500000000000068</v>
      </c>
      <c r="Q481" t="s">
        <v>0</v>
      </c>
      <c r="R481">
        <v>54643200</v>
      </c>
      <c r="S481" t="s">
        <v>19</v>
      </c>
      <c r="T481">
        <v>10719608</v>
      </c>
      <c r="U481" t="s">
        <v>20</v>
      </c>
      <c r="V481">
        <v>500000</v>
      </c>
      <c r="W481" t="s">
        <v>21</v>
      </c>
      <c r="X481">
        <v>4025</v>
      </c>
      <c r="Y481" t="s">
        <v>22</v>
      </c>
      <c r="Z481">
        <v>4025</v>
      </c>
      <c r="AA481" t="s">
        <v>23</v>
      </c>
      <c r="AB481">
        <v>4025</v>
      </c>
      <c r="AC481">
        <f t="shared" si="60"/>
        <v>103548864</v>
      </c>
      <c r="AD481">
        <f t="shared" si="61"/>
        <v>20313657</v>
      </c>
      <c r="AE481" t="s">
        <v>24</v>
      </c>
      <c r="AF481" t="s">
        <v>25</v>
      </c>
      <c r="AG481" t="str">
        <f t="shared" si="52"/>
        <v>hp_103548864;atk_20313657;hit_500000;miss_4025;cirt_4025;cirtSub_4025</v>
      </c>
    </row>
    <row r="482" spans="1:33" ht="15">
      <c r="A482" s="9">
        <v>230479</v>
      </c>
      <c r="B482">
        <v>430479</v>
      </c>
      <c r="C482" s="6" t="s">
        <v>4363</v>
      </c>
      <c r="D482" t="s">
        <v>14</v>
      </c>
      <c r="E482" s="6" t="s">
        <v>0</v>
      </c>
      <c r="F482">
        <v>104259840</v>
      </c>
      <c r="G482" s="1">
        <f>VLOOKUP(F482,关卡难度线!B:D,2,1)</f>
        <v>8</v>
      </c>
      <c r="H482" s="1">
        <f>VLOOKUP(F482,关卡难度线!B:D,3,1)</f>
        <v>112</v>
      </c>
      <c r="I482" s="1">
        <f t="shared" si="54"/>
        <v>10472528</v>
      </c>
      <c r="J482" s="1">
        <f t="shared" si="55"/>
        <v>9520480</v>
      </c>
      <c r="K482" s="1">
        <f t="shared" si="56"/>
        <v>8378022</v>
      </c>
      <c r="L482" s="5">
        <f t="shared" si="57"/>
        <v>550854976</v>
      </c>
      <c r="M482" s="5">
        <f t="shared" si="58"/>
        <v>500777248</v>
      </c>
      <c r="N482" s="5">
        <f t="shared" si="59"/>
        <v>440683960</v>
      </c>
      <c r="P482">
        <f t="shared" si="53"/>
        <v>0.90000000000000069</v>
      </c>
      <c r="Q482" t="s">
        <v>0</v>
      </c>
      <c r="R482">
        <v>54873600</v>
      </c>
      <c r="S482" t="s">
        <v>19</v>
      </c>
      <c r="T482">
        <v>10764810</v>
      </c>
      <c r="U482" t="s">
        <v>20</v>
      </c>
      <c r="V482">
        <v>500000</v>
      </c>
      <c r="W482" t="s">
        <v>21</v>
      </c>
      <c r="X482">
        <v>4025</v>
      </c>
      <c r="Y482" t="s">
        <v>22</v>
      </c>
      <c r="Z482">
        <v>4025</v>
      </c>
      <c r="AA482" t="s">
        <v>23</v>
      </c>
      <c r="AB482">
        <v>4025</v>
      </c>
      <c r="AC482">
        <f t="shared" si="60"/>
        <v>104259840</v>
      </c>
      <c r="AD482">
        <f t="shared" si="61"/>
        <v>20453139</v>
      </c>
      <c r="AE482" t="s">
        <v>24</v>
      </c>
      <c r="AF482" t="s">
        <v>25</v>
      </c>
      <c r="AG482" t="str">
        <f t="shared" si="52"/>
        <v>hp_104259840;atk_20453139;hit_500000;miss_4025;cirt_4025;cirtSub_4025</v>
      </c>
    </row>
    <row r="483" spans="1:33" ht="15">
      <c r="A483" s="9">
        <v>230480</v>
      </c>
      <c r="B483">
        <v>430480</v>
      </c>
      <c r="C483" s="6" t="s">
        <v>4364</v>
      </c>
      <c r="D483" t="s">
        <v>14</v>
      </c>
      <c r="E483" s="6" t="s">
        <v>0</v>
      </c>
      <c r="F483">
        <v>104921685</v>
      </c>
      <c r="G483" s="1">
        <f>VLOOKUP(F483,关卡难度线!B:D,2,1)</f>
        <v>8</v>
      </c>
      <c r="H483" s="1">
        <f>VLOOKUP(F483,关卡难度线!B:D,3,1)</f>
        <v>112</v>
      </c>
      <c r="I483" s="1">
        <f t="shared" si="54"/>
        <v>10539008</v>
      </c>
      <c r="J483" s="1">
        <f t="shared" si="55"/>
        <v>9580916</v>
      </c>
      <c r="K483" s="1">
        <f t="shared" si="56"/>
        <v>8431206</v>
      </c>
      <c r="L483" s="5">
        <f t="shared" si="57"/>
        <v>554351824</v>
      </c>
      <c r="M483" s="5">
        <f t="shared" si="58"/>
        <v>503956184</v>
      </c>
      <c r="N483" s="5">
        <f t="shared" si="59"/>
        <v>443481432</v>
      </c>
      <c r="P483">
        <f t="shared" si="53"/>
        <v>0.90500000000000069</v>
      </c>
      <c r="Q483" t="s">
        <v>0</v>
      </c>
      <c r="R483">
        <v>55077000</v>
      </c>
      <c r="S483" t="s">
        <v>19</v>
      </c>
      <c r="T483">
        <v>10810013</v>
      </c>
      <c r="U483" t="s">
        <v>20</v>
      </c>
      <c r="V483">
        <v>500000</v>
      </c>
      <c r="W483" t="s">
        <v>21</v>
      </c>
      <c r="X483">
        <v>4050</v>
      </c>
      <c r="Y483" t="s">
        <v>22</v>
      </c>
      <c r="Z483">
        <v>4050</v>
      </c>
      <c r="AA483" t="s">
        <v>23</v>
      </c>
      <c r="AB483">
        <v>4050</v>
      </c>
      <c r="AC483">
        <f t="shared" si="60"/>
        <v>104921685</v>
      </c>
      <c r="AD483">
        <f t="shared" si="61"/>
        <v>20593074</v>
      </c>
      <c r="AE483" t="s">
        <v>24</v>
      </c>
      <c r="AF483" t="s">
        <v>25</v>
      </c>
      <c r="AG483" t="str">
        <f t="shared" si="52"/>
        <v>hp_104921685;atk_20593074;hit_500000;miss_4050;cirt_4050;cirtSub_4050</v>
      </c>
    </row>
    <row r="484" spans="1:33" ht="15">
      <c r="A484" s="9">
        <v>230481</v>
      </c>
      <c r="B484">
        <v>430481</v>
      </c>
      <c r="C484" s="6" t="s">
        <v>4365</v>
      </c>
      <c r="D484" t="s">
        <v>14</v>
      </c>
      <c r="E484" s="6" t="s">
        <v>0</v>
      </c>
      <c r="F484">
        <v>105636943</v>
      </c>
      <c r="G484" s="1">
        <f>VLOOKUP(F484,关卡难度线!B:D,2,1)</f>
        <v>8</v>
      </c>
      <c r="H484" s="1">
        <f>VLOOKUP(F484,关卡难度线!B:D,3,1)</f>
        <v>112</v>
      </c>
      <c r="I484" s="1">
        <f t="shared" si="54"/>
        <v>10610853</v>
      </c>
      <c r="J484" s="1">
        <f t="shared" si="55"/>
        <v>9646230</v>
      </c>
      <c r="K484" s="1">
        <f t="shared" si="56"/>
        <v>8488682</v>
      </c>
      <c r="L484" s="5">
        <f t="shared" si="57"/>
        <v>558130864</v>
      </c>
      <c r="M484" s="5">
        <f t="shared" si="58"/>
        <v>507391696</v>
      </c>
      <c r="N484" s="5">
        <f t="shared" si="59"/>
        <v>446504672</v>
      </c>
      <c r="P484">
        <f t="shared" si="53"/>
        <v>0.9100000000000007</v>
      </c>
      <c r="Q484" t="s">
        <v>0</v>
      </c>
      <c r="R484">
        <v>55307300</v>
      </c>
      <c r="S484" t="s">
        <v>19</v>
      </c>
      <c r="T484">
        <v>10855215</v>
      </c>
      <c r="U484" t="s">
        <v>20</v>
      </c>
      <c r="V484">
        <v>500000</v>
      </c>
      <c r="W484" t="s">
        <v>21</v>
      </c>
      <c r="X484">
        <v>4050</v>
      </c>
      <c r="Y484" t="s">
        <v>22</v>
      </c>
      <c r="Z484">
        <v>4050</v>
      </c>
      <c r="AA484" t="s">
        <v>23</v>
      </c>
      <c r="AB484">
        <v>4050</v>
      </c>
      <c r="AC484">
        <f t="shared" si="60"/>
        <v>105636943</v>
      </c>
      <c r="AD484">
        <f t="shared" si="61"/>
        <v>20733460</v>
      </c>
      <c r="AE484" t="s">
        <v>24</v>
      </c>
      <c r="AF484" t="s">
        <v>25</v>
      </c>
      <c r="AG484" t="str">
        <f t="shared" si="52"/>
        <v>hp_105636943;atk_20733460;hit_500000;miss_4050;cirt_4050;cirtSub_4050</v>
      </c>
    </row>
    <row r="485" spans="1:33" ht="15">
      <c r="A485" s="9">
        <v>230482</v>
      </c>
      <c r="B485">
        <v>430482</v>
      </c>
      <c r="C485" s="6" t="s">
        <v>4366</v>
      </c>
      <c r="D485" t="s">
        <v>14</v>
      </c>
      <c r="E485" s="6" t="s">
        <v>0</v>
      </c>
      <c r="F485">
        <v>106354504</v>
      </c>
      <c r="G485" s="1">
        <f>VLOOKUP(F485,关卡难度线!B:D,2,1)</f>
        <v>8</v>
      </c>
      <c r="H485" s="1">
        <f>VLOOKUP(F485,关卡难度线!B:D,3,1)</f>
        <v>112</v>
      </c>
      <c r="I485" s="1">
        <f t="shared" si="54"/>
        <v>10682930</v>
      </c>
      <c r="J485" s="1">
        <f t="shared" si="55"/>
        <v>9711754</v>
      </c>
      <c r="K485" s="1">
        <f t="shared" si="56"/>
        <v>8546344</v>
      </c>
      <c r="L485" s="5">
        <f t="shared" si="57"/>
        <v>561922120</v>
      </c>
      <c r="M485" s="5">
        <f t="shared" si="58"/>
        <v>510838264</v>
      </c>
      <c r="N485" s="5">
        <f t="shared" si="59"/>
        <v>449537696</v>
      </c>
      <c r="P485">
        <f t="shared" si="53"/>
        <v>0.9150000000000007</v>
      </c>
      <c r="Q485" t="s">
        <v>0</v>
      </c>
      <c r="R485">
        <v>55537600</v>
      </c>
      <c r="S485" t="s">
        <v>19</v>
      </c>
      <c r="T485">
        <v>10900418</v>
      </c>
      <c r="U485" t="s">
        <v>20</v>
      </c>
      <c r="V485">
        <v>500000</v>
      </c>
      <c r="W485" t="s">
        <v>21</v>
      </c>
      <c r="X485">
        <v>4050</v>
      </c>
      <c r="Y485" t="s">
        <v>22</v>
      </c>
      <c r="Z485">
        <v>4050</v>
      </c>
      <c r="AA485" t="s">
        <v>23</v>
      </c>
      <c r="AB485">
        <v>4050</v>
      </c>
      <c r="AC485">
        <f t="shared" si="60"/>
        <v>106354504</v>
      </c>
      <c r="AD485">
        <f t="shared" si="61"/>
        <v>20874300</v>
      </c>
      <c r="AE485" t="s">
        <v>24</v>
      </c>
      <c r="AF485" t="s">
        <v>25</v>
      </c>
      <c r="AG485" t="str">
        <f t="shared" si="52"/>
        <v>hp_106354504;atk_20874300;hit_500000;miss_4050;cirt_4050;cirtSub_4050</v>
      </c>
    </row>
    <row r="486" spans="1:33" ht="15">
      <c r="A486" s="9">
        <v>230483</v>
      </c>
      <c r="B486">
        <v>430483</v>
      </c>
      <c r="C486" s="6" t="s">
        <v>4367</v>
      </c>
      <c r="D486" t="s">
        <v>14</v>
      </c>
      <c r="E486" s="6" t="s">
        <v>0</v>
      </c>
      <c r="F486">
        <v>107021952</v>
      </c>
      <c r="G486" s="1">
        <f>VLOOKUP(F486,关卡难度线!B:D,2,1)</f>
        <v>8</v>
      </c>
      <c r="H486" s="1">
        <f>VLOOKUP(F486,关卡难度线!B:D,3,1)</f>
        <v>112</v>
      </c>
      <c r="I486" s="1">
        <f t="shared" si="54"/>
        <v>10749972</v>
      </c>
      <c r="J486" s="1">
        <f t="shared" si="55"/>
        <v>9772702</v>
      </c>
      <c r="K486" s="1">
        <f t="shared" si="56"/>
        <v>8599978</v>
      </c>
      <c r="L486" s="5">
        <f t="shared" si="57"/>
        <v>565448528</v>
      </c>
      <c r="M486" s="5">
        <f t="shared" si="58"/>
        <v>514044128</v>
      </c>
      <c r="N486" s="5">
        <f t="shared" si="59"/>
        <v>452358840</v>
      </c>
      <c r="P486">
        <f t="shared" si="53"/>
        <v>0.92000000000000071</v>
      </c>
      <c r="Q486" t="s">
        <v>0</v>
      </c>
      <c r="R486">
        <v>55740600</v>
      </c>
      <c r="S486" t="s">
        <v>19</v>
      </c>
      <c r="T486">
        <v>10945620</v>
      </c>
      <c r="U486" t="s">
        <v>20</v>
      </c>
      <c r="V486">
        <v>500000</v>
      </c>
      <c r="W486" t="s">
        <v>21</v>
      </c>
      <c r="X486">
        <v>4075</v>
      </c>
      <c r="Y486" t="s">
        <v>22</v>
      </c>
      <c r="Z486">
        <v>4075</v>
      </c>
      <c r="AA486" t="s">
        <v>23</v>
      </c>
      <c r="AB486">
        <v>4075</v>
      </c>
      <c r="AC486">
        <f t="shared" si="60"/>
        <v>107021952</v>
      </c>
      <c r="AD486">
        <f t="shared" si="61"/>
        <v>21015590</v>
      </c>
      <c r="AE486" t="s">
        <v>24</v>
      </c>
      <c r="AF486" t="s">
        <v>25</v>
      </c>
      <c r="AG486" t="str">
        <f t="shared" si="52"/>
        <v>hp_107021952;atk_21015590;hit_500000;miss_4075;cirt_4075;cirtSub_4075</v>
      </c>
    </row>
    <row r="487" spans="1:33" ht="15">
      <c r="A487" s="9">
        <v>230484</v>
      </c>
      <c r="B487">
        <v>430484</v>
      </c>
      <c r="C487" s="6" t="s">
        <v>4368</v>
      </c>
      <c r="D487" t="s">
        <v>14</v>
      </c>
      <c r="E487" s="6" t="s">
        <v>0</v>
      </c>
      <c r="F487">
        <v>107754570</v>
      </c>
      <c r="G487" s="1">
        <f>VLOOKUP(F487,关卡难度线!B:D,2,1)</f>
        <v>8</v>
      </c>
      <c r="H487" s="1">
        <f>VLOOKUP(F487,关卡难度线!B:D,3,1)</f>
        <v>112</v>
      </c>
      <c r="I487" s="1">
        <f t="shared" si="54"/>
        <v>10823561</v>
      </c>
      <c r="J487" s="1">
        <f t="shared" si="55"/>
        <v>9839601</v>
      </c>
      <c r="K487" s="1">
        <f t="shared" si="56"/>
        <v>8658849</v>
      </c>
      <c r="L487" s="5">
        <f t="shared" si="57"/>
        <v>569319312</v>
      </c>
      <c r="M487" s="5">
        <f t="shared" si="58"/>
        <v>517563016</v>
      </c>
      <c r="N487" s="5">
        <f t="shared" si="59"/>
        <v>455455456</v>
      </c>
      <c r="P487">
        <f t="shared" si="53"/>
        <v>0.92500000000000071</v>
      </c>
      <c r="Q487" t="s">
        <v>0</v>
      </c>
      <c r="R487">
        <v>55976400</v>
      </c>
      <c r="S487" t="s">
        <v>19</v>
      </c>
      <c r="T487">
        <v>10991925</v>
      </c>
      <c r="U487" t="s">
        <v>20</v>
      </c>
      <c r="V487">
        <v>500000</v>
      </c>
      <c r="W487" t="s">
        <v>21</v>
      </c>
      <c r="X487">
        <v>4075</v>
      </c>
      <c r="Y487" t="s">
        <v>22</v>
      </c>
      <c r="Z487">
        <v>4075</v>
      </c>
      <c r="AA487" t="s">
        <v>23</v>
      </c>
      <c r="AB487">
        <v>4075</v>
      </c>
      <c r="AC487">
        <f t="shared" si="60"/>
        <v>107754570</v>
      </c>
      <c r="AD487">
        <f t="shared" si="61"/>
        <v>21159455</v>
      </c>
      <c r="AE487" t="s">
        <v>24</v>
      </c>
      <c r="AF487" t="s">
        <v>25</v>
      </c>
      <c r="AG487" t="str">
        <f t="shared" si="52"/>
        <v>hp_107754570;atk_21159455;hit_500000;miss_4075;cirt_4075;cirtSub_4075</v>
      </c>
    </row>
    <row r="488" spans="1:33" ht="15">
      <c r="A488" s="9">
        <v>230485</v>
      </c>
      <c r="B488">
        <v>430485</v>
      </c>
      <c r="C488" s="6" t="s">
        <v>4369</v>
      </c>
      <c r="D488" t="s">
        <v>14</v>
      </c>
      <c r="E488" s="6" t="s">
        <v>0</v>
      </c>
      <c r="F488">
        <v>108489546</v>
      </c>
      <c r="G488" s="1">
        <f>VLOOKUP(F488,关卡难度线!B:D,2,1)</f>
        <v>8</v>
      </c>
      <c r="H488" s="1">
        <f>VLOOKUP(F488,关卡难度线!B:D,3,1)</f>
        <v>112</v>
      </c>
      <c r="I488" s="1">
        <f t="shared" si="54"/>
        <v>10897387</v>
      </c>
      <c r="J488" s="1">
        <f t="shared" si="55"/>
        <v>9906715</v>
      </c>
      <c r="K488" s="1">
        <f t="shared" si="56"/>
        <v>8717909</v>
      </c>
      <c r="L488" s="5">
        <f t="shared" si="57"/>
        <v>573202560</v>
      </c>
      <c r="M488" s="5">
        <f t="shared" si="58"/>
        <v>521093208</v>
      </c>
      <c r="N488" s="5">
        <f t="shared" si="59"/>
        <v>458562016</v>
      </c>
      <c r="P488">
        <f t="shared" si="53"/>
        <v>0.93000000000000071</v>
      </c>
      <c r="Q488" t="s">
        <v>0</v>
      </c>
      <c r="R488">
        <v>56212200</v>
      </c>
      <c r="S488" t="s">
        <v>19</v>
      </c>
      <c r="T488">
        <v>11038230</v>
      </c>
      <c r="U488" t="s">
        <v>20</v>
      </c>
      <c r="V488">
        <v>500000</v>
      </c>
      <c r="W488" t="s">
        <v>21</v>
      </c>
      <c r="X488">
        <v>4075</v>
      </c>
      <c r="Y488" t="s">
        <v>22</v>
      </c>
      <c r="Z488">
        <v>4075</v>
      </c>
      <c r="AA488" t="s">
        <v>23</v>
      </c>
      <c r="AB488">
        <v>4075</v>
      </c>
      <c r="AC488">
        <f t="shared" si="60"/>
        <v>108489546</v>
      </c>
      <c r="AD488">
        <f t="shared" si="61"/>
        <v>21303783</v>
      </c>
      <c r="AE488" t="s">
        <v>24</v>
      </c>
      <c r="AF488" t="s">
        <v>25</v>
      </c>
      <c r="AG488" t="str">
        <f t="shared" si="52"/>
        <v>hp_108489546;atk_21303783;hit_500000;miss_4075;cirt_4075;cirtSub_4075</v>
      </c>
    </row>
    <row r="489" spans="1:33" ht="15">
      <c r="A489" s="9">
        <v>230486</v>
      </c>
      <c r="B489">
        <v>430486</v>
      </c>
      <c r="C489" s="6" t="s">
        <v>4370</v>
      </c>
      <c r="D489" t="s">
        <v>14</v>
      </c>
      <c r="E489" s="6" t="s">
        <v>0</v>
      </c>
      <c r="F489">
        <v>109173280</v>
      </c>
      <c r="G489" s="1">
        <f>VLOOKUP(F489,关卡难度线!B:D,2,1)</f>
        <v>8</v>
      </c>
      <c r="H489" s="1">
        <f>VLOOKUP(F489,关卡难度线!B:D,3,1)</f>
        <v>112</v>
      </c>
      <c r="I489" s="1">
        <f t="shared" si="54"/>
        <v>10966066</v>
      </c>
      <c r="J489" s="1">
        <f t="shared" si="55"/>
        <v>9969150</v>
      </c>
      <c r="K489" s="1">
        <f t="shared" si="56"/>
        <v>8772852</v>
      </c>
      <c r="L489" s="5">
        <f t="shared" si="57"/>
        <v>576815072</v>
      </c>
      <c r="M489" s="5">
        <f t="shared" si="58"/>
        <v>524377288</v>
      </c>
      <c r="N489" s="5">
        <f t="shared" si="59"/>
        <v>461452016</v>
      </c>
      <c r="P489">
        <f t="shared" si="53"/>
        <v>0.93500000000000072</v>
      </c>
      <c r="Q489" t="s">
        <v>0</v>
      </c>
      <c r="R489">
        <v>56420300</v>
      </c>
      <c r="S489" t="s">
        <v>19</v>
      </c>
      <c r="T489">
        <v>11084535</v>
      </c>
      <c r="U489" t="s">
        <v>20</v>
      </c>
      <c r="V489">
        <v>500000</v>
      </c>
      <c r="W489" t="s">
        <v>21</v>
      </c>
      <c r="X489">
        <v>4100</v>
      </c>
      <c r="Y489" t="s">
        <v>22</v>
      </c>
      <c r="Z489">
        <v>4100</v>
      </c>
      <c r="AA489" t="s">
        <v>23</v>
      </c>
      <c r="AB489">
        <v>4100</v>
      </c>
      <c r="AC489">
        <f t="shared" si="60"/>
        <v>109173280</v>
      </c>
      <c r="AD489">
        <f t="shared" si="61"/>
        <v>21448575</v>
      </c>
      <c r="AE489" t="s">
        <v>24</v>
      </c>
      <c r="AF489" t="s">
        <v>25</v>
      </c>
      <c r="AG489" t="str">
        <f t="shared" si="52"/>
        <v>hp_109173280;atk_21448575;hit_500000;miss_4100;cirt_4100;cirtSub_4100</v>
      </c>
    </row>
    <row r="490" spans="1:33" ht="15">
      <c r="A490" s="9">
        <v>230487</v>
      </c>
      <c r="B490">
        <v>430487</v>
      </c>
      <c r="C490" s="6" t="s">
        <v>4371</v>
      </c>
      <c r="D490" t="s">
        <v>14</v>
      </c>
      <c r="E490" s="6" t="s">
        <v>0</v>
      </c>
      <c r="F490">
        <v>109912640</v>
      </c>
      <c r="G490" s="1">
        <f>VLOOKUP(F490,关卡难度线!B:D,2,1)</f>
        <v>8</v>
      </c>
      <c r="H490" s="1">
        <f>VLOOKUP(F490,关卡难度线!B:D,3,1)</f>
        <v>112</v>
      </c>
      <c r="I490" s="1">
        <f t="shared" si="54"/>
        <v>11040332</v>
      </c>
      <c r="J490" s="1">
        <f t="shared" si="55"/>
        <v>10036665</v>
      </c>
      <c r="K490" s="1">
        <f t="shared" si="56"/>
        <v>8832265</v>
      </c>
      <c r="L490" s="5">
        <f t="shared" si="57"/>
        <v>580721464</v>
      </c>
      <c r="M490" s="5">
        <f t="shared" si="58"/>
        <v>527928576</v>
      </c>
      <c r="N490" s="5">
        <f t="shared" si="59"/>
        <v>464577136</v>
      </c>
      <c r="P490">
        <f t="shared" si="53"/>
        <v>0.94000000000000072</v>
      </c>
      <c r="Q490" t="s">
        <v>0</v>
      </c>
      <c r="R490">
        <v>56656000</v>
      </c>
      <c r="S490" t="s">
        <v>19</v>
      </c>
      <c r="T490">
        <v>11130840</v>
      </c>
      <c r="U490" t="s">
        <v>20</v>
      </c>
      <c r="V490">
        <v>500000</v>
      </c>
      <c r="W490" t="s">
        <v>21</v>
      </c>
      <c r="X490">
        <v>4100</v>
      </c>
      <c r="Y490" t="s">
        <v>22</v>
      </c>
      <c r="Z490">
        <v>4100</v>
      </c>
      <c r="AA490" t="s">
        <v>23</v>
      </c>
      <c r="AB490">
        <v>4100</v>
      </c>
      <c r="AC490">
        <f t="shared" si="60"/>
        <v>109912640</v>
      </c>
      <c r="AD490">
        <f t="shared" si="61"/>
        <v>21593829</v>
      </c>
      <c r="AE490" t="s">
        <v>24</v>
      </c>
      <c r="AF490" t="s">
        <v>25</v>
      </c>
      <c r="AG490" t="str">
        <f t="shared" si="52"/>
        <v>hp_109912640;atk_21593829;hit_500000;miss_4100;cirt_4100;cirtSub_4100</v>
      </c>
    </row>
    <row r="491" spans="1:33" ht="15">
      <c r="A491" s="9">
        <v>230488</v>
      </c>
      <c r="B491">
        <v>430488</v>
      </c>
      <c r="C491" s="6" t="s">
        <v>4372</v>
      </c>
      <c r="D491" t="s">
        <v>14</v>
      </c>
      <c r="E491" s="6" t="s">
        <v>0</v>
      </c>
      <c r="F491">
        <v>110654356</v>
      </c>
      <c r="G491" s="1">
        <f>VLOOKUP(F491,关卡难度线!B:D,2,1)</f>
        <v>8</v>
      </c>
      <c r="H491" s="1">
        <f>VLOOKUP(F491,关卡难度线!B:D,3,1)</f>
        <v>112</v>
      </c>
      <c r="I491" s="1">
        <f t="shared" si="54"/>
        <v>11114834</v>
      </c>
      <c r="J491" s="1">
        <f t="shared" si="55"/>
        <v>10104395</v>
      </c>
      <c r="K491" s="1">
        <f t="shared" si="56"/>
        <v>8891867</v>
      </c>
      <c r="L491" s="5">
        <f t="shared" si="57"/>
        <v>584640272</v>
      </c>
      <c r="M491" s="5">
        <f t="shared" si="58"/>
        <v>531491176</v>
      </c>
      <c r="N491" s="5">
        <f t="shared" si="59"/>
        <v>467712208</v>
      </c>
      <c r="P491">
        <f t="shared" si="53"/>
        <v>0.94500000000000073</v>
      </c>
      <c r="Q491" t="s">
        <v>0</v>
      </c>
      <c r="R491">
        <v>56891700</v>
      </c>
      <c r="S491" t="s">
        <v>19</v>
      </c>
      <c r="T491">
        <v>11177145</v>
      </c>
      <c r="U491" t="s">
        <v>20</v>
      </c>
      <c r="V491">
        <v>500000</v>
      </c>
      <c r="W491" t="s">
        <v>21</v>
      </c>
      <c r="X491">
        <v>4100</v>
      </c>
      <c r="Y491" t="s">
        <v>22</v>
      </c>
      <c r="Z491">
        <v>4100</v>
      </c>
      <c r="AA491" t="s">
        <v>23</v>
      </c>
      <c r="AB491">
        <v>4100</v>
      </c>
      <c r="AC491">
        <f t="shared" si="60"/>
        <v>110654356</v>
      </c>
      <c r="AD491">
        <f t="shared" si="61"/>
        <v>21739547</v>
      </c>
      <c r="AE491" t="s">
        <v>24</v>
      </c>
      <c r="AF491" t="s">
        <v>25</v>
      </c>
      <c r="AG491" t="str">
        <f t="shared" si="52"/>
        <v>hp_110654356;atk_21739547;hit_500000;miss_4100;cirt_4100;cirtSub_4100</v>
      </c>
    </row>
    <row r="492" spans="1:33" ht="15">
      <c r="A492" s="9">
        <v>230489</v>
      </c>
      <c r="B492">
        <v>430489</v>
      </c>
      <c r="C492" s="6" t="s">
        <v>4373</v>
      </c>
      <c r="D492" t="s">
        <v>14</v>
      </c>
      <c r="E492" s="6" t="s">
        <v>0</v>
      </c>
      <c r="F492">
        <v>111343635</v>
      </c>
      <c r="G492" s="1">
        <f>VLOOKUP(F492,关卡难度线!B:D,2,1)</f>
        <v>8</v>
      </c>
      <c r="H492" s="1">
        <f>VLOOKUP(F492,关卡难度线!B:D,3,1)</f>
        <v>112</v>
      </c>
      <c r="I492" s="1">
        <f t="shared" si="54"/>
        <v>11184070</v>
      </c>
      <c r="J492" s="1">
        <f t="shared" si="55"/>
        <v>10167336</v>
      </c>
      <c r="K492" s="1">
        <f t="shared" si="56"/>
        <v>8947256</v>
      </c>
      <c r="L492" s="5">
        <f t="shared" si="57"/>
        <v>588282080</v>
      </c>
      <c r="M492" s="5">
        <f t="shared" si="58"/>
        <v>534801872</v>
      </c>
      <c r="N492" s="5">
        <f t="shared" si="59"/>
        <v>470625664</v>
      </c>
      <c r="P492">
        <f t="shared" si="53"/>
        <v>0.95000000000000073</v>
      </c>
      <c r="Q492" t="s">
        <v>0</v>
      </c>
      <c r="R492">
        <v>57099300</v>
      </c>
      <c r="S492" t="s">
        <v>19</v>
      </c>
      <c r="T492">
        <v>11223450</v>
      </c>
      <c r="U492" t="s">
        <v>20</v>
      </c>
      <c r="V492">
        <v>500000</v>
      </c>
      <c r="W492" t="s">
        <v>21</v>
      </c>
      <c r="X492">
        <v>4125</v>
      </c>
      <c r="Y492" t="s">
        <v>22</v>
      </c>
      <c r="Z492">
        <v>4125</v>
      </c>
      <c r="AA492" t="s">
        <v>23</v>
      </c>
      <c r="AB492">
        <v>4125</v>
      </c>
      <c r="AC492">
        <f t="shared" si="60"/>
        <v>111343635</v>
      </c>
      <c r="AD492">
        <f t="shared" si="61"/>
        <v>21885727</v>
      </c>
      <c r="AE492" t="s">
        <v>24</v>
      </c>
      <c r="AF492" t="s">
        <v>25</v>
      </c>
      <c r="AG492" t="str">
        <f t="shared" si="52"/>
        <v>hp_111343635;atk_21885727;hit_500000;miss_4125;cirt_4125;cirtSub_4125</v>
      </c>
    </row>
    <row r="493" spans="1:33" ht="15">
      <c r="A493" s="9">
        <v>230490</v>
      </c>
      <c r="B493">
        <v>430490</v>
      </c>
      <c r="C493" s="6" t="s">
        <v>4374</v>
      </c>
      <c r="D493" t="s">
        <v>14</v>
      </c>
      <c r="E493" s="6" t="s">
        <v>0</v>
      </c>
      <c r="F493">
        <v>112089729</v>
      </c>
      <c r="G493" s="1">
        <f>VLOOKUP(F493,关卡难度线!B:D,2,1)</f>
        <v>8</v>
      </c>
      <c r="H493" s="1">
        <f>VLOOKUP(F493,关卡难度线!B:D,3,1)</f>
        <v>112</v>
      </c>
      <c r="I493" s="1">
        <f t="shared" si="54"/>
        <v>11259012</v>
      </c>
      <c r="J493" s="1">
        <f t="shared" si="55"/>
        <v>10235466</v>
      </c>
      <c r="K493" s="1">
        <f t="shared" si="56"/>
        <v>9007210</v>
      </c>
      <c r="L493" s="5">
        <f t="shared" si="57"/>
        <v>592224032</v>
      </c>
      <c r="M493" s="5">
        <f t="shared" si="58"/>
        <v>538385512</v>
      </c>
      <c r="N493" s="5">
        <f t="shared" si="59"/>
        <v>473779248</v>
      </c>
      <c r="P493">
        <f t="shared" si="53"/>
        <v>0.95500000000000074</v>
      </c>
      <c r="Q493" t="s">
        <v>0</v>
      </c>
      <c r="R493">
        <v>57334900</v>
      </c>
      <c r="S493" t="s">
        <v>19</v>
      </c>
      <c r="T493">
        <v>11269755</v>
      </c>
      <c r="U493" t="s">
        <v>20</v>
      </c>
      <c r="V493">
        <v>500000</v>
      </c>
      <c r="W493" t="s">
        <v>21</v>
      </c>
      <c r="X493">
        <v>4125</v>
      </c>
      <c r="Y493" t="s">
        <v>22</v>
      </c>
      <c r="Z493">
        <v>4125</v>
      </c>
      <c r="AA493" t="s">
        <v>23</v>
      </c>
      <c r="AB493">
        <v>4125</v>
      </c>
      <c r="AC493">
        <f t="shared" si="60"/>
        <v>112089729</v>
      </c>
      <c r="AD493">
        <f t="shared" si="61"/>
        <v>22032371</v>
      </c>
      <c r="AE493" t="s">
        <v>24</v>
      </c>
      <c r="AF493" t="s">
        <v>25</v>
      </c>
      <c r="AG493" t="str">
        <f t="shared" si="52"/>
        <v>hp_112089729;atk_22032371;hit_500000;miss_4125;cirt_4125;cirtSub_4125</v>
      </c>
    </row>
    <row r="494" spans="1:33" ht="15">
      <c r="A494" s="9">
        <v>230491</v>
      </c>
      <c r="B494">
        <v>430491</v>
      </c>
      <c r="C494" s="6" t="s">
        <v>4375</v>
      </c>
      <c r="D494" t="s">
        <v>14</v>
      </c>
      <c r="E494" s="6" t="s">
        <v>0</v>
      </c>
      <c r="F494">
        <v>112838180</v>
      </c>
      <c r="G494" s="1">
        <f>VLOOKUP(F494,关卡难度线!B:D,2,1)</f>
        <v>8</v>
      </c>
      <c r="H494" s="1">
        <f>VLOOKUP(F494,关卡难度线!B:D,3,1)</f>
        <v>112</v>
      </c>
      <c r="I494" s="1">
        <f t="shared" si="54"/>
        <v>11334192</v>
      </c>
      <c r="J494" s="1">
        <f t="shared" si="55"/>
        <v>10303811</v>
      </c>
      <c r="K494" s="1">
        <f t="shared" si="56"/>
        <v>9067353</v>
      </c>
      <c r="L494" s="5">
        <f t="shared" si="57"/>
        <v>596178496</v>
      </c>
      <c r="M494" s="5">
        <f t="shared" si="58"/>
        <v>541980456</v>
      </c>
      <c r="N494" s="5">
        <f t="shared" si="59"/>
        <v>476942768</v>
      </c>
      <c r="P494">
        <f t="shared" si="53"/>
        <v>0.96000000000000074</v>
      </c>
      <c r="Q494" t="s">
        <v>0</v>
      </c>
      <c r="R494">
        <v>57570500</v>
      </c>
      <c r="S494" t="s">
        <v>19</v>
      </c>
      <c r="T494">
        <v>11316060</v>
      </c>
      <c r="U494" t="s">
        <v>20</v>
      </c>
      <c r="V494">
        <v>500000</v>
      </c>
      <c r="W494" t="s">
        <v>21</v>
      </c>
      <c r="X494">
        <v>4125</v>
      </c>
      <c r="Y494" t="s">
        <v>22</v>
      </c>
      <c r="Z494">
        <v>4125</v>
      </c>
      <c r="AA494" t="s">
        <v>23</v>
      </c>
      <c r="AB494">
        <v>4125</v>
      </c>
      <c r="AC494">
        <f t="shared" si="60"/>
        <v>112838180</v>
      </c>
      <c r="AD494">
        <f t="shared" si="61"/>
        <v>22179477</v>
      </c>
      <c r="AE494" t="s">
        <v>24</v>
      </c>
      <c r="AF494" t="s">
        <v>25</v>
      </c>
      <c r="AG494" t="str">
        <f t="shared" si="52"/>
        <v>hp_112838180;atk_22179477;hit_500000;miss_4125;cirt_4125;cirtSub_4125</v>
      </c>
    </row>
    <row r="495" spans="1:33" ht="15">
      <c r="A495" s="9">
        <v>230492</v>
      </c>
      <c r="B495">
        <v>430492</v>
      </c>
      <c r="C495" s="6" t="s">
        <v>4376</v>
      </c>
      <c r="D495" t="s">
        <v>14</v>
      </c>
      <c r="E495" s="6" t="s">
        <v>0</v>
      </c>
      <c r="F495">
        <v>113532984</v>
      </c>
      <c r="G495" s="1">
        <f>VLOOKUP(F495,关卡难度线!B:D,2,1)</f>
        <v>8</v>
      </c>
      <c r="H495" s="1">
        <f>VLOOKUP(F495,关卡难度线!B:D,3,1)</f>
        <v>112</v>
      </c>
      <c r="I495" s="1">
        <f t="shared" si="54"/>
        <v>11403982</v>
      </c>
      <c r="J495" s="1">
        <f t="shared" si="55"/>
        <v>10367257</v>
      </c>
      <c r="K495" s="1">
        <f t="shared" si="56"/>
        <v>9123186</v>
      </c>
      <c r="L495" s="5">
        <f t="shared" si="57"/>
        <v>599849456</v>
      </c>
      <c r="M495" s="5">
        <f t="shared" si="58"/>
        <v>545317720</v>
      </c>
      <c r="N495" s="5">
        <f t="shared" si="59"/>
        <v>479879584</v>
      </c>
      <c r="P495">
        <f t="shared" si="53"/>
        <v>0.96500000000000075</v>
      </c>
      <c r="Q495" t="s">
        <v>0</v>
      </c>
      <c r="R495">
        <v>57777600</v>
      </c>
      <c r="S495" t="s">
        <v>19</v>
      </c>
      <c r="T495">
        <v>11362365</v>
      </c>
      <c r="U495" t="s">
        <v>20</v>
      </c>
      <c r="V495">
        <v>500000</v>
      </c>
      <c r="W495" t="s">
        <v>21</v>
      </c>
      <c r="X495">
        <v>4150</v>
      </c>
      <c r="Y495" t="s">
        <v>22</v>
      </c>
      <c r="Z495">
        <v>4150</v>
      </c>
      <c r="AA495" t="s">
        <v>23</v>
      </c>
      <c r="AB495">
        <v>4150</v>
      </c>
      <c r="AC495">
        <f t="shared" si="60"/>
        <v>113532984</v>
      </c>
      <c r="AD495">
        <f t="shared" si="61"/>
        <v>22327047</v>
      </c>
      <c r="AE495" t="s">
        <v>24</v>
      </c>
      <c r="AF495" t="s">
        <v>25</v>
      </c>
      <c r="AG495" t="str">
        <f t="shared" si="52"/>
        <v>hp_113532984;atk_22327047;hit_500000;miss_4150;cirt_4150;cirtSub_4150</v>
      </c>
    </row>
    <row r="496" spans="1:33" ht="15">
      <c r="A496" s="9">
        <v>230493</v>
      </c>
      <c r="B496">
        <v>430493</v>
      </c>
      <c r="C496" s="6" t="s">
        <v>4377</v>
      </c>
      <c r="D496" t="s">
        <v>14</v>
      </c>
      <c r="E496" s="6" t="s">
        <v>0</v>
      </c>
      <c r="F496">
        <v>114285807</v>
      </c>
      <c r="G496" s="1">
        <f>VLOOKUP(F496,关卡难度线!B:D,2,1)</f>
        <v>8</v>
      </c>
      <c r="H496" s="1">
        <f>VLOOKUP(F496,关卡难度线!B:D,3,1)</f>
        <v>114</v>
      </c>
      <c r="I496" s="1">
        <f t="shared" si="54"/>
        <v>11278204</v>
      </c>
      <c r="J496" s="1">
        <f t="shared" si="55"/>
        <v>10252913</v>
      </c>
      <c r="K496" s="1">
        <f t="shared" si="56"/>
        <v>9022563</v>
      </c>
      <c r="L496" s="5">
        <f t="shared" si="57"/>
        <v>593233528</v>
      </c>
      <c r="M496" s="5">
        <f t="shared" si="58"/>
        <v>539303224</v>
      </c>
      <c r="N496" s="5">
        <f t="shared" si="59"/>
        <v>474586816</v>
      </c>
      <c r="P496">
        <f t="shared" si="53"/>
        <v>0.97000000000000075</v>
      </c>
      <c r="Q496" t="s">
        <v>0</v>
      </c>
      <c r="R496">
        <v>58013100</v>
      </c>
      <c r="S496" t="s">
        <v>19</v>
      </c>
      <c r="T496">
        <v>11408670</v>
      </c>
      <c r="U496" t="s">
        <v>20</v>
      </c>
      <c r="V496">
        <v>500000</v>
      </c>
      <c r="W496" t="s">
        <v>21</v>
      </c>
      <c r="X496">
        <v>4150</v>
      </c>
      <c r="Y496" t="s">
        <v>22</v>
      </c>
      <c r="Z496">
        <v>4150</v>
      </c>
      <c r="AA496" t="s">
        <v>23</v>
      </c>
      <c r="AB496">
        <v>4150</v>
      </c>
      <c r="AC496">
        <f t="shared" si="60"/>
        <v>114285807</v>
      </c>
      <c r="AD496">
        <f t="shared" si="61"/>
        <v>22475079</v>
      </c>
      <c r="AE496" t="s">
        <v>24</v>
      </c>
      <c r="AF496" t="s">
        <v>25</v>
      </c>
      <c r="AG496" t="str">
        <f t="shared" ref="AG496:AG559" si="62">Q496&amp;AF496&amp;AC496&amp;AE496&amp;S496&amp;AF496&amp;AD496&amp;AE496&amp;U496&amp;AF496&amp;V496&amp;AE496&amp;W496&amp;AF496&amp;X496&amp;AE496&amp;Y496&amp;AF496&amp;Z496&amp;AE496&amp;AA496&amp;AF496&amp;AB496</f>
        <v>hp_114285807;atk_22475079;hit_500000;miss_4150;cirt_4150;cirtSub_4150</v>
      </c>
    </row>
    <row r="497" spans="1:33" ht="15">
      <c r="A497" s="9">
        <v>230494</v>
      </c>
      <c r="B497">
        <v>430494</v>
      </c>
      <c r="C497" s="6" t="s">
        <v>4378</v>
      </c>
      <c r="D497" t="s">
        <v>14</v>
      </c>
      <c r="E497" s="6" t="s">
        <v>0</v>
      </c>
      <c r="F497">
        <v>115040787</v>
      </c>
      <c r="G497" s="1">
        <f>VLOOKUP(F497,关卡难度线!B:D,2,1)</f>
        <v>8</v>
      </c>
      <c r="H497" s="1">
        <f>VLOOKUP(F497,关卡难度线!B:D,3,1)</f>
        <v>114</v>
      </c>
      <c r="I497" s="1">
        <f t="shared" si="54"/>
        <v>11352709</v>
      </c>
      <c r="J497" s="1">
        <f t="shared" si="55"/>
        <v>10320644</v>
      </c>
      <c r="K497" s="1">
        <f t="shared" si="56"/>
        <v>9082167</v>
      </c>
      <c r="L497" s="5">
        <f t="shared" si="57"/>
        <v>597152496</v>
      </c>
      <c r="M497" s="5">
        <f t="shared" si="58"/>
        <v>542865872</v>
      </c>
      <c r="N497" s="5">
        <f t="shared" si="59"/>
        <v>477721984</v>
      </c>
      <c r="P497">
        <f t="shared" ref="P497:P560" si="63">P496+$P$303</f>
        <v>0.97500000000000075</v>
      </c>
      <c r="Q497" t="s">
        <v>0</v>
      </c>
      <c r="R497">
        <v>58248500</v>
      </c>
      <c r="S497" t="s">
        <v>19</v>
      </c>
      <c r="T497">
        <v>11454975</v>
      </c>
      <c r="U497" t="s">
        <v>20</v>
      </c>
      <c r="V497">
        <v>500000</v>
      </c>
      <c r="W497" t="s">
        <v>21</v>
      </c>
      <c r="X497">
        <v>4150</v>
      </c>
      <c r="Y497" t="s">
        <v>22</v>
      </c>
      <c r="Z497">
        <v>4150</v>
      </c>
      <c r="AA497" t="s">
        <v>23</v>
      </c>
      <c r="AB497">
        <v>4150</v>
      </c>
      <c r="AC497">
        <f t="shared" si="60"/>
        <v>115040787</v>
      </c>
      <c r="AD497">
        <f t="shared" si="61"/>
        <v>22623575</v>
      </c>
      <c r="AE497" t="s">
        <v>24</v>
      </c>
      <c r="AF497" t="s">
        <v>25</v>
      </c>
      <c r="AG497" t="str">
        <f t="shared" si="62"/>
        <v>hp_115040787;atk_22623575;hit_500000;miss_4150;cirt_4150;cirtSub_4150</v>
      </c>
    </row>
    <row r="498" spans="1:33" ht="15">
      <c r="A498" s="9">
        <v>230495</v>
      </c>
      <c r="B498">
        <v>430495</v>
      </c>
      <c r="C498" s="6" t="s">
        <v>4379</v>
      </c>
      <c r="D498" t="s">
        <v>14</v>
      </c>
      <c r="E498" s="6" t="s">
        <v>0</v>
      </c>
      <c r="F498">
        <v>115741494</v>
      </c>
      <c r="G498" s="1">
        <f>VLOOKUP(F498,关卡难度线!B:D,2,1)</f>
        <v>8</v>
      </c>
      <c r="H498" s="1">
        <f>VLOOKUP(F498,关卡难度线!B:D,3,1)</f>
        <v>114</v>
      </c>
      <c r="I498" s="1">
        <f t="shared" si="54"/>
        <v>11421857</v>
      </c>
      <c r="J498" s="1">
        <f t="shared" si="55"/>
        <v>10383507</v>
      </c>
      <c r="K498" s="1">
        <f t="shared" si="56"/>
        <v>9137486</v>
      </c>
      <c r="L498" s="5">
        <f t="shared" si="57"/>
        <v>600789680</v>
      </c>
      <c r="M498" s="5">
        <f t="shared" si="58"/>
        <v>546172472</v>
      </c>
      <c r="N498" s="5">
        <f t="shared" si="59"/>
        <v>480631760</v>
      </c>
      <c r="P498">
        <f t="shared" si="63"/>
        <v>0.98000000000000076</v>
      </c>
      <c r="Q498" t="s">
        <v>0</v>
      </c>
      <c r="R498">
        <v>58455300</v>
      </c>
      <c r="S498" t="s">
        <v>19</v>
      </c>
      <c r="T498">
        <v>11501280</v>
      </c>
      <c r="U498" t="s">
        <v>20</v>
      </c>
      <c r="V498">
        <v>500000</v>
      </c>
      <c r="W498" t="s">
        <v>21</v>
      </c>
      <c r="X498">
        <v>4175</v>
      </c>
      <c r="Y498" t="s">
        <v>22</v>
      </c>
      <c r="Z498">
        <v>4175</v>
      </c>
      <c r="AA498" t="s">
        <v>23</v>
      </c>
      <c r="AB498">
        <v>4175</v>
      </c>
      <c r="AC498">
        <f t="shared" si="60"/>
        <v>115741494</v>
      </c>
      <c r="AD498">
        <f t="shared" si="61"/>
        <v>22772534</v>
      </c>
      <c r="AE498" t="s">
        <v>24</v>
      </c>
      <c r="AF498" t="s">
        <v>25</v>
      </c>
      <c r="AG498" t="str">
        <f t="shared" si="62"/>
        <v>hp_115741494;atk_22772534;hit_500000;miss_4175;cirt_4175;cirtSub_4175</v>
      </c>
    </row>
    <row r="499" spans="1:33" ht="15">
      <c r="A499" s="9">
        <v>230496</v>
      </c>
      <c r="B499">
        <v>430496</v>
      </c>
      <c r="C499" s="6" t="s">
        <v>4380</v>
      </c>
      <c r="D499" t="s">
        <v>14</v>
      </c>
      <c r="E499" s="6" t="s">
        <v>0</v>
      </c>
      <c r="F499">
        <v>116500841</v>
      </c>
      <c r="G499" s="1">
        <f>VLOOKUP(F499,关卡难度线!B:D,2,1)</f>
        <v>8</v>
      </c>
      <c r="H499" s="1">
        <f>VLOOKUP(F499,关卡难度线!B:D,3,1)</f>
        <v>114</v>
      </c>
      <c r="I499" s="1">
        <f t="shared" si="54"/>
        <v>11496793</v>
      </c>
      <c r="J499" s="1">
        <f t="shared" si="55"/>
        <v>10451630</v>
      </c>
      <c r="K499" s="1">
        <f t="shared" si="56"/>
        <v>9197434</v>
      </c>
      <c r="L499" s="5">
        <f t="shared" si="57"/>
        <v>604731312</v>
      </c>
      <c r="M499" s="5">
        <f t="shared" si="58"/>
        <v>549755736</v>
      </c>
      <c r="N499" s="5">
        <f t="shared" si="59"/>
        <v>483785032</v>
      </c>
      <c r="P499">
        <f t="shared" si="63"/>
        <v>0.98500000000000076</v>
      </c>
      <c r="Q499" t="s">
        <v>0</v>
      </c>
      <c r="R499">
        <v>58690600</v>
      </c>
      <c r="S499" t="s">
        <v>19</v>
      </c>
      <c r="T499">
        <v>11547585</v>
      </c>
      <c r="U499" t="s">
        <v>20</v>
      </c>
      <c r="V499">
        <v>500000</v>
      </c>
      <c r="W499" t="s">
        <v>21</v>
      </c>
      <c r="X499">
        <v>4175</v>
      </c>
      <c r="Y499" t="s">
        <v>22</v>
      </c>
      <c r="Z499">
        <v>4175</v>
      </c>
      <c r="AA499" t="s">
        <v>23</v>
      </c>
      <c r="AB499">
        <v>4175</v>
      </c>
      <c r="AC499">
        <f t="shared" si="60"/>
        <v>116500841</v>
      </c>
      <c r="AD499">
        <f t="shared" si="61"/>
        <v>22921956</v>
      </c>
      <c r="AE499" t="s">
        <v>24</v>
      </c>
      <c r="AF499" t="s">
        <v>25</v>
      </c>
      <c r="AG499" t="str">
        <f t="shared" si="62"/>
        <v>hp_116500841;atk_22921956;hit_500000;miss_4175;cirt_4175;cirtSub_4175</v>
      </c>
    </row>
    <row r="500" spans="1:33" ht="15">
      <c r="A500" s="9">
        <v>230497</v>
      </c>
      <c r="B500">
        <v>430497</v>
      </c>
      <c r="C500" s="6" t="s">
        <v>4381</v>
      </c>
      <c r="D500" t="s">
        <v>14</v>
      </c>
      <c r="E500" s="6" t="s">
        <v>0</v>
      </c>
      <c r="F500">
        <v>117273685</v>
      </c>
      <c r="G500" s="1">
        <f>VLOOKUP(F500,关卡难度线!B:D,2,1)</f>
        <v>8</v>
      </c>
      <c r="H500" s="1">
        <f>VLOOKUP(F500,关卡难度线!B:D,3,1)</f>
        <v>114</v>
      </c>
      <c r="I500" s="1">
        <f t="shared" si="54"/>
        <v>11573061</v>
      </c>
      <c r="J500" s="1">
        <f t="shared" si="55"/>
        <v>10520964</v>
      </c>
      <c r="K500" s="1">
        <f t="shared" si="56"/>
        <v>9258448</v>
      </c>
      <c r="L500" s="5">
        <f t="shared" si="57"/>
        <v>608743008</v>
      </c>
      <c r="M500" s="5">
        <f t="shared" si="58"/>
        <v>553402704</v>
      </c>
      <c r="N500" s="5">
        <f t="shared" si="59"/>
        <v>486994368</v>
      </c>
      <c r="P500">
        <f t="shared" si="63"/>
        <v>0.99000000000000077</v>
      </c>
      <c r="Q500" t="s">
        <v>0</v>
      </c>
      <c r="R500">
        <v>58931500</v>
      </c>
      <c r="S500" t="s">
        <v>19</v>
      </c>
      <c r="T500">
        <v>11594993</v>
      </c>
      <c r="U500" t="s">
        <v>20</v>
      </c>
      <c r="V500">
        <v>500000</v>
      </c>
      <c r="W500" t="s">
        <v>21</v>
      </c>
      <c r="X500">
        <v>4175</v>
      </c>
      <c r="Y500" t="s">
        <v>22</v>
      </c>
      <c r="Z500">
        <v>4175</v>
      </c>
      <c r="AA500" t="s">
        <v>23</v>
      </c>
      <c r="AB500">
        <v>4175</v>
      </c>
      <c r="AC500">
        <f t="shared" si="60"/>
        <v>117273685</v>
      </c>
      <c r="AD500">
        <f t="shared" si="61"/>
        <v>23074036</v>
      </c>
      <c r="AE500" t="s">
        <v>24</v>
      </c>
      <c r="AF500" t="s">
        <v>25</v>
      </c>
      <c r="AG500" t="str">
        <f t="shared" si="62"/>
        <v>hp_117273685;atk_23074036;hit_500000;miss_4175;cirt_4175;cirtSub_4175</v>
      </c>
    </row>
    <row r="501" spans="1:33" ht="15">
      <c r="A501" s="9">
        <v>230498</v>
      </c>
      <c r="B501">
        <v>430498</v>
      </c>
      <c r="C501" s="6" t="s">
        <v>4382</v>
      </c>
      <c r="D501" t="s">
        <v>14</v>
      </c>
      <c r="E501" s="6" t="s">
        <v>0</v>
      </c>
      <c r="F501">
        <v>117991083</v>
      </c>
      <c r="G501" s="1">
        <f>VLOOKUP(F501,关卡难度线!B:D,2,1)</f>
        <v>8</v>
      </c>
      <c r="H501" s="1">
        <f>VLOOKUP(F501,关卡难度线!B:D,3,1)</f>
        <v>114</v>
      </c>
      <c r="I501" s="1">
        <f t="shared" si="54"/>
        <v>11643856</v>
      </c>
      <c r="J501" s="1">
        <f t="shared" si="55"/>
        <v>10585324</v>
      </c>
      <c r="K501" s="1">
        <f t="shared" si="56"/>
        <v>9315085</v>
      </c>
      <c r="L501" s="5">
        <f t="shared" si="57"/>
        <v>612466824</v>
      </c>
      <c r="M501" s="5">
        <f t="shared" si="58"/>
        <v>556788040</v>
      </c>
      <c r="N501" s="5">
        <f t="shared" si="59"/>
        <v>489973472</v>
      </c>
      <c r="P501">
        <f t="shared" si="63"/>
        <v>0.99500000000000077</v>
      </c>
      <c r="Q501" t="s">
        <v>0</v>
      </c>
      <c r="R501">
        <v>59143400</v>
      </c>
      <c r="S501" t="s">
        <v>19</v>
      </c>
      <c r="T501">
        <v>11642400</v>
      </c>
      <c r="U501" t="s">
        <v>20</v>
      </c>
      <c r="V501">
        <v>500000</v>
      </c>
      <c r="W501" t="s">
        <v>21</v>
      </c>
      <c r="X501">
        <v>4200</v>
      </c>
      <c r="Y501" t="s">
        <v>22</v>
      </c>
      <c r="Z501">
        <v>4200</v>
      </c>
      <c r="AA501" t="s">
        <v>23</v>
      </c>
      <c r="AB501">
        <v>4200</v>
      </c>
      <c r="AC501">
        <f t="shared" si="60"/>
        <v>117991083</v>
      </c>
      <c r="AD501">
        <f t="shared" si="61"/>
        <v>23226588</v>
      </c>
      <c r="AE501" t="s">
        <v>24</v>
      </c>
      <c r="AF501" t="s">
        <v>25</v>
      </c>
      <c r="AG501" t="str">
        <f t="shared" si="62"/>
        <v>hp_117991083;atk_23226588;hit_500000;miss_4200;cirt_4200;cirtSub_4200</v>
      </c>
    </row>
    <row r="502" spans="1:33" ht="15">
      <c r="A502" s="9">
        <v>230499</v>
      </c>
      <c r="B502">
        <v>430499</v>
      </c>
      <c r="C502" s="6" t="s">
        <v>4383</v>
      </c>
      <c r="D502" t="s">
        <v>14</v>
      </c>
      <c r="E502" s="6" t="s">
        <v>0</v>
      </c>
      <c r="F502">
        <v>118768400</v>
      </c>
      <c r="G502" s="1">
        <f>VLOOKUP(F502,关卡难度线!B:D,2,1)</f>
        <v>8</v>
      </c>
      <c r="H502" s="1">
        <f>VLOOKUP(F502,关卡难度线!B:D,3,1)</f>
        <v>114</v>
      </c>
      <c r="I502" s="1">
        <f t="shared" si="54"/>
        <v>11720565</v>
      </c>
      <c r="J502" s="1">
        <f t="shared" si="55"/>
        <v>10655059</v>
      </c>
      <c r="K502" s="1">
        <f t="shared" si="56"/>
        <v>9376452</v>
      </c>
      <c r="L502" s="5">
        <f t="shared" si="57"/>
        <v>616501720</v>
      </c>
      <c r="M502" s="5">
        <f t="shared" si="58"/>
        <v>560456104</v>
      </c>
      <c r="N502" s="5">
        <f t="shared" si="59"/>
        <v>493201376</v>
      </c>
      <c r="P502">
        <f t="shared" si="63"/>
        <v>1.0000000000000007</v>
      </c>
      <c r="Q502" t="s">
        <v>0</v>
      </c>
      <c r="R502">
        <v>59384200</v>
      </c>
      <c r="S502" t="s">
        <v>19</v>
      </c>
      <c r="T502">
        <v>11689808</v>
      </c>
      <c r="U502" t="s">
        <v>20</v>
      </c>
      <c r="V502">
        <v>500000</v>
      </c>
      <c r="W502" t="s">
        <v>21</v>
      </c>
      <c r="X502">
        <v>4200</v>
      </c>
      <c r="Y502" t="s">
        <v>22</v>
      </c>
      <c r="Z502">
        <v>4200</v>
      </c>
      <c r="AA502" t="s">
        <v>23</v>
      </c>
      <c r="AB502">
        <v>4200</v>
      </c>
      <c r="AC502">
        <f t="shared" si="60"/>
        <v>118768400</v>
      </c>
      <c r="AD502">
        <f t="shared" si="61"/>
        <v>23379616</v>
      </c>
      <c r="AE502" t="s">
        <v>24</v>
      </c>
      <c r="AF502" t="s">
        <v>25</v>
      </c>
      <c r="AG502" t="str">
        <f t="shared" si="62"/>
        <v>hp_118768400;atk_23379616;hit_500000;miss_4200;cirt_4200;cirtSub_4200</v>
      </c>
    </row>
    <row r="503" spans="1:33" ht="15">
      <c r="A503" s="9">
        <v>230500</v>
      </c>
      <c r="B503">
        <v>430500</v>
      </c>
      <c r="C503" s="6" t="s">
        <v>4384</v>
      </c>
      <c r="D503" t="s">
        <v>14</v>
      </c>
      <c r="E503" s="6" t="s">
        <v>0</v>
      </c>
      <c r="F503">
        <v>119548325</v>
      </c>
      <c r="G503" s="1">
        <f>VLOOKUP(F503,关卡难度线!B:D,2,1)</f>
        <v>8</v>
      </c>
      <c r="H503" s="1">
        <f>VLOOKUP(F503,关卡难度线!B:D,3,1)</f>
        <v>114</v>
      </c>
      <c r="I503" s="1">
        <f t="shared" si="54"/>
        <v>11797532</v>
      </c>
      <c r="J503" s="1">
        <f t="shared" si="55"/>
        <v>10725029</v>
      </c>
      <c r="K503" s="1">
        <f t="shared" si="56"/>
        <v>9438025</v>
      </c>
      <c r="L503" s="5">
        <f t="shared" si="57"/>
        <v>620550184</v>
      </c>
      <c r="M503" s="5">
        <f t="shared" si="58"/>
        <v>564136528</v>
      </c>
      <c r="N503" s="5">
        <f t="shared" si="59"/>
        <v>496440112</v>
      </c>
      <c r="P503">
        <f t="shared" si="63"/>
        <v>1.0050000000000006</v>
      </c>
      <c r="Q503" t="s">
        <v>0</v>
      </c>
      <c r="R503">
        <v>59625100</v>
      </c>
      <c r="S503" t="s">
        <v>19</v>
      </c>
      <c r="T503">
        <v>11737215</v>
      </c>
      <c r="U503" t="s">
        <v>20</v>
      </c>
      <c r="V503">
        <v>500000</v>
      </c>
      <c r="W503" t="s">
        <v>21</v>
      </c>
      <c r="X503">
        <v>4200</v>
      </c>
      <c r="Y503" t="s">
        <v>22</v>
      </c>
      <c r="Z503">
        <v>4200</v>
      </c>
      <c r="AA503" t="s">
        <v>23</v>
      </c>
      <c r="AB503">
        <v>4200</v>
      </c>
      <c r="AC503">
        <f t="shared" si="60"/>
        <v>119548325</v>
      </c>
      <c r="AD503">
        <f t="shared" si="61"/>
        <v>23533116</v>
      </c>
      <c r="AE503" t="s">
        <v>24</v>
      </c>
      <c r="AF503" t="s">
        <v>25</v>
      </c>
      <c r="AG503" t="str">
        <f t="shared" si="62"/>
        <v>hp_119548325;atk_23533116;hit_500000;miss_4200;cirt_4200;cirtSub_4200</v>
      </c>
    </row>
    <row r="504" spans="1:33" ht="15">
      <c r="A504" s="9">
        <v>230501</v>
      </c>
      <c r="B504">
        <v>430501</v>
      </c>
      <c r="C504" s="6" t="s">
        <v>4385</v>
      </c>
      <c r="D504" t="s">
        <v>14</v>
      </c>
      <c r="E504" s="6" t="s">
        <v>0</v>
      </c>
      <c r="F504">
        <v>120271164</v>
      </c>
      <c r="G504" s="1">
        <f>VLOOKUP(F504,关卡难度线!B:D,2,1)</f>
        <v>8</v>
      </c>
      <c r="H504" s="1">
        <f>VLOOKUP(F504,关卡难度线!B:D,3,1)</f>
        <v>114</v>
      </c>
      <c r="I504" s="1">
        <f t="shared" si="54"/>
        <v>11868864</v>
      </c>
      <c r="J504" s="1">
        <f t="shared" si="55"/>
        <v>10789877</v>
      </c>
      <c r="K504" s="1">
        <f t="shared" si="56"/>
        <v>9495091</v>
      </c>
      <c r="L504" s="5">
        <f t="shared" si="57"/>
        <v>624302248</v>
      </c>
      <c r="M504" s="5">
        <f t="shared" si="58"/>
        <v>567547528</v>
      </c>
      <c r="N504" s="5">
        <f t="shared" si="59"/>
        <v>499441784</v>
      </c>
      <c r="P504">
        <f t="shared" si="63"/>
        <v>1.0100000000000005</v>
      </c>
      <c r="Q504" t="s">
        <v>0</v>
      </c>
      <c r="R504">
        <v>59836400</v>
      </c>
      <c r="S504" t="s">
        <v>19</v>
      </c>
      <c r="T504">
        <v>11784623</v>
      </c>
      <c r="U504" t="s">
        <v>20</v>
      </c>
      <c r="V504">
        <v>500000</v>
      </c>
      <c r="W504" t="s">
        <v>21</v>
      </c>
      <c r="X504">
        <v>4225</v>
      </c>
      <c r="Y504" t="s">
        <v>22</v>
      </c>
      <c r="Z504">
        <v>4225</v>
      </c>
      <c r="AA504" t="s">
        <v>23</v>
      </c>
      <c r="AB504">
        <v>4225</v>
      </c>
      <c r="AC504">
        <f t="shared" si="60"/>
        <v>120271164</v>
      </c>
      <c r="AD504">
        <f t="shared" si="61"/>
        <v>23687092</v>
      </c>
      <c r="AE504" t="s">
        <v>24</v>
      </c>
      <c r="AF504" t="s">
        <v>25</v>
      </c>
      <c r="AG504" t="str">
        <f t="shared" si="62"/>
        <v>hp_120271164;atk_23687092;hit_500000;miss_4225;cirt_4225;cirtSub_4225</v>
      </c>
    </row>
    <row r="505" spans="1:33" ht="15">
      <c r="A505" s="9">
        <v>230502</v>
      </c>
      <c r="B505">
        <v>430502</v>
      </c>
      <c r="C505" s="6" t="s">
        <v>4386</v>
      </c>
      <c r="D505" t="s">
        <v>14</v>
      </c>
      <c r="E505" s="6" t="s">
        <v>0</v>
      </c>
      <c r="F505">
        <v>121055356</v>
      </c>
      <c r="G505" s="1">
        <f>VLOOKUP(F505,关卡难度线!B:D,2,1)</f>
        <v>8</v>
      </c>
      <c r="H505" s="1">
        <f>VLOOKUP(F505,关卡难度线!B:D,3,1)</f>
        <v>114</v>
      </c>
      <c r="I505" s="1">
        <f t="shared" si="54"/>
        <v>11946252</v>
      </c>
      <c r="J505" s="1">
        <f t="shared" si="55"/>
        <v>10860229</v>
      </c>
      <c r="K505" s="1">
        <f t="shared" si="56"/>
        <v>9557001</v>
      </c>
      <c r="L505" s="5">
        <f t="shared" si="57"/>
        <v>628372856</v>
      </c>
      <c r="M505" s="5">
        <f t="shared" si="58"/>
        <v>571248048</v>
      </c>
      <c r="N505" s="5">
        <f t="shared" si="59"/>
        <v>502698256</v>
      </c>
      <c r="P505">
        <f t="shared" si="63"/>
        <v>1.0150000000000003</v>
      </c>
      <c r="Q505" t="s">
        <v>0</v>
      </c>
      <c r="R505">
        <v>60077100</v>
      </c>
      <c r="S505" t="s">
        <v>19</v>
      </c>
      <c r="T505">
        <v>11832030</v>
      </c>
      <c r="U505" t="s">
        <v>20</v>
      </c>
      <c r="V505">
        <v>500000</v>
      </c>
      <c r="W505" t="s">
        <v>21</v>
      </c>
      <c r="X505">
        <v>4225</v>
      </c>
      <c r="Y505" t="s">
        <v>22</v>
      </c>
      <c r="Z505">
        <v>4225</v>
      </c>
      <c r="AA505" t="s">
        <v>23</v>
      </c>
      <c r="AB505">
        <v>4225</v>
      </c>
      <c r="AC505">
        <f t="shared" si="60"/>
        <v>121055356</v>
      </c>
      <c r="AD505">
        <f t="shared" si="61"/>
        <v>23841540</v>
      </c>
      <c r="AE505" t="s">
        <v>24</v>
      </c>
      <c r="AF505" t="s">
        <v>25</v>
      </c>
      <c r="AG505" t="str">
        <f t="shared" si="62"/>
        <v>hp_121055356;atk_23841540;hit_500000;miss_4225;cirt_4225;cirtSub_4225</v>
      </c>
    </row>
    <row r="506" spans="1:33" ht="15">
      <c r="A506" s="9">
        <v>230503</v>
      </c>
      <c r="B506">
        <v>430503</v>
      </c>
      <c r="C506" s="6" t="s">
        <v>4387</v>
      </c>
      <c r="D506" t="s">
        <v>14</v>
      </c>
      <c r="E506" s="6" t="s">
        <v>0</v>
      </c>
      <c r="F506">
        <v>121841956</v>
      </c>
      <c r="G506" s="1">
        <f>VLOOKUP(F506,关卡难度线!B:D,2,1)</f>
        <v>8</v>
      </c>
      <c r="H506" s="1">
        <f>VLOOKUP(F506,关卡难度线!B:D,3,1)</f>
        <v>114</v>
      </c>
      <c r="I506" s="1">
        <f t="shared" si="54"/>
        <v>12023877</v>
      </c>
      <c r="J506" s="1">
        <f t="shared" si="55"/>
        <v>10930797</v>
      </c>
      <c r="K506" s="1">
        <f t="shared" si="56"/>
        <v>9619101</v>
      </c>
      <c r="L506" s="5">
        <f t="shared" si="57"/>
        <v>632455928</v>
      </c>
      <c r="M506" s="5">
        <f t="shared" si="58"/>
        <v>574959920</v>
      </c>
      <c r="N506" s="5">
        <f t="shared" si="59"/>
        <v>505964712</v>
      </c>
      <c r="P506">
        <f t="shared" si="63"/>
        <v>1.0200000000000002</v>
      </c>
      <c r="Q506" t="s">
        <v>0</v>
      </c>
      <c r="R506">
        <v>60317800</v>
      </c>
      <c r="S506" t="s">
        <v>19</v>
      </c>
      <c r="T506">
        <v>11879438</v>
      </c>
      <c r="U506" t="s">
        <v>20</v>
      </c>
      <c r="V506">
        <v>500000</v>
      </c>
      <c r="W506" t="s">
        <v>21</v>
      </c>
      <c r="X506">
        <v>4225</v>
      </c>
      <c r="Y506" t="s">
        <v>22</v>
      </c>
      <c r="Z506">
        <v>4225</v>
      </c>
      <c r="AA506" t="s">
        <v>23</v>
      </c>
      <c r="AB506">
        <v>4225</v>
      </c>
      <c r="AC506">
        <f t="shared" si="60"/>
        <v>121841956</v>
      </c>
      <c r="AD506">
        <f t="shared" si="61"/>
        <v>23996464</v>
      </c>
      <c r="AE506" t="s">
        <v>24</v>
      </c>
      <c r="AF506" t="s">
        <v>25</v>
      </c>
      <c r="AG506" t="str">
        <f t="shared" si="62"/>
        <v>hp_121841956;atk_23996464;hit_500000;miss_4225;cirt_4225;cirtSub_4225</v>
      </c>
    </row>
    <row r="507" spans="1:33" ht="15">
      <c r="A507" s="9">
        <v>230504</v>
      </c>
      <c r="B507">
        <v>430504</v>
      </c>
      <c r="C507" s="6" t="s">
        <v>4388</v>
      </c>
      <c r="D507" t="s">
        <v>14</v>
      </c>
      <c r="E507" s="6" t="s">
        <v>0</v>
      </c>
      <c r="F507">
        <v>122570617</v>
      </c>
      <c r="G507" s="1">
        <f>VLOOKUP(F507,关卡难度线!B:D,2,1)</f>
        <v>8</v>
      </c>
      <c r="H507" s="1">
        <f>VLOOKUP(F507,关卡难度线!B:D,3,1)</f>
        <v>114</v>
      </c>
      <c r="I507" s="1">
        <f t="shared" si="54"/>
        <v>12095784</v>
      </c>
      <c r="J507" s="1">
        <f t="shared" si="55"/>
        <v>10996167</v>
      </c>
      <c r="K507" s="1">
        <f t="shared" si="56"/>
        <v>9676627</v>
      </c>
      <c r="L507" s="5">
        <f t="shared" si="57"/>
        <v>636238240</v>
      </c>
      <c r="M507" s="5">
        <f t="shared" si="58"/>
        <v>578398384</v>
      </c>
      <c r="N507" s="5">
        <f t="shared" si="59"/>
        <v>508990584</v>
      </c>
      <c r="P507">
        <f t="shared" si="63"/>
        <v>1.0250000000000001</v>
      </c>
      <c r="Q507" t="s">
        <v>0</v>
      </c>
      <c r="R507">
        <v>60528700</v>
      </c>
      <c r="S507" t="s">
        <v>19</v>
      </c>
      <c r="T507">
        <v>11926845</v>
      </c>
      <c r="U507" t="s">
        <v>20</v>
      </c>
      <c r="V507">
        <v>500000</v>
      </c>
      <c r="W507" t="s">
        <v>21</v>
      </c>
      <c r="X507">
        <v>4250</v>
      </c>
      <c r="Y507" t="s">
        <v>22</v>
      </c>
      <c r="Z507">
        <v>4250</v>
      </c>
      <c r="AA507" t="s">
        <v>23</v>
      </c>
      <c r="AB507">
        <v>4250</v>
      </c>
      <c r="AC507">
        <f t="shared" si="60"/>
        <v>122570617</v>
      </c>
      <c r="AD507">
        <f t="shared" si="61"/>
        <v>24151861</v>
      </c>
      <c r="AE507" t="s">
        <v>24</v>
      </c>
      <c r="AF507" t="s">
        <v>25</v>
      </c>
      <c r="AG507" t="str">
        <f t="shared" si="62"/>
        <v>hp_122570617;atk_24151861;hit_500000;miss_4250;cirt_4250;cirtSub_4250</v>
      </c>
    </row>
    <row r="508" spans="1:33" ht="15">
      <c r="A508" s="9">
        <v>230505</v>
      </c>
      <c r="B508">
        <v>430505</v>
      </c>
      <c r="C508" s="6" t="s">
        <v>4389</v>
      </c>
      <c r="D508" t="s">
        <v>14</v>
      </c>
      <c r="E508" s="6" t="s">
        <v>0</v>
      </c>
      <c r="F508">
        <v>123361679</v>
      </c>
      <c r="G508" s="1">
        <f>VLOOKUP(F508,关卡难度线!B:D,2,1)</f>
        <v>8</v>
      </c>
      <c r="H508" s="1">
        <f>VLOOKUP(F508,关卡难度线!B:D,3,1)</f>
        <v>114</v>
      </c>
      <c r="I508" s="1">
        <f t="shared" si="54"/>
        <v>12173849</v>
      </c>
      <c r="J508" s="1">
        <f t="shared" si="55"/>
        <v>11067136</v>
      </c>
      <c r="K508" s="1">
        <f t="shared" si="56"/>
        <v>9739079</v>
      </c>
      <c r="L508" s="5">
        <f t="shared" si="57"/>
        <v>640344456</v>
      </c>
      <c r="M508" s="5">
        <f t="shared" si="58"/>
        <v>582131352</v>
      </c>
      <c r="N508" s="5">
        <f t="shared" si="59"/>
        <v>512275552</v>
      </c>
      <c r="P508">
        <f t="shared" si="63"/>
        <v>1.03</v>
      </c>
      <c r="Q508" t="s">
        <v>0</v>
      </c>
      <c r="R508">
        <v>60769300</v>
      </c>
      <c r="S508" t="s">
        <v>19</v>
      </c>
      <c r="T508">
        <v>11974253</v>
      </c>
      <c r="U508" t="s">
        <v>20</v>
      </c>
      <c r="V508">
        <v>500000</v>
      </c>
      <c r="W508" t="s">
        <v>21</v>
      </c>
      <c r="X508">
        <v>4250</v>
      </c>
      <c r="Y508" t="s">
        <v>22</v>
      </c>
      <c r="Z508">
        <v>4250</v>
      </c>
      <c r="AA508" t="s">
        <v>23</v>
      </c>
      <c r="AB508">
        <v>4250</v>
      </c>
      <c r="AC508">
        <f t="shared" si="60"/>
        <v>123361679</v>
      </c>
      <c r="AD508">
        <f t="shared" si="61"/>
        <v>24307733</v>
      </c>
      <c r="AE508" t="s">
        <v>24</v>
      </c>
      <c r="AF508" t="s">
        <v>25</v>
      </c>
      <c r="AG508" t="str">
        <f t="shared" si="62"/>
        <v>hp_123361679;atk_24307733;hit_500000;miss_4250;cirt_4250;cirtSub_4250</v>
      </c>
    </row>
    <row r="509" spans="1:33" ht="15">
      <c r="A509" s="9">
        <v>230506</v>
      </c>
      <c r="B509">
        <v>430506</v>
      </c>
      <c r="C509" s="6" t="s">
        <v>4390</v>
      </c>
      <c r="D509" t="s">
        <v>14</v>
      </c>
      <c r="E509" s="6" t="s">
        <v>0</v>
      </c>
      <c r="F509">
        <v>124155146</v>
      </c>
      <c r="G509" s="1">
        <f>VLOOKUP(F509,关卡难度线!B:D,2,1)</f>
        <v>8</v>
      </c>
      <c r="H509" s="1">
        <f>VLOOKUP(F509,关卡难度线!B:D,3,1)</f>
        <v>114</v>
      </c>
      <c r="I509" s="1">
        <f t="shared" si="54"/>
        <v>12252152</v>
      </c>
      <c r="J509" s="1">
        <f t="shared" si="55"/>
        <v>11138320</v>
      </c>
      <c r="K509" s="1">
        <f t="shared" si="56"/>
        <v>9801722</v>
      </c>
      <c r="L509" s="5">
        <f t="shared" si="57"/>
        <v>644463192</v>
      </c>
      <c r="M509" s="5">
        <f t="shared" si="58"/>
        <v>585875632</v>
      </c>
      <c r="N509" s="5">
        <f t="shared" si="59"/>
        <v>515570576</v>
      </c>
      <c r="P509">
        <f t="shared" si="63"/>
        <v>1.0349999999999999</v>
      </c>
      <c r="Q509" t="s">
        <v>0</v>
      </c>
      <c r="R509">
        <v>61009900</v>
      </c>
      <c r="S509" t="s">
        <v>19</v>
      </c>
      <c r="T509">
        <v>12021660</v>
      </c>
      <c r="U509" t="s">
        <v>20</v>
      </c>
      <c r="V509">
        <v>500000</v>
      </c>
      <c r="W509" t="s">
        <v>21</v>
      </c>
      <c r="X509">
        <v>4250</v>
      </c>
      <c r="Y509" t="s">
        <v>22</v>
      </c>
      <c r="Z509">
        <v>4250</v>
      </c>
      <c r="AA509" t="s">
        <v>23</v>
      </c>
      <c r="AB509">
        <v>4250</v>
      </c>
      <c r="AC509">
        <f t="shared" si="60"/>
        <v>124155146</v>
      </c>
      <c r="AD509">
        <f t="shared" si="61"/>
        <v>24464078</v>
      </c>
      <c r="AE509" t="s">
        <v>24</v>
      </c>
      <c r="AF509" t="s">
        <v>25</v>
      </c>
      <c r="AG509" t="str">
        <f t="shared" si="62"/>
        <v>hp_124155146;atk_24464078;hit_500000;miss_4250;cirt_4250;cirtSub_4250</v>
      </c>
    </row>
    <row r="510" spans="1:33" ht="15">
      <c r="A510" s="9">
        <v>230507</v>
      </c>
      <c r="B510">
        <v>430507</v>
      </c>
      <c r="C510" s="6" t="s">
        <v>4391</v>
      </c>
      <c r="D510" t="s">
        <v>14</v>
      </c>
      <c r="E510" s="6" t="s">
        <v>0</v>
      </c>
      <c r="F510">
        <v>124889412</v>
      </c>
      <c r="G510" s="1">
        <f>VLOOKUP(F510,关卡难度线!B:D,2,1)</f>
        <v>8</v>
      </c>
      <c r="H510" s="1">
        <f>VLOOKUP(F510,关卡难度线!B:D,3,1)</f>
        <v>114</v>
      </c>
      <c r="I510" s="1">
        <f t="shared" si="54"/>
        <v>12324613</v>
      </c>
      <c r="J510" s="1">
        <f t="shared" si="55"/>
        <v>11204193</v>
      </c>
      <c r="K510" s="1">
        <f t="shared" si="56"/>
        <v>9859690</v>
      </c>
      <c r="L510" s="5">
        <f t="shared" si="57"/>
        <v>648274640</v>
      </c>
      <c r="M510" s="5">
        <f t="shared" si="58"/>
        <v>589340552</v>
      </c>
      <c r="N510" s="5">
        <f t="shared" si="59"/>
        <v>518619696</v>
      </c>
      <c r="P510">
        <f t="shared" si="63"/>
        <v>1.0399999999999998</v>
      </c>
      <c r="Q510" t="s">
        <v>0</v>
      </c>
      <c r="R510">
        <v>61220300</v>
      </c>
      <c r="S510" t="s">
        <v>19</v>
      </c>
      <c r="T510">
        <v>12069068</v>
      </c>
      <c r="U510" t="s">
        <v>20</v>
      </c>
      <c r="V510">
        <v>500000</v>
      </c>
      <c r="W510" t="s">
        <v>21</v>
      </c>
      <c r="X510">
        <v>4275</v>
      </c>
      <c r="Y510" t="s">
        <v>22</v>
      </c>
      <c r="Z510">
        <v>4275</v>
      </c>
      <c r="AA510" t="s">
        <v>23</v>
      </c>
      <c r="AB510">
        <v>4275</v>
      </c>
      <c r="AC510">
        <f t="shared" si="60"/>
        <v>124889412</v>
      </c>
      <c r="AD510">
        <f t="shared" si="61"/>
        <v>24620898</v>
      </c>
      <c r="AE510" t="s">
        <v>24</v>
      </c>
      <c r="AF510" t="s">
        <v>25</v>
      </c>
      <c r="AG510" t="str">
        <f t="shared" si="62"/>
        <v>hp_124889412;atk_24620898;hit_500000;miss_4275;cirt_4275;cirtSub_4275</v>
      </c>
    </row>
    <row r="511" spans="1:33" ht="15">
      <c r="A511" s="9">
        <v>230508</v>
      </c>
      <c r="B511">
        <v>430508</v>
      </c>
      <c r="C511" s="6" t="s">
        <v>4392</v>
      </c>
      <c r="D511" t="s">
        <v>14</v>
      </c>
      <c r="E511" s="6" t="s">
        <v>0</v>
      </c>
      <c r="F511">
        <v>125687336</v>
      </c>
      <c r="G511" s="1">
        <f>VLOOKUP(F511,关卡难度线!B:D,2,1)</f>
        <v>8</v>
      </c>
      <c r="H511" s="1">
        <f>VLOOKUP(F511,关卡难度线!B:D,3,1)</f>
        <v>114</v>
      </c>
      <c r="I511" s="1">
        <f t="shared" si="54"/>
        <v>12403355</v>
      </c>
      <c r="J511" s="1">
        <f t="shared" si="55"/>
        <v>11275777</v>
      </c>
      <c r="K511" s="1">
        <f t="shared" si="56"/>
        <v>9922684</v>
      </c>
      <c r="L511" s="5">
        <f t="shared" si="57"/>
        <v>652416472</v>
      </c>
      <c r="M511" s="5">
        <f t="shared" si="58"/>
        <v>593105872</v>
      </c>
      <c r="N511" s="5">
        <f t="shared" si="59"/>
        <v>521933176</v>
      </c>
      <c r="P511">
        <f t="shared" si="63"/>
        <v>1.0449999999999997</v>
      </c>
      <c r="Q511" t="s">
        <v>0</v>
      </c>
      <c r="R511">
        <v>61460800</v>
      </c>
      <c r="S511" t="s">
        <v>19</v>
      </c>
      <c r="T511">
        <v>12116475</v>
      </c>
      <c r="U511" t="s">
        <v>20</v>
      </c>
      <c r="V511">
        <v>500000</v>
      </c>
      <c r="W511" t="s">
        <v>21</v>
      </c>
      <c r="X511">
        <v>4275</v>
      </c>
      <c r="Y511" t="s">
        <v>22</v>
      </c>
      <c r="Z511">
        <v>4275</v>
      </c>
      <c r="AA511" t="s">
        <v>23</v>
      </c>
      <c r="AB511">
        <v>4275</v>
      </c>
      <c r="AC511">
        <f t="shared" si="60"/>
        <v>125687336</v>
      </c>
      <c r="AD511">
        <f t="shared" si="61"/>
        <v>24778191</v>
      </c>
      <c r="AE511" t="s">
        <v>24</v>
      </c>
      <c r="AF511" t="s">
        <v>25</v>
      </c>
      <c r="AG511" t="str">
        <f t="shared" si="62"/>
        <v>hp_125687336;atk_24778191;hit_500000;miss_4275;cirt_4275;cirtSub_4275</v>
      </c>
    </row>
    <row r="512" spans="1:33" ht="15">
      <c r="A512" s="9">
        <v>230509</v>
      </c>
      <c r="B512">
        <v>430509</v>
      </c>
      <c r="C512" s="6" t="s">
        <v>4393</v>
      </c>
      <c r="D512" t="s">
        <v>14</v>
      </c>
      <c r="E512" s="6" t="s">
        <v>0</v>
      </c>
      <c r="F512">
        <v>126499145</v>
      </c>
      <c r="G512" s="1">
        <f>VLOOKUP(F512,关卡难度线!B:D,2,1)</f>
        <v>8</v>
      </c>
      <c r="H512" s="1">
        <f>VLOOKUP(F512,关卡难度线!B:D,3,1)</f>
        <v>116</v>
      </c>
      <c r="I512" s="1">
        <f t="shared" si="54"/>
        <v>12268236</v>
      </c>
      <c r="J512" s="1">
        <f t="shared" si="55"/>
        <v>11152941</v>
      </c>
      <c r="K512" s="1">
        <f t="shared" si="56"/>
        <v>9814588</v>
      </c>
      <c r="L512" s="5">
        <f t="shared" si="57"/>
        <v>645309216</v>
      </c>
      <c r="M512" s="5">
        <f t="shared" si="58"/>
        <v>586644696</v>
      </c>
      <c r="N512" s="5">
        <f t="shared" si="59"/>
        <v>516247328</v>
      </c>
      <c r="P512">
        <f t="shared" si="63"/>
        <v>1.0499999999999996</v>
      </c>
      <c r="Q512" t="s">
        <v>0</v>
      </c>
      <c r="R512">
        <v>61706900</v>
      </c>
      <c r="S512" t="s">
        <v>19</v>
      </c>
      <c r="T512">
        <v>12164985</v>
      </c>
      <c r="U512" t="s">
        <v>20</v>
      </c>
      <c r="V512">
        <v>500000</v>
      </c>
      <c r="W512" t="s">
        <v>21</v>
      </c>
      <c r="X512">
        <v>4275</v>
      </c>
      <c r="Y512" t="s">
        <v>22</v>
      </c>
      <c r="Z512">
        <v>4275</v>
      </c>
      <c r="AA512" t="s">
        <v>23</v>
      </c>
      <c r="AB512">
        <v>4275</v>
      </c>
      <c r="AC512">
        <f t="shared" si="60"/>
        <v>126499145</v>
      </c>
      <c r="AD512">
        <f t="shared" si="61"/>
        <v>24938219</v>
      </c>
      <c r="AE512" t="s">
        <v>24</v>
      </c>
      <c r="AF512" t="s">
        <v>25</v>
      </c>
      <c r="AG512" t="str">
        <f t="shared" si="62"/>
        <v>hp_126499145;atk_24938219;hit_500000;miss_4275;cirt_4275;cirtSub_4275</v>
      </c>
    </row>
    <row r="513" spans="1:33" ht="15">
      <c r="A513" s="9">
        <v>230510</v>
      </c>
      <c r="B513">
        <v>430510</v>
      </c>
      <c r="C513" s="6" t="s">
        <v>4394</v>
      </c>
      <c r="D513" t="s">
        <v>14</v>
      </c>
      <c r="E513" s="6" t="s">
        <v>0</v>
      </c>
      <c r="F513">
        <v>127250532</v>
      </c>
      <c r="G513" s="1">
        <f>VLOOKUP(F513,关卡难度线!B:D,2,1)</f>
        <v>8</v>
      </c>
      <c r="H513" s="1">
        <f>VLOOKUP(F513,关卡难度线!B:D,3,1)</f>
        <v>116</v>
      </c>
      <c r="I513" s="1">
        <f t="shared" si="54"/>
        <v>12341107</v>
      </c>
      <c r="J513" s="1">
        <f t="shared" si="55"/>
        <v>11219188</v>
      </c>
      <c r="K513" s="1">
        <f t="shared" si="56"/>
        <v>9872886</v>
      </c>
      <c r="L513" s="5">
        <f t="shared" si="57"/>
        <v>649142232</v>
      </c>
      <c r="M513" s="5">
        <f t="shared" si="58"/>
        <v>590129288</v>
      </c>
      <c r="N513" s="5">
        <f t="shared" si="59"/>
        <v>519313800</v>
      </c>
      <c r="P513">
        <f t="shared" si="63"/>
        <v>1.0549999999999995</v>
      </c>
      <c r="Q513" t="s">
        <v>0</v>
      </c>
      <c r="R513">
        <v>61922400</v>
      </c>
      <c r="S513" t="s">
        <v>19</v>
      </c>
      <c r="T513">
        <v>12213495</v>
      </c>
      <c r="U513" t="s">
        <v>20</v>
      </c>
      <c r="V513">
        <v>500000</v>
      </c>
      <c r="W513" t="s">
        <v>21</v>
      </c>
      <c r="X513">
        <v>4300</v>
      </c>
      <c r="Y513" t="s">
        <v>22</v>
      </c>
      <c r="Z513">
        <v>4300</v>
      </c>
      <c r="AA513" t="s">
        <v>23</v>
      </c>
      <c r="AB513">
        <v>4300</v>
      </c>
      <c r="AC513">
        <f t="shared" si="60"/>
        <v>127250532</v>
      </c>
      <c r="AD513">
        <f t="shared" si="61"/>
        <v>25098732</v>
      </c>
      <c r="AE513" t="s">
        <v>24</v>
      </c>
      <c r="AF513" t="s">
        <v>25</v>
      </c>
      <c r="AG513" t="str">
        <f t="shared" si="62"/>
        <v>hp_127250532;atk_25098732;hit_500000;miss_4300;cirt_4300;cirtSub_4300</v>
      </c>
    </row>
    <row r="514" spans="1:33" ht="15">
      <c r="A514" s="9">
        <v>230511</v>
      </c>
      <c r="B514">
        <v>430511</v>
      </c>
      <c r="C514" s="6" t="s">
        <v>4395</v>
      </c>
      <c r="D514" t="s">
        <v>14</v>
      </c>
      <c r="E514" s="6" t="s">
        <v>0</v>
      </c>
      <c r="F514">
        <v>128066904</v>
      </c>
      <c r="G514" s="1">
        <f>VLOOKUP(F514,关卡难度线!B:D,2,1)</f>
        <v>8</v>
      </c>
      <c r="H514" s="1">
        <f>VLOOKUP(F514,关卡难度线!B:D,3,1)</f>
        <v>116</v>
      </c>
      <c r="I514" s="1">
        <f t="shared" si="54"/>
        <v>12420281</v>
      </c>
      <c r="J514" s="1">
        <f t="shared" si="55"/>
        <v>11291165</v>
      </c>
      <c r="K514" s="1">
        <f t="shared" si="56"/>
        <v>9936225</v>
      </c>
      <c r="L514" s="5">
        <f t="shared" si="57"/>
        <v>653306784</v>
      </c>
      <c r="M514" s="5">
        <f t="shared" si="58"/>
        <v>593915280</v>
      </c>
      <c r="N514" s="5">
        <f t="shared" si="59"/>
        <v>522645432</v>
      </c>
      <c r="P514">
        <f t="shared" si="63"/>
        <v>1.0599999999999994</v>
      </c>
      <c r="Q514" t="s">
        <v>0</v>
      </c>
      <c r="R514">
        <v>62168400</v>
      </c>
      <c r="S514" t="s">
        <v>19</v>
      </c>
      <c r="T514">
        <v>12262005</v>
      </c>
      <c r="U514" t="s">
        <v>20</v>
      </c>
      <c r="V514">
        <v>500000</v>
      </c>
      <c r="W514" t="s">
        <v>21</v>
      </c>
      <c r="X514">
        <v>4300</v>
      </c>
      <c r="Y514" t="s">
        <v>22</v>
      </c>
      <c r="Z514">
        <v>4300</v>
      </c>
      <c r="AA514" t="s">
        <v>23</v>
      </c>
      <c r="AB514">
        <v>4300</v>
      </c>
      <c r="AC514">
        <f t="shared" si="60"/>
        <v>128066904</v>
      </c>
      <c r="AD514">
        <f t="shared" si="61"/>
        <v>25259730</v>
      </c>
      <c r="AE514" t="s">
        <v>24</v>
      </c>
      <c r="AF514" t="s">
        <v>25</v>
      </c>
      <c r="AG514" t="str">
        <f t="shared" si="62"/>
        <v>hp_128066904;atk_25259730;hit_500000;miss_4300;cirt_4300;cirtSub_4300</v>
      </c>
    </row>
    <row r="515" spans="1:33" ht="15">
      <c r="A515" s="9">
        <v>230512</v>
      </c>
      <c r="B515">
        <v>430512</v>
      </c>
      <c r="C515" s="6" t="s">
        <v>4396</v>
      </c>
      <c r="D515" t="s">
        <v>14</v>
      </c>
      <c r="E515" s="6" t="s">
        <v>0</v>
      </c>
      <c r="F515">
        <v>128885529</v>
      </c>
      <c r="G515" s="1">
        <f>VLOOKUP(F515,关卡难度线!B:D,2,1)</f>
        <v>8</v>
      </c>
      <c r="H515" s="1">
        <f>VLOOKUP(F515,关卡难度线!B:D,3,1)</f>
        <v>116</v>
      </c>
      <c r="I515" s="1">
        <f t="shared" si="54"/>
        <v>12499674</v>
      </c>
      <c r="J515" s="1">
        <f t="shared" si="55"/>
        <v>11363340</v>
      </c>
      <c r="K515" s="1">
        <f t="shared" si="56"/>
        <v>9999739</v>
      </c>
      <c r="L515" s="5">
        <f t="shared" si="57"/>
        <v>657482856</v>
      </c>
      <c r="M515" s="5">
        <f t="shared" si="58"/>
        <v>597711688</v>
      </c>
      <c r="N515" s="5">
        <f t="shared" si="59"/>
        <v>525986272</v>
      </c>
      <c r="P515">
        <f t="shared" si="63"/>
        <v>1.0649999999999993</v>
      </c>
      <c r="Q515" t="s">
        <v>0</v>
      </c>
      <c r="R515">
        <v>62414300</v>
      </c>
      <c r="S515" t="s">
        <v>19</v>
      </c>
      <c r="T515">
        <v>12310515</v>
      </c>
      <c r="U515" t="s">
        <v>20</v>
      </c>
      <c r="V515">
        <v>500000</v>
      </c>
      <c r="W515" t="s">
        <v>21</v>
      </c>
      <c r="X515">
        <v>4300</v>
      </c>
      <c r="Y515" t="s">
        <v>22</v>
      </c>
      <c r="Z515">
        <v>4300</v>
      </c>
      <c r="AA515" t="s">
        <v>23</v>
      </c>
      <c r="AB515">
        <v>4300</v>
      </c>
      <c r="AC515">
        <f t="shared" si="60"/>
        <v>128885529</v>
      </c>
      <c r="AD515">
        <f t="shared" si="61"/>
        <v>25421213</v>
      </c>
      <c r="AE515" t="s">
        <v>24</v>
      </c>
      <c r="AF515" t="s">
        <v>25</v>
      </c>
      <c r="AG515" t="str">
        <f t="shared" si="62"/>
        <v>hp_128885529;atk_25421213;hit_500000;miss_4300;cirt_4300;cirtSub_4300</v>
      </c>
    </row>
    <row r="516" spans="1:33" ht="15">
      <c r="A516" s="9">
        <v>230513</v>
      </c>
      <c r="B516">
        <v>430513</v>
      </c>
      <c r="C516" s="6" t="s">
        <v>4397</v>
      </c>
      <c r="D516" t="s">
        <v>14</v>
      </c>
      <c r="E516" s="6" t="s">
        <v>0</v>
      </c>
      <c r="F516">
        <v>129642858</v>
      </c>
      <c r="G516" s="1">
        <f>VLOOKUP(F516,关卡难度线!B:D,2,1)</f>
        <v>8</v>
      </c>
      <c r="H516" s="1">
        <f>VLOOKUP(F516,关卡难度线!B:D,3,1)</f>
        <v>116</v>
      </c>
      <c r="I516" s="1">
        <f t="shared" ref="I516:I579" si="64">INT(F516/(3-1)/G516/(H516/2.7)*100/1.5)</f>
        <v>12573122</v>
      </c>
      <c r="J516" s="1">
        <f t="shared" ref="J516:J579" si="65">INT(F516/(4-1.8)/G516/(H516/2.7)*100/1.5)</f>
        <v>11430110</v>
      </c>
      <c r="K516" s="1">
        <f t="shared" ref="K516:K579" si="66">INT(F516/(5-2.5)/G516/(H516/2.7)*100/1.5)</f>
        <v>10058497</v>
      </c>
      <c r="L516" s="5">
        <f t="shared" ref="L516:L579" si="67">ROUND(I516/4*5.5+I516*2.7+I516/4*10*1,0)*G516</f>
        <v>661346216</v>
      </c>
      <c r="M516" s="5">
        <f t="shared" ref="M516:M579" si="68">ROUND(J516/4*5.5+J516*2.7+J516/4*10*1,0)*G516</f>
        <v>601223784</v>
      </c>
      <c r="N516" s="5">
        <f t="shared" ref="N516:N579" si="69">ROUND(K516/4*5.5+K516*2.7+K516/4*10*1,0)*G516</f>
        <v>529076944</v>
      </c>
      <c r="P516">
        <f t="shared" si="63"/>
        <v>1.0699999999999992</v>
      </c>
      <c r="Q516" t="s">
        <v>0</v>
      </c>
      <c r="R516">
        <v>62629400</v>
      </c>
      <c r="S516" t="s">
        <v>19</v>
      </c>
      <c r="T516">
        <v>12359025</v>
      </c>
      <c r="U516" t="s">
        <v>20</v>
      </c>
      <c r="V516">
        <v>500000</v>
      </c>
      <c r="W516" t="s">
        <v>21</v>
      </c>
      <c r="X516">
        <v>4325</v>
      </c>
      <c r="Y516" t="s">
        <v>22</v>
      </c>
      <c r="Z516">
        <v>4325</v>
      </c>
      <c r="AA516" t="s">
        <v>23</v>
      </c>
      <c r="AB516">
        <v>4325</v>
      </c>
      <c r="AC516">
        <f t="shared" si="60"/>
        <v>129642858</v>
      </c>
      <c r="AD516">
        <f t="shared" si="61"/>
        <v>25583181</v>
      </c>
      <c r="AE516" t="s">
        <v>24</v>
      </c>
      <c r="AF516" t="s">
        <v>25</v>
      </c>
      <c r="AG516" t="str">
        <f t="shared" si="62"/>
        <v>hp_129642858;atk_25583181;hit_500000;miss_4325;cirt_4325;cirtSub_4325</v>
      </c>
    </row>
    <row r="517" spans="1:33" ht="15">
      <c r="A517" s="9">
        <v>230514</v>
      </c>
      <c r="B517">
        <v>430514</v>
      </c>
      <c r="C517" s="6" t="s">
        <v>4398</v>
      </c>
      <c r="D517" t="s">
        <v>14</v>
      </c>
      <c r="E517" s="6" t="s">
        <v>0</v>
      </c>
      <c r="F517">
        <v>130466040</v>
      </c>
      <c r="G517" s="1">
        <f>VLOOKUP(F517,关卡难度线!B:D,2,1)</f>
        <v>8</v>
      </c>
      <c r="H517" s="1">
        <f>VLOOKUP(F517,关卡难度线!B:D,3,1)</f>
        <v>116</v>
      </c>
      <c r="I517" s="1">
        <f t="shared" si="64"/>
        <v>12652956</v>
      </c>
      <c r="J517" s="1">
        <f t="shared" si="65"/>
        <v>11502687</v>
      </c>
      <c r="K517" s="1">
        <f t="shared" si="66"/>
        <v>10122365</v>
      </c>
      <c r="L517" s="5">
        <f t="shared" si="67"/>
        <v>665545488</v>
      </c>
      <c r="M517" s="5">
        <f t="shared" si="68"/>
        <v>605041336</v>
      </c>
      <c r="N517" s="5">
        <f t="shared" si="69"/>
        <v>532436400</v>
      </c>
      <c r="P517">
        <f t="shared" si="63"/>
        <v>1.0749999999999991</v>
      </c>
      <c r="Q517" t="s">
        <v>0</v>
      </c>
      <c r="R517">
        <v>62875200</v>
      </c>
      <c r="S517" t="s">
        <v>19</v>
      </c>
      <c r="T517">
        <v>12407535</v>
      </c>
      <c r="U517" t="s">
        <v>20</v>
      </c>
      <c r="V517">
        <v>500000</v>
      </c>
      <c r="W517" t="s">
        <v>21</v>
      </c>
      <c r="X517">
        <v>4325</v>
      </c>
      <c r="Y517" t="s">
        <v>22</v>
      </c>
      <c r="Z517">
        <v>4325</v>
      </c>
      <c r="AA517" t="s">
        <v>23</v>
      </c>
      <c r="AB517">
        <v>4325</v>
      </c>
      <c r="AC517">
        <f t="shared" si="60"/>
        <v>130466040</v>
      </c>
      <c r="AD517">
        <f t="shared" si="61"/>
        <v>25745635</v>
      </c>
      <c r="AE517" t="s">
        <v>24</v>
      </c>
      <c r="AF517" t="s">
        <v>25</v>
      </c>
      <c r="AG517" t="str">
        <f t="shared" si="62"/>
        <v>hp_130466040;atk_25745635;hit_500000;miss_4325;cirt_4325;cirtSub_4325</v>
      </c>
    </row>
    <row r="518" spans="1:33" ht="15">
      <c r="A518" s="9">
        <v>230515</v>
      </c>
      <c r="B518">
        <v>430515</v>
      </c>
      <c r="C518" s="6" t="s">
        <v>4399</v>
      </c>
      <c r="D518" t="s">
        <v>14</v>
      </c>
      <c r="E518" s="6" t="s">
        <v>0</v>
      </c>
      <c r="F518">
        <v>131291680</v>
      </c>
      <c r="G518" s="1">
        <f>VLOOKUP(F518,关卡难度线!B:D,2,1)</f>
        <v>8</v>
      </c>
      <c r="H518" s="1">
        <f>VLOOKUP(F518,关卡难度线!B:D,3,1)</f>
        <v>116</v>
      </c>
      <c r="I518" s="1">
        <f t="shared" si="64"/>
        <v>12733029</v>
      </c>
      <c r="J518" s="1">
        <f t="shared" si="65"/>
        <v>11575481</v>
      </c>
      <c r="K518" s="1">
        <f t="shared" si="66"/>
        <v>10186423</v>
      </c>
      <c r="L518" s="5">
        <f t="shared" si="67"/>
        <v>669757328</v>
      </c>
      <c r="M518" s="5">
        <f t="shared" si="68"/>
        <v>608870304</v>
      </c>
      <c r="N518" s="5">
        <f t="shared" si="69"/>
        <v>535805848</v>
      </c>
      <c r="P518">
        <f t="shared" si="63"/>
        <v>1.079999999999999</v>
      </c>
      <c r="Q518" t="s">
        <v>0</v>
      </c>
      <c r="R518">
        <v>63121000</v>
      </c>
      <c r="S518" t="s">
        <v>19</v>
      </c>
      <c r="T518">
        <v>12456045</v>
      </c>
      <c r="U518" t="s">
        <v>20</v>
      </c>
      <c r="V518">
        <v>500000</v>
      </c>
      <c r="W518" t="s">
        <v>21</v>
      </c>
      <c r="X518">
        <v>4325</v>
      </c>
      <c r="Y518" t="s">
        <v>22</v>
      </c>
      <c r="Z518">
        <v>4325</v>
      </c>
      <c r="AA518" t="s">
        <v>23</v>
      </c>
      <c r="AB518">
        <v>4325</v>
      </c>
      <c r="AC518">
        <f t="shared" si="60"/>
        <v>131291680</v>
      </c>
      <c r="AD518">
        <f t="shared" si="61"/>
        <v>25908573</v>
      </c>
      <c r="AE518" t="s">
        <v>24</v>
      </c>
      <c r="AF518" t="s">
        <v>25</v>
      </c>
      <c r="AG518" t="str">
        <f t="shared" si="62"/>
        <v>hp_131291680;atk_25908573;hit_500000;miss_4325;cirt_4325;cirtSub_4325</v>
      </c>
    </row>
    <row r="519" spans="1:33" ht="15">
      <c r="A519" s="9">
        <v>230516</v>
      </c>
      <c r="B519">
        <v>430516</v>
      </c>
      <c r="C519" s="6" t="s">
        <v>4400</v>
      </c>
      <c r="D519" t="s">
        <v>14</v>
      </c>
      <c r="E519" s="6" t="s">
        <v>0</v>
      </c>
      <c r="F519">
        <v>132054726</v>
      </c>
      <c r="G519" s="1">
        <f>VLOOKUP(F519,关卡难度线!B:D,2,1)</f>
        <v>8</v>
      </c>
      <c r="H519" s="1">
        <f>VLOOKUP(F519,关卡难度线!B:D,3,1)</f>
        <v>116</v>
      </c>
      <c r="I519" s="1">
        <f t="shared" si="64"/>
        <v>12807031</v>
      </c>
      <c r="J519" s="1">
        <f t="shared" si="65"/>
        <v>11642756</v>
      </c>
      <c r="K519" s="1">
        <f t="shared" si="66"/>
        <v>10245625</v>
      </c>
      <c r="L519" s="5">
        <f t="shared" si="67"/>
        <v>673649832</v>
      </c>
      <c r="M519" s="5">
        <f t="shared" si="68"/>
        <v>612408968</v>
      </c>
      <c r="N519" s="5">
        <f t="shared" si="69"/>
        <v>538919872</v>
      </c>
      <c r="P519">
        <f t="shared" si="63"/>
        <v>1.0849999999999989</v>
      </c>
      <c r="Q519" t="s">
        <v>0</v>
      </c>
      <c r="R519">
        <v>63335600</v>
      </c>
      <c r="S519" t="s">
        <v>19</v>
      </c>
      <c r="T519">
        <v>12504555</v>
      </c>
      <c r="U519" t="s">
        <v>20</v>
      </c>
      <c r="V519">
        <v>500000</v>
      </c>
      <c r="W519" t="s">
        <v>21</v>
      </c>
      <c r="X519">
        <v>4350</v>
      </c>
      <c r="Y519" t="s">
        <v>22</v>
      </c>
      <c r="Z519">
        <v>4350</v>
      </c>
      <c r="AA519" t="s">
        <v>23</v>
      </c>
      <c r="AB519">
        <v>4350</v>
      </c>
      <c r="AC519">
        <f t="shared" si="60"/>
        <v>132054726</v>
      </c>
      <c r="AD519">
        <f t="shared" si="61"/>
        <v>26071997</v>
      </c>
      <c r="AE519" t="s">
        <v>24</v>
      </c>
      <c r="AF519" t="s">
        <v>25</v>
      </c>
      <c r="AG519" t="str">
        <f t="shared" si="62"/>
        <v>hp_132054726;atk_26071997;hit_500000;miss_4350;cirt_4350;cirtSub_4350</v>
      </c>
    </row>
    <row r="520" spans="1:33" ht="15">
      <c r="A520" s="9">
        <v>230517</v>
      </c>
      <c r="B520">
        <v>430517</v>
      </c>
      <c r="C520" s="6" t="s">
        <v>4401</v>
      </c>
      <c r="D520" t="s">
        <v>14</v>
      </c>
      <c r="E520" s="6" t="s">
        <v>0</v>
      </c>
      <c r="F520">
        <v>132884917</v>
      </c>
      <c r="G520" s="1">
        <f>VLOOKUP(F520,关卡难度线!B:D,2,1)</f>
        <v>8</v>
      </c>
      <c r="H520" s="1">
        <f>VLOOKUP(F520,关卡难度线!B:D,3,1)</f>
        <v>116</v>
      </c>
      <c r="I520" s="1">
        <f t="shared" si="64"/>
        <v>12887545</v>
      </c>
      <c r="J520" s="1">
        <f t="shared" si="65"/>
        <v>11715950</v>
      </c>
      <c r="K520" s="1">
        <f t="shared" si="66"/>
        <v>10310036</v>
      </c>
      <c r="L520" s="5">
        <f t="shared" si="67"/>
        <v>677884864</v>
      </c>
      <c r="M520" s="5">
        <f t="shared" si="68"/>
        <v>616258968</v>
      </c>
      <c r="N520" s="5">
        <f t="shared" si="69"/>
        <v>542307896</v>
      </c>
      <c r="P520">
        <f t="shared" si="63"/>
        <v>1.0899999999999987</v>
      </c>
      <c r="Q520" t="s">
        <v>0</v>
      </c>
      <c r="R520">
        <v>63581300</v>
      </c>
      <c r="S520" t="s">
        <v>19</v>
      </c>
      <c r="T520">
        <v>12553065</v>
      </c>
      <c r="U520" t="s">
        <v>20</v>
      </c>
      <c r="V520">
        <v>500000</v>
      </c>
      <c r="W520" t="s">
        <v>21</v>
      </c>
      <c r="X520">
        <v>4350</v>
      </c>
      <c r="Y520" t="s">
        <v>22</v>
      </c>
      <c r="Z520">
        <v>4350</v>
      </c>
      <c r="AA520" t="s">
        <v>23</v>
      </c>
      <c r="AB520">
        <v>4350</v>
      </c>
      <c r="AC520">
        <f t="shared" ref="AC520:AC583" si="70">INT(R520*(1+P520))</f>
        <v>132884917</v>
      </c>
      <c r="AD520">
        <f t="shared" ref="AD520:AD583" si="71">INT(T520*(1+P520))</f>
        <v>26235905</v>
      </c>
      <c r="AE520" t="s">
        <v>24</v>
      </c>
      <c r="AF520" t="s">
        <v>25</v>
      </c>
      <c r="AG520" t="str">
        <f t="shared" si="62"/>
        <v>hp_132884917;atk_26235905;hit_500000;miss_4350;cirt_4350;cirtSub_4350</v>
      </c>
    </row>
    <row r="521" spans="1:33" ht="15">
      <c r="A521" s="9">
        <v>230518</v>
      </c>
      <c r="B521">
        <v>430518</v>
      </c>
      <c r="C521" s="6" t="s">
        <v>4402</v>
      </c>
      <c r="D521" t="s">
        <v>14</v>
      </c>
      <c r="E521" s="6" t="s">
        <v>0</v>
      </c>
      <c r="F521">
        <v>133717565</v>
      </c>
      <c r="G521" s="1">
        <f>VLOOKUP(F521,关卡难度线!B:D,2,1)</f>
        <v>8</v>
      </c>
      <c r="H521" s="1">
        <f>VLOOKUP(F521,关卡难度线!B:D,3,1)</f>
        <v>116</v>
      </c>
      <c r="I521" s="1">
        <f t="shared" si="64"/>
        <v>12968298</v>
      </c>
      <c r="J521" s="1">
        <f t="shared" si="65"/>
        <v>11789362</v>
      </c>
      <c r="K521" s="1">
        <f t="shared" si="66"/>
        <v>10374638</v>
      </c>
      <c r="L521" s="5">
        <f t="shared" si="67"/>
        <v>682132472</v>
      </c>
      <c r="M521" s="5">
        <f t="shared" si="68"/>
        <v>620120440</v>
      </c>
      <c r="N521" s="5">
        <f t="shared" si="69"/>
        <v>545705960</v>
      </c>
      <c r="P521">
        <f t="shared" si="63"/>
        <v>1.0949999999999986</v>
      </c>
      <c r="Q521" t="s">
        <v>0</v>
      </c>
      <c r="R521">
        <v>63827000</v>
      </c>
      <c r="S521" t="s">
        <v>19</v>
      </c>
      <c r="T521">
        <v>12601575</v>
      </c>
      <c r="U521" t="s">
        <v>20</v>
      </c>
      <c r="V521">
        <v>500000</v>
      </c>
      <c r="W521" t="s">
        <v>21</v>
      </c>
      <c r="X521">
        <v>4350</v>
      </c>
      <c r="Y521" t="s">
        <v>22</v>
      </c>
      <c r="Z521">
        <v>4350</v>
      </c>
      <c r="AA521" t="s">
        <v>23</v>
      </c>
      <c r="AB521">
        <v>4350</v>
      </c>
      <c r="AC521">
        <f t="shared" si="70"/>
        <v>133717565</v>
      </c>
      <c r="AD521">
        <f t="shared" si="71"/>
        <v>26400299</v>
      </c>
      <c r="AE521" t="s">
        <v>24</v>
      </c>
      <c r="AF521" t="s">
        <v>25</v>
      </c>
      <c r="AG521" t="str">
        <f t="shared" si="62"/>
        <v>hp_133717565;atk_26400299;hit_500000;miss_4350;cirt_4350;cirtSub_4350</v>
      </c>
    </row>
    <row r="522" spans="1:33" ht="15">
      <c r="A522" s="9">
        <v>230519</v>
      </c>
      <c r="B522">
        <v>430519</v>
      </c>
      <c r="C522" s="6" t="s">
        <v>4403</v>
      </c>
      <c r="D522" t="s">
        <v>14</v>
      </c>
      <c r="E522" s="6" t="s">
        <v>0</v>
      </c>
      <c r="F522">
        <v>134486310</v>
      </c>
      <c r="G522" s="1">
        <f>VLOOKUP(F522,关卡难度线!B:D,2,1)</f>
        <v>8</v>
      </c>
      <c r="H522" s="1">
        <f>VLOOKUP(F522,关卡难度线!B:D,3,1)</f>
        <v>116</v>
      </c>
      <c r="I522" s="1">
        <f t="shared" si="64"/>
        <v>13042853</v>
      </c>
      <c r="J522" s="1">
        <f t="shared" si="65"/>
        <v>11857139</v>
      </c>
      <c r="K522" s="1">
        <f t="shared" si="66"/>
        <v>10434282</v>
      </c>
      <c r="L522" s="5">
        <f t="shared" si="67"/>
        <v>686054064</v>
      </c>
      <c r="M522" s="5">
        <f t="shared" si="68"/>
        <v>623685512</v>
      </c>
      <c r="N522" s="5">
        <f t="shared" si="69"/>
        <v>548843232</v>
      </c>
      <c r="P522">
        <f t="shared" si="63"/>
        <v>1.0999999999999985</v>
      </c>
      <c r="Q522" t="s">
        <v>0</v>
      </c>
      <c r="R522">
        <v>64041100</v>
      </c>
      <c r="S522" t="s">
        <v>19</v>
      </c>
      <c r="T522">
        <v>12650085</v>
      </c>
      <c r="U522" t="s">
        <v>20</v>
      </c>
      <c r="V522">
        <v>500000</v>
      </c>
      <c r="W522" t="s">
        <v>21</v>
      </c>
      <c r="X522">
        <v>4375</v>
      </c>
      <c r="Y522" t="s">
        <v>22</v>
      </c>
      <c r="Z522">
        <v>4375</v>
      </c>
      <c r="AA522" t="s">
        <v>23</v>
      </c>
      <c r="AB522">
        <v>4375</v>
      </c>
      <c r="AC522">
        <f t="shared" si="70"/>
        <v>134486310</v>
      </c>
      <c r="AD522">
        <f t="shared" si="71"/>
        <v>26565178</v>
      </c>
      <c r="AE522" t="s">
        <v>24</v>
      </c>
      <c r="AF522" t="s">
        <v>25</v>
      </c>
      <c r="AG522" t="str">
        <f t="shared" si="62"/>
        <v>hp_134486310;atk_26565178;hit_500000;miss_4375;cirt_4375;cirtSub_4375</v>
      </c>
    </row>
    <row r="523" spans="1:33" ht="15">
      <c r="A523" s="9">
        <v>230520</v>
      </c>
      <c r="B523">
        <v>430520</v>
      </c>
      <c r="C523" s="6" t="s">
        <v>4404</v>
      </c>
      <c r="D523" t="s">
        <v>14</v>
      </c>
      <c r="E523" s="6" t="s">
        <v>0</v>
      </c>
      <c r="F523">
        <v>135323293</v>
      </c>
      <c r="G523" s="1">
        <f>VLOOKUP(F523,关卡难度线!B:D,2,1)</f>
        <v>8</v>
      </c>
      <c r="H523" s="1">
        <f>VLOOKUP(F523,关卡难度线!B:D,3,1)</f>
        <v>116</v>
      </c>
      <c r="I523" s="1">
        <f t="shared" si="64"/>
        <v>13124026</v>
      </c>
      <c r="J523" s="1">
        <f t="shared" si="65"/>
        <v>11930932</v>
      </c>
      <c r="K523" s="1">
        <f t="shared" si="66"/>
        <v>10499221</v>
      </c>
      <c r="L523" s="5">
        <f t="shared" si="67"/>
        <v>690323768</v>
      </c>
      <c r="M523" s="5">
        <f t="shared" si="68"/>
        <v>627567024</v>
      </c>
      <c r="N523" s="5">
        <f t="shared" si="69"/>
        <v>552259024</v>
      </c>
      <c r="P523">
        <f t="shared" si="63"/>
        <v>1.1049999999999984</v>
      </c>
      <c r="Q523" t="s">
        <v>0</v>
      </c>
      <c r="R523">
        <v>64286600</v>
      </c>
      <c r="S523" t="s">
        <v>19</v>
      </c>
      <c r="T523">
        <v>12698595</v>
      </c>
      <c r="U523" t="s">
        <v>20</v>
      </c>
      <c r="V523">
        <v>500000</v>
      </c>
      <c r="W523" t="s">
        <v>21</v>
      </c>
      <c r="X523">
        <v>4375</v>
      </c>
      <c r="Y523" t="s">
        <v>22</v>
      </c>
      <c r="Z523">
        <v>4375</v>
      </c>
      <c r="AA523" t="s">
        <v>23</v>
      </c>
      <c r="AB523">
        <v>4375</v>
      </c>
      <c r="AC523">
        <f t="shared" si="70"/>
        <v>135323293</v>
      </c>
      <c r="AD523">
        <f t="shared" si="71"/>
        <v>26730542</v>
      </c>
      <c r="AE523" t="s">
        <v>24</v>
      </c>
      <c r="AF523" t="s">
        <v>25</v>
      </c>
      <c r="AG523" t="str">
        <f t="shared" si="62"/>
        <v>hp_135323293;atk_26730542;hit_500000;miss_4375;cirt_4375;cirtSub_4375</v>
      </c>
    </row>
    <row r="524" spans="1:33" ht="15">
      <c r="A524" s="9">
        <v>230521</v>
      </c>
      <c r="B524">
        <v>430521</v>
      </c>
      <c r="C524" s="6" t="s">
        <v>4405</v>
      </c>
      <c r="D524" t="s">
        <v>14</v>
      </c>
      <c r="E524" s="6" t="s">
        <v>0</v>
      </c>
      <c r="F524">
        <v>136162942</v>
      </c>
      <c r="G524" s="1">
        <f>VLOOKUP(F524,关卡难度线!B:D,2,1)</f>
        <v>8</v>
      </c>
      <c r="H524" s="1">
        <f>VLOOKUP(F524,关卡难度线!B:D,3,1)</f>
        <v>116</v>
      </c>
      <c r="I524" s="1">
        <f t="shared" si="64"/>
        <v>13205457</v>
      </c>
      <c r="J524" s="1">
        <f t="shared" si="65"/>
        <v>12004961</v>
      </c>
      <c r="K524" s="1">
        <f t="shared" si="66"/>
        <v>10564366</v>
      </c>
      <c r="L524" s="5">
        <f t="shared" si="67"/>
        <v>694607040</v>
      </c>
      <c r="M524" s="5">
        <f t="shared" si="68"/>
        <v>631460952</v>
      </c>
      <c r="N524" s="5">
        <f t="shared" si="69"/>
        <v>555685648</v>
      </c>
      <c r="P524">
        <f t="shared" si="63"/>
        <v>1.1099999999999983</v>
      </c>
      <c r="Q524" t="s">
        <v>0</v>
      </c>
      <c r="R524">
        <v>64532200</v>
      </c>
      <c r="S524" t="s">
        <v>19</v>
      </c>
      <c r="T524">
        <v>12747105</v>
      </c>
      <c r="U524" t="s">
        <v>20</v>
      </c>
      <c r="V524">
        <v>500000</v>
      </c>
      <c r="W524" t="s">
        <v>21</v>
      </c>
      <c r="X524">
        <v>4375</v>
      </c>
      <c r="Y524" t="s">
        <v>22</v>
      </c>
      <c r="Z524">
        <v>4375</v>
      </c>
      <c r="AA524" t="s">
        <v>23</v>
      </c>
      <c r="AB524">
        <v>4375</v>
      </c>
      <c r="AC524">
        <f t="shared" si="70"/>
        <v>136162942</v>
      </c>
      <c r="AD524">
        <f t="shared" si="71"/>
        <v>26896391</v>
      </c>
      <c r="AE524" t="s">
        <v>24</v>
      </c>
      <c r="AF524" t="s">
        <v>25</v>
      </c>
      <c r="AG524" t="str">
        <f t="shared" si="62"/>
        <v>hp_136162942;atk_26896391;hit_500000;miss_4375;cirt_4375;cirtSub_4375</v>
      </c>
    </row>
    <row r="525" spans="1:33" ht="15">
      <c r="A525" s="9">
        <v>230522</v>
      </c>
      <c r="B525">
        <v>430522</v>
      </c>
      <c r="C525" s="6" t="s">
        <v>4406</v>
      </c>
      <c r="D525" t="s">
        <v>14</v>
      </c>
      <c r="E525" s="6" t="s">
        <v>0</v>
      </c>
      <c r="F525">
        <v>136949211</v>
      </c>
      <c r="G525" s="1">
        <f>VLOOKUP(F525,关卡难度线!B:D,2,1)</f>
        <v>8</v>
      </c>
      <c r="H525" s="1">
        <f>VLOOKUP(F525,关卡难度线!B:D,3,1)</f>
        <v>116</v>
      </c>
      <c r="I525" s="1">
        <f t="shared" si="64"/>
        <v>13281712</v>
      </c>
      <c r="J525" s="1">
        <f t="shared" si="65"/>
        <v>12074283</v>
      </c>
      <c r="K525" s="1">
        <f t="shared" si="66"/>
        <v>10625369</v>
      </c>
      <c r="L525" s="5">
        <f t="shared" si="67"/>
        <v>698618048</v>
      </c>
      <c r="M525" s="5">
        <f t="shared" si="68"/>
        <v>635107288</v>
      </c>
      <c r="N525" s="5">
        <f t="shared" si="69"/>
        <v>558894408</v>
      </c>
      <c r="P525">
        <f t="shared" si="63"/>
        <v>1.1149999999999982</v>
      </c>
      <c r="Q525" t="s">
        <v>0</v>
      </c>
      <c r="R525">
        <v>64751400</v>
      </c>
      <c r="S525" t="s">
        <v>19</v>
      </c>
      <c r="T525">
        <v>12796718</v>
      </c>
      <c r="U525" t="s">
        <v>20</v>
      </c>
      <c r="V525">
        <v>500000</v>
      </c>
      <c r="W525" t="s">
        <v>21</v>
      </c>
      <c r="X525">
        <v>4400</v>
      </c>
      <c r="Y525" t="s">
        <v>22</v>
      </c>
      <c r="Z525">
        <v>4400</v>
      </c>
      <c r="AA525" t="s">
        <v>23</v>
      </c>
      <c r="AB525">
        <v>4400</v>
      </c>
      <c r="AC525">
        <f t="shared" si="70"/>
        <v>136949211</v>
      </c>
      <c r="AD525">
        <f t="shared" si="71"/>
        <v>27065058</v>
      </c>
      <c r="AE525" t="s">
        <v>24</v>
      </c>
      <c r="AF525" t="s">
        <v>25</v>
      </c>
      <c r="AG525" t="str">
        <f t="shared" si="62"/>
        <v>hp_136949211;atk_27065058;hit_500000;miss_4400;cirt_4400;cirtSub_4400</v>
      </c>
    </row>
    <row r="526" spans="1:33" ht="15">
      <c r="A526" s="9">
        <v>230523</v>
      </c>
      <c r="B526">
        <v>430523</v>
      </c>
      <c r="C526" s="6" t="s">
        <v>4407</v>
      </c>
      <c r="D526" t="s">
        <v>14</v>
      </c>
      <c r="E526" s="6" t="s">
        <v>0</v>
      </c>
      <c r="F526">
        <v>137805088</v>
      </c>
      <c r="G526" s="1">
        <f>VLOOKUP(F526,关卡难度线!B:D,2,1)</f>
        <v>8</v>
      </c>
      <c r="H526" s="1">
        <f>VLOOKUP(F526,关卡难度线!B:D,3,1)</f>
        <v>116</v>
      </c>
      <c r="I526" s="1">
        <f t="shared" si="64"/>
        <v>13364717</v>
      </c>
      <c r="J526" s="1">
        <f t="shared" si="65"/>
        <v>12149743</v>
      </c>
      <c r="K526" s="1">
        <f t="shared" si="66"/>
        <v>10691774</v>
      </c>
      <c r="L526" s="5">
        <f t="shared" si="67"/>
        <v>702984112</v>
      </c>
      <c r="M526" s="5">
        <f t="shared" si="68"/>
        <v>639076480</v>
      </c>
      <c r="N526" s="5">
        <f t="shared" si="69"/>
        <v>562387312</v>
      </c>
      <c r="P526">
        <f t="shared" si="63"/>
        <v>1.1199999999999981</v>
      </c>
      <c r="Q526" t="s">
        <v>0</v>
      </c>
      <c r="R526">
        <v>65002400</v>
      </c>
      <c r="S526" t="s">
        <v>19</v>
      </c>
      <c r="T526">
        <v>12846330</v>
      </c>
      <c r="U526" t="s">
        <v>20</v>
      </c>
      <c r="V526">
        <v>500000</v>
      </c>
      <c r="W526" t="s">
        <v>21</v>
      </c>
      <c r="X526">
        <v>4400</v>
      </c>
      <c r="Y526" t="s">
        <v>22</v>
      </c>
      <c r="Z526">
        <v>4400</v>
      </c>
      <c r="AA526" t="s">
        <v>23</v>
      </c>
      <c r="AB526">
        <v>4400</v>
      </c>
      <c r="AC526">
        <f t="shared" si="70"/>
        <v>137805088</v>
      </c>
      <c r="AD526">
        <f t="shared" si="71"/>
        <v>27234219</v>
      </c>
      <c r="AE526" t="s">
        <v>24</v>
      </c>
      <c r="AF526" t="s">
        <v>25</v>
      </c>
      <c r="AG526" t="str">
        <f t="shared" si="62"/>
        <v>hp_137805088;atk_27234219;hit_500000;miss_4400;cirt_4400;cirtSub_4400</v>
      </c>
    </row>
    <row r="527" spans="1:33" ht="15">
      <c r="A527" s="9">
        <v>230524</v>
      </c>
      <c r="B527">
        <v>430524</v>
      </c>
      <c r="C527" s="6" t="s">
        <v>4408</v>
      </c>
      <c r="D527" t="s">
        <v>14</v>
      </c>
      <c r="E527" s="6" t="s">
        <v>0</v>
      </c>
      <c r="F527">
        <v>138663687</v>
      </c>
      <c r="G527" s="1">
        <f>VLOOKUP(F527,关卡难度线!B:D,2,1)</f>
        <v>8</v>
      </c>
      <c r="H527" s="1">
        <f>VLOOKUP(F527,关卡难度线!B:D,3,1)</f>
        <v>118</v>
      </c>
      <c r="I527" s="1">
        <f t="shared" si="64"/>
        <v>13220054</v>
      </c>
      <c r="J527" s="1">
        <f t="shared" si="65"/>
        <v>12018231</v>
      </c>
      <c r="K527" s="1">
        <f t="shared" si="66"/>
        <v>10576043</v>
      </c>
      <c r="L527" s="5">
        <f t="shared" si="67"/>
        <v>695374840</v>
      </c>
      <c r="M527" s="5">
        <f t="shared" si="68"/>
        <v>632158952</v>
      </c>
      <c r="N527" s="5">
        <f t="shared" si="69"/>
        <v>556299864</v>
      </c>
      <c r="P527">
        <f t="shared" si="63"/>
        <v>1.124999999999998</v>
      </c>
      <c r="Q527" t="s">
        <v>0</v>
      </c>
      <c r="R527">
        <v>65253500</v>
      </c>
      <c r="S527" t="s">
        <v>19</v>
      </c>
      <c r="T527">
        <v>12895943</v>
      </c>
      <c r="U527" t="s">
        <v>20</v>
      </c>
      <c r="V527">
        <v>500000</v>
      </c>
      <c r="W527" t="s">
        <v>21</v>
      </c>
      <c r="X527">
        <v>4400</v>
      </c>
      <c r="Y527" t="s">
        <v>22</v>
      </c>
      <c r="Z527">
        <v>4400</v>
      </c>
      <c r="AA527" t="s">
        <v>23</v>
      </c>
      <c r="AB527">
        <v>4400</v>
      </c>
      <c r="AC527">
        <f t="shared" si="70"/>
        <v>138663687</v>
      </c>
      <c r="AD527">
        <f t="shared" si="71"/>
        <v>27403878</v>
      </c>
      <c r="AE527" t="s">
        <v>24</v>
      </c>
      <c r="AF527" t="s">
        <v>25</v>
      </c>
      <c r="AG527" t="str">
        <f t="shared" si="62"/>
        <v>hp_138663687;atk_27403878;hit_500000;miss_4400;cirt_4400;cirtSub_4400</v>
      </c>
    </row>
    <row r="528" spans="1:33" ht="15">
      <c r="A528" s="9">
        <v>230525</v>
      </c>
      <c r="B528">
        <v>430525</v>
      </c>
      <c r="C528" s="6" t="s">
        <v>4409</v>
      </c>
      <c r="D528" t="s">
        <v>14</v>
      </c>
      <c r="E528" s="6" t="s">
        <v>0</v>
      </c>
      <c r="F528">
        <v>139455573</v>
      </c>
      <c r="G528" s="1">
        <f>VLOOKUP(F528,关卡难度线!B:D,2,1)</f>
        <v>8</v>
      </c>
      <c r="H528" s="1">
        <f>VLOOKUP(F528,关卡难度线!B:D,3,1)</f>
        <v>118</v>
      </c>
      <c r="I528" s="1">
        <f t="shared" si="64"/>
        <v>13295552</v>
      </c>
      <c r="J528" s="1">
        <f t="shared" si="65"/>
        <v>12086865</v>
      </c>
      <c r="K528" s="1">
        <f t="shared" si="66"/>
        <v>10636442</v>
      </c>
      <c r="L528" s="5">
        <f t="shared" si="67"/>
        <v>699346032</v>
      </c>
      <c r="M528" s="5">
        <f t="shared" si="68"/>
        <v>635769096</v>
      </c>
      <c r="N528" s="5">
        <f t="shared" si="69"/>
        <v>559476848</v>
      </c>
      <c r="P528">
        <f t="shared" si="63"/>
        <v>1.1299999999999979</v>
      </c>
      <c r="Q528" t="s">
        <v>0</v>
      </c>
      <c r="R528">
        <v>65472100</v>
      </c>
      <c r="S528" t="s">
        <v>19</v>
      </c>
      <c r="T528">
        <v>12945555</v>
      </c>
      <c r="U528" t="s">
        <v>20</v>
      </c>
      <c r="V528">
        <v>500000</v>
      </c>
      <c r="W528" t="s">
        <v>21</v>
      </c>
      <c r="X528">
        <v>4425</v>
      </c>
      <c r="Y528" t="s">
        <v>22</v>
      </c>
      <c r="Z528">
        <v>4425</v>
      </c>
      <c r="AA528" t="s">
        <v>23</v>
      </c>
      <c r="AB528">
        <v>4425</v>
      </c>
      <c r="AC528">
        <f t="shared" si="70"/>
        <v>139455573</v>
      </c>
      <c r="AD528">
        <f t="shared" si="71"/>
        <v>27574032</v>
      </c>
      <c r="AE528" t="s">
        <v>24</v>
      </c>
      <c r="AF528" t="s">
        <v>25</v>
      </c>
      <c r="AG528" t="str">
        <f t="shared" si="62"/>
        <v>hp_139455573;atk_27574032;hit_500000;miss_4425;cirt_4425;cirtSub_4425</v>
      </c>
    </row>
    <row r="529" spans="1:33" ht="15">
      <c r="A529" s="9">
        <v>230526</v>
      </c>
      <c r="B529">
        <v>430526</v>
      </c>
      <c r="C529" s="6" t="s">
        <v>4410</v>
      </c>
      <c r="D529" t="s">
        <v>14</v>
      </c>
      <c r="E529" s="6" t="s">
        <v>0</v>
      </c>
      <c r="F529">
        <v>140318818</v>
      </c>
      <c r="G529" s="1">
        <f>VLOOKUP(F529,关卡难度线!B:D,2,1)</f>
        <v>8</v>
      </c>
      <c r="H529" s="1">
        <f>VLOOKUP(F529,关卡难度线!B:D,3,1)</f>
        <v>118</v>
      </c>
      <c r="I529" s="1">
        <f t="shared" si="64"/>
        <v>13377853</v>
      </c>
      <c r="J529" s="1">
        <f t="shared" si="65"/>
        <v>12161684</v>
      </c>
      <c r="K529" s="1">
        <f t="shared" si="66"/>
        <v>10702282</v>
      </c>
      <c r="L529" s="5">
        <f t="shared" si="67"/>
        <v>703675064</v>
      </c>
      <c r="M529" s="5">
        <f t="shared" si="68"/>
        <v>639704576</v>
      </c>
      <c r="N529" s="5">
        <f t="shared" si="69"/>
        <v>562940032</v>
      </c>
      <c r="P529">
        <f t="shared" si="63"/>
        <v>1.1349999999999978</v>
      </c>
      <c r="Q529" t="s">
        <v>0</v>
      </c>
      <c r="R529">
        <v>65723100</v>
      </c>
      <c r="S529" t="s">
        <v>19</v>
      </c>
      <c r="T529">
        <v>12995168</v>
      </c>
      <c r="U529" t="s">
        <v>20</v>
      </c>
      <c r="V529">
        <v>500000</v>
      </c>
      <c r="W529" t="s">
        <v>21</v>
      </c>
      <c r="X529">
        <v>4425</v>
      </c>
      <c r="Y529" t="s">
        <v>22</v>
      </c>
      <c r="Z529">
        <v>4425</v>
      </c>
      <c r="AA529" t="s">
        <v>23</v>
      </c>
      <c r="AB529">
        <v>4425</v>
      </c>
      <c r="AC529">
        <f t="shared" si="70"/>
        <v>140318818</v>
      </c>
      <c r="AD529">
        <f t="shared" si="71"/>
        <v>27744683</v>
      </c>
      <c r="AE529" t="s">
        <v>24</v>
      </c>
      <c r="AF529" t="s">
        <v>25</v>
      </c>
      <c r="AG529" t="str">
        <f t="shared" si="62"/>
        <v>hp_140318818;atk_27744683;hit_500000;miss_4425;cirt_4425;cirtSub_4425</v>
      </c>
    </row>
    <row r="530" spans="1:33" ht="15">
      <c r="A530" s="9">
        <v>230527</v>
      </c>
      <c r="B530">
        <v>430527</v>
      </c>
      <c r="C530" s="6" t="s">
        <v>4411</v>
      </c>
      <c r="D530" t="s">
        <v>14</v>
      </c>
      <c r="E530" s="6" t="s">
        <v>0</v>
      </c>
      <c r="F530">
        <v>141184360</v>
      </c>
      <c r="G530" s="1">
        <f>VLOOKUP(F530,关卡难度线!B:D,2,1)</f>
        <v>8</v>
      </c>
      <c r="H530" s="1">
        <f>VLOOKUP(F530,关卡难度线!B:D,3,1)</f>
        <v>118</v>
      </c>
      <c r="I530" s="1">
        <f t="shared" si="64"/>
        <v>13460373</v>
      </c>
      <c r="J530" s="1">
        <f t="shared" si="65"/>
        <v>12236703</v>
      </c>
      <c r="K530" s="1">
        <f t="shared" si="66"/>
        <v>10768298</v>
      </c>
      <c r="L530" s="5">
        <f t="shared" si="67"/>
        <v>708015616</v>
      </c>
      <c r="M530" s="5">
        <f t="shared" si="68"/>
        <v>643650576</v>
      </c>
      <c r="N530" s="5">
        <f t="shared" si="69"/>
        <v>566412472</v>
      </c>
      <c r="P530">
        <f t="shared" si="63"/>
        <v>1.1399999999999977</v>
      </c>
      <c r="Q530" t="s">
        <v>0</v>
      </c>
      <c r="R530">
        <v>65974000</v>
      </c>
      <c r="S530" t="s">
        <v>19</v>
      </c>
      <c r="T530">
        <v>13044780</v>
      </c>
      <c r="U530" t="s">
        <v>20</v>
      </c>
      <c r="V530">
        <v>500000</v>
      </c>
      <c r="W530" t="s">
        <v>21</v>
      </c>
      <c r="X530">
        <v>4425</v>
      </c>
      <c r="Y530" t="s">
        <v>22</v>
      </c>
      <c r="Z530">
        <v>4425</v>
      </c>
      <c r="AA530" t="s">
        <v>23</v>
      </c>
      <c r="AB530">
        <v>4425</v>
      </c>
      <c r="AC530">
        <f t="shared" si="70"/>
        <v>141184360</v>
      </c>
      <c r="AD530">
        <f t="shared" si="71"/>
        <v>27915829</v>
      </c>
      <c r="AE530" t="s">
        <v>24</v>
      </c>
      <c r="AF530" t="s">
        <v>25</v>
      </c>
      <c r="AG530" t="str">
        <f t="shared" si="62"/>
        <v>hp_141184360;atk_27915829;hit_500000;miss_4425;cirt_4425;cirtSub_4425</v>
      </c>
    </row>
    <row r="531" spans="1:33" ht="15">
      <c r="A531" s="9">
        <v>230528</v>
      </c>
      <c r="B531">
        <v>430528</v>
      </c>
      <c r="C531" s="6" t="s">
        <v>4412</v>
      </c>
      <c r="D531" t="s">
        <v>14</v>
      </c>
      <c r="E531" s="6" t="s">
        <v>0</v>
      </c>
      <c r="F531">
        <v>141982269</v>
      </c>
      <c r="G531" s="1">
        <f>VLOOKUP(F531,关卡难度线!B:D,2,1)</f>
        <v>8</v>
      </c>
      <c r="H531" s="1">
        <f>VLOOKUP(F531,关卡难度线!B:D,3,1)</f>
        <v>118</v>
      </c>
      <c r="I531" s="1">
        <f t="shared" si="64"/>
        <v>13536445</v>
      </c>
      <c r="J531" s="1">
        <f t="shared" si="65"/>
        <v>12305859</v>
      </c>
      <c r="K531" s="1">
        <f t="shared" si="66"/>
        <v>10829156</v>
      </c>
      <c r="L531" s="5">
        <f t="shared" si="67"/>
        <v>712017008</v>
      </c>
      <c r="M531" s="5">
        <f t="shared" si="68"/>
        <v>647288184</v>
      </c>
      <c r="N531" s="5">
        <f t="shared" si="69"/>
        <v>569613608</v>
      </c>
      <c r="P531">
        <f t="shared" si="63"/>
        <v>1.1449999999999976</v>
      </c>
      <c r="Q531" t="s">
        <v>0</v>
      </c>
      <c r="R531">
        <v>66192200</v>
      </c>
      <c r="S531" t="s">
        <v>19</v>
      </c>
      <c r="T531">
        <v>13094393</v>
      </c>
      <c r="U531" t="s">
        <v>20</v>
      </c>
      <c r="V531">
        <v>500000</v>
      </c>
      <c r="W531" t="s">
        <v>21</v>
      </c>
      <c r="X531">
        <v>4450</v>
      </c>
      <c r="Y531" t="s">
        <v>22</v>
      </c>
      <c r="Z531">
        <v>4450</v>
      </c>
      <c r="AA531" t="s">
        <v>23</v>
      </c>
      <c r="AB531">
        <v>4450</v>
      </c>
      <c r="AC531">
        <f t="shared" si="70"/>
        <v>141982269</v>
      </c>
      <c r="AD531">
        <f t="shared" si="71"/>
        <v>28087472</v>
      </c>
      <c r="AE531" t="s">
        <v>24</v>
      </c>
      <c r="AF531" t="s">
        <v>25</v>
      </c>
      <c r="AG531" t="str">
        <f t="shared" si="62"/>
        <v>hp_141982269;atk_28087472;hit_500000;miss_4450;cirt_4450;cirtSub_4450</v>
      </c>
    </row>
    <row r="532" spans="1:33" ht="15">
      <c r="A532" s="9">
        <v>230529</v>
      </c>
      <c r="B532">
        <v>430529</v>
      </c>
      <c r="C532" s="6" t="s">
        <v>4413</v>
      </c>
      <c r="D532" t="s">
        <v>14</v>
      </c>
      <c r="E532" s="6" t="s">
        <v>0</v>
      </c>
      <c r="F532">
        <v>142852235</v>
      </c>
      <c r="G532" s="1">
        <f>VLOOKUP(F532,关卡难度线!B:D,2,1)</f>
        <v>8</v>
      </c>
      <c r="H532" s="1">
        <f>VLOOKUP(F532,关卡难度线!B:D,3,1)</f>
        <v>118</v>
      </c>
      <c r="I532" s="1">
        <f t="shared" si="64"/>
        <v>13619386</v>
      </c>
      <c r="J532" s="1">
        <f t="shared" si="65"/>
        <v>12381260</v>
      </c>
      <c r="K532" s="1">
        <f t="shared" si="66"/>
        <v>10895509</v>
      </c>
      <c r="L532" s="5">
        <f t="shared" si="67"/>
        <v>716379704</v>
      </c>
      <c r="M532" s="5">
        <f t="shared" si="68"/>
        <v>651254280</v>
      </c>
      <c r="N532" s="5">
        <f t="shared" si="69"/>
        <v>573103776</v>
      </c>
      <c r="P532">
        <f t="shared" si="63"/>
        <v>1.1499999999999975</v>
      </c>
      <c r="Q532" t="s">
        <v>0</v>
      </c>
      <c r="R532">
        <v>66442900</v>
      </c>
      <c r="S532" t="s">
        <v>19</v>
      </c>
      <c r="T532">
        <v>13144005</v>
      </c>
      <c r="U532" t="s">
        <v>20</v>
      </c>
      <c r="V532">
        <v>500000</v>
      </c>
      <c r="W532" t="s">
        <v>21</v>
      </c>
      <c r="X532">
        <v>4450</v>
      </c>
      <c r="Y532" t="s">
        <v>22</v>
      </c>
      <c r="Z532">
        <v>4450</v>
      </c>
      <c r="AA532" t="s">
        <v>23</v>
      </c>
      <c r="AB532">
        <v>4450</v>
      </c>
      <c r="AC532">
        <f t="shared" si="70"/>
        <v>142852235</v>
      </c>
      <c r="AD532">
        <f t="shared" si="71"/>
        <v>28259610</v>
      </c>
      <c r="AE532" t="s">
        <v>24</v>
      </c>
      <c r="AF532" t="s">
        <v>25</v>
      </c>
      <c r="AG532" t="str">
        <f t="shared" si="62"/>
        <v>hp_142852235;atk_28259610;hit_500000;miss_4450;cirt_4450;cirtSub_4450</v>
      </c>
    </row>
    <row r="533" spans="1:33" ht="15">
      <c r="A533" s="9">
        <v>230530</v>
      </c>
      <c r="B533">
        <v>430530</v>
      </c>
      <c r="C533" s="6" t="s">
        <v>4414</v>
      </c>
      <c r="D533" t="s">
        <v>14</v>
      </c>
      <c r="E533" s="6" t="s">
        <v>0</v>
      </c>
      <c r="F533">
        <v>143724923</v>
      </c>
      <c r="G533" s="1">
        <f>VLOOKUP(F533,关卡难度线!B:D,2,1)</f>
        <v>8</v>
      </c>
      <c r="H533" s="1">
        <f>VLOOKUP(F533,关卡难度线!B:D,3,1)</f>
        <v>118</v>
      </c>
      <c r="I533" s="1">
        <f t="shared" si="64"/>
        <v>13702587</v>
      </c>
      <c r="J533" s="1">
        <f t="shared" si="65"/>
        <v>12456898</v>
      </c>
      <c r="K533" s="1">
        <f t="shared" si="66"/>
        <v>10962070</v>
      </c>
      <c r="L533" s="5">
        <f t="shared" si="67"/>
        <v>720756080</v>
      </c>
      <c r="M533" s="5">
        <f t="shared" si="68"/>
        <v>655232832</v>
      </c>
      <c r="N533" s="5">
        <f t="shared" si="69"/>
        <v>576604880</v>
      </c>
      <c r="P533">
        <f t="shared" si="63"/>
        <v>1.1549999999999974</v>
      </c>
      <c r="Q533" t="s">
        <v>0</v>
      </c>
      <c r="R533">
        <v>66693700</v>
      </c>
      <c r="S533" t="s">
        <v>19</v>
      </c>
      <c r="T533">
        <v>13193618</v>
      </c>
      <c r="U533" t="s">
        <v>20</v>
      </c>
      <c r="V533">
        <v>500000</v>
      </c>
      <c r="W533" t="s">
        <v>21</v>
      </c>
      <c r="X533">
        <v>4450</v>
      </c>
      <c r="Y533" t="s">
        <v>22</v>
      </c>
      <c r="Z533">
        <v>4450</v>
      </c>
      <c r="AA533" t="s">
        <v>23</v>
      </c>
      <c r="AB533">
        <v>4450</v>
      </c>
      <c r="AC533">
        <f t="shared" si="70"/>
        <v>143724923</v>
      </c>
      <c r="AD533">
        <f t="shared" si="71"/>
        <v>28432246</v>
      </c>
      <c r="AE533" t="s">
        <v>24</v>
      </c>
      <c r="AF533" t="s">
        <v>25</v>
      </c>
      <c r="AG533" t="str">
        <f t="shared" si="62"/>
        <v>hp_143724923;atk_28432246;hit_500000;miss_4450;cirt_4450;cirtSub_4450</v>
      </c>
    </row>
    <row r="534" spans="1:33" ht="15">
      <c r="A534" s="9">
        <v>230531</v>
      </c>
      <c r="B534">
        <v>430531</v>
      </c>
      <c r="C534" s="6" t="s">
        <v>4415</v>
      </c>
      <c r="D534" t="s">
        <v>14</v>
      </c>
      <c r="E534" s="6" t="s">
        <v>0</v>
      </c>
      <c r="F534">
        <v>144528624</v>
      </c>
      <c r="G534" s="1">
        <f>VLOOKUP(F534,关卡难度线!B:D,2,1)</f>
        <v>8</v>
      </c>
      <c r="H534" s="1">
        <f>VLOOKUP(F534,关卡难度线!B:D,3,1)</f>
        <v>118</v>
      </c>
      <c r="I534" s="1">
        <f t="shared" si="64"/>
        <v>13779212</v>
      </c>
      <c r="J534" s="1">
        <f t="shared" si="65"/>
        <v>12526556</v>
      </c>
      <c r="K534" s="1">
        <f t="shared" si="66"/>
        <v>11023369</v>
      </c>
      <c r="L534" s="5">
        <f t="shared" si="67"/>
        <v>724786552</v>
      </c>
      <c r="M534" s="5">
        <f t="shared" si="68"/>
        <v>658896848</v>
      </c>
      <c r="N534" s="5">
        <f t="shared" si="69"/>
        <v>579829208</v>
      </c>
      <c r="P534">
        <f t="shared" si="63"/>
        <v>1.1599999999999973</v>
      </c>
      <c r="Q534" t="s">
        <v>0</v>
      </c>
      <c r="R534">
        <v>66911400</v>
      </c>
      <c r="S534" t="s">
        <v>19</v>
      </c>
      <c r="T534">
        <v>13243230</v>
      </c>
      <c r="U534" t="s">
        <v>20</v>
      </c>
      <c r="V534">
        <v>500000</v>
      </c>
      <c r="W534" t="s">
        <v>21</v>
      </c>
      <c r="X534">
        <v>4475</v>
      </c>
      <c r="Y534" t="s">
        <v>22</v>
      </c>
      <c r="Z534">
        <v>4475</v>
      </c>
      <c r="AA534" t="s">
        <v>23</v>
      </c>
      <c r="AB534">
        <v>4475</v>
      </c>
      <c r="AC534">
        <f t="shared" si="70"/>
        <v>144528624</v>
      </c>
      <c r="AD534">
        <f t="shared" si="71"/>
        <v>28605376</v>
      </c>
      <c r="AE534" t="s">
        <v>24</v>
      </c>
      <c r="AF534" t="s">
        <v>25</v>
      </c>
      <c r="AG534" t="str">
        <f t="shared" si="62"/>
        <v>hp_144528624;atk_28605376;hit_500000;miss_4475;cirt_4475;cirtSub_4475</v>
      </c>
    </row>
    <row r="535" spans="1:33" ht="15">
      <c r="A535" s="9">
        <v>230532</v>
      </c>
      <c r="B535">
        <v>430532</v>
      </c>
      <c r="C535" s="6" t="s">
        <v>4416</v>
      </c>
      <c r="D535" t="s">
        <v>14</v>
      </c>
      <c r="E535" s="6" t="s">
        <v>0</v>
      </c>
      <c r="F535">
        <v>145405946</v>
      </c>
      <c r="G535" s="1">
        <f>VLOOKUP(F535,关卡难度线!B:D,2,1)</f>
        <v>8</v>
      </c>
      <c r="H535" s="1">
        <f>VLOOKUP(F535,关卡难度线!B:D,3,1)</f>
        <v>118</v>
      </c>
      <c r="I535" s="1">
        <f t="shared" si="64"/>
        <v>13862855</v>
      </c>
      <c r="J535" s="1">
        <f t="shared" si="65"/>
        <v>12602595</v>
      </c>
      <c r="K535" s="1">
        <f t="shared" si="66"/>
        <v>11090284</v>
      </c>
      <c r="L535" s="5">
        <f t="shared" si="67"/>
        <v>729186176</v>
      </c>
      <c r="M535" s="5">
        <f t="shared" si="68"/>
        <v>662896496</v>
      </c>
      <c r="N535" s="5">
        <f t="shared" si="69"/>
        <v>583348936</v>
      </c>
      <c r="P535">
        <f t="shared" si="63"/>
        <v>1.1649999999999971</v>
      </c>
      <c r="Q535" t="s">
        <v>0</v>
      </c>
      <c r="R535">
        <v>67162100</v>
      </c>
      <c r="S535" t="s">
        <v>19</v>
      </c>
      <c r="T535">
        <v>13292843</v>
      </c>
      <c r="U535" t="s">
        <v>20</v>
      </c>
      <c r="V535">
        <v>500000</v>
      </c>
      <c r="W535" t="s">
        <v>21</v>
      </c>
      <c r="X535">
        <v>4475</v>
      </c>
      <c r="Y535" t="s">
        <v>22</v>
      </c>
      <c r="Z535">
        <v>4475</v>
      </c>
      <c r="AA535" t="s">
        <v>23</v>
      </c>
      <c r="AB535">
        <v>4475</v>
      </c>
      <c r="AC535">
        <f t="shared" si="70"/>
        <v>145405946</v>
      </c>
      <c r="AD535">
        <f t="shared" si="71"/>
        <v>28779005</v>
      </c>
      <c r="AE535" t="s">
        <v>24</v>
      </c>
      <c r="AF535" t="s">
        <v>25</v>
      </c>
      <c r="AG535" t="str">
        <f t="shared" si="62"/>
        <v>hp_145405946;atk_28779005;hit_500000;miss_4475;cirt_4475;cirtSub_4475</v>
      </c>
    </row>
    <row r="536" spans="1:33" ht="15">
      <c r="A536" s="9">
        <v>230533</v>
      </c>
      <c r="B536">
        <v>430533</v>
      </c>
      <c r="C536" s="6" t="s">
        <v>4417</v>
      </c>
      <c r="D536" t="s">
        <v>14</v>
      </c>
      <c r="E536" s="6" t="s">
        <v>0</v>
      </c>
      <c r="F536">
        <v>146285776</v>
      </c>
      <c r="G536" s="1">
        <f>VLOOKUP(F536,关卡难度线!B:D,2,1)</f>
        <v>8</v>
      </c>
      <c r="H536" s="1">
        <f>VLOOKUP(F536,关卡难度线!B:D,3,1)</f>
        <v>118</v>
      </c>
      <c r="I536" s="1">
        <f t="shared" si="64"/>
        <v>13946737</v>
      </c>
      <c r="J536" s="1">
        <f t="shared" si="65"/>
        <v>12678851</v>
      </c>
      <c r="K536" s="1">
        <f t="shared" si="66"/>
        <v>11157389</v>
      </c>
      <c r="L536" s="5">
        <f t="shared" si="67"/>
        <v>733598368</v>
      </c>
      <c r="M536" s="5">
        <f t="shared" si="68"/>
        <v>666907560</v>
      </c>
      <c r="N536" s="5">
        <f t="shared" si="69"/>
        <v>586878664</v>
      </c>
      <c r="P536">
        <f t="shared" si="63"/>
        <v>1.169999999999997</v>
      </c>
      <c r="Q536" t="s">
        <v>0</v>
      </c>
      <c r="R536">
        <v>67412800</v>
      </c>
      <c r="S536" t="s">
        <v>19</v>
      </c>
      <c r="T536">
        <v>13342455</v>
      </c>
      <c r="U536" t="s">
        <v>20</v>
      </c>
      <c r="V536">
        <v>500000</v>
      </c>
      <c r="W536" t="s">
        <v>21</v>
      </c>
      <c r="X536">
        <v>4475</v>
      </c>
      <c r="Y536" t="s">
        <v>22</v>
      </c>
      <c r="Z536">
        <v>4475</v>
      </c>
      <c r="AA536" t="s">
        <v>23</v>
      </c>
      <c r="AB536">
        <v>4475</v>
      </c>
      <c r="AC536">
        <f t="shared" si="70"/>
        <v>146285776</v>
      </c>
      <c r="AD536">
        <f t="shared" si="71"/>
        <v>28953127</v>
      </c>
      <c r="AE536" t="s">
        <v>24</v>
      </c>
      <c r="AF536" t="s">
        <v>25</v>
      </c>
      <c r="AG536" t="str">
        <f t="shared" si="62"/>
        <v>hp_146285776;atk_28953127;hit_500000;miss_4475;cirt_4475;cirtSub_4475</v>
      </c>
    </row>
    <row r="537" spans="1:33" ht="15">
      <c r="A537" s="9">
        <v>230534</v>
      </c>
      <c r="B537">
        <v>430534</v>
      </c>
      <c r="C537" s="6" t="s">
        <v>4418</v>
      </c>
      <c r="D537" t="s">
        <v>14</v>
      </c>
      <c r="E537" s="6" t="s">
        <v>0</v>
      </c>
      <c r="F537">
        <v>147107212</v>
      </c>
      <c r="G537" s="1">
        <f>VLOOKUP(F537,关卡难度线!B:D,2,1)</f>
        <v>8</v>
      </c>
      <c r="H537" s="1">
        <f>VLOOKUP(F537,关卡难度线!B:D,3,1)</f>
        <v>118</v>
      </c>
      <c r="I537" s="1">
        <f t="shared" si="64"/>
        <v>14025051</v>
      </c>
      <c r="J537" s="1">
        <f t="shared" si="65"/>
        <v>12750047</v>
      </c>
      <c r="K537" s="1">
        <f t="shared" si="66"/>
        <v>11220041</v>
      </c>
      <c r="L537" s="5">
        <f t="shared" si="67"/>
        <v>737717680</v>
      </c>
      <c r="M537" s="5">
        <f t="shared" si="68"/>
        <v>670652472</v>
      </c>
      <c r="N537" s="5">
        <f t="shared" si="69"/>
        <v>590174160</v>
      </c>
      <c r="P537">
        <f t="shared" si="63"/>
        <v>1.1749999999999969</v>
      </c>
      <c r="Q537" t="s">
        <v>0</v>
      </c>
      <c r="R537">
        <v>67635500</v>
      </c>
      <c r="S537" t="s">
        <v>19</v>
      </c>
      <c r="T537">
        <v>13393170</v>
      </c>
      <c r="U537" t="s">
        <v>20</v>
      </c>
      <c r="V537">
        <v>500000</v>
      </c>
      <c r="W537" t="s">
        <v>21</v>
      </c>
      <c r="X537">
        <v>4500</v>
      </c>
      <c r="Y537" t="s">
        <v>22</v>
      </c>
      <c r="Z537">
        <v>4500</v>
      </c>
      <c r="AA537" t="s">
        <v>23</v>
      </c>
      <c r="AB537">
        <v>4500</v>
      </c>
      <c r="AC537">
        <f t="shared" si="70"/>
        <v>147107212</v>
      </c>
      <c r="AD537">
        <f t="shared" si="71"/>
        <v>29130144</v>
      </c>
      <c r="AE537" t="s">
        <v>24</v>
      </c>
      <c r="AF537" t="s">
        <v>25</v>
      </c>
      <c r="AG537" t="str">
        <f t="shared" si="62"/>
        <v>hp_147107212;atk_29130144;hit_500000;miss_4500;cirt_4500;cirtSub_4500</v>
      </c>
    </row>
    <row r="538" spans="1:33" ht="15">
      <c r="A538" s="9">
        <v>230535</v>
      </c>
      <c r="B538">
        <v>430535</v>
      </c>
      <c r="C538" s="6" t="s">
        <v>4419</v>
      </c>
      <c r="D538" t="s">
        <v>14</v>
      </c>
      <c r="E538" s="6" t="s">
        <v>0</v>
      </c>
      <c r="F538">
        <v>148003688</v>
      </c>
      <c r="G538" s="1">
        <f>VLOOKUP(F538,关卡难度线!B:D,2,1)</f>
        <v>8</v>
      </c>
      <c r="H538" s="1">
        <f>VLOOKUP(F538,关卡难度线!B:D,3,1)</f>
        <v>118</v>
      </c>
      <c r="I538" s="1">
        <f t="shared" si="64"/>
        <v>14110521</v>
      </c>
      <c r="J538" s="1">
        <f t="shared" si="65"/>
        <v>12827746</v>
      </c>
      <c r="K538" s="1">
        <f t="shared" si="66"/>
        <v>11288416</v>
      </c>
      <c r="L538" s="5">
        <f t="shared" si="67"/>
        <v>742213408</v>
      </c>
      <c r="M538" s="5">
        <f t="shared" si="68"/>
        <v>674739440</v>
      </c>
      <c r="N538" s="5">
        <f t="shared" si="69"/>
        <v>593770680</v>
      </c>
      <c r="P538">
        <f t="shared" si="63"/>
        <v>1.1799999999999968</v>
      </c>
      <c r="Q538" t="s">
        <v>0</v>
      </c>
      <c r="R538">
        <v>67891600</v>
      </c>
      <c r="S538" t="s">
        <v>19</v>
      </c>
      <c r="T538">
        <v>13443885</v>
      </c>
      <c r="U538" t="s">
        <v>20</v>
      </c>
      <c r="V538">
        <v>500000</v>
      </c>
      <c r="W538" t="s">
        <v>21</v>
      </c>
      <c r="X538">
        <v>4500</v>
      </c>
      <c r="Y538" t="s">
        <v>22</v>
      </c>
      <c r="Z538">
        <v>4500</v>
      </c>
      <c r="AA538" t="s">
        <v>23</v>
      </c>
      <c r="AB538">
        <v>4500</v>
      </c>
      <c r="AC538">
        <f t="shared" si="70"/>
        <v>148003688</v>
      </c>
      <c r="AD538">
        <f t="shared" si="71"/>
        <v>29307669</v>
      </c>
      <c r="AE538" t="s">
        <v>24</v>
      </c>
      <c r="AF538" t="s">
        <v>25</v>
      </c>
      <c r="AG538" t="str">
        <f t="shared" si="62"/>
        <v>hp_148003688;atk_29307669;hit_500000;miss_4500;cirt_4500;cirtSub_4500</v>
      </c>
    </row>
    <row r="539" spans="1:33" ht="15">
      <c r="A539" s="9">
        <v>230536</v>
      </c>
      <c r="B539">
        <v>430536</v>
      </c>
      <c r="C539" s="6" t="s">
        <v>4420</v>
      </c>
      <c r="D539" t="s">
        <v>14</v>
      </c>
      <c r="E539" s="6" t="s">
        <v>0</v>
      </c>
      <c r="F539">
        <v>148902724</v>
      </c>
      <c r="G539" s="1">
        <f>VLOOKUP(F539,关卡难度线!B:D,2,1)</f>
        <v>8</v>
      </c>
      <c r="H539" s="1">
        <f>VLOOKUP(F539,关卡难度线!B:D,3,1)</f>
        <v>118</v>
      </c>
      <c r="I539" s="1">
        <f t="shared" si="64"/>
        <v>14196234</v>
      </c>
      <c r="J539" s="1">
        <f t="shared" si="65"/>
        <v>12905667</v>
      </c>
      <c r="K539" s="1">
        <f t="shared" si="66"/>
        <v>11356987</v>
      </c>
      <c r="L539" s="5">
        <f t="shared" si="67"/>
        <v>746721912</v>
      </c>
      <c r="M539" s="5">
        <f t="shared" si="68"/>
        <v>678838088</v>
      </c>
      <c r="N539" s="5">
        <f t="shared" si="69"/>
        <v>597377520</v>
      </c>
      <c r="P539">
        <f t="shared" si="63"/>
        <v>1.1849999999999967</v>
      </c>
      <c r="Q539" t="s">
        <v>0</v>
      </c>
      <c r="R539">
        <v>68147700</v>
      </c>
      <c r="S539" t="s">
        <v>19</v>
      </c>
      <c r="T539">
        <v>13494600</v>
      </c>
      <c r="U539" t="s">
        <v>20</v>
      </c>
      <c r="V539">
        <v>500000</v>
      </c>
      <c r="W539" t="s">
        <v>21</v>
      </c>
      <c r="X539">
        <v>4500</v>
      </c>
      <c r="Y539" t="s">
        <v>22</v>
      </c>
      <c r="Z539">
        <v>4500</v>
      </c>
      <c r="AA539" t="s">
        <v>23</v>
      </c>
      <c r="AB539">
        <v>4500</v>
      </c>
      <c r="AC539">
        <f t="shared" si="70"/>
        <v>148902724</v>
      </c>
      <c r="AD539">
        <f t="shared" si="71"/>
        <v>29485701</v>
      </c>
      <c r="AE539" t="s">
        <v>24</v>
      </c>
      <c r="AF539" t="s">
        <v>25</v>
      </c>
      <c r="AG539" t="str">
        <f t="shared" si="62"/>
        <v>hp_148902724;atk_29485701;hit_500000;miss_4500;cirt_4500;cirtSub_4500</v>
      </c>
    </row>
    <row r="540" spans="1:33" ht="15">
      <c r="A540" s="9">
        <v>230537</v>
      </c>
      <c r="B540">
        <v>430537</v>
      </c>
      <c r="C540" s="6" t="s">
        <v>4421</v>
      </c>
      <c r="D540" t="s">
        <v>14</v>
      </c>
      <c r="E540" s="6" t="s">
        <v>0</v>
      </c>
      <c r="F540">
        <v>149730300</v>
      </c>
      <c r="G540" s="1">
        <f>VLOOKUP(F540,关卡难度线!B:D,2,1)</f>
        <v>8</v>
      </c>
      <c r="H540" s="1">
        <f>VLOOKUP(F540,关卡难度线!B:D,3,1)</f>
        <v>118</v>
      </c>
      <c r="I540" s="1">
        <f t="shared" si="64"/>
        <v>14275134</v>
      </c>
      <c r="J540" s="1">
        <f t="shared" si="65"/>
        <v>12977395</v>
      </c>
      <c r="K540" s="1">
        <f t="shared" si="66"/>
        <v>11420107</v>
      </c>
      <c r="L540" s="5">
        <f t="shared" si="67"/>
        <v>750872048</v>
      </c>
      <c r="M540" s="5">
        <f t="shared" si="68"/>
        <v>682610976</v>
      </c>
      <c r="N540" s="5">
        <f t="shared" si="69"/>
        <v>600697632</v>
      </c>
      <c r="P540">
        <f t="shared" si="63"/>
        <v>1.1899999999999966</v>
      </c>
      <c r="Q540" t="s">
        <v>0</v>
      </c>
      <c r="R540">
        <v>68370000</v>
      </c>
      <c r="S540" t="s">
        <v>19</v>
      </c>
      <c r="T540">
        <v>13545315</v>
      </c>
      <c r="U540" t="s">
        <v>20</v>
      </c>
      <c r="V540">
        <v>500000</v>
      </c>
      <c r="W540" t="s">
        <v>21</v>
      </c>
      <c r="X540">
        <v>4525</v>
      </c>
      <c r="Y540" t="s">
        <v>22</v>
      </c>
      <c r="Z540">
        <v>4525</v>
      </c>
      <c r="AA540" t="s">
        <v>23</v>
      </c>
      <c r="AB540">
        <v>4525</v>
      </c>
      <c r="AC540">
        <f t="shared" si="70"/>
        <v>149730300</v>
      </c>
      <c r="AD540">
        <f t="shared" si="71"/>
        <v>29664239</v>
      </c>
      <c r="AE540" t="s">
        <v>24</v>
      </c>
      <c r="AF540" t="s">
        <v>25</v>
      </c>
      <c r="AG540" t="str">
        <f t="shared" si="62"/>
        <v>hp_149730300;atk_29664239;hit_500000;miss_4525;cirt_4525;cirtSub_4525</v>
      </c>
    </row>
    <row r="541" spans="1:33" ht="15">
      <c r="A541" s="9">
        <v>230538</v>
      </c>
      <c r="B541">
        <v>430538</v>
      </c>
      <c r="C541" s="6" t="s">
        <v>4422</v>
      </c>
      <c r="D541" t="s">
        <v>14</v>
      </c>
      <c r="E541" s="6" t="s">
        <v>0</v>
      </c>
      <c r="F541">
        <v>150634070</v>
      </c>
      <c r="G541" s="1">
        <f>VLOOKUP(F541,关卡难度线!B:D,2,1)</f>
        <v>8</v>
      </c>
      <c r="H541" s="1">
        <f>VLOOKUP(F541,关卡难度线!B:D,3,1)</f>
        <v>118</v>
      </c>
      <c r="I541" s="1">
        <f t="shared" si="64"/>
        <v>14361299</v>
      </c>
      <c r="J541" s="1">
        <f t="shared" si="65"/>
        <v>13055726</v>
      </c>
      <c r="K541" s="1">
        <f t="shared" si="66"/>
        <v>11489039</v>
      </c>
      <c r="L541" s="5">
        <f t="shared" si="67"/>
        <v>755404328</v>
      </c>
      <c r="M541" s="5">
        <f t="shared" si="68"/>
        <v>686731184</v>
      </c>
      <c r="N541" s="5">
        <f t="shared" si="69"/>
        <v>604323448</v>
      </c>
      <c r="P541">
        <f t="shared" si="63"/>
        <v>1.1949999999999965</v>
      </c>
      <c r="Q541" t="s">
        <v>0</v>
      </c>
      <c r="R541">
        <v>68626000</v>
      </c>
      <c r="S541" t="s">
        <v>19</v>
      </c>
      <c r="T541">
        <v>13596030</v>
      </c>
      <c r="U541" t="s">
        <v>20</v>
      </c>
      <c r="V541">
        <v>500000</v>
      </c>
      <c r="W541" t="s">
        <v>21</v>
      </c>
      <c r="X541">
        <v>4525</v>
      </c>
      <c r="Y541" t="s">
        <v>22</v>
      </c>
      <c r="Z541">
        <v>4525</v>
      </c>
      <c r="AA541" t="s">
        <v>23</v>
      </c>
      <c r="AB541">
        <v>4525</v>
      </c>
      <c r="AC541">
        <f t="shared" si="70"/>
        <v>150634070</v>
      </c>
      <c r="AD541">
        <f t="shared" si="71"/>
        <v>29843285</v>
      </c>
      <c r="AE541" t="s">
        <v>24</v>
      </c>
      <c r="AF541" t="s">
        <v>25</v>
      </c>
      <c r="AG541" t="str">
        <f t="shared" si="62"/>
        <v>hp_150634070;atk_29843285;hit_500000;miss_4525;cirt_4525;cirtSub_4525</v>
      </c>
    </row>
    <row r="542" spans="1:33" ht="15">
      <c r="A542" s="9">
        <v>230539</v>
      </c>
      <c r="B542">
        <v>430539</v>
      </c>
      <c r="C542" s="6" t="s">
        <v>4423</v>
      </c>
      <c r="D542" t="s">
        <v>14</v>
      </c>
      <c r="E542" s="6" t="s">
        <v>0</v>
      </c>
      <c r="F542">
        <v>151540180</v>
      </c>
      <c r="G542" s="1">
        <f>VLOOKUP(F542,关卡难度线!B:D,2,1)</f>
        <v>8</v>
      </c>
      <c r="H542" s="1">
        <f>VLOOKUP(F542,关卡难度线!B:D,3,1)</f>
        <v>120</v>
      </c>
      <c r="I542" s="1">
        <f t="shared" si="64"/>
        <v>14206891</v>
      </c>
      <c r="J542" s="1">
        <f t="shared" si="65"/>
        <v>12915356</v>
      </c>
      <c r="K542" s="1">
        <f t="shared" si="66"/>
        <v>11365513</v>
      </c>
      <c r="L542" s="5">
        <f t="shared" si="67"/>
        <v>747282464</v>
      </c>
      <c r="M542" s="5">
        <f t="shared" si="68"/>
        <v>679347728</v>
      </c>
      <c r="N542" s="5">
        <f t="shared" si="69"/>
        <v>597825984</v>
      </c>
      <c r="P542">
        <f t="shared" si="63"/>
        <v>1.1999999999999964</v>
      </c>
      <c r="Q542" t="s">
        <v>0</v>
      </c>
      <c r="R542">
        <v>68881900</v>
      </c>
      <c r="S542" t="s">
        <v>19</v>
      </c>
      <c r="T542">
        <v>13646745</v>
      </c>
      <c r="U542" t="s">
        <v>20</v>
      </c>
      <c r="V542">
        <v>500000</v>
      </c>
      <c r="W542" t="s">
        <v>21</v>
      </c>
      <c r="X542">
        <v>4525</v>
      </c>
      <c r="Y542" t="s">
        <v>22</v>
      </c>
      <c r="Z542">
        <v>4525</v>
      </c>
      <c r="AA542" t="s">
        <v>23</v>
      </c>
      <c r="AB542">
        <v>4525</v>
      </c>
      <c r="AC542">
        <f t="shared" si="70"/>
        <v>151540180</v>
      </c>
      <c r="AD542">
        <f t="shared" si="71"/>
        <v>30022839</v>
      </c>
      <c r="AE542" t="s">
        <v>24</v>
      </c>
      <c r="AF542" t="s">
        <v>25</v>
      </c>
      <c r="AG542" t="str">
        <f t="shared" si="62"/>
        <v>hp_151540180;atk_30022839;hit_500000;miss_4525;cirt_4525;cirtSub_4525</v>
      </c>
    </row>
    <row r="543" spans="1:33" ht="15">
      <c r="A543" s="9">
        <v>230540</v>
      </c>
      <c r="B543">
        <v>430540</v>
      </c>
      <c r="C543" s="6" t="s">
        <v>4424</v>
      </c>
      <c r="D543" t="s">
        <v>14</v>
      </c>
      <c r="E543" s="6" t="s">
        <v>0</v>
      </c>
      <c r="F543">
        <v>152373658</v>
      </c>
      <c r="G543" s="1">
        <f>VLOOKUP(F543,关卡难度线!B:D,2,1)</f>
        <v>8</v>
      </c>
      <c r="H543" s="1">
        <f>VLOOKUP(F543,关卡难度线!B:D,3,1)</f>
        <v>120</v>
      </c>
      <c r="I543" s="1">
        <f t="shared" si="64"/>
        <v>14285030</v>
      </c>
      <c r="J543" s="1">
        <f t="shared" si="65"/>
        <v>12986391</v>
      </c>
      <c r="K543" s="1">
        <f t="shared" si="66"/>
        <v>11428024</v>
      </c>
      <c r="L543" s="5">
        <f t="shared" si="67"/>
        <v>751392576</v>
      </c>
      <c r="M543" s="5">
        <f t="shared" si="68"/>
        <v>683084168</v>
      </c>
      <c r="N543" s="5">
        <f t="shared" si="69"/>
        <v>601114064</v>
      </c>
      <c r="P543">
        <f t="shared" si="63"/>
        <v>1.2049999999999963</v>
      </c>
      <c r="Q543" t="s">
        <v>0</v>
      </c>
      <c r="R543">
        <v>69103700</v>
      </c>
      <c r="S543" t="s">
        <v>19</v>
      </c>
      <c r="T543">
        <v>13697460</v>
      </c>
      <c r="U543" t="s">
        <v>20</v>
      </c>
      <c r="V543">
        <v>500000</v>
      </c>
      <c r="W543" t="s">
        <v>21</v>
      </c>
      <c r="X543">
        <v>4550</v>
      </c>
      <c r="Y543" t="s">
        <v>22</v>
      </c>
      <c r="Z543">
        <v>4550</v>
      </c>
      <c r="AA543" t="s">
        <v>23</v>
      </c>
      <c r="AB543">
        <v>4550</v>
      </c>
      <c r="AC543">
        <f t="shared" si="70"/>
        <v>152373658</v>
      </c>
      <c r="AD543">
        <f t="shared" si="71"/>
        <v>30202899</v>
      </c>
      <c r="AE543" t="s">
        <v>24</v>
      </c>
      <c r="AF543" t="s">
        <v>25</v>
      </c>
      <c r="AG543" t="str">
        <f t="shared" si="62"/>
        <v>hp_152373658;atk_30202899;hit_500000;miss_4550;cirt_4550;cirtSub_4550</v>
      </c>
    </row>
    <row r="544" spans="1:33" ht="15">
      <c r="A544" s="9">
        <v>230541</v>
      </c>
      <c r="B544">
        <v>430541</v>
      </c>
      <c r="C544" s="6" t="s">
        <v>4425</v>
      </c>
      <c r="D544" t="s">
        <v>14</v>
      </c>
      <c r="E544" s="6" t="s">
        <v>0</v>
      </c>
      <c r="F544">
        <v>153284495</v>
      </c>
      <c r="G544" s="1">
        <f>VLOOKUP(F544,关卡难度线!B:D,2,1)</f>
        <v>8</v>
      </c>
      <c r="H544" s="1">
        <f>VLOOKUP(F544,关卡难度线!B:D,3,1)</f>
        <v>120</v>
      </c>
      <c r="I544" s="1">
        <f t="shared" si="64"/>
        <v>14370421</v>
      </c>
      <c r="J544" s="1">
        <f t="shared" si="65"/>
        <v>13064019</v>
      </c>
      <c r="K544" s="1">
        <f t="shared" si="66"/>
        <v>11496337</v>
      </c>
      <c r="L544" s="5">
        <f t="shared" si="67"/>
        <v>755884144</v>
      </c>
      <c r="M544" s="5">
        <f t="shared" si="68"/>
        <v>687167400</v>
      </c>
      <c r="N544" s="5">
        <f t="shared" si="69"/>
        <v>604707328</v>
      </c>
      <c r="P544">
        <f t="shared" si="63"/>
        <v>1.2099999999999962</v>
      </c>
      <c r="Q544" t="s">
        <v>0</v>
      </c>
      <c r="R544">
        <v>69359500</v>
      </c>
      <c r="S544" t="s">
        <v>19</v>
      </c>
      <c r="T544">
        <v>13748175</v>
      </c>
      <c r="U544" t="s">
        <v>20</v>
      </c>
      <c r="V544">
        <v>500000</v>
      </c>
      <c r="W544" t="s">
        <v>21</v>
      </c>
      <c r="X544">
        <v>4550</v>
      </c>
      <c r="Y544" t="s">
        <v>22</v>
      </c>
      <c r="Z544">
        <v>4550</v>
      </c>
      <c r="AA544" t="s">
        <v>23</v>
      </c>
      <c r="AB544">
        <v>4550</v>
      </c>
      <c r="AC544">
        <f t="shared" si="70"/>
        <v>153284495</v>
      </c>
      <c r="AD544">
        <f t="shared" si="71"/>
        <v>30383466</v>
      </c>
      <c r="AE544" t="s">
        <v>24</v>
      </c>
      <c r="AF544" t="s">
        <v>25</v>
      </c>
      <c r="AG544" t="str">
        <f t="shared" si="62"/>
        <v>hp_153284495;atk_30383466;hit_500000;miss_4550;cirt_4550;cirtSub_4550</v>
      </c>
    </row>
    <row r="545" spans="1:33" ht="15">
      <c r="A545" s="9">
        <v>230542</v>
      </c>
      <c r="B545">
        <v>430542</v>
      </c>
      <c r="C545" s="6" t="s">
        <v>4426</v>
      </c>
      <c r="D545" t="s">
        <v>14</v>
      </c>
      <c r="E545" s="6" t="s">
        <v>0</v>
      </c>
      <c r="F545">
        <v>154198111</v>
      </c>
      <c r="G545" s="1">
        <f>VLOOKUP(F545,关卡难度线!B:D,2,1)</f>
        <v>8</v>
      </c>
      <c r="H545" s="1">
        <f>VLOOKUP(F545,关卡难度线!B:D,3,1)</f>
        <v>120</v>
      </c>
      <c r="I545" s="1">
        <f t="shared" si="64"/>
        <v>14456072</v>
      </c>
      <c r="J545" s="1">
        <f t="shared" si="65"/>
        <v>13141884</v>
      </c>
      <c r="K545" s="1">
        <f t="shared" si="66"/>
        <v>11564858</v>
      </c>
      <c r="L545" s="5">
        <f t="shared" si="67"/>
        <v>760389384</v>
      </c>
      <c r="M545" s="5">
        <f t="shared" si="68"/>
        <v>691263096</v>
      </c>
      <c r="N545" s="5">
        <f t="shared" si="69"/>
        <v>608311528</v>
      </c>
      <c r="P545">
        <f t="shared" si="63"/>
        <v>1.2149999999999961</v>
      </c>
      <c r="Q545" t="s">
        <v>0</v>
      </c>
      <c r="R545">
        <v>69615400</v>
      </c>
      <c r="S545" t="s">
        <v>19</v>
      </c>
      <c r="T545">
        <v>13798890</v>
      </c>
      <c r="U545" t="s">
        <v>20</v>
      </c>
      <c r="V545">
        <v>500000</v>
      </c>
      <c r="W545" t="s">
        <v>21</v>
      </c>
      <c r="X545">
        <v>4550</v>
      </c>
      <c r="Y545" t="s">
        <v>22</v>
      </c>
      <c r="Z545">
        <v>4550</v>
      </c>
      <c r="AA545" t="s">
        <v>23</v>
      </c>
      <c r="AB545">
        <v>4550</v>
      </c>
      <c r="AC545">
        <f t="shared" si="70"/>
        <v>154198111</v>
      </c>
      <c r="AD545">
        <f t="shared" si="71"/>
        <v>30564541</v>
      </c>
      <c r="AE545" t="s">
        <v>24</v>
      </c>
      <c r="AF545" t="s">
        <v>25</v>
      </c>
      <c r="AG545" t="str">
        <f t="shared" si="62"/>
        <v>hp_154198111;atk_30564541;hit_500000;miss_4550;cirt_4550;cirtSub_4550</v>
      </c>
    </row>
    <row r="546" spans="1:33" ht="15">
      <c r="A546" s="9">
        <v>230543</v>
      </c>
      <c r="B546">
        <v>430543</v>
      </c>
      <c r="C546" s="6" t="s">
        <v>4427</v>
      </c>
      <c r="D546" t="s">
        <v>14</v>
      </c>
      <c r="E546" s="6" t="s">
        <v>0</v>
      </c>
      <c r="F546">
        <v>155037252</v>
      </c>
      <c r="G546" s="1">
        <f>VLOOKUP(F546,关卡难度线!B:D,2,1)</f>
        <v>8</v>
      </c>
      <c r="H546" s="1">
        <f>VLOOKUP(F546,关卡难度线!B:D,3,1)</f>
        <v>120</v>
      </c>
      <c r="I546" s="1">
        <f t="shared" si="64"/>
        <v>14534742</v>
      </c>
      <c r="J546" s="1">
        <f t="shared" si="65"/>
        <v>13213402</v>
      </c>
      <c r="K546" s="1">
        <f t="shared" si="66"/>
        <v>11627793</v>
      </c>
      <c r="L546" s="5">
        <f t="shared" si="67"/>
        <v>764527432</v>
      </c>
      <c r="M546" s="5">
        <f t="shared" si="68"/>
        <v>695024944</v>
      </c>
      <c r="N546" s="5">
        <f t="shared" si="69"/>
        <v>611621912</v>
      </c>
      <c r="P546">
        <f t="shared" si="63"/>
        <v>1.219999999999996</v>
      </c>
      <c r="Q546" t="s">
        <v>0</v>
      </c>
      <c r="R546">
        <v>69836600</v>
      </c>
      <c r="S546" t="s">
        <v>19</v>
      </c>
      <c r="T546">
        <v>13849605</v>
      </c>
      <c r="U546" t="s">
        <v>20</v>
      </c>
      <c r="V546">
        <v>500000</v>
      </c>
      <c r="W546" t="s">
        <v>21</v>
      </c>
      <c r="X546">
        <v>4575</v>
      </c>
      <c r="Y546" t="s">
        <v>22</v>
      </c>
      <c r="Z546">
        <v>4575</v>
      </c>
      <c r="AA546" t="s">
        <v>23</v>
      </c>
      <c r="AB546">
        <v>4575</v>
      </c>
      <c r="AC546">
        <f t="shared" si="70"/>
        <v>155037252</v>
      </c>
      <c r="AD546">
        <f t="shared" si="71"/>
        <v>30746123</v>
      </c>
      <c r="AE546" t="s">
        <v>24</v>
      </c>
      <c r="AF546" t="s">
        <v>25</v>
      </c>
      <c r="AG546" t="str">
        <f t="shared" si="62"/>
        <v>hp_155037252;atk_30746123;hit_500000;miss_4575;cirt_4575;cirtSub_4575</v>
      </c>
    </row>
    <row r="547" spans="1:33" ht="15">
      <c r="A547" s="9">
        <v>230544</v>
      </c>
      <c r="B547">
        <v>430544</v>
      </c>
      <c r="C547" s="6" t="s">
        <v>4428</v>
      </c>
      <c r="D547" t="s">
        <v>14</v>
      </c>
      <c r="E547" s="6" t="s">
        <v>0</v>
      </c>
      <c r="F547">
        <v>155955590</v>
      </c>
      <c r="G547" s="1">
        <f>VLOOKUP(F547,关卡难度线!B:D,2,1)</f>
        <v>8</v>
      </c>
      <c r="H547" s="1">
        <f>VLOOKUP(F547,关卡难度线!B:D,3,1)</f>
        <v>120</v>
      </c>
      <c r="I547" s="1">
        <f t="shared" si="64"/>
        <v>14620836</v>
      </c>
      <c r="J547" s="1">
        <f t="shared" si="65"/>
        <v>13291669</v>
      </c>
      <c r="K547" s="1">
        <f t="shared" si="66"/>
        <v>11696669</v>
      </c>
      <c r="L547" s="5">
        <f t="shared" si="67"/>
        <v>769055976</v>
      </c>
      <c r="M547" s="5">
        <f t="shared" si="68"/>
        <v>699141792</v>
      </c>
      <c r="N547" s="5">
        <f t="shared" si="69"/>
        <v>615244792</v>
      </c>
      <c r="P547">
        <f t="shared" si="63"/>
        <v>1.2249999999999959</v>
      </c>
      <c r="Q547" t="s">
        <v>0</v>
      </c>
      <c r="R547">
        <v>70092400</v>
      </c>
      <c r="S547" t="s">
        <v>19</v>
      </c>
      <c r="T547">
        <v>13900320</v>
      </c>
      <c r="U547" t="s">
        <v>20</v>
      </c>
      <c r="V547">
        <v>500000</v>
      </c>
      <c r="W547" t="s">
        <v>21</v>
      </c>
      <c r="X547">
        <v>4575</v>
      </c>
      <c r="Y547" t="s">
        <v>22</v>
      </c>
      <c r="Z547">
        <v>4575</v>
      </c>
      <c r="AA547" t="s">
        <v>23</v>
      </c>
      <c r="AB547">
        <v>4575</v>
      </c>
      <c r="AC547">
        <f t="shared" si="70"/>
        <v>155955590</v>
      </c>
      <c r="AD547">
        <f t="shared" si="71"/>
        <v>30928211</v>
      </c>
      <c r="AE547" t="s">
        <v>24</v>
      </c>
      <c r="AF547" t="s">
        <v>25</v>
      </c>
      <c r="AG547" t="str">
        <f t="shared" si="62"/>
        <v>hp_155955590;atk_30928211;hit_500000;miss_4575;cirt_4575;cirtSub_4575</v>
      </c>
    </row>
    <row r="548" spans="1:33" ht="15">
      <c r="A548" s="9">
        <v>230545</v>
      </c>
      <c r="B548">
        <v>430545</v>
      </c>
      <c r="C548" s="6" t="s">
        <v>4429</v>
      </c>
      <c r="D548" t="s">
        <v>14</v>
      </c>
      <c r="E548" s="6" t="s">
        <v>0</v>
      </c>
      <c r="F548">
        <v>156876263</v>
      </c>
      <c r="G548" s="1">
        <f>VLOOKUP(F548,关卡难度线!B:D,2,1)</f>
        <v>8</v>
      </c>
      <c r="H548" s="1">
        <f>VLOOKUP(F548,关卡难度线!B:D,3,1)</f>
        <v>120</v>
      </c>
      <c r="I548" s="1">
        <f t="shared" si="64"/>
        <v>14707149</v>
      </c>
      <c r="J548" s="1">
        <f t="shared" si="65"/>
        <v>13370136</v>
      </c>
      <c r="K548" s="1">
        <f t="shared" si="66"/>
        <v>11765719</v>
      </c>
      <c r="L548" s="5">
        <f t="shared" si="67"/>
        <v>773596040</v>
      </c>
      <c r="M548" s="5">
        <f t="shared" si="68"/>
        <v>703269152</v>
      </c>
      <c r="N548" s="5">
        <f t="shared" si="69"/>
        <v>618876816</v>
      </c>
      <c r="P548">
        <f t="shared" si="63"/>
        <v>1.2299999999999958</v>
      </c>
      <c r="Q548" t="s">
        <v>0</v>
      </c>
      <c r="R548">
        <v>70348100</v>
      </c>
      <c r="S548" t="s">
        <v>19</v>
      </c>
      <c r="T548">
        <v>13951035</v>
      </c>
      <c r="U548" t="s">
        <v>20</v>
      </c>
      <c r="V548">
        <v>500000</v>
      </c>
      <c r="W548" t="s">
        <v>21</v>
      </c>
      <c r="X548">
        <v>4575</v>
      </c>
      <c r="Y548" t="s">
        <v>22</v>
      </c>
      <c r="Z548">
        <v>4575</v>
      </c>
      <c r="AA548" t="s">
        <v>23</v>
      </c>
      <c r="AB548">
        <v>4575</v>
      </c>
      <c r="AC548">
        <f t="shared" si="70"/>
        <v>156876263</v>
      </c>
      <c r="AD548">
        <f t="shared" si="71"/>
        <v>31110808</v>
      </c>
      <c r="AE548" t="s">
        <v>24</v>
      </c>
      <c r="AF548" t="s">
        <v>25</v>
      </c>
      <c r="AG548" t="str">
        <f t="shared" si="62"/>
        <v>hp_156876263;atk_31110808;hit_500000;miss_4575;cirt_4575;cirtSub_4575</v>
      </c>
    </row>
    <row r="549" spans="1:33" ht="15">
      <c r="A549" s="9">
        <v>230546</v>
      </c>
      <c r="B549">
        <v>430546</v>
      </c>
      <c r="C549" s="6" t="s">
        <v>4430</v>
      </c>
      <c r="D549" t="s">
        <v>14</v>
      </c>
      <c r="E549" s="6" t="s">
        <v>0</v>
      </c>
      <c r="F549">
        <v>157721268</v>
      </c>
      <c r="G549" s="1">
        <f>VLOOKUP(F549,关卡难度线!B:D,2,1)</f>
        <v>8</v>
      </c>
      <c r="H549" s="1">
        <f>VLOOKUP(F549,关卡难度线!B:D,3,1)</f>
        <v>120</v>
      </c>
      <c r="I549" s="1">
        <f t="shared" si="64"/>
        <v>14786368</v>
      </c>
      <c r="J549" s="1">
        <f t="shared" si="65"/>
        <v>13442153</v>
      </c>
      <c r="K549" s="1">
        <f t="shared" si="66"/>
        <v>11829095</v>
      </c>
      <c r="L549" s="5">
        <f t="shared" si="67"/>
        <v>777762960</v>
      </c>
      <c r="M549" s="5">
        <f t="shared" si="68"/>
        <v>707057248</v>
      </c>
      <c r="N549" s="5">
        <f t="shared" si="69"/>
        <v>622210400</v>
      </c>
      <c r="P549">
        <f t="shared" si="63"/>
        <v>1.2349999999999957</v>
      </c>
      <c r="Q549" t="s">
        <v>0</v>
      </c>
      <c r="R549">
        <v>70568800</v>
      </c>
      <c r="S549" t="s">
        <v>19</v>
      </c>
      <c r="T549">
        <v>14001750</v>
      </c>
      <c r="U549" t="s">
        <v>20</v>
      </c>
      <c r="V549">
        <v>500000</v>
      </c>
      <c r="W549" t="s">
        <v>21</v>
      </c>
      <c r="X549">
        <v>4600</v>
      </c>
      <c r="Y549" t="s">
        <v>22</v>
      </c>
      <c r="Z549">
        <v>4600</v>
      </c>
      <c r="AA549" t="s">
        <v>23</v>
      </c>
      <c r="AB549">
        <v>4600</v>
      </c>
      <c r="AC549">
        <f t="shared" si="70"/>
        <v>157721268</v>
      </c>
      <c r="AD549">
        <f t="shared" si="71"/>
        <v>31293911</v>
      </c>
      <c r="AE549" t="s">
        <v>24</v>
      </c>
      <c r="AF549" t="s">
        <v>25</v>
      </c>
      <c r="AG549" t="str">
        <f t="shared" si="62"/>
        <v>hp_157721268;atk_31293911;hit_500000;miss_4600;cirt_4600;cirtSub_4600</v>
      </c>
    </row>
    <row r="550" spans="1:33" ht="15">
      <c r="A550" s="9">
        <v>230547</v>
      </c>
      <c r="B550">
        <v>430547</v>
      </c>
      <c r="C550" s="6" t="s">
        <v>4431</v>
      </c>
      <c r="D550" t="s">
        <v>14</v>
      </c>
      <c r="E550" s="6" t="s">
        <v>0</v>
      </c>
      <c r="F550">
        <v>158659200</v>
      </c>
      <c r="G550" s="1">
        <f>VLOOKUP(F550,关卡难度线!B:D,2,1)</f>
        <v>8</v>
      </c>
      <c r="H550" s="1">
        <f>VLOOKUP(F550,关卡难度线!B:D,3,1)</f>
        <v>120</v>
      </c>
      <c r="I550" s="1">
        <f t="shared" si="64"/>
        <v>14874300</v>
      </c>
      <c r="J550" s="1">
        <f t="shared" si="65"/>
        <v>13522090</v>
      </c>
      <c r="K550" s="1">
        <f t="shared" si="66"/>
        <v>11899440</v>
      </c>
      <c r="L550" s="5">
        <f t="shared" si="67"/>
        <v>782388184</v>
      </c>
      <c r="M550" s="5">
        <f t="shared" si="68"/>
        <v>711261936</v>
      </c>
      <c r="N550" s="5">
        <f t="shared" si="69"/>
        <v>625910544</v>
      </c>
      <c r="P550">
        <f t="shared" si="63"/>
        <v>1.2399999999999956</v>
      </c>
      <c r="Q550" t="s">
        <v>0</v>
      </c>
      <c r="R550">
        <v>70830000</v>
      </c>
      <c r="S550" t="s">
        <v>19</v>
      </c>
      <c r="T550">
        <v>14053568</v>
      </c>
      <c r="U550" t="s">
        <v>20</v>
      </c>
      <c r="V550">
        <v>500000</v>
      </c>
      <c r="W550" t="s">
        <v>21</v>
      </c>
      <c r="X550">
        <v>4600</v>
      </c>
      <c r="Y550" t="s">
        <v>22</v>
      </c>
      <c r="Z550">
        <v>4600</v>
      </c>
      <c r="AA550" t="s">
        <v>23</v>
      </c>
      <c r="AB550">
        <v>4600</v>
      </c>
      <c r="AC550">
        <f t="shared" si="70"/>
        <v>158659200</v>
      </c>
      <c r="AD550">
        <f t="shared" si="71"/>
        <v>31479992</v>
      </c>
      <c r="AE550" t="s">
        <v>24</v>
      </c>
      <c r="AF550" t="s">
        <v>25</v>
      </c>
      <c r="AG550" t="str">
        <f t="shared" si="62"/>
        <v>hp_158659200;atk_31479992;hit_500000;miss_4600;cirt_4600;cirtSub_4600</v>
      </c>
    </row>
    <row r="551" spans="1:33" ht="15">
      <c r="A551" s="9">
        <v>230548</v>
      </c>
      <c r="B551">
        <v>430548</v>
      </c>
      <c r="C551" s="6" t="s">
        <v>4432</v>
      </c>
      <c r="D551" t="s">
        <v>14</v>
      </c>
      <c r="E551" s="6" t="s">
        <v>0</v>
      </c>
      <c r="F551">
        <v>159599519</v>
      </c>
      <c r="G551" s="1">
        <f>VLOOKUP(F551,关卡难度线!B:D,2,1)</f>
        <v>8</v>
      </c>
      <c r="H551" s="1">
        <f>VLOOKUP(F551,关卡难度线!B:D,3,1)</f>
        <v>120</v>
      </c>
      <c r="I551" s="1">
        <f t="shared" si="64"/>
        <v>14962454</v>
      </c>
      <c r="J551" s="1">
        <f t="shared" si="65"/>
        <v>13602231</v>
      </c>
      <c r="K551" s="1">
        <f t="shared" si="66"/>
        <v>11969963</v>
      </c>
      <c r="L551" s="5">
        <f t="shared" si="67"/>
        <v>787025080</v>
      </c>
      <c r="M551" s="5">
        <f t="shared" si="68"/>
        <v>715477352</v>
      </c>
      <c r="N551" s="5">
        <f t="shared" si="69"/>
        <v>629620056</v>
      </c>
      <c r="P551">
        <f t="shared" si="63"/>
        <v>1.2449999999999954</v>
      </c>
      <c r="Q551" t="s">
        <v>0</v>
      </c>
      <c r="R551">
        <v>71091100</v>
      </c>
      <c r="S551" t="s">
        <v>19</v>
      </c>
      <c r="T551">
        <v>14105385</v>
      </c>
      <c r="U551" t="s">
        <v>20</v>
      </c>
      <c r="V551">
        <v>500000</v>
      </c>
      <c r="W551" t="s">
        <v>21</v>
      </c>
      <c r="X551">
        <v>4600</v>
      </c>
      <c r="Y551" t="s">
        <v>22</v>
      </c>
      <c r="Z551">
        <v>4600</v>
      </c>
      <c r="AA551" t="s">
        <v>23</v>
      </c>
      <c r="AB551">
        <v>4600</v>
      </c>
      <c r="AC551">
        <f t="shared" si="70"/>
        <v>159599519</v>
      </c>
      <c r="AD551">
        <f t="shared" si="71"/>
        <v>31666589</v>
      </c>
      <c r="AE551" t="s">
        <v>24</v>
      </c>
      <c r="AF551" t="s">
        <v>25</v>
      </c>
      <c r="AG551" t="str">
        <f t="shared" si="62"/>
        <v>hp_159599519;atk_31666589;hit_500000;miss_4600;cirt_4600;cirtSub_4600</v>
      </c>
    </row>
    <row r="552" spans="1:33" ht="15">
      <c r="A552" s="9">
        <v>230549</v>
      </c>
      <c r="B552">
        <v>430549</v>
      </c>
      <c r="C552" s="6" t="s">
        <v>4433</v>
      </c>
      <c r="D552" t="s">
        <v>14</v>
      </c>
      <c r="E552" s="6" t="s">
        <v>0</v>
      </c>
      <c r="F552">
        <v>160463025</v>
      </c>
      <c r="G552" s="1">
        <f>VLOOKUP(F552,关卡难度线!B:D,2,1)</f>
        <v>8</v>
      </c>
      <c r="H552" s="1">
        <f>VLOOKUP(F552,关卡难度线!B:D,3,1)</f>
        <v>120</v>
      </c>
      <c r="I552" s="1">
        <f t="shared" si="64"/>
        <v>15043408</v>
      </c>
      <c r="J552" s="1">
        <f t="shared" si="65"/>
        <v>13675825</v>
      </c>
      <c r="K552" s="1">
        <f t="shared" si="66"/>
        <v>12034726</v>
      </c>
      <c r="L552" s="5">
        <f t="shared" si="67"/>
        <v>791283264</v>
      </c>
      <c r="M552" s="5">
        <f t="shared" si="68"/>
        <v>719348392</v>
      </c>
      <c r="N552" s="5">
        <f t="shared" si="69"/>
        <v>633026584</v>
      </c>
      <c r="P552">
        <f t="shared" si="63"/>
        <v>1.2499999999999953</v>
      </c>
      <c r="Q552" t="s">
        <v>0</v>
      </c>
      <c r="R552">
        <v>71316900</v>
      </c>
      <c r="S552" t="s">
        <v>19</v>
      </c>
      <c r="T552">
        <v>14157203</v>
      </c>
      <c r="U552" t="s">
        <v>20</v>
      </c>
      <c r="V552">
        <v>500000</v>
      </c>
      <c r="W552" t="s">
        <v>21</v>
      </c>
      <c r="X552">
        <v>4625</v>
      </c>
      <c r="Y552" t="s">
        <v>22</v>
      </c>
      <c r="Z552">
        <v>4625</v>
      </c>
      <c r="AA552" t="s">
        <v>23</v>
      </c>
      <c r="AB552">
        <v>4625</v>
      </c>
      <c r="AC552">
        <f t="shared" si="70"/>
        <v>160463025</v>
      </c>
      <c r="AD552">
        <f t="shared" si="71"/>
        <v>31853706</v>
      </c>
      <c r="AE552" t="s">
        <v>24</v>
      </c>
      <c r="AF552" t="s">
        <v>25</v>
      </c>
      <c r="AG552" t="str">
        <f t="shared" si="62"/>
        <v>hp_160463025;atk_31853706;hit_500000;miss_4625;cirt_4625;cirtSub_4625</v>
      </c>
    </row>
    <row r="553" spans="1:33" ht="15">
      <c r="A553" s="9">
        <v>230550</v>
      </c>
      <c r="B553">
        <v>430550</v>
      </c>
      <c r="C553" s="6" t="s">
        <v>4434</v>
      </c>
      <c r="D553" t="s">
        <v>14</v>
      </c>
      <c r="E553" s="6" t="s">
        <v>0</v>
      </c>
      <c r="F553">
        <v>161408164</v>
      </c>
      <c r="G553" s="1">
        <f>VLOOKUP(F553,关卡难度线!B:D,2,1)</f>
        <v>8</v>
      </c>
      <c r="H553" s="1">
        <f>VLOOKUP(F553,关卡难度线!B:D,3,1)</f>
        <v>120</v>
      </c>
      <c r="I553" s="1">
        <f t="shared" si="64"/>
        <v>15132015</v>
      </c>
      <c r="J553" s="1">
        <f t="shared" si="65"/>
        <v>13756377</v>
      </c>
      <c r="K553" s="1">
        <f t="shared" si="66"/>
        <v>12105612</v>
      </c>
      <c r="L553" s="5">
        <f t="shared" si="67"/>
        <v>795943992</v>
      </c>
      <c r="M553" s="5">
        <f t="shared" si="68"/>
        <v>723585432</v>
      </c>
      <c r="N553" s="5">
        <f t="shared" si="69"/>
        <v>636755192</v>
      </c>
      <c r="P553">
        <f t="shared" si="63"/>
        <v>1.2549999999999952</v>
      </c>
      <c r="Q553" t="s">
        <v>0</v>
      </c>
      <c r="R553">
        <v>71577900</v>
      </c>
      <c r="S553" t="s">
        <v>19</v>
      </c>
      <c r="T553">
        <v>14209020</v>
      </c>
      <c r="U553" t="s">
        <v>20</v>
      </c>
      <c r="V553">
        <v>500000</v>
      </c>
      <c r="W553" t="s">
        <v>21</v>
      </c>
      <c r="X553">
        <v>4625</v>
      </c>
      <c r="Y553" t="s">
        <v>22</v>
      </c>
      <c r="Z553">
        <v>4625</v>
      </c>
      <c r="AA553" t="s">
        <v>23</v>
      </c>
      <c r="AB553">
        <v>4625</v>
      </c>
      <c r="AC553">
        <f t="shared" si="70"/>
        <v>161408164</v>
      </c>
      <c r="AD553">
        <f t="shared" si="71"/>
        <v>32041340</v>
      </c>
      <c r="AE553" t="s">
        <v>24</v>
      </c>
      <c r="AF553" t="s">
        <v>25</v>
      </c>
      <c r="AG553" t="str">
        <f t="shared" si="62"/>
        <v>hp_161408164;atk_32041340;hit_500000;miss_4625;cirt_4625;cirtSub_4625</v>
      </c>
    </row>
    <row r="554" spans="1:33" ht="15">
      <c r="A554" s="9">
        <v>230551</v>
      </c>
      <c r="B554">
        <v>430551</v>
      </c>
      <c r="C554" s="6" t="s">
        <v>4435</v>
      </c>
      <c r="D554" t="s">
        <v>14</v>
      </c>
      <c r="E554" s="6" t="s">
        <v>0</v>
      </c>
      <c r="F554">
        <v>162356140</v>
      </c>
      <c r="G554" s="1">
        <f>VLOOKUP(F554,关卡难度线!B:D,2,1)</f>
        <v>8</v>
      </c>
      <c r="H554" s="1">
        <f>VLOOKUP(F554,关卡难度线!B:D,3,1)</f>
        <v>120</v>
      </c>
      <c r="I554" s="1">
        <f t="shared" si="64"/>
        <v>15220888</v>
      </c>
      <c r="J554" s="1">
        <f t="shared" si="65"/>
        <v>13837171</v>
      </c>
      <c r="K554" s="1">
        <f t="shared" si="66"/>
        <v>12176710</v>
      </c>
      <c r="L554" s="5">
        <f t="shared" si="67"/>
        <v>800618712</v>
      </c>
      <c r="M554" s="5">
        <f t="shared" si="68"/>
        <v>727835192</v>
      </c>
      <c r="N554" s="5">
        <f t="shared" si="69"/>
        <v>640494944</v>
      </c>
      <c r="P554">
        <f t="shared" si="63"/>
        <v>1.2599999999999951</v>
      </c>
      <c r="Q554" t="s">
        <v>0</v>
      </c>
      <c r="R554">
        <v>71839000</v>
      </c>
      <c r="S554" t="s">
        <v>19</v>
      </c>
      <c r="T554">
        <v>14260838</v>
      </c>
      <c r="U554" t="s">
        <v>20</v>
      </c>
      <c r="V554">
        <v>500000</v>
      </c>
      <c r="W554" t="s">
        <v>21</v>
      </c>
      <c r="X554">
        <v>4625</v>
      </c>
      <c r="Y554" t="s">
        <v>22</v>
      </c>
      <c r="Z554">
        <v>4625</v>
      </c>
      <c r="AA554" t="s">
        <v>23</v>
      </c>
      <c r="AB554">
        <v>4625</v>
      </c>
      <c r="AC554">
        <f t="shared" si="70"/>
        <v>162356140</v>
      </c>
      <c r="AD554">
        <f t="shared" si="71"/>
        <v>32229493</v>
      </c>
      <c r="AE554" t="s">
        <v>24</v>
      </c>
      <c r="AF554" t="s">
        <v>25</v>
      </c>
      <c r="AG554" t="str">
        <f t="shared" si="62"/>
        <v>hp_162356140;atk_32229493;hit_500000;miss_4625;cirt_4625;cirtSub_4625</v>
      </c>
    </row>
    <row r="555" spans="1:33" ht="15">
      <c r="A555" s="9">
        <v>230552</v>
      </c>
      <c r="B555">
        <v>430552</v>
      </c>
      <c r="C555" s="6" t="s">
        <v>4436</v>
      </c>
      <c r="D555" t="s">
        <v>14</v>
      </c>
      <c r="E555" s="6" t="s">
        <v>0</v>
      </c>
      <c r="F555">
        <v>163225413</v>
      </c>
      <c r="G555" s="1">
        <f>VLOOKUP(F555,关卡难度线!B:D,2,1)</f>
        <v>8</v>
      </c>
      <c r="H555" s="1">
        <f>VLOOKUP(F555,关卡难度线!B:D,3,1)</f>
        <v>120</v>
      </c>
      <c r="I555" s="1">
        <f t="shared" si="64"/>
        <v>15302382</v>
      </c>
      <c r="J555" s="1">
        <f t="shared" si="65"/>
        <v>13911256</v>
      </c>
      <c r="K555" s="1">
        <f t="shared" si="66"/>
        <v>12241905</v>
      </c>
      <c r="L555" s="5">
        <f t="shared" si="67"/>
        <v>804905296</v>
      </c>
      <c r="M555" s="5">
        <f t="shared" si="68"/>
        <v>731732064</v>
      </c>
      <c r="N555" s="5">
        <f t="shared" si="69"/>
        <v>643924200</v>
      </c>
      <c r="P555">
        <f t="shared" si="63"/>
        <v>1.264999999999995</v>
      </c>
      <c r="Q555" t="s">
        <v>0</v>
      </c>
      <c r="R555">
        <v>72064200</v>
      </c>
      <c r="S555" t="s">
        <v>19</v>
      </c>
      <c r="T555">
        <v>14312655</v>
      </c>
      <c r="U555" t="s">
        <v>20</v>
      </c>
      <c r="V555">
        <v>500000</v>
      </c>
      <c r="W555" t="s">
        <v>21</v>
      </c>
      <c r="X555">
        <v>4650</v>
      </c>
      <c r="Y555" t="s">
        <v>22</v>
      </c>
      <c r="Z555">
        <v>4650</v>
      </c>
      <c r="AA555" t="s">
        <v>23</v>
      </c>
      <c r="AB555">
        <v>4650</v>
      </c>
      <c r="AC555">
        <f t="shared" si="70"/>
        <v>163225413</v>
      </c>
      <c r="AD555">
        <f t="shared" si="71"/>
        <v>32418163</v>
      </c>
      <c r="AE555" t="s">
        <v>24</v>
      </c>
      <c r="AF555" t="s">
        <v>25</v>
      </c>
      <c r="AG555" t="str">
        <f t="shared" si="62"/>
        <v>hp_163225413;atk_32418163;hit_500000;miss_4650;cirt_4650;cirtSub_4650</v>
      </c>
    </row>
    <row r="556" spans="1:33" ht="15">
      <c r="A556" s="9">
        <v>230553</v>
      </c>
      <c r="B556">
        <v>430553</v>
      </c>
      <c r="C556" s="6" t="s">
        <v>4437</v>
      </c>
      <c r="D556" t="s">
        <v>14</v>
      </c>
      <c r="E556" s="6" t="s">
        <v>0</v>
      </c>
      <c r="F556">
        <v>164177977</v>
      </c>
      <c r="G556" s="1">
        <f>VLOOKUP(F556,关卡难度线!B:D,2,1)</f>
        <v>8</v>
      </c>
      <c r="H556" s="1">
        <f>VLOOKUP(F556,关卡难度线!B:D,3,1)</f>
        <v>120</v>
      </c>
      <c r="I556" s="1">
        <f t="shared" si="64"/>
        <v>15391685</v>
      </c>
      <c r="J556" s="1">
        <f t="shared" si="65"/>
        <v>13992441</v>
      </c>
      <c r="K556" s="1">
        <f t="shared" si="66"/>
        <v>12313348</v>
      </c>
      <c r="L556" s="5">
        <f t="shared" si="67"/>
        <v>809602632</v>
      </c>
      <c r="M556" s="5">
        <f t="shared" si="68"/>
        <v>736002400</v>
      </c>
      <c r="N556" s="5">
        <f t="shared" si="69"/>
        <v>647682104</v>
      </c>
      <c r="P556">
        <f t="shared" si="63"/>
        <v>1.2699999999999949</v>
      </c>
      <c r="Q556" t="s">
        <v>0</v>
      </c>
      <c r="R556">
        <v>72325100</v>
      </c>
      <c r="S556" t="s">
        <v>19</v>
      </c>
      <c r="T556">
        <v>14364473</v>
      </c>
      <c r="U556" t="s">
        <v>20</v>
      </c>
      <c r="V556">
        <v>500000</v>
      </c>
      <c r="W556" t="s">
        <v>21</v>
      </c>
      <c r="X556">
        <v>4650</v>
      </c>
      <c r="Y556" t="s">
        <v>22</v>
      </c>
      <c r="Z556">
        <v>4650</v>
      </c>
      <c r="AA556" t="s">
        <v>23</v>
      </c>
      <c r="AB556">
        <v>4650</v>
      </c>
      <c r="AC556">
        <f t="shared" si="70"/>
        <v>164177977</v>
      </c>
      <c r="AD556">
        <f t="shared" si="71"/>
        <v>32607353</v>
      </c>
      <c r="AE556" t="s">
        <v>24</v>
      </c>
      <c r="AF556" t="s">
        <v>25</v>
      </c>
      <c r="AG556" t="str">
        <f t="shared" si="62"/>
        <v>hp_164177977;atk_32607353;hit_500000;miss_4650;cirt_4650;cirtSub_4650</v>
      </c>
    </row>
    <row r="557" spans="1:33" ht="15">
      <c r="A557" s="9">
        <v>230554</v>
      </c>
      <c r="B557">
        <v>430554</v>
      </c>
      <c r="C557" s="6" t="s">
        <v>4438</v>
      </c>
      <c r="D557" t="s">
        <v>14</v>
      </c>
      <c r="E557" s="6" t="s">
        <v>0</v>
      </c>
      <c r="F557">
        <v>165133150</v>
      </c>
      <c r="G557" s="1">
        <f>VLOOKUP(F557,关卡难度线!B:D,2,1)</f>
        <v>8</v>
      </c>
      <c r="H557" s="1">
        <f>VLOOKUP(F557,关卡难度线!B:D,3,1)</f>
        <v>120</v>
      </c>
      <c r="I557" s="1">
        <f t="shared" si="64"/>
        <v>15481232</v>
      </c>
      <c r="J557" s="1">
        <f t="shared" si="65"/>
        <v>14073848</v>
      </c>
      <c r="K557" s="1">
        <f t="shared" si="66"/>
        <v>12384986</v>
      </c>
      <c r="L557" s="5">
        <f t="shared" si="67"/>
        <v>814312800</v>
      </c>
      <c r="M557" s="5">
        <f t="shared" si="68"/>
        <v>740284408</v>
      </c>
      <c r="N557" s="5">
        <f t="shared" si="69"/>
        <v>651450264</v>
      </c>
      <c r="P557">
        <f t="shared" si="63"/>
        <v>1.2749999999999948</v>
      </c>
      <c r="Q557" t="s">
        <v>0</v>
      </c>
      <c r="R557">
        <v>72586000</v>
      </c>
      <c r="S557" t="s">
        <v>19</v>
      </c>
      <c r="T557">
        <v>14416290</v>
      </c>
      <c r="U557" t="s">
        <v>20</v>
      </c>
      <c r="V557">
        <v>500000</v>
      </c>
      <c r="W557" t="s">
        <v>21</v>
      </c>
      <c r="X557">
        <v>4650</v>
      </c>
      <c r="Y557" t="s">
        <v>22</v>
      </c>
      <c r="Z557">
        <v>4650</v>
      </c>
      <c r="AA557" t="s">
        <v>23</v>
      </c>
      <c r="AB557">
        <v>4650</v>
      </c>
      <c r="AC557">
        <f t="shared" si="70"/>
        <v>165133150</v>
      </c>
      <c r="AD557">
        <f t="shared" si="71"/>
        <v>32797059</v>
      </c>
      <c r="AE557" t="s">
        <v>24</v>
      </c>
      <c r="AF557" t="s">
        <v>25</v>
      </c>
      <c r="AG557" t="str">
        <f t="shared" si="62"/>
        <v>hp_165133150;atk_32797059;hit_500000;miss_4650;cirt_4650;cirtSub_4650</v>
      </c>
    </row>
    <row r="558" spans="1:33" ht="15">
      <c r="A558" s="9">
        <v>230555</v>
      </c>
      <c r="B558">
        <v>430555</v>
      </c>
      <c r="C558" s="6" t="s">
        <v>4439</v>
      </c>
      <c r="D558" t="s">
        <v>14</v>
      </c>
      <c r="E558" s="6" t="s">
        <v>0</v>
      </c>
      <c r="F558">
        <v>166008624</v>
      </c>
      <c r="G558" s="1">
        <f>VLOOKUP(F558,关卡难度线!B:D,2,1)</f>
        <v>8</v>
      </c>
      <c r="H558" s="1">
        <f>VLOOKUP(F558,关卡难度线!B:D,3,1)</f>
        <v>122</v>
      </c>
      <c r="I558" s="1">
        <f t="shared" si="64"/>
        <v>15308172</v>
      </c>
      <c r="J558" s="1">
        <f t="shared" si="65"/>
        <v>13916520</v>
      </c>
      <c r="K558" s="1">
        <f t="shared" si="66"/>
        <v>12246537</v>
      </c>
      <c r="L558" s="5">
        <f t="shared" si="67"/>
        <v>805209848</v>
      </c>
      <c r="M558" s="5">
        <f t="shared" si="68"/>
        <v>732008952</v>
      </c>
      <c r="N558" s="5">
        <f t="shared" si="69"/>
        <v>644167848</v>
      </c>
      <c r="P558">
        <f t="shared" si="63"/>
        <v>1.2799999999999947</v>
      </c>
      <c r="Q558" t="s">
        <v>0</v>
      </c>
      <c r="R558">
        <v>72810800</v>
      </c>
      <c r="S558" t="s">
        <v>19</v>
      </c>
      <c r="T558">
        <v>14468108</v>
      </c>
      <c r="U558" t="s">
        <v>20</v>
      </c>
      <c r="V558">
        <v>500000</v>
      </c>
      <c r="W558" t="s">
        <v>21</v>
      </c>
      <c r="X558">
        <v>4675</v>
      </c>
      <c r="Y558" t="s">
        <v>22</v>
      </c>
      <c r="Z558">
        <v>4675</v>
      </c>
      <c r="AA558" t="s">
        <v>23</v>
      </c>
      <c r="AB558">
        <v>4675</v>
      </c>
      <c r="AC558">
        <f t="shared" si="70"/>
        <v>166008624</v>
      </c>
      <c r="AD558">
        <f t="shared" si="71"/>
        <v>32987286</v>
      </c>
      <c r="AE558" t="s">
        <v>24</v>
      </c>
      <c r="AF558" t="s">
        <v>25</v>
      </c>
      <c r="AG558" t="str">
        <f t="shared" si="62"/>
        <v>hp_166008624;atk_32987286;hit_500000;miss_4675;cirt_4675;cirtSub_4675</v>
      </c>
    </row>
    <row r="559" spans="1:33" ht="15">
      <c r="A559" s="9">
        <v>230556</v>
      </c>
      <c r="B559">
        <v>430556</v>
      </c>
      <c r="C559" s="6" t="s">
        <v>4440</v>
      </c>
      <c r="D559" t="s">
        <v>14</v>
      </c>
      <c r="E559" s="6" t="s">
        <v>0</v>
      </c>
      <c r="F559">
        <v>166968377</v>
      </c>
      <c r="G559" s="1">
        <f>VLOOKUP(F559,关卡难度线!B:D,2,1)</f>
        <v>8</v>
      </c>
      <c r="H559" s="1">
        <f>VLOOKUP(F559,关卡难度线!B:D,3,1)</f>
        <v>122</v>
      </c>
      <c r="I559" s="1">
        <f t="shared" si="64"/>
        <v>15396674</v>
      </c>
      <c r="J559" s="1">
        <f t="shared" si="65"/>
        <v>13996976</v>
      </c>
      <c r="K559" s="1">
        <f t="shared" si="66"/>
        <v>12317339</v>
      </c>
      <c r="L559" s="5">
        <f t="shared" si="67"/>
        <v>809865056</v>
      </c>
      <c r="M559" s="5">
        <f t="shared" si="68"/>
        <v>736240936</v>
      </c>
      <c r="N559" s="5">
        <f t="shared" si="69"/>
        <v>647892032</v>
      </c>
      <c r="P559">
        <f t="shared" si="63"/>
        <v>1.2849999999999946</v>
      </c>
      <c r="Q559" t="s">
        <v>0</v>
      </c>
      <c r="R559">
        <v>73071500</v>
      </c>
      <c r="S559" t="s">
        <v>19</v>
      </c>
      <c r="T559">
        <v>14519925</v>
      </c>
      <c r="U559" t="s">
        <v>20</v>
      </c>
      <c r="V559">
        <v>500000</v>
      </c>
      <c r="W559" t="s">
        <v>21</v>
      </c>
      <c r="X559">
        <v>4675</v>
      </c>
      <c r="Y559" t="s">
        <v>22</v>
      </c>
      <c r="Z559">
        <v>4675</v>
      </c>
      <c r="AA559" t="s">
        <v>23</v>
      </c>
      <c r="AB559">
        <v>4675</v>
      </c>
      <c r="AC559">
        <f t="shared" si="70"/>
        <v>166968377</v>
      </c>
      <c r="AD559">
        <f t="shared" si="71"/>
        <v>33178028</v>
      </c>
      <c r="AE559" t="s">
        <v>24</v>
      </c>
      <c r="AF559" t="s">
        <v>25</v>
      </c>
      <c r="AG559" t="str">
        <f t="shared" si="62"/>
        <v>hp_166968377;atk_33178028;hit_500000;miss_4675;cirt_4675;cirtSub_4675</v>
      </c>
    </row>
    <row r="560" spans="1:33" ht="15">
      <c r="A560" s="9">
        <v>230557</v>
      </c>
      <c r="B560">
        <v>430557</v>
      </c>
      <c r="C560" s="6" t="s">
        <v>4441</v>
      </c>
      <c r="D560" t="s">
        <v>14</v>
      </c>
      <c r="E560" s="6" t="s">
        <v>0</v>
      </c>
      <c r="F560">
        <v>167930967</v>
      </c>
      <c r="G560" s="1">
        <f>VLOOKUP(F560,关卡难度线!B:D,2,1)</f>
        <v>8</v>
      </c>
      <c r="H560" s="1">
        <f>VLOOKUP(F560,关卡难度线!B:D,3,1)</f>
        <v>122</v>
      </c>
      <c r="I560" s="1">
        <f t="shared" si="64"/>
        <v>15485437</v>
      </c>
      <c r="J560" s="1">
        <f t="shared" si="65"/>
        <v>14077670</v>
      </c>
      <c r="K560" s="1">
        <f t="shared" si="66"/>
        <v>12388350</v>
      </c>
      <c r="L560" s="5">
        <f t="shared" si="67"/>
        <v>814533984</v>
      </c>
      <c r="M560" s="5">
        <f t="shared" si="68"/>
        <v>740485440</v>
      </c>
      <c r="N560" s="5">
        <f t="shared" si="69"/>
        <v>651627208</v>
      </c>
      <c r="P560">
        <f t="shared" si="63"/>
        <v>1.2899999999999945</v>
      </c>
      <c r="Q560" t="s">
        <v>0</v>
      </c>
      <c r="R560">
        <v>73332300</v>
      </c>
      <c r="S560" t="s">
        <v>19</v>
      </c>
      <c r="T560">
        <v>14571743</v>
      </c>
      <c r="U560" t="s">
        <v>20</v>
      </c>
      <c r="V560">
        <v>500000</v>
      </c>
      <c r="W560" t="s">
        <v>21</v>
      </c>
      <c r="X560">
        <v>4675</v>
      </c>
      <c r="Y560" t="s">
        <v>22</v>
      </c>
      <c r="Z560">
        <v>4675</v>
      </c>
      <c r="AA560" t="s">
        <v>23</v>
      </c>
      <c r="AB560">
        <v>4675</v>
      </c>
      <c r="AC560">
        <f t="shared" si="70"/>
        <v>167930967</v>
      </c>
      <c r="AD560">
        <f t="shared" si="71"/>
        <v>33369291</v>
      </c>
      <c r="AE560" t="s">
        <v>24</v>
      </c>
      <c r="AF560" t="s">
        <v>25</v>
      </c>
      <c r="AG560" t="str">
        <f t="shared" ref="AG560:AG602" si="72">Q560&amp;AF560&amp;AC560&amp;AE560&amp;S560&amp;AF560&amp;AD560&amp;AE560&amp;U560&amp;AF560&amp;V560&amp;AE560&amp;W560&amp;AF560&amp;X560&amp;AE560&amp;Y560&amp;AF560&amp;Z560&amp;AE560&amp;AA560&amp;AF560&amp;AB560</f>
        <v>hp_167930967;atk_33369291;hit_500000;miss_4675;cirt_4675;cirtSub_4675</v>
      </c>
    </row>
    <row r="561" spans="1:33" ht="15">
      <c r="A561" s="9">
        <v>230558</v>
      </c>
      <c r="B561">
        <v>430558</v>
      </c>
      <c r="C561" s="6" t="s">
        <v>4442</v>
      </c>
      <c r="D561" t="s">
        <v>14</v>
      </c>
      <c r="E561" s="6" t="s">
        <v>0</v>
      </c>
      <c r="F561">
        <v>168812167</v>
      </c>
      <c r="G561" s="1">
        <f>VLOOKUP(F561,关卡难度线!B:D,2,1)</f>
        <v>8</v>
      </c>
      <c r="H561" s="1">
        <f>VLOOKUP(F561,关卡难度线!B:D,3,1)</f>
        <v>122</v>
      </c>
      <c r="I561" s="1">
        <f t="shared" si="64"/>
        <v>15566695</v>
      </c>
      <c r="J561" s="1">
        <f t="shared" si="65"/>
        <v>14151541</v>
      </c>
      <c r="K561" s="1">
        <f t="shared" si="66"/>
        <v>12453356</v>
      </c>
      <c r="L561" s="5">
        <f t="shared" si="67"/>
        <v>818808160</v>
      </c>
      <c r="M561" s="5">
        <f t="shared" si="68"/>
        <v>744371056</v>
      </c>
      <c r="N561" s="5">
        <f t="shared" si="69"/>
        <v>655046528</v>
      </c>
      <c r="P561">
        <f t="shared" ref="P561:P602" si="73">P560+$P$303</f>
        <v>1.2949999999999944</v>
      </c>
      <c r="Q561" t="s">
        <v>0</v>
      </c>
      <c r="R561">
        <v>73556500</v>
      </c>
      <c r="S561" t="s">
        <v>19</v>
      </c>
      <c r="T561">
        <v>14623560</v>
      </c>
      <c r="U561" t="s">
        <v>20</v>
      </c>
      <c r="V561">
        <v>500000</v>
      </c>
      <c r="W561" t="s">
        <v>21</v>
      </c>
      <c r="X561">
        <v>4700</v>
      </c>
      <c r="Y561" t="s">
        <v>22</v>
      </c>
      <c r="Z561">
        <v>4700</v>
      </c>
      <c r="AA561" t="s">
        <v>23</v>
      </c>
      <c r="AB561">
        <v>4700</v>
      </c>
      <c r="AC561">
        <f t="shared" si="70"/>
        <v>168812167</v>
      </c>
      <c r="AD561">
        <f t="shared" si="71"/>
        <v>33561070</v>
      </c>
      <c r="AE561" t="s">
        <v>24</v>
      </c>
      <c r="AF561" t="s">
        <v>25</v>
      </c>
      <c r="AG561" t="str">
        <f t="shared" si="72"/>
        <v>hp_168812167;atk_33561070;hit_500000;miss_4700;cirt_4700;cirtSub_4700</v>
      </c>
    </row>
    <row r="562" spans="1:33" ht="15">
      <c r="A562" s="9">
        <v>230559</v>
      </c>
      <c r="B562">
        <v>430559</v>
      </c>
      <c r="C562" s="6" t="s">
        <v>4443</v>
      </c>
      <c r="D562" t="s">
        <v>14</v>
      </c>
      <c r="E562" s="6" t="s">
        <v>0</v>
      </c>
      <c r="F562">
        <v>169792210</v>
      </c>
      <c r="G562" s="1">
        <f>VLOOKUP(F562,关卡难度线!B:D,2,1)</f>
        <v>8</v>
      </c>
      <c r="H562" s="1">
        <f>VLOOKUP(F562,关卡难度线!B:D,3,1)</f>
        <v>122</v>
      </c>
      <c r="I562" s="1">
        <f t="shared" si="64"/>
        <v>15657068</v>
      </c>
      <c r="J562" s="1">
        <f t="shared" si="65"/>
        <v>14233698</v>
      </c>
      <c r="K562" s="1">
        <f t="shared" si="66"/>
        <v>12525654</v>
      </c>
      <c r="L562" s="5">
        <f t="shared" si="67"/>
        <v>823561776</v>
      </c>
      <c r="M562" s="5">
        <f t="shared" si="68"/>
        <v>748692512</v>
      </c>
      <c r="N562" s="5">
        <f t="shared" si="69"/>
        <v>658849400</v>
      </c>
      <c r="P562">
        <f t="shared" si="73"/>
        <v>1.2999999999999943</v>
      </c>
      <c r="Q562" t="s">
        <v>0</v>
      </c>
      <c r="R562">
        <v>73822700</v>
      </c>
      <c r="S562" t="s">
        <v>19</v>
      </c>
      <c r="T562">
        <v>14676480</v>
      </c>
      <c r="U562" t="s">
        <v>20</v>
      </c>
      <c r="V562">
        <v>500000</v>
      </c>
      <c r="W562" t="s">
        <v>21</v>
      </c>
      <c r="X562">
        <v>4700</v>
      </c>
      <c r="Y562" t="s">
        <v>22</v>
      </c>
      <c r="Z562">
        <v>4700</v>
      </c>
      <c r="AA562" t="s">
        <v>23</v>
      </c>
      <c r="AB562">
        <v>4700</v>
      </c>
      <c r="AC562">
        <f t="shared" si="70"/>
        <v>169792210</v>
      </c>
      <c r="AD562">
        <f t="shared" si="71"/>
        <v>33755903</v>
      </c>
      <c r="AE562" t="s">
        <v>24</v>
      </c>
      <c r="AF562" t="s">
        <v>25</v>
      </c>
      <c r="AG562" t="str">
        <f t="shared" si="72"/>
        <v>hp_169792210;atk_33755903;hit_500000;miss_4700;cirt_4700;cirtSub_4700</v>
      </c>
    </row>
    <row r="563" spans="1:33" ht="15">
      <c r="A563" s="9">
        <v>230560</v>
      </c>
      <c r="B563">
        <v>430560</v>
      </c>
      <c r="C563" s="6" t="s">
        <v>4444</v>
      </c>
      <c r="D563" t="s">
        <v>14</v>
      </c>
      <c r="E563" s="6" t="s">
        <v>0</v>
      </c>
      <c r="F563">
        <v>170774914</v>
      </c>
      <c r="G563" s="1">
        <f>VLOOKUP(F563,关卡难度线!B:D,2,1)</f>
        <v>8</v>
      </c>
      <c r="H563" s="1">
        <f>VLOOKUP(F563,关卡难度线!B:D,3,1)</f>
        <v>122</v>
      </c>
      <c r="I563" s="1">
        <f t="shared" si="64"/>
        <v>15747686</v>
      </c>
      <c r="J563" s="1">
        <f t="shared" si="65"/>
        <v>14316078</v>
      </c>
      <c r="K563" s="1">
        <f t="shared" si="66"/>
        <v>12598149</v>
      </c>
      <c r="L563" s="5">
        <f t="shared" si="67"/>
        <v>828328280</v>
      </c>
      <c r="M563" s="5">
        <f t="shared" si="68"/>
        <v>753025704</v>
      </c>
      <c r="N563" s="5">
        <f t="shared" si="69"/>
        <v>662662640</v>
      </c>
      <c r="P563">
        <f t="shared" si="73"/>
        <v>1.3049999999999942</v>
      </c>
      <c r="Q563" t="s">
        <v>0</v>
      </c>
      <c r="R563">
        <v>74088900</v>
      </c>
      <c r="S563" t="s">
        <v>19</v>
      </c>
      <c r="T563">
        <v>14729400</v>
      </c>
      <c r="U563" t="s">
        <v>20</v>
      </c>
      <c r="V563">
        <v>500000</v>
      </c>
      <c r="W563" t="s">
        <v>21</v>
      </c>
      <c r="X563">
        <v>4700</v>
      </c>
      <c r="Y563" t="s">
        <v>22</v>
      </c>
      <c r="Z563">
        <v>4700</v>
      </c>
      <c r="AA563" t="s">
        <v>23</v>
      </c>
      <c r="AB563">
        <v>4700</v>
      </c>
      <c r="AC563">
        <f t="shared" si="70"/>
        <v>170774914</v>
      </c>
      <c r="AD563">
        <f t="shared" si="71"/>
        <v>33951266</v>
      </c>
      <c r="AE563" t="s">
        <v>24</v>
      </c>
      <c r="AF563" t="s">
        <v>25</v>
      </c>
      <c r="AG563" t="str">
        <f t="shared" si="72"/>
        <v>hp_170774914;atk_33951266;hit_500000;miss_4700;cirt_4700;cirtSub_4700</v>
      </c>
    </row>
    <row r="564" spans="1:33" ht="15">
      <c r="A564" s="9">
        <v>230561</v>
      </c>
      <c r="B564">
        <v>430561</v>
      </c>
      <c r="C564" s="6" t="s">
        <v>4445</v>
      </c>
      <c r="D564" t="s">
        <v>14</v>
      </c>
      <c r="E564" s="6" t="s">
        <v>0</v>
      </c>
      <c r="F564">
        <v>171674811</v>
      </c>
      <c r="G564" s="1">
        <f>VLOOKUP(F564,关卡难度线!B:D,2,1)</f>
        <v>8</v>
      </c>
      <c r="H564" s="1">
        <f>VLOOKUP(F564,关卡难度线!B:D,3,1)</f>
        <v>122</v>
      </c>
      <c r="I564" s="1">
        <f t="shared" si="64"/>
        <v>15830669</v>
      </c>
      <c r="J564" s="1">
        <f t="shared" si="65"/>
        <v>14391517</v>
      </c>
      <c r="K564" s="1">
        <f t="shared" si="66"/>
        <v>12664535</v>
      </c>
      <c r="L564" s="5">
        <f t="shared" si="67"/>
        <v>832693192</v>
      </c>
      <c r="M564" s="5">
        <f t="shared" si="68"/>
        <v>756993792</v>
      </c>
      <c r="N564" s="5">
        <f t="shared" si="69"/>
        <v>666154544</v>
      </c>
      <c r="P564">
        <f t="shared" si="73"/>
        <v>1.3099999999999941</v>
      </c>
      <c r="Q564" t="s">
        <v>0</v>
      </c>
      <c r="R564">
        <v>74318100</v>
      </c>
      <c r="S564" t="s">
        <v>19</v>
      </c>
      <c r="T564">
        <v>14782320</v>
      </c>
      <c r="U564" t="s">
        <v>20</v>
      </c>
      <c r="V564">
        <v>500000</v>
      </c>
      <c r="W564" t="s">
        <v>21</v>
      </c>
      <c r="X564">
        <v>4725</v>
      </c>
      <c r="Y564" t="s">
        <v>22</v>
      </c>
      <c r="Z564">
        <v>4725</v>
      </c>
      <c r="AA564" t="s">
        <v>23</v>
      </c>
      <c r="AB564">
        <v>4725</v>
      </c>
      <c r="AC564">
        <f t="shared" si="70"/>
        <v>171674811</v>
      </c>
      <c r="AD564">
        <f t="shared" si="71"/>
        <v>34147159</v>
      </c>
      <c r="AE564" t="s">
        <v>24</v>
      </c>
      <c r="AF564" t="s">
        <v>25</v>
      </c>
      <c r="AG564" t="str">
        <f t="shared" si="72"/>
        <v>hp_171674811;atk_34147159;hit_500000;miss_4725;cirt_4725;cirtSub_4725</v>
      </c>
    </row>
    <row r="565" spans="1:33" ht="15">
      <c r="A565" s="9">
        <v>230562</v>
      </c>
      <c r="B565">
        <v>430562</v>
      </c>
      <c r="C565" s="6" t="s">
        <v>4446</v>
      </c>
      <c r="D565" t="s">
        <v>14</v>
      </c>
      <c r="E565" s="6" t="s">
        <v>0</v>
      </c>
      <c r="F565">
        <v>172662423</v>
      </c>
      <c r="G565" s="1">
        <f>VLOOKUP(F565,关卡难度线!B:D,2,1)</f>
        <v>8</v>
      </c>
      <c r="H565" s="1">
        <f>VLOOKUP(F565,关卡难度线!B:D,3,1)</f>
        <v>122</v>
      </c>
      <c r="I565" s="1">
        <f t="shared" si="64"/>
        <v>15921739</v>
      </c>
      <c r="J565" s="1">
        <f t="shared" si="65"/>
        <v>14474308</v>
      </c>
      <c r="K565" s="1">
        <f t="shared" si="66"/>
        <v>12737391</v>
      </c>
      <c r="L565" s="5">
        <f t="shared" si="67"/>
        <v>837483472</v>
      </c>
      <c r="M565" s="5">
        <f t="shared" si="68"/>
        <v>761348600</v>
      </c>
      <c r="N565" s="5">
        <f t="shared" si="69"/>
        <v>669986768</v>
      </c>
      <c r="P565">
        <f t="shared" si="73"/>
        <v>1.314999999999994</v>
      </c>
      <c r="Q565" t="s">
        <v>0</v>
      </c>
      <c r="R565">
        <v>74584200</v>
      </c>
      <c r="S565" t="s">
        <v>19</v>
      </c>
      <c r="T565">
        <v>14835240</v>
      </c>
      <c r="U565" t="s">
        <v>20</v>
      </c>
      <c r="V565">
        <v>500000</v>
      </c>
      <c r="W565" t="s">
        <v>21</v>
      </c>
      <c r="X565">
        <v>4725</v>
      </c>
      <c r="Y565" t="s">
        <v>22</v>
      </c>
      <c r="Z565">
        <v>4725</v>
      </c>
      <c r="AA565" t="s">
        <v>23</v>
      </c>
      <c r="AB565">
        <v>4725</v>
      </c>
      <c r="AC565">
        <f t="shared" si="70"/>
        <v>172662423</v>
      </c>
      <c r="AD565">
        <f t="shared" si="71"/>
        <v>34343580</v>
      </c>
      <c r="AE565" t="s">
        <v>24</v>
      </c>
      <c r="AF565" t="s">
        <v>25</v>
      </c>
      <c r="AG565" t="str">
        <f t="shared" si="72"/>
        <v>hp_172662423;atk_34343580;hit_500000;miss_4725;cirt_4725;cirtSub_4725</v>
      </c>
    </row>
    <row r="566" spans="1:33" ht="15">
      <c r="A566" s="9">
        <v>230563</v>
      </c>
      <c r="B566">
        <v>430563</v>
      </c>
      <c r="C566" s="6" t="s">
        <v>4447</v>
      </c>
      <c r="D566" t="s">
        <v>14</v>
      </c>
      <c r="E566" s="6" t="s">
        <v>0</v>
      </c>
      <c r="F566">
        <v>173652464</v>
      </c>
      <c r="G566" s="1">
        <f>VLOOKUP(F566,关卡难度线!B:D,2,1)</f>
        <v>8</v>
      </c>
      <c r="H566" s="1">
        <f>VLOOKUP(F566,关卡难度线!B:D,3,1)</f>
        <v>122</v>
      </c>
      <c r="I566" s="1">
        <f t="shared" si="64"/>
        <v>16013034</v>
      </c>
      <c r="J566" s="1">
        <f t="shared" si="65"/>
        <v>14557304</v>
      </c>
      <c r="K566" s="1">
        <f t="shared" si="66"/>
        <v>12810427</v>
      </c>
      <c r="L566" s="5">
        <f t="shared" si="67"/>
        <v>842285592</v>
      </c>
      <c r="M566" s="5">
        <f t="shared" si="68"/>
        <v>765714192</v>
      </c>
      <c r="N566" s="5">
        <f t="shared" si="69"/>
        <v>673828464</v>
      </c>
      <c r="P566">
        <f t="shared" si="73"/>
        <v>1.3199999999999938</v>
      </c>
      <c r="Q566" t="s">
        <v>0</v>
      </c>
      <c r="R566">
        <v>74850200</v>
      </c>
      <c r="S566" t="s">
        <v>19</v>
      </c>
      <c r="T566">
        <v>14888160</v>
      </c>
      <c r="U566" t="s">
        <v>20</v>
      </c>
      <c r="V566">
        <v>500000</v>
      </c>
      <c r="W566" t="s">
        <v>21</v>
      </c>
      <c r="X566">
        <v>4725</v>
      </c>
      <c r="Y566" t="s">
        <v>22</v>
      </c>
      <c r="Z566">
        <v>4725</v>
      </c>
      <c r="AA566" t="s">
        <v>23</v>
      </c>
      <c r="AB566">
        <v>4725</v>
      </c>
      <c r="AC566">
        <f t="shared" si="70"/>
        <v>173652464</v>
      </c>
      <c r="AD566">
        <f t="shared" si="71"/>
        <v>34540531</v>
      </c>
      <c r="AE566" t="s">
        <v>24</v>
      </c>
      <c r="AF566" t="s">
        <v>25</v>
      </c>
      <c r="AG566" t="str">
        <f t="shared" si="72"/>
        <v>hp_173652464;atk_34540531;hit_500000;miss_4725;cirt_4725;cirtSub_4725</v>
      </c>
    </row>
    <row r="567" spans="1:33" ht="15">
      <c r="A567" s="9">
        <v>230564</v>
      </c>
      <c r="B567">
        <v>430564</v>
      </c>
      <c r="C567" s="6" t="s">
        <v>4448</v>
      </c>
      <c r="D567" t="s">
        <v>14</v>
      </c>
      <c r="E567" s="6" t="s">
        <v>0</v>
      </c>
      <c r="F567">
        <v>174558442</v>
      </c>
      <c r="G567" s="1">
        <f>VLOOKUP(F567,关卡难度线!B:D,2,1)</f>
        <v>8</v>
      </c>
      <c r="H567" s="1">
        <f>VLOOKUP(F567,关卡难度线!B:D,3,1)</f>
        <v>122</v>
      </c>
      <c r="I567" s="1">
        <f t="shared" si="64"/>
        <v>16096577</v>
      </c>
      <c r="J567" s="1">
        <f t="shared" si="65"/>
        <v>14633252</v>
      </c>
      <c r="K567" s="1">
        <f t="shared" si="66"/>
        <v>12877262</v>
      </c>
      <c r="L567" s="5">
        <f t="shared" si="67"/>
        <v>846679952</v>
      </c>
      <c r="M567" s="5">
        <f t="shared" si="68"/>
        <v>769709056</v>
      </c>
      <c r="N567" s="5">
        <f t="shared" si="69"/>
        <v>677343984</v>
      </c>
      <c r="P567">
        <f t="shared" si="73"/>
        <v>1.3249999999999937</v>
      </c>
      <c r="Q567" t="s">
        <v>0</v>
      </c>
      <c r="R567">
        <v>75078900</v>
      </c>
      <c r="S567" t="s">
        <v>19</v>
      </c>
      <c r="T567">
        <v>14941080</v>
      </c>
      <c r="U567" t="s">
        <v>20</v>
      </c>
      <c r="V567">
        <v>500000</v>
      </c>
      <c r="W567" t="s">
        <v>21</v>
      </c>
      <c r="X567">
        <v>4750</v>
      </c>
      <c r="Y567" t="s">
        <v>22</v>
      </c>
      <c r="Z567">
        <v>4750</v>
      </c>
      <c r="AA567" t="s">
        <v>23</v>
      </c>
      <c r="AB567">
        <v>4750</v>
      </c>
      <c r="AC567">
        <f t="shared" si="70"/>
        <v>174558442</v>
      </c>
      <c r="AD567">
        <f t="shared" si="71"/>
        <v>34738010</v>
      </c>
      <c r="AE567" t="s">
        <v>24</v>
      </c>
      <c r="AF567" t="s">
        <v>25</v>
      </c>
      <c r="AG567" t="str">
        <f t="shared" si="72"/>
        <v>hp_174558442;atk_34738010;hit_500000;miss_4750;cirt_4750;cirtSub_4750</v>
      </c>
    </row>
    <row r="568" spans="1:33" ht="15">
      <c r="A568" s="9">
        <v>230565</v>
      </c>
      <c r="B568">
        <v>430565</v>
      </c>
      <c r="C568" s="6" t="s">
        <v>4449</v>
      </c>
      <c r="D568" t="s">
        <v>14</v>
      </c>
      <c r="E568" s="6" t="s">
        <v>0</v>
      </c>
      <c r="F568">
        <v>175553617</v>
      </c>
      <c r="G568" s="1">
        <f>VLOOKUP(F568,关卡难度线!B:D,2,1)</f>
        <v>8</v>
      </c>
      <c r="H568" s="1">
        <f>VLOOKUP(F568,关卡难度线!B:D,3,1)</f>
        <v>122</v>
      </c>
      <c r="I568" s="1">
        <f t="shared" si="64"/>
        <v>16188345</v>
      </c>
      <c r="J568" s="1">
        <f t="shared" si="65"/>
        <v>14716678</v>
      </c>
      <c r="K568" s="1">
        <f t="shared" si="66"/>
        <v>12950676</v>
      </c>
      <c r="L568" s="5">
        <f t="shared" si="67"/>
        <v>851506944</v>
      </c>
      <c r="M568" s="5">
        <f t="shared" si="68"/>
        <v>774097264</v>
      </c>
      <c r="N568" s="5">
        <f t="shared" si="69"/>
        <v>681205560</v>
      </c>
      <c r="P568">
        <f t="shared" si="73"/>
        <v>1.3299999999999936</v>
      </c>
      <c r="Q568" t="s">
        <v>0</v>
      </c>
      <c r="R568">
        <v>75344900</v>
      </c>
      <c r="S568" t="s">
        <v>19</v>
      </c>
      <c r="T568">
        <v>14994000</v>
      </c>
      <c r="U568" t="s">
        <v>20</v>
      </c>
      <c r="V568">
        <v>500000</v>
      </c>
      <c r="W568" t="s">
        <v>21</v>
      </c>
      <c r="X568">
        <v>4750</v>
      </c>
      <c r="Y568" t="s">
        <v>22</v>
      </c>
      <c r="Z568">
        <v>4750</v>
      </c>
      <c r="AA568" t="s">
        <v>23</v>
      </c>
      <c r="AB568">
        <v>4750</v>
      </c>
      <c r="AC568">
        <f t="shared" si="70"/>
        <v>175553617</v>
      </c>
      <c r="AD568">
        <f t="shared" si="71"/>
        <v>34936019</v>
      </c>
      <c r="AE568" t="s">
        <v>24</v>
      </c>
      <c r="AF568" t="s">
        <v>25</v>
      </c>
      <c r="AG568" t="str">
        <f t="shared" si="72"/>
        <v>hp_175553617;atk_34936019;hit_500000;miss_4750;cirt_4750;cirtSub_4750</v>
      </c>
    </row>
    <row r="569" spans="1:33" ht="15">
      <c r="A569" s="9">
        <v>230566</v>
      </c>
      <c r="B569">
        <v>430566</v>
      </c>
      <c r="C569" s="6" t="s">
        <v>4450</v>
      </c>
      <c r="D569" t="s">
        <v>14</v>
      </c>
      <c r="E569" s="6" t="s">
        <v>0</v>
      </c>
      <c r="F569">
        <v>176551218</v>
      </c>
      <c r="G569" s="1">
        <f>VLOOKUP(F569,关卡难度线!B:D,2,1)</f>
        <v>8</v>
      </c>
      <c r="H569" s="1">
        <f>VLOOKUP(F569,关卡难度线!B:D,3,1)</f>
        <v>122</v>
      </c>
      <c r="I569" s="1">
        <f t="shared" si="64"/>
        <v>16280337</v>
      </c>
      <c r="J569" s="1">
        <f t="shared" si="65"/>
        <v>14800307</v>
      </c>
      <c r="K569" s="1">
        <f t="shared" si="66"/>
        <v>13024270</v>
      </c>
      <c r="L569" s="5">
        <f t="shared" si="67"/>
        <v>856345728</v>
      </c>
      <c r="M569" s="5">
        <f t="shared" si="68"/>
        <v>778496152</v>
      </c>
      <c r="N569" s="5">
        <f t="shared" si="69"/>
        <v>685076600</v>
      </c>
      <c r="P569">
        <f t="shared" si="73"/>
        <v>1.3349999999999935</v>
      </c>
      <c r="Q569" t="s">
        <v>0</v>
      </c>
      <c r="R569">
        <v>75610800</v>
      </c>
      <c r="S569" t="s">
        <v>19</v>
      </c>
      <c r="T569">
        <v>15046920</v>
      </c>
      <c r="U569" t="s">
        <v>20</v>
      </c>
      <c r="V569">
        <v>500000</v>
      </c>
      <c r="W569" t="s">
        <v>21</v>
      </c>
      <c r="X569">
        <v>4750</v>
      </c>
      <c r="Y569" t="s">
        <v>22</v>
      </c>
      <c r="Z569">
        <v>4750</v>
      </c>
      <c r="AA569" t="s">
        <v>23</v>
      </c>
      <c r="AB569">
        <v>4750</v>
      </c>
      <c r="AC569">
        <f t="shared" si="70"/>
        <v>176551218</v>
      </c>
      <c r="AD569">
        <f t="shared" si="71"/>
        <v>35134558</v>
      </c>
      <c r="AE569" t="s">
        <v>24</v>
      </c>
      <c r="AF569" t="s">
        <v>25</v>
      </c>
      <c r="AG569" t="str">
        <f t="shared" si="72"/>
        <v>hp_176551218;atk_35134558;hit_500000;miss_4750;cirt_4750;cirtSub_4750</v>
      </c>
    </row>
    <row r="570" spans="1:33" ht="15">
      <c r="A570" s="9">
        <v>230567</v>
      </c>
      <c r="B570">
        <v>430567</v>
      </c>
      <c r="C570" s="6" t="s">
        <v>4451</v>
      </c>
      <c r="D570" t="s">
        <v>14</v>
      </c>
      <c r="E570" s="6" t="s">
        <v>0</v>
      </c>
      <c r="F570">
        <v>177463026</v>
      </c>
      <c r="G570" s="1">
        <f>VLOOKUP(F570,关卡难度线!B:D,2,1)</f>
        <v>8</v>
      </c>
      <c r="H570" s="1">
        <f>VLOOKUP(F570,关卡难度线!B:D,3,1)</f>
        <v>122</v>
      </c>
      <c r="I570" s="1">
        <f t="shared" si="64"/>
        <v>16364418</v>
      </c>
      <c r="J570" s="1">
        <f t="shared" si="65"/>
        <v>14876743</v>
      </c>
      <c r="K570" s="1">
        <f t="shared" si="66"/>
        <v>13091534</v>
      </c>
      <c r="L570" s="5">
        <f t="shared" si="67"/>
        <v>860768384</v>
      </c>
      <c r="M570" s="5">
        <f t="shared" si="68"/>
        <v>782516680</v>
      </c>
      <c r="N570" s="5">
        <f t="shared" si="69"/>
        <v>688614688</v>
      </c>
      <c r="P570">
        <f t="shared" si="73"/>
        <v>1.3399999999999934</v>
      </c>
      <c r="Q570" t="s">
        <v>0</v>
      </c>
      <c r="R570">
        <v>75838900</v>
      </c>
      <c r="S570" t="s">
        <v>19</v>
      </c>
      <c r="T570">
        <v>15099840</v>
      </c>
      <c r="U570" t="s">
        <v>20</v>
      </c>
      <c r="V570">
        <v>500000</v>
      </c>
      <c r="W570" t="s">
        <v>21</v>
      </c>
      <c r="X570">
        <v>4775</v>
      </c>
      <c r="Y570" t="s">
        <v>22</v>
      </c>
      <c r="Z570">
        <v>4775</v>
      </c>
      <c r="AA570" t="s">
        <v>23</v>
      </c>
      <c r="AB570">
        <v>4775</v>
      </c>
      <c r="AC570">
        <f t="shared" si="70"/>
        <v>177463026</v>
      </c>
      <c r="AD570">
        <f t="shared" si="71"/>
        <v>35333625</v>
      </c>
      <c r="AE570" t="s">
        <v>24</v>
      </c>
      <c r="AF570" t="s">
        <v>25</v>
      </c>
      <c r="AG570" t="str">
        <f t="shared" si="72"/>
        <v>hp_177463026;atk_35333625;hit_500000;miss_4775;cirt_4775;cirtSub_4775</v>
      </c>
    </row>
    <row r="571" spans="1:33" ht="15">
      <c r="A571" s="9">
        <v>230568</v>
      </c>
      <c r="B571">
        <v>430568</v>
      </c>
      <c r="C571" s="6" t="s">
        <v>4452</v>
      </c>
      <c r="D571" t="s">
        <v>14</v>
      </c>
      <c r="E571" s="6" t="s">
        <v>0</v>
      </c>
      <c r="F571">
        <v>178465521</v>
      </c>
      <c r="G571" s="1">
        <f>VLOOKUP(F571,关卡难度线!B:D,2,1)</f>
        <v>8</v>
      </c>
      <c r="H571" s="1">
        <f>VLOOKUP(F571,关卡难度线!B:D,3,1)</f>
        <v>122</v>
      </c>
      <c r="I571" s="1">
        <f t="shared" si="64"/>
        <v>16456861</v>
      </c>
      <c r="J571" s="1">
        <f t="shared" si="65"/>
        <v>14960783</v>
      </c>
      <c r="K571" s="1">
        <f t="shared" si="66"/>
        <v>13165489</v>
      </c>
      <c r="L571" s="5">
        <f t="shared" si="67"/>
        <v>865630888</v>
      </c>
      <c r="M571" s="5">
        <f t="shared" si="68"/>
        <v>786937184</v>
      </c>
      <c r="N571" s="5">
        <f t="shared" si="69"/>
        <v>692504720</v>
      </c>
      <c r="P571">
        <f t="shared" si="73"/>
        <v>1.3449999999999933</v>
      </c>
      <c r="Q571" t="s">
        <v>0</v>
      </c>
      <c r="R571">
        <v>76104700</v>
      </c>
      <c r="S571" t="s">
        <v>19</v>
      </c>
      <c r="T571">
        <v>15152760</v>
      </c>
      <c r="U571" t="s">
        <v>20</v>
      </c>
      <c r="V571">
        <v>500000</v>
      </c>
      <c r="W571" t="s">
        <v>21</v>
      </c>
      <c r="X571">
        <v>4775</v>
      </c>
      <c r="Y571" t="s">
        <v>22</v>
      </c>
      <c r="Z571">
        <v>4775</v>
      </c>
      <c r="AA571" t="s">
        <v>23</v>
      </c>
      <c r="AB571">
        <v>4775</v>
      </c>
      <c r="AC571">
        <f t="shared" si="70"/>
        <v>178465521</v>
      </c>
      <c r="AD571">
        <f t="shared" si="71"/>
        <v>35533222</v>
      </c>
      <c r="AE571" t="s">
        <v>24</v>
      </c>
      <c r="AF571" t="s">
        <v>25</v>
      </c>
      <c r="AG571" t="str">
        <f t="shared" si="72"/>
        <v>hp_178465521;atk_35533222;hit_500000;miss_4775;cirt_4775;cirtSub_4775</v>
      </c>
    </row>
    <row r="572" spans="1:33" ht="15">
      <c r="A572" s="9">
        <v>230569</v>
      </c>
      <c r="B572">
        <v>430569</v>
      </c>
      <c r="C572" s="6" t="s">
        <v>4453</v>
      </c>
      <c r="D572" t="s">
        <v>14</v>
      </c>
      <c r="E572" s="6" t="s">
        <v>0</v>
      </c>
      <c r="F572">
        <v>179470674</v>
      </c>
      <c r="G572" s="1">
        <f>VLOOKUP(F572,关卡难度线!B:D,2,1)</f>
        <v>8</v>
      </c>
      <c r="H572" s="1">
        <f>VLOOKUP(F572,关卡难度线!B:D,3,1)</f>
        <v>122</v>
      </c>
      <c r="I572" s="1">
        <f t="shared" si="64"/>
        <v>16549549</v>
      </c>
      <c r="J572" s="1">
        <f t="shared" si="65"/>
        <v>15045045</v>
      </c>
      <c r="K572" s="1">
        <f t="shared" si="66"/>
        <v>13239639</v>
      </c>
      <c r="L572" s="5">
        <f t="shared" si="67"/>
        <v>870506280</v>
      </c>
      <c r="M572" s="5">
        <f t="shared" si="68"/>
        <v>791369368</v>
      </c>
      <c r="N572" s="5">
        <f t="shared" si="69"/>
        <v>696405008</v>
      </c>
      <c r="P572">
        <f t="shared" si="73"/>
        <v>1.3499999999999932</v>
      </c>
      <c r="Q572" t="s">
        <v>0</v>
      </c>
      <c r="R572">
        <v>76370500</v>
      </c>
      <c r="S572" t="s">
        <v>19</v>
      </c>
      <c r="T572">
        <v>15205680</v>
      </c>
      <c r="U572" t="s">
        <v>20</v>
      </c>
      <c r="V572">
        <v>500000</v>
      </c>
      <c r="W572" t="s">
        <v>21</v>
      </c>
      <c r="X572">
        <v>4775</v>
      </c>
      <c r="Y572" t="s">
        <v>22</v>
      </c>
      <c r="Z572">
        <v>4775</v>
      </c>
      <c r="AA572" t="s">
        <v>23</v>
      </c>
      <c r="AB572">
        <v>4775</v>
      </c>
      <c r="AC572">
        <f t="shared" si="70"/>
        <v>179470674</v>
      </c>
      <c r="AD572">
        <f t="shared" si="71"/>
        <v>35733347</v>
      </c>
      <c r="AE572" t="s">
        <v>24</v>
      </c>
      <c r="AF572" t="s">
        <v>25</v>
      </c>
      <c r="AG572" t="str">
        <f t="shared" si="72"/>
        <v>hp_179470674;atk_35733347;hit_500000;miss_4775;cirt_4775;cirtSub_4775</v>
      </c>
    </row>
    <row r="573" spans="1:33" ht="15">
      <c r="A573" s="9">
        <v>230570</v>
      </c>
      <c r="B573">
        <v>430570</v>
      </c>
      <c r="C573" s="6" t="s">
        <v>4454</v>
      </c>
      <c r="D573" t="s">
        <v>14</v>
      </c>
      <c r="E573" s="6" t="s">
        <v>0</v>
      </c>
      <c r="F573">
        <v>180388760</v>
      </c>
      <c r="G573" s="1">
        <f>VLOOKUP(F573,关卡难度线!B:D,2,1)</f>
        <v>8</v>
      </c>
      <c r="H573" s="1">
        <f>VLOOKUP(F573,关卡难度线!B:D,3,1)</f>
        <v>124</v>
      </c>
      <c r="I573" s="1">
        <f t="shared" si="64"/>
        <v>16365915</v>
      </c>
      <c r="J573" s="1">
        <f t="shared" si="65"/>
        <v>14878105</v>
      </c>
      <c r="K573" s="1">
        <f t="shared" si="66"/>
        <v>13092732</v>
      </c>
      <c r="L573" s="5">
        <f t="shared" si="67"/>
        <v>860847128</v>
      </c>
      <c r="M573" s="5">
        <f t="shared" si="68"/>
        <v>782588320</v>
      </c>
      <c r="N573" s="5">
        <f t="shared" si="69"/>
        <v>688677704</v>
      </c>
      <c r="P573">
        <f t="shared" si="73"/>
        <v>1.3549999999999931</v>
      </c>
      <c r="Q573" t="s">
        <v>0</v>
      </c>
      <c r="R573">
        <v>76598200</v>
      </c>
      <c r="S573" t="s">
        <v>19</v>
      </c>
      <c r="T573">
        <v>15258600</v>
      </c>
      <c r="U573" t="s">
        <v>20</v>
      </c>
      <c r="V573">
        <v>500000</v>
      </c>
      <c r="W573" t="s">
        <v>21</v>
      </c>
      <c r="X573">
        <v>4800</v>
      </c>
      <c r="Y573" t="s">
        <v>22</v>
      </c>
      <c r="Z573">
        <v>4800</v>
      </c>
      <c r="AA573" t="s">
        <v>23</v>
      </c>
      <c r="AB573">
        <v>4800</v>
      </c>
      <c r="AC573">
        <f t="shared" si="70"/>
        <v>180388760</v>
      </c>
      <c r="AD573">
        <f t="shared" si="71"/>
        <v>35934002</v>
      </c>
      <c r="AE573" t="s">
        <v>24</v>
      </c>
      <c r="AF573" t="s">
        <v>25</v>
      </c>
      <c r="AG573" t="str">
        <f t="shared" si="72"/>
        <v>hp_180388760;atk_35934002;hit_500000;miss_4800;cirt_4800;cirtSub_4800</v>
      </c>
    </row>
    <row r="574" spans="1:33" ht="15">
      <c r="A574" s="9">
        <v>230571</v>
      </c>
      <c r="B574">
        <v>430571</v>
      </c>
      <c r="C574" s="6" t="s">
        <v>4455</v>
      </c>
      <c r="D574" t="s">
        <v>14</v>
      </c>
      <c r="E574" s="6" t="s">
        <v>0</v>
      </c>
      <c r="F574">
        <v>181398567</v>
      </c>
      <c r="G574" s="1">
        <f>VLOOKUP(F574,关卡难度线!B:D,2,1)</f>
        <v>8</v>
      </c>
      <c r="H574" s="1">
        <f>VLOOKUP(F574,关卡难度线!B:D,3,1)</f>
        <v>124</v>
      </c>
      <c r="I574" s="1">
        <f t="shared" si="64"/>
        <v>16457531</v>
      </c>
      <c r="J574" s="1">
        <f t="shared" si="65"/>
        <v>14961392</v>
      </c>
      <c r="K574" s="1">
        <f t="shared" si="66"/>
        <v>13166025</v>
      </c>
      <c r="L574" s="5">
        <f t="shared" si="67"/>
        <v>865666128</v>
      </c>
      <c r="M574" s="5">
        <f t="shared" si="68"/>
        <v>786969216</v>
      </c>
      <c r="N574" s="5">
        <f t="shared" si="69"/>
        <v>692532912</v>
      </c>
      <c r="P574">
        <f t="shared" si="73"/>
        <v>1.359999999999993</v>
      </c>
      <c r="Q574" t="s">
        <v>0</v>
      </c>
      <c r="R574">
        <v>76863800</v>
      </c>
      <c r="S574" t="s">
        <v>19</v>
      </c>
      <c r="T574">
        <v>15311520</v>
      </c>
      <c r="U574" t="s">
        <v>20</v>
      </c>
      <c r="V574">
        <v>500000</v>
      </c>
      <c r="W574" t="s">
        <v>21</v>
      </c>
      <c r="X574">
        <v>4800</v>
      </c>
      <c r="Y574" t="s">
        <v>22</v>
      </c>
      <c r="Z574">
        <v>4800</v>
      </c>
      <c r="AA574" t="s">
        <v>23</v>
      </c>
      <c r="AB574">
        <v>4800</v>
      </c>
      <c r="AC574">
        <f t="shared" si="70"/>
        <v>181398567</v>
      </c>
      <c r="AD574">
        <f t="shared" si="71"/>
        <v>36135187</v>
      </c>
      <c r="AE574" t="s">
        <v>24</v>
      </c>
      <c r="AF574" t="s">
        <v>25</v>
      </c>
      <c r="AG574" t="str">
        <f t="shared" si="72"/>
        <v>hp_181398567;atk_36135187;hit_500000;miss_4800;cirt_4800;cirtSub_4800</v>
      </c>
    </row>
    <row r="575" spans="1:33" ht="15">
      <c r="A575" s="9">
        <v>230572</v>
      </c>
      <c r="B575">
        <v>430572</v>
      </c>
      <c r="C575" s="6" t="s">
        <v>4456</v>
      </c>
      <c r="D575" t="s">
        <v>14</v>
      </c>
      <c r="E575" s="6" t="s">
        <v>0</v>
      </c>
      <c r="F575">
        <v>182411267</v>
      </c>
      <c r="G575" s="1">
        <f>VLOOKUP(F575,关卡难度线!B:D,2,1)</f>
        <v>8</v>
      </c>
      <c r="H575" s="1">
        <f>VLOOKUP(F575,关卡难度线!B:D,3,1)</f>
        <v>124</v>
      </c>
      <c r="I575" s="1">
        <f t="shared" si="64"/>
        <v>16549409</v>
      </c>
      <c r="J575" s="1">
        <f t="shared" si="65"/>
        <v>15044917</v>
      </c>
      <c r="K575" s="1">
        <f t="shared" si="66"/>
        <v>13239527</v>
      </c>
      <c r="L575" s="5">
        <f t="shared" si="67"/>
        <v>870498912</v>
      </c>
      <c r="M575" s="5">
        <f t="shared" si="68"/>
        <v>791362632</v>
      </c>
      <c r="N575" s="5">
        <f t="shared" si="69"/>
        <v>696399120</v>
      </c>
      <c r="P575">
        <f t="shared" si="73"/>
        <v>1.3649999999999929</v>
      </c>
      <c r="Q575" t="s">
        <v>0</v>
      </c>
      <c r="R575">
        <v>77129500</v>
      </c>
      <c r="S575" t="s">
        <v>19</v>
      </c>
      <c r="T575">
        <v>15364440</v>
      </c>
      <c r="U575" t="s">
        <v>20</v>
      </c>
      <c r="V575">
        <v>500000</v>
      </c>
      <c r="W575" t="s">
        <v>21</v>
      </c>
      <c r="X575">
        <v>4800</v>
      </c>
      <c r="Y575" t="s">
        <v>22</v>
      </c>
      <c r="Z575">
        <v>4800</v>
      </c>
      <c r="AA575" t="s">
        <v>23</v>
      </c>
      <c r="AB575">
        <v>4800</v>
      </c>
      <c r="AC575">
        <f t="shared" si="70"/>
        <v>182411267</v>
      </c>
      <c r="AD575">
        <f t="shared" si="71"/>
        <v>36336900</v>
      </c>
      <c r="AE575" t="s">
        <v>24</v>
      </c>
      <c r="AF575" t="s">
        <v>25</v>
      </c>
      <c r="AG575" t="str">
        <f t="shared" si="72"/>
        <v>hp_182411267;atk_36336900;hit_500000;miss_4800;cirt_4800;cirtSub_4800</v>
      </c>
    </row>
    <row r="576" spans="1:33" ht="15">
      <c r="A576" s="9">
        <v>230573</v>
      </c>
      <c r="B576">
        <v>430573</v>
      </c>
      <c r="C576" s="6" t="s">
        <v>4457</v>
      </c>
      <c r="D576" t="s">
        <v>14</v>
      </c>
      <c r="E576" s="6" t="s">
        <v>0</v>
      </c>
      <c r="F576">
        <v>183348176</v>
      </c>
      <c r="G576" s="1">
        <f>VLOOKUP(F576,关卡难度线!B:D,2,1)</f>
        <v>8</v>
      </c>
      <c r="H576" s="1">
        <f>VLOOKUP(F576,关卡难度线!B:D,3,1)</f>
        <v>124</v>
      </c>
      <c r="I576" s="1">
        <f t="shared" si="64"/>
        <v>16634411</v>
      </c>
      <c r="J576" s="1">
        <f t="shared" si="65"/>
        <v>15122191</v>
      </c>
      <c r="K576" s="1">
        <f t="shared" si="66"/>
        <v>13307528</v>
      </c>
      <c r="L576" s="5">
        <f t="shared" si="67"/>
        <v>874970016</v>
      </c>
      <c r="M576" s="5">
        <f t="shared" si="68"/>
        <v>795427248</v>
      </c>
      <c r="N576" s="5">
        <f t="shared" si="69"/>
        <v>699975976</v>
      </c>
      <c r="P576">
        <f t="shared" si="73"/>
        <v>1.3699999999999928</v>
      </c>
      <c r="Q576" t="s">
        <v>0</v>
      </c>
      <c r="R576">
        <v>77362100</v>
      </c>
      <c r="S576" t="s">
        <v>19</v>
      </c>
      <c r="T576">
        <v>15418463</v>
      </c>
      <c r="U576" t="s">
        <v>20</v>
      </c>
      <c r="V576">
        <v>500000</v>
      </c>
      <c r="W576" t="s">
        <v>21</v>
      </c>
      <c r="X576">
        <v>4825</v>
      </c>
      <c r="Y576" t="s">
        <v>22</v>
      </c>
      <c r="Z576">
        <v>4825</v>
      </c>
      <c r="AA576" t="s">
        <v>23</v>
      </c>
      <c r="AB576">
        <v>4825</v>
      </c>
      <c r="AC576">
        <f t="shared" si="70"/>
        <v>183348176</v>
      </c>
      <c r="AD576">
        <f t="shared" si="71"/>
        <v>36541757</v>
      </c>
      <c r="AE576" t="s">
        <v>24</v>
      </c>
      <c r="AF576" t="s">
        <v>25</v>
      </c>
      <c r="AG576" t="str">
        <f t="shared" si="72"/>
        <v>hp_183348176;atk_36541757;hit_500000;miss_4825;cirt_4825;cirtSub_4825</v>
      </c>
    </row>
    <row r="577" spans="1:33" ht="15">
      <c r="A577" s="9">
        <v>230574</v>
      </c>
      <c r="B577">
        <v>430574</v>
      </c>
      <c r="C577" s="6" t="s">
        <v>4458</v>
      </c>
      <c r="D577" t="s">
        <v>14</v>
      </c>
      <c r="E577" s="6" t="s">
        <v>0</v>
      </c>
      <c r="F577">
        <v>184378849</v>
      </c>
      <c r="G577" s="1">
        <f>VLOOKUP(F577,关卡难度线!B:D,2,1)</f>
        <v>8</v>
      </c>
      <c r="H577" s="1">
        <f>VLOOKUP(F577,关卡难度线!B:D,3,1)</f>
        <v>124</v>
      </c>
      <c r="I577" s="1">
        <f t="shared" si="64"/>
        <v>16727919</v>
      </c>
      <c r="J577" s="1">
        <f t="shared" si="65"/>
        <v>15207199</v>
      </c>
      <c r="K577" s="1">
        <f t="shared" si="66"/>
        <v>13382335</v>
      </c>
      <c r="L577" s="5">
        <f t="shared" si="67"/>
        <v>879888536</v>
      </c>
      <c r="M577" s="5">
        <f t="shared" si="68"/>
        <v>799898664</v>
      </c>
      <c r="N577" s="5">
        <f t="shared" si="69"/>
        <v>703910824</v>
      </c>
      <c r="P577">
        <f t="shared" si="73"/>
        <v>1.3749999999999927</v>
      </c>
      <c r="Q577" t="s">
        <v>0</v>
      </c>
      <c r="R577">
        <v>77633200</v>
      </c>
      <c r="S577" t="s">
        <v>19</v>
      </c>
      <c r="T577">
        <v>15472485</v>
      </c>
      <c r="U577" t="s">
        <v>20</v>
      </c>
      <c r="V577">
        <v>500000</v>
      </c>
      <c r="W577" t="s">
        <v>21</v>
      </c>
      <c r="X577">
        <v>4825</v>
      </c>
      <c r="Y577" t="s">
        <v>22</v>
      </c>
      <c r="Z577">
        <v>4825</v>
      </c>
      <c r="AA577" t="s">
        <v>23</v>
      </c>
      <c r="AB577">
        <v>4825</v>
      </c>
      <c r="AC577">
        <f t="shared" si="70"/>
        <v>184378849</v>
      </c>
      <c r="AD577">
        <f t="shared" si="71"/>
        <v>36747151</v>
      </c>
      <c r="AE577" t="s">
        <v>24</v>
      </c>
      <c r="AF577" t="s">
        <v>25</v>
      </c>
      <c r="AG577" t="str">
        <f t="shared" si="72"/>
        <v>hp_184378849;atk_36747151;hit_500000;miss_4825;cirt_4825;cirtSub_4825</v>
      </c>
    </row>
    <row r="578" spans="1:33" ht="15">
      <c r="A578" s="9">
        <v>230575</v>
      </c>
      <c r="B578">
        <v>430575</v>
      </c>
      <c r="C578" s="6" t="s">
        <v>4459</v>
      </c>
      <c r="D578" t="s">
        <v>14</v>
      </c>
      <c r="E578" s="6" t="s">
        <v>0</v>
      </c>
      <c r="F578">
        <v>185412233</v>
      </c>
      <c r="G578" s="1">
        <f>VLOOKUP(F578,关卡难度线!B:D,2,1)</f>
        <v>8</v>
      </c>
      <c r="H578" s="1">
        <f>VLOOKUP(F578,关卡难度线!B:D,3,1)</f>
        <v>124</v>
      </c>
      <c r="I578" s="1">
        <f t="shared" si="64"/>
        <v>16821674</v>
      </c>
      <c r="J578" s="1">
        <f t="shared" si="65"/>
        <v>15292431</v>
      </c>
      <c r="K578" s="1">
        <f t="shared" si="66"/>
        <v>13457339</v>
      </c>
      <c r="L578" s="5">
        <f t="shared" si="67"/>
        <v>884820056</v>
      </c>
      <c r="M578" s="5">
        <f t="shared" si="68"/>
        <v>804381872</v>
      </c>
      <c r="N578" s="5">
        <f t="shared" si="69"/>
        <v>707856032</v>
      </c>
      <c r="P578">
        <f t="shared" si="73"/>
        <v>1.3799999999999926</v>
      </c>
      <c r="Q578" t="s">
        <v>0</v>
      </c>
      <c r="R578">
        <v>77904300</v>
      </c>
      <c r="S578" t="s">
        <v>19</v>
      </c>
      <c r="T578">
        <v>15526508</v>
      </c>
      <c r="U578" t="s">
        <v>20</v>
      </c>
      <c r="V578">
        <v>500000</v>
      </c>
      <c r="W578" t="s">
        <v>21</v>
      </c>
      <c r="X578">
        <v>4825</v>
      </c>
      <c r="Y578" t="s">
        <v>22</v>
      </c>
      <c r="Z578">
        <v>4825</v>
      </c>
      <c r="AA578" t="s">
        <v>23</v>
      </c>
      <c r="AB578">
        <v>4825</v>
      </c>
      <c r="AC578">
        <f t="shared" si="70"/>
        <v>185412233</v>
      </c>
      <c r="AD578">
        <f t="shared" si="71"/>
        <v>36953089</v>
      </c>
      <c r="AE578" t="s">
        <v>24</v>
      </c>
      <c r="AF578" t="s">
        <v>25</v>
      </c>
      <c r="AG578" t="str">
        <f t="shared" si="72"/>
        <v>hp_185412233;atk_36953089;hit_500000;miss_4825;cirt_4825;cirtSub_4825</v>
      </c>
    </row>
    <row r="579" spans="1:33" ht="15">
      <c r="A579" s="9">
        <v>230576</v>
      </c>
      <c r="B579">
        <v>430576</v>
      </c>
      <c r="C579" s="6" t="s">
        <v>4460</v>
      </c>
      <c r="D579" t="s">
        <v>14</v>
      </c>
      <c r="E579" s="6" t="s">
        <v>0</v>
      </c>
      <c r="F579">
        <v>186355313</v>
      </c>
      <c r="G579" s="1">
        <f>VLOOKUP(F579,关卡难度线!B:D,2,1)</f>
        <v>8</v>
      </c>
      <c r="H579" s="1">
        <f>VLOOKUP(F579,关卡难度线!B:D,3,1)</f>
        <v>124</v>
      </c>
      <c r="I579" s="1">
        <f t="shared" si="64"/>
        <v>16907236</v>
      </c>
      <c r="J579" s="1">
        <f t="shared" si="65"/>
        <v>15370214</v>
      </c>
      <c r="K579" s="1">
        <f t="shared" si="66"/>
        <v>13525788</v>
      </c>
      <c r="L579" s="5">
        <f t="shared" si="67"/>
        <v>889320616</v>
      </c>
      <c r="M579" s="5">
        <f t="shared" si="68"/>
        <v>808473256</v>
      </c>
      <c r="N579" s="5">
        <f t="shared" si="69"/>
        <v>711456448</v>
      </c>
      <c r="P579">
        <f t="shared" si="73"/>
        <v>1.3849999999999925</v>
      </c>
      <c r="Q579" t="s">
        <v>0</v>
      </c>
      <c r="R579">
        <v>78136400</v>
      </c>
      <c r="S579" t="s">
        <v>19</v>
      </c>
      <c r="T579">
        <v>15580530</v>
      </c>
      <c r="U579" t="s">
        <v>20</v>
      </c>
      <c r="V579">
        <v>500000</v>
      </c>
      <c r="W579" t="s">
        <v>21</v>
      </c>
      <c r="X579">
        <v>4850</v>
      </c>
      <c r="Y579" t="s">
        <v>22</v>
      </c>
      <c r="Z579">
        <v>4850</v>
      </c>
      <c r="AA579" t="s">
        <v>23</v>
      </c>
      <c r="AB579">
        <v>4850</v>
      </c>
      <c r="AC579">
        <f t="shared" si="70"/>
        <v>186355313</v>
      </c>
      <c r="AD579">
        <f t="shared" si="71"/>
        <v>37159564</v>
      </c>
      <c r="AE579" t="s">
        <v>24</v>
      </c>
      <c r="AF579" t="s">
        <v>25</v>
      </c>
      <c r="AG579" t="str">
        <f t="shared" si="72"/>
        <v>hp_186355313;atk_37159564;hit_500000;miss_4850;cirt_4850;cirtSub_4850</v>
      </c>
    </row>
    <row r="580" spans="1:33" ht="15">
      <c r="A580" s="9">
        <v>230577</v>
      </c>
      <c r="B580">
        <v>430577</v>
      </c>
      <c r="C580" s="6" t="s">
        <v>4461</v>
      </c>
      <c r="D580" t="s">
        <v>14</v>
      </c>
      <c r="E580" s="6" t="s">
        <v>0</v>
      </c>
      <c r="F580">
        <v>187393446</v>
      </c>
      <c r="G580" s="1">
        <f>VLOOKUP(F580,关卡难度线!B:D,2,1)</f>
        <v>8</v>
      </c>
      <c r="H580" s="1">
        <f>VLOOKUP(F580,关卡难度线!B:D,3,1)</f>
        <v>124</v>
      </c>
      <c r="I580" s="1">
        <f t="shared" ref="I580:I602" si="74">INT(F580/(3-1)/G580/(H580/2.7)*100/1.5)</f>
        <v>17001421</v>
      </c>
      <c r="J580" s="1">
        <f t="shared" ref="J580:J602" si="75">INT(F580/(4-1.8)/G580/(H580/2.7)*100/1.5)</f>
        <v>15455837</v>
      </c>
      <c r="K580" s="1">
        <f t="shared" ref="K580:K602" si="76">INT(F580/(5-2.5)/G580/(H580/2.7)*100/1.5)</f>
        <v>13601137</v>
      </c>
      <c r="L580" s="5">
        <f t="shared" ref="L580:L602" si="77">ROUND(I580/4*5.5+I580*2.7+I580/4*10*1,0)*G580</f>
        <v>894274744</v>
      </c>
      <c r="M580" s="5">
        <f t="shared" ref="M580:M602" si="78">ROUND(J580/4*5.5+J580*2.7+J580/4*10*1,0)*G580</f>
        <v>812977024</v>
      </c>
      <c r="N580" s="5">
        <f t="shared" ref="N580:N602" si="79">ROUND(K580/4*5.5+K580*2.7+K580/4*10*1,0)*G580</f>
        <v>715419808</v>
      </c>
      <c r="P580">
        <f t="shared" si="73"/>
        <v>1.3899999999999924</v>
      </c>
      <c r="Q580" t="s">
        <v>0</v>
      </c>
      <c r="R580">
        <v>78407300</v>
      </c>
      <c r="S580" t="s">
        <v>19</v>
      </c>
      <c r="T580">
        <v>15634553</v>
      </c>
      <c r="U580" t="s">
        <v>20</v>
      </c>
      <c r="V580">
        <v>500000</v>
      </c>
      <c r="W580" t="s">
        <v>21</v>
      </c>
      <c r="X580">
        <v>4850</v>
      </c>
      <c r="Y580" t="s">
        <v>22</v>
      </c>
      <c r="Z580">
        <v>4850</v>
      </c>
      <c r="AA580" t="s">
        <v>23</v>
      </c>
      <c r="AB580">
        <v>4850</v>
      </c>
      <c r="AC580">
        <f t="shared" si="70"/>
        <v>187393446</v>
      </c>
      <c r="AD580">
        <f t="shared" si="71"/>
        <v>37366581</v>
      </c>
      <c r="AE580" t="s">
        <v>24</v>
      </c>
      <c r="AF580" t="s">
        <v>25</v>
      </c>
      <c r="AG580" t="str">
        <f t="shared" si="72"/>
        <v>hp_187393446;atk_37366581;hit_500000;miss_4850;cirt_4850;cirtSub_4850</v>
      </c>
    </row>
    <row r="581" spans="1:33" ht="15">
      <c r="A581" s="9">
        <v>230578</v>
      </c>
      <c r="B581">
        <v>430578</v>
      </c>
      <c r="C581" s="6" t="s">
        <v>4462</v>
      </c>
      <c r="D581" t="s">
        <v>14</v>
      </c>
      <c r="E581" s="6" t="s">
        <v>0</v>
      </c>
      <c r="F581">
        <v>188434288</v>
      </c>
      <c r="G581" s="1">
        <f>VLOOKUP(F581,关卡难度线!B:D,2,1)</f>
        <v>8</v>
      </c>
      <c r="H581" s="1">
        <f>VLOOKUP(F581,关卡难度线!B:D,3,1)</f>
        <v>124</v>
      </c>
      <c r="I581" s="1">
        <f t="shared" si="74"/>
        <v>17095852</v>
      </c>
      <c r="J581" s="1">
        <f t="shared" si="75"/>
        <v>15541684</v>
      </c>
      <c r="K581" s="1">
        <f t="shared" si="76"/>
        <v>13676682</v>
      </c>
      <c r="L581" s="5">
        <f t="shared" si="77"/>
        <v>899241816</v>
      </c>
      <c r="M581" s="5">
        <f t="shared" si="78"/>
        <v>817492576</v>
      </c>
      <c r="N581" s="5">
        <f t="shared" si="79"/>
        <v>719393472</v>
      </c>
      <c r="P581">
        <f t="shared" si="73"/>
        <v>1.3949999999999922</v>
      </c>
      <c r="Q581" t="s">
        <v>0</v>
      </c>
      <c r="R581">
        <v>78678200</v>
      </c>
      <c r="S581" t="s">
        <v>19</v>
      </c>
      <c r="T581">
        <v>15688575</v>
      </c>
      <c r="U581" t="s">
        <v>20</v>
      </c>
      <c r="V581">
        <v>500000</v>
      </c>
      <c r="W581" t="s">
        <v>21</v>
      </c>
      <c r="X581">
        <v>4850</v>
      </c>
      <c r="Y581" t="s">
        <v>22</v>
      </c>
      <c r="Z581">
        <v>4850</v>
      </c>
      <c r="AA581" t="s">
        <v>23</v>
      </c>
      <c r="AB581">
        <v>4850</v>
      </c>
      <c r="AC581">
        <f t="shared" si="70"/>
        <v>188434288</v>
      </c>
      <c r="AD581">
        <f t="shared" si="71"/>
        <v>37574137</v>
      </c>
      <c r="AE581" t="s">
        <v>24</v>
      </c>
      <c r="AF581" t="s">
        <v>25</v>
      </c>
      <c r="AG581" t="str">
        <f t="shared" si="72"/>
        <v>hp_188434288;atk_37574137;hit_500000;miss_4850;cirt_4850;cirtSub_4850</v>
      </c>
    </row>
    <row r="582" spans="1:33" ht="15">
      <c r="A582" s="9">
        <v>230579</v>
      </c>
      <c r="B582">
        <v>430579</v>
      </c>
      <c r="C582" s="6" t="s">
        <v>4463</v>
      </c>
      <c r="D582" t="s">
        <v>14</v>
      </c>
      <c r="E582" s="6" t="s">
        <v>0</v>
      </c>
      <c r="F582">
        <v>189383519</v>
      </c>
      <c r="G582" s="1">
        <f>VLOOKUP(F582,关卡难度线!B:D,2,1)</f>
        <v>8</v>
      </c>
      <c r="H582" s="1">
        <f>VLOOKUP(F582,关卡难度线!B:D,3,1)</f>
        <v>124</v>
      </c>
      <c r="I582" s="1">
        <f t="shared" si="74"/>
        <v>17181972</v>
      </c>
      <c r="J582" s="1">
        <f t="shared" si="75"/>
        <v>15619974</v>
      </c>
      <c r="K582" s="1">
        <f t="shared" si="76"/>
        <v>13745577</v>
      </c>
      <c r="L582" s="5">
        <f t="shared" si="77"/>
        <v>903771728</v>
      </c>
      <c r="M582" s="5">
        <f t="shared" si="78"/>
        <v>821610632</v>
      </c>
      <c r="N582" s="5">
        <f t="shared" si="79"/>
        <v>723017352</v>
      </c>
      <c r="P582">
        <f t="shared" si="73"/>
        <v>1.3999999999999921</v>
      </c>
      <c r="Q582" t="s">
        <v>0</v>
      </c>
      <c r="R582">
        <v>78909800</v>
      </c>
      <c r="S582" t="s">
        <v>19</v>
      </c>
      <c r="T582">
        <v>15742598</v>
      </c>
      <c r="U582" t="s">
        <v>20</v>
      </c>
      <c r="V582">
        <v>500000</v>
      </c>
      <c r="W582" t="s">
        <v>21</v>
      </c>
      <c r="X582">
        <v>4875</v>
      </c>
      <c r="Y582" t="s">
        <v>22</v>
      </c>
      <c r="Z582">
        <v>4875</v>
      </c>
      <c r="AA582" t="s">
        <v>23</v>
      </c>
      <c r="AB582">
        <v>4875</v>
      </c>
      <c r="AC582">
        <f t="shared" si="70"/>
        <v>189383519</v>
      </c>
      <c r="AD582">
        <f t="shared" si="71"/>
        <v>37782235</v>
      </c>
      <c r="AE582" t="s">
        <v>24</v>
      </c>
      <c r="AF582" t="s">
        <v>25</v>
      </c>
      <c r="AG582" t="str">
        <f t="shared" si="72"/>
        <v>hp_189383519;atk_37782235;hit_500000;miss_4875;cirt_4875;cirtSub_4875</v>
      </c>
    </row>
    <row r="583" spans="1:33" ht="15">
      <c r="A583" s="9">
        <v>230580</v>
      </c>
      <c r="B583">
        <v>430580</v>
      </c>
      <c r="C583" s="6" t="s">
        <v>4464</v>
      </c>
      <c r="D583" t="s">
        <v>14</v>
      </c>
      <c r="E583" s="6" t="s">
        <v>0</v>
      </c>
      <c r="F583">
        <v>190429342</v>
      </c>
      <c r="G583" s="1">
        <f>VLOOKUP(F583,关卡难度线!B:D,2,1)</f>
        <v>8</v>
      </c>
      <c r="H583" s="1">
        <f>VLOOKUP(F583,关卡难度线!B:D,3,1)</f>
        <v>124</v>
      </c>
      <c r="I583" s="1">
        <f t="shared" si="74"/>
        <v>17276855</v>
      </c>
      <c r="J583" s="1">
        <f t="shared" si="75"/>
        <v>15706232</v>
      </c>
      <c r="K583" s="1">
        <f t="shared" si="76"/>
        <v>13821484</v>
      </c>
      <c r="L583" s="5">
        <f t="shared" si="77"/>
        <v>908762576</v>
      </c>
      <c r="M583" s="5">
        <f t="shared" si="78"/>
        <v>826147800</v>
      </c>
      <c r="N583" s="5">
        <f t="shared" si="79"/>
        <v>727010056</v>
      </c>
      <c r="P583">
        <f t="shared" si="73"/>
        <v>1.404999999999992</v>
      </c>
      <c r="Q583" t="s">
        <v>0</v>
      </c>
      <c r="R583">
        <v>79180600</v>
      </c>
      <c r="S583" t="s">
        <v>19</v>
      </c>
      <c r="T583">
        <v>15796620</v>
      </c>
      <c r="U583" t="s">
        <v>20</v>
      </c>
      <c r="V583">
        <v>500000</v>
      </c>
      <c r="W583" t="s">
        <v>21</v>
      </c>
      <c r="X583">
        <v>4875</v>
      </c>
      <c r="Y583" t="s">
        <v>22</v>
      </c>
      <c r="Z583">
        <v>4875</v>
      </c>
      <c r="AA583" t="s">
        <v>23</v>
      </c>
      <c r="AB583">
        <v>4875</v>
      </c>
      <c r="AC583">
        <f t="shared" si="70"/>
        <v>190429342</v>
      </c>
      <c r="AD583">
        <f t="shared" si="71"/>
        <v>37990871</v>
      </c>
      <c r="AE583" t="s">
        <v>24</v>
      </c>
      <c r="AF583" t="s">
        <v>25</v>
      </c>
      <c r="AG583" t="str">
        <f t="shared" si="72"/>
        <v>hp_190429342;atk_37990871;hit_500000;miss_4875;cirt_4875;cirtSub_4875</v>
      </c>
    </row>
    <row r="584" spans="1:33" ht="15">
      <c r="A584" s="9">
        <v>230581</v>
      </c>
      <c r="B584">
        <v>430581</v>
      </c>
      <c r="C584" s="6" t="s">
        <v>4465</v>
      </c>
      <c r="D584" t="s">
        <v>14</v>
      </c>
      <c r="E584" s="6" t="s">
        <v>0</v>
      </c>
      <c r="F584">
        <v>191477632</v>
      </c>
      <c r="G584" s="1">
        <f>VLOOKUP(F584,关卡难度线!B:D,2,1)</f>
        <v>8</v>
      </c>
      <c r="H584" s="1">
        <f>VLOOKUP(F584,关卡难度线!B:D,3,1)</f>
        <v>124</v>
      </c>
      <c r="I584" s="1">
        <f t="shared" si="74"/>
        <v>17371962</v>
      </c>
      <c r="J584" s="1">
        <f t="shared" si="75"/>
        <v>15792693</v>
      </c>
      <c r="K584" s="1">
        <f t="shared" si="76"/>
        <v>13897570</v>
      </c>
      <c r="L584" s="5">
        <f t="shared" si="77"/>
        <v>913765200</v>
      </c>
      <c r="M584" s="5">
        <f t="shared" si="78"/>
        <v>830695648</v>
      </c>
      <c r="N584" s="5">
        <f t="shared" si="79"/>
        <v>731012184</v>
      </c>
      <c r="P584">
        <f t="shared" si="73"/>
        <v>1.4099999999999919</v>
      </c>
      <c r="Q584" t="s">
        <v>0</v>
      </c>
      <c r="R584">
        <v>79451300</v>
      </c>
      <c r="S584" t="s">
        <v>19</v>
      </c>
      <c r="T584">
        <v>15850643</v>
      </c>
      <c r="U584" t="s">
        <v>20</v>
      </c>
      <c r="V584">
        <v>500000</v>
      </c>
      <c r="W584" t="s">
        <v>21</v>
      </c>
      <c r="X584">
        <v>4875</v>
      </c>
      <c r="Y584" t="s">
        <v>22</v>
      </c>
      <c r="Z584">
        <v>4875</v>
      </c>
      <c r="AA584" t="s">
        <v>23</v>
      </c>
      <c r="AB584">
        <v>4875</v>
      </c>
      <c r="AC584">
        <f t="shared" ref="AC584:AC602" si="80">INT(R584*(1+P584))</f>
        <v>191477632</v>
      </c>
      <c r="AD584">
        <f t="shared" ref="AD584:AD602" si="81">INT(T584*(1+P584))</f>
        <v>38200049</v>
      </c>
      <c r="AE584" t="s">
        <v>24</v>
      </c>
      <c r="AF584" t="s">
        <v>25</v>
      </c>
      <c r="AG584" t="str">
        <f t="shared" si="72"/>
        <v>hp_191477632;atk_38200049;hit_500000;miss_4875;cirt_4875;cirtSub_4875</v>
      </c>
    </row>
    <row r="585" spans="1:33" ht="15">
      <c r="A585" s="9">
        <v>230582</v>
      </c>
      <c r="B585">
        <v>430582</v>
      </c>
      <c r="C585" s="6" t="s">
        <v>4466</v>
      </c>
      <c r="D585" t="s">
        <v>14</v>
      </c>
      <c r="E585" s="6" t="s">
        <v>0</v>
      </c>
      <c r="F585">
        <v>192432995</v>
      </c>
      <c r="G585" s="1">
        <f>VLOOKUP(F585,关卡难度线!B:D,2,1)</f>
        <v>8</v>
      </c>
      <c r="H585" s="1">
        <f>VLOOKUP(F585,关卡难度线!B:D,3,1)</f>
        <v>124</v>
      </c>
      <c r="I585" s="1">
        <f t="shared" si="74"/>
        <v>17458638</v>
      </c>
      <c r="J585" s="1">
        <f t="shared" si="75"/>
        <v>15871489</v>
      </c>
      <c r="K585" s="1">
        <f t="shared" si="76"/>
        <v>13966910</v>
      </c>
      <c r="L585" s="5">
        <f t="shared" si="77"/>
        <v>918324360</v>
      </c>
      <c r="M585" s="5">
        <f t="shared" si="78"/>
        <v>834840320</v>
      </c>
      <c r="N585" s="5">
        <f t="shared" si="79"/>
        <v>734659464</v>
      </c>
      <c r="P585">
        <f t="shared" si="73"/>
        <v>1.4149999999999918</v>
      </c>
      <c r="Q585" t="s">
        <v>0</v>
      </c>
      <c r="R585">
        <v>79682400</v>
      </c>
      <c r="S585" t="s">
        <v>19</v>
      </c>
      <c r="T585">
        <v>15904665</v>
      </c>
      <c r="U585" t="s">
        <v>20</v>
      </c>
      <c r="V585">
        <v>500000</v>
      </c>
      <c r="W585" t="s">
        <v>21</v>
      </c>
      <c r="X585">
        <v>4900</v>
      </c>
      <c r="Y585" t="s">
        <v>22</v>
      </c>
      <c r="Z585">
        <v>4900</v>
      </c>
      <c r="AA585" t="s">
        <v>23</v>
      </c>
      <c r="AB585">
        <v>4900</v>
      </c>
      <c r="AC585">
        <f t="shared" si="80"/>
        <v>192432995</v>
      </c>
      <c r="AD585">
        <f t="shared" si="81"/>
        <v>38409765</v>
      </c>
      <c r="AE585" t="s">
        <v>24</v>
      </c>
      <c r="AF585" t="s">
        <v>25</v>
      </c>
      <c r="AG585" t="str">
        <f t="shared" si="72"/>
        <v>hp_192432995;atk_38409765;hit_500000;miss_4900;cirt_4900;cirtSub_4900</v>
      </c>
    </row>
    <row r="586" spans="1:33" ht="15">
      <c r="A586" s="9">
        <v>230583</v>
      </c>
      <c r="B586">
        <v>430583</v>
      </c>
      <c r="C586" s="6" t="s">
        <v>4467</v>
      </c>
      <c r="D586" t="s">
        <v>14</v>
      </c>
      <c r="E586" s="6" t="s">
        <v>0</v>
      </c>
      <c r="F586">
        <v>193486259</v>
      </c>
      <c r="G586" s="1">
        <f>VLOOKUP(F586,关卡难度线!B:D,2,1)</f>
        <v>8</v>
      </c>
      <c r="H586" s="1">
        <f>VLOOKUP(F586,关卡难度线!B:D,3,1)</f>
        <v>124</v>
      </c>
      <c r="I586" s="1">
        <f t="shared" si="74"/>
        <v>17554196</v>
      </c>
      <c r="J586" s="1">
        <f t="shared" si="75"/>
        <v>15958360</v>
      </c>
      <c r="K586" s="1">
        <f t="shared" si="76"/>
        <v>14043357</v>
      </c>
      <c r="L586" s="5">
        <f t="shared" si="77"/>
        <v>923350712</v>
      </c>
      <c r="M586" s="5">
        <f t="shared" si="78"/>
        <v>839409736</v>
      </c>
      <c r="N586" s="5">
        <f t="shared" si="79"/>
        <v>738680576</v>
      </c>
      <c r="P586">
        <f t="shared" si="73"/>
        <v>1.4199999999999917</v>
      </c>
      <c r="Q586" t="s">
        <v>0</v>
      </c>
      <c r="R586">
        <v>79953000</v>
      </c>
      <c r="S586" t="s">
        <v>19</v>
      </c>
      <c r="T586">
        <v>15958688</v>
      </c>
      <c r="U586" t="s">
        <v>20</v>
      </c>
      <c r="V586">
        <v>500000</v>
      </c>
      <c r="W586" t="s">
        <v>21</v>
      </c>
      <c r="X586">
        <v>4900</v>
      </c>
      <c r="Y586" t="s">
        <v>22</v>
      </c>
      <c r="Z586">
        <v>4900</v>
      </c>
      <c r="AA586" t="s">
        <v>23</v>
      </c>
      <c r="AB586">
        <v>4900</v>
      </c>
      <c r="AC586">
        <f t="shared" si="80"/>
        <v>193486259</v>
      </c>
      <c r="AD586">
        <f t="shared" si="81"/>
        <v>38620024</v>
      </c>
      <c r="AE586" t="s">
        <v>24</v>
      </c>
      <c r="AF586" t="s">
        <v>25</v>
      </c>
      <c r="AG586" t="str">
        <f t="shared" si="72"/>
        <v>hp_193486259;atk_38620024;hit_500000;miss_4900;cirt_4900;cirtSub_4900</v>
      </c>
    </row>
    <row r="587" spans="1:33" ht="15">
      <c r="A587" s="9">
        <v>230584</v>
      </c>
      <c r="B587">
        <v>430584</v>
      </c>
      <c r="C587" s="6" t="s">
        <v>4468</v>
      </c>
      <c r="D587" t="s">
        <v>14</v>
      </c>
      <c r="E587" s="6" t="s">
        <v>0</v>
      </c>
      <c r="F587">
        <v>194542472</v>
      </c>
      <c r="G587" s="1">
        <f>VLOOKUP(F587,关卡难度线!B:D,2,1)</f>
        <v>8</v>
      </c>
      <c r="H587" s="1">
        <f>VLOOKUP(F587,关卡难度线!B:D,3,1)</f>
        <v>126</v>
      </c>
      <c r="I587" s="1">
        <f t="shared" si="74"/>
        <v>17369863</v>
      </c>
      <c r="J587" s="1">
        <f t="shared" si="75"/>
        <v>15790785</v>
      </c>
      <c r="K587" s="1">
        <f t="shared" si="76"/>
        <v>13895890</v>
      </c>
      <c r="L587" s="5">
        <f t="shared" si="77"/>
        <v>913654792</v>
      </c>
      <c r="M587" s="5">
        <f t="shared" si="78"/>
        <v>830595288</v>
      </c>
      <c r="N587" s="5">
        <f t="shared" si="79"/>
        <v>730923816</v>
      </c>
      <c r="P587">
        <f t="shared" si="73"/>
        <v>1.4249999999999916</v>
      </c>
      <c r="Q587" t="s">
        <v>0</v>
      </c>
      <c r="R587">
        <v>80223700</v>
      </c>
      <c r="S587" t="s">
        <v>19</v>
      </c>
      <c r="T587">
        <v>16012710</v>
      </c>
      <c r="U587" t="s">
        <v>20</v>
      </c>
      <c r="V587">
        <v>500000</v>
      </c>
      <c r="W587" t="s">
        <v>21</v>
      </c>
      <c r="X587">
        <v>4900</v>
      </c>
      <c r="Y587" t="s">
        <v>22</v>
      </c>
      <c r="Z587">
        <v>4900</v>
      </c>
      <c r="AA587" t="s">
        <v>23</v>
      </c>
      <c r="AB587">
        <v>4900</v>
      </c>
      <c r="AC587">
        <f t="shared" si="80"/>
        <v>194542472</v>
      </c>
      <c r="AD587">
        <f t="shared" si="81"/>
        <v>38830821</v>
      </c>
      <c r="AE587" t="s">
        <v>24</v>
      </c>
      <c r="AF587" t="s">
        <v>25</v>
      </c>
      <c r="AG587" t="str">
        <f t="shared" si="72"/>
        <v>hp_194542472;atk_38830821;hit_500000;miss_4900;cirt_4900;cirtSub_4900</v>
      </c>
    </row>
    <row r="588" spans="1:33" ht="15">
      <c r="A588" s="9">
        <v>230585</v>
      </c>
      <c r="B588">
        <v>430585</v>
      </c>
      <c r="C588" s="6" t="s">
        <v>4469</v>
      </c>
      <c r="D588" t="s">
        <v>14</v>
      </c>
      <c r="E588" s="6" t="s">
        <v>0</v>
      </c>
      <c r="F588">
        <v>195503705</v>
      </c>
      <c r="G588" s="1">
        <f>VLOOKUP(F588,关卡难度线!B:D,2,1)</f>
        <v>8</v>
      </c>
      <c r="H588" s="1">
        <f>VLOOKUP(F588,关卡难度线!B:D,3,1)</f>
        <v>126</v>
      </c>
      <c r="I588" s="1">
        <f t="shared" si="74"/>
        <v>17455687</v>
      </c>
      <c r="J588" s="1">
        <f t="shared" si="75"/>
        <v>15868807</v>
      </c>
      <c r="K588" s="1">
        <f t="shared" si="76"/>
        <v>13964550</v>
      </c>
      <c r="L588" s="5">
        <f t="shared" si="77"/>
        <v>918169136</v>
      </c>
      <c r="M588" s="5">
        <f t="shared" si="78"/>
        <v>834699248</v>
      </c>
      <c r="N588" s="5">
        <f t="shared" si="79"/>
        <v>734535328</v>
      </c>
      <c r="P588">
        <f t="shared" si="73"/>
        <v>1.4299999999999915</v>
      </c>
      <c r="Q588" t="s">
        <v>0</v>
      </c>
      <c r="R588">
        <v>80454200</v>
      </c>
      <c r="S588" t="s">
        <v>19</v>
      </c>
      <c r="T588">
        <v>16066733</v>
      </c>
      <c r="U588" t="s">
        <v>20</v>
      </c>
      <c r="V588">
        <v>500000</v>
      </c>
      <c r="W588" t="s">
        <v>21</v>
      </c>
      <c r="X588">
        <v>4925</v>
      </c>
      <c r="Y588" t="s">
        <v>22</v>
      </c>
      <c r="Z588">
        <v>4925</v>
      </c>
      <c r="AA588" t="s">
        <v>23</v>
      </c>
      <c r="AB588">
        <v>4925</v>
      </c>
      <c r="AC588">
        <f t="shared" si="80"/>
        <v>195503705</v>
      </c>
      <c r="AD588">
        <f t="shared" si="81"/>
        <v>39042161</v>
      </c>
      <c r="AE588" t="s">
        <v>24</v>
      </c>
      <c r="AF588" t="s">
        <v>25</v>
      </c>
      <c r="AG588" t="str">
        <f t="shared" si="72"/>
        <v>hp_195503705;atk_39042161;hit_500000;miss_4925;cirt_4925;cirtSub_4925</v>
      </c>
    </row>
    <row r="589" spans="1:33" ht="15">
      <c r="A589" s="9">
        <v>230586</v>
      </c>
      <c r="B589">
        <v>430586</v>
      </c>
      <c r="C589" s="6" t="s">
        <v>4470</v>
      </c>
      <c r="D589" t="s">
        <v>14</v>
      </c>
      <c r="E589" s="6" t="s">
        <v>0</v>
      </c>
      <c r="F589">
        <v>196564644</v>
      </c>
      <c r="G589" s="1">
        <f>VLOOKUP(F589,关卡难度线!B:D,2,1)</f>
        <v>8</v>
      </c>
      <c r="H589" s="1">
        <f>VLOOKUP(F589,关卡难度线!B:D,3,1)</f>
        <v>126</v>
      </c>
      <c r="I589" s="1">
        <f t="shared" si="74"/>
        <v>17550414</v>
      </c>
      <c r="J589" s="1">
        <f t="shared" si="75"/>
        <v>15954922</v>
      </c>
      <c r="K589" s="1">
        <f t="shared" si="76"/>
        <v>14040331</v>
      </c>
      <c r="L589" s="5">
        <f t="shared" si="77"/>
        <v>923151776</v>
      </c>
      <c r="M589" s="5">
        <f t="shared" si="78"/>
        <v>839228896</v>
      </c>
      <c r="N589" s="5">
        <f t="shared" si="79"/>
        <v>738521408</v>
      </c>
      <c r="P589">
        <f t="shared" si="73"/>
        <v>1.4349999999999914</v>
      </c>
      <c r="Q589" t="s">
        <v>0</v>
      </c>
      <c r="R589">
        <v>80724700</v>
      </c>
      <c r="S589" t="s">
        <v>19</v>
      </c>
      <c r="T589">
        <v>16120755</v>
      </c>
      <c r="U589" t="s">
        <v>20</v>
      </c>
      <c r="V589">
        <v>500000</v>
      </c>
      <c r="W589" t="s">
        <v>21</v>
      </c>
      <c r="X589">
        <v>4925</v>
      </c>
      <c r="Y589" t="s">
        <v>22</v>
      </c>
      <c r="Z589">
        <v>4925</v>
      </c>
      <c r="AA589" t="s">
        <v>23</v>
      </c>
      <c r="AB589">
        <v>4925</v>
      </c>
      <c r="AC589">
        <f t="shared" si="80"/>
        <v>196564644</v>
      </c>
      <c r="AD589">
        <f t="shared" si="81"/>
        <v>39254038</v>
      </c>
      <c r="AE589" t="s">
        <v>24</v>
      </c>
      <c r="AF589" t="s">
        <v>25</v>
      </c>
      <c r="AG589" t="str">
        <f t="shared" si="72"/>
        <v>hp_196564644;atk_39254038;hit_500000;miss_4925;cirt_4925;cirtSub_4925</v>
      </c>
    </row>
    <row r="590" spans="1:33" ht="15">
      <c r="A590" s="9">
        <v>230587</v>
      </c>
      <c r="B590">
        <v>430587</v>
      </c>
      <c r="C590" s="6" t="s">
        <v>4471</v>
      </c>
      <c r="D590" t="s">
        <v>14</v>
      </c>
      <c r="E590" s="6" t="s">
        <v>0</v>
      </c>
      <c r="F590">
        <v>197641707</v>
      </c>
      <c r="G590" s="1">
        <f>VLOOKUP(F590,关卡难度线!B:D,2,1)</f>
        <v>8</v>
      </c>
      <c r="H590" s="1">
        <f>VLOOKUP(F590,关卡难度线!B:D,3,1)</f>
        <v>126</v>
      </c>
      <c r="I590" s="1">
        <f t="shared" si="74"/>
        <v>17646580</v>
      </c>
      <c r="J590" s="1">
        <f t="shared" si="75"/>
        <v>16042346</v>
      </c>
      <c r="K590" s="1">
        <f t="shared" si="76"/>
        <v>14117264</v>
      </c>
      <c r="L590" s="5">
        <f t="shared" si="77"/>
        <v>928210112</v>
      </c>
      <c r="M590" s="5">
        <f t="shared" si="78"/>
        <v>843827400</v>
      </c>
      <c r="N590" s="5">
        <f t="shared" si="79"/>
        <v>742568088</v>
      </c>
      <c r="P590">
        <f t="shared" si="73"/>
        <v>1.4399999999999913</v>
      </c>
      <c r="Q590" t="s">
        <v>0</v>
      </c>
      <c r="R590">
        <v>81000700</v>
      </c>
      <c r="S590" t="s">
        <v>19</v>
      </c>
      <c r="T590">
        <v>16175880</v>
      </c>
      <c r="U590" t="s">
        <v>20</v>
      </c>
      <c r="V590">
        <v>500000</v>
      </c>
      <c r="W590" t="s">
        <v>21</v>
      </c>
      <c r="X590">
        <v>4925</v>
      </c>
      <c r="Y590" t="s">
        <v>22</v>
      </c>
      <c r="Z590">
        <v>4925</v>
      </c>
      <c r="AA590" t="s">
        <v>23</v>
      </c>
      <c r="AB590">
        <v>4925</v>
      </c>
      <c r="AC590">
        <f t="shared" si="80"/>
        <v>197641707</v>
      </c>
      <c r="AD590">
        <f t="shared" si="81"/>
        <v>39469147</v>
      </c>
      <c r="AE590" t="s">
        <v>24</v>
      </c>
      <c r="AF590" t="s">
        <v>25</v>
      </c>
      <c r="AG590" t="str">
        <f t="shared" si="72"/>
        <v>hp_197641707;atk_39469147;hit_500000;miss_4925;cirt_4925;cirtSub_4925</v>
      </c>
    </row>
    <row r="591" spans="1:33" ht="15">
      <c r="A591" s="9">
        <v>230588</v>
      </c>
      <c r="B591">
        <v>430588</v>
      </c>
      <c r="C591" s="6" t="s">
        <v>4472</v>
      </c>
      <c r="D591" t="s">
        <v>14</v>
      </c>
      <c r="E591" s="6" t="s">
        <v>0</v>
      </c>
      <c r="F591">
        <v>198622508</v>
      </c>
      <c r="G591" s="1">
        <f>VLOOKUP(F591,关卡难度线!B:D,2,1)</f>
        <v>8</v>
      </c>
      <c r="H591" s="1">
        <f>VLOOKUP(F591,关卡难度线!B:D,3,1)</f>
        <v>126</v>
      </c>
      <c r="I591" s="1">
        <f t="shared" si="74"/>
        <v>17734152</v>
      </c>
      <c r="J591" s="1">
        <f t="shared" si="75"/>
        <v>16121956</v>
      </c>
      <c r="K591" s="1">
        <f t="shared" si="76"/>
        <v>14187322</v>
      </c>
      <c r="L591" s="5">
        <f t="shared" si="77"/>
        <v>932816392</v>
      </c>
      <c r="M591" s="5">
        <f t="shared" si="78"/>
        <v>848014888</v>
      </c>
      <c r="N591" s="5">
        <f t="shared" si="79"/>
        <v>746253136</v>
      </c>
      <c r="P591">
        <f t="shared" si="73"/>
        <v>1.4449999999999912</v>
      </c>
      <c r="Q591" t="s">
        <v>0</v>
      </c>
      <c r="R591">
        <v>81236200</v>
      </c>
      <c r="S591" t="s">
        <v>19</v>
      </c>
      <c r="T591">
        <v>16231005</v>
      </c>
      <c r="U591" t="s">
        <v>20</v>
      </c>
      <c r="V591">
        <v>500000</v>
      </c>
      <c r="W591" t="s">
        <v>21</v>
      </c>
      <c r="X591">
        <v>4950</v>
      </c>
      <c r="Y591" t="s">
        <v>22</v>
      </c>
      <c r="Z591">
        <v>4950</v>
      </c>
      <c r="AA591" t="s">
        <v>23</v>
      </c>
      <c r="AB591">
        <v>4950</v>
      </c>
      <c r="AC591">
        <f t="shared" si="80"/>
        <v>198622508</v>
      </c>
      <c r="AD591">
        <f t="shared" si="81"/>
        <v>39684807</v>
      </c>
      <c r="AE591" t="s">
        <v>24</v>
      </c>
      <c r="AF591" t="s">
        <v>25</v>
      </c>
      <c r="AG591" t="str">
        <f t="shared" si="72"/>
        <v>hp_198622508;atk_39684807;hit_500000;miss_4950;cirt_4950;cirtSub_4950</v>
      </c>
    </row>
    <row r="592" spans="1:33" ht="15">
      <c r="A592" s="9">
        <v>230589</v>
      </c>
      <c r="B592">
        <v>430589</v>
      </c>
      <c r="C592" s="6" t="s">
        <v>4473</v>
      </c>
      <c r="D592" t="s">
        <v>14</v>
      </c>
      <c r="E592" s="6" t="s">
        <v>0</v>
      </c>
      <c r="F592">
        <v>199704644</v>
      </c>
      <c r="G592" s="1">
        <f>VLOOKUP(F592,关卡难度线!B:D,2,1)</f>
        <v>8</v>
      </c>
      <c r="H592" s="1">
        <f>VLOOKUP(F592,关卡难度线!B:D,3,1)</f>
        <v>126</v>
      </c>
      <c r="I592" s="1">
        <f t="shared" si="74"/>
        <v>17830771</v>
      </c>
      <c r="J592" s="1">
        <f t="shared" si="75"/>
        <v>16209792</v>
      </c>
      <c r="K592" s="1">
        <f t="shared" si="76"/>
        <v>14264617</v>
      </c>
      <c r="L592" s="5">
        <f t="shared" si="77"/>
        <v>937898552</v>
      </c>
      <c r="M592" s="5">
        <f t="shared" si="78"/>
        <v>852635056</v>
      </c>
      <c r="N592" s="5">
        <f t="shared" si="79"/>
        <v>750318856</v>
      </c>
      <c r="P592">
        <f t="shared" si="73"/>
        <v>1.4499999999999911</v>
      </c>
      <c r="Q592" t="s">
        <v>0</v>
      </c>
      <c r="R592">
        <v>81512100</v>
      </c>
      <c r="S592" t="s">
        <v>19</v>
      </c>
      <c r="T592">
        <v>16286130</v>
      </c>
      <c r="U592" t="s">
        <v>20</v>
      </c>
      <c r="V592">
        <v>500000</v>
      </c>
      <c r="W592" t="s">
        <v>21</v>
      </c>
      <c r="X592">
        <v>4950</v>
      </c>
      <c r="Y592" t="s">
        <v>22</v>
      </c>
      <c r="Z592">
        <v>4950</v>
      </c>
      <c r="AA592" t="s">
        <v>23</v>
      </c>
      <c r="AB592">
        <v>4950</v>
      </c>
      <c r="AC592">
        <f t="shared" si="80"/>
        <v>199704644</v>
      </c>
      <c r="AD592">
        <f t="shared" si="81"/>
        <v>39901018</v>
      </c>
      <c r="AE592" t="s">
        <v>24</v>
      </c>
      <c r="AF592" t="s">
        <v>25</v>
      </c>
      <c r="AG592" t="str">
        <f t="shared" si="72"/>
        <v>hp_199704644;atk_39901018;hit_500000;miss_4950;cirt_4950;cirtSub_4950</v>
      </c>
    </row>
    <row r="593" spans="1:33" ht="15">
      <c r="A593" s="9">
        <v>230590</v>
      </c>
      <c r="B593">
        <v>430590</v>
      </c>
      <c r="C593" s="6" t="s">
        <v>4474</v>
      </c>
      <c r="D593" t="s">
        <v>14</v>
      </c>
      <c r="E593" s="6" t="s">
        <v>0</v>
      </c>
      <c r="F593">
        <v>200789539</v>
      </c>
      <c r="G593" s="1">
        <f>VLOOKUP(F593,关卡难度线!B:D,2,1)</f>
        <v>8</v>
      </c>
      <c r="H593" s="1">
        <f>VLOOKUP(F593,关卡难度线!B:D,3,1)</f>
        <v>126</v>
      </c>
      <c r="I593" s="1">
        <f t="shared" si="74"/>
        <v>17927637</v>
      </c>
      <c r="J593" s="1">
        <f t="shared" si="75"/>
        <v>16297852</v>
      </c>
      <c r="K593" s="1">
        <f t="shared" si="76"/>
        <v>14342109</v>
      </c>
      <c r="L593" s="5">
        <f t="shared" si="77"/>
        <v>942993704</v>
      </c>
      <c r="M593" s="5">
        <f t="shared" si="78"/>
        <v>857267016</v>
      </c>
      <c r="N593" s="5">
        <f t="shared" si="79"/>
        <v>754394936</v>
      </c>
      <c r="P593">
        <f t="shared" si="73"/>
        <v>1.454999999999991</v>
      </c>
      <c r="Q593" t="s">
        <v>0</v>
      </c>
      <c r="R593">
        <v>81788000</v>
      </c>
      <c r="S593" t="s">
        <v>19</v>
      </c>
      <c r="T593">
        <v>16341255</v>
      </c>
      <c r="U593" t="s">
        <v>20</v>
      </c>
      <c r="V593">
        <v>500000</v>
      </c>
      <c r="W593" t="s">
        <v>21</v>
      </c>
      <c r="X593">
        <v>4950</v>
      </c>
      <c r="Y593" t="s">
        <v>22</v>
      </c>
      <c r="Z593">
        <v>4950</v>
      </c>
      <c r="AA593" t="s">
        <v>23</v>
      </c>
      <c r="AB593">
        <v>4950</v>
      </c>
      <c r="AC593">
        <f t="shared" si="80"/>
        <v>200789539</v>
      </c>
      <c r="AD593">
        <f t="shared" si="81"/>
        <v>40117781</v>
      </c>
      <c r="AE593" t="s">
        <v>24</v>
      </c>
      <c r="AF593" t="s">
        <v>25</v>
      </c>
      <c r="AG593" t="str">
        <f t="shared" si="72"/>
        <v>hp_200789539;atk_40117781;hit_500000;miss_4950;cirt_4950;cirtSub_4950</v>
      </c>
    </row>
    <row r="594" spans="1:33" ht="15">
      <c r="A594" s="9">
        <v>230591</v>
      </c>
      <c r="B594">
        <v>430591</v>
      </c>
      <c r="C594" s="6" t="s">
        <v>4475</v>
      </c>
      <c r="D594" t="s">
        <v>14</v>
      </c>
      <c r="E594" s="6" t="s">
        <v>0</v>
      </c>
      <c r="F594">
        <v>201776333</v>
      </c>
      <c r="G594" s="1">
        <f>VLOOKUP(F594,关卡难度线!B:D,2,1)</f>
        <v>8</v>
      </c>
      <c r="H594" s="1">
        <f>VLOOKUP(F594,关卡难度线!B:D,3,1)</f>
        <v>126</v>
      </c>
      <c r="I594" s="1">
        <f t="shared" si="74"/>
        <v>18015744</v>
      </c>
      <c r="J594" s="1">
        <f t="shared" si="75"/>
        <v>16377949</v>
      </c>
      <c r="K594" s="1">
        <f t="shared" si="76"/>
        <v>14412595</v>
      </c>
      <c r="L594" s="5">
        <f t="shared" si="77"/>
        <v>947628136</v>
      </c>
      <c r="M594" s="5">
        <f t="shared" si="78"/>
        <v>861480120</v>
      </c>
      <c r="N594" s="5">
        <f t="shared" si="79"/>
        <v>758102496</v>
      </c>
      <c r="P594">
        <f t="shared" si="73"/>
        <v>1.4599999999999909</v>
      </c>
      <c r="Q594" t="s">
        <v>0</v>
      </c>
      <c r="R594">
        <v>82022900</v>
      </c>
      <c r="S594" t="s">
        <v>19</v>
      </c>
      <c r="T594">
        <v>16396380</v>
      </c>
      <c r="U594" t="s">
        <v>20</v>
      </c>
      <c r="V594">
        <v>500000</v>
      </c>
      <c r="W594" t="s">
        <v>21</v>
      </c>
      <c r="X594">
        <v>4975</v>
      </c>
      <c r="Y594" t="s">
        <v>22</v>
      </c>
      <c r="Z594">
        <v>4975</v>
      </c>
      <c r="AA594" t="s">
        <v>23</v>
      </c>
      <c r="AB594">
        <v>4975</v>
      </c>
      <c r="AC594">
        <f t="shared" si="80"/>
        <v>201776333</v>
      </c>
      <c r="AD594">
        <f t="shared" si="81"/>
        <v>40335094</v>
      </c>
      <c r="AE594" t="s">
        <v>24</v>
      </c>
      <c r="AF594" t="s">
        <v>25</v>
      </c>
      <c r="AG594" t="str">
        <f t="shared" si="72"/>
        <v>hp_201776333;atk_40335094;hit_500000;miss_4975;cirt_4975;cirtSub_4975</v>
      </c>
    </row>
    <row r="595" spans="1:33" ht="15">
      <c r="A595" s="9">
        <v>230592</v>
      </c>
      <c r="B595">
        <v>430592</v>
      </c>
      <c r="C595" s="6" t="s">
        <v>4476</v>
      </c>
      <c r="D595" t="s">
        <v>14</v>
      </c>
      <c r="E595" s="6" t="s">
        <v>0</v>
      </c>
      <c r="F595">
        <v>202866295</v>
      </c>
      <c r="G595" s="1">
        <f>VLOOKUP(F595,关卡难度线!B:D,2,1)</f>
        <v>8</v>
      </c>
      <c r="H595" s="1">
        <f>VLOOKUP(F595,关卡难度线!B:D,3,1)</f>
        <v>126</v>
      </c>
      <c r="I595" s="1">
        <f t="shared" si="74"/>
        <v>18113062</v>
      </c>
      <c r="J595" s="1">
        <f t="shared" si="75"/>
        <v>16466420</v>
      </c>
      <c r="K595" s="1">
        <f t="shared" si="76"/>
        <v>14490449</v>
      </c>
      <c r="L595" s="5">
        <f t="shared" si="77"/>
        <v>952747064</v>
      </c>
      <c r="M595" s="5">
        <f t="shared" si="78"/>
        <v>866133696</v>
      </c>
      <c r="N595" s="5">
        <f t="shared" si="79"/>
        <v>762197616</v>
      </c>
      <c r="P595">
        <f t="shared" si="73"/>
        <v>1.4649999999999908</v>
      </c>
      <c r="Q595" t="s">
        <v>0</v>
      </c>
      <c r="R595">
        <v>82298700</v>
      </c>
      <c r="S595" t="s">
        <v>19</v>
      </c>
      <c r="T595">
        <v>16451505</v>
      </c>
      <c r="U595" t="s">
        <v>20</v>
      </c>
      <c r="V595">
        <v>500000</v>
      </c>
      <c r="W595" t="s">
        <v>21</v>
      </c>
      <c r="X595">
        <v>4975</v>
      </c>
      <c r="Y595" t="s">
        <v>22</v>
      </c>
      <c r="Z595">
        <v>4975</v>
      </c>
      <c r="AA595" t="s">
        <v>23</v>
      </c>
      <c r="AB595">
        <v>4975</v>
      </c>
      <c r="AC595">
        <f t="shared" si="80"/>
        <v>202866295</v>
      </c>
      <c r="AD595">
        <f t="shared" si="81"/>
        <v>40552959</v>
      </c>
      <c r="AE595" t="s">
        <v>24</v>
      </c>
      <c r="AF595" t="s">
        <v>25</v>
      </c>
      <c r="AG595" t="str">
        <f t="shared" si="72"/>
        <v>hp_202866295;atk_40552959;hit_500000;miss_4975;cirt_4975;cirtSub_4975</v>
      </c>
    </row>
    <row r="596" spans="1:33" ht="15">
      <c r="A596" s="9">
        <v>230593</v>
      </c>
      <c r="B596">
        <v>430593</v>
      </c>
      <c r="C596" s="6" t="s">
        <v>4477</v>
      </c>
      <c r="D596" t="s">
        <v>14</v>
      </c>
      <c r="E596" s="6" t="s">
        <v>0</v>
      </c>
      <c r="F596">
        <v>203958767</v>
      </c>
      <c r="G596" s="1">
        <f>VLOOKUP(F596,关卡难度线!B:D,2,1)</f>
        <v>8</v>
      </c>
      <c r="H596" s="1">
        <f>VLOOKUP(F596,关卡难度线!B:D,3,1)</f>
        <v>126</v>
      </c>
      <c r="I596" s="1">
        <f t="shared" si="74"/>
        <v>18210604</v>
      </c>
      <c r="J596" s="1">
        <f t="shared" si="75"/>
        <v>16555094</v>
      </c>
      <c r="K596" s="1">
        <f t="shared" si="76"/>
        <v>14568483</v>
      </c>
      <c r="L596" s="5">
        <f t="shared" si="77"/>
        <v>957877768</v>
      </c>
      <c r="M596" s="5">
        <f t="shared" si="78"/>
        <v>870797944</v>
      </c>
      <c r="N596" s="5">
        <f t="shared" si="79"/>
        <v>766302208</v>
      </c>
      <c r="P596">
        <f t="shared" si="73"/>
        <v>1.4699999999999906</v>
      </c>
      <c r="Q596" t="s">
        <v>0</v>
      </c>
      <c r="R596">
        <v>82574400</v>
      </c>
      <c r="S596" t="s">
        <v>19</v>
      </c>
      <c r="T596">
        <v>16506630</v>
      </c>
      <c r="U596" t="s">
        <v>20</v>
      </c>
      <c r="V596">
        <v>500000</v>
      </c>
      <c r="W596" t="s">
        <v>21</v>
      </c>
      <c r="X596">
        <v>4975</v>
      </c>
      <c r="Y596" t="s">
        <v>22</v>
      </c>
      <c r="Z596">
        <v>4975</v>
      </c>
      <c r="AA596" t="s">
        <v>23</v>
      </c>
      <c r="AB596">
        <v>4975</v>
      </c>
      <c r="AC596">
        <f t="shared" si="80"/>
        <v>203958767</v>
      </c>
      <c r="AD596">
        <f t="shared" si="81"/>
        <v>40771376</v>
      </c>
      <c r="AE596" t="s">
        <v>24</v>
      </c>
      <c r="AF596" t="s">
        <v>25</v>
      </c>
      <c r="AG596" t="str">
        <f t="shared" si="72"/>
        <v>hp_203958767;atk_40771376;hit_500000;miss_4975;cirt_4975;cirtSub_4975</v>
      </c>
    </row>
    <row r="597" spans="1:33" ht="15">
      <c r="A597" s="9">
        <v>230594</v>
      </c>
      <c r="B597">
        <v>430594</v>
      </c>
      <c r="C597" s="6" t="s">
        <v>4478</v>
      </c>
      <c r="D597" t="s">
        <v>14</v>
      </c>
      <c r="E597" s="6" t="s">
        <v>0</v>
      </c>
      <c r="F597">
        <v>204951779</v>
      </c>
      <c r="G597" s="1">
        <f>VLOOKUP(F597,关卡难度线!B:D,2,1)</f>
        <v>8</v>
      </c>
      <c r="H597" s="1">
        <f>VLOOKUP(F597,关卡难度线!B:D,3,1)</f>
        <v>126</v>
      </c>
      <c r="I597" s="1">
        <f t="shared" si="74"/>
        <v>18299265</v>
      </c>
      <c r="J597" s="1">
        <f t="shared" si="75"/>
        <v>16635696</v>
      </c>
      <c r="K597" s="1">
        <f t="shared" si="76"/>
        <v>14639412</v>
      </c>
      <c r="L597" s="5">
        <f t="shared" si="77"/>
        <v>962541336</v>
      </c>
      <c r="M597" s="5">
        <f t="shared" si="78"/>
        <v>875037608</v>
      </c>
      <c r="N597" s="5">
        <f t="shared" si="79"/>
        <v>770033072</v>
      </c>
      <c r="P597">
        <f t="shared" si="73"/>
        <v>1.4749999999999905</v>
      </c>
      <c r="Q597" t="s">
        <v>0</v>
      </c>
      <c r="R597">
        <v>82808800</v>
      </c>
      <c r="S597" t="s">
        <v>19</v>
      </c>
      <c r="T597">
        <v>16561755</v>
      </c>
      <c r="U597" t="s">
        <v>20</v>
      </c>
      <c r="V597">
        <v>500000</v>
      </c>
      <c r="W597" t="s">
        <v>21</v>
      </c>
      <c r="X597">
        <v>5000</v>
      </c>
      <c r="Y597" t="s">
        <v>22</v>
      </c>
      <c r="Z597">
        <v>5000</v>
      </c>
      <c r="AA597" t="s">
        <v>23</v>
      </c>
      <c r="AB597">
        <v>5000</v>
      </c>
      <c r="AC597">
        <f t="shared" si="80"/>
        <v>204951779</v>
      </c>
      <c r="AD597">
        <f t="shared" si="81"/>
        <v>40990343</v>
      </c>
      <c r="AE597" t="s">
        <v>24</v>
      </c>
      <c r="AF597" t="s">
        <v>25</v>
      </c>
      <c r="AG597" t="str">
        <f t="shared" si="72"/>
        <v>hp_204951779;atk_40990343;hit_500000;miss_5000;cirt_5000;cirtSub_5000</v>
      </c>
    </row>
    <row r="598" spans="1:33" ht="15">
      <c r="A598" s="9">
        <v>230595</v>
      </c>
      <c r="B598">
        <v>430595</v>
      </c>
      <c r="C598" s="6" t="s">
        <v>4479</v>
      </c>
      <c r="D598" t="s">
        <v>14</v>
      </c>
      <c r="E598" s="6" t="s">
        <v>0</v>
      </c>
      <c r="F598">
        <v>206049311</v>
      </c>
      <c r="G598" s="1">
        <f>VLOOKUP(F598,关卡难度线!B:D,2,1)</f>
        <v>8</v>
      </c>
      <c r="H598" s="1">
        <f>VLOOKUP(F598,关卡难度线!B:D,3,1)</f>
        <v>126</v>
      </c>
      <c r="I598" s="1">
        <f t="shared" si="74"/>
        <v>18397259</v>
      </c>
      <c r="J598" s="1">
        <f t="shared" si="75"/>
        <v>16724781</v>
      </c>
      <c r="K598" s="1">
        <f t="shared" si="76"/>
        <v>14717807</v>
      </c>
      <c r="L598" s="5">
        <f t="shared" si="77"/>
        <v>967695824</v>
      </c>
      <c r="M598" s="5">
        <f t="shared" si="78"/>
        <v>879723480</v>
      </c>
      <c r="N598" s="5">
        <f t="shared" si="79"/>
        <v>774156648</v>
      </c>
      <c r="P598">
        <f t="shared" si="73"/>
        <v>1.4799999999999904</v>
      </c>
      <c r="Q598" t="s">
        <v>0</v>
      </c>
      <c r="R598">
        <v>83084400</v>
      </c>
      <c r="S598" t="s">
        <v>19</v>
      </c>
      <c r="T598">
        <v>16616880</v>
      </c>
      <c r="U598" t="s">
        <v>20</v>
      </c>
      <c r="V598">
        <v>500000</v>
      </c>
      <c r="W598" t="s">
        <v>21</v>
      </c>
      <c r="X598">
        <v>5000</v>
      </c>
      <c r="Y598" t="s">
        <v>22</v>
      </c>
      <c r="Z598">
        <v>5000</v>
      </c>
      <c r="AA598" t="s">
        <v>23</v>
      </c>
      <c r="AB598">
        <v>5000</v>
      </c>
      <c r="AC598">
        <f t="shared" si="80"/>
        <v>206049311</v>
      </c>
      <c r="AD598">
        <f t="shared" si="81"/>
        <v>41209862</v>
      </c>
      <c r="AE598" t="s">
        <v>24</v>
      </c>
      <c r="AF598" t="s">
        <v>25</v>
      </c>
      <c r="AG598" t="str">
        <f t="shared" si="72"/>
        <v>hp_206049311;atk_41209862;hit_500000;miss_5000;cirt_5000;cirtSub_5000</v>
      </c>
    </row>
    <row r="599" spans="1:33" ht="15">
      <c r="A599" s="9">
        <v>230596</v>
      </c>
      <c r="B599">
        <v>430596</v>
      </c>
      <c r="C599" s="6" t="s">
        <v>4480</v>
      </c>
      <c r="D599" t="s">
        <v>14</v>
      </c>
      <c r="E599" s="6" t="s">
        <v>0</v>
      </c>
      <c r="F599">
        <v>207149599</v>
      </c>
      <c r="G599" s="1">
        <f>VLOOKUP(F599,关卡难度线!B:D,2,1)</f>
        <v>8</v>
      </c>
      <c r="H599" s="1">
        <f>VLOOKUP(F599,关卡难度线!B:D,3,1)</f>
        <v>126</v>
      </c>
      <c r="I599" s="1">
        <f t="shared" si="74"/>
        <v>18495499</v>
      </c>
      <c r="J599" s="1">
        <f t="shared" si="75"/>
        <v>16814090</v>
      </c>
      <c r="K599" s="1">
        <f t="shared" si="76"/>
        <v>14796399</v>
      </c>
      <c r="L599" s="5">
        <f t="shared" si="77"/>
        <v>972863248</v>
      </c>
      <c r="M599" s="5">
        <f t="shared" si="78"/>
        <v>884421136</v>
      </c>
      <c r="N599" s="5">
        <f t="shared" si="79"/>
        <v>778290584</v>
      </c>
      <c r="P599">
        <f t="shared" si="73"/>
        <v>1.4849999999999903</v>
      </c>
      <c r="Q599" t="s">
        <v>0</v>
      </c>
      <c r="R599">
        <v>83360000</v>
      </c>
      <c r="S599" t="s">
        <v>19</v>
      </c>
      <c r="T599">
        <v>16672005</v>
      </c>
      <c r="U599" t="s">
        <v>20</v>
      </c>
      <c r="V599">
        <v>500000</v>
      </c>
      <c r="W599" t="s">
        <v>21</v>
      </c>
      <c r="X599">
        <v>5000</v>
      </c>
      <c r="Y599" t="s">
        <v>22</v>
      </c>
      <c r="Z599">
        <v>5000</v>
      </c>
      <c r="AA599" t="s">
        <v>23</v>
      </c>
      <c r="AB599">
        <v>5000</v>
      </c>
      <c r="AC599">
        <f t="shared" si="80"/>
        <v>207149599</v>
      </c>
      <c r="AD599">
        <f t="shared" si="81"/>
        <v>41429932</v>
      </c>
      <c r="AE599" t="s">
        <v>24</v>
      </c>
      <c r="AF599" t="s">
        <v>25</v>
      </c>
      <c r="AG599" t="str">
        <f t="shared" si="72"/>
        <v>hp_207149599;atk_41429932;hit_500000;miss_5000;cirt_5000;cirtSub_5000</v>
      </c>
    </row>
    <row r="600" spans="1:33" ht="15">
      <c r="A600" s="9">
        <v>230597</v>
      </c>
      <c r="B600">
        <v>430597</v>
      </c>
      <c r="C600" s="6" t="s">
        <v>4481</v>
      </c>
      <c r="D600" t="s">
        <v>14</v>
      </c>
      <c r="E600" s="6" t="s">
        <v>0</v>
      </c>
      <c r="F600">
        <v>208148561</v>
      </c>
      <c r="G600" s="1">
        <f>VLOOKUP(F600,关卡难度线!B:D,2,1)</f>
        <v>8</v>
      </c>
      <c r="H600" s="1">
        <f>VLOOKUP(F600,关卡难度线!B:D,3,1)</f>
        <v>126</v>
      </c>
      <c r="I600" s="1">
        <f t="shared" si="74"/>
        <v>18584692</v>
      </c>
      <c r="J600" s="1">
        <f t="shared" si="75"/>
        <v>16895175</v>
      </c>
      <c r="K600" s="1">
        <f t="shared" si="76"/>
        <v>14867754</v>
      </c>
      <c r="L600" s="5">
        <f t="shared" si="77"/>
        <v>977554800</v>
      </c>
      <c r="M600" s="5">
        <f t="shared" si="78"/>
        <v>888686208</v>
      </c>
      <c r="N600" s="5">
        <f t="shared" si="79"/>
        <v>782043864</v>
      </c>
      <c r="P600">
        <f t="shared" si="73"/>
        <v>1.4899999999999902</v>
      </c>
      <c r="Q600" t="s">
        <v>0</v>
      </c>
      <c r="R600">
        <v>83593800</v>
      </c>
      <c r="S600" t="s">
        <v>19</v>
      </c>
      <c r="T600">
        <v>16727130</v>
      </c>
      <c r="U600" t="s">
        <v>20</v>
      </c>
      <c r="V600">
        <v>500000</v>
      </c>
      <c r="W600" t="s">
        <v>21</v>
      </c>
      <c r="X600">
        <v>5025</v>
      </c>
      <c r="Y600" t="s">
        <v>22</v>
      </c>
      <c r="Z600">
        <v>5025</v>
      </c>
      <c r="AA600" t="s">
        <v>23</v>
      </c>
      <c r="AB600">
        <v>5025</v>
      </c>
      <c r="AC600">
        <f t="shared" si="80"/>
        <v>208148561</v>
      </c>
      <c r="AD600">
        <f t="shared" si="81"/>
        <v>41650553</v>
      </c>
      <c r="AE600" t="s">
        <v>24</v>
      </c>
      <c r="AF600" t="s">
        <v>25</v>
      </c>
      <c r="AG600" t="str">
        <f t="shared" si="72"/>
        <v>hp_208148561;atk_41650553;hit_500000;miss_5025;cirt_5025;cirtSub_5025</v>
      </c>
    </row>
    <row r="601" spans="1:33" ht="15">
      <c r="A601" s="9">
        <v>230598</v>
      </c>
      <c r="B601">
        <v>430598</v>
      </c>
      <c r="C601" s="6" t="s">
        <v>4482</v>
      </c>
      <c r="D601" t="s">
        <v>14</v>
      </c>
      <c r="E601" s="6" t="s">
        <v>0</v>
      </c>
      <c r="F601">
        <v>209253903</v>
      </c>
      <c r="G601" s="1">
        <f>VLOOKUP(F601,关卡难度线!B:D,2,1)</f>
        <v>8</v>
      </c>
      <c r="H601" s="1">
        <f>VLOOKUP(F601,关卡难度线!B:D,3,1)</f>
        <v>126</v>
      </c>
      <c r="I601" s="1">
        <f t="shared" si="74"/>
        <v>18683384</v>
      </c>
      <c r="J601" s="1">
        <f t="shared" si="75"/>
        <v>16984894</v>
      </c>
      <c r="K601" s="1">
        <f t="shared" si="76"/>
        <v>14946707</v>
      </c>
      <c r="L601" s="5">
        <f t="shared" si="77"/>
        <v>982746000</v>
      </c>
      <c r="M601" s="5">
        <f t="shared" si="78"/>
        <v>893405424</v>
      </c>
      <c r="N601" s="5">
        <f t="shared" si="79"/>
        <v>786196792</v>
      </c>
      <c r="P601">
        <f t="shared" si="73"/>
        <v>1.4949999999999901</v>
      </c>
      <c r="Q601" t="s">
        <v>0</v>
      </c>
      <c r="R601">
        <v>83869300</v>
      </c>
      <c r="S601" t="s">
        <v>19</v>
      </c>
      <c r="T601">
        <v>16782255</v>
      </c>
      <c r="U601" t="s">
        <v>20</v>
      </c>
      <c r="V601">
        <v>500000</v>
      </c>
      <c r="W601" t="s">
        <v>21</v>
      </c>
      <c r="X601">
        <v>5025</v>
      </c>
      <c r="Y601" t="s">
        <v>22</v>
      </c>
      <c r="Z601">
        <v>5025</v>
      </c>
      <c r="AA601" t="s">
        <v>23</v>
      </c>
      <c r="AB601">
        <v>5025</v>
      </c>
      <c r="AC601">
        <f t="shared" si="80"/>
        <v>209253903</v>
      </c>
      <c r="AD601">
        <f t="shared" si="81"/>
        <v>41871726</v>
      </c>
      <c r="AE601" t="s">
        <v>24</v>
      </c>
      <c r="AF601" t="s">
        <v>25</v>
      </c>
      <c r="AG601" t="str">
        <f t="shared" si="72"/>
        <v>hp_209253903;atk_41871726;hit_500000;miss_5025;cirt_5025;cirtSub_5025</v>
      </c>
    </row>
    <row r="602" spans="1:33" ht="15">
      <c r="A602" s="9">
        <v>230599</v>
      </c>
      <c r="B602">
        <v>430599</v>
      </c>
      <c r="C602" s="6" t="s">
        <v>4483</v>
      </c>
      <c r="D602" t="s">
        <v>14</v>
      </c>
      <c r="E602" s="6" t="s">
        <v>0</v>
      </c>
      <c r="F602">
        <v>210361999</v>
      </c>
      <c r="G602" s="1">
        <f>VLOOKUP(F602,关卡难度线!B:D,2,1)</f>
        <v>8</v>
      </c>
      <c r="H602" s="1">
        <f>VLOOKUP(F602,关卡难度线!B:D,3,1)</f>
        <v>128</v>
      </c>
      <c r="I602" s="1">
        <f t="shared" si="74"/>
        <v>18488847</v>
      </c>
      <c r="J602" s="1">
        <f t="shared" si="75"/>
        <v>16808043</v>
      </c>
      <c r="K602" s="1">
        <f t="shared" si="76"/>
        <v>14791078</v>
      </c>
      <c r="L602" s="5">
        <f t="shared" si="77"/>
        <v>972513352</v>
      </c>
      <c r="M602" s="5">
        <f t="shared" si="78"/>
        <v>884103064</v>
      </c>
      <c r="N602" s="5">
        <f t="shared" si="79"/>
        <v>778010704</v>
      </c>
      <c r="P602">
        <f t="shared" si="73"/>
        <v>1.49999999999999</v>
      </c>
      <c r="Q602" t="s">
        <v>0</v>
      </c>
      <c r="R602">
        <v>84144800</v>
      </c>
      <c r="S602" t="s">
        <v>19</v>
      </c>
      <c r="T602">
        <v>16837380</v>
      </c>
      <c r="U602" t="s">
        <v>20</v>
      </c>
      <c r="V602">
        <v>500000</v>
      </c>
      <c r="W602" t="s">
        <v>21</v>
      </c>
      <c r="X602">
        <v>5025</v>
      </c>
      <c r="Y602" t="s">
        <v>22</v>
      </c>
      <c r="Z602">
        <v>5025</v>
      </c>
      <c r="AA602" t="s">
        <v>23</v>
      </c>
      <c r="AB602">
        <v>5025</v>
      </c>
      <c r="AC602">
        <f t="shared" si="80"/>
        <v>210361999</v>
      </c>
      <c r="AD602">
        <f t="shared" si="81"/>
        <v>42093449</v>
      </c>
      <c r="AE602" t="s">
        <v>24</v>
      </c>
      <c r="AF602" t="s">
        <v>25</v>
      </c>
      <c r="AG602" t="str">
        <f t="shared" si="72"/>
        <v>hp_210361999;atk_42093449;hit_500000;miss_5025;cirt_5025;cirtSub_5025</v>
      </c>
    </row>
    <row r="603" spans="1:33" ht="15">
      <c r="E603" s="6"/>
      <c r="G603" s="1"/>
      <c r="H603" s="1"/>
      <c r="I603" s="1"/>
      <c r="J603" s="1"/>
      <c r="K603" s="1"/>
      <c r="L603" s="5"/>
      <c r="M603" s="5"/>
      <c r="N603" s="5"/>
    </row>
    <row r="604" spans="1:33" ht="15">
      <c r="E604" s="6"/>
      <c r="G604" s="1"/>
      <c r="H604" s="1"/>
      <c r="I604" s="1"/>
      <c r="J604" s="1"/>
      <c r="K604" s="1"/>
      <c r="L604" s="5"/>
      <c r="M604" s="5"/>
      <c r="N604" s="5"/>
    </row>
  </sheetData>
  <phoneticPr fontId="1" type="noConversion"/>
  <conditionalFormatting sqref="C3:C602">
    <cfRule type="cellIs" dxfId="5" priority="3" stopIfTrue="1" operator="notEqual">
      <formula>INDIRECT("Dummy_for_Comparison1!"&amp;ADDRESS(ROW(),COLUMN()))</formula>
    </cfRule>
  </conditionalFormatting>
  <conditionalFormatting sqref="E5:E604">
    <cfRule type="cellIs" dxfId="4" priority="2" stopIfTrue="1" operator="notEqual">
      <formula>INDIRECT("Dummy_for_Comparison1!"&amp;ADDRESS(ROW(),COLUMN()))</formula>
    </cfRule>
  </conditionalFormatting>
  <conditionalFormatting sqref="Q303:Q455">
    <cfRule type="cellIs" dxfId="3" priority="1" stopIfTrue="1" operator="notEqual">
      <formula>INDIRECT("Dummy_for_Comparison1!"&amp;ADDRESS(ROW(),COLUMN()))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Q242"/>
  <sheetViews>
    <sheetView workbookViewId="0">
      <selection activeCell="K5" sqref="K5"/>
    </sheetView>
  </sheetViews>
  <sheetFormatPr defaultRowHeight="13.5"/>
  <cols>
    <col min="3" max="3" width="67.5" bestFit="1" customWidth="1"/>
    <col min="12" max="14" width="10.625" bestFit="1" customWidth="1"/>
  </cols>
  <sheetData>
    <row r="2" spans="1:14" ht="15">
      <c r="G2" s="1" t="s">
        <v>1</v>
      </c>
      <c r="H2" s="1" t="s">
        <v>2</v>
      </c>
      <c r="I2" s="1" t="s">
        <v>3</v>
      </c>
      <c r="J2" s="1" t="s">
        <v>12</v>
      </c>
      <c r="K2" s="1" t="s">
        <v>13</v>
      </c>
      <c r="L2" s="1" t="s">
        <v>4</v>
      </c>
      <c r="M2" s="1" t="s">
        <v>5</v>
      </c>
      <c r="N2" s="1" t="s">
        <v>6</v>
      </c>
    </row>
    <row r="3" spans="1:14" ht="15">
      <c r="A3" s="9">
        <v>260000</v>
      </c>
      <c r="B3">
        <v>460000</v>
      </c>
      <c r="C3" s="6" t="s">
        <v>4484</v>
      </c>
      <c r="D3" t="s">
        <v>9</v>
      </c>
      <c r="E3" s="6" t="s">
        <v>0</v>
      </c>
      <c r="F3">
        <v>27500</v>
      </c>
      <c r="G3" s="1">
        <f>VLOOKUP(F3,关卡难度线!B:D,2,1)</f>
        <v>4</v>
      </c>
      <c r="H3" s="1">
        <f>VLOOKUP(F3,关卡难度线!B:D,3,1)</f>
        <v>55</v>
      </c>
      <c r="I3" s="1">
        <f>INT(F3/(3-1.5)/G3/(H3/2.7)*100/1.5)</f>
        <v>15000</v>
      </c>
      <c r="J3" s="1">
        <f>INT(F3/(4-2.3)/G3/(H3/2.7)*100/1.5)</f>
        <v>13235</v>
      </c>
      <c r="K3" s="1">
        <f>INT(F3/(5-3)/G3/(H3/2.7)*100/1.5)</f>
        <v>11250</v>
      </c>
      <c r="L3" s="5">
        <f>ROUND(I3/4*4+I3*4+I3/4*10*0.5,0)*G3</f>
        <v>375000</v>
      </c>
      <c r="M3" s="5">
        <f>ROUND(J3/4*4+J3*4+J3/4*10*0.5,0)*G3</f>
        <v>330876</v>
      </c>
      <c r="N3" s="5">
        <f>ROUND(K3/4*4+K3*4+K3/4*10*0.5,0)*G3</f>
        <v>281252</v>
      </c>
    </row>
    <row r="4" spans="1:14" ht="15">
      <c r="A4" s="9">
        <v>260001</v>
      </c>
      <c r="B4">
        <v>460001</v>
      </c>
      <c r="C4" s="6" t="s">
        <v>4485</v>
      </c>
      <c r="D4" t="s">
        <v>9</v>
      </c>
      <c r="E4" s="6" t="s">
        <v>0</v>
      </c>
      <c r="F4">
        <v>41250</v>
      </c>
      <c r="G4" s="1">
        <f>VLOOKUP(F4,关卡难度线!B:D,2,1)</f>
        <v>4</v>
      </c>
      <c r="H4" s="1">
        <f>VLOOKUP(F4,关卡难度线!B:D,3,1)</f>
        <v>55</v>
      </c>
      <c r="I4" s="1">
        <f t="shared" ref="I4:I67" si="0">INT(F4/(3-1.5)/G4/(H4/2.7)*100/1.5)</f>
        <v>22500</v>
      </c>
      <c r="J4" s="1">
        <f t="shared" ref="J4:J67" si="1">INT(F4/(4-2.3)/G4/(H4/2.7)*100/1.5)</f>
        <v>19852</v>
      </c>
      <c r="K4" s="1">
        <f t="shared" ref="K4:K67" si="2">INT(F4/(5-3)/G4/(H4/2.7)*100/1.5)</f>
        <v>16875</v>
      </c>
      <c r="L4" s="5">
        <f t="shared" ref="L4:L67" si="3">ROUND(I4/4*4+I4*4+I4/4*10*0.5,0)*G4</f>
        <v>562500</v>
      </c>
      <c r="M4" s="5">
        <f t="shared" ref="M4:M67" si="4">ROUND(J4/4*4+J4*4+J4/4*10*0.5,0)*G4</f>
        <v>496300</v>
      </c>
      <c r="N4" s="5">
        <f t="shared" ref="N4:N67" si="5">ROUND(K4/4*4+K4*4+K4/4*10*0.5,0)*G4</f>
        <v>421876</v>
      </c>
    </row>
    <row r="5" spans="1:14" ht="15">
      <c r="A5" s="9">
        <v>260002</v>
      </c>
      <c r="B5">
        <v>460002</v>
      </c>
      <c r="C5" s="6" t="s">
        <v>4486</v>
      </c>
      <c r="D5" t="s">
        <v>9</v>
      </c>
      <c r="E5" s="6" t="s">
        <v>0</v>
      </c>
      <c r="F5">
        <v>61875</v>
      </c>
      <c r="G5" s="1">
        <f>VLOOKUP(F5,关卡难度线!B:D,2,1)</f>
        <v>4</v>
      </c>
      <c r="H5" s="1">
        <f>VLOOKUP(F5,关卡难度线!B:D,3,1)</f>
        <v>55</v>
      </c>
      <c r="I5" s="1">
        <f t="shared" si="0"/>
        <v>33750</v>
      </c>
      <c r="J5" s="1">
        <f t="shared" si="1"/>
        <v>29779</v>
      </c>
      <c r="K5" s="1">
        <f t="shared" si="2"/>
        <v>25312</v>
      </c>
      <c r="L5" s="5">
        <f t="shared" si="3"/>
        <v>843752</v>
      </c>
      <c r="M5" s="5">
        <f t="shared" si="4"/>
        <v>744476</v>
      </c>
      <c r="N5" s="5">
        <f t="shared" si="5"/>
        <v>632800</v>
      </c>
    </row>
    <row r="6" spans="1:14" ht="15">
      <c r="A6" s="9">
        <v>260003</v>
      </c>
      <c r="B6">
        <v>460003</v>
      </c>
      <c r="C6" s="6" t="s">
        <v>4487</v>
      </c>
      <c r="D6" t="s">
        <v>9</v>
      </c>
      <c r="E6" s="6" t="s">
        <v>0</v>
      </c>
      <c r="F6">
        <v>85250</v>
      </c>
      <c r="G6" s="1">
        <f>VLOOKUP(F6,关卡难度线!B:D,2,1)</f>
        <v>4</v>
      </c>
      <c r="H6" s="1">
        <f>VLOOKUP(F6,关卡难度线!B:D,3,1)</f>
        <v>55</v>
      </c>
      <c r="I6" s="1">
        <f t="shared" si="0"/>
        <v>46500</v>
      </c>
      <c r="J6" s="1">
        <f t="shared" si="1"/>
        <v>41029</v>
      </c>
      <c r="K6" s="1">
        <f t="shared" si="2"/>
        <v>34875</v>
      </c>
      <c r="L6" s="5">
        <f t="shared" si="3"/>
        <v>1162500</v>
      </c>
      <c r="M6" s="5">
        <f t="shared" si="4"/>
        <v>1025724</v>
      </c>
      <c r="N6" s="5">
        <f t="shared" si="5"/>
        <v>871876</v>
      </c>
    </row>
    <row r="7" spans="1:14" ht="15">
      <c r="A7" s="9">
        <v>260004</v>
      </c>
      <c r="B7">
        <v>460004</v>
      </c>
      <c r="C7" s="6" t="s">
        <v>4488</v>
      </c>
      <c r="D7" t="s">
        <v>9</v>
      </c>
      <c r="E7" s="6" t="s">
        <v>0</v>
      </c>
      <c r="F7">
        <v>110000</v>
      </c>
      <c r="G7" s="1">
        <f>VLOOKUP(F7,关卡难度线!B:D,2,1)</f>
        <v>4</v>
      </c>
      <c r="H7" s="1">
        <f>VLOOKUP(F7,关卡难度线!B:D,3,1)</f>
        <v>55</v>
      </c>
      <c r="I7" s="1">
        <f t="shared" si="0"/>
        <v>60000</v>
      </c>
      <c r="J7" s="1">
        <f t="shared" si="1"/>
        <v>52941</v>
      </c>
      <c r="K7" s="1">
        <f t="shared" si="2"/>
        <v>45000</v>
      </c>
      <c r="L7" s="5">
        <f t="shared" si="3"/>
        <v>1500000</v>
      </c>
      <c r="M7" s="5">
        <f t="shared" si="4"/>
        <v>1323524</v>
      </c>
      <c r="N7" s="5">
        <f t="shared" si="5"/>
        <v>1125000</v>
      </c>
    </row>
    <row r="8" spans="1:14" ht="15">
      <c r="A8" s="9">
        <v>260005</v>
      </c>
      <c r="B8">
        <v>460005</v>
      </c>
      <c r="C8" s="6" t="s">
        <v>4489</v>
      </c>
      <c r="D8" t="s">
        <v>9</v>
      </c>
      <c r="E8" s="6" t="s">
        <v>0</v>
      </c>
      <c r="F8">
        <v>132000</v>
      </c>
      <c r="G8" s="1">
        <f>VLOOKUP(F8,关卡难度线!B:D,2,1)</f>
        <v>4</v>
      </c>
      <c r="H8" s="1">
        <f>VLOOKUP(F8,关卡难度线!B:D,3,1)</f>
        <v>55</v>
      </c>
      <c r="I8" s="1">
        <f t="shared" si="0"/>
        <v>72000</v>
      </c>
      <c r="J8" s="1">
        <f t="shared" si="1"/>
        <v>63529</v>
      </c>
      <c r="K8" s="1">
        <f t="shared" si="2"/>
        <v>54000</v>
      </c>
      <c r="L8" s="5">
        <f t="shared" si="3"/>
        <v>1800000</v>
      </c>
      <c r="M8" s="5">
        <f t="shared" si="4"/>
        <v>1588224</v>
      </c>
      <c r="N8" s="5">
        <f t="shared" si="5"/>
        <v>1350000</v>
      </c>
    </row>
    <row r="9" spans="1:14" ht="15">
      <c r="A9" s="9">
        <v>260006</v>
      </c>
      <c r="B9">
        <v>460006</v>
      </c>
      <c r="C9" s="6" t="s">
        <v>4490</v>
      </c>
      <c r="D9" t="s">
        <v>9</v>
      </c>
      <c r="E9" s="6" t="s">
        <v>0</v>
      </c>
      <c r="F9">
        <v>154000</v>
      </c>
      <c r="G9" s="1">
        <f>VLOOKUP(F9,关卡难度线!B:D,2,1)</f>
        <v>4</v>
      </c>
      <c r="H9" s="1">
        <f>VLOOKUP(F9,关卡难度线!B:D,3,1)</f>
        <v>55</v>
      </c>
      <c r="I9" s="1">
        <f t="shared" si="0"/>
        <v>84000</v>
      </c>
      <c r="J9" s="1">
        <f t="shared" si="1"/>
        <v>74117</v>
      </c>
      <c r="K9" s="1">
        <f t="shared" si="2"/>
        <v>63000</v>
      </c>
      <c r="L9" s="5">
        <f t="shared" si="3"/>
        <v>2100000</v>
      </c>
      <c r="M9" s="5">
        <f t="shared" si="4"/>
        <v>1852924</v>
      </c>
      <c r="N9" s="5">
        <f t="shared" si="5"/>
        <v>1575000</v>
      </c>
    </row>
    <row r="10" spans="1:14" ht="15">
      <c r="A10" s="9">
        <v>260007</v>
      </c>
      <c r="B10">
        <v>460007</v>
      </c>
      <c r="C10" s="6" t="s">
        <v>4491</v>
      </c>
      <c r="D10" t="s">
        <v>9</v>
      </c>
      <c r="E10" s="6" t="s">
        <v>0</v>
      </c>
      <c r="F10">
        <v>181500</v>
      </c>
      <c r="G10" s="1">
        <f>VLOOKUP(F10,关卡难度线!B:D,2,1)</f>
        <v>4</v>
      </c>
      <c r="H10" s="1">
        <f>VLOOKUP(F10,关卡难度线!B:D,3,1)</f>
        <v>55</v>
      </c>
      <c r="I10" s="1">
        <f t="shared" si="0"/>
        <v>99000</v>
      </c>
      <c r="J10" s="1">
        <f t="shared" si="1"/>
        <v>87352</v>
      </c>
      <c r="K10" s="1">
        <f t="shared" si="2"/>
        <v>74250</v>
      </c>
      <c r="L10" s="5">
        <f t="shared" si="3"/>
        <v>2475000</v>
      </c>
      <c r="M10" s="5">
        <f t="shared" si="4"/>
        <v>2183800</v>
      </c>
      <c r="N10" s="5">
        <f t="shared" si="5"/>
        <v>1856252</v>
      </c>
    </row>
    <row r="11" spans="1:14" ht="15">
      <c r="A11" s="9">
        <v>260008</v>
      </c>
      <c r="B11">
        <v>460008</v>
      </c>
      <c r="C11" s="6" t="s">
        <v>4492</v>
      </c>
      <c r="D11" t="s">
        <v>9</v>
      </c>
      <c r="E11" s="6" t="s">
        <v>0</v>
      </c>
      <c r="F11">
        <v>209000</v>
      </c>
      <c r="G11" s="1">
        <f>VLOOKUP(F11,关卡难度线!B:D,2,1)</f>
        <v>4</v>
      </c>
      <c r="H11" s="1">
        <f>VLOOKUP(F11,关卡难度线!B:D,3,1)</f>
        <v>60</v>
      </c>
      <c r="I11" s="1">
        <f t="shared" si="0"/>
        <v>104500</v>
      </c>
      <c r="J11" s="1">
        <f t="shared" si="1"/>
        <v>92205</v>
      </c>
      <c r="K11" s="1">
        <f t="shared" si="2"/>
        <v>78375</v>
      </c>
      <c r="L11" s="5">
        <f t="shared" si="3"/>
        <v>2612500</v>
      </c>
      <c r="M11" s="5">
        <f t="shared" si="4"/>
        <v>2305124</v>
      </c>
      <c r="N11" s="5">
        <f t="shared" si="5"/>
        <v>1959376</v>
      </c>
    </row>
    <row r="12" spans="1:14" ht="15">
      <c r="A12" s="9">
        <v>260009</v>
      </c>
      <c r="B12">
        <v>460009</v>
      </c>
      <c r="C12" s="6" t="s">
        <v>4493</v>
      </c>
      <c r="D12" t="s">
        <v>9</v>
      </c>
      <c r="E12" s="6" t="s">
        <v>0</v>
      </c>
      <c r="F12">
        <v>236500</v>
      </c>
      <c r="G12" s="1">
        <f>VLOOKUP(F12,关卡难度线!B:D,2,1)</f>
        <v>4</v>
      </c>
      <c r="H12" s="1">
        <f>VLOOKUP(F12,关卡难度线!B:D,3,1)</f>
        <v>60</v>
      </c>
      <c r="I12" s="1">
        <f t="shared" si="0"/>
        <v>118250</v>
      </c>
      <c r="J12" s="1">
        <f t="shared" si="1"/>
        <v>104338</v>
      </c>
      <c r="K12" s="1">
        <f t="shared" si="2"/>
        <v>88687</v>
      </c>
      <c r="L12" s="5">
        <f t="shared" si="3"/>
        <v>2956252</v>
      </c>
      <c r="M12" s="5">
        <f t="shared" si="4"/>
        <v>2608452</v>
      </c>
      <c r="N12" s="5">
        <f t="shared" si="5"/>
        <v>2217176</v>
      </c>
    </row>
    <row r="13" spans="1:14" ht="15">
      <c r="A13" s="9">
        <v>260010</v>
      </c>
      <c r="B13">
        <v>460010</v>
      </c>
      <c r="C13" s="6" t="s">
        <v>4494</v>
      </c>
      <c r="D13" t="s">
        <v>9</v>
      </c>
      <c r="E13" s="6" t="s">
        <v>0</v>
      </c>
      <c r="F13">
        <v>274560</v>
      </c>
      <c r="G13" s="1">
        <f>VLOOKUP(F13,关卡难度线!B:D,2,1)</f>
        <v>4</v>
      </c>
      <c r="H13" s="1">
        <f>VLOOKUP(F13,关卡难度线!B:D,3,1)</f>
        <v>60</v>
      </c>
      <c r="I13" s="1">
        <f t="shared" si="0"/>
        <v>137280</v>
      </c>
      <c r="J13" s="1">
        <f t="shared" si="1"/>
        <v>121129</v>
      </c>
      <c r="K13" s="1">
        <f t="shared" si="2"/>
        <v>102960</v>
      </c>
      <c r="L13" s="5">
        <f t="shared" si="3"/>
        <v>3432000</v>
      </c>
      <c r="M13" s="5">
        <f t="shared" si="4"/>
        <v>3028224</v>
      </c>
      <c r="N13" s="5">
        <f t="shared" si="5"/>
        <v>2574000</v>
      </c>
    </row>
    <row r="14" spans="1:14" ht="15">
      <c r="A14" s="9">
        <v>260011</v>
      </c>
      <c r="B14">
        <v>460011</v>
      </c>
      <c r="C14" s="6" t="s">
        <v>4495</v>
      </c>
      <c r="D14" t="s">
        <v>9</v>
      </c>
      <c r="E14" s="6" t="s">
        <v>0</v>
      </c>
      <c r="F14">
        <v>303160</v>
      </c>
      <c r="G14" s="1">
        <f>VLOOKUP(F14,关卡难度线!B:D,2,1)</f>
        <v>4</v>
      </c>
      <c r="H14" s="1">
        <f>VLOOKUP(F14,关卡难度线!B:D,3,1)</f>
        <v>60</v>
      </c>
      <c r="I14" s="1">
        <f t="shared" si="0"/>
        <v>151580</v>
      </c>
      <c r="J14" s="1">
        <f t="shared" si="1"/>
        <v>133747</v>
      </c>
      <c r="K14" s="1">
        <f t="shared" si="2"/>
        <v>113685</v>
      </c>
      <c r="L14" s="5">
        <f t="shared" si="3"/>
        <v>3789500</v>
      </c>
      <c r="M14" s="5">
        <f t="shared" si="4"/>
        <v>3343676</v>
      </c>
      <c r="N14" s="5">
        <f t="shared" si="5"/>
        <v>2842124</v>
      </c>
    </row>
    <row r="15" spans="1:14" ht="15">
      <c r="A15" s="9">
        <v>260012</v>
      </c>
      <c r="B15">
        <v>460012</v>
      </c>
      <c r="C15" s="6" t="s">
        <v>4496</v>
      </c>
      <c r="D15" t="s">
        <v>9</v>
      </c>
      <c r="E15" s="6" t="s">
        <v>0</v>
      </c>
      <c r="F15">
        <v>346060</v>
      </c>
      <c r="G15" s="1">
        <f>VLOOKUP(F15,关卡难度线!B:D,2,1)</f>
        <v>4</v>
      </c>
      <c r="H15" s="1">
        <f>VLOOKUP(F15,关卡难度线!B:D,3,1)</f>
        <v>60</v>
      </c>
      <c r="I15" s="1">
        <f t="shared" si="0"/>
        <v>173030</v>
      </c>
      <c r="J15" s="1">
        <f t="shared" si="1"/>
        <v>152673</v>
      </c>
      <c r="K15" s="1">
        <f t="shared" si="2"/>
        <v>129772</v>
      </c>
      <c r="L15" s="5">
        <f t="shared" si="3"/>
        <v>4325752</v>
      </c>
      <c r="M15" s="5">
        <f t="shared" si="4"/>
        <v>3816824</v>
      </c>
      <c r="N15" s="5">
        <f t="shared" si="5"/>
        <v>3244300</v>
      </c>
    </row>
    <row r="16" spans="1:14" ht="15">
      <c r="A16" s="9">
        <v>260013</v>
      </c>
      <c r="B16">
        <v>460013</v>
      </c>
      <c r="C16" s="6" t="s">
        <v>4497</v>
      </c>
      <c r="D16" t="s">
        <v>9</v>
      </c>
      <c r="E16" s="6" t="s">
        <v>0</v>
      </c>
      <c r="F16">
        <v>374660</v>
      </c>
      <c r="G16" s="1">
        <f>VLOOKUP(F16,关卡难度线!B:D,2,1)</f>
        <v>4</v>
      </c>
      <c r="H16" s="1">
        <f>VLOOKUP(F16,关卡难度线!B:D,3,1)</f>
        <v>60</v>
      </c>
      <c r="I16" s="1">
        <f t="shared" si="0"/>
        <v>187330</v>
      </c>
      <c r="J16" s="1">
        <f t="shared" si="1"/>
        <v>165291</v>
      </c>
      <c r="K16" s="1">
        <f t="shared" si="2"/>
        <v>140497</v>
      </c>
      <c r="L16" s="5">
        <f t="shared" si="3"/>
        <v>4683252</v>
      </c>
      <c r="M16" s="5">
        <f t="shared" si="4"/>
        <v>4132276</v>
      </c>
      <c r="N16" s="5">
        <f t="shared" si="5"/>
        <v>3512424</v>
      </c>
    </row>
    <row r="17" spans="1:14" ht="15">
      <c r="A17" s="9">
        <v>260014</v>
      </c>
      <c r="B17">
        <v>460014</v>
      </c>
      <c r="C17" s="6" t="s">
        <v>4498</v>
      </c>
      <c r="D17" t="s">
        <v>9</v>
      </c>
      <c r="E17" s="6" t="s">
        <v>0</v>
      </c>
      <c r="F17">
        <v>429000</v>
      </c>
      <c r="G17" s="1">
        <f>VLOOKUP(F17,关卡难度线!B:D,2,1)</f>
        <v>4</v>
      </c>
      <c r="H17" s="1">
        <f>VLOOKUP(F17,关卡难度线!B:D,3,1)</f>
        <v>60</v>
      </c>
      <c r="I17" s="1">
        <f t="shared" si="0"/>
        <v>214500</v>
      </c>
      <c r="J17" s="1">
        <f t="shared" si="1"/>
        <v>189264</v>
      </c>
      <c r="K17" s="1">
        <f t="shared" si="2"/>
        <v>160875</v>
      </c>
      <c r="L17" s="5">
        <f t="shared" si="3"/>
        <v>5362500</v>
      </c>
      <c r="M17" s="5">
        <f t="shared" si="4"/>
        <v>4731600</v>
      </c>
      <c r="N17" s="5">
        <f t="shared" si="5"/>
        <v>4021876</v>
      </c>
    </row>
    <row r="18" spans="1:14" ht="15">
      <c r="A18" s="9">
        <v>260015</v>
      </c>
      <c r="B18">
        <v>460015</v>
      </c>
      <c r="C18" s="6" t="s">
        <v>4499</v>
      </c>
      <c r="D18" t="s">
        <v>9</v>
      </c>
      <c r="E18" s="6" t="s">
        <v>0</v>
      </c>
      <c r="F18">
        <v>443300</v>
      </c>
      <c r="G18" s="1">
        <f>VLOOKUP(F18,关卡难度线!B:D,2,1)</f>
        <v>4</v>
      </c>
      <c r="H18" s="1">
        <f>VLOOKUP(F18,关卡难度线!B:D,3,1)</f>
        <v>60</v>
      </c>
      <c r="I18" s="1">
        <f t="shared" si="0"/>
        <v>221650</v>
      </c>
      <c r="J18" s="1">
        <f t="shared" si="1"/>
        <v>195573</v>
      </c>
      <c r="K18" s="1">
        <f t="shared" si="2"/>
        <v>166237</v>
      </c>
      <c r="L18" s="5">
        <f t="shared" si="3"/>
        <v>5541252</v>
      </c>
      <c r="M18" s="5">
        <f t="shared" si="4"/>
        <v>4889324</v>
      </c>
      <c r="N18" s="5">
        <f t="shared" si="5"/>
        <v>4155924</v>
      </c>
    </row>
    <row r="19" spans="1:14" ht="15">
      <c r="A19" s="9">
        <v>260016</v>
      </c>
      <c r="B19">
        <v>460016</v>
      </c>
      <c r="C19" s="6" t="s">
        <v>4500</v>
      </c>
      <c r="D19" t="s">
        <v>9</v>
      </c>
      <c r="E19" s="6" t="s">
        <v>0</v>
      </c>
      <c r="F19">
        <v>471900</v>
      </c>
      <c r="G19" s="1">
        <f>VLOOKUP(F19,关卡难度线!B:D,2,1)</f>
        <v>5</v>
      </c>
      <c r="H19" s="1">
        <f>VLOOKUP(F19,关卡难度线!B:D,3,1)</f>
        <v>60</v>
      </c>
      <c r="I19" s="1">
        <f t="shared" si="0"/>
        <v>188760</v>
      </c>
      <c r="J19" s="1">
        <f t="shared" si="1"/>
        <v>166552</v>
      </c>
      <c r="K19" s="1">
        <f t="shared" si="2"/>
        <v>141570</v>
      </c>
      <c r="L19" s="5">
        <f t="shared" si="3"/>
        <v>5898750</v>
      </c>
      <c r="M19" s="5">
        <f t="shared" si="4"/>
        <v>5204750</v>
      </c>
      <c r="N19" s="5">
        <f t="shared" si="5"/>
        <v>4424065</v>
      </c>
    </row>
    <row r="20" spans="1:14" ht="15">
      <c r="A20" s="9">
        <v>260017</v>
      </c>
      <c r="B20">
        <v>460017</v>
      </c>
      <c r="C20" s="6" t="s">
        <v>4501</v>
      </c>
      <c r="D20" t="s">
        <v>9</v>
      </c>
      <c r="E20" s="6" t="s">
        <v>0</v>
      </c>
      <c r="F20">
        <v>500500</v>
      </c>
      <c r="G20" s="1">
        <f>VLOOKUP(F20,关卡难度线!B:D,2,1)</f>
        <v>5</v>
      </c>
      <c r="H20" s="1">
        <f>VLOOKUP(F20,关卡难度线!B:D,3,1)</f>
        <v>60</v>
      </c>
      <c r="I20" s="1">
        <f t="shared" si="0"/>
        <v>200200</v>
      </c>
      <c r="J20" s="1">
        <f t="shared" si="1"/>
        <v>176647</v>
      </c>
      <c r="K20" s="1">
        <f t="shared" si="2"/>
        <v>150150</v>
      </c>
      <c r="L20" s="5">
        <f t="shared" si="3"/>
        <v>6256250</v>
      </c>
      <c r="M20" s="5">
        <f t="shared" si="4"/>
        <v>5520220</v>
      </c>
      <c r="N20" s="5">
        <f t="shared" si="5"/>
        <v>4692190</v>
      </c>
    </row>
    <row r="21" spans="1:14" ht="15">
      <c r="A21" s="9">
        <v>260018</v>
      </c>
      <c r="B21">
        <v>460018</v>
      </c>
      <c r="C21" s="6" t="s">
        <v>4502</v>
      </c>
      <c r="D21" t="s">
        <v>9</v>
      </c>
      <c r="E21" s="6" t="s">
        <v>0</v>
      </c>
      <c r="F21">
        <v>529100</v>
      </c>
      <c r="G21" s="1">
        <f>VLOOKUP(F21,关卡难度线!B:D,2,1)</f>
        <v>5</v>
      </c>
      <c r="H21" s="1">
        <f>VLOOKUP(F21,关卡难度线!B:D,3,1)</f>
        <v>60</v>
      </c>
      <c r="I21" s="1">
        <f t="shared" si="0"/>
        <v>211640</v>
      </c>
      <c r="J21" s="1">
        <f t="shared" si="1"/>
        <v>186741</v>
      </c>
      <c r="K21" s="1">
        <f t="shared" si="2"/>
        <v>158730</v>
      </c>
      <c r="L21" s="5">
        <f t="shared" si="3"/>
        <v>6613750</v>
      </c>
      <c r="M21" s="5">
        <f t="shared" si="4"/>
        <v>5835655</v>
      </c>
      <c r="N21" s="5">
        <f t="shared" si="5"/>
        <v>4960315</v>
      </c>
    </row>
    <row r="22" spans="1:14" ht="15">
      <c r="A22" s="9">
        <v>260019</v>
      </c>
      <c r="B22">
        <v>460019</v>
      </c>
      <c r="C22" s="6" t="s">
        <v>4503</v>
      </c>
      <c r="D22" t="s">
        <v>9</v>
      </c>
      <c r="E22" s="6" t="s">
        <v>0</v>
      </c>
      <c r="F22">
        <v>572000</v>
      </c>
      <c r="G22" s="1">
        <f>VLOOKUP(F22,关卡难度线!B:D,2,1)</f>
        <v>5</v>
      </c>
      <c r="H22" s="1">
        <f>VLOOKUP(F22,关卡难度线!B:D,3,1)</f>
        <v>60</v>
      </c>
      <c r="I22" s="1">
        <f t="shared" si="0"/>
        <v>228800</v>
      </c>
      <c r="J22" s="1">
        <f t="shared" si="1"/>
        <v>201882</v>
      </c>
      <c r="K22" s="1">
        <f t="shared" si="2"/>
        <v>171600</v>
      </c>
      <c r="L22" s="5">
        <f t="shared" si="3"/>
        <v>7150000</v>
      </c>
      <c r="M22" s="5">
        <f t="shared" si="4"/>
        <v>6308815</v>
      </c>
      <c r="N22" s="5">
        <f t="shared" si="5"/>
        <v>5362500</v>
      </c>
    </row>
    <row r="23" spans="1:14" ht="15">
      <c r="A23" s="9">
        <v>260020</v>
      </c>
      <c r="B23">
        <v>460020</v>
      </c>
      <c r="C23" s="6" t="s">
        <v>4504</v>
      </c>
      <c r="D23" t="s">
        <v>9</v>
      </c>
      <c r="E23" s="6" t="s">
        <v>0</v>
      </c>
      <c r="F23">
        <v>638550</v>
      </c>
      <c r="G23" s="1">
        <f>VLOOKUP(F23,关卡难度线!B:D,2,1)</f>
        <v>5</v>
      </c>
      <c r="H23" s="1">
        <f>VLOOKUP(F23,关卡难度线!B:D,3,1)</f>
        <v>62</v>
      </c>
      <c r="I23" s="1">
        <f t="shared" si="0"/>
        <v>247180</v>
      </c>
      <c r="J23" s="1">
        <f t="shared" si="1"/>
        <v>218100</v>
      </c>
      <c r="K23" s="1">
        <f t="shared" si="2"/>
        <v>185385</v>
      </c>
      <c r="L23" s="5">
        <f t="shared" si="3"/>
        <v>7724375</v>
      </c>
      <c r="M23" s="5">
        <f t="shared" si="4"/>
        <v>6815625</v>
      </c>
      <c r="N23" s="5">
        <f t="shared" si="5"/>
        <v>5793280</v>
      </c>
    </row>
    <row r="24" spans="1:14" ht="15">
      <c r="A24" s="9">
        <v>260021</v>
      </c>
      <c r="B24">
        <v>460021</v>
      </c>
      <c r="C24" s="6" t="s">
        <v>4505</v>
      </c>
      <c r="D24" t="s">
        <v>9</v>
      </c>
      <c r="E24" s="6" t="s">
        <v>0</v>
      </c>
      <c r="F24">
        <v>683100</v>
      </c>
      <c r="G24" s="1">
        <f>VLOOKUP(F24,关卡难度线!B:D,2,1)</f>
        <v>5</v>
      </c>
      <c r="H24" s="1">
        <f>VLOOKUP(F24,关卡难度线!B:D,3,1)</f>
        <v>62</v>
      </c>
      <c r="I24" s="1">
        <f t="shared" si="0"/>
        <v>264425</v>
      </c>
      <c r="J24" s="1">
        <f t="shared" si="1"/>
        <v>233316</v>
      </c>
      <c r="K24" s="1">
        <f t="shared" si="2"/>
        <v>198319</v>
      </c>
      <c r="L24" s="5">
        <f t="shared" si="3"/>
        <v>8263280</v>
      </c>
      <c r="M24" s="5">
        <f t="shared" si="4"/>
        <v>7291125</v>
      </c>
      <c r="N24" s="5">
        <f t="shared" si="5"/>
        <v>6197470</v>
      </c>
    </row>
    <row r="25" spans="1:14" ht="15">
      <c r="A25" s="9">
        <v>260022</v>
      </c>
      <c r="B25">
        <v>460022</v>
      </c>
      <c r="C25" s="6" t="s">
        <v>4506</v>
      </c>
      <c r="D25" t="s">
        <v>9</v>
      </c>
      <c r="E25" s="6" t="s">
        <v>0</v>
      </c>
      <c r="F25">
        <v>727650</v>
      </c>
      <c r="G25" s="1">
        <f>VLOOKUP(F25,关卡难度线!B:D,2,1)</f>
        <v>5</v>
      </c>
      <c r="H25" s="1">
        <f>VLOOKUP(F25,关卡难度线!B:D,3,1)</f>
        <v>62</v>
      </c>
      <c r="I25" s="1">
        <f t="shared" si="0"/>
        <v>281670</v>
      </c>
      <c r="J25" s="1">
        <f t="shared" si="1"/>
        <v>248533</v>
      </c>
      <c r="K25" s="1">
        <f t="shared" si="2"/>
        <v>211253</v>
      </c>
      <c r="L25" s="5">
        <f t="shared" si="3"/>
        <v>8802190</v>
      </c>
      <c r="M25" s="5">
        <f t="shared" si="4"/>
        <v>7766655</v>
      </c>
      <c r="N25" s="5">
        <f t="shared" si="5"/>
        <v>6601655</v>
      </c>
    </row>
    <row r="26" spans="1:14" ht="15">
      <c r="A26" s="9">
        <v>260023</v>
      </c>
      <c r="B26">
        <v>460023</v>
      </c>
      <c r="C26" s="6" t="s">
        <v>4507</v>
      </c>
      <c r="D26" t="s">
        <v>9</v>
      </c>
      <c r="E26" s="6" t="s">
        <v>0</v>
      </c>
      <c r="F26">
        <v>772200</v>
      </c>
      <c r="G26" s="1">
        <f>VLOOKUP(F26,关卡难度线!B:D,2,1)</f>
        <v>5</v>
      </c>
      <c r="H26" s="1">
        <f>VLOOKUP(F26,关卡难度线!B:D,3,1)</f>
        <v>62</v>
      </c>
      <c r="I26" s="1">
        <f t="shared" si="0"/>
        <v>298916</v>
      </c>
      <c r="J26" s="1">
        <f t="shared" si="1"/>
        <v>263749</v>
      </c>
      <c r="K26" s="1">
        <f t="shared" si="2"/>
        <v>224187</v>
      </c>
      <c r="L26" s="5">
        <f t="shared" si="3"/>
        <v>9341125</v>
      </c>
      <c r="M26" s="5">
        <f t="shared" si="4"/>
        <v>8242155</v>
      </c>
      <c r="N26" s="5">
        <f t="shared" si="5"/>
        <v>7005845</v>
      </c>
    </row>
    <row r="27" spans="1:14" ht="15">
      <c r="A27" s="9">
        <v>260024</v>
      </c>
      <c r="B27">
        <v>460024</v>
      </c>
      <c r="C27" s="6" t="s">
        <v>4508</v>
      </c>
      <c r="D27" t="s">
        <v>9</v>
      </c>
      <c r="E27" s="6" t="s">
        <v>0</v>
      </c>
      <c r="F27">
        <v>831600</v>
      </c>
      <c r="G27" s="1">
        <f>VLOOKUP(F27,关卡难度线!B:D,2,1)</f>
        <v>5</v>
      </c>
      <c r="H27" s="1">
        <f>VLOOKUP(F27,关卡难度线!B:D,3,1)</f>
        <v>62</v>
      </c>
      <c r="I27" s="1">
        <f t="shared" si="0"/>
        <v>321909</v>
      </c>
      <c r="J27" s="1">
        <f t="shared" si="1"/>
        <v>284037</v>
      </c>
      <c r="K27" s="1">
        <f t="shared" si="2"/>
        <v>241432</v>
      </c>
      <c r="L27" s="5">
        <f t="shared" si="3"/>
        <v>10059655</v>
      </c>
      <c r="M27" s="5">
        <f t="shared" si="4"/>
        <v>8876155</v>
      </c>
      <c r="N27" s="5">
        <f t="shared" si="5"/>
        <v>7544750</v>
      </c>
    </row>
    <row r="28" spans="1:14" ht="15">
      <c r="A28" s="9">
        <v>260025</v>
      </c>
      <c r="B28">
        <v>460025</v>
      </c>
      <c r="C28" s="6" t="s">
        <v>4509</v>
      </c>
      <c r="D28" t="s">
        <v>9</v>
      </c>
      <c r="E28" s="6" t="s">
        <v>0</v>
      </c>
      <c r="F28">
        <v>891000</v>
      </c>
      <c r="G28" s="1">
        <f>VLOOKUP(F28,关卡难度线!B:D,2,1)</f>
        <v>5</v>
      </c>
      <c r="H28" s="1">
        <f>VLOOKUP(F28,关卡难度线!B:D,3,1)</f>
        <v>64</v>
      </c>
      <c r="I28" s="1">
        <f t="shared" si="0"/>
        <v>334125</v>
      </c>
      <c r="J28" s="1">
        <f t="shared" si="1"/>
        <v>294816</v>
      </c>
      <c r="K28" s="1">
        <f t="shared" si="2"/>
        <v>250593</v>
      </c>
      <c r="L28" s="5">
        <f t="shared" si="3"/>
        <v>10441405</v>
      </c>
      <c r="M28" s="5">
        <f t="shared" si="4"/>
        <v>9213000</v>
      </c>
      <c r="N28" s="5">
        <f t="shared" si="5"/>
        <v>7831030</v>
      </c>
    </row>
    <row r="29" spans="1:14" ht="15">
      <c r="A29" s="9">
        <v>260026</v>
      </c>
      <c r="B29">
        <v>460026</v>
      </c>
      <c r="C29" s="6" t="s">
        <v>4510</v>
      </c>
      <c r="D29" t="s">
        <v>9</v>
      </c>
      <c r="E29" s="6" t="s">
        <v>0</v>
      </c>
      <c r="F29">
        <v>935550</v>
      </c>
      <c r="G29" s="1">
        <f>VLOOKUP(F29,关卡难度线!B:D,2,1)</f>
        <v>5</v>
      </c>
      <c r="H29" s="1">
        <f>VLOOKUP(F29,关卡难度线!B:D,3,1)</f>
        <v>64</v>
      </c>
      <c r="I29" s="1">
        <f t="shared" si="0"/>
        <v>350831</v>
      </c>
      <c r="J29" s="1">
        <f t="shared" si="1"/>
        <v>309556</v>
      </c>
      <c r="K29" s="1">
        <f t="shared" si="2"/>
        <v>263123</v>
      </c>
      <c r="L29" s="5">
        <f t="shared" si="3"/>
        <v>10963470</v>
      </c>
      <c r="M29" s="5">
        <f t="shared" si="4"/>
        <v>9673625</v>
      </c>
      <c r="N29" s="5">
        <f t="shared" si="5"/>
        <v>8222595</v>
      </c>
    </row>
    <row r="30" spans="1:14" ht="15">
      <c r="A30" s="9">
        <v>260027</v>
      </c>
      <c r="B30">
        <v>460027</v>
      </c>
      <c r="C30" s="6" t="s">
        <v>4511</v>
      </c>
      <c r="D30" t="s">
        <v>9</v>
      </c>
      <c r="E30" s="6" t="s">
        <v>0</v>
      </c>
      <c r="F30">
        <v>965250</v>
      </c>
      <c r="G30" s="1">
        <f>VLOOKUP(F30,关卡难度线!B:D,2,1)</f>
        <v>5</v>
      </c>
      <c r="H30" s="1">
        <f>VLOOKUP(F30,关卡难度线!B:D,3,1)</f>
        <v>64</v>
      </c>
      <c r="I30" s="1">
        <f t="shared" si="0"/>
        <v>361968</v>
      </c>
      <c r="J30" s="1">
        <f t="shared" si="1"/>
        <v>319384</v>
      </c>
      <c r="K30" s="1">
        <f t="shared" si="2"/>
        <v>271476</v>
      </c>
      <c r="L30" s="5">
        <f t="shared" si="3"/>
        <v>11311500</v>
      </c>
      <c r="M30" s="5">
        <f t="shared" si="4"/>
        <v>9980750</v>
      </c>
      <c r="N30" s="5">
        <f t="shared" si="5"/>
        <v>8483625</v>
      </c>
    </row>
    <row r="31" spans="1:14" ht="15">
      <c r="A31" s="9">
        <v>260028</v>
      </c>
      <c r="B31">
        <v>460028</v>
      </c>
      <c r="C31" s="6" t="s">
        <v>4512</v>
      </c>
      <c r="D31" t="s">
        <v>9</v>
      </c>
      <c r="E31" s="6" t="s">
        <v>0</v>
      </c>
      <c r="F31">
        <v>1039500</v>
      </c>
      <c r="G31" s="1">
        <f>VLOOKUP(F31,关卡难度线!B:D,2,1)</f>
        <v>5</v>
      </c>
      <c r="H31" s="1">
        <f>VLOOKUP(F31,关卡难度线!B:D,3,1)</f>
        <v>64</v>
      </c>
      <c r="I31" s="1">
        <f t="shared" si="0"/>
        <v>389812</v>
      </c>
      <c r="J31" s="1">
        <f t="shared" si="1"/>
        <v>343952</v>
      </c>
      <c r="K31" s="1">
        <f t="shared" si="2"/>
        <v>292359</v>
      </c>
      <c r="L31" s="5">
        <f t="shared" si="3"/>
        <v>12181625</v>
      </c>
      <c r="M31" s="5">
        <f t="shared" si="4"/>
        <v>10748500</v>
      </c>
      <c r="N31" s="5">
        <f t="shared" si="5"/>
        <v>9136220</v>
      </c>
    </row>
    <row r="32" spans="1:14" ht="15">
      <c r="A32" s="9">
        <v>260029</v>
      </c>
      <c r="B32">
        <v>460029</v>
      </c>
      <c r="C32" s="6" t="s">
        <v>4513</v>
      </c>
      <c r="D32" t="s">
        <v>9</v>
      </c>
      <c r="E32" s="6" t="s">
        <v>0</v>
      </c>
      <c r="F32">
        <v>1098900</v>
      </c>
      <c r="G32" s="1">
        <f>VLOOKUP(F32,关卡难度线!B:D,2,1)</f>
        <v>5</v>
      </c>
      <c r="H32" s="1">
        <f>VLOOKUP(F32,关卡难度线!B:D,3,1)</f>
        <v>64</v>
      </c>
      <c r="I32" s="1">
        <f t="shared" si="0"/>
        <v>412087</v>
      </c>
      <c r="J32" s="1">
        <f t="shared" si="1"/>
        <v>363606</v>
      </c>
      <c r="K32" s="1">
        <f t="shared" si="2"/>
        <v>309065</v>
      </c>
      <c r="L32" s="5">
        <f t="shared" si="3"/>
        <v>12877720</v>
      </c>
      <c r="M32" s="5">
        <f t="shared" si="4"/>
        <v>11362690</v>
      </c>
      <c r="N32" s="5">
        <f t="shared" si="5"/>
        <v>9658280</v>
      </c>
    </row>
    <row r="33" spans="1:14" ht="15">
      <c r="A33" s="9">
        <v>260030</v>
      </c>
      <c r="B33">
        <v>460030</v>
      </c>
      <c r="C33" s="6" t="s">
        <v>4514</v>
      </c>
      <c r="D33" t="s">
        <v>9</v>
      </c>
      <c r="E33" s="6" t="s">
        <v>0</v>
      </c>
      <c r="F33">
        <v>1185800</v>
      </c>
      <c r="G33" s="1">
        <f>VLOOKUP(F33,关卡难度线!B:D,2,1)</f>
        <v>5</v>
      </c>
      <c r="H33" s="1">
        <f>VLOOKUP(F33,关卡难度线!B:D,3,1)</f>
        <v>64</v>
      </c>
      <c r="I33" s="1">
        <f t="shared" si="0"/>
        <v>444675</v>
      </c>
      <c r="J33" s="1">
        <f t="shared" si="1"/>
        <v>392360</v>
      </c>
      <c r="K33" s="1">
        <f t="shared" si="2"/>
        <v>333506</v>
      </c>
      <c r="L33" s="5">
        <f t="shared" si="3"/>
        <v>13896095</v>
      </c>
      <c r="M33" s="5">
        <f t="shared" si="4"/>
        <v>12261250</v>
      </c>
      <c r="N33" s="5">
        <f t="shared" si="5"/>
        <v>10422065</v>
      </c>
    </row>
    <row r="34" spans="1:14" ht="15">
      <c r="A34" s="9">
        <v>260031</v>
      </c>
      <c r="B34">
        <v>460031</v>
      </c>
      <c r="C34" s="6" t="s">
        <v>4515</v>
      </c>
      <c r="D34" t="s">
        <v>9</v>
      </c>
      <c r="E34" s="6" t="s">
        <v>0</v>
      </c>
      <c r="F34">
        <v>1232000</v>
      </c>
      <c r="G34" s="1">
        <f>VLOOKUP(F34,关卡难度线!B:D,2,1)</f>
        <v>5</v>
      </c>
      <c r="H34" s="1">
        <f>VLOOKUP(F34,关卡难度线!B:D,3,1)</f>
        <v>64</v>
      </c>
      <c r="I34" s="1">
        <f t="shared" si="0"/>
        <v>462000</v>
      </c>
      <c r="J34" s="1">
        <f t="shared" si="1"/>
        <v>407647</v>
      </c>
      <c r="K34" s="1">
        <f t="shared" si="2"/>
        <v>346500</v>
      </c>
      <c r="L34" s="5">
        <f t="shared" si="3"/>
        <v>14437500</v>
      </c>
      <c r="M34" s="5">
        <f t="shared" si="4"/>
        <v>12738970</v>
      </c>
      <c r="N34" s="5">
        <f t="shared" si="5"/>
        <v>10828125</v>
      </c>
    </row>
    <row r="35" spans="1:14" ht="15">
      <c r="A35" s="9">
        <v>260032</v>
      </c>
      <c r="B35">
        <v>460032</v>
      </c>
      <c r="C35" s="6" t="s">
        <v>4516</v>
      </c>
      <c r="D35" t="s">
        <v>9</v>
      </c>
      <c r="E35" s="6" t="s">
        <v>0</v>
      </c>
      <c r="F35">
        <v>1324400</v>
      </c>
      <c r="G35" s="1">
        <f>VLOOKUP(F35,关卡难度线!B:D,2,1)</f>
        <v>6</v>
      </c>
      <c r="H35" s="1">
        <f>VLOOKUP(F35,关卡难度线!B:D,3,1)</f>
        <v>64</v>
      </c>
      <c r="I35" s="1">
        <f t="shared" si="0"/>
        <v>413875</v>
      </c>
      <c r="J35" s="1">
        <f t="shared" si="1"/>
        <v>365183</v>
      </c>
      <c r="K35" s="1">
        <f t="shared" si="2"/>
        <v>310406</v>
      </c>
      <c r="L35" s="5">
        <f t="shared" si="3"/>
        <v>15520314</v>
      </c>
      <c r="M35" s="5">
        <f t="shared" si="4"/>
        <v>13694364</v>
      </c>
      <c r="N35" s="5">
        <f t="shared" si="5"/>
        <v>11640228</v>
      </c>
    </row>
    <row r="36" spans="1:14" ht="15">
      <c r="A36" s="9">
        <v>260033</v>
      </c>
      <c r="B36">
        <v>460033</v>
      </c>
      <c r="C36" s="6" t="s">
        <v>4517</v>
      </c>
      <c r="D36" t="s">
        <v>9</v>
      </c>
      <c r="E36" s="6" t="s">
        <v>0</v>
      </c>
      <c r="F36">
        <v>1370600</v>
      </c>
      <c r="G36" s="1">
        <f>VLOOKUP(F36,关卡难度线!B:D,2,1)</f>
        <v>6</v>
      </c>
      <c r="H36" s="1">
        <f>VLOOKUP(F36,关卡难度线!B:D,3,1)</f>
        <v>64</v>
      </c>
      <c r="I36" s="1">
        <f t="shared" si="0"/>
        <v>428312</v>
      </c>
      <c r="J36" s="1">
        <f t="shared" si="1"/>
        <v>377922</v>
      </c>
      <c r="K36" s="1">
        <f t="shared" si="2"/>
        <v>321234</v>
      </c>
      <c r="L36" s="5">
        <f t="shared" si="3"/>
        <v>16061700</v>
      </c>
      <c r="M36" s="5">
        <f t="shared" si="4"/>
        <v>14172078</v>
      </c>
      <c r="N36" s="5">
        <f t="shared" si="5"/>
        <v>12046278</v>
      </c>
    </row>
    <row r="37" spans="1:14" ht="15">
      <c r="A37" s="9">
        <v>260034</v>
      </c>
      <c r="B37">
        <v>460034</v>
      </c>
      <c r="C37" s="6" t="s">
        <v>4518</v>
      </c>
      <c r="D37" t="s">
        <v>9</v>
      </c>
      <c r="E37" s="6" t="s">
        <v>0</v>
      </c>
      <c r="F37">
        <v>1447600</v>
      </c>
      <c r="G37" s="1">
        <f>VLOOKUP(F37,关卡难度线!B:D,2,1)</f>
        <v>6</v>
      </c>
      <c r="H37" s="1">
        <f>VLOOKUP(F37,关卡难度线!B:D,3,1)</f>
        <v>64</v>
      </c>
      <c r="I37" s="1">
        <f t="shared" si="0"/>
        <v>452375</v>
      </c>
      <c r="J37" s="1">
        <f t="shared" si="1"/>
        <v>399154</v>
      </c>
      <c r="K37" s="1">
        <f t="shared" si="2"/>
        <v>339281</v>
      </c>
      <c r="L37" s="5">
        <f t="shared" si="3"/>
        <v>16964064</v>
      </c>
      <c r="M37" s="5">
        <f t="shared" si="4"/>
        <v>14968278</v>
      </c>
      <c r="N37" s="5">
        <f t="shared" si="5"/>
        <v>12723036</v>
      </c>
    </row>
    <row r="38" spans="1:14" ht="15">
      <c r="A38" s="9">
        <v>260035</v>
      </c>
      <c r="B38">
        <v>460035</v>
      </c>
      <c r="C38" s="6" t="s">
        <v>4519</v>
      </c>
      <c r="D38" t="s">
        <v>9</v>
      </c>
      <c r="E38" s="6" t="s">
        <v>0</v>
      </c>
      <c r="F38">
        <v>1509200</v>
      </c>
      <c r="G38" s="1">
        <f>VLOOKUP(F38,关卡难度线!B:D,2,1)</f>
        <v>6</v>
      </c>
      <c r="H38" s="1">
        <f>VLOOKUP(F38,关卡难度线!B:D,3,1)</f>
        <v>66</v>
      </c>
      <c r="I38" s="1">
        <f t="shared" si="0"/>
        <v>457333</v>
      </c>
      <c r="J38" s="1">
        <f t="shared" si="1"/>
        <v>403529</v>
      </c>
      <c r="K38" s="1">
        <f t="shared" si="2"/>
        <v>343000</v>
      </c>
      <c r="L38" s="5">
        <f t="shared" si="3"/>
        <v>17149986</v>
      </c>
      <c r="M38" s="5">
        <f t="shared" si="4"/>
        <v>15132336</v>
      </c>
      <c r="N38" s="5">
        <f t="shared" si="5"/>
        <v>12862500</v>
      </c>
    </row>
    <row r="39" spans="1:14" ht="15">
      <c r="A39" s="9">
        <v>260036</v>
      </c>
      <c r="B39">
        <v>460036</v>
      </c>
      <c r="C39" s="6" t="s">
        <v>4520</v>
      </c>
      <c r="D39" t="s">
        <v>9</v>
      </c>
      <c r="E39" s="6" t="s">
        <v>0</v>
      </c>
      <c r="F39">
        <v>1586200</v>
      </c>
      <c r="G39" s="1">
        <f>VLOOKUP(F39,关卡难度线!B:D,2,1)</f>
        <v>6</v>
      </c>
      <c r="H39" s="1">
        <f>VLOOKUP(F39,关卡难度线!B:D,3,1)</f>
        <v>66</v>
      </c>
      <c r="I39" s="1">
        <f t="shared" si="0"/>
        <v>480666</v>
      </c>
      <c r="J39" s="1">
        <f t="shared" si="1"/>
        <v>424117</v>
      </c>
      <c r="K39" s="1">
        <f t="shared" si="2"/>
        <v>360500</v>
      </c>
      <c r="L39" s="5">
        <f t="shared" si="3"/>
        <v>18024978</v>
      </c>
      <c r="M39" s="5">
        <f t="shared" si="4"/>
        <v>15904386</v>
      </c>
      <c r="N39" s="5">
        <f t="shared" si="5"/>
        <v>13518750</v>
      </c>
    </row>
    <row r="40" spans="1:14" ht="15">
      <c r="A40" s="9">
        <v>260037</v>
      </c>
      <c r="B40">
        <v>460037</v>
      </c>
      <c r="C40" s="6" t="s">
        <v>4521</v>
      </c>
      <c r="D40" t="s">
        <v>9</v>
      </c>
      <c r="E40" s="6" t="s">
        <v>0</v>
      </c>
      <c r="F40">
        <v>1663200</v>
      </c>
      <c r="G40" s="1">
        <f>VLOOKUP(F40,关卡难度线!B:D,2,1)</f>
        <v>6</v>
      </c>
      <c r="H40" s="1">
        <f>VLOOKUP(F40,关卡难度线!B:D,3,1)</f>
        <v>66</v>
      </c>
      <c r="I40" s="1">
        <f t="shared" si="0"/>
        <v>504000</v>
      </c>
      <c r="J40" s="1">
        <f t="shared" si="1"/>
        <v>444705</v>
      </c>
      <c r="K40" s="1">
        <f t="shared" si="2"/>
        <v>378000</v>
      </c>
      <c r="L40" s="5">
        <f t="shared" si="3"/>
        <v>18900000</v>
      </c>
      <c r="M40" s="5">
        <f t="shared" si="4"/>
        <v>16676436</v>
      </c>
      <c r="N40" s="5">
        <f t="shared" si="5"/>
        <v>14175000</v>
      </c>
    </row>
    <row r="41" spans="1:14" ht="15">
      <c r="A41" s="9">
        <v>260038</v>
      </c>
      <c r="B41">
        <v>460038</v>
      </c>
      <c r="C41" s="6" t="s">
        <v>4522</v>
      </c>
      <c r="D41" t="s">
        <v>9</v>
      </c>
      <c r="E41" s="6" t="s">
        <v>0</v>
      </c>
      <c r="F41">
        <v>1755600</v>
      </c>
      <c r="G41" s="1">
        <f>VLOOKUP(F41,关卡难度线!B:D,2,1)</f>
        <v>6</v>
      </c>
      <c r="H41" s="1">
        <f>VLOOKUP(F41,关卡难度线!B:D,3,1)</f>
        <v>66</v>
      </c>
      <c r="I41" s="1">
        <f t="shared" si="0"/>
        <v>532000</v>
      </c>
      <c r="J41" s="1">
        <f t="shared" si="1"/>
        <v>469411</v>
      </c>
      <c r="K41" s="1">
        <f t="shared" si="2"/>
        <v>399000</v>
      </c>
      <c r="L41" s="5">
        <f t="shared" si="3"/>
        <v>19950000</v>
      </c>
      <c r="M41" s="5">
        <f t="shared" si="4"/>
        <v>17602914</v>
      </c>
      <c r="N41" s="5">
        <f t="shared" si="5"/>
        <v>14962500</v>
      </c>
    </row>
    <row r="42" spans="1:14" ht="15">
      <c r="A42" s="9">
        <v>260039</v>
      </c>
      <c r="B42">
        <v>460039</v>
      </c>
      <c r="C42" s="6" t="s">
        <v>4523</v>
      </c>
      <c r="D42" t="s">
        <v>9</v>
      </c>
      <c r="E42" s="6" t="s">
        <v>0</v>
      </c>
      <c r="F42">
        <v>1848000</v>
      </c>
      <c r="G42" s="1">
        <f>VLOOKUP(F42,关卡难度线!B:D,2,1)</f>
        <v>6</v>
      </c>
      <c r="H42" s="1">
        <f>VLOOKUP(F42,关卡难度线!B:D,3,1)</f>
        <v>66</v>
      </c>
      <c r="I42" s="1">
        <f t="shared" si="0"/>
        <v>560000</v>
      </c>
      <c r="J42" s="1">
        <f t="shared" si="1"/>
        <v>494117</v>
      </c>
      <c r="K42" s="1">
        <f t="shared" si="2"/>
        <v>420000</v>
      </c>
      <c r="L42" s="5">
        <f t="shared" si="3"/>
        <v>21000000</v>
      </c>
      <c r="M42" s="5">
        <f t="shared" si="4"/>
        <v>18529386</v>
      </c>
      <c r="N42" s="5">
        <f t="shared" si="5"/>
        <v>15750000</v>
      </c>
    </row>
    <row r="43" spans="1:14" ht="15">
      <c r="A43" s="9">
        <v>260040</v>
      </c>
      <c r="B43">
        <v>460040</v>
      </c>
      <c r="C43" s="6" t="s">
        <v>4524</v>
      </c>
      <c r="D43" t="s">
        <v>9</v>
      </c>
      <c r="E43" s="6" t="s">
        <v>0</v>
      </c>
      <c r="F43">
        <v>1945900</v>
      </c>
      <c r="G43" s="1">
        <f>VLOOKUP(F43,关卡难度线!B:D,2,1)</f>
        <v>6</v>
      </c>
      <c r="H43" s="1">
        <f>VLOOKUP(F43,关卡难度线!B:D,3,1)</f>
        <v>68</v>
      </c>
      <c r="I43" s="1">
        <f t="shared" si="0"/>
        <v>572323</v>
      </c>
      <c r="J43" s="1">
        <f t="shared" si="1"/>
        <v>504991</v>
      </c>
      <c r="K43" s="1">
        <f t="shared" si="2"/>
        <v>429242</v>
      </c>
      <c r="L43" s="5">
        <f t="shared" si="3"/>
        <v>21462114</v>
      </c>
      <c r="M43" s="5">
        <f t="shared" si="4"/>
        <v>18937164</v>
      </c>
      <c r="N43" s="5">
        <f t="shared" si="5"/>
        <v>16096578</v>
      </c>
    </row>
    <row r="44" spans="1:14" ht="15">
      <c r="A44" s="9">
        <v>260041</v>
      </c>
      <c r="B44">
        <v>460041</v>
      </c>
      <c r="C44" s="6" t="s">
        <v>4525</v>
      </c>
      <c r="D44" t="s">
        <v>9</v>
      </c>
      <c r="E44" s="6" t="s">
        <v>0</v>
      </c>
      <c r="F44">
        <v>1993750</v>
      </c>
      <c r="G44" s="1">
        <f>VLOOKUP(F44,关卡难度线!B:D,2,1)</f>
        <v>6</v>
      </c>
      <c r="H44" s="1">
        <f>VLOOKUP(F44,关卡难度线!B:D,3,1)</f>
        <v>68</v>
      </c>
      <c r="I44" s="1">
        <f t="shared" si="0"/>
        <v>586397</v>
      </c>
      <c r="J44" s="1">
        <f t="shared" si="1"/>
        <v>517409</v>
      </c>
      <c r="K44" s="1">
        <f t="shared" si="2"/>
        <v>439797</v>
      </c>
      <c r="L44" s="5">
        <f t="shared" si="3"/>
        <v>21989886</v>
      </c>
      <c r="M44" s="5">
        <f t="shared" si="4"/>
        <v>19402836</v>
      </c>
      <c r="N44" s="5">
        <f t="shared" si="5"/>
        <v>16492386</v>
      </c>
    </row>
    <row r="45" spans="1:14" ht="15">
      <c r="A45" s="9">
        <v>260042</v>
      </c>
      <c r="B45">
        <v>460042</v>
      </c>
      <c r="C45" s="6" t="s">
        <v>4526</v>
      </c>
      <c r="D45" t="s">
        <v>9</v>
      </c>
      <c r="E45" s="6" t="s">
        <v>0</v>
      </c>
      <c r="F45">
        <v>2121350</v>
      </c>
      <c r="G45" s="1">
        <f>VLOOKUP(F45,关卡难度线!B:D,2,1)</f>
        <v>6</v>
      </c>
      <c r="H45" s="1">
        <f>VLOOKUP(F45,关卡难度线!B:D,3,1)</f>
        <v>68</v>
      </c>
      <c r="I45" s="1">
        <f t="shared" si="0"/>
        <v>623926</v>
      </c>
      <c r="J45" s="1">
        <f t="shared" si="1"/>
        <v>550523</v>
      </c>
      <c r="K45" s="1">
        <f t="shared" si="2"/>
        <v>467944</v>
      </c>
      <c r="L45" s="5">
        <f t="shared" si="3"/>
        <v>23397228</v>
      </c>
      <c r="M45" s="5">
        <f t="shared" si="4"/>
        <v>20644614</v>
      </c>
      <c r="N45" s="5">
        <f t="shared" si="5"/>
        <v>17547900</v>
      </c>
    </row>
    <row r="46" spans="1:14" ht="15">
      <c r="A46" s="9">
        <v>260043</v>
      </c>
      <c r="B46">
        <v>460043</v>
      </c>
      <c r="C46" s="6" t="s">
        <v>4527</v>
      </c>
      <c r="D46" t="s">
        <v>9</v>
      </c>
      <c r="E46" s="6" t="s">
        <v>0</v>
      </c>
      <c r="F46">
        <v>2217050</v>
      </c>
      <c r="G46" s="1">
        <f>VLOOKUP(F46,关卡难度线!B:D,2,1)</f>
        <v>6</v>
      </c>
      <c r="H46" s="1">
        <f>VLOOKUP(F46,关卡难度线!B:D,3,1)</f>
        <v>68</v>
      </c>
      <c r="I46" s="1">
        <f t="shared" si="0"/>
        <v>652073</v>
      </c>
      <c r="J46" s="1">
        <f t="shared" si="1"/>
        <v>575358</v>
      </c>
      <c r="K46" s="1">
        <f t="shared" si="2"/>
        <v>489055</v>
      </c>
      <c r="L46" s="5">
        <f t="shared" si="3"/>
        <v>24452736</v>
      </c>
      <c r="M46" s="5">
        <f t="shared" si="4"/>
        <v>21575928</v>
      </c>
      <c r="N46" s="5">
        <f t="shared" si="5"/>
        <v>18339564</v>
      </c>
    </row>
    <row r="47" spans="1:14" ht="15">
      <c r="A47" s="9">
        <v>260044</v>
      </c>
      <c r="B47">
        <v>460044</v>
      </c>
      <c r="C47" s="6" t="s">
        <v>4528</v>
      </c>
      <c r="D47" t="s">
        <v>9</v>
      </c>
      <c r="E47" s="6" t="s">
        <v>0</v>
      </c>
      <c r="F47">
        <v>2537664</v>
      </c>
      <c r="G47" s="1">
        <f>VLOOKUP(F47,关卡难度线!B:D,2,1)</f>
        <v>6</v>
      </c>
      <c r="H47" s="1">
        <f>VLOOKUP(F47,关卡难度线!B:D,3,1)</f>
        <v>70</v>
      </c>
      <c r="I47" s="1">
        <f t="shared" si="0"/>
        <v>725046</v>
      </c>
      <c r="J47" s="1">
        <f t="shared" si="1"/>
        <v>639747</v>
      </c>
      <c r="K47" s="1">
        <f t="shared" si="2"/>
        <v>543785</v>
      </c>
      <c r="L47" s="5">
        <f t="shared" si="3"/>
        <v>27189228</v>
      </c>
      <c r="M47" s="5">
        <f t="shared" si="4"/>
        <v>23990514</v>
      </c>
      <c r="N47" s="5">
        <f t="shared" si="5"/>
        <v>20391936</v>
      </c>
    </row>
    <row r="48" spans="1:14" ht="15">
      <c r="A48" s="9">
        <v>260045</v>
      </c>
      <c r="B48">
        <v>460045</v>
      </c>
      <c r="C48" s="6" t="s">
        <v>4529</v>
      </c>
      <c r="D48" t="s">
        <v>9</v>
      </c>
      <c r="E48" s="6" t="s">
        <v>0</v>
      </c>
      <c r="F48">
        <v>2749875</v>
      </c>
      <c r="G48" s="1">
        <f>VLOOKUP(F48,关卡难度线!B:D,2,1)</f>
        <v>6</v>
      </c>
      <c r="H48" s="1">
        <f>VLOOKUP(F48,关卡难度线!B:D,3,1)</f>
        <v>70</v>
      </c>
      <c r="I48" s="1">
        <f t="shared" si="0"/>
        <v>785678</v>
      </c>
      <c r="J48" s="1">
        <f t="shared" si="1"/>
        <v>693245</v>
      </c>
      <c r="K48" s="1">
        <f t="shared" si="2"/>
        <v>589258</v>
      </c>
      <c r="L48" s="5">
        <f t="shared" si="3"/>
        <v>29462928</v>
      </c>
      <c r="M48" s="5">
        <f t="shared" si="4"/>
        <v>25996686</v>
      </c>
      <c r="N48" s="5">
        <f t="shared" si="5"/>
        <v>22097178</v>
      </c>
    </row>
    <row r="49" spans="1:14" ht="15">
      <c r="A49" s="9">
        <v>260046</v>
      </c>
      <c r="B49">
        <v>460046</v>
      </c>
      <c r="C49" s="6" t="s">
        <v>4530</v>
      </c>
      <c r="D49" t="s">
        <v>9</v>
      </c>
      <c r="E49" s="6" t="s">
        <v>0</v>
      </c>
      <c r="F49">
        <v>2962086</v>
      </c>
      <c r="G49" s="1">
        <f>VLOOKUP(F49,关卡难度线!B:D,2,1)</f>
        <v>6</v>
      </c>
      <c r="H49" s="1">
        <f>VLOOKUP(F49,关卡难度线!B:D,3,1)</f>
        <v>72</v>
      </c>
      <c r="I49" s="1">
        <f t="shared" si="0"/>
        <v>822801</v>
      </c>
      <c r="J49" s="1">
        <f t="shared" si="1"/>
        <v>726001</v>
      </c>
      <c r="K49" s="1">
        <f t="shared" si="2"/>
        <v>617101</v>
      </c>
      <c r="L49" s="5">
        <f t="shared" si="3"/>
        <v>30855036</v>
      </c>
      <c r="M49" s="5">
        <f t="shared" si="4"/>
        <v>27225036</v>
      </c>
      <c r="N49" s="5">
        <f t="shared" si="5"/>
        <v>23141286</v>
      </c>
    </row>
    <row r="50" spans="1:14" ht="15">
      <c r="A50" s="9">
        <v>260047</v>
      </c>
      <c r="B50">
        <v>460047</v>
      </c>
      <c r="C50" s="6" t="s">
        <v>4531</v>
      </c>
      <c r="D50" t="s">
        <v>9</v>
      </c>
      <c r="E50" s="6" t="s">
        <v>0</v>
      </c>
      <c r="F50">
        <v>3174297</v>
      </c>
      <c r="G50" s="1">
        <f>VLOOKUP(F50,关卡难度线!B:D,2,1)</f>
        <v>6</v>
      </c>
      <c r="H50" s="1">
        <f>VLOOKUP(F50,关卡难度线!B:D,3,1)</f>
        <v>72</v>
      </c>
      <c r="I50" s="1">
        <f t="shared" si="0"/>
        <v>881749</v>
      </c>
      <c r="J50" s="1">
        <f t="shared" si="1"/>
        <v>778013</v>
      </c>
      <c r="K50" s="1">
        <f t="shared" si="2"/>
        <v>661311</v>
      </c>
      <c r="L50" s="5">
        <f t="shared" si="3"/>
        <v>33065586</v>
      </c>
      <c r="M50" s="5">
        <f t="shared" si="4"/>
        <v>29175486</v>
      </c>
      <c r="N50" s="5">
        <f t="shared" si="5"/>
        <v>24799164</v>
      </c>
    </row>
    <row r="51" spans="1:14" ht="15">
      <c r="A51" s="9">
        <v>260048</v>
      </c>
      <c r="B51">
        <v>460048</v>
      </c>
      <c r="C51" s="6" t="s">
        <v>4532</v>
      </c>
      <c r="D51" t="s">
        <v>9</v>
      </c>
      <c r="E51" s="6" t="s">
        <v>0</v>
      </c>
      <c r="F51">
        <v>3386508</v>
      </c>
      <c r="G51" s="1">
        <f>VLOOKUP(F51,关卡难度线!B:D,2,1)</f>
        <v>6</v>
      </c>
      <c r="H51" s="1">
        <f>VLOOKUP(F51,关卡难度线!B:D,3,1)</f>
        <v>72</v>
      </c>
      <c r="I51" s="1">
        <f t="shared" si="0"/>
        <v>940696</v>
      </c>
      <c r="J51" s="1">
        <f t="shared" si="1"/>
        <v>830026</v>
      </c>
      <c r="K51" s="1">
        <f t="shared" si="2"/>
        <v>705522</v>
      </c>
      <c r="L51" s="5">
        <f t="shared" si="3"/>
        <v>35276100</v>
      </c>
      <c r="M51" s="5">
        <f t="shared" si="4"/>
        <v>31125978</v>
      </c>
      <c r="N51" s="5">
        <f t="shared" si="5"/>
        <v>26457078</v>
      </c>
    </row>
    <row r="52" spans="1:14" ht="15">
      <c r="A52" s="9">
        <v>260049</v>
      </c>
      <c r="B52">
        <v>460049</v>
      </c>
      <c r="C52" s="6" t="s">
        <v>4533</v>
      </c>
      <c r="D52" t="s">
        <v>9</v>
      </c>
      <c r="E52" s="6" t="s">
        <v>0</v>
      </c>
      <c r="F52">
        <v>3598719</v>
      </c>
      <c r="G52" s="1">
        <f>VLOOKUP(F52,关卡难度线!B:D,2,1)</f>
        <v>7</v>
      </c>
      <c r="H52" s="1">
        <f>VLOOKUP(F52,关卡难度线!B:D,3,1)</f>
        <v>72</v>
      </c>
      <c r="I52" s="1">
        <f t="shared" si="0"/>
        <v>856837</v>
      </c>
      <c r="J52" s="1">
        <f t="shared" si="1"/>
        <v>756033</v>
      </c>
      <c r="K52" s="1">
        <f t="shared" si="2"/>
        <v>642628</v>
      </c>
      <c r="L52" s="5">
        <f t="shared" si="3"/>
        <v>37486617</v>
      </c>
      <c r="M52" s="5">
        <f t="shared" si="4"/>
        <v>33076442</v>
      </c>
      <c r="N52" s="5">
        <f t="shared" si="5"/>
        <v>28114975</v>
      </c>
    </row>
    <row r="53" spans="1:14" ht="15">
      <c r="A53" s="9">
        <v>260050</v>
      </c>
      <c r="B53">
        <v>460050</v>
      </c>
      <c r="C53" s="6" t="s">
        <v>4534</v>
      </c>
      <c r="D53" t="s">
        <v>9</v>
      </c>
      <c r="E53" s="6" t="s">
        <v>0</v>
      </c>
      <c r="F53">
        <v>3942340</v>
      </c>
      <c r="G53" s="1">
        <f>VLOOKUP(F53,关卡难度线!B:D,2,1)</f>
        <v>7</v>
      </c>
      <c r="H53" s="1">
        <f>VLOOKUP(F53,关卡难度线!B:D,3,1)</f>
        <v>72</v>
      </c>
      <c r="I53" s="1">
        <f t="shared" si="0"/>
        <v>938652</v>
      </c>
      <c r="J53" s="1">
        <f t="shared" si="1"/>
        <v>828222</v>
      </c>
      <c r="K53" s="1">
        <f t="shared" si="2"/>
        <v>703989</v>
      </c>
      <c r="L53" s="5">
        <f t="shared" si="3"/>
        <v>41066025</v>
      </c>
      <c r="M53" s="5">
        <f t="shared" si="4"/>
        <v>36234716</v>
      </c>
      <c r="N53" s="5">
        <f t="shared" si="5"/>
        <v>30799517</v>
      </c>
    </row>
    <row r="54" spans="1:14" ht="15">
      <c r="A54" s="9">
        <v>260051</v>
      </c>
      <c r="B54">
        <v>460051</v>
      </c>
      <c r="C54" s="6" t="s">
        <v>4535</v>
      </c>
      <c r="D54" t="s">
        <v>9</v>
      </c>
      <c r="E54" s="6" t="s">
        <v>0</v>
      </c>
      <c r="F54">
        <v>4161869</v>
      </c>
      <c r="G54" s="1">
        <f>VLOOKUP(F54,关卡难度线!B:D,2,1)</f>
        <v>7</v>
      </c>
      <c r="H54" s="1">
        <f>VLOOKUP(F54,关卡难度线!B:D,3,1)</f>
        <v>72</v>
      </c>
      <c r="I54" s="1">
        <f t="shared" si="0"/>
        <v>990921</v>
      </c>
      <c r="J54" s="1">
        <f t="shared" si="1"/>
        <v>874342</v>
      </c>
      <c r="K54" s="1">
        <f t="shared" si="2"/>
        <v>743190</v>
      </c>
      <c r="L54" s="5">
        <f t="shared" si="3"/>
        <v>43352792</v>
      </c>
      <c r="M54" s="5">
        <f t="shared" si="4"/>
        <v>38252466</v>
      </c>
      <c r="N54" s="5">
        <f t="shared" si="5"/>
        <v>32514566</v>
      </c>
    </row>
    <row r="55" spans="1:14" ht="15">
      <c r="A55" s="9">
        <v>260052</v>
      </c>
      <c r="B55">
        <v>460052</v>
      </c>
      <c r="C55" s="6" t="s">
        <v>4536</v>
      </c>
      <c r="D55" t="s">
        <v>9</v>
      </c>
      <c r="E55" s="6" t="s">
        <v>0</v>
      </c>
      <c r="F55">
        <v>4381397</v>
      </c>
      <c r="G55" s="1">
        <f>VLOOKUP(F55,关卡难度线!B:D,2,1)</f>
        <v>7</v>
      </c>
      <c r="H55" s="1">
        <f>VLOOKUP(F55,关卡难度线!B:D,3,1)</f>
        <v>74</v>
      </c>
      <c r="I55" s="1">
        <f t="shared" si="0"/>
        <v>1014995</v>
      </c>
      <c r="J55" s="1">
        <f t="shared" si="1"/>
        <v>895584</v>
      </c>
      <c r="K55" s="1">
        <f t="shared" si="2"/>
        <v>761246</v>
      </c>
      <c r="L55" s="5">
        <f t="shared" si="3"/>
        <v>44406033</v>
      </c>
      <c r="M55" s="5">
        <f t="shared" si="4"/>
        <v>39181800</v>
      </c>
      <c r="N55" s="5">
        <f t="shared" si="5"/>
        <v>33304516</v>
      </c>
    </row>
    <row r="56" spans="1:14" ht="15">
      <c r="A56" s="9">
        <v>260053</v>
      </c>
      <c r="B56">
        <v>460053</v>
      </c>
      <c r="C56" s="6" t="s">
        <v>4537</v>
      </c>
      <c r="D56" t="s">
        <v>9</v>
      </c>
      <c r="E56" s="6" t="s">
        <v>0</v>
      </c>
      <c r="F56">
        <v>4600926</v>
      </c>
      <c r="G56" s="1">
        <f>VLOOKUP(F56,关卡难度线!B:D,2,1)</f>
        <v>7</v>
      </c>
      <c r="H56" s="1">
        <f>VLOOKUP(F56,关卡难度线!B:D,3,1)</f>
        <v>74</v>
      </c>
      <c r="I56" s="1">
        <f t="shared" si="0"/>
        <v>1065851</v>
      </c>
      <c r="J56" s="1">
        <f t="shared" si="1"/>
        <v>940457</v>
      </c>
      <c r="K56" s="1">
        <f t="shared" si="2"/>
        <v>799388</v>
      </c>
      <c r="L56" s="5">
        <f t="shared" si="3"/>
        <v>46630983</v>
      </c>
      <c r="M56" s="5">
        <f t="shared" si="4"/>
        <v>41144992</v>
      </c>
      <c r="N56" s="5">
        <f t="shared" si="5"/>
        <v>34973225</v>
      </c>
    </row>
    <row r="57" spans="1:14" ht="15">
      <c r="A57" s="9">
        <v>260054</v>
      </c>
      <c r="B57">
        <v>460054</v>
      </c>
      <c r="C57" s="6" t="s">
        <v>4538</v>
      </c>
      <c r="D57" t="s">
        <v>9</v>
      </c>
      <c r="E57" s="6" t="s">
        <v>0</v>
      </c>
      <c r="F57">
        <v>4820454</v>
      </c>
      <c r="G57" s="1">
        <f>VLOOKUP(F57,关卡难度线!B:D,2,1)</f>
        <v>7</v>
      </c>
      <c r="H57" s="1">
        <f>VLOOKUP(F57,关卡难度线!B:D,3,1)</f>
        <v>74</v>
      </c>
      <c r="I57" s="1">
        <f t="shared" si="0"/>
        <v>1116707</v>
      </c>
      <c r="J57" s="1">
        <f t="shared" si="1"/>
        <v>985330</v>
      </c>
      <c r="K57" s="1">
        <f t="shared" si="2"/>
        <v>837530</v>
      </c>
      <c r="L57" s="5">
        <f t="shared" si="3"/>
        <v>48855933</v>
      </c>
      <c r="M57" s="5">
        <f t="shared" si="4"/>
        <v>43108191</v>
      </c>
      <c r="N57" s="5">
        <f t="shared" si="5"/>
        <v>36641941</v>
      </c>
    </row>
    <row r="58" spans="1:14" ht="15">
      <c r="A58" s="9">
        <v>260055</v>
      </c>
      <c r="B58">
        <v>460055</v>
      </c>
      <c r="C58" s="6" t="s">
        <v>4539</v>
      </c>
      <c r="D58" t="s">
        <v>9</v>
      </c>
      <c r="E58" s="6" t="s">
        <v>0</v>
      </c>
      <c r="F58">
        <v>5039982</v>
      </c>
      <c r="G58" s="1">
        <f>VLOOKUP(F58,关卡难度线!B:D,2,1)</f>
        <v>7</v>
      </c>
      <c r="H58" s="1">
        <f>VLOOKUP(F58,关卡难度线!B:D,3,1)</f>
        <v>74</v>
      </c>
      <c r="I58" s="1">
        <f t="shared" si="0"/>
        <v>1167563</v>
      </c>
      <c r="J58" s="1">
        <f t="shared" si="1"/>
        <v>1030202</v>
      </c>
      <c r="K58" s="1">
        <f t="shared" si="2"/>
        <v>875672</v>
      </c>
      <c r="L58" s="5">
        <f t="shared" si="3"/>
        <v>51080883</v>
      </c>
      <c r="M58" s="5">
        <f t="shared" si="4"/>
        <v>45071341</v>
      </c>
      <c r="N58" s="5">
        <f t="shared" si="5"/>
        <v>38310650</v>
      </c>
    </row>
    <row r="59" spans="1:14" ht="15">
      <c r="A59" s="9">
        <v>260056</v>
      </c>
      <c r="B59">
        <v>460056</v>
      </c>
      <c r="C59" s="6" t="s">
        <v>4540</v>
      </c>
      <c r="D59" t="s">
        <v>9</v>
      </c>
      <c r="E59" s="6" t="s">
        <v>0</v>
      </c>
      <c r="F59">
        <v>5259511</v>
      </c>
      <c r="G59" s="1">
        <f>VLOOKUP(F59,关卡难度线!B:D,2,1)</f>
        <v>7</v>
      </c>
      <c r="H59" s="1">
        <f>VLOOKUP(F59,关卡难度线!B:D,3,1)</f>
        <v>74</v>
      </c>
      <c r="I59" s="1">
        <f t="shared" si="0"/>
        <v>1218419</v>
      </c>
      <c r="J59" s="1">
        <f t="shared" si="1"/>
        <v>1075076</v>
      </c>
      <c r="K59" s="1">
        <f t="shared" si="2"/>
        <v>913814</v>
      </c>
      <c r="L59" s="5">
        <f t="shared" si="3"/>
        <v>53305833</v>
      </c>
      <c r="M59" s="5">
        <f t="shared" si="4"/>
        <v>47034575</v>
      </c>
      <c r="N59" s="5">
        <f t="shared" si="5"/>
        <v>39979366</v>
      </c>
    </row>
    <row r="60" spans="1:14" ht="15">
      <c r="A60" s="9">
        <v>260057</v>
      </c>
      <c r="B60">
        <v>460057</v>
      </c>
      <c r="C60" s="6" t="s">
        <v>4541</v>
      </c>
      <c r="D60" t="s">
        <v>9</v>
      </c>
      <c r="E60" s="6" t="s">
        <v>0</v>
      </c>
      <c r="F60">
        <v>5479039</v>
      </c>
      <c r="G60" s="1">
        <f>VLOOKUP(F60,关卡难度线!B:D,2,1)</f>
        <v>7</v>
      </c>
      <c r="H60" s="1">
        <f>VLOOKUP(F60,关卡难度线!B:D,3,1)</f>
        <v>74</v>
      </c>
      <c r="I60" s="1">
        <f t="shared" si="0"/>
        <v>1269275</v>
      </c>
      <c r="J60" s="1">
        <f t="shared" si="1"/>
        <v>1119948</v>
      </c>
      <c r="K60" s="1">
        <f t="shared" si="2"/>
        <v>951956</v>
      </c>
      <c r="L60" s="5">
        <f t="shared" si="3"/>
        <v>55530783</v>
      </c>
      <c r="M60" s="5">
        <f t="shared" si="4"/>
        <v>48997725</v>
      </c>
      <c r="N60" s="5">
        <f t="shared" si="5"/>
        <v>41648075</v>
      </c>
    </row>
    <row r="61" spans="1:14" ht="15">
      <c r="A61" s="9">
        <v>260058</v>
      </c>
      <c r="B61">
        <v>460058</v>
      </c>
      <c r="C61" s="6" t="s">
        <v>4542</v>
      </c>
      <c r="D61" t="s">
        <v>9</v>
      </c>
      <c r="E61" s="6" t="s">
        <v>0</v>
      </c>
      <c r="F61">
        <v>5698567</v>
      </c>
      <c r="G61" s="1">
        <f>VLOOKUP(F61,关卡难度线!B:D,2,1)</f>
        <v>7</v>
      </c>
      <c r="H61" s="1">
        <f>VLOOKUP(F61,关卡难度线!B:D,3,1)</f>
        <v>76</v>
      </c>
      <c r="I61" s="1">
        <f t="shared" si="0"/>
        <v>1285391</v>
      </c>
      <c r="J61" s="1">
        <f t="shared" si="1"/>
        <v>1134168</v>
      </c>
      <c r="K61" s="1">
        <f t="shared" si="2"/>
        <v>964043</v>
      </c>
      <c r="L61" s="5">
        <f t="shared" si="3"/>
        <v>56235858</v>
      </c>
      <c r="M61" s="5">
        <f t="shared" si="4"/>
        <v>49619850</v>
      </c>
      <c r="N61" s="5">
        <f t="shared" si="5"/>
        <v>42176883</v>
      </c>
    </row>
    <row r="62" spans="1:14" ht="15">
      <c r="A62" s="9">
        <v>260059</v>
      </c>
      <c r="B62">
        <v>460059</v>
      </c>
      <c r="C62" s="6" t="s">
        <v>4543</v>
      </c>
      <c r="D62" t="s">
        <v>9</v>
      </c>
      <c r="E62" s="6" t="s">
        <v>0</v>
      </c>
      <c r="F62">
        <v>5918096</v>
      </c>
      <c r="G62" s="1">
        <f>VLOOKUP(F62,关卡难度线!B:D,2,1)</f>
        <v>7</v>
      </c>
      <c r="H62" s="1">
        <f>VLOOKUP(F62,关卡难度线!B:D,3,1)</f>
        <v>76</v>
      </c>
      <c r="I62" s="1">
        <f t="shared" si="0"/>
        <v>1334908</v>
      </c>
      <c r="J62" s="1">
        <f t="shared" si="1"/>
        <v>1177860</v>
      </c>
      <c r="K62" s="1">
        <f t="shared" si="2"/>
        <v>1001181</v>
      </c>
      <c r="L62" s="5">
        <f t="shared" si="3"/>
        <v>58402225</v>
      </c>
      <c r="M62" s="5">
        <f t="shared" si="4"/>
        <v>51531375</v>
      </c>
      <c r="N62" s="5">
        <f t="shared" si="5"/>
        <v>43801667</v>
      </c>
    </row>
    <row r="63" spans="1:14" ht="15">
      <c r="A63" s="9">
        <v>260060</v>
      </c>
      <c r="B63">
        <v>460060</v>
      </c>
      <c r="C63" s="6" t="s">
        <v>4544</v>
      </c>
      <c r="D63" t="s">
        <v>9</v>
      </c>
      <c r="E63" s="6" t="s">
        <v>0</v>
      </c>
      <c r="F63">
        <v>6342211</v>
      </c>
      <c r="G63" s="1">
        <f>VLOOKUP(F63,关卡难度线!B:D,2,1)</f>
        <v>7</v>
      </c>
      <c r="H63" s="1">
        <f>VLOOKUP(F63,关卡难度线!B:D,3,1)</f>
        <v>76</v>
      </c>
      <c r="I63" s="1">
        <f t="shared" si="0"/>
        <v>1430573</v>
      </c>
      <c r="J63" s="1">
        <f t="shared" si="1"/>
        <v>1262271</v>
      </c>
      <c r="K63" s="1">
        <f t="shared" si="2"/>
        <v>1072930</v>
      </c>
      <c r="L63" s="5">
        <f t="shared" si="3"/>
        <v>62587567</v>
      </c>
      <c r="M63" s="5">
        <f t="shared" si="4"/>
        <v>55224358</v>
      </c>
      <c r="N63" s="5">
        <f t="shared" si="5"/>
        <v>46940691</v>
      </c>
    </row>
    <row r="64" spans="1:14" ht="15">
      <c r="A64" s="9">
        <v>260061</v>
      </c>
      <c r="B64">
        <v>460061</v>
      </c>
      <c r="C64" s="6" t="s">
        <v>4545</v>
      </c>
      <c r="D64" t="s">
        <v>9</v>
      </c>
      <c r="E64" s="6" t="s">
        <v>0</v>
      </c>
      <c r="F64">
        <v>6569058</v>
      </c>
      <c r="G64" s="1">
        <f>VLOOKUP(F64,关卡难度线!B:D,2,1)</f>
        <v>7</v>
      </c>
      <c r="H64" s="1">
        <f>VLOOKUP(F64,关卡难度线!B:D,3,1)</f>
        <v>76</v>
      </c>
      <c r="I64" s="1">
        <f t="shared" si="0"/>
        <v>1481742</v>
      </c>
      <c r="J64" s="1">
        <f t="shared" si="1"/>
        <v>1307419</v>
      </c>
      <c r="K64" s="1">
        <f t="shared" si="2"/>
        <v>1111306</v>
      </c>
      <c r="L64" s="5">
        <f t="shared" si="3"/>
        <v>64826216</v>
      </c>
      <c r="M64" s="5">
        <f t="shared" si="4"/>
        <v>57199583</v>
      </c>
      <c r="N64" s="5">
        <f t="shared" si="5"/>
        <v>48619641</v>
      </c>
    </row>
    <row r="65" spans="1:14" ht="15">
      <c r="A65" s="9">
        <v>260062</v>
      </c>
      <c r="B65">
        <v>460062</v>
      </c>
      <c r="C65" s="6" t="s">
        <v>4546</v>
      </c>
      <c r="D65" t="s">
        <v>9</v>
      </c>
      <c r="E65" s="6" t="s">
        <v>0</v>
      </c>
      <c r="F65">
        <v>6795904</v>
      </c>
      <c r="G65" s="1">
        <f>VLOOKUP(F65,关卡难度线!B:D,2,1)</f>
        <v>7</v>
      </c>
      <c r="H65" s="1">
        <f>VLOOKUP(F65,关卡难度线!B:D,3,1)</f>
        <v>78</v>
      </c>
      <c r="I65" s="1">
        <f t="shared" si="0"/>
        <v>1493605</v>
      </c>
      <c r="J65" s="1">
        <f t="shared" si="1"/>
        <v>1317887</v>
      </c>
      <c r="K65" s="1">
        <f t="shared" si="2"/>
        <v>1120203</v>
      </c>
      <c r="L65" s="5">
        <f t="shared" si="3"/>
        <v>65345217</v>
      </c>
      <c r="M65" s="5">
        <f t="shared" si="4"/>
        <v>57657558</v>
      </c>
      <c r="N65" s="5">
        <f t="shared" si="5"/>
        <v>49008883</v>
      </c>
    </row>
    <row r="66" spans="1:14" ht="15">
      <c r="A66" s="9">
        <v>260063</v>
      </c>
      <c r="B66">
        <v>460063</v>
      </c>
      <c r="C66" s="6" t="s">
        <v>4547</v>
      </c>
      <c r="D66" t="s">
        <v>9</v>
      </c>
      <c r="E66" s="6" t="s">
        <v>0</v>
      </c>
      <c r="F66">
        <v>7022749</v>
      </c>
      <c r="G66" s="1">
        <f>VLOOKUP(F66,关卡难度线!B:D,2,1)</f>
        <v>7</v>
      </c>
      <c r="H66" s="1">
        <f>VLOOKUP(F66,关卡难度线!B:D,3,1)</f>
        <v>78</v>
      </c>
      <c r="I66" s="1">
        <f t="shared" si="0"/>
        <v>1543461</v>
      </c>
      <c r="J66" s="1">
        <f t="shared" si="1"/>
        <v>1361877</v>
      </c>
      <c r="K66" s="1">
        <f t="shared" si="2"/>
        <v>1157595</v>
      </c>
      <c r="L66" s="5">
        <f t="shared" si="3"/>
        <v>67526417</v>
      </c>
      <c r="M66" s="5">
        <f t="shared" si="4"/>
        <v>59582117</v>
      </c>
      <c r="N66" s="5">
        <f t="shared" si="5"/>
        <v>50644783</v>
      </c>
    </row>
    <row r="67" spans="1:14" ht="15">
      <c r="A67" s="9">
        <v>260064</v>
      </c>
      <c r="B67">
        <v>460064</v>
      </c>
      <c r="C67" s="6" t="s">
        <v>4548</v>
      </c>
      <c r="D67" t="s">
        <v>9</v>
      </c>
      <c r="E67" s="6" t="s">
        <v>0</v>
      </c>
      <c r="F67">
        <v>7249596</v>
      </c>
      <c r="G67" s="1">
        <f>VLOOKUP(F67,关卡难度线!B:D,2,1)</f>
        <v>7</v>
      </c>
      <c r="H67" s="1">
        <f>VLOOKUP(F67,关卡难度线!B:D,3,1)</f>
        <v>78</v>
      </c>
      <c r="I67" s="1">
        <f t="shared" si="0"/>
        <v>1593317</v>
      </c>
      <c r="J67" s="1">
        <f t="shared" si="1"/>
        <v>1405868</v>
      </c>
      <c r="K67" s="1">
        <f t="shared" si="2"/>
        <v>1194988</v>
      </c>
      <c r="L67" s="5">
        <f t="shared" si="3"/>
        <v>69707617</v>
      </c>
      <c r="M67" s="5">
        <f t="shared" si="4"/>
        <v>61506725</v>
      </c>
      <c r="N67" s="5">
        <f t="shared" si="5"/>
        <v>52280725</v>
      </c>
    </row>
    <row r="68" spans="1:14" ht="15">
      <c r="A68" s="9">
        <v>260065</v>
      </c>
      <c r="B68">
        <v>460065</v>
      </c>
      <c r="C68" s="6" t="s">
        <v>4549</v>
      </c>
      <c r="D68" t="s">
        <v>9</v>
      </c>
      <c r="E68" s="6" t="s">
        <v>0</v>
      </c>
      <c r="F68">
        <v>7476442</v>
      </c>
      <c r="G68" s="1">
        <f>VLOOKUP(F68,关卡难度线!B:D,2,1)</f>
        <v>7</v>
      </c>
      <c r="H68" s="1">
        <f>VLOOKUP(F68,关卡难度线!B:D,3,1)</f>
        <v>78</v>
      </c>
      <c r="I68" s="1">
        <f t="shared" ref="I68:I131" si="6">INT(F68/(3-1.5)/G68/(H68/2.7)*100/1.5)</f>
        <v>1643174</v>
      </c>
      <c r="J68" s="1">
        <f t="shared" ref="J68:J131" si="7">INT(F68/(4-2.3)/G68/(H68/2.7)*100/1.5)</f>
        <v>1449859</v>
      </c>
      <c r="K68" s="1">
        <f t="shared" ref="K68:K131" si="8">INT(F68/(5-3)/G68/(H68/2.7)*100/1.5)</f>
        <v>1232380</v>
      </c>
      <c r="L68" s="5">
        <f t="shared" ref="L68:L131" si="9">ROUND(I68/4*4+I68*4+I68/4*10*0.5,0)*G68</f>
        <v>71888866</v>
      </c>
      <c r="M68" s="5">
        <f t="shared" ref="M68:M131" si="10">ROUND(J68/4*4+J68*4+J68/4*10*0.5,0)*G68</f>
        <v>63431333</v>
      </c>
      <c r="N68" s="5">
        <f t="shared" ref="N68:N131" si="11">ROUND(K68/4*4+K68*4+K68/4*10*0.5,0)*G68</f>
        <v>53916625</v>
      </c>
    </row>
    <row r="69" spans="1:14" ht="15">
      <c r="A69" s="9">
        <v>260066</v>
      </c>
      <c r="B69">
        <v>460066</v>
      </c>
      <c r="C69" s="6" t="s">
        <v>4550</v>
      </c>
      <c r="D69" t="s">
        <v>9</v>
      </c>
      <c r="E69" s="6" t="s">
        <v>0</v>
      </c>
      <c r="F69">
        <v>7703287</v>
      </c>
      <c r="G69" s="1">
        <f>VLOOKUP(F69,关卡难度线!B:D,2,1)</f>
        <v>7</v>
      </c>
      <c r="H69" s="1">
        <f>VLOOKUP(F69,关卡难度线!B:D,3,1)</f>
        <v>78</v>
      </c>
      <c r="I69" s="1">
        <f t="shared" si="6"/>
        <v>1693030</v>
      </c>
      <c r="J69" s="1">
        <f t="shared" si="7"/>
        <v>1493850</v>
      </c>
      <c r="K69" s="1">
        <f t="shared" si="8"/>
        <v>1269772</v>
      </c>
      <c r="L69" s="5">
        <f t="shared" si="9"/>
        <v>74070066</v>
      </c>
      <c r="M69" s="5">
        <f t="shared" si="10"/>
        <v>65355941</v>
      </c>
      <c r="N69" s="5">
        <f t="shared" si="11"/>
        <v>55552525</v>
      </c>
    </row>
    <row r="70" spans="1:14" ht="15">
      <c r="A70" s="9">
        <v>260067</v>
      </c>
      <c r="B70">
        <v>460067</v>
      </c>
      <c r="C70" s="6" t="s">
        <v>4551</v>
      </c>
      <c r="D70" t="s">
        <v>9</v>
      </c>
      <c r="E70" s="6" t="s">
        <v>0</v>
      </c>
      <c r="F70">
        <v>7930134</v>
      </c>
      <c r="G70" s="1">
        <f>VLOOKUP(F70,关卡难度线!B:D,2,1)</f>
        <v>7</v>
      </c>
      <c r="H70" s="1">
        <f>VLOOKUP(F70,关卡难度线!B:D,3,1)</f>
        <v>78</v>
      </c>
      <c r="I70" s="1">
        <f t="shared" si="6"/>
        <v>1742886</v>
      </c>
      <c r="J70" s="1">
        <f t="shared" si="7"/>
        <v>1537841</v>
      </c>
      <c r="K70" s="1">
        <f t="shared" si="8"/>
        <v>1307164</v>
      </c>
      <c r="L70" s="5">
        <f t="shared" si="9"/>
        <v>76251266</v>
      </c>
      <c r="M70" s="5">
        <f t="shared" si="10"/>
        <v>67280542</v>
      </c>
      <c r="N70" s="5">
        <f t="shared" si="11"/>
        <v>57188425</v>
      </c>
    </row>
    <row r="71" spans="1:14" ht="15">
      <c r="A71" s="9">
        <v>260068</v>
      </c>
      <c r="B71">
        <v>460068</v>
      </c>
      <c r="C71" s="6" t="s">
        <v>4552</v>
      </c>
      <c r="D71" t="s">
        <v>9</v>
      </c>
      <c r="E71" s="6" t="s">
        <v>0</v>
      </c>
      <c r="F71">
        <v>8156979</v>
      </c>
      <c r="G71" s="1">
        <f>VLOOKUP(F71,关卡难度线!B:D,2,1)</f>
        <v>7</v>
      </c>
      <c r="H71" s="1">
        <f>VLOOKUP(F71,关卡难度线!B:D,3,1)</f>
        <v>78</v>
      </c>
      <c r="I71" s="1">
        <f t="shared" si="6"/>
        <v>1792742</v>
      </c>
      <c r="J71" s="1">
        <f t="shared" si="7"/>
        <v>1581831</v>
      </c>
      <c r="K71" s="1">
        <f t="shared" si="8"/>
        <v>1344556</v>
      </c>
      <c r="L71" s="5">
        <f t="shared" si="9"/>
        <v>78432466</v>
      </c>
      <c r="M71" s="5">
        <f t="shared" si="10"/>
        <v>69205108</v>
      </c>
      <c r="N71" s="5">
        <f t="shared" si="11"/>
        <v>58824325</v>
      </c>
    </row>
    <row r="72" spans="1:14" ht="15">
      <c r="A72" s="9">
        <v>260069</v>
      </c>
      <c r="B72">
        <v>460069</v>
      </c>
      <c r="C72" s="6" t="s">
        <v>4553</v>
      </c>
      <c r="D72" t="s">
        <v>9</v>
      </c>
      <c r="E72" s="6" t="s">
        <v>0</v>
      </c>
      <c r="F72">
        <v>8383826</v>
      </c>
      <c r="G72" s="1">
        <f>VLOOKUP(F72,关卡难度线!B:D,2,1)</f>
        <v>7</v>
      </c>
      <c r="H72" s="1">
        <f>VLOOKUP(F72,关卡难度线!B:D,3,1)</f>
        <v>80</v>
      </c>
      <c r="I72" s="1">
        <f t="shared" si="6"/>
        <v>1796534</v>
      </c>
      <c r="J72" s="1">
        <f t="shared" si="7"/>
        <v>1585177</v>
      </c>
      <c r="K72" s="1">
        <f t="shared" si="8"/>
        <v>1347400</v>
      </c>
      <c r="L72" s="5">
        <f t="shared" si="9"/>
        <v>78598366</v>
      </c>
      <c r="M72" s="5">
        <f t="shared" si="10"/>
        <v>69351492</v>
      </c>
      <c r="N72" s="5">
        <f t="shared" si="11"/>
        <v>58948750</v>
      </c>
    </row>
    <row r="73" spans="1:14" ht="15">
      <c r="A73" s="9">
        <v>260070</v>
      </c>
      <c r="B73">
        <v>460070</v>
      </c>
      <c r="C73" s="6" t="s">
        <v>4554</v>
      </c>
      <c r="D73" t="s">
        <v>9</v>
      </c>
      <c r="E73" s="6" t="s">
        <v>0</v>
      </c>
      <c r="F73">
        <v>8888435</v>
      </c>
      <c r="G73" s="1">
        <f>VLOOKUP(F73,关卡难度线!B:D,2,1)</f>
        <v>7</v>
      </c>
      <c r="H73" s="1">
        <f>VLOOKUP(F73,关卡难度线!B:D,3,1)</f>
        <v>80</v>
      </c>
      <c r="I73" s="1">
        <f t="shared" si="6"/>
        <v>1904664</v>
      </c>
      <c r="J73" s="1">
        <f t="shared" si="7"/>
        <v>1680586</v>
      </c>
      <c r="K73" s="1">
        <f t="shared" si="8"/>
        <v>1428498</v>
      </c>
      <c r="L73" s="5">
        <f t="shared" si="9"/>
        <v>83329050</v>
      </c>
      <c r="M73" s="5">
        <f t="shared" si="10"/>
        <v>73525641</v>
      </c>
      <c r="N73" s="5">
        <f t="shared" si="11"/>
        <v>62496791</v>
      </c>
    </row>
    <row r="74" spans="1:14" ht="15">
      <c r="A74" s="9">
        <v>260071</v>
      </c>
      <c r="B74">
        <v>460071</v>
      </c>
      <c r="C74" s="6" t="s">
        <v>4555</v>
      </c>
      <c r="D74" t="s">
        <v>9</v>
      </c>
      <c r="E74" s="6" t="s">
        <v>0</v>
      </c>
      <c r="F74">
        <v>9122599</v>
      </c>
      <c r="G74" s="1">
        <f>VLOOKUP(F74,关卡难度线!B:D,2,1)</f>
        <v>7</v>
      </c>
      <c r="H74" s="1">
        <f>VLOOKUP(F74,关卡难度线!B:D,3,1)</f>
        <v>80</v>
      </c>
      <c r="I74" s="1">
        <f t="shared" si="6"/>
        <v>1954842</v>
      </c>
      <c r="J74" s="1">
        <f t="shared" si="7"/>
        <v>1724861</v>
      </c>
      <c r="K74" s="1">
        <f t="shared" si="8"/>
        <v>1466131</v>
      </c>
      <c r="L74" s="5">
        <f t="shared" si="9"/>
        <v>85524341</v>
      </c>
      <c r="M74" s="5">
        <f t="shared" si="10"/>
        <v>75462667</v>
      </c>
      <c r="N74" s="5">
        <f t="shared" si="11"/>
        <v>64143233</v>
      </c>
    </row>
    <row r="75" spans="1:14" ht="15">
      <c r="A75" s="9">
        <v>260072</v>
      </c>
      <c r="B75">
        <v>460072</v>
      </c>
      <c r="C75" s="6" t="s">
        <v>4556</v>
      </c>
      <c r="D75" t="s">
        <v>9</v>
      </c>
      <c r="E75" s="6" t="s">
        <v>0</v>
      </c>
      <c r="F75">
        <v>9356762</v>
      </c>
      <c r="G75" s="1">
        <f>VLOOKUP(F75,关卡难度线!B:D,2,1)</f>
        <v>7</v>
      </c>
      <c r="H75" s="1">
        <f>VLOOKUP(F75,关卡难度线!B:D,3,1)</f>
        <v>80</v>
      </c>
      <c r="I75" s="1">
        <f t="shared" si="6"/>
        <v>2005020</v>
      </c>
      <c r="J75" s="1">
        <f t="shared" si="7"/>
        <v>1769135</v>
      </c>
      <c r="K75" s="1">
        <f t="shared" si="8"/>
        <v>1503765</v>
      </c>
      <c r="L75" s="5">
        <f t="shared" si="9"/>
        <v>87719625</v>
      </c>
      <c r="M75" s="5">
        <f t="shared" si="10"/>
        <v>77399658</v>
      </c>
      <c r="N75" s="5">
        <f t="shared" si="11"/>
        <v>65789717</v>
      </c>
    </row>
    <row r="76" spans="1:14" ht="15">
      <c r="A76" s="9">
        <v>260073</v>
      </c>
      <c r="B76">
        <v>460073</v>
      </c>
      <c r="C76" s="6" t="s">
        <v>4557</v>
      </c>
      <c r="D76" t="s">
        <v>9</v>
      </c>
      <c r="E76" s="6" t="s">
        <v>0</v>
      </c>
      <c r="F76">
        <v>9590926</v>
      </c>
      <c r="G76" s="1">
        <f>VLOOKUP(F76,关卡难度线!B:D,2,1)</f>
        <v>7</v>
      </c>
      <c r="H76" s="1">
        <f>VLOOKUP(F76,关卡难度线!B:D,3,1)</f>
        <v>80</v>
      </c>
      <c r="I76" s="1">
        <f t="shared" si="6"/>
        <v>2055198</v>
      </c>
      <c r="J76" s="1">
        <f t="shared" si="7"/>
        <v>1813410</v>
      </c>
      <c r="K76" s="1">
        <f t="shared" si="8"/>
        <v>1541398</v>
      </c>
      <c r="L76" s="5">
        <f t="shared" si="9"/>
        <v>89914916</v>
      </c>
      <c r="M76" s="5">
        <f t="shared" si="10"/>
        <v>79336691</v>
      </c>
      <c r="N76" s="5">
        <f t="shared" si="11"/>
        <v>67436166</v>
      </c>
    </row>
    <row r="77" spans="1:14" ht="15">
      <c r="A77" s="9">
        <v>260074</v>
      </c>
      <c r="B77">
        <v>460074</v>
      </c>
      <c r="C77" s="6" t="s">
        <v>4558</v>
      </c>
      <c r="D77" t="s">
        <v>9</v>
      </c>
      <c r="E77" s="6" t="s">
        <v>0</v>
      </c>
      <c r="F77">
        <v>9825089</v>
      </c>
      <c r="G77" s="1">
        <f>VLOOKUP(F77,关卡难度线!B:D,2,1)</f>
        <v>7</v>
      </c>
      <c r="H77" s="1">
        <f>VLOOKUP(F77,关卡难度线!B:D,3,1)</f>
        <v>80</v>
      </c>
      <c r="I77" s="1">
        <f t="shared" si="6"/>
        <v>2105376</v>
      </c>
      <c r="J77" s="1">
        <f t="shared" si="7"/>
        <v>1857684</v>
      </c>
      <c r="K77" s="1">
        <f t="shared" si="8"/>
        <v>1579032</v>
      </c>
      <c r="L77" s="5">
        <f t="shared" si="9"/>
        <v>92110200</v>
      </c>
      <c r="M77" s="5">
        <f t="shared" si="10"/>
        <v>81273675</v>
      </c>
      <c r="N77" s="5">
        <f t="shared" si="11"/>
        <v>69082650</v>
      </c>
    </row>
    <row r="78" spans="1:14" ht="15">
      <c r="A78" s="9">
        <v>260075</v>
      </c>
      <c r="B78">
        <v>460075</v>
      </c>
      <c r="C78" s="6" t="s">
        <v>4559</v>
      </c>
      <c r="D78" t="s">
        <v>9</v>
      </c>
      <c r="E78" s="6" t="s">
        <v>0</v>
      </c>
      <c r="F78">
        <v>10059253</v>
      </c>
      <c r="G78" s="1">
        <f>VLOOKUP(F78,关卡难度线!B:D,2,1)</f>
        <v>7</v>
      </c>
      <c r="H78" s="1">
        <f>VLOOKUP(F78,关卡难度线!B:D,3,1)</f>
        <v>80</v>
      </c>
      <c r="I78" s="1">
        <f t="shared" si="6"/>
        <v>2155554</v>
      </c>
      <c r="J78" s="1">
        <f t="shared" si="7"/>
        <v>1901959</v>
      </c>
      <c r="K78" s="1">
        <f t="shared" si="8"/>
        <v>1616665</v>
      </c>
      <c r="L78" s="5">
        <f t="shared" si="9"/>
        <v>94305491</v>
      </c>
      <c r="M78" s="5">
        <f t="shared" si="10"/>
        <v>83210708</v>
      </c>
      <c r="N78" s="5">
        <f t="shared" si="11"/>
        <v>70729092</v>
      </c>
    </row>
    <row r="79" spans="1:14" ht="15">
      <c r="A79" s="9">
        <v>260076</v>
      </c>
      <c r="B79">
        <v>460076</v>
      </c>
      <c r="C79" s="6" t="s">
        <v>4560</v>
      </c>
      <c r="D79" t="s">
        <v>9</v>
      </c>
      <c r="E79" s="6" t="s">
        <v>0</v>
      </c>
      <c r="F79">
        <v>10293416</v>
      </c>
      <c r="G79" s="1">
        <f>VLOOKUP(F79,关卡难度线!B:D,2,1)</f>
        <v>7</v>
      </c>
      <c r="H79" s="1">
        <f>VLOOKUP(F79,关卡难度线!B:D,3,1)</f>
        <v>82</v>
      </c>
      <c r="I79" s="1">
        <f t="shared" si="6"/>
        <v>2151933</v>
      </c>
      <c r="J79" s="1">
        <f t="shared" si="7"/>
        <v>1898764</v>
      </c>
      <c r="K79" s="1">
        <f t="shared" si="8"/>
        <v>1613950</v>
      </c>
      <c r="L79" s="5">
        <f t="shared" si="9"/>
        <v>94147067</v>
      </c>
      <c r="M79" s="5">
        <f t="shared" si="10"/>
        <v>83070925</v>
      </c>
      <c r="N79" s="5">
        <f t="shared" si="11"/>
        <v>70610316</v>
      </c>
    </row>
    <row r="80" spans="1:14" ht="15">
      <c r="A80" s="9">
        <v>260077</v>
      </c>
      <c r="B80">
        <v>460077</v>
      </c>
      <c r="C80" s="6" t="s">
        <v>4561</v>
      </c>
      <c r="D80" t="s">
        <v>9</v>
      </c>
      <c r="E80" s="6" t="s">
        <v>0</v>
      </c>
      <c r="F80">
        <v>10527580</v>
      </c>
      <c r="G80" s="1">
        <f>VLOOKUP(F80,关卡难度线!B:D,2,1)</f>
        <v>7</v>
      </c>
      <c r="H80" s="1">
        <f>VLOOKUP(F80,关卡难度线!B:D,3,1)</f>
        <v>82</v>
      </c>
      <c r="I80" s="1">
        <f t="shared" si="6"/>
        <v>2200887</v>
      </c>
      <c r="J80" s="1">
        <f t="shared" si="7"/>
        <v>1941959</v>
      </c>
      <c r="K80" s="1">
        <f t="shared" si="8"/>
        <v>1650665</v>
      </c>
      <c r="L80" s="5">
        <f t="shared" si="9"/>
        <v>96288808</v>
      </c>
      <c r="M80" s="5">
        <f t="shared" si="10"/>
        <v>84960708</v>
      </c>
      <c r="N80" s="5">
        <f t="shared" si="11"/>
        <v>72216592</v>
      </c>
    </row>
    <row r="81" spans="1:14" ht="15">
      <c r="A81" s="9">
        <v>260078</v>
      </c>
      <c r="B81">
        <v>460078</v>
      </c>
      <c r="C81" s="6" t="s">
        <v>4562</v>
      </c>
      <c r="D81" t="s">
        <v>9</v>
      </c>
      <c r="E81" s="6" t="s">
        <v>0</v>
      </c>
      <c r="F81">
        <v>10929443</v>
      </c>
      <c r="G81" s="1">
        <f>VLOOKUP(F81,关卡难度线!B:D,2,1)</f>
        <v>7</v>
      </c>
      <c r="H81" s="1">
        <f>VLOOKUP(F81,关卡难度线!B:D,3,1)</f>
        <v>82</v>
      </c>
      <c r="I81" s="1">
        <f t="shared" si="6"/>
        <v>2284900</v>
      </c>
      <c r="J81" s="1">
        <f t="shared" si="7"/>
        <v>2016089</v>
      </c>
      <c r="K81" s="1">
        <f t="shared" si="8"/>
        <v>1713675</v>
      </c>
      <c r="L81" s="5">
        <f t="shared" si="9"/>
        <v>99964375</v>
      </c>
      <c r="M81" s="5">
        <f t="shared" si="10"/>
        <v>88203892</v>
      </c>
      <c r="N81" s="5">
        <f t="shared" si="11"/>
        <v>74973283</v>
      </c>
    </row>
    <row r="82" spans="1:14" ht="15">
      <c r="A82" s="9">
        <v>260079</v>
      </c>
      <c r="B82">
        <v>460079</v>
      </c>
      <c r="C82" s="6" t="s">
        <v>4563</v>
      </c>
      <c r="D82" t="s">
        <v>9</v>
      </c>
      <c r="E82" s="6" t="s">
        <v>0</v>
      </c>
      <c r="F82">
        <v>11331306</v>
      </c>
      <c r="G82" s="1">
        <f>VLOOKUP(F82,关卡难度线!B:D,2,1)</f>
        <v>7</v>
      </c>
      <c r="H82" s="1">
        <f>VLOOKUP(F82,关卡难度线!B:D,3,1)</f>
        <v>82</v>
      </c>
      <c r="I82" s="1">
        <f t="shared" si="6"/>
        <v>2368914</v>
      </c>
      <c r="J82" s="1">
        <f t="shared" si="7"/>
        <v>2090218</v>
      </c>
      <c r="K82" s="1">
        <f t="shared" si="8"/>
        <v>1776685</v>
      </c>
      <c r="L82" s="5">
        <f t="shared" si="9"/>
        <v>103639991</v>
      </c>
      <c r="M82" s="5">
        <f t="shared" si="10"/>
        <v>91447041</v>
      </c>
      <c r="N82" s="5">
        <f t="shared" si="11"/>
        <v>77729967</v>
      </c>
    </row>
    <row r="83" spans="1:14" ht="15">
      <c r="A83" s="9">
        <v>260080</v>
      </c>
      <c r="B83">
        <v>460080</v>
      </c>
      <c r="C83" s="6" t="s">
        <v>4564</v>
      </c>
      <c r="D83" t="s">
        <v>9</v>
      </c>
      <c r="E83" s="6" t="s">
        <v>0</v>
      </c>
      <c r="F83">
        <v>12099831</v>
      </c>
      <c r="G83" s="1">
        <f>VLOOKUP(F83,关卡难度线!B:D,2,1)</f>
        <v>7</v>
      </c>
      <c r="H83" s="1">
        <f>VLOOKUP(F83,关卡难度线!B:D,3,1)</f>
        <v>82</v>
      </c>
      <c r="I83" s="1">
        <f t="shared" si="6"/>
        <v>2529581</v>
      </c>
      <c r="J83" s="1">
        <f t="shared" si="7"/>
        <v>2231983</v>
      </c>
      <c r="K83" s="1">
        <f t="shared" si="8"/>
        <v>1897186</v>
      </c>
      <c r="L83" s="5">
        <f t="shared" si="9"/>
        <v>110669167</v>
      </c>
      <c r="M83" s="5">
        <f t="shared" si="10"/>
        <v>97649258</v>
      </c>
      <c r="N83" s="5">
        <f t="shared" si="11"/>
        <v>83001891</v>
      </c>
    </row>
    <row r="84" spans="1:14" ht="15">
      <c r="A84" s="9">
        <v>260081</v>
      </c>
      <c r="B84">
        <v>460081</v>
      </c>
      <c r="C84" s="6" t="s">
        <v>4565</v>
      </c>
      <c r="D84" t="s">
        <v>9</v>
      </c>
      <c r="E84" s="6" t="s">
        <v>0</v>
      </c>
      <c r="F84">
        <v>12514252</v>
      </c>
      <c r="G84" s="1">
        <f>VLOOKUP(F84,关卡难度线!B:D,2,1)</f>
        <v>7</v>
      </c>
      <c r="H84" s="1">
        <f>VLOOKUP(F84,关卡难度线!B:D,3,1)</f>
        <v>84</v>
      </c>
      <c r="I84" s="1">
        <f t="shared" si="6"/>
        <v>2553928</v>
      </c>
      <c r="J84" s="1">
        <f t="shared" si="7"/>
        <v>2253466</v>
      </c>
      <c r="K84" s="1">
        <f t="shared" si="8"/>
        <v>1915446</v>
      </c>
      <c r="L84" s="5">
        <f t="shared" si="9"/>
        <v>111734350</v>
      </c>
      <c r="M84" s="5">
        <f t="shared" si="10"/>
        <v>98589141</v>
      </c>
      <c r="N84" s="5">
        <f t="shared" si="11"/>
        <v>83800766</v>
      </c>
    </row>
    <row r="85" spans="1:14" ht="15">
      <c r="A85" s="9">
        <v>260082</v>
      </c>
      <c r="B85">
        <v>460082</v>
      </c>
      <c r="C85" s="6" t="s">
        <v>4566</v>
      </c>
      <c r="D85" t="s">
        <v>9</v>
      </c>
      <c r="E85" s="6" t="s">
        <v>0</v>
      </c>
      <c r="F85">
        <v>12928674</v>
      </c>
      <c r="G85" s="1">
        <f>VLOOKUP(F85,关卡难度线!B:D,2,1)</f>
        <v>7</v>
      </c>
      <c r="H85" s="1">
        <f>VLOOKUP(F85,关卡难度线!B:D,3,1)</f>
        <v>84</v>
      </c>
      <c r="I85" s="1">
        <f t="shared" si="6"/>
        <v>2638504</v>
      </c>
      <c r="J85" s="1">
        <f t="shared" si="7"/>
        <v>2328092</v>
      </c>
      <c r="K85" s="1">
        <f t="shared" si="8"/>
        <v>1978878</v>
      </c>
      <c r="L85" s="5">
        <f t="shared" si="9"/>
        <v>115434550</v>
      </c>
      <c r="M85" s="5">
        <f t="shared" si="10"/>
        <v>101854025</v>
      </c>
      <c r="N85" s="5">
        <f t="shared" si="11"/>
        <v>86575916</v>
      </c>
    </row>
    <row r="86" spans="1:14" ht="15">
      <c r="A86" s="9">
        <v>260083</v>
      </c>
      <c r="B86">
        <v>460083</v>
      </c>
      <c r="C86" s="6" t="s">
        <v>4567</v>
      </c>
      <c r="D86" t="s">
        <v>9</v>
      </c>
      <c r="E86" s="6" t="s">
        <v>0</v>
      </c>
      <c r="F86">
        <v>13343095</v>
      </c>
      <c r="G86" s="1">
        <f>VLOOKUP(F86,关卡难度线!B:D,2,1)</f>
        <v>7</v>
      </c>
      <c r="H86" s="1">
        <f>VLOOKUP(F86,关卡难度线!B:D,3,1)</f>
        <v>84</v>
      </c>
      <c r="I86" s="1">
        <f t="shared" si="6"/>
        <v>2723080</v>
      </c>
      <c r="J86" s="1">
        <f t="shared" si="7"/>
        <v>2402718</v>
      </c>
      <c r="K86" s="1">
        <f t="shared" si="8"/>
        <v>2042310</v>
      </c>
      <c r="L86" s="5">
        <f t="shared" si="9"/>
        <v>119134750</v>
      </c>
      <c r="M86" s="5">
        <f t="shared" si="10"/>
        <v>105118916</v>
      </c>
      <c r="N86" s="5">
        <f t="shared" si="11"/>
        <v>89351066</v>
      </c>
    </row>
    <row r="87" spans="1:14" ht="15">
      <c r="A87" s="9">
        <v>260084</v>
      </c>
      <c r="B87">
        <v>460084</v>
      </c>
      <c r="C87" s="6" t="s">
        <v>4568</v>
      </c>
      <c r="D87" t="s">
        <v>9</v>
      </c>
      <c r="E87" s="6" t="s">
        <v>0</v>
      </c>
      <c r="F87">
        <v>13757517</v>
      </c>
      <c r="G87" s="1">
        <f>VLOOKUP(F87,关卡难度线!B:D,2,1)</f>
        <v>7</v>
      </c>
      <c r="H87" s="1">
        <f>VLOOKUP(F87,关卡难度线!B:D,3,1)</f>
        <v>84</v>
      </c>
      <c r="I87" s="1">
        <f t="shared" si="6"/>
        <v>2807656</v>
      </c>
      <c r="J87" s="1">
        <f t="shared" si="7"/>
        <v>2477343</v>
      </c>
      <c r="K87" s="1">
        <f t="shared" si="8"/>
        <v>2105742</v>
      </c>
      <c r="L87" s="5">
        <f t="shared" si="9"/>
        <v>122834950</v>
      </c>
      <c r="M87" s="5">
        <f t="shared" si="10"/>
        <v>108383758</v>
      </c>
      <c r="N87" s="5">
        <f t="shared" si="11"/>
        <v>92126216</v>
      </c>
    </row>
    <row r="88" spans="1:14" ht="15">
      <c r="A88" s="9">
        <v>260085</v>
      </c>
      <c r="B88">
        <v>460085</v>
      </c>
      <c r="C88" s="6" t="s">
        <v>4569</v>
      </c>
      <c r="D88" t="s">
        <v>9</v>
      </c>
      <c r="E88" s="6" t="s">
        <v>0</v>
      </c>
      <c r="F88">
        <v>14171938</v>
      </c>
      <c r="G88" s="1">
        <f>VLOOKUP(F88,关卡难度线!B:D,2,1)</f>
        <v>7</v>
      </c>
      <c r="H88" s="1">
        <f>VLOOKUP(F88,关卡难度线!B:D,3,1)</f>
        <v>84</v>
      </c>
      <c r="I88" s="1">
        <f t="shared" si="6"/>
        <v>2892232</v>
      </c>
      <c r="J88" s="1">
        <f t="shared" si="7"/>
        <v>2551969</v>
      </c>
      <c r="K88" s="1">
        <f t="shared" si="8"/>
        <v>2169174</v>
      </c>
      <c r="L88" s="5">
        <f t="shared" si="9"/>
        <v>126535150</v>
      </c>
      <c r="M88" s="5">
        <f t="shared" si="10"/>
        <v>111648642</v>
      </c>
      <c r="N88" s="5">
        <f t="shared" si="11"/>
        <v>94901366</v>
      </c>
    </row>
    <row r="89" spans="1:14" ht="15">
      <c r="A89" s="9">
        <v>260086</v>
      </c>
      <c r="B89">
        <v>460086</v>
      </c>
      <c r="C89" s="6" t="s">
        <v>4570</v>
      </c>
      <c r="D89" t="s">
        <v>9</v>
      </c>
      <c r="E89" s="6" t="s">
        <v>0</v>
      </c>
      <c r="F89">
        <v>14586359</v>
      </c>
      <c r="G89" s="1">
        <f>VLOOKUP(F89,关卡难度线!B:D,2,1)</f>
        <v>7</v>
      </c>
      <c r="H89" s="1">
        <f>VLOOKUP(F89,关卡难度线!B:D,3,1)</f>
        <v>84</v>
      </c>
      <c r="I89" s="1">
        <f t="shared" si="6"/>
        <v>2976807</v>
      </c>
      <c r="J89" s="1">
        <f t="shared" si="7"/>
        <v>2626595</v>
      </c>
      <c r="K89" s="1">
        <f t="shared" si="8"/>
        <v>2232605</v>
      </c>
      <c r="L89" s="5">
        <f t="shared" si="9"/>
        <v>130235308</v>
      </c>
      <c r="M89" s="5">
        <f t="shared" si="10"/>
        <v>114913533</v>
      </c>
      <c r="N89" s="5">
        <f t="shared" si="11"/>
        <v>97676467</v>
      </c>
    </row>
    <row r="90" spans="1:14" ht="15">
      <c r="A90" s="9">
        <v>260087</v>
      </c>
      <c r="B90">
        <v>460087</v>
      </c>
      <c r="C90" s="6" t="s">
        <v>4571</v>
      </c>
      <c r="D90" t="s">
        <v>9</v>
      </c>
      <c r="E90" s="6" t="s">
        <v>0</v>
      </c>
      <c r="F90">
        <v>15000780</v>
      </c>
      <c r="G90" s="1">
        <f>VLOOKUP(F90,关卡难度线!B:D,2,1)</f>
        <v>7</v>
      </c>
      <c r="H90" s="1">
        <f>VLOOKUP(F90,关卡难度线!B:D,3,1)</f>
        <v>86</v>
      </c>
      <c r="I90" s="1">
        <f t="shared" si="6"/>
        <v>2990188</v>
      </c>
      <c r="J90" s="1">
        <f t="shared" si="7"/>
        <v>2638401</v>
      </c>
      <c r="K90" s="1">
        <f t="shared" si="8"/>
        <v>2242641</v>
      </c>
      <c r="L90" s="5">
        <f t="shared" si="9"/>
        <v>130820725</v>
      </c>
      <c r="M90" s="5">
        <f t="shared" si="10"/>
        <v>115430042</v>
      </c>
      <c r="N90" s="5">
        <f t="shared" si="11"/>
        <v>98115542</v>
      </c>
    </row>
    <row r="91" spans="1:14" ht="15">
      <c r="A91" s="9">
        <v>260088</v>
      </c>
      <c r="B91">
        <v>460088</v>
      </c>
      <c r="C91" s="6" t="s">
        <v>4572</v>
      </c>
      <c r="D91" t="s">
        <v>9</v>
      </c>
      <c r="E91" s="6" t="s">
        <v>0</v>
      </c>
      <c r="F91">
        <v>15415202</v>
      </c>
      <c r="G91" s="1">
        <f>VLOOKUP(F91,关卡难度线!B:D,2,1)</f>
        <v>7</v>
      </c>
      <c r="H91" s="1">
        <f>VLOOKUP(F91,关卡难度线!B:D,3,1)</f>
        <v>86</v>
      </c>
      <c r="I91" s="1">
        <f t="shared" si="6"/>
        <v>3072797</v>
      </c>
      <c r="J91" s="1">
        <f t="shared" si="7"/>
        <v>2711292</v>
      </c>
      <c r="K91" s="1">
        <f t="shared" si="8"/>
        <v>2304598</v>
      </c>
      <c r="L91" s="5">
        <f t="shared" si="9"/>
        <v>134434867</v>
      </c>
      <c r="M91" s="5">
        <f t="shared" si="10"/>
        <v>118619025</v>
      </c>
      <c r="N91" s="5">
        <f t="shared" si="11"/>
        <v>100826166</v>
      </c>
    </row>
    <row r="92" spans="1:14" ht="15">
      <c r="A92" s="9">
        <v>260089</v>
      </c>
      <c r="B92">
        <v>460089</v>
      </c>
      <c r="C92" s="6" t="s">
        <v>4573</v>
      </c>
      <c r="D92" t="s">
        <v>9</v>
      </c>
      <c r="E92" s="6" t="s">
        <v>0</v>
      </c>
      <c r="F92">
        <v>15829623</v>
      </c>
      <c r="G92" s="1">
        <f>VLOOKUP(F92,关卡难度线!B:D,2,1)</f>
        <v>7</v>
      </c>
      <c r="H92" s="1">
        <f>VLOOKUP(F92,关卡难度线!B:D,3,1)</f>
        <v>86</v>
      </c>
      <c r="I92" s="1">
        <f t="shared" si="6"/>
        <v>3155406</v>
      </c>
      <c r="J92" s="1">
        <f t="shared" si="7"/>
        <v>2784182</v>
      </c>
      <c r="K92" s="1">
        <f t="shared" si="8"/>
        <v>2366554</v>
      </c>
      <c r="L92" s="5">
        <f t="shared" si="9"/>
        <v>138049016</v>
      </c>
      <c r="M92" s="5">
        <f t="shared" si="10"/>
        <v>121807966</v>
      </c>
      <c r="N92" s="5">
        <f t="shared" si="11"/>
        <v>103536741</v>
      </c>
    </row>
    <row r="93" spans="1:14" ht="15">
      <c r="A93" s="9">
        <v>260090</v>
      </c>
      <c r="B93">
        <v>460090</v>
      </c>
      <c r="C93" s="6" t="s">
        <v>4574</v>
      </c>
      <c r="D93" t="s">
        <v>9</v>
      </c>
      <c r="E93" s="6" t="s">
        <v>0</v>
      </c>
      <c r="F93">
        <v>16736288</v>
      </c>
      <c r="G93" s="1">
        <f>VLOOKUP(F93,关卡难度线!B:D,2,1)</f>
        <v>7</v>
      </c>
      <c r="H93" s="1">
        <f>VLOOKUP(F93,关卡难度线!B:D,3,1)</f>
        <v>86</v>
      </c>
      <c r="I93" s="1">
        <f t="shared" si="6"/>
        <v>3336137</v>
      </c>
      <c r="J93" s="1">
        <f t="shared" si="7"/>
        <v>2943650</v>
      </c>
      <c r="K93" s="1">
        <f t="shared" si="8"/>
        <v>2502102</v>
      </c>
      <c r="L93" s="5">
        <f t="shared" si="9"/>
        <v>145955992</v>
      </c>
      <c r="M93" s="5">
        <f t="shared" si="10"/>
        <v>128784691</v>
      </c>
      <c r="N93" s="5">
        <f t="shared" si="11"/>
        <v>109466966</v>
      </c>
    </row>
    <row r="94" spans="1:14" ht="15">
      <c r="A94" s="9">
        <v>260091</v>
      </c>
      <c r="B94">
        <v>460091</v>
      </c>
      <c r="C94" s="6" t="s">
        <v>4575</v>
      </c>
      <c r="D94" t="s">
        <v>9</v>
      </c>
      <c r="E94" s="6" t="s">
        <v>0</v>
      </c>
      <c r="F94">
        <v>17163268</v>
      </c>
      <c r="G94" s="1">
        <f>VLOOKUP(F94,关卡难度线!B:D,2,1)</f>
        <v>7</v>
      </c>
      <c r="H94" s="1">
        <f>VLOOKUP(F94,关卡难度线!B:D,3,1)</f>
        <v>86</v>
      </c>
      <c r="I94" s="1">
        <f t="shared" si="6"/>
        <v>3421249</v>
      </c>
      <c r="J94" s="1">
        <f t="shared" si="7"/>
        <v>3018749</v>
      </c>
      <c r="K94" s="1">
        <f t="shared" si="8"/>
        <v>2565937</v>
      </c>
      <c r="L94" s="5">
        <f t="shared" si="9"/>
        <v>149679642</v>
      </c>
      <c r="M94" s="5">
        <f t="shared" si="10"/>
        <v>132070267</v>
      </c>
      <c r="N94" s="5">
        <f t="shared" si="11"/>
        <v>112259742</v>
      </c>
    </row>
    <row r="95" spans="1:14" ht="15">
      <c r="A95" s="9">
        <v>260092</v>
      </c>
      <c r="B95">
        <v>460092</v>
      </c>
      <c r="C95" s="6" t="s">
        <v>4576</v>
      </c>
      <c r="D95" t="s">
        <v>9</v>
      </c>
      <c r="E95" s="6" t="s">
        <v>0</v>
      </c>
      <c r="F95">
        <v>17590248</v>
      </c>
      <c r="G95" s="1">
        <f>VLOOKUP(F95,关卡难度线!B:D,2,1)</f>
        <v>7</v>
      </c>
      <c r="H95" s="1">
        <f>VLOOKUP(F95,关卡难度线!B:D,3,1)</f>
        <v>86</v>
      </c>
      <c r="I95" s="1">
        <f t="shared" si="6"/>
        <v>3506361</v>
      </c>
      <c r="J95" s="1">
        <f t="shared" si="7"/>
        <v>3093848</v>
      </c>
      <c r="K95" s="1">
        <f t="shared" si="8"/>
        <v>2629771</v>
      </c>
      <c r="L95" s="5">
        <f t="shared" si="9"/>
        <v>153403292</v>
      </c>
      <c r="M95" s="5">
        <f t="shared" si="10"/>
        <v>135355850</v>
      </c>
      <c r="N95" s="5">
        <f t="shared" si="11"/>
        <v>115052483</v>
      </c>
    </row>
    <row r="96" spans="1:14" ht="15">
      <c r="A96" s="9">
        <v>260093</v>
      </c>
      <c r="B96">
        <v>460093</v>
      </c>
      <c r="C96" s="6" t="s">
        <v>4577</v>
      </c>
      <c r="D96" t="s">
        <v>9</v>
      </c>
      <c r="E96" s="6" t="s">
        <v>0</v>
      </c>
      <c r="F96">
        <v>18017227</v>
      </c>
      <c r="G96" s="1">
        <f>VLOOKUP(F96,关卡难度线!B:D,2,1)</f>
        <v>7</v>
      </c>
      <c r="H96" s="1">
        <f>VLOOKUP(F96,关卡难度线!B:D,3,1)</f>
        <v>88</v>
      </c>
      <c r="I96" s="1">
        <f t="shared" si="6"/>
        <v>3509849</v>
      </c>
      <c r="J96" s="1">
        <f t="shared" si="7"/>
        <v>3096925</v>
      </c>
      <c r="K96" s="1">
        <f t="shared" si="8"/>
        <v>2632387</v>
      </c>
      <c r="L96" s="5">
        <f t="shared" si="9"/>
        <v>153555892</v>
      </c>
      <c r="M96" s="5">
        <f t="shared" si="10"/>
        <v>135490467</v>
      </c>
      <c r="N96" s="5">
        <f t="shared" si="11"/>
        <v>115166933</v>
      </c>
    </row>
    <row r="97" spans="1:14" ht="15">
      <c r="A97" s="9">
        <v>260094</v>
      </c>
      <c r="B97">
        <v>460094</v>
      </c>
      <c r="C97" s="6" t="s">
        <v>4578</v>
      </c>
      <c r="D97" t="s">
        <v>9</v>
      </c>
      <c r="E97" s="6" t="s">
        <v>0</v>
      </c>
      <c r="F97">
        <v>18444207</v>
      </c>
      <c r="G97" s="1">
        <f>VLOOKUP(F97,关卡难度线!B:D,2,1)</f>
        <v>7</v>
      </c>
      <c r="H97" s="1">
        <f>VLOOKUP(F97,关卡难度线!B:D,3,1)</f>
        <v>88</v>
      </c>
      <c r="I97" s="1">
        <f t="shared" si="6"/>
        <v>3593027</v>
      </c>
      <c r="J97" s="1">
        <f t="shared" si="7"/>
        <v>3170318</v>
      </c>
      <c r="K97" s="1">
        <f t="shared" si="8"/>
        <v>2694770</v>
      </c>
      <c r="L97" s="5">
        <f t="shared" si="9"/>
        <v>157194933</v>
      </c>
      <c r="M97" s="5">
        <f t="shared" si="10"/>
        <v>138701416</v>
      </c>
      <c r="N97" s="5">
        <f t="shared" si="11"/>
        <v>117896191</v>
      </c>
    </row>
    <row r="98" spans="1:14" ht="15">
      <c r="A98" s="9">
        <v>260095</v>
      </c>
      <c r="B98">
        <v>460095</v>
      </c>
      <c r="C98" s="6" t="s">
        <v>4579</v>
      </c>
      <c r="D98" t="s">
        <v>9</v>
      </c>
      <c r="E98" s="6" t="s">
        <v>0</v>
      </c>
      <c r="F98">
        <v>18871186</v>
      </c>
      <c r="G98" s="1">
        <f>VLOOKUP(F98,关卡难度线!B:D,2,1)</f>
        <v>7</v>
      </c>
      <c r="H98" s="1">
        <f>VLOOKUP(F98,关卡难度线!B:D,3,1)</f>
        <v>88</v>
      </c>
      <c r="I98" s="1">
        <f t="shared" si="6"/>
        <v>3676205</v>
      </c>
      <c r="J98" s="1">
        <f t="shared" si="7"/>
        <v>3243710</v>
      </c>
      <c r="K98" s="1">
        <f t="shared" si="8"/>
        <v>2757153</v>
      </c>
      <c r="L98" s="5">
        <f t="shared" si="9"/>
        <v>160833967</v>
      </c>
      <c r="M98" s="5">
        <f t="shared" si="10"/>
        <v>141912316</v>
      </c>
      <c r="N98" s="5">
        <f t="shared" si="11"/>
        <v>120625442</v>
      </c>
    </row>
    <row r="99" spans="1:14" ht="15">
      <c r="A99" s="9">
        <v>260096</v>
      </c>
      <c r="B99">
        <v>460096</v>
      </c>
      <c r="C99" s="6" t="s">
        <v>4580</v>
      </c>
      <c r="D99" t="s">
        <v>9</v>
      </c>
      <c r="E99" s="6" t="s">
        <v>0</v>
      </c>
      <c r="F99">
        <v>19298166</v>
      </c>
      <c r="G99" s="1">
        <f>VLOOKUP(F99,关卡难度线!B:D,2,1)</f>
        <v>7</v>
      </c>
      <c r="H99" s="1">
        <f>VLOOKUP(F99,关卡难度线!B:D,3,1)</f>
        <v>88</v>
      </c>
      <c r="I99" s="1">
        <f t="shared" si="6"/>
        <v>3759382</v>
      </c>
      <c r="J99" s="1">
        <f t="shared" si="7"/>
        <v>3317102</v>
      </c>
      <c r="K99" s="1">
        <f t="shared" si="8"/>
        <v>2819537</v>
      </c>
      <c r="L99" s="5">
        <f t="shared" si="9"/>
        <v>164472966</v>
      </c>
      <c r="M99" s="5">
        <f t="shared" si="10"/>
        <v>145123216</v>
      </c>
      <c r="N99" s="5">
        <f t="shared" si="11"/>
        <v>123354742</v>
      </c>
    </row>
    <row r="100" spans="1:14" ht="15">
      <c r="A100" s="9">
        <v>260097</v>
      </c>
      <c r="B100">
        <v>460097</v>
      </c>
      <c r="C100" s="6" t="s">
        <v>4581</v>
      </c>
      <c r="D100" t="s">
        <v>9</v>
      </c>
      <c r="E100" s="6" t="s">
        <v>0</v>
      </c>
      <c r="F100">
        <v>19851748</v>
      </c>
      <c r="G100" s="1">
        <f>VLOOKUP(F100,关卡难度线!B:D,2,1)</f>
        <v>7</v>
      </c>
      <c r="H100" s="1">
        <f>VLOOKUP(F100,关卡难度线!B:D,3,1)</f>
        <v>88</v>
      </c>
      <c r="I100" s="1">
        <f t="shared" si="6"/>
        <v>3867223</v>
      </c>
      <c r="J100" s="1">
        <f t="shared" si="7"/>
        <v>3412256</v>
      </c>
      <c r="K100" s="1">
        <f t="shared" si="8"/>
        <v>2900417</v>
      </c>
      <c r="L100" s="5">
        <f t="shared" si="9"/>
        <v>169191008</v>
      </c>
      <c r="M100" s="5">
        <f t="shared" si="10"/>
        <v>149286200</v>
      </c>
      <c r="N100" s="5">
        <f t="shared" si="11"/>
        <v>126893242</v>
      </c>
    </row>
    <row r="101" spans="1:14" ht="15">
      <c r="A101" s="9">
        <v>260098</v>
      </c>
      <c r="B101">
        <v>460098</v>
      </c>
      <c r="C101" s="6" t="s">
        <v>4582</v>
      </c>
      <c r="D101" t="s">
        <v>9</v>
      </c>
      <c r="E101" s="6" t="s">
        <v>0</v>
      </c>
      <c r="F101">
        <v>20405331</v>
      </c>
      <c r="G101" s="1">
        <f>VLOOKUP(F101,关卡难度线!B:D,2,1)</f>
        <v>7</v>
      </c>
      <c r="H101" s="1">
        <f>VLOOKUP(F101,关卡难度线!B:D,3,1)</f>
        <v>88</v>
      </c>
      <c r="I101" s="1">
        <f t="shared" si="6"/>
        <v>3975064</v>
      </c>
      <c r="J101" s="1">
        <f t="shared" si="7"/>
        <v>3507409</v>
      </c>
      <c r="K101" s="1">
        <f t="shared" si="8"/>
        <v>2981298</v>
      </c>
      <c r="L101" s="5">
        <f t="shared" si="9"/>
        <v>173909050</v>
      </c>
      <c r="M101" s="5">
        <f t="shared" si="10"/>
        <v>153449142</v>
      </c>
      <c r="N101" s="5">
        <f t="shared" si="11"/>
        <v>130431791</v>
      </c>
    </row>
    <row r="102" spans="1:14" ht="15">
      <c r="A102" s="9">
        <v>260099</v>
      </c>
      <c r="B102">
        <v>460099</v>
      </c>
      <c r="C102" s="6" t="s">
        <v>4583</v>
      </c>
      <c r="D102" t="s">
        <v>9</v>
      </c>
      <c r="E102" s="6" t="s">
        <v>0</v>
      </c>
      <c r="F102">
        <v>20958913</v>
      </c>
      <c r="G102" s="1">
        <f>VLOOKUP(F102,关卡难度线!B:D,2,1)</f>
        <v>7</v>
      </c>
      <c r="H102" s="1">
        <f>VLOOKUP(F102,关卡难度线!B:D,3,1)</f>
        <v>88</v>
      </c>
      <c r="I102" s="1">
        <f t="shared" si="6"/>
        <v>4082905</v>
      </c>
      <c r="J102" s="1">
        <f t="shared" si="7"/>
        <v>3602563</v>
      </c>
      <c r="K102" s="1">
        <f t="shared" si="8"/>
        <v>3062178</v>
      </c>
      <c r="L102" s="5">
        <f t="shared" si="9"/>
        <v>178627092</v>
      </c>
      <c r="M102" s="5">
        <f t="shared" si="10"/>
        <v>157612133</v>
      </c>
      <c r="N102" s="5">
        <f t="shared" si="11"/>
        <v>133970291</v>
      </c>
    </row>
    <row r="103" spans="1:14" ht="15">
      <c r="A103" s="9">
        <v>260100</v>
      </c>
      <c r="B103">
        <v>460100</v>
      </c>
      <c r="C103" s="6" t="s">
        <v>4584</v>
      </c>
      <c r="D103" t="s">
        <v>9</v>
      </c>
      <c r="E103" s="6" t="s">
        <v>0</v>
      </c>
      <c r="F103">
        <v>22145216</v>
      </c>
      <c r="G103" s="1">
        <f>VLOOKUP(F103,关卡难度线!B:D,2,1)</f>
        <v>7</v>
      </c>
      <c r="H103" s="1">
        <f>VLOOKUP(F103,关卡难度线!B:D,3,1)</f>
        <v>90</v>
      </c>
      <c r="I103" s="1">
        <f t="shared" si="6"/>
        <v>4218136</v>
      </c>
      <c r="J103" s="1">
        <f t="shared" si="7"/>
        <v>3721885</v>
      </c>
      <c r="K103" s="1">
        <f t="shared" si="8"/>
        <v>3163602</v>
      </c>
      <c r="L103" s="5">
        <f t="shared" si="9"/>
        <v>184543450</v>
      </c>
      <c r="M103" s="5">
        <f t="shared" si="10"/>
        <v>162832467</v>
      </c>
      <c r="N103" s="5">
        <f t="shared" si="11"/>
        <v>138407591</v>
      </c>
    </row>
    <row r="104" spans="1:14" ht="15">
      <c r="A104" s="9">
        <v>260101</v>
      </c>
      <c r="B104">
        <v>460101</v>
      </c>
      <c r="C104" s="6" t="s">
        <v>4585</v>
      </c>
      <c r="D104" t="s">
        <v>9</v>
      </c>
      <c r="E104" s="6" t="s">
        <v>0</v>
      </c>
      <c r="F104">
        <v>22715081</v>
      </c>
      <c r="G104" s="1">
        <f>VLOOKUP(F104,关卡难度线!B:D,2,1)</f>
        <v>7</v>
      </c>
      <c r="H104" s="1">
        <f>VLOOKUP(F104,关卡难度线!B:D,3,1)</f>
        <v>90</v>
      </c>
      <c r="I104" s="1">
        <f t="shared" si="6"/>
        <v>4326682</v>
      </c>
      <c r="J104" s="1">
        <f t="shared" si="7"/>
        <v>3817660</v>
      </c>
      <c r="K104" s="1">
        <f t="shared" si="8"/>
        <v>3245011</v>
      </c>
      <c r="L104" s="5">
        <f t="shared" si="9"/>
        <v>189292341</v>
      </c>
      <c r="M104" s="5">
        <f t="shared" si="10"/>
        <v>167022625</v>
      </c>
      <c r="N104" s="5">
        <f t="shared" si="11"/>
        <v>141969233</v>
      </c>
    </row>
    <row r="105" spans="1:14" ht="15">
      <c r="A105" s="9">
        <v>260102</v>
      </c>
      <c r="B105">
        <v>460102</v>
      </c>
      <c r="C105" s="6" t="s">
        <v>4586</v>
      </c>
      <c r="D105" t="s">
        <v>9</v>
      </c>
      <c r="E105" s="6" t="s">
        <v>0</v>
      </c>
      <c r="F105">
        <v>23284945</v>
      </c>
      <c r="G105" s="1">
        <f>VLOOKUP(F105,关卡难度线!B:D,2,1)</f>
        <v>7</v>
      </c>
      <c r="H105" s="1">
        <f>VLOOKUP(F105,关卡难度线!B:D,3,1)</f>
        <v>90</v>
      </c>
      <c r="I105" s="1">
        <f t="shared" si="6"/>
        <v>4435227</v>
      </c>
      <c r="J105" s="1">
        <f t="shared" si="7"/>
        <v>3913436</v>
      </c>
      <c r="K105" s="1">
        <f t="shared" si="8"/>
        <v>3326420</v>
      </c>
      <c r="L105" s="5">
        <f t="shared" si="9"/>
        <v>194041183</v>
      </c>
      <c r="M105" s="5">
        <f t="shared" si="10"/>
        <v>171212825</v>
      </c>
      <c r="N105" s="5">
        <f t="shared" si="11"/>
        <v>145530875</v>
      </c>
    </row>
    <row r="106" spans="1:14" ht="15">
      <c r="A106" s="9">
        <v>260103</v>
      </c>
      <c r="B106">
        <v>460103</v>
      </c>
      <c r="C106" s="6" t="s">
        <v>4587</v>
      </c>
      <c r="D106" t="s">
        <v>9</v>
      </c>
      <c r="E106" s="6" t="s">
        <v>0</v>
      </c>
      <c r="F106">
        <v>23854810</v>
      </c>
      <c r="G106" s="1">
        <f>VLOOKUP(F106,关卡难度线!B:D,2,1)</f>
        <v>7</v>
      </c>
      <c r="H106" s="1">
        <f>VLOOKUP(F106,关卡难度线!B:D,3,1)</f>
        <v>90</v>
      </c>
      <c r="I106" s="1">
        <f t="shared" si="6"/>
        <v>4543773</v>
      </c>
      <c r="J106" s="1">
        <f t="shared" si="7"/>
        <v>4009211</v>
      </c>
      <c r="K106" s="1">
        <f t="shared" si="8"/>
        <v>3407830</v>
      </c>
      <c r="L106" s="5">
        <f t="shared" si="9"/>
        <v>198790067</v>
      </c>
      <c r="M106" s="5">
        <f t="shared" si="10"/>
        <v>175402983</v>
      </c>
      <c r="N106" s="5">
        <f t="shared" si="11"/>
        <v>149092566</v>
      </c>
    </row>
    <row r="107" spans="1:14" ht="15">
      <c r="A107" s="9">
        <v>260104</v>
      </c>
      <c r="B107">
        <v>460104</v>
      </c>
      <c r="C107" s="6" t="s">
        <v>4588</v>
      </c>
      <c r="D107" t="s">
        <v>9</v>
      </c>
      <c r="E107" s="6" t="s">
        <v>0</v>
      </c>
      <c r="F107">
        <v>24424674</v>
      </c>
      <c r="G107" s="1">
        <f>VLOOKUP(F107,关卡难度线!B:D,2,1)</f>
        <v>7</v>
      </c>
      <c r="H107" s="1">
        <f>VLOOKUP(F107,关卡难度线!B:D,3,1)</f>
        <v>90</v>
      </c>
      <c r="I107" s="1">
        <f t="shared" si="6"/>
        <v>4652318</v>
      </c>
      <c r="J107" s="1">
        <f t="shared" si="7"/>
        <v>4104987</v>
      </c>
      <c r="K107" s="1">
        <f t="shared" si="8"/>
        <v>3489239</v>
      </c>
      <c r="L107" s="5">
        <f t="shared" si="9"/>
        <v>203538916</v>
      </c>
      <c r="M107" s="5">
        <f t="shared" si="10"/>
        <v>179593183</v>
      </c>
      <c r="N107" s="5">
        <f t="shared" si="11"/>
        <v>152654208</v>
      </c>
    </row>
    <row r="108" spans="1:14" ht="15">
      <c r="A108" s="9">
        <v>260105</v>
      </c>
      <c r="B108">
        <v>460105</v>
      </c>
      <c r="C108" s="6" t="s">
        <v>4589</v>
      </c>
      <c r="D108" t="s">
        <v>9</v>
      </c>
      <c r="E108" s="6" t="s">
        <v>0</v>
      </c>
      <c r="F108">
        <v>24994538</v>
      </c>
      <c r="G108" s="1">
        <f>VLOOKUP(F108,关卡难度线!B:D,2,1)</f>
        <v>8</v>
      </c>
      <c r="H108" s="1">
        <f>VLOOKUP(F108,关卡难度线!B:D,3,1)</f>
        <v>90</v>
      </c>
      <c r="I108" s="1">
        <f t="shared" si="6"/>
        <v>4165756</v>
      </c>
      <c r="J108" s="1">
        <f t="shared" si="7"/>
        <v>3675667</v>
      </c>
      <c r="K108" s="1">
        <f t="shared" si="8"/>
        <v>3124317</v>
      </c>
      <c r="L108" s="5">
        <f t="shared" si="9"/>
        <v>208287800</v>
      </c>
      <c r="M108" s="5">
        <f t="shared" si="10"/>
        <v>183783352</v>
      </c>
      <c r="N108" s="5">
        <f t="shared" si="11"/>
        <v>156215848</v>
      </c>
    </row>
    <row r="109" spans="1:14" ht="15">
      <c r="A109" s="9">
        <v>260106</v>
      </c>
      <c r="B109">
        <v>460106</v>
      </c>
      <c r="C109" s="6" t="s">
        <v>4590</v>
      </c>
      <c r="D109" t="s">
        <v>9</v>
      </c>
      <c r="E109" s="6" t="s">
        <v>0</v>
      </c>
      <c r="F109">
        <v>25564403</v>
      </c>
      <c r="G109" s="1">
        <f>VLOOKUP(F109,关卡难度线!B:D,2,1)</f>
        <v>8</v>
      </c>
      <c r="H109" s="1">
        <f>VLOOKUP(F109,关卡难度线!B:D,3,1)</f>
        <v>90</v>
      </c>
      <c r="I109" s="1">
        <f t="shared" si="6"/>
        <v>4260733</v>
      </c>
      <c r="J109" s="1">
        <f t="shared" si="7"/>
        <v>3759471</v>
      </c>
      <c r="K109" s="1">
        <f t="shared" si="8"/>
        <v>3195550</v>
      </c>
      <c r="L109" s="5">
        <f t="shared" si="9"/>
        <v>213036648</v>
      </c>
      <c r="M109" s="5">
        <f t="shared" si="10"/>
        <v>187973552</v>
      </c>
      <c r="N109" s="5">
        <f t="shared" si="11"/>
        <v>159777504</v>
      </c>
    </row>
    <row r="110" spans="1:14" ht="15">
      <c r="A110" s="9">
        <v>260107</v>
      </c>
      <c r="B110">
        <v>460107</v>
      </c>
      <c r="C110" s="6" t="s">
        <v>4591</v>
      </c>
      <c r="D110" t="s">
        <v>9</v>
      </c>
      <c r="E110" s="6" t="s">
        <v>0</v>
      </c>
      <c r="F110">
        <v>26134267</v>
      </c>
      <c r="G110" s="1">
        <f>VLOOKUP(F110,关卡难度线!B:D,2,1)</f>
        <v>8</v>
      </c>
      <c r="H110" s="1">
        <f>VLOOKUP(F110,关卡难度线!B:D,3,1)</f>
        <v>90</v>
      </c>
      <c r="I110" s="1">
        <f t="shared" si="6"/>
        <v>4355711</v>
      </c>
      <c r="J110" s="1">
        <f t="shared" si="7"/>
        <v>3843274</v>
      </c>
      <c r="K110" s="1">
        <f t="shared" si="8"/>
        <v>3266783</v>
      </c>
      <c r="L110" s="5">
        <f t="shared" si="9"/>
        <v>217785552</v>
      </c>
      <c r="M110" s="5">
        <f t="shared" si="10"/>
        <v>192163704</v>
      </c>
      <c r="N110" s="5">
        <f t="shared" si="11"/>
        <v>163339152</v>
      </c>
    </row>
    <row r="111" spans="1:14" ht="15">
      <c r="A111" s="9">
        <v>260108</v>
      </c>
      <c r="B111">
        <v>460108</v>
      </c>
      <c r="C111" s="6" t="s">
        <v>4592</v>
      </c>
      <c r="D111" t="s">
        <v>9</v>
      </c>
      <c r="E111" s="6" t="s">
        <v>0</v>
      </c>
      <c r="F111">
        <v>26704132</v>
      </c>
      <c r="G111" s="1">
        <f>VLOOKUP(F111,关卡难度线!B:D,2,1)</f>
        <v>8</v>
      </c>
      <c r="H111" s="1">
        <f>VLOOKUP(F111,关卡难度线!B:D,3,1)</f>
        <v>90</v>
      </c>
      <c r="I111" s="1">
        <f t="shared" si="6"/>
        <v>4450688</v>
      </c>
      <c r="J111" s="1">
        <f t="shared" si="7"/>
        <v>3927078</v>
      </c>
      <c r="K111" s="1">
        <f t="shared" si="8"/>
        <v>3338016</v>
      </c>
      <c r="L111" s="5">
        <f t="shared" si="9"/>
        <v>222534400</v>
      </c>
      <c r="M111" s="5">
        <f t="shared" si="10"/>
        <v>196353904</v>
      </c>
      <c r="N111" s="5">
        <f t="shared" si="11"/>
        <v>166900800</v>
      </c>
    </row>
    <row r="112" spans="1:14" ht="15">
      <c r="A112" s="9">
        <v>260109</v>
      </c>
      <c r="B112">
        <v>460109</v>
      </c>
      <c r="C112" s="6" t="s">
        <v>4593</v>
      </c>
      <c r="D112" t="s">
        <v>9</v>
      </c>
      <c r="E112" s="6" t="s">
        <v>0</v>
      </c>
      <c r="F112">
        <v>27273996</v>
      </c>
      <c r="G112" s="1">
        <f>VLOOKUP(F112,关卡难度线!B:D,2,1)</f>
        <v>8</v>
      </c>
      <c r="H112" s="1">
        <f>VLOOKUP(F112,关卡难度线!B:D,3,1)</f>
        <v>90</v>
      </c>
      <c r="I112" s="1">
        <f t="shared" si="6"/>
        <v>4545666</v>
      </c>
      <c r="J112" s="1">
        <f t="shared" si="7"/>
        <v>4010881</v>
      </c>
      <c r="K112" s="1">
        <f t="shared" si="8"/>
        <v>3409249</v>
      </c>
      <c r="L112" s="5">
        <f t="shared" si="9"/>
        <v>227283304</v>
      </c>
      <c r="M112" s="5">
        <f t="shared" si="10"/>
        <v>200544048</v>
      </c>
      <c r="N112" s="5">
        <f t="shared" si="11"/>
        <v>170462448</v>
      </c>
    </row>
    <row r="113" spans="1:17" ht="15">
      <c r="A113" s="9">
        <v>260110</v>
      </c>
      <c r="B113">
        <v>460110</v>
      </c>
      <c r="C113" s="6" t="s">
        <v>4594</v>
      </c>
      <c r="D113" t="s">
        <v>9</v>
      </c>
      <c r="E113" s="6" t="s">
        <v>0</v>
      </c>
      <c r="F113">
        <v>28639399</v>
      </c>
      <c r="G113" s="1">
        <f>VLOOKUP(F113,关卡难度线!B:D,2,1)</f>
        <v>8</v>
      </c>
      <c r="H113" s="1">
        <f>VLOOKUP(F113,关卡难度线!B:D,3,1)</f>
        <v>92</v>
      </c>
      <c r="I113" s="1">
        <f t="shared" si="6"/>
        <v>4669467</v>
      </c>
      <c r="J113" s="1">
        <f t="shared" si="7"/>
        <v>4120118</v>
      </c>
      <c r="K113" s="1">
        <f t="shared" si="8"/>
        <v>3502100</v>
      </c>
      <c r="L113" s="5">
        <f t="shared" si="9"/>
        <v>233473352</v>
      </c>
      <c r="M113" s="5">
        <f t="shared" si="10"/>
        <v>206005904</v>
      </c>
      <c r="N113" s="5">
        <f t="shared" si="11"/>
        <v>175105000</v>
      </c>
    </row>
    <row r="114" spans="1:17" ht="15">
      <c r="A114" s="9">
        <v>260111</v>
      </c>
      <c r="B114">
        <v>460111</v>
      </c>
      <c r="C114" s="6" t="s">
        <v>4595</v>
      </c>
      <c r="D114" t="s">
        <v>9</v>
      </c>
      <c r="E114" s="6" t="s">
        <v>0</v>
      </c>
      <c r="F114">
        <v>29225545</v>
      </c>
      <c r="G114" s="1">
        <f>VLOOKUP(F114,关卡难度线!B:D,2,1)</f>
        <v>8</v>
      </c>
      <c r="H114" s="1">
        <f>VLOOKUP(F114,关卡难度线!B:D,3,1)</f>
        <v>92</v>
      </c>
      <c r="I114" s="1">
        <f t="shared" si="6"/>
        <v>4765034</v>
      </c>
      <c r="J114" s="1">
        <f t="shared" si="7"/>
        <v>4204442</v>
      </c>
      <c r="K114" s="1">
        <f t="shared" si="8"/>
        <v>3573775</v>
      </c>
      <c r="L114" s="5">
        <f t="shared" si="9"/>
        <v>238251704</v>
      </c>
      <c r="M114" s="5">
        <f t="shared" si="10"/>
        <v>210222104</v>
      </c>
      <c r="N114" s="5">
        <f t="shared" si="11"/>
        <v>178688752</v>
      </c>
    </row>
    <row r="115" spans="1:17" ht="15">
      <c r="A115" s="9">
        <v>260112</v>
      </c>
      <c r="B115">
        <v>460112</v>
      </c>
      <c r="C115" s="6" t="s">
        <v>4596</v>
      </c>
      <c r="D115" t="s">
        <v>9</v>
      </c>
      <c r="E115" s="6" t="s">
        <v>0</v>
      </c>
      <c r="F115">
        <v>29811692</v>
      </c>
      <c r="G115" s="1">
        <f>VLOOKUP(F115,关卡难度线!B:D,2,1)</f>
        <v>8</v>
      </c>
      <c r="H115" s="1">
        <f>VLOOKUP(F115,关卡难度线!B:D,3,1)</f>
        <v>92</v>
      </c>
      <c r="I115" s="1">
        <f t="shared" si="6"/>
        <v>4860601</v>
      </c>
      <c r="J115" s="1">
        <f t="shared" si="7"/>
        <v>4288766</v>
      </c>
      <c r="K115" s="1">
        <f t="shared" si="8"/>
        <v>3645451</v>
      </c>
      <c r="L115" s="5">
        <f t="shared" si="9"/>
        <v>243030048</v>
      </c>
      <c r="M115" s="5">
        <f t="shared" si="10"/>
        <v>214438304</v>
      </c>
      <c r="N115" s="5">
        <f t="shared" si="11"/>
        <v>182272552</v>
      </c>
    </row>
    <row r="116" spans="1:17" ht="15">
      <c r="A116" s="9">
        <v>260113</v>
      </c>
      <c r="B116">
        <v>460113</v>
      </c>
      <c r="C116" s="6" t="s">
        <v>4597</v>
      </c>
      <c r="D116" t="s">
        <v>9</v>
      </c>
      <c r="E116" s="6" t="s">
        <v>0</v>
      </c>
      <c r="F116">
        <v>30397838</v>
      </c>
      <c r="G116" s="1">
        <f>VLOOKUP(F116,关卡难度线!B:D,2,1)</f>
        <v>8</v>
      </c>
      <c r="H116" s="1">
        <f>VLOOKUP(F116,关卡难度线!B:D,3,1)</f>
        <v>92</v>
      </c>
      <c r="I116" s="1">
        <f t="shared" si="6"/>
        <v>4956169</v>
      </c>
      <c r="J116" s="1">
        <f t="shared" si="7"/>
        <v>4373090</v>
      </c>
      <c r="K116" s="1">
        <f t="shared" si="8"/>
        <v>3717126</v>
      </c>
      <c r="L116" s="5">
        <f t="shared" si="9"/>
        <v>247808448</v>
      </c>
      <c r="M116" s="5">
        <f t="shared" si="10"/>
        <v>218654504</v>
      </c>
      <c r="N116" s="5">
        <f t="shared" si="11"/>
        <v>185856304</v>
      </c>
    </row>
    <row r="117" spans="1:17" ht="15">
      <c r="A117" s="9">
        <v>260114</v>
      </c>
      <c r="B117">
        <v>460114</v>
      </c>
      <c r="C117" s="6" t="s">
        <v>4598</v>
      </c>
      <c r="D117" t="s">
        <v>9</v>
      </c>
      <c r="E117" s="6" t="s">
        <v>0</v>
      </c>
      <c r="F117">
        <v>30983984</v>
      </c>
      <c r="G117" s="1">
        <f>VLOOKUP(F117,关卡难度线!B:D,2,1)</f>
        <v>8</v>
      </c>
      <c r="H117" s="1">
        <f>VLOOKUP(F117,关卡难度线!B:D,3,1)</f>
        <v>92</v>
      </c>
      <c r="I117" s="1">
        <f t="shared" si="6"/>
        <v>5051736</v>
      </c>
      <c r="J117" s="1">
        <f t="shared" si="7"/>
        <v>4457414</v>
      </c>
      <c r="K117" s="1">
        <f t="shared" si="8"/>
        <v>3788802</v>
      </c>
      <c r="L117" s="5">
        <f t="shared" si="9"/>
        <v>252586800</v>
      </c>
      <c r="M117" s="5">
        <f t="shared" si="10"/>
        <v>222870704</v>
      </c>
      <c r="N117" s="5">
        <f t="shared" si="11"/>
        <v>189440104</v>
      </c>
    </row>
    <row r="118" spans="1:17" ht="15">
      <c r="A118" s="9">
        <v>260115</v>
      </c>
      <c r="B118">
        <v>460115</v>
      </c>
      <c r="C118" s="6" t="s">
        <v>4599</v>
      </c>
      <c r="D118" t="s">
        <v>9</v>
      </c>
      <c r="E118" s="6" t="s">
        <v>0</v>
      </c>
      <c r="F118">
        <v>31570130</v>
      </c>
      <c r="G118" s="1">
        <f>VLOOKUP(F118,关卡难度线!B:D,2,1)</f>
        <v>8</v>
      </c>
      <c r="H118" s="1">
        <f>VLOOKUP(F118,关卡难度线!B:D,3,1)</f>
        <v>92</v>
      </c>
      <c r="I118" s="1">
        <f t="shared" si="6"/>
        <v>5147303</v>
      </c>
      <c r="J118" s="1">
        <f t="shared" si="7"/>
        <v>4541738</v>
      </c>
      <c r="K118" s="1">
        <f t="shared" si="8"/>
        <v>3860477</v>
      </c>
      <c r="L118" s="5">
        <f t="shared" si="9"/>
        <v>257365152</v>
      </c>
      <c r="M118" s="5">
        <f t="shared" si="10"/>
        <v>227086904</v>
      </c>
      <c r="N118" s="5">
        <f t="shared" si="11"/>
        <v>193023848</v>
      </c>
    </row>
    <row r="119" spans="1:17" ht="15">
      <c r="A119" s="9">
        <v>260116</v>
      </c>
      <c r="B119">
        <v>460116</v>
      </c>
      <c r="C119" s="6" t="s">
        <v>4600</v>
      </c>
      <c r="D119" t="s">
        <v>9</v>
      </c>
      <c r="E119" s="6" t="s">
        <v>0</v>
      </c>
      <c r="F119">
        <v>32156277</v>
      </c>
      <c r="G119" s="1">
        <f>VLOOKUP(F119,关卡难度线!B:D,2,1)</f>
        <v>8</v>
      </c>
      <c r="H119" s="1">
        <f>VLOOKUP(F119,关卡难度线!B:D,3,1)</f>
        <v>92</v>
      </c>
      <c r="I119" s="1">
        <f t="shared" si="6"/>
        <v>5242871</v>
      </c>
      <c r="J119" s="1">
        <f t="shared" si="7"/>
        <v>4626062</v>
      </c>
      <c r="K119" s="1">
        <f t="shared" si="8"/>
        <v>3932153</v>
      </c>
      <c r="L119" s="5">
        <f t="shared" si="9"/>
        <v>262143552</v>
      </c>
      <c r="M119" s="5">
        <f t="shared" si="10"/>
        <v>231303104</v>
      </c>
      <c r="N119" s="5">
        <f t="shared" si="11"/>
        <v>196607648</v>
      </c>
    </row>
    <row r="120" spans="1:17" ht="15">
      <c r="A120" s="9">
        <v>260117</v>
      </c>
      <c r="B120">
        <v>460117</v>
      </c>
      <c r="C120" s="6" t="s">
        <v>4601</v>
      </c>
      <c r="D120" t="s">
        <v>9</v>
      </c>
      <c r="E120" s="6" t="s">
        <v>0</v>
      </c>
      <c r="F120">
        <v>32742423</v>
      </c>
      <c r="G120" s="1">
        <f>VLOOKUP(F120,关卡难度线!B:D,2,1)</f>
        <v>8</v>
      </c>
      <c r="H120" s="1">
        <f>VLOOKUP(F120,关卡难度线!B:D,3,1)</f>
        <v>94</v>
      </c>
      <c r="I120" s="1">
        <f t="shared" si="6"/>
        <v>5224854</v>
      </c>
      <c r="J120" s="1">
        <f t="shared" si="7"/>
        <v>4610165</v>
      </c>
      <c r="K120" s="1">
        <f t="shared" si="8"/>
        <v>3918641</v>
      </c>
      <c r="L120" s="5">
        <f t="shared" si="9"/>
        <v>261242704</v>
      </c>
      <c r="M120" s="5">
        <f t="shared" si="10"/>
        <v>230508248</v>
      </c>
      <c r="N120" s="5">
        <f t="shared" si="11"/>
        <v>195932048</v>
      </c>
    </row>
    <row r="121" spans="1:17" ht="15">
      <c r="A121" s="9">
        <v>260118</v>
      </c>
      <c r="B121">
        <v>460118</v>
      </c>
      <c r="C121" s="6" t="s">
        <v>4602</v>
      </c>
      <c r="D121" t="s">
        <v>9</v>
      </c>
      <c r="E121" s="6" t="s">
        <v>0</v>
      </c>
      <c r="F121">
        <v>33328569</v>
      </c>
      <c r="G121" s="1">
        <f>VLOOKUP(F121,关卡难度线!B:D,2,1)</f>
        <v>8</v>
      </c>
      <c r="H121" s="1">
        <f>VLOOKUP(F121,关卡难度线!B:D,3,1)</f>
        <v>94</v>
      </c>
      <c r="I121" s="1">
        <f t="shared" si="6"/>
        <v>5318388</v>
      </c>
      <c r="J121" s="1">
        <f t="shared" si="7"/>
        <v>4692695</v>
      </c>
      <c r="K121" s="1">
        <f t="shared" si="8"/>
        <v>3988791</v>
      </c>
      <c r="L121" s="5">
        <f t="shared" si="9"/>
        <v>265919400</v>
      </c>
      <c r="M121" s="5">
        <f t="shared" si="10"/>
        <v>234634752</v>
      </c>
      <c r="N121" s="5">
        <f t="shared" si="11"/>
        <v>199439552</v>
      </c>
    </row>
    <row r="122" spans="1:17" ht="15">
      <c r="A122" s="9">
        <v>260119</v>
      </c>
      <c r="B122">
        <v>460119</v>
      </c>
      <c r="C122" s="6" t="s">
        <v>4603</v>
      </c>
      <c r="D122" t="s">
        <v>9</v>
      </c>
      <c r="E122" s="6" t="s">
        <v>0</v>
      </c>
      <c r="F122">
        <v>33914716</v>
      </c>
      <c r="G122" s="1">
        <f>VLOOKUP(F122,关卡难度线!B:D,2,1)</f>
        <v>8</v>
      </c>
      <c r="H122" s="1">
        <f>VLOOKUP(F122,关卡难度线!B:D,3,1)</f>
        <v>94</v>
      </c>
      <c r="I122" s="1">
        <f t="shared" si="6"/>
        <v>5411922</v>
      </c>
      <c r="J122" s="1">
        <f t="shared" si="7"/>
        <v>4775225</v>
      </c>
      <c r="K122" s="1">
        <f t="shared" si="8"/>
        <v>4058942</v>
      </c>
      <c r="L122" s="5">
        <f t="shared" si="9"/>
        <v>270596104</v>
      </c>
      <c r="M122" s="5">
        <f t="shared" si="10"/>
        <v>238761248</v>
      </c>
      <c r="N122" s="5">
        <f t="shared" si="11"/>
        <v>202947104</v>
      </c>
    </row>
    <row r="123" spans="1:17" ht="15">
      <c r="A123" s="9">
        <v>260120</v>
      </c>
      <c r="B123">
        <v>460120</v>
      </c>
      <c r="C123" s="6" t="s">
        <v>4604</v>
      </c>
      <c r="D123" t="s">
        <v>15</v>
      </c>
      <c r="E123" s="6" t="s">
        <v>0</v>
      </c>
      <c r="F123">
        <v>35878527</v>
      </c>
      <c r="G123" s="1">
        <f>VLOOKUP(F123,关卡难度线!B:D,2,1)</f>
        <v>8</v>
      </c>
      <c r="H123" s="1">
        <f>VLOOKUP(F123,关卡难度线!B:D,3,1)</f>
        <v>94</v>
      </c>
      <c r="I123" s="1">
        <f t="shared" si="6"/>
        <v>5725296</v>
      </c>
      <c r="J123" s="1">
        <f t="shared" si="7"/>
        <v>5051732</v>
      </c>
      <c r="K123" s="1">
        <f t="shared" si="8"/>
        <v>4293972</v>
      </c>
      <c r="L123" s="5">
        <f t="shared" si="9"/>
        <v>286264800</v>
      </c>
      <c r="M123" s="5">
        <f t="shared" si="10"/>
        <v>252586600</v>
      </c>
      <c r="N123" s="5">
        <f t="shared" si="11"/>
        <v>214698600</v>
      </c>
      <c r="Q123" s="6"/>
    </row>
    <row r="124" spans="1:17" ht="15">
      <c r="A124" s="9">
        <v>260121</v>
      </c>
      <c r="B124">
        <v>460121</v>
      </c>
      <c r="C124" s="6" t="s">
        <v>4605</v>
      </c>
      <c r="D124" t="s">
        <v>15</v>
      </c>
      <c r="E124" s="6" t="s">
        <v>0</v>
      </c>
      <c r="F124">
        <v>36900262</v>
      </c>
      <c r="G124" s="1">
        <f>VLOOKUP(F124,关卡难度线!B:D,2,1)</f>
        <v>8</v>
      </c>
      <c r="H124" s="1">
        <f>VLOOKUP(F124,关卡难度线!B:D,3,1)</f>
        <v>94</v>
      </c>
      <c r="I124" s="1">
        <f t="shared" si="6"/>
        <v>5888339</v>
      </c>
      <c r="J124" s="1">
        <f t="shared" si="7"/>
        <v>5195593</v>
      </c>
      <c r="K124" s="1">
        <f t="shared" si="8"/>
        <v>4416254</v>
      </c>
      <c r="L124" s="5">
        <f t="shared" si="9"/>
        <v>294416952</v>
      </c>
      <c r="M124" s="5">
        <f t="shared" si="10"/>
        <v>259779648</v>
      </c>
      <c r="N124" s="5">
        <f t="shared" si="11"/>
        <v>220812704</v>
      </c>
      <c r="Q124" s="6"/>
    </row>
    <row r="125" spans="1:17" ht="15">
      <c r="A125" s="9">
        <v>260122</v>
      </c>
      <c r="B125">
        <v>460122</v>
      </c>
      <c r="C125" s="6" t="s">
        <v>4606</v>
      </c>
      <c r="D125" t="s">
        <v>15</v>
      </c>
      <c r="E125" s="6" t="s">
        <v>0</v>
      </c>
      <c r="F125">
        <v>37921997</v>
      </c>
      <c r="G125" s="1">
        <f>VLOOKUP(F125,关卡难度线!B:D,2,1)</f>
        <v>8</v>
      </c>
      <c r="H125" s="1">
        <f>VLOOKUP(F125,关卡难度线!B:D,3,1)</f>
        <v>96</v>
      </c>
      <c r="I125" s="1">
        <f t="shared" si="6"/>
        <v>5925312</v>
      </c>
      <c r="J125" s="1">
        <f t="shared" si="7"/>
        <v>5228216</v>
      </c>
      <c r="K125" s="1">
        <f t="shared" si="8"/>
        <v>4443984</v>
      </c>
      <c r="L125" s="5">
        <f t="shared" si="9"/>
        <v>296265600</v>
      </c>
      <c r="M125" s="5">
        <f t="shared" si="10"/>
        <v>261410800</v>
      </c>
      <c r="N125" s="5">
        <f t="shared" si="11"/>
        <v>222199200</v>
      </c>
      <c r="Q125" s="6"/>
    </row>
    <row r="126" spans="1:17" ht="15">
      <c r="A126" s="9">
        <v>260123</v>
      </c>
      <c r="B126">
        <v>460123</v>
      </c>
      <c r="C126" s="6" t="s">
        <v>4607</v>
      </c>
      <c r="D126" t="s">
        <v>15</v>
      </c>
      <c r="E126" s="6" t="s">
        <v>0</v>
      </c>
      <c r="F126">
        <v>38943732</v>
      </c>
      <c r="G126" s="1">
        <f>VLOOKUP(F126,关卡难度线!B:D,2,1)</f>
        <v>8</v>
      </c>
      <c r="H126" s="1">
        <f>VLOOKUP(F126,关卡难度线!B:D,3,1)</f>
        <v>96</v>
      </c>
      <c r="I126" s="1">
        <f t="shared" si="6"/>
        <v>6084958</v>
      </c>
      <c r="J126" s="1">
        <f t="shared" si="7"/>
        <v>5369080</v>
      </c>
      <c r="K126" s="1">
        <f t="shared" si="8"/>
        <v>4563718</v>
      </c>
      <c r="L126" s="5">
        <f t="shared" si="9"/>
        <v>304247904</v>
      </c>
      <c r="M126" s="5">
        <f t="shared" si="10"/>
        <v>268454000</v>
      </c>
      <c r="N126" s="5">
        <f t="shared" si="11"/>
        <v>228185904</v>
      </c>
      <c r="Q126" s="6"/>
    </row>
    <row r="127" spans="1:17" ht="15">
      <c r="A127" s="9">
        <v>260124</v>
      </c>
      <c r="B127">
        <v>460124</v>
      </c>
      <c r="C127" s="6" t="s">
        <v>4608</v>
      </c>
      <c r="D127" t="s">
        <v>15</v>
      </c>
      <c r="E127" s="6" t="s">
        <v>0</v>
      </c>
      <c r="F127">
        <v>39965467</v>
      </c>
      <c r="G127" s="1">
        <f>VLOOKUP(F127,关卡难度线!B:D,2,1)</f>
        <v>8</v>
      </c>
      <c r="H127" s="1">
        <f>VLOOKUP(F127,关卡难度线!B:D,3,1)</f>
        <v>96</v>
      </c>
      <c r="I127" s="1">
        <f t="shared" si="6"/>
        <v>6244604</v>
      </c>
      <c r="J127" s="1">
        <f t="shared" si="7"/>
        <v>5509944</v>
      </c>
      <c r="K127" s="1">
        <f t="shared" si="8"/>
        <v>4683453</v>
      </c>
      <c r="L127" s="5">
        <f t="shared" si="9"/>
        <v>312230200</v>
      </c>
      <c r="M127" s="5">
        <f t="shared" si="10"/>
        <v>275497200</v>
      </c>
      <c r="N127" s="5">
        <f t="shared" si="11"/>
        <v>234172648</v>
      </c>
      <c r="Q127" s="6"/>
    </row>
    <row r="128" spans="1:17" ht="15">
      <c r="A128" s="9">
        <v>260125</v>
      </c>
      <c r="B128">
        <v>460125</v>
      </c>
      <c r="C128" s="6" t="s">
        <v>4609</v>
      </c>
      <c r="D128" t="s">
        <v>15</v>
      </c>
      <c r="E128" s="6" t="s">
        <v>0</v>
      </c>
      <c r="F128">
        <v>40987202</v>
      </c>
      <c r="G128" s="1">
        <f>VLOOKUP(F128,关卡难度线!B:D,2,1)</f>
        <v>8</v>
      </c>
      <c r="H128" s="1">
        <f>VLOOKUP(F128,关卡难度线!B:D,3,1)</f>
        <v>96</v>
      </c>
      <c r="I128" s="1">
        <f t="shared" si="6"/>
        <v>6404250</v>
      </c>
      <c r="J128" s="1">
        <f t="shared" si="7"/>
        <v>5650809</v>
      </c>
      <c r="K128" s="1">
        <f t="shared" si="8"/>
        <v>4803187</v>
      </c>
      <c r="L128" s="5">
        <f t="shared" si="9"/>
        <v>320212504</v>
      </c>
      <c r="M128" s="5">
        <f t="shared" si="10"/>
        <v>282540448</v>
      </c>
      <c r="N128" s="5">
        <f t="shared" si="11"/>
        <v>240159352</v>
      </c>
      <c r="Q128" s="6"/>
    </row>
    <row r="129" spans="1:17" ht="15">
      <c r="A129" s="9">
        <v>260126</v>
      </c>
      <c r="B129">
        <v>460126</v>
      </c>
      <c r="C129" s="6" t="s">
        <v>4610</v>
      </c>
      <c r="D129" t="s">
        <v>15</v>
      </c>
      <c r="E129" s="6" t="s">
        <v>0</v>
      </c>
      <c r="F129">
        <v>42008937</v>
      </c>
      <c r="G129" s="1">
        <f>VLOOKUP(F129,关卡难度线!B:D,2,1)</f>
        <v>8</v>
      </c>
      <c r="H129" s="1">
        <f>VLOOKUP(F129,关卡难度线!B:D,3,1)</f>
        <v>96</v>
      </c>
      <c r="I129" s="1">
        <f t="shared" si="6"/>
        <v>6563896</v>
      </c>
      <c r="J129" s="1">
        <f t="shared" si="7"/>
        <v>5791673</v>
      </c>
      <c r="K129" s="1">
        <f t="shared" si="8"/>
        <v>4922922</v>
      </c>
      <c r="L129" s="5">
        <f t="shared" si="9"/>
        <v>328194800</v>
      </c>
      <c r="M129" s="5">
        <f t="shared" si="10"/>
        <v>289583648</v>
      </c>
      <c r="N129" s="5">
        <f t="shared" si="11"/>
        <v>246146104</v>
      </c>
      <c r="Q129" s="6"/>
    </row>
    <row r="130" spans="1:17" ht="15">
      <c r="A130" s="9">
        <v>260127</v>
      </c>
      <c r="B130">
        <v>460127</v>
      </c>
      <c r="C130" s="6" t="s">
        <v>4611</v>
      </c>
      <c r="D130" t="s">
        <v>15</v>
      </c>
      <c r="E130" s="6" t="s">
        <v>0</v>
      </c>
      <c r="F130">
        <v>43030672</v>
      </c>
      <c r="G130" s="1">
        <f>VLOOKUP(F130,关卡难度线!B:D,2,1)</f>
        <v>8</v>
      </c>
      <c r="H130" s="1">
        <f>VLOOKUP(F130,关卡难度线!B:D,3,1)</f>
        <v>98</v>
      </c>
      <c r="I130" s="1">
        <f t="shared" si="6"/>
        <v>6586327</v>
      </c>
      <c r="J130" s="1">
        <f t="shared" si="7"/>
        <v>5811465</v>
      </c>
      <c r="K130" s="1">
        <f t="shared" si="8"/>
        <v>4939745</v>
      </c>
      <c r="L130" s="5">
        <f t="shared" si="9"/>
        <v>329316352</v>
      </c>
      <c r="M130" s="5">
        <f t="shared" si="10"/>
        <v>290573248</v>
      </c>
      <c r="N130" s="5">
        <f t="shared" si="11"/>
        <v>246987248</v>
      </c>
      <c r="Q130" s="6"/>
    </row>
    <row r="131" spans="1:17" ht="15">
      <c r="A131" s="9">
        <v>260128</v>
      </c>
      <c r="B131">
        <v>460128</v>
      </c>
      <c r="C131" s="6" t="s">
        <v>4612</v>
      </c>
      <c r="D131" t="s">
        <v>15</v>
      </c>
      <c r="E131" s="6" t="s">
        <v>0</v>
      </c>
      <c r="F131">
        <v>44052407</v>
      </c>
      <c r="G131" s="1">
        <f>VLOOKUP(F131,关卡难度线!B:D,2,1)</f>
        <v>8</v>
      </c>
      <c r="H131" s="1">
        <f>VLOOKUP(F131,关卡难度线!B:D,3,1)</f>
        <v>98</v>
      </c>
      <c r="I131" s="1">
        <f t="shared" si="6"/>
        <v>6742715</v>
      </c>
      <c r="J131" s="1">
        <f t="shared" si="7"/>
        <v>5949454</v>
      </c>
      <c r="K131" s="1">
        <f t="shared" si="8"/>
        <v>5057036</v>
      </c>
      <c r="L131" s="5">
        <f t="shared" si="9"/>
        <v>337135752</v>
      </c>
      <c r="M131" s="5">
        <f t="shared" si="10"/>
        <v>297472704</v>
      </c>
      <c r="N131" s="5">
        <f t="shared" si="11"/>
        <v>252851800</v>
      </c>
      <c r="Q131" s="6"/>
    </row>
    <row r="132" spans="1:17" ht="15">
      <c r="A132" s="9">
        <v>260129</v>
      </c>
      <c r="B132">
        <v>460129</v>
      </c>
      <c r="C132" s="6" t="s">
        <v>4613</v>
      </c>
      <c r="D132" t="s">
        <v>15</v>
      </c>
      <c r="E132" s="6" t="s">
        <v>0</v>
      </c>
      <c r="F132">
        <v>45074142</v>
      </c>
      <c r="G132" s="1">
        <f>VLOOKUP(F132,关卡难度线!B:D,2,1)</f>
        <v>8</v>
      </c>
      <c r="H132" s="1">
        <f>VLOOKUP(F132,关卡难度线!B:D,3,1)</f>
        <v>98</v>
      </c>
      <c r="I132" s="1">
        <f t="shared" ref="I132:I195" si="12">INT(F132/(3-1.5)/G132/(H132/2.7)*100/1.5)</f>
        <v>6899103</v>
      </c>
      <c r="J132" s="1">
        <f t="shared" ref="J132:J195" si="13">INT(F132/(4-2.3)/G132/(H132/2.7)*100/1.5)</f>
        <v>6087444</v>
      </c>
      <c r="K132" s="1">
        <f t="shared" ref="K132:K195" si="14">INT(F132/(5-3)/G132/(H132/2.7)*100/1.5)</f>
        <v>5174327</v>
      </c>
      <c r="L132" s="5">
        <f t="shared" ref="L132:L195" si="15">ROUND(I132/4*4+I132*4+I132/4*10*0.5,0)*G132</f>
        <v>344955152</v>
      </c>
      <c r="M132" s="5">
        <f t="shared" ref="M132:M195" si="16">ROUND(J132/4*4+J132*4+J132/4*10*0.5,0)*G132</f>
        <v>304372200</v>
      </c>
      <c r="N132" s="5">
        <f t="shared" ref="N132:N195" si="17">ROUND(K132/4*4+K132*4+K132/4*10*0.5,0)*G132</f>
        <v>258716352</v>
      </c>
      <c r="Q132" s="6"/>
    </row>
    <row r="133" spans="1:17" ht="15">
      <c r="A133" s="9">
        <v>260130</v>
      </c>
      <c r="B133">
        <v>460130</v>
      </c>
      <c r="C133" s="6" t="s">
        <v>4614</v>
      </c>
      <c r="D133" t="s">
        <v>15</v>
      </c>
      <c r="E133" s="6" t="s">
        <v>0</v>
      </c>
      <c r="F133">
        <v>47341711</v>
      </c>
      <c r="G133" s="1">
        <f>VLOOKUP(F133,关卡难度线!B:D,2,1)</f>
        <v>8</v>
      </c>
      <c r="H133" s="1">
        <f>VLOOKUP(F133,关卡难度线!B:D,3,1)</f>
        <v>98</v>
      </c>
      <c r="I133" s="1">
        <f t="shared" si="12"/>
        <v>7246180</v>
      </c>
      <c r="J133" s="1">
        <f t="shared" si="13"/>
        <v>6393688</v>
      </c>
      <c r="K133" s="1">
        <f t="shared" si="14"/>
        <v>5434635</v>
      </c>
      <c r="L133" s="5">
        <f t="shared" si="15"/>
        <v>362309000</v>
      </c>
      <c r="M133" s="5">
        <f t="shared" si="16"/>
        <v>319684400</v>
      </c>
      <c r="N133" s="5">
        <f t="shared" si="17"/>
        <v>271731752</v>
      </c>
      <c r="Q133" s="6"/>
    </row>
    <row r="134" spans="1:17" ht="15">
      <c r="A134" s="9">
        <v>260131</v>
      </c>
      <c r="B134">
        <v>460131</v>
      </c>
      <c r="C134" s="6" t="s">
        <v>4615</v>
      </c>
      <c r="D134" t="s">
        <v>15</v>
      </c>
      <c r="E134" s="6" t="s">
        <v>0</v>
      </c>
      <c r="F134">
        <v>48391061</v>
      </c>
      <c r="G134" s="1">
        <f>VLOOKUP(F134,关卡难度线!B:D,2,1)</f>
        <v>8</v>
      </c>
      <c r="H134" s="1">
        <f>VLOOKUP(F134,关卡难度线!B:D,3,1)</f>
        <v>98</v>
      </c>
      <c r="I134" s="1">
        <f t="shared" si="12"/>
        <v>7406795</v>
      </c>
      <c r="J134" s="1">
        <f t="shared" si="13"/>
        <v>6535407</v>
      </c>
      <c r="K134" s="1">
        <f t="shared" si="14"/>
        <v>5555096</v>
      </c>
      <c r="L134" s="5">
        <f t="shared" si="15"/>
        <v>370339752</v>
      </c>
      <c r="M134" s="5">
        <f t="shared" si="16"/>
        <v>326770352</v>
      </c>
      <c r="N134" s="5">
        <f t="shared" si="17"/>
        <v>277754800</v>
      </c>
      <c r="Q134" s="6"/>
    </row>
    <row r="135" spans="1:17" ht="15">
      <c r="A135" s="9">
        <v>260132</v>
      </c>
      <c r="B135">
        <v>460132</v>
      </c>
      <c r="C135" s="6" t="s">
        <v>4616</v>
      </c>
      <c r="D135" t="s">
        <v>15</v>
      </c>
      <c r="E135" s="6" t="s">
        <v>0</v>
      </c>
      <c r="F135">
        <v>49440410</v>
      </c>
      <c r="G135" s="1">
        <f>VLOOKUP(F135,关卡难度线!B:D,2,1)</f>
        <v>8</v>
      </c>
      <c r="H135" s="1">
        <f>VLOOKUP(F135,关卡难度线!B:D,3,1)</f>
        <v>100</v>
      </c>
      <c r="I135" s="1">
        <f t="shared" si="12"/>
        <v>7416061</v>
      </c>
      <c r="J135" s="1">
        <f t="shared" si="13"/>
        <v>6543583</v>
      </c>
      <c r="K135" s="1">
        <f t="shared" si="14"/>
        <v>5562046</v>
      </c>
      <c r="L135" s="5">
        <f t="shared" si="15"/>
        <v>370803048</v>
      </c>
      <c r="M135" s="5">
        <f t="shared" si="16"/>
        <v>327179152</v>
      </c>
      <c r="N135" s="5">
        <f t="shared" si="17"/>
        <v>278102304</v>
      </c>
      <c r="Q135" s="6"/>
    </row>
    <row r="136" spans="1:17" ht="15">
      <c r="A136" s="9">
        <v>260133</v>
      </c>
      <c r="B136">
        <v>460133</v>
      </c>
      <c r="C136" s="6" t="s">
        <v>4617</v>
      </c>
      <c r="D136" t="s">
        <v>15</v>
      </c>
      <c r="E136" s="6" t="s">
        <v>0</v>
      </c>
      <c r="F136">
        <v>50489760</v>
      </c>
      <c r="G136" s="1">
        <f>VLOOKUP(F136,关卡难度线!B:D,2,1)</f>
        <v>8</v>
      </c>
      <c r="H136" s="1">
        <f>VLOOKUP(F136,关卡难度线!B:D,3,1)</f>
        <v>100</v>
      </c>
      <c r="I136" s="1">
        <f t="shared" si="12"/>
        <v>7573464</v>
      </c>
      <c r="J136" s="1">
        <f t="shared" si="13"/>
        <v>6682468</v>
      </c>
      <c r="K136" s="1">
        <f t="shared" si="14"/>
        <v>5680098</v>
      </c>
      <c r="L136" s="5">
        <f t="shared" si="15"/>
        <v>378673200</v>
      </c>
      <c r="M136" s="5">
        <f t="shared" si="16"/>
        <v>334123400</v>
      </c>
      <c r="N136" s="5">
        <f t="shared" si="17"/>
        <v>284004904</v>
      </c>
      <c r="Q136" s="6"/>
    </row>
    <row r="137" spans="1:17" ht="15">
      <c r="A137" s="9">
        <v>260134</v>
      </c>
      <c r="B137">
        <v>460134</v>
      </c>
      <c r="C137" s="6" t="s">
        <v>4618</v>
      </c>
      <c r="D137" t="s">
        <v>15</v>
      </c>
      <c r="E137" s="6" t="s">
        <v>0</v>
      </c>
      <c r="F137">
        <v>51539109</v>
      </c>
      <c r="G137" s="1">
        <f>VLOOKUP(F137,关卡难度线!B:D,2,1)</f>
        <v>8</v>
      </c>
      <c r="H137" s="1">
        <f>VLOOKUP(F137,关卡难度线!B:D,3,1)</f>
        <v>100</v>
      </c>
      <c r="I137" s="1">
        <f t="shared" si="12"/>
        <v>7730866</v>
      </c>
      <c r="J137" s="1">
        <f t="shared" si="13"/>
        <v>6821352</v>
      </c>
      <c r="K137" s="1">
        <f t="shared" si="14"/>
        <v>5798149</v>
      </c>
      <c r="L137" s="5">
        <f t="shared" si="15"/>
        <v>386543304</v>
      </c>
      <c r="M137" s="5">
        <f t="shared" si="16"/>
        <v>341067600</v>
      </c>
      <c r="N137" s="5">
        <f t="shared" si="17"/>
        <v>289907448</v>
      </c>
      <c r="Q137" s="6"/>
    </row>
    <row r="138" spans="1:17" ht="15">
      <c r="A138" s="9">
        <v>260135</v>
      </c>
      <c r="B138">
        <v>460135</v>
      </c>
      <c r="C138" s="6" t="s">
        <v>4619</v>
      </c>
      <c r="D138" t="s">
        <v>15</v>
      </c>
      <c r="E138" s="6" t="s">
        <v>0</v>
      </c>
      <c r="F138">
        <v>52588459</v>
      </c>
      <c r="G138" s="1">
        <f>VLOOKUP(F138,关卡难度线!B:D,2,1)</f>
        <v>8</v>
      </c>
      <c r="H138" s="1">
        <f>VLOOKUP(F138,关卡难度线!B:D,3,1)</f>
        <v>100</v>
      </c>
      <c r="I138" s="1">
        <f t="shared" si="12"/>
        <v>7888268</v>
      </c>
      <c r="J138" s="1">
        <f t="shared" si="13"/>
        <v>6960237</v>
      </c>
      <c r="K138" s="1">
        <f t="shared" si="14"/>
        <v>5916201</v>
      </c>
      <c r="L138" s="5">
        <f t="shared" si="15"/>
        <v>394413400</v>
      </c>
      <c r="M138" s="5">
        <f t="shared" si="16"/>
        <v>348011848</v>
      </c>
      <c r="N138" s="5">
        <f t="shared" si="17"/>
        <v>295810048</v>
      </c>
      <c r="Q138" s="6"/>
    </row>
    <row r="139" spans="1:17" ht="15">
      <c r="A139" s="9">
        <v>260136</v>
      </c>
      <c r="B139">
        <v>460136</v>
      </c>
      <c r="C139" s="6" t="s">
        <v>4620</v>
      </c>
      <c r="D139" t="s">
        <v>15</v>
      </c>
      <c r="E139" s="6" t="s">
        <v>0</v>
      </c>
      <c r="F139">
        <v>53637808</v>
      </c>
      <c r="G139" s="1">
        <f>VLOOKUP(F139,关卡难度线!B:D,2,1)</f>
        <v>8</v>
      </c>
      <c r="H139" s="1">
        <f>VLOOKUP(F139,关卡难度线!B:D,3,1)</f>
        <v>100</v>
      </c>
      <c r="I139" s="1">
        <f t="shared" si="12"/>
        <v>8045671</v>
      </c>
      <c r="J139" s="1">
        <f t="shared" si="13"/>
        <v>7099121</v>
      </c>
      <c r="K139" s="1">
        <f t="shared" si="14"/>
        <v>6034253</v>
      </c>
      <c r="L139" s="5">
        <f t="shared" si="15"/>
        <v>402283552</v>
      </c>
      <c r="M139" s="5">
        <f t="shared" si="16"/>
        <v>354956048</v>
      </c>
      <c r="N139" s="5">
        <f t="shared" si="17"/>
        <v>301712648</v>
      </c>
      <c r="Q139" s="6"/>
    </row>
    <row r="140" spans="1:17" ht="15">
      <c r="A140" s="9">
        <v>260137</v>
      </c>
      <c r="B140">
        <v>460137</v>
      </c>
      <c r="C140" s="6" t="s">
        <v>4621</v>
      </c>
      <c r="D140" t="s">
        <v>15</v>
      </c>
      <c r="E140" s="6" t="s">
        <v>0</v>
      </c>
      <c r="F140">
        <v>54687158</v>
      </c>
      <c r="G140" s="1">
        <f>VLOOKUP(F140,关卡难度线!B:D,2,1)</f>
        <v>8</v>
      </c>
      <c r="H140" s="1">
        <f>VLOOKUP(F140,关卡难度线!B:D,3,1)</f>
        <v>100</v>
      </c>
      <c r="I140" s="1">
        <f t="shared" si="12"/>
        <v>8203073</v>
      </c>
      <c r="J140" s="1">
        <f t="shared" si="13"/>
        <v>7238006</v>
      </c>
      <c r="K140" s="1">
        <f t="shared" si="14"/>
        <v>6152305</v>
      </c>
      <c r="L140" s="5">
        <f t="shared" si="15"/>
        <v>410153648</v>
      </c>
      <c r="M140" s="5">
        <f t="shared" si="16"/>
        <v>361900304</v>
      </c>
      <c r="N140" s="5">
        <f t="shared" si="17"/>
        <v>307615248</v>
      </c>
      <c r="Q140" s="6"/>
    </row>
    <row r="141" spans="1:17" ht="15">
      <c r="A141" s="9">
        <v>260138</v>
      </c>
      <c r="B141">
        <v>460138</v>
      </c>
      <c r="C141" s="6" t="s">
        <v>4622</v>
      </c>
      <c r="D141" t="s">
        <v>15</v>
      </c>
      <c r="E141" s="6" t="s">
        <v>0</v>
      </c>
      <c r="F141">
        <v>55736507</v>
      </c>
      <c r="G141" s="1">
        <f>VLOOKUP(F141,关卡难度线!B:D,2,1)</f>
        <v>8</v>
      </c>
      <c r="H141" s="1">
        <f>VLOOKUP(F141,关卡难度线!B:D,3,1)</f>
        <v>100</v>
      </c>
      <c r="I141" s="1">
        <f t="shared" si="12"/>
        <v>8360476</v>
      </c>
      <c r="J141" s="1">
        <f t="shared" si="13"/>
        <v>7376890</v>
      </c>
      <c r="K141" s="1">
        <f t="shared" si="14"/>
        <v>6270357</v>
      </c>
      <c r="L141" s="5">
        <f t="shared" si="15"/>
        <v>418023800</v>
      </c>
      <c r="M141" s="5">
        <f t="shared" si="16"/>
        <v>368844504</v>
      </c>
      <c r="N141" s="5">
        <f t="shared" si="17"/>
        <v>313517848</v>
      </c>
      <c r="Q141" s="6"/>
    </row>
    <row r="142" spans="1:17" ht="15">
      <c r="A142" s="9">
        <v>260139</v>
      </c>
      <c r="B142">
        <v>460139</v>
      </c>
      <c r="C142" s="6" t="s">
        <v>4623</v>
      </c>
      <c r="D142" t="s">
        <v>15</v>
      </c>
      <c r="E142" s="6" t="s">
        <v>0</v>
      </c>
      <c r="F142">
        <v>56785857</v>
      </c>
      <c r="G142" s="1">
        <f>VLOOKUP(F142,关卡难度线!B:D,2,1)</f>
        <v>8</v>
      </c>
      <c r="H142" s="1">
        <f>VLOOKUP(F142,关卡难度线!B:D,3,1)</f>
        <v>102</v>
      </c>
      <c r="I142" s="1">
        <f t="shared" si="12"/>
        <v>8350861</v>
      </c>
      <c r="J142" s="1">
        <f t="shared" si="13"/>
        <v>7368407</v>
      </c>
      <c r="K142" s="1">
        <f t="shared" si="14"/>
        <v>6263145</v>
      </c>
      <c r="L142" s="5">
        <f t="shared" si="15"/>
        <v>417543048</v>
      </c>
      <c r="M142" s="5">
        <f t="shared" si="16"/>
        <v>368420352</v>
      </c>
      <c r="N142" s="5">
        <f t="shared" si="17"/>
        <v>313157248</v>
      </c>
      <c r="Q142" s="6"/>
    </row>
    <row r="143" spans="1:17" ht="15">
      <c r="A143" s="9">
        <v>260140</v>
      </c>
      <c r="B143">
        <v>460140</v>
      </c>
      <c r="C143" s="6" t="s">
        <v>4624</v>
      </c>
      <c r="D143" t="s">
        <v>15</v>
      </c>
      <c r="E143" s="6" t="s">
        <v>0</v>
      </c>
      <c r="F143">
        <v>59357185</v>
      </c>
      <c r="G143" s="1">
        <f>VLOOKUP(F143,关卡难度线!B:D,2,1)</f>
        <v>8</v>
      </c>
      <c r="H143" s="1">
        <f>VLOOKUP(F143,关卡难度线!B:D,3,1)</f>
        <v>102</v>
      </c>
      <c r="I143" s="1">
        <f t="shared" si="12"/>
        <v>8728997</v>
      </c>
      <c r="J143" s="1">
        <f t="shared" si="13"/>
        <v>7702056</v>
      </c>
      <c r="K143" s="1">
        <f t="shared" si="14"/>
        <v>6546748</v>
      </c>
      <c r="L143" s="5">
        <f t="shared" si="15"/>
        <v>436449848</v>
      </c>
      <c r="M143" s="5">
        <f t="shared" si="16"/>
        <v>385102800</v>
      </c>
      <c r="N143" s="5">
        <f t="shared" si="17"/>
        <v>327337400</v>
      </c>
      <c r="Q143" s="6"/>
    </row>
    <row r="144" spans="1:17" ht="15">
      <c r="A144" s="9">
        <v>260141</v>
      </c>
      <c r="B144">
        <v>460141</v>
      </c>
      <c r="C144" s="6" t="s">
        <v>4625</v>
      </c>
      <c r="D144" t="s">
        <v>15</v>
      </c>
      <c r="E144" s="6" t="s">
        <v>0</v>
      </c>
      <c r="F144">
        <v>60434149</v>
      </c>
      <c r="G144" s="1">
        <f>VLOOKUP(F144,关卡难度线!B:D,2,1)</f>
        <v>8</v>
      </c>
      <c r="H144" s="1">
        <f>VLOOKUP(F144,关卡难度线!B:D,3,1)</f>
        <v>102</v>
      </c>
      <c r="I144" s="1">
        <f t="shared" si="12"/>
        <v>8887374</v>
      </c>
      <c r="J144" s="1">
        <f t="shared" si="13"/>
        <v>7841801</v>
      </c>
      <c r="K144" s="1">
        <f t="shared" si="14"/>
        <v>6665531</v>
      </c>
      <c r="L144" s="5">
        <f t="shared" si="15"/>
        <v>444368704</v>
      </c>
      <c r="M144" s="5">
        <f t="shared" si="16"/>
        <v>392090048</v>
      </c>
      <c r="N144" s="5">
        <f t="shared" si="17"/>
        <v>333276552</v>
      </c>
      <c r="Q144" s="6"/>
    </row>
    <row r="145" spans="1:14" ht="15">
      <c r="A145" s="9">
        <v>260142</v>
      </c>
      <c r="B145">
        <v>460142</v>
      </c>
      <c r="C145" s="6" t="s">
        <v>4626</v>
      </c>
      <c r="D145" t="s">
        <v>15</v>
      </c>
      <c r="E145" s="6" t="s">
        <v>0</v>
      </c>
      <c r="F145">
        <v>61511113</v>
      </c>
      <c r="G145" s="1">
        <f>VLOOKUP(F145,关卡难度线!B:D,2,1)</f>
        <v>8</v>
      </c>
      <c r="H145" s="1">
        <f>VLOOKUP(F145,关卡难度线!B:D,3,1)</f>
        <v>102</v>
      </c>
      <c r="I145" s="1">
        <f t="shared" si="12"/>
        <v>9045751</v>
      </c>
      <c r="J145" s="1">
        <f t="shared" si="13"/>
        <v>7981545</v>
      </c>
      <c r="K145" s="1">
        <f t="shared" si="14"/>
        <v>6784313</v>
      </c>
      <c r="L145" s="5">
        <f t="shared" si="15"/>
        <v>452287552</v>
      </c>
      <c r="M145" s="5">
        <f t="shared" si="16"/>
        <v>399077248</v>
      </c>
      <c r="N145" s="5">
        <f t="shared" si="17"/>
        <v>339215648</v>
      </c>
    </row>
    <row r="146" spans="1:14" ht="15">
      <c r="A146" s="9">
        <v>260143</v>
      </c>
      <c r="B146">
        <v>460143</v>
      </c>
      <c r="C146" s="6" t="s">
        <v>4627</v>
      </c>
      <c r="D146" t="s">
        <v>15</v>
      </c>
      <c r="E146" s="6" t="s">
        <v>0</v>
      </c>
      <c r="F146">
        <v>62588077</v>
      </c>
      <c r="G146" s="1">
        <f>VLOOKUP(F146,关卡难度线!B:D,2,1)</f>
        <v>8</v>
      </c>
      <c r="H146" s="1">
        <f>VLOOKUP(F146,关卡难度线!B:D,3,1)</f>
        <v>102</v>
      </c>
      <c r="I146" s="1">
        <f t="shared" si="12"/>
        <v>9204128</v>
      </c>
      <c r="J146" s="1">
        <f t="shared" si="13"/>
        <v>8121290</v>
      </c>
      <c r="K146" s="1">
        <f t="shared" si="14"/>
        <v>6903096</v>
      </c>
      <c r="L146" s="5">
        <f t="shared" si="15"/>
        <v>460206400</v>
      </c>
      <c r="M146" s="5">
        <f t="shared" si="16"/>
        <v>406064504</v>
      </c>
      <c r="N146" s="5">
        <f t="shared" si="17"/>
        <v>345154800</v>
      </c>
    </row>
    <row r="147" spans="1:14" ht="15">
      <c r="A147" s="9">
        <v>260144</v>
      </c>
      <c r="B147">
        <v>460144</v>
      </c>
      <c r="C147" s="6" t="s">
        <v>4628</v>
      </c>
      <c r="D147" t="s">
        <v>15</v>
      </c>
      <c r="E147" s="6" t="s">
        <v>0</v>
      </c>
      <c r="F147">
        <v>63665041</v>
      </c>
      <c r="G147" s="1">
        <f>VLOOKUP(F147,关卡难度线!B:D,2,1)</f>
        <v>8</v>
      </c>
      <c r="H147" s="1">
        <f>VLOOKUP(F147,关卡难度线!B:D,3,1)</f>
        <v>102</v>
      </c>
      <c r="I147" s="1">
        <f t="shared" si="12"/>
        <v>9362506</v>
      </c>
      <c r="J147" s="1">
        <f t="shared" si="13"/>
        <v>8261034</v>
      </c>
      <c r="K147" s="1">
        <f t="shared" si="14"/>
        <v>7021879</v>
      </c>
      <c r="L147" s="5">
        <f t="shared" si="15"/>
        <v>468125304</v>
      </c>
      <c r="M147" s="5">
        <f t="shared" si="16"/>
        <v>413051704</v>
      </c>
      <c r="N147" s="5">
        <f t="shared" si="17"/>
        <v>351093952</v>
      </c>
    </row>
    <row r="148" spans="1:14" ht="15">
      <c r="A148" s="9">
        <v>260145</v>
      </c>
      <c r="B148">
        <v>460145</v>
      </c>
      <c r="C148" s="6" t="s">
        <v>4629</v>
      </c>
      <c r="D148" t="s">
        <v>15</v>
      </c>
      <c r="E148" s="6" t="s">
        <v>0</v>
      </c>
      <c r="F148">
        <v>65203397</v>
      </c>
      <c r="G148" s="1">
        <f>VLOOKUP(F148,关卡难度线!B:D,2,1)</f>
        <v>8</v>
      </c>
      <c r="H148" s="1">
        <f>VLOOKUP(F148,关卡难度线!B:D,3,1)</f>
        <v>104</v>
      </c>
      <c r="I148" s="1">
        <f t="shared" si="12"/>
        <v>9404336</v>
      </c>
      <c r="J148" s="1">
        <f t="shared" si="13"/>
        <v>8297943</v>
      </c>
      <c r="K148" s="1">
        <f t="shared" si="14"/>
        <v>7053252</v>
      </c>
      <c r="L148" s="5">
        <f t="shared" si="15"/>
        <v>470216800</v>
      </c>
      <c r="M148" s="5">
        <f t="shared" si="16"/>
        <v>414897152</v>
      </c>
      <c r="N148" s="5">
        <f t="shared" si="17"/>
        <v>352662600</v>
      </c>
    </row>
    <row r="149" spans="1:14" ht="15">
      <c r="A149" s="9">
        <v>260146</v>
      </c>
      <c r="B149">
        <v>460146</v>
      </c>
      <c r="C149" s="6" t="s">
        <v>4630</v>
      </c>
      <c r="D149" t="s">
        <v>15</v>
      </c>
      <c r="E149" s="6" t="s">
        <v>0</v>
      </c>
      <c r="F149">
        <v>66741752</v>
      </c>
      <c r="G149" s="1">
        <f>VLOOKUP(F149,关卡难度线!B:D,2,1)</f>
        <v>8</v>
      </c>
      <c r="H149" s="1">
        <f>VLOOKUP(F149,关卡难度线!B:D,3,1)</f>
        <v>104</v>
      </c>
      <c r="I149" s="1">
        <f t="shared" si="12"/>
        <v>9626214</v>
      </c>
      <c r="J149" s="1">
        <f t="shared" si="13"/>
        <v>8493718</v>
      </c>
      <c r="K149" s="1">
        <f t="shared" si="14"/>
        <v>7219660</v>
      </c>
      <c r="L149" s="5">
        <f t="shared" si="15"/>
        <v>481310704</v>
      </c>
      <c r="M149" s="5">
        <f t="shared" si="16"/>
        <v>424685904</v>
      </c>
      <c r="N149" s="5">
        <f t="shared" si="17"/>
        <v>360983000</v>
      </c>
    </row>
    <row r="150" spans="1:14" ht="15">
      <c r="A150" s="9">
        <v>260147</v>
      </c>
      <c r="B150">
        <v>460147</v>
      </c>
      <c r="C150" s="6" t="s">
        <v>4631</v>
      </c>
      <c r="D150" t="s">
        <v>15</v>
      </c>
      <c r="E150" s="6" t="s">
        <v>0</v>
      </c>
      <c r="F150">
        <v>68280107</v>
      </c>
      <c r="G150" s="1">
        <f>VLOOKUP(F150,关卡难度线!B:D,2,1)</f>
        <v>8</v>
      </c>
      <c r="H150" s="1">
        <f>VLOOKUP(F150,关卡难度线!B:D,3,1)</f>
        <v>104</v>
      </c>
      <c r="I150" s="1">
        <f t="shared" si="12"/>
        <v>9848092</v>
      </c>
      <c r="J150" s="1">
        <f t="shared" si="13"/>
        <v>8689493</v>
      </c>
      <c r="K150" s="1">
        <f t="shared" si="14"/>
        <v>7386069</v>
      </c>
      <c r="L150" s="5">
        <f t="shared" si="15"/>
        <v>492404600</v>
      </c>
      <c r="M150" s="5">
        <f t="shared" si="16"/>
        <v>434474648</v>
      </c>
      <c r="N150" s="5">
        <f t="shared" si="17"/>
        <v>369303448</v>
      </c>
    </row>
    <row r="151" spans="1:14" ht="15">
      <c r="A151" s="9">
        <v>260148</v>
      </c>
      <c r="B151">
        <v>460148</v>
      </c>
      <c r="C151" s="6" t="s">
        <v>4632</v>
      </c>
      <c r="D151" t="s">
        <v>15</v>
      </c>
      <c r="E151" s="6" t="s">
        <v>0</v>
      </c>
      <c r="F151">
        <v>69818462</v>
      </c>
      <c r="G151" s="1">
        <f>VLOOKUP(F151,关卡难度线!B:D,2,1)</f>
        <v>8</v>
      </c>
      <c r="H151" s="1">
        <f>VLOOKUP(F151,关卡难度线!B:D,3,1)</f>
        <v>104</v>
      </c>
      <c r="I151" s="1">
        <f t="shared" si="12"/>
        <v>10069970</v>
      </c>
      <c r="J151" s="1">
        <f t="shared" si="13"/>
        <v>8885268</v>
      </c>
      <c r="K151" s="1">
        <f t="shared" si="14"/>
        <v>7552477</v>
      </c>
      <c r="L151" s="5">
        <f t="shared" si="15"/>
        <v>503498504</v>
      </c>
      <c r="M151" s="5">
        <f t="shared" si="16"/>
        <v>444263400</v>
      </c>
      <c r="N151" s="5">
        <f t="shared" si="17"/>
        <v>377623848</v>
      </c>
    </row>
    <row r="152" spans="1:14" ht="15">
      <c r="A152" s="9">
        <v>260149</v>
      </c>
      <c r="B152">
        <v>460149</v>
      </c>
      <c r="C152" s="6" t="s">
        <v>4633</v>
      </c>
      <c r="D152" t="s">
        <v>15</v>
      </c>
      <c r="E152" s="6" t="s">
        <v>0</v>
      </c>
      <c r="F152">
        <v>71356817</v>
      </c>
      <c r="G152" s="1">
        <f>VLOOKUP(F152,关卡难度线!B:D,2,1)</f>
        <v>8</v>
      </c>
      <c r="H152" s="1">
        <f>VLOOKUP(F152,关卡难度线!B:D,3,1)</f>
        <v>104</v>
      </c>
      <c r="I152" s="1">
        <f t="shared" si="12"/>
        <v>10291848</v>
      </c>
      <c r="J152" s="1">
        <f t="shared" si="13"/>
        <v>9081042</v>
      </c>
      <c r="K152" s="1">
        <f t="shared" si="14"/>
        <v>7718886</v>
      </c>
      <c r="L152" s="5">
        <f t="shared" si="15"/>
        <v>514592400</v>
      </c>
      <c r="M152" s="5">
        <f t="shared" si="16"/>
        <v>454052104</v>
      </c>
      <c r="N152" s="5">
        <f t="shared" si="17"/>
        <v>385944304</v>
      </c>
    </row>
    <row r="153" spans="1:14" ht="15">
      <c r="A153" s="9">
        <v>260150</v>
      </c>
      <c r="B153">
        <v>460150</v>
      </c>
      <c r="C153" s="6" t="s">
        <v>4634</v>
      </c>
      <c r="D153" t="s">
        <v>15</v>
      </c>
      <c r="E153" s="6" t="s">
        <v>0</v>
      </c>
      <c r="F153">
        <v>74764279</v>
      </c>
      <c r="G153" s="1">
        <f>VLOOKUP(F153,关卡难度线!B:D,2,1)</f>
        <v>8</v>
      </c>
      <c r="H153" s="1">
        <f>VLOOKUP(F153,关卡难度线!B:D,3,1)</f>
        <v>106</v>
      </c>
      <c r="I153" s="1">
        <f t="shared" si="12"/>
        <v>10579850</v>
      </c>
      <c r="J153" s="1">
        <f t="shared" si="13"/>
        <v>9335162</v>
      </c>
      <c r="K153" s="1">
        <f t="shared" si="14"/>
        <v>7934888</v>
      </c>
      <c r="L153" s="5">
        <f t="shared" si="15"/>
        <v>528992504</v>
      </c>
      <c r="M153" s="5">
        <f t="shared" si="16"/>
        <v>466758104</v>
      </c>
      <c r="N153" s="5">
        <f t="shared" si="17"/>
        <v>396744400</v>
      </c>
    </row>
    <row r="154" spans="1:14" ht="15">
      <c r="A154" s="9">
        <v>260151</v>
      </c>
      <c r="B154">
        <v>460151</v>
      </c>
      <c r="C154" s="6" t="s">
        <v>4635</v>
      </c>
      <c r="D154" t="s">
        <v>15</v>
      </c>
      <c r="E154" s="6" t="s">
        <v>0</v>
      </c>
      <c r="F154">
        <v>76342079</v>
      </c>
      <c r="G154" s="1">
        <f>VLOOKUP(F154,关卡难度线!B:D,2,1)</f>
        <v>8</v>
      </c>
      <c r="H154" s="1">
        <f>VLOOKUP(F154,关卡难度线!B:D,3,1)</f>
        <v>106</v>
      </c>
      <c r="I154" s="1">
        <f t="shared" si="12"/>
        <v>10803124</v>
      </c>
      <c r="J154" s="1">
        <f t="shared" si="13"/>
        <v>9532168</v>
      </c>
      <c r="K154" s="1">
        <f t="shared" si="14"/>
        <v>8102343</v>
      </c>
      <c r="L154" s="5">
        <f t="shared" si="15"/>
        <v>540156200</v>
      </c>
      <c r="M154" s="5">
        <f t="shared" si="16"/>
        <v>476608400</v>
      </c>
      <c r="N154" s="5">
        <f t="shared" si="17"/>
        <v>405117152</v>
      </c>
    </row>
    <row r="155" spans="1:14" ht="15">
      <c r="A155" s="9">
        <v>260152</v>
      </c>
      <c r="B155">
        <v>460152</v>
      </c>
      <c r="C155" s="6" t="s">
        <v>4636</v>
      </c>
      <c r="D155" t="s">
        <v>15</v>
      </c>
      <c r="E155" s="6" t="s">
        <v>0</v>
      </c>
      <c r="F155">
        <v>77919879</v>
      </c>
      <c r="G155" s="1">
        <f>VLOOKUP(F155,关卡难度线!B:D,2,1)</f>
        <v>8</v>
      </c>
      <c r="H155" s="1">
        <f>VLOOKUP(F155,关卡难度线!B:D,3,1)</f>
        <v>106</v>
      </c>
      <c r="I155" s="1">
        <f t="shared" si="12"/>
        <v>11026397</v>
      </c>
      <c r="J155" s="1">
        <f t="shared" si="13"/>
        <v>9729174</v>
      </c>
      <c r="K155" s="1">
        <f t="shared" si="14"/>
        <v>8269798</v>
      </c>
      <c r="L155" s="5">
        <f t="shared" si="15"/>
        <v>551319848</v>
      </c>
      <c r="M155" s="5">
        <f t="shared" si="16"/>
        <v>486458704</v>
      </c>
      <c r="N155" s="5">
        <f t="shared" si="17"/>
        <v>413489904</v>
      </c>
    </row>
    <row r="156" spans="1:14" ht="15">
      <c r="A156" s="9">
        <v>260153</v>
      </c>
      <c r="B156">
        <v>460153</v>
      </c>
      <c r="C156" s="6" t="s">
        <v>4637</v>
      </c>
      <c r="D156" t="s">
        <v>15</v>
      </c>
      <c r="E156" s="6" t="s">
        <v>0</v>
      </c>
      <c r="F156">
        <v>79497679</v>
      </c>
      <c r="G156" s="1">
        <f>VLOOKUP(F156,关卡难度线!B:D,2,1)</f>
        <v>8</v>
      </c>
      <c r="H156" s="1">
        <f>VLOOKUP(F156,关卡难度线!B:D,3,1)</f>
        <v>106</v>
      </c>
      <c r="I156" s="1">
        <f t="shared" si="12"/>
        <v>11249671</v>
      </c>
      <c r="J156" s="1">
        <f t="shared" si="13"/>
        <v>9926180</v>
      </c>
      <c r="K156" s="1">
        <f t="shared" si="14"/>
        <v>8437253</v>
      </c>
      <c r="L156" s="5">
        <f t="shared" si="15"/>
        <v>562483552</v>
      </c>
      <c r="M156" s="5">
        <f t="shared" si="16"/>
        <v>496309000</v>
      </c>
      <c r="N156" s="5">
        <f t="shared" si="17"/>
        <v>421862648</v>
      </c>
    </row>
    <row r="157" spans="1:14" ht="15">
      <c r="A157" s="9">
        <v>260154</v>
      </c>
      <c r="B157">
        <v>460154</v>
      </c>
      <c r="C157" s="6" t="s">
        <v>4638</v>
      </c>
      <c r="D157" t="s">
        <v>15</v>
      </c>
      <c r="E157" s="6" t="s">
        <v>0</v>
      </c>
      <c r="F157">
        <v>81075479</v>
      </c>
      <c r="G157" s="1">
        <f>VLOOKUP(F157,关卡难度线!B:D,2,1)</f>
        <v>8</v>
      </c>
      <c r="H157" s="1">
        <f>VLOOKUP(F157,关卡难度线!B:D,3,1)</f>
        <v>106</v>
      </c>
      <c r="I157" s="1">
        <f t="shared" si="12"/>
        <v>11472945</v>
      </c>
      <c r="J157" s="1">
        <f t="shared" si="13"/>
        <v>10123186</v>
      </c>
      <c r="K157" s="1">
        <f t="shared" si="14"/>
        <v>8604708</v>
      </c>
      <c r="L157" s="5">
        <f t="shared" si="15"/>
        <v>573647248</v>
      </c>
      <c r="M157" s="5">
        <f t="shared" si="16"/>
        <v>506159304</v>
      </c>
      <c r="N157" s="5">
        <f t="shared" si="17"/>
        <v>430235400</v>
      </c>
    </row>
    <row r="158" spans="1:14" ht="15">
      <c r="A158" s="9">
        <v>260155</v>
      </c>
      <c r="B158">
        <v>460155</v>
      </c>
      <c r="C158" s="6" t="s">
        <v>4639</v>
      </c>
      <c r="D158" t="s">
        <v>15</v>
      </c>
      <c r="E158" s="6" t="s">
        <v>0</v>
      </c>
      <c r="F158">
        <v>82653279</v>
      </c>
      <c r="G158" s="1">
        <f>VLOOKUP(F158,关卡难度线!B:D,2,1)</f>
        <v>8</v>
      </c>
      <c r="H158" s="1">
        <f>VLOOKUP(F158,关卡难度线!B:D,3,1)</f>
        <v>108</v>
      </c>
      <c r="I158" s="1">
        <f t="shared" si="12"/>
        <v>11479622</v>
      </c>
      <c r="J158" s="1">
        <f t="shared" si="13"/>
        <v>10129078</v>
      </c>
      <c r="K158" s="1">
        <f t="shared" si="14"/>
        <v>8609716</v>
      </c>
      <c r="L158" s="5">
        <f t="shared" si="15"/>
        <v>573981104</v>
      </c>
      <c r="M158" s="5">
        <f t="shared" si="16"/>
        <v>506453904</v>
      </c>
      <c r="N158" s="5">
        <f t="shared" si="17"/>
        <v>430485800</v>
      </c>
    </row>
    <row r="159" spans="1:14" ht="15">
      <c r="A159" s="9">
        <v>260156</v>
      </c>
      <c r="B159">
        <v>460156</v>
      </c>
      <c r="C159" s="6" t="s">
        <v>4640</v>
      </c>
      <c r="D159" t="s">
        <v>15</v>
      </c>
      <c r="E159" s="6" t="s">
        <v>0</v>
      </c>
      <c r="F159">
        <v>84231079</v>
      </c>
      <c r="G159" s="1">
        <f>VLOOKUP(F159,关卡难度线!B:D,2,1)</f>
        <v>8</v>
      </c>
      <c r="H159" s="1">
        <f>VLOOKUP(F159,关卡难度线!B:D,3,1)</f>
        <v>108</v>
      </c>
      <c r="I159" s="1">
        <f t="shared" si="12"/>
        <v>11698760</v>
      </c>
      <c r="J159" s="1">
        <f t="shared" si="13"/>
        <v>10322436</v>
      </c>
      <c r="K159" s="1">
        <f t="shared" si="14"/>
        <v>8774070</v>
      </c>
      <c r="L159" s="5">
        <f t="shared" si="15"/>
        <v>584938000</v>
      </c>
      <c r="M159" s="5">
        <f t="shared" si="16"/>
        <v>516121800</v>
      </c>
      <c r="N159" s="5">
        <f t="shared" si="17"/>
        <v>438703504</v>
      </c>
    </row>
    <row r="160" spans="1:14" ht="15">
      <c r="A160" s="9">
        <v>260157</v>
      </c>
      <c r="B160">
        <v>460157</v>
      </c>
      <c r="C160" s="6" t="s">
        <v>4641</v>
      </c>
      <c r="D160" t="s">
        <v>15</v>
      </c>
      <c r="E160" s="6" t="s">
        <v>0</v>
      </c>
      <c r="F160">
        <v>85808879</v>
      </c>
      <c r="G160" s="1">
        <f>VLOOKUP(F160,关卡难度线!B:D,2,1)</f>
        <v>8</v>
      </c>
      <c r="H160" s="1">
        <f>VLOOKUP(F160,关卡难度线!B:D,3,1)</f>
        <v>108</v>
      </c>
      <c r="I160" s="1">
        <f t="shared" si="12"/>
        <v>11917899</v>
      </c>
      <c r="J160" s="1">
        <f t="shared" si="13"/>
        <v>10515793</v>
      </c>
      <c r="K160" s="1">
        <f t="shared" si="14"/>
        <v>8938424</v>
      </c>
      <c r="L160" s="5">
        <f t="shared" si="15"/>
        <v>595894952</v>
      </c>
      <c r="M160" s="5">
        <f t="shared" si="16"/>
        <v>525789648</v>
      </c>
      <c r="N160" s="5">
        <f t="shared" si="17"/>
        <v>446921200</v>
      </c>
    </row>
    <row r="161" spans="1:14" ht="15">
      <c r="A161" s="9">
        <v>260158</v>
      </c>
      <c r="B161">
        <v>460158</v>
      </c>
      <c r="C161" s="6" t="s">
        <v>4642</v>
      </c>
      <c r="D161" t="s">
        <v>15</v>
      </c>
      <c r="E161" s="6" t="s">
        <v>0</v>
      </c>
      <c r="F161">
        <v>87386679</v>
      </c>
      <c r="G161" s="1">
        <f>VLOOKUP(F161,关卡难度线!B:D,2,1)</f>
        <v>8</v>
      </c>
      <c r="H161" s="1">
        <f>VLOOKUP(F161,关卡难度线!B:D,3,1)</f>
        <v>108</v>
      </c>
      <c r="I161" s="1">
        <f t="shared" si="12"/>
        <v>12137038</v>
      </c>
      <c r="J161" s="1">
        <f t="shared" si="13"/>
        <v>10709151</v>
      </c>
      <c r="K161" s="1">
        <f t="shared" si="14"/>
        <v>9102779</v>
      </c>
      <c r="L161" s="5">
        <f t="shared" si="15"/>
        <v>606851904</v>
      </c>
      <c r="M161" s="5">
        <f t="shared" si="16"/>
        <v>535457552</v>
      </c>
      <c r="N161" s="5">
        <f t="shared" si="17"/>
        <v>455138952</v>
      </c>
    </row>
    <row r="162" spans="1:14" ht="15">
      <c r="A162" s="9">
        <v>260159</v>
      </c>
      <c r="B162">
        <v>460159</v>
      </c>
      <c r="C162" s="6" t="s">
        <v>4643</v>
      </c>
      <c r="D162" t="s">
        <v>15</v>
      </c>
      <c r="E162" s="6" t="s">
        <v>0</v>
      </c>
      <c r="F162">
        <v>88964479</v>
      </c>
      <c r="G162" s="1">
        <f>VLOOKUP(F162,关卡难度线!B:D,2,1)</f>
        <v>8</v>
      </c>
      <c r="H162" s="1">
        <f>VLOOKUP(F162,关卡难度线!B:D,3,1)</f>
        <v>108</v>
      </c>
      <c r="I162" s="1">
        <f t="shared" si="12"/>
        <v>12356177</v>
      </c>
      <c r="J162" s="1">
        <f t="shared" si="13"/>
        <v>10902509</v>
      </c>
      <c r="K162" s="1">
        <f t="shared" si="14"/>
        <v>9267133</v>
      </c>
      <c r="L162" s="5">
        <f t="shared" si="15"/>
        <v>617808848</v>
      </c>
      <c r="M162" s="5">
        <f t="shared" si="16"/>
        <v>545125448</v>
      </c>
      <c r="N162" s="5">
        <f t="shared" si="17"/>
        <v>463356648</v>
      </c>
    </row>
    <row r="163" spans="1:14" ht="15">
      <c r="A163" s="9">
        <v>260160</v>
      </c>
      <c r="B163">
        <v>460160</v>
      </c>
      <c r="C163" s="6" t="s">
        <v>4644</v>
      </c>
      <c r="D163" t="s">
        <v>15</v>
      </c>
      <c r="E163" s="6" t="s">
        <v>0</v>
      </c>
      <c r="F163">
        <v>92805836</v>
      </c>
      <c r="G163" s="1">
        <f>VLOOKUP(F163,关卡难度线!B:D,2,1)</f>
        <v>8</v>
      </c>
      <c r="H163" s="1">
        <f>VLOOKUP(F163,关卡难度线!B:D,3,1)</f>
        <v>110</v>
      </c>
      <c r="I163" s="1">
        <f t="shared" si="12"/>
        <v>12655341</v>
      </c>
      <c r="J163" s="1">
        <f t="shared" si="13"/>
        <v>11166477</v>
      </c>
      <c r="K163" s="1">
        <f t="shared" si="14"/>
        <v>9491505</v>
      </c>
      <c r="L163" s="5">
        <f t="shared" si="15"/>
        <v>632767048</v>
      </c>
      <c r="M163" s="5">
        <f t="shared" si="16"/>
        <v>558323848</v>
      </c>
      <c r="N163" s="5">
        <f t="shared" si="17"/>
        <v>474575248</v>
      </c>
    </row>
    <row r="164" spans="1:14" ht="15">
      <c r="A164" s="9">
        <v>260161</v>
      </c>
      <c r="B164">
        <v>460161</v>
      </c>
      <c r="C164" s="6" t="s">
        <v>4645</v>
      </c>
      <c r="D164" t="s">
        <v>15</v>
      </c>
      <c r="E164" s="6" t="s">
        <v>0</v>
      </c>
      <c r="F164">
        <v>94423081</v>
      </c>
      <c r="G164" s="1">
        <f>VLOOKUP(F164,关卡难度线!B:D,2,1)</f>
        <v>8</v>
      </c>
      <c r="H164" s="1">
        <f>VLOOKUP(F164,关卡难度线!B:D,3,1)</f>
        <v>110</v>
      </c>
      <c r="I164" s="1">
        <f t="shared" si="12"/>
        <v>12875874</v>
      </c>
      <c r="J164" s="1">
        <f t="shared" si="13"/>
        <v>11361065</v>
      </c>
      <c r="K164" s="1">
        <f t="shared" si="14"/>
        <v>9656906</v>
      </c>
      <c r="L164" s="5">
        <f t="shared" si="15"/>
        <v>643793704</v>
      </c>
      <c r="M164" s="5">
        <f t="shared" si="16"/>
        <v>568053248</v>
      </c>
      <c r="N164" s="5">
        <f t="shared" si="17"/>
        <v>482845304</v>
      </c>
    </row>
    <row r="165" spans="1:14" ht="15">
      <c r="A165" s="9">
        <v>260162</v>
      </c>
      <c r="B165">
        <v>460162</v>
      </c>
      <c r="C165" s="6" t="s">
        <v>4646</v>
      </c>
      <c r="D165" t="s">
        <v>15</v>
      </c>
      <c r="E165" s="6" t="s">
        <v>0</v>
      </c>
      <c r="F165">
        <v>96040326</v>
      </c>
      <c r="G165" s="1">
        <f>VLOOKUP(F165,关卡难度线!B:D,2,1)</f>
        <v>8</v>
      </c>
      <c r="H165" s="1">
        <f>VLOOKUP(F165,关卡难度线!B:D,3,1)</f>
        <v>110</v>
      </c>
      <c r="I165" s="1">
        <f t="shared" si="12"/>
        <v>13096408</v>
      </c>
      <c r="J165" s="1">
        <f t="shared" si="13"/>
        <v>11555654</v>
      </c>
      <c r="K165" s="1">
        <f t="shared" si="14"/>
        <v>9822306</v>
      </c>
      <c r="L165" s="5">
        <f t="shared" si="15"/>
        <v>654820400</v>
      </c>
      <c r="M165" s="5">
        <f t="shared" si="16"/>
        <v>577782704</v>
      </c>
      <c r="N165" s="5">
        <f t="shared" si="17"/>
        <v>491115304</v>
      </c>
    </row>
    <row r="166" spans="1:14" ht="15">
      <c r="A166" s="9">
        <v>260163</v>
      </c>
      <c r="B166">
        <v>460163</v>
      </c>
      <c r="C166" s="6" t="s">
        <v>4647</v>
      </c>
      <c r="D166" t="s">
        <v>15</v>
      </c>
      <c r="E166" s="6" t="s">
        <v>0</v>
      </c>
      <c r="F166">
        <v>97657571</v>
      </c>
      <c r="G166" s="1">
        <f>VLOOKUP(F166,关卡难度线!B:D,2,1)</f>
        <v>8</v>
      </c>
      <c r="H166" s="1">
        <f>VLOOKUP(F166,关卡难度线!B:D,3,1)</f>
        <v>110</v>
      </c>
      <c r="I166" s="1">
        <f t="shared" si="12"/>
        <v>13316941</v>
      </c>
      <c r="J166" s="1">
        <f t="shared" si="13"/>
        <v>11750242</v>
      </c>
      <c r="K166" s="1">
        <f t="shared" si="14"/>
        <v>9987706</v>
      </c>
      <c r="L166" s="5">
        <f t="shared" si="15"/>
        <v>665847048</v>
      </c>
      <c r="M166" s="5">
        <f t="shared" si="16"/>
        <v>587512104</v>
      </c>
      <c r="N166" s="5">
        <f t="shared" si="17"/>
        <v>499385304</v>
      </c>
    </row>
    <row r="167" spans="1:14" ht="15">
      <c r="A167" s="9">
        <v>260164</v>
      </c>
      <c r="B167">
        <v>460164</v>
      </c>
      <c r="C167" s="6" t="s">
        <v>4648</v>
      </c>
      <c r="D167" t="s">
        <v>15</v>
      </c>
      <c r="E167" s="6" t="s">
        <v>0</v>
      </c>
      <c r="F167">
        <v>99274817</v>
      </c>
      <c r="G167" s="1">
        <f>VLOOKUP(F167,关卡难度线!B:D,2,1)</f>
        <v>8</v>
      </c>
      <c r="H167" s="1">
        <f>VLOOKUP(F167,关卡难度线!B:D,3,1)</f>
        <v>110</v>
      </c>
      <c r="I167" s="1">
        <f t="shared" si="12"/>
        <v>13537475</v>
      </c>
      <c r="J167" s="1">
        <f t="shared" si="13"/>
        <v>11944830</v>
      </c>
      <c r="K167" s="1">
        <f t="shared" si="14"/>
        <v>10153106</v>
      </c>
      <c r="L167" s="5">
        <f t="shared" si="15"/>
        <v>676873752</v>
      </c>
      <c r="M167" s="5">
        <f t="shared" si="16"/>
        <v>597241504</v>
      </c>
      <c r="N167" s="5">
        <f t="shared" si="17"/>
        <v>507655304</v>
      </c>
    </row>
    <row r="168" spans="1:14" ht="15">
      <c r="A168" s="9">
        <v>260165</v>
      </c>
      <c r="B168">
        <v>460165</v>
      </c>
      <c r="C168" s="6" t="s">
        <v>4649</v>
      </c>
      <c r="D168" t="s">
        <v>15</v>
      </c>
      <c r="E168" s="6" t="s">
        <v>0</v>
      </c>
      <c r="F168">
        <v>100892062</v>
      </c>
      <c r="G168" s="1">
        <f>VLOOKUP(F168,关卡难度线!B:D,2,1)</f>
        <v>8</v>
      </c>
      <c r="H168" s="1">
        <f>VLOOKUP(F168,关卡难度线!B:D,3,1)</f>
        <v>110</v>
      </c>
      <c r="I168" s="1">
        <f t="shared" si="12"/>
        <v>13758008</v>
      </c>
      <c r="J168" s="1">
        <f t="shared" si="13"/>
        <v>12139419</v>
      </c>
      <c r="K168" s="1">
        <f t="shared" si="14"/>
        <v>10318506</v>
      </c>
      <c r="L168" s="5">
        <f t="shared" si="15"/>
        <v>687900400</v>
      </c>
      <c r="M168" s="5">
        <f t="shared" si="16"/>
        <v>606970952</v>
      </c>
      <c r="N168" s="5">
        <f t="shared" si="17"/>
        <v>515925304</v>
      </c>
    </row>
    <row r="169" spans="1:14" ht="15">
      <c r="A169" s="9">
        <v>260166</v>
      </c>
      <c r="B169">
        <v>460166</v>
      </c>
      <c r="C169" s="6" t="s">
        <v>4650</v>
      </c>
      <c r="D169" t="s">
        <v>15</v>
      </c>
      <c r="E169" s="6" t="s">
        <v>0</v>
      </c>
      <c r="F169">
        <v>102509307</v>
      </c>
      <c r="G169" s="1">
        <f>VLOOKUP(F169,关卡难度线!B:D,2,1)</f>
        <v>8</v>
      </c>
      <c r="H169" s="1">
        <f>VLOOKUP(F169,关卡难度线!B:D,3,1)</f>
        <v>110</v>
      </c>
      <c r="I169" s="1">
        <f t="shared" si="12"/>
        <v>13978541</v>
      </c>
      <c r="J169" s="1">
        <f t="shared" si="13"/>
        <v>12334007</v>
      </c>
      <c r="K169" s="1">
        <f t="shared" si="14"/>
        <v>10483906</v>
      </c>
      <c r="L169" s="5">
        <f t="shared" si="15"/>
        <v>698927048</v>
      </c>
      <c r="M169" s="5">
        <f t="shared" si="16"/>
        <v>616700352</v>
      </c>
      <c r="N169" s="5">
        <f t="shared" si="17"/>
        <v>524195304</v>
      </c>
    </row>
    <row r="170" spans="1:14" ht="15">
      <c r="A170" s="9">
        <v>260167</v>
      </c>
      <c r="B170">
        <v>460167</v>
      </c>
      <c r="C170" s="6" t="s">
        <v>4651</v>
      </c>
      <c r="D170" t="s">
        <v>15</v>
      </c>
      <c r="E170" s="6" t="s">
        <v>0</v>
      </c>
      <c r="F170">
        <v>104126552</v>
      </c>
      <c r="G170" s="1">
        <f>VLOOKUP(F170,关卡难度线!B:D,2,1)</f>
        <v>8</v>
      </c>
      <c r="H170" s="1">
        <f>VLOOKUP(F170,关卡难度线!B:D,3,1)</f>
        <v>112</v>
      </c>
      <c r="I170" s="1">
        <f t="shared" si="12"/>
        <v>13945520</v>
      </c>
      <c r="J170" s="1">
        <f t="shared" si="13"/>
        <v>12304870</v>
      </c>
      <c r="K170" s="1">
        <f t="shared" si="14"/>
        <v>10459140</v>
      </c>
      <c r="L170" s="5">
        <f t="shared" si="15"/>
        <v>697276000</v>
      </c>
      <c r="M170" s="5">
        <f t="shared" si="16"/>
        <v>615243504</v>
      </c>
      <c r="N170" s="5">
        <f t="shared" si="17"/>
        <v>522957000</v>
      </c>
    </row>
    <row r="171" spans="1:14" ht="15">
      <c r="A171" s="9">
        <v>260168</v>
      </c>
      <c r="B171">
        <v>460168</v>
      </c>
      <c r="C171" s="6" t="s">
        <v>4652</v>
      </c>
      <c r="D171" t="s">
        <v>15</v>
      </c>
      <c r="E171" s="6" t="s">
        <v>0</v>
      </c>
      <c r="F171">
        <v>105743797</v>
      </c>
      <c r="G171" s="1">
        <f>VLOOKUP(F171,关卡难度线!B:D,2,1)</f>
        <v>8</v>
      </c>
      <c r="H171" s="1">
        <f>VLOOKUP(F171,关卡难度线!B:D,3,1)</f>
        <v>112</v>
      </c>
      <c r="I171" s="1">
        <f t="shared" si="12"/>
        <v>14162115</v>
      </c>
      <c r="J171" s="1">
        <f t="shared" si="13"/>
        <v>12495984</v>
      </c>
      <c r="K171" s="1">
        <f t="shared" si="14"/>
        <v>10621586</v>
      </c>
      <c r="L171" s="5">
        <f t="shared" si="15"/>
        <v>708105752</v>
      </c>
      <c r="M171" s="5">
        <f t="shared" si="16"/>
        <v>624799200</v>
      </c>
      <c r="N171" s="5">
        <f t="shared" si="17"/>
        <v>531079304</v>
      </c>
    </row>
    <row r="172" spans="1:14" ht="15">
      <c r="A172" s="9">
        <v>260169</v>
      </c>
      <c r="B172">
        <v>460169</v>
      </c>
      <c r="C172" s="6" t="s">
        <v>4653</v>
      </c>
      <c r="D172" t="s">
        <v>15</v>
      </c>
      <c r="E172" s="6" t="s">
        <v>0</v>
      </c>
      <c r="F172">
        <v>107361042</v>
      </c>
      <c r="G172" s="1">
        <f>VLOOKUP(F172,关卡难度线!B:D,2,1)</f>
        <v>8</v>
      </c>
      <c r="H172" s="1">
        <f>VLOOKUP(F172,关卡难度线!B:D,3,1)</f>
        <v>112</v>
      </c>
      <c r="I172" s="1">
        <f t="shared" si="12"/>
        <v>14378710</v>
      </c>
      <c r="J172" s="1">
        <f t="shared" si="13"/>
        <v>12687097</v>
      </c>
      <c r="K172" s="1">
        <f t="shared" si="14"/>
        <v>10784033</v>
      </c>
      <c r="L172" s="5">
        <f t="shared" si="15"/>
        <v>718935504</v>
      </c>
      <c r="M172" s="5">
        <f t="shared" si="16"/>
        <v>634354848</v>
      </c>
      <c r="N172" s="5">
        <f t="shared" si="17"/>
        <v>539201648</v>
      </c>
    </row>
    <row r="173" spans="1:14" ht="15">
      <c r="A173" s="9">
        <v>260170</v>
      </c>
      <c r="B173">
        <v>460170</v>
      </c>
      <c r="C173" s="6" t="s">
        <v>4654</v>
      </c>
      <c r="D173" t="s">
        <v>15</v>
      </c>
      <c r="E173" s="6" t="s">
        <v>0</v>
      </c>
      <c r="F173">
        <v>111636294</v>
      </c>
      <c r="G173" s="1">
        <f>VLOOKUP(F173,关卡难度线!B:D,2,1)</f>
        <v>8</v>
      </c>
      <c r="H173" s="1">
        <f>VLOOKUP(F173,关卡难度线!B:D,3,1)</f>
        <v>112</v>
      </c>
      <c r="I173" s="1">
        <f t="shared" si="12"/>
        <v>14951289</v>
      </c>
      <c r="J173" s="1">
        <f t="shared" si="13"/>
        <v>13192314</v>
      </c>
      <c r="K173" s="1">
        <f t="shared" si="14"/>
        <v>11213467</v>
      </c>
      <c r="L173" s="5">
        <f t="shared" si="15"/>
        <v>747564448</v>
      </c>
      <c r="M173" s="5">
        <f t="shared" si="16"/>
        <v>659615704</v>
      </c>
      <c r="N173" s="5">
        <f t="shared" si="17"/>
        <v>560673352</v>
      </c>
    </row>
    <row r="174" spans="1:14" ht="15">
      <c r="A174" s="9">
        <v>260171</v>
      </c>
      <c r="B174">
        <v>460171</v>
      </c>
      <c r="C174" s="6" t="s">
        <v>4655</v>
      </c>
      <c r="D174" t="s">
        <v>15</v>
      </c>
      <c r="E174" s="6" t="s">
        <v>0</v>
      </c>
      <c r="F174">
        <v>113292984</v>
      </c>
      <c r="G174" s="1">
        <f>VLOOKUP(F174,关卡难度线!B:D,2,1)</f>
        <v>8</v>
      </c>
      <c r="H174" s="1">
        <f>VLOOKUP(F174,关卡难度线!B:D,3,1)</f>
        <v>112</v>
      </c>
      <c r="I174" s="1">
        <f t="shared" si="12"/>
        <v>15173167</v>
      </c>
      <c r="J174" s="1">
        <f t="shared" si="13"/>
        <v>13388088</v>
      </c>
      <c r="K174" s="1">
        <f t="shared" si="14"/>
        <v>11379875</v>
      </c>
      <c r="L174" s="5">
        <f t="shared" si="15"/>
        <v>758658352</v>
      </c>
      <c r="M174" s="5">
        <f t="shared" si="16"/>
        <v>669404400</v>
      </c>
      <c r="N174" s="5">
        <f t="shared" si="17"/>
        <v>568993752</v>
      </c>
    </row>
    <row r="175" spans="1:14" ht="15">
      <c r="A175" s="9">
        <v>260172</v>
      </c>
      <c r="B175">
        <v>460172</v>
      </c>
      <c r="C175" s="6" t="s">
        <v>4656</v>
      </c>
      <c r="D175" t="s">
        <v>15</v>
      </c>
      <c r="E175" s="6" t="s">
        <v>0</v>
      </c>
      <c r="F175">
        <v>114949674</v>
      </c>
      <c r="G175" s="1">
        <f>VLOOKUP(F175,关卡难度线!B:D,2,1)</f>
        <v>8</v>
      </c>
      <c r="H175" s="1">
        <f>VLOOKUP(F175,关卡难度线!B:D,3,1)</f>
        <v>114</v>
      </c>
      <c r="I175" s="1">
        <f t="shared" si="12"/>
        <v>15124957</v>
      </c>
      <c r="J175" s="1">
        <f t="shared" si="13"/>
        <v>13345550</v>
      </c>
      <c r="K175" s="1">
        <f t="shared" si="14"/>
        <v>11343717</v>
      </c>
      <c r="L175" s="5">
        <f t="shared" si="15"/>
        <v>756247848</v>
      </c>
      <c r="M175" s="5">
        <f t="shared" si="16"/>
        <v>667277504</v>
      </c>
      <c r="N175" s="5">
        <f t="shared" si="17"/>
        <v>567185848</v>
      </c>
    </row>
    <row r="176" spans="1:14" ht="15">
      <c r="A176" s="9">
        <v>260173</v>
      </c>
      <c r="B176">
        <v>460173</v>
      </c>
      <c r="C176" s="6" t="s">
        <v>4657</v>
      </c>
      <c r="D176" t="s">
        <v>15</v>
      </c>
      <c r="E176" s="6" t="s">
        <v>0</v>
      </c>
      <c r="F176">
        <v>116606364</v>
      </c>
      <c r="G176" s="1">
        <f>VLOOKUP(F176,关卡难度线!B:D,2,1)</f>
        <v>8</v>
      </c>
      <c r="H176" s="1">
        <f>VLOOKUP(F176,关卡难度线!B:D,3,1)</f>
        <v>114</v>
      </c>
      <c r="I176" s="1">
        <f t="shared" si="12"/>
        <v>15342942</v>
      </c>
      <c r="J176" s="1">
        <f t="shared" si="13"/>
        <v>13537890</v>
      </c>
      <c r="K176" s="1">
        <f t="shared" si="14"/>
        <v>11507206</v>
      </c>
      <c r="L176" s="5">
        <f t="shared" si="15"/>
        <v>767147104</v>
      </c>
      <c r="M176" s="5">
        <f t="shared" si="16"/>
        <v>676894504</v>
      </c>
      <c r="N176" s="5">
        <f t="shared" si="17"/>
        <v>575360304</v>
      </c>
    </row>
    <row r="177" spans="1:14" ht="15">
      <c r="A177" s="9">
        <v>260174</v>
      </c>
      <c r="B177">
        <v>460174</v>
      </c>
      <c r="C177" s="6" t="s">
        <v>4658</v>
      </c>
      <c r="D177" t="s">
        <v>15</v>
      </c>
      <c r="E177" s="6" t="s">
        <v>0</v>
      </c>
      <c r="F177">
        <v>118263054</v>
      </c>
      <c r="G177" s="1">
        <f>VLOOKUP(F177,关卡难度线!B:D,2,1)</f>
        <v>8</v>
      </c>
      <c r="H177" s="1">
        <f>VLOOKUP(F177,关卡难度线!B:D,3,1)</f>
        <v>114</v>
      </c>
      <c r="I177" s="1">
        <f t="shared" si="12"/>
        <v>15560928</v>
      </c>
      <c r="J177" s="1">
        <f t="shared" si="13"/>
        <v>13730230</v>
      </c>
      <c r="K177" s="1">
        <f t="shared" si="14"/>
        <v>11670696</v>
      </c>
      <c r="L177" s="5">
        <f t="shared" si="15"/>
        <v>778046400</v>
      </c>
      <c r="M177" s="5">
        <f t="shared" si="16"/>
        <v>686511504</v>
      </c>
      <c r="N177" s="5">
        <f t="shared" si="17"/>
        <v>583534800</v>
      </c>
    </row>
    <row r="178" spans="1:14" ht="15">
      <c r="A178" s="9">
        <v>260175</v>
      </c>
      <c r="B178">
        <v>460175</v>
      </c>
      <c r="C178" s="6" t="s">
        <v>4659</v>
      </c>
      <c r="D178" t="s">
        <v>15</v>
      </c>
      <c r="E178" s="6" t="s">
        <v>0</v>
      </c>
      <c r="F178">
        <v>119919744</v>
      </c>
      <c r="G178" s="1">
        <f>VLOOKUP(F178,关卡难度线!B:D,2,1)</f>
        <v>8</v>
      </c>
      <c r="H178" s="1">
        <f>VLOOKUP(F178,关卡难度线!B:D,3,1)</f>
        <v>114</v>
      </c>
      <c r="I178" s="1">
        <f t="shared" si="12"/>
        <v>15778913</v>
      </c>
      <c r="J178" s="1">
        <f t="shared" si="13"/>
        <v>13922570</v>
      </c>
      <c r="K178" s="1">
        <f t="shared" si="14"/>
        <v>11834185</v>
      </c>
      <c r="L178" s="5">
        <f t="shared" si="15"/>
        <v>788945648</v>
      </c>
      <c r="M178" s="5">
        <f t="shared" si="16"/>
        <v>696128504</v>
      </c>
      <c r="N178" s="5">
        <f t="shared" si="17"/>
        <v>591709248</v>
      </c>
    </row>
    <row r="179" spans="1:14" ht="15">
      <c r="A179" s="9">
        <v>260176</v>
      </c>
      <c r="B179">
        <v>460176</v>
      </c>
      <c r="C179" s="6" t="s">
        <v>4660</v>
      </c>
      <c r="D179" t="s">
        <v>15</v>
      </c>
      <c r="E179" s="6" t="s">
        <v>0</v>
      </c>
      <c r="F179">
        <v>121576434</v>
      </c>
      <c r="G179" s="1">
        <f>VLOOKUP(F179,关卡难度线!B:D,2,1)</f>
        <v>8</v>
      </c>
      <c r="H179" s="1">
        <f>VLOOKUP(F179,关卡难度线!B:D,3,1)</f>
        <v>114</v>
      </c>
      <c r="I179" s="1">
        <f t="shared" si="12"/>
        <v>15996899</v>
      </c>
      <c r="J179" s="1">
        <f t="shared" si="13"/>
        <v>14114911</v>
      </c>
      <c r="K179" s="1">
        <f t="shared" si="14"/>
        <v>11997674</v>
      </c>
      <c r="L179" s="5">
        <f t="shared" si="15"/>
        <v>799844952</v>
      </c>
      <c r="M179" s="5">
        <f t="shared" si="16"/>
        <v>705745552</v>
      </c>
      <c r="N179" s="5">
        <f t="shared" si="17"/>
        <v>599883704</v>
      </c>
    </row>
    <row r="180" spans="1:14" ht="15">
      <c r="A180" s="9">
        <v>260177</v>
      </c>
      <c r="B180">
        <v>460177</v>
      </c>
      <c r="C180" s="6" t="s">
        <v>4661</v>
      </c>
      <c r="D180" t="s">
        <v>15</v>
      </c>
      <c r="E180" s="6" t="s">
        <v>0</v>
      </c>
      <c r="F180">
        <v>123233124</v>
      </c>
      <c r="G180" s="1">
        <f>VLOOKUP(F180,关卡难度线!B:D,2,1)</f>
        <v>8</v>
      </c>
      <c r="H180" s="1">
        <f>VLOOKUP(F180,关卡难度线!B:D,3,1)</f>
        <v>114</v>
      </c>
      <c r="I180" s="1">
        <f t="shared" si="12"/>
        <v>16214884</v>
      </c>
      <c r="J180" s="1">
        <f t="shared" si="13"/>
        <v>14307251</v>
      </c>
      <c r="K180" s="1">
        <f t="shared" si="14"/>
        <v>12161163</v>
      </c>
      <c r="L180" s="5">
        <f t="shared" si="15"/>
        <v>810744200</v>
      </c>
      <c r="M180" s="5">
        <f t="shared" si="16"/>
        <v>715362552</v>
      </c>
      <c r="N180" s="5">
        <f t="shared" si="17"/>
        <v>608058152</v>
      </c>
    </row>
    <row r="181" spans="1:14" ht="15">
      <c r="A181" s="9">
        <v>260178</v>
      </c>
      <c r="B181">
        <v>460178</v>
      </c>
      <c r="C181" s="6" t="s">
        <v>4662</v>
      </c>
      <c r="D181" t="s">
        <v>15</v>
      </c>
      <c r="E181" s="6" t="s">
        <v>0</v>
      </c>
      <c r="F181">
        <v>124889814</v>
      </c>
      <c r="G181" s="1">
        <f>VLOOKUP(F181,关卡难度线!B:D,2,1)</f>
        <v>8</v>
      </c>
      <c r="H181" s="1">
        <f>VLOOKUP(F181,关卡难度线!B:D,3,1)</f>
        <v>114</v>
      </c>
      <c r="I181" s="1">
        <f t="shared" si="12"/>
        <v>16432870</v>
      </c>
      <c r="J181" s="1">
        <f t="shared" si="13"/>
        <v>14499591</v>
      </c>
      <c r="K181" s="1">
        <f t="shared" si="14"/>
        <v>12324652</v>
      </c>
      <c r="L181" s="5">
        <f t="shared" si="15"/>
        <v>821643504</v>
      </c>
      <c r="M181" s="5">
        <f t="shared" si="16"/>
        <v>724979552</v>
      </c>
      <c r="N181" s="5">
        <f t="shared" si="17"/>
        <v>616232600</v>
      </c>
    </row>
    <row r="182" spans="1:14" ht="15">
      <c r="A182" s="9">
        <v>260179</v>
      </c>
      <c r="B182">
        <v>460179</v>
      </c>
      <c r="C182" s="6" t="s">
        <v>4663</v>
      </c>
      <c r="D182" t="s">
        <v>15</v>
      </c>
      <c r="E182" s="6" t="s">
        <v>0</v>
      </c>
      <c r="F182">
        <v>126546504</v>
      </c>
      <c r="G182" s="1">
        <f>VLOOKUP(F182,关卡难度线!B:D,2,1)</f>
        <v>8</v>
      </c>
      <c r="H182" s="1">
        <f>VLOOKUP(F182,关卡难度线!B:D,3,1)</f>
        <v>116</v>
      </c>
      <c r="I182" s="1">
        <f t="shared" si="12"/>
        <v>16363772</v>
      </c>
      <c r="J182" s="1">
        <f t="shared" si="13"/>
        <v>14438622</v>
      </c>
      <c r="K182" s="1">
        <f t="shared" si="14"/>
        <v>12272829</v>
      </c>
      <c r="L182" s="5">
        <f t="shared" si="15"/>
        <v>818188600</v>
      </c>
      <c r="M182" s="5">
        <f t="shared" si="16"/>
        <v>721931104</v>
      </c>
      <c r="N182" s="5">
        <f t="shared" si="17"/>
        <v>613641448</v>
      </c>
    </row>
    <row r="183" spans="1:14" ht="15">
      <c r="A183" s="9">
        <v>260180</v>
      </c>
      <c r="B183">
        <v>460180</v>
      </c>
      <c r="C183" s="6" t="s">
        <v>4664</v>
      </c>
      <c r="D183" t="s">
        <v>15</v>
      </c>
      <c r="E183" s="6" t="s">
        <v>0</v>
      </c>
      <c r="F183">
        <v>131255651</v>
      </c>
      <c r="G183" s="1">
        <f>VLOOKUP(F183,关卡难度线!B:D,2,1)</f>
        <v>8</v>
      </c>
      <c r="H183" s="1">
        <f>VLOOKUP(F183,关卡难度线!B:D,3,1)</f>
        <v>116</v>
      </c>
      <c r="I183" s="1">
        <f t="shared" si="12"/>
        <v>16972713</v>
      </c>
      <c r="J183" s="1">
        <f t="shared" si="13"/>
        <v>14975923</v>
      </c>
      <c r="K183" s="1">
        <f t="shared" si="14"/>
        <v>12729535</v>
      </c>
      <c r="L183" s="5">
        <f t="shared" si="15"/>
        <v>848635648</v>
      </c>
      <c r="M183" s="5">
        <f t="shared" si="16"/>
        <v>748796152</v>
      </c>
      <c r="N183" s="5">
        <f t="shared" si="17"/>
        <v>636476752</v>
      </c>
    </row>
    <row r="184" spans="1:14" ht="15">
      <c r="A184" s="9">
        <v>260181</v>
      </c>
      <c r="B184">
        <v>460181</v>
      </c>
      <c r="C184" s="6" t="s">
        <v>4665</v>
      </c>
      <c r="D184" t="s">
        <v>15</v>
      </c>
      <c r="E184" s="6" t="s">
        <v>0</v>
      </c>
      <c r="F184">
        <v>132951786</v>
      </c>
      <c r="G184" s="1">
        <f>VLOOKUP(F184,关卡难度线!B:D,2,1)</f>
        <v>8</v>
      </c>
      <c r="H184" s="1">
        <f>VLOOKUP(F184,关卡难度线!B:D,3,1)</f>
        <v>116</v>
      </c>
      <c r="I184" s="1">
        <f t="shared" si="12"/>
        <v>17192041</v>
      </c>
      <c r="J184" s="1">
        <f t="shared" si="13"/>
        <v>15169448</v>
      </c>
      <c r="K184" s="1">
        <f t="shared" si="14"/>
        <v>12894030</v>
      </c>
      <c r="L184" s="5">
        <f t="shared" si="15"/>
        <v>859602048</v>
      </c>
      <c r="M184" s="5">
        <f t="shared" si="16"/>
        <v>758472400</v>
      </c>
      <c r="N184" s="5">
        <f t="shared" si="17"/>
        <v>644701504</v>
      </c>
    </row>
    <row r="185" spans="1:14" ht="15">
      <c r="A185" s="9">
        <v>260182</v>
      </c>
      <c r="B185">
        <v>460182</v>
      </c>
      <c r="C185" s="6" t="s">
        <v>4666</v>
      </c>
      <c r="D185" t="s">
        <v>15</v>
      </c>
      <c r="E185" s="6" t="s">
        <v>0</v>
      </c>
      <c r="F185">
        <v>134647921</v>
      </c>
      <c r="G185" s="1">
        <f>VLOOKUP(F185,关卡难度线!B:D,2,1)</f>
        <v>8</v>
      </c>
      <c r="H185" s="1">
        <f>VLOOKUP(F185,关卡难度线!B:D,3,1)</f>
        <v>116</v>
      </c>
      <c r="I185" s="1">
        <f t="shared" si="12"/>
        <v>17411369</v>
      </c>
      <c r="J185" s="1">
        <f t="shared" si="13"/>
        <v>15362972</v>
      </c>
      <c r="K185" s="1">
        <f t="shared" si="14"/>
        <v>13058526</v>
      </c>
      <c r="L185" s="5">
        <f t="shared" si="15"/>
        <v>870568448</v>
      </c>
      <c r="M185" s="5">
        <f t="shared" si="16"/>
        <v>768148600</v>
      </c>
      <c r="N185" s="5">
        <f t="shared" si="17"/>
        <v>652926304</v>
      </c>
    </row>
    <row r="186" spans="1:14" ht="15">
      <c r="A186" s="9">
        <v>260183</v>
      </c>
      <c r="B186">
        <v>460183</v>
      </c>
      <c r="C186" s="6" t="s">
        <v>4667</v>
      </c>
      <c r="D186" t="s">
        <v>15</v>
      </c>
      <c r="E186" s="6" t="s">
        <v>0</v>
      </c>
      <c r="F186">
        <v>136344056</v>
      </c>
      <c r="G186" s="1">
        <f>VLOOKUP(F186,关卡难度线!B:D,2,1)</f>
        <v>8</v>
      </c>
      <c r="H186" s="1">
        <f>VLOOKUP(F186,关卡难度线!B:D,3,1)</f>
        <v>116</v>
      </c>
      <c r="I186" s="1">
        <f t="shared" si="12"/>
        <v>17630696</v>
      </c>
      <c r="J186" s="1">
        <f t="shared" si="13"/>
        <v>15556497</v>
      </c>
      <c r="K186" s="1">
        <f t="shared" si="14"/>
        <v>13223022</v>
      </c>
      <c r="L186" s="5">
        <f t="shared" si="15"/>
        <v>881534800</v>
      </c>
      <c r="M186" s="5">
        <f t="shared" si="16"/>
        <v>777824848</v>
      </c>
      <c r="N186" s="5">
        <f t="shared" si="17"/>
        <v>661151104</v>
      </c>
    </row>
    <row r="187" spans="1:14" ht="15">
      <c r="A187" s="9">
        <v>260184</v>
      </c>
      <c r="B187">
        <v>460184</v>
      </c>
      <c r="C187" s="6" t="s">
        <v>4668</v>
      </c>
      <c r="D187" t="s">
        <v>15</v>
      </c>
      <c r="E187" s="6" t="s">
        <v>0</v>
      </c>
      <c r="F187">
        <v>138040191</v>
      </c>
      <c r="G187" s="1">
        <f>VLOOKUP(F187,关卡难度线!B:D,2,1)</f>
        <v>8</v>
      </c>
      <c r="H187" s="1">
        <f>VLOOKUP(F187,关卡难度线!B:D,3,1)</f>
        <v>116</v>
      </c>
      <c r="I187" s="1">
        <f t="shared" si="12"/>
        <v>17850024</v>
      </c>
      <c r="J187" s="1">
        <f t="shared" si="13"/>
        <v>15750021</v>
      </c>
      <c r="K187" s="1">
        <f t="shared" si="14"/>
        <v>13387518</v>
      </c>
      <c r="L187" s="5">
        <f t="shared" si="15"/>
        <v>892501200</v>
      </c>
      <c r="M187" s="5">
        <f t="shared" si="16"/>
        <v>787501048</v>
      </c>
      <c r="N187" s="5">
        <f t="shared" si="17"/>
        <v>669375904</v>
      </c>
    </row>
    <row r="188" spans="1:14" ht="15">
      <c r="A188" s="9">
        <v>260185</v>
      </c>
      <c r="B188">
        <v>460185</v>
      </c>
      <c r="C188" s="6" t="s">
        <v>4669</v>
      </c>
      <c r="D188" t="s">
        <v>15</v>
      </c>
      <c r="E188" s="6" t="s">
        <v>0</v>
      </c>
      <c r="F188">
        <v>139736326</v>
      </c>
      <c r="G188" s="1">
        <f>VLOOKUP(F188,关卡难度线!B:D,2,1)</f>
        <v>8</v>
      </c>
      <c r="H188" s="1">
        <f>VLOOKUP(F188,关卡难度线!B:D,3,1)</f>
        <v>118</v>
      </c>
      <c r="I188" s="1">
        <f t="shared" si="12"/>
        <v>17763092</v>
      </c>
      <c r="J188" s="1">
        <f t="shared" si="13"/>
        <v>15673316</v>
      </c>
      <c r="K188" s="1">
        <f t="shared" si="14"/>
        <v>13322319</v>
      </c>
      <c r="L188" s="5">
        <f t="shared" si="15"/>
        <v>888154600</v>
      </c>
      <c r="M188" s="5">
        <f t="shared" si="16"/>
        <v>783665800</v>
      </c>
      <c r="N188" s="5">
        <f t="shared" si="17"/>
        <v>666115952</v>
      </c>
    </row>
    <row r="189" spans="1:14" ht="15">
      <c r="A189" s="9">
        <v>260186</v>
      </c>
      <c r="B189">
        <v>460186</v>
      </c>
      <c r="C189" s="6" t="s">
        <v>4670</v>
      </c>
      <c r="D189" t="s">
        <v>15</v>
      </c>
      <c r="E189" s="6" t="s">
        <v>0</v>
      </c>
      <c r="F189">
        <v>141432461</v>
      </c>
      <c r="G189" s="1">
        <f>VLOOKUP(F189,关卡难度线!B:D,2,1)</f>
        <v>8</v>
      </c>
      <c r="H189" s="1">
        <f>VLOOKUP(F189,关卡难度线!B:D,3,1)</f>
        <v>118</v>
      </c>
      <c r="I189" s="1">
        <f t="shared" si="12"/>
        <v>17978702</v>
      </c>
      <c r="J189" s="1">
        <f t="shared" si="13"/>
        <v>15863561</v>
      </c>
      <c r="K189" s="1">
        <f t="shared" si="14"/>
        <v>13484027</v>
      </c>
      <c r="L189" s="5">
        <f t="shared" si="15"/>
        <v>898935104</v>
      </c>
      <c r="M189" s="5">
        <f t="shared" si="16"/>
        <v>793178048</v>
      </c>
      <c r="N189" s="5">
        <f t="shared" si="17"/>
        <v>674201352</v>
      </c>
    </row>
    <row r="190" spans="1:14" ht="15">
      <c r="A190" s="9">
        <v>260187</v>
      </c>
      <c r="B190">
        <v>460187</v>
      </c>
      <c r="C190" s="6" t="s">
        <v>4671</v>
      </c>
      <c r="D190" t="s">
        <v>15</v>
      </c>
      <c r="E190" s="6" t="s">
        <v>0</v>
      </c>
      <c r="F190">
        <v>143128596</v>
      </c>
      <c r="G190" s="1">
        <f>VLOOKUP(F190,关卡难度线!B:D,2,1)</f>
        <v>8</v>
      </c>
      <c r="H190" s="1">
        <f>VLOOKUP(F190,关卡难度线!B:D,3,1)</f>
        <v>118</v>
      </c>
      <c r="I190" s="1">
        <f t="shared" si="12"/>
        <v>18194313</v>
      </c>
      <c r="J190" s="1">
        <f t="shared" si="13"/>
        <v>16053805</v>
      </c>
      <c r="K190" s="1">
        <f t="shared" si="14"/>
        <v>13645734</v>
      </c>
      <c r="L190" s="5">
        <f t="shared" si="15"/>
        <v>909715648</v>
      </c>
      <c r="M190" s="5">
        <f t="shared" si="16"/>
        <v>802690248</v>
      </c>
      <c r="N190" s="5">
        <f t="shared" si="17"/>
        <v>682286704</v>
      </c>
    </row>
    <row r="191" spans="1:14" ht="15">
      <c r="A191" s="9">
        <v>260188</v>
      </c>
      <c r="B191">
        <v>460188</v>
      </c>
      <c r="C191" s="6" t="s">
        <v>4672</v>
      </c>
      <c r="D191" t="s">
        <v>15</v>
      </c>
      <c r="E191" s="6" t="s">
        <v>0</v>
      </c>
      <c r="F191">
        <v>144824731</v>
      </c>
      <c r="G191" s="1">
        <f>VLOOKUP(F191,关卡难度线!B:D,2,1)</f>
        <v>8</v>
      </c>
      <c r="H191" s="1">
        <f>VLOOKUP(F191,关卡难度线!B:D,3,1)</f>
        <v>118</v>
      </c>
      <c r="I191" s="1">
        <f t="shared" si="12"/>
        <v>18409923</v>
      </c>
      <c r="J191" s="1">
        <f t="shared" si="13"/>
        <v>16244050</v>
      </c>
      <c r="K191" s="1">
        <f t="shared" si="14"/>
        <v>13807442</v>
      </c>
      <c r="L191" s="5">
        <f t="shared" si="15"/>
        <v>920496152</v>
      </c>
      <c r="M191" s="5">
        <f t="shared" si="16"/>
        <v>812202504</v>
      </c>
      <c r="N191" s="5">
        <f t="shared" si="17"/>
        <v>690372104</v>
      </c>
    </row>
    <row r="192" spans="1:14" ht="15">
      <c r="A192" s="9">
        <v>260189</v>
      </c>
      <c r="B192">
        <v>460189</v>
      </c>
      <c r="C192" s="6" t="s">
        <v>4673</v>
      </c>
      <c r="D192" t="s">
        <v>15</v>
      </c>
      <c r="E192" s="6" t="s">
        <v>0</v>
      </c>
      <c r="F192">
        <v>146520866</v>
      </c>
      <c r="G192" s="1">
        <f>VLOOKUP(F192,关卡难度线!B:D,2,1)</f>
        <v>8</v>
      </c>
      <c r="H192" s="1">
        <f>VLOOKUP(F192,关卡难度线!B:D,3,1)</f>
        <v>118</v>
      </c>
      <c r="I192" s="1">
        <f t="shared" si="12"/>
        <v>18625533</v>
      </c>
      <c r="J192" s="1">
        <f t="shared" si="13"/>
        <v>16434294</v>
      </c>
      <c r="K192" s="1">
        <f t="shared" si="14"/>
        <v>13969150</v>
      </c>
      <c r="L192" s="5">
        <f t="shared" si="15"/>
        <v>931276648</v>
      </c>
      <c r="M192" s="5">
        <f t="shared" si="16"/>
        <v>821714704</v>
      </c>
      <c r="N192" s="5">
        <f t="shared" si="17"/>
        <v>698457504</v>
      </c>
    </row>
    <row r="193" spans="1:14" ht="15">
      <c r="A193" s="9">
        <v>260190</v>
      </c>
      <c r="B193">
        <v>460190</v>
      </c>
      <c r="C193" s="6" t="s">
        <v>4674</v>
      </c>
      <c r="D193" t="s">
        <v>15</v>
      </c>
      <c r="E193" s="6" t="s">
        <v>0</v>
      </c>
      <c r="F193">
        <v>152518959</v>
      </c>
      <c r="G193" s="1">
        <f>VLOOKUP(F193,关卡难度线!B:D,2,1)</f>
        <v>8</v>
      </c>
      <c r="H193" s="1">
        <f>VLOOKUP(F193,关卡难度线!B:D,3,1)</f>
        <v>120</v>
      </c>
      <c r="I193" s="1">
        <f t="shared" si="12"/>
        <v>19064869</v>
      </c>
      <c r="J193" s="1">
        <f t="shared" si="13"/>
        <v>16821944</v>
      </c>
      <c r="K193" s="1">
        <f t="shared" si="14"/>
        <v>14298652</v>
      </c>
      <c r="L193" s="5">
        <f t="shared" si="15"/>
        <v>953243448</v>
      </c>
      <c r="M193" s="5">
        <f t="shared" si="16"/>
        <v>841097200</v>
      </c>
      <c r="N193" s="5">
        <f t="shared" si="17"/>
        <v>714932600</v>
      </c>
    </row>
    <row r="194" spans="1:14" ht="15">
      <c r="A194" s="9">
        <v>260191</v>
      </c>
      <c r="B194">
        <v>460191</v>
      </c>
      <c r="C194" s="6" t="s">
        <v>4675</v>
      </c>
      <c r="D194" t="s">
        <v>15</v>
      </c>
      <c r="E194" s="6" t="s">
        <v>0</v>
      </c>
      <c r="F194">
        <v>155109589</v>
      </c>
      <c r="G194" s="1">
        <f>VLOOKUP(F194,关卡难度线!B:D,2,1)</f>
        <v>8</v>
      </c>
      <c r="H194" s="1">
        <f>VLOOKUP(F194,关卡难度线!B:D,3,1)</f>
        <v>120</v>
      </c>
      <c r="I194" s="1">
        <f t="shared" si="12"/>
        <v>19388698</v>
      </c>
      <c r="J194" s="1">
        <f t="shared" si="13"/>
        <v>17107675</v>
      </c>
      <c r="K194" s="1">
        <f t="shared" si="14"/>
        <v>14541523</v>
      </c>
      <c r="L194" s="5">
        <f t="shared" si="15"/>
        <v>969434904</v>
      </c>
      <c r="M194" s="5">
        <f t="shared" si="16"/>
        <v>855383752</v>
      </c>
      <c r="N194" s="5">
        <f t="shared" si="17"/>
        <v>727076152</v>
      </c>
    </row>
    <row r="195" spans="1:14" ht="15">
      <c r="A195" s="9">
        <v>260192</v>
      </c>
      <c r="B195">
        <v>460192</v>
      </c>
      <c r="C195" s="6" t="s">
        <v>4676</v>
      </c>
      <c r="D195" t="s">
        <v>15</v>
      </c>
      <c r="E195" s="6" t="s">
        <v>0</v>
      </c>
      <c r="F195">
        <v>157700220</v>
      </c>
      <c r="G195" s="1">
        <f>VLOOKUP(F195,关卡难度线!B:D,2,1)</f>
        <v>8</v>
      </c>
      <c r="H195" s="1">
        <f>VLOOKUP(F195,关卡难度线!B:D,3,1)</f>
        <v>120</v>
      </c>
      <c r="I195" s="1">
        <f t="shared" si="12"/>
        <v>19712527</v>
      </c>
      <c r="J195" s="1">
        <f t="shared" si="13"/>
        <v>17393406</v>
      </c>
      <c r="K195" s="1">
        <f t="shared" si="14"/>
        <v>14784395</v>
      </c>
      <c r="L195" s="5">
        <f t="shared" si="15"/>
        <v>985626352</v>
      </c>
      <c r="M195" s="5">
        <f t="shared" si="16"/>
        <v>869670304</v>
      </c>
      <c r="N195" s="5">
        <f t="shared" si="17"/>
        <v>739219752</v>
      </c>
    </row>
    <row r="196" spans="1:14" ht="15">
      <c r="A196" s="9">
        <v>260193</v>
      </c>
      <c r="B196">
        <v>460193</v>
      </c>
      <c r="C196" s="6" t="s">
        <v>4677</v>
      </c>
      <c r="D196" t="s">
        <v>15</v>
      </c>
      <c r="E196" s="6" t="s">
        <v>0</v>
      </c>
      <c r="F196">
        <v>160290850</v>
      </c>
      <c r="G196" s="1">
        <f>VLOOKUP(F196,关卡难度线!B:D,2,1)</f>
        <v>8</v>
      </c>
      <c r="H196" s="1">
        <f>VLOOKUP(F196,关卡难度线!B:D,3,1)</f>
        <v>120</v>
      </c>
      <c r="I196" s="1">
        <f t="shared" ref="I196:I242" si="18">INT(F196/(3-1.5)/G196/(H196/2.7)*100/1.5)</f>
        <v>20036356</v>
      </c>
      <c r="J196" s="1">
        <f t="shared" ref="J196:J242" si="19">INT(F196/(4-2.3)/G196/(H196/2.7)*100/1.5)</f>
        <v>17679137</v>
      </c>
      <c r="K196" s="1">
        <f t="shared" ref="K196:K242" si="20">INT(F196/(5-3)/G196/(H196/2.7)*100/1.5)</f>
        <v>15027267</v>
      </c>
      <c r="L196" s="5">
        <f t="shared" ref="L196:L242" si="21">ROUND(I196/4*4+I196*4+I196/4*10*0.5,0)*G196</f>
        <v>1001817800</v>
      </c>
      <c r="M196" s="5">
        <f t="shared" ref="M196:M242" si="22">ROUND(J196/4*4+J196*4+J196/4*10*0.5,0)*G196</f>
        <v>883956848</v>
      </c>
      <c r="N196" s="5">
        <f t="shared" ref="N196:N242" si="23">ROUND(K196/4*4+K196*4+K196/4*10*0.5,0)*G196</f>
        <v>751363352</v>
      </c>
    </row>
    <row r="197" spans="1:14" ht="15">
      <c r="A197" s="9">
        <v>260194</v>
      </c>
      <c r="B197">
        <v>460194</v>
      </c>
      <c r="C197" s="6" t="s">
        <v>4678</v>
      </c>
      <c r="D197" t="s">
        <v>15</v>
      </c>
      <c r="E197" s="6" t="s">
        <v>0</v>
      </c>
      <c r="F197">
        <v>162881480</v>
      </c>
      <c r="G197" s="1">
        <f>VLOOKUP(F197,关卡难度线!B:D,2,1)</f>
        <v>8</v>
      </c>
      <c r="H197" s="1">
        <f>VLOOKUP(F197,关卡难度线!B:D,3,1)</f>
        <v>120</v>
      </c>
      <c r="I197" s="1">
        <f t="shared" si="18"/>
        <v>20360185</v>
      </c>
      <c r="J197" s="1">
        <f t="shared" si="19"/>
        <v>17964869</v>
      </c>
      <c r="K197" s="1">
        <f t="shared" si="20"/>
        <v>15270138</v>
      </c>
      <c r="L197" s="5">
        <f t="shared" si="21"/>
        <v>1018009248</v>
      </c>
      <c r="M197" s="5">
        <f t="shared" si="22"/>
        <v>898243448</v>
      </c>
      <c r="N197" s="5">
        <f t="shared" si="23"/>
        <v>763506904</v>
      </c>
    </row>
    <row r="198" spans="1:14" ht="15">
      <c r="A198" s="9">
        <v>260195</v>
      </c>
      <c r="B198">
        <v>460195</v>
      </c>
      <c r="C198" s="6" t="s">
        <v>4679</v>
      </c>
      <c r="D198" t="s">
        <v>15</v>
      </c>
      <c r="E198" s="6" t="s">
        <v>0</v>
      </c>
      <c r="F198">
        <v>165472111</v>
      </c>
      <c r="G198" s="1">
        <f>VLOOKUP(F198,关卡难度线!B:D,2,1)</f>
        <v>8</v>
      </c>
      <c r="H198" s="1">
        <f>VLOOKUP(F198,关卡难度线!B:D,3,1)</f>
        <v>122</v>
      </c>
      <c r="I198" s="1">
        <f t="shared" si="18"/>
        <v>20344931</v>
      </c>
      <c r="J198" s="1">
        <f t="shared" si="19"/>
        <v>17951410</v>
      </c>
      <c r="K198" s="1">
        <f t="shared" si="20"/>
        <v>15258698</v>
      </c>
      <c r="L198" s="5">
        <f t="shared" si="21"/>
        <v>1017246552</v>
      </c>
      <c r="M198" s="5">
        <f t="shared" si="22"/>
        <v>897570504</v>
      </c>
      <c r="N198" s="5">
        <f t="shared" si="23"/>
        <v>762934904</v>
      </c>
    </row>
    <row r="199" spans="1:14" ht="15">
      <c r="A199" s="9">
        <v>260196</v>
      </c>
      <c r="B199">
        <v>460196</v>
      </c>
      <c r="C199" s="6" t="s">
        <v>4680</v>
      </c>
      <c r="D199" t="s">
        <v>15</v>
      </c>
      <c r="E199" s="6" t="s">
        <v>0</v>
      </c>
      <c r="F199">
        <v>168062742</v>
      </c>
      <c r="G199" s="1">
        <f>VLOOKUP(F199,关卡难度线!B:D,2,1)</f>
        <v>8</v>
      </c>
      <c r="H199" s="1">
        <f>VLOOKUP(F199,关卡难度线!B:D,3,1)</f>
        <v>122</v>
      </c>
      <c r="I199" s="1">
        <f t="shared" si="18"/>
        <v>20663451</v>
      </c>
      <c r="J199" s="1">
        <f t="shared" si="19"/>
        <v>18232457</v>
      </c>
      <c r="K199" s="1">
        <f t="shared" si="20"/>
        <v>15497588</v>
      </c>
      <c r="L199" s="5">
        <f t="shared" si="21"/>
        <v>1033172552</v>
      </c>
      <c r="M199" s="5">
        <f t="shared" si="22"/>
        <v>911622848</v>
      </c>
      <c r="N199" s="5">
        <f t="shared" si="23"/>
        <v>774879400</v>
      </c>
    </row>
    <row r="200" spans="1:14" ht="15">
      <c r="A200" s="9">
        <v>260197</v>
      </c>
      <c r="B200">
        <v>460197</v>
      </c>
      <c r="C200" s="6" t="s">
        <v>4681</v>
      </c>
      <c r="D200" t="s">
        <v>15</v>
      </c>
      <c r="E200" s="6" t="s">
        <v>0</v>
      </c>
      <c r="F200">
        <v>170653372</v>
      </c>
      <c r="G200" s="1">
        <f>VLOOKUP(F200,关卡难度线!B:D,2,1)</f>
        <v>8</v>
      </c>
      <c r="H200" s="1">
        <f>VLOOKUP(F200,关卡难度线!B:D,3,1)</f>
        <v>122</v>
      </c>
      <c r="I200" s="1">
        <f t="shared" si="18"/>
        <v>20981971</v>
      </c>
      <c r="J200" s="1">
        <f t="shared" si="19"/>
        <v>18513504</v>
      </c>
      <c r="K200" s="1">
        <f t="shared" si="20"/>
        <v>15736478</v>
      </c>
      <c r="L200" s="5">
        <f t="shared" si="21"/>
        <v>1049098552</v>
      </c>
      <c r="M200" s="5">
        <f t="shared" si="22"/>
        <v>925675200</v>
      </c>
      <c r="N200" s="5">
        <f t="shared" si="23"/>
        <v>786823904</v>
      </c>
    </row>
    <row r="201" spans="1:14" ht="15">
      <c r="A201" s="9">
        <v>260198</v>
      </c>
      <c r="B201">
        <v>460198</v>
      </c>
      <c r="C201" s="6" t="s">
        <v>4682</v>
      </c>
      <c r="D201" t="s">
        <v>15</v>
      </c>
      <c r="E201" s="6" t="s">
        <v>0</v>
      </c>
      <c r="F201">
        <v>173244002</v>
      </c>
      <c r="G201" s="1">
        <f>VLOOKUP(F201,关卡难度线!B:D,2,1)</f>
        <v>8</v>
      </c>
      <c r="H201" s="1">
        <f>VLOOKUP(F201,关卡难度线!B:D,3,1)</f>
        <v>122</v>
      </c>
      <c r="I201" s="1">
        <f t="shared" si="18"/>
        <v>21300492</v>
      </c>
      <c r="J201" s="1">
        <f t="shared" si="19"/>
        <v>18794551</v>
      </c>
      <c r="K201" s="1">
        <f t="shared" si="20"/>
        <v>15975369</v>
      </c>
      <c r="L201" s="5">
        <f t="shared" si="21"/>
        <v>1065024600</v>
      </c>
      <c r="M201" s="5">
        <f t="shared" si="22"/>
        <v>939727552</v>
      </c>
      <c r="N201" s="5">
        <f t="shared" si="23"/>
        <v>798768448</v>
      </c>
    </row>
    <row r="202" spans="1:14" ht="15">
      <c r="A202" s="9">
        <v>260199</v>
      </c>
      <c r="B202">
        <v>460199</v>
      </c>
      <c r="C202" s="6" t="s">
        <v>4683</v>
      </c>
      <c r="D202" t="s">
        <v>15</v>
      </c>
      <c r="E202" s="6" t="s">
        <v>0</v>
      </c>
      <c r="F202">
        <v>175834633</v>
      </c>
      <c r="G202" s="1">
        <f>VLOOKUP(F202,关卡难度线!B:D,2,1)</f>
        <v>8</v>
      </c>
      <c r="H202" s="1">
        <f>VLOOKUP(F202,关卡难度线!B:D,3,1)</f>
        <v>122</v>
      </c>
      <c r="I202" s="1">
        <f t="shared" si="18"/>
        <v>21619012</v>
      </c>
      <c r="J202" s="1">
        <f t="shared" si="19"/>
        <v>19075599</v>
      </c>
      <c r="K202" s="1">
        <f t="shared" si="20"/>
        <v>16214259</v>
      </c>
      <c r="L202" s="5">
        <f t="shared" si="21"/>
        <v>1080950600</v>
      </c>
      <c r="M202" s="5">
        <f t="shared" si="22"/>
        <v>953779952</v>
      </c>
      <c r="N202" s="5">
        <f t="shared" si="23"/>
        <v>810712952</v>
      </c>
    </row>
    <row r="203" spans="1:14" ht="15">
      <c r="A203" s="9">
        <v>260200</v>
      </c>
      <c r="B203">
        <v>460200</v>
      </c>
      <c r="C203" s="6" t="s">
        <v>4684</v>
      </c>
      <c r="D203" t="s">
        <v>15</v>
      </c>
      <c r="E203" s="6" t="s">
        <v>0</v>
      </c>
      <c r="F203">
        <v>182480383</v>
      </c>
      <c r="G203" s="1">
        <f>VLOOKUP(F203,关卡难度线!B:D,2,1)</f>
        <v>8</v>
      </c>
      <c r="H203" s="1">
        <f>VLOOKUP(F203,关卡难度线!B:D,3,1)</f>
        <v>124</v>
      </c>
      <c r="I203" s="1">
        <f t="shared" si="18"/>
        <v>22074239</v>
      </c>
      <c r="J203" s="1">
        <f t="shared" si="19"/>
        <v>19477270</v>
      </c>
      <c r="K203" s="1">
        <f t="shared" si="20"/>
        <v>16555679</v>
      </c>
      <c r="L203" s="5">
        <f t="shared" si="21"/>
        <v>1103711952</v>
      </c>
      <c r="M203" s="5">
        <f t="shared" si="22"/>
        <v>973863504</v>
      </c>
      <c r="N203" s="5">
        <f t="shared" si="23"/>
        <v>827783952</v>
      </c>
    </row>
    <row r="204" spans="1:14" ht="15">
      <c r="A204" s="9">
        <v>260201</v>
      </c>
      <c r="B204">
        <v>460201</v>
      </c>
      <c r="C204" s="6" t="s">
        <v>4685</v>
      </c>
      <c r="D204" t="s">
        <v>15</v>
      </c>
      <c r="E204" s="6" t="s">
        <v>0</v>
      </c>
      <c r="F204">
        <v>185129892</v>
      </c>
      <c r="G204" s="1">
        <f>VLOOKUP(F204,关卡难度线!B:D,2,1)</f>
        <v>8</v>
      </c>
      <c r="H204" s="1">
        <f>VLOOKUP(F204,关卡难度线!B:D,3,1)</f>
        <v>124</v>
      </c>
      <c r="I204" s="1">
        <f t="shared" si="18"/>
        <v>22394745</v>
      </c>
      <c r="J204" s="1">
        <f t="shared" si="19"/>
        <v>19760069</v>
      </c>
      <c r="K204" s="1">
        <f t="shared" si="20"/>
        <v>16796058</v>
      </c>
      <c r="L204" s="5">
        <f t="shared" si="21"/>
        <v>1119737248</v>
      </c>
      <c r="M204" s="5">
        <f t="shared" si="22"/>
        <v>988003448</v>
      </c>
      <c r="N204" s="5">
        <f t="shared" si="23"/>
        <v>839802904</v>
      </c>
    </row>
    <row r="205" spans="1:14" ht="15">
      <c r="A205" s="9">
        <v>260202</v>
      </c>
      <c r="B205">
        <v>460202</v>
      </c>
      <c r="C205" s="6" t="s">
        <v>4686</v>
      </c>
      <c r="D205" t="s">
        <v>15</v>
      </c>
      <c r="E205" s="6" t="s">
        <v>0</v>
      </c>
      <c r="F205">
        <v>187779400</v>
      </c>
      <c r="G205" s="1">
        <f>VLOOKUP(F205,关卡难度线!B:D,2,1)</f>
        <v>8</v>
      </c>
      <c r="H205" s="1">
        <f>VLOOKUP(F205,关卡难度线!B:D,3,1)</f>
        <v>124</v>
      </c>
      <c r="I205" s="1">
        <f t="shared" si="18"/>
        <v>22715250</v>
      </c>
      <c r="J205" s="1">
        <f t="shared" si="19"/>
        <v>20042867</v>
      </c>
      <c r="K205" s="1">
        <f t="shared" si="20"/>
        <v>17036437</v>
      </c>
      <c r="L205" s="5">
        <f t="shared" si="21"/>
        <v>1135762504</v>
      </c>
      <c r="M205" s="5">
        <f t="shared" si="22"/>
        <v>1002143352</v>
      </c>
      <c r="N205" s="5">
        <f t="shared" si="23"/>
        <v>851821848</v>
      </c>
    </row>
    <row r="206" spans="1:14" ht="15">
      <c r="A206" s="9">
        <v>260203</v>
      </c>
      <c r="B206">
        <v>460203</v>
      </c>
      <c r="C206" s="6" t="s">
        <v>4687</v>
      </c>
      <c r="D206" t="s">
        <v>15</v>
      </c>
      <c r="E206" s="6" t="s">
        <v>0</v>
      </c>
      <c r="F206">
        <v>190428908</v>
      </c>
      <c r="G206" s="1">
        <f>VLOOKUP(F206,关卡难度线!B:D,2,1)</f>
        <v>8</v>
      </c>
      <c r="H206" s="1">
        <f>VLOOKUP(F206,关卡难度线!B:D,3,1)</f>
        <v>124</v>
      </c>
      <c r="I206" s="1">
        <f t="shared" si="18"/>
        <v>23035755</v>
      </c>
      <c r="J206" s="1">
        <f t="shared" si="19"/>
        <v>20325666</v>
      </c>
      <c r="K206" s="1">
        <f t="shared" si="20"/>
        <v>17276816</v>
      </c>
      <c r="L206" s="5">
        <f t="shared" si="21"/>
        <v>1151787752</v>
      </c>
      <c r="M206" s="5">
        <f t="shared" si="22"/>
        <v>1016283304</v>
      </c>
      <c r="N206" s="5">
        <f t="shared" si="23"/>
        <v>863840800</v>
      </c>
    </row>
    <row r="207" spans="1:14" ht="15">
      <c r="A207" s="9">
        <v>260204</v>
      </c>
      <c r="B207">
        <v>460204</v>
      </c>
      <c r="C207" s="6" t="s">
        <v>4688</v>
      </c>
      <c r="D207" t="s">
        <v>15</v>
      </c>
      <c r="E207" s="6" t="s">
        <v>0</v>
      </c>
      <c r="F207">
        <v>193078417</v>
      </c>
      <c r="G207" s="1">
        <f>VLOOKUP(F207,关卡难度线!B:D,2,1)</f>
        <v>8</v>
      </c>
      <c r="H207" s="1">
        <f>VLOOKUP(F207,关卡难度线!B:D,3,1)</f>
        <v>124</v>
      </c>
      <c r="I207" s="1">
        <f t="shared" si="18"/>
        <v>23356260</v>
      </c>
      <c r="J207" s="1">
        <f t="shared" si="19"/>
        <v>20608464</v>
      </c>
      <c r="K207" s="1">
        <f t="shared" si="20"/>
        <v>17517195</v>
      </c>
      <c r="L207" s="5">
        <f t="shared" si="21"/>
        <v>1167813000</v>
      </c>
      <c r="M207" s="5">
        <f t="shared" si="22"/>
        <v>1030423200</v>
      </c>
      <c r="N207" s="5">
        <f t="shared" si="23"/>
        <v>875859752</v>
      </c>
    </row>
    <row r="208" spans="1:14" ht="15">
      <c r="A208" s="9">
        <v>260205</v>
      </c>
      <c r="B208">
        <v>460205</v>
      </c>
      <c r="C208" s="6" t="s">
        <v>4689</v>
      </c>
      <c r="D208" t="s">
        <v>15</v>
      </c>
      <c r="E208" s="6" t="s">
        <v>0</v>
      </c>
      <c r="F208">
        <v>195727925</v>
      </c>
      <c r="G208" s="1">
        <f>VLOOKUP(F208,关卡难度线!B:D,2,1)</f>
        <v>8</v>
      </c>
      <c r="H208" s="1">
        <f>VLOOKUP(F208,关卡难度线!B:D,3,1)</f>
        <v>126</v>
      </c>
      <c r="I208" s="1">
        <f t="shared" si="18"/>
        <v>23300943</v>
      </c>
      <c r="J208" s="1">
        <f t="shared" si="19"/>
        <v>20559655</v>
      </c>
      <c r="K208" s="1">
        <f t="shared" si="20"/>
        <v>17475707</v>
      </c>
      <c r="L208" s="5">
        <f t="shared" si="21"/>
        <v>1165047152</v>
      </c>
      <c r="M208" s="5">
        <f t="shared" si="22"/>
        <v>1027982752</v>
      </c>
      <c r="N208" s="5">
        <f t="shared" si="23"/>
        <v>873785352</v>
      </c>
    </row>
    <row r="209" spans="1:14" ht="15">
      <c r="A209" s="9">
        <v>260206</v>
      </c>
      <c r="B209">
        <v>460206</v>
      </c>
      <c r="C209" s="6" t="s">
        <v>4690</v>
      </c>
      <c r="D209" t="s">
        <v>15</v>
      </c>
      <c r="E209" s="6" t="s">
        <v>0</v>
      </c>
      <c r="F209">
        <v>198377433</v>
      </c>
      <c r="G209" s="1">
        <f>VLOOKUP(F209,关卡难度线!B:D,2,1)</f>
        <v>8</v>
      </c>
      <c r="H209" s="1">
        <f>VLOOKUP(F209,关卡难度线!B:D,3,1)</f>
        <v>126</v>
      </c>
      <c r="I209" s="1">
        <f t="shared" si="18"/>
        <v>23616361</v>
      </c>
      <c r="J209" s="1">
        <f t="shared" si="19"/>
        <v>20837965</v>
      </c>
      <c r="K209" s="1">
        <f t="shared" si="20"/>
        <v>17712270</v>
      </c>
      <c r="L209" s="5">
        <f t="shared" si="21"/>
        <v>1180818048</v>
      </c>
      <c r="M209" s="5">
        <f t="shared" si="22"/>
        <v>1041898248</v>
      </c>
      <c r="N209" s="5">
        <f t="shared" si="23"/>
        <v>885613504</v>
      </c>
    </row>
    <row r="210" spans="1:14" ht="15">
      <c r="A210" s="9">
        <v>260207</v>
      </c>
      <c r="B210">
        <v>460207</v>
      </c>
      <c r="C210" s="6" t="s">
        <v>4691</v>
      </c>
      <c r="D210" t="s">
        <v>15</v>
      </c>
      <c r="E210" s="6" t="s">
        <v>0</v>
      </c>
      <c r="F210">
        <v>201026942</v>
      </c>
      <c r="G210" s="1">
        <f>VLOOKUP(F210,关卡难度线!B:D,2,1)</f>
        <v>8</v>
      </c>
      <c r="H210" s="1">
        <f>VLOOKUP(F210,关卡难度线!B:D,3,1)</f>
        <v>126</v>
      </c>
      <c r="I210" s="1">
        <f t="shared" si="18"/>
        <v>23931778</v>
      </c>
      <c r="J210" s="1">
        <f t="shared" si="19"/>
        <v>21116275</v>
      </c>
      <c r="K210" s="1">
        <f t="shared" si="20"/>
        <v>17948834</v>
      </c>
      <c r="L210" s="5">
        <f t="shared" si="21"/>
        <v>1196588904</v>
      </c>
      <c r="M210" s="5">
        <f t="shared" si="22"/>
        <v>1055813752</v>
      </c>
      <c r="N210" s="5">
        <f t="shared" si="23"/>
        <v>897441704</v>
      </c>
    </row>
    <row r="211" spans="1:14" ht="15">
      <c r="A211" s="9">
        <v>260208</v>
      </c>
      <c r="B211">
        <v>460208</v>
      </c>
      <c r="C211" s="6" t="s">
        <v>4692</v>
      </c>
      <c r="D211" t="s">
        <v>15</v>
      </c>
      <c r="E211" s="6" t="s">
        <v>0</v>
      </c>
      <c r="F211">
        <v>203676451</v>
      </c>
      <c r="G211" s="1">
        <f>VLOOKUP(F211,关卡难度线!B:D,2,1)</f>
        <v>8</v>
      </c>
      <c r="H211" s="1">
        <f>VLOOKUP(F211,关卡难度线!B:D,3,1)</f>
        <v>126</v>
      </c>
      <c r="I211" s="1">
        <f t="shared" si="18"/>
        <v>24247196</v>
      </c>
      <c r="J211" s="1">
        <f t="shared" si="19"/>
        <v>21394585</v>
      </c>
      <c r="K211" s="1">
        <f t="shared" si="20"/>
        <v>18185397</v>
      </c>
      <c r="L211" s="5">
        <f t="shared" si="21"/>
        <v>1212359800</v>
      </c>
      <c r="M211" s="5">
        <f t="shared" si="22"/>
        <v>1069729248</v>
      </c>
      <c r="N211" s="5">
        <f t="shared" si="23"/>
        <v>909269848</v>
      </c>
    </row>
    <row r="212" spans="1:14" ht="15">
      <c r="A212" s="9">
        <v>260209</v>
      </c>
      <c r="B212">
        <v>460209</v>
      </c>
      <c r="C212" s="6" t="s">
        <v>4693</v>
      </c>
      <c r="D212" t="s">
        <v>15</v>
      </c>
      <c r="E212" s="6" t="s">
        <v>0</v>
      </c>
      <c r="F212">
        <v>206325959</v>
      </c>
      <c r="G212" s="1">
        <f>VLOOKUP(F212,关卡难度线!B:D,2,1)</f>
        <v>8</v>
      </c>
      <c r="H212" s="1">
        <f>VLOOKUP(F212,关卡难度线!B:D,3,1)</f>
        <v>126</v>
      </c>
      <c r="I212" s="1">
        <f t="shared" si="18"/>
        <v>24562614</v>
      </c>
      <c r="J212" s="1">
        <f t="shared" si="19"/>
        <v>21672894</v>
      </c>
      <c r="K212" s="1">
        <f t="shared" si="20"/>
        <v>18421960</v>
      </c>
      <c r="L212" s="5">
        <f t="shared" si="21"/>
        <v>1228130704</v>
      </c>
      <c r="M212" s="5">
        <f t="shared" si="22"/>
        <v>1083644704</v>
      </c>
      <c r="N212" s="5">
        <f t="shared" si="23"/>
        <v>921098000</v>
      </c>
    </row>
    <row r="213" spans="1:14" ht="15">
      <c r="A213" s="9">
        <v>260210</v>
      </c>
      <c r="B213">
        <v>460210</v>
      </c>
      <c r="C213" s="6" t="s">
        <v>4694</v>
      </c>
      <c r="D213" t="s">
        <v>15</v>
      </c>
      <c r="E213" s="6" t="s">
        <v>0</v>
      </c>
      <c r="F213">
        <v>208975467</v>
      </c>
      <c r="G213" s="1">
        <f>VLOOKUP(F213,关卡难度线!B:D,2,1)</f>
        <v>8</v>
      </c>
      <c r="H213" s="1">
        <f>VLOOKUP(F213,关卡难度线!B:D,3,1)</f>
        <v>126</v>
      </c>
      <c r="I213" s="1">
        <f t="shared" si="18"/>
        <v>24878031</v>
      </c>
      <c r="J213" s="1">
        <f t="shared" si="19"/>
        <v>21951204</v>
      </c>
      <c r="K213" s="1">
        <f t="shared" si="20"/>
        <v>18658523</v>
      </c>
      <c r="L213" s="5">
        <f t="shared" si="21"/>
        <v>1243901552</v>
      </c>
      <c r="M213" s="5">
        <f t="shared" si="22"/>
        <v>1097560200</v>
      </c>
      <c r="N213" s="5">
        <f t="shared" si="23"/>
        <v>932926152</v>
      </c>
    </row>
    <row r="214" spans="1:14" ht="15">
      <c r="A214" s="9">
        <v>260211</v>
      </c>
      <c r="B214">
        <v>460211</v>
      </c>
      <c r="C214" s="6" t="s">
        <v>4695</v>
      </c>
      <c r="D214" t="s">
        <v>15</v>
      </c>
      <c r="E214" s="6" t="s">
        <v>0</v>
      </c>
      <c r="F214">
        <v>211624975</v>
      </c>
      <c r="G214" s="1">
        <f>VLOOKUP(F214,关卡难度线!B:D,2,1)</f>
        <v>8</v>
      </c>
      <c r="H214" s="1">
        <f>VLOOKUP(F214,关卡难度线!B:D,3,1)</f>
        <v>128</v>
      </c>
      <c r="I214" s="1">
        <f t="shared" si="18"/>
        <v>24799801</v>
      </c>
      <c r="J214" s="1">
        <f t="shared" si="19"/>
        <v>21882178</v>
      </c>
      <c r="K214" s="1">
        <f t="shared" si="20"/>
        <v>18599851</v>
      </c>
      <c r="L214" s="5">
        <f t="shared" si="21"/>
        <v>1239990048</v>
      </c>
      <c r="M214" s="5">
        <f t="shared" si="22"/>
        <v>1094108904</v>
      </c>
      <c r="N214" s="5">
        <f t="shared" si="23"/>
        <v>929992552</v>
      </c>
    </row>
    <row r="215" spans="1:14" ht="15">
      <c r="A215" s="9">
        <v>260212</v>
      </c>
      <c r="B215">
        <v>460212</v>
      </c>
      <c r="C215" s="6" t="s">
        <v>4696</v>
      </c>
      <c r="D215" t="s">
        <v>15</v>
      </c>
      <c r="E215" s="6" t="s">
        <v>0</v>
      </c>
      <c r="F215">
        <v>217653181</v>
      </c>
      <c r="G215" s="1">
        <f>VLOOKUP(F215,关卡难度线!B:D,2,1)</f>
        <v>8</v>
      </c>
      <c r="H215" s="1">
        <f>VLOOKUP(F215,关卡难度线!B:D,3,1)</f>
        <v>128</v>
      </c>
      <c r="I215" s="1">
        <f t="shared" si="18"/>
        <v>25506232</v>
      </c>
      <c r="J215" s="1">
        <f t="shared" si="19"/>
        <v>22505498</v>
      </c>
      <c r="K215" s="1">
        <f t="shared" si="20"/>
        <v>19129674</v>
      </c>
      <c r="L215" s="5">
        <f t="shared" si="21"/>
        <v>1275311600</v>
      </c>
      <c r="M215" s="5">
        <f t="shared" si="22"/>
        <v>1125274904</v>
      </c>
      <c r="N215" s="5">
        <f t="shared" si="23"/>
        <v>956483704</v>
      </c>
    </row>
    <row r="216" spans="1:14" ht="15">
      <c r="A216" s="9">
        <v>260213</v>
      </c>
      <c r="B216">
        <v>460213</v>
      </c>
      <c r="C216" s="6" t="s">
        <v>4697</v>
      </c>
      <c r="D216" t="s">
        <v>15</v>
      </c>
      <c r="E216" s="6" t="s">
        <v>0</v>
      </c>
      <c r="F216">
        <v>223681386</v>
      </c>
      <c r="G216" s="1">
        <f>VLOOKUP(F216,关卡难度线!B:D,2,1)</f>
        <v>8</v>
      </c>
      <c r="H216" s="1">
        <f>VLOOKUP(F216,关卡难度线!B:D,3,1)</f>
        <v>128</v>
      </c>
      <c r="I216" s="1">
        <f t="shared" si="18"/>
        <v>26212662</v>
      </c>
      <c r="J216" s="1">
        <f t="shared" si="19"/>
        <v>23128819</v>
      </c>
      <c r="K216" s="1">
        <f t="shared" si="20"/>
        <v>19659496</v>
      </c>
      <c r="L216" s="5">
        <f t="shared" si="21"/>
        <v>1310633104</v>
      </c>
      <c r="M216" s="5">
        <f t="shared" si="22"/>
        <v>1156440952</v>
      </c>
      <c r="N216" s="5">
        <f t="shared" si="23"/>
        <v>982974800</v>
      </c>
    </row>
    <row r="217" spans="1:14" ht="15">
      <c r="A217" s="9">
        <v>260214</v>
      </c>
      <c r="B217">
        <v>460214</v>
      </c>
      <c r="C217" s="6" t="s">
        <v>4698</v>
      </c>
      <c r="D217" t="s">
        <v>15</v>
      </c>
      <c r="E217" s="6" t="s">
        <v>0</v>
      </c>
      <c r="F217">
        <v>229709592</v>
      </c>
      <c r="G217" s="1">
        <f>VLOOKUP(F217,关卡难度线!B:D,2,1)</f>
        <v>8</v>
      </c>
      <c r="H217" s="1">
        <f>VLOOKUP(F217,关卡难度线!B:D,3,1)</f>
        <v>128</v>
      </c>
      <c r="I217" s="1">
        <f t="shared" si="18"/>
        <v>26919092</v>
      </c>
      <c r="J217" s="1">
        <f t="shared" si="19"/>
        <v>23752140</v>
      </c>
      <c r="K217" s="1">
        <f t="shared" si="20"/>
        <v>20189319</v>
      </c>
      <c r="L217" s="5">
        <f t="shared" si="21"/>
        <v>1345954600</v>
      </c>
      <c r="M217" s="5">
        <f t="shared" si="22"/>
        <v>1187607000</v>
      </c>
      <c r="N217" s="5">
        <f t="shared" si="23"/>
        <v>1009465952</v>
      </c>
    </row>
    <row r="218" spans="1:14" ht="15">
      <c r="A218" s="9">
        <v>260215</v>
      </c>
      <c r="B218">
        <v>460215</v>
      </c>
      <c r="C218" s="6" t="s">
        <v>4699</v>
      </c>
      <c r="D218" t="s">
        <v>15</v>
      </c>
      <c r="E218" s="6" t="s">
        <v>0</v>
      </c>
      <c r="F218">
        <v>235737797</v>
      </c>
      <c r="G218" s="1">
        <f>VLOOKUP(F218,关卡难度线!B:D,2,1)</f>
        <v>8</v>
      </c>
      <c r="H218" s="1">
        <f>VLOOKUP(F218,关卡难度线!B:D,3,1)</f>
        <v>128</v>
      </c>
      <c r="I218" s="1">
        <f t="shared" si="18"/>
        <v>27625523</v>
      </c>
      <c r="J218" s="1">
        <f t="shared" si="19"/>
        <v>24375461</v>
      </c>
      <c r="K218" s="1">
        <f t="shared" si="20"/>
        <v>20719142</v>
      </c>
      <c r="L218" s="5">
        <f t="shared" si="21"/>
        <v>1381276152</v>
      </c>
      <c r="M218" s="5">
        <f t="shared" si="22"/>
        <v>1218773048</v>
      </c>
      <c r="N218" s="5">
        <f t="shared" si="23"/>
        <v>1035957104</v>
      </c>
    </row>
    <row r="219" spans="1:14" ht="15">
      <c r="A219" s="9">
        <v>260216</v>
      </c>
      <c r="B219">
        <v>460216</v>
      </c>
      <c r="C219" s="6" t="s">
        <v>4700</v>
      </c>
      <c r="D219" t="s">
        <v>15</v>
      </c>
      <c r="E219" s="6" t="s">
        <v>0</v>
      </c>
      <c r="F219">
        <v>241766001</v>
      </c>
      <c r="G219" s="1">
        <f>VLOOKUP(F219,关卡难度线!B:D,2,1)</f>
        <v>8</v>
      </c>
      <c r="H219" s="1">
        <f>VLOOKUP(F219,关卡难度线!B:D,3,1)</f>
        <v>128</v>
      </c>
      <c r="I219" s="1">
        <f t="shared" si="18"/>
        <v>28331953</v>
      </c>
      <c r="J219" s="1">
        <f t="shared" si="19"/>
        <v>24998782</v>
      </c>
      <c r="K219" s="1">
        <f t="shared" si="20"/>
        <v>21248964</v>
      </c>
      <c r="L219" s="5">
        <f t="shared" si="21"/>
        <v>1416597648</v>
      </c>
      <c r="M219" s="5">
        <f t="shared" si="22"/>
        <v>1249939104</v>
      </c>
      <c r="N219" s="5">
        <f t="shared" si="23"/>
        <v>1062448200</v>
      </c>
    </row>
    <row r="220" spans="1:14" ht="15">
      <c r="A220" s="9">
        <v>260217</v>
      </c>
      <c r="B220">
        <v>460217</v>
      </c>
      <c r="C220" s="6" t="s">
        <v>4701</v>
      </c>
      <c r="D220" t="s">
        <v>15</v>
      </c>
      <c r="E220" s="6" t="s">
        <v>0</v>
      </c>
      <c r="F220">
        <v>247794207</v>
      </c>
      <c r="G220" s="1">
        <f>VLOOKUP(F220,关卡难度线!B:D,2,1)</f>
        <v>8</v>
      </c>
      <c r="H220" s="1">
        <f>VLOOKUP(F220,关卡难度线!B:D,3,1)</f>
        <v>128</v>
      </c>
      <c r="I220" s="1">
        <f t="shared" si="18"/>
        <v>29038383</v>
      </c>
      <c r="J220" s="1">
        <f t="shared" si="19"/>
        <v>25622103</v>
      </c>
      <c r="K220" s="1">
        <f t="shared" si="20"/>
        <v>21778787</v>
      </c>
      <c r="L220" s="5">
        <f t="shared" si="21"/>
        <v>1451919152</v>
      </c>
      <c r="M220" s="5">
        <f t="shared" si="22"/>
        <v>1281105152</v>
      </c>
      <c r="N220" s="5">
        <f t="shared" si="23"/>
        <v>1088939352</v>
      </c>
    </row>
    <row r="221" spans="1:14" ht="15">
      <c r="A221" s="9">
        <v>260218</v>
      </c>
      <c r="B221">
        <v>460218</v>
      </c>
      <c r="C221" s="6" t="s">
        <v>4702</v>
      </c>
      <c r="D221" t="s">
        <v>15</v>
      </c>
      <c r="E221" s="6" t="s">
        <v>0</v>
      </c>
      <c r="F221">
        <v>253822412</v>
      </c>
      <c r="G221" s="1">
        <f>VLOOKUP(F221,关卡难度线!B:D,2,1)</f>
        <v>8</v>
      </c>
      <c r="H221" s="1">
        <f>VLOOKUP(F221,关卡难度线!B:D,3,1)</f>
        <v>128</v>
      </c>
      <c r="I221" s="1">
        <f t="shared" si="18"/>
        <v>29744813</v>
      </c>
      <c r="J221" s="1">
        <f t="shared" si="19"/>
        <v>26245424</v>
      </c>
      <c r="K221" s="1">
        <f t="shared" si="20"/>
        <v>22308610</v>
      </c>
      <c r="L221" s="5">
        <f t="shared" si="21"/>
        <v>1487240648</v>
      </c>
      <c r="M221" s="5">
        <f t="shared" si="22"/>
        <v>1312271200</v>
      </c>
      <c r="N221" s="5">
        <f t="shared" si="23"/>
        <v>1115430504</v>
      </c>
    </row>
    <row r="222" spans="1:14" ht="15">
      <c r="A222" s="9">
        <v>260219</v>
      </c>
      <c r="B222">
        <v>460219</v>
      </c>
      <c r="C222" s="6" t="s">
        <v>4703</v>
      </c>
      <c r="D222" t="s">
        <v>15</v>
      </c>
      <c r="E222" s="6" t="s">
        <v>0</v>
      </c>
      <c r="F222">
        <v>259850618</v>
      </c>
      <c r="G222" s="1">
        <f>VLOOKUP(F222,关卡难度线!B:D,2,1)</f>
        <v>8</v>
      </c>
      <c r="H222" s="1">
        <f>VLOOKUP(F222,关卡难度线!B:D,3,1)</f>
        <v>128</v>
      </c>
      <c r="I222" s="1">
        <f t="shared" si="18"/>
        <v>30451244</v>
      </c>
      <c r="J222" s="1">
        <f t="shared" si="19"/>
        <v>26868744</v>
      </c>
      <c r="K222" s="1">
        <f t="shared" si="20"/>
        <v>22838433</v>
      </c>
      <c r="L222" s="5">
        <f t="shared" si="21"/>
        <v>1522562200</v>
      </c>
      <c r="M222" s="5">
        <f t="shared" si="22"/>
        <v>1343437200</v>
      </c>
      <c r="N222" s="5">
        <f t="shared" si="23"/>
        <v>1141921648</v>
      </c>
    </row>
    <row r="223" spans="1:14" ht="15">
      <c r="A223" s="9">
        <v>260220</v>
      </c>
      <c r="B223">
        <v>460220</v>
      </c>
      <c r="C223" s="6" t="s">
        <v>4704</v>
      </c>
      <c r="D223" t="s">
        <v>15</v>
      </c>
      <c r="E223" s="6" t="s">
        <v>0</v>
      </c>
      <c r="F223">
        <v>265878823</v>
      </c>
      <c r="G223" s="1">
        <f>VLOOKUP(F223,关卡难度线!B:D,2,1)</f>
        <v>8</v>
      </c>
      <c r="H223" s="1">
        <f>VLOOKUP(F223,关卡难度线!B:D,3,1)</f>
        <v>128</v>
      </c>
      <c r="I223" s="1">
        <f t="shared" si="18"/>
        <v>31157674</v>
      </c>
      <c r="J223" s="1">
        <f t="shared" si="19"/>
        <v>27492065</v>
      </c>
      <c r="K223" s="1">
        <f t="shared" si="20"/>
        <v>23368255</v>
      </c>
      <c r="L223" s="5">
        <f t="shared" si="21"/>
        <v>1557883704</v>
      </c>
      <c r="M223" s="5">
        <f t="shared" si="22"/>
        <v>1374603248</v>
      </c>
      <c r="N223" s="5">
        <f t="shared" si="23"/>
        <v>1168412752</v>
      </c>
    </row>
    <row r="224" spans="1:14" ht="15">
      <c r="A224" s="9">
        <v>260221</v>
      </c>
      <c r="B224">
        <v>460221</v>
      </c>
      <c r="C224" s="6" t="s">
        <v>4705</v>
      </c>
      <c r="D224" t="s">
        <v>15</v>
      </c>
      <c r="E224" s="6" t="s">
        <v>0</v>
      </c>
      <c r="F224">
        <v>271907028</v>
      </c>
      <c r="G224" s="1">
        <f>VLOOKUP(F224,关卡难度线!B:D,2,1)</f>
        <v>8</v>
      </c>
      <c r="H224" s="1">
        <f>VLOOKUP(F224,关卡难度线!B:D,3,1)</f>
        <v>128</v>
      </c>
      <c r="I224" s="1">
        <f t="shared" si="18"/>
        <v>31864104</v>
      </c>
      <c r="J224" s="1">
        <f t="shared" si="19"/>
        <v>28115386</v>
      </c>
      <c r="K224" s="1">
        <f t="shared" si="20"/>
        <v>23898078</v>
      </c>
      <c r="L224" s="5">
        <f t="shared" si="21"/>
        <v>1593205200</v>
      </c>
      <c r="M224" s="5">
        <f t="shared" si="22"/>
        <v>1405769304</v>
      </c>
      <c r="N224" s="5">
        <f t="shared" si="23"/>
        <v>1194903904</v>
      </c>
    </row>
    <row r="225" spans="1:14" ht="15">
      <c r="A225" s="9">
        <v>260222</v>
      </c>
      <c r="B225">
        <v>460222</v>
      </c>
      <c r="C225" s="6" t="s">
        <v>4706</v>
      </c>
      <c r="D225" t="s">
        <v>15</v>
      </c>
      <c r="E225" s="6" t="s">
        <v>0</v>
      </c>
      <c r="F225">
        <v>277935233</v>
      </c>
      <c r="G225" s="1">
        <f>VLOOKUP(F225,关卡难度线!B:D,2,1)</f>
        <v>8</v>
      </c>
      <c r="H225" s="1">
        <f>VLOOKUP(F225,关卡难度线!B:D,3,1)</f>
        <v>128</v>
      </c>
      <c r="I225" s="1">
        <f t="shared" si="18"/>
        <v>32570535</v>
      </c>
      <c r="J225" s="1">
        <f t="shared" si="19"/>
        <v>28738707</v>
      </c>
      <c r="K225" s="1">
        <f t="shared" si="20"/>
        <v>24427901</v>
      </c>
      <c r="L225" s="5">
        <f t="shared" si="21"/>
        <v>1628526752</v>
      </c>
      <c r="M225" s="5">
        <f t="shared" si="22"/>
        <v>1436935352</v>
      </c>
      <c r="N225" s="5">
        <f t="shared" si="23"/>
        <v>1221395048</v>
      </c>
    </row>
    <row r="226" spans="1:14" ht="15">
      <c r="A226" s="9">
        <v>260223</v>
      </c>
      <c r="B226">
        <v>460223</v>
      </c>
      <c r="C226" s="6" t="s">
        <v>4707</v>
      </c>
      <c r="D226" t="s">
        <v>15</v>
      </c>
      <c r="E226" s="6" t="s">
        <v>0</v>
      </c>
      <c r="F226">
        <v>283963438</v>
      </c>
      <c r="G226" s="1">
        <f>VLOOKUP(F226,关卡难度线!B:D,2,1)</f>
        <v>8</v>
      </c>
      <c r="H226" s="1">
        <f>VLOOKUP(F226,关卡难度线!B:D,3,1)</f>
        <v>128</v>
      </c>
      <c r="I226" s="1">
        <f t="shared" si="18"/>
        <v>33276965</v>
      </c>
      <c r="J226" s="1">
        <f t="shared" si="19"/>
        <v>29362028</v>
      </c>
      <c r="K226" s="1">
        <f t="shared" si="20"/>
        <v>24957724</v>
      </c>
      <c r="L226" s="5">
        <f t="shared" si="21"/>
        <v>1663848248</v>
      </c>
      <c r="M226" s="5">
        <f t="shared" si="22"/>
        <v>1468101400</v>
      </c>
      <c r="N226" s="5">
        <f t="shared" si="23"/>
        <v>1247886200</v>
      </c>
    </row>
    <row r="227" spans="1:14" ht="15">
      <c r="A227" s="9">
        <v>260224</v>
      </c>
      <c r="B227">
        <v>460224</v>
      </c>
      <c r="C227" s="6" t="s">
        <v>4708</v>
      </c>
      <c r="D227" t="s">
        <v>15</v>
      </c>
      <c r="E227" s="6" t="s">
        <v>0</v>
      </c>
      <c r="F227">
        <v>289991644</v>
      </c>
      <c r="G227" s="1">
        <f>VLOOKUP(F227,关卡难度线!B:D,2,1)</f>
        <v>8</v>
      </c>
      <c r="H227" s="1">
        <f>VLOOKUP(F227,关卡难度线!B:D,3,1)</f>
        <v>128</v>
      </c>
      <c r="I227" s="1">
        <f t="shared" si="18"/>
        <v>33983395</v>
      </c>
      <c r="J227" s="1">
        <f t="shared" si="19"/>
        <v>29985349</v>
      </c>
      <c r="K227" s="1">
        <f t="shared" si="20"/>
        <v>25487546</v>
      </c>
      <c r="L227" s="5">
        <f t="shared" si="21"/>
        <v>1699169752</v>
      </c>
      <c r="M227" s="5">
        <f t="shared" si="22"/>
        <v>1499267448</v>
      </c>
      <c r="N227" s="5">
        <f t="shared" si="23"/>
        <v>1274377304</v>
      </c>
    </row>
    <row r="228" spans="1:14" ht="15">
      <c r="A228" s="9">
        <v>260225</v>
      </c>
      <c r="B228">
        <v>460225</v>
      </c>
      <c r="C228" s="6" t="s">
        <v>4709</v>
      </c>
      <c r="D228" t="s">
        <v>15</v>
      </c>
      <c r="E228" s="6" t="s">
        <v>0</v>
      </c>
      <c r="F228">
        <v>296019849</v>
      </c>
      <c r="G228" s="1">
        <f>VLOOKUP(F228,关卡难度线!B:D,2,1)</f>
        <v>8</v>
      </c>
      <c r="H228" s="1">
        <f>VLOOKUP(F228,关卡难度线!B:D,3,1)</f>
        <v>128</v>
      </c>
      <c r="I228" s="1">
        <f t="shared" si="18"/>
        <v>34689826</v>
      </c>
      <c r="J228" s="1">
        <f t="shared" si="19"/>
        <v>30608670</v>
      </c>
      <c r="K228" s="1">
        <f t="shared" si="20"/>
        <v>26017369</v>
      </c>
      <c r="L228" s="5">
        <f t="shared" si="21"/>
        <v>1734491304</v>
      </c>
      <c r="M228" s="5">
        <f t="shared" si="22"/>
        <v>1530433504</v>
      </c>
      <c r="N228" s="5">
        <f t="shared" si="23"/>
        <v>1300868448</v>
      </c>
    </row>
    <row r="229" spans="1:14" ht="15">
      <c r="A229" s="9">
        <v>260226</v>
      </c>
      <c r="B229">
        <v>460226</v>
      </c>
      <c r="C229" s="6" t="s">
        <v>4710</v>
      </c>
      <c r="D229" t="s">
        <v>15</v>
      </c>
      <c r="E229" s="6" t="s">
        <v>0</v>
      </c>
      <c r="F229">
        <v>302048055</v>
      </c>
      <c r="G229" s="1">
        <f>VLOOKUP(F229,关卡难度线!B:D,2,1)</f>
        <v>8</v>
      </c>
      <c r="H229" s="1">
        <f>VLOOKUP(F229,关卡难度线!B:D,3,1)</f>
        <v>128</v>
      </c>
      <c r="I229" s="1">
        <f t="shared" si="18"/>
        <v>35396256</v>
      </c>
      <c r="J229" s="1">
        <f t="shared" si="19"/>
        <v>31231990</v>
      </c>
      <c r="K229" s="1">
        <f t="shared" si="20"/>
        <v>26547192</v>
      </c>
      <c r="L229" s="5">
        <f t="shared" si="21"/>
        <v>1769812800</v>
      </c>
      <c r="M229" s="5">
        <f t="shared" si="22"/>
        <v>1561599504</v>
      </c>
      <c r="N229" s="5">
        <f t="shared" si="23"/>
        <v>1327359600</v>
      </c>
    </row>
    <row r="230" spans="1:14" ht="15">
      <c r="A230" s="9">
        <v>260227</v>
      </c>
      <c r="B230">
        <v>460227</v>
      </c>
      <c r="C230" s="6" t="s">
        <v>4711</v>
      </c>
      <c r="D230" t="s">
        <v>15</v>
      </c>
      <c r="E230" s="6" t="s">
        <v>0</v>
      </c>
      <c r="F230">
        <v>308076260</v>
      </c>
      <c r="G230" s="1">
        <f>VLOOKUP(F230,关卡难度线!B:D,2,1)</f>
        <v>8</v>
      </c>
      <c r="H230" s="1">
        <f>VLOOKUP(F230,关卡难度线!B:D,3,1)</f>
        <v>128</v>
      </c>
      <c r="I230" s="1">
        <f t="shared" si="18"/>
        <v>36102686</v>
      </c>
      <c r="J230" s="1">
        <f t="shared" si="19"/>
        <v>31855311</v>
      </c>
      <c r="K230" s="1">
        <f t="shared" si="20"/>
        <v>27077015</v>
      </c>
      <c r="L230" s="5">
        <f t="shared" si="21"/>
        <v>1805134304</v>
      </c>
      <c r="M230" s="5">
        <f t="shared" si="22"/>
        <v>1592765552</v>
      </c>
      <c r="N230" s="5">
        <f t="shared" si="23"/>
        <v>1353850752</v>
      </c>
    </row>
    <row r="231" spans="1:14" ht="15">
      <c r="A231" s="9">
        <v>260228</v>
      </c>
      <c r="B231">
        <v>460228</v>
      </c>
      <c r="C231" s="6" t="s">
        <v>4712</v>
      </c>
      <c r="D231" t="s">
        <v>15</v>
      </c>
      <c r="E231" s="6" t="s">
        <v>0</v>
      </c>
      <c r="F231">
        <v>314104464</v>
      </c>
      <c r="G231" s="1">
        <f>VLOOKUP(F231,关卡难度线!B:D,2,1)</f>
        <v>8</v>
      </c>
      <c r="H231" s="1">
        <f>VLOOKUP(F231,关卡难度线!B:D,3,1)</f>
        <v>128</v>
      </c>
      <c r="I231" s="1">
        <f t="shared" si="18"/>
        <v>36809116</v>
      </c>
      <c r="J231" s="1">
        <f t="shared" si="19"/>
        <v>32478632</v>
      </c>
      <c r="K231" s="1">
        <f t="shared" si="20"/>
        <v>27606837</v>
      </c>
      <c r="L231" s="5">
        <f t="shared" si="21"/>
        <v>1840455800</v>
      </c>
      <c r="M231" s="5">
        <f t="shared" si="22"/>
        <v>1623931600</v>
      </c>
      <c r="N231" s="5">
        <f t="shared" si="23"/>
        <v>1380341848</v>
      </c>
    </row>
    <row r="232" spans="1:14" ht="15">
      <c r="A232" s="9">
        <v>260229</v>
      </c>
      <c r="B232">
        <v>460229</v>
      </c>
      <c r="C232" s="6" t="s">
        <v>4713</v>
      </c>
      <c r="D232" t="s">
        <v>15</v>
      </c>
      <c r="E232" s="6" t="s">
        <v>0</v>
      </c>
      <c r="F232">
        <v>320132670</v>
      </c>
      <c r="G232" s="1">
        <f>VLOOKUP(F232,关卡难度线!B:D,2,1)</f>
        <v>8</v>
      </c>
      <c r="H232" s="1">
        <f>VLOOKUP(F232,关卡难度线!B:D,3,1)</f>
        <v>128</v>
      </c>
      <c r="I232" s="1">
        <f t="shared" si="18"/>
        <v>37515547</v>
      </c>
      <c r="J232" s="1">
        <f t="shared" si="19"/>
        <v>33101953</v>
      </c>
      <c r="K232" s="1">
        <f t="shared" si="20"/>
        <v>28136660</v>
      </c>
      <c r="L232" s="5">
        <f t="shared" si="21"/>
        <v>1875777352</v>
      </c>
      <c r="M232" s="5">
        <f t="shared" si="22"/>
        <v>1655097648</v>
      </c>
      <c r="N232" s="5">
        <f t="shared" si="23"/>
        <v>1406833000</v>
      </c>
    </row>
    <row r="233" spans="1:14" ht="15">
      <c r="A233" s="9">
        <v>260230</v>
      </c>
      <c r="B233">
        <v>460230</v>
      </c>
      <c r="C233" s="6" t="s">
        <v>4714</v>
      </c>
      <c r="D233" t="s">
        <v>15</v>
      </c>
      <c r="E233" s="6" t="s">
        <v>0</v>
      </c>
      <c r="F233">
        <v>326160875</v>
      </c>
      <c r="G233" s="1">
        <f>VLOOKUP(F233,关卡难度线!B:D,2,1)</f>
        <v>8</v>
      </c>
      <c r="H233" s="1">
        <f>VLOOKUP(F233,关卡难度线!B:D,3,1)</f>
        <v>128</v>
      </c>
      <c r="I233" s="1">
        <f t="shared" si="18"/>
        <v>38221977</v>
      </c>
      <c r="J233" s="1">
        <f t="shared" si="19"/>
        <v>33725274</v>
      </c>
      <c r="K233" s="1">
        <f t="shared" si="20"/>
        <v>28666483</v>
      </c>
      <c r="L233" s="5">
        <f t="shared" si="21"/>
        <v>1911098848</v>
      </c>
      <c r="M233" s="5">
        <f t="shared" si="22"/>
        <v>1686263704</v>
      </c>
      <c r="N233" s="5">
        <f t="shared" si="23"/>
        <v>1433324152</v>
      </c>
    </row>
    <row r="234" spans="1:14" ht="15">
      <c r="A234" s="9">
        <v>260231</v>
      </c>
      <c r="B234">
        <v>460231</v>
      </c>
      <c r="C234" s="6" t="s">
        <v>4715</v>
      </c>
      <c r="D234" t="s">
        <v>15</v>
      </c>
      <c r="E234" s="6" t="s">
        <v>0</v>
      </c>
      <c r="F234">
        <v>332189081</v>
      </c>
      <c r="G234" s="1">
        <f>VLOOKUP(F234,关卡难度线!B:D,2,1)</f>
        <v>8</v>
      </c>
      <c r="H234" s="1">
        <f>VLOOKUP(F234,关卡难度线!B:D,3,1)</f>
        <v>128</v>
      </c>
      <c r="I234" s="1">
        <f t="shared" si="18"/>
        <v>38928407</v>
      </c>
      <c r="J234" s="1">
        <f t="shared" si="19"/>
        <v>34348595</v>
      </c>
      <c r="K234" s="1">
        <f t="shared" si="20"/>
        <v>29196305</v>
      </c>
      <c r="L234" s="5">
        <f t="shared" si="21"/>
        <v>1946420352</v>
      </c>
      <c r="M234" s="5">
        <f t="shared" si="22"/>
        <v>1717429752</v>
      </c>
      <c r="N234" s="5">
        <f t="shared" si="23"/>
        <v>1459815248</v>
      </c>
    </row>
    <row r="235" spans="1:14" ht="15">
      <c r="A235" s="9">
        <v>260232</v>
      </c>
      <c r="B235">
        <v>460232</v>
      </c>
      <c r="C235" s="6" t="s">
        <v>4716</v>
      </c>
      <c r="D235" t="s">
        <v>15</v>
      </c>
      <c r="E235" s="6" t="s">
        <v>0</v>
      </c>
      <c r="F235">
        <v>338217286</v>
      </c>
      <c r="G235" s="1">
        <f>VLOOKUP(F235,关卡难度线!B:D,2,1)</f>
        <v>8</v>
      </c>
      <c r="H235" s="1">
        <f>VLOOKUP(F235,关卡难度线!B:D,3,1)</f>
        <v>128</v>
      </c>
      <c r="I235" s="1">
        <f t="shared" si="18"/>
        <v>39634838</v>
      </c>
      <c r="J235" s="1">
        <f t="shared" si="19"/>
        <v>34971916</v>
      </c>
      <c r="K235" s="1">
        <f t="shared" si="20"/>
        <v>29726128</v>
      </c>
      <c r="L235" s="5">
        <f t="shared" si="21"/>
        <v>1981741904</v>
      </c>
      <c r="M235" s="5">
        <f t="shared" si="22"/>
        <v>1748595800</v>
      </c>
      <c r="N235" s="5">
        <f t="shared" si="23"/>
        <v>1486306400</v>
      </c>
    </row>
    <row r="236" spans="1:14" ht="15">
      <c r="A236" s="9">
        <v>260233</v>
      </c>
      <c r="B236">
        <v>460233</v>
      </c>
      <c r="C236" s="6" t="s">
        <v>4717</v>
      </c>
      <c r="D236" t="s">
        <v>15</v>
      </c>
      <c r="E236" s="6" t="s">
        <v>0</v>
      </c>
      <c r="F236">
        <v>344245491</v>
      </c>
      <c r="G236" s="1">
        <f>VLOOKUP(F236,关卡难度线!B:D,2,1)</f>
        <v>8</v>
      </c>
      <c r="H236" s="1">
        <f>VLOOKUP(F236,关卡难度线!B:D,3,1)</f>
        <v>128</v>
      </c>
      <c r="I236" s="1">
        <f t="shared" si="18"/>
        <v>40341268</v>
      </c>
      <c r="J236" s="1">
        <f t="shared" si="19"/>
        <v>35595236</v>
      </c>
      <c r="K236" s="1">
        <f t="shared" si="20"/>
        <v>30255951</v>
      </c>
      <c r="L236" s="5">
        <f t="shared" si="21"/>
        <v>2017063400</v>
      </c>
      <c r="M236" s="5">
        <f t="shared" si="22"/>
        <v>1779761800</v>
      </c>
      <c r="N236" s="5">
        <f t="shared" si="23"/>
        <v>1512797552</v>
      </c>
    </row>
    <row r="237" spans="1:14" ht="15">
      <c r="A237" s="9">
        <v>260234</v>
      </c>
      <c r="B237">
        <v>460234</v>
      </c>
      <c r="C237" s="6" t="s">
        <v>4718</v>
      </c>
      <c r="D237" t="s">
        <v>15</v>
      </c>
      <c r="E237" s="6" t="s">
        <v>0</v>
      </c>
      <c r="F237">
        <v>350273696</v>
      </c>
      <c r="G237" s="1">
        <f>VLOOKUP(F237,关卡难度线!B:D,2,1)</f>
        <v>8</v>
      </c>
      <c r="H237" s="1">
        <f>VLOOKUP(F237,关卡难度线!B:D,3,1)</f>
        <v>128</v>
      </c>
      <c r="I237" s="1">
        <f t="shared" si="18"/>
        <v>41047698</v>
      </c>
      <c r="J237" s="1">
        <f t="shared" si="19"/>
        <v>36218557</v>
      </c>
      <c r="K237" s="1">
        <f t="shared" si="20"/>
        <v>30785774</v>
      </c>
      <c r="L237" s="5">
        <f t="shared" si="21"/>
        <v>2052384904</v>
      </c>
      <c r="M237" s="5">
        <f t="shared" si="22"/>
        <v>1810927848</v>
      </c>
      <c r="N237" s="5">
        <f t="shared" si="23"/>
        <v>1539288704</v>
      </c>
    </row>
    <row r="238" spans="1:14" ht="15">
      <c r="A238" s="9">
        <v>260235</v>
      </c>
      <c r="B238">
        <v>460235</v>
      </c>
      <c r="C238" s="6" t="s">
        <v>4719</v>
      </c>
      <c r="D238" t="s">
        <v>15</v>
      </c>
      <c r="E238" s="6" t="s">
        <v>0</v>
      </c>
      <c r="F238">
        <v>356301901</v>
      </c>
      <c r="G238" s="1">
        <f>VLOOKUP(F238,关卡难度线!B:D,2,1)</f>
        <v>8</v>
      </c>
      <c r="H238" s="1">
        <f>VLOOKUP(F238,关卡难度线!B:D,3,1)</f>
        <v>128</v>
      </c>
      <c r="I238" s="1">
        <f t="shared" si="18"/>
        <v>41754129</v>
      </c>
      <c r="J238" s="1">
        <f t="shared" si="19"/>
        <v>36841878</v>
      </c>
      <c r="K238" s="1">
        <f t="shared" si="20"/>
        <v>31315596</v>
      </c>
      <c r="L238" s="5">
        <f t="shared" si="21"/>
        <v>2087706448</v>
      </c>
      <c r="M238" s="5">
        <f t="shared" si="22"/>
        <v>1842093904</v>
      </c>
      <c r="N238" s="5">
        <f t="shared" si="23"/>
        <v>1565779800</v>
      </c>
    </row>
    <row r="239" spans="1:14" ht="15">
      <c r="A239" s="9">
        <v>260236</v>
      </c>
      <c r="B239">
        <v>460236</v>
      </c>
      <c r="C239" s="6" t="s">
        <v>4720</v>
      </c>
      <c r="D239" t="s">
        <v>15</v>
      </c>
      <c r="E239" s="6" t="s">
        <v>0</v>
      </c>
      <c r="F239">
        <v>362330107</v>
      </c>
      <c r="G239" s="1">
        <f>VLOOKUP(F239,关卡难度线!B:D,2,1)</f>
        <v>8</v>
      </c>
      <c r="H239" s="1">
        <f>VLOOKUP(F239,关卡难度线!B:D,3,1)</f>
        <v>128</v>
      </c>
      <c r="I239" s="1">
        <f t="shared" si="18"/>
        <v>42460559</v>
      </c>
      <c r="J239" s="1">
        <f t="shared" si="19"/>
        <v>37465199</v>
      </c>
      <c r="K239" s="1">
        <f t="shared" si="20"/>
        <v>31845419</v>
      </c>
      <c r="L239" s="5">
        <f t="shared" si="21"/>
        <v>2123027952</v>
      </c>
      <c r="M239" s="5">
        <f t="shared" si="22"/>
        <v>1873259952</v>
      </c>
      <c r="N239" s="5">
        <f t="shared" si="23"/>
        <v>1592270952</v>
      </c>
    </row>
    <row r="240" spans="1:14" ht="15">
      <c r="A240" s="9">
        <v>260237</v>
      </c>
      <c r="B240">
        <v>460237</v>
      </c>
      <c r="C240" s="6" t="s">
        <v>4721</v>
      </c>
      <c r="D240" t="s">
        <v>15</v>
      </c>
      <c r="E240" s="6" t="s">
        <v>0</v>
      </c>
      <c r="F240">
        <v>368358312</v>
      </c>
      <c r="G240" s="1">
        <f>VLOOKUP(F240,关卡难度线!B:D,2,1)</f>
        <v>8</v>
      </c>
      <c r="H240" s="1">
        <f>VLOOKUP(F240,关卡难度线!B:D,3,1)</f>
        <v>128</v>
      </c>
      <c r="I240" s="1">
        <f t="shared" si="18"/>
        <v>43166989</v>
      </c>
      <c r="J240" s="1">
        <f t="shared" si="19"/>
        <v>38088520</v>
      </c>
      <c r="K240" s="1">
        <f t="shared" si="20"/>
        <v>32375242</v>
      </c>
      <c r="L240" s="5">
        <f t="shared" si="21"/>
        <v>2158349448</v>
      </c>
      <c r="M240" s="5">
        <f t="shared" si="22"/>
        <v>1904426000</v>
      </c>
      <c r="N240" s="5">
        <f t="shared" si="23"/>
        <v>1618762104</v>
      </c>
    </row>
    <row r="241" spans="1:14" ht="15">
      <c r="A241" s="9">
        <v>260238</v>
      </c>
      <c r="B241">
        <v>460238</v>
      </c>
      <c r="C241" s="6" t="s">
        <v>4722</v>
      </c>
      <c r="D241" t="s">
        <v>15</v>
      </c>
      <c r="E241" s="6" t="s">
        <v>0</v>
      </c>
      <c r="F241">
        <v>374386518</v>
      </c>
      <c r="G241" s="1">
        <f>VLOOKUP(F241,关卡难度线!B:D,2,1)</f>
        <v>8</v>
      </c>
      <c r="H241" s="1">
        <f>VLOOKUP(F241,关卡难度线!B:D,3,1)</f>
        <v>128</v>
      </c>
      <c r="I241" s="1">
        <f t="shared" si="18"/>
        <v>43873420</v>
      </c>
      <c r="J241" s="1">
        <f t="shared" si="19"/>
        <v>38711841</v>
      </c>
      <c r="K241" s="1">
        <f t="shared" si="20"/>
        <v>32905065</v>
      </c>
      <c r="L241" s="5">
        <f t="shared" si="21"/>
        <v>2193671000</v>
      </c>
      <c r="M241" s="5">
        <f t="shared" si="22"/>
        <v>1935592048</v>
      </c>
      <c r="N241" s="5">
        <f t="shared" si="23"/>
        <v>1645253248</v>
      </c>
    </row>
    <row r="242" spans="1:14" ht="15">
      <c r="A242" s="9">
        <v>260239</v>
      </c>
      <c r="B242">
        <v>460239</v>
      </c>
      <c r="C242" s="6" t="s">
        <v>4723</v>
      </c>
      <c r="D242" t="s">
        <v>15</v>
      </c>
      <c r="E242" s="6" t="s">
        <v>0</v>
      </c>
      <c r="F242">
        <v>380414723</v>
      </c>
      <c r="G242" s="1">
        <f>VLOOKUP(F242,关卡难度线!B:D,2,1)</f>
        <v>8</v>
      </c>
      <c r="H242" s="1">
        <f>VLOOKUP(F242,关卡难度线!B:D,3,1)</f>
        <v>128</v>
      </c>
      <c r="I242" s="1">
        <f t="shared" si="18"/>
        <v>44579850</v>
      </c>
      <c r="J242" s="1">
        <f t="shared" si="19"/>
        <v>39335162</v>
      </c>
      <c r="K242" s="1">
        <f t="shared" si="20"/>
        <v>33434887</v>
      </c>
      <c r="L242" s="5">
        <f t="shared" si="21"/>
        <v>2228992504</v>
      </c>
      <c r="M242" s="5">
        <f t="shared" si="22"/>
        <v>1966758104</v>
      </c>
      <c r="N242" s="5">
        <f t="shared" si="23"/>
        <v>1671744352</v>
      </c>
    </row>
  </sheetData>
  <phoneticPr fontId="1" type="noConversion"/>
  <conditionalFormatting sqref="C3:C242">
    <cfRule type="cellIs" dxfId="2" priority="3" stopIfTrue="1" operator="notEqual">
      <formula>INDIRECT("Dummy_for_Comparison1!"&amp;ADDRESS(ROW(),COLUMN()))</formula>
    </cfRule>
  </conditionalFormatting>
  <conditionalFormatting sqref="E3:E242">
    <cfRule type="cellIs" dxfId="1" priority="2" stopIfTrue="1" operator="notEqual">
      <formula>INDIRECT("Dummy_for_Comparison1!"&amp;ADDRESS(ROW(),COLUMN()))</formula>
    </cfRule>
  </conditionalFormatting>
  <conditionalFormatting sqref="Q123:Q144">
    <cfRule type="cellIs" dxfId="0" priority="1" stopIfTrue="1" operator="notEqual">
      <formula>INDIRECT("Dummy_for_Comparison1!"&amp;ADDRESS(ROW(),COLUMN()))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D3:W33"/>
  <sheetViews>
    <sheetView topLeftCell="B1" workbookViewId="0">
      <selection activeCell="O14" sqref="O14"/>
    </sheetView>
  </sheetViews>
  <sheetFormatPr defaultRowHeight="13.5"/>
  <cols>
    <col min="8" max="8" width="13" customWidth="1"/>
    <col min="10" max="10" width="10.125" customWidth="1"/>
    <col min="11" max="11" width="12.125" customWidth="1"/>
    <col min="12" max="12" width="11.125" customWidth="1"/>
    <col min="13" max="13" width="11" customWidth="1"/>
    <col min="14" max="14" width="9.25" customWidth="1"/>
    <col min="15" max="15" width="11.375" customWidth="1"/>
    <col min="16" max="17" width="11" customWidth="1"/>
    <col min="18" max="18" width="16.25" customWidth="1"/>
    <col min="21" max="21" width="23.25" customWidth="1"/>
    <col min="23" max="23" width="9.5" bestFit="1" customWidth="1"/>
  </cols>
  <sheetData>
    <row r="3" spans="4:23">
      <c r="Q3" s="22" t="s">
        <v>4737</v>
      </c>
      <c r="R3">
        <v>9200</v>
      </c>
    </row>
    <row r="4" spans="4:23">
      <c r="Q4" s="22" t="s">
        <v>4727</v>
      </c>
      <c r="R4">
        <v>27500</v>
      </c>
    </row>
    <row r="5" spans="4:23">
      <c r="Q5" s="22" t="s">
        <v>4738</v>
      </c>
      <c r="R5">
        <v>54000</v>
      </c>
    </row>
    <row r="7" spans="4:23">
      <c r="R7">
        <v>10000</v>
      </c>
    </row>
    <row r="11" spans="4:23">
      <c r="E11" t="s">
        <v>4725</v>
      </c>
      <c r="G11" t="s">
        <v>4726</v>
      </c>
      <c r="H11" t="s">
        <v>4729</v>
      </c>
      <c r="I11" t="s">
        <v>4728</v>
      </c>
      <c r="J11" t="s">
        <v>4730</v>
      </c>
      <c r="K11" t="s">
        <v>4736</v>
      </c>
      <c r="L11" t="s">
        <v>4731</v>
      </c>
      <c r="M11" t="s">
        <v>4732</v>
      </c>
      <c r="O11" t="s">
        <v>4733</v>
      </c>
      <c r="P11" t="s">
        <v>4734</v>
      </c>
      <c r="Q11" t="s">
        <v>4735</v>
      </c>
      <c r="R11" s="23" t="s">
        <v>4739</v>
      </c>
      <c r="S11" s="23" t="s">
        <v>4740</v>
      </c>
      <c r="T11" s="23" t="s">
        <v>4741</v>
      </c>
      <c r="U11" s="23" t="s">
        <v>4742</v>
      </c>
    </row>
    <row r="12" spans="4:23">
      <c r="D12">
        <v>38272</v>
      </c>
      <c r="E12">
        <f>D12*9+D13</f>
        <v>398131</v>
      </c>
      <c r="G12">
        <v>4</v>
      </c>
      <c r="H12">
        <v>2.5</v>
      </c>
      <c r="I12">
        <v>3</v>
      </c>
      <c r="J12">
        <f>G12*H12*I12+K12</f>
        <v>30</v>
      </c>
      <c r="K12">
        <v>0</v>
      </c>
      <c r="L12">
        <f>INT(E12/J12)</f>
        <v>13271</v>
      </c>
      <c r="M12">
        <v>50</v>
      </c>
      <c r="N12">
        <v>2.7</v>
      </c>
      <c r="O12">
        <f>INT(M12*10/2.7)/1000</f>
        <v>0.185</v>
      </c>
      <c r="P12">
        <f>INT(L12/O12)</f>
        <v>71735</v>
      </c>
      <c r="Q12">
        <v>0.45</v>
      </c>
      <c r="R12">
        <f>INT(P12/Q12)</f>
        <v>159411</v>
      </c>
      <c r="S12">
        <f>INT(R12/4)</f>
        <v>39852</v>
      </c>
      <c r="T12">
        <f>S12*10</f>
        <v>398520</v>
      </c>
      <c r="U12">
        <f>INT((R12*27500/10000+S12*54000/10000+T12*9200/10000)/Q12)</f>
        <v>2267154</v>
      </c>
      <c r="W12">
        <f>ROUND((R12/4*5.5+R12*2.7+R12/4*10*1)*2,0)*G12/Q12</f>
        <v>18633377.777777776</v>
      </c>
    </row>
    <row r="13" spans="4:23">
      <c r="D13">
        <v>53683</v>
      </c>
      <c r="E13">
        <f>E12</f>
        <v>398131</v>
      </c>
      <c r="G13">
        <v>4</v>
      </c>
      <c r="H13">
        <v>2.5</v>
      </c>
      <c r="I13">
        <v>4</v>
      </c>
      <c r="J13">
        <f>G13*H13*I13+K13</f>
        <v>40</v>
      </c>
      <c r="K13">
        <v>0</v>
      </c>
      <c r="L13">
        <f>INT(E13/J13)</f>
        <v>9953</v>
      </c>
      <c r="M13">
        <v>50</v>
      </c>
      <c r="N13">
        <v>2.7</v>
      </c>
      <c r="O13">
        <f>INT(M13*10/2.7)/1000</f>
        <v>0.185</v>
      </c>
      <c r="P13">
        <f>INT(L13/O13)</f>
        <v>53800</v>
      </c>
      <c r="Q13">
        <v>0.45</v>
      </c>
      <c r="R13">
        <f>INT(P13/Q13)</f>
        <v>119555</v>
      </c>
      <c r="S13">
        <f>INT(R13/4)</f>
        <v>29888</v>
      </c>
      <c r="T13">
        <f>S13*10</f>
        <v>298880</v>
      </c>
      <c r="U13">
        <f>INT((R13*27500/10000+S13*54000/10000+T13*9200/10000)/Q13)</f>
        <v>1700313</v>
      </c>
      <c r="W13">
        <f>ROUND((R13/4*5.5+R13*2.7+R13/4*10*1)*2,0)*G13/Q13</f>
        <v>13974648.888888888</v>
      </c>
    </row>
    <row r="14" spans="4:23">
      <c r="E14">
        <f>E13</f>
        <v>398131</v>
      </c>
      <c r="G14">
        <v>4</v>
      </c>
      <c r="H14">
        <v>2.5</v>
      </c>
      <c r="I14">
        <v>5</v>
      </c>
      <c r="J14">
        <f>G14*H14*I14+K14</f>
        <v>50</v>
      </c>
      <c r="K14">
        <v>0</v>
      </c>
      <c r="L14">
        <f>INT(E14/J14)</f>
        <v>7962</v>
      </c>
      <c r="M14">
        <v>50</v>
      </c>
      <c r="N14">
        <v>2.7</v>
      </c>
      <c r="O14">
        <f>INT(M14*10/2.7)/1000</f>
        <v>0.185</v>
      </c>
      <c r="P14">
        <f>INT(INT(E14/(G14*2.5*5))/(INT(M14*10/2.7)/1000))</f>
        <v>43037</v>
      </c>
      <c r="Q14">
        <v>0.45</v>
      </c>
      <c r="R14">
        <f>INT(P14/Q14)</f>
        <v>95637</v>
      </c>
      <c r="S14">
        <f>INT(R14/4)</f>
        <v>23909</v>
      </c>
      <c r="T14">
        <f>S14*10</f>
        <v>239090</v>
      </c>
      <c r="U14">
        <f>INT((R14*27500/10000+S14*54000/10000+T14*9200/10000)/Q14)</f>
        <v>1360162</v>
      </c>
      <c r="W14">
        <f>ROUND((R14/4*5.5+R14*2.7+R14/4*10*1)*2,0)*G14/Q14</f>
        <v>11178906.666666666</v>
      </c>
    </row>
    <row r="16" spans="4:23">
      <c r="D16">
        <v>38655</v>
      </c>
      <c r="E16">
        <f>D16*9+D17</f>
        <v>403368</v>
      </c>
      <c r="G16">
        <v>4</v>
      </c>
      <c r="H16">
        <v>2.5</v>
      </c>
      <c r="I16">
        <v>3</v>
      </c>
      <c r="J16">
        <f>G16*H16*I16+K16</f>
        <v>30</v>
      </c>
      <c r="K16">
        <v>0</v>
      </c>
      <c r="L16">
        <f>INT(E16/J16)</f>
        <v>13445</v>
      </c>
      <c r="M16">
        <v>50</v>
      </c>
      <c r="N16">
        <v>2.7</v>
      </c>
      <c r="O16">
        <f>INT(M16*10/2.7)/1000</f>
        <v>0.185</v>
      </c>
      <c r="P16">
        <f>INT(L16/O16)</f>
        <v>72675</v>
      </c>
      <c r="Q16">
        <v>0.45</v>
      </c>
      <c r="R16">
        <f>INT(P16/Q16)</f>
        <v>161500</v>
      </c>
      <c r="S16">
        <f>INT(R16/4)</f>
        <v>40375</v>
      </c>
      <c r="T16">
        <f>S16*10</f>
        <v>403750</v>
      </c>
      <c r="U16">
        <f>INT((R16*27500/10000+S16*54000/10000+T16*9200/10000)/Q16)</f>
        <v>2296888</v>
      </c>
      <c r="W16">
        <f>ROUND((R16/4*5.5+R16*2.7+R16/4*10*1)*2,0)*G16/Q16</f>
        <v>18877555.555555556</v>
      </c>
    </row>
    <row r="17" spans="4:23">
      <c r="D17">
        <v>55473</v>
      </c>
      <c r="E17">
        <f>E16</f>
        <v>403368</v>
      </c>
      <c r="G17">
        <v>4</v>
      </c>
      <c r="H17">
        <v>2.5</v>
      </c>
      <c r="I17">
        <v>4</v>
      </c>
      <c r="J17">
        <f>G17*H17*I17+K17</f>
        <v>40</v>
      </c>
      <c r="K17">
        <v>0</v>
      </c>
      <c r="L17">
        <f>INT(E17/J17)</f>
        <v>10084</v>
      </c>
      <c r="M17">
        <v>50</v>
      </c>
      <c r="N17">
        <v>2.7</v>
      </c>
      <c r="O17">
        <f>INT(M17*10/2.7)/1000</f>
        <v>0.185</v>
      </c>
      <c r="P17">
        <f>INT(L17/O17)</f>
        <v>54508</v>
      </c>
      <c r="Q17">
        <v>0.45</v>
      </c>
      <c r="R17">
        <f>INT(P17/Q17)</f>
        <v>121128</v>
      </c>
      <c r="S17">
        <f>INT(R17/4)</f>
        <v>30282</v>
      </c>
      <c r="T17">
        <f>S17*10</f>
        <v>302820</v>
      </c>
      <c r="U17">
        <f>INT((R17*27500/10000+S17*54000/10000+T17*9200/10000)/Q17)</f>
        <v>1722709</v>
      </c>
      <c r="W17">
        <f>ROUND((R17/4*5.5+R17*2.7+R17/4*10*1)*2,0)*G17/Q17</f>
        <v>14158515.555555556</v>
      </c>
    </row>
    <row r="18" spans="4:23">
      <c r="E18">
        <f>E17</f>
        <v>403368</v>
      </c>
      <c r="G18">
        <v>4</v>
      </c>
      <c r="H18">
        <v>2.5</v>
      </c>
      <c r="I18">
        <v>5</v>
      </c>
      <c r="J18">
        <f>G18*H18*I18+K18</f>
        <v>50</v>
      </c>
      <c r="K18">
        <v>0</v>
      </c>
      <c r="L18">
        <f>INT(E18/J18)</f>
        <v>8067</v>
      </c>
      <c r="M18">
        <v>50</v>
      </c>
      <c r="N18">
        <v>2.7</v>
      </c>
      <c r="O18">
        <f>INT(M18*10/2.7)/1000</f>
        <v>0.185</v>
      </c>
      <c r="P18">
        <f>INT(L18/O18)</f>
        <v>43605</v>
      </c>
      <c r="Q18">
        <v>0.45</v>
      </c>
      <c r="R18">
        <f>INT(P18/Q18)</f>
        <v>96900</v>
      </c>
      <c r="S18">
        <f>INT(R18/4)</f>
        <v>24225</v>
      </c>
      <c r="T18">
        <f>S18*10</f>
        <v>242250</v>
      </c>
      <c r="U18">
        <f>INT((R18*27500/10000+S18*54000/10000+T18*9200/10000)/Q18)</f>
        <v>1378133</v>
      </c>
      <c r="W18">
        <f>ROUND((R18/4*5.5+R18*2.7+R18/4*10*1)*2,0)*G18/Q18</f>
        <v>11326533.333333334</v>
      </c>
    </row>
    <row r="20" spans="4:23">
      <c r="D20">
        <v>38846</v>
      </c>
      <c r="E20">
        <f>D20*9+D21</f>
        <v>405981</v>
      </c>
      <c r="G20">
        <v>4</v>
      </c>
      <c r="H20">
        <v>2.5</v>
      </c>
      <c r="I20">
        <v>3</v>
      </c>
      <c r="J20">
        <f>G20*H20*I20+K20</f>
        <v>30</v>
      </c>
      <c r="K20">
        <v>0</v>
      </c>
      <c r="L20">
        <f>INT(E20/J20)</f>
        <v>13532</v>
      </c>
      <c r="M20">
        <v>50</v>
      </c>
      <c r="N20">
        <v>2.7</v>
      </c>
      <c r="O20">
        <f>INT(M20*10/2.7)/1000</f>
        <v>0.185</v>
      </c>
      <c r="P20">
        <f>INT(L20/O20)</f>
        <v>73145</v>
      </c>
      <c r="Q20">
        <v>0.45</v>
      </c>
      <c r="R20">
        <f>INT(P20/Q20)</f>
        <v>162544</v>
      </c>
      <c r="S20">
        <f>INT(R20/4)</f>
        <v>40636</v>
      </c>
      <c r="T20">
        <f>S20*10</f>
        <v>406360</v>
      </c>
      <c r="U20">
        <f>INT((R20*27500/10000+S20*54000/10000+T20*9200/10000)/Q20)</f>
        <v>2311736</v>
      </c>
      <c r="W20">
        <f>ROUND((R20/4*5.5+R20*2.7+R20/4*10*1)*2,0)*G20/Q20</f>
        <v>18999591.111111112</v>
      </c>
    </row>
    <row r="21" spans="4:23">
      <c r="D21">
        <v>56367</v>
      </c>
      <c r="E21">
        <f>E20</f>
        <v>405981</v>
      </c>
      <c r="G21">
        <v>4</v>
      </c>
      <c r="H21">
        <v>2.5</v>
      </c>
      <c r="I21">
        <v>4</v>
      </c>
      <c r="J21">
        <f>G21*H21*I21+K21</f>
        <v>40</v>
      </c>
      <c r="K21">
        <v>0</v>
      </c>
      <c r="L21">
        <f>INT(E21/J21)</f>
        <v>10149</v>
      </c>
      <c r="M21">
        <v>50</v>
      </c>
      <c r="N21">
        <v>2.7</v>
      </c>
      <c r="O21">
        <f>INT(M21*10/2.7)/1000</f>
        <v>0.185</v>
      </c>
      <c r="P21">
        <f>INT(L21/O21)</f>
        <v>54859</v>
      </c>
      <c r="Q21">
        <v>0.45</v>
      </c>
      <c r="R21">
        <f>INT(P21/Q21)</f>
        <v>121908</v>
      </c>
      <c r="S21">
        <f>INT(R21/4)</f>
        <v>30477</v>
      </c>
      <c r="T21">
        <f>S21*10</f>
        <v>304770</v>
      </c>
      <c r="U21">
        <f>INT((R21*27500/10000+S21*54000/10000+T21*9200/10000)/Q21)</f>
        <v>1733802</v>
      </c>
      <c r="W21">
        <f>ROUND((R21/4*5.5+R21*2.7+R21/4*10*1)*2,0)*G21/Q21</f>
        <v>14249688.888888888</v>
      </c>
    </row>
    <row r="22" spans="4:23">
      <c r="E22">
        <f>E21</f>
        <v>405981</v>
      </c>
      <c r="G22">
        <v>4</v>
      </c>
      <c r="H22">
        <v>2.5</v>
      </c>
      <c r="I22">
        <v>5</v>
      </c>
      <c r="J22">
        <f>G22*H22*I22+K22</f>
        <v>48</v>
      </c>
      <c r="K22">
        <v>-2</v>
      </c>
      <c r="L22">
        <f>INT(E22/J22)</f>
        <v>8457</v>
      </c>
      <c r="M22">
        <v>50</v>
      </c>
      <c r="N22">
        <v>2.7</v>
      </c>
      <c r="O22">
        <f>INT(M22*10/2.7)/1000</f>
        <v>0.185</v>
      </c>
      <c r="P22">
        <f>INT(L22/O22)</f>
        <v>45713</v>
      </c>
      <c r="Q22">
        <v>0.45</v>
      </c>
      <c r="R22">
        <f>INT(P22/Q22)</f>
        <v>101584</v>
      </c>
      <c r="S22">
        <f>INT(R22/4)</f>
        <v>25396</v>
      </c>
      <c r="T22">
        <f>S22*10</f>
        <v>253960</v>
      </c>
      <c r="U22">
        <f>INT((R22*27500/10000+S22*54000/10000+T22*9200/10000)/Q22)</f>
        <v>1444750</v>
      </c>
      <c r="W22">
        <f>ROUND((R22/4*5.5+R22*2.7+R22/4*10*1)*2,0)*G22/Q22</f>
        <v>11874044.444444444</v>
      </c>
    </row>
    <row r="26" spans="4:23">
      <c r="D26">
        <v>10</v>
      </c>
      <c r="E26">
        <v>38846</v>
      </c>
      <c r="G26">
        <f>E26*10/4/4</f>
        <v>24278.75</v>
      </c>
    </row>
    <row r="27" spans="4:23">
      <c r="D27">
        <v>1</v>
      </c>
      <c r="E27">
        <f>D21-D20</f>
        <v>17521</v>
      </c>
      <c r="G27">
        <f>E27/4</f>
        <v>4380.25</v>
      </c>
    </row>
    <row r="31" spans="4:23">
      <c r="Q31" s="22"/>
    </row>
    <row r="32" spans="4:23">
      <c r="Q32" s="22"/>
    </row>
    <row r="33" spans="17:17">
      <c r="Q33" s="2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3331"/>
  <sheetViews>
    <sheetView zoomScale="85" zoomScaleNormal="85" workbookViewId="0">
      <selection activeCell="J28" sqref="J28"/>
    </sheetView>
  </sheetViews>
  <sheetFormatPr defaultRowHeight="13.5"/>
  <cols>
    <col min="1" max="1" width="15.5" bestFit="1" customWidth="1"/>
    <col min="2" max="2" width="16.5" bestFit="1" customWidth="1"/>
    <col min="5" max="5" width="13.5" bestFit="1" customWidth="1"/>
    <col min="6" max="6" width="16.5" bestFit="1" customWidth="1"/>
    <col min="7" max="7" width="12.5" customWidth="1"/>
  </cols>
  <sheetData>
    <row r="1" spans="1:7">
      <c r="A1" t="s">
        <v>5073</v>
      </c>
      <c r="E1" t="s">
        <v>5074</v>
      </c>
      <c r="F1" t="s">
        <v>5075</v>
      </c>
      <c r="G1" t="s">
        <v>5076</v>
      </c>
    </row>
    <row r="2" spans="1:7">
      <c r="A2">
        <f>关卡难度线!B5</f>
        <v>140</v>
      </c>
      <c r="B2" t="str">
        <f>关卡难度线!A5</f>
        <v>未白镇1-1</v>
      </c>
      <c r="E2">
        <f>遭遇战!B5</f>
        <v>3426</v>
      </c>
      <c r="F2" t="str">
        <f>遭遇战!A5</f>
        <v>未白镇1-10</v>
      </c>
      <c r="G2" t="str">
        <f>VLOOKUP(E2,A:B,2,1)</f>
        <v>未白镇1-10</v>
      </c>
    </row>
    <row r="3" spans="1:7">
      <c r="A3">
        <f>关卡难度线!B6</f>
        <v>185</v>
      </c>
      <c r="B3" t="str">
        <f>关卡难度线!A6</f>
        <v>未白镇1-2</v>
      </c>
      <c r="E3">
        <f>遭遇战!B6</f>
        <v>6</v>
      </c>
      <c r="F3" t="str">
        <f>遭遇战!A6</f>
        <v>橙华森林2-10</v>
      </c>
      <c r="G3" t="e">
        <f t="shared" ref="G3:G66" si="0">VLOOKUP(E3,A:B,2,1)</f>
        <v>#N/A</v>
      </c>
    </row>
    <row r="4" spans="1:7">
      <c r="A4">
        <f>关卡难度线!B7</f>
        <v>300</v>
      </c>
      <c r="B4" t="str">
        <f>关卡难度线!A7</f>
        <v>未白镇1-3</v>
      </c>
      <c r="E4">
        <f>遭遇战!B7</f>
        <v>6</v>
      </c>
      <c r="F4" t="str">
        <f>遭遇战!A7</f>
        <v>橙华市1-10</v>
      </c>
      <c r="G4" t="e">
        <f t="shared" si="0"/>
        <v>#N/A</v>
      </c>
    </row>
    <row r="5" spans="1:7">
      <c r="A5">
        <f>关卡难度线!B8</f>
        <v>1200</v>
      </c>
      <c r="B5" t="str">
        <f>关卡难度线!A8</f>
        <v>未白镇1-4</v>
      </c>
      <c r="E5">
        <f>遭遇战!B8</f>
        <v>6</v>
      </c>
      <c r="F5" t="str">
        <f>遭遇战!A8</f>
        <v>橙华市2-10</v>
      </c>
      <c r="G5" t="e">
        <f t="shared" si="0"/>
        <v>#N/A</v>
      </c>
    </row>
    <row r="6" spans="1:7">
      <c r="A6">
        <f>关卡难度线!B9</f>
        <v>1600</v>
      </c>
      <c r="B6" t="str">
        <f>关卡难度线!A9</f>
        <v>未白镇1-5</v>
      </c>
      <c r="E6">
        <f>遭遇战!B9</f>
        <v>6</v>
      </c>
      <c r="F6" t="str">
        <f>遭遇战!A9</f>
        <v>橙华市3-10</v>
      </c>
      <c r="G6" t="e">
        <f t="shared" si="0"/>
        <v>#N/A</v>
      </c>
    </row>
    <row r="7" spans="1:7">
      <c r="A7">
        <f>关卡难度线!B10</f>
        <v>1960</v>
      </c>
      <c r="B7" t="str">
        <f>关卡难度线!A10</f>
        <v>未白镇1-6</v>
      </c>
      <c r="E7">
        <f>遭遇战!B10</f>
        <v>6</v>
      </c>
      <c r="F7" t="str">
        <f>遭遇战!A10</f>
        <v>卡娜兹市郊1-10</v>
      </c>
      <c r="G7" t="e">
        <f t="shared" si="0"/>
        <v>#N/A</v>
      </c>
    </row>
    <row r="8" spans="1:7">
      <c r="A8">
        <f>关卡难度线!B11</f>
        <v>2100</v>
      </c>
      <c r="B8" t="str">
        <f>关卡难度线!A11</f>
        <v>未白镇1-7</v>
      </c>
      <c r="E8">
        <f>遭遇战!B11</f>
        <v>6</v>
      </c>
      <c r="F8" t="str">
        <f>遭遇战!A11</f>
        <v>卡娜兹市郊2-10</v>
      </c>
      <c r="G8" t="e">
        <f t="shared" si="0"/>
        <v>#N/A</v>
      </c>
    </row>
    <row r="9" spans="1:7">
      <c r="A9">
        <f>关卡难度线!B12</f>
        <v>2590</v>
      </c>
      <c r="B9" t="str">
        <f>关卡难度线!A12</f>
        <v>未白镇1-8</v>
      </c>
      <c r="E9">
        <f>遭遇战!B12</f>
        <v>7</v>
      </c>
      <c r="F9" t="str">
        <f>遭遇战!A12</f>
        <v>卡娜兹市郊3-10</v>
      </c>
      <c r="G9" t="e">
        <f t="shared" si="0"/>
        <v>#N/A</v>
      </c>
    </row>
    <row r="10" spans="1:7">
      <c r="A10">
        <f>关卡难度线!B13</f>
        <v>3408</v>
      </c>
      <c r="B10" t="str">
        <f>关卡难度线!A13</f>
        <v>未白镇1-9</v>
      </c>
      <c r="E10">
        <f>遭遇战!B13</f>
        <v>8</v>
      </c>
      <c r="F10" t="str">
        <f>遭遇战!A13</f>
        <v>卡娜兹市1-10</v>
      </c>
      <c r="G10" t="e">
        <f t="shared" si="0"/>
        <v>#N/A</v>
      </c>
    </row>
    <row r="11" spans="1:7">
      <c r="A11">
        <f>关卡难度线!B14</f>
        <v>3426</v>
      </c>
      <c r="B11" t="str">
        <f>关卡难度线!A14</f>
        <v>未白镇1-10</v>
      </c>
      <c r="E11">
        <f>遭遇战!B14</f>
        <v>8</v>
      </c>
      <c r="F11" t="str">
        <f>遭遇战!A14</f>
        <v>卡娜兹市2-10</v>
      </c>
      <c r="G11" t="e">
        <f t="shared" si="0"/>
        <v>#N/A</v>
      </c>
    </row>
    <row r="12" spans="1:7">
      <c r="A12">
        <f>关卡难度线!B15</f>
        <v>3702</v>
      </c>
      <c r="B12" t="str">
        <f>关卡难度线!A15</f>
        <v>橙华森林1-1</v>
      </c>
      <c r="E12">
        <f>遭遇战!B15</f>
        <v>8</v>
      </c>
      <c r="F12" t="str">
        <f>遭遇战!A15</f>
        <v>卡娜兹市3-10</v>
      </c>
      <c r="G12" t="e">
        <f t="shared" si="0"/>
        <v>#N/A</v>
      </c>
    </row>
    <row r="13" spans="1:7">
      <c r="A13">
        <f>关卡难度线!B16</f>
        <v>3706</v>
      </c>
      <c r="B13" t="str">
        <f>关卡难度线!A16</f>
        <v>橙华森林1-2</v>
      </c>
      <c r="E13">
        <f>遭遇战!B16</f>
        <v>8</v>
      </c>
      <c r="F13" t="str">
        <f>遭遇战!A16</f>
        <v>哈奇小层1-10</v>
      </c>
      <c r="G13" t="e">
        <f t="shared" si="0"/>
        <v>#N/A</v>
      </c>
    </row>
    <row r="14" spans="1:7">
      <c r="A14">
        <f>关卡难度线!B17</f>
        <v>3767</v>
      </c>
      <c r="B14" t="str">
        <f>关卡难度线!A17</f>
        <v>橙华森林1-3</v>
      </c>
      <c r="E14">
        <f>遭遇战!B17</f>
        <v>8</v>
      </c>
      <c r="F14" t="str">
        <f>遭遇战!A17</f>
        <v>哈奇小层2-10</v>
      </c>
      <c r="G14" t="e">
        <f t="shared" si="0"/>
        <v>#N/A</v>
      </c>
    </row>
    <row r="15" spans="1:7">
      <c r="A15">
        <f>关卡难度线!B18</f>
        <v>4324</v>
      </c>
      <c r="B15" t="str">
        <f>关卡难度线!A18</f>
        <v>橙华森林1-4</v>
      </c>
      <c r="E15">
        <f>遭遇战!B18</f>
        <v>8</v>
      </c>
      <c r="F15" t="str">
        <f>遭遇战!A18</f>
        <v>哈奇小层3-10</v>
      </c>
      <c r="G15" t="e">
        <f t="shared" si="0"/>
        <v>#N/A</v>
      </c>
    </row>
    <row r="16" spans="1:7">
      <c r="A16">
        <f>关卡难度线!B19</f>
        <v>4329</v>
      </c>
      <c r="B16" t="str">
        <f>关卡难度线!A19</f>
        <v>橙华森林1-5</v>
      </c>
      <c r="E16">
        <f>遭遇战!B19</f>
        <v>8</v>
      </c>
      <c r="F16" t="str">
        <f>遭遇战!A19</f>
        <v>哈奇小层4-10</v>
      </c>
      <c r="G16" t="e">
        <f t="shared" si="0"/>
        <v>#N/A</v>
      </c>
    </row>
    <row r="17" spans="1:7">
      <c r="A17">
        <f>关卡难度线!B20</f>
        <v>4333</v>
      </c>
      <c r="B17" t="str">
        <f>关卡难度线!A20</f>
        <v>橙华森林1-6</v>
      </c>
      <c r="E17">
        <f>遭遇战!B20</f>
        <v>10</v>
      </c>
      <c r="F17" t="str">
        <f>遭遇战!A20</f>
        <v>哈奇小层5-10</v>
      </c>
      <c r="G17" t="e">
        <f t="shared" si="0"/>
        <v>#N/A</v>
      </c>
    </row>
    <row r="18" spans="1:7">
      <c r="A18">
        <f>关卡难度线!B21</f>
        <v>4420</v>
      </c>
      <c r="B18" t="str">
        <f>关卡难度线!A21</f>
        <v>橙华森林1-7</v>
      </c>
      <c r="E18">
        <f>遭遇战!B21</f>
        <v>11</v>
      </c>
      <c r="F18" t="str">
        <f>遭遇战!A21</f>
        <v>凯那海滩1-10</v>
      </c>
      <c r="G18" t="e">
        <f t="shared" si="0"/>
        <v>#N/A</v>
      </c>
    </row>
    <row r="19" spans="1:7">
      <c r="A19">
        <f>关卡难度线!B22</f>
        <v>4689</v>
      </c>
      <c r="B19" t="str">
        <f>关卡难度线!A22</f>
        <v>橙华森林1-8</v>
      </c>
      <c r="E19">
        <f>遭遇战!B22</f>
        <v>11</v>
      </c>
      <c r="F19" t="str">
        <f>遭遇战!A22</f>
        <v>凯那海滩2-10</v>
      </c>
      <c r="G19" t="e">
        <f t="shared" si="0"/>
        <v>#N/A</v>
      </c>
    </row>
    <row r="20" spans="1:7">
      <c r="A20">
        <f>关卡难度线!B23</f>
        <v>4964</v>
      </c>
      <c r="B20" t="str">
        <f>关卡难度线!A23</f>
        <v>橙华森林1-9</v>
      </c>
      <c r="E20">
        <f>遭遇战!B23</f>
        <v>11</v>
      </c>
      <c r="F20" t="str">
        <f>遭遇战!A23</f>
        <v>凯那海滩3-10</v>
      </c>
      <c r="G20" t="e">
        <f t="shared" si="0"/>
        <v>#N/A</v>
      </c>
    </row>
    <row r="21" spans="1:7">
      <c r="A21">
        <f>关卡难度线!B24</f>
        <v>6500</v>
      </c>
      <c r="B21" t="str">
        <f>关卡难度线!A24</f>
        <v>橙华森林1-10</v>
      </c>
      <c r="E21">
        <f>遭遇战!B24</f>
        <v>11</v>
      </c>
      <c r="F21" t="str">
        <f>遭遇战!A24</f>
        <v>凯那海滩4-10</v>
      </c>
      <c r="G21" t="e">
        <f t="shared" si="0"/>
        <v>#N/A</v>
      </c>
    </row>
    <row r="22" spans="1:7">
      <c r="A22">
        <f>关卡难度线!B25</f>
        <v>8051</v>
      </c>
      <c r="B22" t="str">
        <f>关卡难度线!A25</f>
        <v>橙华森林2-1</v>
      </c>
      <c r="E22">
        <f>遭遇战!B25</f>
        <v>11</v>
      </c>
      <c r="F22" t="str">
        <f>遭遇战!A25</f>
        <v>凯那海滩5-10</v>
      </c>
      <c r="G22" t="e">
        <f t="shared" si="0"/>
        <v>#N/A</v>
      </c>
    </row>
    <row r="23" spans="1:7">
      <c r="A23">
        <f>关卡难度线!B26</f>
        <v>8805</v>
      </c>
      <c r="B23" t="str">
        <f>关卡难度线!A26</f>
        <v>橙华森林2-2</v>
      </c>
      <c r="E23">
        <f>遭遇战!B26</f>
        <v>12</v>
      </c>
      <c r="F23" t="str">
        <f>遭遇战!A26</f>
        <v>凯那市场1-10</v>
      </c>
      <c r="G23" t="e">
        <f t="shared" si="0"/>
        <v>#N/A</v>
      </c>
    </row>
    <row r="24" spans="1:7">
      <c r="A24">
        <f>关卡难度线!B27</f>
        <v>9567</v>
      </c>
      <c r="B24" t="str">
        <f>关卡难度线!A27</f>
        <v>橙华森林2-3</v>
      </c>
      <c r="E24">
        <f>遭遇战!B27</f>
        <v>12</v>
      </c>
      <c r="F24" t="str">
        <f>遭遇战!A27</f>
        <v>凯那市场2-10</v>
      </c>
      <c r="G24" t="e">
        <f t="shared" si="0"/>
        <v>#N/A</v>
      </c>
    </row>
    <row r="25" spans="1:7">
      <c r="A25">
        <f>关卡难度线!B28</f>
        <v>10436</v>
      </c>
      <c r="B25" t="str">
        <f>关卡难度线!A28</f>
        <v>橙华森林2-4</v>
      </c>
      <c r="E25">
        <f>遭遇战!B28</f>
        <v>12</v>
      </c>
      <c r="F25" t="str">
        <f>遭遇战!A28</f>
        <v>凯那市场3-10</v>
      </c>
      <c r="G25" t="e">
        <f t="shared" si="0"/>
        <v>#N/A</v>
      </c>
    </row>
    <row r="26" spans="1:7">
      <c r="A26">
        <f>关卡难度线!B29</f>
        <v>11108</v>
      </c>
      <c r="B26" t="str">
        <f>关卡难度线!A29</f>
        <v>橙华森林2-5</v>
      </c>
      <c r="E26">
        <f>遭遇战!B29</f>
        <v>12</v>
      </c>
      <c r="F26" t="str">
        <f>遭遇战!A29</f>
        <v>凯那市场4-10</v>
      </c>
      <c r="G26" t="e">
        <f t="shared" si="0"/>
        <v>#N/A</v>
      </c>
    </row>
    <row r="27" spans="1:7">
      <c r="A27">
        <f>关卡难度线!B30</f>
        <v>11889</v>
      </c>
      <c r="B27" t="str">
        <f>关卡难度线!A30</f>
        <v>橙华森林2-6</v>
      </c>
      <c r="E27">
        <f>遭遇战!B30</f>
        <v>12</v>
      </c>
      <c r="F27" t="str">
        <f>遭遇战!A30</f>
        <v>凯那市场5-10</v>
      </c>
      <c r="G27" t="e">
        <f t="shared" si="0"/>
        <v>#N/A</v>
      </c>
    </row>
    <row r="28" spans="1:7">
      <c r="A28">
        <f>关卡难度线!B31</f>
        <v>12800</v>
      </c>
      <c r="B28" t="str">
        <f>关卡难度线!A31</f>
        <v>橙华森林2-7</v>
      </c>
      <c r="E28">
        <f>遭遇战!B31</f>
        <v>16</v>
      </c>
      <c r="F28" t="str">
        <f>遭遇战!A31</f>
        <v>凯那市场6-10</v>
      </c>
      <c r="G28" t="e">
        <f t="shared" si="0"/>
        <v>#N/A</v>
      </c>
    </row>
    <row r="29" spans="1:7">
      <c r="A29">
        <f>关卡难度线!B32</f>
        <v>13707</v>
      </c>
      <c r="B29" t="str">
        <f>关卡难度线!A32</f>
        <v>橙华森林2-8</v>
      </c>
      <c r="E29">
        <f>遭遇战!B32</f>
        <v>17</v>
      </c>
      <c r="F29" t="str">
        <f>遭遇战!A32</f>
        <v>凯那市场7-10</v>
      </c>
      <c r="G29" t="e">
        <f t="shared" si="0"/>
        <v>#N/A</v>
      </c>
    </row>
    <row r="30" spans="1:7">
      <c r="A30">
        <f>关卡难度线!B33</f>
        <v>14591</v>
      </c>
      <c r="B30" t="str">
        <f>关卡难度线!A33</f>
        <v>橙华森林2-9</v>
      </c>
      <c r="E30">
        <f>遭遇战!B33</f>
        <v>17</v>
      </c>
      <c r="F30" t="str">
        <f>遭遇战!A33</f>
        <v>凯那市场8-10</v>
      </c>
      <c r="G30" t="e">
        <f t="shared" si="0"/>
        <v>#N/A</v>
      </c>
    </row>
    <row r="31" spans="1:7">
      <c r="A31">
        <f>关卡难度线!B34</f>
        <v>15519</v>
      </c>
      <c r="B31" t="str">
        <f>关卡难度线!A34</f>
        <v>橙华森林2-10</v>
      </c>
      <c r="E31">
        <f>遭遇战!B34</f>
        <v>17</v>
      </c>
      <c r="F31" t="str">
        <f>遭遇战!A34</f>
        <v>发电厂1-10</v>
      </c>
      <c r="G31" t="e">
        <f t="shared" si="0"/>
        <v>#N/A</v>
      </c>
    </row>
    <row r="32" spans="1:7">
      <c r="A32">
        <f>关卡难度线!B35</f>
        <v>15576</v>
      </c>
      <c r="B32" t="str">
        <f>关卡难度线!A35</f>
        <v>橙华市1-1</v>
      </c>
      <c r="E32">
        <f>遭遇战!B35</f>
        <v>17</v>
      </c>
      <c r="F32" t="str">
        <f>遭遇战!A35</f>
        <v>发电厂2-10</v>
      </c>
      <c r="G32" t="e">
        <f t="shared" si="0"/>
        <v>#N/A</v>
      </c>
    </row>
    <row r="33" spans="1:7">
      <c r="A33">
        <f>关卡难度线!B36</f>
        <v>16563</v>
      </c>
      <c r="B33" t="str">
        <f>关卡难度线!A36</f>
        <v>橙华市1-2</v>
      </c>
      <c r="E33">
        <f>遭遇战!B36</f>
        <v>17</v>
      </c>
      <c r="F33" t="str">
        <f>遭遇战!A36</f>
        <v>发电厂3-10</v>
      </c>
      <c r="G33" t="e">
        <f t="shared" si="0"/>
        <v>#N/A</v>
      </c>
    </row>
    <row r="34" spans="1:7">
      <c r="A34">
        <f>关卡难度线!B37</f>
        <v>17631</v>
      </c>
      <c r="B34" t="str">
        <f>关卡难度线!A37</f>
        <v>橙华市1-3</v>
      </c>
      <c r="E34">
        <f>遭遇战!B37</f>
        <v>19</v>
      </c>
      <c r="F34" t="str">
        <f>遭遇战!A37</f>
        <v>发电厂4-10</v>
      </c>
      <c r="G34" t="e">
        <f t="shared" si="0"/>
        <v>#N/A</v>
      </c>
    </row>
    <row r="35" spans="1:7">
      <c r="A35">
        <f>关卡难度线!B38</f>
        <v>18638</v>
      </c>
      <c r="B35" t="str">
        <f>关卡难度线!A38</f>
        <v>橙华市1-4</v>
      </c>
      <c r="E35">
        <f>遭遇战!B38</f>
        <v>19</v>
      </c>
      <c r="F35" t="str">
        <f>遭遇战!A38</f>
        <v>发电厂5-10</v>
      </c>
      <c r="G35" t="e">
        <f t="shared" si="0"/>
        <v>#N/A</v>
      </c>
    </row>
    <row r="36" spans="1:7">
      <c r="A36">
        <f>关卡难度线!B39</f>
        <v>19652</v>
      </c>
      <c r="B36" t="str">
        <f>关卡难度线!A39</f>
        <v>橙华市1-5</v>
      </c>
      <c r="E36">
        <f>遭遇战!B39</f>
        <v>19</v>
      </c>
      <c r="F36" t="str">
        <f>遭遇战!A39</f>
        <v>发电厂6-10</v>
      </c>
      <c r="G36" t="e">
        <f t="shared" si="0"/>
        <v>#N/A</v>
      </c>
    </row>
    <row r="37" spans="1:7">
      <c r="A37">
        <f>关卡难度线!B40</f>
        <v>20761</v>
      </c>
      <c r="B37" t="str">
        <f>关卡难度线!A40</f>
        <v>橙华市1-6</v>
      </c>
      <c r="E37">
        <f>遭遇战!B40</f>
        <v>19</v>
      </c>
      <c r="F37" t="str">
        <f>遭遇战!A40</f>
        <v>发电厂7-10</v>
      </c>
      <c r="G37" t="e">
        <f t="shared" si="0"/>
        <v>#N/A</v>
      </c>
    </row>
    <row r="38" spans="1:7">
      <c r="A38">
        <f>关卡难度线!B41</f>
        <v>21795</v>
      </c>
      <c r="B38" t="str">
        <f>关卡难度线!A41</f>
        <v>橙华市1-7</v>
      </c>
      <c r="E38">
        <f>遭遇战!B41</f>
        <v>19</v>
      </c>
      <c r="F38" t="str">
        <f>遭遇战!A41</f>
        <v>发电厂8-10</v>
      </c>
      <c r="G38" t="e">
        <f t="shared" si="0"/>
        <v>#N/A</v>
      </c>
    </row>
    <row r="39" spans="1:7">
      <c r="A39">
        <f>关卡难度线!B42</f>
        <v>22838</v>
      </c>
      <c r="B39" t="str">
        <f>关卡难度线!A42</f>
        <v>橙华市1-8</v>
      </c>
      <c r="E39">
        <f>遭遇战!B42</f>
        <v>19</v>
      </c>
      <c r="F39" t="str">
        <f>遭遇战!A42</f>
        <v>烟囱山1-10</v>
      </c>
      <c r="G39" t="e">
        <f t="shared" si="0"/>
        <v>#N/A</v>
      </c>
    </row>
    <row r="40" spans="1:7">
      <c r="A40">
        <f>关卡难度线!B43</f>
        <v>23987</v>
      </c>
      <c r="B40" t="str">
        <f>关卡难度线!A43</f>
        <v>橙华市1-9</v>
      </c>
      <c r="E40">
        <f>遭遇战!B43</f>
        <v>19</v>
      </c>
      <c r="F40" t="str">
        <f>遭遇战!A43</f>
        <v>烟囱山2-10</v>
      </c>
      <c r="G40" t="e">
        <f t="shared" si="0"/>
        <v>#N/A</v>
      </c>
    </row>
    <row r="41" spans="1:7">
      <c r="A41">
        <f>关卡难度线!B44</f>
        <v>25050</v>
      </c>
      <c r="B41" t="str">
        <f>关卡难度线!A44</f>
        <v>橙华市1-10</v>
      </c>
      <c r="E41">
        <f>遭遇战!B44</f>
        <v>19</v>
      </c>
      <c r="F41" t="str">
        <f>遭遇战!A44</f>
        <v>烟囱山3-10</v>
      </c>
      <c r="G41" t="e">
        <f t="shared" si="0"/>
        <v>#N/A</v>
      </c>
    </row>
    <row r="42" spans="1:7">
      <c r="A42">
        <f>关卡难度线!B45</f>
        <v>33743</v>
      </c>
      <c r="B42" t="str">
        <f>关卡难度线!A45</f>
        <v>橙华市2-1</v>
      </c>
      <c r="E42">
        <f>遭遇战!B45</f>
        <v>19</v>
      </c>
      <c r="F42" t="str">
        <f>遭遇战!A45</f>
        <v>烟囱山4-10</v>
      </c>
      <c r="G42" t="e">
        <f t="shared" si="0"/>
        <v>#N/A</v>
      </c>
    </row>
    <row r="43" spans="1:7">
      <c r="A43">
        <f>关卡难度线!B46</f>
        <v>35021</v>
      </c>
      <c r="B43" t="str">
        <f>关卡难度线!A46</f>
        <v>橙华市2-2</v>
      </c>
      <c r="E43">
        <f>遭遇战!B46</f>
        <v>19</v>
      </c>
      <c r="F43" t="str">
        <f>遭遇战!A46</f>
        <v>烟囱山5-10</v>
      </c>
      <c r="G43" t="e">
        <f t="shared" si="0"/>
        <v>#N/A</v>
      </c>
    </row>
    <row r="44" spans="1:7">
      <c r="A44">
        <f>关卡难度线!B47</f>
        <v>36426</v>
      </c>
      <c r="B44" t="str">
        <f>关卡难度线!A47</f>
        <v>橙华市2-3</v>
      </c>
      <c r="E44">
        <f>遭遇战!B47</f>
        <v>19</v>
      </c>
      <c r="F44" t="str">
        <f>遭遇战!A47</f>
        <v>烟囱山6-10</v>
      </c>
      <c r="G44" t="e">
        <f t="shared" si="0"/>
        <v>#N/A</v>
      </c>
    </row>
    <row r="45" spans="1:7">
      <c r="A45">
        <f>关卡难度线!B48</f>
        <v>37729</v>
      </c>
      <c r="B45" t="str">
        <f>关卡难度线!A48</f>
        <v>橙华市2-4</v>
      </c>
      <c r="E45">
        <f>遭遇战!B48</f>
        <v>20</v>
      </c>
      <c r="F45" t="str">
        <f>遭遇战!A48</f>
        <v>烟囱山7-10</v>
      </c>
      <c r="G45" t="e">
        <f t="shared" si="0"/>
        <v>#N/A</v>
      </c>
    </row>
    <row r="46" spans="1:7">
      <c r="A46">
        <f>关卡难度线!B49</f>
        <v>39042</v>
      </c>
      <c r="B46" t="str">
        <f>关卡难度线!A49</f>
        <v>橙华市2-5</v>
      </c>
      <c r="E46">
        <f>遭遇战!B49</f>
        <v>20</v>
      </c>
      <c r="F46" t="str">
        <f>遭遇战!A49</f>
        <v>烟囱山8-10</v>
      </c>
      <c r="G46" t="e">
        <f t="shared" si="0"/>
        <v>#N/A</v>
      </c>
    </row>
    <row r="47" spans="1:7">
      <c r="A47">
        <f>关卡难度线!B50</f>
        <v>40498</v>
      </c>
      <c r="B47" t="str">
        <f>关卡难度线!A50</f>
        <v>橙华市2-6</v>
      </c>
      <c r="E47">
        <f>遭遇战!B50</f>
        <v>20</v>
      </c>
      <c r="F47" t="str">
        <f>遭遇战!A50</f>
        <v>烟囱山9-10</v>
      </c>
      <c r="G47" t="e">
        <f t="shared" si="0"/>
        <v>#N/A</v>
      </c>
    </row>
    <row r="48" spans="1:7">
      <c r="A48">
        <f>关卡难度线!B51</f>
        <v>41834</v>
      </c>
      <c r="B48" t="str">
        <f>关卡难度线!A51</f>
        <v>橙华市2-7</v>
      </c>
      <c r="E48">
        <f>遭遇战!B51</f>
        <v>20</v>
      </c>
      <c r="F48" t="str">
        <f>遭遇战!A51</f>
        <v>烟囱山10-10</v>
      </c>
      <c r="G48" t="e">
        <f t="shared" si="0"/>
        <v>#N/A</v>
      </c>
    </row>
    <row r="49" spans="1:7">
      <c r="A49">
        <f>关卡难度线!B52</f>
        <v>43181</v>
      </c>
      <c r="B49" t="str">
        <f>关卡难度线!A52</f>
        <v>橙华市2-8</v>
      </c>
      <c r="E49">
        <f>遭遇战!B52</f>
        <v>20</v>
      </c>
      <c r="F49" t="str">
        <f>遭遇战!A52</f>
        <v>沙漠遗迹1-10</v>
      </c>
      <c r="G49" t="e">
        <f t="shared" si="0"/>
        <v>#N/A</v>
      </c>
    </row>
    <row r="50" spans="1:7">
      <c r="A50">
        <f>关卡难度线!B53</f>
        <v>44687</v>
      </c>
      <c r="B50" t="str">
        <f>关卡难度线!A53</f>
        <v>橙华市2-9</v>
      </c>
      <c r="E50">
        <f>遭遇战!B53</f>
        <v>20</v>
      </c>
      <c r="F50" t="str">
        <f>遭遇战!A53</f>
        <v>沙漠遗迹2-10</v>
      </c>
      <c r="G50" t="e">
        <f t="shared" si="0"/>
        <v>#N/A</v>
      </c>
    </row>
    <row r="51" spans="1:7">
      <c r="A51">
        <f>关卡难度线!B54</f>
        <v>46059</v>
      </c>
      <c r="B51" t="str">
        <f>关卡难度线!A54</f>
        <v>橙华市2-10</v>
      </c>
      <c r="E51">
        <f>遭遇战!B54</f>
        <v>20</v>
      </c>
      <c r="F51" t="str">
        <f>遭遇战!A54</f>
        <v>沙漠遗迹3-10</v>
      </c>
      <c r="G51" t="e">
        <f t="shared" si="0"/>
        <v>#N/A</v>
      </c>
    </row>
    <row r="52" spans="1:7">
      <c r="A52">
        <f>关卡难度线!B55</f>
        <v>51649</v>
      </c>
      <c r="B52" t="str">
        <f>关卡难度线!A55</f>
        <v>橙华市3-1</v>
      </c>
      <c r="E52">
        <f>遭遇战!B55</f>
        <v>23</v>
      </c>
      <c r="F52" t="str">
        <f>遭遇战!A55</f>
        <v>沙漠遗迹4-10</v>
      </c>
      <c r="G52" t="e">
        <f t="shared" si="0"/>
        <v>#N/A</v>
      </c>
    </row>
    <row r="53" spans="1:7">
      <c r="A53">
        <f>关卡难度线!B56</f>
        <v>53493</v>
      </c>
      <c r="B53" t="str">
        <f>关卡难度线!A56</f>
        <v>橙华市3-2</v>
      </c>
      <c r="E53">
        <f>遭遇战!B56</f>
        <v>23</v>
      </c>
      <c r="F53" t="str">
        <f>遭遇战!A56</f>
        <v>沙漠遗迹5-10</v>
      </c>
      <c r="G53" t="e">
        <f t="shared" si="0"/>
        <v>#N/A</v>
      </c>
    </row>
    <row r="54" spans="1:7">
      <c r="A54">
        <f>关卡难度线!B57</f>
        <v>55526</v>
      </c>
      <c r="B54" t="str">
        <f>关卡难度线!A57</f>
        <v>橙华市3-3</v>
      </c>
      <c r="E54">
        <f>遭遇战!B57</f>
        <v>23</v>
      </c>
      <c r="F54" t="str">
        <f>遭遇战!A57</f>
        <v>沙漠遗迹6-10</v>
      </c>
      <c r="G54" t="e">
        <f t="shared" si="0"/>
        <v>#N/A</v>
      </c>
    </row>
    <row r="55" spans="1:7">
      <c r="A55">
        <f>关卡难度线!B58</f>
        <v>57404</v>
      </c>
      <c r="B55" t="str">
        <f>关卡难度线!A58</f>
        <v>橙华市3-4</v>
      </c>
      <c r="E55">
        <f>遭遇战!B58</f>
        <v>24</v>
      </c>
      <c r="F55" t="str">
        <f>遭遇战!A58</f>
        <v>沙漠遗迹7-10</v>
      </c>
      <c r="G55" t="e">
        <f t="shared" si="0"/>
        <v>#N/A</v>
      </c>
    </row>
    <row r="56" spans="1:7">
      <c r="A56">
        <f>关卡难度线!B59</f>
        <v>59295</v>
      </c>
      <c r="B56" t="str">
        <f>关卡难度线!A59</f>
        <v>橙华市3-5</v>
      </c>
      <c r="E56">
        <f>遭遇战!B59</f>
        <v>24</v>
      </c>
      <c r="F56" t="str">
        <f>遭遇战!A59</f>
        <v>沙漠遗迹8-10</v>
      </c>
      <c r="G56" t="e">
        <f t="shared" si="0"/>
        <v>#N/A</v>
      </c>
    </row>
    <row r="57" spans="1:7">
      <c r="A57">
        <f>关卡难度线!B60</f>
        <v>61398</v>
      </c>
      <c r="B57" t="str">
        <f>关卡难度线!A60</f>
        <v>橙华市3-6</v>
      </c>
      <c r="E57">
        <f>遭遇战!B60</f>
        <v>24</v>
      </c>
      <c r="F57" t="str">
        <f>遭遇战!A60</f>
        <v>沙漠遗迹9-10</v>
      </c>
      <c r="G57" t="e">
        <f t="shared" si="0"/>
        <v>#N/A</v>
      </c>
    </row>
    <row r="58" spans="1:7">
      <c r="A58">
        <f>关卡难度线!B61</f>
        <v>63323</v>
      </c>
      <c r="B58" t="str">
        <f>关卡难度线!A61</f>
        <v>橙华市3-7</v>
      </c>
      <c r="E58">
        <f>遭遇战!B61</f>
        <v>24</v>
      </c>
      <c r="F58" t="str">
        <f>遭遇战!A61</f>
        <v>沙漠遗迹10-10</v>
      </c>
      <c r="G58" t="e">
        <f t="shared" si="0"/>
        <v>#N/A</v>
      </c>
    </row>
    <row r="59" spans="1:7">
      <c r="A59">
        <f>关卡难度线!B62</f>
        <v>65262</v>
      </c>
      <c r="B59" t="str">
        <f>关卡难度线!A62</f>
        <v>橙华市3-8</v>
      </c>
      <c r="E59">
        <f>遭遇战!B62</f>
        <v>24</v>
      </c>
      <c r="F59" t="str">
        <f>遭遇战!A62</f>
        <v>流星瀑布1-10</v>
      </c>
      <c r="G59" t="e">
        <f t="shared" si="0"/>
        <v>#N/A</v>
      </c>
    </row>
    <row r="60" spans="1:7">
      <c r="A60">
        <f>关卡难度线!B63</f>
        <v>67436</v>
      </c>
      <c r="B60" t="str">
        <f>关卡难度线!A63</f>
        <v>橙华市3-9</v>
      </c>
      <c r="E60">
        <f>遭遇战!B63</f>
        <v>24</v>
      </c>
      <c r="F60" t="str">
        <f>遭遇战!A63</f>
        <v>流星瀑布2-10</v>
      </c>
      <c r="G60" t="e">
        <f t="shared" si="0"/>
        <v>#N/A</v>
      </c>
    </row>
    <row r="61" spans="1:7">
      <c r="A61">
        <f>关卡难度线!B64</f>
        <v>69409</v>
      </c>
      <c r="B61" t="str">
        <f>关卡难度线!A64</f>
        <v>橙华市3-10</v>
      </c>
      <c r="E61">
        <f>遭遇战!B64</f>
        <v>24</v>
      </c>
      <c r="F61" t="str">
        <f>遭遇战!A64</f>
        <v>流星瀑布3-10</v>
      </c>
      <c r="G61" t="e">
        <f t="shared" si="0"/>
        <v>#N/A</v>
      </c>
    </row>
    <row r="62" spans="1:7">
      <c r="A62">
        <f>关卡难度线!B65</f>
        <v>77424</v>
      </c>
      <c r="B62" t="str">
        <f>关卡难度线!A65</f>
        <v>卡娜兹市郊1-1</v>
      </c>
      <c r="E62">
        <f>遭遇战!B65</f>
        <v>24</v>
      </c>
      <c r="F62" t="str">
        <f>遭遇战!A65</f>
        <v>流星瀑布4-10</v>
      </c>
      <c r="G62" t="e">
        <f t="shared" si="0"/>
        <v>#N/A</v>
      </c>
    </row>
    <row r="63" spans="1:7">
      <c r="A63">
        <f>关卡难度线!B66</f>
        <v>79468</v>
      </c>
      <c r="B63" t="str">
        <f>关卡难度线!A66</f>
        <v>卡娜兹市郊1-2</v>
      </c>
      <c r="E63">
        <f>遭遇战!B66</f>
        <v>24</v>
      </c>
      <c r="F63" t="str">
        <f>遭遇战!A66</f>
        <v>流星瀑布5-10</v>
      </c>
      <c r="G63" t="e">
        <f t="shared" si="0"/>
        <v>#N/A</v>
      </c>
    </row>
    <row r="64" spans="1:7">
      <c r="A64">
        <f>关卡难度线!B67</f>
        <v>81780</v>
      </c>
      <c r="B64" t="str">
        <f>关卡难度线!A67</f>
        <v>卡娜兹市郊1-3</v>
      </c>
      <c r="E64">
        <f>遭遇战!B67</f>
        <v>24</v>
      </c>
      <c r="F64" t="str">
        <f>遭遇战!A67</f>
        <v>流星瀑布6-10</v>
      </c>
      <c r="G64" t="e">
        <f t="shared" si="0"/>
        <v>#N/A</v>
      </c>
    </row>
    <row r="65" spans="1:7">
      <c r="A65">
        <f>关卡难度线!B68</f>
        <v>83860</v>
      </c>
      <c r="B65" t="str">
        <f>关卡难度线!A68</f>
        <v>卡娜兹市郊1-4</v>
      </c>
      <c r="E65">
        <f>遭遇战!B68</f>
        <v>24</v>
      </c>
      <c r="F65" t="str">
        <f>遭遇战!A68</f>
        <v>流星瀑布7-10</v>
      </c>
      <c r="G65" t="e">
        <f t="shared" si="0"/>
        <v>#N/A</v>
      </c>
    </row>
    <row r="66" spans="1:7">
      <c r="A66">
        <f>关卡难度线!B69</f>
        <v>85953</v>
      </c>
      <c r="B66" t="str">
        <f>关卡难度线!A69</f>
        <v>卡娜兹市郊1-5</v>
      </c>
      <c r="E66">
        <f>遭遇战!B69</f>
        <v>24</v>
      </c>
      <c r="F66" t="str">
        <f>遭遇战!A69</f>
        <v>流星瀑布8-10</v>
      </c>
      <c r="G66" t="e">
        <f t="shared" si="0"/>
        <v>#N/A</v>
      </c>
    </row>
    <row r="67" spans="1:7">
      <c r="A67">
        <f>关卡难度线!B70</f>
        <v>88340</v>
      </c>
      <c r="B67" t="str">
        <f>关卡难度线!A70</f>
        <v>卡娜兹市郊1-6</v>
      </c>
      <c r="E67">
        <f>遭遇战!B70</f>
        <v>24</v>
      </c>
      <c r="F67" t="str">
        <f>遭遇战!A70</f>
        <v>流星瀑布9-10</v>
      </c>
      <c r="G67" t="e">
        <f t="shared" ref="G67:G130" si="1">VLOOKUP(E67,A:B,2,1)</f>
        <v>#N/A</v>
      </c>
    </row>
    <row r="68" spans="1:7">
      <c r="A68">
        <f>关卡难度线!B71</f>
        <v>90470</v>
      </c>
      <c r="B68" t="str">
        <f>关卡难度线!A71</f>
        <v>卡娜兹市郊1-7</v>
      </c>
      <c r="E68">
        <f>遭遇战!B71</f>
        <v>24</v>
      </c>
      <c r="F68" t="str">
        <f>遭遇战!A71</f>
        <v>流星瀑布10-10</v>
      </c>
      <c r="G68" t="e">
        <f t="shared" si="1"/>
        <v>#N/A</v>
      </c>
    </row>
    <row r="69" spans="1:7">
      <c r="A69">
        <f>关卡难度线!B72</f>
        <v>92613</v>
      </c>
      <c r="B69" t="str">
        <f>关卡难度线!A72</f>
        <v>卡娜兹市郊1-8</v>
      </c>
      <c r="E69">
        <f>遭遇战!B72</f>
        <v>24</v>
      </c>
      <c r="F69" t="str">
        <f>遭遇战!A72</f>
        <v>流星瀑布11-10</v>
      </c>
      <c r="G69" t="e">
        <f t="shared" si="1"/>
        <v>#N/A</v>
      </c>
    </row>
    <row r="70" spans="1:7">
      <c r="A70">
        <f>关卡难度线!B73</f>
        <v>95075</v>
      </c>
      <c r="B70" t="str">
        <f>关卡难度线!A73</f>
        <v>卡娜兹市郊1-9</v>
      </c>
      <c r="E70">
        <f>遭遇战!B73</f>
        <v>24</v>
      </c>
      <c r="F70" t="str">
        <f>遭遇战!A73</f>
        <v>流星瀑布12-10</v>
      </c>
      <c r="G70" t="e">
        <f t="shared" si="1"/>
        <v>#N/A</v>
      </c>
    </row>
    <row r="71" spans="1:7">
      <c r="A71">
        <f>关卡难度线!B74</f>
        <v>97255</v>
      </c>
      <c r="B71" t="str">
        <f>关卡难度线!A74</f>
        <v>卡娜兹市郊1-10</v>
      </c>
      <c r="E71">
        <f>遭遇战!B74</f>
        <v>24</v>
      </c>
      <c r="F71" t="str">
        <f>遭遇战!A74</f>
        <v>流星瀑布13-10</v>
      </c>
      <c r="G71" t="e">
        <f t="shared" si="1"/>
        <v>#N/A</v>
      </c>
    </row>
    <row r="72" spans="1:7">
      <c r="A72">
        <f>关卡难度线!B75</f>
        <v>106387</v>
      </c>
      <c r="B72" t="str">
        <f>关卡难度线!A75</f>
        <v>卡娜兹市郊2-1</v>
      </c>
      <c r="E72">
        <f>遭遇战!B75</f>
        <v>24</v>
      </c>
      <c r="F72" t="str">
        <f>遭遇战!A75</f>
        <v>天气研究所1-10</v>
      </c>
      <c r="G72" t="e">
        <f t="shared" si="1"/>
        <v>#N/A</v>
      </c>
    </row>
    <row r="73" spans="1:7">
      <c r="A73">
        <f>关卡难度线!B76</f>
        <v>108757</v>
      </c>
      <c r="B73" t="str">
        <f>关卡难度线!A76</f>
        <v>卡娜兹市郊2-2</v>
      </c>
      <c r="E73">
        <f>遭遇战!B76</f>
        <v>24</v>
      </c>
      <c r="F73" t="str">
        <f>遭遇战!A76</f>
        <v>天气研究所2-10</v>
      </c>
      <c r="G73" t="e">
        <f t="shared" si="1"/>
        <v>#N/A</v>
      </c>
    </row>
    <row r="74" spans="1:7">
      <c r="A74">
        <f>关卡难度线!B77</f>
        <v>111481</v>
      </c>
      <c r="B74" t="str">
        <f>关卡难度线!A77</f>
        <v>卡娜兹市郊2-3</v>
      </c>
      <c r="E74">
        <f>遭遇战!B77</f>
        <v>24</v>
      </c>
      <c r="F74" t="str">
        <f>遭遇战!A77</f>
        <v>天气研究所3-10</v>
      </c>
      <c r="G74" t="e">
        <f t="shared" si="1"/>
        <v>#N/A</v>
      </c>
    </row>
    <row r="75" spans="1:7">
      <c r="A75">
        <f>关卡难度线!B78</f>
        <v>113890</v>
      </c>
      <c r="B75" t="str">
        <f>关卡难度线!A78</f>
        <v>卡娜兹市郊2-4</v>
      </c>
      <c r="E75">
        <f>遭遇战!B78</f>
        <v>24</v>
      </c>
      <c r="F75" t="str">
        <f>遭遇战!A78</f>
        <v>天气研究所4-10</v>
      </c>
      <c r="G75" t="e">
        <f t="shared" si="1"/>
        <v>#N/A</v>
      </c>
    </row>
    <row r="76" spans="1:7">
      <c r="A76">
        <f>关卡难度线!B79</f>
        <v>116313</v>
      </c>
      <c r="B76" t="str">
        <f>关卡难度线!A79</f>
        <v>卡娜兹市郊2-5</v>
      </c>
      <c r="E76">
        <f>遭遇战!B79</f>
        <v>25</v>
      </c>
      <c r="F76" t="str">
        <f>遭遇战!A79</f>
        <v>天气研究所5-10</v>
      </c>
      <c r="G76" t="e">
        <f t="shared" si="1"/>
        <v>#N/A</v>
      </c>
    </row>
    <row r="77" spans="1:7">
      <c r="A77">
        <f>关卡难度线!B80</f>
        <v>119121</v>
      </c>
      <c r="B77" t="str">
        <f>关卡难度线!A80</f>
        <v>卡娜兹市郊2-6</v>
      </c>
      <c r="E77">
        <f>遭遇战!B80</f>
        <v>25</v>
      </c>
      <c r="F77" t="str">
        <f>遭遇战!A80</f>
        <v>天气研究所6-10</v>
      </c>
      <c r="G77" t="e">
        <f t="shared" si="1"/>
        <v>#N/A</v>
      </c>
    </row>
    <row r="78" spans="1:7">
      <c r="A78">
        <f>关卡难度线!B81</f>
        <v>121585</v>
      </c>
      <c r="B78" t="str">
        <f>关卡难度线!A81</f>
        <v>卡娜兹市郊2-7</v>
      </c>
      <c r="E78">
        <f>遭遇战!B81</f>
        <v>25</v>
      </c>
      <c r="F78" t="str">
        <f>遭遇战!A81</f>
        <v>天气研究所7-10</v>
      </c>
      <c r="G78" t="e">
        <f t="shared" si="1"/>
        <v>#N/A</v>
      </c>
    </row>
    <row r="79" spans="1:7">
      <c r="A79">
        <f>关卡难度线!B82</f>
        <v>124064</v>
      </c>
      <c r="B79" t="str">
        <f>关卡难度线!A82</f>
        <v>卡娜兹市郊2-8</v>
      </c>
      <c r="E79">
        <f>遭遇战!B82</f>
        <v>25</v>
      </c>
      <c r="F79" t="str">
        <f>遭遇战!A82</f>
        <v>天气研究所8-10</v>
      </c>
      <c r="G79" t="e">
        <f t="shared" si="1"/>
        <v>#N/A</v>
      </c>
    </row>
    <row r="80" spans="1:7">
      <c r="A80">
        <f>关卡难度线!B83</f>
        <v>126955</v>
      </c>
      <c r="B80" t="str">
        <f>关卡难度线!A83</f>
        <v>卡娜兹市郊2-9</v>
      </c>
      <c r="E80">
        <f>遭遇战!B83</f>
        <v>25</v>
      </c>
      <c r="F80" t="str">
        <f>遭遇战!A83</f>
        <v>天气研究所9-10</v>
      </c>
      <c r="G80" t="e">
        <f t="shared" si="1"/>
        <v>#N/A</v>
      </c>
    </row>
    <row r="81" spans="1:7">
      <c r="A81">
        <f>关卡难度线!B84</f>
        <v>129474</v>
      </c>
      <c r="B81" t="str">
        <f>关卡难度线!A84</f>
        <v>卡娜兹市郊2-10</v>
      </c>
      <c r="E81">
        <f>遭遇战!B84</f>
        <v>25</v>
      </c>
      <c r="F81" t="str">
        <f>遭遇战!A84</f>
        <v>天气研究所10-10</v>
      </c>
      <c r="G81" t="e">
        <f t="shared" si="1"/>
        <v>#N/A</v>
      </c>
    </row>
    <row r="82" spans="1:7">
      <c r="A82">
        <f>关卡难度线!B85</f>
        <v>140106</v>
      </c>
      <c r="B82" t="str">
        <f>关卡难度线!A85</f>
        <v>卡娜兹市郊3-1</v>
      </c>
      <c r="E82">
        <f>遭遇战!B85</f>
        <v>25</v>
      </c>
      <c r="F82" t="str">
        <f>遭遇战!A85</f>
        <v>天气研究所11-10</v>
      </c>
      <c r="G82" t="e">
        <f t="shared" si="1"/>
        <v>#N/A</v>
      </c>
    </row>
    <row r="83" spans="1:7">
      <c r="A83">
        <f>关卡难度线!B86</f>
        <v>142504</v>
      </c>
      <c r="B83" t="str">
        <f>关卡难度线!A86</f>
        <v>卡娜兹市郊3-2</v>
      </c>
      <c r="E83">
        <f>遭遇战!B86</f>
        <v>25</v>
      </c>
      <c r="F83" t="str">
        <f>遭遇战!A86</f>
        <v>天气研究所12-10</v>
      </c>
      <c r="G83" t="e">
        <f t="shared" si="1"/>
        <v>#N/A</v>
      </c>
    </row>
    <row r="84" spans="1:7">
      <c r="A84">
        <f>关卡难度线!B87</f>
        <v>145352</v>
      </c>
      <c r="B84" t="str">
        <f>关卡难度线!A87</f>
        <v>卡娜兹市郊3-3</v>
      </c>
      <c r="E84">
        <f>遭遇战!B87</f>
        <v>25</v>
      </c>
      <c r="F84" t="str">
        <f>遭遇战!A87</f>
        <v>天气研究所13-10</v>
      </c>
      <c r="G84" t="e">
        <f t="shared" si="1"/>
        <v>#N/A</v>
      </c>
    </row>
    <row r="85" spans="1:7">
      <c r="A85">
        <f>关卡难度线!B88</f>
        <v>147788</v>
      </c>
      <c r="B85" t="str">
        <f>关卡难度线!A88</f>
        <v>卡娜兹市郊3-4</v>
      </c>
      <c r="E85">
        <f>遭遇战!B88</f>
        <v>25</v>
      </c>
      <c r="F85" t="str">
        <f>遭遇战!A88</f>
        <v>废弃工厂1-10</v>
      </c>
      <c r="G85" t="e">
        <f t="shared" si="1"/>
        <v>#N/A</v>
      </c>
    </row>
    <row r="86" spans="1:7">
      <c r="A86">
        <f>关卡难度线!B89</f>
        <v>150237</v>
      </c>
      <c r="B86" t="str">
        <f>关卡难度线!A89</f>
        <v>卡娜兹市郊3-5</v>
      </c>
      <c r="E86">
        <f>遭遇战!B89</f>
        <v>25</v>
      </c>
      <c r="F86" t="str">
        <f>遭遇战!A89</f>
        <v>废弃工厂2-10</v>
      </c>
      <c r="G86" t="e">
        <f t="shared" si="1"/>
        <v>#N/A</v>
      </c>
    </row>
    <row r="87" spans="1:7">
      <c r="A87">
        <f>关卡难度线!B90</f>
        <v>153165</v>
      </c>
      <c r="B87" t="str">
        <f>关卡难度线!A90</f>
        <v>卡娜兹市郊3-6</v>
      </c>
      <c r="E87">
        <f>遭遇战!B90</f>
        <v>25</v>
      </c>
      <c r="F87" t="str">
        <f>遭遇战!A90</f>
        <v>废弃工厂3-10</v>
      </c>
      <c r="G87" t="e">
        <f t="shared" si="1"/>
        <v>#N/A</v>
      </c>
    </row>
    <row r="88" spans="1:7">
      <c r="A88">
        <f>关卡难度线!B91</f>
        <v>155652</v>
      </c>
      <c r="B88" t="str">
        <f>关卡难度线!A91</f>
        <v>卡娜兹市郊3-7</v>
      </c>
      <c r="E88">
        <f>遭遇战!B91</f>
        <v>25</v>
      </c>
      <c r="F88" t="str">
        <f>遭遇战!A91</f>
        <v>废弃工厂4-10</v>
      </c>
      <c r="G88" t="e">
        <f t="shared" si="1"/>
        <v>#N/A</v>
      </c>
    </row>
    <row r="89" spans="1:7">
      <c r="A89">
        <f>关卡难度线!B92</f>
        <v>158155</v>
      </c>
      <c r="B89" t="str">
        <f>关卡难度线!A92</f>
        <v>卡娜兹市郊3-8</v>
      </c>
      <c r="E89">
        <f>遭遇战!B92</f>
        <v>25</v>
      </c>
      <c r="F89" t="str">
        <f>遭遇战!A92</f>
        <v>废弃工厂5-10</v>
      </c>
      <c r="G89" t="e">
        <f t="shared" si="1"/>
        <v>#N/A</v>
      </c>
    </row>
    <row r="90" spans="1:7">
      <c r="A90">
        <f>关卡难度线!B93</f>
        <v>161164</v>
      </c>
      <c r="B90" t="str">
        <f>关卡难度线!A93</f>
        <v>卡娜兹市郊3-9</v>
      </c>
      <c r="E90">
        <f>遭遇战!B93</f>
        <v>25</v>
      </c>
      <c r="F90" t="str">
        <f>遭遇战!A93</f>
        <v>废弃工厂6-10</v>
      </c>
      <c r="G90" t="e">
        <f t="shared" si="1"/>
        <v>#N/A</v>
      </c>
    </row>
    <row r="91" spans="1:7">
      <c r="A91">
        <f>关卡难度线!B94</f>
        <v>163703</v>
      </c>
      <c r="B91" t="str">
        <f>关卡难度线!A94</f>
        <v>卡娜兹市郊3-10</v>
      </c>
      <c r="E91">
        <f>遭遇战!B94</f>
        <v>25</v>
      </c>
      <c r="F91" t="str">
        <f>遭遇战!A94</f>
        <v>废弃工厂7-10</v>
      </c>
      <c r="G91" t="e">
        <f t="shared" si="1"/>
        <v>#N/A</v>
      </c>
    </row>
    <row r="92" spans="1:7">
      <c r="A92">
        <f>关卡难度线!B95</f>
        <v>184734</v>
      </c>
      <c r="B92" t="str">
        <f>关卡难度线!A95</f>
        <v>卡娜兹市1-1</v>
      </c>
      <c r="E92">
        <f>遭遇战!B95</f>
        <v>25</v>
      </c>
      <c r="F92" t="str">
        <f>遭遇战!A95</f>
        <v>废弃工厂8-10</v>
      </c>
      <c r="G92" t="e">
        <f t="shared" si="1"/>
        <v>#N/A</v>
      </c>
    </row>
    <row r="93" spans="1:7">
      <c r="A93">
        <f>关卡难度线!B96</f>
        <v>186295</v>
      </c>
      <c r="B93" t="str">
        <f>关卡难度线!A96</f>
        <v>卡娜兹市1-2</v>
      </c>
      <c r="E93">
        <f>遭遇战!B96</f>
        <v>25</v>
      </c>
      <c r="F93" t="str">
        <f>遭遇战!A96</f>
        <v>废弃工厂9-10</v>
      </c>
      <c r="G93" t="e">
        <f t="shared" si="1"/>
        <v>#N/A</v>
      </c>
    </row>
    <row r="94" spans="1:7">
      <c r="A94">
        <f>关卡难度线!B97</f>
        <v>188388</v>
      </c>
      <c r="B94" t="str">
        <f>关卡难度线!A97</f>
        <v>卡娜兹市1-3</v>
      </c>
      <c r="E94">
        <f>遭遇战!B97</f>
        <v>25</v>
      </c>
      <c r="F94" t="str">
        <f>遭遇战!A97</f>
        <v>废弃工厂10-10</v>
      </c>
      <c r="G94" t="e">
        <f t="shared" si="1"/>
        <v>#N/A</v>
      </c>
    </row>
    <row r="95" spans="1:7">
      <c r="A95">
        <f>关卡难度线!B98</f>
        <v>189971</v>
      </c>
      <c r="B95" t="str">
        <f>关卡难度线!A98</f>
        <v>卡娜兹市1-4</v>
      </c>
      <c r="E95">
        <f>遭遇战!B98</f>
        <v>25</v>
      </c>
      <c r="F95" t="str">
        <f>遭遇战!A98</f>
        <v>废弃工厂11-10</v>
      </c>
      <c r="G95" t="e">
        <f t="shared" si="1"/>
        <v>#N/A</v>
      </c>
    </row>
    <row r="96" spans="1:7">
      <c r="A96">
        <f>关卡难度线!B99</f>
        <v>191561</v>
      </c>
      <c r="B96" t="str">
        <f>关卡难度线!A99</f>
        <v>卡娜兹市1-5</v>
      </c>
      <c r="E96">
        <f>遭遇战!B99</f>
        <v>26</v>
      </c>
      <c r="F96" t="str">
        <f>遭遇战!A99</f>
        <v>废弃工厂12-10</v>
      </c>
      <c r="G96" t="e">
        <f t="shared" si="1"/>
        <v>#N/A</v>
      </c>
    </row>
    <row r="97" spans="1:7">
      <c r="A97">
        <f>关卡难度线!B100</f>
        <v>193701</v>
      </c>
      <c r="B97" t="str">
        <f>关卡难度线!A100</f>
        <v>卡娜兹市1-6</v>
      </c>
      <c r="E97">
        <f>遭遇战!B100</f>
        <v>26</v>
      </c>
      <c r="F97" t="str">
        <f>遭遇战!A100</f>
        <v>废弃工厂13-10</v>
      </c>
      <c r="G97" t="e">
        <f t="shared" si="1"/>
        <v>#N/A</v>
      </c>
    </row>
    <row r="98" spans="1:7">
      <c r="A98">
        <f>关卡难度线!B101</f>
        <v>195312</v>
      </c>
      <c r="B98" t="str">
        <f>关卡难度线!A101</f>
        <v>卡娜兹市1-7</v>
      </c>
      <c r="E98">
        <f>遭遇战!B101</f>
        <v>26</v>
      </c>
      <c r="F98" t="str">
        <f>遭遇战!A101</f>
        <v>废弃工厂14-10</v>
      </c>
      <c r="G98" t="e">
        <f t="shared" si="1"/>
        <v>#N/A</v>
      </c>
    </row>
    <row r="99" spans="1:7">
      <c r="A99">
        <f>关卡难度线!B102</f>
        <v>196931</v>
      </c>
      <c r="B99" t="str">
        <f>关卡难度线!A102</f>
        <v>卡娜兹市1-8</v>
      </c>
      <c r="E99">
        <f>遭遇战!B102</f>
        <v>26</v>
      </c>
      <c r="F99" t="str">
        <f>遭遇战!A102</f>
        <v>水静市外滩1-10</v>
      </c>
      <c r="G99" t="e">
        <f t="shared" si="1"/>
        <v>#N/A</v>
      </c>
    </row>
    <row r="100" spans="1:7">
      <c r="A100">
        <f>关卡难度线!B103</f>
        <v>199117</v>
      </c>
      <c r="B100" t="str">
        <f>关卡难度线!A103</f>
        <v>卡娜兹市1-9</v>
      </c>
      <c r="E100">
        <f>遭遇战!B103</f>
        <v>26</v>
      </c>
      <c r="F100" t="str">
        <f>遭遇战!A103</f>
        <v>水静市外滩2-10</v>
      </c>
      <c r="G100" t="e">
        <f t="shared" si="1"/>
        <v>#N/A</v>
      </c>
    </row>
    <row r="101" spans="1:7">
      <c r="A101">
        <f>关卡难度线!B104</f>
        <v>200757</v>
      </c>
      <c r="B101" t="str">
        <f>关卡难度线!A104</f>
        <v>卡娜兹市1-10</v>
      </c>
      <c r="E101">
        <f>遭遇战!B104</f>
        <v>26</v>
      </c>
      <c r="F101" t="str">
        <f>遭遇战!A104</f>
        <v>水静市外滩3-10</v>
      </c>
      <c r="G101" t="e">
        <f t="shared" si="1"/>
        <v>#N/A</v>
      </c>
    </row>
    <row r="102" spans="1:7">
      <c r="A102">
        <f>关卡难度线!B105</f>
        <v>208704</v>
      </c>
      <c r="B102" t="str">
        <f>关卡难度线!A105</f>
        <v>卡娜兹市2-1</v>
      </c>
      <c r="E102">
        <f>遭遇战!B105</f>
        <v>26</v>
      </c>
      <c r="F102" t="str">
        <f>遭遇战!A105</f>
        <v>水静市外滩4-10</v>
      </c>
      <c r="G102" t="e">
        <f t="shared" si="1"/>
        <v>#N/A</v>
      </c>
    </row>
    <row r="103" spans="1:7">
      <c r="A103">
        <f>关卡难度线!B106</f>
        <v>210721</v>
      </c>
      <c r="B103" t="str">
        <f>关卡难度线!A106</f>
        <v>卡娜兹市2-2</v>
      </c>
      <c r="E103">
        <f>遭遇战!B106</f>
        <v>26</v>
      </c>
      <c r="F103" t="str">
        <f>遭遇战!A106</f>
        <v>水静市外滩5-10</v>
      </c>
      <c r="G103" t="e">
        <f t="shared" si="1"/>
        <v>#N/A</v>
      </c>
    </row>
    <row r="104" spans="1:7">
      <c r="A104">
        <f>关卡难度线!B107</f>
        <v>213335</v>
      </c>
      <c r="B104" t="str">
        <f>关卡难度线!A107</f>
        <v>卡娜兹市2-3</v>
      </c>
      <c r="E104">
        <f>遭遇战!B107</f>
        <v>26</v>
      </c>
      <c r="F104" t="str">
        <f>遭遇战!A107</f>
        <v>水静市外滩6-10</v>
      </c>
      <c r="G104" t="e">
        <f t="shared" si="1"/>
        <v>#N/A</v>
      </c>
    </row>
    <row r="105" spans="1:7">
      <c r="A105">
        <f>关卡难度线!B108</f>
        <v>215380</v>
      </c>
      <c r="B105" t="str">
        <f>关卡难度线!A108</f>
        <v>卡娜兹市2-4</v>
      </c>
      <c r="E105">
        <f>遭遇战!B108</f>
        <v>26</v>
      </c>
      <c r="F105" t="str">
        <f>遭遇战!A108</f>
        <v>水静市外滩7-10</v>
      </c>
      <c r="G105" t="e">
        <f t="shared" si="1"/>
        <v>#N/A</v>
      </c>
    </row>
    <row r="106" spans="1:7">
      <c r="A106">
        <f>关卡难度线!B109</f>
        <v>217434</v>
      </c>
      <c r="B106" t="str">
        <f>关卡难度线!A109</f>
        <v>卡娜兹市2-5</v>
      </c>
      <c r="E106">
        <f>遭遇战!B109</f>
        <v>27</v>
      </c>
      <c r="F106" t="str">
        <f>遭遇战!A109</f>
        <v>水静市外滩8-10</v>
      </c>
      <c r="G106" t="e">
        <f t="shared" si="1"/>
        <v>#N/A</v>
      </c>
    </row>
    <row r="107" spans="1:7">
      <c r="A107">
        <f>关卡难度线!B110</f>
        <v>220109</v>
      </c>
      <c r="B107" t="str">
        <f>关卡难度线!A110</f>
        <v>卡娜兹市2-6</v>
      </c>
      <c r="E107">
        <f>遭遇战!B110</f>
        <v>27</v>
      </c>
      <c r="F107" t="str">
        <f>遭遇战!A110</f>
        <v>水静市外滩9-10</v>
      </c>
      <c r="G107" t="e">
        <f t="shared" si="1"/>
        <v>#N/A</v>
      </c>
    </row>
    <row r="108" spans="1:7">
      <c r="A108">
        <f>关卡难度线!B111</f>
        <v>222191</v>
      </c>
      <c r="B108" t="str">
        <f>关卡难度线!A111</f>
        <v>卡娜兹市2-7</v>
      </c>
      <c r="E108">
        <f>遭遇战!B111</f>
        <v>27</v>
      </c>
      <c r="F108" t="str">
        <f>遭遇战!A111</f>
        <v>水静市外滩10-10</v>
      </c>
      <c r="G108" t="e">
        <f t="shared" si="1"/>
        <v>#N/A</v>
      </c>
    </row>
    <row r="109" spans="1:7">
      <c r="A109">
        <f>关卡难度线!B112</f>
        <v>224283</v>
      </c>
      <c r="B109" t="str">
        <f>关卡难度线!A112</f>
        <v>卡娜兹市2-8</v>
      </c>
      <c r="E109">
        <f>遭遇战!B112</f>
        <v>27</v>
      </c>
      <c r="F109" t="str">
        <f>遭遇战!A112</f>
        <v>水静市外滩11-10</v>
      </c>
      <c r="G109" t="e">
        <f t="shared" si="1"/>
        <v>#N/A</v>
      </c>
    </row>
    <row r="110" spans="1:7">
      <c r="A110">
        <f>关卡难度线!B113</f>
        <v>227019</v>
      </c>
      <c r="B110" t="str">
        <f>关卡难度线!A113</f>
        <v>卡娜兹市2-9</v>
      </c>
      <c r="E110">
        <f>遭遇战!B113</f>
        <v>27</v>
      </c>
      <c r="F110" t="str">
        <f>遭遇战!A113</f>
        <v>水静市外滩12-10</v>
      </c>
      <c r="G110" t="e">
        <f t="shared" si="1"/>
        <v>#N/A</v>
      </c>
    </row>
    <row r="111" spans="1:7">
      <c r="A111">
        <f>关卡难度线!B114</f>
        <v>229139</v>
      </c>
      <c r="B111" t="str">
        <f>关卡难度线!A114</f>
        <v>卡娜兹市2-10</v>
      </c>
      <c r="E111">
        <f>遭遇战!B114</f>
        <v>27</v>
      </c>
      <c r="F111" t="str">
        <f>遭遇战!A114</f>
        <v>水静市外滩13-10</v>
      </c>
      <c r="G111" t="e">
        <f t="shared" si="1"/>
        <v>#N/A</v>
      </c>
    </row>
    <row r="112" spans="1:7">
      <c r="A112">
        <f>关卡难度线!B115</f>
        <v>238715</v>
      </c>
      <c r="B112" t="str">
        <f>关卡难度线!A115</f>
        <v>卡娜兹市3-1</v>
      </c>
      <c r="E112">
        <f>遭遇战!B115</f>
        <v>27</v>
      </c>
      <c r="F112" t="str">
        <f>遭遇战!A115</f>
        <v>水静市外滩14-10</v>
      </c>
      <c r="G112" t="e">
        <f t="shared" si="1"/>
        <v>#N/A</v>
      </c>
    </row>
    <row r="113" spans="1:7">
      <c r="A113">
        <f>关卡难度线!B116</f>
        <v>240677</v>
      </c>
      <c r="B113" t="str">
        <f>关卡难度线!A116</f>
        <v>卡娜兹市3-2</v>
      </c>
      <c r="E113">
        <f>遭遇战!B116</f>
        <v>27</v>
      </c>
      <c r="F113" t="str">
        <f>遭遇战!A116</f>
        <v>水静市外滩15-10</v>
      </c>
      <c r="G113" t="e">
        <f t="shared" si="1"/>
        <v>#N/A</v>
      </c>
    </row>
    <row r="114" spans="1:7">
      <c r="A114">
        <f>关卡难度线!B117</f>
        <v>243310</v>
      </c>
      <c r="B114" t="str">
        <f>关卡难度线!A117</f>
        <v>卡娜兹市3-3</v>
      </c>
      <c r="E114">
        <f>遭遇战!B117</f>
        <v>27</v>
      </c>
      <c r="F114" t="str">
        <f>遭遇战!A117</f>
        <v>水舰队基地1-10</v>
      </c>
      <c r="G114" t="e">
        <f t="shared" si="1"/>
        <v>#N/A</v>
      </c>
    </row>
    <row r="115" spans="1:7">
      <c r="A115">
        <f>关卡难度线!B118</f>
        <v>245297</v>
      </c>
      <c r="B115" t="str">
        <f>关卡难度线!A118</f>
        <v>卡娜兹市3-4</v>
      </c>
      <c r="E115">
        <f>遭遇战!B118</f>
        <v>27</v>
      </c>
      <c r="F115" t="str">
        <f>遭遇战!A118</f>
        <v>水舰队基地2-10</v>
      </c>
      <c r="G115" t="e">
        <f t="shared" si="1"/>
        <v>#N/A</v>
      </c>
    </row>
    <row r="116" spans="1:7">
      <c r="A116">
        <f>关卡难度线!B119</f>
        <v>247293</v>
      </c>
      <c r="B116" t="str">
        <f>关卡难度线!A119</f>
        <v>卡娜兹市3-5</v>
      </c>
      <c r="E116">
        <f>遭遇战!B119</f>
        <v>28</v>
      </c>
      <c r="F116" t="str">
        <f>遭遇战!A119</f>
        <v>水舰队基地3-10</v>
      </c>
      <c r="G116" t="e">
        <f t="shared" si="1"/>
        <v>#N/A</v>
      </c>
    </row>
    <row r="117" spans="1:7">
      <c r="A117">
        <f>关卡难度线!B120</f>
        <v>249983</v>
      </c>
      <c r="B117" t="str">
        <f>关卡难度线!A120</f>
        <v>卡娜兹市3-6</v>
      </c>
      <c r="E117">
        <f>遭遇战!B120</f>
        <v>28</v>
      </c>
      <c r="F117" t="str">
        <f>遭遇战!A120</f>
        <v>水舰队基地4-10</v>
      </c>
      <c r="G117" t="e">
        <f t="shared" si="1"/>
        <v>#N/A</v>
      </c>
    </row>
    <row r="118" spans="1:7">
      <c r="A118">
        <f>关卡难度线!B121</f>
        <v>252003</v>
      </c>
      <c r="B118" t="str">
        <f>关卡难度线!A121</f>
        <v>卡娜兹市3-7</v>
      </c>
      <c r="E118">
        <f>遭遇战!B121</f>
        <v>28</v>
      </c>
      <c r="F118" t="str">
        <f>遭遇战!A121</f>
        <v>水舰队基地5-10</v>
      </c>
      <c r="G118" t="e">
        <f t="shared" si="1"/>
        <v>#N/A</v>
      </c>
    </row>
    <row r="119" spans="1:7">
      <c r="A119">
        <f>关卡难度线!B122</f>
        <v>254032</v>
      </c>
      <c r="B119" t="str">
        <f>关卡难度线!A122</f>
        <v>卡娜兹市3-8</v>
      </c>
      <c r="E119">
        <f>遭遇战!B122</f>
        <v>28</v>
      </c>
      <c r="F119" t="str">
        <f>遭遇战!A122</f>
        <v>水舰队基地6-10</v>
      </c>
      <c r="G119" t="e">
        <f t="shared" si="1"/>
        <v>#N/A</v>
      </c>
    </row>
    <row r="120" spans="1:7">
      <c r="A120">
        <f>关卡难度线!B123</f>
        <v>256779</v>
      </c>
      <c r="B120" t="str">
        <f>关卡难度线!A123</f>
        <v>卡娜兹市3-9</v>
      </c>
      <c r="E120">
        <f>遭遇战!B123</f>
        <v>28</v>
      </c>
      <c r="F120" t="str">
        <f>遭遇战!A123</f>
        <v>水舰队基地7-10</v>
      </c>
      <c r="G120" t="e">
        <f t="shared" si="1"/>
        <v>#N/A</v>
      </c>
    </row>
    <row r="121" spans="1:7">
      <c r="A121">
        <f>关卡难度线!B124</f>
        <v>258834</v>
      </c>
      <c r="B121" t="str">
        <f>关卡难度线!A124</f>
        <v>卡娜兹市3-10</v>
      </c>
      <c r="E121">
        <f>遭遇战!B124</f>
        <v>28</v>
      </c>
      <c r="F121" t="str">
        <f>遭遇战!A124</f>
        <v>水舰队基地8-10</v>
      </c>
      <c r="G121" t="e">
        <f t="shared" si="1"/>
        <v>#N/A</v>
      </c>
    </row>
    <row r="122" spans="1:7">
      <c r="A122">
        <f>关卡难度线!B125</f>
        <v>269108</v>
      </c>
      <c r="B122" t="str">
        <f>关卡难度线!A125</f>
        <v>哈奇小层1-1</v>
      </c>
      <c r="E122">
        <f>遭遇战!B125</f>
        <v>28</v>
      </c>
      <c r="F122" t="str">
        <f>遭遇战!A125</f>
        <v>水舰队基地9-10</v>
      </c>
      <c r="G122" t="e">
        <f t="shared" si="1"/>
        <v>#N/A</v>
      </c>
    </row>
    <row r="123" spans="1:7">
      <c r="A123">
        <f>关卡难度线!B126</f>
        <v>271425</v>
      </c>
      <c r="B123" t="str">
        <f>关卡难度线!A126</f>
        <v>哈奇小层1-2</v>
      </c>
      <c r="E123">
        <f>遭遇战!B126</f>
        <v>28</v>
      </c>
      <c r="F123" t="str">
        <f>遭遇战!A126</f>
        <v>水舰队基地10-10</v>
      </c>
      <c r="G123" t="e">
        <f t="shared" si="1"/>
        <v>#N/A</v>
      </c>
    </row>
    <row r="124" spans="1:7">
      <c r="A124">
        <f>关卡难度线!B127</f>
        <v>274492</v>
      </c>
      <c r="B124" t="str">
        <f>关卡难度线!A127</f>
        <v>哈奇小层1-3</v>
      </c>
      <c r="E124">
        <f>遭遇战!B127</f>
        <v>28</v>
      </c>
      <c r="F124" t="str">
        <f>遭遇战!A127</f>
        <v>水舰队基地11-10</v>
      </c>
      <c r="G124" t="e">
        <f t="shared" si="1"/>
        <v>#N/A</v>
      </c>
    </row>
    <row r="125" spans="1:7">
      <c r="A125">
        <f>关卡难度线!B128</f>
        <v>276832</v>
      </c>
      <c r="B125" t="str">
        <f>关卡难度线!A128</f>
        <v>哈奇小层1-4</v>
      </c>
      <c r="E125">
        <f>遭遇战!B128</f>
        <v>28</v>
      </c>
      <c r="F125" t="str">
        <f>遭遇战!A128</f>
        <v>水舰队基地12-10</v>
      </c>
      <c r="G125" t="e">
        <f t="shared" si="1"/>
        <v>#N/A</v>
      </c>
    </row>
    <row r="126" spans="1:7">
      <c r="A126">
        <f>关卡难度线!B129</f>
        <v>279179</v>
      </c>
      <c r="B126" t="str">
        <f>关卡难度线!A129</f>
        <v>哈奇小层1-5</v>
      </c>
      <c r="E126">
        <f>遭遇战!B129</f>
        <v>29</v>
      </c>
      <c r="F126" t="str">
        <f>遭遇战!A129</f>
        <v>水舰队基地13-10</v>
      </c>
      <c r="G126" t="e">
        <f t="shared" si="1"/>
        <v>#N/A</v>
      </c>
    </row>
    <row r="127" spans="1:7">
      <c r="A127">
        <f>关卡难度线!B130</f>
        <v>282301</v>
      </c>
      <c r="B127" t="str">
        <f>关卡难度线!A130</f>
        <v>哈奇小层1-6</v>
      </c>
      <c r="E127">
        <f>遭遇战!B130</f>
        <v>29</v>
      </c>
      <c r="F127" t="str">
        <f>遭遇战!A130</f>
        <v>水舰队基地14-10</v>
      </c>
      <c r="G127" t="e">
        <f t="shared" si="1"/>
        <v>#N/A</v>
      </c>
    </row>
    <row r="128" spans="1:7">
      <c r="A128">
        <f>关卡难度线!B131</f>
        <v>284671</v>
      </c>
      <c r="B128" t="str">
        <f>关卡难度线!A131</f>
        <v>哈奇小层1-7</v>
      </c>
      <c r="E128">
        <f>遭遇战!B131</f>
        <v>29</v>
      </c>
      <c r="F128" t="str">
        <f>遭遇战!A131</f>
        <v>水舰队基地15-10</v>
      </c>
      <c r="G128" t="e">
        <f t="shared" si="1"/>
        <v>#N/A</v>
      </c>
    </row>
    <row r="129" spans="1:7">
      <c r="A129">
        <f>关卡难度线!B132</f>
        <v>287048</v>
      </c>
      <c r="B129" t="str">
        <f>关卡难度线!A132</f>
        <v>哈奇小层1-8</v>
      </c>
      <c r="E129">
        <f>遭遇战!B132</f>
        <v>29</v>
      </c>
      <c r="F129" t="str">
        <f>遭遇战!A132</f>
        <v>水舰队基地16-10</v>
      </c>
      <c r="G129" t="e">
        <f t="shared" si="1"/>
        <v>#N/A</v>
      </c>
    </row>
    <row r="130" spans="1:7">
      <c r="A130">
        <f>关卡难度线!B133</f>
        <v>290225</v>
      </c>
      <c r="B130" t="str">
        <f>关卡难度线!A133</f>
        <v>哈奇小层1-9</v>
      </c>
      <c r="E130">
        <f>遭遇战!B133</f>
        <v>29</v>
      </c>
      <c r="F130" t="str">
        <f>遭遇战!A133</f>
        <v>琉璃市1-10</v>
      </c>
      <c r="G130" t="e">
        <f t="shared" si="1"/>
        <v>#N/A</v>
      </c>
    </row>
    <row r="131" spans="1:7">
      <c r="A131">
        <f>关卡难度线!B134</f>
        <v>292625</v>
      </c>
      <c r="B131" t="str">
        <f>关卡难度线!A134</f>
        <v>哈奇小层1-10</v>
      </c>
      <c r="E131">
        <f>遭遇战!B134</f>
        <v>29</v>
      </c>
      <c r="F131" t="str">
        <f>遭遇战!A134</f>
        <v>琉璃市2-10</v>
      </c>
      <c r="G131" t="e">
        <f t="shared" ref="G131:G194" si="2">VLOOKUP(E131,A:B,2,1)</f>
        <v>#N/A</v>
      </c>
    </row>
    <row r="132" spans="1:7">
      <c r="A132">
        <f>关卡难度线!B135</f>
        <v>303920</v>
      </c>
      <c r="B132" t="str">
        <f>关卡难度线!A135</f>
        <v>哈奇小层2-1</v>
      </c>
      <c r="E132">
        <f>遭遇战!B135</f>
        <v>29</v>
      </c>
      <c r="F132" t="str">
        <f>遭遇战!A135</f>
        <v>琉璃市3-10</v>
      </c>
      <c r="G132" t="e">
        <f t="shared" si="2"/>
        <v>#N/A</v>
      </c>
    </row>
    <row r="133" spans="1:7">
      <c r="A133">
        <f>关卡难度线!B136</f>
        <v>306595</v>
      </c>
      <c r="B133" t="str">
        <f>关卡难度线!A136</f>
        <v>哈奇小层2-2</v>
      </c>
      <c r="E133">
        <f>遭遇战!B136</f>
        <v>29</v>
      </c>
      <c r="F133" t="str">
        <f>遭遇战!A136</f>
        <v>琉璃市4-10</v>
      </c>
      <c r="G133" t="e">
        <f t="shared" si="2"/>
        <v>#N/A</v>
      </c>
    </row>
    <row r="134" spans="1:7">
      <c r="A134">
        <f>关卡难度线!B137</f>
        <v>310107</v>
      </c>
      <c r="B134" t="str">
        <f>关卡难度线!A137</f>
        <v>哈奇小层2-3</v>
      </c>
      <c r="E134">
        <f>遭遇战!B137</f>
        <v>29</v>
      </c>
      <c r="F134" t="str">
        <f>遭遇战!A137</f>
        <v>琉璃市5-10</v>
      </c>
      <c r="G134" t="e">
        <f t="shared" si="2"/>
        <v>#N/A</v>
      </c>
    </row>
    <row r="135" spans="1:7">
      <c r="A135">
        <f>关卡难度线!B138</f>
        <v>312808</v>
      </c>
      <c r="B135" t="str">
        <f>关卡难度线!A138</f>
        <v>哈奇小层2-4</v>
      </c>
      <c r="E135">
        <f>遭遇战!B138</f>
        <v>29</v>
      </c>
      <c r="F135" t="str">
        <f>遭遇战!A138</f>
        <v>琉璃市6-10</v>
      </c>
      <c r="G135" t="e">
        <f t="shared" si="2"/>
        <v>#N/A</v>
      </c>
    </row>
    <row r="136" spans="1:7">
      <c r="A136">
        <f>关卡难度线!B139</f>
        <v>315518</v>
      </c>
      <c r="B136" t="str">
        <f>关卡难度线!A139</f>
        <v>哈奇小层2-5</v>
      </c>
      <c r="E136">
        <f>遭遇战!B139</f>
        <v>30</v>
      </c>
      <c r="F136" t="str">
        <f>遭遇战!A139</f>
        <v>琉璃市7-10</v>
      </c>
      <c r="G136" t="e">
        <f t="shared" si="2"/>
        <v>#N/A</v>
      </c>
    </row>
    <row r="137" spans="1:7">
      <c r="A137">
        <f>关卡难度线!B140</f>
        <v>319093</v>
      </c>
      <c r="B137" t="str">
        <f>关卡难度线!A140</f>
        <v>哈奇小层2-6</v>
      </c>
      <c r="E137">
        <f>遭遇战!B140</f>
        <v>30</v>
      </c>
      <c r="F137" t="str">
        <f>遭遇战!A140</f>
        <v>琉璃市8-10</v>
      </c>
      <c r="G137" t="e">
        <f t="shared" si="2"/>
        <v>#N/A</v>
      </c>
    </row>
    <row r="138" spans="1:7">
      <c r="A138">
        <f>关卡难度线!B141</f>
        <v>321829</v>
      </c>
      <c r="B138" t="str">
        <f>关卡难度线!A141</f>
        <v>哈奇小层2-7</v>
      </c>
      <c r="E138">
        <f>遭遇战!B141</f>
        <v>30</v>
      </c>
      <c r="F138" t="str">
        <f>遭遇战!A141</f>
        <v>琉璃市9-10</v>
      </c>
      <c r="G138" t="e">
        <f t="shared" si="2"/>
        <v>#N/A</v>
      </c>
    </row>
    <row r="139" spans="1:7">
      <c r="A139">
        <f>关卡难度线!B142</f>
        <v>324572</v>
      </c>
      <c r="B139" t="str">
        <f>关卡难度线!A142</f>
        <v>哈奇小层2-8</v>
      </c>
      <c r="E139">
        <f>遭遇战!B142</f>
        <v>30</v>
      </c>
      <c r="F139" t="str">
        <f>遭遇战!A142</f>
        <v>琉璃市10-10</v>
      </c>
      <c r="G139" t="e">
        <f t="shared" si="2"/>
        <v>#N/A</v>
      </c>
    </row>
    <row r="140" spans="1:7">
      <c r="A140">
        <f>关卡难度线!B143</f>
        <v>328210</v>
      </c>
      <c r="B140" t="str">
        <f>关卡难度线!A143</f>
        <v>哈奇小层2-9</v>
      </c>
      <c r="E140">
        <f>遭遇战!B143</f>
        <v>30</v>
      </c>
      <c r="F140" t="str">
        <f>遭遇战!A143</f>
        <v>琉璃市11-10</v>
      </c>
      <c r="G140" t="e">
        <f t="shared" si="2"/>
        <v>#N/A</v>
      </c>
    </row>
    <row r="141" spans="1:7">
      <c r="A141">
        <f>关卡难度线!B144</f>
        <v>330979</v>
      </c>
      <c r="B141" t="str">
        <f>关卡难度线!A144</f>
        <v>哈奇小层2-10</v>
      </c>
      <c r="E141">
        <f>遭遇战!B144</f>
        <v>30</v>
      </c>
      <c r="F141" t="str">
        <f>遭遇战!A144</f>
        <v>琉璃市12-10</v>
      </c>
      <c r="G141" t="e">
        <f t="shared" si="2"/>
        <v>#N/A</v>
      </c>
    </row>
    <row r="142" spans="1:7">
      <c r="A142">
        <f>关卡难度线!B145</f>
        <v>343747</v>
      </c>
      <c r="B142" t="str">
        <f>关卡难度线!A145</f>
        <v>哈奇小层3-1</v>
      </c>
      <c r="E142">
        <f>遭遇战!B145</f>
        <v>30</v>
      </c>
      <c r="F142" t="str">
        <f>遭遇战!A145</f>
        <v>琉璃市13-10</v>
      </c>
      <c r="G142" t="e">
        <f t="shared" si="2"/>
        <v>#N/A</v>
      </c>
    </row>
    <row r="143" spans="1:7">
      <c r="A143">
        <f>关卡难度线!B146</f>
        <v>346177</v>
      </c>
      <c r="B143" t="str">
        <f>关卡难度线!A146</f>
        <v>哈奇小层3-2</v>
      </c>
      <c r="E143">
        <f>遭遇战!B146</f>
        <v>30</v>
      </c>
      <c r="F143" t="str">
        <f>遭遇战!A146</f>
        <v>琉璃市14-10</v>
      </c>
      <c r="G143" t="e">
        <f t="shared" si="2"/>
        <v>#N/A</v>
      </c>
    </row>
    <row r="144" spans="1:7">
      <c r="A144">
        <f>关卡难度线!B147</f>
        <v>349539</v>
      </c>
      <c r="B144" t="str">
        <f>关卡难度线!A147</f>
        <v>哈奇小层3-3</v>
      </c>
      <c r="E144">
        <f>遭遇战!B147</f>
        <v>30</v>
      </c>
      <c r="F144" t="str">
        <f>遭遇战!A147</f>
        <v>琉璃市15-10</v>
      </c>
      <c r="G144" t="e">
        <f t="shared" si="2"/>
        <v>#N/A</v>
      </c>
    </row>
    <row r="145" spans="1:7">
      <c r="A145">
        <f>关卡难度线!B148</f>
        <v>351992</v>
      </c>
      <c r="B145" t="str">
        <f>关卡难度线!A148</f>
        <v>哈奇小层3-4</v>
      </c>
      <c r="E145">
        <f>遭遇战!B148</f>
        <v>34</v>
      </c>
      <c r="F145" t="str">
        <f>遭遇战!A148</f>
        <v>琉璃市16-10</v>
      </c>
      <c r="G145" t="e">
        <f t="shared" si="2"/>
        <v>#N/A</v>
      </c>
    </row>
    <row r="146" spans="1:7">
      <c r="A146">
        <f>关卡难度线!B149</f>
        <v>354452</v>
      </c>
      <c r="B146" t="str">
        <f>关卡难度线!A149</f>
        <v>哈奇小层3-5</v>
      </c>
      <c r="E146">
        <f>遭遇战!B149</f>
        <v>34</v>
      </c>
      <c r="F146" t="str">
        <f>遭遇战!A149</f>
        <v>琉璃市17-10</v>
      </c>
      <c r="G146" t="e">
        <f t="shared" si="2"/>
        <v>#N/A</v>
      </c>
    </row>
    <row r="147" spans="1:7">
      <c r="A147">
        <f>关卡难度线!B150</f>
        <v>357868</v>
      </c>
      <c r="B147" t="str">
        <f>关卡难度线!A150</f>
        <v>哈奇小层3-6</v>
      </c>
      <c r="E147">
        <f>遭遇战!B150</f>
        <v>34</v>
      </c>
      <c r="F147" t="str">
        <f>遭遇战!A150</f>
        <v>极冰挑战1-10</v>
      </c>
      <c r="G147" t="e">
        <f t="shared" si="2"/>
        <v>#N/A</v>
      </c>
    </row>
    <row r="148" spans="1:7">
      <c r="A148">
        <f>关卡难度线!B151</f>
        <v>360611</v>
      </c>
      <c r="B148" t="str">
        <f>关卡难度线!A151</f>
        <v>哈奇小层3-7</v>
      </c>
      <c r="E148">
        <f>遭遇战!B151</f>
        <v>34</v>
      </c>
      <c r="F148" t="str">
        <f>遭遇战!A151</f>
        <v>极冰挑战2-10</v>
      </c>
      <c r="G148" t="e">
        <f t="shared" si="2"/>
        <v>#N/A</v>
      </c>
    </row>
    <row r="149" spans="1:7">
      <c r="A149">
        <f>关卡难度线!B152</f>
        <v>363365</v>
      </c>
      <c r="B149" t="str">
        <f>关卡难度线!A152</f>
        <v>哈奇小层3-8</v>
      </c>
      <c r="E149">
        <f>遭遇战!B152</f>
        <v>34</v>
      </c>
      <c r="F149" t="str">
        <f>遭遇战!A152</f>
        <v>极冰挑战3-10</v>
      </c>
      <c r="G149" t="e">
        <f t="shared" si="2"/>
        <v>#N/A</v>
      </c>
    </row>
    <row r="150" spans="1:7">
      <c r="A150">
        <f>关卡难度线!B153</f>
        <v>367109</v>
      </c>
      <c r="B150" t="str">
        <f>关卡难度线!A153</f>
        <v>哈奇小层3-9</v>
      </c>
      <c r="E150">
        <f>遭遇战!B153</f>
        <v>34</v>
      </c>
      <c r="F150" t="str">
        <f>遭遇战!A153</f>
        <v>极冰挑战4-10</v>
      </c>
      <c r="G150" t="e">
        <f t="shared" si="2"/>
        <v>#N/A</v>
      </c>
    </row>
    <row r="151" spans="1:7">
      <c r="A151">
        <f>关卡难度线!B154</f>
        <v>369894</v>
      </c>
      <c r="B151" t="str">
        <f>关卡难度线!A154</f>
        <v>哈奇小层3-10</v>
      </c>
      <c r="E151">
        <f>遭遇战!B154</f>
        <v>34</v>
      </c>
      <c r="F151" t="str">
        <f>遭遇战!A154</f>
        <v>极冰挑战5-10</v>
      </c>
      <c r="G151" t="e">
        <f t="shared" si="2"/>
        <v>#N/A</v>
      </c>
    </row>
    <row r="152" spans="1:7">
      <c r="A152">
        <f>关卡难度线!B155</f>
        <v>382638</v>
      </c>
      <c r="B152" t="str">
        <f>关卡难度线!A155</f>
        <v>哈奇小层4-1</v>
      </c>
      <c r="E152">
        <f>遭遇战!B155</f>
        <v>34</v>
      </c>
      <c r="F152" t="str">
        <f>遭遇战!A155</f>
        <v>极冰挑战6-10</v>
      </c>
      <c r="G152" t="e">
        <f t="shared" si="2"/>
        <v>#N/A</v>
      </c>
    </row>
    <row r="153" spans="1:7">
      <c r="A153">
        <f>关卡难度线!B156</f>
        <v>385671</v>
      </c>
      <c r="B153" t="str">
        <f>关卡难度线!A156</f>
        <v>哈奇小层4-2</v>
      </c>
      <c r="E153">
        <f>遭遇战!B156</f>
        <v>34</v>
      </c>
      <c r="F153" t="str">
        <f>遭遇战!A156</f>
        <v>极冰挑战7-10</v>
      </c>
      <c r="G153" t="e">
        <f t="shared" si="2"/>
        <v>#N/A</v>
      </c>
    </row>
    <row r="154" spans="1:7">
      <c r="A154">
        <f>关卡难度线!B157</f>
        <v>389735</v>
      </c>
      <c r="B154" t="str">
        <f>关卡难度线!A157</f>
        <v>哈奇小层4-3</v>
      </c>
      <c r="E154">
        <f>遭遇战!B157</f>
        <v>34</v>
      </c>
      <c r="F154" t="str">
        <f>遭遇战!A157</f>
        <v>极冰挑战8-10</v>
      </c>
      <c r="G154" t="e">
        <f t="shared" si="2"/>
        <v>#N/A</v>
      </c>
    </row>
    <row r="155" spans="1:7">
      <c r="A155">
        <f>关卡难度线!B158</f>
        <v>392803</v>
      </c>
      <c r="B155" t="str">
        <f>关卡难度线!A158</f>
        <v>哈奇小层4-4</v>
      </c>
      <c r="E155">
        <f>遭遇战!B158</f>
        <v>34</v>
      </c>
      <c r="F155" t="str">
        <f>遭遇战!A158</f>
        <v>极冰挑战9-10</v>
      </c>
      <c r="G155" t="e">
        <f t="shared" si="2"/>
        <v>#N/A</v>
      </c>
    </row>
    <row r="156" spans="1:7">
      <c r="A156">
        <f>关卡难度线!B159</f>
        <v>395883</v>
      </c>
      <c r="B156" t="str">
        <f>关卡难度线!A159</f>
        <v>哈奇小层4-5</v>
      </c>
      <c r="E156">
        <f>遭遇战!B159</f>
        <v>35</v>
      </c>
      <c r="F156" t="str">
        <f>遭遇战!A159</f>
        <v>极冰挑战10-10</v>
      </c>
      <c r="G156" t="e">
        <f t="shared" si="2"/>
        <v>#N/A</v>
      </c>
    </row>
    <row r="157" spans="1:7">
      <c r="A157">
        <f>关卡难度线!B160</f>
        <v>400027</v>
      </c>
      <c r="B157" t="str">
        <f>关卡难度线!A160</f>
        <v>哈奇小层4-6</v>
      </c>
      <c r="E157">
        <f>遭遇战!B160</f>
        <v>35</v>
      </c>
      <c r="F157" t="str">
        <f>遭遇战!A160</f>
        <v>极冰挑战11-10</v>
      </c>
      <c r="G157" t="e">
        <f t="shared" si="2"/>
        <v>#N/A</v>
      </c>
    </row>
    <row r="158" spans="1:7">
      <c r="A158">
        <f>关卡难度线!B161</f>
        <v>403141</v>
      </c>
      <c r="B158" t="str">
        <f>关卡难度线!A161</f>
        <v>哈奇小层4-7</v>
      </c>
      <c r="E158">
        <f>遭遇战!B161</f>
        <v>35</v>
      </c>
      <c r="F158" t="str">
        <f>遭遇战!A161</f>
        <v>极冰挑战12-10</v>
      </c>
      <c r="G158" t="e">
        <f t="shared" si="2"/>
        <v>#N/A</v>
      </c>
    </row>
    <row r="159" spans="1:7">
      <c r="A159">
        <f>关卡难度线!B162</f>
        <v>406268</v>
      </c>
      <c r="B159" t="str">
        <f>关卡难度线!A162</f>
        <v>哈奇小层4-8</v>
      </c>
      <c r="E159">
        <f>遭遇战!B162</f>
        <v>35</v>
      </c>
      <c r="F159" t="str">
        <f>遭遇战!A162</f>
        <v>极冰挑战13-10</v>
      </c>
      <c r="G159" t="e">
        <f t="shared" si="2"/>
        <v>#N/A</v>
      </c>
    </row>
    <row r="160" spans="1:7">
      <c r="A160">
        <f>关卡难度线!B163</f>
        <v>410491</v>
      </c>
      <c r="B160" t="str">
        <f>关卡难度线!A163</f>
        <v>哈奇小层4-9</v>
      </c>
      <c r="E160">
        <f>遭遇战!B163</f>
        <v>35</v>
      </c>
      <c r="F160" t="str">
        <f>遭遇战!A163</f>
        <v>极冰挑战14-10</v>
      </c>
      <c r="G160" t="e">
        <f t="shared" si="2"/>
        <v>#N/A</v>
      </c>
    </row>
    <row r="161" spans="1:7">
      <c r="A161">
        <f>关卡难度线!B164</f>
        <v>413652</v>
      </c>
      <c r="B161" t="str">
        <f>关卡难度线!A164</f>
        <v>哈奇小层4-10</v>
      </c>
      <c r="E161">
        <f>遭遇战!B164</f>
        <v>35</v>
      </c>
      <c r="F161" t="str">
        <f>遭遇战!A164</f>
        <v>极冰挑战15-10</v>
      </c>
      <c r="G161" t="e">
        <f t="shared" si="2"/>
        <v>#N/A</v>
      </c>
    </row>
    <row r="162" spans="1:7">
      <c r="A162">
        <f>关卡难度线!B165</f>
        <v>428375</v>
      </c>
      <c r="B162" t="str">
        <f>关卡难度线!A165</f>
        <v>哈奇小层5-1</v>
      </c>
      <c r="E162">
        <f>遭遇战!B165</f>
        <v>35</v>
      </c>
      <c r="F162" t="str">
        <f>遭遇战!A165</f>
        <v>极冰挑战16-10</v>
      </c>
      <c r="G162" t="e">
        <f t="shared" si="2"/>
        <v>#N/A</v>
      </c>
    </row>
    <row r="163" spans="1:7">
      <c r="A163">
        <f>关卡难度线!B166</f>
        <v>431684</v>
      </c>
      <c r="B163" t="str">
        <f>关卡难度线!A166</f>
        <v>哈奇小层5-2</v>
      </c>
      <c r="E163">
        <f>遭遇战!B166</f>
        <v>35</v>
      </c>
      <c r="F163" t="str">
        <f>遭遇战!A166</f>
        <v>极冰挑战17-10</v>
      </c>
      <c r="G163" t="e">
        <f t="shared" si="2"/>
        <v>#N/A</v>
      </c>
    </row>
    <row r="164" spans="1:7">
      <c r="A164">
        <f>关卡难度线!B167</f>
        <v>436135</v>
      </c>
      <c r="B164" t="str">
        <f>关卡难度线!A167</f>
        <v>哈奇小层5-3</v>
      </c>
      <c r="E164">
        <f>遭遇战!B167</f>
        <v>35</v>
      </c>
      <c r="F164" t="str">
        <f>遭遇战!A167</f>
        <v>极冰挑战18-10</v>
      </c>
      <c r="G164" t="e">
        <f t="shared" si="2"/>
        <v>#N/A</v>
      </c>
    </row>
    <row r="165" spans="1:7">
      <c r="A165">
        <f>关卡难度线!B168</f>
        <v>439481</v>
      </c>
      <c r="B165" t="str">
        <f>关卡难度线!A168</f>
        <v>哈奇小层5-4</v>
      </c>
      <c r="E165">
        <f>遭遇战!B168</f>
        <v>35</v>
      </c>
      <c r="F165" t="str">
        <f>遭遇战!A168</f>
        <v>海地洞窟1-10</v>
      </c>
      <c r="G165" t="e">
        <f t="shared" si="2"/>
        <v>#N/A</v>
      </c>
    </row>
    <row r="166" spans="1:7">
      <c r="A166">
        <f>关卡难度线!B169</f>
        <v>442841</v>
      </c>
      <c r="B166" t="str">
        <f>关卡难度线!A169</f>
        <v>哈奇小层5-5</v>
      </c>
      <c r="E166">
        <f>遭遇战!B169</f>
        <v>36</v>
      </c>
      <c r="F166" t="str">
        <f>遭遇战!A169</f>
        <v>海地洞窟2-10</v>
      </c>
      <c r="G166" t="e">
        <f t="shared" si="2"/>
        <v>#N/A</v>
      </c>
    </row>
    <row r="167" spans="1:7">
      <c r="A167">
        <f>关卡难度线!B170</f>
        <v>447376</v>
      </c>
      <c r="B167" t="str">
        <f>关卡难度线!A170</f>
        <v>哈奇小层5-6</v>
      </c>
      <c r="E167">
        <f>遭遇战!B170</f>
        <v>36</v>
      </c>
      <c r="F167" t="str">
        <f>遭遇战!A170</f>
        <v>海地洞窟3-10</v>
      </c>
      <c r="G167" t="e">
        <f t="shared" si="2"/>
        <v>#N/A</v>
      </c>
    </row>
    <row r="168" spans="1:7">
      <c r="A168">
        <f>关卡难度线!B171</f>
        <v>450772</v>
      </c>
      <c r="B168" t="str">
        <f>关卡难度线!A171</f>
        <v>哈奇小层5-7</v>
      </c>
      <c r="E168">
        <f>遭遇战!B171</f>
        <v>36</v>
      </c>
      <c r="F168" t="str">
        <f>遭遇战!A171</f>
        <v>海地洞窟4-10</v>
      </c>
      <c r="G168" t="e">
        <f t="shared" si="2"/>
        <v>#N/A</v>
      </c>
    </row>
    <row r="169" spans="1:7">
      <c r="A169">
        <f>关卡难度线!B172</f>
        <v>454181</v>
      </c>
      <c r="B169" t="str">
        <f>关卡难度线!A172</f>
        <v>哈奇小层5-8</v>
      </c>
      <c r="E169">
        <f>遭遇战!B172</f>
        <v>36</v>
      </c>
      <c r="F169" t="str">
        <f>遭遇战!A172</f>
        <v>海地洞窟5-10</v>
      </c>
      <c r="G169" t="e">
        <f t="shared" si="2"/>
        <v>#N/A</v>
      </c>
    </row>
    <row r="170" spans="1:7">
      <c r="A170">
        <f>关卡难度线!B173</f>
        <v>458801</v>
      </c>
      <c r="B170" t="str">
        <f>关卡难度线!A173</f>
        <v>哈奇小层5-9</v>
      </c>
      <c r="E170">
        <f>遭遇战!B173</f>
        <v>36</v>
      </c>
      <c r="F170" t="str">
        <f>遭遇战!A173</f>
        <v>海地洞窟6-10</v>
      </c>
      <c r="G170" t="e">
        <f t="shared" si="2"/>
        <v>#N/A</v>
      </c>
    </row>
    <row r="171" spans="1:7">
      <c r="A171">
        <f>关卡难度线!B174</f>
        <v>462247</v>
      </c>
      <c r="B171" t="str">
        <f>关卡难度线!A174</f>
        <v>哈奇小层5-10</v>
      </c>
      <c r="E171">
        <f>遭遇战!B174</f>
        <v>36</v>
      </c>
      <c r="F171" t="str">
        <f>遭遇战!A174</f>
        <v>海地洞窟7-10</v>
      </c>
      <c r="G171" t="e">
        <f t="shared" si="2"/>
        <v>#N/A</v>
      </c>
    </row>
    <row r="172" spans="1:7">
      <c r="A172">
        <f>关卡难度线!B175</f>
        <v>578373</v>
      </c>
      <c r="B172" t="str">
        <f>关卡难度线!A175</f>
        <v>凯那海滩1-1</v>
      </c>
      <c r="E172">
        <f>遭遇战!B175</f>
        <v>36</v>
      </c>
      <c r="F172" t="str">
        <f>遭遇战!A175</f>
        <v>海地洞窟8-10</v>
      </c>
      <c r="G172" t="e">
        <f t="shared" si="2"/>
        <v>#N/A</v>
      </c>
    </row>
    <row r="173" spans="1:7">
      <c r="A173">
        <f>关卡难度线!B176</f>
        <v>581682</v>
      </c>
      <c r="B173" t="str">
        <f>关卡难度线!A176</f>
        <v>凯那海滩1-2</v>
      </c>
      <c r="E173">
        <f>遭遇战!B176</f>
        <v>36</v>
      </c>
      <c r="F173" t="str">
        <f>遭遇战!A176</f>
        <v>海地洞窟9-10</v>
      </c>
      <c r="G173" t="e">
        <f t="shared" si="2"/>
        <v>#N/A</v>
      </c>
    </row>
    <row r="174" spans="1:7">
      <c r="A174">
        <f>关卡难度线!B177</f>
        <v>586246</v>
      </c>
      <c r="B174" t="str">
        <f>关卡难度线!A177</f>
        <v>凯那海滩1-3</v>
      </c>
      <c r="E174">
        <f>遭遇战!B177</f>
        <v>36</v>
      </c>
      <c r="F174" t="str">
        <f>遭遇战!A177</f>
        <v>海地洞窟10-10</v>
      </c>
      <c r="G174" t="e">
        <f t="shared" si="2"/>
        <v>#N/A</v>
      </c>
    </row>
    <row r="175" spans="1:7">
      <c r="A175">
        <f>关卡难度线!B178</f>
        <v>589590</v>
      </c>
      <c r="B175" t="str">
        <f>关卡难度线!A178</f>
        <v>凯那海滩1-4</v>
      </c>
      <c r="E175">
        <f>遭遇战!B178</f>
        <v>36</v>
      </c>
      <c r="F175" t="str">
        <f>遭遇战!A178</f>
        <v>海地洞窟11-10</v>
      </c>
      <c r="G175" t="e">
        <f t="shared" si="2"/>
        <v>#N/A</v>
      </c>
    </row>
    <row r="176" spans="1:7">
      <c r="A176">
        <f>关卡难度线!B179</f>
        <v>592946</v>
      </c>
      <c r="B176" t="str">
        <f>关卡难度线!A179</f>
        <v>凯那海滩1-5</v>
      </c>
      <c r="E176">
        <f>遭遇战!B179</f>
        <v>36</v>
      </c>
      <c r="F176" t="str">
        <f>遭遇战!A179</f>
        <v>海地洞窟12-10</v>
      </c>
      <c r="G176" t="e">
        <f t="shared" si="2"/>
        <v>#N/A</v>
      </c>
    </row>
    <row r="177" spans="1:7">
      <c r="A177">
        <f>关卡难度线!B180</f>
        <v>597591</v>
      </c>
      <c r="B177" t="str">
        <f>关卡难度线!A180</f>
        <v>凯那海滩1-6</v>
      </c>
      <c r="E177">
        <f>遭遇战!B180</f>
        <v>36</v>
      </c>
      <c r="F177" t="str">
        <f>遭遇战!A180</f>
        <v>海地洞窟13-10</v>
      </c>
      <c r="G177" t="e">
        <f t="shared" si="2"/>
        <v>#N/A</v>
      </c>
    </row>
    <row r="178" spans="1:7">
      <c r="A178">
        <f>关卡难度线!B181</f>
        <v>600982</v>
      </c>
      <c r="B178" t="str">
        <f>关卡难度线!A181</f>
        <v>凯那海滩1-7</v>
      </c>
      <c r="E178">
        <f>遭遇战!B181</f>
        <v>36</v>
      </c>
      <c r="F178" t="str">
        <f>遭遇战!A181</f>
        <v>海地洞窟14-10</v>
      </c>
      <c r="G178" t="e">
        <f t="shared" si="2"/>
        <v>#N/A</v>
      </c>
    </row>
    <row r="179" spans="1:7">
      <c r="A179">
        <f>关卡难度线!B182</f>
        <v>604386</v>
      </c>
      <c r="B179" t="str">
        <f>关卡难度线!A182</f>
        <v>凯那海滩1-8</v>
      </c>
      <c r="E179">
        <f>遭遇战!B182</f>
        <v>36</v>
      </c>
      <c r="F179" t="str">
        <f>遭遇战!A182</f>
        <v>海地洞窟15-10</v>
      </c>
      <c r="G179" t="e">
        <f t="shared" si="2"/>
        <v>#N/A</v>
      </c>
    </row>
    <row r="180" spans="1:7">
      <c r="A180">
        <f>关卡难度线!B183</f>
        <v>609113</v>
      </c>
      <c r="B180" t="str">
        <f>关卡难度线!A183</f>
        <v>凯那海滩1-9</v>
      </c>
      <c r="E180">
        <f>遭遇战!B183</f>
        <v>36</v>
      </c>
      <c r="F180" t="str">
        <f>遭遇战!A183</f>
        <v>海地洞窟16-10</v>
      </c>
      <c r="G180" t="e">
        <f t="shared" si="2"/>
        <v>#N/A</v>
      </c>
    </row>
    <row r="181" spans="1:7">
      <c r="A181">
        <f>关卡难度线!B184</f>
        <v>612553</v>
      </c>
      <c r="B181" t="str">
        <f>关卡难度线!A184</f>
        <v>凯那海滩1-10</v>
      </c>
      <c r="E181">
        <f>遭遇战!B184</f>
        <v>36</v>
      </c>
      <c r="F181" t="str">
        <f>遭遇战!A184</f>
        <v>海地洞窟17-10</v>
      </c>
      <c r="G181" t="e">
        <f t="shared" si="2"/>
        <v>#N/A</v>
      </c>
    </row>
    <row r="182" spans="1:7">
      <c r="A182">
        <f>关卡难度线!B185</f>
        <v>628996</v>
      </c>
      <c r="B182" t="str">
        <f>关卡难度线!A185</f>
        <v>凯那海滩2-1</v>
      </c>
      <c r="E182">
        <f>遭遇战!B185</f>
        <v>36</v>
      </c>
      <c r="F182" t="str">
        <f>遭遇战!A185</f>
        <v>海地洞窟18-10</v>
      </c>
      <c r="G182" t="e">
        <f t="shared" si="2"/>
        <v>#N/A</v>
      </c>
    </row>
    <row r="183" spans="1:7">
      <c r="A183">
        <f>关卡难度线!B186</f>
        <v>632229</v>
      </c>
      <c r="B183" t="str">
        <f>关卡难度线!A186</f>
        <v>凯那海滩2-2</v>
      </c>
      <c r="E183">
        <f>遭遇战!B186</f>
        <v>36</v>
      </c>
      <c r="F183" t="str">
        <f>遭遇战!A186</f>
        <v>海地洞窟19-10</v>
      </c>
      <c r="G183" t="e">
        <f t="shared" si="2"/>
        <v>#N/A</v>
      </c>
    </row>
    <row r="184" spans="1:7">
      <c r="A184">
        <f>关卡难度线!B187</f>
        <v>636828</v>
      </c>
      <c r="B184" t="str">
        <f>关卡难度线!A187</f>
        <v>凯那海滩2-3</v>
      </c>
      <c r="E184">
        <f>遭遇战!B187</f>
        <v>36</v>
      </c>
      <c r="F184" t="str">
        <f>遭遇战!A187</f>
        <v>冠军之路1-10</v>
      </c>
      <c r="G184" t="e">
        <f t="shared" si="2"/>
        <v>#N/A</v>
      </c>
    </row>
    <row r="185" spans="1:7">
      <c r="A185">
        <f>关卡难度线!B188</f>
        <v>640093</v>
      </c>
      <c r="B185" t="str">
        <f>关卡难度线!A188</f>
        <v>凯那海滩2-4</v>
      </c>
      <c r="E185">
        <f>遭遇战!B188</f>
        <v>36</v>
      </c>
      <c r="F185" t="str">
        <f>遭遇战!A188</f>
        <v>冠军之路2-10</v>
      </c>
      <c r="G185" t="e">
        <f t="shared" si="2"/>
        <v>#N/A</v>
      </c>
    </row>
    <row r="186" spans="1:7">
      <c r="A186">
        <f>关卡难度线!B189</f>
        <v>643369</v>
      </c>
      <c r="B186" t="str">
        <f>关卡难度线!A189</f>
        <v>凯那海滩2-5</v>
      </c>
      <c r="E186">
        <f>遭遇战!B189</f>
        <v>37</v>
      </c>
      <c r="F186" t="str">
        <f>遭遇战!A189</f>
        <v>冠军之路3-10</v>
      </c>
      <c r="G186" t="e">
        <f t="shared" si="2"/>
        <v>#N/A</v>
      </c>
    </row>
    <row r="187" spans="1:7">
      <c r="A187">
        <f>关卡难度线!B190</f>
        <v>648044</v>
      </c>
      <c r="B187" t="str">
        <f>关卡难度线!A190</f>
        <v>凯那海滩2-6</v>
      </c>
      <c r="E187">
        <f>遭遇战!B190</f>
        <v>37</v>
      </c>
      <c r="F187" t="str">
        <f>遭遇战!A190</f>
        <v>冠军之路4-10</v>
      </c>
      <c r="G187" t="e">
        <f t="shared" si="2"/>
        <v>#N/A</v>
      </c>
    </row>
    <row r="188" spans="1:7">
      <c r="A188">
        <f>关卡难度线!B191</f>
        <v>651353</v>
      </c>
      <c r="B188" t="str">
        <f>关卡难度线!A191</f>
        <v>凯那海滩2-7</v>
      </c>
      <c r="E188">
        <f>遭遇战!B191</f>
        <v>37</v>
      </c>
      <c r="F188" t="str">
        <f>遭遇战!A191</f>
        <v>冠军之路5-10</v>
      </c>
      <c r="G188" t="e">
        <f t="shared" si="2"/>
        <v>#N/A</v>
      </c>
    </row>
    <row r="189" spans="1:7">
      <c r="A189">
        <f>关卡难度线!B192</f>
        <v>654674</v>
      </c>
      <c r="B189" t="str">
        <f>关卡难度线!A192</f>
        <v>凯那海滩2-8</v>
      </c>
      <c r="E189">
        <f>遭遇战!B192</f>
        <v>37</v>
      </c>
      <c r="F189" t="str">
        <f>遭遇战!A192</f>
        <v>冠军之路6-10</v>
      </c>
      <c r="G189" t="e">
        <f t="shared" si="2"/>
        <v>#N/A</v>
      </c>
    </row>
    <row r="190" spans="1:7">
      <c r="A190">
        <f>关卡难度线!B193</f>
        <v>659426</v>
      </c>
      <c r="B190" t="str">
        <f>关卡难度线!A193</f>
        <v>凯那海滩2-9</v>
      </c>
      <c r="E190">
        <f>遭遇战!B193</f>
        <v>37</v>
      </c>
      <c r="F190" t="str">
        <f>遭遇战!A193</f>
        <v>冠军之路7-10</v>
      </c>
      <c r="G190" t="e">
        <f t="shared" si="2"/>
        <v>#N/A</v>
      </c>
    </row>
    <row r="191" spans="1:7">
      <c r="A191">
        <f>关卡难度线!B194</f>
        <v>662780</v>
      </c>
      <c r="B191" t="str">
        <f>关卡难度线!A194</f>
        <v>凯那海滩2-10</v>
      </c>
      <c r="E191">
        <f>遭遇战!B194</f>
        <v>37</v>
      </c>
      <c r="F191" t="str">
        <f>遭遇战!A194</f>
        <v>冠军之路8-10</v>
      </c>
      <c r="G191" t="e">
        <f t="shared" si="2"/>
        <v>#N/A</v>
      </c>
    </row>
    <row r="192" spans="1:7">
      <c r="A192">
        <f>关卡难度线!B195</f>
        <v>679159</v>
      </c>
      <c r="B192" t="str">
        <f>关卡难度线!A195</f>
        <v>凯那海滩3-1</v>
      </c>
      <c r="E192">
        <f>遭遇战!B195</f>
        <v>37</v>
      </c>
      <c r="F192" t="str">
        <f>遭遇战!A195</f>
        <v>冠军之路9-10</v>
      </c>
      <c r="G192" t="e">
        <f t="shared" si="2"/>
        <v>#N/A</v>
      </c>
    </row>
    <row r="193" spans="1:7">
      <c r="A193">
        <f>关卡难度线!B196</f>
        <v>682608</v>
      </c>
      <c r="B193" t="str">
        <f>关卡难度线!A196</f>
        <v>凯那海滩3-2</v>
      </c>
      <c r="E193">
        <f>遭遇战!B196</f>
        <v>37</v>
      </c>
      <c r="F193" t="str">
        <f>遭遇战!A196</f>
        <v>冠军之路10-10</v>
      </c>
      <c r="G193" t="e">
        <f t="shared" si="2"/>
        <v>#N/A</v>
      </c>
    </row>
    <row r="194" spans="1:7">
      <c r="A194">
        <f>关卡难度线!B197</f>
        <v>687536</v>
      </c>
      <c r="B194" t="str">
        <f>关卡难度线!A197</f>
        <v>凯那海滩3-3</v>
      </c>
      <c r="E194">
        <f>遭遇战!B197</f>
        <v>37</v>
      </c>
      <c r="F194" t="str">
        <f>遭遇战!A197</f>
        <v>冠军之路11-10</v>
      </c>
      <c r="G194" t="e">
        <f t="shared" si="2"/>
        <v>#N/A</v>
      </c>
    </row>
    <row r="195" spans="1:7">
      <c r="A195">
        <f>关卡难度线!B198</f>
        <v>691020</v>
      </c>
      <c r="B195" t="str">
        <f>关卡难度线!A198</f>
        <v>凯那海滩3-4</v>
      </c>
      <c r="E195">
        <f>遭遇战!B198</f>
        <v>37</v>
      </c>
      <c r="F195" t="str">
        <f>遭遇战!A198</f>
        <v>冠军之路12-10</v>
      </c>
      <c r="G195" t="e">
        <f t="shared" ref="G195:G258" si="3">VLOOKUP(E195,A:B,2,1)</f>
        <v>#N/A</v>
      </c>
    </row>
    <row r="196" spans="1:7">
      <c r="A196">
        <f>关卡难度线!B199</f>
        <v>694516</v>
      </c>
      <c r="B196" t="str">
        <f>关卡难度线!A199</f>
        <v>凯那海滩3-5</v>
      </c>
      <c r="E196">
        <f>遭遇战!B199</f>
        <v>38</v>
      </c>
      <c r="F196" t="str">
        <f>遭遇战!A199</f>
        <v>冠军之路13-10</v>
      </c>
      <c r="G196" t="e">
        <f t="shared" si="3"/>
        <v>#N/A</v>
      </c>
    </row>
    <row r="197" spans="1:7">
      <c r="A197">
        <f>关卡难度线!B200</f>
        <v>699524</v>
      </c>
      <c r="B197" t="str">
        <f>关卡难度线!A200</f>
        <v>凯那海滩3-6</v>
      </c>
      <c r="E197">
        <f>遭遇战!B200</f>
        <v>38</v>
      </c>
      <c r="F197" t="str">
        <f>遭遇战!A200</f>
        <v>冠军之路14-10</v>
      </c>
      <c r="G197" t="e">
        <f t="shared" si="3"/>
        <v>#N/A</v>
      </c>
    </row>
    <row r="198" spans="1:7">
      <c r="A198">
        <f>关卡难度线!B201</f>
        <v>703055</v>
      </c>
      <c r="B198" t="str">
        <f>关卡难度线!A201</f>
        <v>凯那海滩3-7</v>
      </c>
      <c r="E198">
        <f>遭遇战!B201</f>
        <v>38</v>
      </c>
      <c r="F198" t="str">
        <f>遭遇战!A201</f>
        <v>冠军之路15-10</v>
      </c>
      <c r="G198" t="e">
        <f t="shared" si="3"/>
        <v>#N/A</v>
      </c>
    </row>
    <row r="199" spans="1:7">
      <c r="A199">
        <f>关卡难度线!B202</f>
        <v>706597</v>
      </c>
      <c r="B199" t="str">
        <f>关卡难度线!A202</f>
        <v>凯那海滩3-8</v>
      </c>
      <c r="E199">
        <f>遭遇战!B202</f>
        <v>38</v>
      </c>
      <c r="F199" t="str">
        <f>遭遇战!A202</f>
        <v>冠军之路16-10</v>
      </c>
      <c r="G199" t="e">
        <f t="shared" si="3"/>
        <v>#N/A</v>
      </c>
    </row>
    <row r="200" spans="1:7">
      <c r="A200">
        <f>关卡难度线!B203</f>
        <v>711686</v>
      </c>
      <c r="B200" t="str">
        <f>关卡难度线!A203</f>
        <v>凯那海滩3-9</v>
      </c>
      <c r="E200">
        <f>遭遇战!B203</f>
        <v>38</v>
      </c>
      <c r="F200" t="str">
        <f>遭遇战!A203</f>
        <v>冠军之路17-10</v>
      </c>
      <c r="G200" t="e">
        <f t="shared" si="3"/>
        <v>#N/A</v>
      </c>
    </row>
    <row r="201" spans="1:7">
      <c r="A201">
        <f>关卡难度线!B204</f>
        <v>715262</v>
      </c>
      <c r="B201" t="str">
        <f>关卡难度线!A204</f>
        <v>凯那海滩3-10</v>
      </c>
      <c r="E201">
        <f>遭遇战!B204</f>
        <v>38</v>
      </c>
      <c r="F201" t="str">
        <f>遭遇战!A204</f>
        <v>冠军之路18-10</v>
      </c>
      <c r="G201" t="e">
        <f t="shared" si="3"/>
        <v>#N/A</v>
      </c>
    </row>
    <row r="202" spans="1:7">
      <c r="A202">
        <f>关卡难度线!B205</f>
        <v>732683</v>
      </c>
      <c r="B202" t="str">
        <f>关卡难度线!A205</f>
        <v>凯那海滩4-1</v>
      </c>
      <c r="E202">
        <f>遭遇战!B205</f>
        <v>38</v>
      </c>
      <c r="F202" t="str">
        <f>遭遇战!A205</f>
        <v>冠军之路19-10</v>
      </c>
      <c r="G202" t="e">
        <f t="shared" si="3"/>
        <v>#N/A</v>
      </c>
    </row>
    <row r="203" spans="1:7">
      <c r="A203">
        <f>关卡难度线!B206</f>
        <v>736426</v>
      </c>
      <c r="B203" t="str">
        <f>关卡难度线!A206</f>
        <v>凯那海滩4-2</v>
      </c>
      <c r="E203">
        <f>遭遇战!B206</f>
        <v>38</v>
      </c>
      <c r="F203" t="str">
        <f>遭遇战!A206</f>
        <v>冠军之路20-10</v>
      </c>
      <c r="G203" t="e">
        <f t="shared" si="3"/>
        <v>#N/A</v>
      </c>
    </row>
    <row r="204" spans="1:7">
      <c r="A204">
        <f>关卡难度线!B207</f>
        <v>741763</v>
      </c>
      <c r="B204" t="str">
        <f>关卡难度线!A207</f>
        <v>凯那海滩4-3</v>
      </c>
      <c r="E204">
        <f>遭遇战!B207</f>
        <v>38</v>
      </c>
      <c r="F204" t="str">
        <f>遭遇战!A207</f>
        <v>幻之小岛1-10</v>
      </c>
      <c r="G204" t="e">
        <f t="shared" si="3"/>
        <v>#N/A</v>
      </c>
    </row>
    <row r="205" spans="1:7">
      <c r="A205">
        <f>关卡难度线!B208</f>
        <v>745542</v>
      </c>
      <c r="B205" t="str">
        <f>关卡难度线!A208</f>
        <v>凯那海滩4-4</v>
      </c>
      <c r="E205">
        <f>遭遇战!B208</f>
        <v>38</v>
      </c>
      <c r="F205" t="str">
        <f>遭遇战!A208</f>
        <v>幻之小岛2-10</v>
      </c>
      <c r="G205" t="e">
        <f t="shared" si="3"/>
        <v>#N/A</v>
      </c>
    </row>
    <row r="206" spans="1:7">
      <c r="A206">
        <f>关卡难度线!B209</f>
        <v>749334</v>
      </c>
      <c r="B206" t="str">
        <f>关卡难度线!A209</f>
        <v>凯那海滩4-5</v>
      </c>
      <c r="E206">
        <f>遭遇战!B209</f>
        <v>38</v>
      </c>
      <c r="F206" t="str">
        <f>遭遇战!A209</f>
        <v>幻之小岛3-10</v>
      </c>
      <c r="G206" t="e">
        <f t="shared" si="3"/>
        <v>#N/A</v>
      </c>
    </row>
    <row r="207" spans="1:7">
      <c r="A207">
        <f>关卡难度线!B210</f>
        <v>754758</v>
      </c>
      <c r="B207" t="str">
        <f>关卡难度线!A210</f>
        <v>凯那海滩4-6</v>
      </c>
      <c r="E207">
        <f>遭遇战!B210</f>
        <v>38</v>
      </c>
      <c r="F207" t="str">
        <f>遭遇战!A210</f>
        <v>幻之小岛4-10</v>
      </c>
      <c r="G207" t="e">
        <f t="shared" si="3"/>
        <v>#N/A</v>
      </c>
    </row>
    <row r="208" spans="1:7">
      <c r="A208">
        <f>关卡难度线!B211</f>
        <v>758586</v>
      </c>
      <c r="B208" t="str">
        <f>关卡难度线!A211</f>
        <v>凯那海滩4-7</v>
      </c>
      <c r="E208">
        <f>遭遇战!B211</f>
        <v>38</v>
      </c>
      <c r="F208" t="str">
        <f>遭遇战!A211</f>
        <v>幻之小岛5-10</v>
      </c>
      <c r="G208" t="e">
        <f t="shared" si="3"/>
        <v>#N/A</v>
      </c>
    </row>
    <row r="209" spans="1:7">
      <c r="A209">
        <f>关卡难度线!B212</f>
        <v>762427</v>
      </c>
      <c r="B209" t="str">
        <f>关卡难度线!A212</f>
        <v>凯那海滩4-8</v>
      </c>
      <c r="E209">
        <f>遭遇战!B212</f>
        <v>38</v>
      </c>
      <c r="F209" t="str">
        <f>遭遇战!A212</f>
        <v>幻之小岛6-10</v>
      </c>
      <c r="G209" t="e">
        <f t="shared" si="3"/>
        <v>#N/A</v>
      </c>
    </row>
    <row r="210" spans="1:7">
      <c r="A210">
        <f>关卡难度线!B213</f>
        <v>767936</v>
      </c>
      <c r="B210" t="str">
        <f>关卡难度线!A213</f>
        <v>凯那海滩4-9</v>
      </c>
      <c r="E210">
        <f>遭遇战!B213</f>
        <v>38</v>
      </c>
      <c r="F210" t="str">
        <f>遭遇战!A213</f>
        <v>幻之小岛7-10</v>
      </c>
      <c r="G210" t="e">
        <f t="shared" si="3"/>
        <v>#N/A</v>
      </c>
    </row>
    <row r="211" spans="1:7">
      <c r="A211">
        <f>关卡难度线!B214</f>
        <v>771814</v>
      </c>
      <c r="B211" t="str">
        <f>关卡难度线!A214</f>
        <v>凯那海滩4-10</v>
      </c>
      <c r="E211">
        <f>遭遇战!B214</f>
        <v>38</v>
      </c>
      <c r="F211" t="str">
        <f>遭遇战!A214</f>
        <v>幻之小岛8-10</v>
      </c>
      <c r="G211" t="e">
        <f t="shared" si="3"/>
        <v>#N/A</v>
      </c>
    </row>
    <row r="212" spans="1:7">
      <c r="A212">
        <f>关卡难度线!B215</f>
        <v>790669</v>
      </c>
      <c r="B212" t="str">
        <f>关卡难度线!A215</f>
        <v>凯那海滩5-1</v>
      </c>
      <c r="E212">
        <f>遭遇战!B215</f>
        <v>38</v>
      </c>
      <c r="F212" t="str">
        <f>遭遇战!A215</f>
        <v>幻之小岛9-10</v>
      </c>
      <c r="G212" t="e">
        <f t="shared" si="3"/>
        <v>#N/A</v>
      </c>
    </row>
    <row r="213" spans="1:7">
      <c r="A213">
        <f>关卡难度线!B216</f>
        <v>793566</v>
      </c>
      <c r="B213" t="str">
        <f>关卡难度线!A216</f>
        <v>凯那海滩5-2</v>
      </c>
      <c r="E213">
        <f>遭遇战!B216</f>
        <v>38</v>
      </c>
      <c r="F213" t="str">
        <f>遭遇战!A216</f>
        <v>幻之小岛10-10</v>
      </c>
      <c r="G213" t="e">
        <f t="shared" si="3"/>
        <v>#N/A</v>
      </c>
    </row>
    <row r="214" spans="1:7">
      <c r="A214">
        <f>关卡难度线!B217</f>
        <v>798171</v>
      </c>
      <c r="B214" t="str">
        <f>关卡难度线!A217</f>
        <v>凯那海滩5-3</v>
      </c>
      <c r="E214">
        <f>遭遇战!B217</f>
        <v>38</v>
      </c>
      <c r="F214" t="str">
        <f>遭遇战!A217</f>
        <v>幻之小岛11-10</v>
      </c>
      <c r="G214" t="e">
        <f t="shared" si="3"/>
        <v>#N/A</v>
      </c>
    </row>
    <row r="215" spans="1:7">
      <c r="A215">
        <f>关卡难度线!B218</f>
        <v>801092</v>
      </c>
      <c r="B215" t="str">
        <f>关卡难度线!A218</f>
        <v>凯那海滩5-4</v>
      </c>
      <c r="E215">
        <f>遭遇战!B218</f>
        <v>38</v>
      </c>
      <c r="F215" t="str">
        <f>遭遇战!A218</f>
        <v>幻之小岛12-10</v>
      </c>
      <c r="G215" t="e">
        <f t="shared" si="3"/>
        <v>#N/A</v>
      </c>
    </row>
    <row r="216" spans="1:7">
      <c r="A216">
        <f>关卡难度线!B219</f>
        <v>804021</v>
      </c>
      <c r="B216" t="str">
        <f>关卡难度线!A219</f>
        <v>凯那海滩5-5</v>
      </c>
      <c r="E216">
        <f>遭遇战!B219</f>
        <v>39</v>
      </c>
      <c r="F216" t="str">
        <f>遭遇战!A219</f>
        <v>幻之小岛13-10</v>
      </c>
      <c r="G216" t="e">
        <f t="shared" si="3"/>
        <v>#N/A</v>
      </c>
    </row>
    <row r="217" spans="1:7">
      <c r="A217">
        <f>关卡难度线!B220</f>
        <v>808687</v>
      </c>
      <c r="B217" t="str">
        <f>关卡难度线!A220</f>
        <v>凯那海滩5-6</v>
      </c>
      <c r="E217">
        <f>遭遇战!B220</f>
        <v>39</v>
      </c>
      <c r="F217" t="str">
        <f>遭遇战!A220</f>
        <v>幻之小岛14-10</v>
      </c>
      <c r="G217" t="e">
        <f t="shared" si="3"/>
        <v>#N/A</v>
      </c>
    </row>
    <row r="218" spans="1:7">
      <c r="A218">
        <f>关卡难度线!B221</f>
        <v>811642</v>
      </c>
      <c r="B218" t="str">
        <f>关卡难度线!A221</f>
        <v>凯那海滩5-7</v>
      </c>
      <c r="E218">
        <f>遭遇战!B221</f>
        <v>39</v>
      </c>
      <c r="F218" t="str">
        <f>遭遇战!A221</f>
        <v>幻之小岛15-10</v>
      </c>
      <c r="G218" t="e">
        <f t="shared" si="3"/>
        <v>#N/A</v>
      </c>
    </row>
    <row r="219" spans="1:7">
      <c r="A219">
        <f>关卡难度线!B222</f>
        <v>814604</v>
      </c>
      <c r="B219" t="str">
        <f>关卡难度线!A222</f>
        <v>凯那海滩5-8</v>
      </c>
      <c r="E219">
        <f>遭遇战!B222</f>
        <v>39</v>
      </c>
      <c r="F219" t="str">
        <f>遭遇战!A222</f>
        <v>幻之小岛16-10</v>
      </c>
      <c r="G219" t="e">
        <f t="shared" si="3"/>
        <v>#N/A</v>
      </c>
    </row>
    <row r="220" spans="1:7">
      <c r="A220">
        <f>关卡难度线!B223</f>
        <v>819331</v>
      </c>
      <c r="B220" t="str">
        <f>关卡难度线!A223</f>
        <v>凯那海滩5-9</v>
      </c>
      <c r="E220">
        <f>遭遇战!B223</f>
        <v>39</v>
      </c>
      <c r="F220" t="str">
        <f>遭遇战!A223</f>
        <v>幻之小岛17-10</v>
      </c>
      <c r="G220" t="e">
        <f t="shared" si="3"/>
        <v>#N/A</v>
      </c>
    </row>
    <row r="221" spans="1:7">
      <c r="A221">
        <f>关卡难度线!B224</f>
        <v>822318</v>
      </c>
      <c r="B221" t="str">
        <f>关卡难度线!A224</f>
        <v>凯那海滩5-10</v>
      </c>
      <c r="E221">
        <f>遭遇战!B224</f>
        <v>39</v>
      </c>
      <c r="F221" t="str">
        <f>遭遇战!A224</f>
        <v>幻之小岛18-10</v>
      </c>
      <c r="G221" t="e">
        <f t="shared" si="3"/>
        <v>#N/A</v>
      </c>
    </row>
    <row r="222" spans="1:7">
      <c r="A222">
        <f>关卡难度线!B225</f>
        <v>858256</v>
      </c>
      <c r="B222" t="str">
        <f>关卡难度线!A225</f>
        <v>凯那市场1-1</v>
      </c>
      <c r="E222">
        <f>遭遇战!B225</f>
        <v>39</v>
      </c>
      <c r="F222" t="str">
        <f>遭遇战!A225</f>
        <v>幻之小岛19-10</v>
      </c>
      <c r="G222" t="e">
        <f t="shared" si="3"/>
        <v>#N/A</v>
      </c>
    </row>
    <row r="223" spans="1:7">
      <c r="A223">
        <f>关卡难度线!B226</f>
        <v>862323</v>
      </c>
      <c r="B223" t="str">
        <f>关卡难度线!A226</f>
        <v>凯那市场1-2</v>
      </c>
      <c r="E223">
        <f>遭遇战!B226</f>
        <v>39</v>
      </c>
      <c r="F223" t="str">
        <f>遭遇战!A226</f>
        <v>幻之小岛20-10</v>
      </c>
      <c r="G223" t="e">
        <f t="shared" si="3"/>
        <v>#N/A</v>
      </c>
    </row>
    <row r="224" spans="1:7">
      <c r="A224">
        <f>关卡难度线!B227</f>
        <v>868204</v>
      </c>
      <c r="B224" t="str">
        <f>关卡难度线!A227</f>
        <v>凯那市场1-3</v>
      </c>
      <c r="E224">
        <f>遭遇战!B227</f>
        <v>39</v>
      </c>
      <c r="F224" t="str">
        <f>遭遇战!A227</f>
        <v>幻之小岛21-10</v>
      </c>
      <c r="G224" t="e">
        <f t="shared" si="3"/>
        <v>#N/A</v>
      </c>
    </row>
    <row r="225" spans="1:7">
      <c r="A225">
        <f>关卡难度线!B228</f>
        <v>872309</v>
      </c>
      <c r="B225" t="str">
        <f>关卡难度线!A228</f>
        <v>凯那市场1-4</v>
      </c>
      <c r="E225">
        <f>遭遇战!B228</f>
        <v>39</v>
      </c>
      <c r="F225" t="str">
        <f>遭遇战!A228</f>
        <v>幻之小岛22-10</v>
      </c>
      <c r="G225" t="e">
        <f t="shared" si="3"/>
        <v>#N/A</v>
      </c>
    </row>
    <row r="226" spans="1:7">
      <c r="A226">
        <f>关卡难度线!B229</f>
        <v>876426</v>
      </c>
      <c r="B226" t="str">
        <f>关卡难度线!A229</f>
        <v>凯那市场1-5</v>
      </c>
      <c r="E226">
        <f>遭遇战!B229</f>
        <v>40</v>
      </c>
      <c r="F226" t="str">
        <f>遭遇战!A229</f>
        <v>幻之小岛23-10</v>
      </c>
      <c r="G226" t="e">
        <f t="shared" si="3"/>
        <v>#N/A</v>
      </c>
    </row>
    <row r="227" spans="1:7">
      <c r="A227">
        <f>关卡难度线!B230</f>
        <v>882397</v>
      </c>
      <c r="B227" t="str">
        <f>关卡难度线!A230</f>
        <v>凯那市场1-6</v>
      </c>
      <c r="E227">
        <f>遭遇战!B230</f>
        <v>40</v>
      </c>
      <c r="F227" t="str">
        <f>遭遇战!A230</f>
        <v>幻之小岛24-10</v>
      </c>
      <c r="G227" t="e">
        <f t="shared" si="3"/>
        <v>#N/A</v>
      </c>
    </row>
    <row r="228" spans="1:7">
      <c r="A228">
        <f>关卡难度线!B231</f>
        <v>886553</v>
      </c>
      <c r="B228" t="str">
        <f>关卡难度线!A231</f>
        <v>凯那市场1-7</v>
      </c>
      <c r="E228">
        <f>遭遇战!B231</f>
        <v>40</v>
      </c>
      <c r="F228" t="str">
        <f>遭遇战!A231</f>
        <v>幻之小岛25-10</v>
      </c>
      <c r="G228" t="e">
        <f t="shared" si="3"/>
        <v>#N/A</v>
      </c>
    </row>
    <row r="229" spans="1:7">
      <c r="A229">
        <f>关卡难度线!B232</f>
        <v>890722</v>
      </c>
      <c r="B229" t="str">
        <f>关卡难度线!A232</f>
        <v>凯那市场1-8</v>
      </c>
      <c r="E229">
        <f>遭遇战!B232</f>
        <v>40</v>
      </c>
      <c r="F229" t="str">
        <f>遭遇战!A232</f>
        <v>南方小岛1-10</v>
      </c>
      <c r="G229" t="e">
        <f t="shared" si="3"/>
        <v>#N/A</v>
      </c>
    </row>
    <row r="230" spans="1:7">
      <c r="A230">
        <f>关卡难度线!B233</f>
        <v>896783</v>
      </c>
      <c r="B230" t="str">
        <f>关卡难度线!A233</f>
        <v>凯那市场1-9</v>
      </c>
      <c r="E230">
        <f>遭遇战!B233</f>
        <v>40</v>
      </c>
      <c r="F230" t="str">
        <f>遭遇战!A233</f>
        <v>南方小岛2-10</v>
      </c>
      <c r="G230" t="e">
        <f t="shared" si="3"/>
        <v>#N/A</v>
      </c>
    </row>
    <row r="231" spans="1:7">
      <c r="A231">
        <f>关卡难度线!B234</f>
        <v>900990</v>
      </c>
      <c r="B231" t="str">
        <f>关卡难度线!A234</f>
        <v>凯那市场1-10</v>
      </c>
      <c r="E231">
        <f>遭遇战!B234</f>
        <v>40</v>
      </c>
      <c r="F231" t="str">
        <f>遭遇战!A234</f>
        <v>南方小岛3-10</v>
      </c>
      <c r="G231" t="e">
        <f t="shared" si="3"/>
        <v>#N/A</v>
      </c>
    </row>
    <row r="232" spans="1:7">
      <c r="A232">
        <f>关卡难度线!B235</f>
        <v>921367</v>
      </c>
      <c r="B232" t="str">
        <f>关卡难度线!A235</f>
        <v>凯那市场2-1</v>
      </c>
      <c r="E232">
        <f>遭遇战!B235</f>
        <v>40</v>
      </c>
      <c r="F232" t="str">
        <f>遭遇战!A235</f>
        <v>南方小岛4-10</v>
      </c>
      <c r="G232" t="e">
        <f t="shared" si="3"/>
        <v>#N/A</v>
      </c>
    </row>
    <row r="233" spans="1:7">
      <c r="A233">
        <f>关卡难度线!B236</f>
        <v>925685</v>
      </c>
      <c r="B233" t="str">
        <f>关卡难度线!A236</f>
        <v>凯那市场2-2</v>
      </c>
      <c r="E233">
        <f>遭遇战!B236</f>
        <v>40</v>
      </c>
      <c r="F233" t="str">
        <f>遭遇战!A236</f>
        <v>南方小岛5-10</v>
      </c>
      <c r="G233" t="e">
        <f t="shared" si="3"/>
        <v>#N/A</v>
      </c>
    </row>
    <row r="234" spans="1:7">
      <c r="A234">
        <f>关卡难度线!B237</f>
        <v>931950</v>
      </c>
      <c r="B234" t="str">
        <f>关卡难度线!A237</f>
        <v>凯那市场2-3</v>
      </c>
      <c r="E234">
        <f>遭遇战!B237</f>
        <v>40</v>
      </c>
      <c r="F234" t="str">
        <f>遭遇战!A237</f>
        <v>南方小岛6-10</v>
      </c>
      <c r="G234" t="e">
        <f t="shared" si="3"/>
        <v>#N/A</v>
      </c>
    </row>
    <row r="235" spans="1:7">
      <c r="A235">
        <f>关卡难度线!B238</f>
        <v>936308</v>
      </c>
      <c r="B235" t="str">
        <f>关卡难度线!A238</f>
        <v>凯那市场2-4</v>
      </c>
      <c r="E235">
        <f>遭遇战!B238</f>
        <v>40</v>
      </c>
      <c r="F235" t="str">
        <f>遭遇战!A238</f>
        <v>南方小岛7-10</v>
      </c>
      <c r="G235" t="e">
        <f t="shared" si="3"/>
        <v>#N/A</v>
      </c>
    </row>
    <row r="236" spans="1:7">
      <c r="A236">
        <f>关卡难度线!B239</f>
        <v>940678</v>
      </c>
      <c r="B236" t="str">
        <f>关卡难度线!A239</f>
        <v>凯那市场2-5</v>
      </c>
      <c r="E236">
        <f>遭遇战!B239</f>
        <v>41</v>
      </c>
      <c r="F236" t="str">
        <f>遭遇战!A239</f>
        <v>南方小岛8-10</v>
      </c>
      <c r="G236" t="e">
        <f t="shared" si="3"/>
        <v>#N/A</v>
      </c>
    </row>
    <row r="237" spans="1:7">
      <c r="A237">
        <f>关卡难度线!B240</f>
        <v>947037</v>
      </c>
      <c r="B237" t="str">
        <f>关卡难度线!A240</f>
        <v>凯那市场2-6</v>
      </c>
      <c r="E237">
        <f>遭遇战!B240</f>
        <v>41</v>
      </c>
      <c r="F237" t="str">
        <f>遭遇战!A240</f>
        <v>南方小岛9-10</v>
      </c>
      <c r="G237" t="e">
        <f t="shared" si="3"/>
        <v>#N/A</v>
      </c>
    </row>
    <row r="238" spans="1:7">
      <c r="A238">
        <f>关卡难度线!B241</f>
        <v>951448</v>
      </c>
      <c r="B238" t="str">
        <f>关卡难度线!A241</f>
        <v>凯那市场2-7</v>
      </c>
      <c r="E238">
        <f>遭遇战!B241</f>
        <v>41</v>
      </c>
      <c r="F238" t="str">
        <f>遭遇战!A241</f>
        <v>南方小岛10-10</v>
      </c>
      <c r="G238" t="e">
        <f t="shared" si="3"/>
        <v>#N/A</v>
      </c>
    </row>
    <row r="239" spans="1:7">
      <c r="A239">
        <f>关卡难度线!B242</f>
        <v>955872</v>
      </c>
      <c r="B239" t="str">
        <f>关卡难度线!A242</f>
        <v>凯那市场2-8</v>
      </c>
      <c r="E239">
        <f>遭遇战!B242</f>
        <v>41</v>
      </c>
      <c r="F239" t="str">
        <f>遭遇战!A242</f>
        <v>南方小岛11-10</v>
      </c>
      <c r="G239" t="e">
        <f t="shared" si="3"/>
        <v>#N/A</v>
      </c>
    </row>
    <row r="240" spans="1:7">
      <c r="A240">
        <f>关卡难度线!B243</f>
        <v>962324</v>
      </c>
      <c r="B240" t="str">
        <f>关卡难度线!A243</f>
        <v>凯那市场2-9</v>
      </c>
      <c r="E240">
        <f>遭遇战!B243</f>
        <v>41</v>
      </c>
      <c r="F240" t="str">
        <f>遭遇战!A243</f>
        <v>南方小岛12-10</v>
      </c>
      <c r="G240" t="e">
        <f t="shared" si="3"/>
        <v>#N/A</v>
      </c>
    </row>
    <row r="241" spans="1:7">
      <c r="A241">
        <f>关卡难度线!B244</f>
        <v>966788</v>
      </c>
      <c r="B241" t="str">
        <f>关卡难度线!A244</f>
        <v>凯那市场2-10</v>
      </c>
      <c r="E241">
        <f>遭遇战!B244</f>
        <v>41</v>
      </c>
      <c r="F241" t="str">
        <f>遭遇战!A244</f>
        <v>南方小岛13-10</v>
      </c>
      <c r="G241" t="e">
        <f t="shared" si="3"/>
        <v>#N/A</v>
      </c>
    </row>
    <row r="242" spans="1:7">
      <c r="A242">
        <f>关卡难度线!B245</f>
        <v>988772</v>
      </c>
      <c r="B242" t="str">
        <f>关卡难度线!A245</f>
        <v>凯那市场3-1</v>
      </c>
      <c r="E242">
        <f>遭遇战!B245</f>
        <v>41</v>
      </c>
      <c r="F242" t="str">
        <f>遭遇战!A245</f>
        <v>南方小岛14-10</v>
      </c>
      <c r="G242" t="e">
        <f t="shared" si="3"/>
        <v>#N/A</v>
      </c>
    </row>
    <row r="243" spans="1:7">
      <c r="A243">
        <f>关卡难度线!B246</f>
        <v>992448</v>
      </c>
      <c r="B243" t="str">
        <f>关卡难度线!A246</f>
        <v>凯那市场3-2</v>
      </c>
      <c r="E243">
        <f>遭遇战!B246</f>
        <v>41</v>
      </c>
      <c r="F243" t="str">
        <f>遭遇战!A246</f>
        <v>南方小岛15-10</v>
      </c>
      <c r="G243" t="e">
        <f t="shared" si="3"/>
        <v>#N/A</v>
      </c>
    </row>
    <row r="244" spans="1:7">
      <c r="A244">
        <f>关卡难度线!B247</f>
        <v>998200</v>
      </c>
      <c r="B244" t="str">
        <f>关卡难度线!A247</f>
        <v>凯那市场3-3</v>
      </c>
      <c r="E244">
        <f>遭遇战!B247</f>
        <v>41</v>
      </c>
      <c r="F244" t="str">
        <f>遭遇战!A247</f>
        <v>南方小岛16-10</v>
      </c>
      <c r="G244" t="e">
        <f t="shared" si="3"/>
        <v>#N/A</v>
      </c>
    </row>
    <row r="245" spans="1:7">
      <c r="A245">
        <f>关卡难度线!B248</f>
        <v>1001906</v>
      </c>
      <c r="B245" t="str">
        <f>关卡难度线!A248</f>
        <v>凯那市场3-4</v>
      </c>
      <c r="E245">
        <f>遭遇战!B248</f>
        <v>41</v>
      </c>
      <c r="F245" t="str">
        <f>遭遇战!A248</f>
        <v>南方小岛17-10</v>
      </c>
      <c r="G245" t="e">
        <f t="shared" si="3"/>
        <v>#N/A</v>
      </c>
    </row>
    <row r="246" spans="1:7">
      <c r="A246">
        <f>关卡难度线!B249</f>
        <v>1005621</v>
      </c>
      <c r="B246" t="str">
        <f>关卡难度线!A249</f>
        <v>凯那市场3-5</v>
      </c>
      <c r="E246">
        <f>遭遇战!B249</f>
        <v>41</v>
      </c>
      <c r="F246" t="str">
        <f>遭遇战!A249</f>
        <v>南方小岛18-10</v>
      </c>
      <c r="G246" t="e">
        <f t="shared" si="3"/>
        <v>#N/A</v>
      </c>
    </row>
    <row r="247" spans="1:7">
      <c r="A247">
        <f>关卡难度线!B250</f>
        <v>1011448</v>
      </c>
      <c r="B247" t="str">
        <f>关卡难度线!A250</f>
        <v>凯那市场3-6</v>
      </c>
      <c r="E247">
        <f>遭遇战!B250</f>
        <v>41</v>
      </c>
      <c r="F247" t="str">
        <f>遭遇战!A250</f>
        <v>南方小岛19-10</v>
      </c>
      <c r="G247" t="e">
        <f t="shared" si="3"/>
        <v>#N/A</v>
      </c>
    </row>
    <row r="248" spans="1:7">
      <c r="A248">
        <f>关卡难度线!B251</f>
        <v>1015194</v>
      </c>
      <c r="B248" t="str">
        <f>关卡难度线!A251</f>
        <v>凯那市场3-7</v>
      </c>
      <c r="E248">
        <f>遭遇战!B251</f>
        <v>41</v>
      </c>
      <c r="F248" t="str">
        <f>遭遇战!A251</f>
        <v>南方小岛20-10</v>
      </c>
      <c r="G248" t="e">
        <f t="shared" si="3"/>
        <v>#N/A</v>
      </c>
    </row>
    <row r="249" spans="1:7">
      <c r="A249">
        <f>关卡难度线!B252</f>
        <v>1018951</v>
      </c>
      <c r="B249" t="str">
        <f>关卡难度线!A252</f>
        <v>凯那市场3-8</v>
      </c>
      <c r="E249">
        <f>遭遇战!B252</f>
        <v>41</v>
      </c>
      <c r="F249" t="str">
        <f>遭遇战!A252</f>
        <v>南方小岛21-10</v>
      </c>
      <c r="G249" t="e">
        <f t="shared" si="3"/>
        <v>#N/A</v>
      </c>
    </row>
    <row r="250" spans="1:7">
      <c r="A250">
        <f>关卡难度线!B253</f>
        <v>1024852</v>
      </c>
      <c r="B250" t="str">
        <f>关卡难度线!A253</f>
        <v>凯那市场3-9</v>
      </c>
      <c r="E250">
        <f>遭遇战!B253</f>
        <v>41</v>
      </c>
      <c r="F250" t="str">
        <f>遭遇战!A253</f>
        <v>南方小岛22-10</v>
      </c>
      <c r="G250" t="e">
        <f t="shared" si="3"/>
        <v>#N/A</v>
      </c>
    </row>
    <row r="251" spans="1:7">
      <c r="A251">
        <f>关卡难度线!B254</f>
        <v>1028639</v>
      </c>
      <c r="B251" t="str">
        <f>关卡难度线!A254</f>
        <v>凯那市场3-10</v>
      </c>
      <c r="E251">
        <f>遭遇战!B254</f>
        <v>41</v>
      </c>
      <c r="F251" t="str">
        <f>遭遇战!A254</f>
        <v>南方小岛23-10</v>
      </c>
      <c r="G251" t="e">
        <f t="shared" si="3"/>
        <v>#N/A</v>
      </c>
    </row>
    <row r="252" spans="1:7">
      <c r="A252">
        <f>关卡难度线!B255</f>
        <v>1048511</v>
      </c>
      <c r="B252" t="str">
        <f>关卡难度线!A255</f>
        <v>凯那市场4-1</v>
      </c>
      <c r="E252">
        <f>遭遇战!B255</f>
        <v>41</v>
      </c>
      <c r="F252" t="str">
        <f>遭遇战!A255</f>
        <v>南方小岛24-10</v>
      </c>
      <c r="G252" t="e">
        <f t="shared" si="3"/>
        <v>#N/A</v>
      </c>
    </row>
    <row r="253" spans="1:7">
      <c r="A253">
        <f>关卡难度线!B256</f>
        <v>1053030</v>
      </c>
      <c r="B253" t="str">
        <f>关卡难度线!A256</f>
        <v>凯那市场4-2</v>
      </c>
      <c r="E253">
        <f>遭遇战!B256</f>
        <v>41</v>
      </c>
      <c r="F253" t="str">
        <f>遭遇战!A256</f>
        <v>南方小岛25-10</v>
      </c>
      <c r="G253" t="e">
        <f t="shared" si="3"/>
        <v>#N/A</v>
      </c>
    </row>
    <row r="254" spans="1:7">
      <c r="A254">
        <f>关卡难度线!B257</f>
        <v>1059748</v>
      </c>
      <c r="B254" t="str">
        <f>关卡难度线!A257</f>
        <v>凯那市场4-3</v>
      </c>
      <c r="E254">
        <f>遭遇战!B257</f>
        <v>41</v>
      </c>
      <c r="F254" t="str">
        <f>遭遇战!A257</f>
        <v>南方小岛26-10</v>
      </c>
      <c r="G254" t="e">
        <f t="shared" si="3"/>
        <v>#N/A</v>
      </c>
    </row>
    <row r="255" spans="1:7">
      <c r="A255">
        <f>关卡难度线!B258</f>
        <v>1064306</v>
      </c>
      <c r="B255" t="str">
        <f>关卡难度线!A258</f>
        <v>凯那市场4-4</v>
      </c>
      <c r="E255">
        <f>遭遇战!B258</f>
        <v>41</v>
      </c>
      <c r="F255" t="str">
        <f>遭遇战!A258</f>
        <v>南方小岛27-10</v>
      </c>
      <c r="G255" t="e">
        <f t="shared" si="3"/>
        <v>#N/A</v>
      </c>
    </row>
    <row r="256" spans="1:7">
      <c r="A256">
        <f>关卡难度线!B259</f>
        <v>1068878</v>
      </c>
      <c r="B256" t="str">
        <f>关卡难度线!A259</f>
        <v>凯那市场4-5</v>
      </c>
      <c r="E256">
        <f>遭遇战!B259</f>
        <v>43</v>
      </c>
      <c r="F256" t="str">
        <f>遭遇战!A259</f>
        <v>南方小岛28-10</v>
      </c>
      <c r="G256" t="e">
        <f t="shared" si="3"/>
        <v>#N/A</v>
      </c>
    </row>
    <row r="257" spans="1:7">
      <c r="A257">
        <f>关卡难度线!B260</f>
        <v>1075690</v>
      </c>
      <c r="B257" t="str">
        <f>关卡难度线!A260</f>
        <v>凯那市场4-6</v>
      </c>
      <c r="E257">
        <f>遭遇战!B260</f>
        <v>43</v>
      </c>
      <c r="F257" t="str">
        <f>遭遇战!A260</f>
        <v>南方小岛29-10</v>
      </c>
      <c r="G257" t="e">
        <f t="shared" si="3"/>
        <v>#N/A</v>
      </c>
    </row>
    <row r="258" spans="1:7">
      <c r="A258">
        <f>关卡难度线!B261</f>
        <v>1080300</v>
      </c>
      <c r="B258" t="str">
        <f>关卡难度线!A261</f>
        <v>凯那市场4-7</v>
      </c>
      <c r="E258">
        <f>遭遇战!B261</f>
        <v>43</v>
      </c>
      <c r="F258" t="str">
        <f>遭遇战!A261</f>
        <v>南方小岛30-10</v>
      </c>
      <c r="G258" t="e">
        <f t="shared" si="3"/>
        <v>#N/A</v>
      </c>
    </row>
    <row r="259" spans="1:7">
      <c r="A259">
        <f>关卡难度线!B262</f>
        <v>1084924</v>
      </c>
      <c r="B259" t="str">
        <f>关卡难度线!A262</f>
        <v>凯那市场4-8</v>
      </c>
      <c r="E259">
        <f>遭遇战!B262</f>
        <v>43</v>
      </c>
      <c r="F259" t="str">
        <f>遭遇战!A262</f>
        <v>遥远孤岛1-10</v>
      </c>
      <c r="G259" t="e">
        <f t="shared" ref="G259:G322" si="4">VLOOKUP(E259,A:B,2,1)</f>
        <v>#N/A</v>
      </c>
    </row>
    <row r="260" spans="1:7">
      <c r="A260">
        <f>关卡难度线!B263</f>
        <v>1091829</v>
      </c>
      <c r="B260" t="str">
        <f>关卡难度线!A263</f>
        <v>凯那市场4-9</v>
      </c>
      <c r="E260">
        <f>遭遇战!B263</f>
        <v>43</v>
      </c>
      <c r="F260" t="str">
        <f>遭遇战!A263</f>
        <v>遥远孤岛2-10</v>
      </c>
      <c r="G260" t="e">
        <f t="shared" si="4"/>
        <v>#N/A</v>
      </c>
    </row>
    <row r="261" spans="1:7">
      <c r="A261">
        <f>关卡难度线!B264</f>
        <v>1096493</v>
      </c>
      <c r="B261" t="str">
        <f>关卡难度线!A264</f>
        <v>凯那市场4-10</v>
      </c>
      <c r="E261">
        <f>遭遇战!B264</f>
        <v>43</v>
      </c>
      <c r="F261" t="str">
        <f>遭遇战!A264</f>
        <v>遥远孤岛3-10</v>
      </c>
      <c r="G261" t="e">
        <f t="shared" si="4"/>
        <v>#N/A</v>
      </c>
    </row>
    <row r="262" spans="1:7">
      <c r="A262">
        <f>关卡难度线!B265</f>
        <v>1119648</v>
      </c>
      <c r="B262" t="str">
        <f>关卡难度线!A265</f>
        <v>凯那市场5-1</v>
      </c>
      <c r="E262">
        <f>遭遇战!B265</f>
        <v>43</v>
      </c>
      <c r="F262" t="str">
        <f>遭遇战!A265</f>
        <v>遥远孤岛4-10</v>
      </c>
      <c r="G262" t="e">
        <f t="shared" si="4"/>
        <v>#N/A</v>
      </c>
    </row>
    <row r="263" spans="1:7">
      <c r="A263">
        <f>关卡难度线!B266</f>
        <v>1123949</v>
      </c>
      <c r="B263" t="str">
        <f>关卡难度线!A266</f>
        <v>凯那市场5-2</v>
      </c>
      <c r="E263">
        <f>遭遇战!B266</f>
        <v>43</v>
      </c>
      <c r="F263" t="str">
        <f>遭遇战!A266</f>
        <v>遥远孤岛5-10</v>
      </c>
      <c r="G263" t="e">
        <f t="shared" si="4"/>
        <v>#N/A</v>
      </c>
    </row>
    <row r="264" spans="1:7">
      <c r="A264">
        <f>关卡难度线!B267</f>
        <v>1130585</v>
      </c>
      <c r="B264" t="str">
        <f>关卡难度线!A267</f>
        <v>凯那市场5-3</v>
      </c>
      <c r="E264">
        <f>遭遇战!B267</f>
        <v>43</v>
      </c>
      <c r="F264" t="str">
        <f>遭遇战!A267</f>
        <v>遥远孤岛6-10</v>
      </c>
      <c r="G264" t="e">
        <f t="shared" si="4"/>
        <v>#N/A</v>
      </c>
    </row>
    <row r="265" spans="1:7">
      <c r="A265">
        <f>关卡难度线!B268</f>
        <v>1134921</v>
      </c>
      <c r="B265" t="str">
        <f>关卡难度线!A268</f>
        <v>凯那市场5-4</v>
      </c>
      <c r="E265">
        <f>遭遇战!B268</f>
        <v>43</v>
      </c>
      <c r="F265" t="str">
        <f>遭遇战!A268</f>
        <v>遥远孤岛7-10</v>
      </c>
      <c r="G265" t="e">
        <f t="shared" si="4"/>
        <v>#N/A</v>
      </c>
    </row>
    <row r="266" spans="1:7">
      <c r="A266">
        <f>关卡难度线!B269</f>
        <v>1139268</v>
      </c>
      <c r="B266" t="str">
        <f>关卡难度线!A269</f>
        <v>凯那市场5-5</v>
      </c>
      <c r="E266">
        <f>遭遇战!B269</f>
        <v>44</v>
      </c>
      <c r="F266" t="str">
        <f>遭遇战!A269</f>
        <v>遥远孤岛8-10</v>
      </c>
      <c r="G266" t="e">
        <f t="shared" si="4"/>
        <v>#N/A</v>
      </c>
    </row>
    <row r="267" spans="1:7">
      <c r="A267">
        <f>关卡难度线!B270</f>
        <v>1145989</v>
      </c>
      <c r="B267" t="str">
        <f>关卡难度线!A270</f>
        <v>凯那市场5-6</v>
      </c>
      <c r="E267">
        <f>遭遇战!B270</f>
        <v>44</v>
      </c>
      <c r="F267" t="str">
        <f>遭遇战!A270</f>
        <v>遥远孤岛9-10</v>
      </c>
      <c r="G267" t="e">
        <f t="shared" si="4"/>
        <v>#N/A</v>
      </c>
    </row>
    <row r="268" spans="1:7">
      <c r="A268">
        <f>关卡难度线!B271</f>
        <v>1150372</v>
      </c>
      <c r="B268" t="str">
        <f>关卡难度线!A271</f>
        <v>凯那市场5-7</v>
      </c>
      <c r="E268">
        <f>遭遇战!B271</f>
        <v>44</v>
      </c>
      <c r="F268" t="str">
        <f>遭遇战!A271</f>
        <v>遥远孤岛10-10</v>
      </c>
      <c r="G268" t="e">
        <f t="shared" si="4"/>
        <v>#N/A</v>
      </c>
    </row>
    <row r="269" spans="1:7">
      <c r="A269">
        <f>关卡难度线!B272</f>
        <v>1154767</v>
      </c>
      <c r="B269" t="str">
        <f>关卡难度线!A272</f>
        <v>凯那市场5-8</v>
      </c>
      <c r="E269">
        <f>遭遇战!B272</f>
        <v>44</v>
      </c>
      <c r="F269" t="str">
        <f>遭遇战!A272</f>
        <v>遥远孤岛11-10</v>
      </c>
      <c r="G269" t="e">
        <f t="shared" si="4"/>
        <v>#N/A</v>
      </c>
    </row>
    <row r="270" spans="1:7">
      <c r="A270">
        <f>关卡难度线!B273</f>
        <v>1161575</v>
      </c>
      <c r="B270" t="str">
        <f>关卡难度线!A273</f>
        <v>凯那市场5-9</v>
      </c>
      <c r="E270">
        <f>遭遇战!B273</f>
        <v>44</v>
      </c>
      <c r="F270" t="str">
        <f>遭遇战!A273</f>
        <v>遥远孤岛12-10</v>
      </c>
      <c r="G270" t="e">
        <f t="shared" si="4"/>
        <v>#N/A</v>
      </c>
    </row>
    <row r="271" spans="1:7">
      <c r="A271">
        <f>关卡难度线!B274</f>
        <v>1166004</v>
      </c>
      <c r="B271" t="str">
        <f>关卡难度线!A274</f>
        <v>凯那市场5-10</v>
      </c>
      <c r="E271">
        <f>遭遇战!B274</f>
        <v>44</v>
      </c>
      <c r="F271" t="str">
        <f>遭遇战!A274</f>
        <v>遥远孤岛13-10</v>
      </c>
      <c r="G271" t="e">
        <f t="shared" si="4"/>
        <v>#N/A</v>
      </c>
    </row>
    <row r="272" spans="1:7">
      <c r="A272">
        <f>关卡难度线!B275</f>
        <v>1188872</v>
      </c>
      <c r="B272" t="str">
        <f>关卡难度线!A275</f>
        <v>凯那市场6-1</v>
      </c>
      <c r="E272">
        <f>遭遇战!B275</f>
        <v>44</v>
      </c>
      <c r="F272" t="str">
        <f>遭遇战!A275</f>
        <v>遥远孤岛14-10</v>
      </c>
      <c r="G272" t="e">
        <f t="shared" si="4"/>
        <v>#N/A</v>
      </c>
    </row>
    <row r="273" spans="1:7">
      <c r="A273">
        <f>关卡难度线!B276</f>
        <v>1193670</v>
      </c>
      <c r="B273" t="str">
        <f>关卡难度线!A276</f>
        <v>凯那市场6-2</v>
      </c>
      <c r="E273">
        <f>遭遇战!B276</f>
        <v>44</v>
      </c>
      <c r="F273" t="str">
        <f>遭遇战!A276</f>
        <v>遥远孤岛15-10</v>
      </c>
      <c r="G273" t="e">
        <f t="shared" si="4"/>
        <v>#N/A</v>
      </c>
    </row>
    <row r="274" spans="1:7">
      <c r="A274">
        <f>关卡难度线!B277</f>
        <v>1200938</v>
      </c>
      <c r="B274" t="str">
        <f>关卡难度线!A277</f>
        <v>凯那市场6-3</v>
      </c>
      <c r="E274">
        <f>遭遇战!B277</f>
        <v>44</v>
      </c>
      <c r="F274" t="str">
        <f>遭遇战!A277</f>
        <v>遥远孤岛16-10</v>
      </c>
      <c r="G274" t="e">
        <f t="shared" si="4"/>
        <v>#N/A</v>
      </c>
    </row>
    <row r="275" spans="1:7">
      <c r="A275">
        <f>关卡难度线!B278</f>
        <v>1205777</v>
      </c>
      <c r="B275" t="str">
        <f>关卡难度线!A278</f>
        <v>凯那市场6-4</v>
      </c>
      <c r="E275">
        <f>遭遇战!B278</f>
        <v>44</v>
      </c>
      <c r="F275" t="str">
        <f>遭遇战!A278</f>
        <v>遥远孤岛17-10</v>
      </c>
      <c r="G275" t="e">
        <f t="shared" si="4"/>
        <v>#N/A</v>
      </c>
    </row>
    <row r="276" spans="1:7">
      <c r="A276">
        <f>关卡难度线!B279</f>
        <v>1210627</v>
      </c>
      <c r="B276" t="str">
        <f>关卡难度线!A279</f>
        <v>凯那市场6-5</v>
      </c>
      <c r="E276">
        <f>遭遇战!B279</f>
        <v>44</v>
      </c>
      <c r="F276" t="str">
        <f>遭遇战!A279</f>
        <v>遥远孤岛18-10</v>
      </c>
      <c r="G276" t="e">
        <f t="shared" si="4"/>
        <v>#N/A</v>
      </c>
    </row>
    <row r="277" spans="1:7">
      <c r="A277">
        <f>关卡难度线!B280</f>
        <v>1217991</v>
      </c>
      <c r="B277" t="str">
        <f>关卡难度线!A280</f>
        <v>凯那市场6-6</v>
      </c>
      <c r="E277">
        <f>遭遇战!B280</f>
        <v>44</v>
      </c>
      <c r="F277" t="str">
        <f>遭遇战!A280</f>
        <v>遥远孤岛19-10</v>
      </c>
      <c r="G277" t="e">
        <f t="shared" si="4"/>
        <v>#N/A</v>
      </c>
    </row>
    <row r="278" spans="1:7">
      <c r="A278">
        <f>关卡难度线!B281</f>
        <v>1222882</v>
      </c>
      <c r="B278" t="str">
        <f>关卡难度线!A281</f>
        <v>凯那市场6-7</v>
      </c>
      <c r="E278">
        <f>遭遇战!B281</f>
        <v>44</v>
      </c>
      <c r="F278" t="str">
        <f>遭遇战!A281</f>
        <v>遥远孤岛20-10</v>
      </c>
      <c r="G278" t="e">
        <f t="shared" si="4"/>
        <v>#N/A</v>
      </c>
    </row>
    <row r="279" spans="1:7">
      <c r="A279">
        <f>关卡难度线!B282</f>
        <v>1227785</v>
      </c>
      <c r="B279" t="str">
        <f>关卡难度线!A282</f>
        <v>凯那市场6-8</v>
      </c>
      <c r="E279">
        <f>遭遇战!B282</f>
        <v>44</v>
      </c>
      <c r="F279" t="str">
        <f>遭遇战!A282</f>
        <v>遥远孤岛21-10</v>
      </c>
      <c r="G279" t="e">
        <f t="shared" si="4"/>
        <v>#N/A</v>
      </c>
    </row>
    <row r="280" spans="1:7">
      <c r="A280">
        <f>关卡难度线!B283</f>
        <v>1235245</v>
      </c>
      <c r="B280" t="str">
        <f>关卡难度线!A283</f>
        <v>凯那市场6-9</v>
      </c>
      <c r="E280">
        <f>遭遇战!B283</f>
        <v>44</v>
      </c>
      <c r="F280" t="str">
        <f>遭遇战!A283</f>
        <v>遥远孤岛22-10</v>
      </c>
      <c r="G280" t="e">
        <f t="shared" si="4"/>
        <v>#N/A</v>
      </c>
    </row>
    <row r="281" spans="1:7">
      <c r="A281">
        <f>关卡难度线!B284</f>
        <v>1240188</v>
      </c>
      <c r="B281" t="str">
        <f>关卡难度线!A284</f>
        <v>凯那市场6-10</v>
      </c>
      <c r="E281">
        <f>遭遇战!B284</f>
        <v>44</v>
      </c>
      <c r="F281" t="str">
        <f>遭遇战!A284</f>
        <v>遥远孤岛23-10</v>
      </c>
      <c r="G281" t="e">
        <f t="shared" si="4"/>
        <v>#N/A</v>
      </c>
    </row>
    <row r="282" spans="1:7">
      <c r="A282">
        <f>关卡难度线!B285</f>
        <v>1485174</v>
      </c>
      <c r="B282" t="str">
        <f>关卡难度线!A285</f>
        <v>凯那市场7-1</v>
      </c>
      <c r="E282">
        <f>遭遇战!B285</f>
        <v>44</v>
      </c>
      <c r="F282" t="str">
        <f>遭遇战!A285</f>
        <v>遥远孤岛24-10</v>
      </c>
      <c r="G282" t="e">
        <f t="shared" si="4"/>
        <v>#N/A</v>
      </c>
    </row>
    <row r="283" spans="1:7">
      <c r="A283">
        <f>关卡难度线!B286</f>
        <v>1491873</v>
      </c>
      <c r="B283" t="str">
        <f>关卡难度线!A286</f>
        <v>凯那市场7-2</v>
      </c>
      <c r="E283">
        <f>遭遇战!B286</f>
        <v>44</v>
      </c>
      <c r="F283" t="str">
        <f>遭遇战!A286</f>
        <v>遥远孤岛25-10</v>
      </c>
      <c r="G283" t="e">
        <f t="shared" si="4"/>
        <v>#N/A</v>
      </c>
    </row>
    <row r="284" spans="1:7">
      <c r="A284">
        <f>关卡难度线!B287</f>
        <v>1501204</v>
      </c>
      <c r="B284" t="str">
        <f>关卡难度线!A287</f>
        <v>凯那市场7-3</v>
      </c>
      <c r="E284">
        <f>遭遇战!B287</f>
        <v>44</v>
      </c>
      <c r="F284" t="str">
        <f>遭遇战!A287</f>
        <v>遥远孤岛26-10</v>
      </c>
      <c r="G284" t="e">
        <f t="shared" si="4"/>
        <v>#N/A</v>
      </c>
    </row>
    <row r="285" spans="1:7">
      <c r="A285">
        <f>关卡难度线!B288</f>
        <v>1507962</v>
      </c>
      <c r="B285" t="str">
        <f>关卡难度线!A288</f>
        <v>凯那市场7-4</v>
      </c>
      <c r="E285">
        <f>遭遇战!B288</f>
        <v>44</v>
      </c>
      <c r="F285" t="str">
        <f>遭遇战!A288</f>
        <v>遥远孤岛27-10</v>
      </c>
      <c r="G285" t="e">
        <f t="shared" si="4"/>
        <v>#N/A</v>
      </c>
    </row>
    <row r="286" spans="1:7">
      <c r="A286">
        <f>关卡难度线!B289</f>
        <v>1514740</v>
      </c>
      <c r="B286" t="str">
        <f>关卡难度线!A289</f>
        <v>凯那市场7-5</v>
      </c>
      <c r="E286">
        <f>遭遇战!B289</f>
        <v>45</v>
      </c>
      <c r="F286" t="str">
        <f>遭遇战!A289</f>
        <v>遥远孤岛28-10</v>
      </c>
      <c r="G286" t="e">
        <f t="shared" si="4"/>
        <v>#N/A</v>
      </c>
    </row>
    <row r="287" spans="1:7">
      <c r="A287">
        <f>关卡难度线!B290</f>
        <v>1524210</v>
      </c>
      <c r="B287" t="str">
        <f>关卡难度线!A290</f>
        <v>凯那市场7-6</v>
      </c>
      <c r="E287">
        <f>遭遇战!B290</f>
        <v>45</v>
      </c>
      <c r="F287" t="str">
        <f>遭遇战!A290</f>
        <v>遥远孤岛29-10</v>
      </c>
      <c r="G287" t="e">
        <f t="shared" si="4"/>
        <v>#N/A</v>
      </c>
    </row>
    <row r="288" spans="1:7">
      <c r="A288">
        <f>关卡难度线!B291</f>
        <v>1531047</v>
      </c>
      <c r="B288" t="str">
        <f>关卡难度线!A291</f>
        <v>凯那市场7-7</v>
      </c>
      <c r="E288">
        <f>遭遇战!B291</f>
        <v>45</v>
      </c>
      <c r="F288" t="str">
        <f>遭遇战!A291</f>
        <v>遥远孤岛30-10</v>
      </c>
      <c r="G288" t="e">
        <f t="shared" si="4"/>
        <v>#N/A</v>
      </c>
    </row>
    <row r="289" spans="1:7">
      <c r="A289">
        <f>关卡难度线!B292</f>
        <v>1537903</v>
      </c>
      <c r="B289" t="str">
        <f>关卡难度线!A292</f>
        <v>凯那市场7-8</v>
      </c>
      <c r="E289">
        <f>遭遇战!B292</f>
        <v>45</v>
      </c>
      <c r="F289" t="str">
        <f>遭遇战!A292</f>
        <v>遥远孤岛31-10</v>
      </c>
      <c r="G289" t="e">
        <f t="shared" si="4"/>
        <v>#N/A</v>
      </c>
    </row>
    <row r="290" spans="1:7">
      <c r="A290">
        <f>关卡难度线!B293</f>
        <v>1547512</v>
      </c>
      <c r="B290" t="str">
        <f>关卡难度线!A293</f>
        <v>凯那市场7-9</v>
      </c>
      <c r="E290">
        <f>遭遇战!B293</f>
        <v>45</v>
      </c>
      <c r="F290" t="str">
        <f>遭遇战!A293</f>
        <v>遥远孤岛32-10</v>
      </c>
      <c r="G290" t="e">
        <f t="shared" si="4"/>
        <v>#N/A</v>
      </c>
    </row>
    <row r="291" spans="1:7">
      <c r="A291">
        <f>关卡难度线!B294</f>
        <v>1554428</v>
      </c>
      <c r="B291" t="str">
        <f>关卡难度线!A294</f>
        <v>凯那市场7-10</v>
      </c>
      <c r="E291">
        <f>遭遇战!B294</f>
        <v>45</v>
      </c>
      <c r="F291" t="str">
        <f>遭遇战!A294</f>
        <v>遥远孤岛33-10</v>
      </c>
      <c r="G291" t="e">
        <f t="shared" si="4"/>
        <v>#N/A</v>
      </c>
    </row>
    <row r="292" spans="1:7">
      <c r="A292">
        <f>关卡难度线!B295</f>
        <v>1587172</v>
      </c>
      <c r="B292" t="str">
        <f>关卡难度线!A295</f>
        <v>凯那市场8-1</v>
      </c>
      <c r="E292">
        <f>遭遇战!B295</f>
        <v>45</v>
      </c>
      <c r="F292" t="str">
        <f>遭遇战!A295</f>
        <v>遥远孤岛34-10</v>
      </c>
      <c r="G292" t="e">
        <f t="shared" si="4"/>
        <v>#N/A</v>
      </c>
    </row>
    <row r="293" spans="1:7">
      <c r="A293">
        <f>关卡难度线!B296</f>
        <v>1591227</v>
      </c>
      <c r="B293" t="str">
        <f>关卡难度线!A296</f>
        <v>凯那市场8-2</v>
      </c>
      <c r="E293">
        <f>遭遇战!B296</f>
        <v>45</v>
      </c>
      <c r="F293" t="str">
        <f>遭遇战!A296</f>
        <v>遥远孤岛35-10</v>
      </c>
      <c r="G293" t="e">
        <f t="shared" si="4"/>
        <v>#N/A</v>
      </c>
    </row>
    <row r="294" spans="1:7">
      <c r="A294">
        <f>关卡难度线!B297</f>
        <v>1598088</v>
      </c>
      <c r="B294" t="str">
        <f>关卡难度线!A297</f>
        <v>凯那市场8-3</v>
      </c>
      <c r="E294">
        <f>遭遇战!B297</f>
        <v>45</v>
      </c>
      <c r="F294" t="str">
        <f>遭遇战!A297</f>
        <v>诞生岛1-10</v>
      </c>
      <c r="G294" t="e">
        <f t="shared" si="4"/>
        <v>#N/A</v>
      </c>
    </row>
    <row r="295" spans="1:7">
      <c r="A295">
        <f>关卡难度线!B298</f>
        <v>1602173</v>
      </c>
      <c r="B295" t="str">
        <f>关卡难度线!A298</f>
        <v>凯那市场8-4</v>
      </c>
      <c r="E295">
        <f>遭遇战!B298</f>
        <v>45</v>
      </c>
      <c r="F295" t="str">
        <f>遭遇战!A298</f>
        <v>诞生岛2-10</v>
      </c>
      <c r="G295" t="e">
        <f t="shared" si="4"/>
        <v>#N/A</v>
      </c>
    </row>
    <row r="296" spans="1:7">
      <c r="A296">
        <f>关卡难度线!B299</f>
        <v>1606266</v>
      </c>
      <c r="B296" t="str">
        <f>关卡难度线!A299</f>
        <v>凯那市场8-5</v>
      </c>
      <c r="E296">
        <f>遭遇战!B299</f>
        <v>46</v>
      </c>
      <c r="F296" t="str">
        <f>遭遇战!A299</f>
        <v>诞生岛3-10</v>
      </c>
      <c r="G296" t="e">
        <f t="shared" si="4"/>
        <v>#N/A</v>
      </c>
    </row>
    <row r="297" spans="1:7">
      <c r="A297">
        <f>关卡难度线!B300</f>
        <v>1613199</v>
      </c>
      <c r="B297" t="str">
        <f>关卡难度线!A300</f>
        <v>凯那市场8-6</v>
      </c>
      <c r="E297">
        <f>遭遇战!B300</f>
        <v>46</v>
      </c>
      <c r="F297" t="str">
        <f>遭遇战!A300</f>
        <v>诞生岛4-10</v>
      </c>
      <c r="G297" t="e">
        <f t="shared" si="4"/>
        <v>#N/A</v>
      </c>
    </row>
    <row r="298" spans="1:7">
      <c r="A298">
        <f>关卡难度线!B301</f>
        <v>1617322</v>
      </c>
      <c r="B298" t="str">
        <f>关卡难度线!A301</f>
        <v>凯那市场8-7</v>
      </c>
      <c r="E298">
        <f>遭遇战!B301</f>
        <v>46</v>
      </c>
      <c r="F298" t="str">
        <f>遭遇战!A301</f>
        <v>诞生岛5-10</v>
      </c>
      <c r="G298" t="e">
        <f t="shared" si="4"/>
        <v>#N/A</v>
      </c>
    </row>
    <row r="299" spans="1:7">
      <c r="A299">
        <f>关卡难度线!B302</f>
        <v>1621452</v>
      </c>
      <c r="B299" t="str">
        <f>关卡难度线!A302</f>
        <v>凯那市场8-8</v>
      </c>
      <c r="E299">
        <f>遭遇战!B302</f>
        <v>46</v>
      </c>
      <c r="F299" t="str">
        <f>遭遇战!A302</f>
        <v>诞生岛6-10</v>
      </c>
      <c r="G299" t="e">
        <f t="shared" si="4"/>
        <v>#N/A</v>
      </c>
    </row>
    <row r="300" spans="1:7">
      <c r="A300">
        <f>关卡难度线!B303</f>
        <v>1628459</v>
      </c>
      <c r="B300" t="str">
        <f>关卡难度线!A303</f>
        <v>凯那市场8-9</v>
      </c>
      <c r="E300">
        <f>遭遇战!B303</f>
        <v>46</v>
      </c>
      <c r="F300" t="str">
        <f>遭遇战!A303</f>
        <v>诞生岛7-10</v>
      </c>
      <c r="G300" t="e">
        <f t="shared" si="4"/>
        <v>#N/A</v>
      </c>
    </row>
    <row r="301" spans="1:7">
      <c r="A301">
        <f>关卡难度线!B304</f>
        <v>1632619</v>
      </c>
      <c r="B301" t="str">
        <f>关卡难度线!A304</f>
        <v>凯那市场8-10</v>
      </c>
      <c r="E301">
        <f>遭遇战!B304</f>
        <v>46</v>
      </c>
      <c r="F301" t="str">
        <f>遭遇战!A304</f>
        <v>诞生岛8-10</v>
      </c>
      <c r="G301" t="e">
        <f t="shared" si="4"/>
        <v>#N/A</v>
      </c>
    </row>
    <row r="302" spans="1:7">
      <c r="A302">
        <f>关卡难度线!B305</f>
        <v>1656226</v>
      </c>
      <c r="B302" t="str">
        <f>关卡难度线!A305</f>
        <v>发电厂1-1</v>
      </c>
      <c r="E302">
        <f>遭遇战!B305</f>
        <v>46</v>
      </c>
      <c r="F302" t="str">
        <f>遭遇战!A305</f>
        <v>诞生岛9-10</v>
      </c>
      <c r="G302" t="e">
        <f t="shared" si="4"/>
        <v>#N/A</v>
      </c>
    </row>
    <row r="303" spans="1:7">
      <c r="A303">
        <f>关卡难度线!B306</f>
        <v>1661784</v>
      </c>
      <c r="B303" t="str">
        <f>关卡难度线!A306</f>
        <v>发电厂1-2</v>
      </c>
      <c r="E303">
        <f>遭遇战!B306</f>
        <v>46</v>
      </c>
      <c r="F303" t="str">
        <f>遭遇战!A306</f>
        <v>诞生岛10-10</v>
      </c>
      <c r="G303" t="e">
        <f t="shared" si="4"/>
        <v>#N/A</v>
      </c>
    </row>
    <row r="304" spans="1:7">
      <c r="A304">
        <f>关卡难度线!B307</f>
        <v>1670280</v>
      </c>
      <c r="B304" t="str">
        <f>关卡难度线!A307</f>
        <v>发电厂1-3</v>
      </c>
      <c r="E304">
        <f>遭遇战!B307</f>
        <v>46</v>
      </c>
      <c r="F304" t="str">
        <f>遭遇战!A307</f>
        <v>诞生岛11-10</v>
      </c>
      <c r="G304" t="e">
        <f t="shared" si="4"/>
        <v>#N/A</v>
      </c>
    </row>
    <row r="305" spans="1:7">
      <c r="A305">
        <f>关卡难度线!B308</f>
        <v>1675880</v>
      </c>
      <c r="B305" t="str">
        <f>关卡难度线!A308</f>
        <v>发电厂1-4</v>
      </c>
      <c r="E305">
        <f>遭遇战!B308</f>
        <v>46</v>
      </c>
      <c r="F305" t="str">
        <f>遭遇战!A308</f>
        <v>诞生岛12-10</v>
      </c>
      <c r="G305" t="e">
        <f t="shared" si="4"/>
        <v>#N/A</v>
      </c>
    </row>
    <row r="306" spans="1:7">
      <c r="A306">
        <f>关卡难度线!B309</f>
        <v>1681496</v>
      </c>
      <c r="B306" t="str">
        <f>关卡难度线!A309</f>
        <v>发电厂1-5</v>
      </c>
      <c r="E306">
        <f>遭遇战!B309</f>
        <v>47</v>
      </c>
      <c r="F306" t="str">
        <f>遭遇战!A309</f>
        <v>诞生岛13-10</v>
      </c>
      <c r="G306" t="e">
        <f t="shared" si="4"/>
        <v>#N/A</v>
      </c>
    </row>
    <row r="307" spans="1:7">
      <c r="A307">
        <f>关卡难度线!B310</f>
        <v>1690098</v>
      </c>
      <c r="B307" t="str">
        <f>关卡难度线!A310</f>
        <v>发电厂1-6</v>
      </c>
      <c r="E307">
        <f>遭遇战!B310</f>
        <v>47</v>
      </c>
      <c r="F307" t="str">
        <f>遭遇战!A310</f>
        <v>诞生岛14-10</v>
      </c>
      <c r="G307" t="e">
        <f t="shared" si="4"/>
        <v>#N/A</v>
      </c>
    </row>
    <row r="308" spans="1:7">
      <c r="A308">
        <f>关卡难度线!B311</f>
        <v>1695757</v>
      </c>
      <c r="B308" t="str">
        <f>关卡难度线!A311</f>
        <v>发电厂1-7</v>
      </c>
      <c r="E308">
        <f>遭遇战!B311</f>
        <v>47</v>
      </c>
      <c r="F308" t="str">
        <f>遭遇战!A311</f>
        <v>诞生岛15-10</v>
      </c>
      <c r="G308" t="e">
        <f t="shared" si="4"/>
        <v>#N/A</v>
      </c>
    </row>
    <row r="309" spans="1:7">
      <c r="A309">
        <f>关卡难度线!B312</f>
        <v>1701430</v>
      </c>
      <c r="B309" t="str">
        <f>关卡难度线!A312</f>
        <v>发电厂1-8</v>
      </c>
      <c r="E309">
        <f>遭遇战!B312</f>
        <v>47</v>
      </c>
      <c r="F309" t="str">
        <f>遭遇战!A312</f>
        <v>诞生岛16-10</v>
      </c>
      <c r="G309" t="e">
        <f t="shared" si="4"/>
        <v>#N/A</v>
      </c>
    </row>
    <row r="310" spans="1:7">
      <c r="A310">
        <f>关卡难度线!B313</f>
        <v>1710137</v>
      </c>
      <c r="B310" t="str">
        <f>关卡难度线!A313</f>
        <v>发电厂1-9</v>
      </c>
      <c r="E310">
        <f>遭遇战!B313</f>
        <v>47</v>
      </c>
      <c r="F310" t="str">
        <f>遭遇战!A313</f>
        <v>诞生岛17-10</v>
      </c>
      <c r="G310" t="e">
        <f t="shared" si="4"/>
        <v>#N/A</v>
      </c>
    </row>
    <row r="311" spans="1:7">
      <c r="A311">
        <f>关卡难度线!B314</f>
        <v>1715855</v>
      </c>
      <c r="B311" t="str">
        <f>关卡难度线!A314</f>
        <v>发电厂1-10</v>
      </c>
      <c r="E311">
        <f>遭遇战!B314</f>
        <v>47</v>
      </c>
      <c r="F311" t="str">
        <f>遭遇战!A314</f>
        <v>诞生岛18-10</v>
      </c>
      <c r="G311" t="e">
        <f t="shared" si="4"/>
        <v>#N/A</v>
      </c>
    </row>
    <row r="312" spans="1:7">
      <c r="A312">
        <f>关卡难度线!B315</f>
        <v>1744646</v>
      </c>
      <c r="B312" t="str">
        <f>关卡难度线!A315</f>
        <v>发电厂2-1</v>
      </c>
      <c r="E312">
        <f>遭遇战!B315</f>
        <v>47</v>
      </c>
      <c r="F312" t="str">
        <f>遭遇战!A315</f>
        <v>诞生岛19-10</v>
      </c>
      <c r="G312" t="e">
        <f t="shared" si="4"/>
        <v>#N/A</v>
      </c>
    </row>
    <row r="313" spans="1:7">
      <c r="A313">
        <f>关卡难度线!B316</f>
        <v>1750408</v>
      </c>
      <c r="B313" t="str">
        <f>关卡难度线!A316</f>
        <v>发电厂2-2</v>
      </c>
      <c r="E313">
        <f>遭遇战!B316</f>
        <v>47</v>
      </c>
      <c r="F313" t="str">
        <f>遭遇战!A316</f>
        <v>诞生岛20-10</v>
      </c>
      <c r="G313" t="e">
        <f t="shared" si="4"/>
        <v>#N/A</v>
      </c>
    </row>
    <row r="314" spans="1:7">
      <c r="A314">
        <f>关卡难度线!B317</f>
        <v>1759269</v>
      </c>
      <c r="B314" t="str">
        <f>关卡难度线!A317</f>
        <v>发电厂2-3</v>
      </c>
      <c r="E314">
        <f>遭遇战!B317</f>
        <v>47</v>
      </c>
      <c r="F314" t="str">
        <f>遭遇战!A317</f>
        <v>诞生岛21-10</v>
      </c>
      <c r="G314" t="e">
        <f t="shared" si="4"/>
        <v>#N/A</v>
      </c>
    </row>
    <row r="315" spans="1:7">
      <c r="A315">
        <f>关卡难度线!B318</f>
        <v>1765075</v>
      </c>
      <c r="B315" t="str">
        <f>关卡难度线!A318</f>
        <v>发电厂2-4</v>
      </c>
      <c r="E315">
        <f>遭遇战!B318</f>
        <v>47</v>
      </c>
      <c r="F315" t="str">
        <f>遭遇战!A318</f>
        <v>诞生岛22-10</v>
      </c>
      <c r="G315" t="e">
        <f t="shared" si="4"/>
        <v>#N/A</v>
      </c>
    </row>
    <row r="316" spans="1:7">
      <c r="A316">
        <f>关卡难度线!B319</f>
        <v>1772939</v>
      </c>
      <c r="B316" t="str">
        <f>关卡难度线!A319</f>
        <v>发电厂2-5</v>
      </c>
      <c r="E316">
        <f>遭遇战!B319</f>
        <v>47</v>
      </c>
      <c r="F316" t="str">
        <f>遭遇战!A319</f>
        <v>诞生岛23-10</v>
      </c>
      <c r="G316" t="e">
        <f t="shared" si="4"/>
        <v>#N/A</v>
      </c>
    </row>
    <row r="317" spans="1:7">
      <c r="A317">
        <f>关卡难度线!B320</f>
        <v>1779954</v>
      </c>
      <c r="B317" t="str">
        <f>关卡难度线!A320</f>
        <v>发电厂2-6</v>
      </c>
      <c r="E317">
        <f>遭遇战!B320</f>
        <v>47</v>
      </c>
      <c r="F317" t="str">
        <f>遭遇战!A320</f>
        <v>诞生岛24-10</v>
      </c>
      <c r="G317" t="e">
        <f t="shared" si="4"/>
        <v>#N/A</v>
      </c>
    </row>
    <row r="318" spans="1:7">
      <c r="A318">
        <f>关卡难度线!B321</f>
        <v>1783845</v>
      </c>
      <c r="B318" t="str">
        <f>关卡难度线!A321</f>
        <v>发电厂2-7</v>
      </c>
      <c r="E318">
        <f>遭遇战!B321</f>
        <v>47</v>
      </c>
      <c r="F318" t="str">
        <f>遭遇战!A321</f>
        <v>诞生岛25-10</v>
      </c>
      <c r="G318" t="e">
        <f t="shared" si="4"/>
        <v>#N/A</v>
      </c>
    </row>
    <row r="319" spans="1:7">
      <c r="A319">
        <f>关卡难度线!B322</f>
        <v>1787737</v>
      </c>
      <c r="B319" t="str">
        <f>关卡难度线!A322</f>
        <v>发电厂2-8</v>
      </c>
      <c r="E319">
        <f>遭遇战!B322</f>
        <v>47</v>
      </c>
      <c r="F319" t="str">
        <f>遭遇战!A322</f>
        <v>诞生岛26-10</v>
      </c>
      <c r="G319" t="e">
        <f t="shared" si="4"/>
        <v>#N/A</v>
      </c>
    </row>
    <row r="320" spans="1:7">
      <c r="A320">
        <f>关卡难度线!B323</f>
        <v>1794798</v>
      </c>
      <c r="B320" t="str">
        <f>关卡难度线!A323</f>
        <v>发电厂2-9</v>
      </c>
      <c r="E320">
        <f>遭遇战!B323</f>
        <v>47</v>
      </c>
      <c r="F320" t="str">
        <f>遭遇战!A323</f>
        <v>诞生岛27-10</v>
      </c>
      <c r="G320" t="e">
        <f t="shared" si="4"/>
        <v>#N/A</v>
      </c>
    </row>
    <row r="321" spans="1:7">
      <c r="A321">
        <f>关卡难度线!B324</f>
        <v>1798702</v>
      </c>
      <c r="B321" t="str">
        <f>关卡难度线!A324</f>
        <v>发电厂2-10</v>
      </c>
      <c r="E321">
        <f>遭遇战!B324</f>
        <v>47</v>
      </c>
      <c r="F321" t="str">
        <f>遭遇战!A324</f>
        <v>诞生岛28-10</v>
      </c>
      <c r="G321" t="e">
        <f t="shared" si="4"/>
        <v>#N/A</v>
      </c>
    </row>
    <row r="322" spans="1:7">
      <c r="A322">
        <f>关卡难度线!B325</f>
        <v>1824649</v>
      </c>
      <c r="B322" t="str">
        <f>关卡难度线!A325</f>
        <v>发电厂3-1</v>
      </c>
      <c r="E322">
        <f>遭遇战!B325</f>
        <v>47</v>
      </c>
      <c r="F322" t="str">
        <f>遭遇战!A325</f>
        <v>诞生岛29-10</v>
      </c>
      <c r="G322" t="e">
        <f t="shared" si="4"/>
        <v>#N/A</v>
      </c>
    </row>
    <row r="323" spans="1:7">
      <c r="A323">
        <f>关卡难度线!B326</f>
        <v>1828565</v>
      </c>
      <c r="B323" t="str">
        <f>关卡难度线!A326</f>
        <v>发电厂3-2</v>
      </c>
      <c r="E323">
        <f>遭遇战!B326</f>
        <v>47</v>
      </c>
      <c r="F323" t="str">
        <f>遭遇战!A326</f>
        <v>诞生岛30-10</v>
      </c>
      <c r="G323" t="e">
        <f t="shared" ref="G323:G331" si="5">VLOOKUP(E323,A:B,2,1)</f>
        <v>#N/A</v>
      </c>
    </row>
    <row r="324" spans="1:7">
      <c r="A324">
        <f>关卡难度线!B327</f>
        <v>1835694</v>
      </c>
      <c r="B324" t="str">
        <f>关卡难度线!A327</f>
        <v>发电厂3-3</v>
      </c>
      <c r="E324">
        <f>遭遇战!B327</f>
        <v>47</v>
      </c>
      <c r="F324" t="str">
        <f>遭遇战!A327</f>
        <v>诞生岛31-10</v>
      </c>
      <c r="G324" t="e">
        <f t="shared" si="5"/>
        <v>#N/A</v>
      </c>
    </row>
    <row r="325" spans="1:7">
      <c r="A325">
        <f>关卡难度线!B328</f>
        <v>1839622</v>
      </c>
      <c r="B325" t="str">
        <f>关卡难度线!A328</f>
        <v>发电厂3-4</v>
      </c>
      <c r="E325">
        <f>遭遇战!B328</f>
        <v>47</v>
      </c>
      <c r="F325" t="str">
        <f>遭遇战!A328</f>
        <v>诞生岛32-10</v>
      </c>
      <c r="G325" t="e">
        <f t="shared" si="5"/>
        <v>#N/A</v>
      </c>
    </row>
    <row r="326" spans="1:7">
      <c r="A326">
        <f>关卡难度线!B329</f>
        <v>1843551</v>
      </c>
      <c r="B326" t="str">
        <f>关卡难度线!A329</f>
        <v>发电厂3-5</v>
      </c>
      <c r="E326">
        <f>遭遇战!B329</f>
        <v>48</v>
      </c>
      <c r="F326" t="str">
        <f>遭遇战!A329</f>
        <v>诞生岛33-10</v>
      </c>
      <c r="G326" t="e">
        <f t="shared" si="5"/>
        <v>#N/A</v>
      </c>
    </row>
    <row r="327" spans="1:7">
      <c r="A327">
        <f>关卡难度线!B330</f>
        <v>1850725</v>
      </c>
      <c r="B327" t="str">
        <f>关卡难度线!A330</f>
        <v>发电厂3-6</v>
      </c>
      <c r="E327">
        <f>遭遇战!B330</f>
        <v>48</v>
      </c>
      <c r="F327" t="str">
        <f>遭遇战!A330</f>
        <v>诞生岛34-10</v>
      </c>
      <c r="G327" t="e">
        <f t="shared" si="5"/>
        <v>#N/A</v>
      </c>
    </row>
    <row r="328" spans="1:7">
      <c r="A328">
        <f>关卡难度线!B331</f>
        <v>1854666</v>
      </c>
      <c r="B328" t="str">
        <f>关卡难度线!A331</f>
        <v>发电厂3-7</v>
      </c>
      <c r="E328">
        <f>遭遇战!B331</f>
        <v>48</v>
      </c>
      <c r="F328" t="str">
        <f>遭遇战!A331</f>
        <v>诞生岛35-10</v>
      </c>
      <c r="G328" t="e">
        <f t="shared" si="5"/>
        <v>#N/A</v>
      </c>
    </row>
    <row r="329" spans="1:7">
      <c r="A329">
        <f>关卡难度线!B332</f>
        <v>1858607</v>
      </c>
      <c r="B329" t="str">
        <f>关卡难度线!A332</f>
        <v>发电厂3-8</v>
      </c>
      <c r="E329">
        <f>遭遇战!B332</f>
        <v>48</v>
      </c>
      <c r="F329" t="str">
        <f>遭遇战!A332</f>
        <v>诞生岛36-10</v>
      </c>
      <c r="G329" t="e">
        <f t="shared" si="5"/>
        <v>#N/A</v>
      </c>
    </row>
    <row r="330" spans="1:7">
      <c r="A330">
        <f>关卡难度线!B333</f>
        <v>1865827</v>
      </c>
      <c r="B330" t="str">
        <f>关卡难度线!A333</f>
        <v>发电厂3-9</v>
      </c>
      <c r="E330">
        <f>遭遇战!B333</f>
        <v>48</v>
      </c>
      <c r="F330" t="str">
        <f>遭遇战!A333</f>
        <v>诞生岛37-10</v>
      </c>
      <c r="G330" t="e">
        <f t="shared" si="5"/>
        <v>#N/A</v>
      </c>
    </row>
    <row r="331" spans="1:7">
      <c r="A331">
        <f>关卡难度线!B334</f>
        <v>1869781</v>
      </c>
      <c r="B331" t="str">
        <f>关卡难度线!A334</f>
        <v>发电厂3-10</v>
      </c>
      <c r="E331">
        <f>遭遇战!B334</f>
        <v>48</v>
      </c>
      <c r="F331" t="str">
        <f>遭遇战!A334</f>
        <v>诞生岛38-10</v>
      </c>
      <c r="G331" t="e">
        <f t="shared" si="5"/>
        <v>#N/A</v>
      </c>
    </row>
    <row r="332" spans="1:7">
      <c r="A332">
        <f>关卡难度线!B335</f>
        <v>1892703</v>
      </c>
      <c r="B332" t="str">
        <f>关卡难度线!A335</f>
        <v>发电厂4-1</v>
      </c>
    </row>
    <row r="333" spans="1:7">
      <c r="A333">
        <f>关卡难度线!B336</f>
        <v>1896669</v>
      </c>
      <c r="B333" t="str">
        <f>关卡难度线!A336</f>
        <v>发电厂4-2</v>
      </c>
    </row>
    <row r="334" spans="1:7">
      <c r="A334">
        <f>关卡难度线!B337</f>
        <v>1903958</v>
      </c>
      <c r="B334" t="str">
        <f>关卡难度线!A337</f>
        <v>发电厂4-3</v>
      </c>
    </row>
    <row r="335" spans="1:7">
      <c r="A335">
        <f>关卡难度线!B338</f>
        <v>1907935</v>
      </c>
      <c r="B335" t="str">
        <f>关卡难度线!A338</f>
        <v>发电厂4-4</v>
      </c>
    </row>
    <row r="336" spans="1:7">
      <c r="A336">
        <f>关卡难度线!B339</f>
        <v>1911914</v>
      </c>
      <c r="B336" t="str">
        <f>关卡难度线!A339</f>
        <v>发电厂4-5</v>
      </c>
    </row>
    <row r="337" spans="1:2">
      <c r="A337">
        <f>关卡难度线!B340</f>
        <v>1919248</v>
      </c>
      <c r="B337" t="str">
        <f>关卡难度线!A340</f>
        <v>发电厂4-6</v>
      </c>
    </row>
    <row r="338" spans="1:2">
      <c r="A338">
        <f>关卡难度线!B341</f>
        <v>1923238</v>
      </c>
      <c r="B338" t="str">
        <f>关卡难度线!A341</f>
        <v>发电厂4-7</v>
      </c>
    </row>
    <row r="339" spans="1:2">
      <c r="A339">
        <f>关卡难度线!B342</f>
        <v>1927229</v>
      </c>
      <c r="B339" t="str">
        <f>关卡难度线!A342</f>
        <v>发电厂4-8</v>
      </c>
    </row>
    <row r="340" spans="1:2">
      <c r="A340">
        <f>关卡难度线!B343</f>
        <v>1934609</v>
      </c>
      <c r="B340" t="str">
        <f>关卡难度线!A343</f>
        <v>发电厂4-9</v>
      </c>
    </row>
    <row r="341" spans="1:2">
      <c r="A341">
        <f>关卡难度线!B344</f>
        <v>1938612</v>
      </c>
      <c r="B341" t="str">
        <f>关卡难度线!A344</f>
        <v>发电厂4-10</v>
      </c>
    </row>
    <row r="342" spans="1:2">
      <c r="A342">
        <f>关卡难度线!B345</f>
        <v>1961976</v>
      </c>
      <c r="B342" t="str">
        <f>关卡难度线!A345</f>
        <v>发电厂5-1</v>
      </c>
    </row>
    <row r="343" spans="1:2">
      <c r="A343">
        <f>关卡难度线!B346</f>
        <v>1965991</v>
      </c>
      <c r="B343" t="str">
        <f>关卡难度线!A346</f>
        <v>发电厂5-2</v>
      </c>
    </row>
    <row r="344" spans="1:2">
      <c r="A344">
        <f>关卡难度线!B347</f>
        <v>1973440</v>
      </c>
      <c r="B344" t="str">
        <f>关卡难度线!A347</f>
        <v>发电厂5-3</v>
      </c>
    </row>
    <row r="345" spans="1:2">
      <c r="A345">
        <f>关卡难度线!B348</f>
        <v>1977467</v>
      </c>
      <c r="B345" t="str">
        <f>关卡难度线!A348</f>
        <v>发电厂5-4</v>
      </c>
    </row>
    <row r="346" spans="1:2">
      <c r="A346">
        <f>关卡难度线!B349</f>
        <v>1981494</v>
      </c>
      <c r="B346" t="str">
        <f>关卡难度线!A349</f>
        <v>发电厂5-5</v>
      </c>
    </row>
    <row r="347" spans="1:2">
      <c r="A347">
        <f>关卡难度线!B350</f>
        <v>1988989</v>
      </c>
      <c r="B347" t="str">
        <f>关卡难度线!A350</f>
        <v>发电厂5-6</v>
      </c>
    </row>
    <row r="348" spans="1:2">
      <c r="A348">
        <f>关卡难度线!B351</f>
        <v>1993029</v>
      </c>
      <c r="B348" t="str">
        <f>关卡难度线!A351</f>
        <v>发电厂5-7</v>
      </c>
    </row>
    <row r="349" spans="1:2">
      <c r="A349">
        <f>关卡难度线!B352</f>
        <v>1997070</v>
      </c>
      <c r="B349" t="str">
        <f>关卡难度线!A352</f>
        <v>发电厂5-8</v>
      </c>
    </row>
    <row r="350" spans="1:2">
      <c r="A350">
        <f>关卡难度线!B353</f>
        <v>2004610</v>
      </c>
      <c r="B350" t="str">
        <f>关卡难度线!A353</f>
        <v>发电厂5-9</v>
      </c>
    </row>
    <row r="351" spans="1:2">
      <c r="A351">
        <f>关卡难度线!B354</f>
        <v>2008663</v>
      </c>
      <c r="B351" t="str">
        <f>关卡难度线!A354</f>
        <v>发电厂5-10</v>
      </c>
    </row>
    <row r="352" spans="1:2">
      <c r="A352">
        <f>关卡难度线!B355</f>
        <v>2032469</v>
      </c>
      <c r="B352" t="str">
        <f>关卡难度线!A355</f>
        <v>发电厂6-1</v>
      </c>
    </row>
    <row r="353" spans="1:2">
      <c r="A353">
        <f>关卡难度线!B356</f>
        <v>2036533</v>
      </c>
      <c r="B353" t="str">
        <f>关卡难度线!A356</f>
        <v>发电厂6-2</v>
      </c>
    </row>
    <row r="354" spans="1:2">
      <c r="A354">
        <f>关卡难度线!B357</f>
        <v>2044142</v>
      </c>
      <c r="B354" t="str">
        <f>关卡难度线!A357</f>
        <v>发电厂6-3</v>
      </c>
    </row>
    <row r="355" spans="1:2">
      <c r="A355">
        <f>关卡难度线!B358</f>
        <v>2048219</v>
      </c>
      <c r="B355" t="str">
        <f>关卡难度线!A358</f>
        <v>发电厂6-4</v>
      </c>
    </row>
    <row r="356" spans="1:2">
      <c r="A356">
        <f>关卡难度线!B359</f>
        <v>2052296</v>
      </c>
      <c r="B356" t="str">
        <f>关卡难度线!A359</f>
        <v>发电厂6-5</v>
      </c>
    </row>
    <row r="357" spans="1:2">
      <c r="A357">
        <f>关卡难度线!B360</f>
        <v>2059952</v>
      </c>
      <c r="B357" t="str">
        <f>关卡难度线!A360</f>
        <v>发电厂6-6</v>
      </c>
    </row>
    <row r="358" spans="1:2">
      <c r="A358">
        <f>关卡难度线!B361</f>
        <v>2064041</v>
      </c>
      <c r="B358" t="str">
        <f>关卡难度线!A361</f>
        <v>发电厂6-7</v>
      </c>
    </row>
    <row r="359" spans="1:2">
      <c r="A359">
        <f>关卡难度线!B362</f>
        <v>2068131</v>
      </c>
      <c r="B359" t="str">
        <f>关卡难度线!A362</f>
        <v>发电厂6-8</v>
      </c>
    </row>
    <row r="360" spans="1:2">
      <c r="A360">
        <f>关卡难度线!B363</f>
        <v>2075833</v>
      </c>
      <c r="B360" t="str">
        <f>关卡难度线!A363</f>
        <v>发电厂6-9</v>
      </c>
    </row>
    <row r="361" spans="1:2">
      <c r="A361">
        <f>关卡难度线!B364</f>
        <v>2079935</v>
      </c>
      <c r="B361" t="str">
        <f>关卡难度线!A364</f>
        <v>发电厂6-10</v>
      </c>
    </row>
    <row r="362" spans="1:2">
      <c r="A362">
        <f>关卡难度线!B365</f>
        <v>2104183</v>
      </c>
      <c r="B362" t="str">
        <f>关卡难度线!A365</f>
        <v>发电厂7-1</v>
      </c>
    </row>
    <row r="363" spans="1:2">
      <c r="A363">
        <f>关卡难度线!B366</f>
        <v>2108297</v>
      </c>
      <c r="B363" t="str">
        <f>关卡难度线!A366</f>
        <v>发电厂7-2</v>
      </c>
    </row>
    <row r="364" spans="1:2">
      <c r="A364">
        <f>关卡难度线!B367</f>
        <v>2116066</v>
      </c>
      <c r="B364" t="str">
        <f>关卡难度线!A367</f>
        <v>发电厂7-3</v>
      </c>
    </row>
    <row r="365" spans="1:2">
      <c r="A365">
        <f>关卡难度线!B368</f>
        <v>2120194</v>
      </c>
      <c r="B365" t="str">
        <f>关卡难度线!A368</f>
        <v>发电厂7-4</v>
      </c>
    </row>
    <row r="366" spans="1:2">
      <c r="A366">
        <f>关卡难度线!B369</f>
        <v>2124321</v>
      </c>
      <c r="B366" t="str">
        <f>关卡难度线!A369</f>
        <v>发电厂7-5</v>
      </c>
    </row>
    <row r="367" spans="1:2">
      <c r="A367">
        <f>关卡难度线!B370</f>
        <v>2132136</v>
      </c>
      <c r="B367" t="str">
        <f>关卡难度线!A370</f>
        <v>发电厂7-6</v>
      </c>
    </row>
    <row r="368" spans="1:2">
      <c r="A368">
        <f>关卡难度线!B371</f>
        <v>2136276</v>
      </c>
      <c r="B368" t="str">
        <f>关卡难度线!A371</f>
        <v>发电厂7-7</v>
      </c>
    </row>
    <row r="369" spans="1:2">
      <c r="A369">
        <f>关卡难度线!B372</f>
        <v>2140416</v>
      </c>
      <c r="B369" t="str">
        <f>关卡难度线!A372</f>
        <v>发电厂7-8</v>
      </c>
    </row>
    <row r="370" spans="1:2">
      <c r="A370">
        <f>关卡难度线!B373</f>
        <v>2148278</v>
      </c>
      <c r="B370" t="str">
        <f>关卡难度线!A373</f>
        <v>发电厂7-9</v>
      </c>
    </row>
    <row r="371" spans="1:2">
      <c r="A371">
        <f>关卡难度线!B374</f>
        <v>2152430</v>
      </c>
      <c r="B371" t="str">
        <f>关卡难度线!A374</f>
        <v>发电厂7-10</v>
      </c>
    </row>
    <row r="372" spans="1:2">
      <c r="A372">
        <f>关卡难度线!B375</f>
        <v>2177121</v>
      </c>
      <c r="B372" t="str">
        <f>关卡难度线!A375</f>
        <v>发电厂8-1</v>
      </c>
    </row>
    <row r="373" spans="1:2">
      <c r="A373">
        <f>关卡难度线!B376</f>
        <v>2181286</v>
      </c>
      <c r="B373" t="str">
        <f>关卡难度线!A376</f>
        <v>发电厂8-2</v>
      </c>
    </row>
    <row r="374" spans="1:2">
      <c r="A374">
        <f>关卡难度线!B377</f>
        <v>2189216</v>
      </c>
      <c r="B374" t="str">
        <f>关卡难度线!A377</f>
        <v>发电厂8-3</v>
      </c>
    </row>
    <row r="375" spans="1:2">
      <c r="A375">
        <f>关卡难度线!B378</f>
        <v>2193392</v>
      </c>
      <c r="B375" t="str">
        <f>关卡难度线!A378</f>
        <v>发电厂8-4</v>
      </c>
    </row>
    <row r="376" spans="1:2">
      <c r="A376">
        <f>关卡难度线!B379</f>
        <v>2197570</v>
      </c>
      <c r="B376" t="str">
        <f>关卡难度线!A379</f>
        <v>发电厂8-5</v>
      </c>
    </row>
    <row r="377" spans="1:2">
      <c r="A377">
        <f>关卡难度线!B380</f>
        <v>2205547</v>
      </c>
      <c r="B377" t="str">
        <f>关卡难度线!A380</f>
        <v>发电厂8-6</v>
      </c>
    </row>
    <row r="378" spans="1:2">
      <c r="A378">
        <f>关卡难度线!B381</f>
        <v>2209736</v>
      </c>
      <c r="B378" t="str">
        <f>关卡难度线!A381</f>
        <v>发电厂8-7</v>
      </c>
    </row>
    <row r="379" spans="1:2">
      <c r="A379">
        <f>关卡难度线!B382</f>
        <v>2213926</v>
      </c>
      <c r="B379" t="str">
        <f>关卡难度线!A382</f>
        <v>发电厂8-8</v>
      </c>
    </row>
    <row r="380" spans="1:2">
      <c r="A380">
        <f>关卡难度线!B383</f>
        <v>2221949</v>
      </c>
      <c r="B380" t="str">
        <f>关卡难度线!A383</f>
        <v>发电厂8-9</v>
      </c>
    </row>
    <row r="381" spans="1:2">
      <c r="A381">
        <f>关卡难度线!B384</f>
        <v>2226152</v>
      </c>
      <c r="B381" t="str">
        <f>关卡难度线!A384</f>
        <v>发电厂8-10</v>
      </c>
    </row>
    <row r="382" spans="1:2">
      <c r="A382">
        <f>关卡难度线!B385</f>
        <v>2251286</v>
      </c>
      <c r="B382" t="str">
        <f>关卡难度线!A385</f>
        <v>烟囱山1-1</v>
      </c>
    </row>
    <row r="383" spans="1:2">
      <c r="A383">
        <f>关卡难度线!B386</f>
        <v>2255912</v>
      </c>
      <c r="B383" t="str">
        <f>关卡难度线!A386</f>
        <v>烟囱山1-2</v>
      </c>
    </row>
    <row r="384" spans="1:2">
      <c r="A384">
        <f>关卡难度线!B387</f>
        <v>2264417</v>
      </c>
      <c r="B384" t="str">
        <f>关卡难度线!A387</f>
        <v>烟囱山1-3</v>
      </c>
    </row>
    <row r="385" spans="1:2">
      <c r="A385">
        <f>关卡难度线!B388</f>
        <v>2269056</v>
      </c>
      <c r="B385" t="str">
        <f>关卡难度线!A388</f>
        <v>烟囱山1-4</v>
      </c>
    </row>
    <row r="386" spans="1:2">
      <c r="A386">
        <f>关卡难度线!B389</f>
        <v>2273696</v>
      </c>
      <c r="B386" t="str">
        <f>关卡难度线!A389</f>
        <v>烟囱山1-5</v>
      </c>
    </row>
    <row r="387" spans="1:2">
      <c r="A387">
        <f>关卡难度线!B390</f>
        <v>2282251</v>
      </c>
      <c r="B387" t="str">
        <f>关卡难度线!A390</f>
        <v>烟囱山1-6</v>
      </c>
    </row>
    <row r="388" spans="1:2">
      <c r="A388">
        <f>关卡难度线!B391</f>
        <v>2286905</v>
      </c>
      <c r="B388" t="str">
        <f>关卡难度线!A391</f>
        <v>烟囱山1-7</v>
      </c>
    </row>
    <row r="389" spans="1:2">
      <c r="A389">
        <f>关卡难度线!B392</f>
        <v>2291559</v>
      </c>
      <c r="B389" t="str">
        <f>关卡难度线!A392</f>
        <v>烟囱山1-8</v>
      </c>
    </row>
    <row r="390" spans="1:2">
      <c r="A390">
        <f>关卡难度线!B393</f>
        <v>2300165</v>
      </c>
      <c r="B390" t="str">
        <f>关卡难度线!A393</f>
        <v>烟囱山1-9</v>
      </c>
    </row>
    <row r="391" spans="1:2">
      <c r="A391">
        <f>关卡难度线!B394</f>
        <v>2304832</v>
      </c>
      <c r="B391" t="str">
        <f>关卡难度线!A394</f>
        <v>烟囱山1-10</v>
      </c>
    </row>
    <row r="392" spans="1:2">
      <c r="A392">
        <f>关卡难度线!B395</f>
        <v>2331956</v>
      </c>
      <c r="B392" t="str">
        <f>关卡难度线!A395</f>
        <v>烟囱山2-1</v>
      </c>
    </row>
    <row r="393" spans="1:2">
      <c r="A393">
        <f>关卡难度线!B396</f>
        <v>2336637</v>
      </c>
      <c r="B393" t="str">
        <f>关卡难度线!A396</f>
        <v>烟囱山2-2</v>
      </c>
    </row>
    <row r="394" spans="1:2">
      <c r="A394">
        <f>关卡难度线!B397</f>
        <v>2345319</v>
      </c>
      <c r="B394" t="str">
        <f>关卡难度线!A397</f>
        <v>烟囱山2-3</v>
      </c>
    </row>
    <row r="395" spans="1:2">
      <c r="A395">
        <f>关卡难度线!B398</f>
        <v>2350013</v>
      </c>
      <c r="B395" t="str">
        <f>关卡难度线!A398</f>
        <v>烟囱山2-4</v>
      </c>
    </row>
    <row r="396" spans="1:2">
      <c r="A396">
        <f>关卡难度线!B399</f>
        <v>2354709</v>
      </c>
      <c r="B396" t="str">
        <f>关卡难度线!A399</f>
        <v>烟囱山2-5</v>
      </c>
    </row>
    <row r="397" spans="1:2">
      <c r="A397">
        <f>关卡难度线!B400</f>
        <v>2363440</v>
      </c>
      <c r="B397" t="str">
        <f>关卡难度线!A400</f>
        <v>烟囱山2-6</v>
      </c>
    </row>
    <row r="398" spans="1:2">
      <c r="A398">
        <f>关卡难度线!B401</f>
        <v>2368150</v>
      </c>
      <c r="B398" t="str">
        <f>关卡难度线!A401</f>
        <v>烟囱山2-7</v>
      </c>
    </row>
    <row r="399" spans="1:2">
      <c r="A399">
        <f>关卡难度线!B402</f>
        <v>2372859</v>
      </c>
      <c r="B399" t="str">
        <f>关卡难度线!A402</f>
        <v>烟囱山2-8</v>
      </c>
    </row>
    <row r="400" spans="1:2">
      <c r="A400">
        <f>关卡难度线!B403</f>
        <v>2381642</v>
      </c>
      <c r="B400" t="str">
        <f>关卡难度线!A403</f>
        <v>烟囱山2-9</v>
      </c>
    </row>
    <row r="401" spans="1:2">
      <c r="A401">
        <f>关卡难度线!B404</f>
        <v>2386364</v>
      </c>
      <c r="B401" t="str">
        <f>关卡难度线!A404</f>
        <v>烟囱山2-10</v>
      </c>
    </row>
    <row r="402" spans="1:2">
      <c r="A402">
        <f>关卡难度线!B405</f>
        <v>2414102</v>
      </c>
      <c r="B402" t="str">
        <f>关卡难度线!A405</f>
        <v>烟囱山3-1</v>
      </c>
    </row>
    <row r="403" spans="1:2">
      <c r="A403">
        <f>关卡难度线!B406</f>
        <v>2418839</v>
      </c>
      <c r="B403" t="str">
        <f>关卡难度线!A406</f>
        <v>烟囱山3-2</v>
      </c>
    </row>
    <row r="404" spans="1:2">
      <c r="A404">
        <f>关卡难度线!B407</f>
        <v>2427697</v>
      </c>
      <c r="B404" t="str">
        <f>关卡难度线!A407</f>
        <v>烟囱山3-3</v>
      </c>
    </row>
    <row r="405" spans="1:2">
      <c r="A405">
        <f>关卡难度线!B408</f>
        <v>2432447</v>
      </c>
      <c r="B405" t="str">
        <f>关卡难度线!A408</f>
        <v>烟囱山3-4</v>
      </c>
    </row>
    <row r="406" spans="1:2">
      <c r="A406">
        <f>关卡难度线!B409</f>
        <v>2437197</v>
      </c>
      <c r="B406" t="str">
        <f>关卡难度线!A409</f>
        <v>烟囱山3-5</v>
      </c>
    </row>
    <row r="407" spans="1:2">
      <c r="A407">
        <f>关卡难度线!B410</f>
        <v>2446108</v>
      </c>
      <c r="B407" t="str">
        <f>关卡难度线!A410</f>
        <v>烟囱山3-6</v>
      </c>
    </row>
    <row r="408" spans="1:2">
      <c r="A408">
        <f>关卡难度线!B411</f>
        <v>2450871</v>
      </c>
      <c r="B408" t="str">
        <f>关卡难度线!A411</f>
        <v>烟囱山3-7</v>
      </c>
    </row>
    <row r="409" spans="1:2">
      <c r="A409">
        <f>关卡难度线!B412</f>
        <v>2455636</v>
      </c>
      <c r="B409" t="str">
        <f>关卡难度线!A412</f>
        <v>烟囱山3-8</v>
      </c>
    </row>
    <row r="410" spans="1:2">
      <c r="A410">
        <f>关卡难度线!B413</f>
        <v>2464597</v>
      </c>
      <c r="B410" t="str">
        <f>关卡难度线!A413</f>
        <v>烟囱山3-9</v>
      </c>
    </row>
    <row r="411" spans="1:2">
      <c r="A411">
        <f>关卡难度线!B414</f>
        <v>2469375</v>
      </c>
      <c r="B411" t="str">
        <f>关卡难度线!A414</f>
        <v>烟囱山3-10</v>
      </c>
    </row>
    <row r="412" spans="1:2">
      <c r="A412">
        <f>关卡难度线!B415</f>
        <v>2497603</v>
      </c>
      <c r="B412" t="str">
        <f>关卡难度线!A415</f>
        <v>烟囱山4-1</v>
      </c>
    </row>
    <row r="413" spans="1:2">
      <c r="A413">
        <f>关卡难度线!B416</f>
        <v>2502395</v>
      </c>
      <c r="B413" t="str">
        <f>关卡难度线!A416</f>
        <v>烟囱山4-2</v>
      </c>
    </row>
    <row r="414" spans="1:2">
      <c r="A414">
        <f>关卡难度线!B417</f>
        <v>2511431</v>
      </c>
      <c r="B414" t="str">
        <f>关卡难度线!A417</f>
        <v>烟囱山4-3</v>
      </c>
    </row>
    <row r="415" spans="1:2">
      <c r="A415">
        <f>关卡难度线!B418</f>
        <v>2516237</v>
      </c>
      <c r="B415" t="str">
        <f>关卡难度线!A418</f>
        <v>烟囱山4-4</v>
      </c>
    </row>
    <row r="416" spans="1:2">
      <c r="A416">
        <f>关卡难度线!B419</f>
        <v>2521043</v>
      </c>
      <c r="B416" t="str">
        <f>关卡难度线!A419</f>
        <v>烟囱山4-5</v>
      </c>
    </row>
    <row r="417" spans="1:2">
      <c r="A417">
        <f>关卡难度线!B420</f>
        <v>2530130</v>
      </c>
      <c r="B417" t="str">
        <f>关卡难度线!A420</f>
        <v>烟囱山4-6</v>
      </c>
    </row>
    <row r="418" spans="1:2">
      <c r="A418">
        <f>关卡难度线!B421</f>
        <v>2534950</v>
      </c>
      <c r="B418" t="str">
        <f>关卡难度线!A421</f>
        <v>烟囱山4-7</v>
      </c>
    </row>
    <row r="419" spans="1:2">
      <c r="A419">
        <f>关卡难度线!B422</f>
        <v>2539770</v>
      </c>
      <c r="B419" t="str">
        <f>关卡难度线!A422</f>
        <v>烟囱山4-8</v>
      </c>
    </row>
    <row r="420" spans="1:2">
      <c r="A420">
        <f>关卡难度线!B423</f>
        <v>2548908</v>
      </c>
      <c r="B420" t="str">
        <f>关卡难度线!A423</f>
        <v>烟囱山4-9</v>
      </c>
    </row>
    <row r="421" spans="1:2">
      <c r="A421">
        <f>关卡难度线!B424</f>
        <v>2553742</v>
      </c>
      <c r="B421" t="str">
        <f>关卡难度线!A424</f>
        <v>烟囱山4-10</v>
      </c>
    </row>
    <row r="422" spans="1:2">
      <c r="A422">
        <f>关卡难度线!B425</f>
        <v>2582460</v>
      </c>
      <c r="B422" t="str">
        <f>关卡难度线!A425</f>
        <v>烟囱山5-1</v>
      </c>
    </row>
    <row r="423" spans="1:2">
      <c r="A423">
        <f>关卡难度线!B426</f>
        <v>2587307</v>
      </c>
      <c r="B423" t="str">
        <f>关卡难度线!A426</f>
        <v>烟囱山5-2</v>
      </c>
    </row>
    <row r="424" spans="1:2">
      <c r="A424">
        <f>关卡难度线!B427</f>
        <v>2596521</v>
      </c>
      <c r="B424" t="str">
        <f>关卡难度线!A427</f>
        <v>烟囱山5-3</v>
      </c>
    </row>
    <row r="425" spans="1:2">
      <c r="A425">
        <f>关卡难度线!B428</f>
        <v>2601383</v>
      </c>
      <c r="B425" t="str">
        <f>关卡难度线!A428</f>
        <v>烟囱山5-4</v>
      </c>
    </row>
    <row r="426" spans="1:2">
      <c r="A426">
        <f>关卡难度线!B429</f>
        <v>2606245</v>
      </c>
      <c r="B426" t="str">
        <f>关卡难度线!A429</f>
        <v>烟囱山5-5</v>
      </c>
    </row>
    <row r="427" spans="1:2">
      <c r="A427">
        <f>关卡难度线!B430</f>
        <v>2615510</v>
      </c>
      <c r="B427" t="str">
        <f>关卡难度线!A430</f>
        <v>烟囱山5-6</v>
      </c>
    </row>
    <row r="428" spans="1:2">
      <c r="A428">
        <f>关卡难度线!B431</f>
        <v>2620386</v>
      </c>
      <c r="B428" t="str">
        <f>关卡难度线!A431</f>
        <v>烟囱山5-7</v>
      </c>
    </row>
    <row r="429" spans="1:2">
      <c r="A429">
        <f>关卡难度线!B432</f>
        <v>2625261</v>
      </c>
      <c r="B429" t="str">
        <f>关卡难度线!A432</f>
        <v>烟囱山5-8</v>
      </c>
    </row>
    <row r="430" spans="1:2">
      <c r="A430">
        <f>关卡难度线!B433</f>
        <v>2634578</v>
      </c>
      <c r="B430" t="str">
        <f>关卡难度线!A433</f>
        <v>烟囱山5-9</v>
      </c>
    </row>
    <row r="431" spans="1:2">
      <c r="A431">
        <f>关卡难度线!B434</f>
        <v>2639467</v>
      </c>
      <c r="B431" t="str">
        <f>关卡难度线!A434</f>
        <v>烟囱山5-10</v>
      </c>
    </row>
    <row r="432" spans="1:2">
      <c r="A432">
        <f>关卡难度线!B435</f>
        <v>2668677</v>
      </c>
      <c r="B432" t="str">
        <f>关卡难度线!A435</f>
        <v>烟囱山6-1</v>
      </c>
    </row>
    <row r="433" spans="1:2">
      <c r="A433">
        <f>关卡难度线!B436</f>
        <v>2673581</v>
      </c>
      <c r="B433" t="str">
        <f>关卡难度线!A436</f>
        <v>烟囱山6-2</v>
      </c>
    </row>
    <row r="434" spans="1:2">
      <c r="A434">
        <f>关卡难度线!B437</f>
        <v>2682972</v>
      </c>
      <c r="B434" t="str">
        <f>关卡难度线!A437</f>
        <v>烟囱山6-3</v>
      </c>
    </row>
    <row r="435" spans="1:2">
      <c r="A435">
        <f>关卡难度线!B438</f>
        <v>2687890</v>
      </c>
      <c r="B435" t="str">
        <f>关卡难度线!A438</f>
        <v>烟囱山6-4</v>
      </c>
    </row>
    <row r="436" spans="1:2">
      <c r="A436">
        <f>关卡难度线!B439</f>
        <v>2692807</v>
      </c>
      <c r="B436" t="str">
        <f>关卡难度线!A439</f>
        <v>烟囱山6-5</v>
      </c>
    </row>
    <row r="437" spans="1:2">
      <c r="A437">
        <f>关卡难度线!B440</f>
        <v>2702251</v>
      </c>
      <c r="B437" t="str">
        <f>关卡难度线!A440</f>
        <v>烟囱山6-6</v>
      </c>
    </row>
    <row r="438" spans="1:2">
      <c r="A438">
        <f>关卡难度线!B441</f>
        <v>2707182</v>
      </c>
      <c r="B438" t="str">
        <f>关卡难度线!A441</f>
        <v>烟囱山6-7</v>
      </c>
    </row>
    <row r="439" spans="1:2">
      <c r="A439">
        <f>关卡难度线!B442</f>
        <v>2712114</v>
      </c>
      <c r="B439" t="str">
        <f>关卡难度线!A442</f>
        <v>烟囱山6-8</v>
      </c>
    </row>
    <row r="440" spans="1:2">
      <c r="A440">
        <f>关卡难度线!B443</f>
        <v>2721609</v>
      </c>
      <c r="B440" t="str">
        <f>关卡难度线!A443</f>
        <v>烟囱山6-9</v>
      </c>
    </row>
    <row r="441" spans="1:2">
      <c r="A441">
        <f>关卡难度线!B444</f>
        <v>2726554</v>
      </c>
      <c r="B441" t="str">
        <f>关卡难度线!A444</f>
        <v>烟囱山6-10</v>
      </c>
    </row>
    <row r="442" spans="1:2">
      <c r="A442">
        <f>关卡难度线!B445</f>
        <v>2756258</v>
      </c>
      <c r="B442" t="str">
        <f>关卡难度线!A445</f>
        <v>烟囱山7-1</v>
      </c>
    </row>
    <row r="443" spans="1:2">
      <c r="A443">
        <f>关卡难度线!B446</f>
        <v>2761216</v>
      </c>
      <c r="B443" t="str">
        <f>关卡难度线!A446</f>
        <v>烟囱山7-2</v>
      </c>
    </row>
    <row r="444" spans="1:2">
      <c r="A444">
        <f>关卡难度线!B447</f>
        <v>2770788</v>
      </c>
      <c r="B444" t="str">
        <f>关卡难度线!A447</f>
        <v>烟囱山7-3</v>
      </c>
    </row>
    <row r="445" spans="1:2">
      <c r="A445">
        <f>关卡难度线!B448</f>
        <v>2775760</v>
      </c>
      <c r="B445" t="str">
        <f>关卡难度线!A448</f>
        <v>烟囱山7-4</v>
      </c>
    </row>
    <row r="446" spans="1:2">
      <c r="A446">
        <f>关卡难度线!B449</f>
        <v>2780733</v>
      </c>
      <c r="B446" t="str">
        <f>关卡难度线!A449</f>
        <v>烟囱山7-5</v>
      </c>
    </row>
    <row r="447" spans="1:2">
      <c r="A447">
        <f>关卡难度线!B450</f>
        <v>2790356</v>
      </c>
      <c r="B447" t="str">
        <f>关卡难度线!A450</f>
        <v>烟囱山7-6</v>
      </c>
    </row>
    <row r="448" spans="1:2">
      <c r="A448">
        <f>关卡难度线!B451</f>
        <v>2795343</v>
      </c>
      <c r="B448" t="str">
        <f>关卡难度线!A451</f>
        <v>烟囱山7-7</v>
      </c>
    </row>
    <row r="449" spans="1:2">
      <c r="A449">
        <f>关卡难度线!B452</f>
        <v>2800331</v>
      </c>
      <c r="B449" t="str">
        <f>关卡难度线!A452</f>
        <v>烟囱山7-8</v>
      </c>
    </row>
    <row r="450" spans="1:2">
      <c r="A450">
        <f>关卡难度线!B453</f>
        <v>2810005</v>
      </c>
      <c r="B450" t="str">
        <f>关卡难度线!A453</f>
        <v>烟囱山7-9</v>
      </c>
    </row>
    <row r="451" spans="1:2">
      <c r="A451">
        <f>关卡难度线!B454</f>
        <v>2815006</v>
      </c>
      <c r="B451" t="str">
        <f>关卡难度线!A454</f>
        <v>烟囱山7-10</v>
      </c>
    </row>
    <row r="452" spans="1:2">
      <c r="A452">
        <f>关卡难度线!B455</f>
        <v>2845201</v>
      </c>
      <c r="B452" t="str">
        <f>关卡难度线!A455</f>
        <v>烟囱山8-1</v>
      </c>
    </row>
    <row r="453" spans="1:2">
      <c r="A453">
        <f>关卡难度线!B456</f>
        <v>2850217</v>
      </c>
      <c r="B453" t="str">
        <f>关卡难度线!A456</f>
        <v>烟囱山8-2</v>
      </c>
    </row>
    <row r="454" spans="1:2">
      <c r="A454">
        <f>关卡难度线!B457</f>
        <v>2859967</v>
      </c>
      <c r="B454" t="str">
        <f>关卡难度线!A457</f>
        <v>烟囱山8-3</v>
      </c>
    </row>
    <row r="455" spans="1:2">
      <c r="A455">
        <f>关卡难度线!B458</f>
        <v>2864995</v>
      </c>
      <c r="B455" t="str">
        <f>关卡难度线!A458</f>
        <v>烟囱山8-4</v>
      </c>
    </row>
    <row r="456" spans="1:2">
      <c r="A456">
        <f>关卡难度线!B459</f>
        <v>2870025</v>
      </c>
      <c r="B456" t="str">
        <f>关卡难度线!A459</f>
        <v>烟囱山8-5</v>
      </c>
    </row>
    <row r="457" spans="1:2">
      <c r="A457">
        <f>关卡难度线!B460</f>
        <v>2879826</v>
      </c>
      <c r="B457" t="str">
        <f>关卡难度线!A460</f>
        <v>烟囱山8-6</v>
      </c>
    </row>
    <row r="458" spans="1:2">
      <c r="A458">
        <f>关卡难度线!B461</f>
        <v>2884869</v>
      </c>
      <c r="B458" t="str">
        <f>关卡难度线!A461</f>
        <v>烟囱山8-7</v>
      </c>
    </row>
    <row r="459" spans="1:2">
      <c r="A459">
        <f>关卡难度线!B462</f>
        <v>2889913</v>
      </c>
      <c r="B459" t="str">
        <f>关卡难度线!A462</f>
        <v>烟囱山8-8</v>
      </c>
    </row>
    <row r="460" spans="1:2">
      <c r="A460">
        <f>关卡难度线!B463</f>
        <v>2899766</v>
      </c>
      <c r="B460" t="str">
        <f>关卡难度线!A463</f>
        <v>烟囱山8-9</v>
      </c>
    </row>
    <row r="461" spans="1:2">
      <c r="A461">
        <f>关卡难度线!B464</f>
        <v>2904824</v>
      </c>
      <c r="B461" t="str">
        <f>关卡难度线!A464</f>
        <v>烟囱山8-10</v>
      </c>
    </row>
    <row r="462" spans="1:2">
      <c r="A462">
        <f>关卡难度线!B465</f>
        <v>2935516</v>
      </c>
      <c r="B462" t="str">
        <f>关卡难度线!A465</f>
        <v>烟囱山9-1</v>
      </c>
    </row>
    <row r="463" spans="1:2">
      <c r="A463">
        <f>关卡难度线!B466</f>
        <v>2940587</v>
      </c>
      <c r="B463" t="str">
        <f>关卡难度线!A466</f>
        <v>烟囱山9-2</v>
      </c>
    </row>
    <row r="464" spans="1:2">
      <c r="A464">
        <f>关卡难度线!B467</f>
        <v>2950516</v>
      </c>
      <c r="B464" t="str">
        <f>关卡难度线!A467</f>
        <v>烟囱山9-3</v>
      </c>
    </row>
    <row r="465" spans="1:2">
      <c r="A465">
        <f>关卡难度线!B468</f>
        <v>2955601</v>
      </c>
      <c r="B465" t="str">
        <f>关卡难度线!A468</f>
        <v>烟囱山9-4</v>
      </c>
    </row>
    <row r="466" spans="1:2">
      <c r="A466">
        <f>关卡难度线!B469</f>
        <v>2960686</v>
      </c>
      <c r="B466" t="str">
        <f>关卡难度线!A469</f>
        <v>烟囱山9-5</v>
      </c>
    </row>
    <row r="467" spans="1:2">
      <c r="A467">
        <f>关卡难度线!B470</f>
        <v>2970666</v>
      </c>
      <c r="B467" t="str">
        <f>关卡难度线!A470</f>
        <v>烟囱山9-6</v>
      </c>
    </row>
    <row r="468" spans="1:2">
      <c r="A468">
        <f>关卡难度线!B471</f>
        <v>2975766</v>
      </c>
      <c r="B468" t="str">
        <f>关卡难度线!A471</f>
        <v>烟囱山9-7</v>
      </c>
    </row>
    <row r="469" spans="1:2">
      <c r="A469">
        <f>关卡难度线!B472</f>
        <v>2980866</v>
      </c>
      <c r="B469" t="str">
        <f>关卡难度线!A472</f>
        <v>烟囱山9-8</v>
      </c>
    </row>
    <row r="470" spans="1:2">
      <c r="A470">
        <f>关卡难度线!B473</f>
        <v>2990898</v>
      </c>
      <c r="B470" t="str">
        <f>关卡难度线!A473</f>
        <v>烟囱山9-9</v>
      </c>
    </row>
    <row r="471" spans="1:2">
      <c r="A471">
        <f>关卡难度线!B474</f>
        <v>2996012</v>
      </c>
      <c r="B471" t="str">
        <f>关卡难度线!A474</f>
        <v>烟囱山9-10</v>
      </c>
    </row>
    <row r="472" spans="1:2">
      <c r="A472">
        <f>关卡难度线!B475</f>
        <v>3027198</v>
      </c>
      <c r="B472" t="str">
        <f>关卡难度线!A475</f>
        <v>烟囱山10-1</v>
      </c>
    </row>
    <row r="473" spans="1:2">
      <c r="A473">
        <f>关卡难度线!B476</f>
        <v>3032326</v>
      </c>
      <c r="B473" t="str">
        <f>关卡难度线!A476</f>
        <v>烟囱山10-2</v>
      </c>
    </row>
    <row r="474" spans="1:2">
      <c r="A474">
        <f>关卡难度线!B477</f>
        <v>3042434</v>
      </c>
      <c r="B474" t="str">
        <f>关卡难度线!A477</f>
        <v>烟囱山10-3</v>
      </c>
    </row>
    <row r="475" spans="1:2">
      <c r="A475">
        <f>关卡难度线!B478</f>
        <v>3047576</v>
      </c>
      <c r="B475" t="str">
        <f>关卡难度线!A478</f>
        <v>烟囱山10-4</v>
      </c>
    </row>
    <row r="476" spans="1:2">
      <c r="A476">
        <f>关卡难度线!B479</f>
        <v>3052717</v>
      </c>
      <c r="B476" t="str">
        <f>关卡难度线!A479</f>
        <v>烟囱山10-5</v>
      </c>
    </row>
    <row r="477" spans="1:2">
      <c r="A477">
        <f>关卡难度线!B480</f>
        <v>3062878</v>
      </c>
      <c r="B477" t="str">
        <f>关卡难度线!A480</f>
        <v>烟囱山10-6</v>
      </c>
    </row>
    <row r="478" spans="1:2">
      <c r="A478">
        <f>关卡难度线!B481</f>
        <v>3068034</v>
      </c>
      <c r="B478" t="str">
        <f>关卡难度线!A481</f>
        <v>烟囱山10-7</v>
      </c>
    </row>
    <row r="479" spans="1:2">
      <c r="A479">
        <f>关卡难度线!B482</f>
        <v>3073190</v>
      </c>
      <c r="B479" t="str">
        <f>关卡难度线!A482</f>
        <v>烟囱山10-8</v>
      </c>
    </row>
    <row r="480" spans="1:2">
      <c r="A480">
        <f>关卡难度线!B483</f>
        <v>3083401</v>
      </c>
      <c r="B480" t="str">
        <f>关卡难度线!A483</f>
        <v>烟囱山10-9</v>
      </c>
    </row>
    <row r="481" spans="1:2">
      <c r="A481">
        <f>关卡难度线!B484</f>
        <v>3088571</v>
      </c>
      <c r="B481" t="str">
        <f>关卡难度线!A484</f>
        <v>烟囱山10-10</v>
      </c>
    </row>
    <row r="482" spans="1:2">
      <c r="A482">
        <f>关卡难度线!B485</f>
        <v>3120255</v>
      </c>
      <c r="B482" t="str">
        <f>关卡难度线!A485</f>
        <v>沙漠遗迹1-1</v>
      </c>
    </row>
    <row r="483" spans="1:2">
      <c r="A483">
        <f>关卡难度线!B486</f>
        <v>3125553</v>
      </c>
      <c r="B483" t="str">
        <f>关卡难度线!A486</f>
        <v>沙漠遗迹1-2</v>
      </c>
    </row>
    <row r="484" spans="1:2">
      <c r="A484">
        <f>关卡难度线!B487</f>
        <v>3135956</v>
      </c>
      <c r="B484" t="str">
        <f>关卡难度线!A487</f>
        <v>沙漠遗迹1-3</v>
      </c>
    </row>
    <row r="485" spans="1:2">
      <c r="A485">
        <f>关卡难度线!B488</f>
        <v>3141269</v>
      </c>
      <c r="B485" t="str">
        <f>关卡难度线!A488</f>
        <v>沙漠遗迹1-4</v>
      </c>
    </row>
    <row r="486" spans="1:2">
      <c r="A486">
        <f>关卡难度线!B489</f>
        <v>3146582</v>
      </c>
      <c r="B486" t="str">
        <f>关卡难度线!A489</f>
        <v>沙漠遗迹1-5</v>
      </c>
    </row>
    <row r="487" spans="1:2">
      <c r="A487">
        <f>关卡难度线!B490</f>
        <v>3157037</v>
      </c>
      <c r="B487" t="str">
        <f>关卡难度线!A490</f>
        <v>沙漠遗迹1-6</v>
      </c>
    </row>
    <row r="488" spans="1:2">
      <c r="A488">
        <f>关卡难度线!B491</f>
        <v>3162365</v>
      </c>
      <c r="B488" t="str">
        <f>关卡难度线!A491</f>
        <v>沙漠遗迹1-7</v>
      </c>
    </row>
    <row r="489" spans="1:2">
      <c r="A489">
        <f>关卡难度线!B492</f>
        <v>3167693</v>
      </c>
      <c r="B489" t="str">
        <f>关卡难度线!A492</f>
        <v>沙漠遗迹1-8</v>
      </c>
    </row>
    <row r="490" spans="1:2">
      <c r="A490">
        <f>关卡难度线!B493</f>
        <v>3178201</v>
      </c>
      <c r="B490" t="str">
        <f>关卡难度线!A493</f>
        <v>沙漠遗迹1-9</v>
      </c>
    </row>
    <row r="491" spans="1:2">
      <c r="A491">
        <f>关卡难度线!B494</f>
        <v>3183543</v>
      </c>
      <c r="B491" t="str">
        <f>关卡难度线!A494</f>
        <v>沙漠遗迹1-10</v>
      </c>
    </row>
    <row r="492" spans="1:2">
      <c r="A492">
        <f>关卡难度线!B495</f>
        <v>3216153</v>
      </c>
      <c r="B492" t="str">
        <f>关卡难度线!A495</f>
        <v>沙漠遗迹2-1</v>
      </c>
    </row>
    <row r="493" spans="1:2">
      <c r="A493">
        <f>关卡难度线!B496</f>
        <v>3221509</v>
      </c>
      <c r="B493" t="str">
        <f>关卡难度线!A496</f>
        <v>沙漠遗迹2-2</v>
      </c>
    </row>
    <row r="494" spans="1:2">
      <c r="A494">
        <f>关卡难度线!B497</f>
        <v>3232096</v>
      </c>
      <c r="B494" t="str">
        <f>关卡难度线!A497</f>
        <v>沙漠遗迹2-3</v>
      </c>
    </row>
    <row r="495" spans="1:2">
      <c r="A495">
        <f>关卡难度线!B498</f>
        <v>3237467</v>
      </c>
      <c r="B495" t="str">
        <f>关卡难度线!A498</f>
        <v>沙漠遗迹2-4</v>
      </c>
    </row>
    <row r="496" spans="1:2">
      <c r="A496">
        <f>关卡难度线!B499</f>
        <v>3242837</v>
      </c>
      <c r="B496" t="str">
        <f>关卡难度线!A499</f>
        <v>沙漠遗迹2-5</v>
      </c>
    </row>
    <row r="497" spans="1:2">
      <c r="A497">
        <f>关卡难度线!B500</f>
        <v>3253477</v>
      </c>
      <c r="B497" t="str">
        <f>关卡难度线!A500</f>
        <v>沙漠遗迹2-6</v>
      </c>
    </row>
    <row r="498" spans="1:2">
      <c r="A498">
        <f>关卡难度线!B501</f>
        <v>3258862</v>
      </c>
      <c r="B498" t="str">
        <f>关卡难度线!A501</f>
        <v>沙漠遗迹2-7</v>
      </c>
    </row>
    <row r="499" spans="1:2">
      <c r="A499">
        <f>关卡难度线!B502</f>
        <v>3264248</v>
      </c>
      <c r="B499" t="str">
        <f>关卡难度线!A502</f>
        <v>沙漠遗迹2-8</v>
      </c>
    </row>
    <row r="500" spans="1:2">
      <c r="A500">
        <f>关卡难度线!B503</f>
        <v>3274941</v>
      </c>
      <c r="B500" t="str">
        <f>关卡难度线!A503</f>
        <v>沙漠遗迹2-9</v>
      </c>
    </row>
    <row r="501" spans="1:2">
      <c r="A501">
        <f>关卡难度线!B504</f>
        <v>3280341</v>
      </c>
      <c r="B501" t="str">
        <f>关卡难度线!A504</f>
        <v>沙漠遗迹2-10</v>
      </c>
    </row>
    <row r="502" spans="1:2">
      <c r="A502">
        <f>关卡难度线!B505</f>
        <v>3313494</v>
      </c>
      <c r="B502" t="str">
        <f>关卡难度线!A505</f>
        <v>沙漠遗迹3-1</v>
      </c>
    </row>
    <row r="503" spans="1:2">
      <c r="A503">
        <f>关卡难度线!B506</f>
        <v>3318908</v>
      </c>
      <c r="B503" t="str">
        <f>关卡难度线!A506</f>
        <v>沙漠遗迹3-2</v>
      </c>
    </row>
    <row r="504" spans="1:2">
      <c r="A504">
        <f>关卡难度线!B507</f>
        <v>3329680</v>
      </c>
      <c r="B504" t="str">
        <f>关卡难度线!A507</f>
        <v>沙漠遗迹3-3</v>
      </c>
    </row>
    <row r="505" spans="1:2">
      <c r="A505">
        <f>关卡难度线!B508</f>
        <v>3335109</v>
      </c>
      <c r="B505" t="str">
        <f>关卡难度线!A508</f>
        <v>沙漠遗迹3-4</v>
      </c>
    </row>
    <row r="506" spans="1:2">
      <c r="A506">
        <f>关卡难度线!B509</f>
        <v>3340537</v>
      </c>
      <c r="B506" t="str">
        <f>关卡难度线!A509</f>
        <v>沙漠遗迹3-5</v>
      </c>
    </row>
    <row r="507" spans="1:2">
      <c r="A507">
        <f>关卡难度线!B510</f>
        <v>3351362</v>
      </c>
      <c r="B507" t="str">
        <f>关卡难度线!A510</f>
        <v>沙漠遗迹3-6</v>
      </c>
    </row>
    <row r="508" spans="1:2">
      <c r="A508">
        <f>关卡难度线!B511</f>
        <v>3356805</v>
      </c>
      <c r="B508" t="str">
        <f>关卡难度线!A511</f>
        <v>沙漠遗迹3-7</v>
      </c>
    </row>
    <row r="509" spans="1:2">
      <c r="A509">
        <f>关卡难度线!B512</f>
        <v>3362248</v>
      </c>
      <c r="B509" t="str">
        <f>关卡难度线!A512</f>
        <v>沙漠遗迹3-8</v>
      </c>
    </row>
    <row r="510" spans="1:2">
      <c r="A510">
        <f>关卡难度线!B513</f>
        <v>3373125</v>
      </c>
      <c r="B510" t="str">
        <f>关卡难度线!A513</f>
        <v>沙漠遗迹3-9</v>
      </c>
    </row>
    <row r="511" spans="1:2">
      <c r="A511">
        <f>关卡难度线!B514</f>
        <v>3378584</v>
      </c>
      <c r="B511" t="str">
        <f>关卡难度线!A514</f>
        <v>沙漠遗迹3-10</v>
      </c>
    </row>
    <row r="512" spans="1:2">
      <c r="A512">
        <f>关卡难度线!B515</f>
        <v>3412248</v>
      </c>
      <c r="B512" t="str">
        <f>关卡难度线!A515</f>
        <v>沙漠遗迹4-1</v>
      </c>
    </row>
    <row r="513" spans="1:2">
      <c r="A513">
        <f>关卡难度线!B516</f>
        <v>3417720</v>
      </c>
      <c r="B513" t="str">
        <f>关卡难度线!A516</f>
        <v>沙漠遗迹4-2</v>
      </c>
    </row>
    <row r="514" spans="1:2">
      <c r="A514">
        <f>关卡难度线!B517</f>
        <v>3428677</v>
      </c>
      <c r="B514" t="str">
        <f>关卡难度线!A517</f>
        <v>沙漠遗迹4-3</v>
      </c>
    </row>
    <row r="515" spans="1:2">
      <c r="A515">
        <f>关卡难度线!B518</f>
        <v>3434163</v>
      </c>
      <c r="B515" t="str">
        <f>关卡难度线!A518</f>
        <v>沙漠遗迹4-4</v>
      </c>
    </row>
    <row r="516" spans="1:2">
      <c r="A516">
        <f>关卡难度线!B519</f>
        <v>3439649</v>
      </c>
      <c r="B516" t="str">
        <f>关卡难度线!A519</f>
        <v>沙漠遗迹4-5</v>
      </c>
    </row>
    <row r="517" spans="1:2">
      <c r="A517">
        <f>关卡难度线!B520</f>
        <v>3450659</v>
      </c>
      <c r="B517" t="str">
        <f>关卡难度线!A520</f>
        <v>沙漠遗迹4-6</v>
      </c>
    </row>
    <row r="518" spans="1:2">
      <c r="A518">
        <f>关卡难度线!B521</f>
        <v>3456160</v>
      </c>
      <c r="B518" t="str">
        <f>关卡难度线!A521</f>
        <v>沙漠遗迹4-7</v>
      </c>
    </row>
    <row r="519" spans="1:2">
      <c r="A519">
        <f>关卡难度线!B522</f>
        <v>3461662</v>
      </c>
      <c r="B519" t="str">
        <f>关卡难度线!A522</f>
        <v>沙漠遗迹4-8</v>
      </c>
    </row>
    <row r="520" spans="1:2">
      <c r="A520">
        <f>关卡难度线!B523</f>
        <v>3472724</v>
      </c>
      <c r="B520" t="str">
        <f>关卡难度线!A523</f>
        <v>沙漠遗迹4-9</v>
      </c>
    </row>
    <row r="521" spans="1:2">
      <c r="A521">
        <f>关卡难度线!B524</f>
        <v>3478240</v>
      </c>
      <c r="B521" t="str">
        <f>关卡难度线!A524</f>
        <v>沙漠遗迹4-10</v>
      </c>
    </row>
    <row r="522" spans="1:2">
      <c r="A522">
        <f>关卡难度线!B525</f>
        <v>4032415</v>
      </c>
      <c r="B522" t="str">
        <f>关卡难度线!A525</f>
        <v>沙漠遗迹5-1</v>
      </c>
    </row>
    <row r="523" spans="1:2">
      <c r="A523">
        <f>关卡难度线!B526</f>
        <v>4037946</v>
      </c>
      <c r="B523" t="str">
        <f>关卡难度线!A526</f>
        <v>沙漠遗迹5-2</v>
      </c>
    </row>
    <row r="524" spans="1:2">
      <c r="A524">
        <f>关卡难度线!B527</f>
        <v>4049087</v>
      </c>
      <c r="B524" t="str">
        <f>关卡难度线!A527</f>
        <v>沙漠遗迹5-3</v>
      </c>
    </row>
    <row r="525" spans="1:2">
      <c r="A525">
        <f>关卡难度线!B528</f>
        <v>4054632</v>
      </c>
      <c r="B525" t="str">
        <f>关卡难度线!A528</f>
        <v>沙漠遗迹5-4</v>
      </c>
    </row>
    <row r="526" spans="1:2">
      <c r="A526">
        <f>关卡难度线!B529</f>
        <v>4060177</v>
      </c>
      <c r="B526" t="str">
        <f>关卡难度线!A529</f>
        <v>沙漠遗迹5-5</v>
      </c>
    </row>
    <row r="527" spans="1:2">
      <c r="A527">
        <f>关卡难度线!B530</f>
        <v>4071371</v>
      </c>
      <c r="B527" t="str">
        <f>关卡难度线!A530</f>
        <v>沙漠遗迹5-6</v>
      </c>
    </row>
    <row r="528" spans="1:2">
      <c r="A528">
        <f>关卡难度线!B531</f>
        <v>4076931</v>
      </c>
      <c r="B528" t="str">
        <f>关卡难度线!A531</f>
        <v>沙漠遗迹5-7</v>
      </c>
    </row>
    <row r="529" spans="1:2">
      <c r="A529">
        <f>关卡难度线!B532</f>
        <v>4082491</v>
      </c>
      <c r="B529" t="str">
        <f>关卡难度线!A532</f>
        <v>沙漠遗迹5-8</v>
      </c>
    </row>
    <row r="530" spans="1:2">
      <c r="A530">
        <f>关卡难度线!B533</f>
        <v>4093738</v>
      </c>
      <c r="B530" t="str">
        <f>关卡难度线!A533</f>
        <v>沙漠遗迹5-9</v>
      </c>
    </row>
    <row r="531" spans="1:2">
      <c r="A531">
        <f>关卡难度线!B534</f>
        <v>4099313</v>
      </c>
      <c r="B531" t="str">
        <f>关卡难度线!A534</f>
        <v>沙漠遗迹5-10</v>
      </c>
    </row>
    <row r="532" spans="1:2">
      <c r="A532">
        <f>关卡难度线!B535</f>
        <v>4134000</v>
      </c>
      <c r="B532" t="str">
        <f>关卡难度线!A535</f>
        <v>沙漠遗迹6-1</v>
      </c>
    </row>
    <row r="533" spans="1:2">
      <c r="A533">
        <f>关卡难度线!B536</f>
        <v>4139588</v>
      </c>
      <c r="B533" t="str">
        <f>关卡难度线!A536</f>
        <v>沙漠遗迹6-2</v>
      </c>
    </row>
    <row r="534" spans="1:2">
      <c r="A534">
        <f>关卡难度线!B537</f>
        <v>4150916</v>
      </c>
      <c r="B534" t="str">
        <f>关卡难度线!A537</f>
        <v>沙漠遗迹6-3</v>
      </c>
    </row>
    <row r="535" spans="1:2">
      <c r="A535">
        <f>关卡难度线!B538</f>
        <v>4156518</v>
      </c>
      <c r="B535" t="str">
        <f>关卡难度线!A538</f>
        <v>沙漠遗迹6-4</v>
      </c>
    </row>
    <row r="536" spans="1:2">
      <c r="A536">
        <f>关卡难度线!B539</f>
        <v>4162122</v>
      </c>
      <c r="B536" t="str">
        <f>关卡难度线!A539</f>
        <v>沙漠遗迹6-5</v>
      </c>
    </row>
    <row r="537" spans="1:2">
      <c r="A537">
        <f>关卡难度线!B540</f>
        <v>4173501</v>
      </c>
      <c r="B537" t="str">
        <f>关卡难度线!A540</f>
        <v>沙漠遗迹6-6</v>
      </c>
    </row>
    <row r="538" spans="1:2">
      <c r="A538">
        <f>关卡难度线!B541</f>
        <v>4179119</v>
      </c>
      <c r="B538" t="str">
        <f>关卡难度线!A541</f>
        <v>沙漠遗迹6-7</v>
      </c>
    </row>
    <row r="539" spans="1:2">
      <c r="A539">
        <f>关卡难度线!B542</f>
        <v>4184738</v>
      </c>
      <c r="B539" t="str">
        <f>关卡难度线!A542</f>
        <v>沙漠遗迹6-8</v>
      </c>
    </row>
    <row r="540" spans="1:2">
      <c r="A540">
        <f>关卡难度线!B543</f>
        <v>4196171</v>
      </c>
      <c r="B540" t="str">
        <f>关卡难度线!A543</f>
        <v>沙漠遗迹6-9</v>
      </c>
    </row>
    <row r="541" spans="1:2">
      <c r="A541">
        <f>关卡难度线!B544</f>
        <v>4201804</v>
      </c>
      <c r="B541" t="str">
        <f>关卡难度线!A544</f>
        <v>沙漠遗迹6-10</v>
      </c>
    </row>
    <row r="542" spans="1:2">
      <c r="A542">
        <f>关卡难度线!B545</f>
        <v>4237004</v>
      </c>
      <c r="B542" t="str">
        <f>关卡难度线!A545</f>
        <v>沙漠遗迹7-1</v>
      </c>
    </row>
    <row r="543" spans="1:2">
      <c r="A543">
        <f>关卡难度线!B546</f>
        <v>4242650</v>
      </c>
      <c r="B543" t="str">
        <f>关卡难度线!A546</f>
        <v>沙漠遗迹7-2</v>
      </c>
    </row>
    <row r="544" spans="1:2">
      <c r="A544">
        <f>关卡难度线!B547</f>
        <v>4254163</v>
      </c>
      <c r="B544" t="str">
        <f>关卡难度线!A547</f>
        <v>沙漠遗迹7-3</v>
      </c>
    </row>
    <row r="545" spans="1:2">
      <c r="A545">
        <f>关卡难度线!B548</f>
        <v>4259824</v>
      </c>
      <c r="B545" t="str">
        <f>关卡难度线!A548</f>
        <v>沙漠遗迹7-4</v>
      </c>
    </row>
    <row r="546" spans="1:2">
      <c r="A546">
        <f>关卡难度线!B549</f>
        <v>4265486</v>
      </c>
      <c r="B546" t="str">
        <f>关卡难度线!A549</f>
        <v>沙漠遗迹7-5</v>
      </c>
    </row>
    <row r="547" spans="1:2">
      <c r="A547">
        <f>关卡难度线!B550</f>
        <v>4277053</v>
      </c>
      <c r="B547" t="str">
        <f>关卡难度线!A550</f>
        <v>沙漠遗迹7-6</v>
      </c>
    </row>
    <row r="548" spans="1:2">
      <c r="A548">
        <f>关卡难度线!B551</f>
        <v>4282728</v>
      </c>
      <c r="B548" t="str">
        <f>关卡难度线!A551</f>
        <v>沙漠遗迹7-7</v>
      </c>
    </row>
    <row r="549" spans="1:2">
      <c r="A549">
        <f>关卡难度线!B552</f>
        <v>4288406</v>
      </c>
      <c r="B549" t="str">
        <f>关卡难度线!A552</f>
        <v>沙漠遗迹7-8</v>
      </c>
    </row>
    <row r="550" spans="1:2">
      <c r="A550">
        <f>关卡难度线!B553</f>
        <v>4300024</v>
      </c>
      <c r="B550" t="str">
        <f>关卡难度线!A553</f>
        <v>沙漠遗迹7-9</v>
      </c>
    </row>
    <row r="551" spans="1:2">
      <c r="A551">
        <f>关卡难度线!B554</f>
        <v>4305716</v>
      </c>
      <c r="B551" t="str">
        <f>关卡难度线!A554</f>
        <v>沙漠遗迹7-10</v>
      </c>
    </row>
    <row r="552" spans="1:2">
      <c r="A552">
        <f>关卡难度线!B555</f>
        <v>4341430</v>
      </c>
      <c r="B552" t="str">
        <f>关卡难度线!A555</f>
        <v>沙漠遗迹8-1</v>
      </c>
    </row>
    <row r="553" spans="1:2">
      <c r="A553">
        <f>关卡难度线!B556</f>
        <v>4347135</v>
      </c>
      <c r="B553" t="str">
        <f>关卡难度线!A556</f>
        <v>沙漠遗迹8-2</v>
      </c>
    </row>
    <row r="554" spans="1:2">
      <c r="A554">
        <f>关卡难度线!B557</f>
        <v>4358833</v>
      </c>
      <c r="B554" t="str">
        <f>关卡难度线!A557</f>
        <v>沙漠遗迹8-3</v>
      </c>
    </row>
    <row r="555" spans="1:2">
      <c r="A555">
        <f>关卡难度线!B558</f>
        <v>4364554</v>
      </c>
      <c r="B555" t="str">
        <f>关卡难度线!A558</f>
        <v>沙漠遗迹8-4</v>
      </c>
    </row>
    <row r="556" spans="1:2">
      <c r="A556">
        <f>关卡难度线!B559</f>
        <v>4370274</v>
      </c>
      <c r="B556" t="str">
        <f>关卡难度线!A559</f>
        <v>沙漠遗迹8-5</v>
      </c>
    </row>
    <row r="557" spans="1:2">
      <c r="A557">
        <f>关卡难度线!B560</f>
        <v>4382026</v>
      </c>
      <c r="B557" t="str">
        <f>关卡难度线!A560</f>
        <v>沙漠遗迹8-6</v>
      </c>
    </row>
    <row r="558" spans="1:2">
      <c r="A558">
        <f>关卡难度线!B561</f>
        <v>4387761</v>
      </c>
      <c r="B558" t="str">
        <f>关卡难度线!A561</f>
        <v>沙漠遗迹8-7</v>
      </c>
    </row>
    <row r="559" spans="1:2">
      <c r="A559">
        <f>关卡难度线!B562</f>
        <v>4393496</v>
      </c>
      <c r="B559" t="str">
        <f>关卡难度线!A562</f>
        <v>沙漠遗迹8-8</v>
      </c>
    </row>
    <row r="560" spans="1:2">
      <c r="A560">
        <f>关卡难度线!B563</f>
        <v>4405301</v>
      </c>
      <c r="B560" t="str">
        <f>关卡难度线!A563</f>
        <v>沙漠遗迹8-9</v>
      </c>
    </row>
    <row r="561" spans="1:2">
      <c r="A561">
        <f>关卡难度线!B564</f>
        <v>4411051</v>
      </c>
      <c r="B561" t="str">
        <f>关卡难度线!A564</f>
        <v>沙漠遗迹8-10</v>
      </c>
    </row>
    <row r="562" spans="1:2">
      <c r="A562">
        <f>关卡难度线!B565</f>
        <v>4447281</v>
      </c>
      <c r="B562" t="str">
        <f>关卡难度线!A565</f>
        <v>沙漠遗迹9-1</v>
      </c>
    </row>
    <row r="563" spans="1:2">
      <c r="A563">
        <f>关卡难度线!B566</f>
        <v>4453045</v>
      </c>
      <c r="B563" t="str">
        <f>关卡难度线!A566</f>
        <v>沙漠遗迹9-2</v>
      </c>
    </row>
    <row r="564" spans="1:2">
      <c r="A564">
        <f>关卡难度线!B567</f>
        <v>4464930</v>
      </c>
      <c r="B564" t="str">
        <f>关卡难度线!A567</f>
        <v>沙漠遗迹9-3</v>
      </c>
    </row>
    <row r="565" spans="1:2">
      <c r="A565">
        <f>关卡难度线!B568</f>
        <v>4470708</v>
      </c>
      <c r="B565" t="str">
        <f>关卡难度线!A568</f>
        <v>沙漠遗迹9-4</v>
      </c>
    </row>
    <row r="566" spans="1:2">
      <c r="A566">
        <f>关卡难度线!B569</f>
        <v>4476488</v>
      </c>
      <c r="B566" t="str">
        <f>关卡难度线!A569</f>
        <v>沙漠遗迹9-5</v>
      </c>
    </row>
    <row r="567" spans="1:2">
      <c r="A567">
        <f>关卡难度线!B570</f>
        <v>4488426</v>
      </c>
      <c r="B567" t="str">
        <f>关卡难度线!A570</f>
        <v>沙漠遗迹9-6</v>
      </c>
    </row>
    <row r="568" spans="1:2">
      <c r="A568">
        <f>关卡难度线!B571</f>
        <v>4494219</v>
      </c>
      <c r="B568" t="str">
        <f>关卡难度线!A571</f>
        <v>沙漠遗迹9-7</v>
      </c>
    </row>
    <row r="569" spans="1:2">
      <c r="A569">
        <f>关卡难度线!B572</f>
        <v>4500014</v>
      </c>
      <c r="B569" t="str">
        <f>关卡难度线!A572</f>
        <v>沙漠遗迹9-8</v>
      </c>
    </row>
    <row r="570" spans="1:2">
      <c r="A570">
        <f>关卡难度线!B573</f>
        <v>4512006</v>
      </c>
      <c r="B570" t="str">
        <f>关卡难度线!A573</f>
        <v>沙漠遗迹9-9</v>
      </c>
    </row>
    <row r="571" spans="1:2">
      <c r="A571">
        <f>关卡难度线!B574</f>
        <v>4517814</v>
      </c>
      <c r="B571" t="str">
        <f>关卡难度线!A574</f>
        <v>沙漠遗迹9-10</v>
      </c>
    </row>
    <row r="572" spans="1:2">
      <c r="A572">
        <f>关卡难度线!B575</f>
        <v>4554560</v>
      </c>
      <c r="B572" t="str">
        <f>关卡难度线!A575</f>
        <v>沙漠遗迹10-1</v>
      </c>
    </row>
    <row r="573" spans="1:2">
      <c r="A573">
        <f>关卡难度线!B576</f>
        <v>4561632</v>
      </c>
      <c r="B573" t="str">
        <f>关卡难度线!A576</f>
        <v>沙漠遗迹10-2</v>
      </c>
    </row>
    <row r="574" spans="1:2">
      <c r="A574">
        <f>关卡难度线!B577</f>
        <v>4574960</v>
      </c>
      <c r="B574" t="str">
        <f>关卡难度线!A577</f>
        <v>沙漠遗迹10-3</v>
      </c>
    </row>
    <row r="575" spans="1:2">
      <c r="A575">
        <f>关卡难度线!B578</f>
        <v>4582050</v>
      </c>
      <c r="B575" t="str">
        <f>关卡难度线!A578</f>
        <v>沙漠遗迹10-4</v>
      </c>
    </row>
    <row r="576" spans="1:2">
      <c r="A576">
        <f>关卡难度线!B579</f>
        <v>4589142</v>
      </c>
      <c r="B576" t="str">
        <f>关卡难度线!A579</f>
        <v>沙漠遗迹10-5</v>
      </c>
    </row>
    <row r="577" spans="1:2">
      <c r="A577">
        <f>关卡难度线!B580</f>
        <v>4602533</v>
      </c>
      <c r="B577" t="str">
        <f>关卡难度线!A580</f>
        <v>沙漠遗迹10-6</v>
      </c>
    </row>
    <row r="578" spans="1:2">
      <c r="A578">
        <f>关卡难度线!B581</f>
        <v>4609643</v>
      </c>
      <c r="B578" t="str">
        <f>关卡难度线!A581</f>
        <v>沙漠遗迹10-7</v>
      </c>
    </row>
    <row r="579" spans="1:2">
      <c r="A579">
        <f>关卡难度线!B582</f>
        <v>4616752</v>
      </c>
      <c r="B579" t="str">
        <f>关卡难度线!A582</f>
        <v>沙漠遗迹10-8</v>
      </c>
    </row>
    <row r="580" spans="1:2">
      <c r="A580">
        <f>关卡难度线!B583</f>
        <v>4630209</v>
      </c>
      <c r="B580" t="str">
        <f>关卡难度线!A583</f>
        <v>沙漠遗迹10-9</v>
      </c>
    </row>
    <row r="581" spans="1:2">
      <c r="A581">
        <f>关卡难度线!B584</f>
        <v>4637336</v>
      </c>
      <c r="B581" t="str">
        <f>关卡难度线!A584</f>
        <v>沙漠遗迹10-10</v>
      </c>
    </row>
    <row r="582" spans="1:2">
      <c r="A582">
        <f>关卡难度线!B585</f>
        <v>4679285</v>
      </c>
      <c r="B582" t="str">
        <f>关卡难度线!A585</f>
        <v>流星瀑布1-1</v>
      </c>
    </row>
    <row r="583" spans="1:2">
      <c r="A583">
        <f>关卡难度线!B586</f>
        <v>4685293</v>
      </c>
      <c r="B583" t="str">
        <f>关卡难度线!A586</f>
        <v>流星瀑布1-2</v>
      </c>
    </row>
    <row r="584" spans="1:2">
      <c r="A584">
        <f>关卡难度线!B587</f>
        <v>4697707</v>
      </c>
      <c r="B584" t="str">
        <f>关卡难度线!A587</f>
        <v>流星瀑布1-3</v>
      </c>
    </row>
    <row r="585" spans="1:2">
      <c r="A585">
        <f>关卡难度线!B588</f>
        <v>4703731</v>
      </c>
      <c r="B585" t="str">
        <f>关卡难度线!A588</f>
        <v>流星瀑布1-4</v>
      </c>
    </row>
    <row r="586" spans="1:2">
      <c r="A586">
        <f>关卡难度线!B589</f>
        <v>4709756</v>
      </c>
      <c r="B586" t="str">
        <f>关卡难度线!A589</f>
        <v>流星瀑布1-5</v>
      </c>
    </row>
    <row r="587" spans="1:2">
      <c r="A587">
        <f>关卡难度线!B590</f>
        <v>4722224</v>
      </c>
      <c r="B587" t="str">
        <f>关卡难度线!A590</f>
        <v>流星瀑布1-6</v>
      </c>
    </row>
    <row r="588" spans="1:2">
      <c r="A588">
        <f>关卡难度线!B591</f>
        <v>4728264</v>
      </c>
      <c r="B588" t="str">
        <f>关卡难度线!A591</f>
        <v>流星瀑布1-7</v>
      </c>
    </row>
    <row r="589" spans="1:2">
      <c r="A589">
        <f>关卡难度线!B592</f>
        <v>4734303</v>
      </c>
      <c r="B589" t="str">
        <f>关卡难度线!A592</f>
        <v>流星瀑布1-8</v>
      </c>
    </row>
    <row r="590" spans="1:2">
      <c r="A590">
        <f>关卡难度线!B593</f>
        <v>4746826</v>
      </c>
      <c r="B590" t="str">
        <f>关卡难度线!A593</f>
        <v>流星瀑布1-9</v>
      </c>
    </row>
    <row r="591" spans="1:2">
      <c r="A591">
        <f>关卡难度线!B594</f>
        <v>4752881</v>
      </c>
      <c r="B591" t="str">
        <f>关卡难度线!A594</f>
        <v>流星瀑布1-10</v>
      </c>
    </row>
    <row r="592" spans="1:2">
      <c r="A592">
        <f>关卡难度线!B595</f>
        <v>4791575</v>
      </c>
      <c r="B592" t="str">
        <f>关卡难度线!A595</f>
        <v>流星瀑布2-1</v>
      </c>
    </row>
    <row r="593" spans="1:2">
      <c r="A593">
        <f>关卡难度线!B596</f>
        <v>4797644</v>
      </c>
      <c r="B593" t="str">
        <f>关卡难度线!A596</f>
        <v>流星瀑布2-2</v>
      </c>
    </row>
    <row r="594" spans="1:2">
      <c r="A594">
        <f>关卡难度线!B597</f>
        <v>4810249</v>
      </c>
      <c r="B594" t="str">
        <f>关卡难度线!A597</f>
        <v>流星瀑布2-3</v>
      </c>
    </row>
    <row r="595" spans="1:2">
      <c r="A595">
        <f>关卡难度线!B598</f>
        <v>4816334</v>
      </c>
      <c r="B595" t="str">
        <f>关卡难度线!A598</f>
        <v>流星瀑布2-4</v>
      </c>
    </row>
    <row r="596" spans="1:2">
      <c r="A596">
        <f>关卡难度线!B599</f>
        <v>4822418</v>
      </c>
      <c r="B596" t="str">
        <f>关卡难度线!A599</f>
        <v>流星瀑布2-5</v>
      </c>
    </row>
    <row r="597" spans="1:2">
      <c r="A597">
        <f>关卡难度线!B600</f>
        <v>4835078</v>
      </c>
      <c r="B597" t="str">
        <f>关卡难度线!A600</f>
        <v>流星瀑布2-6</v>
      </c>
    </row>
    <row r="598" spans="1:2">
      <c r="A598">
        <f>关卡难度线!B601</f>
        <v>4841178</v>
      </c>
      <c r="B598" t="str">
        <f>关卡难度线!A601</f>
        <v>流星瀑布2-7</v>
      </c>
    </row>
    <row r="599" spans="1:2">
      <c r="A599">
        <f>关卡难度线!B602</f>
        <v>4847279</v>
      </c>
      <c r="B599" t="str">
        <f>关卡难度线!A602</f>
        <v>流星瀑布2-8</v>
      </c>
    </row>
    <row r="600" spans="1:2">
      <c r="A600">
        <f>关卡难度线!B603</f>
        <v>4859992</v>
      </c>
      <c r="B600" t="str">
        <f>关卡难度线!A603</f>
        <v>流星瀑布2-9</v>
      </c>
    </row>
    <row r="601" spans="1:2">
      <c r="A601">
        <f>关卡难度线!B604</f>
        <v>4866108</v>
      </c>
      <c r="B601" t="str">
        <f>关卡难度线!A604</f>
        <v>流星瀑布2-10</v>
      </c>
    </row>
    <row r="602" spans="1:2">
      <c r="A602">
        <f>关卡难度线!B605</f>
        <v>4904992</v>
      </c>
      <c r="B602" t="str">
        <f>关卡难度线!A605</f>
        <v>流星瀑布3-1</v>
      </c>
    </row>
    <row r="603" spans="1:2">
      <c r="A603">
        <f>关卡难度线!B606</f>
        <v>4911122</v>
      </c>
      <c r="B603" t="str">
        <f>关卡难度线!A606</f>
        <v>流星瀑布3-2</v>
      </c>
    </row>
    <row r="604" spans="1:2">
      <c r="A604">
        <f>关卡难度线!B607</f>
        <v>4923918</v>
      </c>
      <c r="B604" t="str">
        <f>关卡难度线!A607</f>
        <v>流星瀑布3-3</v>
      </c>
    </row>
    <row r="605" spans="1:2">
      <c r="A605">
        <f>关卡难度线!B608</f>
        <v>4930063</v>
      </c>
      <c r="B605" t="str">
        <f>关卡难度线!A608</f>
        <v>流星瀑布3-4</v>
      </c>
    </row>
    <row r="606" spans="1:2">
      <c r="A606">
        <f>关卡难度线!B609</f>
        <v>4936209</v>
      </c>
      <c r="B606" t="str">
        <f>关卡难度线!A609</f>
        <v>流星瀑布3-5</v>
      </c>
    </row>
    <row r="607" spans="1:2">
      <c r="A607">
        <f>关卡难度线!B610</f>
        <v>4949060</v>
      </c>
      <c r="B607" t="str">
        <f>关卡难度线!A610</f>
        <v>流星瀑布3-6</v>
      </c>
    </row>
    <row r="608" spans="1:2">
      <c r="A608">
        <f>关卡难度线!B611</f>
        <v>4955221</v>
      </c>
      <c r="B608" t="str">
        <f>关卡难度线!A611</f>
        <v>流星瀑布3-7</v>
      </c>
    </row>
    <row r="609" spans="1:2">
      <c r="A609">
        <f>关卡难度线!B612</f>
        <v>4961383</v>
      </c>
      <c r="B609" t="str">
        <f>关卡难度线!A612</f>
        <v>流星瀑布3-8</v>
      </c>
    </row>
    <row r="610" spans="1:2">
      <c r="A610">
        <f>关卡难度线!B613</f>
        <v>4974288</v>
      </c>
      <c r="B610" t="str">
        <f>关卡难度线!A613</f>
        <v>流星瀑布3-9</v>
      </c>
    </row>
    <row r="611" spans="1:2">
      <c r="A611">
        <f>关卡难度线!B614</f>
        <v>4980465</v>
      </c>
      <c r="B611" t="str">
        <f>关卡难度线!A614</f>
        <v>流星瀑布3-10</v>
      </c>
    </row>
    <row r="612" spans="1:2">
      <c r="A612">
        <f>关卡难度线!B615</f>
        <v>5019881</v>
      </c>
      <c r="B612" t="str">
        <f>关卡难度线!A615</f>
        <v>流星瀑布4-1</v>
      </c>
    </row>
    <row r="613" spans="1:2">
      <c r="A613">
        <f>关卡难度线!B616</f>
        <v>5026071</v>
      </c>
      <c r="B613" t="str">
        <f>关卡难度线!A616</f>
        <v>流星瀑布4-2</v>
      </c>
    </row>
    <row r="614" spans="1:2">
      <c r="A614">
        <f>关卡难度线!B617</f>
        <v>5039059</v>
      </c>
      <c r="B614" t="str">
        <f>关卡难度线!A617</f>
        <v>流星瀑布4-3</v>
      </c>
    </row>
    <row r="615" spans="1:2">
      <c r="A615">
        <f>关卡难度线!B618</f>
        <v>5045265</v>
      </c>
      <c r="B615" t="str">
        <f>关卡难度线!A618</f>
        <v>流星瀑布4-4</v>
      </c>
    </row>
    <row r="616" spans="1:2">
      <c r="A616">
        <f>关卡难度线!B619</f>
        <v>5051472</v>
      </c>
      <c r="B616" t="str">
        <f>关卡难度线!A619</f>
        <v>流星瀑布4-5</v>
      </c>
    </row>
    <row r="617" spans="1:2">
      <c r="A617">
        <f>关卡难度线!B620</f>
        <v>5064514</v>
      </c>
      <c r="B617" t="str">
        <f>关卡难度线!A620</f>
        <v>流星瀑布4-6</v>
      </c>
    </row>
    <row r="618" spans="1:2">
      <c r="A618">
        <f>关卡难度线!B621</f>
        <v>5070736</v>
      </c>
      <c r="B618" t="str">
        <f>关卡难度线!A621</f>
        <v>流星瀑布4-7</v>
      </c>
    </row>
    <row r="619" spans="1:2">
      <c r="A619">
        <f>关卡难度线!B622</f>
        <v>5076958</v>
      </c>
      <c r="B619" t="str">
        <f>关卡难度线!A622</f>
        <v>流星瀑布4-8</v>
      </c>
    </row>
    <row r="620" spans="1:2">
      <c r="A620">
        <f>关卡难度线!B623</f>
        <v>5090056</v>
      </c>
      <c r="B620" t="str">
        <f>关卡难度线!A623</f>
        <v>流星瀑布4-9</v>
      </c>
    </row>
    <row r="621" spans="1:2">
      <c r="A621">
        <f>关卡难度线!B624</f>
        <v>5096292</v>
      </c>
      <c r="B621" t="str">
        <f>关卡难度线!A624</f>
        <v>流星瀑布4-10</v>
      </c>
    </row>
    <row r="622" spans="1:2">
      <c r="A622">
        <f>关卡难度线!B625</f>
        <v>5136239</v>
      </c>
      <c r="B622" t="str">
        <f>关卡难度线!A625</f>
        <v>流星瀑布5-1</v>
      </c>
    </row>
    <row r="623" spans="1:2">
      <c r="A623">
        <f>关卡难度线!B626</f>
        <v>5142490</v>
      </c>
      <c r="B623" t="str">
        <f>关卡难度线!A626</f>
        <v>流星瀑布5-2</v>
      </c>
    </row>
    <row r="624" spans="1:2">
      <c r="A624">
        <f>关卡难度线!B627</f>
        <v>5155671</v>
      </c>
      <c r="B624" t="str">
        <f>关卡难度线!A627</f>
        <v>流星瀑布5-3</v>
      </c>
    </row>
    <row r="625" spans="1:2">
      <c r="A625">
        <f>关卡难度线!B628</f>
        <v>5161937</v>
      </c>
      <c r="B625" t="str">
        <f>关卡难度线!A628</f>
        <v>流星瀑布5-4</v>
      </c>
    </row>
    <row r="626" spans="1:2">
      <c r="A626">
        <f>关卡难度线!B629</f>
        <v>5168205</v>
      </c>
      <c r="B626" t="str">
        <f>关卡难度线!A629</f>
        <v>流星瀑布5-5</v>
      </c>
    </row>
    <row r="627" spans="1:2">
      <c r="A627">
        <f>关卡难度线!B630</f>
        <v>5181441</v>
      </c>
      <c r="B627" t="str">
        <f>关卡难度线!A630</f>
        <v>流星瀑布5-6</v>
      </c>
    </row>
    <row r="628" spans="1:2">
      <c r="A628">
        <f>关卡难度线!B631</f>
        <v>5187723</v>
      </c>
      <c r="B628" t="str">
        <f>关卡难度线!A631</f>
        <v>流星瀑布5-7</v>
      </c>
    </row>
    <row r="629" spans="1:2">
      <c r="A629">
        <f>关卡难度线!B632</f>
        <v>5194006</v>
      </c>
      <c r="B629" t="str">
        <f>关卡难度线!A632</f>
        <v>流星瀑布5-8</v>
      </c>
    </row>
    <row r="630" spans="1:2">
      <c r="A630">
        <f>关卡难度线!B633</f>
        <v>5207296</v>
      </c>
      <c r="B630" t="str">
        <f>关卡难度线!A633</f>
        <v>流星瀑布5-9</v>
      </c>
    </row>
    <row r="631" spans="1:2">
      <c r="A631">
        <f>关卡难度线!B634</f>
        <v>5213594</v>
      </c>
      <c r="B631" t="str">
        <f>关卡难度线!A634</f>
        <v>流星瀑布5-10</v>
      </c>
    </row>
    <row r="632" spans="1:2">
      <c r="A632">
        <f>关卡难度线!B635</f>
        <v>5254074</v>
      </c>
      <c r="B632" t="str">
        <f>关卡难度线!A635</f>
        <v>流星瀑布6-1</v>
      </c>
    </row>
    <row r="633" spans="1:2">
      <c r="A633">
        <f>关卡难度线!B636</f>
        <v>5260387</v>
      </c>
      <c r="B633" t="str">
        <f>关卡难度线!A636</f>
        <v>流星瀑布6-2</v>
      </c>
    </row>
    <row r="634" spans="1:2">
      <c r="A634">
        <f>关卡难度线!B637</f>
        <v>5273759</v>
      </c>
      <c r="B634" t="str">
        <f>关卡难度线!A637</f>
        <v>流星瀑布6-3</v>
      </c>
    </row>
    <row r="635" spans="1:2">
      <c r="A635">
        <f>关卡难度线!B638</f>
        <v>5280088</v>
      </c>
      <c r="B635" t="str">
        <f>关卡难度线!A638</f>
        <v>流星瀑布6-4</v>
      </c>
    </row>
    <row r="636" spans="1:2">
      <c r="A636">
        <f>关卡难度线!B639</f>
        <v>5286416</v>
      </c>
      <c r="B636" t="str">
        <f>关卡难度线!A639</f>
        <v>流星瀑布6-5</v>
      </c>
    </row>
    <row r="637" spans="1:2">
      <c r="A637">
        <f>关卡难度线!B640</f>
        <v>5299843</v>
      </c>
      <c r="B637" t="str">
        <f>关卡难度线!A640</f>
        <v>流星瀑布6-6</v>
      </c>
    </row>
    <row r="638" spans="1:2">
      <c r="A638">
        <f>关卡难度线!B641</f>
        <v>5306188</v>
      </c>
      <c r="B638" t="str">
        <f>关卡难度线!A641</f>
        <v>流星瀑布6-7</v>
      </c>
    </row>
    <row r="639" spans="1:2">
      <c r="A639">
        <f>关卡难度线!B642</f>
        <v>5312532</v>
      </c>
      <c r="B639" t="str">
        <f>关卡难度线!A642</f>
        <v>流星瀑布6-8</v>
      </c>
    </row>
    <row r="640" spans="1:2">
      <c r="A640">
        <f>关卡难度线!B643</f>
        <v>5326015</v>
      </c>
      <c r="B640" t="str">
        <f>关卡难度线!A643</f>
        <v>流星瀑布6-9</v>
      </c>
    </row>
    <row r="641" spans="1:2">
      <c r="A641">
        <f>关卡难度线!B644</f>
        <v>5332374</v>
      </c>
      <c r="B641" t="str">
        <f>关卡难度线!A644</f>
        <v>流星瀑布6-10</v>
      </c>
    </row>
    <row r="642" spans="1:2">
      <c r="A642">
        <f>关卡难度线!B645</f>
        <v>5373386</v>
      </c>
      <c r="B642" t="str">
        <f>关卡难度线!A645</f>
        <v>流星瀑布7-1</v>
      </c>
    </row>
    <row r="643" spans="1:2">
      <c r="A643">
        <f>关卡难度线!B646</f>
        <v>5379760</v>
      </c>
      <c r="B643" t="str">
        <f>关卡难度线!A646</f>
        <v>流星瀑布7-2</v>
      </c>
    </row>
    <row r="644" spans="1:2">
      <c r="A644">
        <f>关卡难度线!B647</f>
        <v>5393326</v>
      </c>
      <c r="B644" t="str">
        <f>关卡难度线!A647</f>
        <v>流星瀑布7-3</v>
      </c>
    </row>
    <row r="645" spans="1:2">
      <c r="A645">
        <f>关卡难度线!B648</f>
        <v>5399715</v>
      </c>
      <c r="B645" t="str">
        <f>关卡难度线!A648</f>
        <v>流星瀑布7-4</v>
      </c>
    </row>
    <row r="646" spans="1:2">
      <c r="A646">
        <f>关卡难度线!B649</f>
        <v>5406105</v>
      </c>
      <c r="B646" t="str">
        <f>关卡难度线!A649</f>
        <v>流星瀑布7-5</v>
      </c>
    </row>
    <row r="647" spans="1:2">
      <c r="A647">
        <f>关卡难度线!B650</f>
        <v>5419725</v>
      </c>
      <c r="B647" t="str">
        <f>关卡难度线!A650</f>
        <v>流星瀑布7-6</v>
      </c>
    </row>
    <row r="648" spans="1:2">
      <c r="A648">
        <f>关卡难度线!B651</f>
        <v>5426130</v>
      </c>
      <c r="B648" t="str">
        <f>关卡难度线!A651</f>
        <v>流星瀑布7-7</v>
      </c>
    </row>
    <row r="649" spans="1:2">
      <c r="A649">
        <f>关卡难度线!B652</f>
        <v>5432535</v>
      </c>
      <c r="B649" t="str">
        <f>关卡难度线!A652</f>
        <v>流星瀑布7-8</v>
      </c>
    </row>
    <row r="650" spans="1:2">
      <c r="A650">
        <f>关卡难度线!B653</f>
        <v>5446211</v>
      </c>
      <c r="B650" t="str">
        <f>关卡难度线!A653</f>
        <v>流星瀑布7-9</v>
      </c>
    </row>
    <row r="651" spans="1:2">
      <c r="A651">
        <f>关卡难度线!B654</f>
        <v>5452632</v>
      </c>
      <c r="B651" t="str">
        <f>关卡难度线!A654</f>
        <v>流星瀑布7-10</v>
      </c>
    </row>
    <row r="652" spans="1:2">
      <c r="A652">
        <f>关卡难度线!B655</f>
        <v>5494180</v>
      </c>
      <c r="B652" t="str">
        <f>关卡难度线!A655</f>
        <v>流星瀑布8-1</v>
      </c>
    </row>
    <row r="653" spans="1:2">
      <c r="A653">
        <f>关卡难度线!B656</f>
        <v>5500615</v>
      </c>
      <c r="B653" t="str">
        <f>关卡难度线!A656</f>
        <v>流星瀑布8-2</v>
      </c>
    </row>
    <row r="654" spans="1:2">
      <c r="A654">
        <f>关卡难度线!B657</f>
        <v>5514374</v>
      </c>
      <c r="B654" t="str">
        <f>关卡难度线!A657</f>
        <v>流星瀑布8-3</v>
      </c>
    </row>
    <row r="655" spans="1:2">
      <c r="A655">
        <f>关卡难度线!B658</f>
        <v>5520824</v>
      </c>
      <c r="B655" t="str">
        <f>关卡难度线!A658</f>
        <v>流星瀑布8-4</v>
      </c>
    </row>
    <row r="656" spans="1:2">
      <c r="A656">
        <f>关卡难度线!B659</f>
        <v>5527275</v>
      </c>
      <c r="B656" t="str">
        <f>关卡难度线!A659</f>
        <v>流星瀑布8-5</v>
      </c>
    </row>
    <row r="657" spans="1:2">
      <c r="A657">
        <f>关卡难度线!B660</f>
        <v>5541089</v>
      </c>
      <c r="B657" t="str">
        <f>关卡难度线!A660</f>
        <v>流星瀑布8-6</v>
      </c>
    </row>
    <row r="658" spans="1:2">
      <c r="A658">
        <f>关卡难度线!B661</f>
        <v>5547556</v>
      </c>
      <c r="B658" t="str">
        <f>关卡难度线!A661</f>
        <v>流星瀑布8-7</v>
      </c>
    </row>
    <row r="659" spans="1:2">
      <c r="A659">
        <f>关卡难度线!B662</f>
        <v>5554022</v>
      </c>
      <c r="B659" t="str">
        <f>关卡难度线!A662</f>
        <v>流星瀑布8-8</v>
      </c>
    </row>
    <row r="660" spans="1:2">
      <c r="A660">
        <f>关卡难度线!B663</f>
        <v>5567891</v>
      </c>
      <c r="B660" t="str">
        <f>关卡难度线!A663</f>
        <v>流星瀑布8-9</v>
      </c>
    </row>
    <row r="661" spans="1:2">
      <c r="A661">
        <f>关卡难度线!B664</f>
        <v>5574373</v>
      </c>
      <c r="B661" t="str">
        <f>关卡难度线!A664</f>
        <v>流星瀑布8-10</v>
      </c>
    </row>
    <row r="662" spans="1:2">
      <c r="A662">
        <f>关卡难度线!B665</f>
        <v>5616457</v>
      </c>
      <c r="B662" t="str">
        <f>关卡难度线!A665</f>
        <v>流星瀑布9-1</v>
      </c>
    </row>
    <row r="663" spans="1:2">
      <c r="A663">
        <f>关卡难度线!B666</f>
        <v>5622954</v>
      </c>
      <c r="B663" t="str">
        <f>关卡难度线!A666</f>
        <v>流星瀑布9-2</v>
      </c>
    </row>
    <row r="664" spans="1:2">
      <c r="A664">
        <f>关卡难度线!B667</f>
        <v>5636904</v>
      </c>
      <c r="B664" t="str">
        <f>关卡难度线!A667</f>
        <v>流星瀑布9-3</v>
      </c>
    </row>
    <row r="665" spans="1:2">
      <c r="A665">
        <f>关卡难度线!B668</f>
        <v>5643417</v>
      </c>
      <c r="B665" t="str">
        <f>关卡难度线!A668</f>
        <v>流星瀑布9-4</v>
      </c>
    </row>
    <row r="666" spans="1:2">
      <c r="A666">
        <f>关卡难度线!B669</f>
        <v>5649929</v>
      </c>
      <c r="B666" t="str">
        <f>关卡难度线!A669</f>
        <v>流星瀑布9-5</v>
      </c>
    </row>
    <row r="667" spans="1:2">
      <c r="A667">
        <f>关卡难度线!B670</f>
        <v>5663937</v>
      </c>
      <c r="B667" t="str">
        <f>关卡难度线!A670</f>
        <v>流星瀑布9-6</v>
      </c>
    </row>
    <row r="668" spans="1:2">
      <c r="A668">
        <f>关卡难度线!B671</f>
        <v>5670465</v>
      </c>
      <c r="B668" t="str">
        <f>关卡难度线!A671</f>
        <v>流星瀑布9-7</v>
      </c>
    </row>
    <row r="669" spans="1:2">
      <c r="A669">
        <f>关卡难度线!B672</f>
        <v>5676993</v>
      </c>
      <c r="B669" t="str">
        <f>关卡难度线!A672</f>
        <v>流星瀑布9-8</v>
      </c>
    </row>
    <row r="670" spans="1:2">
      <c r="A670">
        <f>关卡难度线!B673</f>
        <v>5691056</v>
      </c>
      <c r="B670" t="str">
        <f>关卡难度线!A673</f>
        <v>流星瀑布9-9</v>
      </c>
    </row>
    <row r="671" spans="1:2">
      <c r="A671">
        <f>关卡难度线!B674</f>
        <v>5697598</v>
      </c>
      <c r="B671" t="str">
        <f>关卡难度线!A674</f>
        <v>流星瀑布9-10</v>
      </c>
    </row>
    <row r="672" spans="1:2">
      <c r="A672">
        <f>关卡难度线!B675</f>
        <v>5740218</v>
      </c>
      <c r="B672" t="str">
        <f>关卡难度线!A675</f>
        <v>流星瀑布10-1</v>
      </c>
    </row>
    <row r="673" spans="1:2">
      <c r="A673">
        <f>关卡难度线!B676</f>
        <v>5746777</v>
      </c>
      <c r="B673" t="str">
        <f>关卡难度线!A676</f>
        <v>流星瀑布10-2</v>
      </c>
    </row>
    <row r="674" spans="1:2">
      <c r="A674">
        <f>关卡难度线!B677</f>
        <v>5760922</v>
      </c>
      <c r="B674" t="str">
        <f>关卡难度线!A677</f>
        <v>流星瀑布10-3</v>
      </c>
    </row>
    <row r="675" spans="1:2">
      <c r="A675">
        <f>关卡难度线!B678</f>
        <v>5767495</v>
      </c>
      <c r="B675" t="str">
        <f>关卡难度线!A678</f>
        <v>流星瀑布10-4</v>
      </c>
    </row>
    <row r="676" spans="1:2">
      <c r="A676">
        <f>关卡难度线!B679</f>
        <v>5774070</v>
      </c>
      <c r="B676" t="str">
        <f>关卡难度线!A679</f>
        <v>流星瀑布10-5</v>
      </c>
    </row>
    <row r="677" spans="1:2">
      <c r="A677">
        <f>关卡难度线!B680</f>
        <v>5788270</v>
      </c>
      <c r="B677" t="str">
        <f>关卡难度线!A680</f>
        <v>流星瀑布10-6</v>
      </c>
    </row>
    <row r="678" spans="1:2">
      <c r="A678">
        <f>关卡难度线!B681</f>
        <v>5794860</v>
      </c>
      <c r="B678" t="str">
        <f>关卡难度线!A681</f>
        <v>流星瀑布10-7</v>
      </c>
    </row>
    <row r="679" spans="1:2">
      <c r="A679">
        <f>关卡难度线!B682</f>
        <v>5801450</v>
      </c>
      <c r="B679" t="str">
        <f>关卡难度线!A682</f>
        <v>流星瀑布10-8</v>
      </c>
    </row>
    <row r="680" spans="1:2">
      <c r="A680">
        <f>关卡难度线!B683</f>
        <v>5815706</v>
      </c>
      <c r="B680" t="str">
        <f>关卡难度线!A683</f>
        <v>流星瀑布10-9</v>
      </c>
    </row>
    <row r="681" spans="1:2">
      <c r="A681">
        <f>关卡难度线!B684</f>
        <v>5822312</v>
      </c>
      <c r="B681" t="str">
        <f>关卡难度线!A684</f>
        <v>流星瀑布10-10</v>
      </c>
    </row>
    <row r="682" spans="1:2">
      <c r="A682">
        <f>关卡难度线!B685</f>
        <v>5865471</v>
      </c>
      <c r="B682" t="str">
        <f>关卡难度线!A685</f>
        <v>流星瀑布11-1</v>
      </c>
    </row>
    <row r="683" spans="1:2">
      <c r="A683">
        <f>关卡难度线!B686</f>
        <v>5872091</v>
      </c>
      <c r="B683" t="str">
        <f>关卡难度线!A686</f>
        <v>流星瀑布11-2</v>
      </c>
    </row>
    <row r="684" spans="1:2">
      <c r="A684">
        <f>关卡难度线!B687</f>
        <v>5886430</v>
      </c>
      <c r="B684" t="str">
        <f>关卡难度线!A687</f>
        <v>流星瀑布11-3</v>
      </c>
    </row>
    <row r="685" spans="1:2">
      <c r="A685">
        <f>关卡难度线!B688</f>
        <v>5893065</v>
      </c>
      <c r="B685" t="str">
        <f>关卡难度线!A688</f>
        <v>流星瀑布11-4</v>
      </c>
    </row>
    <row r="686" spans="1:2">
      <c r="A686">
        <f>关卡难度线!B689</f>
        <v>5899702</v>
      </c>
      <c r="B686" t="str">
        <f>关卡难度线!A689</f>
        <v>流星瀑布11-5</v>
      </c>
    </row>
    <row r="687" spans="1:2">
      <c r="A687">
        <f>关卡难度线!B690</f>
        <v>5914097</v>
      </c>
      <c r="B687" t="str">
        <f>关卡难度线!A690</f>
        <v>流星瀑布11-6</v>
      </c>
    </row>
    <row r="688" spans="1:2">
      <c r="A688">
        <f>关卡难度线!B691</f>
        <v>5920747</v>
      </c>
      <c r="B688" t="str">
        <f>关卡难度线!A691</f>
        <v>流星瀑布11-7</v>
      </c>
    </row>
    <row r="689" spans="1:2">
      <c r="A689">
        <f>关卡难度线!B692</f>
        <v>5927400</v>
      </c>
      <c r="B689" t="str">
        <f>关卡难度线!A692</f>
        <v>流星瀑布11-8</v>
      </c>
    </row>
    <row r="690" spans="1:2">
      <c r="A690">
        <f>关卡难度线!B693</f>
        <v>5941850</v>
      </c>
      <c r="B690" t="str">
        <f>关卡难度线!A693</f>
        <v>流星瀑布11-9</v>
      </c>
    </row>
    <row r="691" spans="1:2">
      <c r="A691">
        <f>关卡难度线!B694</f>
        <v>5948518</v>
      </c>
      <c r="B691" t="str">
        <f>关卡难度线!A694</f>
        <v>流星瀑布11-10</v>
      </c>
    </row>
    <row r="692" spans="1:2">
      <c r="A692">
        <f>关卡难度线!B695</f>
        <v>5992213</v>
      </c>
      <c r="B692" t="str">
        <f>关卡难度线!A695</f>
        <v>流星瀑布12-1</v>
      </c>
    </row>
    <row r="693" spans="1:2">
      <c r="A693">
        <f>关卡难度线!B696</f>
        <v>5998895</v>
      </c>
      <c r="B693" t="str">
        <f>关卡难度线!A696</f>
        <v>流星瀑布12-2</v>
      </c>
    </row>
    <row r="694" spans="1:2">
      <c r="A694">
        <f>关卡难度线!B697</f>
        <v>6013429</v>
      </c>
      <c r="B694" t="str">
        <f>关卡难度线!A697</f>
        <v>流星瀑布12-3</v>
      </c>
    </row>
    <row r="695" spans="1:2">
      <c r="A695">
        <f>关卡难度线!B698</f>
        <v>6020127</v>
      </c>
      <c r="B695" t="str">
        <f>关卡难度线!A698</f>
        <v>流星瀑布12-4</v>
      </c>
    </row>
    <row r="696" spans="1:2">
      <c r="A696">
        <f>关卡难度线!B699</f>
        <v>6026824</v>
      </c>
      <c r="B696" t="str">
        <f>关卡难度线!A699</f>
        <v>流星瀑布12-5</v>
      </c>
    </row>
    <row r="697" spans="1:2">
      <c r="A697">
        <f>关卡难度线!B700</f>
        <v>6041414</v>
      </c>
      <c r="B697" t="str">
        <f>关卡难度线!A700</f>
        <v>流星瀑布12-6</v>
      </c>
    </row>
    <row r="698" spans="1:2">
      <c r="A698">
        <f>关卡难度线!B701</f>
        <v>6048127</v>
      </c>
      <c r="B698" t="str">
        <f>关卡难度线!A701</f>
        <v>流星瀑布12-7</v>
      </c>
    </row>
    <row r="699" spans="1:2">
      <c r="A699">
        <f>关卡难度线!B702</f>
        <v>6054842</v>
      </c>
      <c r="B699" t="str">
        <f>关卡难度线!A702</f>
        <v>流星瀑布12-8</v>
      </c>
    </row>
    <row r="700" spans="1:2">
      <c r="A700">
        <f>关卡难度线!B703</f>
        <v>6069487</v>
      </c>
      <c r="B700" t="str">
        <f>关卡难度线!A703</f>
        <v>流星瀑布12-9</v>
      </c>
    </row>
    <row r="701" spans="1:2">
      <c r="A701">
        <f>关卡难度线!B704</f>
        <v>6076216</v>
      </c>
      <c r="B701" t="str">
        <f>关卡难度线!A704</f>
        <v>流星瀑布12-10</v>
      </c>
    </row>
    <row r="702" spans="1:2">
      <c r="A702">
        <f>关卡难度线!B705</f>
        <v>6120450</v>
      </c>
      <c r="B702" t="str">
        <f>关卡难度线!A705</f>
        <v>流星瀑布13-1</v>
      </c>
    </row>
    <row r="703" spans="1:2">
      <c r="A703">
        <f>关卡难度线!B706</f>
        <v>6127476</v>
      </c>
      <c r="B703" t="str">
        <f>关卡难度线!A706</f>
        <v>流星瀑布13-2</v>
      </c>
    </row>
    <row r="704" spans="1:2">
      <c r="A704">
        <f>关卡难度线!B707</f>
        <v>6142486</v>
      </c>
      <c r="B704" t="str">
        <f>关卡难度线!A707</f>
        <v>流星瀑布13-3</v>
      </c>
    </row>
    <row r="705" spans="1:2">
      <c r="A705">
        <f>关卡难度线!B708</f>
        <v>6149527</v>
      </c>
      <c r="B705" t="str">
        <f>关卡难度线!A708</f>
        <v>流星瀑布13-4</v>
      </c>
    </row>
    <row r="706" spans="1:2">
      <c r="A706">
        <f>关卡难度线!B709</f>
        <v>6156569</v>
      </c>
      <c r="B706" t="str">
        <f>关卡难度线!A709</f>
        <v>流星瀑布13-5</v>
      </c>
    </row>
    <row r="707" spans="1:2">
      <c r="A707">
        <f>关卡难度线!B710</f>
        <v>6171639</v>
      </c>
      <c r="B707" t="str">
        <f>关卡难度线!A710</f>
        <v>流星瀑布13-6</v>
      </c>
    </row>
    <row r="708" spans="1:2">
      <c r="A708">
        <f>关卡难度线!B711</f>
        <v>6178696</v>
      </c>
      <c r="B708" t="str">
        <f>关卡难度线!A711</f>
        <v>流星瀑布13-7</v>
      </c>
    </row>
    <row r="709" spans="1:2">
      <c r="A709">
        <f>关卡难度线!B712</f>
        <v>6185754</v>
      </c>
      <c r="B709" t="str">
        <f>关卡难度线!A712</f>
        <v>流星瀑布13-8</v>
      </c>
    </row>
    <row r="710" spans="1:2">
      <c r="A710">
        <f>关卡难度线!B713</f>
        <v>6200882</v>
      </c>
      <c r="B710" t="str">
        <f>关卡难度线!A713</f>
        <v>流星瀑布13-9</v>
      </c>
    </row>
    <row r="711" spans="1:2">
      <c r="A711">
        <f>关卡难度线!B714</f>
        <v>6207955</v>
      </c>
      <c r="B711" t="str">
        <f>关卡难度线!A714</f>
        <v>流星瀑布13-10</v>
      </c>
    </row>
    <row r="712" spans="1:2">
      <c r="A712">
        <f>关卡难度线!B715</f>
        <v>6253782</v>
      </c>
      <c r="B712" t="str">
        <f>关卡难度线!A715</f>
        <v>天气研究所1-1</v>
      </c>
    </row>
    <row r="713" spans="1:2">
      <c r="A713">
        <f>关卡难度线!B716</f>
        <v>6260730</v>
      </c>
      <c r="B713" t="str">
        <f>关卡难度线!A716</f>
        <v>天气研究所1-2</v>
      </c>
    </row>
    <row r="714" spans="1:2">
      <c r="A714">
        <f>关卡难度线!B717</f>
        <v>6275802</v>
      </c>
      <c r="B714" t="str">
        <f>关卡难度线!A717</f>
        <v>天气研究所1-3</v>
      </c>
    </row>
    <row r="715" spans="1:2">
      <c r="A715">
        <f>关卡难度线!B718</f>
        <v>6282766</v>
      </c>
      <c r="B715" t="str">
        <f>关卡难度线!A718</f>
        <v>天气研究所1-4</v>
      </c>
    </row>
    <row r="716" spans="1:2">
      <c r="A716">
        <f>关卡难度线!B719</f>
        <v>6289731</v>
      </c>
      <c r="B716" t="str">
        <f>关卡难度线!A719</f>
        <v>天气研究所1-5</v>
      </c>
    </row>
    <row r="717" spans="1:2">
      <c r="A717">
        <f>关卡难度线!B720</f>
        <v>6304860</v>
      </c>
      <c r="B717" t="str">
        <f>关卡难度线!A720</f>
        <v>天气研究所1-6</v>
      </c>
    </row>
    <row r="718" spans="1:2">
      <c r="A718">
        <f>关卡难度线!B721</f>
        <v>6311839</v>
      </c>
      <c r="B718" t="str">
        <f>关卡难度线!A721</f>
        <v>天气研究所1-7</v>
      </c>
    </row>
    <row r="719" spans="1:2">
      <c r="A719">
        <f>关卡难度线!B722</f>
        <v>6318820</v>
      </c>
      <c r="B719" t="str">
        <f>关卡难度线!A722</f>
        <v>天气研究所1-8</v>
      </c>
    </row>
    <row r="720" spans="1:2">
      <c r="A720">
        <f>关卡难度线!B723</f>
        <v>6334006</v>
      </c>
      <c r="B720" t="str">
        <f>关卡难度线!A723</f>
        <v>天气研究所1-9</v>
      </c>
    </row>
    <row r="721" spans="1:2">
      <c r="A721">
        <f>关卡难度线!B724</f>
        <v>6341002</v>
      </c>
      <c r="B721" t="str">
        <f>关卡难度线!A724</f>
        <v>天气研究所1-10</v>
      </c>
    </row>
    <row r="722" spans="1:2">
      <c r="A722">
        <f>关卡难度线!B725</f>
        <v>6386948</v>
      </c>
      <c r="B722" t="str">
        <f>关卡难度线!A725</f>
        <v>天气研究所2-1</v>
      </c>
    </row>
    <row r="723" spans="1:2">
      <c r="A723">
        <f>关卡难度线!B726</f>
        <v>6393960</v>
      </c>
      <c r="B723" t="str">
        <f>关卡难度线!A726</f>
        <v>天气研究所2-2</v>
      </c>
    </row>
    <row r="724" spans="1:2">
      <c r="A724">
        <f>关卡难度线!B727</f>
        <v>6409231</v>
      </c>
      <c r="B724" t="str">
        <f>关卡难度线!A727</f>
        <v>天气研究所2-3</v>
      </c>
    </row>
    <row r="725" spans="1:2">
      <c r="A725">
        <f>关卡难度线!B728</f>
        <v>6416258</v>
      </c>
      <c r="B725" t="str">
        <f>关卡难度线!A728</f>
        <v>天气研究所2-4</v>
      </c>
    </row>
    <row r="726" spans="1:2">
      <c r="A726">
        <f>关卡难度线!B729</f>
        <v>6423286</v>
      </c>
      <c r="B726" t="str">
        <f>关卡难度线!A729</f>
        <v>天气研究所2-5</v>
      </c>
    </row>
    <row r="727" spans="1:2">
      <c r="A727">
        <f>关卡难度线!B730</f>
        <v>6438615</v>
      </c>
      <c r="B727" t="str">
        <f>关卡难度线!A730</f>
        <v>天气研究所2-6</v>
      </c>
    </row>
    <row r="728" spans="1:2">
      <c r="A728">
        <f>关卡难度线!B731</f>
        <v>6445658</v>
      </c>
      <c r="B728" t="str">
        <f>关卡难度线!A731</f>
        <v>天气研究所2-7</v>
      </c>
    </row>
    <row r="729" spans="1:2">
      <c r="A729">
        <f>关卡难度线!B732</f>
        <v>6452702</v>
      </c>
      <c r="B729" t="str">
        <f>关卡难度线!A732</f>
        <v>天气研究所2-8</v>
      </c>
    </row>
    <row r="730" spans="1:2">
      <c r="A730">
        <f>关卡难度线!B733</f>
        <v>6468088</v>
      </c>
      <c r="B730" t="str">
        <f>关卡难度线!A733</f>
        <v>天气研究所2-9</v>
      </c>
    </row>
    <row r="731" spans="1:2">
      <c r="A731">
        <f>关卡难度线!B734</f>
        <v>6475147</v>
      </c>
      <c r="B731" t="str">
        <f>关卡难度线!A734</f>
        <v>天气研究所2-10</v>
      </c>
    </row>
    <row r="732" spans="1:2">
      <c r="A732">
        <f>关卡难度线!B735</f>
        <v>6521605</v>
      </c>
      <c r="B732" t="str">
        <f>关卡难度线!A735</f>
        <v>天气研究所3-1</v>
      </c>
    </row>
    <row r="733" spans="1:2">
      <c r="A733">
        <f>关卡难度线!B736</f>
        <v>6528681</v>
      </c>
      <c r="B733" t="str">
        <f>关卡难度线!A736</f>
        <v>天气研究所3-2</v>
      </c>
    </row>
    <row r="734" spans="1:2">
      <c r="A734">
        <f>关卡难度线!B737</f>
        <v>6544151</v>
      </c>
      <c r="B734" t="str">
        <f>关卡难度线!A737</f>
        <v>天气研究所3-3</v>
      </c>
    </row>
    <row r="735" spans="1:2">
      <c r="A735">
        <f>关卡难度线!B738</f>
        <v>6551242</v>
      </c>
      <c r="B735" t="str">
        <f>关卡难度线!A738</f>
        <v>天气研究所3-4</v>
      </c>
    </row>
    <row r="736" spans="1:2">
      <c r="A736">
        <f>关卡难度线!B739</f>
        <v>6558334</v>
      </c>
      <c r="B736" t="str">
        <f>关卡难度线!A739</f>
        <v>天气研究所3-5</v>
      </c>
    </row>
    <row r="737" spans="1:2">
      <c r="A737">
        <f>关卡难度线!B740</f>
        <v>6573863</v>
      </c>
      <c r="B737" t="str">
        <f>关卡难度线!A740</f>
        <v>天气研究所3-6</v>
      </c>
    </row>
    <row r="738" spans="1:2">
      <c r="A738">
        <f>关卡难度线!B741</f>
        <v>6580970</v>
      </c>
      <c r="B738" t="str">
        <f>关卡难度线!A741</f>
        <v>天气研究所3-7</v>
      </c>
    </row>
    <row r="739" spans="1:2">
      <c r="A739">
        <f>关卡难度线!B742</f>
        <v>6588078</v>
      </c>
      <c r="B739" t="str">
        <f>关卡难度线!A742</f>
        <v>天气研究所3-8</v>
      </c>
    </row>
    <row r="740" spans="1:2">
      <c r="A740">
        <f>关卡难度线!B743</f>
        <v>6603664</v>
      </c>
      <c r="B740" t="str">
        <f>关卡难度线!A743</f>
        <v>天气研究所3-9</v>
      </c>
    </row>
    <row r="741" spans="1:2">
      <c r="A741">
        <f>关卡难度线!B744</f>
        <v>6610787</v>
      </c>
      <c r="B741" t="str">
        <f>关卡难度线!A744</f>
        <v>天气研究所3-10</v>
      </c>
    </row>
    <row r="742" spans="1:2">
      <c r="A742">
        <f>关卡难度线!B745</f>
        <v>6657798</v>
      </c>
      <c r="B742" t="str">
        <f>关卡难度线!A745</f>
        <v>天气研究所4-1</v>
      </c>
    </row>
    <row r="743" spans="1:2">
      <c r="A743">
        <f>关卡难度线!B746</f>
        <v>6664937</v>
      </c>
      <c r="B743" t="str">
        <f>关卡难度线!A746</f>
        <v>天气研究所4-2</v>
      </c>
    </row>
    <row r="744" spans="1:2">
      <c r="A744">
        <f>关卡难度线!B747</f>
        <v>6680609</v>
      </c>
      <c r="B744" t="str">
        <f>关卡难度线!A747</f>
        <v>天气研究所4-3</v>
      </c>
    </row>
    <row r="745" spans="1:2">
      <c r="A745">
        <f>关卡难度线!B748</f>
        <v>6687763</v>
      </c>
      <c r="B745" t="str">
        <f>关卡难度线!A748</f>
        <v>天气研究所4-4</v>
      </c>
    </row>
    <row r="746" spans="1:2">
      <c r="A746">
        <f>关卡难度线!B749</f>
        <v>6694919</v>
      </c>
      <c r="B746" t="str">
        <f>关卡难度线!A749</f>
        <v>天气研究所4-5</v>
      </c>
    </row>
    <row r="747" spans="1:2">
      <c r="A747">
        <f>关卡难度线!B750</f>
        <v>6710648</v>
      </c>
      <c r="B747" t="str">
        <f>关卡难度线!A750</f>
        <v>天气研究所4-6</v>
      </c>
    </row>
    <row r="748" spans="1:2">
      <c r="A748">
        <f>关卡难度线!B751</f>
        <v>6717818</v>
      </c>
      <c r="B748" t="str">
        <f>关卡难度线!A751</f>
        <v>天气研究所4-7</v>
      </c>
    </row>
    <row r="749" spans="1:2">
      <c r="A749">
        <f>关卡难度线!B752</f>
        <v>6724992</v>
      </c>
      <c r="B749" t="str">
        <f>关卡难度线!A752</f>
        <v>天气研究所4-8</v>
      </c>
    </row>
    <row r="750" spans="1:2">
      <c r="A750">
        <f>关卡难度线!B753</f>
        <v>6740777</v>
      </c>
      <c r="B750" t="str">
        <f>关卡难度线!A753</f>
        <v>天气研究所4-9</v>
      </c>
    </row>
    <row r="751" spans="1:2">
      <c r="A751">
        <f>关卡难度线!B754</f>
        <v>6747964</v>
      </c>
      <c r="B751" t="str">
        <f>关卡难度线!A754</f>
        <v>天气研究所4-10</v>
      </c>
    </row>
    <row r="752" spans="1:2">
      <c r="A752">
        <f>关卡难度线!B755</f>
        <v>6795532</v>
      </c>
      <c r="B752" t="str">
        <f>关卡难度线!A755</f>
        <v>天气研究所5-1</v>
      </c>
    </row>
    <row r="753" spans="1:2">
      <c r="A753">
        <f>关卡难度线!B756</f>
        <v>6802735</v>
      </c>
      <c r="B753" t="str">
        <f>关卡难度线!A756</f>
        <v>天气研究所5-2</v>
      </c>
    </row>
    <row r="754" spans="1:2">
      <c r="A754">
        <f>关卡难度线!B757</f>
        <v>6818606</v>
      </c>
      <c r="B754" t="str">
        <f>关卡难度线!A757</f>
        <v>天气研究所5-3</v>
      </c>
    </row>
    <row r="755" spans="1:2">
      <c r="A755">
        <f>关卡难度线!B758</f>
        <v>6825824</v>
      </c>
      <c r="B755" t="str">
        <f>关卡难度线!A758</f>
        <v>天气研究所5-4</v>
      </c>
    </row>
    <row r="756" spans="1:2">
      <c r="A756">
        <f>关卡难度线!B759</f>
        <v>6833044</v>
      </c>
      <c r="B756" t="str">
        <f>关卡难度线!A759</f>
        <v>天气研究所5-5</v>
      </c>
    </row>
    <row r="757" spans="1:2">
      <c r="A757">
        <f>关卡难度线!B760</f>
        <v>6848973</v>
      </c>
      <c r="B757" t="str">
        <f>关卡难度线!A760</f>
        <v>天气研究所5-6</v>
      </c>
    </row>
    <row r="758" spans="1:2">
      <c r="A758">
        <f>关卡难度线!B761</f>
        <v>6856209</v>
      </c>
      <c r="B758" t="str">
        <f>关卡难度线!A761</f>
        <v>天气研究所5-7</v>
      </c>
    </row>
    <row r="759" spans="1:2">
      <c r="A759">
        <f>关卡难度线!B762</f>
        <v>6863446</v>
      </c>
      <c r="B759" t="str">
        <f>关卡难度线!A762</f>
        <v>天气研究所5-8</v>
      </c>
    </row>
    <row r="760" spans="1:2">
      <c r="A760">
        <f>关卡难度线!B763</f>
        <v>6879432</v>
      </c>
      <c r="B760" t="str">
        <f>关卡难度线!A763</f>
        <v>天气研究所5-9</v>
      </c>
    </row>
    <row r="761" spans="1:2">
      <c r="A761">
        <f>关卡难度线!B764</f>
        <v>6886684</v>
      </c>
      <c r="B761" t="str">
        <f>关卡难度线!A764</f>
        <v>天气研究所5-10</v>
      </c>
    </row>
    <row r="762" spans="1:2">
      <c r="A762">
        <f>关卡难度线!B765</f>
        <v>6934807</v>
      </c>
      <c r="B762" t="str">
        <f>关卡难度线!A765</f>
        <v>天气研究所6-1</v>
      </c>
    </row>
    <row r="763" spans="1:2">
      <c r="A763">
        <f>关卡难度线!B766</f>
        <v>6942076</v>
      </c>
      <c r="B763" t="str">
        <f>关卡难度线!A766</f>
        <v>天气研究所6-2</v>
      </c>
    </row>
    <row r="764" spans="1:2">
      <c r="A764">
        <f>关卡难度线!B767</f>
        <v>6958148</v>
      </c>
      <c r="B764" t="str">
        <f>关卡难度线!A767</f>
        <v>天气研究所6-3</v>
      </c>
    </row>
    <row r="765" spans="1:2">
      <c r="A765">
        <f>关卡难度线!B768</f>
        <v>6965430</v>
      </c>
      <c r="B765" t="str">
        <f>关卡难度线!A768</f>
        <v>天气研究所6-4</v>
      </c>
    </row>
    <row r="766" spans="1:2">
      <c r="A766">
        <f>关卡难度线!B769</f>
        <v>6972715</v>
      </c>
      <c r="B766" t="str">
        <f>关卡难度线!A769</f>
        <v>天气研究所6-5</v>
      </c>
    </row>
    <row r="767" spans="1:2">
      <c r="A767">
        <f>关卡难度线!B770</f>
        <v>6988844</v>
      </c>
      <c r="B767" t="str">
        <f>关卡难度线!A770</f>
        <v>天气研究所6-6</v>
      </c>
    </row>
    <row r="768" spans="1:2">
      <c r="A768">
        <f>关卡难度线!B771</f>
        <v>6996144</v>
      </c>
      <c r="B768" t="str">
        <f>关卡难度线!A771</f>
        <v>天气研究所6-7</v>
      </c>
    </row>
    <row r="769" spans="1:2">
      <c r="A769">
        <f>关卡难度线!B772</f>
        <v>7003445</v>
      </c>
      <c r="B769" t="str">
        <f>关卡难度线!A772</f>
        <v>天气研究所6-8</v>
      </c>
    </row>
    <row r="770" spans="1:2">
      <c r="A770">
        <f>关卡难度线!B773</f>
        <v>7019631</v>
      </c>
      <c r="B770" t="str">
        <f>关卡难度线!A773</f>
        <v>天气研究所6-9</v>
      </c>
    </row>
    <row r="771" spans="1:2">
      <c r="A771">
        <f>关卡难度线!B774</f>
        <v>7026948</v>
      </c>
      <c r="B771" t="str">
        <f>关卡难度线!A774</f>
        <v>天气研究所6-10</v>
      </c>
    </row>
    <row r="772" spans="1:2">
      <c r="A772">
        <f>关卡难度线!B775</f>
        <v>7075628</v>
      </c>
      <c r="B772" t="str">
        <f>关卡难度线!A775</f>
        <v>天气研究所7-1</v>
      </c>
    </row>
    <row r="773" spans="1:2">
      <c r="A773">
        <f>关卡难度线!B776</f>
        <v>7082960</v>
      </c>
      <c r="B773" t="str">
        <f>关卡难度线!A776</f>
        <v>天气研究所7-2</v>
      </c>
    </row>
    <row r="774" spans="1:2">
      <c r="A774">
        <f>关卡难度线!B777</f>
        <v>7099233</v>
      </c>
      <c r="B774" t="str">
        <f>关卡难度线!A777</f>
        <v>天气研究所7-3</v>
      </c>
    </row>
    <row r="775" spans="1:2">
      <c r="A775">
        <f>关卡难度线!B778</f>
        <v>7106581</v>
      </c>
      <c r="B775" t="str">
        <f>关卡难度线!A778</f>
        <v>天气研究所7-4</v>
      </c>
    </row>
    <row r="776" spans="1:2">
      <c r="A776">
        <f>关卡难度线!B779</f>
        <v>7113929</v>
      </c>
      <c r="B776" t="str">
        <f>关卡难度线!A779</f>
        <v>天气研究所7-5</v>
      </c>
    </row>
    <row r="777" spans="1:2">
      <c r="A777">
        <f>关卡难度线!B780</f>
        <v>7130260</v>
      </c>
      <c r="B777" t="str">
        <f>关卡难度线!A780</f>
        <v>天气研究所7-6</v>
      </c>
    </row>
    <row r="778" spans="1:2">
      <c r="A778">
        <f>关卡难度线!B781</f>
        <v>7137623</v>
      </c>
      <c r="B778" t="str">
        <f>关卡难度线!A781</f>
        <v>天气研究所7-7</v>
      </c>
    </row>
    <row r="779" spans="1:2">
      <c r="A779">
        <f>关卡难度线!B782</f>
        <v>7144989</v>
      </c>
      <c r="B779" t="str">
        <f>关卡难度线!A782</f>
        <v>天气研究所7-8</v>
      </c>
    </row>
    <row r="780" spans="1:2">
      <c r="A780">
        <f>关卡难度线!B783</f>
        <v>7161378</v>
      </c>
      <c r="B780" t="str">
        <f>关卡难度线!A783</f>
        <v>天气研究所7-9</v>
      </c>
    </row>
    <row r="781" spans="1:2">
      <c r="A781">
        <f>关卡难度线!B784</f>
        <v>7168758</v>
      </c>
      <c r="B781" t="str">
        <f>关卡难度线!A784</f>
        <v>天气研究所7-10</v>
      </c>
    </row>
    <row r="782" spans="1:2">
      <c r="A782">
        <f>关卡难度线!B785</f>
        <v>7217997</v>
      </c>
      <c r="B782" t="str">
        <f>关卡难度线!A785</f>
        <v>天气研究所8-1</v>
      </c>
    </row>
    <row r="783" spans="1:2">
      <c r="A783">
        <f>关卡难度线!B786</f>
        <v>7225394</v>
      </c>
      <c r="B783" t="str">
        <f>关卡难度线!A786</f>
        <v>天气研究所8-2</v>
      </c>
    </row>
    <row r="784" spans="1:2">
      <c r="A784">
        <f>关卡难度线!B787</f>
        <v>7241868</v>
      </c>
      <c r="B784" t="str">
        <f>关卡难度线!A787</f>
        <v>天气研究所8-3</v>
      </c>
    </row>
    <row r="785" spans="1:2">
      <c r="A785">
        <f>关卡难度线!B788</f>
        <v>7249281</v>
      </c>
      <c r="B785" t="str">
        <f>关卡难度线!A788</f>
        <v>天气研究所8-4</v>
      </c>
    </row>
    <row r="786" spans="1:2">
      <c r="A786">
        <f>关卡难度线!B789</f>
        <v>7256692</v>
      </c>
      <c r="B786" t="str">
        <f>关卡难度线!A789</f>
        <v>天气研究所8-5</v>
      </c>
    </row>
    <row r="787" spans="1:2">
      <c r="A787">
        <f>关卡难度线!B790</f>
        <v>7273225</v>
      </c>
      <c r="B787" t="str">
        <f>关卡难度线!A790</f>
        <v>天气研究所8-6</v>
      </c>
    </row>
    <row r="788" spans="1:2">
      <c r="A788">
        <f>关卡难度线!B791</f>
        <v>7280653</v>
      </c>
      <c r="B788" t="str">
        <f>关卡难度线!A791</f>
        <v>天气研究所8-7</v>
      </c>
    </row>
    <row r="789" spans="1:2">
      <c r="A789">
        <f>关卡难度线!B792</f>
        <v>7288084</v>
      </c>
      <c r="B789" t="str">
        <f>关卡难度线!A792</f>
        <v>天气研究所8-8</v>
      </c>
    </row>
    <row r="790" spans="1:2">
      <c r="A790">
        <f>关卡难度线!B793</f>
        <v>7304673</v>
      </c>
      <c r="B790" t="str">
        <f>关卡难度线!A793</f>
        <v>天气研究所8-9</v>
      </c>
    </row>
    <row r="791" spans="1:2">
      <c r="A791">
        <f>关卡难度线!B794</f>
        <v>7312119</v>
      </c>
      <c r="B791" t="str">
        <f>关卡难度线!A794</f>
        <v>天气研究所8-10</v>
      </c>
    </row>
    <row r="792" spans="1:2">
      <c r="A792">
        <f>关卡难度线!B795</f>
        <v>7361917</v>
      </c>
      <c r="B792" t="str">
        <f>关卡难度线!A795</f>
        <v>天气研究所9-1</v>
      </c>
    </row>
    <row r="793" spans="1:2">
      <c r="A793">
        <f>关卡难度线!B796</f>
        <v>7369378</v>
      </c>
      <c r="B793" t="str">
        <f>关卡难度线!A796</f>
        <v>天气研究所9-2</v>
      </c>
    </row>
    <row r="794" spans="1:2">
      <c r="A794">
        <f>关卡难度线!B797</f>
        <v>7386055</v>
      </c>
      <c r="B794" t="str">
        <f>关卡难度线!A797</f>
        <v>天气研究所9-3</v>
      </c>
    </row>
    <row r="795" spans="1:2">
      <c r="A795">
        <f>关卡难度线!B798</f>
        <v>7393531</v>
      </c>
      <c r="B795" t="str">
        <f>关卡难度线!A798</f>
        <v>天气研究所9-4</v>
      </c>
    </row>
    <row r="796" spans="1:2">
      <c r="A796">
        <f>关卡难度线!B799</f>
        <v>7401010</v>
      </c>
      <c r="B796" t="str">
        <f>关卡难度线!A799</f>
        <v>天气研究所9-5</v>
      </c>
    </row>
    <row r="797" spans="1:2">
      <c r="A797">
        <f>关卡难度线!B800</f>
        <v>7417743</v>
      </c>
      <c r="B797" t="str">
        <f>关卡难度线!A800</f>
        <v>天气研究所9-6</v>
      </c>
    </row>
    <row r="798" spans="1:2">
      <c r="A798">
        <f>关卡难度线!B801</f>
        <v>7425236</v>
      </c>
      <c r="B798" t="str">
        <f>关卡难度线!A801</f>
        <v>天气研究所9-7</v>
      </c>
    </row>
    <row r="799" spans="1:2">
      <c r="A799">
        <f>关卡难度线!B802</f>
        <v>7432730</v>
      </c>
      <c r="B799" t="str">
        <f>关卡难度线!A802</f>
        <v>天气研究所9-8</v>
      </c>
    </row>
    <row r="800" spans="1:2">
      <c r="A800">
        <f>关卡难度线!B803</f>
        <v>7449522</v>
      </c>
      <c r="B800" t="str">
        <f>关卡难度线!A803</f>
        <v>天气研究所9-9</v>
      </c>
    </row>
    <row r="801" spans="1:2">
      <c r="A801">
        <f>关卡难度线!B804</f>
        <v>7457032</v>
      </c>
      <c r="B801" t="str">
        <f>关卡难度线!A804</f>
        <v>天气研究所9-10</v>
      </c>
    </row>
    <row r="802" spans="1:2">
      <c r="A802">
        <f>关卡难度线!B805</f>
        <v>7507392</v>
      </c>
      <c r="B802" t="str">
        <f>关卡难度线!A805</f>
        <v>天气研究所10-1</v>
      </c>
    </row>
    <row r="803" spans="1:2">
      <c r="A803">
        <f>关卡难度线!B806</f>
        <v>7514917</v>
      </c>
      <c r="B803" t="str">
        <f>关卡难度线!A806</f>
        <v>天气研究所10-2</v>
      </c>
    </row>
    <row r="804" spans="1:2">
      <c r="A804">
        <f>关卡难度线!B807</f>
        <v>7531796</v>
      </c>
      <c r="B804" t="str">
        <f>关卡难度线!A807</f>
        <v>天气研究所10-3</v>
      </c>
    </row>
    <row r="805" spans="1:2">
      <c r="A805">
        <f>关卡难度线!B808</f>
        <v>7539336</v>
      </c>
      <c r="B805" t="str">
        <f>关卡难度线!A808</f>
        <v>天气研究所10-4</v>
      </c>
    </row>
    <row r="806" spans="1:2">
      <c r="A806">
        <f>关卡难度线!B809</f>
        <v>7546880</v>
      </c>
      <c r="B806" t="str">
        <f>关卡难度线!A809</f>
        <v>天气研究所10-5</v>
      </c>
    </row>
    <row r="807" spans="1:2">
      <c r="A807">
        <f>关卡难度线!B810</f>
        <v>7563816</v>
      </c>
      <c r="B807" t="str">
        <f>关卡难度线!A810</f>
        <v>天气研究所10-6</v>
      </c>
    </row>
    <row r="808" spans="1:2">
      <c r="A808">
        <f>关卡难度线!B811</f>
        <v>7571374</v>
      </c>
      <c r="B808" t="str">
        <f>关卡难度线!A811</f>
        <v>天气研究所10-7</v>
      </c>
    </row>
    <row r="809" spans="1:2">
      <c r="A809">
        <f>关卡难度线!B812</f>
        <v>7578932</v>
      </c>
      <c r="B809" t="str">
        <f>关卡难度线!A812</f>
        <v>天气研究所10-8</v>
      </c>
    </row>
    <row r="810" spans="1:2">
      <c r="A810">
        <f>关卡难度线!B813</f>
        <v>7595926</v>
      </c>
      <c r="B810" t="str">
        <f>关卡难度线!A813</f>
        <v>天气研究所10-9</v>
      </c>
    </row>
    <row r="811" spans="1:2">
      <c r="A811">
        <f>关卡难度线!B814</f>
        <v>7603501</v>
      </c>
      <c r="B811" t="str">
        <f>关卡难度线!A814</f>
        <v>天气研究所10-10</v>
      </c>
    </row>
    <row r="812" spans="1:2">
      <c r="A812">
        <f>关卡难度线!B815</f>
        <v>7654423</v>
      </c>
      <c r="B812" t="str">
        <f>关卡难度线!A815</f>
        <v>天气研究所11-1</v>
      </c>
    </row>
    <row r="813" spans="1:2">
      <c r="A813">
        <f>关卡难度线!B816</f>
        <v>7662014</v>
      </c>
      <c r="B813" t="str">
        <f>关卡难度线!A816</f>
        <v>天气研究所11-2</v>
      </c>
    </row>
    <row r="814" spans="1:2">
      <c r="A814">
        <f>关卡难度线!B817</f>
        <v>7679094</v>
      </c>
      <c r="B814" t="str">
        <f>关卡难度线!A817</f>
        <v>天气研究所11-3</v>
      </c>
    </row>
    <row r="815" spans="1:2">
      <c r="A815">
        <f>关卡难度线!B818</f>
        <v>7686701</v>
      </c>
      <c r="B815" t="str">
        <f>关卡难度线!A818</f>
        <v>天气研究所11-4</v>
      </c>
    </row>
    <row r="816" spans="1:2">
      <c r="A816">
        <f>关卡难度线!B819</f>
        <v>7694307</v>
      </c>
      <c r="B816" t="str">
        <f>关卡难度线!A819</f>
        <v>天气研究所11-5</v>
      </c>
    </row>
    <row r="817" spans="1:2">
      <c r="A817">
        <f>关卡难度线!B820</f>
        <v>7711445</v>
      </c>
      <c r="B817" t="str">
        <f>关卡难度线!A820</f>
        <v>天气研究所11-6</v>
      </c>
    </row>
    <row r="818" spans="1:2">
      <c r="A818">
        <f>关卡难度线!B821</f>
        <v>7719070</v>
      </c>
      <c r="B818" t="str">
        <f>关卡难度线!A821</f>
        <v>天气研究所11-7</v>
      </c>
    </row>
    <row r="819" spans="1:2">
      <c r="A819">
        <f>关卡难度线!B822</f>
        <v>7726693</v>
      </c>
      <c r="B819" t="str">
        <f>关卡难度线!A822</f>
        <v>天气研究所11-8</v>
      </c>
    </row>
    <row r="820" spans="1:2">
      <c r="A820">
        <f>关卡难度线!B823</f>
        <v>7743890</v>
      </c>
      <c r="B820" t="str">
        <f>关卡难度线!A823</f>
        <v>天气研究所11-9</v>
      </c>
    </row>
    <row r="821" spans="1:2">
      <c r="A821">
        <f>关卡难度线!B824</f>
        <v>7751530</v>
      </c>
      <c r="B821" t="str">
        <f>关卡难度线!A824</f>
        <v>天气研究所11-10</v>
      </c>
    </row>
    <row r="822" spans="1:2">
      <c r="A822">
        <f>关卡难度线!B825</f>
        <v>7803013</v>
      </c>
      <c r="B822" t="str">
        <f>关卡难度线!A825</f>
        <v>天气研究所12-1</v>
      </c>
    </row>
    <row r="823" spans="1:2">
      <c r="A823">
        <f>关卡难度线!B826</f>
        <v>7810669</v>
      </c>
      <c r="B823" t="str">
        <f>关卡难度线!A826</f>
        <v>天气研究所12-2</v>
      </c>
    </row>
    <row r="824" spans="1:2">
      <c r="A824">
        <f>关卡难度线!B827</f>
        <v>7827952</v>
      </c>
      <c r="B824" t="str">
        <f>关卡难度线!A827</f>
        <v>天气研究所12-3</v>
      </c>
    </row>
    <row r="825" spans="1:2">
      <c r="A825">
        <f>关卡难度线!B828</f>
        <v>7835623</v>
      </c>
      <c r="B825" t="str">
        <f>关卡难度线!A828</f>
        <v>天气研究所12-4</v>
      </c>
    </row>
    <row r="826" spans="1:2">
      <c r="A826">
        <f>关卡难度线!B829</f>
        <v>7843296</v>
      </c>
      <c r="B826" t="str">
        <f>关卡难度线!A829</f>
        <v>天气研究所12-5</v>
      </c>
    </row>
    <row r="827" spans="1:2">
      <c r="A827">
        <f>关卡难度线!B830</f>
        <v>7860636</v>
      </c>
      <c r="B827" t="str">
        <f>关卡难度线!A830</f>
        <v>天气研究所12-6</v>
      </c>
    </row>
    <row r="828" spans="1:2">
      <c r="A828">
        <f>关卡难度线!B831</f>
        <v>7868325</v>
      </c>
      <c r="B828" t="str">
        <f>关卡难度线!A831</f>
        <v>天气研究所12-7</v>
      </c>
    </row>
    <row r="829" spans="1:2">
      <c r="A829">
        <f>关卡难度线!B832</f>
        <v>7876015</v>
      </c>
      <c r="B829" t="str">
        <f>关卡难度线!A832</f>
        <v>天气研究所12-8</v>
      </c>
    </row>
    <row r="830" spans="1:2">
      <c r="A830">
        <f>关卡难度线!B833</f>
        <v>7893413</v>
      </c>
      <c r="B830" t="str">
        <f>关卡难度线!A833</f>
        <v>天气研究所12-9</v>
      </c>
    </row>
    <row r="831" spans="1:2">
      <c r="A831">
        <f>关卡难度线!B834</f>
        <v>7901119</v>
      </c>
      <c r="B831" t="str">
        <f>关卡难度线!A834</f>
        <v>天气研究所12-10</v>
      </c>
    </row>
    <row r="832" spans="1:2">
      <c r="A832">
        <f>关卡难度线!B835</f>
        <v>7953166</v>
      </c>
      <c r="B832" t="str">
        <f>关卡难度线!A835</f>
        <v>天气研究所13-1</v>
      </c>
    </row>
    <row r="833" spans="1:2">
      <c r="A833">
        <f>关卡难度线!B836</f>
        <v>7962292</v>
      </c>
      <c r="B833" t="str">
        <f>关卡难度线!A836</f>
        <v>天气研究所13-2</v>
      </c>
    </row>
    <row r="834" spans="1:2">
      <c r="A834">
        <f>关卡难度线!B837</f>
        <v>7981191</v>
      </c>
      <c r="B834" t="str">
        <f>关卡难度线!A837</f>
        <v>天气研究所13-3</v>
      </c>
    </row>
    <row r="835" spans="1:2">
      <c r="A835">
        <f>关卡难度线!B838</f>
        <v>7990337</v>
      </c>
      <c r="B835" t="str">
        <f>关卡难度线!A838</f>
        <v>天气研究所13-4</v>
      </c>
    </row>
    <row r="836" spans="1:2">
      <c r="A836">
        <f>关卡难度线!B839</f>
        <v>7999484</v>
      </c>
      <c r="B836" t="str">
        <f>关卡难度线!A839</f>
        <v>天气研究所13-5</v>
      </c>
    </row>
    <row r="837" spans="1:2">
      <c r="A837">
        <f>关卡难度线!B840</f>
        <v>8018451</v>
      </c>
      <c r="B837" t="str">
        <f>关卡难度线!A840</f>
        <v>天气研究所13-6</v>
      </c>
    </row>
    <row r="838" spans="1:2">
      <c r="A838">
        <f>关卡难度线!B841</f>
        <v>8027617</v>
      </c>
      <c r="B838" t="str">
        <f>关卡难度线!A841</f>
        <v>天气研究所13-7</v>
      </c>
    </row>
    <row r="839" spans="1:2">
      <c r="A839">
        <f>关卡难度线!B842</f>
        <v>8036784</v>
      </c>
      <c r="B839" t="str">
        <f>关卡难度线!A842</f>
        <v>天气研究所13-8</v>
      </c>
    </row>
    <row r="840" spans="1:2">
      <c r="A840">
        <f>关卡难度线!B843</f>
        <v>8055821</v>
      </c>
      <c r="B840" t="str">
        <f>关卡难度线!A843</f>
        <v>天气研究所13-9</v>
      </c>
    </row>
    <row r="841" spans="1:2">
      <c r="A841">
        <f>关卡难度线!B844</f>
        <v>8065006</v>
      </c>
      <c r="B841" t="str">
        <f>关卡难度线!A844</f>
        <v>天气研究所13-10</v>
      </c>
    </row>
    <row r="842" spans="1:2">
      <c r="A842">
        <f>关卡难度线!B845</f>
        <v>8122878</v>
      </c>
      <c r="B842" t="str">
        <f>关卡难度线!A845</f>
        <v>废弃工厂1-1</v>
      </c>
    </row>
    <row r="843" spans="1:2">
      <c r="A843">
        <f>关卡难度线!B846</f>
        <v>8132714</v>
      </c>
      <c r="B843" t="str">
        <f>关卡难度线!A846</f>
        <v>废弃工厂1-2</v>
      </c>
    </row>
    <row r="844" spans="1:2">
      <c r="A844">
        <f>关卡难度线!B847</f>
        <v>8152483</v>
      </c>
      <c r="B844" t="str">
        <f>关卡难度线!A847</f>
        <v>废弃工厂1-3</v>
      </c>
    </row>
    <row r="845" spans="1:2">
      <c r="A845">
        <f>关卡难度线!B848</f>
        <v>8162338</v>
      </c>
      <c r="B845" t="str">
        <f>关卡难度线!A848</f>
        <v>废弃工厂1-4</v>
      </c>
    </row>
    <row r="846" spans="1:2">
      <c r="A846">
        <f>关卡难度线!B849</f>
        <v>8172195</v>
      </c>
      <c r="B846" t="str">
        <f>关卡难度线!A849</f>
        <v>废弃工厂1-5</v>
      </c>
    </row>
    <row r="847" spans="1:2">
      <c r="A847">
        <f>关卡难度线!B850</f>
        <v>8192040</v>
      </c>
      <c r="B847" t="str">
        <f>关卡难度线!A850</f>
        <v>废弃工厂1-6</v>
      </c>
    </row>
    <row r="848" spans="1:2">
      <c r="A848">
        <f>关卡难度线!B851</f>
        <v>8201916</v>
      </c>
      <c r="B848" t="str">
        <f>关卡难度线!A851</f>
        <v>废弃工厂1-7</v>
      </c>
    </row>
    <row r="849" spans="1:2">
      <c r="A849">
        <f>关卡难度线!B852</f>
        <v>8211793</v>
      </c>
      <c r="B849" t="str">
        <f>关卡难度线!A852</f>
        <v>废弃工厂1-8</v>
      </c>
    </row>
    <row r="850" spans="1:2">
      <c r="A850">
        <f>关卡难度线!B853</f>
        <v>8231712</v>
      </c>
      <c r="B850" t="str">
        <f>关卡难度线!A853</f>
        <v>废弃工厂1-9</v>
      </c>
    </row>
    <row r="851" spans="1:2">
      <c r="A851">
        <f>关卡难度线!B854</f>
        <v>8241609</v>
      </c>
      <c r="B851" t="str">
        <f>关卡难度线!A854</f>
        <v>废弃工厂1-10</v>
      </c>
    </row>
    <row r="852" spans="1:2">
      <c r="A852">
        <f>关卡难度线!B855</f>
        <v>8302927</v>
      </c>
      <c r="B852" t="str">
        <f>关卡难度线!A855</f>
        <v>废弃工厂2-1</v>
      </c>
    </row>
    <row r="853" spans="1:2">
      <c r="A853">
        <f>关卡难度线!B856</f>
        <v>8312846</v>
      </c>
      <c r="B853" t="str">
        <f>关卡难度线!A856</f>
        <v>废弃工厂2-2</v>
      </c>
    </row>
    <row r="854" spans="1:2">
      <c r="A854">
        <f>关卡难度线!B857</f>
        <v>8332874</v>
      </c>
      <c r="B854" t="str">
        <f>关卡难度线!A857</f>
        <v>废弃工厂2-3</v>
      </c>
    </row>
    <row r="855" spans="1:2">
      <c r="A855">
        <f>关卡难度线!B858</f>
        <v>8342811</v>
      </c>
      <c r="B855" t="str">
        <f>关卡难度线!A858</f>
        <v>废弃工厂2-4</v>
      </c>
    </row>
    <row r="856" spans="1:2">
      <c r="A856">
        <f>关卡难度线!B859</f>
        <v>8352750</v>
      </c>
      <c r="B856" t="str">
        <f>关卡难度线!A859</f>
        <v>废弃工厂2-5</v>
      </c>
    </row>
    <row r="857" spans="1:2">
      <c r="A857">
        <f>关卡难度线!B860</f>
        <v>8372852</v>
      </c>
      <c r="B857" t="str">
        <f>关卡难度线!A860</f>
        <v>废弃工厂2-6</v>
      </c>
    </row>
    <row r="858" spans="1:2">
      <c r="A858">
        <f>关卡难度线!B861</f>
        <v>8382812</v>
      </c>
      <c r="B858" t="str">
        <f>关卡难度线!A861</f>
        <v>废弃工厂2-7</v>
      </c>
    </row>
    <row r="859" spans="1:2">
      <c r="A859">
        <f>关卡难度线!B862</f>
        <v>8392772</v>
      </c>
      <c r="B859" t="str">
        <f>关卡难度线!A862</f>
        <v>废弃工厂2-8</v>
      </c>
    </row>
    <row r="860" spans="1:2">
      <c r="A860">
        <f>关卡难度线!B863</f>
        <v>8412947</v>
      </c>
      <c r="B860" t="str">
        <f>关卡难度线!A863</f>
        <v>废弃工厂2-9</v>
      </c>
    </row>
    <row r="861" spans="1:2">
      <c r="A861">
        <f>关卡难度线!B864</f>
        <v>8422928</v>
      </c>
      <c r="B861" t="str">
        <f>关卡难度线!A864</f>
        <v>废弃工厂2-10</v>
      </c>
    </row>
    <row r="862" spans="1:2">
      <c r="A862">
        <f>关卡难度线!B865</f>
        <v>8485152</v>
      </c>
      <c r="B862" t="str">
        <f>关卡难度线!A865</f>
        <v>废弃工厂3-1</v>
      </c>
    </row>
    <row r="863" spans="1:2">
      <c r="A863">
        <f>关卡难度线!B866</f>
        <v>8495153</v>
      </c>
      <c r="B863" t="str">
        <f>关卡难度线!A866</f>
        <v>废弃工厂3-2</v>
      </c>
    </row>
    <row r="864" spans="1:2">
      <c r="A864">
        <f>关卡难度线!B867</f>
        <v>8515438</v>
      </c>
      <c r="B864" t="str">
        <f>关卡难度线!A867</f>
        <v>废弃工厂3-3</v>
      </c>
    </row>
    <row r="865" spans="1:2">
      <c r="A865">
        <f>关卡难度线!B868</f>
        <v>8525460</v>
      </c>
      <c r="B865" t="str">
        <f>关卡难度线!A868</f>
        <v>废弃工厂3-4</v>
      </c>
    </row>
    <row r="866" spans="1:2">
      <c r="A866">
        <f>关卡难度线!B869</f>
        <v>8535482</v>
      </c>
      <c r="B866" t="str">
        <f>关卡难度线!A869</f>
        <v>废弃工厂3-5</v>
      </c>
    </row>
    <row r="867" spans="1:2">
      <c r="A867">
        <f>关卡难度线!B870</f>
        <v>8555842</v>
      </c>
      <c r="B867" t="str">
        <f>关卡难度线!A870</f>
        <v>废弃工厂3-6</v>
      </c>
    </row>
    <row r="868" spans="1:2">
      <c r="A868">
        <f>关卡难度线!B871</f>
        <v>8565884</v>
      </c>
      <c r="B868" t="str">
        <f>关卡难度线!A871</f>
        <v>废弃工厂3-7</v>
      </c>
    </row>
    <row r="869" spans="1:2">
      <c r="A869">
        <f>关卡难度线!B872</f>
        <v>8575927</v>
      </c>
      <c r="B869" t="str">
        <f>关卡难度线!A872</f>
        <v>废弃工厂3-8</v>
      </c>
    </row>
    <row r="870" spans="1:2">
      <c r="A870">
        <f>关卡难度线!B873</f>
        <v>8596361</v>
      </c>
      <c r="B870" t="str">
        <f>关卡难度线!A873</f>
        <v>废弃工厂3-9</v>
      </c>
    </row>
    <row r="871" spans="1:2">
      <c r="A871">
        <f>关卡难度线!B874</f>
        <v>8606425</v>
      </c>
      <c r="B871" t="str">
        <f>关卡难度线!A874</f>
        <v>废弃工厂3-10</v>
      </c>
    </row>
    <row r="872" spans="1:2">
      <c r="A872">
        <f>关卡难度线!B875</f>
        <v>8669366</v>
      </c>
      <c r="B872" t="str">
        <f>关卡难度线!A875</f>
        <v>废弃工厂4-1</v>
      </c>
    </row>
    <row r="873" spans="1:2">
      <c r="A873">
        <f>关卡难度线!B876</f>
        <v>8679449</v>
      </c>
      <c r="B873" t="str">
        <f>关卡难度线!A876</f>
        <v>废弃工厂4-2</v>
      </c>
    </row>
    <row r="874" spans="1:2">
      <c r="A874">
        <f>关卡难度线!B877</f>
        <v>8699993</v>
      </c>
      <c r="B874" t="str">
        <f>关卡难度线!A877</f>
        <v>废弃工厂4-3</v>
      </c>
    </row>
    <row r="875" spans="1:2">
      <c r="A875">
        <f>关卡难度线!B878</f>
        <v>8710098</v>
      </c>
      <c r="B875" t="str">
        <f>关卡难度线!A878</f>
        <v>废弃工厂4-4</v>
      </c>
    </row>
    <row r="876" spans="1:2">
      <c r="A876">
        <f>关卡难度线!B879</f>
        <v>8720203</v>
      </c>
      <c r="B876" t="str">
        <f>关卡难度线!A879</f>
        <v>废弃工厂4-5</v>
      </c>
    </row>
    <row r="877" spans="1:2">
      <c r="A877">
        <f>关卡难度线!B880</f>
        <v>8740821</v>
      </c>
      <c r="B877" t="str">
        <f>关卡难度线!A880</f>
        <v>废弃工厂4-6</v>
      </c>
    </row>
    <row r="878" spans="1:2">
      <c r="A878">
        <f>关卡难度线!B881</f>
        <v>8750947</v>
      </c>
      <c r="B878" t="str">
        <f>关卡难度线!A881</f>
        <v>废弃工厂4-7</v>
      </c>
    </row>
    <row r="879" spans="1:2">
      <c r="A879">
        <f>关卡难度线!B882</f>
        <v>8761074</v>
      </c>
      <c r="B879" t="str">
        <f>关卡难度线!A882</f>
        <v>废弃工厂4-8</v>
      </c>
    </row>
    <row r="880" spans="1:2">
      <c r="A880">
        <f>关卡难度线!B883</f>
        <v>8781766</v>
      </c>
      <c r="B880" t="str">
        <f>关卡难度线!A883</f>
        <v>废弃工厂4-9</v>
      </c>
    </row>
    <row r="881" spans="1:2">
      <c r="A881">
        <f>关卡难度线!B884</f>
        <v>8791913</v>
      </c>
      <c r="B881" t="str">
        <f>关卡难度线!A884</f>
        <v>废弃工厂4-10</v>
      </c>
    </row>
    <row r="882" spans="1:2">
      <c r="A882">
        <f>关卡难度线!B885</f>
        <v>8855572</v>
      </c>
      <c r="B882" t="str">
        <f>关卡难度线!A885</f>
        <v>废弃工厂5-1</v>
      </c>
    </row>
    <row r="883" spans="1:2">
      <c r="A883">
        <f>关卡难度线!B886</f>
        <v>8865739</v>
      </c>
      <c r="B883" t="str">
        <f>关卡难度线!A886</f>
        <v>废弃工厂5-2</v>
      </c>
    </row>
    <row r="884" spans="1:2">
      <c r="A884">
        <f>关卡难度线!B887</f>
        <v>8886542</v>
      </c>
      <c r="B884" t="str">
        <f>关卡难度线!A887</f>
        <v>废弃工厂5-3</v>
      </c>
    </row>
    <row r="885" spans="1:2">
      <c r="A885">
        <f>关卡难度线!B888</f>
        <v>8896730</v>
      </c>
      <c r="B885" t="str">
        <f>关卡难度线!A888</f>
        <v>废弃工厂5-4</v>
      </c>
    </row>
    <row r="886" spans="1:2">
      <c r="A886">
        <f>关卡难度线!B889</f>
        <v>8906918</v>
      </c>
      <c r="B886" t="str">
        <f>关卡难度线!A889</f>
        <v>废弃工厂5-5</v>
      </c>
    </row>
    <row r="887" spans="1:2">
      <c r="A887">
        <f>关卡难度线!B890</f>
        <v>8927795</v>
      </c>
      <c r="B887" t="str">
        <f>关卡难度线!A890</f>
        <v>废弃工厂5-6</v>
      </c>
    </row>
    <row r="888" spans="1:2">
      <c r="A888">
        <f>关卡难度线!B891</f>
        <v>8938004</v>
      </c>
      <c r="B888" t="str">
        <f>关卡难度线!A891</f>
        <v>废弃工厂5-7</v>
      </c>
    </row>
    <row r="889" spans="1:2">
      <c r="A889">
        <f>关卡难度线!B892</f>
        <v>8948215</v>
      </c>
      <c r="B889" t="str">
        <f>关卡难度线!A892</f>
        <v>废弃工厂5-8</v>
      </c>
    </row>
    <row r="890" spans="1:2">
      <c r="A890">
        <f>关卡难度线!B893</f>
        <v>8969165</v>
      </c>
      <c r="B890" t="str">
        <f>关卡难度线!A893</f>
        <v>废弃工厂5-9</v>
      </c>
    </row>
    <row r="891" spans="1:2">
      <c r="A891">
        <f>关卡难度线!B894</f>
        <v>8979397</v>
      </c>
      <c r="B891" t="str">
        <f>关卡难度线!A894</f>
        <v>废弃工厂5-10</v>
      </c>
    </row>
    <row r="892" spans="1:2">
      <c r="A892">
        <f>关卡难度线!B895</f>
        <v>9043775</v>
      </c>
      <c r="B892" t="str">
        <f>关卡难度线!A895</f>
        <v>废弃工厂6-1</v>
      </c>
    </row>
    <row r="893" spans="1:2">
      <c r="A893">
        <f>关卡难度线!B896</f>
        <v>9054026</v>
      </c>
      <c r="B893" t="str">
        <f>关卡难度线!A896</f>
        <v>废弃工厂6-2</v>
      </c>
    </row>
    <row r="894" spans="1:2">
      <c r="A894">
        <f>关卡难度线!B897</f>
        <v>9075088</v>
      </c>
      <c r="B894" t="str">
        <f>关卡难度线!A897</f>
        <v>废弃工厂6-3</v>
      </c>
    </row>
    <row r="895" spans="1:2">
      <c r="A895">
        <f>关卡难度线!B898</f>
        <v>9085359</v>
      </c>
      <c r="B895" t="str">
        <f>关卡难度线!A898</f>
        <v>废弃工厂6-4</v>
      </c>
    </row>
    <row r="896" spans="1:2">
      <c r="A896">
        <f>关卡难度线!B899</f>
        <v>9095632</v>
      </c>
      <c r="B896" t="str">
        <f>关卡难度线!A899</f>
        <v>废弃工厂6-5</v>
      </c>
    </row>
    <row r="897" spans="1:2">
      <c r="A897">
        <f>关卡难度线!B900</f>
        <v>9116768</v>
      </c>
      <c r="B897" t="str">
        <f>关卡难度线!A900</f>
        <v>废弃工厂6-6</v>
      </c>
    </row>
    <row r="898" spans="1:2">
      <c r="A898">
        <f>关卡难度线!B901</f>
        <v>9127060</v>
      </c>
      <c r="B898" t="str">
        <f>关卡难度线!A901</f>
        <v>废弃工厂6-7</v>
      </c>
    </row>
    <row r="899" spans="1:2">
      <c r="A899">
        <f>关卡难度线!B902</f>
        <v>9137354</v>
      </c>
      <c r="B899" t="str">
        <f>关卡难度线!A902</f>
        <v>废弃工厂6-8</v>
      </c>
    </row>
    <row r="900" spans="1:2">
      <c r="A900">
        <f>关卡难度线!B903</f>
        <v>9158565</v>
      </c>
      <c r="B900" t="str">
        <f>关卡难度线!A903</f>
        <v>废弃工厂6-9</v>
      </c>
    </row>
    <row r="901" spans="1:2">
      <c r="A901">
        <f>关卡难度线!B904</f>
        <v>9168879</v>
      </c>
      <c r="B901" t="str">
        <f>关卡难度线!A904</f>
        <v>废弃工厂6-10</v>
      </c>
    </row>
    <row r="902" spans="1:2">
      <c r="A902">
        <f>关卡难度线!B905</f>
        <v>9233977</v>
      </c>
      <c r="B902" t="str">
        <f>关卡难度线!A905</f>
        <v>废弃工厂7-1</v>
      </c>
    </row>
    <row r="903" spans="1:2">
      <c r="A903">
        <f>关卡难度线!B906</f>
        <v>9244313</v>
      </c>
      <c r="B903" t="str">
        <f>关卡难度线!A906</f>
        <v>废弃工厂7-2</v>
      </c>
    </row>
    <row r="904" spans="1:2">
      <c r="A904">
        <f>关卡难度线!B907</f>
        <v>9265634</v>
      </c>
      <c r="B904" t="str">
        <f>关卡难度线!A907</f>
        <v>废弃工厂7-3</v>
      </c>
    </row>
    <row r="905" spans="1:2">
      <c r="A905">
        <f>关卡难度线!B908</f>
        <v>9275988</v>
      </c>
      <c r="B905" t="str">
        <f>关卡难度线!A908</f>
        <v>废弃工厂7-4</v>
      </c>
    </row>
    <row r="906" spans="1:2">
      <c r="A906">
        <f>关卡难度线!B909</f>
        <v>9286344</v>
      </c>
      <c r="B906" t="str">
        <f>关卡难度线!A909</f>
        <v>废弃工厂7-5</v>
      </c>
    </row>
    <row r="907" spans="1:2">
      <c r="A907">
        <f>关卡难度线!B910</f>
        <v>9307740</v>
      </c>
      <c r="B907" t="str">
        <f>关卡难度线!A910</f>
        <v>废弃工厂7-6</v>
      </c>
    </row>
    <row r="908" spans="1:2">
      <c r="A908">
        <f>关卡难度线!B911</f>
        <v>9318117</v>
      </c>
      <c r="B908" t="str">
        <f>关卡难度线!A911</f>
        <v>废弃工厂7-7</v>
      </c>
    </row>
    <row r="909" spans="1:2">
      <c r="A909">
        <f>关卡难度线!B912</f>
        <v>9328495</v>
      </c>
      <c r="B909" t="str">
        <f>关卡难度线!A912</f>
        <v>废弃工厂7-8</v>
      </c>
    </row>
    <row r="910" spans="1:2">
      <c r="A910">
        <f>关卡难度线!B913</f>
        <v>9349965</v>
      </c>
      <c r="B910" t="str">
        <f>关卡难度线!A913</f>
        <v>废弃工厂7-9</v>
      </c>
    </row>
    <row r="911" spans="1:2">
      <c r="A911">
        <f>关卡难度线!B914</f>
        <v>9360364</v>
      </c>
      <c r="B911" t="str">
        <f>关卡难度线!A914</f>
        <v>废弃工厂7-10</v>
      </c>
    </row>
    <row r="912" spans="1:2">
      <c r="A912">
        <f>关卡难度线!B915</f>
        <v>9426184</v>
      </c>
      <c r="B912" t="str">
        <f>关卡难度线!A915</f>
        <v>废弃工厂8-1</v>
      </c>
    </row>
    <row r="913" spans="1:2">
      <c r="A913">
        <f>关卡难度线!B916</f>
        <v>9436603</v>
      </c>
      <c r="B913" t="str">
        <f>关卡难度线!A916</f>
        <v>废弃工厂8-2</v>
      </c>
    </row>
    <row r="914" spans="1:2">
      <c r="A914">
        <f>关卡难度线!B917</f>
        <v>9458183</v>
      </c>
      <c r="B914" t="str">
        <f>关卡难度线!A917</f>
        <v>废弃工厂8-3</v>
      </c>
    </row>
    <row r="915" spans="1:2">
      <c r="A915">
        <f>关卡难度线!B918</f>
        <v>9468623</v>
      </c>
      <c r="B915" t="str">
        <f>关卡难度线!A918</f>
        <v>废弃工厂8-4</v>
      </c>
    </row>
    <row r="916" spans="1:2">
      <c r="A916">
        <f>关卡难度线!B919</f>
        <v>9479063</v>
      </c>
      <c r="B916" t="str">
        <f>关卡难度线!A919</f>
        <v>废弃工厂8-5</v>
      </c>
    </row>
    <row r="917" spans="1:2">
      <c r="A917">
        <f>关卡难度线!B920</f>
        <v>9500718</v>
      </c>
      <c r="B917" t="str">
        <f>关卡难度线!A920</f>
        <v>废弃工厂8-6</v>
      </c>
    </row>
    <row r="918" spans="1:2">
      <c r="A918">
        <f>关卡难度线!B921</f>
        <v>9511180</v>
      </c>
      <c r="B918" t="str">
        <f>关卡难度线!A921</f>
        <v>废弃工厂8-7</v>
      </c>
    </row>
    <row r="919" spans="1:2">
      <c r="A919">
        <f>关卡难度线!B922</f>
        <v>9521642</v>
      </c>
      <c r="B919" t="str">
        <f>关卡难度线!A922</f>
        <v>废弃工厂8-8</v>
      </c>
    </row>
    <row r="920" spans="1:2">
      <c r="A920">
        <f>关卡难度线!B923</f>
        <v>9543372</v>
      </c>
      <c r="B920" t="str">
        <f>关卡难度线!A923</f>
        <v>废弃工厂8-9</v>
      </c>
    </row>
    <row r="921" spans="1:2">
      <c r="A921">
        <f>关卡难度线!B924</f>
        <v>9553855</v>
      </c>
      <c r="B921" t="str">
        <f>关卡难度线!A924</f>
        <v>废弃工厂8-10</v>
      </c>
    </row>
    <row r="922" spans="1:2">
      <c r="A922">
        <f>关卡难度线!B925</f>
        <v>9620398</v>
      </c>
      <c r="B922" t="str">
        <f>关卡难度线!A925</f>
        <v>废弃工厂9-1</v>
      </c>
    </row>
    <row r="923" spans="1:2">
      <c r="A923">
        <f>关卡难度线!B926</f>
        <v>9630901</v>
      </c>
      <c r="B923" t="str">
        <f>关卡难度线!A926</f>
        <v>废弃工厂9-2</v>
      </c>
    </row>
    <row r="924" spans="1:2">
      <c r="A924">
        <f>关卡难度线!B927</f>
        <v>9652743</v>
      </c>
      <c r="B924" t="str">
        <f>关卡难度线!A927</f>
        <v>废弃工厂9-3</v>
      </c>
    </row>
    <row r="925" spans="1:2">
      <c r="A925">
        <f>关卡难度线!B928</f>
        <v>9663265</v>
      </c>
      <c r="B925" t="str">
        <f>关卡难度线!A928</f>
        <v>废弃工厂9-4</v>
      </c>
    </row>
    <row r="926" spans="1:2">
      <c r="A926">
        <f>关卡难度线!B929</f>
        <v>9673790</v>
      </c>
      <c r="B926" t="str">
        <f>关卡难度线!A929</f>
        <v>废弃工厂9-5</v>
      </c>
    </row>
    <row r="927" spans="1:2">
      <c r="A927">
        <f>关卡难度线!B930</f>
        <v>9695706</v>
      </c>
      <c r="B927" t="str">
        <f>关卡难度线!A930</f>
        <v>废弃工厂9-6</v>
      </c>
    </row>
    <row r="928" spans="1:2">
      <c r="A928">
        <f>关卡难度线!B931</f>
        <v>9706252</v>
      </c>
      <c r="B928" t="str">
        <f>关卡难度线!A931</f>
        <v>废弃工厂9-7</v>
      </c>
    </row>
    <row r="929" spans="1:2">
      <c r="A929">
        <f>关卡难度线!B932</f>
        <v>9716797</v>
      </c>
      <c r="B929" t="str">
        <f>关卡难度线!A932</f>
        <v>废弃工厂9-8</v>
      </c>
    </row>
    <row r="930" spans="1:2">
      <c r="A930">
        <f>关卡难度线!B933</f>
        <v>9738788</v>
      </c>
      <c r="B930" t="str">
        <f>关卡难度线!A933</f>
        <v>废弃工厂9-9</v>
      </c>
    </row>
    <row r="931" spans="1:2">
      <c r="A931">
        <f>关卡难度线!B934</f>
        <v>9749356</v>
      </c>
      <c r="B931" t="str">
        <f>关卡难度线!A934</f>
        <v>废弃工厂9-10</v>
      </c>
    </row>
    <row r="932" spans="1:2">
      <c r="A932">
        <f>关卡难度线!B935</f>
        <v>9816625</v>
      </c>
      <c r="B932" t="str">
        <f>关卡难度线!A935</f>
        <v>废弃工厂10-1</v>
      </c>
    </row>
    <row r="933" spans="1:2">
      <c r="A933">
        <f>关卡难度线!B936</f>
        <v>9827212</v>
      </c>
      <c r="B933" t="str">
        <f>关卡难度线!A936</f>
        <v>废弃工厂10-2</v>
      </c>
    </row>
    <row r="934" spans="1:2">
      <c r="A934">
        <f>关卡难度线!B937</f>
        <v>9849313</v>
      </c>
      <c r="B934" t="str">
        <f>关卡难度线!A937</f>
        <v>废弃工厂10-3</v>
      </c>
    </row>
    <row r="935" spans="1:2">
      <c r="A935">
        <f>关卡难度线!B938</f>
        <v>9859920</v>
      </c>
      <c r="B935" t="str">
        <f>关卡难度线!A938</f>
        <v>废弃工厂10-4</v>
      </c>
    </row>
    <row r="936" spans="1:2">
      <c r="A936">
        <f>关卡难度线!B939</f>
        <v>9870530</v>
      </c>
      <c r="B936" t="str">
        <f>关卡难度线!A939</f>
        <v>废弃工厂10-5</v>
      </c>
    </row>
    <row r="937" spans="1:2">
      <c r="A937">
        <f>关卡难度线!B940</f>
        <v>9892707</v>
      </c>
      <c r="B937" t="str">
        <f>关卡难度线!A940</f>
        <v>废弃工厂10-6</v>
      </c>
    </row>
    <row r="938" spans="1:2">
      <c r="A938">
        <f>关卡难度线!B941</f>
        <v>9903335</v>
      </c>
      <c r="B938" t="str">
        <f>关卡难度线!A941</f>
        <v>废弃工厂10-7</v>
      </c>
    </row>
    <row r="939" spans="1:2">
      <c r="A939">
        <f>关卡难度线!B942</f>
        <v>9913967</v>
      </c>
      <c r="B939" t="str">
        <f>关卡难度线!A942</f>
        <v>废弃工厂10-8</v>
      </c>
    </row>
    <row r="940" spans="1:2">
      <c r="A940">
        <f>关卡难度线!B943</f>
        <v>9936218</v>
      </c>
      <c r="B940" t="str">
        <f>关卡难度线!A943</f>
        <v>废弃工厂10-9</v>
      </c>
    </row>
    <row r="941" spans="1:2">
      <c r="A941">
        <f>关卡难度线!B944</f>
        <v>9946870</v>
      </c>
      <c r="B941" t="str">
        <f>关卡难度线!A944</f>
        <v>废弃工厂10-10</v>
      </c>
    </row>
    <row r="942" spans="1:2">
      <c r="A942">
        <f>关卡难度线!B945</f>
        <v>10014864</v>
      </c>
      <c r="B942" t="str">
        <f>关卡难度线!A945</f>
        <v>废弃工厂11-1</v>
      </c>
    </row>
    <row r="943" spans="1:2">
      <c r="A943">
        <f>关卡难度线!B946</f>
        <v>10025535</v>
      </c>
      <c r="B943" t="str">
        <f>关卡难度线!A946</f>
        <v>废弃工厂11-2</v>
      </c>
    </row>
    <row r="944" spans="1:2">
      <c r="A944">
        <f>关卡难度线!B947</f>
        <v>10047898</v>
      </c>
      <c r="B944" t="str">
        <f>关卡难度线!A947</f>
        <v>废弃工厂11-3</v>
      </c>
    </row>
    <row r="945" spans="1:2">
      <c r="A945">
        <f>关卡难度线!B948</f>
        <v>10058590</v>
      </c>
      <c r="B945" t="str">
        <f>关卡难度线!A948</f>
        <v>废弃工厂11-4</v>
      </c>
    </row>
    <row r="946" spans="1:2">
      <c r="A946">
        <f>关卡难度线!B949</f>
        <v>10069283</v>
      </c>
      <c r="B946" t="str">
        <f>关卡难度线!A949</f>
        <v>废弃工厂11-5</v>
      </c>
    </row>
    <row r="947" spans="1:2">
      <c r="A947">
        <f>关卡难度线!B950</f>
        <v>10091722</v>
      </c>
      <c r="B947" t="str">
        <f>关卡难度线!A950</f>
        <v>废弃工厂11-6</v>
      </c>
    </row>
    <row r="948" spans="1:2">
      <c r="A948">
        <f>关卡难度线!B951</f>
        <v>10102436</v>
      </c>
      <c r="B948" t="str">
        <f>关卡难度线!A951</f>
        <v>废弃工厂11-7</v>
      </c>
    </row>
    <row r="949" spans="1:2">
      <c r="A949">
        <f>关卡难度线!B952</f>
        <v>10113151</v>
      </c>
      <c r="B949" t="str">
        <f>关卡难度线!A952</f>
        <v>废弃工厂11-8</v>
      </c>
    </row>
    <row r="950" spans="1:2">
      <c r="A950">
        <f>关卡难度线!B953</f>
        <v>10135663</v>
      </c>
      <c r="B950" t="str">
        <f>关卡难度线!A953</f>
        <v>废弃工厂11-9</v>
      </c>
    </row>
    <row r="951" spans="1:2">
      <c r="A951">
        <f>关卡难度线!B954</f>
        <v>10146400</v>
      </c>
      <c r="B951" t="str">
        <f>关卡难度线!A954</f>
        <v>废弃工厂11-10</v>
      </c>
    </row>
    <row r="952" spans="1:2">
      <c r="A952">
        <f>关卡难度线!B955</f>
        <v>10215121</v>
      </c>
      <c r="B952" t="str">
        <f>关卡难度线!A955</f>
        <v>废弃工厂12-1</v>
      </c>
    </row>
    <row r="953" spans="1:2">
      <c r="A953">
        <f>关卡难度线!B956</f>
        <v>10225878</v>
      </c>
      <c r="B953" t="str">
        <f>关卡难度线!A956</f>
        <v>废弃工厂12-2</v>
      </c>
    </row>
    <row r="954" spans="1:2">
      <c r="A954">
        <f>关卡难度线!B957</f>
        <v>10248502</v>
      </c>
      <c r="B954" t="str">
        <f>关卡难度线!A957</f>
        <v>废弃工厂12-3</v>
      </c>
    </row>
    <row r="955" spans="1:2">
      <c r="A955">
        <f>关卡难度线!B958</f>
        <v>10259280</v>
      </c>
      <c r="B955" t="str">
        <f>关卡难度线!A958</f>
        <v>废弃工厂12-4</v>
      </c>
    </row>
    <row r="956" spans="1:2">
      <c r="A956">
        <f>关卡难度线!B959</f>
        <v>10270058</v>
      </c>
      <c r="B956" t="str">
        <f>关卡难度线!A959</f>
        <v>废弃工厂12-5</v>
      </c>
    </row>
    <row r="957" spans="1:2">
      <c r="A957">
        <f>关卡难度线!B960</f>
        <v>10292757</v>
      </c>
      <c r="B957" t="str">
        <f>关卡难度线!A960</f>
        <v>废弃工厂12-6</v>
      </c>
    </row>
    <row r="958" spans="1:2">
      <c r="A958">
        <f>关卡难度线!B961</f>
        <v>10303556</v>
      </c>
      <c r="B958" t="str">
        <f>关卡难度线!A961</f>
        <v>废弃工厂12-7</v>
      </c>
    </row>
    <row r="959" spans="1:2">
      <c r="A959">
        <f>关卡难度线!B962</f>
        <v>10314356</v>
      </c>
      <c r="B959" t="str">
        <f>关卡难度线!A962</f>
        <v>废弃工厂12-8</v>
      </c>
    </row>
    <row r="960" spans="1:2">
      <c r="A960">
        <f>关卡难度线!B963</f>
        <v>10337131</v>
      </c>
      <c r="B960" t="str">
        <f>关卡难度线!A963</f>
        <v>废弃工厂12-9</v>
      </c>
    </row>
    <row r="961" spans="1:2">
      <c r="A961">
        <f>关卡难度线!B964</f>
        <v>10347950</v>
      </c>
      <c r="B961" t="str">
        <f>关卡难度线!A964</f>
        <v>废弃工厂12-10</v>
      </c>
    </row>
    <row r="962" spans="1:2">
      <c r="A962">
        <f>关卡难度线!B965</f>
        <v>10417400</v>
      </c>
      <c r="B962" t="str">
        <f>关卡难度线!A965</f>
        <v>废弃工厂13-1</v>
      </c>
    </row>
    <row r="963" spans="1:2">
      <c r="A963">
        <f>关卡难度线!B966</f>
        <v>10428242</v>
      </c>
      <c r="B963" t="str">
        <f>关卡难度线!A966</f>
        <v>废弃工厂13-2</v>
      </c>
    </row>
    <row r="964" spans="1:2">
      <c r="A964">
        <f>关卡难度线!B967</f>
        <v>10451128</v>
      </c>
      <c r="B964" t="str">
        <f>关卡难度线!A967</f>
        <v>废弃工厂13-3</v>
      </c>
    </row>
    <row r="965" spans="1:2">
      <c r="A965">
        <f>关卡难度线!B968</f>
        <v>10461990</v>
      </c>
      <c r="B965" t="str">
        <f>关卡难度线!A968</f>
        <v>废弃工厂13-4</v>
      </c>
    </row>
    <row r="966" spans="1:2">
      <c r="A966">
        <f>关卡难度线!B969</f>
        <v>10472853</v>
      </c>
      <c r="B966" t="str">
        <f>关卡难度线!A969</f>
        <v>废弃工厂13-5</v>
      </c>
    </row>
    <row r="967" spans="1:2">
      <c r="A967">
        <f>关卡难度线!B970</f>
        <v>10495815</v>
      </c>
      <c r="B967" t="str">
        <f>关卡难度线!A970</f>
        <v>废弃工厂13-6</v>
      </c>
    </row>
    <row r="968" spans="1:2">
      <c r="A968">
        <f>关卡难度线!B971</f>
        <v>10506699</v>
      </c>
      <c r="B968" t="str">
        <f>关卡难度线!A971</f>
        <v>废弃工厂13-7</v>
      </c>
    </row>
    <row r="969" spans="1:2">
      <c r="A969">
        <f>关卡难度线!B972</f>
        <v>10517583</v>
      </c>
      <c r="B969" t="str">
        <f>关卡难度线!A972</f>
        <v>废弃工厂13-8</v>
      </c>
    </row>
    <row r="970" spans="1:2">
      <c r="A970">
        <f>关卡难度线!B973</f>
        <v>10540620</v>
      </c>
      <c r="B970" t="str">
        <f>关卡难度线!A973</f>
        <v>废弃工厂13-9</v>
      </c>
    </row>
    <row r="971" spans="1:2">
      <c r="A971">
        <f>关卡难度线!B974</f>
        <v>10551526</v>
      </c>
      <c r="B971" t="str">
        <f>关卡难度线!A974</f>
        <v>废弃工厂13-10</v>
      </c>
    </row>
    <row r="972" spans="1:2">
      <c r="A972">
        <f>关卡难度线!B975</f>
        <v>10621706</v>
      </c>
      <c r="B972" t="str">
        <f>关卡难度线!A975</f>
        <v>废弃工厂14-1</v>
      </c>
    </row>
    <row r="973" spans="1:2">
      <c r="A973">
        <f>关卡难度线!B976</f>
        <v>10632632</v>
      </c>
      <c r="B973" t="str">
        <f>关卡难度线!A976</f>
        <v>废弃工厂14-2</v>
      </c>
    </row>
    <row r="974" spans="1:2">
      <c r="A974">
        <f>关卡难度线!B977</f>
        <v>10655781</v>
      </c>
      <c r="B974" t="str">
        <f>关卡难度线!A977</f>
        <v>废弃工厂14-3</v>
      </c>
    </row>
    <row r="975" spans="1:2">
      <c r="A975">
        <f>关卡难度线!B978</f>
        <v>10666727</v>
      </c>
      <c r="B975" t="str">
        <f>关卡难度线!A978</f>
        <v>废弃工厂14-4</v>
      </c>
    </row>
    <row r="976" spans="1:2">
      <c r="A976">
        <f>关卡难度线!B979</f>
        <v>10677676</v>
      </c>
      <c r="B976" t="str">
        <f>关卡难度线!A979</f>
        <v>废弃工厂14-5</v>
      </c>
    </row>
    <row r="977" spans="1:2">
      <c r="A977">
        <f>关卡难度线!B980</f>
        <v>10700901</v>
      </c>
      <c r="B977" t="str">
        <f>关卡难度线!A980</f>
        <v>废弃工厂14-6</v>
      </c>
    </row>
    <row r="978" spans="1:2">
      <c r="A978">
        <f>关卡难度线!B981</f>
        <v>10711869</v>
      </c>
      <c r="B978" t="str">
        <f>关卡难度线!A981</f>
        <v>废弃工厂14-7</v>
      </c>
    </row>
    <row r="979" spans="1:2">
      <c r="A979">
        <f>关卡难度线!B982</f>
        <v>10722838</v>
      </c>
      <c r="B979" t="str">
        <f>关卡难度线!A982</f>
        <v>废弃工厂14-8</v>
      </c>
    </row>
    <row r="980" spans="1:2">
      <c r="A980">
        <f>关卡难度线!B983</f>
        <v>10746139</v>
      </c>
      <c r="B980" t="str">
        <f>关卡难度线!A983</f>
        <v>废弃工厂14-9</v>
      </c>
    </row>
    <row r="981" spans="1:2">
      <c r="A981">
        <f>关卡难度线!B984</f>
        <v>10757129</v>
      </c>
      <c r="B981" t="str">
        <f>关卡难度线!A984</f>
        <v>废弃工厂14-10</v>
      </c>
    </row>
    <row r="982" spans="1:2">
      <c r="A982">
        <f>关卡难度线!B985</f>
        <v>10828040</v>
      </c>
      <c r="B982" t="str">
        <f>关卡难度线!A985</f>
        <v>水静市外滩1-1</v>
      </c>
    </row>
    <row r="983" spans="1:2">
      <c r="A983">
        <f>关卡难度线!B986</f>
        <v>10839226</v>
      </c>
      <c r="B983" t="str">
        <f>关卡难度线!A986</f>
        <v>水静市外滩1-2</v>
      </c>
    </row>
    <row r="984" spans="1:2">
      <c r="A984">
        <f>关卡难度线!B987</f>
        <v>10862814</v>
      </c>
      <c r="B984" t="str">
        <f>关卡难度线!A987</f>
        <v>水静市外滩1-3</v>
      </c>
    </row>
    <row r="985" spans="1:2">
      <c r="A985">
        <f>关卡难度线!B988</f>
        <v>10874020</v>
      </c>
      <c r="B985" t="str">
        <f>关卡难度线!A988</f>
        <v>水静市外滩1-4</v>
      </c>
    </row>
    <row r="986" spans="1:2">
      <c r="A986">
        <f>关卡难度线!B989</f>
        <v>10885229</v>
      </c>
      <c r="B986" t="str">
        <f>关卡难度线!A989</f>
        <v>水静市外滩1-5</v>
      </c>
    </row>
    <row r="987" spans="1:2">
      <c r="A987">
        <f>关卡难度线!B990</f>
        <v>10908893</v>
      </c>
      <c r="B987" t="str">
        <f>关卡难度线!A990</f>
        <v>水静市外滩1-6</v>
      </c>
    </row>
    <row r="988" spans="1:2">
      <c r="A988">
        <f>关卡难度线!B991</f>
        <v>10920122</v>
      </c>
      <c r="B988" t="str">
        <f>关卡难度线!A991</f>
        <v>水静市外滩1-7</v>
      </c>
    </row>
    <row r="989" spans="1:2">
      <c r="A989">
        <f>关卡难度线!B992</f>
        <v>10931353</v>
      </c>
      <c r="B989" t="str">
        <f>关卡难度线!A992</f>
        <v>水静市外滩1-8</v>
      </c>
    </row>
    <row r="990" spans="1:2">
      <c r="A990">
        <f>关卡难度线!B993</f>
        <v>10955093</v>
      </c>
      <c r="B990" t="str">
        <f>关卡难度线!A993</f>
        <v>水静市外滩1-9</v>
      </c>
    </row>
    <row r="991" spans="1:2">
      <c r="A991">
        <f>关卡难度线!B994</f>
        <v>10966346</v>
      </c>
      <c r="B991" t="str">
        <f>关卡难度线!A994</f>
        <v>水静市外滩1-10</v>
      </c>
    </row>
    <row r="992" spans="1:2">
      <c r="A992">
        <f>关卡难度线!B995</f>
        <v>11038642</v>
      </c>
      <c r="B992" t="str">
        <f>关卡难度线!A995</f>
        <v>水静市外滩2-1</v>
      </c>
    </row>
    <row r="993" spans="1:2">
      <c r="A993">
        <f>关卡难度线!B996</f>
        <v>11049915</v>
      </c>
      <c r="B993" t="str">
        <f>关卡难度线!A996</f>
        <v>水静市外滩2-2</v>
      </c>
    </row>
    <row r="994" spans="1:2">
      <c r="A994">
        <f>关卡难度线!B997</f>
        <v>11073769</v>
      </c>
      <c r="B994" t="str">
        <f>关卡难度线!A997</f>
        <v>水静市外滩2-3</v>
      </c>
    </row>
    <row r="995" spans="1:2">
      <c r="A995">
        <f>关卡难度线!B998</f>
        <v>11085063</v>
      </c>
      <c r="B995" t="str">
        <f>关卡难度线!A998</f>
        <v>水静市外滩2-4</v>
      </c>
    </row>
    <row r="996" spans="1:2">
      <c r="A996">
        <f>关卡难度线!B999</f>
        <v>11096358</v>
      </c>
      <c r="B996" t="str">
        <f>关卡难度线!A999</f>
        <v>水静市外滩2-5</v>
      </c>
    </row>
    <row r="997" spans="1:2">
      <c r="A997">
        <f>关卡难度线!B1000</f>
        <v>11120289</v>
      </c>
      <c r="B997" t="str">
        <f>关卡难度线!A1000</f>
        <v>水静市外滩2-6</v>
      </c>
    </row>
    <row r="998" spans="1:2">
      <c r="A998">
        <f>关卡难度线!B1001</f>
        <v>11131606</v>
      </c>
      <c r="B998" t="str">
        <f>关卡难度线!A1001</f>
        <v>水静市外滩2-7</v>
      </c>
    </row>
    <row r="999" spans="1:2">
      <c r="A999">
        <f>关卡难度线!B1002</f>
        <v>11142924</v>
      </c>
      <c r="B999" t="str">
        <f>关卡难度线!A1002</f>
        <v>水静市外滩2-8</v>
      </c>
    </row>
    <row r="1000" spans="1:2">
      <c r="A1000">
        <f>关卡难度线!B1003</f>
        <v>11166932</v>
      </c>
      <c r="B1000" t="str">
        <f>关卡难度线!A1003</f>
        <v>水静市外滩2-9</v>
      </c>
    </row>
    <row r="1001" spans="1:2">
      <c r="A1001">
        <f>关卡难度线!B1004</f>
        <v>11178272</v>
      </c>
      <c r="B1001" t="str">
        <f>关卡难度线!A1004</f>
        <v>水静市外滩2-10</v>
      </c>
    </row>
    <row r="1002" spans="1:2">
      <c r="A1002">
        <f>关卡难度线!B1005</f>
        <v>11251364</v>
      </c>
      <c r="B1002" t="str">
        <f>关卡难度线!A1005</f>
        <v>水静市外滩3-1</v>
      </c>
    </row>
    <row r="1003" spans="1:2">
      <c r="A1003">
        <f>关卡难度线!B1006</f>
        <v>11262724</v>
      </c>
      <c r="B1003" t="str">
        <f>关卡难度线!A1006</f>
        <v>水静市外滩3-2</v>
      </c>
    </row>
    <row r="1004" spans="1:2">
      <c r="A1004">
        <f>关卡难度线!B1007</f>
        <v>11286846</v>
      </c>
      <c r="B1004" t="str">
        <f>关卡难度线!A1007</f>
        <v>水静市外滩3-3</v>
      </c>
    </row>
    <row r="1005" spans="1:2">
      <c r="A1005">
        <f>关卡难度线!B1008</f>
        <v>11298228</v>
      </c>
      <c r="B1005" t="str">
        <f>关卡难度线!A1008</f>
        <v>水静市外滩3-4</v>
      </c>
    </row>
    <row r="1006" spans="1:2">
      <c r="A1006">
        <f>关卡难度线!B1009</f>
        <v>11309609</v>
      </c>
      <c r="B1006" t="str">
        <f>关卡难度线!A1009</f>
        <v>水静市外滩3-5</v>
      </c>
    </row>
    <row r="1007" spans="1:2">
      <c r="A1007">
        <f>关卡难度线!B1010</f>
        <v>11333810</v>
      </c>
      <c r="B1007" t="str">
        <f>关卡难度线!A1010</f>
        <v>水静市外滩3-6</v>
      </c>
    </row>
    <row r="1008" spans="1:2">
      <c r="A1008">
        <f>关卡难度线!B1011</f>
        <v>11345213</v>
      </c>
      <c r="B1008" t="str">
        <f>关卡难度线!A1011</f>
        <v>水静市外滩3-7</v>
      </c>
    </row>
    <row r="1009" spans="1:2">
      <c r="A1009">
        <f>关卡难度线!B1012</f>
        <v>11356617</v>
      </c>
      <c r="B1009" t="str">
        <f>关卡难度线!A1012</f>
        <v>水静市外滩3-8</v>
      </c>
    </row>
    <row r="1010" spans="1:2">
      <c r="A1010">
        <f>关卡难度线!B1013</f>
        <v>11380893</v>
      </c>
      <c r="B1010" t="str">
        <f>关卡难度线!A1013</f>
        <v>水静市外滩3-9</v>
      </c>
    </row>
    <row r="1011" spans="1:2">
      <c r="A1011">
        <f>关卡难度线!B1014</f>
        <v>11392319</v>
      </c>
      <c r="B1011" t="str">
        <f>关卡难度线!A1014</f>
        <v>水静市外滩3-10</v>
      </c>
    </row>
    <row r="1012" spans="1:2">
      <c r="A1012">
        <f>关卡难度线!B1015</f>
        <v>11466157</v>
      </c>
      <c r="B1012" t="str">
        <f>关卡难度线!A1015</f>
        <v>水静市外滩4-1</v>
      </c>
    </row>
    <row r="1013" spans="1:2">
      <c r="A1013">
        <f>关卡难度线!B1016</f>
        <v>11477604</v>
      </c>
      <c r="B1013" t="str">
        <f>关卡难度线!A1016</f>
        <v>水静市外滩4-2</v>
      </c>
    </row>
    <row r="1014" spans="1:2">
      <c r="A1014">
        <f>关卡难度线!B1017</f>
        <v>11501995</v>
      </c>
      <c r="B1014" t="str">
        <f>关卡难度线!A1017</f>
        <v>水静市外滩4-3</v>
      </c>
    </row>
    <row r="1015" spans="1:2">
      <c r="A1015">
        <f>关卡难度线!B1018</f>
        <v>11513463</v>
      </c>
      <c r="B1015" t="str">
        <f>关卡难度线!A1018</f>
        <v>水静市外滩4-4</v>
      </c>
    </row>
    <row r="1016" spans="1:2">
      <c r="A1016">
        <f>关卡难度线!B1019</f>
        <v>11524933</v>
      </c>
      <c r="B1016" t="str">
        <f>关卡难度线!A1019</f>
        <v>水静市外滩4-5</v>
      </c>
    </row>
    <row r="1017" spans="1:2">
      <c r="A1017">
        <f>关卡难度线!B1020</f>
        <v>11549401</v>
      </c>
      <c r="B1017" t="str">
        <f>关卡难度线!A1020</f>
        <v>水静市外滩4-6</v>
      </c>
    </row>
    <row r="1018" spans="1:2">
      <c r="A1018">
        <f>关卡难度线!B1021</f>
        <v>11560891</v>
      </c>
      <c r="B1018" t="str">
        <f>关卡难度线!A1021</f>
        <v>水静市外滩4-7</v>
      </c>
    </row>
    <row r="1019" spans="1:2">
      <c r="A1019">
        <f>关卡难度线!B1022</f>
        <v>11572384</v>
      </c>
      <c r="B1019" t="str">
        <f>关卡难度线!A1022</f>
        <v>水静市外滩4-8</v>
      </c>
    </row>
    <row r="1020" spans="1:2">
      <c r="A1020">
        <f>关卡难度线!B1023</f>
        <v>11596928</v>
      </c>
      <c r="B1020" t="str">
        <f>关卡难度线!A1023</f>
        <v>水静市外滩4-9</v>
      </c>
    </row>
    <row r="1021" spans="1:2">
      <c r="A1021">
        <f>关卡难度线!B1024</f>
        <v>11608442</v>
      </c>
      <c r="B1021" t="str">
        <f>关卡难度线!A1024</f>
        <v>水静市外滩4-10</v>
      </c>
    </row>
    <row r="1022" spans="1:2">
      <c r="A1022">
        <f>关卡难度线!B1025</f>
        <v>11683029</v>
      </c>
      <c r="B1022" t="str">
        <f>关卡难度线!A1025</f>
        <v>水静市外滩5-1</v>
      </c>
    </row>
    <row r="1023" spans="1:2">
      <c r="A1023">
        <f>关卡难度线!B1026</f>
        <v>11694564</v>
      </c>
      <c r="B1023" t="str">
        <f>关卡难度线!A1026</f>
        <v>水静市外滩5-2</v>
      </c>
    </row>
    <row r="1024" spans="1:2">
      <c r="A1024">
        <f>关卡难度线!B1027</f>
        <v>11719223</v>
      </c>
      <c r="B1024" t="str">
        <f>关卡难度线!A1027</f>
        <v>水静市外滩5-3</v>
      </c>
    </row>
    <row r="1025" spans="1:2">
      <c r="A1025">
        <f>关卡难度线!B1028</f>
        <v>11730778</v>
      </c>
      <c r="B1025" t="str">
        <f>关卡难度线!A1028</f>
        <v>水静市外滩5-4</v>
      </c>
    </row>
    <row r="1026" spans="1:2">
      <c r="A1026">
        <f>关卡难度线!B1029</f>
        <v>11742335</v>
      </c>
      <c r="B1026" t="str">
        <f>关卡难度线!A1029</f>
        <v>水静市外滩5-5</v>
      </c>
    </row>
    <row r="1027" spans="1:2">
      <c r="A1027">
        <f>关卡难度线!B1030</f>
        <v>11767071</v>
      </c>
      <c r="B1027" t="str">
        <f>关卡难度线!A1030</f>
        <v>水静市外滩5-6</v>
      </c>
    </row>
    <row r="1028" spans="1:2">
      <c r="A1028">
        <f>关卡难度线!B1031</f>
        <v>11778649</v>
      </c>
      <c r="B1028" t="str">
        <f>关卡难度线!A1031</f>
        <v>水静市外滩5-7</v>
      </c>
    </row>
    <row r="1029" spans="1:2">
      <c r="A1029">
        <f>关卡难度线!B1032</f>
        <v>11790229</v>
      </c>
      <c r="B1029" t="str">
        <f>关卡难度线!A1032</f>
        <v>水静市外滩5-8</v>
      </c>
    </row>
    <row r="1030" spans="1:2">
      <c r="A1030">
        <f>关卡难度线!B1033</f>
        <v>11815043</v>
      </c>
      <c r="B1030" t="str">
        <f>关卡难度线!A1033</f>
        <v>水静市外滩5-9</v>
      </c>
    </row>
    <row r="1031" spans="1:2">
      <c r="A1031">
        <f>关卡难度线!B1034</f>
        <v>11826644</v>
      </c>
      <c r="B1031" t="str">
        <f>关卡难度线!A1034</f>
        <v>水静市外滩5-10</v>
      </c>
    </row>
    <row r="1032" spans="1:2">
      <c r="A1032">
        <f>关卡难度线!B1035</f>
        <v>11901980</v>
      </c>
      <c r="B1032" t="str">
        <f>关卡难度线!A1035</f>
        <v>水静市外滩6-1</v>
      </c>
    </row>
    <row r="1033" spans="1:2">
      <c r="A1033">
        <f>关卡难度线!B1036</f>
        <v>11913601</v>
      </c>
      <c r="B1033" t="str">
        <f>关卡难度线!A1036</f>
        <v>水静市外滩6-2</v>
      </c>
    </row>
    <row r="1034" spans="1:2">
      <c r="A1034">
        <f>关卡难度线!B1037</f>
        <v>11938530</v>
      </c>
      <c r="B1034" t="str">
        <f>关卡难度线!A1037</f>
        <v>水静市外滩6-3</v>
      </c>
    </row>
    <row r="1035" spans="1:2">
      <c r="A1035">
        <f>关卡难度线!B1038</f>
        <v>11950173</v>
      </c>
      <c r="B1035" t="str">
        <f>关卡难度线!A1038</f>
        <v>水静市外滩6-4</v>
      </c>
    </row>
    <row r="1036" spans="1:2">
      <c r="A1036">
        <f>关卡难度线!B1039</f>
        <v>11961817</v>
      </c>
      <c r="B1036" t="str">
        <f>关卡难度线!A1039</f>
        <v>水静市外滩6-5</v>
      </c>
    </row>
    <row r="1037" spans="1:2">
      <c r="A1037">
        <f>关卡难度线!B1040</f>
        <v>11986823</v>
      </c>
      <c r="B1037" t="str">
        <f>关卡难度线!A1040</f>
        <v>水静市外滩6-6</v>
      </c>
    </row>
    <row r="1038" spans="1:2">
      <c r="A1038">
        <f>关卡难度线!B1041</f>
        <v>11998489</v>
      </c>
      <c r="B1038" t="str">
        <f>关卡难度线!A1041</f>
        <v>水静市外滩6-7</v>
      </c>
    </row>
    <row r="1039" spans="1:2">
      <c r="A1039">
        <f>关卡难度线!B1042</f>
        <v>12010155</v>
      </c>
      <c r="B1039" t="str">
        <f>关卡难度线!A1042</f>
        <v>水静市外滩6-8</v>
      </c>
    </row>
    <row r="1040" spans="1:2">
      <c r="A1040">
        <f>关卡难度线!B1043</f>
        <v>12035239</v>
      </c>
      <c r="B1040" t="str">
        <f>关卡难度线!A1043</f>
        <v>水静市外滩6-9</v>
      </c>
    </row>
    <row r="1041" spans="1:2">
      <c r="A1041">
        <f>关卡难度线!B1044</f>
        <v>12046927</v>
      </c>
      <c r="B1041" t="str">
        <f>关卡难度线!A1044</f>
        <v>水静市外滩6-10</v>
      </c>
    </row>
    <row r="1042" spans="1:2">
      <c r="A1042">
        <f>关卡难度线!B1045</f>
        <v>12123012</v>
      </c>
      <c r="B1042" t="str">
        <f>关卡难度线!A1045</f>
        <v>水静市外滩7-1</v>
      </c>
    </row>
    <row r="1043" spans="1:2">
      <c r="A1043">
        <f>关卡难度线!B1046</f>
        <v>12134722</v>
      </c>
      <c r="B1043" t="str">
        <f>关卡难度线!A1046</f>
        <v>水静市外滩7-2</v>
      </c>
    </row>
    <row r="1044" spans="1:2">
      <c r="A1044">
        <f>关卡难度线!B1047</f>
        <v>12159920</v>
      </c>
      <c r="B1044" t="str">
        <f>关卡难度线!A1047</f>
        <v>水静市外滩7-3</v>
      </c>
    </row>
    <row r="1045" spans="1:2">
      <c r="A1045">
        <f>关卡难度线!B1048</f>
        <v>12171651</v>
      </c>
      <c r="B1045" t="str">
        <f>关卡难度线!A1048</f>
        <v>水静市外滩7-4</v>
      </c>
    </row>
    <row r="1046" spans="1:2">
      <c r="A1046">
        <f>关卡难度线!B1049</f>
        <v>12183383</v>
      </c>
      <c r="B1046" t="str">
        <f>关卡难度线!A1049</f>
        <v>水静市外滩7-5</v>
      </c>
    </row>
    <row r="1047" spans="1:2">
      <c r="A1047">
        <f>关卡难度线!B1050</f>
        <v>12208658</v>
      </c>
      <c r="B1047" t="str">
        <f>关卡难度线!A1050</f>
        <v>水静市外滩7-6</v>
      </c>
    </row>
    <row r="1048" spans="1:2">
      <c r="A1048">
        <f>关卡难度线!B1051</f>
        <v>12220411</v>
      </c>
      <c r="B1048" t="str">
        <f>关卡难度线!A1051</f>
        <v>水静市外滩7-7</v>
      </c>
    </row>
    <row r="1049" spans="1:2">
      <c r="A1049">
        <f>关卡难度线!B1052</f>
        <v>12232166</v>
      </c>
      <c r="B1049" t="str">
        <f>关卡难度线!A1052</f>
        <v>水静市外滩7-8</v>
      </c>
    </row>
    <row r="1050" spans="1:2">
      <c r="A1050">
        <f>关卡难度线!B1053</f>
        <v>12257519</v>
      </c>
      <c r="B1050" t="str">
        <f>关卡难度线!A1053</f>
        <v>水静市外滩7-9</v>
      </c>
    </row>
    <row r="1051" spans="1:2">
      <c r="A1051">
        <f>关卡难度线!B1054</f>
        <v>12269295</v>
      </c>
      <c r="B1051" t="str">
        <f>关卡难度线!A1054</f>
        <v>水静市外滩7-10</v>
      </c>
    </row>
    <row r="1052" spans="1:2">
      <c r="A1052">
        <f>关卡难度线!B1055</f>
        <v>12346133</v>
      </c>
      <c r="B1052" t="str">
        <f>关卡难度线!A1055</f>
        <v>水静市外滩8-1</v>
      </c>
    </row>
    <row r="1053" spans="1:2">
      <c r="A1053">
        <f>关卡难度线!B1056</f>
        <v>12357929</v>
      </c>
      <c r="B1053" t="str">
        <f>关卡难度线!A1056</f>
        <v>水静市外滩8-2</v>
      </c>
    </row>
    <row r="1054" spans="1:2">
      <c r="A1054">
        <f>关卡难度线!B1057</f>
        <v>12383398</v>
      </c>
      <c r="B1054" t="str">
        <f>关卡难度线!A1057</f>
        <v>水静市外滩8-3</v>
      </c>
    </row>
    <row r="1055" spans="1:2">
      <c r="A1055">
        <f>关卡难度线!B1058</f>
        <v>12395216</v>
      </c>
      <c r="B1055" t="str">
        <f>关卡难度线!A1058</f>
        <v>水静市外滩8-4</v>
      </c>
    </row>
    <row r="1056" spans="1:2">
      <c r="A1056">
        <f>关卡难度线!B1059</f>
        <v>12407036</v>
      </c>
      <c r="B1056" t="str">
        <f>关卡难度线!A1059</f>
        <v>水静市外滩8-5</v>
      </c>
    </row>
    <row r="1057" spans="1:2">
      <c r="A1057">
        <f>关卡难度线!B1060</f>
        <v>12432581</v>
      </c>
      <c r="B1057" t="str">
        <f>关卡难度线!A1060</f>
        <v>水静市外滩8-6</v>
      </c>
    </row>
    <row r="1058" spans="1:2">
      <c r="A1058">
        <f>关卡难度线!B1061</f>
        <v>12444424</v>
      </c>
      <c r="B1058" t="str">
        <f>关卡难度线!A1061</f>
        <v>水静市外滩8-7</v>
      </c>
    </row>
    <row r="1059" spans="1:2">
      <c r="A1059">
        <f>关卡难度线!B1062</f>
        <v>12456267</v>
      </c>
      <c r="B1059" t="str">
        <f>关卡难度线!A1062</f>
        <v>水静市外滩8-8</v>
      </c>
    </row>
    <row r="1060" spans="1:2">
      <c r="A1060">
        <f>关卡难度线!B1063</f>
        <v>12481890</v>
      </c>
      <c r="B1060" t="str">
        <f>关卡难度线!A1063</f>
        <v>水静市外滩8-9</v>
      </c>
    </row>
    <row r="1061" spans="1:2">
      <c r="A1061">
        <f>关卡难度线!B1064</f>
        <v>12493754</v>
      </c>
      <c r="B1061" t="str">
        <f>关卡难度线!A1064</f>
        <v>水静市外滩8-10</v>
      </c>
    </row>
    <row r="1062" spans="1:2">
      <c r="A1062">
        <f>关卡难度线!B1065</f>
        <v>12571345</v>
      </c>
      <c r="B1062" t="str">
        <f>关卡难度线!A1065</f>
        <v>水静市外滩9-1</v>
      </c>
    </row>
    <row r="1063" spans="1:2">
      <c r="A1063">
        <f>关卡难度线!B1066</f>
        <v>12583229</v>
      </c>
      <c r="B1063" t="str">
        <f>关卡难度线!A1066</f>
        <v>水静市外滩9-2</v>
      </c>
    </row>
    <row r="1064" spans="1:2">
      <c r="A1064">
        <f>关卡难度线!B1067</f>
        <v>12608967</v>
      </c>
      <c r="B1064" t="str">
        <f>关卡难度线!A1067</f>
        <v>水静市外滩9-3</v>
      </c>
    </row>
    <row r="1065" spans="1:2">
      <c r="A1065">
        <f>关卡难度线!B1068</f>
        <v>12620875</v>
      </c>
      <c r="B1065" t="str">
        <f>关卡难度线!A1068</f>
        <v>水静市外滩9-4</v>
      </c>
    </row>
    <row r="1066" spans="1:2">
      <c r="A1066">
        <f>关卡难度线!B1069</f>
        <v>12632782</v>
      </c>
      <c r="B1066" t="str">
        <f>关卡难度线!A1069</f>
        <v>水静市外滩9-5</v>
      </c>
    </row>
    <row r="1067" spans="1:2">
      <c r="A1067">
        <f>关卡难度线!B1070</f>
        <v>12658598</v>
      </c>
      <c r="B1067" t="str">
        <f>关卡难度线!A1070</f>
        <v>水静市外滩9-6</v>
      </c>
    </row>
    <row r="1068" spans="1:2">
      <c r="A1068">
        <f>关卡难度线!B1071</f>
        <v>12670527</v>
      </c>
      <c r="B1068" t="str">
        <f>关卡难度线!A1071</f>
        <v>水静市外滩9-7</v>
      </c>
    </row>
    <row r="1069" spans="1:2">
      <c r="A1069">
        <f>关卡难度线!B1072</f>
        <v>12682460</v>
      </c>
      <c r="B1069" t="str">
        <f>关卡难度线!A1072</f>
        <v>水静市外滩9-8</v>
      </c>
    </row>
    <row r="1070" spans="1:2">
      <c r="A1070">
        <f>关卡难度线!B1073</f>
        <v>12708352</v>
      </c>
      <c r="B1070" t="str">
        <f>关卡难度线!A1073</f>
        <v>水静市外滩9-9</v>
      </c>
    </row>
    <row r="1071" spans="1:2">
      <c r="A1071">
        <f>关卡难度线!B1074</f>
        <v>12720306</v>
      </c>
      <c r="B1071" t="str">
        <f>关卡难度线!A1074</f>
        <v>水静市外滩9-10</v>
      </c>
    </row>
    <row r="1072" spans="1:2">
      <c r="A1072">
        <f>关卡难度线!B1075</f>
        <v>12798648</v>
      </c>
      <c r="B1072" t="str">
        <f>关卡难度线!A1075</f>
        <v>水静市外滩10-1</v>
      </c>
    </row>
    <row r="1073" spans="1:2">
      <c r="A1073">
        <f>关卡难度线!B1076</f>
        <v>12810622</v>
      </c>
      <c r="B1073" t="str">
        <f>关卡难度线!A1076</f>
        <v>水静市外滩10-2</v>
      </c>
    </row>
    <row r="1074" spans="1:2">
      <c r="A1074">
        <f>关卡难度线!B1077</f>
        <v>12836631</v>
      </c>
      <c r="B1074" t="str">
        <f>关卡难度线!A1077</f>
        <v>水静市外滩10-3</v>
      </c>
    </row>
    <row r="1075" spans="1:2">
      <c r="A1075">
        <f>关卡难度线!B1078</f>
        <v>12848626</v>
      </c>
      <c r="B1075" t="str">
        <f>关卡难度线!A1078</f>
        <v>水静市外滩10-4</v>
      </c>
    </row>
    <row r="1076" spans="1:2">
      <c r="A1076">
        <f>关卡难度线!B1079</f>
        <v>12860623</v>
      </c>
      <c r="B1076" t="str">
        <f>关卡难度线!A1079</f>
        <v>水静市外滩10-5</v>
      </c>
    </row>
    <row r="1077" spans="1:2">
      <c r="A1077">
        <f>关卡难度线!B1080</f>
        <v>12886709</v>
      </c>
      <c r="B1077" t="str">
        <f>关卡难度线!A1080</f>
        <v>水静市外滩10-6</v>
      </c>
    </row>
    <row r="1078" spans="1:2">
      <c r="A1078">
        <f>关卡难度线!B1081</f>
        <v>12898727</v>
      </c>
      <c r="B1078" t="str">
        <f>关卡难度线!A1081</f>
        <v>水静市外滩10-7</v>
      </c>
    </row>
    <row r="1079" spans="1:2">
      <c r="A1079">
        <f>关卡难度线!B1082</f>
        <v>12910747</v>
      </c>
      <c r="B1079" t="str">
        <f>关卡难度线!A1082</f>
        <v>水静市外滩10-8</v>
      </c>
    </row>
    <row r="1080" spans="1:2">
      <c r="A1080">
        <f>关卡难度线!B1083</f>
        <v>12936912</v>
      </c>
      <c r="B1080" t="str">
        <f>关卡难度线!A1083</f>
        <v>水静市外滩10-9</v>
      </c>
    </row>
    <row r="1081" spans="1:2">
      <c r="A1081">
        <f>关卡难度线!B1084</f>
        <v>12948952</v>
      </c>
      <c r="B1081" t="str">
        <f>关卡难度线!A1084</f>
        <v>水静市外滩10-10</v>
      </c>
    </row>
    <row r="1082" spans="1:2">
      <c r="A1082">
        <f>关卡难度线!B1085</f>
        <v>13028051</v>
      </c>
      <c r="B1082" t="str">
        <f>关卡难度线!A1085</f>
        <v>水静市外滩11-1</v>
      </c>
    </row>
    <row r="1083" spans="1:2">
      <c r="A1083">
        <f>关卡难度线!B1086</f>
        <v>13040112</v>
      </c>
      <c r="B1083" t="str">
        <f>关卡难度线!A1086</f>
        <v>水静市外滩11-2</v>
      </c>
    </row>
    <row r="1084" spans="1:2">
      <c r="A1084">
        <f>关卡难度线!B1087</f>
        <v>13066393</v>
      </c>
      <c r="B1084" t="str">
        <f>关卡难度线!A1087</f>
        <v>水静市外滩11-3</v>
      </c>
    </row>
    <row r="1085" spans="1:2">
      <c r="A1085">
        <f>关卡难度线!B1088</f>
        <v>13078476</v>
      </c>
      <c r="B1085" t="str">
        <f>关卡难度线!A1088</f>
        <v>水静市外滩11-4</v>
      </c>
    </row>
    <row r="1086" spans="1:2">
      <c r="A1086">
        <f>关卡难度线!B1089</f>
        <v>13090562</v>
      </c>
      <c r="B1086" t="str">
        <f>关卡难度线!A1089</f>
        <v>水静市外滩11-5</v>
      </c>
    </row>
    <row r="1087" spans="1:2">
      <c r="A1087">
        <f>关卡难度线!B1090</f>
        <v>13116919</v>
      </c>
      <c r="B1087" t="str">
        <f>关卡难度线!A1090</f>
        <v>水静市外滩11-6</v>
      </c>
    </row>
    <row r="1088" spans="1:2">
      <c r="A1088">
        <f>关卡难度线!B1091</f>
        <v>13129026</v>
      </c>
      <c r="B1088" t="str">
        <f>关卡难度线!A1091</f>
        <v>水静市外滩11-7</v>
      </c>
    </row>
    <row r="1089" spans="1:2">
      <c r="A1089">
        <f>关卡难度线!B1092</f>
        <v>13141134</v>
      </c>
      <c r="B1089" t="str">
        <f>关卡难度线!A1092</f>
        <v>水静市外滩11-8</v>
      </c>
    </row>
    <row r="1090" spans="1:2">
      <c r="A1090">
        <f>关卡难度线!B1093</f>
        <v>13167571</v>
      </c>
      <c r="B1090" t="str">
        <f>关卡难度线!A1093</f>
        <v>水静市外滩11-9</v>
      </c>
    </row>
    <row r="1091" spans="1:2">
      <c r="A1091">
        <f>关卡难度线!B1094</f>
        <v>13179700</v>
      </c>
      <c r="B1091" t="str">
        <f>关卡难度线!A1094</f>
        <v>水静市外滩11-10</v>
      </c>
    </row>
    <row r="1092" spans="1:2">
      <c r="A1092">
        <f>关卡难度线!B1095</f>
        <v>13259556</v>
      </c>
      <c r="B1092" t="str">
        <f>关卡难度线!A1095</f>
        <v>水静市外滩12-1</v>
      </c>
    </row>
    <row r="1093" spans="1:2">
      <c r="A1093">
        <f>关卡难度线!B1096</f>
        <v>13271705</v>
      </c>
      <c r="B1093" t="str">
        <f>关卡难度线!A1096</f>
        <v>水静市外滩12-2</v>
      </c>
    </row>
    <row r="1094" spans="1:2">
      <c r="A1094">
        <f>关卡难度线!B1097</f>
        <v>13298257</v>
      </c>
      <c r="B1094" t="str">
        <f>关卡难度线!A1097</f>
        <v>水静市外滩12-3</v>
      </c>
    </row>
    <row r="1095" spans="1:2">
      <c r="A1095">
        <f>关卡难度线!B1098</f>
        <v>13310430</v>
      </c>
      <c r="B1095" t="str">
        <f>关卡难度线!A1098</f>
        <v>水静市外滩12-4</v>
      </c>
    </row>
    <row r="1096" spans="1:2">
      <c r="A1096">
        <f>关卡难度线!B1099</f>
        <v>13322604</v>
      </c>
      <c r="B1096" t="str">
        <f>关卡难度线!A1099</f>
        <v>水静市外滩12-5</v>
      </c>
    </row>
    <row r="1097" spans="1:2">
      <c r="A1097">
        <f>关卡难度线!B1100</f>
        <v>13349234</v>
      </c>
      <c r="B1097" t="str">
        <f>关卡难度线!A1100</f>
        <v>水静市外滩12-6</v>
      </c>
    </row>
    <row r="1098" spans="1:2">
      <c r="A1098">
        <f>关卡难度线!B1101</f>
        <v>13361429</v>
      </c>
      <c r="B1098" t="str">
        <f>关卡难度线!A1101</f>
        <v>水静市外滩12-7</v>
      </c>
    </row>
    <row r="1099" spans="1:2">
      <c r="A1099">
        <f>关卡难度线!B1102</f>
        <v>13373627</v>
      </c>
      <c r="B1099" t="str">
        <f>关卡难度线!A1102</f>
        <v>水静市外滩12-8</v>
      </c>
    </row>
    <row r="1100" spans="1:2">
      <c r="A1100">
        <f>关卡难度线!B1103</f>
        <v>13400333</v>
      </c>
      <c r="B1100" t="str">
        <f>关卡难度线!A1103</f>
        <v>水静市外滩12-9</v>
      </c>
    </row>
    <row r="1101" spans="1:2">
      <c r="A1101">
        <f>关卡难度线!B1104</f>
        <v>13412553</v>
      </c>
      <c r="B1101" t="str">
        <f>关卡难度线!A1104</f>
        <v>水静市外滩12-10</v>
      </c>
    </row>
    <row r="1102" spans="1:2">
      <c r="A1102">
        <f>关卡难度线!B1105</f>
        <v>13493164</v>
      </c>
      <c r="B1102" t="str">
        <f>关卡难度线!A1105</f>
        <v>水静市外滩13-1</v>
      </c>
    </row>
    <row r="1103" spans="1:2">
      <c r="A1103">
        <f>关卡难度线!B1106</f>
        <v>13505404</v>
      </c>
      <c r="B1103" t="str">
        <f>关卡难度线!A1106</f>
        <v>水静市外滩13-2</v>
      </c>
    </row>
    <row r="1104" spans="1:2">
      <c r="A1104">
        <f>关卡难度线!B1107</f>
        <v>13532227</v>
      </c>
      <c r="B1104" t="str">
        <f>关卡难度线!A1107</f>
        <v>水静市外滩13-3</v>
      </c>
    </row>
    <row r="1105" spans="1:2">
      <c r="A1105">
        <f>关卡难度线!B1108</f>
        <v>13544490</v>
      </c>
      <c r="B1105" t="str">
        <f>关卡难度线!A1108</f>
        <v>水静市外滩13-4</v>
      </c>
    </row>
    <row r="1106" spans="1:2">
      <c r="A1106">
        <f>关卡难度线!B1109</f>
        <v>13556752</v>
      </c>
      <c r="B1106" t="str">
        <f>关卡难度线!A1109</f>
        <v>水静市外滩13-5</v>
      </c>
    </row>
    <row r="1107" spans="1:2">
      <c r="A1107">
        <f>关卡难度线!B1110</f>
        <v>13583654</v>
      </c>
      <c r="B1107" t="str">
        <f>关卡难度线!A1110</f>
        <v>水静市外滩13-6</v>
      </c>
    </row>
    <row r="1108" spans="1:2">
      <c r="A1108">
        <f>关卡难度线!B1111</f>
        <v>13595938</v>
      </c>
      <c r="B1108" t="str">
        <f>关卡难度线!A1111</f>
        <v>水静市外滩13-7</v>
      </c>
    </row>
    <row r="1109" spans="1:2">
      <c r="A1109">
        <f>关卡难度线!B1112</f>
        <v>13608224</v>
      </c>
      <c r="B1109" t="str">
        <f>关卡难度线!A1112</f>
        <v>水静市外滩13-8</v>
      </c>
    </row>
    <row r="1110" spans="1:2">
      <c r="A1110">
        <f>关卡难度线!B1113</f>
        <v>13635204</v>
      </c>
      <c r="B1110" t="str">
        <f>关卡难度线!A1113</f>
        <v>水静市外滩13-9</v>
      </c>
    </row>
    <row r="1111" spans="1:2">
      <c r="A1111">
        <f>关卡难度线!B1114</f>
        <v>13647510</v>
      </c>
      <c r="B1111" t="str">
        <f>关卡难度线!A1114</f>
        <v>水静市外滩13-10</v>
      </c>
    </row>
    <row r="1112" spans="1:2">
      <c r="A1112">
        <f>关卡难度线!B1115</f>
        <v>13728882</v>
      </c>
      <c r="B1112" t="str">
        <f>关卡难度线!A1115</f>
        <v>水静市外滩14-1</v>
      </c>
    </row>
    <row r="1113" spans="1:2">
      <c r="A1113">
        <f>关卡难度线!B1116</f>
        <v>13742357</v>
      </c>
      <c r="B1113" t="str">
        <f>关卡难度线!A1116</f>
        <v>水静市外滩14-2</v>
      </c>
    </row>
    <row r="1114" spans="1:2">
      <c r="A1114">
        <f>关卡难度线!B1117</f>
        <v>13770604</v>
      </c>
      <c r="B1114" t="str">
        <f>关卡难度线!A1117</f>
        <v>水静市外滩14-3</v>
      </c>
    </row>
    <row r="1115" spans="1:2">
      <c r="A1115">
        <f>关卡难度线!B1118</f>
        <v>13784103</v>
      </c>
      <c r="B1115" t="str">
        <f>关卡难度线!A1118</f>
        <v>水静市外滩14-4</v>
      </c>
    </row>
    <row r="1116" spans="1:2">
      <c r="A1116">
        <f>关卡难度线!B1119</f>
        <v>13797605</v>
      </c>
      <c r="B1116" t="str">
        <f>关卡难度线!A1119</f>
        <v>水静市外滩14-5</v>
      </c>
    </row>
    <row r="1117" spans="1:2">
      <c r="A1117">
        <f>关卡难度线!B1120</f>
        <v>13825936</v>
      </c>
      <c r="B1117" t="str">
        <f>关卡难度线!A1120</f>
        <v>水静市外滩14-6</v>
      </c>
    </row>
    <row r="1118" spans="1:2">
      <c r="A1118">
        <f>关卡难度线!B1121</f>
        <v>13839462</v>
      </c>
      <c r="B1118" t="str">
        <f>关卡难度线!A1121</f>
        <v>水静市外滩14-7</v>
      </c>
    </row>
    <row r="1119" spans="1:2">
      <c r="A1119">
        <f>关卡难度线!B1122</f>
        <v>13852987</v>
      </c>
      <c r="B1119" t="str">
        <f>关卡难度线!A1122</f>
        <v>水静市外滩14-8</v>
      </c>
    </row>
    <row r="1120" spans="1:2">
      <c r="A1120">
        <f>关卡难度线!B1123</f>
        <v>13881405</v>
      </c>
      <c r="B1120" t="str">
        <f>关卡难度线!A1123</f>
        <v>水静市外滩14-9</v>
      </c>
    </row>
    <row r="1121" spans="1:2">
      <c r="A1121">
        <f>关卡难度线!B1124</f>
        <v>13894956</v>
      </c>
      <c r="B1121" t="str">
        <f>关卡难度线!A1124</f>
        <v>水静市外滩14-10</v>
      </c>
    </row>
    <row r="1122" spans="1:2">
      <c r="A1122">
        <f>关卡难度线!B1125</f>
        <v>13981370</v>
      </c>
      <c r="B1122" t="str">
        <f>关卡难度线!A1125</f>
        <v>水静市外滩15-1</v>
      </c>
    </row>
    <row r="1123" spans="1:2">
      <c r="A1123">
        <f>关卡难度线!B1126</f>
        <v>13996867</v>
      </c>
      <c r="B1123" t="str">
        <f>关卡难度线!A1126</f>
        <v>水静市外滩15-2</v>
      </c>
    </row>
    <row r="1124" spans="1:2">
      <c r="A1124">
        <f>关卡难度线!B1127</f>
        <v>14027343</v>
      </c>
      <c r="B1124" t="str">
        <f>关卡难度线!A1127</f>
        <v>水静市外滩15-3</v>
      </c>
    </row>
    <row r="1125" spans="1:2">
      <c r="A1125">
        <f>关卡难度线!B1128</f>
        <v>14044128</v>
      </c>
      <c r="B1125" t="str">
        <f>关卡难度线!A1128</f>
        <v>水静市外滩15-4</v>
      </c>
    </row>
    <row r="1126" spans="1:2">
      <c r="A1126">
        <f>关卡难度线!B1129</f>
        <v>14059656</v>
      </c>
      <c r="B1126" t="str">
        <f>关卡难度线!A1129</f>
        <v>水静市外滩15-5</v>
      </c>
    </row>
    <row r="1127" spans="1:2">
      <c r="A1127">
        <f>关卡难度线!B1130</f>
        <v>14090232</v>
      </c>
      <c r="B1127" t="str">
        <f>关卡难度线!A1130</f>
        <v>水静市外滩15-6</v>
      </c>
    </row>
    <row r="1128" spans="1:2">
      <c r="A1128">
        <f>关卡难度线!B1131</f>
        <v>14105787</v>
      </c>
      <c r="B1128" t="str">
        <f>关卡难度线!A1131</f>
        <v>水静市外滩15-7</v>
      </c>
    </row>
    <row r="1129" spans="1:2">
      <c r="A1129">
        <f>关卡难度线!B1132</f>
        <v>14121346</v>
      </c>
      <c r="B1129" t="str">
        <f>关卡难度线!A1132</f>
        <v>水静市外滩15-8</v>
      </c>
    </row>
    <row r="1130" spans="1:2">
      <c r="A1130">
        <f>关卡难度线!B1133</f>
        <v>14152021</v>
      </c>
      <c r="B1130" t="str">
        <f>关卡难度线!A1133</f>
        <v>水静市外滩15-9</v>
      </c>
    </row>
    <row r="1131" spans="1:2">
      <c r="A1131">
        <f>关卡难度线!B1134</f>
        <v>14167604</v>
      </c>
      <c r="B1131" t="str">
        <f>关卡难度线!A1134</f>
        <v>水静市外滩15-10</v>
      </c>
    </row>
    <row r="1132" spans="1:2">
      <c r="A1132">
        <f>关卡难度线!B1135</f>
        <v>14262765</v>
      </c>
      <c r="B1132" t="str">
        <f>关卡难度线!A1135</f>
        <v>水舰队基地1-1</v>
      </c>
    </row>
    <row r="1133" spans="1:2">
      <c r="A1133">
        <f>关卡难度线!B1136</f>
        <v>14278378</v>
      </c>
      <c r="B1133" t="str">
        <f>关卡难度线!A1136</f>
        <v>水舰队基地1-2</v>
      </c>
    </row>
    <row r="1134" spans="1:2">
      <c r="A1134">
        <f>关卡难度线!B1137</f>
        <v>14309197</v>
      </c>
      <c r="B1134" t="str">
        <f>关卡难度线!A1137</f>
        <v>水舰队基地1-3</v>
      </c>
    </row>
    <row r="1135" spans="1:2">
      <c r="A1135">
        <f>关卡难度线!B1138</f>
        <v>14324836</v>
      </c>
      <c r="B1135" t="str">
        <f>关卡难度线!A1138</f>
        <v>水舰队基地1-4</v>
      </c>
    </row>
    <row r="1136" spans="1:2">
      <c r="A1136">
        <f>关卡难度线!B1139</f>
        <v>14340475</v>
      </c>
      <c r="B1136" t="str">
        <f>关卡难度线!A1139</f>
        <v>水舰队基地1-5</v>
      </c>
    </row>
    <row r="1137" spans="1:2">
      <c r="A1137">
        <f>关卡难度线!B1140</f>
        <v>14371393</v>
      </c>
      <c r="B1137" t="str">
        <f>关卡难度线!A1140</f>
        <v>水舰队基地1-6</v>
      </c>
    </row>
    <row r="1138" spans="1:2">
      <c r="A1138">
        <f>关卡难度线!B1141</f>
        <v>14387062</v>
      </c>
      <c r="B1138" t="str">
        <f>关卡难度线!A1141</f>
        <v>水舰队基地1-7</v>
      </c>
    </row>
    <row r="1139" spans="1:2">
      <c r="A1139">
        <f>关卡难度线!B1142</f>
        <v>14402731</v>
      </c>
      <c r="B1139" t="str">
        <f>关卡难度线!A1142</f>
        <v>水舰队基地1-8</v>
      </c>
    </row>
    <row r="1140" spans="1:2">
      <c r="A1140">
        <f>关卡难度线!B1143</f>
        <v>14433746</v>
      </c>
      <c r="B1140" t="str">
        <f>关卡难度线!A1143</f>
        <v>水舰队基地1-9</v>
      </c>
    </row>
    <row r="1141" spans="1:2">
      <c r="A1141">
        <f>关卡难度线!B1144</f>
        <v>14449443</v>
      </c>
      <c r="B1141" t="str">
        <f>关卡难度线!A1144</f>
        <v>水舰队基地1-10</v>
      </c>
    </row>
    <row r="1142" spans="1:2">
      <c r="A1142">
        <f>关卡难度线!B1145</f>
        <v>14545760</v>
      </c>
      <c r="B1142" t="str">
        <f>关卡难度线!A1145</f>
        <v>水舰队基地2-1</v>
      </c>
    </row>
    <row r="1143" spans="1:2">
      <c r="A1143">
        <f>关卡难度线!B1146</f>
        <v>14561484</v>
      </c>
      <c r="B1143" t="str">
        <f>关卡难度线!A1146</f>
        <v>水舰队基地2-2</v>
      </c>
    </row>
    <row r="1144" spans="1:2">
      <c r="A1144">
        <f>关卡难度线!B1147</f>
        <v>14592645</v>
      </c>
      <c r="B1144" t="str">
        <f>关卡难度线!A1147</f>
        <v>水舰队基地2-3</v>
      </c>
    </row>
    <row r="1145" spans="1:2">
      <c r="A1145">
        <f>关卡难度线!B1148</f>
        <v>14608397</v>
      </c>
      <c r="B1145" t="str">
        <f>关卡难度线!A1148</f>
        <v>水舰队基地2-4</v>
      </c>
    </row>
    <row r="1146" spans="1:2">
      <c r="A1146">
        <f>关卡难度线!B1149</f>
        <v>14624148</v>
      </c>
      <c r="B1146" t="str">
        <f>关卡难度线!A1149</f>
        <v>水舰队基地2-5</v>
      </c>
    </row>
    <row r="1147" spans="1:2">
      <c r="A1147">
        <f>关卡难度线!B1150</f>
        <v>14655409</v>
      </c>
      <c r="B1147" t="str">
        <f>关卡难度线!A1150</f>
        <v>水舰队基地2-6</v>
      </c>
    </row>
    <row r="1148" spans="1:2">
      <c r="A1148">
        <f>关卡难度线!B1151</f>
        <v>14671188</v>
      </c>
      <c r="B1148" t="str">
        <f>关卡难度线!A1151</f>
        <v>水舰队基地2-7</v>
      </c>
    </row>
    <row r="1149" spans="1:2">
      <c r="A1149">
        <f>关卡难度线!B1152</f>
        <v>14686970</v>
      </c>
      <c r="B1149" t="str">
        <f>关卡难度线!A1152</f>
        <v>水舰队基地2-8</v>
      </c>
    </row>
    <row r="1150" spans="1:2">
      <c r="A1150">
        <f>关卡难度线!B1153</f>
        <v>14718327</v>
      </c>
      <c r="B1150" t="str">
        <f>关卡难度线!A1153</f>
        <v>水舰队基地2-9</v>
      </c>
    </row>
    <row r="1151" spans="1:2">
      <c r="A1151">
        <f>关卡难度线!B1154</f>
        <v>14734137</v>
      </c>
      <c r="B1151" t="str">
        <f>关卡难度线!A1154</f>
        <v>水舰队基地2-10</v>
      </c>
    </row>
    <row r="1152" spans="1:2">
      <c r="A1152">
        <f>关卡难度线!B1155</f>
        <v>14831409</v>
      </c>
      <c r="B1152" t="str">
        <f>关卡难度线!A1155</f>
        <v>水舰队基地3-1</v>
      </c>
    </row>
    <row r="1153" spans="1:2">
      <c r="A1153">
        <f>关卡难度线!B1156</f>
        <v>14847245</v>
      </c>
      <c r="B1153" t="str">
        <f>关卡难度线!A1156</f>
        <v>水舰队基地3-2</v>
      </c>
    </row>
    <row r="1154" spans="1:2">
      <c r="A1154">
        <f>关卡难度线!B1157</f>
        <v>14878749</v>
      </c>
      <c r="B1154" t="str">
        <f>关卡难度线!A1157</f>
        <v>水舰队基地3-3</v>
      </c>
    </row>
    <row r="1155" spans="1:2">
      <c r="A1155">
        <f>关卡难度线!B1158</f>
        <v>14894611</v>
      </c>
      <c r="B1155" t="str">
        <f>关卡难度线!A1158</f>
        <v>水舰队基地3-4</v>
      </c>
    </row>
    <row r="1156" spans="1:2">
      <c r="A1156">
        <f>关卡难度线!B1159</f>
        <v>14910475</v>
      </c>
      <c r="B1156" t="str">
        <f>关卡难度线!A1159</f>
        <v>水舰队基地3-5</v>
      </c>
    </row>
    <row r="1157" spans="1:2">
      <c r="A1157">
        <f>关卡难度线!B1160</f>
        <v>14942079</v>
      </c>
      <c r="B1157" t="str">
        <f>关卡难度线!A1160</f>
        <v>水舰队基地3-6</v>
      </c>
    </row>
    <row r="1158" spans="1:2">
      <c r="A1158">
        <f>关卡难度线!B1161</f>
        <v>14957971</v>
      </c>
      <c r="B1158" t="str">
        <f>关卡难度线!A1161</f>
        <v>水舰队基地3-7</v>
      </c>
    </row>
    <row r="1159" spans="1:2">
      <c r="A1159">
        <f>关卡难度线!B1162</f>
        <v>14973865</v>
      </c>
      <c r="B1159" t="str">
        <f>关卡难度线!A1162</f>
        <v>水舰队基地3-8</v>
      </c>
    </row>
    <row r="1160" spans="1:2">
      <c r="A1160">
        <f>关卡难度线!B1163</f>
        <v>15005566</v>
      </c>
      <c r="B1160" t="str">
        <f>关卡难度线!A1163</f>
        <v>水舰队基地3-9</v>
      </c>
    </row>
    <row r="1161" spans="1:2">
      <c r="A1161">
        <f>关卡难度线!B1164</f>
        <v>15021486</v>
      </c>
      <c r="B1161" t="str">
        <f>关卡难度线!A1164</f>
        <v>水舰队基地3-10</v>
      </c>
    </row>
    <row r="1162" spans="1:2">
      <c r="A1162">
        <f>关卡难度线!B1165</f>
        <v>15119713</v>
      </c>
      <c r="B1162" t="str">
        <f>关卡难度线!A1165</f>
        <v>水舰队基地4-1</v>
      </c>
    </row>
    <row r="1163" spans="1:2">
      <c r="A1163">
        <f>关卡难度线!B1166</f>
        <v>15135660</v>
      </c>
      <c r="B1163" t="str">
        <f>关卡难度线!A1166</f>
        <v>水舰队基地4-2</v>
      </c>
    </row>
    <row r="1164" spans="1:2">
      <c r="A1164">
        <f>关卡难度线!B1167</f>
        <v>15167508</v>
      </c>
      <c r="B1164" t="str">
        <f>关卡难度线!A1167</f>
        <v>水舰队基地4-3</v>
      </c>
    </row>
    <row r="1165" spans="1:2">
      <c r="A1165">
        <f>关卡难度线!B1168</f>
        <v>15183483</v>
      </c>
      <c r="B1165" t="str">
        <f>关卡难度线!A1168</f>
        <v>水舰队基地4-4</v>
      </c>
    </row>
    <row r="1166" spans="1:2">
      <c r="A1166">
        <f>关卡难度线!B1169</f>
        <v>15199462</v>
      </c>
      <c r="B1166" t="str">
        <f>关卡难度线!A1169</f>
        <v>水舰队基地4-5</v>
      </c>
    </row>
    <row r="1167" spans="1:2">
      <c r="A1167">
        <f>关卡难度线!B1170</f>
        <v>15231407</v>
      </c>
      <c r="B1167" t="str">
        <f>关卡难度线!A1170</f>
        <v>水舰队基地4-6</v>
      </c>
    </row>
    <row r="1168" spans="1:2">
      <c r="A1168">
        <f>关卡难度线!B1171</f>
        <v>15247412</v>
      </c>
      <c r="B1168" t="str">
        <f>关卡难度线!A1171</f>
        <v>水舰队基地4-7</v>
      </c>
    </row>
    <row r="1169" spans="1:2">
      <c r="A1169">
        <f>关卡难度线!B1172</f>
        <v>15263419</v>
      </c>
      <c r="B1169" t="str">
        <f>关卡难度线!A1172</f>
        <v>水舰队基地4-8</v>
      </c>
    </row>
    <row r="1170" spans="1:2">
      <c r="A1170">
        <f>关卡难度线!B1173</f>
        <v>15295461</v>
      </c>
      <c r="B1170" t="str">
        <f>关卡难度线!A1173</f>
        <v>水舰队基地4-9</v>
      </c>
    </row>
    <row r="1171" spans="1:2">
      <c r="A1171">
        <f>关卡难度线!B1174</f>
        <v>15311497</v>
      </c>
      <c r="B1171" t="str">
        <f>关卡难度线!A1174</f>
        <v>水舰队基地4-10</v>
      </c>
    </row>
    <row r="1172" spans="1:2">
      <c r="A1172">
        <f>关卡难度线!B1175</f>
        <v>15410681</v>
      </c>
      <c r="B1172" t="str">
        <f>关卡难度线!A1175</f>
        <v>水舰队基地5-1</v>
      </c>
    </row>
    <row r="1173" spans="1:2">
      <c r="A1173">
        <f>关卡难度线!B1176</f>
        <v>15426743</v>
      </c>
      <c r="B1173" t="str">
        <f>关卡难度线!A1176</f>
        <v>水舰队基地5-2</v>
      </c>
    </row>
    <row r="1174" spans="1:2">
      <c r="A1174">
        <f>关卡难度线!B1177</f>
        <v>15458933</v>
      </c>
      <c r="B1174" t="str">
        <f>关卡难度线!A1177</f>
        <v>水舰队基地5-3</v>
      </c>
    </row>
    <row r="1175" spans="1:2">
      <c r="A1175">
        <f>关卡难度线!B1178</f>
        <v>15475021</v>
      </c>
      <c r="B1175" t="str">
        <f>关卡难度线!A1178</f>
        <v>水舰队基地5-4</v>
      </c>
    </row>
    <row r="1176" spans="1:2">
      <c r="A1176">
        <f>关卡难度线!B1179</f>
        <v>15491111</v>
      </c>
      <c r="B1176" t="str">
        <f>关卡难度线!A1179</f>
        <v>水舰队基地5-5</v>
      </c>
    </row>
    <row r="1177" spans="1:2">
      <c r="A1177">
        <f>关卡难度线!B1180</f>
        <v>15523402</v>
      </c>
      <c r="B1177" t="str">
        <f>关卡难度线!A1180</f>
        <v>水舰队基地5-6</v>
      </c>
    </row>
    <row r="1178" spans="1:2">
      <c r="A1178">
        <f>关卡难度线!B1181</f>
        <v>15539518</v>
      </c>
      <c r="B1178" t="str">
        <f>关卡难度线!A1181</f>
        <v>水舰队基地5-7</v>
      </c>
    </row>
    <row r="1179" spans="1:2">
      <c r="A1179">
        <f>关卡难度线!B1182</f>
        <v>15555639</v>
      </c>
      <c r="B1179" t="str">
        <f>关卡难度线!A1182</f>
        <v>水舰队基地5-8</v>
      </c>
    </row>
    <row r="1180" spans="1:2">
      <c r="A1180">
        <f>关卡难度线!B1183</f>
        <v>15588025</v>
      </c>
      <c r="B1180" t="str">
        <f>关卡难度线!A1183</f>
        <v>水舰队基地5-9</v>
      </c>
    </row>
    <row r="1181" spans="1:2">
      <c r="A1181">
        <f>关卡难度线!B1184</f>
        <v>15604172</v>
      </c>
      <c r="B1181" t="str">
        <f>关卡难度线!A1184</f>
        <v>水舰队基地5-10</v>
      </c>
    </row>
    <row r="1182" spans="1:2">
      <c r="A1182">
        <f>关卡难度线!B1185</f>
        <v>15704317</v>
      </c>
      <c r="B1182" t="str">
        <f>关卡难度线!A1185</f>
        <v>水舰队基地6-1</v>
      </c>
    </row>
    <row r="1183" spans="1:2">
      <c r="A1183">
        <f>关卡难度线!B1186</f>
        <v>15720490</v>
      </c>
      <c r="B1183" t="str">
        <f>关卡难度线!A1186</f>
        <v>水舰队基地6-2</v>
      </c>
    </row>
    <row r="1184" spans="1:2">
      <c r="A1184">
        <f>关卡难度线!B1187</f>
        <v>15753024</v>
      </c>
      <c r="B1184" t="str">
        <f>关卡难度线!A1187</f>
        <v>水舰队基地6-3</v>
      </c>
    </row>
    <row r="1185" spans="1:2">
      <c r="A1185">
        <f>关卡难度线!B1188</f>
        <v>15769225</v>
      </c>
      <c r="B1185" t="str">
        <f>关卡难度线!A1188</f>
        <v>水舰队基地6-4</v>
      </c>
    </row>
    <row r="1186" spans="1:2">
      <c r="A1186">
        <f>关卡难度线!B1189</f>
        <v>15785429</v>
      </c>
      <c r="B1186" t="str">
        <f>关卡难度线!A1189</f>
        <v>水舰队基地6-5</v>
      </c>
    </row>
    <row r="1187" spans="1:2">
      <c r="A1187">
        <f>关卡难度线!B1190</f>
        <v>15818062</v>
      </c>
      <c r="B1187" t="str">
        <f>关卡难度线!A1190</f>
        <v>水舰队基地6-6</v>
      </c>
    </row>
    <row r="1188" spans="1:2">
      <c r="A1188">
        <f>关卡难度线!B1191</f>
        <v>15834292</v>
      </c>
      <c r="B1188" t="str">
        <f>关卡难度线!A1191</f>
        <v>水舰队基地6-7</v>
      </c>
    </row>
    <row r="1189" spans="1:2">
      <c r="A1189">
        <f>关卡难度线!B1192</f>
        <v>15850526</v>
      </c>
      <c r="B1189" t="str">
        <f>关卡难度线!A1192</f>
        <v>水舰队基地6-8</v>
      </c>
    </row>
    <row r="1190" spans="1:2">
      <c r="A1190">
        <f>关卡难度线!B1193</f>
        <v>15883259</v>
      </c>
      <c r="B1190" t="str">
        <f>关卡难度线!A1193</f>
        <v>水舰队基地6-9</v>
      </c>
    </row>
    <row r="1191" spans="1:2">
      <c r="A1191">
        <f>关卡难度线!B1194</f>
        <v>15899517</v>
      </c>
      <c r="B1191" t="str">
        <f>关卡难度线!A1194</f>
        <v>水舰队基地6-10</v>
      </c>
    </row>
    <row r="1192" spans="1:2">
      <c r="A1192">
        <f>关卡难度线!B1195</f>
        <v>16000622</v>
      </c>
      <c r="B1192" t="str">
        <f>关卡难度线!A1195</f>
        <v>水舰队基地7-1</v>
      </c>
    </row>
    <row r="1193" spans="1:2">
      <c r="A1193">
        <f>关卡难度线!B1196</f>
        <v>16016911</v>
      </c>
      <c r="B1193" t="str">
        <f>关卡难度线!A1196</f>
        <v>水舰队基地7-2</v>
      </c>
    </row>
    <row r="1194" spans="1:2">
      <c r="A1194">
        <f>关卡难度线!B1197</f>
        <v>16049789</v>
      </c>
      <c r="B1194" t="str">
        <f>关卡难度线!A1197</f>
        <v>水舰队基地7-3</v>
      </c>
    </row>
    <row r="1195" spans="1:2">
      <c r="A1195">
        <f>关卡难度线!B1198</f>
        <v>16066105</v>
      </c>
      <c r="B1195" t="str">
        <f>关卡难度线!A1198</f>
        <v>水舰队基地7-4</v>
      </c>
    </row>
    <row r="1196" spans="1:2">
      <c r="A1196">
        <f>关卡难度线!B1199</f>
        <v>16082420</v>
      </c>
      <c r="B1196" t="str">
        <f>关卡难度线!A1199</f>
        <v>水舰队基地7-5</v>
      </c>
    </row>
    <row r="1197" spans="1:2">
      <c r="A1197">
        <f>关卡难度线!B1200</f>
        <v>16115398</v>
      </c>
      <c r="B1197" t="str">
        <f>关卡难度线!A1200</f>
        <v>水舰队基地7-6</v>
      </c>
    </row>
    <row r="1198" spans="1:2">
      <c r="A1198">
        <f>关卡难度线!B1201</f>
        <v>16131742</v>
      </c>
      <c r="B1198" t="str">
        <f>关卡难度线!A1201</f>
        <v>水舰队基地7-7</v>
      </c>
    </row>
    <row r="1199" spans="1:2">
      <c r="A1199">
        <f>关卡难度线!B1202</f>
        <v>16148089</v>
      </c>
      <c r="B1199" t="str">
        <f>关卡难度线!A1202</f>
        <v>水舰队基地7-8</v>
      </c>
    </row>
    <row r="1200" spans="1:2">
      <c r="A1200">
        <f>关卡难度线!B1203</f>
        <v>16181165</v>
      </c>
      <c r="B1200" t="str">
        <f>关卡难度线!A1203</f>
        <v>水舰队基地7-9</v>
      </c>
    </row>
    <row r="1201" spans="1:2">
      <c r="A1201">
        <f>关卡难度线!B1204</f>
        <v>16197539</v>
      </c>
      <c r="B1201" t="str">
        <f>关卡难度线!A1204</f>
        <v>水舰队基地7-10</v>
      </c>
    </row>
    <row r="1202" spans="1:2">
      <c r="A1202">
        <f>关卡难度线!B1205</f>
        <v>16299607</v>
      </c>
      <c r="B1202" t="str">
        <f>关卡难度线!A1205</f>
        <v>水舰队基地8-1</v>
      </c>
    </row>
    <row r="1203" spans="1:2">
      <c r="A1203">
        <f>关卡难度线!B1206</f>
        <v>16316008</v>
      </c>
      <c r="B1203" t="str">
        <f>关卡难度线!A1206</f>
        <v>水舰队基地8-2</v>
      </c>
    </row>
    <row r="1204" spans="1:2">
      <c r="A1204">
        <f>关卡难度线!B1207</f>
        <v>16349232</v>
      </c>
      <c r="B1204" t="str">
        <f>关卡难度线!A1207</f>
        <v>水舰队基地8-3</v>
      </c>
    </row>
    <row r="1205" spans="1:2">
      <c r="A1205">
        <f>关卡难度线!B1208</f>
        <v>16365659</v>
      </c>
      <c r="B1205" t="str">
        <f>关卡难度线!A1208</f>
        <v>水舰队基地8-4</v>
      </c>
    </row>
    <row r="1206" spans="1:2">
      <c r="A1206">
        <f>关卡难度线!B1209</f>
        <v>16382090</v>
      </c>
      <c r="B1206" t="str">
        <f>关卡难度线!A1209</f>
        <v>水舰队基地8-5</v>
      </c>
    </row>
    <row r="1207" spans="1:2">
      <c r="A1207">
        <f>关卡难度线!B1210</f>
        <v>16415412</v>
      </c>
      <c r="B1207" t="str">
        <f>关卡难度线!A1210</f>
        <v>水舰队基地8-6</v>
      </c>
    </row>
    <row r="1208" spans="1:2">
      <c r="A1208">
        <f>关卡难度线!B1211</f>
        <v>16431870</v>
      </c>
      <c r="B1208" t="str">
        <f>关卡难度线!A1211</f>
        <v>水舰队基地8-7</v>
      </c>
    </row>
    <row r="1209" spans="1:2">
      <c r="A1209">
        <f>关卡难度线!B1212</f>
        <v>16448329</v>
      </c>
      <c r="B1209" t="str">
        <f>关卡难度线!A1212</f>
        <v>水舰队基地8-8</v>
      </c>
    </row>
    <row r="1210" spans="1:2">
      <c r="A1210">
        <f>关卡难度线!B1213</f>
        <v>16481753</v>
      </c>
      <c r="B1210" t="str">
        <f>关卡难度线!A1213</f>
        <v>水舰队基地8-9</v>
      </c>
    </row>
    <row r="1211" spans="1:2">
      <c r="A1211">
        <f>关卡难度线!B1214</f>
        <v>16498239</v>
      </c>
      <c r="B1211" t="str">
        <f>关卡难度线!A1214</f>
        <v>水舰队基地8-10</v>
      </c>
    </row>
    <row r="1212" spans="1:2">
      <c r="A1212">
        <f>关卡难度线!B1215</f>
        <v>16601271</v>
      </c>
      <c r="B1212" t="str">
        <f>关卡难度线!A1215</f>
        <v>水舰队基地9-1</v>
      </c>
    </row>
    <row r="1213" spans="1:2">
      <c r="A1213">
        <f>关卡难度线!B1216</f>
        <v>16617785</v>
      </c>
      <c r="B1213" t="str">
        <f>关卡难度线!A1216</f>
        <v>水舰队基地9-2</v>
      </c>
    </row>
    <row r="1214" spans="1:2">
      <c r="A1214">
        <f>关卡难度线!B1217</f>
        <v>16651355</v>
      </c>
      <c r="B1214" t="str">
        <f>关卡难度线!A1217</f>
        <v>水舰队基地9-3</v>
      </c>
    </row>
    <row r="1215" spans="1:2">
      <c r="A1215">
        <f>关卡难度线!B1218</f>
        <v>16667897</v>
      </c>
      <c r="B1215" t="str">
        <f>关卡难度线!A1218</f>
        <v>水舰队基地9-4</v>
      </c>
    </row>
    <row r="1216" spans="1:2">
      <c r="A1216">
        <f>关卡难度线!B1219</f>
        <v>16684440</v>
      </c>
      <c r="B1216" t="str">
        <f>关卡难度线!A1219</f>
        <v>水舰队基地9-5</v>
      </c>
    </row>
    <row r="1217" spans="1:2">
      <c r="A1217">
        <f>关卡难度线!B1220</f>
        <v>16718110</v>
      </c>
      <c r="B1217" t="str">
        <f>关卡难度线!A1220</f>
        <v>水舰队基地9-6</v>
      </c>
    </row>
    <row r="1218" spans="1:2">
      <c r="A1218">
        <f>关卡难度线!B1221</f>
        <v>16734682</v>
      </c>
      <c r="B1218" t="str">
        <f>关卡难度线!A1221</f>
        <v>水舰队基地9-7</v>
      </c>
    </row>
    <row r="1219" spans="1:2">
      <c r="A1219">
        <f>关卡难度线!B1222</f>
        <v>16751255</v>
      </c>
      <c r="B1219" t="str">
        <f>关卡难度线!A1222</f>
        <v>水舰队基地9-8</v>
      </c>
    </row>
    <row r="1220" spans="1:2">
      <c r="A1220">
        <f>关卡难度线!B1223</f>
        <v>16785023</v>
      </c>
      <c r="B1220" t="str">
        <f>关卡难度线!A1223</f>
        <v>水舰队基地9-9</v>
      </c>
    </row>
    <row r="1221" spans="1:2">
      <c r="A1221">
        <f>关卡难度线!B1224</f>
        <v>16801624</v>
      </c>
      <c r="B1221" t="str">
        <f>关卡难度线!A1224</f>
        <v>水舰队基地9-10</v>
      </c>
    </row>
    <row r="1222" spans="1:2">
      <c r="A1222">
        <f>关卡难度线!B1225</f>
        <v>16905621</v>
      </c>
      <c r="B1222" t="str">
        <f>关卡难度线!A1225</f>
        <v>水舰队基地10-1</v>
      </c>
    </row>
    <row r="1223" spans="1:2">
      <c r="A1223">
        <f>关卡难度线!B1226</f>
        <v>16922249</v>
      </c>
      <c r="B1223" t="str">
        <f>关卡难度线!A1226</f>
        <v>水舰队基地10-2</v>
      </c>
    </row>
    <row r="1224" spans="1:2">
      <c r="A1224">
        <f>关卡难度线!B1227</f>
        <v>16956165</v>
      </c>
      <c r="B1224" t="str">
        <f>关卡难度线!A1227</f>
        <v>水舰队基地10-3</v>
      </c>
    </row>
    <row r="1225" spans="1:2">
      <c r="A1225">
        <f>关卡难度线!B1228</f>
        <v>16972821</v>
      </c>
      <c r="B1225" t="str">
        <f>关卡难度线!A1228</f>
        <v>水舰队基地10-4</v>
      </c>
    </row>
    <row r="1226" spans="1:2">
      <c r="A1226">
        <f>关卡难度线!B1229</f>
        <v>16989478</v>
      </c>
      <c r="B1226" t="str">
        <f>关卡难度线!A1229</f>
        <v>水舰队基地10-5</v>
      </c>
    </row>
    <row r="1227" spans="1:2">
      <c r="A1227">
        <f>关卡难度线!B1230</f>
        <v>17023494</v>
      </c>
      <c r="B1227" t="str">
        <f>关卡难度线!A1230</f>
        <v>水舰队基地10-6</v>
      </c>
    </row>
    <row r="1228" spans="1:2">
      <c r="A1228">
        <f>关卡难度线!B1231</f>
        <v>17040179</v>
      </c>
      <c r="B1228" t="str">
        <f>关卡难度线!A1231</f>
        <v>水舰队基地10-7</v>
      </c>
    </row>
    <row r="1229" spans="1:2">
      <c r="A1229">
        <f>关卡难度线!B1232</f>
        <v>17056867</v>
      </c>
      <c r="B1229" t="str">
        <f>关卡难度线!A1232</f>
        <v>水舰队基地10-8</v>
      </c>
    </row>
    <row r="1230" spans="1:2">
      <c r="A1230">
        <f>关卡难度线!B1233</f>
        <v>17090982</v>
      </c>
      <c r="B1230" t="str">
        <f>关卡难度线!A1233</f>
        <v>水舰队基地10-9</v>
      </c>
    </row>
    <row r="1231" spans="1:2">
      <c r="A1231">
        <f>关卡难度线!B1234</f>
        <v>17107696</v>
      </c>
      <c r="B1231" t="str">
        <f>关卡难度线!A1234</f>
        <v>水舰队基地10-10</v>
      </c>
    </row>
    <row r="1232" spans="1:2">
      <c r="A1232">
        <f>关卡难度线!B1235</f>
        <v>17212659</v>
      </c>
      <c r="B1232" t="str">
        <f>关卡难度线!A1235</f>
        <v>水舰队基地11-1</v>
      </c>
    </row>
    <row r="1233" spans="1:2">
      <c r="A1233">
        <f>关卡难度线!B1236</f>
        <v>17229403</v>
      </c>
      <c r="B1233" t="str">
        <f>关卡难度线!A1236</f>
        <v>水舰队基地11-2</v>
      </c>
    </row>
    <row r="1234" spans="1:2">
      <c r="A1234">
        <f>关卡难度线!B1237</f>
        <v>17263666</v>
      </c>
      <c r="B1234" t="str">
        <f>关卡难度线!A1237</f>
        <v>水舰队基地11-3</v>
      </c>
    </row>
    <row r="1235" spans="1:2">
      <c r="A1235">
        <f>关卡难度线!B1238</f>
        <v>17280436</v>
      </c>
      <c r="B1235" t="str">
        <f>关卡难度线!A1238</f>
        <v>水舰队基地11-4</v>
      </c>
    </row>
    <row r="1236" spans="1:2">
      <c r="A1236">
        <f>关卡难度线!B1239</f>
        <v>17297209</v>
      </c>
      <c r="B1236" t="str">
        <f>关卡难度线!A1239</f>
        <v>水舰队基地11-5</v>
      </c>
    </row>
    <row r="1237" spans="1:2">
      <c r="A1237">
        <f>关卡难度线!B1240</f>
        <v>17331570</v>
      </c>
      <c r="B1237" t="str">
        <f>关卡难度线!A1240</f>
        <v>水舰队基地11-6</v>
      </c>
    </row>
    <row r="1238" spans="1:2">
      <c r="A1238">
        <f>关卡难度线!B1241</f>
        <v>17348369</v>
      </c>
      <c r="B1238" t="str">
        <f>关卡难度线!A1241</f>
        <v>水舰队基地11-7</v>
      </c>
    </row>
    <row r="1239" spans="1:2">
      <c r="A1239">
        <f>关卡难度线!B1242</f>
        <v>17365172</v>
      </c>
      <c r="B1239" t="str">
        <f>关卡难度线!A1242</f>
        <v>水舰队基地11-8</v>
      </c>
    </row>
    <row r="1240" spans="1:2">
      <c r="A1240">
        <f>关卡难度线!B1243</f>
        <v>17399634</v>
      </c>
      <c r="B1240" t="str">
        <f>关卡难度线!A1243</f>
        <v>水舰队基地11-9</v>
      </c>
    </row>
    <row r="1241" spans="1:2">
      <c r="A1241">
        <f>关卡难度线!B1244</f>
        <v>17416463</v>
      </c>
      <c r="B1241" t="str">
        <f>关卡难度线!A1244</f>
        <v>水舰队基地11-10</v>
      </c>
    </row>
    <row r="1242" spans="1:2">
      <c r="A1242">
        <f>关卡难度线!B1245</f>
        <v>17522396</v>
      </c>
      <c r="B1242" t="str">
        <f>关卡难度线!A1245</f>
        <v>水舰队基地12-1</v>
      </c>
    </row>
    <row r="1243" spans="1:2">
      <c r="A1243">
        <f>关卡难度线!B1246</f>
        <v>17539253</v>
      </c>
      <c r="B1243" t="str">
        <f>关卡难度线!A1246</f>
        <v>水舰队基地12-2</v>
      </c>
    </row>
    <row r="1244" spans="1:2">
      <c r="A1244">
        <f>关卡难度线!B1247</f>
        <v>17573863</v>
      </c>
      <c r="B1244" t="str">
        <f>关卡难度线!A1247</f>
        <v>水舰队基地12-3</v>
      </c>
    </row>
    <row r="1245" spans="1:2">
      <c r="A1245">
        <f>关卡难度线!B1248</f>
        <v>17590747</v>
      </c>
      <c r="B1245" t="str">
        <f>关卡难度线!A1248</f>
        <v>水舰队基地12-4</v>
      </c>
    </row>
    <row r="1246" spans="1:2">
      <c r="A1246">
        <f>关卡难度线!B1249</f>
        <v>17607634</v>
      </c>
      <c r="B1246" t="str">
        <f>关卡难度线!A1249</f>
        <v>水舰队基地12-5</v>
      </c>
    </row>
    <row r="1247" spans="1:2">
      <c r="A1247">
        <f>关卡难度线!B1250</f>
        <v>17642343</v>
      </c>
      <c r="B1247" t="str">
        <f>关卡难度线!A1250</f>
        <v>水舰队基地12-6</v>
      </c>
    </row>
    <row r="1248" spans="1:2">
      <c r="A1248">
        <f>关卡难度线!B1251</f>
        <v>17659257</v>
      </c>
      <c r="B1248" t="str">
        <f>关卡难度线!A1251</f>
        <v>水舰队基地12-7</v>
      </c>
    </row>
    <row r="1249" spans="1:2">
      <c r="A1249">
        <f>关卡难度线!B1252</f>
        <v>17676175</v>
      </c>
      <c r="B1249" t="str">
        <f>关卡难度线!A1252</f>
        <v>水舰队基地12-8</v>
      </c>
    </row>
    <row r="1250" spans="1:2">
      <c r="A1250">
        <f>关卡难度线!B1253</f>
        <v>17710982</v>
      </c>
      <c r="B1250" t="str">
        <f>关卡难度线!A1253</f>
        <v>水舰队基地12-9</v>
      </c>
    </row>
    <row r="1251" spans="1:2">
      <c r="A1251">
        <f>关卡难度线!B1254</f>
        <v>17727927</v>
      </c>
      <c r="B1251" t="str">
        <f>关卡难度线!A1254</f>
        <v>水舰队基地12-10</v>
      </c>
    </row>
    <row r="1252" spans="1:2">
      <c r="A1252">
        <f>关卡难度线!B1255</f>
        <v>17834829</v>
      </c>
      <c r="B1252" t="str">
        <f>关卡难度线!A1255</f>
        <v>水舰队基地13-1</v>
      </c>
    </row>
    <row r="1253" spans="1:2">
      <c r="A1253">
        <f>关卡难度线!B1256</f>
        <v>17851800</v>
      </c>
      <c r="B1253" t="str">
        <f>关卡难度线!A1256</f>
        <v>水舰队基地13-2</v>
      </c>
    </row>
    <row r="1254" spans="1:2">
      <c r="A1254">
        <f>关卡难度线!B1257</f>
        <v>17886759</v>
      </c>
      <c r="B1254" t="str">
        <f>关卡难度线!A1257</f>
        <v>水舰队基地13-3</v>
      </c>
    </row>
    <row r="1255" spans="1:2">
      <c r="A1255">
        <f>关卡难度线!B1258</f>
        <v>17903757</v>
      </c>
      <c r="B1255" t="str">
        <f>关卡难度线!A1258</f>
        <v>水舰队基地13-4</v>
      </c>
    </row>
    <row r="1256" spans="1:2">
      <c r="A1256">
        <f>关卡难度线!B1259</f>
        <v>17920759</v>
      </c>
      <c r="B1256" t="str">
        <f>关卡难度线!A1259</f>
        <v>水舰队基地13-5</v>
      </c>
    </row>
    <row r="1257" spans="1:2">
      <c r="A1257">
        <f>关卡难度线!B1260</f>
        <v>17955817</v>
      </c>
      <c r="B1257" t="str">
        <f>关卡难度线!A1260</f>
        <v>水舰队基地13-6</v>
      </c>
    </row>
    <row r="1258" spans="1:2">
      <c r="A1258">
        <f>关卡难度线!B1261</f>
        <v>17972846</v>
      </c>
      <c r="B1258" t="str">
        <f>关卡难度线!A1261</f>
        <v>水舰队基地13-7</v>
      </c>
    </row>
    <row r="1259" spans="1:2">
      <c r="A1259">
        <f>关卡难度线!B1262</f>
        <v>17989877</v>
      </c>
      <c r="B1259" t="str">
        <f>关卡难度线!A1262</f>
        <v>水舰队基地13-8</v>
      </c>
    </row>
    <row r="1260" spans="1:2">
      <c r="A1260">
        <f>关卡难度线!B1263</f>
        <v>18025033</v>
      </c>
      <c r="B1260" t="str">
        <f>关卡难度线!A1263</f>
        <v>水舰队基地13-9</v>
      </c>
    </row>
    <row r="1261" spans="1:2">
      <c r="A1261">
        <f>关卡难度线!B1264</f>
        <v>18042092</v>
      </c>
      <c r="B1261" t="str">
        <f>关卡难度线!A1264</f>
        <v>水舰队基地13-10</v>
      </c>
    </row>
    <row r="1262" spans="1:2">
      <c r="A1262">
        <f>关卡难度线!B1265</f>
        <v>18149968</v>
      </c>
      <c r="B1262" t="str">
        <f>关卡难度线!A1265</f>
        <v>水舰队基地14-1</v>
      </c>
    </row>
    <row r="1263" spans="1:2">
      <c r="A1263">
        <f>关卡难度线!B1266</f>
        <v>18166002</v>
      </c>
      <c r="B1263" t="str">
        <f>关卡难度线!A1266</f>
        <v>水舰队基地14-2</v>
      </c>
    </row>
    <row r="1264" spans="1:2">
      <c r="A1264">
        <f>关卡难度线!B1267</f>
        <v>18200252</v>
      </c>
      <c r="B1264" t="str">
        <f>关卡难度线!A1267</f>
        <v>水舰队基地14-3</v>
      </c>
    </row>
    <row r="1265" spans="1:2">
      <c r="A1265">
        <f>关卡难度线!B1268</f>
        <v>18216314</v>
      </c>
      <c r="B1265" t="str">
        <f>关卡难度线!A1268</f>
        <v>水舰队基地14-4</v>
      </c>
    </row>
    <row r="1266" spans="1:2">
      <c r="A1266">
        <f>关卡难度线!B1269</f>
        <v>18232376</v>
      </c>
      <c r="B1266" t="str">
        <f>关卡难度线!A1269</f>
        <v>水舰队基地14-5</v>
      </c>
    </row>
    <row r="1267" spans="1:2">
      <c r="A1267">
        <f>关卡难度线!B1270</f>
        <v>18266721</v>
      </c>
      <c r="B1267" t="str">
        <f>关卡难度线!A1270</f>
        <v>水舰队基地14-6</v>
      </c>
    </row>
    <row r="1268" spans="1:2">
      <c r="A1268">
        <f>关卡难度线!B1271</f>
        <v>18282810</v>
      </c>
      <c r="B1268" t="str">
        <f>关卡难度线!A1271</f>
        <v>水舰队基地14-7</v>
      </c>
    </row>
    <row r="1269" spans="1:2">
      <c r="A1269">
        <f>关卡难度线!B1272</f>
        <v>18298902</v>
      </c>
      <c r="B1269" t="str">
        <f>关卡难度线!A1272</f>
        <v>水舰队基地14-8</v>
      </c>
    </row>
    <row r="1270" spans="1:2">
      <c r="A1270">
        <f>关卡难度线!B1273</f>
        <v>18333340</v>
      </c>
      <c r="B1270" t="str">
        <f>关卡难度线!A1273</f>
        <v>水舰队基地14-9</v>
      </c>
    </row>
    <row r="1271" spans="1:2">
      <c r="A1271">
        <f>关卡难度线!B1274</f>
        <v>18349457</v>
      </c>
      <c r="B1271" t="str">
        <f>关卡难度线!A1274</f>
        <v>水舰队基地14-10</v>
      </c>
    </row>
    <row r="1272" spans="1:2">
      <c r="A1272">
        <f>关卡难度线!B1275</f>
        <v>18454380</v>
      </c>
      <c r="B1272" t="str">
        <f>关卡难度线!A1275</f>
        <v>水舰队基地15-1</v>
      </c>
    </row>
    <row r="1273" spans="1:2">
      <c r="A1273">
        <f>关卡难度线!B1276</f>
        <v>18472004</v>
      </c>
      <c r="B1273" t="str">
        <f>关卡难度线!A1276</f>
        <v>水舰队基地15-2</v>
      </c>
    </row>
    <row r="1274" spans="1:2">
      <c r="A1274">
        <f>关卡难度线!B1277</f>
        <v>18508068</v>
      </c>
      <c r="B1274" t="str">
        <f>关卡难度线!A1277</f>
        <v>水舰队基地15-3</v>
      </c>
    </row>
    <row r="1275" spans="1:2">
      <c r="A1275">
        <f>关卡难度线!B1278</f>
        <v>18525721</v>
      </c>
      <c r="B1275" t="str">
        <f>关卡难度线!A1278</f>
        <v>水舰队基地15-4</v>
      </c>
    </row>
    <row r="1276" spans="1:2">
      <c r="A1276">
        <f>关卡难度线!B1279</f>
        <v>18543376</v>
      </c>
      <c r="B1276" t="str">
        <f>关卡难度线!A1279</f>
        <v>水舰队基地15-5</v>
      </c>
    </row>
    <row r="1277" spans="1:2">
      <c r="A1277">
        <f>关卡难度线!B1280</f>
        <v>18579541</v>
      </c>
      <c r="B1277" t="str">
        <f>关卡难度线!A1280</f>
        <v>水舰队基地15-6</v>
      </c>
    </row>
    <row r="1278" spans="1:2">
      <c r="A1278">
        <f>关卡难度线!B1281</f>
        <v>18597226</v>
      </c>
      <c r="B1278" t="str">
        <f>关卡难度线!A1281</f>
        <v>水舰队基地15-7</v>
      </c>
    </row>
    <row r="1279" spans="1:2">
      <c r="A1279">
        <f>关卡难度线!B1282</f>
        <v>18614912</v>
      </c>
      <c r="B1279" t="str">
        <f>关卡难度线!A1282</f>
        <v>水舰队基地15-8</v>
      </c>
    </row>
    <row r="1280" spans="1:2">
      <c r="A1280">
        <f>关卡难度线!B1283</f>
        <v>18651181</v>
      </c>
      <c r="B1280" t="str">
        <f>关卡难度线!A1283</f>
        <v>水舰队基地15-9</v>
      </c>
    </row>
    <row r="1281" spans="1:2">
      <c r="A1281">
        <f>关卡难度线!B1284</f>
        <v>18668895</v>
      </c>
      <c r="B1281" t="str">
        <f>关卡难度线!A1284</f>
        <v>水舰队基地15-10</v>
      </c>
    </row>
    <row r="1282" spans="1:2">
      <c r="A1282">
        <f>关卡难度线!B1285</f>
        <v>18779946</v>
      </c>
      <c r="B1282" t="str">
        <f>关卡难度线!A1285</f>
        <v>水舰队基地16-1</v>
      </c>
    </row>
    <row r="1283" spans="1:2">
      <c r="A1283">
        <f>关卡难度线!B1286</f>
        <v>18797689</v>
      </c>
      <c r="B1283" t="str">
        <f>关卡难度线!A1286</f>
        <v>水舰队基地16-2</v>
      </c>
    </row>
    <row r="1284" spans="1:2">
      <c r="A1284">
        <f>关卡难度线!B1287</f>
        <v>18834111</v>
      </c>
      <c r="B1284" t="str">
        <f>关卡难度线!A1287</f>
        <v>水舰队基地16-3</v>
      </c>
    </row>
    <row r="1285" spans="1:2">
      <c r="A1285">
        <f>关卡难度线!B1288</f>
        <v>18851882</v>
      </c>
      <c r="B1285" t="str">
        <f>关卡难度线!A1288</f>
        <v>水舰队基地16-4</v>
      </c>
    </row>
    <row r="1286" spans="1:2">
      <c r="A1286">
        <f>关卡难度线!B1289</f>
        <v>18869655</v>
      </c>
      <c r="B1286" t="str">
        <f>关卡难度线!A1289</f>
        <v>水舰队基地16-5</v>
      </c>
    </row>
    <row r="1287" spans="1:2">
      <c r="A1287">
        <f>关卡难度线!B1290</f>
        <v>18906179</v>
      </c>
      <c r="B1287" t="str">
        <f>关卡难度线!A1290</f>
        <v>水舰队基地16-6</v>
      </c>
    </row>
    <row r="1288" spans="1:2">
      <c r="A1288">
        <f>关卡难度线!B1291</f>
        <v>18923981</v>
      </c>
      <c r="B1288" t="str">
        <f>关卡难度线!A1291</f>
        <v>水舰队基地16-7</v>
      </c>
    </row>
    <row r="1289" spans="1:2">
      <c r="A1289">
        <f>关卡难度线!B1292</f>
        <v>18941785</v>
      </c>
      <c r="B1289" t="str">
        <f>关卡难度线!A1292</f>
        <v>水舰队基地16-8</v>
      </c>
    </row>
    <row r="1290" spans="1:2">
      <c r="A1290">
        <f>关卡难度线!B1293</f>
        <v>18978412</v>
      </c>
      <c r="B1290" t="str">
        <f>关卡难度线!A1293</f>
        <v>水舰队基地16-9</v>
      </c>
    </row>
    <row r="1291" spans="1:2">
      <c r="A1291">
        <f>关卡难度线!B1294</f>
        <v>18996244</v>
      </c>
      <c r="B1291" t="str">
        <f>关卡难度线!A1294</f>
        <v>水舰队基地16-10</v>
      </c>
    </row>
    <row r="1292" spans="1:2">
      <c r="A1292">
        <f>关卡难度线!B1295</f>
        <v>19108741</v>
      </c>
      <c r="B1292" t="str">
        <f>关卡难度线!A1295</f>
        <v>琉璃市1-1</v>
      </c>
    </row>
    <row r="1293" spans="1:2">
      <c r="A1293">
        <f>关卡难度线!B1296</f>
        <v>19126603</v>
      </c>
      <c r="B1293" t="str">
        <f>关卡难度线!A1296</f>
        <v>琉璃市1-2</v>
      </c>
    </row>
    <row r="1294" spans="1:2">
      <c r="A1294">
        <f>关卡难度线!B1297</f>
        <v>19163383</v>
      </c>
      <c r="B1294" t="str">
        <f>关卡难度线!A1297</f>
        <v>琉璃市1-3</v>
      </c>
    </row>
    <row r="1295" spans="1:2">
      <c r="A1295">
        <f>关卡难度线!B1298</f>
        <v>19181272</v>
      </c>
      <c r="B1295" t="str">
        <f>关卡难度线!A1298</f>
        <v>琉璃市1-4</v>
      </c>
    </row>
    <row r="1296" spans="1:2">
      <c r="A1296">
        <f>关卡难度线!B1299</f>
        <v>19199164</v>
      </c>
      <c r="B1296" t="str">
        <f>关卡难度线!A1299</f>
        <v>琉璃市1-5</v>
      </c>
    </row>
    <row r="1297" spans="1:2">
      <c r="A1297">
        <f>关卡难度线!B1300</f>
        <v>19236047</v>
      </c>
      <c r="B1297" t="str">
        <f>关卡难度线!A1300</f>
        <v>琉璃市1-6</v>
      </c>
    </row>
    <row r="1298" spans="1:2">
      <c r="A1298">
        <f>关卡难度线!B1301</f>
        <v>19253968</v>
      </c>
      <c r="B1298" t="str">
        <f>关卡难度线!A1301</f>
        <v>琉璃市1-7</v>
      </c>
    </row>
    <row r="1299" spans="1:2">
      <c r="A1299">
        <f>关卡难度线!B1302</f>
        <v>19271891</v>
      </c>
      <c r="B1299" t="str">
        <f>关卡难度线!A1302</f>
        <v>琉璃市1-8</v>
      </c>
    </row>
    <row r="1300" spans="1:2">
      <c r="A1300">
        <f>关卡难度线!B1303</f>
        <v>19308876</v>
      </c>
      <c r="B1300" t="str">
        <f>关卡难度线!A1303</f>
        <v>琉璃市1-9</v>
      </c>
    </row>
    <row r="1301" spans="1:2">
      <c r="A1301">
        <f>关卡难度线!B1304</f>
        <v>19326826</v>
      </c>
      <c r="B1301" t="str">
        <f>关卡难度线!A1304</f>
        <v>琉璃市1-10</v>
      </c>
    </row>
    <row r="1302" spans="1:2">
      <c r="A1302">
        <f>关卡难度线!B1305</f>
        <v>19440325</v>
      </c>
      <c r="B1302" t="str">
        <f>关卡难度线!A1305</f>
        <v>琉璃市2-1</v>
      </c>
    </row>
    <row r="1303" spans="1:2">
      <c r="A1303">
        <f>关卡难度线!B1306</f>
        <v>19458305</v>
      </c>
      <c r="B1303" t="str">
        <f>关卡难度线!A1306</f>
        <v>琉璃市2-2</v>
      </c>
    </row>
    <row r="1304" spans="1:2">
      <c r="A1304">
        <f>关卡难度线!B1307</f>
        <v>19495444</v>
      </c>
      <c r="B1304" t="str">
        <f>关卡难度线!A1307</f>
        <v>琉璃市2-3</v>
      </c>
    </row>
    <row r="1305" spans="1:2">
      <c r="A1305">
        <f>关卡难度线!B1308</f>
        <v>19513452</v>
      </c>
      <c r="B1305" t="str">
        <f>关卡难度线!A1308</f>
        <v>琉璃市2-4</v>
      </c>
    </row>
    <row r="1306" spans="1:2">
      <c r="A1306">
        <f>关卡难度线!B1309</f>
        <v>19531464</v>
      </c>
      <c r="B1306" t="str">
        <f>关卡难度线!A1309</f>
        <v>琉璃市2-5</v>
      </c>
    </row>
    <row r="1307" spans="1:2">
      <c r="A1307">
        <f>关卡难度线!B1310</f>
        <v>19568706</v>
      </c>
      <c r="B1307" t="str">
        <f>关卡难度线!A1310</f>
        <v>琉璃市2-6</v>
      </c>
    </row>
    <row r="1308" spans="1:2">
      <c r="A1308">
        <f>关卡难度线!B1311</f>
        <v>19586746</v>
      </c>
      <c r="B1308" t="str">
        <f>关卡难度线!A1311</f>
        <v>琉璃市2-7</v>
      </c>
    </row>
    <row r="1309" spans="1:2">
      <c r="A1309">
        <f>关卡难度线!B1312</f>
        <v>19604787</v>
      </c>
      <c r="B1309" t="str">
        <f>关卡难度线!A1312</f>
        <v>琉璃市2-8</v>
      </c>
    </row>
    <row r="1310" spans="1:2">
      <c r="A1310">
        <f>关卡难度线!B1313</f>
        <v>19642131</v>
      </c>
      <c r="B1310" t="str">
        <f>关卡难度线!A1313</f>
        <v>琉璃市2-9</v>
      </c>
    </row>
    <row r="1311" spans="1:2">
      <c r="A1311">
        <f>关卡难度线!B1314</f>
        <v>19660202</v>
      </c>
      <c r="B1311" t="str">
        <f>关卡难度线!A1314</f>
        <v>琉璃市2-10</v>
      </c>
    </row>
    <row r="1312" spans="1:2">
      <c r="A1312">
        <f>关卡难度线!B1315</f>
        <v>19774706</v>
      </c>
      <c r="B1312" t="str">
        <f>关卡难度线!A1315</f>
        <v>琉璃市3-1</v>
      </c>
    </row>
    <row r="1313" spans="1:2">
      <c r="A1313">
        <f>关卡难度线!B1316</f>
        <v>19792805</v>
      </c>
      <c r="B1313" t="str">
        <f>关卡难度线!A1316</f>
        <v>琉璃市3-2</v>
      </c>
    </row>
    <row r="1314" spans="1:2">
      <c r="A1314">
        <f>关卡难度线!B1317</f>
        <v>19830303</v>
      </c>
      <c r="B1314" t="str">
        <f>关卡难度线!A1317</f>
        <v>琉璃市3-3</v>
      </c>
    </row>
    <row r="1315" spans="1:2">
      <c r="A1315">
        <f>关卡难度线!B1318</f>
        <v>19848430</v>
      </c>
      <c r="B1315" t="str">
        <f>关卡难度线!A1318</f>
        <v>琉璃市3-4</v>
      </c>
    </row>
    <row r="1316" spans="1:2">
      <c r="A1316">
        <f>关卡难度线!B1319</f>
        <v>19866560</v>
      </c>
      <c r="B1316" t="str">
        <f>关卡难度线!A1319</f>
        <v>琉璃市3-5</v>
      </c>
    </row>
    <row r="1317" spans="1:2">
      <c r="A1317">
        <f>关卡难度线!B1320</f>
        <v>19904162</v>
      </c>
      <c r="B1317" t="str">
        <f>关卡难度线!A1320</f>
        <v>琉璃市3-6</v>
      </c>
    </row>
    <row r="1318" spans="1:2">
      <c r="A1318">
        <f>关卡难度线!B1321</f>
        <v>19922320</v>
      </c>
      <c r="B1318" t="str">
        <f>关卡难度线!A1321</f>
        <v>琉璃市3-7</v>
      </c>
    </row>
    <row r="1319" spans="1:2">
      <c r="A1319">
        <f>关卡难度线!B1322</f>
        <v>19940480</v>
      </c>
      <c r="B1319" t="str">
        <f>关卡难度线!A1322</f>
        <v>琉璃市3-8</v>
      </c>
    </row>
    <row r="1320" spans="1:2">
      <c r="A1320">
        <f>关卡难度线!B1323</f>
        <v>19978186</v>
      </c>
      <c r="B1320" t="str">
        <f>关卡难度线!A1323</f>
        <v>琉璃市3-9</v>
      </c>
    </row>
    <row r="1321" spans="1:2">
      <c r="A1321">
        <f>关卡难度线!B1324</f>
        <v>19996374</v>
      </c>
      <c r="B1321" t="str">
        <f>关卡难度线!A1324</f>
        <v>琉璃市3-10</v>
      </c>
    </row>
    <row r="1322" spans="1:2">
      <c r="A1322">
        <f>关卡难度线!B1325</f>
        <v>20111883</v>
      </c>
      <c r="B1322" t="str">
        <f>关卡难度线!A1325</f>
        <v>琉璃市4-1</v>
      </c>
    </row>
    <row r="1323" spans="1:2">
      <c r="A1323">
        <f>关卡难度线!B1326</f>
        <v>20130103</v>
      </c>
      <c r="B1323" t="str">
        <f>关卡难度线!A1326</f>
        <v>琉璃市4-2</v>
      </c>
    </row>
    <row r="1324" spans="1:2">
      <c r="A1324">
        <f>关卡难度线!B1327</f>
        <v>20167961</v>
      </c>
      <c r="B1324" t="str">
        <f>关卡难度线!A1327</f>
        <v>琉璃市4-3</v>
      </c>
    </row>
    <row r="1325" spans="1:2">
      <c r="A1325">
        <f>关卡难度线!B1328</f>
        <v>20186206</v>
      </c>
      <c r="B1325" t="str">
        <f>关卡难度线!A1328</f>
        <v>琉璃市4-4</v>
      </c>
    </row>
    <row r="1326" spans="1:2">
      <c r="A1326">
        <f>关卡难度线!B1329</f>
        <v>20204456</v>
      </c>
      <c r="B1326" t="str">
        <f>关卡难度线!A1329</f>
        <v>琉璃市4-5</v>
      </c>
    </row>
    <row r="1327" spans="1:2">
      <c r="A1327">
        <f>关卡难度线!B1330</f>
        <v>20242418</v>
      </c>
      <c r="B1327" t="str">
        <f>关卡难度线!A1330</f>
        <v>琉璃市4-6</v>
      </c>
    </row>
    <row r="1328" spans="1:2">
      <c r="A1328">
        <f>关卡难度线!B1331</f>
        <v>20260697</v>
      </c>
      <c r="B1328" t="str">
        <f>关卡难度线!A1331</f>
        <v>琉璃市4-7</v>
      </c>
    </row>
    <row r="1329" spans="1:2">
      <c r="A1329">
        <f>关卡难度线!B1332</f>
        <v>20278976</v>
      </c>
      <c r="B1329" t="str">
        <f>关卡难度线!A1332</f>
        <v>琉璃市4-8</v>
      </c>
    </row>
    <row r="1330" spans="1:2">
      <c r="A1330">
        <f>关卡难度线!B1333</f>
        <v>20317042</v>
      </c>
      <c r="B1330" t="str">
        <f>关卡难度线!A1333</f>
        <v>琉璃市4-9</v>
      </c>
    </row>
    <row r="1331" spans="1:2">
      <c r="A1331">
        <f>关卡难度线!B1334</f>
        <v>20335349</v>
      </c>
      <c r="B1331" t="str">
        <f>关卡难度线!A1334</f>
        <v>琉璃市4-10</v>
      </c>
    </row>
    <row r="1332" spans="1:2">
      <c r="A1332">
        <f>关卡难度线!B1335</f>
        <v>20451868</v>
      </c>
      <c r="B1332" t="str">
        <f>关卡难度线!A1335</f>
        <v>琉璃市5-1</v>
      </c>
    </row>
    <row r="1333" spans="1:2">
      <c r="A1333">
        <f>关卡难度线!B1336</f>
        <v>20470205</v>
      </c>
      <c r="B1333" t="str">
        <f>关卡难度线!A1336</f>
        <v>琉璃市5-2</v>
      </c>
    </row>
    <row r="1334" spans="1:2">
      <c r="A1334">
        <f>关卡难度线!B1337</f>
        <v>20508423</v>
      </c>
      <c r="B1334" t="str">
        <f>关卡难度线!A1337</f>
        <v>琉璃市5-3</v>
      </c>
    </row>
    <row r="1335" spans="1:2">
      <c r="A1335">
        <f>关卡难度线!B1338</f>
        <v>20526790</v>
      </c>
      <c r="B1335" t="str">
        <f>关卡难度线!A1338</f>
        <v>琉璃市5-4</v>
      </c>
    </row>
    <row r="1336" spans="1:2">
      <c r="A1336">
        <f>关卡难度线!B1339</f>
        <v>20545159</v>
      </c>
      <c r="B1336" t="str">
        <f>关卡难度线!A1339</f>
        <v>琉璃市5-5</v>
      </c>
    </row>
    <row r="1337" spans="1:2">
      <c r="A1337">
        <f>关卡难度线!B1340</f>
        <v>20583481</v>
      </c>
      <c r="B1337" t="str">
        <f>关卡难度线!A1340</f>
        <v>琉璃市5-6</v>
      </c>
    </row>
    <row r="1338" spans="1:2">
      <c r="A1338">
        <f>关卡难度线!B1341</f>
        <v>20601878</v>
      </c>
      <c r="B1338" t="str">
        <f>关卡难度线!A1341</f>
        <v>琉璃市5-7</v>
      </c>
    </row>
    <row r="1339" spans="1:2">
      <c r="A1339">
        <f>关卡难度线!B1342</f>
        <v>20620278</v>
      </c>
      <c r="B1339" t="str">
        <f>关卡难度线!A1342</f>
        <v>琉璃市5-8</v>
      </c>
    </row>
    <row r="1340" spans="1:2">
      <c r="A1340">
        <f>关卡难度线!B1343</f>
        <v>20658705</v>
      </c>
      <c r="B1340" t="str">
        <f>关卡难度线!A1343</f>
        <v>琉璃市5-9</v>
      </c>
    </row>
    <row r="1341" spans="1:2">
      <c r="A1341">
        <f>关卡难度线!B1344</f>
        <v>20677133</v>
      </c>
      <c r="B1341" t="str">
        <f>关卡难度线!A1344</f>
        <v>琉璃市5-10</v>
      </c>
    </row>
    <row r="1342" spans="1:2">
      <c r="A1342">
        <f>关卡难度线!B1345</f>
        <v>20794658</v>
      </c>
      <c r="B1342" t="str">
        <f>关卡难度线!A1345</f>
        <v>琉璃市6-1</v>
      </c>
    </row>
    <row r="1343" spans="1:2">
      <c r="A1343">
        <f>关卡难度线!B1346</f>
        <v>20813114</v>
      </c>
      <c r="B1343" t="str">
        <f>关卡难度线!A1346</f>
        <v>琉璃市6-2</v>
      </c>
    </row>
    <row r="1344" spans="1:2">
      <c r="A1344">
        <f>关卡难度线!B1347</f>
        <v>20851696</v>
      </c>
      <c r="B1344" t="str">
        <f>关卡难度线!A1347</f>
        <v>琉璃市6-3</v>
      </c>
    </row>
    <row r="1345" spans="1:2">
      <c r="A1345">
        <f>关卡难度线!B1348</f>
        <v>20870182</v>
      </c>
      <c r="B1345" t="str">
        <f>关卡难度线!A1348</f>
        <v>琉璃市6-4</v>
      </c>
    </row>
    <row r="1346" spans="1:2">
      <c r="A1346">
        <f>关卡难度线!B1349</f>
        <v>20888670</v>
      </c>
      <c r="B1346" t="str">
        <f>关卡难度线!A1349</f>
        <v>琉璃市6-5</v>
      </c>
    </row>
    <row r="1347" spans="1:2">
      <c r="A1347">
        <f>关卡难度线!B1350</f>
        <v>20927354</v>
      </c>
      <c r="B1347" t="str">
        <f>关卡难度线!A1350</f>
        <v>琉璃市6-6</v>
      </c>
    </row>
    <row r="1348" spans="1:2">
      <c r="A1348">
        <f>关卡难度线!B1351</f>
        <v>20945872</v>
      </c>
      <c r="B1348" t="str">
        <f>关卡难度线!A1351</f>
        <v>琉璃市6-7</v>
      </c>
    </row>
    <row r="1349" spans="1:2">
      <c r="A1349">
        <f>关卡难度线!B1352</f>
        <v>20964390</v>
      </c>
      <c r="B1349" t="str">
        <f>关卡难度线!A1352</f>
        <v>琉璃市6-8</v>
      </c>
    </row>
    <row r="1350" spans="1:2">
      <c r="A1350">
        <f>关卡难度线!B1353</f>
        <v>21003178</v>
      </c>
      <c r="B1350" t="str">
        <f>关卡难度线!A1353</f>
        <v>琉璃市6-9</v>
      </c>
    </row>
    <row r="1351" spans="1:2">
      <c r="A1351">
        <f>关卡难度线!B1354</f>
        <v>21021726</v>
      </c>
      <c r="B1351" t="str">
        <f>关卡难度线!A1354</f>
        <v>琉璃市6-10</v>
      </c>
    </row>
    <row r="1352" spans="1:2">
      <c r="A1352">
        <f>关卡难度线!B1355</f>
        <v>21140264</v>
      </c>
      <c r="B1352" t="str">
        <f>关卡难度线!A1355</f>
        <v>琉璃市7-1</v>
      </c>
    </row>
    <row r="1353" spans="1:2">
      <c r="A1353">
        <f>关卡难度线!B1356</f>
        <v>21158840</v>
      </c>
      <c r="B1353" t="str">
        <f>关卡难度线!A1356</f>
        <v>琉璃市7-2</v>
      </c>
    </row>
    <row r="1354" spans="1:2">
      <c r="A1354">
        <f>关卡难度线!B1357</f>
        <v>21197782</v>
      </c>
      <c r="B1354" t="str">
        <f>关卡难度线!A1357</f>
        <v>琉璃市7-3</v>
      </c>
    </row>
    <row r="1355" spans="1:2">
      <c r="A1355">
        <f>关卡难度线!B1358</f>
        <v>21216388</v>
      </c>
      <c r="B1355" t="str">
        <f>关卡难度线!A1358</f>
        <v>琉璃市7-4</v>
      </c>
    </row>
    <row r="1356" spans="1:2">
      <c r="A1356">
        <f>关卡难度线!B1359</f>
        <v>21234996</v>
      </c>
      <c r="B1356" t="str">
        <f>关卡难度线!A1359</f>
        <v>琉璃市7-5</v>
      </c>
    </row>
    <row r="1357" spans="1:2">
      <c r="A1357">
        <f>关卡难度线!B1360</f>
        <v>21274043</v>
      </c>
      <c r="B1357" t="str">
        <f>关卡难度线!A1360</f>
        <v>琉璃市7-6</v>
      </c>
    </row>
    <row r="1358" spans="1:2">
      <c r="A1358">
        <f>关卡难度线!B1361</f>
        <v>21292679</v>
      </c>
      <c r="B1358" t="str">
        <f>关卡难度线!A1361</f>
        <v>琉璃市7-7</v>
      </c>
    </row>
    <row r="1359" spans="1:2">
      <c r="A1359">
        <f>关卡难度线!B1362</f>
        <v>21311319</v>
      </c>
      <c r="B1359" t="str">
        <f>关卡难度线!A1362</f>
        <v>琉璃市7-8</v>
      </c>
    </row>
    <row r="1360" spans="1:2">
      <c r="A1360">
        <f>关卡难度线!B1363</f>
        <v>21350469</v>
      </c>
      <c r="B1360" t="str">
        <f>关卡难度线!A1363</f>
        <v>琉璃市7-9</v>
      </c>
    </row>
    <row r="1361" spans="1:2">
      <c r="A1361">
        <f>关卡难度线!B1364</f>
        <v>21369139</v>
      </c>
      <c r="B1361" t="str">
        <f>关卡难度线!A1364</f>
        <v>琉璃市7-10</v>
      </c>
    </row>
    <row r="1362" spans="1:2">
      <c r="A1362">
        <f>关卡难度线!B1365</f>
        <v>21488687</v>
      </c>
      <c r="B1362" t="str">
        <f>关卡难度线!A1365</f>
        <v>琉璃市8-1</v>
      </c>
    </row>
    <row r="1363" spans="1:2">
      <c r="A1363">
        <f>关卡难度线!B1366</f>
        <v>21507385</v>
      </c>
      <c r="B1363" t="str">
        <f>关卡难度线!A1366</f>
        <v>琉璃市8-2</v>
      </c>
    </row>
    <row r="1364" spans="1:2">
      <c r="A1364">
        <f>关卡难度线!B1367</f>
        <v>21546689</v>
      </c>
      <c r="B1364" t="str">
        <f>关卡难度线!A1367</f>
        <v>琉璃市8-3</v>
      </c>
    </row>
    <row r="1365" spans="1:2">
      <c r="A1365">
        <f>关卡难度线!B1368</f>
        <v>21565415</v>
      </c>
      <c r="B1365" t="str">
        <f>关卡难度线!A1368</f>
        <v>琉璃市8-4</v>
      </c>
    </row>
    <row r="1366" spans="1:2">
      <c r="A1366">
        <f>关卡难度线!B1369</f>
        <v>21584143</v>
      </c>
      <c r="B1366" t="str">
        <f>关卡难度线!A1369</f>
        <v>琉璃市8-5</v>
      </c>
    </row>
    <row r="1367" spans="1:2">
      <c r="A1367">
        <f>关卡难度线!B1370</f>
        <v>21623552</v>
      </c>
      <c r="B1367" t="str">
        <f>关卡难度线!A1370</f>
        <v>琉璃市8-6</v>
      </c>
    </row>
    <row r="1368" spans="1:2">
      <c r="A1368">
        <f>关卡难度线!B1371</f>
        <v>21642308</v>
      </c>
      <c r="B1368" t="str">
        <f>关卡难度线!A1371</f>
        <v>琉璃市8-7</v>
      </c>
    </row>
    <row r="1369" spans="1:2">
      <c r="A1369">
        <f>关卡难度线!B1372</f>
        <v>21661068</v>
      </c>
      <c r="B1369" t="str">
        <f>关卡难度线!A1372</f>
        <v>琉璃市8-8</v>
      </c>
    </row>
    <row r="1370" spans="1:2">
      <c r="A1370">
        <f>关卡难度线!B1373</f>
        <v>21700582</v>
      </c>
      <c r="B1370" t="str">
        <f>关卡难度线!A1373</f>
        <v>琉璃市8-9</v>
      </c>
    </row>
    <row r="1371" spans="1:2">
      <c r="A1371">
        <f>关卡难度线!B1374</f>
        <v>21719370</v>
      </c>
      <c r="B1371" t="str">
        <f>关卡难度线!A1374</f>
        <v>琉璃市8-10</v>
      </c>
    </row>
    <row r="1372" spans="1:2">
      <c r="A1372">
        <f>关卡难度线!B1375</f>
        <v>21839934</v>
      </c>
      <c r="B1372" t="str">
        <f>关卡难度线!A1375</f>
        <v>琉璃市9-1</v>
      </c>
    </row>
    <row r="1373" spans="1:2">
      <c r="A1373">
        <f>关卡难度线!B1376</f>
        <v>21858750</v>
      </c>
      <c r="B1373" t="str">
        <f>关卡难度线!A1376</f>
        <v>琉璃市9-2</v>
      </c>
    </row>
    <row r="1374" spans="1:2">
      <c r="A1374">
        <f>关卡难度线!B1377</f>
        <v>21898417</v>
      </c>
      <c r="B1374" t="str">
        <f>关卡难度线!A1377</f>
        <v>琉璃市9-3</v>
      </c>
    </row>
    <row r="1375" spans="1:2">
      <c r="A1375">
        <f>关卡难度线!B1378</f>
        <v>21917265</v>
      </c>
      <c r="B1375" t="str">
        <f>关卡难度线!A1378</f>
        <v>琉璃市9-4</v>
      </c>
    </row>
    <row r="1376" spans="1:2">
      <c r="A1376">
        <f>关卡难度线!B1379</f>
        <v>21936113</v>
      </c>
      <c r="B1376" t="str">
        <f>关卡难度线!A1379</f>
        <v>琉璃市9-5</v>
      </c>
    </row>
    <row r="1377" spans="1:2">
      <c r="A1377">
        <f>关卡难度线!B1380</f>
        <v>21975885</v>
      </c>
      <c r="B1377" t="str">
        <f>关卡难度线!A1380</f>
        <v>琉璃市9-6</v>
      </c>
    </row>
    <row r="1378" spans="1:2">
      <c r="A1378">
        <f>关卡难度线!B1381</f>
        <v>21994763</v>
      </c>
      <c r="B1378" t="str">
        <f>关卡难度线!A1381</f>
        <v>琉璃市9-7</v>
      </c>
    </row>
    <row r="1379" spans="1:2">
      <c r="A1379">
        <f>关卡难度线!B1382</f>
        <v>22013643</v>
      </c>
      <c r="B1379" t="str">
        <f>关卡难度线!A1382</f>
        <v>琉璃市9-8</v>
      </c>
    </row>
    <row r="1380" spans="1:2">
      <c r="A1380">
        <f>关卡难度线!B1383</f>
        <v>22053518</v>
      </c>
      <c r="B1380" t="str">
        <f>关卡难度线!A1383</f>
        <v>琉璃市9-9</v>
      </c>
    </row>
    <row r="1381" spans="1:2">
      <c r="A1381">
        <f>关卡难度线!B1384</f>
        <v>22072429</v>
      </c>
      <c r="B1381" t="str">
        <f>关卡难度线!A1384</f>
        <v>琉璃市9-10</v>
      </c>
    </row>
    <row r="1382" spans="1:2">
      <c r="A1382">
        <f>关卡难度线!B1385</f>
        <v>22194006</v>
      </c>
      <c r="B1382" t="str">
        <f>关卡难度线!A1385</f>
        <v>琉璃市10-1</v>
      </c>
    </row>
    <row r="1383" spans="1:2">
      <c r="A1383">
        <f>关卡难度线!B1386</f>
        <v>22212945</v>
      </c>
      <c r="B1383" t="str">
        <f>关卡难度线!A1386</f>
        <v>琉璃市10-2</v>
      </c>
    </row>
    <row r="1384" spans="1:2">
      <c r="A1384">
        <f>关卡难度线!B1387</f>
        <v>22252977</v>
      </c>
      <c r="B1384" t="str">
        <f>关卡难度线!A1387</f>
        <v>琉璃市10-3</v>
      </c>
    </row>
    <row r="1385" spans="1:2">
      <c r="A1385">
        <f>关卡难度线!B1388</f>
        <v>22271944</v>
      </c>
      <c r="B1385" t="str">
        <f>关卡难度线!A1388</f>
        <v>琉璃市10-4</v>
      </c>
    </row>
    <row r="1386" spans="1:2">
      <c r="A1386">
        <f>关卡难度线!B1389</f>
        <v>22290914</v>
      </c>
      <c r="B1386" t="str">
        <f>关卡难度线!A1389</f>
        <v>琉璃市10-5</v>
      </c>
    </row>
    <row r="1387" spans="1:2">
      <c r="A1387">
        <f>关卡难度线!B1390</f>
        <v>22331047</v>
      </c>
      <c r="B1387" t="str">
        <f>关卡难度线!A1390</f>
        <v>琉璃市10-6</v>
      </c>
    </row>
    <row r="1388" spans="1:2">
      <c r="A1388">
        <f>关卡难度线!B1391</f>
        <v>22350046</v>
      </c>
      <c r="B1388" t="str">
        <f>关卡难度线!A1391</f>
        <v>琉璃市10-7</v>
      </c>
    </row>
    <row r="1389" spans="1:2">
      <c r="A1389">
        <f>关卡难度线!B1392</f>
        <v>22369049</v>
      </c>
      <c r="B1389" t="str">
        <f>关卡难度线!A1392</f>
        <v>琉璃市10-8</v>
      </c>
    </row>
    <row r="1390" spans="1:2">
      <c r="A1390">
        <f>关卡难度线!B1393</f>
        <v>22409287</v>
      </c>
      <c r="B1390" t="str">
        <f>关卡难度线!A1393</f>
        <v>琉璃市10-9</v>
      </c>
    </row>
    <row r="1391" spans="1:2">
      <c r="A1391">
        <f>关卡难度线!B1394</f>
        <v>22428318</v>
      </c>
      <c r="B1391" t="str">
        <f>关卡难度线!A1394</f>
        <v>琉璃市10-10</v>
      </c>
    </row>
    <row r="1392" spans="1:2">
      <c r="A1392">
        <f>关卡难度线!B1395</f>
        <v>22550913</v>
      </c>
      <c r="B1392" t="str">
        <f>关卡难度线!A1395</f>
        <v>琉璃市11-1</v>
      </c>
    </row>
    <row r="1393" spans="1:2">
      <c r="A1393">
        <f>关卡难度线!B1396</f>
        <v>22569972</v>
      </c>
      <c r="B1393" t="str">
        <f>关卡难度线!A1396</f>
        <v>琉璃市11-2</v>
      </c>
    </row>
    <row r="1394" spans="1:2">
      <c r="A1394">
        <f>关卡难度线!B1397</f>
        <v>22610366</v>
      </c>
      <c r="B1394" t="str">
        <f>关卡难度线!A1397</f>
        <v>琉璃市11-3</v>
      </c>
    </row>
    <row r="1395" spans="1:2">
      <c r="A1395">
        <f>关卡难度线!B1398</f>
        <v>22629455</v>
      </c>
      <c r="B1395" t="str">
        <f>关卡难度线!A1398</f>
        <v>琉璃市11-4</v>
      </c>
    </row>
    <row r="1396" spans="1:2">
      <c r="A1396">
        <f>关卡难度线!B1399</f>
        <v>22648544</v>
      </c>
      <c r="B1396" t="str">
        <f>关卡难度线!A1399</f>
        <v>琉璃市11-5</v>
      </c>
    </row>
    <row r="1397" spans="1:2">
      <c r="A1397">
        <f>关卡难度线!B1400</f>
        <v>22689043</v>
      </c>
      <c r="B1397" t="str">
        <f>关卡难度线!A1400</f>
        <v>琉璃市11-6</v>
      </c>
    </row>
    <row r="1398" spans="1:2">
      <c r="A1398">
        <f>关卡难度线!B1401</f>
        <v>22708163</v>
      </c>
      <c r="B1398" t="str">
        <f>关卡难度线!A1401</f>
        <v>琉璃市11-7</v>
      </c>
    </row>
    <row r="1399" spans="1:2">
      <c r="A1399">
        <f>关卡难度线!B1402</f>
        <v>22727286</v>
      </c>
      <c r="B1399" t="str">
        <f>关卡难度线!A1402</f>
        <v>琉璃市11-8</v>
      </c>
    </row>
    <row r="1400" spans="1:2">
      <c r="A1400">
        <f>关卡难度线!B1403</f>
        <v>22767889</v>
      </c>
      <c r="B1400" t="str">
        <f>关卡难度线!A1403</f>
        <v>琉璃市11-9</v>
      </c>
    </row>
    <row r="1401" spans="1:2">
      <c r="A1401">
        <f>关卡难度线!B1404</f>
        <v>22787040</v>
      </c>
      <c r="B1401" t="str">
        <f>关卡难度线!A1404</f>
        <v>琉璃市11-10</v>
      </c>
    </row>
    <row r="1402" spans="1:2">
      <c r="A1402">
        <f>关卡难度线!B1405</f>
        <v>22910655</v>
      </c>
      <c r="B1402" t="str">
        <f>关卡难度线!A1405</f>
        <v>琉璃市12-1</v>
      </c>
    </row>
    <row r="1403" spans="1:2">
      <c r="A1403">
        <f>关卡难度线!B1406</f>
        <v>22929835</v>
      </c>
      <c r="B1403" t="str">
        <f>关卡难度线!A1406</f>
        <v>琉璃市12-2</v>
      </c>
    </row>
    <row r="1404" spans="1:2">
      <c r="A1404">
        <f>关卡难度线!B1407</f>
        <v>22970596</v>
      </c>
      <c r="B1404" t="str">
        <f>关卡难度线!A1407</f>
        <v>琉璃市12-3</v>
      </c>
    </row>
    <row r="1405" spans="1:2">
      <c r="A1405">
        <f>关卡难度线!B1408</f>
        <v>22989804</v>
      </c>
      <c r="B1405" t="str">
        <f>关卡难度线!A1408</f>
        <v>琉璃市12-4</v>
      </c>
    </row>
    <row r="1406" spans="1:2">
      <c r="A1406">
        <f>关卡难度线!B1409</f>
        <v>23009016</v>
      </c>
      <c r="B1406" t="str">
        <f>关卡难度线!A1409</f>
        <v>琉璃市12-5</v>
      </c>
    </row>
    <row r="1407" spans="1:2">
      <c r="A1407">
        <f>关卡难度线!B1410</f>
        <v>23049879</v>
      </c>
      <c r="B1407" t="str">
        <f>关卡难度线!A1410</f>
        <v>琉璃市12-6</v>
      </c>
    </row>
    <row r="1408" spans="1:2">
      <c r="A1408">
        <f>关卡难度线!B1411</f>
        <v>23069122</v>
      </c>
      <c r="B1408" t="str">
        <f>关卡难度线!A1411</f>
        <v>琉璃市12-7</v>
      </c>
    </row>
    <row r="1409" spans="1:2">
      <c r="A1409">
        <f>关卡难度线!B1412</f>
        <v>23088364</v>
      </c>
      <c r="B1409" t="str">
        <f>关卡难度线!A1412</f>
        <v>琉璃市12-8</v>
      </c>
    </row>
    <row r="1410" spans="1:2">
      <c r="A1410">
        <f>关卡难度线!B1413</f>
        <v>23129333</v>
      </c>
      <c r="B1410" t="str">
        <f>关卡难度线!A1413</f>
        <v>琉璃市12-9</v>
      </c>
    </row>
    <row r="1411" spans="1:2">
      <c r="A1411">
        <f>关卡难度线!B1414</f>
        <v>23148606</v>
      </c>
      <c r="B1411" t="str">
        <f>关卡难度线!A1414</f>
        <v>琉璃市12-10</v>
      </c>
    </row>
    <row r="1412" spans="1:2">
      <c r="A1412">
        <f>关卡难度线!B1415</f>
        <v>23273240</v>
      </c>
      <c r="B1412" t="str">
        <f>关卡难度线!A1415</f>
        <v>琉璃市13-1</v>
      </c>
    </row>
    <row r="1413" spans="1:2">
      <c r="A1413">
        <f>关卡难度线!B1416</f>
        <v>23291393</v>
      </c>
      <c r="B1413" t="str">
        <f>关卡难度线!A1416</f>
        <v>琉璃市13-2</v>
      </c>
    </row>
    <row r="1414" spans="1:2">
      <c r="A1414">
        <f>关卡难度线!B1417</f>
        <v>23331365</v>
      </c>
      <c r="B1414" t="str">
        <f>关卡难度线!A1417</f>
        <v>琉璃市13-3</v>
      </c>
    </row>
    <row r="1415" spans="1:2">
      <c r="A1415">
        <f>关卡难度线!B1418</f>
        <v>23349544</v>
      </c>
      <c r="B1415" t="str">
        <f>关卡难度线!A1418</f>
        <v>琉璃市13-4</v>
      </c>
    </row>
    <row r="1416" spans="1:2">
      <c r="A1416">
        <f>关卡难度线!B1419</f>
        <v>23367726</v>
      </c>
      <c r="B1416" t="str">
        <f>关卡难度线!A1419</f>
        <v>琉璃市13-5</v>
      </c>
    </row>
    <row r="1417" spans="1:2">
      <c r="A1417">
        <f>关卡难度线!B1420</f>
        <v>23407797</v>
      </c>
      <c r="B1417" t="str">
        <f>关卡难度线!A1420</f>
        <v>琉璃市13-6</v>
      </c>
    </row>
    <row r="1418" spans="1:2">
      <c r="A1418">
        <f>关卡难度线!B1421</f>
        <v>23426005</v>
      </c>
      <c r="B1418" t="str">
        <f>关卡难度线!A1421</f>
        <v>琉璃市13-7</v>
      </c>
    </row>
    <row r="1419" spans="1:2">
      <c r="A1419">
        <f>关卡难度线!B1422</f>
        <v>23444218</v>
      </c>
      <c r="B1419" t="str">
        <f>关卡难度线!A1422</f>
        <v>琉璃市13-8</v>
      </c>
    </row>
    <row r="1420" spans="1:2">
      <c r="A1420">
        <f>关卡难度线!B1423</f>
        <v>23484387</v>
      </c>
      <c r="B1420" t="str">
        <f>关卡难度线!A1423</f>
        <v>琉璃市13-9</v>
      </c>
    </row>
    <row r="1421" spans="1:2">
      <c r="A1421">
        <f>关卡难度线!B1424</f>
        <v>23502626</v>
      </c>
      <c r="B1421" t="str">
        <f>关卡难度线!A1424</f>
        <v>琉璃市13-10</v>
      </c>
    </row>
    <row r="1422" spans="1:2">
      <c r="A1422">
        <f>关卡难度线!B1425</f>
        <v>23623998</v>
      </c>
      <c r="B1422" t="str">
        <f>关卡难度线!A1425</f>
        <v>琉璃市14-1</v>
      </c>
    </row>
    <row r="1423" spans="1:2">
      <c r="A1423">
        <f>关卡难度线!B1426</f>
        <v>23647581</v>
      </c>
      <c r="B1423" t="str">
        <f>关卡难度线!A1426</f>
        <v>琉璃市14-2</v>
      </c>
    </row>
    <row r="1424" spans="1:2">
      <c r="A1424">
        <f>关卡难度线!B1427</f>
        <v>23693228</v>
      </c>
      <c r="B1424" t="str">
        <f>关卡难度线!A1427</f>
        <v>琉璃市14-3</v>
      </c>
    </row>
    <row r="1425" spans="1:2">
      <c r="A1425">
        <f>关卡难度线!B1428</f>
        <v>23716847</v>
      </c>
      <c r="B1425" t="str">
        <f>关卡难度线!A1428</f>
        <v>琉璃市14-4</v>
      </c>
    </row>
    <row r="1426" spans="1:2">
      <c r="A1426">
        <f>关卡难度线!B1429</f>
        <v>23740471</v>
      </c>
      <c r="B1426" t="str">
        <f>关卡难度线!A1429</f>
        <v>琉璃市14-5</v>
      </c>
    </row>
    <row r="1427" spans="1:2">
      <c r="A1427">
        <f>关卡难度线!B1430</f>
        <v>23786244</v>
      </c>
      <c r="B1427" t="str">
        <f>关卡难度线!A1430</f>
        <v>琉璃市14-6</v>
      </c>
    </row>
    <row r="1428" spans="1:2">
      <c r="A1428">
        <f>关卡难度线!B1431</f>
        <v>23809903</v>
      </c>
      <c r="B1428" t="str">
        <f>关卡难度线!A1431</f>
        <v>琉璃市14-7</v>
      </c>
    </row>
    <row r="1429" spans="1:2">
      <c r="A1429">
        <f>关卡难度线!B1432</f>
        <v>23833566</v>
      </c>
      <c r="B1429" t="str">
        <f>关卡难度线!A1432</f>
        <v>琉璃市14-8</v>
      </c>
    </row>
    <row r="1430" spans="1:2">
      <c r="A1430">
        <f>关卡难度线!B1433</f>
        <v>23879466</v>
      </c>
      <c r="B1430" t="str">
        <f>关卡难度线!A1433</f>
        <v>琉璃市14-9</v>
      </c>
    </row>
    <row r="1431" spans="1:2">
      <c r="A1431">
        <f>关卡难度线!B1434</f>
        <v>23903164</v>
      </c>
      <c r="B1431" t="str">
        <f>关卡难度线!A1434</f>
        <v>琉璃市14-10</v>
      </c>
    </row>
    <row r="1432" spans="1:2">
      <c r="A1432">
        <f>关卡难度线!B1435</f>
        <v>24044982</v>
      </c>
      <c r="B1432" t="str">
        <f>关卡难度线!A1435</f>
        <v>琉璃市15-1</v>
      </c>
    </row>
    <row r="1433" spans="1:2">
      <c r="A1433">
        <f>关卡难度线!B1436</f>
        <v>24068716</v>
      </c>
      <c r="B1433" t="str">
        <f>关卡难度线!A1436</f>
        <v>琉璃市15-2</v>
      </c>
    </row>
    <row r="1434" spans="1:2">
      <c r="A1434">
        <f>关卡难度线!B1437</f>
        <v>24114808</v>
      </c>
      <c r="B1434" t="str">
        <f>关卡难度线!A1437</f>
        <v>琉璃市15-3</v>
      </c>
    </row>
    <row r="1435" spans="1:2">
      <c r="A1435">
        <f>关卡难度线!B1438</f>
        <v>24138575</v>
      </c>
      <c r="B1435" t="str">
        <f>关卡难度线!A1438</f>
        <v>琉璃市15-4</v>
      </c>
    </row>
    <row r="1436" spans="1:2">
      <c r="A1436">
        <f>关卡难度线!B1439</f>
        <v>24162347</v>
      </c>
      <c r="B1436" t="str">
        <f>关卡难度线!A1439</f>
        <v>琉璃市15-5</v>
      </c>
    </row>
    <row r="1437" spans="1:2">
      <c r="A1437">
        <f>关卡难度线!B1440</f>
        <v>24208566</v>
      </c>
      <c r="B1437" t="str">
        <f>关卡难度线!A1440</f>
        <v>琉璃市15-6</v>
      </c>
    </row>
    <row r="1438" spans="1:2">
      <c r="A1438">
        <f>关卡难度线!B1441</f>
        <v>24232373</v>
      </c>
      <c r="B1438" t="str">
        <f>关卡难度线!A1441</f>
        <v>琉璃市15-7</v>
      </c>
    </row>
    <row r="1439" spans="1:2">
      <c r="A1439">
        <f>关卡难度线!B1442</f>
        <v>24256183</v>
      </c>
      <c r="B1439" t="str">
        <f>关卡难度线!A1442</f>
        <v>琉璃市15-8</v>
      </c>
    </row>
    <row r="1440" spans="1:2">
      <c r="A1440">
        <f>关卡难度线!B1443</f>
        <v>24302529</v>
      </c>
      <c r="B1440" t="str">
        <f>关卡难度线!A1443</f>
        <v>琉璃市15-9</v>
      </c>
    </row>
    <row r="1441" spans="1:2">
      <c r="A1441">
        <f>关卡难度线!B1444</f>
        <v>24326376</v>
      </c>
      <c r="B1441" t="str">
        <f>关卡难度线!A1444</f>
        <v>琉璃市15-10</v>
      </c>
    </row>
    <row r="1442" spans="1:2">
      <c r="A1442">
        <f>关卡难度线!B1445</f>
        <v>24471033</v>
      </c>
      <c r="B1442" t="str">
        <f>关卡难度线!A1445</f>
        <v>琉璃市16-1</v>
      </c>
    </row>
    <row r="1443" spans="1:2">
      <c r="A1443">
        <f>关卡难度线!B1446</f>
        <v>24494916</v>
      </c>
      <c r="B1443" t="str">
        <f>关卡难度线!A1446</f>
        <v>琉璃市16-2</v>
      </c>
    </row>
    <row r="1444" spans="1:2">
      <c r="A1444">
        <f>关卡难度线!B1447</f>
        <v>24541452</v>
      </c>
      <c r="B1444" t="str">
        <f>关卡难度线!A1447</f>
        <v>琉璃市16-3</v>
      </c>
    </row>
    <row r="1445" spans="1:2">
      <c r="A1445">
        <f>关卡难度线!B1448</f>
        <v>24565369</v>
      </c>
      <c r="B1445" t="str">
        <f>关卡难度线!A1448</f>
        <v>琉璃市16-4</v>
      </c>
    </row>
    <row r="1446" spans="1:2">
      <c r="A1446">
        <f>关卡难度线!B1449</f>
        <v>24589289</v>
      </c>
      <c r="B1446" t="str">
        <f>关卡难度线!A1449</f>
        <v>琉璃市16-5</v>
      </c>
    </row>
    <row r="1447" spans="1:2">
      <c r="A1447">
        <f>关卡难度线!B1450</f>
        <v>24635954</v>
      </c>
      <c r="B1447" t="str">
        <f>关卡难度线!A1450</f>
        <v>琉璃市16-6</v>
      </c>
    </row>
    <row r="1448" spans="1:2">
      <c r="A1448">
        <f>关卡难度线!B1451</f>
        <v>24659911</v>
      </c>
      <c r="B1448" t="str">
        <f>关卡难度线!A1451</f>
        <v>琉璃市16-7</v>
      </c>
    </row>
    <row r="1449" spans="1:2">
      <c r="A1449">
        <f>关卡难度线!B1452</f>
        <v>24683869</v>
      </c>
      <c r="B1449" t="str">
        <f>关卡难度线!A1452</f>
        <v>琉璃市16-8</v>
      </c>
    </row>
    <row r="1450" spans="1:2">
      <c r="A1450">
        <f>关卡难度线!B1453</f>
        <v>24730663</v>
      </c>
      <c r="B1450" t="str">
        <f>关卡难度线!A1453</f>
        <v>琉璃市16-9</v>
      </c>
    </row>
    <row r="1451" spans="1:2">
      <c r="A1451">
        <f>关卡难度线!B1454</f>
        <v>24754657</v>
      </c>
      <c r="B1451" t="str">
        <f>关卡难度线!A1454</f>
        <v>琉璃市16-10</v>
      </c>
    </row>
    <row r="1452" spans="1:2">
      <c r="A1452">
        <f>关卡难度线!B1455</f>
        <v>27900563</v>
      </c>
      <c r="B1452" t="str">
        <f>关卡难度线!A1455</f>
        <v>琉璃市17-1</v>
      </c>
    </row>
    <row r="1453" spans="1:2">
      <c r="A1453">
        <f>关卡难度线!B1456</f>
        <v>27924593</v>
      </c>
      <c r="B1453" t="str">
        <f>关卡难度线!A1456</f>
        <v>琉璃市17-2</v>
      </c>
    </row>
    <row r="1454" spans="1:2">
      <c r="A1454">
        <f>关卡难度线!B1457</f>
        <v>27971577</v>
      </c>
      <c r="B1454" t="str">
        <f>关卡难度线!A1457</f>
        <v>琉璃市17-3</v>
      </c>
    </row>
    <row r="1455" spans="1:2">
      <c r="A1455">
        <f>关卡难度线!B1458</f>
        <v>27995643</v>
      </c>
      <c r="B1455" t="str">
        <f>关卡难度线!A1458</f>
        <v>琉璃市17-4</v>
      </c>
    </row>
    <row r="1456" spans="1:2">
      <c r="A1456">
        <f>关卡难度线!B1459</f>
        <v>28019713</v>
      </c>
      <c r="B1456" t="str">
        <f>关卡难度线!A1459</f>
        <v>琉璃市17-5</v>
      </c>
    </row>
    <row r="1457" spans="1:2">
      <c r="A1457">
        <f>关卡难度线!B1460</f>
        <v>28066824</v>
      </c>
      <c r="B1457" t="str">
        <f>关卡难度线!A1460</f>
        <v>琉璃市17-6</v>
      </c>
    </row>
    <row r="1458" spans="1:2">
      <c r="A1458">
        <f>关卡难度线!B1461</f>
        <v>28090928</v>
      </c>
      <c r="B1458" t="str">
        <f>关卡难度线!A1461</f>
        <v>琉璃市17-7</v>
      </c>
    </row>
    <row r="1459" spans="1:2">
      <c r="A1459">
        <f>关卡难度线!B1462</f>
        <v>28115035</v>
      </c>
      <c r="B1459" t="str">
        <f>关卡难度线!A1462</f>
        <v>琉璃市17-8</v>
      </c>
    </row>
    <row r="1460" spans="1:2">
      <c r="A1460">
        <f>关卡难度线!B1463</f>
        <v>28162276</v>
      </c>
      <c r="B1460" t="str">
        <f>关卡难度线!A1463</f>
        <v>琉璃市17-9</v>
      </c>
    </row>
    <row r="1461" spans="1:2">
      <c r="A1461">
        <f>关卡难度线!B1464</f>
        <v>28186419</v>
      </c>
      <c r="B1461" t="str">
        <f>关卡难度线!A1464</f>
        <v>琉璃市17-10</v>
      </c>
    </row>
    <row r="1462" spans="1:2">
      <c r="A1462">
        <f>关卡难度线!B1465</f>
        <v>28333576</v>
      </c>
      <c r="B1462" t="str">
        <f>关卡难度线!A1465</f>
        <v>极冰挑战1-1</v>
      </c>
    </row>
    <row r="1463" spans="1:2">
      <c r="A1463">
        <f>关卡难度线!B1466</f>
        <v>28357756</v>
      </c>
      <c r="B1463" t="str">
        <f>关卡难度线!A1466</f>
        <v>极冰挑战1-2</v>
      </c>
    </row>
    <row r="1464" spans="1:2">
      <c r="A1464">
        <f>关卡难度线!B1467</f>
        <v>28405187</v>
      </c>
      <c r="B1464" t="str">
        <f>关卡难度线!A1467</f>
        <v>极冰挑战1-3</v>
      </c>
    </row>
    <row r="1465" spans="1:2">
      <c r="A1465">
        <f>关卡难度线!B1468</f>
        <v>28429402</v>
      </c>
      <c r="B1465" t="str">
        <f>关卡难度线!A1468</f>
        <v>极冰挑战1-4</v>
      </c>
    </row>
    <row r="1466" spans="1:2">
      <c r="A1466">
        <f>关卡难度线!B1469</f>
        <v>28453620</v>
      </c>
      <c r="B1466" t="str">
        <f>关卡难度线!A1469</f>
        <v>极冰挑战1-5</v>
      </c>
    </row>
    <row r="1467" spans="1:2">
      <c r="A1467">
        <f>关卡难度线!B1470</f>
        <v>28501178</v>
      </c>
      <c r="B1467" t="str">
        <f>关卡难度线!A1470</f>
        <v>极冰挑战1-6</v>
      </c>
    </row>
    <row r="1468" spans="1:2">
      <c r="A1468">
        <f>关卡难度线!B1471</f>
        <v>28525432</v>
      </c>
      <c r="B1468" t="str">
        <f>关卡难度线!A1471</f>
        <v>极冰挑战1-7</v>
      </c>
    </row>
    <row r="1469" spans="1:2">
      <c r="A1469">
        <f>关卡难度线!B1472</f>
        <v>28549689</v>
      </c>
      <c r="B1469" t="str">
        <f>关卡难度线!A1472</f>
        <v>极冰挑战1-8</v>
      </c>
    </row>
    <row r="1470" spans="1:2">
      <c r="A1470">
        <f>关卡难度线!B1473</f>
        <v>28597377</v>
      </c>
      <c r="B1470" t="str">
        <f>关卡难度线!A1473</f>
        <v>极冰挑战1-9</v>
      </c>
    </row>
    <row r="1471" spans="1:2">
      <c r="A1471">
        <f>关卡难度线!B1474</f>
        <v>28621670</v>
      </c>
      <c r="B1471" t="str">
        <f>关卡难度线!A1474</f>
        <v>极冰挑战1-10</v>
      </c>
    </row>
    <row r="1472" spans="1:2">
      <c r="A1472">
        <f>关卡难度线!B1475</f>
        <v>28770080</v>
      </c>
      <c r="B1472" t="str">
        <f>关卡难度线!A1475</f>
        <v>极冰挑战2-1</v>
      </c>
    </row>
    <row r="1473" spans="1:2">
      <c r="A1473">
        <f>关卡难度线!B1476</f>
        <v>28794409</v>
      </c>
      <c r="B1473" t="str">
        <f>关卡难度线!A1476</f>
        <v>极冰挑战2-2</v>
      </c>
    </row>
    <row r="1474" spans="1:2">
      <c r="A1474">
        <f>关卡难度线!B1477</f>
        <v>28842286</v>
      </c>
      <c r="B1474" t="str">
        <f>关卡难度线!A1477</f>
        <v>极冰挑战2-3</v>
      </c>
    </row>
    <row r="1475" spans="1:2">
      <c r="A1475">
        <f>关卡难度线!B1478</f>
        <v>28866651</v>
      </c>
      <c r="B1475" t="str">
        <f>关卡难度线!A1478</f>
        <v>极冰挑战2-4</v>
      </c>
    </row>
    <row r="1476" spans="1:2">
      <c r="A1476">
        <f>关卡难度线!B1479</f>
        <v>28891018</v>
      </c>
      <c r="B1476" t="str">
        <f>关卡难度线!A1479</f>
        <v>极冰挑战2-5</v>
      </c>
    </row>
    <row r="1477" spans="1:2">
      <c r="A1477">
        <f>关卡难度线!B1480</f>
        <v>28939024</v>
      </c>
      <c r="B1477" t="str">
        <f>关卡难度线!A1480</f>
        <v>极冰挑战2-6</v>
      </c>
    </row>
    <row r="1478" spans="1:2">
      <c r="A1478">
        <f>关卡难度线!B1481</f>
        <v>28963429</v>
      </c>
      <c r="B1478" t="str">
        <f>关卡难度线!A1481</f>
        <v>极冰挑战2-7</v>
      </c>
    </row>
    <row r="1479" spans="1:2">
      <c r="A1479">
        <f>关卡难度线!B1482</f>
        <v>28987834</v>
      </c>
      <c r="B1479" t="str">
        <f>关卡难度线!A1482</f>
        <v>极冰挑战2-8</v>
      </c>
    </row>
    <row r="1480" spans="1:2">
      <c r="A1480">
        <f>关卡难度线!B1483</f>
        <v>29035971</v>
      </c>
      <c r="B1480" t="str">
        <f>关卡难度线!A1483</f>
        <v>极冰挑战2-9</v>
      </c>
    </row>
    <row r="1481" spans="1:2">
      <c r="A1481">
        <f>关卡难度线!B1484</f>
        <v>29060414</v>
      </c>
      <c r="B1481" t="str">
        <f>关卡难度线!A1484</f>
        <v>极冰挑战2-10</v>
      </c>
    </row>
    <row r="1482" spans="1:2">
      <c r="A1482">
        <f>关卡难度线!B1485</f>
        <v>29210079</v>
      </c>
      <c r="B1482" t="str">
        <f>关卡难度线!A1485</f>
        <v>极冰挑战3-1</v>
      </c>
    </row>
    <row r="1483" spans="1:2">
      <c r="A1483">
        <f>关卡难度线!B1486</f>
        <v>29234558</v>
      </c>
      <c r="B1483" t="str">
        <f>关卡难度线!A1486</f>
        <v>极冰挑战3-2</v>
      </c>
    </row>
    <row r="1484" spans="1:2">
      <c r="A1484">
        <f>关卡难度线!B1487</f>
        <v>29282883</v>
      </c>
      <c r="B1484" t="str">
        <f>关卡难度线!A1487</f>
        <v>极冰挑战3-3</v>
      </c>
    </row>
    <row r="1485" spans="1:2">
      <c r="A1485">
        <f>关卡难度线!B1488</f>
        <v>29307398</v>
      </c>
      <c r="B1485" t="str">
        <f>关卡难度线!A1488</f>
        <v>极冰挑战3-4</v>
      </c>
    </row>
    <row r="1486" spans="1:2">
      <c r="A1486">
        <f>关卡难度线!B1489</f>
        <v>29331915</v>
      </c>
      <c r="B1486" t="str">
        <f>关卡难度线!A1489</f>
        <v>极冰挑战3-5</v>
      </c>
    </row>
    <row r="1487" spans="1:2">
      <c r="A1487">
        <f>关卡难度线!B1490</f>
        <v>29380371</v>
      </c>
      <c r="B1487" t="str">
        <f>关卡难度线!A1490</f>
        <v>极冰挑战3-6</v>
      </c>
    </row>
    <row r="1488" spans="1:2">
      <c r="A1488">
        <f>关卡难度线!B1491</f>
        <v>29404924</v>
      </c>
      <c r="B1488" t="str">
        <f>关卡难度线!A1491</f>
        <v>极冰挑战3-7</v>
      </c>
    </row>
    <row r="1489" spans="1:2">
      <c r="A1489">
        <f>关卡难度线!B1492</f>
        <v>29429481</v>
      </c>
      <c r="B1489" t="str">
        <f>关卡难度线!A1492</f>
        <v>极冰挑战3-8</v>
      </c>
    </row>
    <row r="1490" spans="1:2">
      <c r="A1490">
        <f>关卡难度线!B1493</f>
        <v>29478064</v>
      </c>
      <c r="B1490" t="str">
        <f>关卡难度线!A1493</f>
        <v>极冰挑战3-9</v>
      </c>
    </row>
    <row r="1491" spans="1:2">
      <c r="A1491">
        <f>关卡难度线!B1494</f>
        <v>29502655</v>
      </c>
      <c r="B1491" t="str">
        <f>关卡难度线!A1494</f>
        <v>极冰挑战3-10</v>
      </c>
    </row>
    <row r="1492" spans="1:2">
      <c r="A1492">
        <f>关卡难度线!B1495</f>
        <v>29653578</v>
      </c>
      <c r="B1492" t="str">
        <f>关卡难度线!A1495</f>
        <v>极冰挑战4-1</v>
      </c>
    </row>
    <row r="1493" spans="1:2">
      <c r="A1493">
        <f>关卡难度线!B1496</f>
        <v>29678205</v>
      </c>
      <c r="B1493" t="str">
        <f>关卡难度线!A1496</f>
        <v>极冰挑战4-2</v>
      </c>
    </row>
    <row r="1494" spans="1:2">
      <c r="A1494">
        <f>关卡难度线!B1497</f>
        <v>29726982</v>
      </c>
      <c r="B1494" t="str">
        <f>关卡难度线!A1497</f>
        <v>极冰挑战4-3</v>
      </c>
    </row>
    <row r="1495" spans="1:2">
      <c r="A1495">
        <f>关卡难度线!B1498</f>
        <v>29751646</v>
      </c>
      <c r="B1495" t="str">
        <f>关卡难度线!A1498</f>
        <v>极冰挑战4-4</v>
      </c>
    </row>
    <row r="1496" spans="1:2">
      <c r="A1496">
        <f>关卡难度线!B1499</f>
        <v>29776313</v>
      </c>
      <c r="B1496" t="str">
        <f>关卡难度线!A1499</f>
        <v>极冰挑战4-5</v>
      </c>
    </row>
    <row r="1497" spans="1:2">
      <c r="A1497">
        <f>关卡难度线!B1500</f>
        <v>29825218</v>
      </c>
      <c r="B1497" t="str">
        <f>关卡难度线!A1500</f>
        <v>极冰挑战4-6</v>
      </c>
    </row>
    <row r="1498" spans="1:2">
      <c r="A1498">
        <f>关卡难度线!B1501</f>
        <v>29849921</v>
      </c>
      <c r="B1498" t="str">
        <f>关卡难度线!A1501</f>
        <v>极冰挑战4-7</v>
      </c>
    </row>
    <row r="1499" spans="1:2">
      <c r="A1499">
        <f>关卡难度线!B1502</f>
        <v>29874629</v>
      </c>
      <c r="B1499" t="str">
        <f>关卡难度线!A1502</f>
        <v>极冰挑战4-8</v>
      </c>
    </row>
    <row r="1500" spans="1:2">
      <c r="A1500">
        <f>关卡难度线!B1503</f>
        <v>29923661</v>
      </c>
      <c r="B1500" t="str">
        <f>关卡难度线!A1503</f>
        <v>极冰挑战4-9</v>
      </c>
    </row>
    <row r="1501" spans="1:2">
      <c r="A1501">
        <f>关卡难度线!B1504</f>
        <v>29948403</v>
      </c>
      <c r="B1501" t="str">
        <f>关卡难度线!A1504</f>
        <v>极冰挑战4-10</v>
      </c>
    </row>
    <row r="1502" spans="1:2">
      <c r="A1502">
        <f>关卡难度线!B1505</f>
        <v>30100584</v>
      </c>
      <c r="B1502" t="str">
        <f>关卡难度线!A1505</f>
        <v>极冰挑战5-1</v>
      </c>
    </row>
    <row r="1503" spans="1:2">
      <c r="A1503">
        <f>关卡难度线!B1506</f>
        <v>30125363</v>
      </c>
      <c r="B1503" t="str">
        <f>关卡难度线!A1506</f>
        <v>极冰挑战5-2</v>
      </c>
    </row>
    <row r="1504" spans="1:2">
      <c r="A1504">
        <f>关卡难度线!B1507</f>
        <v>30174588</v>
      </c>
      <c r="B1504" t="str">
        <f>关卡难度线!A1507</f>
        <v>极冰挑战5-3</v>
      </c>
    </row>
    <row r="1505" spans="1:2">
      <c r="A1505">
        <f>关卡难度线!B1508</f>
        <v>30199404</v>
      </c>
      <c r="B1505" t="str">
        <f>关卡难度线!A1508</f>
        <v>极冰挑战5-4</v>
      </c>
    </row>
    <row r="1506" spans="1:2">
      <c r="A1506">
        <f>关卡难度线!B1509</f>
        <v>30224222</v>
      </c>
      <c r="B1506" t="str">
        <f>关卡难度线!A1509</f>
        <v>极冰挑战5-5</v>
      </c>
    </row>
    <row r="1507" spans="1:2">
      <c r="A1507">
        <f>关卡难度线!B1510</f>
        <v>30273575</v>
      </c>
      <c r="B1507" t="str">
        <f>关卡难度线!A1510</f>
        <v>极冰挑战5-6</v>
      </c>
    </row>
    <row r="1508" spans="1:2">
      <c r="A1508">
        <f>关卡难度线!B1511</f>
        <v>30298429</v>
      </c>
      <c r="B1508" t="str">
        <f>关卡难度线!A1511</f>
        <v>极冰挑战5-7</v>
      </c>
    </row>
    <row r="1509" spans="1:2">
      <c r="A1509">
        <f>关卡难度线!B1512</f>
        <v>30323287</v>
      </c>
      <c r="B1509" t="str">
        <f>关卡难度线!A1512</f>
        <v>极冰挑战5-8</v>
      </c>
    </row>
    <row r="1510" spans="1:2">
      <c r="A1510">
        <f>关卡难度线!B1513</f>
        <v>30372770</v>
      </c>
      <c r="B1510" t="str">
        <f>关卡难度线!A1513</f>
        <v>极冰挑战5-9</v>
      </c>
    </row>
    <row r="1511" spans="1:2">
      <c r="A1511">
        <f>关卡难度线!B1514</f>
        <v>30397663</v>
      </c>
      <c r="B1511" t="str">
        <f>关卡难度线!A1514</f>
        <v>极冰挑战5-10</v>
      </c>
    </row>
    <row r="1512" spans="1:2">
      <c r="A1512">
        <f>关卡难度线!B1515</f>
        <v>30551103</v>
      </c>
      <c r="B1512" t="str">
        <f>关卡难度线!A1515</f>
        <v>极冰挑战6-1</v>
      </c>
    </row>
    <row r="1513" spans="1:2">
      <c r="A1513">
        <f>关卡难度线!B1516</f>
        <v>30576034</v>
      </c>
      <c r="B1513" t="str">
        <f>关卡难度线!A1516</f>
        <v>极冰挑战6-2</v>
      </c>
    </row>
    <row r="1514" spans="1:2">
      <c r="A1514">
        <f>关卡难度线!B1517</f>
        <v>30625709</v>
      </c>
      <c r="B1514" t="str">
        <f>关卡难度线!A1517</f>
        <v>极冰挑战6-3</v>
      </c>
    </row>
    <row r="1515" spans="1:2">
      <c r="A1515">
        <f>关卡难度线!B1518</f>
        <v>30650674</v>
      </c>
      <c r="B1515" t="str">
        <f>关卡难度线!A1518</f>
        <v>极冰挑战6-4</v>
      </c>
    </row>
    <row r="1516" spans="1:2">
      <c r="A1516">
        <f>关卡难度线!B1519</f>
        <v>30675643</v>
      </c>
      <c r="B1516" t="str">
        <f>关卡难度线!A1519</f>
        <v>极冰挑战6-5</v>
      </c>
    </row>
    <row r="1517" spans="1:2">
      <c r="A1517">
        <f>关卡难度线!B1520</f>
        <v>30725448</v>
      </c>
      <c r="B1517" t="str">
        <f>关卡难度线!A1520</f>
        <v>极冰挑战6-6</v>
      </c>
    </row>
    <row r="1518" spans="1:2">
      <c r="A1518">
        <f>关卡难度线!B1521</f>
        <v>30750454</v>
      </c>
      <c r="B1518" t="str">
        <f>关卡难度线!A1521</f>
        <v>极冰挑战6-7</v>
      </c>
    </row>
    <row r="1519" spans="1:2">
      <c r="A1519">
        <f>关卡难度线!B1522</f>
        <v>30775461</v>
      </c>
      <c r="B1519" t="str">
        <f>关卡难度线!A1522</f>
        <v>极冰挑战6-8</v>
      </c>
    </row>
    <row r="1520" spans="1:2">
      <c r="A1520">
        <f>关卡难度线!B1523</f>
        <v>30825395</v>
      </c>
      <c r="B1520" t="str">
        <f>关卡难度线!A1523</f>
        <v>极冰挑战6-9</v>
      </c>
    </row>
    <row r="1521" spans="1:2">
      <c r="A1521">
        <f>关卡难度线!B1524</f>
        <v>30850438</v>
      </c>
      <c r="B1521" t="str">
        <f>关卡难度线!A1524</f>
        <v>极冰挑战6-10</v>
      </c>
    </row>
    <row r="1522" spans="1:2">
      <c r="A1522">
        <f>关卡难度线!B1525</f>
        <v>31005142</v>
      </c>
      <c r="B1522" t="str">
        <f>关卡难度线!A1525</f>
        <v>极冰挑战7-1</v>
      </c>
    </row>
    <row r="1523" spans="1:2">
      <c r="A1523">
        <f>关卡难度线!B1526</f>
        <v>31030224</v>
      </c>
      <c r="B1523" t="str">
        <f>关卡难度线!A1526</f>
        <v>极冰挑战7-2</v>
      </c>
    </row>
    <row r="1524" spans="1:2">
      <c r="A1524">
        <f>关卡难度线!B1527</f>
        <v>31080348</v>
      </c>
      <c r="B1524" t="str">
        <f>关卡难度线!A1527</f>
        <v>极冰挑战7-3</v>
      </c>
    </row>
    <row r="1525" spans="1:2">
      <c r="A1525">
        <f>关卡难度线!B1528</f>
        <v>31105466</v>
      </c>
      <c r="B1525" t="str">
        <f>关卡难度线!A1528</f>
        <v>极冰挑战7-4</v>
      </c>
    </row>
    <row r="1526" spans="1:2">
      <c r="A1526">
        <f>关卡难度线!B1529</f>
        <v>31130587</v>
      </c>
      <c r="B1526" t="str">
        <f>关卡难度线!A1529</f>
        <v>极冰挑战7-5</v>
      </c>
    </row>
    <row r="1527" spans="1:2">
      <c r="A1527">
        <f>关卡难度线!B1530</f>
        <v>31180841</v>
      </c>
      <c r="B1527" t="str">
        <f>关卡难度线!A1530</f>
        <v>极冰挑战7-6</v>
      </c>
    </row>
    <row r="1528" spans="1:2">
      <c r="A1528">
        <f>关卡难度线!B1531</f>
        <v>31205998</v>
      </c>
      <c r="B1528" t="str">
        <f>关卡难度线!A1531</f>
        <v>极冰挑战7-7</v>
      </c>
    </row>
    <row r="1529" spans="1:2">
      <c r="A1529">
        <f>关卡难度线!B1532</f>
        <v>31231157</v>
      </c>
      <c r="B1529" t="str">
        <f>关卡难度线!A1532</f>
        <v>极冰挑战7-8</v>
      </c>
    </row>
    <row r="1530" spans="1:2">
      <c r="A1530">
        <f>关卡难度线!B1533</f>
        <v>31281542</v>
      </c>
      <c r="B1530" t="str">
        <f>关卡难度线!A1533</f>
        <v>极冰挑战7-9</v>
      </c>
    </row>
    <row r="1531" spans="1:2">
      <c r="A1531">
        <f>关卡难度线!B1534</f>
        <v>31306737</v>
      </c>
      <c r="B1531" t="str">
        <f>关卡难度线!A1534</f>
        <v>极冰挑战7-10</v>
      </c>
    </row>
    <row r="1532" spans="1:2">
      <c r="A1532">
        <f>关卡难度线!B1535</f>
        <v>31462706</v>
      </c>
      <c r="B1532" t="str">
        <f>关卡难度线!A1535</f>
        <v>极冰挑战8-1</v>
      </c>
    </row>
    <row r="1533" spans="1:2">
      <c r="A1533">
        <f>关卡难度线!B1536</f>
        <v>31487938</v>
      </c>
      <c r="B1533" t="str">
        <f>关卡难度线!A1536</f>
        <v>极冰挑战8-2</v>
      </c>
    </row>
    <row r="1534" spans="1:2">
      <c r="A1534">
        <f>关卡难度线!B1537</f>
        <v>31538515</v>
      </c>
      <c r="B1534" t="str">
        <f>关卡难度线!A1537</f>
        <v>极冰挑战8-3</v>
      </c>
    </row>
    <row r="1535" spans="1:2">
      <c r="A1535">
        <f>关卡难度线!B1538</f>
        <v>31563783</v>
      </c>
      <c r="B1535" t="str">
        <f>关卡难度线!A1538</f>
        <v>极冰挑战8-4</v>
      </c>
    </row>
    <row r="1536" spans="1:2">
      <c r="A1536">
        <f>关卡难度线!B1539</f>
        <v>31589055</v>
      </c>
      <c r="B1536" t="str">
        <f>关卡难度线!A1539</f>
        <v>极冰挑战8-5</v>
      </c>
    </row>
    <row r="1537" spans="1:2">
      <c r="A1537">
        <f>关卡难度线!B1540</f>
        <v>31639761</v>
      </c>
      <c r="B1537" t="str">
        <f>关卡难度线!A1540</f>
        <v>极冰挑战8-6</v>
      </c>
    </row>
    <row r="1538" spans="1:2">
      <c r="A1538">
        <f>关卡难度线!B1541</f>
        <v>31665070</v>
      </c>
      <c r="B1538" t="str">
        <f>关卡难度线!A1541</f>
        <v>极冰挑战8-7</v>
      </c>
    </row>
    <row r="1539" spans="1:2">
      <c r="A1539">
        <f>关卡难度线!B1542</f>
        <v>31690380</v>
      </c>
      <c r="B1539" t="str">
        <f>关卡难度线!A1542</f>
        <v>极冰挑战8-8</v>
      </c>
    </row>
    <row r="1540" spans="1:2">
      <c r="A1540">
        <f>关卡难度线!B1543</f>
        <v>31741217</v>
      </c>
      <c r="B1540" t="str">
        <f>关卡难度线!A1543</f>
        <v>极冰挑战8-9</v>
      </c>
    </row>
    <row r="1541" spans="1:2">
      <c r="A1541">
        <f>关卡难度线!B1544</f>
        <v>31766564</v>
      </c>
      <c r="B1541" t="str">
        <f>关卡难度线!A1544</f>
        <v>极冰挑战8-10</v>
      </c>
    </row>
    <row r="1542" spans="1:2">
      <c r="A1542">
        <f>关卡难度线!B1545</f>
        <v>31923799</v>
      </c>
      <c r="B1542" t="str">
        <f>关卡难度线!A1545</f>
        <v>极冰挑战9-1</v>
      </c>
    </row>
    <row r="1543" spans="1:2">
      <c r="A1543">
        <f>关卡难度线!B1546</f>
        <v>31949182</v>
      </c>
      <c r="B1543" t="str">
        <f>关卡难度线!A1546</f>
        <v>极冰挑战9-2</v>
      </c>
    </row>
    <row r="1544" spans="1:2">
      <c r="A1544">
        <f>关卡难度线!B1547</f>
        <v>32000212</v>
      </c>
      <c r="B1544" t="str">
        <f>关卡难度线!A1547</f>
        <v>极冰挑战9-3</v>
      </c>
    </row>
    <row r="1545" spans="1:2">
      <c r="A1545">
        <f>关卡难度线!B1548</f>
        <v>32025632</v>
      </c>
      <c r="B1545" t="str">
        <f>关卡难度线!A1548</f>
        <v>极冰挑战9-4</v>
      </c>
    </row>
    <row r="1546" spans="1:2">
      <c r="A1546">
        <f>关卡难度线!B1549</f>
        <v>32051054</v>
      </c>
      <c r="B1546" t="str">
        <f>关卡难度线!A1549</f>
        <v>极冰挑战9-5</v>
      </c>
    </row>
    <row r="1547" spans="1:2">
      <c r="A1547">
        <f>关卡难度线!B1550</f>
        <v>32102215</v>
      </c>
      <c r="B1547" t="str">
        <f>关卡难度线!A1550</f>
        <v>极冰挑战9-6</v>
      </c>
    </row>
    <row r="1548" spans="1:2">
      <c r="A1548">
        <f>关卡难度线!B1551</f>
        <v>32127673</v>
      </c>
      <c r="B1548" t="str">
        <f>关卡难度线!A1551</f>
        <v>极冰挑战9-7</v>
      </c>
    </row>
    <row r="1549" spans="1:2">
      <c r="A1549">
        <f>关卡难度线!B1552</f>
        <v>32153136</v>
      </c>
      <c r="B1549" t="str">
        <f>关卡难度线!A1552</f>
        <v>极冰挑战9-8</v>
      </c>
    </row>
    <row r="1550" spans="1:2">
      <c r="A1550">
        <f>关卡难度线!B1553</f>
        <v>32204426</v>
      </c>
      <c r="B1550" t="str">
        <f>关卡难度线!A1553</f>
        <v>极冰挑战9-9</v>
      </c>
    </row>
    <row r="1551" spans="1:2">
      <c r="A1551">
        <f>关卡难度线!B1554</f>
        <v>32229925</v>
      </c>
      <c r="B1551" t="str">
        <f>关卡难度线!A1554</f>
        <v>极冰挑战9-10</v>
      </c>
    </row>
    <row r="1552" spans="1:2">
      <c r="A1552">
        <f>关卡难度线!B1555</f>
        <v>32388429</v>
      </c>
      <c r="B1552" t="str">
        <f>关卡难度线!A1555</f>
        <v>极冰挑战10-1</v>
      </c>
    </row>
    <row r="1553" spans="1:2">
      <c r="A1553">
        <f>关卡难度线!B1556</f>
        <v>32413965</v>
      </c>
      <c r="B1553" t="str">
        <f>关卡难度线!A1556</f>
        <v>极冰挑战10-2</v>
      </c>
    </row>
    <row r="1554" spans="1:2">
      <c r="A1554">
        <f>关卡难度线!B1557</f>
        <v>32465446</v>
      </c>
      <c r="B1554" t="str">
        <f>关卡难度线!A1557</f>
        <v>极冰挑战10-3</v>
      </c>
    </row>
    <row r="1555" spans="1:2">
      <c r="A1555">
        <f>关卡难度线!B1558</f>
        <v>32491018</v>
      </c>
      <c r="B1555" t="str">
        <f>关卡难度线!A1558</f>
        <v>极冰挑战10-4</v>
      </c>
    </row>
    <row r="1556" spans="1:2">
      <c r="A1556">
        <f>关卡难度线!B1559</f>
        <v>32516594</v>
      </c>
      <c r="B1556" t="str">
        <f>关卡难度线!A1559</f>
        <v>极冰挑战10-5</v>
      </c>
    </row>
    <row r="1557" spans="1:2">
      <c r="A1557">
        <f>关卡难度线!B1560</f>
        <v>32568206</v>
      </c>
      <c r="B1557" t="str">
        <f>关卡难度线!A1560</f>
        <v>极冰挑战10-6</v>
      </c>
    </row>
    <row r="1558" spans="1:2">
      <c r="A1558">
        <f>关卡难度线!B1561</f>
        <v>32593816</v>
      </c>
      <c r="B1558" t="str">
        <f>关卡难度线!A1561</f>
        <v>极冰挑战10-7</v>
      </c>
    </row>
    <row r="1559" spans="1:2">
      <c r="A1559">
        <f>关卡难度线!B1562</f>
        <v>32619431</v>
      </c>
      <c r="B1559" t="str">
        <f>关卡难度线!A1562</f>
        <v>极冰挑战10-8</v>
      </c>
    </row>
    <row r="1560" spans="1:2">
      <c r="A1560">
        <f>关卡难度线!B1563</f>
        <v>32671175</v>
      </c>
      <c r="B1560" t="str">
        <f>关卡难度线!A1563</f>
        <v>极冰挑战10-9</v>
      </c>
    </row>
    <row r="1561" spans="1:2">
      <c r="A1561">
        <f>关卡难度线!B1564</f>
        <v>32696826</v>
      </c>
      <c r="B1561" t="str">
        <f>关卡难度线!A1564</f>
        <v>极冰挑战10-10</v>
      </c>
    </row>
    <row r="1562" spans="1:2">
      <c r="A1562">
        <f>关卡难度线!B1565</f>
        <v>32856599</v>
      </c>
      <c r="B1562" t="str">
        <f>关卡难度线!A1565</f>
        <v>极冰挑战11-1</v>
      </c>
    </row>
    <row r="1563" spans="1:2">
      <c r="A1563">
        <f>关卡难度线!B1566</f>
        <v>32882287</v>
      </c>
      <c r="B1563" t="str">
        <f>关卡难度线!A1566</f>
        <v>极冰挑战11-2</v>
      </c>
    </row>
    <row r="1564" spans="1:2">
      <c r="A1564">
        <f>关卡难度线!B1567</f>
        <v>32934224</v>
      </c>
      <c r="B1564" t="str">
        <f>关卡难度线!A1567</f>
        <v>极冰挑战11-3</v>
      </c>
    </row>
    <row r="1565" spans="1:2">
      <c r="A1565">
        <f>关卡难度线!B1568</f>
        <v>32959948</v>
      </c>
      <c r="B1565" t="str">
        <f>关卡难度线!A1568</f>
        <v>极冰挑战11-4</v>
      </c>
    </row>
    <row r="1566" spans="1:2">
      <c r="A1566">
        <f>关卡难度线!B1569</f>
        <v>32985675</v>
      </c>
      <c r="B1566" t="str">
        <f>关卡难度线!A1569</f>
        <v>极冰挑战11-5</v>
      </c>
    </row>
    <row r="1567" spans="1:2">
      <c r="A1567">
        <f>关卡难度线!B1570</f>
        <v>33037741</v>
      </c>
      <c r="B1567" t="str">
        <f>关卡难度线!A1570</f>
        <v>极冰挑战11-6</v>
      </c>
    </row>
    <row r="1568" spans="1:2">
      <c r="A1568">
        <f>关卡难度线!B1571</f>
        <v>33063506</v>
      </c>
      <c r="B1568" t="str">
        <f>关卡难度线!A1571</f>
        <v>极冰挑战11-7</v>
      </c>
    </row>
    <row r="1569" spans="1:2">
      <c r="A1569">
        <f>关卡难度线!B1572</f>
        <v>33089271</v>
      </c>
      <c r="B1569" t="str">
        <f>关卡难度线!A1572</f>
        <v>极冰挑战11-8</v>
      </c>
    </row>
    <row r="1570" spans="1:2">
      <c r="A1570">
        <f>关卡难度线!B1573</f>
        <v>33141469</v>
      </c>
      <c r="B1570" t="str">
        <f>关卡难度线!A1573</f>
        <v>极冰挑战11-9</v>
      </c>
    </row>
    <row r="1571" spans="1:2">
      <c r="A1571">
        <f>关卡难度线!B1574</f>
        <v>33167273</v>
      </c>
      <c r="B1571" t="str">
        <f>关卡难度线!A1574</f>
        <v>极冰挑战11-10</v>
      </c>
    </row>
    <row r="1572" spans="1:2">
      <c r="A1572">
        <f>关卡难度线!B1575</f>
        <v>33328319</v>
      </c>
      <c r="B1572" t="str">
        <f>关卡难度线!A1575</f>
        <v>极冰挑战12-1</v>
      </c>
    </row>
    <row r="1573" spans="1:2">
      <c r="A1573">
        <f>关卡难度线!B1576</f>
        <v>33356169</v>
      </c>
      <c r="B1573" t="str">
        <f>关卡难度线!A1576</f>
        <v>极冰挑战12-2</v>
      </c>
    </row>
    <row r="1574" spans="1:2">
      <c r="A1574">
        <f>关卡难度线!B1577</f>
        <v>33410572</v>
      </c>
      <c r="B1574" t="str">
        <f>关卡难度线!A1577</f>
        <v>极冰挑战12-3</v>
      </c>
    </row>
    <row r="1575" spans="1:2">
      <c r="A1575">
        <f>关卡难度线!B1578</f>
        <v>33438461</v>
      </c>
      <c r="B1575" t="str">
        <f>关卡难度线!A1578</f>
        <v>极冰挑战12-4</v>
      </c>
    </row>
    <row r="1576" spans="1:2">
      <c r="A1576">
        <f>关卡难度线!B1579</f>
        <v>33466352</v>
      </c>
      <c r="B1576" t="str">
        <f>关卡难度线!A1579</f>
        <v>极冰挑战12-5</v>
      </c>
    </row>
    <row r="1577" spans="1:2">
      <c r="A1577">
        <f>关卡难度线!B1580</f>
        <v>33520897</v>
      </c>
      <c r="B1577" t="str">
        <f>关卡难度线!A1580</f>
        <v>极冰挑战12-6</v>
      </c>
    </row>
    <row r="1578" spans="1:2">
      <c r="A1578">
        <f>关卡难度线!B1581</f>
        <v>33548829</v>
      </c>
      <c r="B1578" t="str">
        <f>关卡难度线!A1581</f>
        <v>极冰挑战12-7</v>
      </c>
    </row>
    <row r="1579" spans="1:2">
      <c r="A1579">
        <f>关卡难度线!B1582</f>
        <v>33576763</v>
      </c>
      <c r="B1579" t="str">
        <f>关卡难度线!A1582</f>
        <v>极冰挑战12-8</v>
      </c>
    </row>
    <row r="1580" spans="1:2">
      <c r="A1580">
        <f>关卡难度线!B1583</f>
        <v>33631449</v>
      </c>
      <c r="B1580" t="str">
        <f>关卡难度线!A1583</f>
        <v>极冰挑战12-9</v>
      </c>
    </row>
    <row r="1581" spans="1:2">
      <c r="A1581">
        <f>关卡难度线!B1584</f>
        <v>33659422</v>
      </c>
      <c r="B1581" t="str">
        <f>关卡难度线!A1584</f>
        <v>极冰挑战12-10</v>
      </c>
    </row>
    <row r="1582" spans="1:2">
      <c r="A1582">
        <f>关卡难度线!B1585</f>
        <v>33829230</v>
      </c>
      <c r="B1582" t="str">
        <f>关卡难度线!A1585</f>
        <v>极冰挑战13-1</v>
      </c>
    </row>
    <row r="1583" spans="1:2">
      <c r="A1583">
        <f>关卡难度线!B1586</f>
        <v>33855477</v>
      </c>
      <c r="B1583" t="str">
        <f>关卡难度线!A1586</f>
        <v>极冰挑战13-2</v>
      </c>
    </row>
    <row r="1584" spans="1:2">
      <c r="A1584">
        <f>关卡难度线!B1587</f>
        <v>33908599</v>
      </c>
      <c r="B1584" t="str">
        <f>关卡难度线!A1587</f>
        <v>极冰挑战13-3</v>
      </c>
    </row>
    <row r="1585" spans="1:2">
      <c r="A1585">
        <f>关卡难度线!B1588</f>
        <v>33934883</v>
      </c>
      <c r="B1585" t="str">
        <f>关卡难度线!A1588</f>
        <v>极冰挑战13-4</v>
      </c>
    </row>
    <row r="1586" spans="1:2">
      <c r="A1586">
        <f>关卡难度线!B1589</f>
        <v>33961170</v>
      </c>
      <c r="B1586" t="str">
        <f>关卡难度线!A1589</f>
        <v>极冰挑战13-5</v>
      </c>
    </row>
    <row r="1587" spans="1:2">
      <c r="A1587">
        <f>关卡难度线!B1590</f>
        <v>34014425</v>
      </c>
      <c r="B1587" t="str">
        <f>关卡难度线!A1590</f>
        <v>极冰挑战13-6</v>
      </c>
    </row>
    <row r="1588" spans="1:2">
      <c r="A1588">
        <f>关卡难度线!B1591</f>
        <v>34040748</v>
      </c>
      <c r="B1588" t="str">
        <f>关卡难度线!A1591</f>
        <v>极冰挑战13-7</v>
      </c>
    </row>
    <row r="1589" spans="1:2">
      <c r="A1589">
        <f>关卡难度线!B1592</f>
        <v>34067076</v>
      </c>
      <c r="B1589" t="str">
        <f>关卡难度线!A1592</f>
        <v>极冰挑战13-8</v>
      </c>
    </row>
    <row r="1590" spans="1:2">
      <c r="A1590">
        <f>关卡难度线!B1593</f>
        <v>34120464</v>
      </c>
      <c r="B1590" t="str">
        <f>关卡难度线!A1593</f>
        <v>极冰挑战13-9</v>
      </c>
    </row>
    <row r="1591" spans="1:2">
      <c r="A1591">
        <f>关卡难度线!B1594</f>
        <v>34146826</v>
      </c>
      <c r="B1591" t="str">
        <f>关卡难度线!A1594</f>
        <v>极冰挑战13-10</v>
      </c>
    </row>
    <row r="1592" spans="1:2">
      <c r="A1592">
        <f>关卡难度线!B1595</f>
        <v>34312028</v>
      </c>
      <c r="B1592" t="str">
        <f>关卡难度线!A1595</f>
        <v>极冰挑战14-1</v>
      </c>
    </row>
    <row r="1593" spans="1:2">
      <c r="A1593">
        <f>关卡难度线!B1596</f>
        <v>34338430</v>
      </c>
      <c r="B1593" t="str">
        <f>关卡难度线!A1596</f>
        <v>极冰挑战14-2</v>
      </c>
    </row>
    <row r="1594" spans="1:2">
      <c r="A1594">
        <f>关卡难度线!B1597</f>
        <v>34392012</v>
      </c>
      <c r="B1594" t="str">
        <f>关卡难度线!A1597</f>
        <v>极冰挑战14-3</v>
      </c>
    </row>
    <row r="1595" spans="1:2">
      <c r="A1595">
        <f>关卡难度线!B1598</f>
        <v>34418451</v>
      </c>
      <c r="B1595" t="str">
        <f>关卡难度线!A1598</f>
        <v>极冰挑战14-4</v>
      </c>
    </row>
    <row r="1596" spans="1:2">
      <c r="A1596">
        <f>关卡难度线!B1599</f>
        <v>34444892</v>
      </c>
      <c r="B1596" t="str">
        <f>关卡难度线!A1599</f>
        <v>极冰挑战14-5</v>
      </c>
    </row>
    <row r="1597" spans="1:2">
      <c r="A1597">
        <f>关卡难度线!B1600</f>
        <v>34498607</v>
      </c>
      <c r="B1597" t="str">
        <f>关卡难度线!A1600</f>
        <v>极冰挑战14-6</v>
      </c>
    </row>
    <row r="1598" spans="1:2">
      <c r="A1598">
        <f>关卡难度线!B1601</f>
        <v>34525085</v>
      </c>
      <c r="B1598" t="str">
        <f>关卡难度线!A1601</f>
        <v>极冰挑战14-7</v>
      </c>
    </row>
    <row r="1599" spans="1:2">
      <c r="A1599">
        <f>关卡难度线!B1602</f>
        <v>34551567</v>
      </c>
      <c r="B1599" t="str">
        <f>关卡难度线!A1602</f>
        <v>极冰挑战14-8</v>
      </c>
    </row>
    <row r="1600" spans="1:2">
      <c r="A1600">
        <f>关卡难度线!B1603</f>
        <v>34605416</v>
      </c>
      <c r="B1600" t="str">
        <f>关卡难度线!A1603</f>
        <v>极冰挑战14-9</v>
      </c>
    </row>
    <row r="1601" spans="1:2">
      <c r="A1601">
        <f>关卡难度线!B1604</f>
        <v>34631935</v>
      </c>
      <c r="B1601" t="str">
        <f>关卡难度线!A1604</f>
        <v>极冰挑战14-10</v>
      </c>
    </row>
    <row r="1602" spans="1:2">
      <c r="A1602">
        <f>关卡难度线!B1605</f>
        <v>34797898</v>
      </c>
      <c r="B1602" t="str">
        <f>关卡难度线!A1605</f>
        <v>极冰挑战15-1</v>
      </c>
    </row>
    <row r="1603" spans="1:2">
      <c r="A1603">
        <f>关卡难度线!B1606</f>
        <v>34824454</v>
      </c>
      <c r="B1603" t="str">
        <f>关卡难度线!A1606</f>
        <v>极冰挑战15-2</v>
      </c>
    </row>
    <row r="1604" spans="1:2">
      <c r="A1604">
        <f>关卡难度线!B1607</f>
        <v>34878497</v>
      </c>
      <c r="B1604" t="str">
        <f>关卡难度线!A1607</f>
        <v>极冰挑战15-3</v>
      </c>
    </row>
    <row r="1605" spans="1:2">
      <c r="A1605">
        <f>关卡难度线!B1608</f>
        <v>34905090</v>
      </c>
      <c r="B1605" t="str">
        <f>关卡难度线!A1608</f>
        <v>极冰挑战15-4</v>
      </c>
    </row>
    <row r="1606" spans="1:2">
      <c r="A1606">
        <f>关卡难度线!B1609</f>
        <v>34931688</v>
      </c>
      <c r="B1606" t="str">
        <f>关卡难度线!A1609</f>
        <v>极冰挑战15-5</v>
      </c>
    </row>
    <row r="1607" spans="1:2">
      <c r="A1607">
        <f>关卡难度线!B1610</f>
        <v>34985864</v>
      </c>
      <c r="B1607" t="str">
        <f>关卡难度线!A1610</f>
        <v>极冰挑战15-6</v>
      </c>
    </row>
    <row r="1608" spans="1:2">
      <c r="A1608">
        <f>关卡难度线!B1611</f>
        <v>35012497</v>
      </c>
      <c r="B1608" t="str">
        <f>关卡难度线!A1611</f>
        <v>极冰挑战15-7</v>
      </c>
    </row>
    <row r="1609" spans="1:2">
      <c r="A1609">
        <f>关卡难度线!B1612</f>
        <v>35039135</v>
      </c>
      <c r="B1609" t="str">
        <f>关卡难度线!A1612</f>
        <v>极冰挑战15-8</v>
      </c>
    </row>
    <row r="1610" spans="1:2">
      <c r="A1610">
        <f>关卡难度线!B1613</f>
        <v>35093442</v>
      </c>
      <c r="B1610" t="str">
        <f>关卡难度线!A1613</f>
        <v>极冰挑战15-9</v>
      </c>
    </row>
    <row r="1611" spans="1:2">
      <c r="A1611">
        <f>关卡难度线!B1614</f>
        <v>35120116</v>
      </c>
      <c r="B1611" t="str">
        <f>关卡难度线!A1614</f>
        <v>极冰挑战15-10</v>
      </c>
    </row>
    <row r="1612" spans="1:2">
      <c r="A1612">
        <f>关卡难度线!B1615</f>
        <v>35287373</v>
      </c>
      <c r="B1612" t="str">
        <f>关卡难度线!A1615</f>
        <v>极冰挑战16-1</v>
      </c>
    </row>
    <row r="1613" spans="1:2">
      <c r="A1613">
        <f>关卡难度线!B1616</f>
        <v>35314085</v>
      </c>
      <c r="B1613" t="str">
        <f>关卡难度线!A1616</f>
        <v>极冰挑战16-2</v>
      </c>
    </row>
    <row r="1614" spans="1:2">
      <c r="A1614">
        <f>关卡难度线!B1617</f>
        <v>35368589</v>
      </c>
      <c r="B1614" t="str">
        <f>关卡难度线!A1617</f>
        <v>极冰挑战16-3</v>
      </c>
    </row>
    <row r="1615" spans="1:2">
      <c r="A1615">
        <f>关卡难度线!B1618</f>
        <v>35395337</v>
      </c>
      <c r="B1615" t="str">
        <f>关卡难度线!A1618</f>
        <v>极冰挑战16-4</v>
      </c>
    </row>
    <row r="1616" spans="1:2">
      <c r="A1616">
        <f>关卡难度线!B1619</f>
        <v>35422090</v>
      </c>
      <c r="B1616" t="str">
        <f>关卡难度线!A1619</f>
        <v>极冰挑战16-5</v>
      </c>
    </row>
    <row r="1617" spans="1:2">
      <c r="A1617">
        <f>关卡难度线!B1620</f>
        <v>35476728</v>
      </c>
      <c r="B1617" t="str">
        <f>关卡难度线!A1620</f>
        <v>极冰挑战16-6</v>
      </c>
    </row>
    <row r="1618" spans="1:2">
      <c r="A1618">
        <f>关卡难度线!B1621</f>
        <v>35503516</v>
      </c>
      <c r="B1618" t="str">
        <f>关卡难度线!A1621</f>
        <v>极冰挑战16-7</v>
      </c>
    </row>
    <row r="1619" spans="1:2">
      <c r="A1619">
        <f>关卡难度线!B1622</f>
        <v>35530309</v>
      </c>
      <c r="B1619" t="str">
        <f>关卡难度线!A1622</f>
        <v>极冰挑战16-8</v>
      </c>
    </row>
    <row r="1620" spans="1:2">
      <c r="A1620">
        <f>关卡难度线!B1623</f>
        <v>35585080</v>
      </c>
      <c r="B1620" t="str">
        <f>关卡难度线!A1623</f>
        <v>极冰挑战16-9</v>
      </c>
    </row>
    <row r="1621" spans="1:2">
      <c r="A1621">
        <f>关卡难度线!B1624</f>
        <v>35611909</v>
      </c>
      <c r="B1621" t="str">
        <f>关卡难度线!A1624</f>
        <v>极冰挑战16-10</v>
      </c>
    </row>
    <row r="1622" spans="1:2">
      <c r="A1622">
        <f>关卡难度线!B1625</f>
        <v>35780460</v>
      </c>
      <c r="B1622" t="str">
        <f>关卡难度线!A1625</f>
        <v>极冰挑战17-1</v>
      </c>
    </row>
    <row r="1623" spans="1:2">
      <c r="A1623">
        <f>关卡难度线!B1626</f>
        <v>35807327</v>
      </c>
      <c r="B1623" t="str">
        <f>关卡难度线!A1626</f>
        <v>极冰挑战17-2</v>
      </c>
    </row>
    <row r="1624" spans="1:2">
      <c r="A1624">
        <f>关卡难度线!B1627</f>
        <v>35862295</v>
      </c>
      <c r="B1624" t="str">
        <f>关卡难度线!A1627</f>
        <v>极冰挑战17-3</v>
      </c>
    </row>
    <row r="1625" spans="1:2">
      <c r="A1625">
        <f>关卡难度线!B1628</f>
        <v>35889199</v>
      </c>
      <c r="B1625" t="str">
        <f>关卡难度线!A1628</f>
        <v>极冰挑战17-4</v>
      </c>
    </row>
    <row r="1626" spans="1:2">
      <c r="A1626">
        <f>关卡难度线!B1629</f>
        <v>35916105</v>
      </c>
      <c r="B1626" t="str">
        <f>关卡难度线!A1629</f>
        <v>极冰挑战17-5</v>
      </c>
    </row>
    <row r="1627" spans="1:2">
      <c r="A1627">
        <f>关卡难度线!B1630</f>
        <v>35971205</v>
      </c>
      <c r="B1627" t="str">
        <f>关卡难度线!A1630</f>
        <v>极冰挑战17-6</v>
      </c>
    </row>
    <row r="1628" spans="1:2">
      <c r="A1628">
        <f>关卡难度线!B1631</f>
        <v>35998151</v>
      </c>
      <c r="B1628" t="str">
        <f>关卡难度线!A1631</f>
        <v>极冰挑战17-7</v>
      </c>
    </row>
    <row r="1629" spans="1:2">
      <c r="A1629">
        <f>关卡难度线!B1632</f>
        <v>36025099</v>
      </c>
      <c r="B1629" t="str">
        <f>关卡难度线!A1632</f>
        <v>极冰挑战17-8</v>
      </c>
    </row>
    <row r="1630" spans="1:2">
      <c r="A1630">
        <f>关卡难度线!B1633</f>
        <v>36080330</v>
      </c>
      <c r="B1630" t="str">
        <f>关卡难度线!A1633</f>
        <v>极冰挑战17-9</v>
      </c>
    </row>
    <row r="1631" spans="1:2">
      <c r="A1631">
        <f>关卡难度线!B1634</f>
        <v>36107316</v>
      </c>
      <c r="B1631" t="str">
        <f>关卡难度线!A1634</f>
        <v>极冰挑战17-10</v>
      </c>
    </row>
    <row r="1632" spans="1:2">
      <c r="A1632">
        <f>关卡难度线!B1635</f>
        <v>36277165</v>
      </c>
      <c r="B1632" t="str">
        <f>关卡难度线!A1635</f>
        <v>极冰挑战18-1</v>
      </c>
    </row>
    <row r="1633" spans="1:2">
      <c r="A1633">
        <f>关卡难度线!B1636</f>
        <v>36304187</v>
      </c>
      <c r="B1633" t="str">
        <f>关卡难度线!A1636</f>
        <v>极冰挑战18-2</v>
      </c>
    </row>
    <row r="1634" spans="1:2">
      <c r="A1634">
        <f>关卡难度线!B1637</f>
        <v>36359618</v>
      </c>
      <c r="B1634" t="str">
        <f>关卡难度线!A1637</f>
        <v>极冰挑战18-3</v>
      </c>
    </row>
    <row r="1635" spans="1:2">
      <c r="A1635">
        <f>关卡难度线!B1638</f>
        <v>36386678</v>
      </c>
      <c r="B1635" t="str">
        <f>关卡难度线!A1638</f>
        <v>极冰挑战18-4</v>
      </c>
    </row>
    <row r="1636" spans="1:2">
      <c r="A1636">
        <f>关卡难度线!B1639</f>
        <v>36413740</v>
      </c>
      <c r="B1636" t="str">
        <f>关卡难度线!A1639</f>
        <v>极冰挑战18-5</v>
      </c>
    </row>
    <row r="1637" spans="1:2">
      <c r="A1637">
        <f>关卡难度线!B1640</f>
        <v>36469303</v>
      </c>
      <c r="B1637" t="str">
        <f>关卡难度线!A1640</f>
        <v>极冰挑战18-6</v>
      </c>
    </row>
    <row r="1638" spans="1:2">
      <c r="A1638">
        <f>关卡难度线!B1641</f>
        <v>36496404</v>
      </c>
      <c r="B1638" t="str">
        <f>关卡难度线!A1641</f>
        <v>极冰挑战18-7</v>
      </c>
    </row>
    <row r="1639" spans="1:2">
      <c r="A1639">
        <f>关卡难度线!B1642</f>
        <v>36523508</v>
      </c>
      <c r="B1639" t="str">
        <f>关卡难度线!A1642</f>
        <v>极冰挑战18-8</v>
      </c>
    </row>
    <row r="1640" spans="1:2">
      <c r="A1640">
        <f>关卡难度线!B1643</f>
        <v>36579205</v>
      </c>
      <c r="B1640" t="str">
        <f>关卡难度线!A1643</f>
        <v>极冰挑战18-9</v>
      </c>
    </row>
    <row r="1641" spans="1:2">
      <c r="A1641">
        <f>关卡难度线!B1644</f>
        <v>36606346</v>
      </c>
      <c r="B1641" t="str">
        <f>关卡难度线!A1644</f>
        <v>极冰挑战18-10</v>
      </c>
    </row>
    <row r="1642" spans="1:2">
      <c r="A1642">
        <f>关卡难度线!B1645</f>
        <v>36777493</v>
      </c>
      <c r="B1642" t="str">
        <f>关卡难度线!A1645</f>
        <v>海地洞窟1-1</v>
      </c>
    </row>
    <row r="1643" spans="1:2">
      <c r="A1643">
        <f>关卡难度线!B1646</f>
        <v>36804672</v>
      </c>
      <c r="B1643" t="str">
        <f>关卡难度线!A1646</f>
        <v>海地洞窟1-2</v>
      </c>
    </row>
    <row r="1644" spans="1:2">
      <c r="A1644">
        <f>关卡难度线!B1647</f>
        <v>36860566</v>
      </c>
      <c r="B1644" t="str">
        <f>关卡难度线!A1647</f>
        <v>海地洞窟1-3</v>
      </c>
    </row>
    <row r="1645" spans="1:2">
      <c r="A1645">
        <f>关卡难度线!B1648</f>
        <v>36887782</v>
      </c>
      <c r="B1645" t="str">
        <f>关卡难度线!A1648</f>
        <v>海地洞窟1-4</v>
      </c>
    </row>
    <row r="1646" spans="1:2">
      <c r="A1646">
        <f>关卡难度线!B1649</f>
        <v>36915002</v>
      </c>
      <c r="B1646" t="str">
        <f>关卡难度线!A1649</f>
        <v>海地洞窟1-5</v>
      </c>
    </row>
    <row r="1647" spans="1:2">
      <c r="A1647">
        <f>关卡难度线!B1650</f>
        <v>36971028</v>
      </c>
      <c r="B1647" t="str">
        <f>关卡难度线!A1650</f>
        <v>海地洞窟1-6</v>
      </c>
    </row>
    <row r="1648" spans="1:2">
      <c r="A1648">
        <f>关卡难度线!B1651</f>
        <v>36998284</v>
      </c>
      <c r="B1648" t="str">
        <f>关卡难度线!A1651</f>
        <v>海地洞窟1-7</v>
      </c>
    </row>
    <row r="1649" spans="1:2">
      <c r="A1649">
        <f>关卡难度线!B1652</f>
        <v>37025546</v>
      </c>
      <c r="B1649" t="str">
        <f>关卡难度线!A1652</f>
        <v>海地洞窟1-8</v>
      </c>
    </row>
    <row r="1650" spans="1:2">
      <c r="A1650">
        <f>关卡难度线!B1653</f>
        <v>37081704</v>
      </c>
      <c r="B1650" t="str">
        <f>关卡难度线!A1653</f>
        <v>海地洞窟1-9</v>
      </c>
    </row>
    <row r="1651" spans="1:2">
      <c r="A1651">
        <f>关卡难度线!B1654</f>
        <v>37109001</v>
      </c>
      <c r="B1651" t="str">
        <f>关卡难度线!A1654</f>
        <v>海地洞窟1-10</v>
      </c>
    </row>
    <row r="1652" spans="1:2">
      <c r="A1652">
        <f>关卡难度线!B1655</f>
        <v>37281452</v>
      </c>
      <c r="B1652" t="str">
        <f>关卡难度线!A1655</f>
        <v>海地洞窟2-1</v>
      </c>
    </row>
    <row r="1653" spans="1:2">
      <c r="A1653">
        <f>关卡难度线!B1656</f>
        <v>37308787</v>
      </c>
      <c r="B1653" t="str">
        <f>关卡难度线!A1656</f>
        <v>海地洞窟2-2</v>
      </c>
    </row>
    <row r="1654" spans="1:2">
      <c r="A1654">
        <f>关卡难度线!B1657</f>
        <v>37365145</v>
      </c>
      <c r="B1654" t="str">
        <f>关卡难度线!A1657</f>
        <v>海地洞窟2-3</v>
      </c>
    </row>
    <row r="1655" spans="1:2">
      <c r="A1655">
        <f>关卡难度线!B1658</f>
        <v>37392517</v>
      </c>
      <c r="B1655" t="str">
        <f>关卡难度线!A1658</f>
        <v>海地洞窟2-4</v>
      </c>
    </row>
    <row r="1656" spans="1:2">
      <c r="A1656">
        <f>关卡难度线!B1659</f>
        <v>37419894</v>
      </c>
      <c r="B1656" t="str">
        <f>关卡难度线!A1659</f>
        <v>海地洞窟2-5</v>
      </c>
    </row>
    <row r="1657" spans="1:2">
      <c r="A1657">
        <f>关卡难度线!B1660</f>
        <v>37476384</v>
      </c>
      <c r="B1657" t="str">
        <f>关卡难度线!A1660</f>
        <v>海地洞窟2-6</v>
      </c>
    </row>
    <row r="1658" spans="1:2">
      <c r="A1658">
        <f>关卡难度线!B1661</f>
        <v>37503798</v>
      </c>
      <c r="B1658" t="str">
        <f>关卡难度线!A1661</f>
        <v>海地洞窟2-7</v>
      </c>
    </row>
    <row r="1659" spans="1:2">
      <c r="A1659">
        <f>关卡难度线!B1662</f>
        <v>37531215</v>
      </c>
      <c r="B1659" t="str">
        <f>关卡难度线!A1662</f>
        <v>海地洞窟2-8</v>
      </c>
    </row>
    <row r="1660" spans="1:2">
      <c r="A1660">
        <f>关卡难度线!B1663</f>
        <v>37587839</v>
      </c>
      <c r="B1660" t="str">
        <f>关卡难度线!A1663</f>
        <v>海地洞窟2-9</v>
      </c>
    </row>
    <row r="1661" spans="1:2">
      <c r="A1661">
        <f>关卡难度线!B1664</f>
        <v>37615293</v>
      </c>
      <c r="B1661" t="str">
        <f>关卡难度线!A1664</f>
        <v>海地洞窟2-10</v>
      </c>
    </row>
    <row r="1662" spans="1:2">
      <c r="A1662">
        <f>关卡难度线!B1665</f>
        <v>37789045</v>
      </c>
      <c r="B1662" t="str">
        <f>关卡难度线!A1665</f>
        <v>海地洞窟3-1</v>
      </c>
    </row>
    <row r="1663" spans="1:2">
      <c r="A1663">
        <f>关卡难度线!B1666</f>
        <v>37816538</v>
      </c>
      <c r="B1663" t="str">
        <f>关卡难度线!A1666</f>
        <v>海地洞窟3-2</v>
      </c>
    </row>
    <row r="1664" spans="1:2">
      <c r="A1664">
        <f>关卡难度线!B1667</f>
        <v>37873359</v>
      </c>
      <c r="B1664" t="str">
        <f>关卡难度线!A1667</f>
        <v>海地洞窟3-3</v>
      </c>
    </row>
    <row r="1665" spans="1:2">
      <c r="A1665">
        <f>关卡难度线!B1668</f>
        <v>37900890</v>
      </c>
      <c r="B1665" t="str">
        <f>关卡难度线!A1668</f>
        <v>海地洞窟3-4</v>
      </c>
    </row>
    <row r="1666" spans="1:2">
      <c r="A1666">
        <f>关卡难度线!B1669</f>
        <v>37928421</v>
      </c>
      <c r="B1666" t="str">
        <f>关卡难度线!A1669</f>
        <v>海地洞窟3-5</v>
      </c>
    </row>
    <row r="1667" spans="1:2">
      <c r="A1667">
        <f>关卡难度线!B1670</f>
        <v>37985379</v>
      </c>
      <c r="B1667" t="str">
        <f>关卡难度线!A1670</f>
        <v>海地洞窟3-6</v>
      </c>
    </row>
    <row r="1668" spans="1:2">
      <c r="A1668">
        <f>关卡难度线!B1671</f>
        <v>38012947</v>
      </c>
      <c r="B1668" t="str">
        <f>关卡难度线!A1671</f>
        <v>海地洞窟3-7</v>
      </c>
    </row>
    <row r="1669" spans="1:2">
      <c r="A1669">
        <f>关卡难度线!B1672</f>
        <v>38040523</v>
      </c>
      <c r="B1669" t="str">
        <f>关卡难度线!A1672</f>
        <v>海地洞窟3-8</v>
      </c>
    </row>
    <row r="1670" spans="1:2">
      <c r="A1670">
        <f>关卡难度线!B1673</f>
        <v>38097610</v>
      </c>
      <c r="B1670" t="str">
        <f>关卡难度线!A1673</f>
        <v>海地洞窟3-9</v>
      </c>
    </row>
    <row r="1671" spans="1:2">
      <c r="A1671">
        <f>关卡难度线!B1674</f>
        <v>38125223</v>
      </c>
      <c r="B1671" t="str">
        <f>关卡难度线!A1674</f>
        <v>海地洞窟3-10</v>
      </c>
    </row>
    <row r="1672" spans="1:2">
      <c r="A1672">
        <f>关卡难度线!B1675</f>
        <v>38300280</v>
      </c>
      <c r="B1672" t="str">
        <f>关卡难度线!A1675</f>
        <v>海地洞窟4-1</v>
      </c>
    </row>
    <row r="1673" spans="1:2">
      <c r="A1673">
        <f>关卡难度线!B1676</f>
        <v>38327931</v>
      </c>
      <c r="B1673" t="str">
        <f>关卡难度线!A1676</f>
        <v>海地洞窟4-2</v>
      </c>
    </row>
    <row r="1674" spans="1:2">
      <c r="A1674">
        <f>关卡难度线!B1677</f>
        <v>38385217</v>
      </c>
      <c r="B1674" t="str">
        <f>关卡难度线!A1677</f>
        <v>海地洞窟4-3</v>
      </c>
    </row>
    <row r="1675" spans="1:2">
      <c r="A1675">
        <f>关卡难度线!B1678</f>
        <v>38412905</v>
      </c>
      <c r="B1675" t="str">
        <f>关卡难度线!A1678</f>
        <v>海地洞窟4-4</v>
      </c>
    </row>
    <row r="1676" spans="1:2">
      <c r="A1676">
        <f>关卡难度线!B1679</f>
        <v>38440595</v>
      </c>
      <c r="B1676" t="str">
        <f>关卡难度线!A1679</f>
        <v>海地洞窟4-5</v>
      </c>
    </row>
    <row r="1677" spans="1:2">
      <c r="A1677">
        <f>关卡难度线!B1680</f>
        <v>38498016</v>
      </c>
      <c r="B1677" t="str">
        <f>关卡难度线!A1680</f>
        <v>海地洞窟4-6</v>
      </c>
    </row>
    <row r="1678" spans="1:2">
      <c r="A1678">
        <f>关卡难度线!B1681</f>
        <v>38525744</v>
      </c>
      <c r="B1678" t="str">
        <f>关卡难度线!A1681</f>
        <v>海地洞窟4-7</v>
      </c>
    </row>
    <row r="1679" spans="1:2">
      <c r="A1679">
        <f>关卡难度线!B1682</f>
        <v>38553474</v>
      </c>
      <c r="B1679" t="str">
        <f>关卡难度线!A1682</f>
        <v>海地洞窟4-8</v>
      </c>
    </row>
    <row r="1680" spans="1:2">
      <c r="A1680">
        <f>关卡难度线!B1683</f>
        <v>38611029</v>
      </c>
      <c r="B1680" t="str">
        <f>关卡难度线!A1683</f>
        <v>海地洞窟4-9</v>
      </c>
    </row>
    <row r="1681" spans="1:2">
      <c r="A1681">
        <f>关卡难度线!B1684</f>
        <v>38638797</v>
      </c>
      <c r="B1681" t="str">
        <f>关卡难度线!A1684</f>
        <v>海地洞窟4-10</v>
      </c>
    </row>
    <row r="1682" spans="1:2">
      <c r="A1682">
        <f>关卡难度线!B1685</f>
        <v>38815163</v>
      </c>
      <c r="B1682" t="str">
        <f>关卡难度线!A1685</f>
        <v>海地洞窟5-1</v>
      </c>
    </row>
    <row r="1683" spans="1:2">
      <c r="A1683">
        <f>关卡难度线!B1686</f>
        <v>38842969</v>
      </c>
      <c r="B1683" t="str">
        <f>关卡难度线!A1686</f>
        <v>海地洞窟5-2</v>
      </c>
    </row>
    <row r="1684" spans="1:2">
      <c r="A1684">
        <f>关卡难度线!B1687</f>
        <v>38900723</v>
      </c>
      <c r="B1684" t="str">
        <f>关卡难度线!A1687</f>
        <v>海地洞窟5-3</v>
      </c>
    </row>
    <row r="1685" spans="1:2">
      <c r="A1685">
        <f>关卡难度线!B1688</f>
        <v>38928566</v>
      </c>
      <c r="B1685" t="str">
        <f>关卡难度线!A1688</f>
        <v>海地洞窟5-4</v>
      </c>
    </row>
    <row r="1686" spans="1:2">
      <c r="A1686">
        <f>关卡难度线!B1689</f>
        <v>38956414</v>
      </c>
      <c r="B1686" t="str">
        <f>关卡难度线!A1689</f>
        <v>海地洞窟5-5</v>
      </c>
    </row>
    <row r="1687" spans="1:2">
      <c r="A1687">
        <f>关卡难度线!B1690</f>
        <v>39014303</v>
      </c>
      <c r="B1687" t="str">
        <f>关卡难度线!A1690</f>
        <v>海地洞窟5-6</v>
      </c>
    </row>
    <row r="1688" spans="1:2">
      <c r="A1688">
        <f>关卡难度线!B1691</f>
        <v>39042186</v>
      </c>
      <c r="B1688" t="str">
        <f>关卡难度线!A1691</f>
        <v>海地洞窟5-7</v>
      </c>
    </row>
    <row r="1689" spans="1:2">
      <c r="A1689">
        <f>关卡难度线!B1692</f>
        <v>39070076</v>
      </c>
      <c r="B1689" t="str">
        <f>关卡难度线!A1692</f>
        <v>海地洞窟5-8</v>
      </c>
    </row>
    <row r="1690" spans="1:2">
      <c r="A1690">
        <f>关卡难度线!B1693</f>
        <v>39128097</v>
      </c>
      <c r="B1690" t="str">
        <f>关卡难度线!A1693</f>
        <v>海地洞窟5-9</v>
      </c>
    </row>
    <row r="1691" spans="1:2">
      <c r="A1691">
        <f>关卡难度线!B1694</f>
        <v>39156023</v>
      </c>
      <c r="B1691" t="str">
        <f>关卡难度线!A1694</f>
        <v>海地洞窟5-10</v>
      </c>
    </row>
    <row r="1692" spans="1:2">
      <c r="A1692">
        <f>关卡难度线!B1695</f>
        <v>39333699</v>
      </c>
      <c r="B1692" t="str">
        <f>关卡难度线!A1695</f>
        <v>海地洞窟6-1</v>
      </c>
    </row>
    <row r="1693" spans="1:2">
      <c r="A1693">
        <f>关卡难度线!B1696</f>
        <v>39361662</v>
      </c>
      <c r="B1693" t="str">
        <f>关卡难度线!A1696</f>
        <v>海地洞窟6-2</v>
      </c>
    </row>
    <row r="1694" spans="1:2">
      <c r="A1694">
        <f>关卡难度线!B1697</f>
        <v>39419883</v>
      </c>
      <c r="B1694" t="str">
        <f>关卡难度线!A1697</f>
        <v>海地洞窟6-3</v>
      </c>
    </row>
    <row r="1695" spans="1:2">
      <c r="A1695">
        <f>关卡难度线!B1698</f>
        <v>39447886</v>
      </c>
      <c r="B1695" t="str">
        <f>关卡难度线!A1698</f>
        <v>海地洞窟6-4</v>
      </c>
    </row>
    <row r="1696" spans="1:2">
      <c r="A1696">
        <f>关卡难度线!B1699</f>
        <v>39475889</v>
      </c>
      <c r="B1696" t="str">
        <f>关卡难度线!A1699</f>
        <v>海地洞窟6-5</v>
      </c>
    </row>
    <row r="1697" spans="1:2">
      <c r="A1697">
        <f>关卡难度线!B1700</f>
        <v>39534245</v>
      </c>
      <c r="B1697" t="str">
        <f>关卡难度线!A1700</f>
        <v>海地洞窟6-6</v>
      </c>
    </row>
    <row r="1698" spans="1:2">
      <c r="A1698">
        <f>关卡难度线!B1701</f>
        <v>39562288</v>
      </c>
      <c r="B1698" t="str">
        <f>关卡难度线!A1701</f>
        <v>海地洞窟6-7</v>
      </c>
    </row>
    <row r="1699" spans="1:2">
      <c r="A1699">
        <f>关卡难度线!B1702</f>
        <v>39590333</v>
      </c>
      <c r="B1699" t="str">
        <f>关卡难度线!A1702</f>
        <v>海地洞窟6-8</v>
      </c>
    </row>
    <row r="1700" spans="1:2">
      <c r="A1700">
        <f>关卡难度线!B1703</f>
        <v>39648822</v>
      </c>
      <c r="B1700" t="str">
        <f>关卡难度线!A1703</f>
        <v>海地洞窟6-9</v>
      </c>
    </row>
    <row r="1701" spans="1:2">
      <c r="A1701">
        <f>关卡难度线!B1704</f>
        <v>39676905</v>
      </c>
      <c r="B1701" t="str">
        <f>关卡难度线!A1704</f>
        <v>海地洞窟6-10</v>
      </c>
    </row>
    <row r="1702" spans="1:2">
      <c r="A1702">
        <f>关卡难度线!B1705</f>
        <v>39855892</v>
      </c>
      <c r="B1702" t="str">
        <f>关卡难度线!A1705</f>
        <v>海地洞窟7-1</v>
      </c>
    </row>
    <row r="1703" spans="1:2">
      <c r="A1703">
        <f>关卡难度线!B1706</f>
        <v>39884015</v>
      </c>
      <c r="B1703" t="str">
        <f>关卡难度线!A1706</f>
        <v>海地洞窟7-2</v>
      </c>
    </row>
    <row r="1704" spans="1:2">
      <c r="A1704">
        <f>关卡难度线!B1707</f>
        <v>39942703</v>
      </c>
      <c r="B1704" t="str">
        <f>关卡难度线!A1707</f>
        <v>海地洞窟7-3</v>
      </c>
    </row>
    <row r="1705" spans="1:2">
      <c r="A1705">
        <f>关卡难度线!B1708</f>
        <v>39970862</v>
      </c>
      <c r="B1705" t="str">
        <f>关卡难度线!A1708</f>
        <v>海地洞窟7-4</v>
      </c>
    </row>
    <row r="1706" spans="1:2">
      <c r="A1706">
        <f>关卡难度线!B1709</f>
        <v>39999025</v>
      </c>
      <c r="B1706" t="str">
        <f>关卡难度线!A1709</f>
        <v>海地洞窟7-5</v>
      </c>
    </row>
    <row r="1707" spans="1:2">
      <c r="A1707">
        <f>关卡难度线!B1710</f>
        <v>40057848</v>
      </c>
      <c r="B1707" t="str">
        <f>关卡难度线!A1710</f>
        <v>海地洞窟7-6</v>
      </c>
    </row>
    <row r="1708" spans="1:2">
      <c r="A1708">
        <f>关卡难度线!B1711</f>
        <v>40086049</v>
      </c>
      <c r="B1708" t="str">
        <f>关卡难度线!A1711</f>
        <v>海地洞窟7-7</v>
      </c>
    </row>
    <row r="1709" spans="1:2">
      <c r="A1709">
        <f>关卡难度线!B1712</f>
        <v>40114252</v>
      </c>
      <c r="B1709" t="str">
        <f>关卡难度线!A1712</f>
        <v>海地洞窟7-8</v>
      </c>
    </row>
    <row r="1710" spans="1:2">
      <c r="A1710">
        <f>关卡难度线!B1713</f>
        <v>40173209</v>
      </c>
      <c r="B1710" t="str">
        <f>关卡难度线!A1713</f>
        <v>海地洞窟7-9</v>
      </c>
    </row>
    <row r="1711" spans="1:2">
      <c r="A1711">
        <f>关卡难度线!B1714</f>
        <v>40201450</v>
      </c>
      <c r="B1711" t="str">
        <f>关卡难度线!A1714</f>
        <v>海地洞窟7-10</v>
      </c>
    </row>
    <row r="1712" spans="1:2">
      <c r="A1712">
        <f>关卡难度线!B1715</f>
        <v>40381750</v>
      </c>
      <c r="B1712" t="str">
        <f>关卡难度线!A1715</f>
        <v>海地洞窟8-1</v>
      </c>
    </row>
    <row r="1713" spans="1:2">
      <c r="A1713">
        <f>关卡难度线!B1716</f>
        <v>40410032</v>
      </c>
      <c r="B1713" t="str">
        <f>关卡难度线!A1716</f>
        <v>海地洞窟8-2</v>
      </c>
    </row>
    <row r="1714" spans="1:2">
      <c r="A1714">
        <f>关卡难度线!B1717</f>
        <v>40469188</v>
      </c>
      <c r="B1714" t="str">
        <f>关卡难度线!A1717</f>
        <v>海地洞窟8-3</v>
      </c>
    </row>
    <row r="1715" spans="1:2">
      <c r="A1715">
        <f>关卡难度线!B1718</f>
        <v>40497505</v>
      </c>
      <c r="B1715" t="str">
        <f>关卡难度线!A1718</f>
        <v>海地洞窟8-4</v>
      </c>
    </row>
    <row r="1716" spans="1:2">
      <c r="A1716">
        <f>关卡难度线!B1719</f>
        <v>40525826</v>
      </c>
      <c r="B1716" t="str">
        <f>关卡难度线!A1719</f>
        <v>海地洞窟8-5</v>
      </c>
    </row>
    <row r="1717" spans="1:2">
      <c r="A1717">
        <f>关卡难度线!B1720</f>
        <v>40585118</v>
      </c>
      <c r="B1717" t="str">
        <f>关卡难度线!A1720</f>
        <v>海地洞窟8-6</v>
      </c>
    </row>
    <row r="1718" spans="1:2">
      <c r="A1718">
        <f>关卡难度线!B1721</f>
        <v>40613477</v>
      </c>
      <c r="B1718" t="str">
        <f>关卡难度线!A1721</f>
        <v>海地洞窟8-7</v>
      </c>
    </row>
    <row r="1719" spans="1:2">
      <c r="A1719">
        <f>关卡难度线!B1722</f>
        <v>40641838</v>
      </c>
      <c r="B1719" t="str">
        <f>关卡难度线!A1722</f>
        <v>海地洞窟8-8</v>
      </c>
    </row>
    <row r="1720" spans="1:2">
      <c r="A1720">
        <f>关卡难度线!B1723</f>
        <v>40701263</v>
      </c>
      <c r="B1720" t="str">
        <f>关卡难度线!A1723</f>
        <v>海地洞窟8-9</v>
      </c>
    </row>
    <row r="1721" spans="1:2">
      <c r="A1721">
        <f>关卡难度线!B1724</f>
        <v>40729665</v>
      </c>
      <c r="B1721" t="str">
        <f>关卡难度线!A1724</f>
        <v>海地洞窟8-10</v>
      </c>
    </row>
    <row r="1722" spans="1:2">
      <c r="A1722">
        <f>关卡难度线!B1725</f>
        <v>40911281</v>
      </c>
      <c r="B1722" t="str">
        <f>关卡难度线!A1725</f>
        <v>海地洞窟9-1</v>
      </c>
    </row>
    <row r="1723" spans="1:2">
      <c r="A1723">
        <f>关卡难度线!B1726</f>
        <v>40939721</v>
      </c>
      <c r="B1723" t="str">
        <f>关卡难度线!A1726</f>
        <v>海地洞窟9-2</v>
      </c>
    </row>
    <row r="1724" spans="1:2">
      <c r="A1724">
        <f>关卡难度线!B1727</f>
        <v>40999346</v>
      </c>
      <c r="B1724" t="str">
        <f>关卡难度线!A1727</f>
        <v>海地洞窟9-3</v>
      </c>
    </row>
    <row r="1725" spans="1:2">
      <c r="A1725">
        <f>关卡难度线!B1728</f>
        <v>41027821</v>
      </c>
      <c r="B1725" t="str">
        <f>关卡难度线!A1728</f>
        <v>海地洞窟9-4</v>
      </c>
    </row>
    <row r="1726" spans="1:2">
      <c r="A1726">
        <f>关卡难度线!B1729</f>
        <v>41056301</v>
      </c>
      <c r="B1726" t="str">
        <f>关卡难度线!A1729</f>
        <v>海地洞窟9-5</v>
      </c>
    </row>
    <row r="1727" spans="1:2">
      <c r="A1727">
        <f>关卡难度线!B1730</f>
        <v>41116061</v>
      </c>
      <c r="B1727" t="str">
        <f>关卡难度线!A1730</f>
        <v>海地洞窟9-6</v>
      </c>
    </row>
    <row r="1728" spans="1:2">
      <c r="A1728">
        <f>关卡难度线!B1731</f>
        <v>41144579</v>
      </c>
      <c r="B1728" t="str">
        <f>关卡难度线!A1731</f>
        <v>海地洞窟9-7</v>
      </c>
    </row>
    <row r="1729" spans="1:2">
      <c r="A1729">
        <f>关卡难度线!B1732</f>
        <v>41173099</v>
      </c>
      <c r="B1729" t="str">
        <f>关卡难度线!A1732</f>
        <v>海地洞窟9-8</v>
      </c>
    </row>
    <row r="1730" spans="1:2">
      <c r="A1730">
        <f>关卡难度线!B1733</f>
        <v>41232993</v>
      </c>
      <c r="B1730" t="str">
        <f>关卡难度线!A1733</f>
        <v>海地洞窟9-9</v>
      </c>
    </row>
    <row r="1731" spans="1:2">
      <c r="A1731">
        <f>关卡难度线!B1734</f>
        <v>41261554</v>
      </c>
      <c r="B1731" t="str">
        <f>关卡难度线!A1734</f>
        <v>海地洞窟9-10</v>
      </c>
    </row>
    <row r="1732" spans="1:2">
      <c r="A1732">
        <f>关卡难度线!B1735</f>
        <v>41444487</v>
      </c>
      <c r="B1732" t="str">
        <f>关卡难度线!A1735</f>
        <v>海地洞窟10-1</v>
      </c>
    </row>
    <row r="1733" spans="1:2">
      <c r="A1733">
        <f>关卡难度线!B1736</f>
        <v>41476356</v>
      </c>
      <c r="B1733" t="str">
        <f>关卡难度线!A1736</f>
        <v>海地洞窟10-2</v>
      </c>
    </row>
    <row r="1734" spans="1:2">
      <c r="A1734">
        <f>关卡难度线!B1737</f>
        <v>41539730</v>
      </c>
      <c r="B1734" t="str">
        <f>关卡难度线!A1737</f>
        <v>海地洞窟10-3</v>
      </c>
    </row>
    <row r="1735" spans="1:2">
      <c r="A1735">
        <f>关卡难度线!B1738</f>
        <v>41571643</v>
      </c>
      <c r="B1735" t="str">
        <f>关卡难度线!A1738</f>
        <v>海地洞窟10-4</v>
      </c>
    </row>
    <row r="1736" spans="1:2">
      <c r="A1736">
        <f>关卡难度线!B1739</f>
        <v>41603560</v>
      </c>
      <c r="B1736" t="str">
        <f>关卡难度线!A1739</f>
        <v>海地洞窟10-5</v>
      </c>
    </row>
    <row r="1737" spans="1:2">
      <c r="A1737">
        <f>关卡难度线!B1740</f>
        <v>41667085</v>
      </c>
      <c r="B1737" t="str">
        <f>关卡难度线!A1740</f>
        <v>海地洞窟10-6</v>
      </c>
    </row>
    <row r="1738" spans="1:2">
      <c r="A1738">
        <f>关卡难度线!B1741</f>
        <v>41699041</v>
      </c>
      <c r="B1738" t="str">
        <f>关卡难度线!A1741</f>
        <v>海地洞窟10-7</v>
      </c>
    </row>
    <row r="1739" spans="1:2">
      <c r="A1739">
        <f>关卡难度线!B1742</f>
        <v>41731005</v>
      </c>
      <c r="B1739" t="str">
        <f>关卡难度线!A1742</f>
        <v>海地洞窟10-8</v>
      </c>
    </row>
    <row r="1740" spans="1:2">
      <c r="A1740">
        <f>关卡难度线!B1743</f>
        <v>41794680</v>
      </c>
      <c r="B1740" t="str">
        <f>关卡难度线!A1743</f>
        <v>海地洞窟10-9</v>
      </c>
    </row>
    <row r="1741" spans="1:2">
      <c r="A1741">
        <f>关卡难度线!B1744</f>
        <v>41826685</v>
      </c>
      <c r="B1741" t="str">
        <f>关卡难度线!A1744</f>
        <v>海地洞窟10-10</v>
      </c>
    </row>
    <row r="1742" spans="1:2">
      <c r="A1742">
        <f>关卡难度线!B1745</f>
        <v>42023128</v>
      </c>
      <c r="B1742" t="str">
        <f>关卡难度线!A1745</f>
        <v>海地洞窟11-1</v>
      </c>
    </row>
    <row r="1743" spans="1:2">
      <c r="A1743">
        <f>关卡难度线!B1746</f>
        <v>42058464</v>
      </c>
      <c r="B1743" t="str">
        <f>关卡难度线!A1746</f>
        <v>海地洞窟11-2</v>
      </c>
    </row>
    <row r="1744" spans="1:2">
      <c r="A1744">
        <f>关卡难度线!B1747</f>
        <v>42125660</v>
      </c>
      <c r="B1744" t="str">
        <f>关卡难度线!A1747</f>
        <v>海地洞窟11-3</v>
      </c>
    </row>
    <row r="1745" spans="1:2">
      <c r="A1745">
        <f>关卡难度线!B1748</f>
        <v>42161044</v>
      </c>
      <c r="B1745" t="str">
        <f>关卡难度线!A1748</f>
        <v>海地洞窟11-4</v>
      </c>
    </row>
    <row r="1746" spans="1:2">
      <c r="A1746">
        <f>关卡难度线!B1749</f>
        <v>42196430</v>
      </c>
      <c r="B1746" t="str">
        <f>关卡难度线!A1749</f>
        <v>海地洞窟11-5</v>
      </c>
    </row>
    <row r="1747" spans="1:2">
      <c r="A1747">
        <f>关卡难度线!B1750</f>
        <v>42263792</v>
      </c>
      <c r="B1747" t="str">
        <f>关卡难度线!A1750</f>
        <v>海地洞窟11-6</v>
      </c>
    </row>
    <row r="1748" spans="1:2">
      <c r="A1748">
        <f>关卡难度线!B1751</f>
        <v>42299225</v>
      </c>
      <c r="B1748" t="str">
        <f>关卡难度线!A1751</f>
        <v>海地洞窟11-7</v>
      </c>
    </row>
    <row r="1749" spans="1:2">
      <c r="A1749">
        <f>关卡难度线!B1752</f>
        <v>42334663</v>
      </c>
      <c r="B1749" t="str">
        <f>关卡难度线!A1752</f>
        <v>海地洞窟11-8</v>
      </c>
    </row>
    <row r="1750" spans="1:2">
      <c r="A1750">
        <f>关卡难度线!B1753</f>
        <v>42402191</v>
      </c>
      <c r="B1750" t="str">
        <f>关卡难度线!A1753</f>
        <v>海地洞窟11-9</v>
      </c>
    </row>
    <row r="1751" spans="1:2">
      <c r="A1751">
        <f>关卡难度线!B1754</f>
        <v>42437676</v>
      </c>
      <c r="B1751" t="str">
        <f>关卡难度线!A1754</f>
        <v>海地洞窟11-10</v>
      </c>
    </row>
    <row r="1752" spans="1:2">
      <c r="A1752">
        <f>关卡难度线!B1755</f>
        <v>42648827</v>
      </c>
      <c r="B1752" t="str">
        <f>关卡难度线!A1755</f>
        <v>海地洞窟12-1</v>
      </c>
    </row>
    <row r="1753" spans="1:2">
      <c r="A1753">
        <f>关卡难度线!B1756</f>
        <v>42684361</v>
      </c>
      <c r="B1753" t="str">
        <f>关卡难度线!A1756</f>
        <v>海地洞窟12-2</v>
      </c>
    </row>
    <row r="1754" spans="1:2">
      <c r="A1754">
        <f>关卡难度线!B1757</f>
        <v>42752134</v>
      </c>
      <c r="B1754" t="str">
        <f>关卡难度线!A1757</f>
        <v>海地洞窟12-3</v>
      </c>
    </row>
    <row r="1755" spans="1:2">
      <c r="A1755">
        <f>关卡难度线!B1758</f>
        <v>42787712</v>
      </c>
      <c r="B1755" t="str">
        <f>关卡难度线!A1758</f>
        <v>海地洞窟12-4</v>
      </c>
    </row>
    <row r="1756" spans="1:2">
      <c r="A1756">
        <f>关卡难度线!B1759</f>
        <v>42823297</v>
      </c>
      <c r="B1756" t="str">
        <f>关卡难度线!A1759</f>
        <v>海地洞窟12-5</v>
      </c>
    </row>
    <row r="1757" spans="1:2">
      <c r="A1757">
        <f>关卡难度线!B1760</f>
        <v>42891238</v>
      </c>
      <c r="B1757" t="str">
        <f>关卡难度线!A1760</f>
        <v>海地洞窟12-6</v>
      </c>
    </row>
    <row r="1758" spans="1:2">
      <c r="A1758">
        <f>关卡难度线!B1761</f>
        <v>42926868</v>
      </c>
      <c r="B1758" t="str">
        <f>关卡难度线!A1761</f>
        <v>海地洞窟12-7</v>
      </c>
    </row>
    <row r="1759" spans="1:2">
      <c r="A1759">
        <f>关卡难度线!B1762</f>
        <v>42962504</v>
      </c>
      <c r="B1759" t="str">
        <f>关卡难度线!A1762</f>
        <v>海地洞窟12-8</v>
      </c>
    </row>
    <row r="1760" spans="1:2">
      <c r="A1760">
        <f>关卡难度线!B1763</f>
        <v>43030611</v>
      </c>
      <c r="B1760" t="str">
        <f>关卡难度线!A1763</f>
        <v>海地洞窟12-9</v>
      </c>
    </row>
    <row r="1761" spans="1:2">
      <c r="A1761">
        <f>关卡难度线!B1764</f>
        <v>43066292</v>
      </c>
      <c r="B1761" t="str">
        <f>关卡难度线!A1764</f>
        <v>海地洞窟12-10</v>
      </c>
    </row>
    <row r="1762" spans="1:2">
      <c r="A1762">
        <f>关卡难度线!B1765</f>
        <v>43280058</v>
      </c>
      <c r="B1762" t="str">
        <f>关卡难度线!A1765</f>
        <v>海地洞窟13-1</v>
      </c>
    </row>
    <row r="1763" spans="1:2">
      <c r="A1763">
        <f>关卡难度线!B1766</f>
        <v>43315786</v>
      </c>
      <c r="B1763" t="str">
        <f>关卡难度线!A1766</f>
        <v>海地洞窟13-2</v>
      </c>
    </row>
    <row r="1764" spans="1:2">
      <c r="A1764">
        <f>关卡难度线!B1767</f>
        <v>43384140</v>
      </c>
      <c r="B1764" t="str">
        <f>关卡难度线!A1767</f>
        <v>海地洞窟13-3</v>
      </c>
    </row>
    <row r="1765" spans="1:2">
      <c r="A1765">
        <f>关卡难度线!B1768</f>
        <v>43419916</v>
      </c>
      <c r="B1765" t="str">
        <f>关卡难度线!A1768</f>
        <v>海地洞窟13-4</v>
      </c>
    </row>
    <row r="1766" spans="1:2">
      <c r="A1766">
        <f>关卡难度线!B1769</f>
        <v>43455697</v>
      </c>
      <c r="B1766" t="str">
        <f>关卡难度线!A1769</f>
        <v>海地洞窟13-5</v>
      </c>
    </row>
    <row r="1767" spans="1:2">
      <c r="A1767">
        <f>关卡难度线!B1770</f>
        <v>43524218</v>
      </c>
      <c r="B1767" t="str">
        <f>关卡难度线!A1770</f>
        <v>海地洞窟13-6</v>
      </c>
    </row>
    <row r="1768" spans="1:2">
      <c r="A1768">
        <f>关卡难度线!B1771</f>
        <v>43560046</v>
      </c>
      <c r="B1768" t="str">
        <f>关卡难度线!A1771</f>
        <v>海地洞窟13-7</v>
      </c>
    </row>
    <row r="1769" spans="1:2">
      <c r="A1769">
        <f>关卡难度线!B1772</f>
        <v>43595879</v>
      </c>
      <c r="B1769" t="str">
        <f>关卡难度线!A1772</f>
        <v>海地洞窟13-8</v>
      </c>
    </row>
    <row r="1770" spans="1:2">
      <c r="A1770">
        <f>关卡难度线!B1773</f>
        <v>43664565</v>
      </c>
      <c r="B1770" t="str">
        <f>关卡难度线!A1773</f>
        <v>海地洞窟13-9</v>
      </c>
    </row>
    <row r="1771" spans="1:2">
      <c r="A1771">
        <f>关卡难度线!B1774</f>
        <v>43700446</v>
      </c>
      <c r="B1771" t="str">
        <f>关卡难度线!A1774</f>
        <v>海地洞窟13-10</v>
      </c>
    </row>
    <row r="1772" spans="1:2">
      <c r="A1772">
        <f>关卡难度线!B1775</f>
        <v>43915842</v>
      </c>
      <c r="B1772" t="str">
        <f>关卡难度线!A1775</f>
        <v>海地洞窟14-1</v>
      </c>
    </row>
    <row r="1773" spans="1:2">
      <c r="A1773">
        <f>关卡难度线!B1776</f>
        <v>43951768</v>
      </c>
      <c r="B1773" t="str">
        <f>关卡难度线!A1776</f>
        <v>海地洞窟14-2</v>
      </c>
    </row>
    <row r="1774" spans="1:2">
      <c r="A1774">
        <f>关卡难度线!B1777</f>
        <v>44020703</v>
      </c>
      <c r="B1774" t="str">
        <f>关卡难度线!A1777</f>
        <v>海地洞窟14-3</v>
      </c>
    </row>
    <row r="1775" spans="1:2">
      <c r="A1775">
        <f>关卡难度线!B1778</f>
        <v>44056677</v>
      </c>
      <c r="B1775" t="str">
        <f>关卡难度线!A1778</f>
        <v>海地洞窟14-4</v>
      </c>
    </row>
    <row r="1776" spans="1:2">
      <c r="A1776">
        <f>关卡难度线!B1779</f>
        <v>44092655</v>
      </c>
      <c r="B1776" t="str">
        <f>关卡难度线!A1779</f>
        <v>海地洞窟14-5</v>
      </c>
    </row>
    <row r="1777" spans="1:2">
      <c r="A1777">
        <f>关卡难度线!B1780</f>
        <v>44161755</v>
      </c>
      <c r="B1777" t="str">
        <f>关卡难度线!A1780</f>
        <v>海地洞窟14-6</v>
      </c>
    </row>
    <row r="1778" spans="1:2">
      <c r="A1778">
        <f>关卡难度线!B1781</f>
        <v>44197782</v>
      </c>
      <c r="B1778" t="str">
        <f>关卡难度线!A1781</f>
        <v>海地洞窟14-7</v>
      </c>
    </row>
    <row r="1779" spans="1:2">
      <c r="A1779">
        <f>关卡难度线!B1782</f>
        <v>44233810</v>
      </c>
      <c r="B1779" t="str">
        <f>关卡难度线!A1782</f>
        <v>海地洞窟14-8</v>
      </c>
    </row>
    <row r="1780" spans="1:2">
      <c r="A1780">
        <f>关卡难度线!B1783</f>
        <v>44303079</v>
      </c>
      <c r="B1780" t="str">
        <f>关卡难度线!A1783</f>
        <v>海地洞窟14-9</v>
      </c>
    </row>
    <row r="1781" spans="1:2">
      <c r="A1781">
        <f>关卡难度线!B1784</f>
        <v>44339155</v>
      </c>
      <c r="B1781" t="str">
        <f>关卡难度线!A1784</f>
        <v>海地洞窟14-10</v>
      </c>
    </row>
    <row r="1782" spans="1:2">
      <c r="A1782">
        <f>关卡难度线!B1785</f>
        <v>44556186</v>
      </c>
      <c r="B1782" t="str">
        <f>关卡难度线!A1785</f>
        <v>海地洞窟15-1</v>
      </c>
    </row>
    <row r="1783" spans="1:2">
      <c r="A1783">
        <f>关卡难度线!B1786</f>
        <v>44592310</v>
      </c>
      <c r="B1783" t="str">
        <f>关卡难度线!A1786</f>
        <v>海地洞窟15-2</v>
      </c>
    </row>
    <row r="1784" spans="1:2">
      <c r="A1784">
        <f>关卡难度线!B1787</f>
        <v>44661828</v>
      </c>
      <c r="B1784" t="str">
        <f>关卡难度线!A1787</f>
        <v>海地洞窟15-3</v>
      </c>
    </row>
    <row r="1785" spans="1:2">
      <c r="A1785">
        <f>关卡难度线!B1788</f>
        <v>44698000</v>
      </c>
      <c r="B1785" t="str">
        <f>关卡难度线!A1788</f>
        <v>海地洞窟15-4</v>
      </c>
    </row>
    <row r="1786" spans="1:2">
      <c r="A1786">
        <f>关卡难度线!B1789</f>
        <v>44734174</v>
      </c>
      <c r="B1786" t="str">
        <f>关卡难度线!A1789</f>
        <v>海地洞窟15-5</v>
      </c>
    </row>
    <row r="1787" spans="1:2">
      <c r="A1787">
        <f>关卡难度线!B1790</f>
        <v>44803857</v>
      </c>
      <c r="B1787" t="str">
        <f>关卡难度线!A1790</f>
        <v>海地洞窟15-6</v>
      </c>
    </row>
    <row r="1788" spans="1:2">
      <c r="A1788">
        <f>关卡难度线!B1791</f>
        <v>44840082</v>
      </c>
      <c r="B1788" t="str">
        <f>关卡难度线!A1791</f>
        <v>海地洞窟15-7</v>
      </c>
    </row>
    <row r="1789" spans="1:2">
      <c r="A1789">
        <f>关卡难度线!B1792</f>
        <v>44876309</v>
      </c>
      <c r="B1789" t="str">
        <f>关卡难度线!A1792</f>
        <v>海地洞窟15-8</v>
      </c>
    </row>
    <row r="1790" spans="1:2">
      <c r="A1790">
        <f>关卡难度线!B1793</f>
        <v>44946160</v>
      </c>
      <c r="B1790" t="str">
        <f>关卡难度线!A1793</f>
        <v>海地洞窟15-9</v>
      </c>
    </row>
    <row r="1791" spans="1:2">
      <c r="A1791">
        <f>关卡难度线!B1794</f>
        <v>44982434</v>
      </c>
      <c r="B1791" t="str">
        <f>关卡难度线!A1794</f>
        <v>海地洞窟15-10</v>
      </c>
    </row>
    <row r="1792" spans="1:2">
      <c r="A1792">
        <f>关卡难度线!B1795</f>
        <v>45201100</v>
      </c>
      <c r="B1792" t="str">
        <f>关卡难度线!A1795</f>
        <v>海地洞窟16-1</v>
      </c>
    </row>
    <row r="1793" spans="1:2">
      <c r="A1793">
        <f>关卡难度线!B1796</f>
        <v>45237423</v>
      </c>
      <c r="B1793" t="str">
        <f>关卡难度线!A1796</f>
        <v>海地洞窟16-2</v>
      </c>
    </row>
    <row r="1794" spans="1:2">
      <c r="A1794">
        <f>关卡难度线!B1797</f>
        <v>45307521</v>
      </c>
      <c r="B1794" t="str">
        <f>关卡难度线!A1797</f>
        <v>海地洞窟16-3</v>
      </c>
    </row>
    <row r="1795" spans="1:2">
      <c r="A1795">
        <f>关卡难度线!B1798</f>
        <v>45343892</v>
      </c>
      <c r="B1795" t="str">
        <f>关卡难度线!A1798</f>
        <v>海地洞窟16-4</v>
      </c>
    </row>
    <row r="1796" spans="1:2">
      <c r="A1796">
        <f>关卡难度线!B1799</f>
        <v>45380265</v>
      </c>
      <c r="B1796" t="str">
        <f>关卡难度线!A1799</f>
        <v>海地洞窟16-5</v>
      </c>
    </row>
    <row r="1797" spans="1:2">
      <c r="A1797">
        <f>关卡难度线!B1800</f>
        <v>45450531</v>
      </c>
      <c r="B1797" t="str">
        <f>关卡难度线!A1800</f>
        <v>海地洞窟16-6</v>
      </c>
    </row>
    <row r="1798" spans="1:2">
      <c r="A1798">
        <f>关卡难度线!B1801</f>
        <v>45486952</v>
      </c>
      <c r="B1798" t="str">
        <f>关卡难度线!A1801</f>
        <v>海地洞窟16-7</v>
      </c>
    </row>
    <row r="1799" spans="1:2">
      <c r="A1799">
        <f>关卡难度线!B1802</f>
        <v>45523378</v>
      </c>
      <c r="B1799" t="str">
        <f>关卡难度线!A1802</f>
        <v>海地洞窟16-8</v>
      </c>
    </row>
    <row r="1800" spans="1:2">
      <c r="A1800">
        <f>关卡难度线!B1803</f>
        <v>45593813</v>
      </c>
      <c r="B1800" t="str">
        <f>关卡难度线!A1803</f>
        <v>海地洞窟16-9</v>
      </c>
    </row>
    <row r="1801" spans="1:2">
      <c r="A1801">
        <f>关卡难度线!B1804</f>
        <v>45630284</v>
      </c>
      <c r="B1801" t="str">
        <f>关卡难度线!A1804</f>
        <v>海地洞窟16-10</v>
      </c>
    </row>
    <row r="1802" spans="1:2">
      <c r="A1802">
        <f>关卡难度线!B1805</f>
        <v>45850591</v>
      </c>
      <c r="B1802" t="str">
        <f>关卡难度线!A1805</f>
        <v>海地洞窟17-1</v>
      </c>
    </row>
    <row r="1803" spans="1:2">
      <c r="A1803">
        <f>关卡难度线!B1806</f>
        <v>45887110</v>
      </c>
      <c r="B1803" t="str">
        <f>关卡难度线!A1806</f>
        <v>海地洞窟17-2</v>
      </c>
    </row>
    <row r="1804" spans="1:2">
      <c r="A1804">
        <f>关卡难度线!B1807</f>
        <v>45957793</v>
      </c>
      <c r="B1804" t="str">
        <f>关卡难度线!A1807</f>
        <v>海地洞窟17-3</v>
      </c>
    </row>
    <row r="1805" spans="1:2">
      <c r="A1805">
        <f>关卡难度线!B1808</f>
        <v>45994360</v>
      </c>
      <c r="B1805" t="str">
        <f>关卡难度线!A1808</f>
        <v>海地洞窟17-4</v>
      </c>
    </row>
    <row r="1806" spans="1:2">
      <c r="A1806">
        <f>关卡难度线!B1809</f>
        <v>46030932</v>
      </c>
      <c r="B1806" t="str">
        <f>关卡难度线!A1809</f>
        <v>海地洞窟17-5</v>
      </c>
    </row>
    <row r="1807" spans="1:2">
      <c r="A1807">
        <f>关卡难度线!B1810</f>
        <v>46101783</v>
      </c>
      <c r="B1807" t="str">
        <f>关卡难度线!A1810</f>
        <v>海地洞窟17-6</v>
      </c>
    </row>
    <row r="1808" spans="1:2">
      <c r="A1808">
        <f>关卡难度线!B1811</f>
        <v>46138403</v>
      </c>
      <c r="B1808" t="str">
        <f>关卡难度线!A1811</f>
        <v>海地洞窟17-7</v>
      </c>
    </row>
    <row r="1809" spans="1:2">
      <c r="A1809">
        <f>关卡难度线!B1812</f>
        <v>46175025</v>
      </c>
      <c r="B1809" t="str">
        <f>关卡难度线!A1812</f>
        <v>海地洞窟17-8</v>
      </c>
    </row>
    <row r="1810" spans="1:2">
      <c r="A1810">
        <f>关卡难度线!B1813</f>
        <v>46246045</v>
      </c>
      <c r="B1810" t="str">
        <f>关卡难度线!A1813</f>
        <v>海地洞窟17-9</v>
      </c>
    </row>
    <row r="1811" spans="1:2">
      <c r="A1811">
        <f>关卡难度线!B1814</f>
        <v>46282715</v>
      </c>
      <c r="B1811" t="str">
        <f>关卡难度线!A1814</f>
        <v>海地洞窟17-10</v>
      </c>
    </row>
    <row r="1812" spans="1:2">
      <c r="A1812">
        <f>关卡难度线!B1815</f>
        <v>46504663</v>
      </c>
      <c r="B1812" t="str">
        <f>关卡难度线!A1815</f>
        <v>海地洞窟18-1</v>
      </c>
    </row>
    <row r="1813" spans="1:2">
      <c r="A1813">
        <f>关卡难度线!B1816</f>
        <v>46541382</v>
      </c>
      <c r="B1813" t="str">
        <f>关卡难度线!A1816</f>
        <v>海地洞窟18-2</v>
      </c>
    </row>
    <row r="1814" spans="1:2">
      <c r="A1814">
        <f>关卡难度线!B1817</f>
        <v>46612649</v>
      </c>
      <c r="B1814" t="str">
        <f>关卡难度线!A1817</f>
        <v>海地洞窟18-3</v>
      </c>
    </row>
    <row r="1815" spans="1:2">
      <c r="A1815">
        <f>关卡难度线!B1818</f>
        <v>46649416</v>
      </c>
      <c r="B1815" t="str">
        <f>关卡难度线!A1818</f>
        <v>海地洞窟18-4</v>
      </c>
    </row>
    <row r="1816" spans="1:2">
      <c r="A1816">
        <f>关卡难度线!B1819</f>
        <v>46686187</v>
      </c>
      <c r="B1816" t="str">
        <f>关卡难度线!A1819</f>
        <v>海地洞窟18-5</v>
      </c>
    </row>
    <row r="1817" spans="1:2">
      <c r="A1817">
        <f>关卡难度线!B1820</f>
        <v>46757623</v>
      </c>
      <c r="B1817" t="str">
        <f>关卡难度线!A1820</f>
        <v>海地洞窟18-6</v>
      </c>
    </row>
    <row r="1818" spans="1:2">
      <c r="A1818">
        <f>关卡难度线!B1821</f>
        <v>46794440</v>
      </c>
      <c r="B1818" t="str">
        <f>关卡难度线!A1821</f>
        <v>海地洞窟18-7</v>
      </c>
    </row>
    <row r="1819" spans="1:2">
      <c r="A1819">
        <f>关卡难度线!B1822</f>
        <v>46831262</v>
      </c>
      <c r="B1819" t="str">
        <f>关卡难度线!A1822</f>
        <v>海地洞窟18-8</v>
      </c>
    </row>
    <row r="1820" spans="1:2">
      <c r="A1820">
        <f>关卡难度线!B1823</f>
        <v>46902867</v>
      </c>
      <c r="B1820" t="str">
        <f>关卡难度线!A1823</f>
        <v>海地洞窟18-9</v>
      </c>
    </row>
    <row r="1821" spans="1:2">
      <c r="A1821">
        <f>关卡难度线!B1824</f>
        <v>46939737</v>
      </c>
      <c r="B1821" t="str">
        <f>关卡难度线!A1824</f>
        <v>海地洞窟18-10</v>
      </c>
    </row>
    <row r="1822" spans="1:2">
      <c r="A1822">
        <f>关卡难度线!B1825</f>
        <v>47163329</v>
      </c>
      <c r="B1822" t="str">
        <f>关卡难度线!A1825</f>
        <v>海地洞窟19-1</v>
      </c>
    </row>
    <row r="1823" spans="1:2">
      <c r="A1823">
        <f>关卡难度线!B1826</f>
        <v>47200245</v>
      </c>
      <c r="B1823" t="str">
        <f>关卡难度线!A1826</f>
        <v>海地洞窟19-2</v>
      </c>
    </row>
    <row r="1824" spans="1:2">
      <c r="A1824">
        <f>关卡难度线!B1827</f>
        <v>47272098</v>
      </c>
      <c r="B1824" t="str">
        <f>关卡难度线!A1827</f>
        <v>海地洞窟19-3</v>
      </c>
    </row>
    <row r="1825" spans="1:2">
      <c r="A1825">
        <f>关卡难度线!B1828</f>
        <v>47309064</v>
      </c>
      <c r="B1825" t="str">
        <f>关卡难度线!A1828</f>
        <v>海地洞窟19-4</v>
      </c>
    </row>
    <row r="1826" spans="1:2">
      <c r="A1826">
        <f>关卡难度线!B1829</f>
        <v>47346033</v>
      </c>
      <c r="B1826" t="str">
        <f>关卡难度线!A1829</f>
        <v>海地洞窟19-5</v>
      </c>
    </row>
    <row r="1827" spans="1:2">
      <c r="A1827">
        <f>关卡难度线!B1830</f>
        <v>47418053</v>
      </c>
      <c r="B1827" t="str">
        <f>关卡难度线!A1830</f>
        <v>海地洞窟19-6</v>
      </c>
    </row>
    <row r="1828" spans="1:2">
      <c r="A1828">
        <f>关卡难度线!B1831</f>
        <v>47455072</v>
      </c>
      <c r="B1828" t="str">
        <f>关卡难度线!A1831</f>
        <v>海地洞窟19-7</v>
      </c>
    </row>
    <row r="1829" spans="1:2">
      <c r="A1829">
        <f>关卡难度线!B1832</f>
        <v>47492094</v>
      </c>
      <c r="B1829" t="str">
        <f>关卡难度线!A1832</f>
        <v>海地洞窟19-8</v>
      </c>
    </row>
    <row r="1830" spans="1:2">
      <c r="A1830">
        <f>关卡难度线!B1833</f>
        <v>47564282</v>
      </c>
      <c r="B1830" t="str">
        <f>关卡难度线!A1833</f>
        <v>海地洞窟19-9</v>
      </c>
    </row>
    <row r="1831" spans="1:2">
      <c r="A1831">
        <f>关卡难度线!B1834</f>
        <v>47601350</v>
      </c>
      <c r="B1831" t="str">
        <f>关卡难度线!A1834</f>
        <v>海地洞窟19-10</v>
      </c>
    </row>
    <row r="1832" spans="1:2">
      <c r="A1832">
        <f>关卡难度线!B1835</f>
        <v>47826589</v>
      </c>
      <c r="B1832" t="str">
        <f>关卡难度线!A1835</f>
        <v>冠军之路1-1</v>
      </c>
    </row>
    <row r="1833" spans="1:2">
      <c r="A1833">
        <f>关卡难度线!B1836</f>
        <v>47863708</v>
      </c>
      <c r="B1833" t="str">
        <f>关卡难度线!A1836</f>
        <v>冠军之路1-2</v>
      </c>
    </row>
    <row r="1834" spans="1:2">
      <c r="A1834">
        <f>关卡难度线!B1837</f>
        <v>47936145</v>
      </c>
      <c r="B1834" t="str">
        <f>关卡难度线!A1837</f>
        <v>冠军之路1-3</v>
      </c>
    </row>
    <row r="1835" spans="1:2">
      <c r="A1835">
        <f>关卡难度线!B1838</f>
        <v>47973309</v>
      </c>
      <c r="B1835" t="str">
        <f>关卡难度线!A1838</f>
        <v>冠军之路1-4</v>
      </c>
    </row>
    <row r="1836" spans="1:2">
      <c r="A1836">
        <f>关卡难度线!B1839</f>
        <v>48010480</v>
      </c>
      <c r="B1836" t="str">
        <f>关卡难度线!A1839</f>
        <v>冠军之路1-5</v>
      </c>
    </row>
    <row r="1837" spans="1:2">
      <c r="A1837">
        <f>关卡难度线!B1840</f>
        <v>48083087</v>
      </c>
      <c r="B1837" t="str">
        <f>关卡难度线!A1840</f>
        <v>冠军之路1-6</v>
      </c>
    </row>
    <row r="1838" spans="1:2">
      <c r="A1838">
        <f>关卡难度线!B1841</f>
        <v>48120304</v>
      </c>
      <c r="B1838" t="str">
        <f>关卡难度线!A1841</f>
        <v>冠军之路1-7</v>
      </c>
    </row>
    <row r="1839" spans="1:2">
      <c r="A1839">
        <f>关卡难度线!B1842</f>
        <v>48157524</v>
      </c>
      <c r="B1839" t="str">
        <f>关卡难度线!A1842</f>
        <v>冠军之路1-8</v>
      </c>
    </row>
    <row r="1840" spans="1:2">
      <c r="A1840">
        <f>关卡难度线!B1843</f>
        <v>48230299</v>
      </c>
      <c r="B1840" t="str">
        <f>关卡难度线!A1843</f>
        <v>冠军之路1-9</v>
      </c>
    </row>
    <row r="1841" spans="1:2">
      <c r="A1841">
        <f>关卡难度线!B1844</f>
        <v>48267570</v>
      </c>
      <c r="B1841" t="str">
        <f>关卡难度线!A1844</f>
        <v>冠军之路1-10</v>
      </c>
    </row>
    <row r="1842" spans="1:2">
      <c r="A1842">
        <f>关卡难度线!B1845</f>
        <v>48494458</v>
      </c>
      <c r="B1842" t="str">
        <f>关卡难度线!A1845</f>
        <v>冠军之路2-1</v>
      </c>
    </row>
    <row r="1843" spans="1:2">
      <c r="A1843">
        <f>关卡难度线!B1846</f>
        <v>48531774</v>
      </c>
      <c r="B1843" t="str">
        <f>关卡难度线!A1846</f>
        <v>冠军之路2-2</v>
      </c>
    </row>
    <row r="1844" spans="1:2">
      <c r="A1844">
        <f>关卡难度线!B1847</f>
        <v>48604799</v>
      </c>
      <c r="B1844" t="str">
        <f>关卡难度线!A1847</f>
        <v>冠军之路2-3</v>
      </c>
    </row>
    <row r="1845" spans="1:2">
      <c r="A1845">
        <f>关卡难度线!B1848</f>
        <v>48642163</v>
      </c>
      <c r="B1845" t="str">
        <f>关卡难度线!A1848</f>
        <v>冠军之路2-4</v>
      </c>
    </row>
    <row r="1846" spans="1:2">
      <c r="A1846">
        <f>关卡难度线!B1849</f>
        <v>48679533</v>
      </c>
      <c r="B1846" t="str">
        <f>关卡难度线!A1849</f>
        <v>冠军之路2-5</v>
      </c>
    </row>
    <row r="1847" spans="1:2">
      <c r="A1847">
        <f>关卡难度线!B1850</f>
        <v>48752727</v>
      </c>
      <c r="B1847" t="str">
        <f>关卡难度线!A1850</f>
        <v>冠军之路2-6</v>
      </c>
    </row>
    <row r="1848" spans="1:2">
      <c r="A1848">
        <f>关卡难度线!B1851</f>
        <v>48790145</v>
      </c>
      <c r="B1848" t="str">
        <f>关卡难度线!A1851</f>
        <v>冠军之路2-7</v>
      </c>
    </row>
    <row r="1849" spans="1:2">
      <c r="A1849">
        <f>关卡难度线!B1852</f>
        <v>48827565</v>
      </c>
      <c r="B1849" t="str">
        <f>关卡难度线!A1852</f>
        <v>冠军之路2-8</v>
      </c>
    </row>
    <row r="1850" spans="1:2">
      <c r="A1850">
        <f>关卡难度线!B1853</f>
        <v>48900929</v>
      </c>
      <c r="B1850" t="str">
        <f>关卡难度线!A1853</f>
        <v>冠军之路2-9</v>
      </c>
    </row>
    <row r="1851" spans="1:2">
      <c r="A1851">
        <f>关卡难度线!B1854</f>
        <v>48938397</v>
      </c>
      <c r="B1851" t="str">
        <f>关卡难度线!A1854</f>
        <v>冠军之路2-10</v>
      </c>
    </row>
    <row r="1852" spans="1:2">
      <c r="A1852">
        <f>关卡难度线!B1855</f>
        <v>49166935</v>
      </c>
      <c r="B1852" t="str">
        <f>关卡难度线!A1855</f>
        <v>冠军之路3-1</v>
      </c>
    </row>
    <row r="1853" spans="1:2">
      <c r="A1853">
        <f>关卡难度线!B1856</f>
        <v>49204453</v>
      </c>
      <c r="B1853" t="str">
        <f>关卡难度线!A1856</f>
        <v>冠军之路3-2</v>
      </c>
    </row>
    <row r="1854" spans="1:2">
      <c r="A1854">
        <f>关卡难度线!B1857</f>
        <v>49278065</v>
      </c>
      <c r="B1854" t="str">
        <f>关卡难度线!A1857</f>
        <v>冠军之路3-3</v>
      </c>
    </row>
    <row r="1855" spans="1:2">
      <c r="A1855">
        <f>关卡难度线!B1858</f>
        <v>49315631</v>
      </c>
      <c r="B1855" t="str">
        <f>关卡难度线!A1858</f>
        <v>冠军之路3-4</v>
      </c>
    </row>
    <row r="1856" spans="1:2">
      <c r="A1856">
        <f>关卡难度线!B1859</f>
        <v>49353202</v>
      </c>
      <c r="B1856" t="str">
        <f>关卡难度线!A1859</f>
        <v>冠军之路3-5</v>
      </c>
    </row>
    <row r="1857" spans="1:2">
      <c r="A1857">
        <f>关卡难度线!B1860</f>
        <v>49426982</v>
      </c>
      <c r="B1857" t="str">
        <f>关卡难度线!A1860</f>
        <v>冠军之路3-6</v>
      </c>
    </row>
    <row r="1858" spans="1:2">
      <c r="A1858">
        <f>关卡难度线!B1861</f>
        <v>49464601</v>
      </c>
      <c r="B1858" t="str">
        <f>关卡难度线!A1861</f>
        <v>冠军之路3-7</v>
      </c>
    </row>
    <row r="1859" spans="1:2">
      <c r="A1859">
        <f>关卡难度线!B1862</f>
        <v>49502222</v>
      </c>
      <c r="B1859" t="str">
        <f>关卡难度线!A1862</f>
        <v>冠军之路3-8</v>
      </c>
    </row>
    <row r="1860" spans="1:2">
      <c r="A1860">
        <f>关卡难度线!B1863</f>
        <v>49576172</v>
      </c>
      <c r="B1860" t="str">
        <f>关卡难度线!A1863</f>
        <v>冠军之路3-9</v>
      </c>
    </row>
    <row r="1861" spans="1:2">
      <c r="A1861">
        <f>关卡难度线!B1864</f>
        <v>49613842</v>
      </c>
      <c r="B1861" t="str">
        <f>关卡难度线!A1864</f>
        <v>冠军之路3-10</v>
      </c>
    </row>
    <row r="1862" spans="1:2">
      <c r="A1862">
        <f>关卡难度线!B1865</f>
        <v>49844035</v>
      </c>
      <c r="B1862" t="str">
        <f>关卡难度线!A1865</f>
        <v>冠军之路4-1</v>
      </c>
    </row>
    <row r="1863" spans="1:2">
      <c r="A1863">
        <f>关卡难度线!B1866</f>
        <v>49881754</v>
      </c>
      <c r="B1863" t="str">
        <f>关卡难度线!A1866</f>
        <v>冠军之路4-2</v>
      </c>
    </row>
    <row r="1864" spans="1:2">
      <c r="A1864">
        <f>关卡难度线!B1867</f>
        <v>49955953</v>
      </c>
      <c r="B1864" t="str">
        <f>关卡难度线!A1867</f>
        <v>冠军之路4-3</v>
      </c>
    </row>
    <row r="1865" spans="1:2">
      <c r="A1865">
        <f>关卡难度线!B1868</f>
        <v>49993720</v>
      </c>
      <c r="B1865" t="str">
        <f>关卡难度线!A1868</f>
        <v>冠军之路4-4</v>
      </c>
    </row>
    <row r="1866" spans="1:2">
      <c r="A1866">
        <f>关卡难度线!B1869</f>
        <v>50031490</v>
      </c>
      <c r="B1866" t="str">
        <f>关卡难度线!A1869</f>
        <v>冠军之路4-5</v>
      </c>
    </row>
    <row r="1867" spans="1:2">
      <c r="A1867">
        <f>关卡难度线!B1870</f>
        <v>50105862</v>
      </c>
      <c r="B1867" t="str">
        <f>关卡难度线!A1870</f>
        <v>冠军之路4-6</v>
      </c>
    </row>
    <row r="1868" spans="1:2">
      <c r="A1868">
        <f>关卡难度线!B1871</f>
        <v>50143680</v>
      </c>
      <c r="B1868" t="str">
        <f>关卡难度线!A1871</f>
        <v>冠军之路4-7</v>
      </c>
    </row>
    <row r="1869" spans="1:2">
      <c r="A1869">
        <f>关卡难度线!B1872</f>
        <v>50181502</v>
      </c>
      <c r="B1869" t="str">
        <f>关卡难度线!A1872</f>
        <v>冠军之路4-8</v>
      </c>
    </row>
    <row r="1870" spans="1:2">
      <c r="A1870">
        <f>关卡难度线!B1873</f>
        <v>50256042</v>
      </c>
      <c r="B1870" t="str">
        <f>关卡难度线!A1873</f>
        <v>冠军之路4-9</v>
      </c>
    </row>
    <row r="1871" spans="1:2">
      <c r="A1871">
        <f>关卡难度线!B1874</f>
        <v>50293911</v>
      </c>
      <c r="B1871" t="str">
        <f>关卡难度线!A1874</f>
        <v>冠军之路4-10</v>
      </c>
    </row>
    <row r="1872" spans="1:2">
      <c r="A1872">
        <f>关卡难度线!B1875</f>
        <v>50525761</v>
      </c>
      <c r="B1872" t="str">
        <f>关卡难度线!A1875</f>
        <v>冠军之路5-1</v>
      </c>
    </row>
    <row r="1873" spans="1:2">
      <c r="A1873">
        <f>关卡难度线!B1876</f>
        <v>50563681</v>
      </c>
      <c r="B1873" t="str">
        <f>关卡难度线!A1876</f>
        <v>冠军之路5-2</v>
      </c>
    </row>
    <row r="1874" spans="1:2">
      <c r="A1874">
        <f>关卡难度线!B1877</f>
        <v>50638471</v>
      </c>
      <c r="B1874" t="str">
        <f>关卡难度线!A1877</f>
        <v>冠军之路5-3</v>
      </c>
    </row>
    <row r="1875" spans="1:2">
      <c r="A1875">
        <f>关卡难度线!B1878</f>
        <v>50676437</v>
      </c>
      <c r="B1875" t="str">
        <f>关卡难度线!A1878</f>
        <v>冠军之路5-4</v>
      </c>
    </row>
    <row r="1876" spans="1:2">
      <c r="A1876">
        <f>关卡难度线!B1879</f>
        <v>50714408</v>
      </c>
      <c r="B1876" t="str">
        <f>关卡难度线!A1879</f>
        <v>冠军之路5-5</v>
      </c>
    </row>
    <row r="1877" spans="1:2">
      <c r="A1877">
        <f>关卡难度线!B1880</f>
        <v>50789368</v>
      </c>
      <c r="B1877" t="str">
        <f>关卡难度线!A1880</f>
        <v>冠军之路5-6</v>
      </c>
    </row>
    <row r="1878" spans="1:2">
      <c r="A1878">
        <f>关卡难度线!B1881</f>
        <v>50827387</v>
      </c>
      <c r="B1878" t="str">
        <f>关卡难度线!A1881</f>
        <v>冠军之路5-7</v>
      </c>
    </row>
    <row r="1879" spans="1:2">
      <c r="A1879">
        <f>关卡难度线!B1882</f>
        <v>50865412</v>
      </c>
      <c r="B1879" t="str">
        <f>关卡难度线!A1882</f>
        <v>冠军之路5-8</v>
      </c>
    </row>
    <row r="1880" spans="1:2">
      <c r="A1880">
        <f>关卡难度线!B1883</f>
        <v>50940542</v>
      </c>
      <c r="B1880" t="str">
        <f>关卡难度线!A1883</f>
        <v>冠军之路5-9</v>
      </c>
    </row>
    <row r="1881" spans="1:2">
      <c r="A1881">
        <f>关卡难度线!B1884</f>
        <v>50978612</v>
      </c>
      <c r="B1881" t="str">
        <f>关卡难度线!A1884</f>
        <v>冠军之路5-10</v>
      </c>
    </row>
    <row r="1882" spans="1:2">
      <c r="A1882">
        <f>关卡难度线!B1885</f>
        <v>51212124</v>
      </c>
      <c r="B1882" t="str">
        <f>关卡难度线!A1885</f>
        <v>冠军之路6-1</v>
      </c>
    </row>
    <row r="1883" spans="1:2">
      <c r="A1883">
        <f>关卡难度线!B1886</f>
        <v>51250243</v>
      </c>
      <c r="B1883" t="str">
        <f>关卡难度线!A1886</f>
        <v>冠军之路6-2</v>
      </c>
    </row>
    <row r="1884" spans="1:2">
      <c r="A1884">
        <f>关卡难度线!B1887</f>
        <v>51325623</v>
      </c>
      <c r="B1884" t="str">
        <f>关卡难度线!A1887</f>
        <v>冠军之路6-3</v>
      </c>
    </row>
    <row r="1885" spans="1:2">
      <c r="A1885">
        <f>关卡难度线!B1888</f>
        <v>51363792</v>
      </c>
      <c r="B1885" t="str">
        <f>关卡难度线!A1888</f>
        <v>冠军之路6-4</v>
      </c>
    </row>
    <row r="1886" spans="1:2">
      <c r="A1886">
        <f>关卡难度线!B1889</f>
        <v>51401965</v>
      </c>
      <c r="B1886" t="str">
        <f>关卡难度线!A1889</f>
        <v>冠军之路6-5</v>
      </c>
    </row>
    <row r="1887" spans="1:2">
      <c r="A1887">
        <f>关卡难度线!B1890</f>
        <v>51477515</v>
      </c>
      <c r="B1887" t="str">
        <f>关卡难度线!A1890</f>
        <v>冠军之路6-6</v>
      </c>
    </row>
    <row r="1888" spans="1:2">
      <c r="A1888">
        <f>关卡难度线!B1891</f>
        <v>51515735</v>
      </c>
      <c r="B1888" t="str">
        <f>关卡难度线!A1891</f>
        <v>冠军之路6-7</v>
      </c>
    </row>
    <row r="1889" spans="1:2">
      <c r="A1889">
        <f>关卡难度线!B1892</f>
        <v>51553962</v>
      </c>
      <c r="B1889" t="str">
        <f>关卡难度线!A1892</f>
        <v>冠军之路6-8</v>
      </c>
    </row>
    <row r="1890" spans="1:2">
      <c r="A1890">
        <f>关卡难度线!B1893</f>
        <v>51629680</v>
      </c>
      <c r="B1890" t="str">
        <f>关卡难度线!A1893</f>
        <v>冠军之路6-9</v>
      </c>
    </row>
    <row r="1891" spans="1:2">
      <c r="A1891">
        <f>关卡难度线!B1894</f>
        <v>51667953</v>
      </c>
      <c r="B1891" t="str">
        <f>关卡难度线!A1894</f>
        <v>冠军之路6-10</v>
      </c>
    </row>
    <row r="1892" spans="1:2">
      <c r="A1892">
        <f>关卡难度线!B1895</f>
        <v>51903124</v>
      </c>
      <c r="B1892" t="str">
        <f>关卡难度线!A1895</f>
        <v>冠军之路7-1</v>
      </c>
    </row>
    <row r="1893" spans="1:2">
      <c r="A1893">
        <f>关卡难度线!B1896</f>
        <v>51941446</v>
      </c>
      <c r="B1893" t="str">
        <f>关卡难度线!A1896</f>
        <v>冠军之路7-2</v>
      </c>
    </row>
    <row r="1894" spans="1:2">
      <c r="A1894">
        <f>关卡难度线!B1897</f>
        <v>52017418</v>
      </c>
      <c r="B1894" t="str">
        <f>关卡难度线!A1897</f>
        <v>冠军之路7-3</v>
      </c>
    </row>
    <row r="1895" spans="1:2">
      <c r="A1895">
        <f>关卡难度线!B1898</f>
        <v>52055789</v>
      </c>
      <c r="B1895" t="str">
        <f>关卡难度线!A1898</f>
        <v>冠军之路7-4</v>
      </c>
    </row>
    <row r="1896" spans="1:2">
      <c r="A1896">
        <f>关卡难度线!B1899</f>
        <v>52094164</v>
      </c>
      <c r="B1896" t="str">
        <f>关卡难度线!A1899</f>
        <v>冠军之路7-5</v>
      </c>
    </row>
    <row r="1897" spans="1:2">
      <c r="A1897">
        <f>关卡难度线!B1900</f>
        <v>52170304</v>
      </c>
      <c r="B1897" t="str">
        <f>关卡难度线!A1900</f>
        <v>冠军之路7-6</v>
      </c>
    </row>
    <row r="1898" spans="1:2">
      <c r="A1898">
        <f>关卡难度线!B1901</f>
        <v>52208729</v>
      </c>
      <c r="B1898" t="str">
        <f>关卡难度线!A1901</f>
        <v>冠军之路7-7</v>
      </c>
    </row>
    <row r="1899" spans="1:2">
      <c r="A1899">
        <f>关卡难度线!B1902</f>
        <v>52247156</v>
      </c>
      <c r="B1899" t="str">
        <f>关卡难度线!A1902</f>
        <v>冠军之路7-8</v>
      </c>
    </row>
    <row r="1900" spans="1:2">
      <c r="A1900">
        <f>关卡难度线!B1903</f>
        <v>52323466</v>
      </c>
      <c r="B1900" t="str">
        <f>关卡难度线!A1903</f>
        <v>冠军之路7-9</v>
      </c>
    </row>
    <row r="1901" spans="1:2">
      <c r="A1901">
        <f>关卡难度线!B1904</f>
        <v>52361942</v>
      </c>
      <c r="B1901" t="str">
        <f>关卡难度线!A1904</f>
        <v>冠军之路7-10</v>
      </c>
    </row>
    <row r="1902" spans="1:2">
      <c r="A1902">
        <f>关卡难度线!B1905</f>
        <v>52598778</v>
      </c>
      <c r="B1902" t="str">
        <f>关卡难度线!A1905</f>
        <v>冠军之路8-1</v>
      </c>
    </row>
    <row r="1903" spans="1:2">
      <c r="A1903">
        <f>关卡难度线!B1906</f>
        <v>52639079</v>
      </c>
      <c r="B1903" t="str">
        <f>关卡难度线!A1906</f>
        <v>冠军之路8-2</v>
      </c>
    </row>
    <row r="1904" spans="1:2">
      <c r="A1904">
        <f>关卡难度线!B1907</f>
        <v>52717423</v>
      </c>
      <c r="B1904" t="str">
        <f>关卡难度线!A1907</f>
        <v>冠军之路8-3</v>
      </c>
    </row>
    <row r="1905" spans="1:2">
      <c r="A1905">
        <f>关卡难度线!B1908</f>
        <v>52757772</v>
      </c>
      <c r="B1905" t="str">
        <f>关卡难度线!A1908</f>
        <v>冠军之路8-4</v>
      </c>
    </row>
    <row r="1906" spans="1:2">
      <c r="A1906">
        <f>关卡难度线!B1909</f>
        <v>52798128</v>
      </c>
      <c r="B1906" t="str">
        <f>关卡难度线!A1909</f>
        <v>冠军之路8-5</v>
      </c>
    </row>
    <row r="1907" spans="1:2">
      <c r="A1907">
        <f>关卡难度线!B1910</f>
        <v>52876650</v>
      </c>
      <c r="B1907" t="str">
        <f>关卡难度线!A1910</f>
        <v>冠军之路8-6</v>
      </c>
    </row>
    <row r="1908" spans="1:2">
      <c r="A1908">
        <f>关卡难度线!B1911</f>
        <v>52917056</v>
      </c>
      <c r="B1908" t="str">
        <f>关卡难度线!A1911</f>
        <v>冠军之路8-7</v>
      </c>
    </row>
    <row r="1909" spans="1:2">
      <c r="A1909">
        <f>关卡难度线!B1912</f>
        <v>52957468</v>
      </c>
      <c r="B1909" t="str">
        <f>关卡难度线!A1912</f>
        <v>冠军之路8-8</v>
      </c>
    </row>
    <row r="1910" spans="1:2">
      <c r="A1910">
        <f>关卡难度线!B1913</f>
        <v>53036166</v>
      </c>
      <c r="B1910" t="str">
        <f>关卡难度线!A1913</f>
        <v>冠军之路8-9</v>
      </c>
    </row>
    <row r="1911" spans="1:2">
      <c r="A1911">
        <f>关卡难度线!B1914</f>
        <v>53076628</v>
      </c>
      <c r="B1911" t="str">
        <f>关卡难度线!A1914</f>
        <v>冠军之路8-10</v>
      </c>
    </row>
    <row r="1912" spans="1:2">
      <c r="A1912">
        <f>关卡难度线!B1915</f>
        <v>53321747</v>
      </c>
      <c r="B1912" t="str">
        <f>关卡难度线!A1915</f>
        <v>冠军之路9-1</v>
      </c>
    </row>
    <row r="1913" spans="1:2">
      <c r="A1913">
        <f>关卡难度线!B1916</f>
        <v>53361067</v>
      </c>
      <c r="B1913" t="str">
        <f>关卡难度线!A1916</f>
        <v>冠军之路9-2</v>
      </c>
    </row>
    <row r="1914" spans="1:2">
      <c r="A1914">
        <f>关卡难度线!B1917</f>
        <v>53438839</v>
      </c>
      <c r="B1914" t="str">
        <f>关卡难度线!A1917</f>
        <v>冠军之路9-3</v>
      </c>
    </row>
    <row r="1915" spans="1:2">
      <c r="A1915">
        <f>关卡难度线!B1918</f>
        <v>53478212</v>
      </c>
      <c r="B1915" t="str">
        <f>关卡难度线!A1918</f>
        <v>冠军之路9-4</v>
      </c>
    </row>
    <row r="1916" spans="1:2">
      <c r="A1916">
        <f>关卡难度线!B1919</f>
        <v>53517586</v>
      </c>
      <c r="B1916" t="str">
        <f>关卡难度线!A1919</f>
        <v>冠军之路9-5</v>
      </c>
    </row>
    <row r="1917" spans="1:2">
      <c r="A1917">
        <f>关卡难度线!B1920</f>
        <v>53595532</v>
      </c>
      <c r="B1917" t="str">
        <f>关卡难度线!A1920</f>
        <v>冠军之路9-6</v>
      </c>
    </row>
    <row r="1918" spans="1:2">
      <c r="A1918">
        <f>关卡难度线!B1921</f>
        <v>53634957</v>
      </c>
      <c r="B1918" t="str">
        <f>关卡难度线!A1921</f>
        <v>冠军之路9-7</v>
      </c>
    </row>
    <row r="1919" spans="1:2">
      <c r="A1919">
        <f>关卡难度线!B1922</f>
        <v>53674386</v>
      </c>
      <c r="B1919" t="str">
        <f>关卡难度线!A1922</f>
        <v>冠军之路9-8</v>
      </c>
    </row>
    <row r="1920" spans="1:2">
      <c r="A1920">
        <f>关卡难度线!B1923</f>
        <v>53752503</v>
      </c>
      <c r="B1920" t="str">
        <f>关卡难度线!A1923</f>
        <v>冠军之路9-9</v>
      </c>
    </row>
    <row r="1921" spans="1:2">
      <c r="A1921">
        <f>关卡难度线!B1924</f>
        <v>53791984</v>
      </c>
      <c r="B1921" t="str">
        <f>关卡难度线!A1924</f>
        <v>冠军之路9-10</v>
      </c>
    </row>
    <row r="1922" spans="1:2">
      <c r="A1922">
        <f>关卡难度线!B1925</f>
        <v>54034951</v>
      </c>
      <c r="B1922" t="str">
        <f>关卡难度线!A1925</f>
        <v>冠军之路10-1</v>
      </c>
    </row>
    <row r="1923" spans="1:2">
      <c r="A1923">
        <f>关卡难度线!B1926</f>
        <v>54074477</v>
      </c>
      <c r="B1923" t="str">
        <f>关卡难度线!A1926</f>
        <v>冠军之路10-2</v>
      </c>
    </row>
    <row r="1924" spans="1:2">
      <c r="A1924">
        <f>关卡难度线!B1927</f>
        <v>54152852</v>
      </c>
      <c r="B1924" t="str">
        <f>关卡难度线!A1927</f>
        <v>冠军之路10-3</v>
      </c>
    </row>
    <row r="1925" spans="1:2">
      <c r="A1925">
        <f>关卡难度线!B1928</f>
        <v>54192430</v>
      </c>
      <c r="B1925" t="str">
        <f>关卡难度线!A1928</f>
        <v>冠军之路10-4</v>
      </c>
    </row>
    <row r="1926" spans="1:2">
      <c r="A1926">
        <f>关卡难度线!B1929</f>
        <v>54232011</v>
      </c>
      <c r="B1926" t="str">
        <f>关卡难度线!A1929</f>
        <v>冠军之路10-5</v>
      </c>
    </row>
    <row r="1927" spans="1:2">
      <c r="A1927">
        <f>关卡难度线!B1930</f>
        <v>54310559</v>
      </c>
      <c r="B1927" t="str">
        <f>关卡难度线!A1930</f>
        <v>冠军之路10-6</v>
      </c>
    </row>
    <row r="1928" spans="1:2">
      <c r="A1928">
        <f>关卡难度线!B1931</f>
        <v>54350190</v>
      </c>
      <c r="B1928" t="str">
        <f>关卡难度线!A1931</f>
        <v>冠军之路10-7</v>
      </c>
    </row>
    <row r="1929" spans="1:2">
      <c r="A1929">
        <f>关卡难度线!B1932</f>
        <v>54389828</v>
      </c>
      <c r="B1929" t="str">
        <f>关卡难度线!A1932</f>
        <v>冠军之路10-8</v>
      </c>
    </row>
    <row r="1930" spans="1:2">
      <c r="A1930">
        <f>关卡难度线!B1933</f>
        <v>54468548</v>
      </c>
      <c r="B1930" t="str">
        <f>关卡难度线!A1933</f>
        <v>冠军之路10-9</v>
      </c>
    </row>
    <row r="1931" spans="1:2">
      <c r="A1931">
        <f>关卡难度线!B1934</f>
        <v>54508233</v>
      </c>
      <c r="B1931" t="str">
        <f>关卡难度线!A1934</f>
        <v>冠军之路10-10</v>
      </c>
    </row>
    <row r="1932" spans="1:2">
      <c r="A1932">
        <f>关卡难度线!B1935</f>
        <v>54752540</v>
      </c>
      <c r="B1932" t="str">
        <f>关卡难度线!A1935</f>
        <v>冠军之路11-1</v>
      </c>
    </row>
    <row r="1933" spans="1:2">
      <c r="A1933">
        <f>关卡难度线!B1936</f>
        <v>54792275</v>
      </c>
      <c r="B1933" t="str">
        <f>关卡难度线!A1936</f>
        <v>冠军之路11-2</v>
      </c>
    </row>
    <row r="1934" spans="1:2">
      <c r="A1934">
        <f>关卡难度线!B1937</f>
        <v>54871253</v>
      </c>
      <c r="B1934" t="str">
        <f>关卡难度线!A1937</f>
        <v>冠军之路11-3</v>
      </c>
    </row>
    <row r="1935" spans="1:2">
      <c r="A1935">
        <f>关卡难度线!B1938</f>
        <v>54911035</v>
      </c>
      <c r="B1935" t="str">
        <f>关卡难度线!A1938</f>
        <v>冠军之路11-4</v>
      </c>
    </row>
    <row r="1936" spans="1:2">
      <c r="A1936">
        <f>关卡难度线!B1939</f>
        <v>54950825</v>
      </c>
      <c r="B1936" t="str">
        <f>关卡难度线!A1939</f>
        <v>冠军之路11-5</v>
      </c>
    </row>
    <row r="1937" spans="1:2">
      <c r="A1937">
        <f>关卡难度线!B1940</f>
        <v>55029977</v>
      </c>
      <c r="B1937" t="str">
        <f>关卡难度线!A1940</f>
        <v>冠军之路11-6</v>
      </c>
    </row>
    <row r="1938" spans="1:2">
      <c r="A1938">
        <f>关卡难度线!B1941</f>
        <v>55069814</v>
      </c>
      <c r="B1938" t="str">
        <f>关卡难度线!A1941</f>
        <v>冠军之路11-7</v>
      </c>
    </row>
    <row r="1939" spans="1:2">
      <c r="A1939">
        <f>关卡难度线!B1942</f>
        <v>55109656</v>
      </c>
      <c r="B1939" t="str">
        <f>关卡难度线!A1942</f>
        <v>冠军之路11-8</v>
      </c>
    </row>
    <row r="1940" spans="1:2">
      <c r="A1940">
        <f>关卡难度线!B1943</f>
        <v>55188982</v>
      </c>
      <c r="B1940" t="str">
        <f>关卡难度线!A1943</f>
        <v>冠军之路11-9</v>
      </c>
    </row>
    <row r="1941" spans="1:2">
      <c r="A1941">
        <f>关卡难度线!B1944</f>
        <v>55228874</v>
      </c>
      <c r="B1941" t="str">
        <f>关卡难度线!A1944</f>
        <v>冠军之路11-10</v>
      </c>
    </row>
    <row r="1942" spans="1:2">
      <c r="A1942">
        <f>关卡难度线!B1945</f>
        <v>55474882</v>
      </c>
      <c r="B1942" t="str">
        <f>关卡难度线!A1945</f>
        <v>冠军之路12-1</v>
      </c>
    </row>
    <row r="1943" spans="1:2">
      <c r="A1943">
        <f>关卡难度线!B1946</f>
        <v>55514824</v>
      </c>
      <c r="B1943" t="str">
        <f>关卡难度线!A1946</f>
        <v>冠军之路12-2</v>
      </c>
    </row>
    <row r="1944" spans="1:2">
      <c r="A1944">
        <f>关卡难度线!B1947</f>
        <v>55594406</v>
      </c>
      <c r="B1944" t="str">
        <f>关卡难度线!A1947</f>
        <v>冠军之路12-3</v>
      </c>
    </row>
    <row r="1945" spans="1:2">
      <c r="A1945">
        <f>关卡难度线!B1948</f>
        <v>55634395</v>
      </c>
      <c r="B1945" t="str">
        <f>关卡难度线!A1948</f>
        <v>冠军之路12-4</v>
      </c>
    </row>
    <row r="1946" spans="1:2">
      <c r="A1946">
        <f>关卡难度线!B1949</f>
        <v>55674392</v>
      </c>
      <c r="B1946" t="str">
        <f>关卡难度线!A1949</f>
        <v>冠军之路12-5</v>
      </c>
    </row>
    <row r="1947" spans="1:2">
      <c r="A1947">
        <f>关卡难度线!B1950</f>
        <v>55754148</v>
      </c>
      <c r="B1947" t="str">
        <f>关卡难度线!A1950</f>
        <v>冠军之路12-6</v>
      </c>
    </row>
    <row r="1948" spans="1:2">
      <c r="A1948">
        <f>关卡难度线!B1951</f>
        <v>55794192</v>
      </c>
      <c r="B1948" t="str">
        <f>关卡难度线!A1951</f>
        <v>冠军之路12-7</v>
      </c>
    </row>
    <row r="1949" spans="1:2">
      <c r="A1949">
        <f>关卡难度线!B1952</f>
        <v>55834244</v>
      </c>
      <c r="B1949" t="str">
        <f>关卡难度线!A1952</f>
        <v>冠军之路12-8</v>
      </c>
    </row>
    <row r="1950" spans="1:2">
      <c r="A1950">
        <f>关卡难度线!B1953</f>
        <v>55914172</v>
      </c>
      <c r="B1950" t="str">
        <f>关卡难度线!A1953</f>
        <v>冠军之路12-9</v>
      </c>
    </row>
    <row r="1951" spans="1:2">
      <c r="A1951">
        <f>关卡难度线!B1954</f>
        <v>55954271</v>
      </c>
      <c r="B1951" t="str">
        <f>关卡难度线!A1954</f>
        <v>冠军之路12-10</v>
      </c>
    </row>
    <row r="1952" spans="1:2">
      <c r="A1952">
        <f>关卡难度线!B1955</f>
        <v>56201982</v>
      </c>
      <c r="B1952" t="str">
        <f>关卡难度线!A1955</f>
        <v>冠军之路13-1</v>
      </c>
    </row>
    <row r="1953" spans="1:2">
      <c r="A1953">
        <f>关卡难度线!B1956</f>
        <v>56242130</v>
      </c>
      <c r="B1953" t="str">
        <f>关卡难度线!A1956</f>
        <v>冠军之路13-2</v>
      </c>
    </row>
    <row r="1954" spans="1:2">
      <c r="A1954">
        <f>关卡难度线!B1957</f>
        <v>56322318</v>
      </c>
      <c r="B1954" t="str">
        <f>关卡难度线!A1957</f>
        <v>冠军之路13-3</v>
      </c>
    </row>
    <row r="1955" spans="1:2">
      <c r="A1955">
        <f>关卡难度线!B1958</f>
        <v>56362516</v>
      </c>
      <c r="B1955" t="str">
        <f>关卡难度线!A1958</f>
        <v>冠军之路13-4</v>
      </c>
    </row>
    <row r="1956" spans="1:2">
      <c r="A1956">
        <f>关卡难度线!B1959</f>
        <v>56402720</v>
      </c>
      <c r="B1956" t="str">
        <f>关卡难度线!A1959</f>
        <v>冠军之路13-5</v>
      </c>
    </row>
    <row r="1957" spans="1:2">
      <c r="A1957">
        <f>关卡难度线!B1960</f>
        <v>56483080</v>
      </c>
      <c r="B1957" t="str">
        <f>关卡难度线!A1960</f>
        <v>冠军之路13-6</v>
      </c>
    </row>
    <row r="1958" spans="1:2">
      <c r="A1958">
        <f>关卡难度线!B1961</f>
        <v>56523333</v>
      </c>
      <c r="B1958" t="str">
        <f>关卡难度线!A1961</f>
        <v>冠军之路13-7</v>
      </c>
    </row>
    <row r="1959" spans="1:2">
      <c r="A1959">
        <f>关卡难度线!B1962</f>
        <v>56563589</v>
      </c>
      <c r="B1959" t="str">
        <f>关卡难度线!A1962</f>
        <v>冠军之路13-8</v>
      </c>
    </row>
    <row r="1960" spans="1:2">
      <c r="A1960">
        <f>关卡难度线!B1963</f>
        <v>56644126</v>
      </c>
      <c r="B1960" t="str">
        <f>关卡难度线!A1963</f>
        <v>冠军之路13-9</v>
      </c>
    </row>
    <row r="1961" spans="1:2">
      <c r="A1961">
        <f>关卡难度线!B1964</f>
        <v>56684432</v>
      </c>
      <c r="B1961" t="str">
        <f>关卡难度线!A1964</f>
        <v>冠军之路13-10</v>
      </c>
    </row>
    <row r="1962" spans="1:2">
      <c r="A1962">
        <f>关卡难度线!B1965</f>
        <v>56933848</v>
      </c>
      <c r="B1962" t="str">
        <f>关卡难度线!A1965</f>
        <v>冠军之路14-1</v>
      </c>
    </row>
    <row r="1963" spans="1:2">
      <c r="A1963">
        <f>关卡难度线!B1966</f>
        <v>56974204</v>
      </c>
      <c r="B1963" t="str">
        <f>关卡难度线!A1966</f>
        <v>冠军之路14-2</v>
      </c>
    </row>
    <row r="1964" spans="1:2">
      <c r="A1964">
        <f>关卡难度线!B1967</f>
        <v>57054997</v>
      </c>
      <c r="B1964" t="str">
        <f>关卡难度线!A1967</f>
        <v>冠军之路14-3</v>
      </c>
    </row>
    <row r="1965" spans="1:2">
      <c r="A1965">
        <f>关卡难度线!B1968</f>
        <v>57095403</v>
      </c>
      <c r="B1965" t="str">
        <f>关卡难度线!A1968</f>
        <v>冠军之路14-4</v>
      </c>
    </row>
    <row r="1966" spans="1:2">
      <c r="A1966">
        <f>关卡难度线!B1969</f>
        <v>57135814</v>
      </c>
      <c r="B1966" t="str">
        <f>关卡难度线!A1969</f>
        <v>冠军之路14-5</v>
      </c>
    </row>
    <row r="1967" spans="1:2">
      <c r="A1967">
        <f>关卡难度线!B1970</f>
        <v>57216780</v>
      </c>
      <c r="B1967" t="str">
        <f>关卡难度线!A1970</f>
        <v>冠军之路14-6</v>
      </c>
    </row>
    <row r="1968" spans="1:2">
      <c r="A1968">
        <f>关卡难度线!B1971</f>
        <v>57257241</v>
      </c>
      <c r="B1968" t="str">
        <f>关卡难度线!A1971</f>
        <v>冠军之路14-7</v>
      </c>
    </row>
    <row r="1969" spans="1:2">
      <c r="A1969">
        <f>关卡难度线!B1972</f>
        <v>57297705</v>
      </c>
      <c r="B1969" t="str">
        <f>关卡难度线!A1972</f>
        <v>冠军之路14-8</v>
      </c>
    </row>
    <row r="1970" spans="1:2">
      <c r="A1970">
        <f>关卡难度线!B1973</f>
        <v>57378848</v>
      </c>
      <c r="B1970" t="str">
        <f>关卡难度线!A1973</f>
        <v>冠军之路14-9</v>
      </c>
    </row>
    <row r="1971" spans="1:2">
      <c r="A1971">
        <f>关卡难度线!B1974</f>
        <v>57419362</v>
      </c>
      <c r="B1971" t="str">
        <f>关卡难度线!A1974</f>
        <v>冠军之路14-10</v>
      </c>
    </row>
    <row r="1972" spans="1:2">
      <c r="A1972">
        <f>关卡难度线!B1975</f>
        <v>57670486</v>
      </c>
      <c r="B1972" t="str">
        <f>关卡难度线!A1975</f>
        <v>冠军之路15-1</v>
      </c>
    </row>
    <row r="1973" spans="1:2">
      <c r="A1973">
        <f>关卡难度线!B1976</f>
        <v>57711050</v>
      </c>
      <c r="B1973" t="str">
        <f>关卡难度线!A1976</f>
        <v>冠军之路15-2</v>
      </c>
    </row>
    <row r="1974" spans="1:2">
      <c r="A1974">
        <f>关卡难度线!B1977</f>
        <v>57792451</v>
      </c>
      <c r="B1974" t="str">
        <f>关卡难度线!A1977</f>
        <v>冠军之路15-3</v>
      </c>
    </row>
    <row r="1975" spans="1:2">
      <c r="A1975">
        <f>关卡难度线!B1978</f>
        <v>57833065</v>
      </c>
      <c r="B1975" t="str">
        <f>关卡难度线!A1978</f>
        <v>冠军之路15-4</v>
      </c>
    </row>
    <row r="1976" spans="1:2">
      <c r="A1976">
        <f>关卡难度线!B1979</f>
        <v>57873684</v>
      </c>
      <c r="B1976" t="str">
        <f>关卡难度线!A1979</f>
        <v>冠军之路15-5</v>
      </c>
    </row>
    <row r="1977" spans="1:2">
      <c r="A1977">
        <f>关卡难度线!B1980</f>
        <v>57955259</v>
      </c>
      <c r="B1977" t="str">
        <f>关卡难度线!A1980</f>
        <v>冠军之路15-6</v>
      </c>
    </row>
    <row r="1978" spans="1:2">
      <c r="A1978">
        <f>关卡难度线!B1981</f>
        <v>57995926</v>
      </c>
      <c r="B1978" t="str">
        <f>关卡难度线!A1981</f>
        <v>冠军之路15-7</v>
      </c>
    </row>
    <row r="1979" spans="1:2">
      <c r="A1979">
        <f>关卡难度线!B1982</f>
        <v>58036600</v>
      </c>
      <c r="B1979" t="str">
        <f>关卡难度线!A1982</f>
        <v>冠军之路15-8</v>
      </c>
    </row>
    <row r="1980" spans="1:2">
      <c r="A1980">
        <f>关卡难度线!B1983</f>
        <v>58118348</v>
      </c>
      <c r="B1980" t="str">
        <f>关卡难度线!A1983</f>
        <v>冠军之路15-9</v>
      </c>
    </row>
    <row r="1981" spans="1:2">
      <c r="A1981">
        <f>关卡难度线!B1984</f>
        <v>58159072</v>
      </c>
      <c r="B1981" t="str">
        <f>关卡难度线!A1984</f>
        <v>冠军之路15-10</v>
      </c>
    </row>
    <row r="1982" spans="1:2">
      <c r="A1982">
        <f>关卡难度线!B1985</f>
        <v>58411907</v>
      </c>
      <c r="B1982" t="str">
        <f>关卡难度线!A1985</f>
        <v>冠军之路16-1</v>
      </c>
    </row>
    <row r="1983" spans="1:2">
      <c r="A1983">
        <f>关卡难度线!B1986</f>
        <v>58452679</v>
      </c>
      <c r="B1983" t="str">
        <f>关卡难度线!A1986</f>
        <v>冠军之路16-2</v>
      </c>
    </row>
    <row r="1984" spans="1:2">
      <c r="A1984">
        <f>关卡难度线!B1987</f>
        <v>58534687</v>
      </c>
      <c r="B1984" t="str">
        <f>关卡难度线!A1987</f>
        <v>冠军之路16-3</v>
      </c>
    </row>
    <row r="1985" spans="1:2">
      <c r="A1985">
        <f>关卡难度线!B1988</f>
        <v>58575509</v>
      </c>
      <c r="B1985" t="str">
        <f>关卡难度线!A1988</f>
        <v>冠军之路16-4</v>
      </c>
    </row>
    <row r="1986" spans="1:2">
      <c r="A1986">
        <f>关卡难度线!B1989</f>
        <v>58616337</v>
      </c>
      <c r="B1986" t="str">
        <f>关卡难度线!A1989</f>
        <v>冠军之路16-5</v>
      </c>
    </row>
    <row r="1987" spans="1:2">
      <c r="A1987">
        <f>关卡难度线!B1990</f>
        <v>58698520</v>
      </c>
      <c r="B1987" t="str">
        <f>关卡难度线!A1990</f>
        <v>冠军之路16-6</v>
      </c>
    </row>
    <row r="1988" spans="1:2">
      <c r="A1988">
        <f>关卡难度线!B1991</f>
        <v>58739395</v>
      </c>
      <c r="B1988" t="str">
        <f>关卡难度线!A1991</f>
        <v>冠军之路16-7</v>
      </c>
    </row>
    <row r="1989" spans="1:2">
      <c r="A1989">
        <f>关卡难度线!B1992</f>
        <v>58780278</v>
      </c>
      <c r="B1989" t="str">
        <f>关卡难度线!A1992</f>
        <v>冠军之路16-8</v>
      </c>
    </row>
    <row r="1990" spans="1:2">
      <c r="A1990">
        <f>关卡难度线!B1993</f>
        <v>58862634</v>
      </c>
      <c r="B1990" t="str">
        <f>关卡难度线!A1993</f>
        <v>冠军之路16-9</v>
      </c>
    </row>
    <row r="1991" spans="1:2">
      <c r="A1991">
        <f>关卡难度线!B1994</f>
        <v>58903567</v>
      </c>
      <c r="B1991" t="str">
        <f>关卡难度线!A1994</f>
        <v>冠军之路16-10</v>
      </c>
    </row>
    <row r="1992" spans="1:2">
      <c r="A1992">
        <f>关卡难度线!B1995</f>
        <v>59158114</v>
      </c>
      <c r="B1992" t="str">
        <f>关卡难度线!A1995</f>
        <v>冠军之路17-1</v>
      </c>
    </row>
    <row r="1993" spans="1:2">
      <c r="A1993">
        <f>关卡难度线!B1996</f>
        <v>59199095</v>
      </c>
      <c r="B1993" t="str">
        <f>关卡难度线!A1996</f>
        <v>冠军之路17-2</v>
      </c>
    </row>
    <row r="1994" spans="1:2">
      <c r="A1994">
        <f>关卡难度线!B1997</f>
        <v>59281711</v>
      </c>
      <c r="B1994" t="str">
        <f>关卡难度线!A1997</f>
        <v>冠军之路17-3</v>
      </c>
    </row>
    <row r="1995" spans="1:2">
      <c r="A1995">
        <f>关卡难度线!B1998</f>
        <v>59322742</v>
      </c>
      <c r="B1995" t="str">
        <f>关卡难度线!A1998</f>
        <v>冠军之路17-4</v>
      </c>
    </row>
    <row r="1996" spans="1:2">
      <c r="A1996">
        <f>关卡难度线!B1999</f>
        <v>59363778</v>
      </c>
      <c r="B1996" t="str">
        <f>关卡难度线!A1999</f>
        <v>冠军之路17-5</v>
      </c>
    </row>
    <row r="1997" spans="1:2">
      <c r="A1997">
        <f>关卡难度线!B2000</f>
        <v>59446570</v>
      </c>
      <c r="B1997" t="str">
        <f>关卡难度线!A2000</f>
        <v>冠军之路17-6</v>
      </c>
    </row>
    <row r="1998" spans="1:2">
      <c r="A1998">
        <f>关卡难度线!B2001</f>
        <v>59487656</v>
      </c>
      <c r="B1998" t="str">
        <f>关卡难度线!A2001</f>
        <v>冠军之路17-7</v>
      </c>
    </row>
    <row r="1999" spans="1:2">
      <c r="A1999">
        <f>关卡难度线!B2002</f>
        <v>59528745</v>
      </c>
      <c r="B1999" t="str">
        <f>关卡难度线!A2002</f>
        <v>冠军之路17-8</v>
      </c>
    </row>
    <row r="2000" spans="1:2">
      <c r="A2000">
        <f>关卡难度线!B2003</f>
        <v>59611713</v>
      </c>
      <c r="B2000" t="str">
        <f>关卡难度线!A2003</f>
        <v>冠军之路17-9</v>
      </c>
    </row>
    <row r="2001" spans="1:2">
      <c r="A2001">
        <f>关卡难度线!B2004</f>
        <v>59652852</v>
      </c>
      <c r="B2001" t="str">
        <f>关卡难度线!A2004</f>
        <v>冠军之路17-10</v>
      </c>
    </row>
    <row r="2002" spans="1:2">
      <c r="A2002">
        <f>关卡难度线!B2005</f>
        <v>59909117</v>
      </c>
      <c r="B2002" t="str">
        <f>关卡难度线!A2005</f>
        <v>冠军之路18-1</v>
      </c>
    </row>
    <row r="2003" spans="1:2">
      <c r="A2003">
        <f>关卡难度线!B2006</f>
        <v>59950307</v>
      </c>
      <c r="B2003" t="str">
        <f>关卡难度线!A2006</f>
        <v>冠军之路18-2</v>
      </c>
    </row>
    <row r="2004" spans="1:2">
      <c r="A2004">
        <f>关卡难度线!B2007</f>
        <v>60033533</v>
      </c>
      <c r="B2004" t="str">
        <f>关卡难度线!A2007</f>
        <v>冠军之路18-3</v>
      </c>
    </row>
    <row r="2005" spans="1:2">
      <c r="A2005">
        <f>关卡难度线!B2008</f>
        <v>60074773</v>
      </c>
      <c r="B2005" t="str">
        <f>关卡难度线!A2008</f>
        <v>冠军之路18-4</v>
      </c>
    </row>
    <row r="2006" spans="1:2">
      <c r="A2006">
        <f>关卡难度线!B2009</f>
        <v>60116018</v>
      </c>
      <c r="B2006" t="str">
        <f>关卡难度线!A2009</f>
        <v>冠军之路18-5</v>
      </c>
    </row>
    <row r="2007" spans="1:2">
      <c r="A2007">
        <f>关卡难度线!B2010</f>
        <v>60199420</v>
      </c>
      <c r="B2007" t="str">
        <f>关卡难度线!A2010</f>
        <v>冠军之路18-6</v>
      </c>
    </row>
    <row r="2008" spans="1:2">
      <c r="A2008">
        <f>关卡难度线!B2011</f>
        <v>60240715</v>
      </c>
      <c r="B2008" t="str">
        <f>关卡难度线!A2011</f>
        <v>冠军之路18-7</v>
      </c>
    </row>
    <row r="2009" spans="1:2">
      <c r="A2009">
        <f>关卡难度线!B2012</f>
        <v>60282013</v>
      </c>
      <c r="B2009" t="str">
        <f>关卡难度线!A2012</f>
        <v>冠军之路18-8</v>
      </c>
    </row>
    <row r="2010" spans="1:2">
      <c r="A2010">
        <f>关卡难度线!B2013</f>
        <v>60365590</v>
      </c>
      <c r="B2010" t="str">
        <f>关卡难度线!A2013</f>
        <v>冠军之路18-9</v>
      </c>
    </row>
    <row r="2011" spans="1:2">
      <c r="A2011">
        <f>关卡难度线!B2014</f>
        <v>60406939</v>
      </c>
      <c r="B2011" t="str">
        <f>关卡难度线!A2014</f>
        <v>冠军之路18-10</v>
      </c>
    </row>
    <row r="2012" spans="1:2">
      <c r="A2012">
        <f>关卡难度线!B2015</f>
        <v>60664923</v>
      </c>
      <c r="B2012" t="str">
        <f>关卡难度线!A2015</f>
        <v>冠军之路19-1</v>
      </c>
    </row>
    <row r="2013" spans="1:2">
      <c r="A2013">
        <f>关卡难度线!B2016</f>
        <v>60706322</v>
      </c>
      <c r="B2013" t="str">
        <f>关卡难度线!A2016</f>
        <v>冠军之路19-2</v>
      </c>
    </row>
    <row r="2014" spans="1:2">
      <c r="A2014">
        <f>关卡难度线!B2017</f>
        <v>60790158</v>
      </c>
      <c r="B2014" t="str">
        <f>关卡难度线!A2017</f>
        <v>冠军之路19-3</v>
      </c>
    </row>
    <row r="2015" spans="1:2">
      <c r="A2015">
        <f>关卡难度线!B2018</f>
        <v>60831607</v>
      </c>
      <c r="B2015" t="str">
        <f>关卡难度线!A2018</f>
        <v>冠军之路19-4</v>
      </c>
    </row>
    <row r="2016" spans="1:2">
      <c r="A2016">
        <f>关卡难度线!B2019</f>
        <v>60873062</v>
      </c>
      <c r="B2016" t="str">
        <f>关卡难度线!A2019</f>
        <v>冠军之路19-5</v>
      </c>
    </row>
    <row r="2017" spans="1:2">
      <c r="A2017">
        <f>关卡难度线!B2020</f>
        <v>60957074</v>
      </c>
      <c r="B2017" t="str">
        <f>关卡难度线!A2020</f>
        <v>冠军之路19-6</v>
      </c>
    </row>
    <row r="2018" spans="1:2">
      <c r="A2018">
        <f>关卡难度线!B2021</f>
        <v>60998579</v>
      </c>
      <c r="B2018" t="str">
        <f>关卡难度线!A2021</f>
        <v>冠军之路19-7</v>
      </c>
    </row>
    <row r="2019" spans="1:2">
      <c r="A2019">
        <f>关卡难度线!B2022</f>
        <v>61040089</v>
      </c>
      <c r="B2019" t="str">
        <f>关卡难度线!A2022</f>
        <v>冠军之路19-8</v>
      </c>
    </row>
    <row r="2020" spans="1:2">
      <c r="A2020">
        <f>关卡难度线!B2023</f>
        <v>61124275</v>
      </c>
      <c r="B2020" t="str">
        <f>关卡难度线!A2023</f>
        <v>冠军之路19-9</v>
      </c>
    </row>
    <row r="2021" spans="1:2">
      <c r="A2021">
        <f>关卡难度线!B2024</f>
        <v>61165835</v>
      </c>
      <c r="B2021" t="str">
        <f>关卡难度线!A2024</f>
        <v>冠军之路19-10</v>
      </c>
    </row>
    <row r="2022" spans="1:2">
      <c r="A2022">
        <f>关卡难度线!B2025</f>
        <v>61425538</v>
      </c>
      <c r="B2022" t="str">
        <f>关卡难度线!A2025</f>
        <v>冠军之路20-1</v>
      </c>
    </row>
    <row r="2023" spans="1:2">
      <c r="A2023">
        <f>关卡难度线!B2026</f>
        <v>61467149</v>
      </c>
      <c r="B2023" t="str">
        <f>关卡难度线!A2026</f>
        <v>冠军之路20-2</v>
      </c>
    </row>
    <row r="2024" spans="1:2">
      <c r="A2024">
        <f>关卡难度线!B2027</f>
        <v>61551597</v>
      </c>
      <c r="B2024" t="str">
        <f>关卡难度线!A2027</f>
        <v>冠军之路20-3</v>
      </c>
    </row>
    <row r="2025" spans="1:2">
      <c r="A2025">
        <f>关卡难度线!B2028</f>
        <v>61593256</v>
      </c>
      <c r="B2025" t="str">
        <f>关卡难度线!A2028</f>
        <v>冠军之路20-4</v>
      </c>
    </row>
    <row r="2026" spans="1:2">
      <c r="A2026">
        <f>关卡难度线!B2029</f>
        <v>61634920</v>
      </c>
      <c r="B2026" t="str">
        <f>关卡难度线!A2029</f>
        <v>冠军之路20-5</v>
      </c>
    </row>
    <row r="2027" spans="1:2">
      <c r="A2027">
        <f>关卡难度线!B2030</f>
        <v>61719544</v>
      </c>
      <c r="B2027" t="str">
        <f>关卡难度线!A2030</f>
        <v>冠军之路20-6</v>
      </c>
    </row>
    <row r="2028" spans="1:2">
      <c r="A2028">
        <f>关卡难度线!B2031</f>
        <v>61761258</v>
      </c>
      <c r="B2028" t="str">
        <f>关卡难度线!A2031</f>
        <v>冠军之路20-7</v>
      </c>
    </row>
    <row r="2029" spans="1:2">
      <c r="A2029">
        <f>关卡难度线!B2032</f>
        <v>61802978</v>
      </c>
      <c r="B2029" t="str">
        <f>关卡难度线!A2032</f>
        <v>冠军之路20-8</v>
      </c>
    </row>
    <row r="2030" spans="1:2">
      <c r="A2030">
        <f>关卡难度线!B2033</f>
        <v>61887776</v>
      </c>
      <c r="B2030" t="str">
        <f>关卡难度线!A2033</f>
        <v>冠军之路20-9</v>
      </c>
    </row>
    <row r="2031" spans="1:2">
      <c r="A2031">
        <f>关卡难度线!B2034</f>
        <v>61929546</v>
      </c>
      <c r="B2031" t="str">
        <f>关卡难度线!A2034</f>
        <v>冠军之路20-10</v>
      </c>
    </row>
    <row r="2032" spans="1:2">
      <c r="A2032">
        <f>关卡难度线!B2035</f>
        <v>62190973</v>
      </c>
      <c r="B2032" t="str">
        <f>关卡难度线!A2035</f>
        <v>幻之小岛1-1</v>
      </c>
    </row>
    <row r="2033" spans="1:2">
      <c r="A2033">
        <f>关卡难度线!B2036</f>
        <v>62232794</v>
      </c>
      <c r="B2033" t="str">
        <f>关卡难度线!A2036</f>
        <v>幻之小岛1-2</v>
      </c>
    </row>
    <row r="2034" spans="1:2">
      <c r="A2034">
        <f>关卡难度线!B2037</f>
        <v>62317854</v>
      </c>
      <c r="B2034" t="str">
        <f>关卡难度线!A2037</f>
        <v>幻之小岛1-3</v>
      </c>
    </row>
    <row r="2035" spans="1:2">
      <c r="A2035">
        <f>关卡难度线!B2038</f>
        <v>62359723</v>
      </c>
      <c r="B2035" t="str">
        <f>关卡难度线!A2038</f>
        <v>幻之小岛1-4</v>
      </c>
    </row>
    <row r="2036" spans="1:2">
      <c r="A2036">
        <f>关卡难度线!B2039</f>
        <v>62401597</v>
      </c>
      <c r="B2036" t="str">
        <f>关卡难度线!A2039</f>
        <v>幻之小岛1-5</v>
      </c>
    </row>
    <row r="2037" spans="1:2">
      <c r="A2037">
        <f>关卡难度线!B2040</f>
        <v>62486833</v>
      </c>
      <c r="B2037" t="str">
        <f>关卡难度线!A2040</f>
        <v>幻之小岛1-6</v>
      </c>
    </row>
    <row r="2038" spans="1:2">
      <c r="A2038">
        <f>关卡难度线!B2041</f>
        <v>62528758</v>
      </c>
      <c r="B2038" t="str">
        <f>关卡难度线!A2041</f>
        <v>幻之小岛1-7</v>
      </c>
    </row>
    <row r="2039" spans="1:2">
      <c r="A2039">
        <f>关卡难度线!B2042</f>
        <v>62570688</v>
      </c>
      <c r="B2039" t="str">
        <f>关卡难度线!A2042</f>
        <v>幻之小岛1-8</v>
      </c>
    </row>
    <row r="2040" spans="1:2">
      <c r="A2040">
        <f>关卡难度线!B2043</f>
        <v>62656101</v>
      </c>
      <c r="B2040" t="str">
        <f>关卡难度线!A2043</f>
        <v>幻之小岛1-9</v>
      </c>
    </row>
    <row r="2041" spans="1:2">
      <c r="A2041">
        <f>关卡难度线!B2044</f>
        <v>62698079</v>
      </c>
      <c r="B2041" t="str">
        <f>关卡难度线!A2044</f>
        <v>幻之小岛1-10</v>
      </c>
    </row>
    <row r="2042" spans="1:2">
      <c r="A2042">
        <f>关卡难度线!B2045</f>
        <v>62961233</v>
      </c>
      <c r="B2042" t="str">
        <f>关卡难度线!A2045</f>
        <v>幻之小岛2-1</v>
      </c>
    </row>
    <row r="2043" spans="1:2">
      <c r="A2043">
        <f>关卡难度线!B2046</f>
        <v>63003262</v>
      </c>
      <c r="B2043" t="str">
        <f>关卡难度线!A2046</f>
        <v>幻之小岛2-2</v>
      </c>
    </row>
    <row r="2044" spans="1:2">
      <c r="A2044">
        <f>关卡难度线!B2047</f>
        <v>63088937</v>
      </c>
      <c r="B2044" t="str">
        <f>关卡难度线!A2047</f>
        <v>幻之小岛2-3</v>
      </c>
    </row>
    <row r="2045" spans="1:2">
      <c r="A2045">
        <f>关卡难度线!B2048</f>
        <v>63131016</v>
      </c>
      <c r="B2045" t="str">
        <f>关卡难度线!A2048</f>
        <v>幻之小岛2-4</v>
      </c>
    </row>
    <row r="2046" spans="1:2">
      <c r="A2046">
        <f>关卡难度线!B2049</f>
        <v>63173101</v>
      </c>
      <c r="B2046" t="str">
        <f>关卡难度线!A2049</f>
        <v>幻之小岛2-5</v>
      </c>
    </row>
    <row r="2047" spans="1:2">
      <c r="A2047">
        <f>关卡难度线!B2050</f>
        <v>63258950</v>
      </c>
      <c r="B2047" t="str">
        <f>关卡难度线!A2050</f>
        <v>幻之小岛2-6</v>
      </c>
    </row>
    <row r="2048" spans="1:2">
      <c r="A2048">
        <f>关卡难度线!B2051</f>
        <v>63301086</v>
      </c>
      <c r="B2048" t="str">
        <f>关卡难度线!A2051</f>
        <v>幻之小岛2-7</v>
      </c>
    </row>
    <row r="2049" spans="1:2">
      <c r="A2049">
        <f>关卡难度线!B2052</f>
        <v>63343227</v>
      </c>
      <c r="B2049" t="str">
        <f>关卡难度线!A2052</f>
        <v>幻之小岛2-8</v>
      </c>
    </row>
    <row r="2050" spans="1:2">
      <c r="A2050">
        <f>关卡难度线!B2053</f>
        <v>63429253</v>
      </c>
      <c r="B2050" t="str">
        <f>关卡难度线!A2053</f>
        <v>幻之小岛2-9</v>
      </c>
    </row>
    <row r="2051" spans="1:2">
      <c r="A2051">
        <f>关卡难度线!B2054</f>
        <v>63471442</v>
      </c>
      <c r="B2051" t="str">
        <f>关卡难度线!A2054</f>
        <v>幻之小岛2-10</v>
      </c>
    </row>
    <row r="2052" spans="1:2">
      <c r="A2052">
        <f>关卡难度线!B2055</f>
        <v>63736325</v>
      </c>
      <c r="B2052" t="str">
        <f>关卡难度线!A2055</f>
        <v>幻之小岛3-1</v>
      </c>
    </row>
    <row r="2053" spans="1:2">
      <c r="A2053">
        <f>关卡难度线!B2056</f>
        <v>63778565</v>
      </c>
      <c r="B2053" t="str">
        <f>关卡难度线!A2056</f>
        <v>幻之小岛3-2</v>
      </c>
    </row>
    <row r="2054" spans="1:2">
      <c r="A2054">
        <f>关卡难度线!B2057</f>
        <v>63864854</v>
      </c>
      <c r="B2054" t="str">
        <f>关卡难度线!A2057</f>
        <v>幻之小岛3-3</v>
      </c>
    </row>
    <row r="2055" spans="1:2">
      <c r="A2055">
        <f>关卡难度线!B2058</f>
        <v>63907144</v>
      </c>
      <c r="B2055" t="str">
        <f>关卡难度线!A2058</f>
        <v>幻之小岛3-4</v>
      </c>
    </row>
    <row r="2056" spans="1:2">
      <c r="A2056">
        <f>关卡难度线!B2059</f>
        <v>63949440</v>
      </c>
      <c r="B2056" t="str">
        <f>关卡难度线!A2059</f>
        <v>幻之小岛3-5</v>
      </c>
    </row>
    <row r="2057" spans="1:2">
      <c r="A2057">
        <f>关卡难度线!B2060</f>
        <v>64035903</v>
      </c>
      <c r="B2057" t="str">
        <f>关卡难度线!A2060</f>
        <v>幻之小岛3-6</v>
      </c>
    </row>
    <row r="2058" spans="1:2">
      <c r="A2058">
        <f>关卡难度线!B2061</f>
        <v>64078250</v>
      </c>
      <c r="B2058" t="str">
        <f>关卡难度线!A2061</f>
        <v>幻之小岛3-7</v>
      </c>
    </row>
    <row r="2059" spans="1:2">
      <c r="A2059">
        <f>关卡难度线!B2062</f>
        <v>64120601</v>
      </c>
      <c r="B2059" t="str">
        <f>关卡难度线!A2062</f>
        <v>幻之小岛3-8</v>
      </c>
    </row>
    <row r="2060" spans="1:2">
      <c r="A2060">
        <f>关卡难度线!B2063</f>
        <v>64207242</v>
      </c>
      <c r="B2060" t="str">
        <f>关卡难度线!A2063</f>
        <v>幻之小岛3-9</v>
      </c>
    </row>
    <row r="2061" spans="1:2">
      <c r="A2061">
        <f>关卡难度线!B2064</f>
        <v>64249644</v>
      </c>
      <c r="B2061" t="str">
        <f>关卡难度线!A2064</f>
        <v>幻之小岛3-10</v>
      </c>
    </row>
    <row r="2062" spans="1:2">
      <c r="A2062">
        <f>关卡难度线!B2065</f>
        <v>64516257</v>
      </c>
      <c r="B2062" t="str">
        <f>关卡难度线!A2065</f>
        <v>幻之小岛4-1</v>
      </c>
    </row>
    <row r="2063" spans="1:2">
      <c r="A2063">
        <f>关卡难度线!B2066</f>
        <v>64558710</v>
      </c>
      <c r="B2063" t="str">
        <f>关卡难度线!A2066</f>
        <v>幻之小岛4-2</v>
      </c>
    </row>
    <row r="2064" spans="1:2">
      <c r="A2064">
        <f>关卡难度线!B2067</f>
        <v>64645611</v>
      </c>
      <c r="B2064" t="str">
        <f>关卡难度线!A2067</f>
        <v>幻之小岛4-3</v>
      </c>
    </row>
    <row r="2065" spans="1:2">
      <c r="A2065">
        <f>关卡难度线!B2068</f>
        <v>64688115</v>
      </c>
      <c r="B2065" t="str">
        <f>关卡难度线!A2068</f>
        <v>幻之小岛4-4</v>
      </c>
    </row>
    <row r="2066" spans="1:2">
      <c r="A2066">
        <f>关卡难度线!B2069</f>
        <v>64730622</v>
      </c>
      <c r="B2066" t="str">
        <f>关卡难度线!A2069</f>
        <v>幻之小岛4-5</v>
      </c>
    </row>
    <row r="2067" spans="1:2">
      <c r="A2067">
        <f>关卡难度线!B2070</f>
        <v>64817700</v>
      </c>
      <c r="B2067" t="str">
        <f>关卡难度线!A2070</f>
        <v>幻之小岛4-6</v>
      </c>
    </row>
    <row r="2068" spans="1:2">
      <c r="A2068">
        <f>关卡难度线!B2071</f>
        <v>64860258</v>
      </c>
      <c r="B2068" t="str">
        <f>关卡难度线!A2071</f>
        <v>幻之小岛4-7</v>
      </c>
    </row>
    <row r="2069" spans="1:2">
      <c r="A2069">
        <f>关卡难度线!B2072</f>
        <v>64902821</v>
      </c>
      <c r="B2069" t="str">
        <f>关卡难度线!A2072</f>
        <v>幻之小岛4-8</v>
      </c>
    </row>
    <row r="2070" spans="1:2">
      <c r="A2070">
        <f>关卡难度线!B2073</f>
        <v>64990077</v>
      </c>
      <c r="B2070" t="str">
        <f>关卡难度线!A2073</f>
        <v>幻之小岛4-9</v>
      </c>
    </row>
    <row r="2071" spans="1:2">
      <c r="A2071">
        <f>关卡难度线!B2074</f>
        <v>65032691</v>
      </c>
      <c r="B2071" t="str">
        <f>关卡难度线!A2074</f>
        <v>幻之小岛4-10</v>
      </c>
    </row>
    <row r="2072" spans="1:2">
      <c r="A2072">
        <f>关卡难度线!B2075</f>
        <v>65301037</v>
      </c>
      <c r="B2072" t="str">
        <f>关卡难度线!A2075</f>
        <v>幻之小岛5-1</v>
      </c>
    </row>
    <row r="2073" spans="1:2">
      <c r="A2073">
        <f>关卡难度线!B2076</f>
        <v>65341141</v>
      </c>
      <c r="B2073" t="str">
        <f>关卡难度线!A2076</f>
        <v>幻之小岛5-2</v>
      </c>
    </row>
    <row r="2074" spans="1:2">
      <c r="A2074">
        <f>关卡难度线!B2077</f>
        <v>65426094</v>
      </c>
      <c r="B2074" t="str">
        <f>关卡难度线!A2077</f>
        <v>幻之小岛5-3</v>
      </c>
    </row>
    <row r="2075" spans="1:2">
      <c r="A2075">
        <f>关卡难度线!B2078</f>
        <v>65466247</v>
      </c>
      <c r="B2075" t="str">
        <f>关卡难度线!A2078</f>
        <v>幻之小岛5-4</v>
      </c>
    </row>
    <row r="2076" spans="1:2">
      <c r="A2076">
        <f>关卡难度线!B2079</f>
        <v>65506405</v>
      </c>
      <c r="B2076" t="str">
        <f>关卡难度线!A2079</f>
        <v>幻之小岛5-5</v>
      </c>
    </row>
    <row r="2077" spans="1:2">
      <c r="A2077">
        <f>关卡难度线!B2080</f>
        <v>65591523</v>
      </c>
      <c r="B2077" t="str">
        <f>关卡难度线!A2080</f>
        <v>幻之小岛5-6</v>
      </c>
    </row>
    <row r="2078" spans="1:2">
      <c r="A2078">
        <f>关卡难度线!B2081</f>
        <v>65631727</v>
      </c>
      <c r="B2078" t="str">
        <f>关卡难度线!A2081</f>
        <v>幻之小岛5-7</v>
      </c>
    </row>
    <row r="2079" spans="1:2">
      <c r="A2079">
        <f>关卡难度线!B2082</f>
        <v>65671937</v>
      </c>
      <c r="B2079" t="str">
        <f>关卡难度线!A2082</f>
        <v>幻之小岛5-8</v>
      </c>
    </row>
    <row r="2080" spans="1:2">
      <c r="A2080">
        <f>关卡难度线!B2083</f>
        <v>65757223</v>
      </c>
      <c r="B2080" t="str">
        <f>关卡难度线!A2083</f>
        <v>幻之小岛5-9</v>
      </c>
    </row>
    <row r="2081" spans="1:2">
      <c r="A2081">
        <f>关卡难度线!B2084</f>
        <v>65797478</v>
      </c>
      <c r="B2081" t="str">
        <f>关卡难度线!A2084</f>
        <v>幻之小岛5-10</v>
      </c>
    </row>
    <row r="2082" spans="1:2">
      <c r="A2082">
        <f>关卡难度线!B2085</f>
        <v>66058035</v>
      </c>
      <c r="B2082" t="str">
        <f>关卡难度线!A2085</f>
        <v>幻之小岛6-1</v>
      </c>
    </row>
    <row r="2083" spans="1:2">
      <c r="A2083">
        <f>关卡难度线!B2086</f>
        <v>66107979</v>
      </c>
      <c r="B2083" t="str">
        <f>关卡难度线!A2086</f>
        <v>幻之小岛6-2</v>
      </c>
    </row>
    <row r="2084" spans="1:2">
      <c r="A2084">
        <f>关卡难度线!B2087</f>
        <v>66203168</v>
      </c>
      <c r="B2084" t="str">
        <f>关卡难度线!A2087</f>
        <v>幻之小岛6-3</v>
      </c>
    </row>
    <row r="2085" spans="1:2">
      <c r="A2085">
        <f>关卡难度线!B2088</f>
        <v>66253171</v>
      </c>
      <c r="B2085" t="str">
        <f>关卡难度线!A2088</f>
        <v>幻之小岛6-4</v>
      </c>
    </row>
    <row r="2086" spans="1:2">
      <c r="A2086">
        <f>关卡难度线!B2089</f>
        <v>66303181</v>
      </c>
      <c r="B2086" t="str">
        <f>关卡难度线!A2089</f>
        <v>幻之小岛6-5</v>
      </c>
    </row>
    <row r="2087" spans="1:2">
      <c r="A2087">
        <f>关卡难度线!B2090</f>
        <v>66398577</v>
      </c>
      <c r="B2087" t="str">
        <f>关卡难度线!A2090</f>
        <v>幻之小岛6-6</v>
      </c>
    </row>
    <row r="2088" spans="1:2">
      <c r="A2088">
        <f>关卡难度线!B2091</f>
        <v>66448645</v>
      </c>
      <c r="B2088" t="str">
        <f>关卡难度线!A2091</f>
        <v>幻之小岛6-7</v>
      </c>
    </row>
    <row r="2089" spans="1:2">
      <c r="A2089">
        <f>关卡难度线!B2092</f>
        <v>66498718</v>
      </c>
      <c r="B2089" t="str">
        <f>关卡难度线!A2092</f>
        <v>幻之小岛6-8</v>
      </c>
    </row>
    <row r="2090" spans="1:2">
      <c r="A2090">
        <f>关卡难度线!B2093</f>
        <v>66594322</v>
      </c>
      <c r="B2090" t="str">
        <f>关卡难度线!A2093</f>
        <v>幻之小岛6-9</v>
      </c>
    </row>
    <row r="2091" spans="1:2">
      <c r="A2091">
        <f>关卡难度线!B2094</f>
        <v>66644456</v>
      </c>
      <c r="B2091" t="str">
        <f>关卡难度线!A2094</f>
        <v>幻之小岛6-10</v>
      </c>
    </row>
    <row r="2092" spans="1:2">
      <c r="A2092">
        <f>关卡难度线!B2095</f>
        <v>66941760</v>
      </c>
      <c r="B2092" t="str">
        <f>关卡难度线!A2095</f>
        <v>幻之小岛7-1</v>
      </c>
    </row>
    <row r="2093" spans="1:2">
      <c r="A2093">
        <f>关卡难度线!B2096</f>
        <v>66991952</v>
      </c>
      <c r="B2093" t="str">
        <f>关卡难度线!A2096</f>
        <v>幻之小岛7-2</v>
      </c>
    </row>
    <row r="2094" spans="1:2">
      <c r="A2094">
        <f>关卡难度线!B2097</f>
        <v>67087862</v>
      </c>
      <c r="B2094" t="str">
        <f>关卡难度线!A2097</f>
        <v>幻之小岛7-3</v>
      </c>
    </row>
    <row r="2095" spans="1:2">
      <c r="A2095">
        <f>关卡难度线!B2098</f>
        <v>67138114</v>
      </c>
      <c r="B2095" t="str">
        <f>关卡难度线!A2098</f>
        <v>幻之小岛7-4</v>
      </c>
    </row>
    <row r="2096" spans="1:2">
      <c r="A2096">
        <f>关卡难度线!B2099</f>
        <v>67188369</v>
      </c>
      <c r="B2096" t="str">
        <f>关卡难度线!A2099</f>
        <v>幻之小岛7-5</v>
      </c>
    </row>
    <row r="2097" spans="1:2">
      <c r="A2097">
        <f>关卡难度线!B2100</f>
        <v>67284487</v>
      </c>
      <c r="B2097" t="str">
        <f>关卡难度线!A2100</f>
        <v>幻之小岛7-6</v>
      </c>
    </row>
    <row r="2098" spans="1:2">
      <c r="A2098">
        <f>关卡难度线!B2101</f>
        <v>67334802</v>
      </c>
      <c r="B2098" t="str">
        <f>关卡难度线!A2101</f>
        <v>幻之小岛7-7</v>
      </c>
    </row>
    <row r="2099" spans="1:2">
      <c r="A2099">
        <f>关卡难度线!B2102</f>
        <v>67385125</v>
      </c>
      <c r="B2099" t="str">
        <f>关卡难度线!A2102</f>
        <v>幻之小岛7-8</v>
      </c>
    </row>
    <row r="2100" spans="1:2">
      <c r="A2100">
        <f>关卡难度线!B2103</f>
        <v>67481448</v>
      </c>
      <c r="B2100" t="str">
        <f>关卡难度线!A2103</f>
        <v>幻之小岛7-9</v>
      </c>
    </row>
    <row r="2101" spans="1:2">
      <c r="A2101">
        <f>关卡难度线!B2104</f>
        <v>67531829</v>
      </c>
      <c r="B2101" t="str">
        <f>关卡难度线!A2104</f>
        <v>幻之小岛7-10</v>
      </c>
    </row>
    <row r="2102" spans="1:2">
      <c r="A2102">
        <f>关卡难度线!B2105</f>
        <v>67834053</v>
      </c>
      <c r="B2102" t="str">
        <f>关卡难度线!A2105</f>
        <v>幻之小岛8-1</v>
      </c>
    </row>
    <row r="2103" spans="1:2">
      <c r="A2103">
        <f>关卡难度线!B2106</f>
        <v>67884495</v>
      </c>
      <c r="B2103" t="str">
        <f>关卡难度线!A2106</f>
        <v>幻之小岛8-2</v>
      </c>
    </row>
    <row r="2104" spans="1:2">
      <c r="A2104">
        <f>关卡难度线!B2107</f>
        <v>67981125</v>
      </c>
      <c r="B2104" t="str">
        <f>关卡难度线!A2107</f>
        <v>幻之小岛8-3</v>
      </c>
    </row>
    <row r="2105" spans="1:2">
      <c r="A2105">
        <f>关卡难度线!B2108</f>
        <v>68031625</v>
      </c>
      <c r="B2105" t="str">
        <f>关卡难度线!A2108</f>
        <v>幻之小岛8-4</v>
      </c>
    </row>
    <row r="2106" spans="1:2">
      <c r="A2106">
        <f>关卡难度线!B2109</f>
        <v>68082129</v>
      </c>
      <c r="B2106" t="str">
        <f>关卡难度线!A2109</f>
        <v>幻之小岛8-5</v>
      </c>
    </row>
    <row r="2107" spans="1:2">
      <c r="A2107">
        <f>关卡难度线!B2110</f>
        <v>68178970</v>
      </c>
      <c r="B2107" t="str">
        <f>关卡难度线!A2110</f>
        <v>幻之小岛8-6</v>
      </c>
    </row>
    <row r="2108" spans="1:2">
      <c r="A2108">
        <f>关卡难度线!B2111</f>
        <v>68229533</v>
      </c>
      <c r="B2108" t="str">
        <f>关卡难度线!A2111</f>
        <v>幻之小岛8-7</v>
      </c>
    </row>
    <row r="2109" spans="1:2">
      <c r="A2109">
        <f>关卡难度线!B2112</f>
        <v>68280104</v>
      </c>
      <c r="B2109" t="str">
        <f>关卡难度线!A2112</f>
        <v>幻之小岛8-8</v>
      </c>
    </row>
    <row r="2110" spans="1:2">
      <c r="A2110">
        <f>关卡难度线!B2113</f>
        <v>68377149</v>
      </c>
      <c r="B2110" t="str">
        <f>关卡难度线!A2113</f>
        <v>幻之小岛8-9</v>
      </c>
    </row>
    <row r="2111" spans="1:2">
      <c r="A2111">
        <f>关卡难度线!B2114</f>
        <v>68427778</v>
      </c>
      <c r="B2111" t="str">
        <f>关卡难度线!A2114</f>
        <v>幻之小岛8-10</v>
      </c>
    </row>
    <row r="2112" spans="1:2">
      <c r="A2112">
        <f>关卡难度线!B2115</f>
        <v>68732039</v>
      </c>
      <c r="B2112" t="str">
        <f>关卡难度线!A2115</f>
        <v>幻之小岛9-1</v>
      </c>
    </row>
    <row r="2113" spans="1:2">
      <c r="A2113">
        <f>关卡难度线!B2116</f>
        <v>68782729</v>
      </c>
      <c r="B2113" t="str">
        <f>关卡难度线!A2116</f>
        <v>幻之小岛9-2</v>
      </c>
    </row>
    <row r="2114" spans="1:2">
      <c r="A2114">
        <f>关卡难度线!B2117</f>
        <v>68880082</v>
      </c>
      <c r="B2114" t="str">
        <f>关卡难度线!A2117</f>
        <v>幻之小岛9-3</v>
      </c>
    </row>
    <row r="2115" spans="1:2">
      <c r="A2115">
        <f>关卡难度线!B2118</f>
        <v>68930830</v>
      </c>
      <c r="B2115" t="str">
        <f>关卡难度线!A2118</f>
        <v>幻之小岛9-4</v>
      </c>
    </row>
    <row r="2116" spans="1:2">
      <c r="A2116">
        <f>关卡难度线!B2119</f>
        <v>68981585</v>
      </c>
      <c r="B2116" t="str">
        <f>关卡难度线!A2119</f>
        <v>幻之小岛9-5</v>
      </c>
    </row>
    <row r="2117" spans="1:2">
      <c r="A2117">
        <f>关卡难度线!B2120</f>
        <v>69079144</v>
      </c>
      <c r="B2117" t="str">
        <f>关卡难度线!A2120</f>
        <v>幻之小岛9-6</v>
      </c>
    </row>
    <row r="2118" spans="1:2">
      <c r="A2118">
        <f>关卡难度线!B2121</f>
        <v>69129957</v>
      </c>
      <c r="B2118" t="str">
        <f>关卡难度线!A2121</f>
        <v>幻之小岛9-7</v>
      </c>
    </row>
    <row r="2119" spans="1:2">
      <c r="A2119">
        <f>关卡难度线!B2122</f>
        <v>69180779</v>
      </c>
      <c r="B2119" t="str">
        <f>关卡难度线!A2122</f>
        <v>幻之小岛9-8</v>
      </c>
    </row>
    <row r="2120" spans="1:2">
      <c r="A2120">
        <f>关卡难度线!B2123</f>
        <v>69278545</v>
      </c>
      <c r="B2120" t="str">
        <f>关卡难度线!A2123</f>
        <v>幻之小岛9-9</v>
      </c>
    </row>
    <row r="2121" spans="1:2">
      <c r="A2121">
        <f>关卡难度线!B2124</f>
        <v>69329425</v>
      </c>
      <c r="B2121" t="str">
        <f>关卡难度线!A2124</f>
        <v>幻之小岛9-10</v>
      </c>
    </row>
    <row r="2122" spans="1:2">
      <c r="A2122">
        <f>关卡难度线!B2125</f>
        <v>69635722</v>
      </c>
      <c r="B2122" t="str">
        <f>关卡难度线!A2125</f>
        <v>幻之小岛10-1</v>
      </c>
    </row>
    <row r="2123" spans="1:2">
      <c r="A2123">
        <f>关卡难度线!B2126</f>
        <v>69686660</v>
      </c>
      <c r="B2123" t="str">
        <f>关卡难度线!A2126</f>
        <v>幻之小岛10-2</v>
      </c>
    </row>
    <row r="2124" spans="1:2">
      <c r="A2124">
        <f>关卡难度线!B2127</f>
        <v>69784735</v>
      </c>
      <c r="B2124" t="str">
        <f>关卡难度线!A2127</f>
        <v>幻之小岛10-3</v>
      </c>
    </row>
    <row r="2125" spans="1:2">
      <c r="A2125">
        <f>关卡难度线!B2128</f>
        <v>69835733</v>
      </c>
      <c r="B2125" t="str">
        <f>关卡难度线!A2128</f>
        <v>幻之小岛10-4</v>
      </c>
    </row>
    <row r="2126" spans="1:2">
      <c r="A2126">
        <f>关卡难度线!B2129</f>
        <v>69886737</v>
      </c>
      <c r="B2126" t="str">
        <f>关卡难度线!A2129</f>
        <v>幻之小岛10-5</v>
      </c>
    </row>
    <row r="2127" spans="1:2">
      <c r="A2127">
        <f>关卡难度线!B2130</f>
        <v>69985020</v>
      </c>
      <c r="B2127" t="str">
        <f>关卡难度线!A2130</f>
        <v>幻之小岛10-6</v>
      </c>
    </row>
    <row r="2128" spans="1:2">
      <c r="A2128">
        <f>关卡难度线!B2131</f>
        <v>70036085</v>
      </c>
      <c r="B2128" t="str">
        <f>关卡难度线!A2131</f>
        <v>幻之小岛10-7</v>
      </c>
    </row>
    <row r="2129" spans="1:2">
      <c r="A2129">
        <f>关卡难度线!B2132</f>
        <v>70087153</v>
      </c>
      <c r="B2129" t="str">
        <f>关卡难度线!A2132</f>
        <v>幻之小岛10-8</v>
      </c>
    </row>
    <row r="2130" spans="1:2">
      <c r="A2130">
        <f>关卡难度线!B2133</f>
        <v>70185644</v>
      </c>
      <c r="B2130" t="str">
        <f>关卡难度线!A2133</f>
        <v>幻之小岛10-9</v>
      </c>
    </row>
    <row r="2131" spans="1:2">
      <c r="A2131">
        <f>关卡难度线!B2134</f>
        <v>70236773</v>
      </c>
      <c r="B2131" t="str">
        <f>关卡难度线!A2134</f>
        <v>幻之小岛10-10</v>
      </c>
    </row>
    <row r="2132" spans="1:2">
      <c r="A2132">
        <f>关卡难度线!B2135</f>
        <v>70545112</v>
      </c>
      <c r="B2132" t="str">
        <f>关卡难度线!A2135</f>
        <v>幻之小岛11-1</v>
      </c>
    </row>
    <row r="2133" spans="1:2">
      <c r="A2133">
        <f>关卡难度线!B2136</f>
        <v>70596298</v>
      </c>
      <c r="B2133" t="str">
        <f>关卡难度线!A2136</f>
        <v>幻之小岛11-2</v>
      </c>
    </row>
    <row r="2134" spans="1:2">
      <c r="A2134">
        <f>关卡难度线!B2137</f>
        <v>70695098</v>
      </c>
      <c r="B2134" t="str">
        <f>关卡难度线!A2137</f>
        <v>幻之小岛11-3</v>
      </c>
    </row>
    <row r="2135" spans="1:2">
      <c r="A2135">
        <f>关卡难度线!B2138</f>
        <v>70746346</v>
      </c>
      <c r="B2135" t="str">
        <f>关卡难度线!A2138</f>
        <v>幻之小岛11-4</v>
      </c>
    </row>
    <row r="2136" spans="1:2">
      <c r="A2136">
        <f>关卡难度线!B2139</f>
        <v>70797601</v>
      </c>
      <c r="B2136" t="str">
        <f>关卡难度线!A2139</f>
        <v>幻之小岛11-5</v>
      </c>
    </row>
    <row r="2137" spans="1:2">
      <c r="A2137">
        <f>关卡难度线!B2140</f>
        <v>70896607</v>
      </c>
      <c r="B2137" t="str">
        <f>关卡难度线!A2140</f>
        <v>幻之小岛11-6</v>
      </c>
    </row>
    <row r="2138" spans="1:2">
      <c r="A2138">
        <f>关卡难度线!B2141</f>
        <v>70947921</v>
      </c>
      <c r="B2138" t="str">
        <f>关卡难度线!A2141</f>
        <v>幻之小岛11-7</v>
      </c>
    </row>
    <row r="2139" spans="1:2">
      <c r="A2139">
        <f>关卡难度线!B2142</f>
        <v>70999240</v>
      </c>
      <c r="B2139" t="str">
        <f>关卡难度线!A2142</f>
        <v>幻之小岛11-8</v>
      </c>
    </row>
    <row r="2140" spans="1:2">
      <c r="A2140">
        <f>关卡难度线!B2143</f>
        <v>71098457</v>
      </c>
      <c r="B2140" t="str">
        <f>关卡难度线!A2143</f>
        <v>幻之小岛11-9</v>
      </c>
    </row>
    <row r="2141" spans="1:2">
      <c r="A2141">
        <f>关卡难度线!B2144</f>
        <v>71149835</v>
      </c>
      <c r="B2141" t="str">
        <f>关卡难度线!A2144</f>
        <v>幻之小岛11-10</v>
      </c>
    </row>
    <row r="2142" spans="1:2">
      <c r="A2142">
        <f>关卡难度线!B2145</f>
        <v>71460216</v>
      </c>
      <c r="B2142" t="str">
        <f>关卡难度线!A2145</f>
        <v>幻之小岛12-1</v>
      </c>
    </row>
    <row r="2143" spans="1:2">
      <c r="A2143">
        <f>关卡难度线!B2146</f>
        <v>71511655</v>
      </c>
      <c r="B2143" t="str">
        <f>关卡难度线!A2146</f>
        <v>幻之小岛12-2</v>
      </c>
    </row>
    <row r="2144" spans="1:2">
      <c r="A2144">
        <f>关卡难度线!B2147</f>
        <v>71611178</v>
      </c>
      <c r="B2144" t="str">
        <f>关卡难度线!A2147</f>
        <v>幻之小岛12-3</v>
      </c>
    </row>
    <row r="2145" spans="1:2">
      <c r="A2145">
        <f>关卡难度线!B2148</f>
        <v>71662678</v>
      </c>
      <c r="B2145" t="str">
        <f>关卡难度线!A2148</f>
        <v>幻之小岛12-4</v>
      </c>
    </row>
    <row r="2146" spans="1:2">
      <c r="A2146">
        <f>关卡难度线!B2149</f>
        <v>71714183</v>
      </c>
      <c r="B2146" t="str">
        <f>关卡难度线!A2149</f>
        <v>幻之小岛12-5</v>
      </c>
    </row>
    <row r="2147" spans="1:2">
      <c r="A2147">
        <f>关卡难度线!B2150</f>
        <v>71813915</v>
      </c>
      <c r="B2147" t="str">
        <f>关卡难度线!A2150</f>
        <v>幻之小岛12-6</v>
      </c>
    </row>
    <row r="2148" spans="1:2">
      <c r="A2148">
        <f>关卡难度线!B2151</f>
        <v>71865478</v>
      </c>
      <c r="B2148" t="str">
        <f>关卡难度线!A2151</f>
        <v>幻之小岛12-7</v>
      </c>
    </row>
    <row r="2149" spans="1:2">
      <c r="A2149">
        <f>关卡难度线!B2152</f>
        <v>71917050</v>
      </c>
      <c r="B2149" t="str">
        <f>关卡难度线!A2152</f>
        <v>幻之小岛12-8</v>
      </c>
    </row>
    <row r="2150" spans="1:2">
      <c r="A2150">
        <f>关卡难度线!B2153</f>
        <v>72016988</v>
      </c>
      <c r="B2150" t="str">
        <f>关卡难度线!A2153</f>
        <v>幻之小岛12-9</v>
      </c>
    </row>
    <row r="2151" spans="1:2">
      <c r="A2151">
        <f>关卡难度线!B2154</f>
        <v>72068618</v>
      </c>
      <c r="B2151" t="str">
        <f>关卡难度线!A2154</f>
        <v>幻之小岛12-10</v>
      </c>
    </row>
    <row r="2152" spans="1:2">
      <c r="A2152">
        <f>关卡难度线!B2155</f>
        <v>72381048</v>
      </c>
      <c r="B2152" t="str">
        <f>关卡难度线!A2155</f>
        <v>幻之小岛13-1</v>
      </c>
    </row>
    <row r="2153" spans="1:2">
      <c r="A2153">
        <f>关卡难度线!B2156</f>
        <v>72432736</v>
      </c>
      <c r="B2153" t="str">
        <f>关卡难度线!A2156</f>
        <v>幻之小岛13-2</v>
      </c>
    </row>
    <row r="2154" spans="1:2">
      <c r="A2154">
        <f>关卡难度线!B2157</f>
        <v>72532987</v>
      </c>
      <c r="B2154" t="str">
        <f>关卡难度线!A2157</f>
        <v>幻之小岛13-3</v>
      </c>
    </row>
    <row r="2155" spans="1:2">
      <c r="A2155">
        <f>关卡难度线!B2158</f>
        <v>72584736</v>
      </c>
      <c r="B2155" t="str">
        <f>关卡难度线!A2158</f>
        <v>幻之小岛13-4</v>
      </c>
    </row>
    <row r="2156" spans="1:2">
      <c r="A2156">
        <f>关卡难度线!B2159</f>
        <v>72636491</v>
      </c>
      <c r="B2156" t="str">
        <f>关卡难度线!A2159</f>
        <v>幻之小岛13-5</v>
      </c>
    </row>
    <row r="2157" spans="1:2">
      <c r="A2157">
        <f>关卡难度线!B2160</f>
        <v>72736948</v>
      </c>
      <c r="B2157" t="str">
        <f>关卡难度线!A2160</f>
        <v>幻之小岛13-6</v>
      </c>
    </row>
    <row r="2158" spans="1:2">
      <c r="A2158">
        <f>关卡难度线!B2161</f>
        <v>72788764</v>
      </c>
      <c r="B2158" t="str">
        <f>关卡难度线!A2161</f>
        <v>幻之小岛13-7</v>
      </c>
    </row>
    <row r="2159" spans="1:2">
      <c r="A2159">
        <f>关卡难度线!B2162</f>
        <v>72840585</v>
      </c>
      <c r="B2159" t="str">
        <f>关卡难度线!A2162</f>
        <v>幻之小岛13-8</v>
      </c>
    </row>
    <row r="2160" spans="1:2">
      <c r="A2160">
        <f>关卡难度线!B2163</f>
        <v>72941251</v>
      </c>
      <c r="B2160" t="str">
        <f>关卡难度线!A2163</f>
        <v>幻之小岛13-9</v>
      </c>
    </row>
    <row r="2161" spans="1:2">
      <c r="A2161">
        <f>关卡难度线!B2164</f>
        <v>72993134</v>
      </c>
      <c r="B2161" t="str">
        <f>关卡难度线!A2164</f>
        <v>幻之小岛13-10</v>
      </c>
    </row>
    <row r="2162" spans="1:2">
      <c r="A2162">
        <f>关卡难度线!B2165</f>
        <v>73307609</v>
      </c>
      <c r="B2162" t="str">
        <f>关卡难度线!A2165</f>
        <v>幻之小岛14-1</v>
      </c>
    </row>
    <row r="2163" spans="1:2">
      <c r="A2163">
        <f>关卡难度线!B2166</f>
        <v>73359550</v>
      </c>
      <c r="B2163" t="str">
        <f>关卡难度线!A2166</f>
        <v>幻之小岛14-2</v>
      </c>
    </row>
    <row r="2164" spans="1:2">
      <c r="A2164">
        <f>关卡难度线!B2167</f>
        <v>73460526</v>
      </c>
      <c r="B2164" t="str">
        <f>关卡难度线!A2167</f>
        <v>幻之小岛14-3</v>
      </c>
    </row>
    <row r="2165" spans="1:2">
      <c r="A2165">
        <f>关卡难度线!B2168</f>
        <v>73512529</v>
      </c>
      <c r="B2165" t="str">
        <f>关卡难度线!A2168</f>
        <v>幻之小岛14-4</v>
      </c>
    </row>
    <row r="2166" spans="1:2">
      <c r="A2166">
        <f>关卡难度线!B2169</f>
        <v>73564534</v>
      </c>
      <c r="B2166" t="str">
        <f>关卡难度线!A2169</f>
        <v>幻之小岛14-5</v>
      </c>
    </row>
    <row r="2167" spans="1:2">
      <c r="A2167">
        <f>关卡难度线!B2170</f>
        <v>73665719</v>
      </c>
      <c r="B2167" t="str">
        <f>关卡难度线!A2170</f>
        <v>幻之小岛14-6</v>
      </c>
    </row>
    <row r="2168" spans="1:2">
      <c r="A2168">
        <f>关卡难度线!B2171</f>
        <v>73717786</v>
      </c>
      <c r="B2168" t="str">
        <f>关卡难度线!A2171</f>
        <v>幻之小岛14-7</v>
      </c>
    </row>
    <row r="2169" spans="1:2">
      <c r="A2169">
        <f>关卡难度线!B2172</f>
        <v>73769860</v>
      </c>
      <c r="B2169" t="str">
        <f>关卡难度线!A2172</f>
        <v>幻之小岛14-8</v>
      </c>
    </row>
    <row r="2170" spans="1:2">
      <c r="A2170">
        <f>关卡难度线!B2173</f>
        <v>73871253</v>
      </c>
      <c r="B2170" t="str">
        <f>关卡难度线!A2173</f>
        <v>幻之小岛14-9</v>
      </c>
    </row>
    <row r="2171" spans="1:2">
      <c r="A2171">
        <f>关卡难度线!B2174</f>
        <v>73923386</v>
      </c>
      <c r="B2171" t="str">
        <f>关卡难度线!A2174</f>
        <v>幻之小岛14-10</v>
      </c>
    </row>
    <row r="2172" spans="1:2">
      <c r="A2172">
        <f>关卡难度线!B2175</f>
        <v>74239914</v>
      </c>
      <c r="B2172" t="str">
        <f>关卡难度线!A2175</f>
        <v>幻之小岛15-1</v>
      </c>
    </row>
    <row r="2173" spans="1:2">
      <c r="A2173">
        <f>关卡难度线!B2176</f>
        <v>74292108</v>
      </c>
      <c r="B2173" t="str">
        <f>关卡难度线!A2176</f>
        <v>幻之小岛15-2</v>
      </c>
    </row>
    <row r="2174" spans="1:2">
      <c r="A2174">
        <f>关卡难度线!B2177</f>
        <v>74393811</v>
      </c>
      <c r="B2174" t="str">
        <f>关卡难度线!A2177</f>
        <v>幻之小岛15-3</v>
      </c>
    </row>
    <row r="2175" spans="1:2">
      <c r="A2175">
        <f>关卡难度线!B2178</f>
        <v>74446064</v>
      </c>
      <c r="B2175" t="str">
        <f>关卡难度线!A2178</f>
        <v>幻之小岛15-4</v>
      </c>
    </row>
    <row r="2176" spans="1:2">
      <c r="A2176">
        <f>关卡难度线!B2179</f>
        <v>74498322</v>
      </c>
      <c r="B2176" t="str">
        <f>关卡难度线!A2179</f>
        <v>幻之小岛15-5</v>
      </c>
    </row>
    <row r="2177" spans="1:2">
      <c r="A2177">
        <f>关卡难度线!B2180</f>
        <v>74600238</v>
      </c>
      <c r="B2177" t="str">
        <f>关卡难度线!A2180</f>
        <v>幻之小岛15-6</v>
      </c>
    </row>
    <row r="2178" spans="1:2">
      <c r="A2178">
        <f>关卡难度线!B2181</f>
        <v>74652554</v>
      </c>
      <c r="B2178" t="str">
        <f>关卡难度线!A2181</f>
        <v>幻之小岛15-7</v>
      </c>
    </row>
    <row r="2179" spans="1:2">
      <c r="A2179">
        <f>关卡难度线!B2182</f>
        <v>74704880</v>
      </c>
      <c r="B2179" t="str">
        <f>关卡难度线!A2182</f>
        <v>幻之小岛15-8</v>
      </c>
    </row>
    <row r="2180" spans="1:2">
      <c r="A2180">
        <f>关卡难度线!B2183</f>
        <v>74807002</v>
      </c>
      <c r="B2180" t="str">
        <f>关卡难度线!A2183</f>
        <v>幻之小岛15-9</v>
      </c>
    </row>
    <row r="2181" spans="1:2">
      <c r="A2181">
        <f>关卡难度线!B2184</f>
        <v>74859386</v>
      </c>
      <c r="B2181" t="str">
        <f>关卡难度线!A2184</f>
        <v>幻之小岛15-10</v>
      </c>
    </row>
    <row r="2182" spans="1:2">
      <c r="A2182">
        <f>关卡难度线!B2185</f>
        <v>75177972</v>
      </c>
      <c r="B2182" t="str">
        <f>关卡难度线!A2185</f>
        <v>幻之小岛16-1</v>
      </c>
    </row>
    <row r="2183" spans="1:2">
      <c r="A2183">
        <f>关卡难度线!B2186</f>
        <v>75230415</v>
      </c>
      <c r="B2183" t="str">
        <f>关卡难度线!A2186</f>
        <v>幻之小岛16-2</v>
      </c>
    </row>
    <row r="2184" spans="1:2">
      <c r="A2184">
        <f>关卡难度线!B2187</f>
        <v>75332848</v>
      </c>
      <c r="B2184" t="str">
        <f>关卡难度线!A2187</f>
        <v>幻之小岛16-3</v>
      </c>
    </row>
    <row r="2185" spans="1:2">
      <c r="A2185">
        <f>关卡难度线!B2188</f>
        <v>75385355</v>
      </c>
      <c r="B2185" t="str">
        <f>关卡难度线!A2188</f>
        <v>幻之小岛16-4</v>
      </c>
    </row>
    <row r="2186" spans="1:2">
      <c r="A2186">
        <f>关卡难度线!B2189</f>
        <v>75437864</v>
      </c>
      <c r="B2186" t="str">
        <f>关卡难度线!A2189</f>
        <v>幻之小岛16-5</v>
      </c>
    </row>
    <row r="2187" spans="1:2">
      <c r="A2187">
        <f>关卡难度线!B2190</f>
        <v>75540507</v>
      </c>
      <c r="B2187" t="str">
        <f>关卡难度线!A2190</f>
        <v>幻之小岛16-6</v>
      </c>
    </row>
    <row r="2188" spans="1:2">
      <c r="A2188">
        <f>关卡难度线!B2191</f>
        <v>75593078</v>
      </c>
      <c r="B2188" t="str">
        <f>关卡难度线!A2191</f>
        <v>幻之小岛16-7</v>
      </c>
    </row>
    <row r="2189" spans="1:2">
      <c r="A2189">
        <f>关卡难度线!B2192</f>
        <v>75645655</v>
      </c>
      <c r="B2189" t="str">
        <f>关卡难度线!A2192</f>
        <v>幻之小岛16-8</v>
      </c>
    </row>
    <row r="2190" spans="1:2">
      <c r="A2190">
        <f>关卡难度线!B2193</f>
        <v>75748508</v>
      </c>
      <c r="B2190" t="str">
        <f>关卡难度线!A2193</f>
        <v>幻之小岛16-9</v>
      </c>
    </row>
    <row r="2191" spans="1:2">
      <c r="A2191">
        <f>关卡难度线!B2194</f>
        <v>75801143</v>
      </c>
      <c r="B2191" t="str">
        <f>关卡难度线!A2194</f>
        <v>幻之小岛16-10</v>
      </c>
    </row>
    <row r="2192" spans="1:2">
      <c r="A2192">
        <f>关卡难度线!B2195</f>
        <v>76121786</v>
      </c>
      <c r="B2192" t="str">
        <f>关卡难度线!A2195</f>
        <v>幻之小岛17-1</v>
      </c>
    </row>
    <row r="2193" spans="1:2">
      <c r="A2193">
        <f>关卡难度线!B2196</f>
        <v>76174483</v>
      </c>
      <c r="B2193" t="str">
        <f>关卡难度线!A2196</f>
        <v>幻之小岛17-2</v>
      </c>
    </row>
    <row r="2194" spans="1:2">
      <c r="A2194">
        <f>关卡难度线!B2197</f>
        <v>76277647</v>
      </c>
      <c r="B2194" t="str">
        <f>关卡难度线!A2197</f>
        <v>幻之小岛17-3</v>
      </c>
    </row>
    <row r="2195" spans="1:2">
      <c r="A2195">
        <f>关卡难度线!B2198</f>
        <v>76330406</v>
      </c>
      <c r="B2195" t="str">
        <f>关卡难度线!A2198</f>
        <v>幻之小岛17-4</v>
      </c>
    </row>
    <row r="2196" spans="1:2">
      <c r="A2196">
        <f>关卡难度线!B2199</f>
        <v>76383167</v>
      </c>
      <c r="B2196" t="str">
        <f>关卡难度线!A2199</f>
        <v>幻之小岛17-5</v>
      </c>
    </row>
    <row r="2197" spans="1:2">
      <c r="A2197">
        <f>关卡难度线!B2200</f>
        <v>76486541</v>
      </c>
      <c r="B2197" t="str">
        <f>关卡难度线!A2200</f>
        <v>幻之小岛17-6</v>
      </c>
    </row>
    <row r="2198" spans="1:2">
      <c r="A2198">
        <f>关卡难度线!B2201</f>
        <v>76539364</v>
      </c>
      <c r="B2198" t="str">
        <f>关卡难度线!A2201</f>
        <v>幻之小岛17-7</v>
      </c>
    </row>
    <row r="2199" spans="1:2">
      <c r="A2199">
        <f>关卡难度线!B2202</f>
        <v>76592195</v>
      </c>
      <c r="B2199" t="str">
        <f>关卡难度线!A2202</f>
        <v>幻之小岛17-8</v>
      </c>
    </row>
    <row r="2200" spans="1:2">
      <c r="A2200">
        <f>关卡难度线!B2203</f>
        <v>76695778</v>
      </c>
      <c r="B2200" t="str">
        <f>关卡难度线!A2203</f>
        <v>幻之小岛17-9</v>
      </c>
    </row>
    <row r="2201" spans="1:2">
      <c r="A2201">
        <f>关卡难度线!B2204</f>
        <v>76748667</v>
      </c>
      <c r="B2201" t="str">
        <f>关卡难度线!A2204</f>
        <v>幻之小岛17-10</v>
      </c>
    </row>
    <row r="2202" spans="1:2">
      <c r="A2202">
        <f>关卡难度线!B2205</f>
        <v>77071370</v>
      </c>
      <c r="B2202" t="str">
        <f>关卡难度线!A2205</f>
        <v>幻之小岛18-1</v>
      </c>
    </row>
    <row r="2203" spans="1:2">
      <c r="A2203">
        <f>关卡难度线!B2206</f>
        <v>77124322</v>
      </c>
      <c r="B2203" t="str">
        <f>关卡难度线!A2206</f>
        <v>幻之小岛18-2</v>
      </c>
    </row>
    <row r="2204" spans="1:2">
      <c r="A2204">
        <f>关卡难度线!B2207</f>
        <v>77228216</v>
      </c>
      <c r="B2204" t="str">
        <f>关卡难度线!A2207</f>
        <v>幻之小岛18-3</v>
      </c>
    </row>
    <row r="2205" spans="1:2">
      <c r="A2205">
        <f>关卡难度线!B2208</f>
        <v>77281226</v>
      </c>
      <c r="B2205" t="str">
        <f>关卡难度线!A2208</f>
        <v>幻之小岛18-4</v>
      </c>
    </row>
    <row r="2206" spans="1:2">
      <c r="A2206">
        <f>关卡难度线!B2209</f>
        <v>77334242</v>
      </c>
      <c r="B2206" t="str">
        <f>关卡难度线!A2209</f>
        <v>幻之小岛18-5</v>
      </c>
    </row>
    <row r="2207" spans="1:2">
      <c r="A2207">
        <f>关卡难度线!B2210</f>
        <v>77438347</v>
      </c>
      <c r="B2207" t="str">
        <f>关卡难度线!A2210</f>
        <v>幻之小岛18-6</v>
      </c>
    </row>
    <row r="2208" spans="1:2">
      <c r="A2208">
        <f>关卡难度线!B2211</f>
        <v>77491421</v>
      </c>
      <c r="B2208" t="str">
        <f>关卡难度线!A2211</f>
        <v>幻之小岛18-7</v>
      </c>
    </row>
    <row r="2209" spans="1:2">
      <c r="A2209">
        <f>关卡难度线!B2212</f>
        <v>77544504</v>
      </c>
      <c r="B2209" t="str">
        <f>关卡难度线!A2212</f>
        <v>幻之小岛18-8</v>
      </c>
    </row>
    <row r="2210" spans="1:2">
      <c r="A2210">
        <f>关卡难度线!B2213</f>
        <v>77648820</v>
      </c>
      <c r="B2210" t="str">
        <f>关卡难度线!A2213</f>
        <v>幻之小岛18-9</v>
      </c>
    </row>
    <row r="2211" spans="1:2">
      <c r="A2211">
        <f>关卡难度线!B2214</f>
        <v>77701962</v>
      </c>
      <c r="B2211" t="str">
        <f>关卡难度线!A2214</f>
        <v>幻之小岛18-10</v>
      </c>
    </row>
    <row r="2212" spans="1:2">
      <c r="A2212">
        <f>关卡难度线!B2215</f>
        <v>78026731</v>
      </c>
      <c r="B2212" t="str">
        <f>关卡难度线!A2215</f>
        <v>幻之小岛19-1</v>
      </c>
    </row>
    <row r="2213" spans="1:2">
      <c r="A2213">
        <f>关卡难度线!B2216</f>
        <v>78079934</v>
      </c>
      <c r="B2213" t="str">
        <f>关卡难度线!A2216</f>
        <v>幻之小岛19-2</v>
      </c>
    </row>
    <row r="2214" spans="1:2">
      <c r="A2214">
        <f>关卡难度线!B2217</f>
        <v>78184559</v>
      </c>
      <c r="B2214" t="str">
        <f>关卡难度线!A2217</f>
        <v>幻之小岛19-3</v>
      </c>
    </row>
    <row r="2215" spans="1:2">
      <c r="A2215">
        <f>关卡难度线!B2218</f>
        <v>78237825</v>
      </c>
      <c r="B2215" t="str">
        <f>关卡难度线!A2218</f>
        <v>幻之小岛19-4</v>
      </c>
    </row>
    <row r="2216" spans="1:2">
      <c r="A2216">
        <f>关卡难度线!B2219</f>
        <v>78291096</v>
      </c>
      <c r="B2216" t="str">
        <f>关卡难度线!A2219</f>
        <v>幻之小岛19-5</v>
      </c>
    </row>
    <row r="2217" spans="1:2">
      <c r="A2217">
        <f>关卡难度线!B2220</f>
        <v>78395931</v>
      </c>
      <c r="B2217" t="str">
        <f>关卡难度线!A2220</f>
        <v>幻之小岛19-6</v>
      </c>
    </row>
    <row r="2218" spans="1:2">
      <c r="A2218">
        <f>关卡难度线!B2221</f>
        <v>78449261</v>
      </c>
      <c r="B2218" t="str">
        <f>关卡难度线!A2221</f>
        <v>幻之小岛19-7</v>
      </c>
    </row>
    <row r="2219" spans="1:2">
      <c r="A2219">
        <f>关卡难度线!B2222</f>
        <v>78502600</v>
      </c>
      <c r="B2219" t="str">
        <f>关卡难度线!A2222</f>
        <v>幻之小岛19-8</v>
      </c>
    </row>
    <row r="2220" spans="1:2">
      <c r="A2220">
        <f>关卡难度线!B2223</f>
        <v>78607644</v>
      </c>
      <c r="B2220" t="str">
        <f>关卡难度线!A2223</f>
        <v>幻之小岛19-9</v>
      </c>
    </row>
    <row r="2221" spans="1:2">
      <c r="A2221">
        <f>关卡难度线!B2224</f>
        <v>78661041</v>
      </c>
      <c r="B2221" t="str">
        <f>关卡难度线!A2224</f>
        <v>幻之小岛19-10</v>
      </c>
    </row>
    <row r="2222" spans="1:2">
      <c r="A2222">
        <f>关卡难度线!B2225</f>
        <v>78987876</v>
      </c>
      <c r="B2222" t="str">
        <f>关卡难度线!A2225</f>
        <v>幻之小岛20-1</v>
      </c>
    </row>
    <row r="2223" spans="1:2">
      <c r="A2223">
        <f>关卡难度线!B2226</f>
        <v>79041336</v>
      </c>
      <c r="B2223" t="str">
        <f>关卡难度线!A2226</f>
        <v>幻之小岛20-2</v>
      </c>
    </row>
    <row r="2224" spans="1:2">
      <c r="A2224">
        <f>关卡难度线!B2227</f>
        <v>79146695</v>
      </c>
      <c r="B2224" t="str">
        <f>关卡难度线!A2227</f>
        <v>幻之小岛20-3</v>
      </c>
    </row>
    <row r="2225" spans="1:2">
      <c r="A2225">
        <f>关卡难度线!B2228</f>
        <v>79200213</v>
      </c>
      <c r="B2225" t="str">
        <f>关卡难度线!A2228</f>
        <v>幻之小岛20-4</v>
      </c>
    </row>
    <row r="2226" spans="1:2">
      <c r="A2226">
        <f>关卡难度线!B2229</f>
        <v>79253737</v>
      </c>
      <c r="B2226" t="str">
        <f>关卡难度线!A2229</f>
        <v>幻之小岛20-5</v>
      </c>
    </row>
    <row r="2227" spans="1:2">
      <c r="A2227">
        <f>关卡难度线!B2230</f>
        <v>79359305</v>
      </c>
      <c r="B2227" t="str">
        <f>关卡难度线!A2230</f>
        <v>幻之小岛20-6</v>
      </c>
    </row>
    <row r="2228" spans="1:2">
      <c r="A2228">
        <f>关卡难度线!B2231</f>
        <v>79412890</v>
      </c>
      <c r="B2228" t="str">
        <f>关卡难度线!A2231</f>
        <v>幻之小岛20-7</v>
      </c>
    </row>
    <row r="2229" spans="1:2">
      <c r="A2229">
        <f>关卡难度线!B2232</f>
        <v>79466482</v>
      </c>
      <c r="B2229" t="str">
        <f>关卡难度线!A2232</f>
        <v>幻之小岛20-8</v>
      </c>
    </row>
    <row r="2230" spans="1:2">
      <c r="A2230">
        <f>关卡难度线!B2233</f>
        <v>79572261</v>
      </c>
      <c r="B2230" t="str">
        <f>关卡难度线!A2233</f>
        <v>幻之小岛20-9</v>
      </c>
    </row>
    <row r="2231" spans="1:2">
      <c r="A2231">
        <f>关卡难度线!B2234</f>
        <v>79625911</v>
      </c>
      <c r="B2231" t="str">
        <f>关卡难度线!A2234</f>
        <v>幻之小岛20-10</v>
      </c>
    </row>
    <row r="2232" spans="1:2">
      <c r="A2232">
        <f>关卡难度线!B2235</f>
        <v>79954819</v>
      </c>
      <c r="B2232" t="str">
        <f>关卡难度线!A2235</f>
        <v>幻之小岛21-1</v>
      </c>
    </row>
    <row r="2233" spans="1:2">
      <c r="A2233">
        <f>关卡难度线!B2236</f>
        <v>80008531</v>
      </c>
      <c r="B2233" t="str">
        <f>关卡难度线!A2236</f>
        <v>幻之小岛21-2</v>
      </c>
    </row>
    <row r="2234" spans="1:2">
      <c r="A2234">
        <f>关卡难度线!B2237</f>
        <v>80114623</v>
      </c>
      <c r="B2234" t="str">
        <f>关卡难度线!A2237</f>
        <v>幻之小岛21-3</v>
      </c>
    </row>
    <row r="2235" spans="1:2">
      <c r="A2235">
        <f>关卡难度线!B2238</f>
        <v>80168394</v>
      </c>
      <c r="B2235" t="str">
        <f>关卡难度线!A2238</f>
        <v>幻之小岛21-4</v>
      </c>
    </row>
    <row r="2236" spans="1:2">
      <c r="A2236">
        <f>关卡难度线!B2239</f>
        <v>80222174</v>
      </c>
      <c r="B2236" t="str">
        <f>关卡难度线!A2239</f>
        <v>幻之小岛21-5</v>
      </c>
    </row>
    <row r="2237" spans="1:2">
      <c r="A2237">
        <f>关卡难度线!B2240</f>
        <v>80328478</v>
      </c>
      <c r="B2237" t="str">
        <f>关卡难度线!A2240</f>
        <v>幻之小岛21-6</v>
      </c>
    </row>
    <row r="2238" spans="1:2">
      <c r="A2238">
        <f>关卡难度线!B2241</f>
        <v>80382317</v>
      </c>
      <c r="B2238" t="str">
        <f>关卡难度线!A2241</f>
        <v>幻之小岛21-7</v>
      </c>
    </row>
    <row r="2239" spans="1:2">
      <c r="A2239">
        <f>关卡难度线!B2242</f>
        <v>80436162</v>
      </c>
      <c r="B2239" t="str">
        <f>关卡难度线!A2242</f>
        <v>幻之小岛21-8</v>
      </c>
    </row>
    <row r="2240" spans="1:2">
      <c r="A2240">
        <f>关卡难度线!B2243</f>
        <v>80542677</v>
      </c>
      <c r="B2240" t="str">
        <f>关卡难度线!A2243</f>
        <v>幻之小岛21-9</v>
      </c>
    </row>
    <row r="2241" spans="1:2">
      <c r="A2241">
        <f>关卡难度线!B2244</f>
        <v>80596583</v>
      </c>
      <c r="B2241" t="str">
        <f>关卡难度线!A2244</f>
        <v>幻之小岛21-10</v>
      </c>
    </row>
    <row r="2242" spans="1:2">
      <c r="A2242">
        <f>关卡难度线!B2245</f>
        <v>80927564</v>
      </c>
      <c r="B2242" t="str">
        <f>关卡难度线!A2245</f>
        <v>幻之小岛22-1</v>
      </c>
    </row>
    <row r="2243" spans="1:2">
      <c r="A2243">
        <f>关卡难度线!B2246</f>
        <v>80981530</v>
      </c>
      <c r="B2243" t="str">
        <f>关卡难度线!A2246</f>
        <v>幻之小岛22-2</v>
      </c>
    </row>
    <row r="2244" spans="1:2">
      <c r="A2244">
        <f>关卡难度线!B2247</f>
        <v>81088358</v>
      </c>
      <c r="B2244" t="str">
        <f>关卡难度线!A2247</f>
        <v>幻之小岛22-3</v>
      </c>
    </row>
    <row r="2245" spans="1:2">
      <c r="A2245">
        <f>关卡难度线!B2248</f>
        <v>81142386</v>
      </c>
      <c r="B2245" t="str">
        <f>关卡难度线!A2248</f>
        <v>幻之小岛22-4</v>
      </c>
    </row>
    <row r="2246" spans="1:2">
      <c r="A2246">
        <f>关卡难度线!B2249</f>
        <v>81196420</v>
      </c>
      <c r="B2246" t="str">
        <f>关卡难度线!A2249</f>
        <v>幻之小岛22-5</v>
      </c>
    </row>
    <row r="2247" spans="1:2">
      <c r="A2247">
        <f>关卡难度线!B2250</f>
        <v>81303457</v>
      </c>
      <c r="B2247" t="str">
        <f>关卡难度线!A2250</f>
        <v>幻之小岛22-6</v>
      </c>
    </row>
    <row r="2248" spans="1:2">
      <c r="A2248">
        <f>关卡难度线!B2251</f>
        <v>81357550</v>
      </c>
      <c r="B2248" t="str">
        <f>关卡难度线!A2251</f>
        <v>幻之小岛22-7</v>
      </c>
    </row>
    <row r="2249" spans="1:2">
      <c r="A2249">
        <f>关卡难度线!B2252</f>
        <v>81411651</v>
      </c>
      <c r="B2249" t="str">
        <f>关卡难度线!A2252</f>
        <v>幻之小岛22-8</v>
      </c>
    </row>
    <row r="2250" spans="1:2">
      <c r="A2250">
        <f>关卡难度线!B2253</f>
        <v>81518901</v>
      </c>
      <c r="B2250" t="str">
        <f>关卡难度线!A2253</f>
        <v>幻之小岛22-9</v>
      </c>
    </row>
    <row r="2251" spans="1:2">
      <c r="A2251">
        <f>关卡难度线!B2254</f>
        <v>81573061</v>
      </c>
      <c r="B2251" t="str">
        <f>关卡难度线!A2254</f>
        <v>幻之小岛22-10</v>
      </c>
    </row>
    <row r="2252" spans="1:2">
      <c r="A2252">
        <f>关卡难度线!B2255</f>
        <v>81906119</v>
      </c>
      <c r="B2252" t="str">
        <f>关卡难度线!A2255</f>
        <v>幻之小岛23-1</v>
      </c>
    </row>
    <row r="2253" spans="1:2">
      <c r="A2253">
        <f>关卡难度线!B2256</f>
        <v>81960342</v>
      </c>
      <c r="B2253" t="str">
        <f>关卡难度线!A2256</f>
        <v>幻之小岛23-2</v>
      </c>
    </row>
    <row r="2254" spans="1:2">
      <c r="A2254">
        <f>关卡难度线!B2257</f>
        <v>82067904</v>
      </c>
      <c r="B2254" t="str">
        <f>关卡难度线!A2257</f>
        <v>幻之小岛23-3</v>
      </c>
    </row>
    <row r="2255" spans="1:2">
      <c r="A2255">
        <f>关卡难度线!B2258</f>
        <v>82122187</v>
      </c>
      <c r="B2255" t="str">
        <f>关卡难度线!A2258</f>
        <v>幻之小岛23-4</v>
      </c>
    </row>
    <row r="2256" spans="1:2">
      <c r="A2256">
        <f>关卡难度线!B2259</f>
        <v>82176475</v>
      </c>
      <c r="B2256" t="str">
        <f>关卡难度线!A2259</f>
        <v>幻之小岛23-5</v>
      </c>
    </row>
    <row r="2257" spans="1:2">
      <c r="A2257">
        <f>关卡难度线!B2260</f>
        <v>82284250</v>
      </c>
      <c r="B2257" t="str">
        <f>关卡难度线!A2260</f>
        <v>幻之小岛23-6</v>
      </c>
    </row>
    <row r="2258" spans="1:2">
      <c r="A2258">
        <f>关卡难度线!B2261</f>
        <v>82338600</v>
      </c>
      <c r="B2258" t="str">
        <f>关卡难度线!A2261</f>
        <v>幻之小岛23-7</v>
      </c>
    </row>
    <row r="2259" spans="1:2">
      <c r="A2259">
        <f>关卡难度线!B2262</f>
        <v>82392956</v>
      </c>
      <c r="B2259" t="str">
        <f>关卡难度线!A2262</f>
        <v>幻之小岛23-8</v>
      </c>
    </row>
    <row r="2260" spans="1:2">
      <c r="A2260">
        <f>关卡难度线!B2263</f>
        <v>82500943</v>
      </c>
      <c r="B2260" t="str">
        <f>关卡难度线!A2263</f>
        <v>幻之小岛23-9</v>
      </c>
    </row>
    <row r="2261" spans="1:2">
      <c r="A2261">
        <f>关卡难度线!B2264</f>
        <v>82555358</v>
      </c>
      <c r="B2261" t="str">
        <f>关卡难度线!A2264</f>
        <v>幻之小岛23-10</v>
      </c>
    </row>
    <row r="2262" spans="1:2">
      <c r="A2262">
        <f>关卡难度线!B2265</f>
        <v>82890496</v>
      </c>
      <c r="B2262" t="str">
        <f>关卡难度线!A2265</f>
        <v>幻之小岛24-1</v>
      </c>
    </row>
    <row r="2263" spans="1:2">
      <c r="A2263">
        <f>关卡难度线!B2266</f>
        <v>82944973</v>
      </c>
      <c r="B2263" t="str">
        <f>关卡难度线!A2266</f>
        <v>幻之小岛24-2</v>
      </c>
    </row>
    <row r="2264" spans="1:2">
      <c r="A2264">
        <f>关卡难度线!B2267</f>
        <v>83053275</v>
      </c>
      <c r="B2264" t="str">
        <f>关卡难度线!A2267</f>
        <v>幻之小岛24-3</v>
      </c>
    </row>
    <row r="2265" spans="1:2">
      <c r="A2265">
        <f>关卡难度线!B2268</f>
        <v>83107814</v>
      </c>
      <c r="B2265" t="str">
        <f>关卡难度线!A2268</f>
        <v>幻之小岛24-4</v>
      </c>
    </row>
    <row r="2266" spans="1:2">
      <c r="A2266">
        <f>关卡难度线!B2269</f>
        <v>83162357</v>
      </c>
      <c r="B2266" t="str">
        <f>关卡难度线!A2269</f>
        <v>幻之小岛24-5</v>
      </c>
    </row>
    <row r="2267" spans="1:2">
      <c r="A2267">
        <f>关卡难度线!B2270</f>
        <v>83270871</v>
      </c>
      <c r="B2267" t="str">
        <f>关卡难度线!A2270</f>
        <v>幻之小岛24-6</v>
      </c>
    </row>
    <row r="2268" spans="1:2">
      <c r="A2268">
        <f>关卡难度线!B2271</f>
        <v>83325476</v>
      </c>
      <c r="B2268" t="str">
        <f>关卡难度线!A2271</f>
        <v>幻之小岛24-7</v>
      </c>
    </row>
    <row r="2269" spans="1:2">
      <c r="A2269">
        <f>关卡难度线!B2272</f>
        <v>83380089</v>
      </c>
      <c r="B2269" t="str">
        <f>关卡难度线!A2272</f>
        <v>幻之小岛24-8</v>
      </c>
    </row>
    <row r="2270" spans="1:2">
      <c r="A2270">
        <f>关卡难度线!B2273</f>
        <v>83488810</v>
      </c>
      <c r="B2270" t="str">
        <f>关卡难度线!A2273</f>
        <v>幻之小岛24-9</v>
      </c>
    </row>
    <row r="2271" spans="1:2">
      <c r="A2271">
        <f>关卡难度线!B2274</f>
        <v>83543485</v>
      </c>
      <c r="B2271" t="str">
        <f>关卡难度线!A2274</f>
        <v>幻之小岛24-10</v>
      </c>
    </row>
    <row r="2272" spans="1:2">
      <c r="A2272">
        <f>关卡难度线!B2275</f>
        <v>83880703</v>
      </c>
      <c r="B2272" t="str">
        <f>关卡难度线!A2275</f>
        <v>幻之小岛25-1</v>
      </c>
    </row>
    <row r="2273" spans="1:2">
      <c r="A2273">
        <f>关卡难度线!B2276</f>
        <v>83935433</v>
      </c>
      <c r="B2273" t="str">
        <f>关卡难度线!A2276</f>
        <v>幻之小岛25-2</v>
      </c>
    </row>
    <row r="2274" spans="1:2">
      <c r="A2274">
        <f>关卡难度线!B2277</f>
        <v>84044462</v>
      </c>
      <c r="B2274" t="str">
        <f>关卡难度线!A2277</f>
        <v>幻之小岛25-3</v>
      </c>
    </row>
    <row r="2275" spans="1:2">
      <c r="A2275">
        <f>关卡难度线!B2278</f>
        <v>84099249</v>
      </c>
      <c r="B2275" t="str">
        <f>关卡难度线!A2278</f>
        <v>幻之小岛25-4</v>
      </c>
    </row>
    <row r="2276" spans="1:2">
      <c r="A2276">
        <f>关卡难度线!B2279</f>
        <v>84154041</v>
      </c>
      <c r="B2276" t="str">
        <f>关卡难度线!A2279</f>
        <v>幻之小岛25-5</v>
      </c>
    </row>
    <row r="2277" spans="1:2">
      <c r="A2277">
        <f>关卡难度线!B2280</f>
        <v>84263280</v>
      </c>
      <c r="B2277" t="str">
        <f>关卡难度线!A2280</f>
        <v>幻之小岛25-6</v>
      </c>
    </row>
    <row r="2278" spans="1:2">
      <c r="A2278">
        <f>关卡难度线!B2281</f>
        <v>84318129</v>
      </c>
      <c r="B2278" t="str">
        <f>关卡难度线!A2281</f>
        <v>幻之小岛25-7</v>
      </c>
    </row>
    <row r="2279" spans="1:2">
      <c r="A2279">
        <f>关卡难度线!B2282</f>
        <v>84372983</v>
      </c>
      <c r="B2279" t="str">
        <f>关卡难度线!A2282</f>
        <v>幻之小岛25-8</v>
      </c>
    </row>
    <row r="2280" spans="1:2">
      <c r="A2280">
        <f>关卡难度线!B2283</f>
        <v>84482432</v>
      </c>
      <c r="B2280" t="str">
        <f>关卡难度线!A2283</f>
        <v>幻之小岛25-9</v>
      </c>
    </row>
    <row r="2281" spans="1:2">
      <c r="A2281">
        <f>关卡难度线!B2284</f>
        <v>84537352</v>
      </c>
      <c r="B2281" t="str">
        <f>关卡难度线!A2284</f>
        <v>幻之小岛25-10</v>
      </c>
    </row>
    <row r="2282" spans="1:2">
      <c r="A2282">
        <f>关卡难度线!B2285</f>
        <v>84876619</v>
      </c>
      <c r="B2282" t="str">
        <f>关卡难度线!A2285</f>
        <v>南方小岛1-1</v>
      </c>
    </row>
    <row r="2283" spans="1:2">
      <c r="A2283">
        <f>关卡难度线!B2286</f>
        <v>84931598</v>
      </c>
      <c r="B2283" t="str">
        <f>关卡难度线!A2286</f>
        <v>南方小岛1-2</v>
      </c>
    </row>
    <row r="2284" spans="1:2">
      <c r="A2284">
        <f>关卡难度线!B2287</f>
        <v>85041365</v>
      </c>
      <c r="B2284" t="str">
        <f>关卡难度线!A2287</f>
        <v>南方小岛1-3</v>
      </c>
    </row>
    <row r="2285" spans="1:2">
      <c r="A2285">
        <f>关卡难度线!B2288</f>
        <v>85096407</v>
      </c>
      <c r="B2285" t="str">
        <f>关卡难度线!A2288</f>
        <v>南方小岛1-4</v>
      </c>
    </row>
    <row r="2286" spans="1:2">
      <c r="A2286">
        <f>关卡难度线!B2289</f>
        <v>85151455</v>
      </c>
      <c r="B2286" t="str">
        <f>关卡难度线!A2289</f>
        <v>南方小岛1-5</v>
      </c>
    </row>
    <row r="2287" spans="1:2">
      <c r="A2287">
        <f>关卡难度线!B2290</f>
        <v>85261432</v>
      </c>
      <c r="B2287" t="str">
        <f>关卡难度线!A2290</f>
        <v>南方小岛1-6</v>
      </c>
    </row>
    <row r="2288" spans="1:2">
      <c r="A2288">
        <f>关卡难度线!B2291</f>
        <v>85316542</v>
      </c>
      <c r="B2288" t="str">
        <f>关卡难度线!A2291</f>
        <v>南方小岛1-7</v>
      </c>
    </row>
    <row r="2289" spans="1:2">
      <c r="A2289">
        <f>关卡难度线!B2292</f>
        <v>85371655</v>
      </c>
      <c r="B2289" t="str">
        <f>关卡难度线!A2292</f>
        <v>南方小岛1-8</v>
      </c>
    </row>
    <row r="2290" spans="1:2">
      <c r="A2290">
        <f>关卡难度线!B2293</f>
        <v>85481845</v>
      </c>
      <c r="B2290" t="str">
        <f>关卡难度线!A2293</f>
        <v>南方小岛1-9</v>
      </c>
    </row>
    <row r="2291" spans="1:2">
      <c r="A2291">
        <f>关卡难度线!B2294</f>
        <v>85537023</v>
      </c>
      <c r="B2291" t="str">
        <f>关卡难度线!A2294</f>
        <v>南方小岛1-10</v>
      </c>
    </row>
    <row r="2292" spans="1:2">
      <c r="A2292">
        <f>关卡难度线!B2295</f>
        <v>85878372</v>
      </c>
      <c r="B2292" t="str">
        <f>关卡难度线!A2295</f>
        <v>南方小岛2-1</v>
      </c>
    </row>
    <row r="2293" spans="1:2">
      <c r="A2293">
        <f>关卡难度线!B2296</f>
        <v>85933607</v>
      </c>
      <c r="B2293" t="str">
        <f>关卡难度线!A2296</f>
        <v>南方小岛2-2</v>
      </c>
    </row>
    <row r="2294" spans="1:2">
      <c r="A2294">
        <f>关卡难度线!B2297</f>
        <v>86044110</v>
      </c>
      <c r="B2294" t="str">
        <f>关卡难度线!A2297</f>
        <v>南方小岛2-3</v>
      </c>
    </row>
    <row r="2295" spans="1:2">
      <c r="A2295">
        <f>关卡难度线!B2298</f>
        <v>86099408</v>
      </c>
      <c r="B2295" t="str">
        <f>关卡难度线!A2298</f>
        <v>南方小岛2-4</v>
      </c>
    </row>
    <row r="2296" spans="1:2">
      <c r="A2296">
        <f>关卡难度线!B2299</f>
        <v>86154711</v>
      </c>
      <c r="B2296" t="str">
        <f>关卡难度线!A2299</f>
        <v>南方小岛2-5</v>
      </c>
    </row>
    <row r="2297" spans="1:2">
      <c r="A2297">
        <f>关卡难度线!B2300</f>
        <v>86265427</v>
      </c>
      <c r="B2297" t="str">
        <f>关卡难度线!A2300</f>
        <v>南方小岛2-6</v>
      </c>
    </row>
    <row r="2298" spans="1:2">
      <c r="A2298">
        <f>关卡难度线!B2301</f>
        <v>86320793</v>
      </c>
      <c r="B2298" t="str">
        <f>关卡难度线!A2301</f>
        <v>南方小岛2-7</v>
      </c>
    </row>
    <row r="2299" spans="1:2">
      <c r="A2299">
        <f>关卡难度线!B2302</f>
        <v>86376162</v>
      </c>
      <c r="B2299" t="str">
        <f>关卡难度线!A2302</f>
        <v>南方小岛2-8</v>
      </c>
    </row>
    <row r="2300" spans="1:2">
      <c r="A2300">
        <f>关卡难度线!B2303</f>
        <v>86487088</v>
      </c>
      <c r="B2300" t="str">
        <f>关卡难度线!A2303</f>
        <v>南方小岛2-9</v>
      </c>
    </row>
    <row r="2301" spans="1:2">
      <c r="A2301">
        <f>关卡难度线!B2304</f>
        <v>86542514</v>
      </c>
      <c r="B2301" t="str">
        <f>关卡难度线!A2304</f>
        <v>南方小岛2-10</v>
      </c>
    </row>
    <row r="2302" spans="1:2">
      <c r="A2302">
        <f>关卡难度线!B2305</f>
        <v>86885944</v>
      </c>
      <c r="B2302" t="str">
        <f>关卡难度线!A2305</f>
        <v>南方小岛3-1</v>
      </c>
    </row>
    <row r="2303" spans="1:2">
      <c r="A2303">
        <f>关卡难度线!B2306</f>
        <v>86941429</v>
      </c>
      <c r="B2303" t="str">
        <f>关卡难度线!A2306</f>
        <v>南方小岛3-2</v>
      </c>
    </row>
    <row r="2304" spans="1:2">
      <c r="A2304">
        <f>关卡难度线!B2307</f>
        <v>87052669</v>
      </c>
      <c r="B2304" t="str">
        <f>关卡难度线!A2307</f>
        <v>南方小岛3-3</v>
      </c>
    </row>
    <row r="2305" spans="1:2">
      <c r="A2305">
        <f>关卡难度线!B2308</f>
        <v>87108220</v>
      </c>
      <c r="B2305" t="str">
        <f>关卡难度线!A2308</f>
        <v>南方小岛3-4</v>
      </c>
    </row>
    <row r="2306" spans="1:2">
      <c r="A2306">
        <f>关卡难度线!B2309</f>
        <v>87163780</v>
      </c>
      <c r="B2306" t="str">
        <f>关卡难度线!A2309</f>
        <v>南方小岛3-5</v>
      </c>
    </row>
    <row r="2307" spans="1:2">
      <c r="A2307">
        <f>关卡难度线!B2310</f>
        <v>87275235</v>
      </c>
      <c r="B2307" t="str">
        <f>关卡难度线!A2310</f>
        <v>南方小岛3-6</v>
      </c>
    </row>
    <row r="2308" spans="1:2">
      <c r="A2308">
        <f>关卡难度线!B2311</f>
        <v>87330855</v>
      </c>
      <c r="B2308" t="str">
        <f>关卡难度线!A2311</f>
        <v>南方小岛3-7</v>
      </c>
    </row>
    <row r="2309" spans="1:2">
      <c r="A2309">
        <f>关卡难度线!B2312</f>
        <v>87386481</v>
      </c>
      <c r="B2309" t="str">
        <f>关卡难度线!A2312</f>
        <v>南方小岛3-8</v>
      </c>
    </row>
    <row r="2310" spans="1:2">
      <c r="A2310">
        <f>关卡难度线!B2313</f>
        <v>87498144</v>
      </c>
      <c r="B2310" t="str">
        <f>关卡难度线!A2313</f>
        <v>南方小岛3-9</v>
      </c>
    </row>
    <row r="2311" spans="1:2">
      <c r="A2311">
        <f>关卡难度线!B2314</f>
        <v>87553829</v>
      </c>
      <c r="B2311" t="str">
        <f>关卡难度线!A2314</f>
        <v>南方小岛3-10</v>
      </c>
    </row>
    <row r="2312" spans="1:2">
      <c r="A2312">
        <f>关卡难度线!B2315</f>
        <v>87899339</v>
      </c>
      <c r="B2312" t="str">
        <f>关卡难度线!A2315</f>
        <v>南方小岛4-1</v>
      </c>
    </row>
    <row r="2313" spans="1:2">
      <c r="A2313">
        <f>关卡难度线!B2316</f>
        <v>87955079</v>
      </c>
      <c r="B2313" t="str">
        <f>关卡难度线!A2316</f>
        <v>南方小岛4-2</v>
      </c>
    </row>
    <row r="2314" spans="1:2">
      <c r="A2314">
        <f>关卡难度线!B2317</f>
        <v>88067055</v>
      </c>
      <c r="B2314" t="str">
        <f>关卡难度线!A2317</f>
        <v>南方小岛4-3</v>
      </c>
    </row>
    <row r="2315" spans="1:2">
      <c r="A2315">
        <f>关卡难度线!B2318</f>
        <v>88122855</v>
      </c>
      <c r="B2315" t="str">
        <f>关卡难度线!A2318</f>
        <v>南方小岛4-4</v>
      </c>
    </row>
    <row r="2316" spans="1:2">
      <c r="A2316">
        <f>关卡难度线!B2319</f>
        <v>88178663</v>
      </c>
      <c r="B2316" t="str">
        <f>关卡难度线!A2319</f>
        <v>南方小岛4-5</v>
      </c>
    </row>
    <row r="2317" spans="1:2">
      <c r="A2317">
        <f>关卡难度线!B2320</f>
        <v>88290853</v>
      </c>
      <c r="B2317" t="str">
        <f>关卡难度线!A2320</f>
        <v>南方小岛4-6</v>
      </c>
    </row>
    <row r="2318" spans="1:2">
      <c r="A2318">
        <f>关卡难度线!B2321</f>
        <v>88346727</v>
      </c>
      <c r="B2318" t="str">
        <f>关卡难度线!A2321</f>
        <v>南方小岛4-7</v>
      </c>
    </row>
    <row r="2319" spans="1:2">
      <c r="A2319">
        <f>关卡难度线!B2322</f>
        <v>88402607</v>
      </c>
      <c r="B2319" t="str">
        <f>关卡难度线!A2322</f>
        <v>南方小岛4-8</v>
      </c>
    </row>
    <row r="2320" spans="1:2">
      <c r="A2320">
        <f>关卡难度线!B2323</f>
        <v>88515008</v>
      </c>
      <c r="B2320" t="str">
        <f>关卡难度线!A2323</f>
        <v>南方小岛4-9</v>
      </c>
    </row>
    <row r="2321" spans="1:2">
      <c r="A2321">
        <f>关卡难度线!B2324</f>
        <v>88570942</v>
      </c>
      <c r="B2321" t="str">
        <f>关卡难度线!A2324</f>
        <v>南方小岛4-10</v>
      </c>
    </row>
    <row r="2322" spans="1:2">
      <c r="A2322">
        <f>关卡难度线!B2325</f>
        <v>88918527</v>
      </c>
      <c r="B2322" t="str">
        <f>关卡难度线!A2325</f>
        <v>南方小岛5-1</v>
      </c>
    </row>
    <row r="2323" spans="1:2">
      <c r="A2323">
        <f>关卡难度线!B2326</f>
        <v>88974521</v>
      </c>
      <c r="B2323" t="str">
        <f>关卡难度线!A2326</f>
        <v>南方小岛5-2</v>
      </c>
    </row>
    <row r="2324" spans="1:2">
      <c r="A2324">
        <f>关卡难度线!B2327</f>
        <v>89087236</v>
      </c>
      <c r="B2324" t="str">
        <f>关卡难度线!A2327</f>
        <v>南方小岛5-3</v>
      </c>
    </row>
    <row r="2325" spans="1:2">
      <c r="A2325">
        <f>关卡难度线!B2328</f>
        <v>89143296</v>
      </c>
      <c r="B2325" t="str">
        <f>关卡难度线!A2328</f>
        <v>南方小岛5-4</v>
      </c>
    </row>
    <row r="2326" spans="1:2">
      <c r="A2326">
        <f>关卡难度线!B2329</f>
        <v>89199358</v>
      </c>
      <c r="B2326" t="str">
        <f>关卡难度线!A2329</f>
        <v>南方小岛5-5</v>
      </c>
    </row>
    <row r="2327" spans="1:2">
      <c r="A2327">
        <f>关卡难度线!B2330</f>
        <v>89312287</v>
      </c>
      <c r="B2327" t="str">
        <f>关卡难度线!A2330</f>
        <v>南方小岛5-6</v>
      </c>
    </row>
    <row r="2328" spans="1:2">
      <c r="A2328">
        <f>关卡难度线!B2331</f>
        <v>89368416</v>
      </c>
      <c r="B2328" t="str">
        <f>关卡难度线!A2331</f>
        <v>南方小岛5-7</v>
      </c>
    </row>
    <row r="2329" spans="1:2">
      <c r="A2329">
        <f>关卡难度线!B2332</f>
        <v>89424547</v>
      </c>
      <c r="B2329" t="str">
        <f>关卡难度线!A2332</f>
        <v>南方小岛5-8</v>
      </c>
    </row>
    <row r="2330" spans="1:2">
      <c r="A2330">
        <f>关卡难度线!B2333</f>
        <v>89537687</v>
      </c>
      <c r="B2330" t="str">
        <f>关卡难度线!A2333</f>
        <v>南方小岛5-9</v>
      </c>
    </row>
    <row r="2331" spans="1:2">
      <c r="A2331">
        <f>关卡难度线!B2334</f>
        <v>89593876</v>
      </c>
      <c r="B2331" t="str">
        <f>关卡难度线!A2334</f>
        <v>南方小岛5-10</v>
      </c>
    </row>
    <row r="2332" spans="1:2">
      <c r="A2332">
        <f>关卡难度线!B2335</f>
        <v>89943542</v>
      </c>
      <c r="B2332" t="str">
        <f>关卡难度线!A2335</f>
        <v>南方小岛6-1</v>
      </c>
    </row>
    <row r="2333" spans="1:2">
      <c r="A2333">
        <f>关卡难度线!B2336</f>
        <v>89999788</v>
      </c>
      <c r="B2333" t="str">
        <f>关卡难度线!A2336</f>
        <v>南方小岛6-2</v>
      </c>
    </row>
    <row r="2334" spans="1:2">
      <c r="A2334">
        <f>关卡难度线!B2337</f>
        <v>90113236</v>
      </c>
      <c r="B2334" t="str">
        <f>关卡难度线!A2337</f>
        <v>南方小岛6-3</v>
      </c>
    </row>
    <row r="2335" spans="1:2">
      <c r="A2335">
        <f>关卡难度线!B2338</f>
        <v>90169539</v>
      </c>
      <c r="B2335" t="str">
        <f>关卡难度线!A2338</f>
        <v>南方小岛6-4</v>
      </c>
    </row>
    <row r="2336" spans="1:2">
      <c r="A2336">
        <f>关卡难度线!B2339</f>
        <v>90225850</v>
      </c>
      <c r="B2336" t="str">
        <f>关卡难度线!A2339</f>
        <v>南方小岛6-5</v>
      </c>
    </row>
    <row r="2337" spans="1:2">
      <c r="A2337">
        <f>关卡难度线!B2340</f>
        <v>90339514</v>
      </c>
      <c r="B2337" t="str">
        <f>关卡难度线!A2340</f>
        <v>南方小岛6-6</v>
      </c>
    </row>
    <row r="2338" spans="1:2">
      <c r="A2338">
        <f>关卡难度线!B2341</f>
        <v>90395888</v>
      </c>
      <c r="B2338" t="str">
        <f>关卡难度线!A2341</f>
        <v>南方小岛6-7</v>
      </c>
    </row>
    <row r="2339" spans="1:2">
      <c r="A2339">
        <f>关卡难度线!B2342</f>
        <v>90452265</v>
      </c>
      <c r="B2339" t="str">
        <f>关卡难度线!A2342</f>
        <v>南方小岛6-8</v>
      </c>
    </row>
    <row r="2340" spans="1:2">
      <c r="A2340">
        <f>关卡难度线!B2343</f>
        <v>90566140</v>
      </c>
      <c r="B2340" t="str">
        <f>关卡难度线!A2343</f>
        <v>南方小岛6-9</v>
      </c>
    </row>
    <row r="2341" spans="1:2">
      <c r="A2341">
        <f>关卡难度线!B2344</f>
        <v>90622580</v>
      </c>
      <c r="B2341" t="str">
        <f>关卡难度线!A2344</f>
        <v>南方小岛6-10</v>
      </c>
    </row>
    <row r="2342" spans="1:2">
      <c r="A2342">
        <f>关卡难度线!B2345</f>
        <v>90974312</v>
      </c>
      <c r="B2342" t="str">
        <f>关卡难度线!A2345</f>
        <v>南方小岛7-1</v>
      </c>
    </row>
    <row r="2343" spans="1:2">
      <c r="A2343">
        <f>关卡难度线!B2346</f>
        <v>91030810</v>
      </c>
      <c r="B2343" t="str">
        <f>关卡难度线!A2346</f>
        <v>南方小岛7-2</v>
      </c>
    </row>
    <row r="2344" spans="1:2">
      <c r="A2344">
        <f>关卡难度线!B2347</f>
        <v>91144999</v>
      </c>
      <c r="B2344" t="str">
        <f>关卡难度线!A2347</f>
        <v>南方小岛7-3</v>
      </c>
    </row>
    <row r="2345" spans="1:2">
      <c r="A2345">
        <f>关卡难度线!B2348</f>
        <v>91201557</v>
      </c>
      <c r="B2345" t="str">
        <f>关卡难度线!A2348</f>
        <v>南方小岛7-4</v>
      </c>
    </row>
    <row r="2346" spans="1:2">
      <c r="A2346">
        <f>关卡难度线!B2349</f>
        <v>91258123</v>
      </c>
      <c r="B2346" t="str">
        <f>关卡难度线!A2349</f>
        <v>南方小岛7-5</v>
      </c>
    </row>
    <row r="2347" spans="1:2">
      <c r="A2347">
        <f>关卡难度线!B2350</f>
        <v>91372527</v>
      </c>
      <c r="B2347" t="str">
        <f>关卡难度线!A2350</f>
        <v>南方小岛7-6</v>
      </c>
    </row>
    <row r="2348" spans="1:2">
      <c r="A2348">
        <f>关卡难度线!B2351</f>
        <v>91429157</v>
      </c>
      <c r="B2348" t="str">
        <f>关卡难度线!A2351</f>
        <v>南方小岛7-7</v>
      </c>
    </row>
    <row r="2349" spans="1:2">
      <c r="A2349">
        <f>关卡难度线!B2352</f>
        <v>91485795</v>
      </c>
      <c r="B2349" t="str">
        <f>关卡难度线!A2352</f>
        <v>南方小岛7-8</v>
      </c>
    </row>
    <row r="2350" spans="1:2">
      <c r="A2350">
        <f>关卡难度线!B2353</f>
        <v>91600416</v>
      </c>
      <c r="B2350" t="str">
        <f>关卡难度线!A2353</f>
        <v>南方小岛7-9</v>
      </c>
    </row>
    <row r="2351" spans="1:2">
      <c r="A2351">
        <f>关卡难度线!B2354</f>
        <v>91657121</v>
      </c>
      <c r="B2351" t="str">
        <f>关卡难度线!A2354</f>
        <v>南方小岛7-10</v>
      </c>
    </row>
    <row r="2352" spans="1:2">
      <c r="A2352">
        <f>关卡难度线!B2355</f>
        <v>92010954</v>
      </c>
      <c r="B2352" t="str">
        <f>关卡难度线!A2355</f>
        <v>南方小岛8-1</v>
      </c>
    </row>
    <row r="2353" spans="1:2">
      <c r="A2353">
        <f>关卡难度线!B2356</f>
        <v>92067716</v>
      </c>
      <c r="B2353" t="str">
        <f>关卡难度线!A2356</f>
        <v>南方小岛8-2</v>
      </c>
    </row>
    <row r="2354" spans="1:2">
      <c r="A2354">
        <f>关卡难度线!B2357</f>
        <v>92182655</v>
      </c>
      <c r="B2354" t="str">
        <f>关卡难度线!A2357</f>
        <v>南方小岛8-3</v>
      </c>
    </row>
    <row r="2355" spans="1:2">
      <c r="A2355">
        <f>关卡难度线!B2358</f>
        <v>92239483</v>
      </c>
      <c r="B2355" t="str">
        <f>关卡难度线!A2358</f>
        <v>南方小岛8-4</v>
      </c>
    </row>
    <row r="2356" spans="1:2">
      <c r="A2356">
        <f>关卡难度线!B2359</f>
        <v>92296317</v>
      </c>
      <c r="B2356" t="str">
        <f>关卡难度线!A2359</f>
        <v>南方小岛8-5</v>
      </c>
    </row>
    <row r="2357" spans="1:2">
      <c r="A2357">
        <f>关卡难度线!B2360</f>
        <v>92411474</v>
      </c>
      <c r="B2357" t="str">
        <f>关卡难度线!A2360</f>
        <v>南方小岛8-6</v>
      </c>
    </row>
    <row r="2358" spans="1:2">
      <c r="A2358">
        <f>关卡难度线!B2361</f>
        <v>92468374</v>
      </c>
      <c r="B2358" t="str">
        <f>关卡难度线!A2361</f>
        <v>南方小岛8-7</v>
      </c>
    </row>
    <row r="2359" spans="1:2">
      <c r="A2359">
        <f>关卡难度线!B2362</f>
        <v>92525283</v>
      </c>
      <c r="B2359" t="str">
        <f>关卡难度线!A2362</f>
        <v>南方小岛8-8</v>
      </c>
    </row>
    <row r="2360" spans="1:2">
      <c r="A2360">
        <f>关卡难度线!B2363</f>
        <v>92640658</v>
      </c>
      <c r="B2360" t="str">
        <f>关卡难度线!A2363</f>
        <v>南方小岛8-9</v>
      </c>
    </row>
    <row r="2361" spans="1:2">
      <c r="A2361">
        <f>关卡难度线!B2364</f>
        <v>92697624</v>
      </c>
      <c r="B2361" t="str">
        <f>关卡难度线!A2364</f>
        <v>南方小岛8-10</v>
      </c>
    </row>
    <row r="2362" spans="1:2">
      <c r="A2362">
        <f>关卡难度线!B2365</f>
        <v>93053589</v>
      </c>
      <c r="B2362" t="str">
        <f>关卡难度线!A2365</f>
        <v>南方小岛9-1</v>
      </c>
    </row>
    <row r="2363" spans="1:2">
      <c r="A2363">
        <f>关卡难度线!B2366</f>
        <v>93110618</v>
      </c>
      <c r="B2363" t="str">
        <f>关卡难度线!A2366</f>
        <v>南方小岛9-2</v>
      </c>
    </row>
    <row r="2364" spans="1:2">
      <c r="A2364">
        <f>关卡难度线!B2367</f>
        <v>93226308</v>
      </c>
      <c r="B2364" t="str">
        <f>关卡难度线!A2367</f>
        <v>南方小岛9-3</v>
      </c>
    </row>
    <row r="2365" spans="1:2">
      <c r="A2365">
        <f>关卡难度线!B2368</f>
        <v>93283401</v>
      </c>
      <c r="B2365" t="str">
        <f>关卡难度线!A2368</f>
        <v>南方小岛9-4</v>
      </c>
    </row>
    <row r="2366" spans="1:2">
      <c r="A2366">
        <f>关卡难度线!B2369</f>
        <v>93340500</v>
      </c>
      <c r="B2366" t="str">
        <f>关卡难度线!A2369</f>
        <v>南方小岛9-5</v>
      </c>
    </row>
    <row r="2367" spans="1:2">
      <c r="A2367">
        <f>关卡难度线!B2370</f>
        <v>93456403</v>
      </c>
      <c r="B2367" t="str">
        <f>关卡难度线!A2370</f>
        <v>南方小岛9-6</v>
      </c>
    </row>
    <row r="2368" spans="1:2">
      <c r="A2368">
        <f>关卡难度线!B2371</f>
        <v>93513562</v>
      </c>
      <c r="B2368" t="str">
        <f>关卡难度线!A2371</f>
        <v>南方小岛9-7</v>
      </c>
    </row>
    <row r="2369" spans="1:2">
      <c r="A2369">
        <f>关卡难度线!B2372</f>
        <v>93570724</v>
      </c>
      <c r="B2369" t="str">
        <f>关卡难度线!A2372</f>
        <v>南方小岛9-8</v>
      </c>
    </row>
    <row r="2370" spans="1:2">
      <c r="A2370">
        <f>关卡难度线!B2373</f>
        <v>93686839</v>
      </c>
      <c r="B2370" t="str">
        <f>关卡难度线!A2373</f>
        <v>南方小岛9-9</v>
      </c>
    </row>
    <row r="2371" spans="1:2">
      <c r="A2371">
        <f>关卡难度线!B2374</f>
        <v>93744058</v>
      </c>
      <c r="B2371" t="str">
        <f>关卡难度线!A2374</f>
        <v>南方小岛9-10</v>
      </c>
    </row>
    <row r="2372" spans="1:2">
      <c r="A2372">
        <f>关卡难度线!B2375</f>
        <v>94102128</v>
      </c>
      <c r="B2372" t="str">
        <f>关卡难度线!A2375</f>
        <v>南方小岛10-1</v>
      </c>
    </row>
    <row r="2373" spans="1:2">
      <c r="A2373">
        <f>关卡难度线!B2376</f>
        <v>94159408</v>
      </c>
      <c r="B2373" t="str">
        <f>关卡难度线!A2376</f>
        <v>南方小岛10-2</v>
      </c>
    </row>
    <row r="2374" spans="1:2">
      <c r="A2374">
        <f>关卡难度线!B2377</f>
        <v>94275836</v>
      </c>
      <c r="B2374" t="str">
        <f>关卡难度线!A2377</f>
        <v>南方小岛10-3</v>
      </c>
    </row>
    <row r="2375" spans="1:2">
      <c r="A2375">
        <f>关卡难度线!B2378</f>
        <v>94333173</v>
      </c>
      <c r="B2375" t="str">
        <f>关卡难度线!A2378</f>
        <v>南方小岛10-4</v>
      </c>
    </row>
    <row r="2376" spans="1:2">
      <c r="A2376">
        <f>关卡难度线!B2379</f>
        <v>94390520</v>
      </c>
      <c r="B2376" t="str">
        <f>关卡难度线!A2379</f>
        <v>南方小岛10-5</v>
      </c>
    </row>
    <row r="2377" spans="1:2">
      <c r="A2377">
        <f>关卡难度线!B2380</f>
        <v>94507163</v>
      </c>
      <c r="B2377" t="str">
        <f>关卡难度线!A2380</f>
        <v>南方小岛10-6</v>
      </c>
    </row>
    <row r="2378" spans="1:2">
      <c r="A2378">
        <f>关卡难度线!B2381</f>
        <v>94564573</v>
      </c>
      <c r="B2378" t="str">
        <f>关卡难度线!A2381</f>
        <v>南方小岛10-7</v>
      </c>
    </row>
    <row r="2379" spans="1:2">
      <c r="A2379">
        <f>关卡难度线!B2382</f>
        <v>94621985</v>
      </c>
      <c r="B2379" t="str">
        <f>关卡难度线!A2382</f>
        <v>南方小岛10-8</v>
      </c>
    </row>
    <row r="2380" spans="1:2">
      <c r="A2380">
        <f>关卡难度线!B2383</f>
        <v>94738841</v>
      </c>
      <c r="B2380" t="str">
        <f>关卡难度线!A2383</f>
        <v>南方小岛10-9</v>
      </c>
    </row>
    <row r="2381" spans="1:2">
      <c r="A2381">
        <f>关卡难度线!B2384</f>
        <v>94796320</v>
      </c>
      <c r="B2381" t="str">
        <f>关卡难度线!A2384</f>
        <v>南方小岛10-10</v>
      </c>
    </row>
    <row r="2382" spans="1:2">
      <c r="A2382">
        <f>关卡难度线!B2385</f>
        <v>95156478</v>
      </c>
      <c r="B2382" t="str">
        <f>关卡难度线!A2385</f>
        <v>南方小岛11-1</v>
      </c>
    </row>
    <row r="2383" spans="1:2">
      <c r="A2383">
        <f>关卡难度线!B2386</f>
        <v>95214024</v>
      </c>
      <c r="B2383" t="str">
        <f>关卡难度线!A2386</f>
        <v>南方小岛11-2</v>
      </c>
    </row>
    <row r="2384" spans="1:2">
      <c r="A2384">
        <f>关卡难度线!B2387</f>
        <v>95331204</v>
      </c>
      <c r="B2384" t="str">
        <f>关卡难度线!A2387</f>
        <v>南方小岛11-3</v>
      </c>
    </row>
    <row r="2385" spans="1:2">
      <c r="A2385">
        <f>关卡难度线!B2388</f>
        <v>95388811</v>
      </c>
      <c r="B2385" t="str">
        <f>关卡难度线!A2388</f>
        <v>南方小岛11-4</v>
      </c>
    </row>
    <row r="2386" spans="1:2">
      <c r="A2386">
        <f>关卡难度线!B2389</f>
        <v>95446420</v>
      </c>
      <c r="B2386" t="str">
        <f>关卡难度线!A2389</f>
        <v>南方小岛11-5</v>
      </c>
    </row>
    <row r="2387" spans="1:2">
      <c r="A2387">
        <f>关卡难度线!B2390</f>
        <v>95563808</v>
      </c>
      <c r="B2387" t="str">
        <f>关卡难度线!A2390</f>
        <v>南方小岛11-6</v>
      </c>
    </row>
    <row r="2388" spans="1:2">
      <c r="A2388">
        <f>关卡难度线!B2391</f>
        <v>95621474</v>
      </c>
      <c r="B2388" t="str">
        <f>关卡难度线!A2391</f>
        <v>南方小岛11-7</v>
      </c>
    </row>
    <row r="2389" spans="1:2">
      <c r="A2389">
        <f>关卡难度线!B2392</f>
        <v>95679150</v>
      </c>
      <c r="B2389" t="str">
        <f>关卡难度线!A2392</f>
        <v>南方小岛11-8</v>
      </c>
    </row>
    <row r="2390" spans="1:2">
      <c r="A2390">
        <f>关卡难度线!B2393</f>
        <v>95796757</v>
      </c>
      <c r="B2390" t="str">
        <f>关卡难度线!A2393</f>
        <v>南方小岛11-9</v>
      </c>
    </row>
    <row r="2391" spans="1:2">
      <c r="A2391">
        <f>关卡难度线!B2394</f>
        <v>95854496</v>
      </c>
      <c r="B2391" t="str">
        <f>关卡难度线!A2394</f>
        <v>南方小岛11-10</v>
      </c>
    </row>
    <row r="2392" spans="1:2">
      <c r="A2392">
        <f>关卡难度线!B2395</f>
        <v>96216770</v>
      </c>
      <c r="B2392" t="str">
        <f>关卡难度线!A2395</f>
        <v>南方小岛12-1</v>
      </c>
    </row>
    <row r="2393" spans="1:2">
      <c r="A2393">
        <f>关卡难度线!B2396</f>
        <v>96274570</v>
      </c>
      <c r="B2393" t="str">
        <f>关卡难度线!A2396</f>
        <v>南方小岛12-2</v>
      </c>
    </row>
    <row r="2394" spans="1:2">
      <c r="A2394">
        <f>关卡难度线!B2397</f>
        <v>96392496</v>
      </c>
      <c r="B2394" t="str">
        <f>关卡难度线!A2397</f>
        <v>南方小岛12-3</v>
      </c>
    </row>
    <row r="2395" spans="1:2">
      <c r="A2395">
        <f>关卡难度线!B2398</f>
        <v>96450356</v>
      </c>
      <c r="B2395" t="str">
        <f>关卡难度线!A2398</f>
        <v>南方小岛12-4</v>
      </c>
    </row>
    <row r="2396" spans="1:2">
      <c r="A2396">
        <f>关卡难度线!B2399</f>
        <v>96508220</v>
      </c>
      <c r="B2396" t="str">
        <f>关卡难度线!A2399</f>
        <v>南方小岛12-5</v>
      </c>
    </row>
    <row r="2397" spans="1:2">
      <c r="A2397">
        <f>关卡难度线!B2400</f>
        <v>96626353</v>
      </c>
      <c r="B2397" t="str">
        <f>关卡难度线!A2400</f>
        <v>南方小岛12-6</v>
      </c>
    </row>
    <row r="2398" spans="1:2">
      <c r="A2398">
        <f>关卡难度线!B2401</f>
        <v>96684274</v>
      </c>
      <c r="B2398" t="str">
        <f>关卡难度线!A2401</f>
        <v>南方小岛12-7</v>
      </c>
    </row>
    <row r="2399" spans="1:2">
      <c r="A2399">
        <f>关卡难度线!B2402</f>
        <v>96742204</v>
      </c>
      <c r="B2399" t="str">
        <f>关卡难度线!A2402</f>
        <v>南方小岛12-8</v>
      </c>
    </row>
    <row r="2400" spans="1:2">
      <c r="A2400">
        <f>关卡难度线!B2403</f>
        <v>96860554</v>
      </c>
      <c r="B2400" t="str">
        <f>关卡难度线!A2403</f>
        <v>南方小岛12-9</v>
      </c>
    </row>
    <row r="2401" spans="1:2">
      <c r="A2401">
        <f>关卡难度线!B2404</f>
        <v>96918547</v>
      </c>
      <c r="B2401" t="str">
        <f>关卡难度线!A2404</f>
        <v>南方小岛12-10</v>
      </c>
    </row>
    <row r="2402" spans="1:2">
      <c r="A2402">
        <f>关卡难度线!B2405</f>
        <v>97282917</v>
      </c>
      <c r="B2402" t="str">
        <f>关卡难度线!A2405</f>
        <v>南方小岛13-1</v>
      </c>
    </row>
    <row r="2403" spans="1:2">
      <c r="A2403">
        <f>关卡难度线!B2406</f>
        <v>97340969</v>
      </c>
      <c r="B2403" t="str">
        <f>关卡难度线!A2406</f>
        <v>南方小岛13-2</v>
      </c>
    </row>
    <row r="2404" spans="1:2">
      <c r="A2404">
        <f>关卡难度线!B2407</f>
        <v>97459635</v>
      </c>
      <c r="B2404" t="str">
        <f>关卡难度线!A2407</f>
        <v>南方小岛13-3</v>
      </c>
    </row>
    <row r="2405" spans="1:2">
      <c r="A2405">
        <f>关卡难度线!B2408</f>
        <v>97517753</v>
      </c>
      <c r="B2405" t="str">
        <f>关卡难度线!A2408</f>
        <v>南方小岛13-4</v>
      </c>
    </row>
    <row r="2406" spans="1:2">
      <c r="A2406">
        <f>关卡难度线!B2409</f>
        <v>97575878</v>
      </c>
      <c r="B2406" t="str">
        <f>关卡难度线!A2409</f>
        <v>南方小岛13-5</v>
      </c>
    </row>
    <row r="2407" spans="1:2">
      <c r="A2407">
        <f>关卡难度线!B2410</f>
        <v>97694757</v>
      </c>
      <c r="B2407" t="str">
        <f>关卡难度线!A2410</f>
        <v>南方小岛13-6</v>
      </c>
    </row>
    <row r="2408" spans="1:2">
      <c r="A2408">
        <f>关卡难度线!B2411</f>
        <v>97752936</v>
      </c>
      <c r="B2408" t="str">
        <f>关卡难度线!A2411</f>
        <v>南方小岛13-7</v>
      </c>
    </row>
    <row r="2409" spans="1:2">
      <c r="A2409">
        <f>关卡难度线!B2412</f>
        <v>97811118</v>
      </c>
      <c r="B2409" t="str">
        <f>关卡难度线!A2412</f>
        <v>南方小岛13-8</v>
      </c>
    </row>
    <row r="2410" spans="1:2">
      <c r="A2410">
        <f>关卡难度线!B2413</f>
        <v>97930205</v>
      </c>
      <c r="B2410" t="str">
        <f>关卡难度线!A2413</f>
        <v>南方小岛13-9</v>
      </c>
    </row>
    <row r="2411" spans="1:2">
      <c r="A2411">
        <f>关卡难度线!B2414</f>
        <v>97988445</v>
      </c>
      <c r="B2411" t="str">
        <f>关卡难度线!A2414</f>
        <v>南方小岛13-10</v>
      </c>
    </row>
    <row r="2412" spans="1:2">
      <c r="A2412">
        <f>关卡难度线!B2415</f>
        <v>98354901</v>
      </c>
      <c r="B2412" t="str">
        <f>关卡难度线!A2415</f>
        <v>南方小岛14-1</v>
      </c>
    </row>
    <row r="2413" spans="1:2">
      <c r="A2413">
        <f>关卡难度线!B2416</f>
        <v>98413202</v>
      </c>
      <c r="B2413" t="str">
        <f>关卡难度线!A2416</f>
        <v>南方小岛14-2</v>
      </c>
    </row>
    <row r="2414" spans="1:2">
      <c r="A2414">
        <f>关卡难度线!B2417</f>
        <v>98532603</v>
      </c>
      <c r="B2414" t="str">
        <f>关卡难度线!A2417</f>
        <v>南方小岛14-3</v>
      </c>
    </row>
    <row r="2415" spans="1:2">
      <c r="A2415">
        <f>关卡难度线!B2418</f>
        <v>98590962</v>
      </c>
      <c r="B2415" t="str">
        <f>关卡难度线!A2418</f>
        <v>南方小岛14-4</v>
      </c>
    </row>
    <row r="2416" spans="1:2">
      <c r="A2416">
        <f>关卡难度线!B2419</f>
        <v>98649323</v>
      </c>
      <c r="B2416" t="str">
        <f>关卡难度线!A2419</f>
        <v>南方小岛14-5</v>
      </c>
    </row>
    <row r="2417" spans="1:2">
      <c r="A2417">
        <f>关卡难度线!B2420</f>
        <v>98768935</v>
      </c>
      <c r="B2417" t="str">
        <f>关卡难度线!A2420</f>
        <v>南方小岛14-6</v>
      </c>
    </row>
    <row r="2418" spans="1:2">
      <c r="A2418">
        <f>关卡难度线!B2421</f>
        <v>98827363</v>
      </c>
      <c r="B2418" t="str">
        <f>关卡难度线!A2421</f>
        <v>南方小岛14-7</v>
      </c>
    </row>
    <row r="2419" spans="1:2">
      <c r="A2419">
        <f>关卡难度线!B2422</f>
        <v>98885798</v>
      </c>
      <c r="B2419" t="str">
        <f>关卡难度线!A2422</f>
        <v>南方小岛14-8</v>
      </c>
    </row>
    <row r="2420" spans="1:2">
      <c r="A2420">
        <f>关卡难度线!B2423</f>
        <v>99005626</v>
      </c>
      <c r="B2420" t="str">
        <f>关卡难度线!A2423</f>
        <v>南方小岛14-9</v>
      </c>
    </row>
    <row r="2421" spans="1:2">
      <c r="A2421">
        <f>关卡难度线!B2424</f>
        <v>99064122</v>
      </c>
      <c r="B2421" t="str">
        <f>关卡难度线!A2424</f>
        <v>南方小岛14-10</v>
      </c>
    </row>
    <row r="2422" spans="1:2">
      <c r="A2422">
        <f>关卡难度线!B2425</f>
        <v>99432652</v>
      </c>
      <c r="B2422" t="str">
        <f>关卡难度线!A2425</f>
        <v>南方小岛15-1</v>
      </c>
    </row>
    <row r="2423" spans="1:2">
      <c r="A2423">
        <f>关卡难度线!B2426</f>
        <v>99491214</v>
      </c>
      <c r="B2423" t="str">
        <f>关卡难度线!A2426</f>
        <v>南方小岛15-2</v>
      </c>
    </row>
    <row r="2424" spans="1:2">
      <c r="A2424">
        <f>关卡难度线!B2427</f>
        <v>99611363</v>
      </c>
      <c r="B2424" t="str">
        <f>关卡难度线!A2427</f>
        <v>南方小岛15-3</v>
      </c>
    </row>
    <row r="2425" spans="1:2">
      <c r="A2425">
        <f>关卡难度线!B2428</f>
        <v>99669983</v>
      </c>
      <c r="B2425" t="str">
        <f>关卡难度线!A2428</f>
        <v>南方小岛15-4</v>
      </c>
    </row>
    <row r="2426" spans="1:2">
      <c r="A2426">
        <f>关卡难度线!B2429</f>
        <v>99728606</v>
      </c>
      <c r="B2426" t="str">
        <f>关卡难度线!A2429</f>
        <v>南方小岛15-5</v>
      </c>
    </row>
    <row r="2427" spans="1:2">
      <c r="A2427">
        <f>关卡难度线!B2430</f>
        <v>99848967</v>
      </c>
      <c r="B2427" t="str">
        <f>关卡难度线!A2430</f>
        <v>南方小岛15-6</v>
      </c>
    </row>
    <row r="2428" spans="1:2">
      <c r="A2428">
        <f>关卡难度线!B2431</f>
        <v>99907651</v>
      </c>
      <c r="B2428" t="str">
        <f>关卡难度线!A2431</f>
        <v>南方小岛15-7</v>
      </c>
    </row>
    <row r="2429" spans="1:2">
      <c r="A2429">
        <f>关卡难度线!B2432</f>
        <v>99966344</v>
      </c>
      <c r="B2429" t="str">
        <f>关卡难度线!A2432</f>
        <v>南方小岛15-8</v>
      </c>
    </row>
    <row r="2430" spans="1:2">
      <c r="A2430">
        <f>关卡难度线!B2433</f>
        <v>100086921</v>
      </c>
      <c r="B2430" t="str">
        <f>关卡难度线!A2433</f>
        <v>南方小岛15-9</v>
      </c>
    </row>
    <row r="2431" spans="1:2">
      <c r="A2431">
        <f>关卡难度线!B2434</f>
        <v>100145678</v>
      </c>
      <c r="B2431" t="str">
        <f>关卡难度线!A2434</f>
        <v>南方小岛15-10</v>
      </c>
    </row>
    <row r="2432" spans="1:2">
      <c r="A2432">
        <f>关卡难度线!B2435</f>
        <v>100516325</v>
      </c>
      <c r="B2432" t="str">
        <f>关卡难度线!A2435</f>
        <v>南方小岛16-1</v>
      </c>
    </row>
    <row r="2433" spans="1:2">
      <c r="A2433">
        <f>关卡难度线!B2436</f>
        <v>100575146</v>
      </c>
      <c r="B2433" t="str">
        <f>关卡难度线!A2436</f>
        <v>南方小岛16-2</v>
      </c>
    </row>
    <row r="2434" spans="1:2">
      <c r="A2434">
        <f>关卡难度线!B2437</f>
        <v>100696047</v>
      </c>
      <c r="B2434" t="str">
        <f>关卡难度线!A2437</f>
        <v>南方小岛16-3</v>
      </c>
    </row>
    <row r="2435" spans="1:2">
      <c r="A2435">
        <f>关卡难度线!B2438</f>
        <v>100754929</v>
      </c>
      <c r="B2435" t="str">
        <f>关卡难度线!A2438</f>
        <v>南方小岛16-4</v>
      </c>
    </row>
    <row r="2436" spans="1:2">
      <c r="A2436">
        <f>关卡难度线!B2439</f>
        <v>100813817</v>
      </c>
      <c r="B2436" t="str">
        <f>关卡难度线!A2439</f>
        <v>南方小岛16-5</v>
      </c>
    </row>
    <row r="2437" spans="1:2">
      <c r="A2437">
        <f>关卡难度线!B2440</f>
        <v>100934929</v>
      </c>
      <c r="B2437" t="str">
        <f>关卡难度线!A2440</f>
        <v>南方小岛16-6</v>
      </c>
    </row>
    <row r="2438" spans="1:2">
      <c r="A2438">
        <f>关卡难度线!B2441</f>
        <v>100993875</v>
      </c>
      <c r="B2438" t="str">
        <f>关卡难度线!A2441</f>
        <v>南方小岛16-7</v>
      </c>
    </row>
    <row r="2439" spans="1:2">
      <c r="A2439">
        <f>关卡难度线!B2442</f>
        <v>101052830</v>
      </c>
      <c r="B2439" t="str">
        <f>关卡难度线!A2442</f>
        <v>南方小岛16-8</v>
      </c>
    </row>
    <row r="2440" spans="1:2">
      <c r="A2440">
        <f>关卡难度线!B2443</f>
        <v>101174156</v>
      </c>
      <c r="B2440" t="str">
        <f>关卡难度线!A2443</f>
        <v>南方小岛16-9</v>
      </c>
    </row>
    <row r="2441" spans="1:2">
      <c r="A2441">
        <f>关卡难度线!B2444</f>
        <v>101233169</v>
      </c>
      <c r="B2441" t="str">
        <f>关卡难度线!A2444</f>
        <v>南方小岛16-10</v>
      </c>
    </row>
    <row r="2442" spans="1:2">
      <c r="A2442">
        <f>关卡难度线!B2445</f>
        <v>101605934</v>
      </c>
      <c r="B2442" t="str">
        <f>关卡难度线!A2445</f>
        <v>南方小岛17-1</v>
      </c>
    </row>
    <row r="2443" spans="1:2">
      <c r="A2443">
        <f>关卡难度线!B2446</f>
        <v>101665008</v>
      </c>
      <c r="B2443" t="str">
        <f>关卡难度线!A2446</f>
        <v>南方小岛17-2</v>
      </c>
    </row>
    <row r="2444" spans="1:2">
      <c r="A2444">
        <f>关卡难度线!B2447</f>
        <v>101786653</v>
      </c>
      <c r="B2444" t="str">
        <f>关卡难度线!A2447</f>
        <v>南方小岛17-3</v>
      </c>
    </row>
    <row r="2445" spans="1:2">
      <c r="A2445">
        <f>关卡难度线!B2448</f>
        <v>101845788</v>
      </c>
      <c r="B2445" t="str">
        <f>关卡难度线!A2448</f>
        <v>南方小岛17-4</v>
      </c>
    </row>
    <row r="2446" spans="1:2">
      <c r="A2446">
        <f>关卡难度线!B2449</f>
        <v>101904930</v>
      </c>
      <c r="B2446" t="str">
        <f>关卡难度线!A2449</f>
        <v>南方小岛17-5</v>
      </c>
    </row>
    <row r="2447" spans="1:2">
      <c r="A2447">
        <f>关卡难度线!B2450</f>
        <v>102026789</v>
      </c>
      <c r="B2447" t="str">
        <f>关卡难度线!A2450</f>
        <v>南方小岛17-6</v>
      </c>
    </row>
    <row r="2448" spans="1:2">
      <c r="A2448">
        <f>关卡难度线!B2451</f>
        <v>102085989</v>
      </c>
      <c r="B2448" t="str">
        <f>关卡难度线!A2451</f>
        <v>南方小岛17-7</v>
      </c>
    </row>
    <row r="2449" spans="1:2">
      <c r="A2449">
        <f>关卡难度线!B2452</f>
        <v>102145191</v>
      </c>
      <c r="B2449" t="str">
        <f>关卡难度线!A2452</f>
        <v>南方小岛17-8</v>
      </c>
    </row>
    <row r="2450" spans="1:2">
      <c r="A2450">
        <f>关卡难度线!B2453</f>
        <v>102267259</v>
      </c>
      <c r="B2450" t="str">
        <f>关卡难度线!A2453</f>
        <v>南方小岛17-9</v>
      </c>
    </row>
    <row r="2451" spans="1:2">
      <c r="A2451">
        <f>关卡难度线!B2454</f>
        <v>102326525</v>
      </c>
      <c r="B2451" t="str">
        <f>关卡难度线!A2454</f>
        <v>南方小岛17-10</v>
      </c>
    </row>
    <row r="2452" spans="1:2">
      <c r="A2452">
        <f>关卡难度线!B2455</f>
        <v>102701379</v>
      </c>
      <c r="B2452" t="str">
        <f>关卡难度线!A2455</f>
        <v>南方小岛18-1</v>
      </c>
    </row>
    <row r="2453" spans="1:2">
      <c r="A2453">
        <f>关卡难度线!B2456</f>
        <v>102760707</v>
      </c>
      <c r="B2453" t="str">
        <f>关卡难度线!A2456</f>
        <v>南方小岛18-2</v>
      </c>
    </row>
    <row r="2454" spans="1:2">
      <c r="A2454">
        <f>关卡难度线!B2457</f>
        <v>102883097</v>
      </c>
      <c r="B2454" t="str">
        <f>关卡难度线!A2457</f>
        <v>南方小岛18-3</v>
      </c>
    </row>
    <row r="2455" spans="1:2">
      <c r="A2455">
        <f>关卡难度线!B2458</f>
        <v>102942489</v>
      </c>
      <c r="B2455" t="str">
        <f>关卡难度线!A2458</f>
        <v>南方小岛18-4</v>
      </c>
    </row>
    <row r="2456" spans="1:2">
      <c r="A2456">
        <f>关卡难度线!B2459</f>
        <v>103001890</v>
      </c>
      <c r="B2456" t="str">
        <f>关卡难度线!A2459</f>
        <v>南方小岛18-5</v>
      </c>
    </row>
    <row r="2457" spans="1:2">
      <c r="A2457">
        <f>关卡难度线!B2460</f>
        <v>103124500</v>
      </c>
      <c r="B2457" t="str">
        <f>关卡难度线!A2460</f>
        <v>南方小岛18-6</v>
      </c>
    </row>
    <row r="2458" spans="1:2">
      <c r="A2458">
        <f>关卡难度线!B2461</f>
        <v>103183960</v>
      </c>
      <c r="B2458" t="str">
        <f>关卡难度线!A2461</f>
        <v>南方小岛18-7</v>
      </c>
    </row>
    <row r="2459" spans="1:2">
      <c r="A2459">
        <f>关卡难度线!B2462</f>
        <v>103243425</v>
      </c>
      <c r="B2459" t="str">
        <f>关卡难度线!A2462</f>
        <v>南方小岛18-8</v>
      </c>
    </row>
    <row r="2460" spans="1:2">
      <c r="A2460">
        <f>关卡难度线!B2463</f>
        <v>103366244</v>
      </c>
      <c r="B2460" t="str">
        <f>关卡难度线!A2463</f>
        <v>南方小岛18-9</v>
      </c>
    </row>
    <row r="2461" spans="1:2">
      <c r="A2461">
        <f>关卡难度线!B2464</f>
        <v>103425764</v>
      </c>
      <c r="B2461" t="str">
        <f>关卡难度线!A2464</f>
        <v>南方小岛18-10</v>
      </c>
    </row>
    <row r="2462" spans="1:2">
      <c r="A2462">
        <f>关卡难度线!B2465</f>
        <v>103802728</v>
      </c>
      <c r="B2462" t="str">
        <f>关卡难度线!A2465</f>
        <v>南方小岛19-1</v>
      </c>
    </row>
    <row r="2463" spans="1:2">
      <c r="A2463">
        <f>关卡难度线!B2466</f>
        <v>103862316</v>
      </c>
      <c r="B2463" t="str">
        <f>关卡难度线!A2466</f>
        <v>南方小岛19-2</v>
      </c>
    </row>
    <row r="2464" spans="1:2">
      <c r="A2464">
        <f>关卡难度线!B2467</f>
        <v>103985454</v>
      </c>
      <c r="B2464" t="str">
        <f>关卡难度线!A2467</f>
        <v>南方小岛19-3</v>
      </c>
    </row>
    <row r="2465" spans="1:2">
      <c r="A2465">
        <f>关卡难度线!B2468</f>
        <v>104045100</v>
      </c>
      <c r="B2465" t="str">
        <f>关卡难度线!A2468</f>
        <v>南方小岛19-4</v>
      </c>
    </row>
    <row r="2466" spans="1:2">
      <c r="A2466">
        <f>关卡难度线!B2469</f>
        <v>104104755</v>
      </c>
      <c r="B2466" t="str">
        <f>关卡难度线!A2469</f>
        <v>南方小岛19-5</v>
      </c>
    </row>
    <row r="2467" spans="1:2">
      <c r="A2467">
        <f>关卡难度线!B2470</f>
        <v>104228114</v>
      </c>
      <c r="B2467" t="str">
        <f>关卡难度线!A2470</f>
        <v>南方小岛19-6</v>
      </c>
    </row>
    <row r="2468" spans="1:2">
      <c r="A2468">
        <f>关卡难度线!B2471</f>
        <v>104287837</v>
      </c>
      <c r="B2468" t="str">
        <f>关卡难度线!A2471</f>
        <v>南方小岛19-7</v>
      </c>
    </row>
    <row r="2469" spans="1:2">
      <c r="A2469">
        <f>关卡难度线!B2472</f>
        <v>104347566</v>
      </c>
      <c r="B2469" t="str">
        <f>关卡难度线!A2472</f>
        <v>南方小岛19-8</v>
      </c>
    </row>
    <row r="2470" spans="1:2">
      <c r="A2470">
        <f>关卡难度线!B2473</f>
        <v>104471140</v>
      </c>
      <c r="B2470" t="str">
        <f>关卡难度线!A2473</f>
        <v>南方小岛19-9</v>
      </c>
    </row>
    <row r="2471" spans="1:2">
      <c r="A2471">
        <f>关卡难度线!B2474</f>
        <v>104530924</v>
      </c>
      <c r="B2471" t="str">
        <f>关卡难度线!A2474</f>
        <v>南方小岛19-10</v>
      </c>
    </row>
    <row r="2472" spans="1:2">
      <c r="A2472">
        <f>关卡难度线!B2475</f>
        <v>104910006</v>
      </c>
      <c r="B2472" t="str">
        <f>关卡难度线!A2475</f>
        <v>南方小岛20-1</v>
      </c>
    </row>
    <row r="2473" spans="1:2">
      <c r="A2473">
        <f>关卡难度线!B2476</f>
        <v>104969852</v>
      </c>
      <c r="B2473" t="str">
        <f>关卡难度线!A2476</f>
        <v>南方小岛20-2</v>
      </c>
    </row>
    <row r="2474" spans="1:2">
      <c r="A2474">
        <f>关卡难度线!B2477</f>
        <v>105093742</v>
      </c>
      <c r="B2474" t="str">
        <f>关卡难度线!A2477</f>
        <v>南方小岛20-3</v>
      </c>
    </row>
    <row r="2475" spans="1:2">
      <c r="A2475">
        <f>关卡难度线!B2478</f>
        <v>105153649</v>
      </c>
      <c r="B2475" t="str">
        <f>关卡难度线!A2478</f>
        <v>南方小岛20-4</v>
      </c>
    </row>
    <row r="2476" spans="1:2">
      <c r="A2476">
        <f>关卡难度线!B2479</f>
        <v>105213562</v>
      </c>
      <c r="B2476" t="str">
        <f>关卡难度线!A2479</f>
        <v>南方小岛20-5</v>
      </c>
    </row>
    <row r="2477" spans="1:2">
      <c r="A2477">
        <f>关卡难度线!B2480</f>
        <v>105337668</v>
      </c>
      <c r="B2477" t="str">
        <f>关卡难度线!A2480</f>
        <v>南方小岛20-6</v>
      </c>
    </row>
    <row r="2478" spans="1:2">
      <c r="A2478">
        <f>关卡难度线!B2481</f>
        <v>105397639</v>
      </c>
      <c r="B2478" t="str">
        <f>关卡难度线!A2481</f>
        <v>南方小岛20-7</v>
      </c>
    </row>
    <row r="2479" spans="1:2">
      <c r="A2479">
        <f>关卡难度线!B2482</f>
        <v>105457616</v>
      </c>
      <c r="B2479" t="str">
        <f>关卡难度线!A2482</f>
        <v>南方小岛20-8</v>
      </c>
    </row>
    <row r="2480" spans="1:2">
      <c r="A2480">
        <f>关卡难度线!B2483</f>
        <v>105581937</v>
      </c>
      <c r="B2480" t="str">
        <f>关卡难度线!A2483</f>
        <v>南方小岛20-9</v>
      </c>
    </row>
    <row r="2481" spans="1:2">
      <c r="A2481">
        <f>关卡难度线!B2484</f>
        <v>105641979</v>
      </c>
      <c r="B2481" t="str">
        <f>关卡难度线!A2484</f>
        <v>南方小岛20-10</v>
      </c>
    </row>
    <row r="2482" spans="1:2">
      <c r="A2482">
        <f>关卡难度线!B2485</f>
        <v>106023168</v>
      </c>
      <c r="B2482" t="str">
        <f>关卡难度线!A2485</f>
        <v>南方小岛21-1</v>
      </c>
    </row>
    <row r="2483" spans="1:2">
      <c r="A2483">
        <f>关卡难度线!B2486</f>
        <v>106083268</v>
      </c>
      <c r="B2483" t="str">
        <f>关卡难度线!A2486</f>
        <v>南方小岛21-2</v>
      </c>
    </row>
    <row r="2484" spans="1:2">
      <c r="A2484">
        <f>关卡难度线!B2487</f>
        <v>106207906</v>
      </c>
      <c r="B2484" t="str">
        <f>关卡难度线!A2487</f>
        <v>南方小岛21-3</v>
      </c>
    </row>
    <row r="2485" spans="1:2">
      <c r="A2485">
        <f>关卡难度线!B2488</f>
        <v>106268067</v>
      </c>
      <c r="B2485" t="str">
        <f>关卡难度线!A2488</f>
        <v>南方小岛21-4</v>
      </c>
    </row>
    <row r="2486" spans="1:2">
      <c r="A2486">
        <f>关卡难度线!B2489</f>
        <v>106328235</v>
      </c>
      <c r="B2486" t="str">
        <f>关卡难度线!A2489</f>
        <v>南方小岛21-5</v>
      </c>
    </row>
    <row r="2487" spans="1:2">
      <c r="A2487">
        <f>关卡难度线!B2490</f>
        <v>106453085</v>
      </c>
      <c r="B2487" t="str">
        <f>关卡难度线!A2490</f>
        <v>南方小岛21-6</v>
      </c>
    </row>
    <row r="2488" spans="1:2">
      <c r="A2488">
        <f>关卡难度线!B2491</f>
        <v>106513309</v>
      </c>
      <c r="B2488" t="str">
        <f>关卡难度线!A2491</f>
        <v>南方小岛21-7</v>
      </c>
    </row>
    <row r="2489" spans="1:2">
      <c r="A2489">
        <f>关卡难度线!B2492</f>
        <v>106573535</v>
      </c>
      <c r="B2489" t="str">
        <f>关卡难度线!A2492</f>
        <v>南方小岛21-8</v>
      </c>
    </row>
    <row r="2490" spans="1:2">
      <c r="A2490">
        <f>关卡难度线!B2493</f>
        <v>106698597</v>
      </c>
      <c r="B2490" t="str">
        <f>关卡难度线!A2493</f>
        <v>南方小岛21-9</v>
      </c>
    </row>
    <row r="2491" spans="1:2">
      <c r="A2491">
        <f>关卡难度线!B2494</f>
        <v>106758888</v>
      </c>
      <c r="B2491" t="str">
        <f>关卡难度线!A2494</f>
        <v>南方小岛21-10</v>
      </c>
    </row>
    <row r="2492" spans="1:2">
      <c r="A2492">
        <f>关卡难度线!B2495</f>
        <v>107142173</v>
      </c>
      <c r="B2492" t="str">
        <f>关卡难度线!A2495</f>
        <v>南方小岛22-1</v>
      </c>
    </row>
    <row r="2493" spans="1:2">
      <c r="A2493">
        <f>关卡难度线!B2496</f>
        <v>107202528</v>
      </c>
      <c r="B2493" t="str">
        <f>关卡难度线!A2496</f>
        <v>南方小岛22-2</v>
      </c>
    </row>
    <row r="2494" spans="1:2">
      <c r="A2494">
        <f>关卡难度线!B2497</f>
        <v>107327914</v>
      </c>
      <c r="B2494" t="str">
        <f>关卡难度线!A2497</f>
        <v>南方小岛22-3</v>
      </c>
    </row>
    <row r="2495" spans="1:2">
      <c r="A2495">
        <f>关卡难度线!B2498</f>
        <v>107388334</v>
      </c>
      <c r="B2495" t="str">
        <f>关卡难度线!A2498</f>
        <v>南方小岛22-4</v>
      </c>
    </row>
    <row r="2496" spans="1:2">
      <c r="A2496">
        <f>关卡难度线!B2499</f>
        <v>107448763</v>
      </c>
      <c r="B2496" t="str">
        <f>关卡难度线!A2499</f>
        <v>南方小岛22-5</v>
      </c>
    </row>
    <row r="2497" spans="1:2">
      <c r="A2497">
        <f>关卡难度线!B2500</f>
        <v>107574374</v>
      </c>
      <c r="B2497" t="str">
        <f>关卡难度线!A2500</f>
        <v>南方小岛22-6</v>
      </c>
    </row>
    <row r="2498" spans="1:2">
      <c r="A2498">
        <f>关卡难度线!B2501</f>
        <v>107634865</v>
      </c>
      <c r="B2498" t="str">
        <f>关卡难度线!A2501</f>
        <v>南方小岛22-7</v>
      </c>
    </row>
    <row r="2499" spans="1:2">
      <c r="A2499">
        <f>关卡难度线!B2502</f>
        <v>107695362</v>
      </c>
      <c r="B2499" t="str">
        <f>关卡难度线!A2502</f>
        <v>南方小岛22-8</v>
      </c>
    </row>
    <row r="2500" spans="1:2">
      <c r="A2500">
        <f>关卡难度线!B2503</f>
        <v>107821185</v>
      </c>
      <c r="B2500" t="str">
        <f>关卡难度线!A2503</f>
        <v>南方小岛22-9</v>
      </c>
    </row>
    <row r="2501" spans="1:2">
      <c r="A2501">
        <f>关卡难度线!B2504</f>
        <v>107881747</v>
      </c>
      <c r="B2501" t="str">
        <f>关卡难度线!A2504</f>
        <v>南方小岛22-10</v>
      </c>
    </row>
    <row r="2502" spans="1:2">
      <c r="A2502">
        <f>关卡难度线!B2505</f>
        <v>108267174</v>
      </c>
      <c r="B2502" t="str">
        <f>关卡难度线!A2505</f>
        <v>南方小岛23-1</v>
      </c>
    </row>
    <row r="2503" spans="1:2">
      <c r="A2503">
        <f>关卡难度线!B2506</f>
        <v>108327800</v>
      </c>
      <c r="B2503" t="str">
        <f>关卡难度线!A2506</f>
        <v>南方小岛23-2</v>
      </c>
    </row>
    <row r="2504" spans="1:2">
      <c r="A2504">
        <f>关卡难度线!B2507</f>
        <v>108453951</v>
      </c>
      <c r="B2504" t="str">
        <f>关卡难度线!A2507</f>
        <v>南方小岛23-3</v>
      </c>
    </row>
    <row r="2505" spans="1:2">
      <c r="A2505">
        <f>关卡难度线!B2508</f>
        <v>108514642</v>
      </c>
      <c r="B2505" t="str">
        <f>关卡难度线!A2508</f>
        <v>南方小岛23-4</v>
      </c>
    </row>
    <row r="2506" spans="1:2">
      <c r="A2506">
        <f>关卡难度线!B2509</f>
        <v>108575339</v>
      </c>
      <c r="B2506" t="str">
        <f>关卡难度线!A2509</f>
        <v>南方小岛23-5</v>
      </c>
    </row>
    <row r="2507" spans="1:2">
      <c r="A2507">
        <f>关卡难度线!B2510</f>
        <v>108701705</v>
      </c>
      <c r="B2507" t="str">
        <f>关卡难度线!A2510</f>
        <v>南方小岛23-6</v>
      </c>
    </row>
    <row r="2508" spans="1:2">
      <c r="A2508">
        <f>关卡难度线!B2511</f>
        <v>108762458</v>
      </c>
      <c r="B2508" t="str">
        <f>关卡难度线!A2511</f>
        <v>南方小岛23-7</v>
      </c>
    </row>
    <row r="2509" spans="1:2">
      <c r="A2509">
        <f>关卡难度线!B2512</f>
        <v>108823220</v>
      </c>
      <c r="B2509" t="str">
        <f>关卡难度线!A2512</f>
        <v>南方小岛23-8</v>
      </c>
    </row>
    <row r="2510" spans="1:2">
      <c r="A2510">
        <f>关卡难度线!B2513</f>
        <v>108949805</v>
      </c>
      <c r="B2510" t="str">
        <f>关卡难度线!A2513</f>
        <v>南方小岛23-9</v>
      </c>
    </row>
    <row r="2511" spans="1:2">
      <c r="A2511">
        <f>关卡难度线!B2514</f>
        <v>109010629</v>
      </c>
      <c r="B2511" t="str">
        <f>关卡难度线!A2514</f>
        <v>南方小岛23-10</v>
      </c>
    </row>
    <row r="2512" spans="1:2">
      <c r="A2512">
        <f>关卡难度线!B2515</f>
        <v>109398202</v>
      </c>
      <c r="B2512" t="str">
        <f>关卡难度线!A2515</f>
        <v>南方小岛24-1</v>
      </c>
    </row>
    <row r="2513" spans="1:2">
      <c r="A2513">
        <f>关卡难度线!B2516</f>
        <v>109459084</v>
      </c>
      <c r="B2513" t="str">
        <f>关卡难度线!A2516</f>
        <v>南方小岛24-2</v>
      </c>
    </row>
    <row r="2514" spans="1:2">
      <c r="A2514">
        <f>关卡难度线!B2517</f>
        <v>109585981</v>
      </c>
      <c r="B2514" t="str">
        <f>关卡难度线!A2517</f>
        <v>南方小岛24-3</v>
      </c>
    </row>
    <row r="2515" spans="1:2">
      <c r="A2515">
        <f>关卡难度线!B2518</f>
        <v>109646926</v>
      </c>
      <c r="B2515" t="str">
        <f>关卡难度线!A2518</f>
        <v>南方小岛24-4</v>
      </c>
    </row>
    <row r="2516" spans="1:2">
      <c r="A2516">
        <f>关卡难度线!B2519</f>
        <v>109707876</v>
      </c>
      <c r="B2516" t="str">
        <f>关卡难度线!A2519</f>
        <v>南方小岛24-5</v>
      </c>
    </row>
    <row r="2517" spans="1:2">
      <c r="A2517">
        <f>关卡难度线!B2520</f>
        <v>109834989</v>
      </c>
      <c r="B2517" t="str">
        <f>关卡难度线!A2520</f>
        <v>南方小岛24-6</v>
      </c>
    </row>
    <row r="2518" spans="1:2">
      <c r="A2518">
        <f>关卡难度线!B2521</f>
        <v>109895998</v>
      </c>
      <c r="B2518" t="str">
        <f>关卡难度线!A2521</f>
        <v>南方小岛24-7</v>
      </c>
    </row>
    <row r="2519" spans="1:2">
      <c r="A2519">
        <f>关卡难度线!B2522</f>
        <v>109957010</v>
      </c>
      <c r="B2519" t="str">
        <f>关卡难度线!A2522</f>
        <v>南方小岛24-8</v>
      </c>
    </row>
    <row r="2520" spans="1:2">
      <c r="A2520">
        <f>关卡难度线!B2523</f>
        <v>110084334</v>
      </c>
      <c r="B2520" t="str">
        <f>关卡难度线!A2523</f>
        <v>南方小岛24-9</v>
      </c>
    </row>
    <row r="2521" spans="1:2">
      <c r="A2521">
        <f>关卡难度线!B2524</f>
        <v>110145401</v>
      </c>
      <c r="B2521" t="str">
        <f>关卡难度线!A2524</f>
        <v>南方小岛24-10</v>
      </c>
    </row>
    <row r="2522" spans="1:2">
      <c r="A2522">
        <f>关卡难度线!B2525</f>
        <v>110535068</v>
      </c>
      <c r="B2522" t="str">
        <f>关卡难度线!A2525</f>
        <v>南方小岛25-1</v>
      </c>
    </row>
    <row r="2523" spans="1:2">
      <c r="A2523">
        <f>关卡难度线!B2526</f>
        <v>110596197</v>
      </c>
      <c r="B2523" t="str">
        <f>关卡难度线!A2526</f>
        <v>南方小岛25-2</v>
      </c>
    </row>
    <row r="2524" spans="1:2">
      <c r="A2524">
        <f>关卡难度线!B2527</f>
        <v>110723842</v>
      </c>
      <c r="B2524" t="str">
        <f>关卡难度线!A2527</f>
        <v>南方小岛25-3</v>
      </c>
    </row>
    <row r="2525" spans="1:2">
      <c r="A2525">
        <f>关卡难度线!B2528</f>
        <v>110785040</v>
      </c>
      <c r="B2525" t="str">
        <f>关卡难度线!A2528</f>
        <v>南方小岛25-4</v>
      </c>
    </row>
    <row r="2526" spans="1:2">
      <c r="A2526">
        <f>关卡难度线!B2529</f>
        <v>110846240</v>
      </c>
      <c r="B2526" t="str">
        <f>关卡难度线!A2529</f>
        <v>南方小岛25-5</v>
      </c>
    </row>
    <row r="2527" spans="1:2">
      <c r="A2527">
        <f>关卡难度线!B2530</f>
        <v>110974105</v>
      </c>
      <c r="B2527" t="str">
        <f>关卡难度线!A2530</f>
        <v>南方小岛25-6</v>
      </c>
    </row>
    <row r="2528" spans="1:2">
      <c r="A2528">
        <f>关卡难度线!B2531</f>
        <v>111035373</v>
      </c>
      <c r="B2528" t="str">
        <f>关卡难度线!A2531</f>
        <v>南方小岛25-7</v>
      </c>
    </row>
    <row r="2529" spans="1:2">
      <c r="A2529">
        <f>关卡难度线!B2532</f>
        <v>111096648</v>
      </c>
      <c r="B2529" t="str">
        <f>关卡难度线!A2532</f>
        <v>南方小岛25-8</v>
      </c>
    </row>
    <row r="2530" spans="1:2">
      <c r="A2530">
        <f>关卡难度线!B2533</f>
        <v>111224736</v>
      </c>
      <c r="B2530" t="str">
        <f>关卡难度线!A2533</f>
        <v>南方小岛25-9</v>
      </c>
    </row>
    <row r="2531" spans="1:2">
      <c r="A2531">
        <f>关卡难度线!B2534</f>
        <v>111286072</v>
      </c>
      <c r="B2531" t="str">
        <f>关卡难度线!A2534</f>
        <v>南方小岛25-10</v>
      </c>
    </row>
    <row r="2532" spans="1:2">
      <c r="A2532">
        <f>关卡难度线!B2535</f>
        <v>111677860</v>
      </c>
      <c r="B2532" t="str">
        <f>关卡难度线!A2535</f>
        <v>南方小岛26-1</v>
      </c>
    </row>
    <row r="2533" spans="1:2">
      <c r="A2533">
        <f>关卡难度线!B2536</f>
        <v>111739253</v>
      </c>
      <c r="B2533" t="str">
        <f>关卡难度线!A2536</f>
        <v>南方小岛26-2</v>
      </c>
    </row>
    <row r="2534" spans="1:2">
      <c r="A2534">
        <f>关卡难度线!B2537</f>
        <v>111867652</v>
      </c>
      <c r="B2534" t="str">
        <f>关卡难度线!A2537</f>
        <v>南方小岛26-3</v>
      </c>
    </row>
    <row r="2535" spans="1:2">
      <c r="A2535">
        <f>关卡难度线!B2538</f>
        <v>111929110</v>
      </c>
      <c r="B2535" t="str">
        <f>关卡难度线!A2538</f>
        <v>南方小岛26-4</v>
      </c>
    </row>
    <row r="2536" spans="1:2">
      <c r="A2536">
        <f>关卡难度线!B2539</f>
        <v>111990577</v>
      </c>
      <c r="B2536" t="str">
        <f>关卡难度线!A2539</f>
        <v>南方小岛26-5</v>
      </c>
    </row>
    <row r="2537" spans="1:2">
      <c r="A2537">
        <f>关卡难度线!B2540</f>
        <v>112119202</v>
      </c>
      <c r="B2537" t="str">
        <f>关卡难度线!A2540</f>
        <v>南方小岛26-6</v>
      </c>
    </row>
    <row r="2538" spans="1:2">
      <c r="A2538">
        <f>关卡难度线!B2541</f>
        <v>112180731</v>
      </c>
      <c r="B2538" t="str">
        <f>关卡难度线!A2541</f>
        <v>南方小岛26-7</v>
      </c>
    </row>
    <row r="2539" spans="1:2">
      <c r="A2539">
        <f>关卡难度线!B2542</f>
        <v>112242269</v>
      </c>
      <c r="B2539" t="str">
        <f>关卡难度线!A2542</f>
        <v>南方小岛26-8</v>
      </c>
    </row>
    <row r="2540" spans="1:2">
      <c r="A2540">
        <f>关卡难度线!B2543</f>
        <v>112371112</v>
      </c>
      <c r="B2540" t="str">
        <f>关卡难度线!A2543</f>
        <v>南方小岛26-9</v>
      </c>
    </row>
    <row r="2541" spans="1:2">
      <c r="A2541">
        <f>关卡难度线!B2544</f>
        <v>112432712</v>
      </c>
      <c r="B2541" t="str">
        <f>关卡难度线!A2544</f>
        <v>南方小岛26-10</v>
      </c>
    </row>
    <row r="2542" spans="1:2">
      <c r="A2542">
        <f>关卡难度线!B2545</f>
        <v>112826641</v>
      </c>
      <c r="B2542" t="str">
        <f>关卡难度线!A2545</f>
        <v>南方小岛27-1</v>
      </c>
    </row>
    <row r="2543" spans="1:2">
      <c r="A2543">
        <f>关卡难度线!B2546</f>
        <v>112888303</v>
      </c>
      <c r="B2543" t="str">
        <f>关卡难度线!A2546</f>
        <v>南方小岛27-2</v>
      </c>
    </row>
    <row r="2544" spans="1:2">
      <c r="A2544">
        <f>关卡难度线!B2547</f>
        <v>113017465</v>
      </c>
      <c r="B2544" t="str">
        <f>关卡难度线!A2547</f>
        <v>南方小岛27-3</v>
      </c>
    </row>
    <row r="2545" spans="1:2">
      <c r="A2545">
        <f>关卡难度线!B2548</f>
        <v>113079186</v>
      </c>
      <c r="B2545" t="str">
        <f>关卡难度线!A2548</f>
        <v>南方小岛27-4</v>
      </c>
    </row>
    <row r="2546" spans="1:2">
      <c r="A2546">
        <f>关卡难度线!B2549</f>
        <v>113140910</v>
      </c>
      <c r="B2546" t="str">
        <f>关卡难度线!A2549</f>
        <v>南方小岛27-5</v>
      </c>
    </row>
    <row r="2547" spans="1:2">
      <c r="A2547">
        <f>关卡难度线!B2550</f>
        <v>113270289</v>
      </c>
      <c r="B2547" t="str">
        <f>关卡难度线!A2550</f>
        <v>南方小岛27-6</v>
      </c>
    </row>
    <row r="2548" spans="1:2">
      <c r="A2548">
        <f>关卡难度线!B2551</f>
        <v>113332075</v>
      </c>
      <c r="B2548" t="str">
        <f>关卡难度线!A2551</f>
        <v>南方小岛27-7</v>
      </c>
    </row>
    <row r="2549" spans="1:2">
      <c r="A2549">
        <f>关卡难度线!B2552</f>
        <v>113393864</v>
      </c>
      <c r="B2549" t="str">
        <f>关卡难度线!A2552</f>
        <v>南方小岛27-8</v>
      </c>
    </row>
    <row r="2550" spans="1:2">
      <c r="A2550">
        <f>关卡难度线!B2553</f>
        <v>113523453</v>
      </c>
      <c r="B2550" t="str">
        <f>关卡难度线!A2553</f>
        <v>南方小岛27-9</v>
      </c>
    </row>
    <row r="2551" spans="1:2">
      <c r="A2551">
        <f>关卡难度线!B2554</f>
        <v>113585305</v>
      </c>
      <c r="B2551" t="str">
        <f>关卡难度线!A2554</f>
        <v>南方小岛27-10</v>
      </c>
    </row>
    <row r="2552" spans="1:2">
      <c r="A2552">
        <f>关卡难度线!B2555</f>
        <v>113981355</v>
      </c>
      <c r="B2552" t="str">
        <f>关卡难度线!A2555</f>
        <v>南方小岛28-1</v>
      </c>
    </row>
    <row r="2553" spans="1:2">
      <c r="A2553">
        <f>关卡难度线!B2556</f>
        <v>114043271</v>
      </c>
      <c r="B2553" t="str">
        <f>关卡难度线!A2556</f>
        <v>南方小岛28-2</v>
      </c>
    </row>
    <row r="2554" spans="1:2">
      <c r="A2554">
        <f>关卡难度线!B2557</f>
        <v>114173189</v>
      </c>
      <c r="B2554" t="str">
        <f>关卡难度线!A2557</f>
        <v>南方小岛28-3</v>
      </c>
    </row>
    <row r="2555" spans="1:2">
      <c r="A2555">
        <f>关卡难度线!B2558</f>
        <v>114235174</v>
      </c>
      <c r="B2555" t="str">
        <f>关卡难度线!A2558</f>
        <v>南方小岛28-4</v>
      </c>
    </row>
    <row r="2556" spans="1:2">
      <c r="A2556">
        <f>关卡难度线!B2559</f>
        <v>114297165</v>
      </c>
      <c r="B2556" t="str">
        <f>关卡难度线!A2559</f>
        <v>南方小岛28-5</v>
      </c>
    </row>
    <row r="2557" spans="1:2">
      <c r="A2557">
        <f>关卡难度线!B2560</f>
        <v>114427304</v>
      </c>
      <c r="B2557" t="str">
        <f>关卡难度线!A2560</f>
        <v>南方小岛28-6</v>
      </c>
    </row>
    <row r="2558" spans="1:2">
      <c r="A2558">
        <f>关卡难度线!B2561</f>
        <v>114489354</v>
      </c>
      <c r="B2558" t="str">
        <f>关卡难度线!A2561</f>
        <v>南方小岛28-7</v>
      </c>
    </row>
    <row r="2559" spans="1:2">
      <c r="A2559">
        <f>关卡难度线!B2562</f>
        <v>114551407</v>
      </c>
      <c r="B2559" t="str">
        <f>关卡难度线!A2562</f>
        <v>南方小岛28-8</v>
      </c>
    </row>
    <row r="2560" spans="1:2">
      <c r="A2560">
        <f>关卡难度线!B2563</f>
        <v>114681760</v>
      </c>
      <c r="B2560" t="str">
        <f>关卡难度线!A2563</f>
        <v>南方小岛28-9</v>
      </c>
    </row>
    <row r="2561" spans="1:2">
      <c r="A2561">
        <f>关卡难度线!B2564</f>
        <v>114743875</v>
      </c>
      <c r="B2561" t="str">
        <f>关卡难度线!A2564</f>
        <v>南方小岛28-10</v>
      </c>
    </row>
    <row r="2562" spans="1:2">
      <c r="A2562">
        <f>关卡难度线!B2565</f>
        <v>115142071</v>
      </c>
      <c r="B2562" t="str">
        <f>关卡难度线!A2565</f>
        <v>南方小岛29-1</v>
      </c>
    </row>
    <row r="2563" spans="1:2">
      <c r="A2563">
        <f>关卡难度线!B2566</f>
        <v>115204251</v>
      </c>
      <c r="B2563" t="str">
        <f>关卡难度线!A2566</f>
        <v>南方小岛29-2</v>
      </c>
    </row>
    <row r="2564" spans="1:2">
      <c r="A2564">
        <f>关卡难度线!B2567</f>
        <v>115334924</v>
      </c>
      <c r="B2564" t="str">
        <f>关卡难度线!A2567</f>
        <v>南方小岛29-3</v>
      </c>
    </row>
    <row r="2565" spans="1:2">
      <c r="A2565">
        <f>关卡难度线!B2568</f>
        <v>115397167</v>
      </c>
      <c r="B2565" t="str">
        <f>关卡难度线!A2568</f>
        <v>南方小岛29-4</v>
      </c>
    </row>
    <row r="2566" spans="1:2">
      <c r="A2566">
        <f>关卡难度线!B2569</f>
        <v>115459416</v>
      </c>
      <c r="B2566" t="str">
        <f>关卡难度线!A2569</f>
        <v>南方小岛29-5</v>
      </c>
    </row>
    <row r="2567" spans="1:2">
      <c r="A2567">
        <f>关卡难度线!B2570</f>
        <v>115590309</v>
      </c>
      <c r="B2567" t="str">
        <f>关卡难度线!A2570</f>
        <v>南方小岛29-6</v>
      </c>
    </row>
    <row r="2568" spans="1:2">
      <c r="A2568">
        <f>关卡难度线!B2571</f>
        <v>115652618</v>
      </c>
      <c r="B2568" t="str">
        <f>关卡难度线!A2571</f>
        <v>南方小岛29-7</v>
      </c>
    </row>
    <row r="2569" spans="1:2">
      <c r="A2569">
        <f>关卡难度线!B2572</f>
        <v>115714929</v>
      </c>
      <c r="B2569" t="str">
        <f>关卡难度线!A2572</f>
        <v>南方小岛29-8</v>
      </c>
    </row>
    <row r="2570" spans="1:2">
      <c r="A2570">
        <f>关卡难度线!B2573</f>
        <v>115846030</v>
      </c>
      <c r="B2570" t="str">
        <f>关卡难度线!A2573</f>
        <v>南方小岛29-9</v>
      </c>
    </row>
    <row r="2571" spans="1:2">
      <c r="A2571">
        <f>关卡难度线!B2574</f>
        <v>115908401</v>
      </c>
      <c r="B2571" t="str">
        <f>关卡难度线!A2574</f>
        <v>南方小岛29-10</v>
      </c>
    </row>
    <row r="2572" spans="1:2">
      <c r="A2572">
        <f>关卡难度线!B2575</f>
        <v>116308715</v>
      </c>
      <c r="B2572" t="str">
        <f>关卡难度线!A2575</f>
        <v>南方小岛30-1</v>
      </c>
    </row>
    <row r="2573" spans="1:2">
      <c r="A2573">
        <f>关卡难度线!B2576</f>
        <v>116371144</v>
      </c>
      <c r="B2573" t="str">
        <f>关卡难度线!A2576</f>
        <v>南方小岛30-2</v>
      </c>
    </row>
    <row r="2574" spans="1:2">
      <c r="A2574">
        <f>关卡难度线!B2577</f>
        <v>116502566</v>
      </c>
      <c r="B2574" t="str">
        <f>关卡难度线!A2577</f>
        <v>南方小岛30-3</v>
      </c>
    </row>
    <row r="2575" spans="1:2">
      <c r="A2575">
        <f>关卡难度线!B2578</f>
        <v>116565061</v>
      </c>
      <c r="B2575" t="str">
        <f>关卡难度线!A2578</f>
        <v>南方小岛30-4</v>
      </c>
    </row>
    <row r="2576" spans="1:2">
      <c r="A2576">
        <f>关卡难度线!B2579</f>
        <v>116627562</v>
      </c>
      <c r="B2576" t="str">
        <f>关卡难度线!A2579</f>
        <v>南方小岛30-5</v>
      </c>
    </row>
    <row r="2577" spans="1:2">
      <c r="A2577">
        <f>关卡难度线!B2580</f>
        <v>116759208</v>
      </c>
      <c r="B2577" t="str">
        <f>关卡难度线!A2580</f>
        <v>南方小岛30-6</v>
      </c>
    </row>
    <row r="2578" spans="1:2">
      <c r="A2578">
        <f>关卡难度线!B2581</f>
        <v>116821772</v>
      </c>
      <c r="B2578" t="str">
        <f>关卡难度线!A2581</f>
        <v>南方小岛30-7</v>
      </c>
    </row>
    <row r="2579" spans="1:2">
      <c r="A2579">
        <f>关卡难度线!B2582</f>
        <v>116884341</v>
      </c>
      <c r="B2579" t="str">
        <f>关卡难度线!A2582</f>
        <v>南方小岛30-8</v>
      </c>
    </row>
    <row r="2580" spans="1:2">
      <c r="A2580">
        <f>关卡难度线!B2583</f>
        <v>117016205</v>
      </c>
      <c r="B2580" t="str">
        <f>关卡难度线!A2583</f>
        <v>南方小岛30-9</v>
      </c>
    </row>
    <row r="2581" spans="1:2">
      <c r="A2581">
        <f>关卡难度线!B2584</f>
        <v>117078840</v>
      </c>
      <c r="B2581" t="str">
        <f>关卡难度线!A2584</f>
        <v>南方小岛30-10</v>
      </c>
    </row>
    <row r="2582" spans="1:2">
      <c r="A2582">
        <f>关卡难度线!B2585</f>
        <v>117481284</v>
      </c>
      <c r="B2582" t="str">
        <f>关卡难度线!A2585</f>
        <v>遥远孤岛1-1</v>
      </c>
    </row>
    <row r="2583" spans="1:2">
      <c r="A2583">
        <f>关卡难度线!B2586</f>
        <v>117543988</v>
      </c>
      <c r="B2583" t="str">
        <f>关卡难度线!A2586</f>
        <v>遥远孤岛1-2</v>
      </c>
    </row>
    <row r="2584" spans="1:2">
      <c r="A2584">
        <f>关卡难度线!B2587</f>
        <v>117676185</v>
      </c>
      <c r="B2584" t="str">
        <f>关卡难度线!A2587</f>
        <v>遥远孤岛1-3</v>
      </c>
    </row>
    <row r="2585" spans="1:2">
      <c r="A2585">
        <f>关卡难度线!B2588</f>
        <v>117738957</v>
      </c>
      <c r="B2585" t="str">
        <f>关卡难度线!A2588</f>
        <v>遥远孤岛1-4</v>
      </c>
    </row>
    <row r="2586" spans="1:2">
      <c r="A2586">
        <f>关卡难度线!B2589</f>
        <v>117801739</v>
      </c>
      <c r="B2586" t="str">
        <f>关卡难度线!A2589</f>
        <v>遥远孤岛1-5</v>
      </c>
    </row>
    <row r="2587" spans="1:2">
      <c r="A2587">
        <f>关卡难度线!B2590</f>
        <v>117934160</v>
      </c>
      <c r="B2587" t="str">
        <f>关卡难度线!A2590</f>
        <v>遥远孤岛1-6</v>
      </c>
    </row>
    <row r="2588" spans="1:2">
      <c r="A2588">
        <f>关卡难度线!B2591</f>
        <v>117997005</v>
      </c>
      <c r="B2588" t="str">
        <f>关卡难度线!A2591</f>
        <v>遥远孤岛1-7</v>
      </c>
    </row>
    <row r="2589" spans="1:2">
      <c r="A2589">
        <f>关卡难度线!B2592</f>
        <v>118059856</v>
      </c>
      <c r="B2589" t="str">
        <f>关卡难度线!A2592</f>
        <v>遥远孤岛1-8</v>
      </c>
    </row>
    <row r="2590" spans="1:2">
      <c r="A2590">
        <f>关卡难度线!B2593</f>
        <v>118192495</v>
      </c>
      <c r="B2590" t="str">
        <f>关卡难度线!A2593</f>
        <v>遥远孤岛1-9</v>
      </c>
    </row>
    <row r="2591" spans="1:2">
      <c r="A2591">
        <f>关卡难度线!B2594</f>
        <v>118255405</v>
      </c>
      <c r="B2591" t="str">
        <f>关卡难度线!A2594</f>
        <v>遥远孤岛1-10</v>
      </c>
    </row>
    <row r="2592" spans="1:2">
      <c r="A2592">
        <f>关卡难度线!B2595</f>
        <v>118660051</v>
      </c>
      <c r="B2592" t="str">
        <f>关卡难度线!A2595</f>
        <v>遥远孤岛2-1</v>
      </c>
    </row>
    <row r="2593" spans="1:2">
      <c r="A2593">
        <f>关卡难度线!B2596</f>
        <v>118723024</v>
      </c>
      <c r="B2593" t="str">
        <f>关卡难度线!A2596</f>
        <v>遥远孤岛2-2</v>
      </c>
    </row>
    <row r="2594" spans="1:2">
      <c r="A2594">
        <f>关卡难度线!B2597</f>
        <v>118855987</v>
      </c>
      <c r="B2594" t="str">
        <f>关卡难度线!A2597</f>
        <v>遥远孤岛2-3</v>
      </c>
    </row>
    <row r="2595" spans="1:2">
      <c r="A2595">
        <f>关卡难度线!B2598</f>
        <v>118919029</v>
      </c>
      <c r="B2595" t="str">
        <f>关卡难度线!A2598</f>
        <v>遥远孤岛2-4</v>
      </c>
    </row>
    <row r="2596" spans="1:2">
      <c r="A2596">
        <f>关卡难度线!B2599</f>
        <v>118982079</v>
      </c>
      <c r="B2596" t="str">
        <f>关卡难度线!A2599</f>
        <v>遥远孤岛2-5</v>
      </c>
    </row>
    <row r="2597" spans="1:2">
      <c r="A2597">
        <f>关卡难度线!B2600</f>
        <v>119115267</v>
      </c>
      <c r="B2597" t="str">
        <f>关卡难度线!A2600</f>
        <v>遥远孤岛2-6</v>
      </c>
    </row>
    <row r="2598" spans="1:2">
      <c r="A2598">
        <f>关卡难度线!B2601</f>
        <v>119178384</v>
      </c>
      <c r="B2598" t="str">
        <f>关卡难度线!A2601</f>
        <v>遥远孤岛2-7</v>
      </c>
    </row>
    <row r="2599" spans="1:2">
      <c r="A2599">
        <f>关卡难度线!B2602</f>
        <v>119241510</v>
      </c>
      <c r="B2599" t="str">
        <f>关卡难度线!A2602</f>
        <v>遥远孤岛2-8</v>
      </c>
    </row>
    <row r="2600" spans="1:2">
      <c r="A2600">
        <f>关卡难度线!B2603</f>
        <v>119374926</v>
      </c>
      <c r="B2600" t="str">
        <f>关卡难度线!A2603</f>
        <v>遥远孤岛2-9</v>
      </c>
    </row>
    <row r="2601" spans="1:2">
      <c r="A2601">
        <f>关卡难度线!B2604</f>
        <v>119438114</v>
      </c>
      <c r="B2601" t="str">
        <f>关卡难度线!A2604</f>
        <v>遥远孤岛2-10</v>
      </c>
    </row>
    <row r="2602" spans="1:2">
      <c r="A2602">
        <f>关卡难度线!B2605</f>
        <v>119844952</v>
      </c>
      <c r="B2602" t="str">
        <f>关卡难度线!A2605</f>
        <v>遥远孤岛3-1</v>
      </c>
    </row>
    <row r="2603" spans="1:2">
      <c r="A2603">
        <f>关卡难度线!B2606</f>
        <v>119908206</v>
      </c>
      <c r="B2603" t="str">
        <f>关卡难度线!A2606</f>
        <v>遥远孤岛3-2</v>
      </c>
    </row>
    <row r="2604" spans="1:2">
      <c r="A2604">
        <f>关卡难度线!B2607</f>
        <v>120041950</v>
      </c>
      <c r="B2604" t="str">
        <f>关卡难度线!A2607</f>
        <v>遥远孤岛3-3</v>
      </c>
    </row>
    <row r="2605" spans="1:2">
      <c r="A2605">
        <f>关卡难度线!B2608</f>
        <v>120105273</v>
      </c>
      <c r="B2605" t="str">
        <f>关卡难度线!A2608</f>
        <v>遥远孤岛3-4</v>
      </c>
    </row>
    <row r="2606" spans="1:2">
      <c r="A2606">
        <f>关卡难度线!B2609</f>
        <v>120168602</v>
      </c>
      <c r="B2606" t="str">
        <f>关卡难度线!A2609</f>
        <v>遥远孤岛3-5</v>
      </c>
    </row>
    <row r="2607" spans="1:2">
      <c r="A2607">
        <f>关卡难度线!B2610</f>
        <v>120302571</v>
      </c>
      <c r="B2607" t="str">
        <f>关卡难度线!A2610</f>
        <v>遥远孤岛3-6</v>
      </c>
    </row>
    <row r="2608" spans="1:2">
      <c r="A2608">
        <f>关卡难度线!B2611</f>
        <v>120365966</v>
      </c>
      <c r="B2608" t="str">
        <f>关卡难度线!A2611</f>
        <v>遥远孤岛3-7</v>
      </c>
    </row>
    <row r="2609" spans="1:2">
      <c r="A2609">
        <f>关卡难度线!B2612</f>
        <v>120429371</v>
      </c>
      <c r="B2609" t="str">
        <f>关卡难度线!A2612</f>
        <v>遥远孤岛3-8</v>
      </c>
    </row>
    <row r="2610" spans="1:2">
      <c r="A2610">
        <f>关卡难度线!B2613</f>
        <v>120563565</v>
      </c>
      <c r="B2610" t="str">
        <f>关卡难度线!A2613</f>
        <v>遥远孤岛3-9</v>
      </c>
    </row>
    <row r="2611" spans="1:2">
      <c r="A2611">
        <f>关卡难度线!B2614</f>
        <v>120627036</v>
      </c>
      <c r="B2611" t="str">
        <f>关卡难度线!A2614</f>
        <v>遥远孤岛3-10</v>
      </c>
    </row>
    <row r="2612" spans="1:2">
      <c r="A2612">
        <f>关卡难度线!B2615</f>
        <v>121036091</v>
      </c>
      <c r="B2612" t="str">
        <f>关卡难度线!A2615</f>
        <v>遥远孤岛4-1</v>
      </c>
    </row>
    <row r="2613" spans="1:2">
      <c r="A2613">
        <f>关卡难度线!B2616</f>
        <v>121099624</v>
      </c>
      <c r="B2613" t="str">
        <f>关卡难度线!A2616</f>
        <v>遥远孤岛4-2</v>
      </c>
    </row>
    <row r="2614" spans="1:2">
      <c r="A2614">
        <f>关卡难度线!B2617</f>
        <v>121234146</v>
      </c>
      <c r="B2614" t="str">
        <f>关卡难度线!A2617</f>
        <v>遥远孤岛4-3</v>
      </c>
    </row>
    <row r="2615" spans="1:2">
      <c r="A2615">
        <f>关卡难度线!B2618</f>
        <v>121297749</v>
      </c>
      <c r="B2615" t="str">
        <f>关卡难度线!A2618</f>
        <v>遥远孤岛4-4</v>
      </c>
    </row>
    <row r="2616" spans="1:2">
      <c r="A2616">
        <f>关卡难度线!B2619</f>
        <v>121361354</v>
      </c>
      <c r="B2616" t="str">
        <f>关卡难度线!A2619</f>
        <v>遥远孤岛4-5</v>
      </c>
    </row>
    <row r="2617" spans="1:2">
      <c r="A2617">
        <f>关卡难度线!B2620</f>
        <v>121496092</v>
      </c>
      <c r="B2617" t="str">
        <f>关卡难度线!A2620</f>
        <v>遥远孤岛4-6</v>
      </c>
    </row>
    <row r="2618" spans="1:2">
      <c r="A2618">
        <f>关卡难度线!B2621</f>
        <v>121559754</v>
      </c>
      <c r="B2618" t="str">
        <f>关卡难度线!A2621</f>
        <v>遥远孤岛4-7</v>
      </c>
    </row>
    <row r="2619" spans="1:2">
      <c r="A2619">
        <f>关卡难度线!B2622</f>
        <v>121623419</v>
      </c>
      <c r="B2619" t="str">
        <f>关卡难度线!A2622</f>
        <v>遥远孤岛4-8</v>
      </c>
    </row>
    <row r="2620" spans="1:2">
      <c r="A2620">
        <f>关卡难度线!B2623</f>
        <v>121758373</v>
      </c>
      <c r="B2620" t="str">
        <f>关卡难度线!A2623</f>
        <v>遥远孤岛4-9</v>
      </c>
    </row>
    <row r="2621" spans="1:2">
      <c r="A2621">
        <f>关卡难度线!B2624</f>
        <v>121822107</v>
      </c>
      <c r="B2621" t="str">
        <f>关卡难度线!A2624</f>
        <v>遥远孤岛4-10</v>
      </c>
    </row>
    <row r="2622" spans="1:2">
      <c r="A2622">
        <f>关卡难度线!B2625</f>
        <v>122233335</v>
      </c>
      <c r="B2622" t="str">
        <f>关卡难度线!A2625</f>
        <v>遥远孤岛5-1</v>
      </c>
    </row>
    <row r="2623" spans="1:2">
      <c r="A2623">
        <f>关卡难度线!B2626</f>
        <v>122297129</v>
      </c>
      <c r="B2623" t="str">
        <f>关卡难度线!A2626</f>
        <v>遥远孤岛5-2</v>
      </c>
    </row>
    <row r="2624" spans="1:2">
      <c r="A2624">
        <f>关卡难度线!B2627</f>
        <v>122432405</v>
      </c>
      <c r="B2624" t="str">
        <f>关卡难度线!A2627</f>
        <v>遥远孤岛5-3</v>
      </c>
    </row>
    <row r="2625" spans="1:2">
      <c r="A2625">
        <f>关卡难度线!B2628</f>
        <v>122496258</v>
      </c>
      <c r="B2625" t="str">
        <f>关卡难度线!A2628</f>
        <v>遥远孤岛5-4</v>
      </c>
    </row>
    <row r="2626" spans="1:2">
      <c r="A2626">
        <f>关卡难度线!B2629</f>
        <v>122560114</v>
      </c>
      <c r="B2626" t="str">
        <f>关卡难度线!A2629</f>
        <v>遥远孤岛5-5</v>
      </c>
    </row>
    <row r="2627" spans="1:2">
      <c r="A2627">
        <f>关卡难度线!B2630</f>
        <v>122695606</v>
      </c>
      <c r="B2627" t="str">
        <f>关卡难度线!A2630</f>
        <v>遥远孤岛5-6</v>
      </c>
    </row>
    <row r="2628" spans="1:2">
      <c r="A2628">
        <f>关卡难度线!B2631</f>
        <v>122759522</v>
      </c>
      <c r="B2628" t="str">
        <f>关卡难度线!A2631</f>
        <v>遥远孤岛5-7</v>
      </c>
    </row>
    <row r="2629" spans="1:2">
      <c r="A2629">
        <f>关卡难度线!B2632</f>
        <v>122823448</v>
      </c>
      <c r="B2629" t="str">
        <f>关卡难度线!A2632</f>
        <v>遥远孤岛5-8</v>
      </c>
    </row>
    <row r="2630" spans="1:2">
      <c r="A2630">
        <f>关卡难度线!B2633</f>
        <v>122959156</v>
      </c>
      <c r="B2630" t="str">
        <f>关卡难度线!A2633</f>
        <v>遥远孤岛5-9</v>
      </c>
    </row>
    <row r="2631" spans="1:2">
      <c r="A2631">
        <f>关卡难度线!B2634</f>
        <v>123023138</v>
      </c>
      <c r="B2631" t="str">
        <f>关卡难度线!A2634</f>
        <v>遥远孤岛5-10</v>
      </c>
    </row>
    <row r="2632" spans="1:2">
      <c r="A2632">
        <f>关卡难度线!B2635</f>
        <v>123436484</v>
      </c>
      <c r="B2632" t="str">
        <f>关卡难度线!A2635</f>
        <v>遥远孤岛6-1</v>
      </c>
    </row>
    <row r="2633" spans="1:2">
      <c r="A2633">
        <f>关卡难度线!B2636</f>
        <v>123500532</v>
      </c>
      <c r="B2633" t="str">
        <f>关卡难度线!A2636</f>
        <v>遥远孤岛6-2</v>
      </c>
    </row>
    <row r="2634" spans="1:2">
      <c r="A2634">
        <f>关卡难度线!B2637</f>
        <v>123636563</v>
      </c>
      <c r="B2634" t="str">
        <f>关卡难度线!A2637</f>
        <v>遥远孤岛6-3</v>
      </c>
    </row>
    <row r="2635" spans="1:2">
      <c r="A2635">
        <f>关卡难度线!B2638</f>
        <v>123700673</v>
      </c>
      <c r="B2635" t="str">
        <f>关卡难度线!A2638</f>
        <v>遥远孤岛6-4</v>
      </c>
    </row>
    <row r="2636" spans="1:2">
      <c r="A2636">
        <f>关卡难度线!B2639</f>
        <v>123764794</v>
      </c>
      <c r="B2636" t="str">
        <f>关卡难度线!A2639</f>
        <v>遥远孤岛6-5</v>
      </c>
    </row>
    <row r="2637" spans="1:2">
      <c r="A2637">
        <f>关卡难度线!B2640</f>
        <v>123901050</v>
      </c>
      <c r="B2637" t="str">
        <f>关卡难度线!A2640</f>
        <v>遥远孤岛6-6</v>
      </c>
    </row>
    <row r="2638" spans="1:2">
      <c r="A2638">
        <f>关卡难度线!B2641</f>
        <v>123965234</v>
      </c>
      <c r="B2638" t="str">
        <f>关卡难度线!A2641</f>
        <v>遥远孤岛6-7</v>
      </c>
    </row>
    <row r="2639" spans="1:2">
      <c r="A2639">
        <f>关卡难度线!B2642</f>
        <v>124029427</v>
      </c>
      <c r="B2639" t="str">
        <f>关卡难度线!A2642</f>
        <v>遥远孤岛6-8</v>
      </c>
    </row>
    <row r="2640" spans="1:2">
      <c r="A2640">
        <f>关卡难度线!B2643</f>
        <v>124165909</v>
      </c>
      <c r="B2640" t="str">
        <f>关卡难度线!A2643</f>
        <v>遥远孤岛6-9</v>
      </c>
    </row>
    <row r="2641" spans="1:2">
      <c r="A2641">
        <f>关卡难度线!B2644</f>
        <v>124230165</v>
      </c>
      <c r="B2641" t="str">
        <f>关卡难度线!A2644</f>
        <v>遥远孤岛6-10</v>
      </c>
    </row>
    <row r="2642" spans="1:2">
      <c r="A2642">
        <f>关卡难度线!B2645</f>
        <v>124645673</v>
      </c>
      <c r="B2642" t="str">
        <f>关卡难度线!A2645</f>
        <v>遥远孤岛7-1</v>
      </c>
    </row>
    <row r="2643" spans="1:2">
      <c r="A2643">
        <f>关卡难度线!B2646</f>
        <v>124709992</v>
      </c>
      <c r="B2643" t="str">
        <f>关卡难度线!A2646</f>
        <v>遥远孤岛7-2</v>
      </c>
    </row>
    <row r="2644" spans="1:2">
      <c r="A2644">
        <f>关卡难度线!B2647</f>
        <v>124846794</v>
      </c>
      <c r="B2644" t="str">
        <f>关卡难度线!A2647</f>
        <v>遥远孤岛7-3</v>
      </c>
    </row>
    <row r="2645" spans="1:2">
      <c r="A2645">
        <f>关卡难度线!B2648</f>
        <v>124911169</v>
      </c>
      <c r="B2645" t="str">
        <f>关卡难度线!A2648</f>
        <v>遥远孤岛7-4</v>
      </c>
    </row>
    <row r="2646" spans="1:2">
      <c r="A2646">
        <f>关卡难度线!B2649</f>
        <v>124975554</v>
      </c>
      <c r="B2646" t="str">
        <f>关卡难度线!A2649</f>
        <v>遥远孤岛7-5</v>
      </c>
    </row>
    <row r="2647" spans="1:2">
      <c r="A2647">
        <f>关卡难度线!B2650</f>
        <v>125112573</v>
      </c>
      <c r="B2647" t="str">
        <f>关卡难度线!A2650</f>
        <v>遥远孤岛7-6</v>
      </c>
    </row>
    <row r="2648" spans="1:2">
      <c r="A2648">
        <f>关卡难度线!B2651</f>
        <v>125177014</v>
      </c>
      <c r="B2648" t="str">
        <f>关卡难度线!A2651</f>
        <v>遥远孤岛7-7</v>
      </c>
    </row>
    <row r="2649" spans="1:2">
      <c r="A2649">
        <f>关卡难度线!B2652</f>
        <v>125241465</v>
      </c>
      <c r="B2649" t="str">
        <f>关卡难度线!A2652</f>
        <v>遥远孤岛7-8</v>
      </c>
    </row>
    <row r="2650" spans="1:2">
      <c r="A2650">
        <f>关卡难度线!B2653</f>
        <v>125378704</v>
      </c>
      <c r="B2650" t="str">
        <f>关卡难度线!A2653</f>
        <v>遥远孤岛7-9</v>
      </c>
    </row>
    <row r="2651" spans="1:2">
      <c r="A2651">
        <f>关卡难度线!B2654</f>
        <v>125443215</v>
      </c>
      <c r="B2651" t="str">
        <f>关卡难度线!A2654</f>
        <v>遥远孤岛7-10</v>
      </c>
    </row>
    <row r="2652" spans="1:2">
      <c r="A2652">
        <f>关卡难度线!B2655</f>
        <v>125860871</v>
      </c>
      <c r="B2652" t="str">
        <f>关卡难度线!A2655</f>
        <v>遥远孤岛8-1</v>
      </c>
    </row>
    <row r="2653" spans="1:2">
      <c r="A2653">
        <f>关卡难度线!B2656</f>
        <v>125925448</v>
      </c>
      <c r="B2653" t="str">
        <f>关卡难度线!A2656</f>
        <v>遥远孤岛8-2</v>
      </c>
    </row>
    <row r="2654" spans="1:2">
      <c r="A2654">
        <f>关卡难度线!B2657</f>
        <v>126063010</v>
      </c>
      <c r="B2654" t="str">
        <f>关卡难度线!A2657</f>
        <v>遥远孤岛8-3</v>
      </c>
    </row>
    <row r="2655" spans="1:2">
      <c r="A2655">
        <f>关卡难度线!B2658</f>
        <v>126127650</v>
      </c>
      <c r="B2655" t="str">
        <f>关卡难度线!A2658</f>
        <v>遥远孤岛8-4</v>
      </c>
    </row>
    <row r="2656" spans="1:2">
      <c r="A2656">
        <f>关卡难度线!B2659</f>
        <v>126192293</v>
      </c>
      <c r="B2656" t="str">
        <f>关卡难度线!A2659</f>
        <v>遥远孤岛8-5</v>
      </c>
    </row>
    <row r="2657" spans="1:2">
      <c r="A2657">
        <f>关卡难度线!B2660</f>
        <v>126330078</v>
      </c>
      <c r="B2657" t="str">
        <f>关卡难度线!A2660</f>
        <v>遥远孤岛8-6</v>
      </c>
    </row>
    <row r="2658" spans="1:2">
      <c r="A2658">
        <f>关卡难度线!B2661</f>
        <v>126394785</v>
      </c>
      <c r="B2658" t="str">
        <f>关卡难度线!A2661</f>
        <v>遥远孤岛8-7</v>
      </c>
    </row>
    <row r="2659" spans="1:2">
      <c r="A2659">
        <f>关卡难度线!B2662</f>
        <v>126459498</v>
      </c>
      <c r="B2659" t="str">
        <f>关卡难度线!A2662</f>
        <v>遥远孤岛8-8</v>
      </c>
    </row>
    <row r="2660" spans="1:2">
      <c r="A2660">
        <f>关卡难度线!B2663</f>
        <v>126597502</v>
      </c>
      <c r="B2660" t="str">
        <f>关卡难度线!A2663</f>
        <v>遥远孤岛8-9</v>
      </c>
    </row>
    <row r="2661" spans="1:2">
      <c r="A2661">
        <f>关卡难度线!B2664</f>
        <v>126662285</v>
      </c>
      <c r="B2661" t="str">
        <f>关卡难度线!A2664</f>
        <v>遥远孤岛8-10</v>
      </c>
    </row>
    <row r="2662" spans="1:2">
      <c r="A2662">
        <f>关卡难度线!B2665</f>
        <v>127082098</v>
      </c>
      <c r="B2662" t="str">
        <f>关卡难度线!A2665</f>
        <v>遥远孤岛9-1</v>
      </c>
    </row>
    <row r="2663" spans="1:2">
      <c r="A2663">
        <f>关卡难度线!B2666</f>
        <v>127146940</v>
      </c>
      <c r="B2663" t="str">
        <f>关卡难度线!A2666</f>
        <v>遥远孤岛9-2</v>
      </c>
    </row>
    <row r="2664" spans="1:2">
      <c r="A2664">
        <f>关卡难度线!B2667</f>
        <v>127285269</v>
      </c>
      <c r="B2664" t="str">
        <f>关卡难度线!A2667</f>
        <v>遥远孤岛9-3</v>
      </c>
    </row>
    <row r="2665" spans="1:2">
      <c r="A2665">
        <f>关卡难度线!B2668</f>
        <v>127350174</v>
      </c>
      <c r="B2665" t="str">
        <f>关卡难度线!A2668</f>
        <v>遥远孤岛9-4</v>
      </c>
    </row>
    <row r="2666" spans="1:2">
      <c r="A2666">
        <f>关卡难度线!B2669</f>
        <v>127415083</v>
      </c>
      <c r="B2666" t="str">
        <f>关卡难度线!A2669</f>
        <v>遥远孤岛9-5</v>
      </c>
    </row>
    <row r="2667" spans="1:2">
      <c r="A2667">
        <f>关卡难度线!B2670</f>
        <v>127553628</v>
      </c>
      <c r="B2667" t="str">
        <f>关卡难度线!A2670</f>
        <v>遥远孤岛9-6</v>
      </c>
    </row>
    <row r="2668" spans="1:2">
      <c r="A2668">
        <f>关卡难度线!B2671</f>
        <v>127618600</v>
      </c>
      <c r="B2668" t="str">
        <f>关卡难度线!A2671</f>
        <v>遥远孤岛9-7</v>
      </c>
    </row>
    <row r="2669" spans="1:2">
      <c r="A2669">
        <f>关卡难度线!B2672</f>
        <v>127683575</v>
      </c>
      <c r="B2669" t="str">
        <f>关卡难度线!A2672</f>
        <v>遥远孤岛9-8</v>
      </c>
    </row>
    <row r="2670" spans="1:2">
      <c r="A2670">
        <f>关卡难度线!B2673</f>
        <v>127822344</v>
      </c>
      <c r="B2670" t="str">
        <f>关卡难度线!A2673</f>
        <v>遥远孤岛9-9</v>
      </c>
    </row>
    <row r="2671" spans="1:2">
      <c r="A2671">
        <f>关卡难度线!B2674</f>
        <v>127887389</v>
      </c>
      <c r="B2671" t="str">
        <f>关卡难度线!A2674</f>
        <v>遥远孤岛9-10</v>
      </c>
    </row>
    <row r="2672" spans="1:2">
      <c r="A2672">
        <f>关卡难度线!B2675</f>
        <v>128309365</v>
      </c>
      <c r="B2672" t="str">
        <f>关卡难度线!A2675</f>
        <v>遥远孤岛10-1</v>
      </c>
    </row>
    <row r="2673" spans="1:2">
      <c r="A2673">
        <f>关卡难度线!B2676</f>
        <v>128374479</v>
      </c>
      <c r="B2673" t="str">
        <f>关卡难度线!A2676</f>
        <v>遥远孤岛10-2</v>
      </c>
    </row>
    <row r="2674" spans="1:2">
      <c r="A2674">
        <f>关卡难度线!B2677</f>
        <v>128513582</v>
      </c>
      <c r="B2674" t="str">
        <f>关卡难度线!A2677</f>
        <v>遥远孤岛10-3</v>
      </c>
    </row>
    <row r="2675" spans="1:2">
      <c r="A2675">
        <f>关卡难度线!B2678</f>
        <v>128578753</v>
      </c>
      <c r="B2675" t="str">
        <f>关卡难度线!A2678</f>
        <v>遥远孤岛10-4</v>
      </c>
    </row>
    <row r="2676" spans="1:2">
      <c r="A2676">
        <f>关卡难度线!B2679</f>
        <v>128643933</v>
      </c>
      <c r="B2676" t="str">
        <f>关卡难度线!A2679</f>
        <v>遥远孤岛10-5</v>
      </c>
    </row>
    <row r="2677" spans="1:2">
      <c r="A2677">
        <f>关卡难度线!B2680</f>
        <v>128783257</v>
      </c>
      <c r="B2677" t="str">
        <f>关卡难度线!A2680</f>
        <v>遥远孤岛10-6</v>
      </c>
    </row>
    <row r="2678" spans="1:2">
      <c r="A2678">
        <f>关卡难度线!B2681</f>
        <v>128848504</v>
      </c>
      <c r="B2678" t="str">
        <f>关卡难度线!A2681</f>
        <v>遥远孤岛10-7</v>
      </c>
    </row>
    <row r="2679" spans="1:2">
      <c r="A2679">
        <f>关卡难度线!B2682</f>
        <v>128913758</v>
      </c>
      <c r="B2679" t="str">
        <f>关卡难度线!A2682</f>
        <v>遥远孤岛10-8</v>
      </c>
    </row>
    <row r="2680" spans="1:2">
      <c r="A2680">
        <f>关卡难度线!B2683</f>
        <v>129053305</v>
      </c>
      <c r="B2680" t="str">
        <f>关卡难度线!A2683</f>
        <v>遥远孤岛10-9</v>
      </c>
    </row>
    <row r="2681" spans="1:2">
      <c r="A2681">
        <f>关卡难度线!B2684</f>
        <v>129118618</v>
      </c>
      <c r="B2681" t="str">
        <f>关卡难度线!A2684</f>
        <v>遥远孤岛10-10</v>
      </c>
    </row>
    <row r="2682" spans="1:2">
      <c r="A2682">
        <f>关卡难度线!B2685</f>
        <v>129542781</v>
      </c>
      <c r="B2682" t="str">
        <f>关卡难度线!A2685</f>
        <v>遥远孤岛11-1</v>
      </c>
    </row>
    <row r="2683" spans="1:2">
      <c r="A2683">
        <f>关卡难度线!B2686</f>
        <v>129608155</v>
      </c>
      <c r="B2683" t="str">
        <f>关卡难度线!A2686</f>
        <v>遥远孤岛11-2</v>
      </c>
    </row>
    <row r="2684" spans="1:2">
      <c r="A2684">
        <f>关卡难度线!B2687</f>
        <v>129748026</v>
      </c>
      <c r="B2684" t="str">
        <f>关卡难度线!A2687</f>
        <v>遥远孤岛11-3</v>
      </c>
    </row>
    <row r="2685" spans="1:2">
      <c r="A2685">
        <f>关卡难度线!B2688</f>
        <v>129813466</v>
      </c>
      <c r="B2685" t="str">
        <f>关卡难度线!A2688</f>
        <v>遥远孤岛11-4</v>
      </c>
    </row>
    <row r="2686" spans="1:2">
      <c r="A2686">
        <f>关卡难度线!B2689</f>
        <v>129878913</v>
      </c>
      <c r="B2686" t="str">
        <f>关卡难度线!A2689</f>
        <v>遥远孤岛11-5</v>
      </c>
    </row>
    <row r="2687" spans="1:2">
      <c r="A2687">
        <f>关卡难度线!B2690</f>
        <v>130019009</v>
      </c>
      <c r="B2687" t="str">
        <f>关卡难度线!A2690</f>
        <v>遥远孤岛11-6</v>
      </c>
    </row>
    <row r="2688" spans="1:2">
      <c r="A2688">
        <f>关卡难度线!B2691</f>
        <v>130084519</v>
      </c>
      <c r="B2688" t="str">
        <f>关卡难度线!A2691</f>
        <v>遥远孤岛11-7</v>
      </c>
    </row>
    <row r="2689" spans="1:2">
      <c r="A2689">
        <f>关卡难度线!B2692</f>
        <v>130150032</v>
      </c>
      <c r="B2689" t="str">
        <f>关卡难度线!A2692</f>
        <v>遥远孤岛11-8</v>
      </c>
    </row>
    <row r="2690" spans="1:2">
      <c r="A2690">
        <f>关卡难度线!B2693</f>
        <v>130290339</v>
      </c>
      <c r="B2690" t="str">
        <f>关卡难度线!A2693</f>
        <v>遥远孤岛11-9</v>
      </c>
    </row>
    <row r="2691" spans="1:2">
      <c r="A2691">
        <f>关卡难度线!B2694</f>
        <v>130355915</v>
      </c>
      <c r="B2691" t="str">
        <f>关卡难度线!A2694</f>
        <v>遥远孤岛11-10</v>
      </c>
    </row>
    <row r="2692" spans="1:2">
      <c r="A2692">
        <f>关卡难度线!B2695</f>
        <v>130782244</v>
      </c>
      <c r="B2692" t="str">
        <f>关卡难度线!A2695</f>
        <v>遥远孤岛12-1</v>
      </c>
    </row>
    <row r="2693" spans="1:2">
      <c r="A2693">
        <f>关卡难度线!B2696</f>
        <v>130847888</v>
      </c>
      <c r="B2693" t="str">
        <f>关卡难度线!A2696</f>
        <v>遥远孤岛12-2</v>
      </c>
    </row>
    <row r="2694" spans="1:2">
      <c r="A2694">
        <f>关卡难度线!B2697</f>
        <v>130988532</v>
      </c>
      <c r="B2694" t="str">
        <f>关卡难度线!A2697</f>
        <v>遥远孤岛12-3</v>
      </c>
    </row>
    <row r="2695" spans="1:2">
      <c r="A2695">
        <f>关卡难度线!B2698</f>
        <v>131054239</v>
      </c>
      <c r="B2695" t="str">
        <f>关卡难度线!A2698</f>
        <v>遥远孤岛12-4</v>
      </c>
    </row>
    <row r="2696" spans="1:2">
      <c r="A2696">
        <f>关卡难度线!B2699</f>
        <v>131119952</v>
      </c>
      <c r="B2696" t="str">
        <f>关卡难度线!A2699</f>
        <v>遥远孤岛12-5</v>
      </c>
    </row>
    <row r="2697" spans="1:2">
      <c r="A2697">
        <f>关卡难度线!B2700</f>
        <v>131260814</v>
      </c>
      <c r="B2697" t="str">
        <f>关卡难度线!A2700</f>
        <v>遥远孤岛12-6</v>
      </c>
    </row>
    <row r="2698" spans="1:2">
      <c r="A2698">
        <f>关卡难度线!B2701</f>
        <v>131326587</v>
      </c>
      <c r="B2698" t="str">
        <f>关卡难度线!A2701</f>
        <v>遥远孤岛12-7</v>
      </c>
    </row>
    <row r="2699" spans="1:2">
      <c r="A2699">
        <f>关卡难度线!B2702</f>
        <v>131392367</v>
      </c>
      <c r="B2699" t="str">
        <f>关卡难度线!A2702</f>
        <v>遥远孤岛12-8</v>
      </c>
    </row>
    <row r="2700" spans="1:2">
      <c r="A2700">
        <f>关卡难度线!B2703</f>
        <v>131533447</v>
      </c>
      <c r="B2700" t="str">
        <f>关卡难度线!A2703</f>
        <v>遥远孤岛12-9</v>
      </c>
    </row>
    <row r="2701" spans="1:2">
      <c r="A2701">
        <f>关卡难度线!B2704</f>
        <v>131599287</v>
      </c>
      <c r="B2701" t="str">
        <f>关卡难度线!A2704</f>
        <v>遥远孤岛12-10</v>
      </c>
    </row>
    <row r="2702" spans="1:2">
      <c r="A2702">
        <f>关卡难度线!B2705</f>
        <v>132027781</v>
      </c>
      <c r="B2702" t="str">
        <f>关卡难度线!A2705</f>
        <v>遥远孤岛13-1</v>
      </c>
    </row>
    <row r="2703" spans="1:2">
      <c r="A2703">
        <f>关卡难度线!B2706</f>
        <v>132093681</v>
      </c>
      <c r="B2703" t="str">
        <f>关卡难度线!A2706</f>
        <v>遥远孤岛13-2</v>
      </c>
    </row>
    <row r="2704" spans="1:2">
      <c r="A2704">
        <f>关卡难度线!B2707</f>
        <v>132235080</v>
      </c>
      <c r="B2704" t="str">
        <f>关卡难度线!A2707</f>
        <v>遥远孤岛13-3</v>
      </c>
    </row>
    <row r="2705" spans="1:2">
      <c r="A2705">
        <f>关卡难度线!B2708</f>
        <v>132301037</v>
      </c>
      <c r="B2705" t="str">
        <f>关卡难度线!A2708</f>
        <v>遥远孤岛13-4</v>
      </c>
    </row>
    <row r="2706" spans="1:2">
      <c r="A2706">
        <f>关卡难度线!B2709</f>
        <v>132367001</v>
      </c>
      <c r="B2706" t="str">
        <f>关卡难度线!A2709</f>
        <v>遥远孤岛13-5</v>
      </c>
    </row>
    <row r="2707" spans="1:2">
      <c r="A2707">
        <f>关卡难度线!B2710</f>
        <v>132508614</v>
      </c>
      <c r="B2707" t="str">
        <f>关卡难度线!A2710</f>
        <v>遥远孤岛13-6</v>
      </c>
    </row>
    <row r="2708" spans="1:2">
      <c r="A2708">
        <f>关卡难度线!B2711</f>
        <v>132574635</v>
      </c>
      <c r="B2708" t="str">
        <f>关卡难度线!A2711</f>
        <v>遥远孤岛13-7</v>
      </c>
    </row>
    <row r="2709" spans="1:2">
      <c r="A2709">
        <f>关卡难度线!B2712</f>
        <v>132640665</v>
      </c>
      <c r="B2709" t="str">
        <f>关卡难度线!A2712</f>
        <v>遥远孤岛13-8</v>
      </c>
    </row>
    <row r="2710" spans="1:2">
      <c r="A2710">
        <f>关卡难度线!B2713</f>
        <v>132782503</v>
      </c>
      <c r="B2710" t="str">
        <f>关卡难度线!A2713</f>
        <v>遥远孤岛13-9</v>
      </c>
    </row>
    <row r="2711" spans="1:2">
      <c r="A2711">
        <f>关卡难度线!B2714</f>
        <v>132848600</v>
      </c>
      <c r="B2711" t="str">
        <f>关卡难度线!A2714</f>
        <v>遥远孤岛13-10</v>
      </c>
    </row>
    <row r="2712" spans="1:2">
      <c r="A2712">
        <f>关卡难度线!B2715</f>
        <v>133279219</v>
      </c>
      <c r="B2712" t="str">
        <f>关卡难度线!A2715</f>
        <v>遥远孤岛14-1</v>
      </c>
    </row>
    <row r="2713" spans="1:2">
      <c r="A2713">
        <f>关卡难度线!B2716</f>
        <v>133345380</v>
      </c>
      <c r="B2713" t="str">
        <f>关卡难度线!A2716</f>
        <v>遥远孤岛14-2</v>
      </c>
    </row>
    <row r="2714" spans="1:2">
      <c r="A2714">
        <f>关卡难度线!B2717</f>
        <v>133487550</v>
      </c>
      <c r="B2714" t="str">
        <f>关卡难度线!A2717</f>
        <v>遥远孤岛14-3</v>
      </c>
    </row>
    <row r="2715" spans="1:2">
      <c r="A2715">
        <f>关卡难度线!B2718</f>
        <v>133553774</v>
      </c>
      <c r="B2715" t="str">
        <f>关卡难度线!A2718</f>
        <v>遥远孤岛14-4</v>
      </c>
    </row>
    <row r="2716" spans="1:2">
      <c r="A2716">
        <f>关卡难度线!B2719</f>
        <v>133620005</v>
      </c>
      <c r="B2716" t="str">
        <f>关卡难度线!A2719</f>
        <v>遥远孤岛14-5</v>
      </c>
    </row>
    <row r="2717" spans="1:2">
      <c r="A2717">
        <f>关卡难度线!B2720</f>
        <v>133762396</v>
      </c>
      <c r="B2717" t="str">
        <f>关卡难度线!A2720</f>
        <v>遥远孤岛14-6</v>
      </c>
    </row>
    <row r="2718" spans="1:2">
      <c r="A2718">
        <f>关卡难度线!B2721</f>
        <v>133828694</v>
      </c>
      <c r="B2718" t="str">
        <f>关卡难度线!A2721</f>
        <v>遥远孤岛14-7</v>
      </c>
    </row>
    <row r="2719" spans="1:2">
      <c r="A2719">
        <f>关卡难度线!B2722</f>
        <v>133895002</v>
      </c>
      <c r="B2719" t="str">
        <f>关卡难度线!A2722</f>
        <v>遥远孤岛14-8</v>
      </c>
    </row>
    <row r="2720" spans="1:2">
      <c r="A2720">
        <f>关卡难度线!B2723</f>
        <v>134037621</v>
      </c>
      <c r="B2720" t="str">
        <f>关卡难度线!A2723</f>
        <v>遥远孤岛14-9</v>
      </c>
    </row>
    <row r="2721" spans="1:2">
      <c r="A2721">
        <f>关卡难度线!B2724</f>
        <v>134103996</v>
      </c>
      <c r="B2721" t="str">
        <f>关卡难度线!A2724</f>
        <v>遥远孤岛14-10</v>
      </c>
    </row>
    <row r="2722" spans="1:2">
      <c r="A2722">
        <f>关卡难度线!B2725</f>
        <v>134536814</v>
      </c>
      <c r="B2722" t="str">
        <f>关卡难度线!A2725</f>
        <v>遥远孤岛15-1</v>
      </c>
    </row>
    <row r="2723" spans="1:2">
      <c r="A2723">
        <f>关卡难度线!B2726</f>
        <v>134603252</v>
      </c>
      <c r="B2723" t="str">
        <f>关卡难度线!A2726</f>
        <v>遥远孤岛15-2</v>
      </c>
    </row>
    <row r="2724" spans="1:2">
      <c r="A2724">
        <f>关卡难度线!B2727</f>
        <v>134746197</v>
      </c>
      <c r="B2724" t="str">
        <f>关卡难度线!A2727</f>
        <v>遥远孤岛15-3</v>
      </c>
    </row>
    <row r="2725" spans="1:2">
      <c r="A2725">
        <f>关卡难度线!B2728</f>
        <v>134812692</v>
      </c>
      <c r="B2725" t="str">
        <f>关卡难度线!A2728</f>
        <v>遥远孤岛15-4</v>
      </c>
    </row>
    <row r="2726" spans="1:2">
      <c r="A2726">
        <f>关卡难度线!B2729</f>
        <v>134879198</v>
      </c>
      <c r="B2726" t="str">
        <f>关卡难度线!A2729</f>
        <v>遥远孤岛15-5</v>
      </c>
    </row>
    <row r="2727" spans="1:2">
      <c r="A2727">
        <f>关卡难度线!B2730</f>
        <v>135022368</v>
      </c>
      <c r="B2727" t="str">
        <f>关卡难度线!A2730</f>
        <v>遥远孤岛15-6</v>
      </c>
    </row>
    <row r="2728" spans="1:2">
      <c r="A2728">
        <f>关卡难度线!B2731</f>
        <v>135088940</v>
      </c>
      <c r="B2728" t="str">
        <f>关卡难度线!A2731</f>
        <v>遥远孤岛15-7</v>
      </c>
    </row>
    <row r="2729" spans="1:2">
      <c r="A2729">
        <f>关卡难度线!B2732</f>
        <v>135155519</v>
      </c>
      <c r="B2729" t="str">
        <f>关卡难度线!A2732</f>
        <v>遥远孤岛15-8</v>
      </c>
    </row>
    <row r="2730" spans="1:2">
      <c r="A2730">
        <f>关卡难度线!B2733</f>
        <v>135298907</v>
      </c>
      <c r="B2730" t="str">
        <f>关卡难度线!A2733</f>
        <v>遥远孤岛15-9</v>
      </c>
    </row>
    <row r="2731" spans="1:2">
      <c r="A2731">
        <f>关卡难度线!B2734</f>
        <v>135365547</v>
      </c>
      <c r="B2731" t="str">
        <f>关卡难度线!A2734</f>
        <v>遥远孤岛15-10</v>
      </c>
    </row>
    <row r="2732" spans="1:2">
      <c r="A2732">
        <f>关卡难度线!B2735</f>
        <v>135800555</v>
      </c>
      <c r="B2732" t="str">
        <f>关卡难度线!A2735</f>
        <v>遥远孤岛16-1</v>
      </c>
    </row>
    <row r="2733" spans="1:2">
      <c r="A2733">
        <f>关卡难度线!B2736</f>
        <v>135867258</v>
      </c>
      <c r="B2733" t="str">
        <f>关卡难度线!A2736</f>
        <v>遥远孤岛16-2</v>
      </c>
    </row>
    <row r="2734" spans="1:2">
      <c r="A2734">
        <f>关卡难度线!B2737</f>
        <v>136010973</v>
      </c>
      <c r="B2734" t="str">
        <f>关卡难度线!A2737</f>
        <v>遥远孤岛16-3</v>
      </c>
    </row>
    <row r="2735" spans="1:2">
      <c r="A2735">
        <f>关卡难度线!B2738</f>
        <v>136077740</v>
      </c>
      <c r="B2735" t="str">
        <f>关卡难度线!A2738</f>
        <v>遥远孤岛16-4</v>
      </c>
    </row>
    <row r="2736" spans="1:2">
      <c r="A2736">
        <f>关卡难度线!B2739</f>
        <v>136144510</v>
      </c>
      <c r="B2736" t="str">
        <f>关卡难度线!A2739</f>
        <v>遥远孤岛16-5</v>
      </c>
    </row>
    <row r="2737" spans="1:2">
      <c r="A2737">
        <f>关卡难度线!B2740</f>
        <v>136288443</v>
      </c>
      <c r="B2737" t="str">
        <f>关卡难度线!A2740</f>
        <v>遥远孤岛16-6</v>
      </c>
    </row>
    <row r="2738" spans="1:2">
      <c r="A2738">
        <f>关卡难度线!B2741</f>
        <v>136355274</v>
      </c>
      <c r="B2738" t="str">
        <f>关卡难度线!A2741</f>
        <v>遥远孤岛16-7</v>
      </c>
    </row>
    <row r="2739" spans="1:2">
      <c r="A2739">
        <f>关卡难度线!B2742</f>
        <v>136422111</v>
      </c>
      <c r="B2739" t="str">
        <f>关卡难度线!A2742</f>
        <v>遥远孤岛16-8</v>
      </c>
    </row>
    <row r="2740" spans="1:2">
      <c r="A2740">
        <f>关卡难度线!B2743</f>
        <v>136566263</v>
      </c>
      <c r="B2740" t="str">
        <f>关卡难度线!A2743</f>
        <v>遥远孤岛16-9</v>
      </c>
    </row>
    <row r="2741" spans="1:2">
      <c r="A2741">
        <f>关卡难度线!B2744</f>
        <v>136633161</v>
      </c>
      <c r="B2741" t="str">
        <f>关卡难度线!A2744</f>
        <v>遥远孤岛16-10</v>
      </c>
    </row>
    <row r="2742" spans="1:2">
      <c r="A2742">
        <f>关卡难度线!B2745</f>
        <v>137070325</v>
      </c>
      <c r="B2742" t="str">
        <f>关卡难度线!A2745</f>
        <v>遥远孤岛17-1</v>
      </c>
    </row>
    <row r="2743" spans="1:2">
      <c r="A2743">
        <f>关卡难度线!B2746</f>
        <v>137137289</v>
      </c>
      <c r="B2743" t="str">
        <f>关卡难度线!A2746</f>
        <v>遥远孤岛17-2</v>
      </c>
    </row>
    <row r="2744" spans="1:2">
      <c r="A2744">
        <f>关卡难度线!B2747</f>
        <v>137281772</v>
      </c>
      <c r="B2744" t="str">
        <f>关卡难度线!A2747</f>
        <v>遥远孤岛17-3</v>
      </c>
    </row>
    <row r="2745" spans="1:2">
      <c r="A2745">
        <f>关卡难度线!B2748</f>
        <v>137348794</v>
      </c>
      <c r="B2745" t="str">
        <f>关卡难度线!A2748</f>
        <v>遥远孤岛17-4</v>
      </c>
    </row>
    <row r="2746" spans="1:2">
      <c r="A2746">
        <f>关卡难度线!B2749</f>
        <v>137415825</v>
      </c>
      <c r="B2746" t="str">
        <f>关卡难度线!A2749</f>
        <v>遥远孤岛17-5</v>
      </c>
    </row>
    <row r="2747" spans="1:2">
      <c r="A2747">
        <f>关卡难度线!B2750</f>
        <v>137560533</v>
      </c>
      <c r="B2747" t="str">
        <f>关卡难度线!A2750</f>
        <v>遥远孤岛17-6</v>
      </c>
    </row>
    <row r="2748" spans="1:2">
      <c r="A2748">
        <f>关卡难度线!B2751</f>
        <v>137627629</v>
      </c>
      <c r="B2748" t="str">
        <f>关卡难度线!A2751</f>
        <v>遥远孤岛17-7</v>
      </c>
    </row>
    <row r="2749" spans="1:2">
      <c r="A2749">
        <f>关卡难度线!B2752</f>
        <v>137694731</v>
      </c>
      <c r="B2749" t="str">
        <f>关卡难度线!A2752</f>
        <v>遥远孤岛17-8</v>
      </c>
    </row>
    <row r="2750" spans="1:2">
      <c r="A2750">
        <f>关卡难度线!B2753</f>
        <v>137839661</v>
      </c>
      <c r="B2750" t="str">
        <f>关卡难度线!A2753</f>
        <v>遥远孤岛17-9</v>
      </c>
    </row>
    <row r="2751" spans="1:2">
      <c r="A2751">
        <f>关卡难度线!B2754</f>
        <v>137906834</v>
      </c>
      <c r="B2751" t="str">
        <f>关卡难度线!A2754</f>
        <v>遥远孤岛17-10</v>
      </c>
    </row>
    <row r="2752" spans="1:2">
      <c r="A2752">
        <f>关卡难度线!B2755</f>
        <v>138346184</v>
      </c>
      <c r="B2752" t="str">
        <f>关卡难度线!A2755</f>
        <v>遥远孤岛18-1</v>
      </c>
    </row>
    <row r="2753" spans="1:2">
      <c r="A2753">
        <f>关卡难度线!B2756</f>
        <v>138413427</v>
      </c>
      <c r="B2753" t="str">
        <f>关卡难度线!A2756</f>
        <v>遥远孤岛18-2</v>
      </c>
    </row>
    <row r="2754" spans="1:2">
      <c r="A2754">
        <f>关卡难度线!B2757</f>
        <v>138558701</v>
      </c>
      <c r="B2754" t="str">
        <f>关卡难度线!A2757</f>
        <v>遥远孤岛18-3</v>
      </c>
    </row>
    <row r="2755" spans="1:2">
      <c r="A2755">
        <f>关卡难度线!B2758</f>
        <v>138626008</v>
      </c>
      <c r="B2755" t="str">
        <f>关卡难度线!A2758</f>
        <v>遥远孤岛18-4</v>
      </c>
    </row>
    <row r="2756" spans="1:2">
      <c r="A2756">
        <f>关卡难度线!B2759</f>
        <v>138693318</v>
      </c>
      <c r="B2756" t="str">
        <f>关卡难度线!A2759</f>
        <v>遥远孤岛18-5</v>
      </c>
    </row>
    <row r="2757" spans="1:2">
      <c r="A2757">
        <f>关卡难度线!B2760</f>
        <v>138838811</v>
      </c>
      <c r="B2757" t="str">
        <f>关卡难度线!A2760</f>
        <v>遥远孤岛18-6</v>
      </c>
    </row>
    <row r="2758" spans="1:2">
      <c r="A2758">
        <f>关卡难度线!B2761</f>
        <v>138906189</v>
      </c>
      <c r="B2758" t="str">
        <f>关卡难度线!A2761</f>
        <v>遥远孤岛18-7</v>
      </c>
    </row>
    <row r="2759" spans="1:2">
      <c r="A2759">
        <f>关卡难度线!B2762</f>
        <v>138973577</v>
      </c>
      <c r="B2759" t="str">
        <f>关卡难度线!A2762</f>
        <v>遥远孤岛18-8</v>
      </c>
    </row>
    <row r="2760" spans="1:2">
      <c r="A2760">
        <f>关卡难度线!B2763</f>
        <v>139119293</v>
      </c>
      <c r="B2760" t="str">
        <f>关卡难度线!A2763</f>
        <v>遥远孤岛18-9</v>
      </c>
    </row>
    <row r="2761" spans="1:2">
      <c r="A2761">
        <f>关卡难度线!B2764</f>
        <v>139186738</v>
      </c>
      <c r="B2761" t="str">
        <f>关卡难度线!A2764</f>
        <v>遥远孤岛18-10</v>
      </c>
    </row>
    <row r="2762" spans="1:2">
      <c r="A2762">
        <f>关卡难度线!B2765</f>
        <v>139628315</v>
      </c>
      <c r="B2762" t="str">
        <f>关卡难度线!A2765</f>
        <v>遥远孤岛19-1</v>
      </c>
    </row>
    <row r="2763" spans="1:2">
      <c r="A2763">
        <f>关卡难度线!B2766</f>
        <v>139695831</v>
      </c>
      <c r="B2763" t="str">
        <f>关卡难度线!A2766</f>
        <v>遥远孤岛19-2</v>
      </c>
    </row>
    <row r="2764" spans="1:2">
      <c r="A2764">
        <f>关卡难度线!B2767</f>
        <v>139841881</v>
      </c>
      <c r="B2764" t="str">
        <f>关卡难度线!A2767</f>
        <v>遥远孤岛19-3</v>
      </c>
    </row>
    <row r="2765" spans="1:2">
      <c r="A2765">
        <f>关卡难度线!B2768</f>
        <v>139909464</v>
      </c>
      <c r="B2765" t="str">
        <f>关卡难度线!A2768</f>
        <v>遥远孤岛19-4</v>
      </c>
    </row>
    <row r="2766" spans="1:2">
      <c r="A2766">
        <f>关卡难度线!B2769</f>
        <v>139977054</v>
      </c>
      <c r="B2766" t="str">
        <f>关卡难度线!A2769</f>
        <v>遥远孤岛19-5</v>
      </c>
    </row>
    <row r="2767" spans="1:2">
      <c r="A2767">
        <f>关卡难度线!B2770</f>
        <v>140123326</v>
      </c>
      <c r="B2767" t="str">
        <f>关卡难度线!A2770</f>
        <v>遥远孤岛19-6</v>
      </c>
    </row>
    <row r="2768" spans="1:2">
      <c r="A2768">
        <f>关卡难度线!B2771</f>
        <v>140190976</v>
      </c>
      <c r="B2768" t="str">
        <f>关卡难度线!A2771</f>
        <v>遥远孤岛19-7</v>
      </c>
    </row>
    <row r="2769" spans="1:2">
      <c r="A2769">
        <f>关卡难度线!B2772</f>
        <v>140258630</v>
      </c>
      <c r="B2769" t="str">
        <f>关卡难度线!A2772</f>
        <v>遥远孤岛19-8</v>
      </c>
    </row>
    <row r="2770" spans="1:2">
      <c r="A2770">
        <f>关卡难度线!B2773</f>
        <v>140405122</v>
      </c>
      <c r="B2770" t="str">
        <f>关卡难度线!A2773</f>
        <v>遥远孤岛19-9</v>
      </c>
    </row>
    <row r="2771" spans="1:2">
      <c r="A2771">
        <f>关卡难度线!B2774</f>
        <v>140472840</v>
      </c>
      <c r="B2771" t="str">
        <f>关卡难度线!A2774</f>
        <v>遥远孤岛19-10</v>
      </c>
    </row>
    <row r="2772" spans="1:2">
      <c r="A2772">
        <f>关卡难度线!B2775</f>
        <v>140916615</v>
      </c>
      <c r="B2772" t="str">
        <f>关卡难度线!A2775</f>
        <v>遥远孤岛20-1</v>
      </c>
    </row>
    <row r="2773" spans="1:2">
      <c r="A2773">
        <f>关卡难度线!B2776</f>
        <v>140984397</v>
      </c>
      <c r="B2773" t="str">
        <f>关卡难度线!A2776</f>
        <v>遥远孤岛20-2</v>
      </c>
    </row>
    <row r="2774" spans="1:2">
      <c r="A2774">
        <f>关卡难度线!B2777</f>
        <v>141131220</v>
      </c>
      <c r="B2774" t="str">
        <f>关卡难度线!A2777</f>
        <v>遥远孤岛20-3</v>
      </c>
    </row>
    <row r="2775" spans="1:2">
      <c r="A2775">
        <f>关卡难度线!B2778</f>
        <v>141199070</v>
      </c>
      <c r="B2775" t="str">
        <f>关卡难度线!A2778</f>
        <v>遥远孤岛20-4</v>
      </c>
    </row>
    <row r="2776" spans="1:2">
      <c r="A2776">
        <f>关卡难度线!B2779</f>
        <v>141266929</v>
      </c>
      <c r="B2776" t="str">
        <f>关卡难度线!A2779</f>
        <v>遥远孤岛20-5</v>
      </c>
    </row>
    <row r="2777" spans="1:2">
      <c r="A2777">
        <f>关卡难度线!B2780</f>
        <v>141413982</v>
      </c>
      <c r="B2777" t="str">
        <f>关卡难度线!A2780</f>
        <v>遥远孤岛20-6</v>
      </c>
    </row>
    <row r="2778" spans="1:2">
      <c r="A2778">
        <f>关卡难度线!B2781</f>
        <v>141481905</v>
      </c>
      <c r="B2778" t="str">
        <f>关卡难度线!A2781</f>
        <v>遥远孤岛20-7</v>
      </c>
    </row>
    <row r="2779" spans="1:2">
      <c r="A2779">
        <f>关卡难度线!B2782</f>
        <v>141549832</v>
      </c>
      <c r="B2779" t="str">
        <f>关卡难度线!A2782</f>
        <v>遥远孤岛20-8</v>
      </c>
    </row>
    <row r="2780" spans="1:2">
      <c r="A2780">
        <f>关卡难度线!B2783</f>
        <v>141697108</v>
      </c>
      <c r="B2780" t="str">
        <f>关卡难度线!A2783</f>
        <v>遥远孤岛20-9</v>
      </c>
    </row>
    <row r="2781" spans="1:2">
      <c r="A2781">
        <f>关卡难度线!B2784</f>
        <v>141765106</v>
      </c>
      <c r="B2781" t="str">
        <f>关卡难度线!A2784</f>
        <v>遥远孤岛20-10</v>
      </c>
    </row>
    <row r="2782" spans="1:2">
      <c r="A2782">
        <f>关卡难度线!B2785</f>
        <v>142211098</v>
      </c>
      <c r="B2782" t="str">
        <f>关卡难度线!A2785</f>
        <v>遥远孤岛21-1</v>
      </c>
    </row>
    <row r="2783" spans="1:2">
      <c r="A2783">
        <f>关卡难度线!B2786</f>
        <v>142279163</v>
      </c>
      <c r="B2783" t="str">
        <f>关卡难度线!A2786</f>
        <v>遥远孤岛21-2</v>
      </c>
    </row>
    <row r="2784" spans="1:2">
      <c r="A2784">
        <f>关卡难度线!B2787</f>
        <v>142426774</v>
      </c>
      <c r="B2784" t="str">
        <f>关卡难度线!A2787</f>
        <v>遥远孤岛21-3</v>
      </c>
    </row>
    <row r="2785" spans="1:2">
      <c r="A2785">
        <f>关卡难度线!B2788</f>
        <v>142494904</v>
      </c>
      <c r="B2785" t="str">
        <f>关卡难度线!A2788</f>
        <v>遥远孤岛21-4</v>
      </c>
    </row>
    <row r="2786" spans="1:2">
      <c r="A2786">
        <f>关卡难度线!B2789</f>
        <v>142563040</v>
      </c>
      <c r="B2786" t="str">
        <f>关卡难度线!A2789</f>
        <v>遥远孤岛21-5</v>
      </c>
    </row>
    <row r="2787" spans="1:2">
      <c r="A2787">
        <f>关卡难度线!B2790</f>
        <v>142710877</v>
      </c>
      <c r="B2787" t="str">
        <f>关卡难度线!A2790</f>
        <v>遥远孤岛21-6</v>
      </c>
    </row>
    <row r="2788" spans="1:2">
      <c r="A2788">
        <f>关卡难度线!B2791</f>
        <v>142779074</v>
      </c>
      <c r="B2788" t="str">
        <f>关卡难度线!A2791</f>
        <v>遥远孤岛21-7</v>
      </c>
    </row>
    <row r="2789" spans="1:2">
      <c r="A2789">
        <f>关卡难度线!B2792</f>
        <v>142847275</v>
      </c>
      <c r="B2789" t="str">
        <f>关卡难度线!A2792</f>
        <v>遥远孤岛21-8</v>
      </c>
    </row>
    <row r="2790" spans="1:2">
      <c r="A2790">
        <f>关卡难度线!B2793</f>
        <v>142995332</v>
      </c>
      <c r="B2790" t="str">
        <f>关卡难度线!A2793</f>
        <v>遥远孤岛21-9</v>
      </c>
    </row>
    <row r="2791" spans="1:2">
      <c r="A2791">
        <f>关卡难度线!B2794</f>
        <v>143063604</v>
      </c>
      <c r="B2791" t="str">
        <f>关卡难度线!A2794</f>
        <v>遥远孤岛21-10</v>
      </c>
    </row>
    <row r="2792" spans="1:2">
      <c r="A2792">
        <f>关卡难度线!B2795</f>
        <v>143511816</v>
      </c>
      <c r="B2792" t="str">
        <f>关卡难度线!A2795</f>
        <v>遥远孤岛22-1</v>
      </c>
    </row>
    <row r="2793" spans="1:2">
      <c r="A2793">
        <f>关卡难度线!B2796</f>
        <v>143580152</v>
      </c>
      <c r="B2793" t="str">
        <f>关卡难度线!A2796</f>
        <v>遥远孤岛22-2</v>
      </c>
    </row>
    <row r="2794" spans="1:2">
      <c r="A2794">
        <f>关卡难度线!B2797</f>
        <v>143728545</v>
      </c>
      <c r="B2794" t="str">
        <f>关卡难度线!A2797</f>
        <v>遥远孤岛22-3</v>
      </c>
    </row>
    <row r="2795" spans="1:2">
      <c r="A2795">
        <f>关卡难度线!B2798</f>
        <v>143796942</v>
      </c>
      <c r="B2795" t="str">
        <f>关卡难度线!A2798</f>
        <v>遥远孤岛22-4</v>
      </c>
    </row>
    <row r="2796" spans="1:2">
      <c r="A2796">
        <f>关卡难度线!B2799</f>
        <v>143865345</v>
      </c>
      <c r="B2796" t="str">
        <f>关卡难度线!A2799</f>
        <v>遥远孤岛22-5</v>
      </c>
    </row>
    <row r="2797" spans="1:2">
      <c r="A2797">
        <f>关卡难度线!B2800</f>
        <v>144013958</v>
      </c>
      <c r="B2797" t="str">
        <f>关卡难度线!A2800</f>
        <v>遥远孤岛22-6</v>
      </c>
    </row>
    <row r="2798" spans="1:2">
      <c r="A2798">
        <f>关卡难度线!B2801</f>
        <v>144082425</v>
      </c>
      <c r="B2798" t="str">
        <f>关卡难度线!A2801</f>
        <v>遥远孤岛22-7</v>
      </c>
    </row>
    <row r="2799" spans="1:2">
      <c r="A2799">
        <f>关卡难度线!B2802</f>
        <v>144150903</v>
      </c>
      <c r="B2799" t="str">
        <f>关卡难度线!A2802</f>
        <v>遥远孤岛22-8</v>
      </c>
    </row>
    <row r="2800" spans="1:2">
      <c r="A2800">
        <f>关卡难度线!B2803</f>
        <v>144299740</v>
      </c>
      <c r="B2800" t="str">
        <f>关卡难度线!A2803</f>
        <v>遥远孤岛22-9</v>
      </c>
    </row>
    <row r="2801" spans="1:2">
      <c r="A2801">
        <f>关卡难度线!B2804</f>
        <v>144368282</v>
      </c>
      <c r="B2801" t="str">
        <f>关卡难度线!A2804</f>
        <v>遥远孤岛22-10</v>
      </c>
    </row>
    <row r="2802" spans="1:2">
      <c r="A2802">
        <f>关卡难度线!B2805</f>
        <v>144818693</v>
      </c>
      <c r="B2802" t="str">
        <f>关卡难度线!A2805</f>
        <v>遥远孤岛23-1</v>
      </c>
    </row>
    <row r="2803" spans="1:2">
      <c r="A2803">
        <f>关卡难度线!B2806</f>
        <v>144887292</v>
      </c>
      <c r="B2803" t="str">
        <f>关卡难度线!A2806</f>
        <v>遥远孤岛23-2</v>
      </c>
    </row>
    <row r="2804" spans="1:2">
      <c r="A2804">
        <f>关卡难度线!B2807</f>
        <v>145036461</v>
      </c>
      <c r="B2804" t="str">
        <f>关卡难度线!A2807</f>
        <v>遥远孤岛23-3</v>
      </c>
    </row>
    <row r="2805" spans="1:2">
      <c r="A2805">
        <f>关卡难度线!B2808</f>
        <v>145105126</v>
      </c>
      <c r="B2805" t="str">
        <f>关卡难度线!A2808</f>
        <v>遥远孤岛23-4</v>
      </c>
    </row>
    <row r="2806" spans="1:2">
      <c r="A2806">
        <f>关卡难度线!B2809</f>
        <v>145173793</v>
      </c>
      <c r="B2806" t="str">
        <f>关卡难度线!A2809</f>
        <v>遥远孤岛23-5</v>
      </c>
    </row>
    <row r="2807" spans="1:2">
      <c r="A2807">
        <f>关卡难度线!B2810</f>
        <v>145323182</v>
      </c>
      <c r="B2807" t="str">
        <f>关卡难度线!A2810</f>
        <v>遥远孤岛23-6</v>
      </c>
    </row>
    <row r="2808" spans="1:2">
      <c r="A2808">
        <f>关卡难度线!B2811</f>
        <v>145391914</v>
      </c>
      <c r="B2808" t="str">
        <f>关卡难度线!A2811</f>
        <v>遥远孤岛23-7</v>
      </c>
    </row>
    <row r="2809" spans="1:2">
      <c r="A2809">
        <f>关卡难度线!B2812</f>
        <v>145460656</v>
      </c>
      <c r="B2809" t="str">
        <f>关卡难度线!A2812</f>
        <v>遥远孤岛23-8</v>
      </c>
    </row>
    <row r="2810" spans="1:2">
      <c r="A2810">
        <f>关卡难度线!B2813</f>
        <v>145610270</v>
      </c>
      <c r="B2810" t="str">
        <f>关卡难度线!A2813</f>
        <v>遥远孤岛23-9</v>
      </c>
    </row>
    <row r="2811" spans="1:2">
      <c r="A2811">
        <f>关卡难度线!B2814</f>
        <v>145679079</v>
      </c>
      <c r="B2811" t="str">
        <f>关卡难度线!A2814</f>
        <v>遥远孤岛23-10</v>
      </c>
    </row>
    <row r="2812" spans="1:2">
      <c r="A2812">
        <f>关卡难度线!B2815</f>
        <v>146131675</v>
      </c>
      <c r="B2812" t="str">
        <f>关卡难度线!A2815</f>
        <v>遥远孤岛24-1</v>
      </c>
    </row>
    <row r="2813" spans="1:2">
      <c r="A2813">
        <f>关卡难度线!B2816</f>
        <v>146200543</v>
      </c>
      <c r="B2813" t="str">
        <f>关卡难度线!A2816</f>
        <v>遥远孤岛24-2</v>
      </c>
    </row>
    <row r="2814" spans="1:2">
      <c r="A2814">
        <f>关卡难度线!B2817</f>
        <v>146350482</v>
      </c>
      <c r="B2814" t="str">
        <f>关卡难度线!A2817</f>
        <v>遥远孤岛24-3</v>
      </c>
    </row>
    <row r="2815" spans="1:2">
      <c r="A2815">
        <f>关卡难度线!B2818</f>
        <v>146419410</v>
      </c>
      <c r="B2815" t="str">
        <f>关卡难度线!A2818</f>
        <v>遥远孤岛24-4</v>
      </c>
    </row>
    <row r="2816" spans="1:2">
      <c r="A2816">
        <f>关卡难度线!B2819</f>
        <v>146488342</v>
      </c>
      <c r="B2816" t="str">
        <f>关卡难度线!A2819</f>
        <v>遥远孤岛24-5</v>
      </c>
    </row>
    <row r="2817" spans="1:2">
      <c r="A2817">
        <f>关卡难度线!B2820</f>
        <v>146638502</v>
      </c>
      <c r="B2817" t="str">
        <f>关卡难度线!A2820</f>
        <v>遥远孤岛24-6</v>
      </c>
    </row>
    <row r="2818" spans="1:2">
      <c r="A2818">
        <f>关卡难度线!B2821</f>
        <v>146707499</v>
      </c>
      <c r="B2818" t="str">
        <f>关卡难度线!A2821</f>
        <v>遥远孤岛24-7</v>
      </c>
    </row>
    <row r="2819" spans="1:2">
      <c r="A2819">
        <f>关卡难度线!B2822</f>
        <v>146776505</v>
      </c>
      <c r="B2819" t="str">
        <f>关卡难度线!A2822</f>
        <v>遥远孤岛24-8</v>
      </c>
    </row>
    <row r="2820" spans="1:2">
      <c r="A2820">
        <f>关卡难度线!B2823</f>
        <v>146926896</v>
      </c>
      <c r="B2820" t="str">
        <f>关卡难度线!A2823</f>
        <v>遥远孤岛24-9</v>
      </c>
    </row>
    <row r="2821" spans="1:2">
      <c r="A2821">
        <f>关卡难度线!B2824</f>
        <v>146995967</v>
      </c>
      <c r="B2821" t="str">
        <f>关卡难度线!A2824</f>
        <v>遥远孤岛24-10</v>
      </c>
    </row>
    <row r="2822" spans="1:2">
      <c r="A2822">
        <f>关卡难度线!B2825</f>
        <v>147450746</v>
      </c>
      <c r="B2822" t="str">
        <f>关卡难度线!A2825</f>
        <v>遥远孤岛25-1</v>
      </c>
    </row>
    <row r="2823" spans="1:2">
      <c r="A2823">
        <f>关卡难度线!B2826</f>
        <v>147519889</v>
      </c>
      <c r="B2823" t="str">
        <f>关卡难度线!A2826</f>
        <v>遥远孤岛25-2</v>
      </c>
    </row>
    <row r="2824" spans="1:2">
      <c r="A2824">
        <f>关卡难度线!B2827</f>
        <v>147670613</v>
      </c>
      <c r="B2824" t="str">
        <f>关卡难度线!A2827</f>
        <v>遥远孤岛25-3</v>
      </c>
    </row>
    <row r="2825" spans="1:2">
      <c r="A2825">
        <f>关卡难度线!B2828</f>
        <v>147739816</v>
      </c>
      <c r="B2825" t="str">
        <f>关卡难度线!A2828</f>
        <v>遥远孤岛25-4</v>
      </c>
    </row>
    <row r="2826" spans="1:2">
      <c r="A2826">
        <f>关卡难度线!B2829</f>
        <v>147809023</v>
      </c>
      <c r="B2826" t="str">
        <f>关卡难度线!A2829</f>
        <v>遥远孤岛25-5</v>
      </c>
    </row>
    <row r="2827" spans="1:2">
      <c r="A2827">
        <f>关卡难度线!B2830</f>
        <v>147959965</v>
      </c>
      <c r="B2827" t="str">
        <f>关卡难度线!A2830</f>
        <v>遥远孤岛25-6</v>
      </c>
    </row>
    <row r="2828" spans="1:2">
      <c r="A2828">
        <f>关卡难度线!B2831</f>
        <v>148029230</v>
      </c>
      <c r="B2828" t="str">
        <f>关卡难度线!A2831</f>
        <v>遥远孤岛25-7</v>
      </c>
    </row>
    <row r="2829" spans="1:2">
      <c r="A2829">
        <f>关卡难度线!B2832</f>
        <v>148098504</v>
      </c>
      <c r="B2829" t="str">
        <f>关卡难度线!A2832</f>
        <v>遥远孤岛25-8</v>
      </c>
    </row>
    <row r="2830" spans="1:2">
      <c r="A2830">
        <f>关卡难度线!B2833</f>
        <v>148249674</v>
      </c>
      <c r="B2830" t="str">
        <f>关卡难度线!A2833</f>
        <v>遥远孤岛25-9</v>
      </c>
    </row>
    <row r="2831" spans="1:2">
      <c r="A2831">
        <f>关卡难度线!B2834</f>
        <v>148319013</v>
      </c>
      <c r="B2831" t="str">
        <f>关卡难度线!A2834</f>
        <v>遥远孤岛25-10</v>
      </c>
    </row>
    <row r="2832" spans="1:2">
      <c r="A2832">
        <f>关卡难度线!B2835</f>
        <v>148775996</v>
      </c>
      <c r="B2832" t="str">
        <f>关卡难度线!A2835</f>
        <v>遥远孤岛26-1</v>
      </c>
    </row>
    <row r="2833" spans="1:2">
      <c r="A2833">
        <f>关卡难度线!B2836</f>
        <v>148845404</v>
      </c>
      <c r="B2833" t="str">
        <f>关卡难度线!A2836</f>
        <v>遥远孤岛26-2</v>
      </c>
    </row>
    <row r="2834" spans="1:2">
      <c r="A2834">
        <f>关卡难度线!B2837</f>
        <v>148996910</v>
      </c>
      <c r="B2834" t="str">
        <f>关卡难度线!A2837</f>
        <v>遥远孤岛26-3</v>
      </c>
    </row>
    <row r="2835" spans="1:2">
      <c r="A2835">
        <f>关卡难度线!B2838</f>
        <v>149066389</v>
      </c>
      <c r="B2835" t="str">
        <f>关卡难度线!A2838</f>
        <v>遥远孤岛26-4</v>
      </c>
    </row>
    <row r="2836" spans="1:2">
      <c r="A2836">
        <f>关卡难度线!B2839</f>
        <v>149135878</v>
      </c>
      <c r="B2836" t="str">
        <f>关卡难度线!A2839</f>
        <v>遥远孤岛26-5</v>
      </c>
    </row>
    <row r="2837" spans="1:2">
      <c r="A2837">
        <f>关卡难度线!B2840</f>
        <v>149287615</v>
      </c>
      <c r="B2837" t="str">
        <f>关卡难度线!A2840</f>
        <v>遥远孤岛26-6</v>
      </c>
    </row>
    <row r="2838" spans="1:2">
      <c r="A2838">
        <f>关卡难度线!B2841</f>
        <v>149357173</v>
      </c>
      <c r="B2838" t="str">
        <f>关卡难度线!A2841</f>
        <v>遥远孤岛26-7</v>
      </c>
    </row>
    <row r="2839" spans="1:2">
      <c r="A2839">
        <f>关卡难度线!B2842</f>
        <v>149426737</v>
      </c>
      <c r="B2839" t="str">
        <f>关卡难度线!A2842</f>
        <v>遥远孤岛26-8</v>
      </c>
    </row>
    <row r="2840" spans="1:2">
      <c r="A2840">
        <f>关卡难度线!B2843</f>
        <v>149578706</v>
      </c>
      <c r="B2840" t="str">
        <f>关卡难度线!A2843</f>
        <v>遥远孤岛26-9</v>
      </c>
    </row>
    <row r="2841" spans="1:2">
      <c r="A2841">
        <f>关卡难度线!B2844</f>
        <v>149648341</v>
      </c>
      <c r="B2841" t="str">
        <f>关卡难度线!A2844</f>
        <v>遥远孤岛26-10</v>
      </c>
    </row>
    <row r="2842" spans="1:2">
      <c r="A2842">
        <f>关卡难度线!B2845</f>
        <v>150107582</v>
      </c>
      <c r="B2842" t="str">
        <f>关卡难度线!A2845</f>
        <v>遥远孤岛27-1</v>
      </c>
    </row>
    <row r="2843" spans="1:2">
      <c r="A2843">
        <f>关卡难度线!B2846</f>
        <v>150177283</v>
      </c>
      <c r="B2843" t="str">
        <f>关卡难度线!A2846</f>
        <v>遥远孤岛27-2</v>
      </c>
    </row>
    <row r="2844" spans="1:2">
      <c r="A2844">
        <f>关卡难度线!B2847</f>
        <v>150329585</v>
      </c>
      <c r="B2844" t="str">
        <f>关卡难度线!A2847</f>
        <v>遥远孤岛27-3</v>
      </c>
    </row>
    <row r="2845" spans="1:2">
      <c r="A2845">
        <f>关卡难度线!B2848</f>
        <v>150399351</v>
      </c>
      <c r="B2845" t="str">
        <f>关卡难度线!A2848</f>
        <v>遥远孤岛27-4</v>
      </c>
    </row>
    <row r="2846" spans="1:2">
      <c r="A2846">
        <f>关卡难度线!B2849</f>
        <v>150469126</v>
      </c>
      <c r="B2846" t="str">
        <f>关卡难度线!A2849</f>
        <v>遥远孤岛27-5</v>
      </c>
    </row>
    <row r="2847" spans="1:2">
      <c r="A2847">
        <f>关卡难度线!B2850</f>
        <v>150621657</v>
      </c>
      <c r="B2847" t="str">
        <f>关卡难度线!A2850</f>
        <v>遥远孤岛27-6</v>
      </c>
    </row>
    <row r="2848" spans="1:2">
      <c r="A2848">
        <f>关卡难度线!B2851</f>
        <v>150691494</v>
      </c>
      <c r="B2848" t="str">
        <f>关卡难度线!A2851</f>
        <v>遥远孤岛27-7</v>
      </c>
    </row>
    <row r="2849" spans="1:2">
      <c r="A2849">
        <f>关卡难度线!B2852</f>
        <v>150761337</v>
      </c>
      <c r="B2849" t="str">
        <f>关卡难度线!A2852</f>
        <v>遥远孤岛27-8</v>
      </c>
    </row>
    <row r="2850" spans="1:2">
      <c r="A2850">
        <f>关卡难度线!B2853</f>
        <v>150914090</v>
      </c>
      <c r="B2850" t="str">
        <f>关卡难度线!A2853</f>
        <v>遥远孤岛27-9</v>
      </c>
    </row>
    <row r="2851" spans="1:2">
      <c r="A2851">
        <f>关卡难度线!B2854</f>
        <v>150983992</v>
      </c>
      <c r="B2851" t="str">
        <f>关卡难度线!A2854</f>
        <v>遥远孤岛27-10</v>
      </c>
    </row>
    <row r="2852" spans="1:2">
      <c r="A2852">
        <f>关卡难度线!B2855</f>
        <v>151445471</v>
      </c>
      <c r="B2852" t="str">
        <f>关卡难度线!A2855</f>
        <v>遥远孤岛28-1</v>
      </c>
    </row>
    <row r="2853" spans="1:2">
      <c r="A2853">
        <f>关卡难度线!B2856</f>
        <v>151515434</v>
      </c>
      <c r="B2853" t="str">
        <f>关卡难度线!A2856</f>
        <v>遥远孤岛28-2</v>
      </c>
    </row>
    <row r="2854" spans="1:2">
      <c r="A2854">
        <f>关卡难度线!B2857</f>
        <v>151668514</v>
      </c>
      <c r="B2854" t="str">
        <f>关卡难度线!A2857</f>
        <v>遥远孤岛28-3</v>
      </c>
    </row>
    <row r="2855" spans="1:2">
      <c r="A2855">
        <f>关卡难度线!B2858</f>
        <v>151738538</v>
      </c>
      <c r="B2855" t="str">
        <f>关卡难度线!A2858</f>
        <v>遥远孤岛28-4</v>
      </c>
    </row>
    <row r="2856" spans="1:2">
      <c r="A2856">
        <f>关卡难度线!B2859</f>
        <v>151808566</v>
      </c>
      <c r="B2856" t="str">
        <f>关卡难度线!A2859</f>
        <v>遥远孤岛28-5</v>
      </c>
    </row>
    <row r="2857" spans="1:2">
      <c r="A2857">
        <f>关卡难度线!B2860</f>
        <v>151961868</v>
      </c>
      <c r="B2857" t="str">
        <f>关卡难度线!A2860</f>
        <v>遥远孤岛28-6</v>
      </c>
    </row>
    <row r="2858" spans="1:2">
      <c r="A2858">
        <f>关卡难度线!B2861</f>
        <v>152031960</v>
      </c>
      <c r="B2858" t="str">
        <f>关卡难度线!A2861</f>
        <v>遥远孤岛28-7</v>
      </c>
    </row>
    <row r="2859" spans="1:2">
      <c r="A2859">
        <f>关卡难度线!B2862</f>
        <v>152102060</v>
      </c>
      <c r="B2859" t="str">
        <f>关卡难度线!A2862</f>
        <v>遥远孤岛28-8</v>
      </c>
    </row>
    <row r="2860" spans="1:2">
      <c r="A2860">
        <f>关卡难度线!B2863</f>
        <v>152255587</v>
      </c>
      <c r="B2860" t="str">
        <f>关卡难度线!A2863</f>
        <v>遥远孤岛28-9</v>
      </c>
    </row>
    <row r="2861" spans="1:2">
      <c r="A2861">
        <f>关卡难度线!B2864</f>
        <v>152325758</v>
      </c>
      <c r="B2861" t="str">
        <f>关卡难度线!A2864</f>
        <v>遥远孤岛28-10</v>
      </c>
    </row>
    <row r="2862" spans="1:2">
      <c r="A2862">
        <f>关卡难度线!B2865</f>
        <v>152789417</v>
      </c>
      <c r="B2862" t="str">
        <f>关卡难度线!A2865</f>
        <v>遥远孤岛29-1</v>
      </c>
    </row>
    <row r="2863" spans="1:2">
      <c r="A2863">
        <f>关卡难度线!B2866</f>
        <v>152859653</v>
      </c>
      <c r="B2863" t="str">
        <f>关卡难度线!A2866</f>
        <v>遥远孤岛29-2</v>
      </c>
    </row>
    <row r="2864" spans="1:2">
      <c r="A2864">
        <f>关卡难度线!B2867</f>
        <v>153013514</v>
      </c>
      <c r="B2864" t="str">
        <f>关卡难度线!A2867</f>
        <v>遥远孤岛29-3</v>
      </c>
    </row>
    <row r="2865" spans="1:2">
      <c r="A2865">
        <f>关卡难度线!B2868</f>
        <v>153083812</v>
      </c>
      <c r="B2865" t="str">
        <f>关卡难度线!A2868</f>
        <v>遥远孤岛29-4</v>
      </c>
    </row>
    <row r="2866" spans="1:2">
      <c r="A2866">
        <f>关卡难度线!B2869</f>
        <v>153154116</v>
      </c>
      <c r="B2866" t="str">
        <f>关卡难度线!A2869</f>
        <v>遥远孤岛29-5</v>
      </c>
    </row>
    <row r="2867" spans="1:2">
      <c r="A2867">
        <f>关卡难度线!B2870</f>
        <v>153308207</v>
      </c>
      <c r="B2867" t="str">
        <f>关卡难度线!A2870</f>
        <v>遥远孤岛29-6</v>
      </c>
    </row>
    <row r="2868" spans="1:2">
      <c r="A2868">
        <f>关卡难度线!B2871</f>
        <v>153378580</v>
      </c>
      <c r="B2868" t="str">
        <f>关卡难度线!A2871</f>
        <v>遥远孤岛29-7</v>
      </c>
    </row>
    <row r="2869" spans="1:2">
      <c r="A2869">
        <f>关卡难度线!B2872</f>
        <v>153448959</v>
      </c>
      <c r="B2869" t="str">
        <f>关卡难度线!A2872</f>
        <v>遥远孤岛29-8</v>
      </c>
    </row>
    <row r="2870" spans="1:2">
      <c r="A2870">
        <f>关卡难度线!B2873</f>
        <v>153603272</v>
      </c>
      <c r="B2870" t="str">
        <f>关卡难度线!A2873</f>
        <v>遥远孤岛29-9</v>
      </c>
    </row>
    <row r="2871" spans="1:2">
      <c r="A2871">
        <f>关卡难度线!B2874</f>
        <v>153673713</v>
      </c>
      <c r="B2871" t="str">
        <f>关卡难度线!A2874</f>
        <v>遥远孤岛29-10</v>
      </c>
    </row>
    <row r="2872" spans="1:2">
      <c r="A2872">
        <f>关卡难度线!B2875</f>
        <v>154139591</v>
      </c>
      <c r="B2872" t="str">
        <f>关卡难度线!A2875</f>
        <v>遥远孤岛30-1</v>
      </c>
    </row>
    <row r="2873" spans="1:2">
      <c r="A2873">
        <f>关卡难度线!B2876</f>
        <v>154210097</v>
      </c>
      <c r="B2873" t="str">
        <f>关卡难度线!A2876</f>
        <v>遥远孤岛30-2</v>
      </c>
    </row>
    <row r="2874" spans="1:2">
      <c r="A2874">
        <f>关卡难度线!B2877</f>
        <v>154364741</v>
      </c>
      <c r="B2874" t="str">
        <f>关卡难度线!A2877</f>
        <v>遥远孤岛30-3</v>
      </c>
    </row>
    <row r="2875" spans="1:2">
      <c r="A2875">
        <f>关卡难度线!B2878</f>
        <v>154435305</v>
      </c>
      <c r="B2875" t="str">
        <f>关卡难度线!A2878</f>
        <v>遥远孤岛30-4</v>
      </c>
    </row>
    <row r="2876" spans="1:2">
      <c r="A2876">
        <f>关卡难度线!B2879</f>
        <v>154505873</v>
      </c>
      <c r="B2876" t="str">
        <f>关卡难度线!A2879</f>
        <v>遥远孤岛30-5</v>
      </c>
    </row>
    <row r="2877" spans="1:2">
      <c r="A2877">
        <f>关卡难度线!B2880</f>
        <v>154660732</v>
      </c>
      <c r="B2877" t="str">
        <f>关卡难度线!A2880</f>
        <v>遥远孤岛30-6</v>
      </c>
    </row>
    <row r="2878" spans="1:2">
      <c r="A2878">
        <f>关卡难度线!B2881</f>
        <v>154731365</v>
      </c>
      <c r="B2878" t="str">
        <f>关卡难度线!A2881</f>
        <v>遥远孤岛30-7</v>
      </c>
    </row>
    <row r="2879" spans="1:2">
      <c r="A2879">
        <f>关卡难度线!B2882</f>
        <v>154802001</v>
      </c>
      <c r="B2879" t="str">
        <f>关卡难度线!A2882</f>
        <v>遥远孤岛30-8</v>
      </c>
    </row>
    <row r="2880" spans="1:2">
      <c r="A2880">
        <f>关卡难度线!B2883</f>
        <v>154957086</v>
      </c>
      <c r="B2880" t="str">
        <f>关卡难度线!A2883</f>
        <v>遥远孤岛30-9</v>
      </c>
    </row>
    <row r="2881" spans="1:2">
      <c r="A2881">
        <f>关卡难度线!B2884</f>
        <v>155027791</v>
      </c>
      <c r="B2881" t="str">
        <f>关卡难度线!A2884</f>
        <v>遥远孤岛30-10</v>
      </c>
    </row>
    <row r="2882" spans="1:2">
      <c r="A2882">
        <f>关卡难度线!B2885</f>
        <v>155495854</v>
      </c>
      <c r="B2882" t="str">
        <f>关卡难度线!A2885</f>
        <v>遥远孤岛31-1</v>
      </c>
    </row>
    <row r="2883" spans="1:2">
      <c r="A2883">
        <f>关卡难度线!B2886</f>
        <v>155566624</v>
      </c>
      <c r="B2883" t="str">
        <f>关卡难度线!A2886</f>
        <v>遥远孤岛31-2</v>
      </c>
    </row>
    <row r="2884" spans="1:2">
      <c r="A2884">
        <f>关卡难度线!B2887</f>
        <v>155722044</v>
      </c>
      <c r="B2884" t="str">
        <f>关卡难度线!A2887</f>
        <v>遥远孤岛31-3</v>
      </c>
    </row>
    <row r="2885" spans="1:2">
      <c r="A2885">
        <f>关卡难度线!B2888</f>
        <v>155792872</v>
      </c>
      <c r="B2885" t="str">
        <f>关卡难度线!A2888</f>
        <v>遥远孤岛31-4</v>
      </c>
    </row>
    <row r="2886" spans="1:2">
      <c r="A2886">
        <f>关卡难度线!B2889</f>
        <v>155863711</v>
      </c>
      <c r="B2886" t="str">
        <f>关卡难度线!A2889</f>
        <v>遥远孤岛31-5</v>
      </c>
    </row>
    <row r="2887" spans="1:2">
      <c r="A2887">
        <f>关卡难度线!B2890</f>
        <v>156019353</v>
      </c>
      <c r="B2887" t="str">
        <f>关卡难度线!A2890</f>
        <v>遥远孤岛31-6</v>
      </c>
    </row>
    <row r="2888" spans="1:2">
      <c r="A2888">
        <f>关卡难度线!B2891</f>
        <v>156090250</v>
      </c>
      <c r="B2888" t="str">
        <f>关卡难度线!A2891</f>
        <v>遥远孤岛31-7</v>
      </c>
    </row>
    <row r="2889" spans="1:2">
      <c r="A2889">
        <f>关卡难度线!B2892</f>
        <v>156161154</v>
      </c>
      <c r="B2889" t="str">
        <f>关卡难度线!A2892</f>
        <v>遥远孤岛31-8</v>
      </c>
    </row>
    <row r="2890" spans="1:2">
      <c r="A2890">
        <f>关卡难度线!B2893</f>
        <v>156317019</v>
      </c>
      <c r="B2890" t="str">
        <f>关卡难度线!A2893</f>
        <v>遥远孤岛31-9</v>
      </c>
    </row>
    <row r="2891" spans="1:2">
      <c r="A2891">
        <f>关卡难度线!B2894</f>
        <v>156387991</v>
      </c>
      <c r="B2891" t="str">
        <f>关卡难度线!A2894</f>
        <v>遥远孤岛31-10</v>
      </c>
    </row>
    <row r="2892" spans="1:2">
      <c r="A2892">
        <f>关卡难度线!B2895</f>
        <v>156858243</v>
      </c>
      <c r="B2892" t="str">
        <f>关卡难度线!A2895</f>
        <v>遥远孤岛32-1</v>
      </c>
    </row>
    <row r="2893" spans="1:2">
      <c r="A2893">
        <f>关卡难度线!B2896</f>
        <v>156929273</v>
      </c>
      <c r="B2893" t="str">
        <f>关卡难度线!A2896</f>
        <v>遥远孤岛32-2</v>
      </c>
    </row>
    <row r="2894" spans="1:2">
      <c r="A2894">
        <f>关卡难度线!B2897</f>
        <v>157085470</v>
      </c>
      <c r="B2894" t="str">
        <f>关卡难度线!A2897</f>
        <v>遥远孤岛32-3</v>
      </c>
    </row>
    <row r="2895" spans="1:2">
      <c r="A2895">
        <f>关卡难度线!B2898</f>
        <v>157156569</v>
      </c>
      <c r="B2895" t="str">
        <f>关卡难度线!A2898</f>
        <v>遥远孤岛32-4</v>
      </c>
    </row>
    <row r="2896" spans="1:2">
      <c r="A2896">
        <f>关卡难度线!B2899</f>
        <v>157227675</v>
      </c>
      <c r="B2896" t="str">
        <f>关卡难度线!A2899</f>
        <v>遥远孤岛32-5</v>
      </c>
    </row>
    <row r="2897" spans="1:2">
      <c r="A2897">
        <f>关卡难度线!B2900</f>
        <v>157384105</v>
      </c>
      <c r="B2897" t="str">
        <f>关卡难度线!A2900</f>
        <v>遥远孤岛32-6</v>
      </c>
    </row>
    <row r="2898" spans="1:2">
      <c r="A2898">
        <f>关卡难度线!B2901</f>
        <v>157455283</v>
      </c>
      <c r="B2898" t="str">
        <f>关卡难度线!A2901</f>
        <v>遥远孤岛32-7</v>
      </c>
    </row>
    <row r="2899" spans="1:2">
      <c r="A2899">
        <f>关卡难度线!B2902</f>
        <v>157526472</v>
      </c>
      <c r="B2899" t="str">
        <f>关卡难度线!A2902</f>
        <v>遥远孤岛32-8</v>
      </c>
    </row>
    <row r="2900" spans="1:2">
      <c r="A2900">
        <f>关卡难度线!B2903</f>
        <v>157683135</v>
      </c>
      <c r="B2900" t="str">
        <f>关卡难度线!A2903</f>
        <v>遥远孤岛32-9</v>
      </c>
    </row>
    <row r="2901" spans="1:2">
      <c r="A2901">
        <f>关卡难度线!B2904</f>
        <v>157754392</v>
      </c>
      <c r="B2901" t="str">
        <f>关卡难度线!A2904</f>
        <v>遥远孤岛32-10</v>
      </c>
    </row>
    <row r="2902" spans="1:2">
      <c r="A2902">
        <f>关卡难度线!B2905</f>
        <v>158226885</v>
      </c>
      <c r="B2902" t="str">
        <f>关卡难度线!A2905</f>
        <v>遥远孤岛33-1</v>
      </c>
    </row>
    <row r="2903" spans="1:2">
      <c r="A2903">
        <f>关卡难度线!B2906</f>
        <v>158298211</v>
      </c>
      <c r="B2903" t="str">
        <f>关卡难度线!A2906</f>
        <v>遥远孤岛33-2</v>
      </c>
    </row>
    <row r="2904" spans="1:2">
      <c r="A2904">
        <f>关卡难度线!B2907</f>
        <v>158455214</v>
      </c>
      <c r="B2904" t="str">
        <f>关卡难度线!A2907</f>
        <v>遥远孤岛33-3</v>
      </c>
    </row>
    <row r="2905" spans="1:2">
      <c r="A2905">
        <f>关卡难度线!B2908</f>
        <v>158526605</v>
      </c>
      <c r="B2905" t="str">
        <f>关卡难度线!A2908</f>
        <v>遥远孤岛33-4</v>
      </c>
    </row>
    <row r="2906" spans="1:2">
      <c r="A2906">
        <f>关卡难度线!B2909</f>
        <v>158598003</v>
      </c>
      <c r="B2906" t="str">
        <f>关卡难度线!A2909</f>
        <v>遥远孤岛33-5</v>
      </c>
    </row>
    <row r="2907" spans="1:2">
      <c r="A2907">
        <f>关卡难度线!B2910</f>
        <v>158755233</v>
      </c>
      <c r="B2907" t="str">
        <f>关卡难度线!A2910</f>
        <v>遥远孤岛33-6</v>
      </c>
    </row>
    <row r="2908" spans="1:2">
      <c r="A2908">
        <f>关卡难度线!B2911</f>
        <v>158826696</v>
      </c>
      <c r="B2908" t="str">
        <f>关卡难度线!A2911</f>
        <v>遥远孤岛33-7</v>
      </c>
    </row>
    <row r="2909" spans="1:2">
      <c r="A2909">
        <f>关卡难度线!B2912</f>
        <v>158898170</v>
      </c>
      <c r="B2909" t="str">
        <f>关卡难度线!A2912</f>
        <v>遥远孤岛33-8</v>
      </c>
    </row>
    <row r="2910" spans="1:2">
      <c r="A2910">
        <f>关卡难度线!B2913</f>
        <v>159055636</v>
      </c>
      <c r="B2910" t="str">
        <f>关卡难度线!A2913</f>
        <v>遥远孤岛33-9</v>
      </c>
    </row>
    <row r="2911" spans="1:2">
      <c r="A2911">
        <f>关卡难度线!B2914</f>
        <v>159127182</v>
      </c>
      <c r="B2911" t="str">
        <f>关卡难度线!A2914</f>
        <v>遥远孤岛33-10</v>
      </c>
    </row>
    <row r="2912" spans="1:2">
      <c r="A2912">
        <f>关卡难度线!B2915</f>
        <v>159601960</v>
      </c>
      <c r="B2912" t="str">
        <f>关卡难度线!A2915</f>
        <v>遥远孤岛34-1</v>
      </c>
    </row>
    <row r="2913" spans="1:2">
      <c r="A2913">
        <f>关卡难度线!B2916</f>
        <v>159673575</v>
      </c>
      <c r="B2913" t="str">
        <f>关卡难度线!A2916</f>
        <v>遥远孤岛34-2</v>
      </c>
    </row>
    <row r="2914" spans="1:2">
      <c r="A2914">
        <f>关卡难度线!B2917</f>
        <v>159831385</v>
      </c>
      <c r="B2914" t="str">
        <f>关卡难度线!A2917</f>
        <v>遥远孤岛34-3</v>
      </c>
    </row>
    <row r="2915" spans="1:2">
      <c r="A2915">
        <f>关卡难度线!B2918</f>
        <v>159903065</v>
      </c>
      <c r="B2915" t="str">
        <f>关卡难度线!A2918</f>
        <v>遥远孤岛34-4</v>
      </c>
    </row>
    <row r="2916" spans="1:2">
      <c r="A2916">
        <f>关卡难度线!B2919</f>
        <v>159974752</v>
      </c>
      <c r="B2916" t="str">
        <f>关卡难度线!A2919</f>
        <v>遥远孤岛34-5</v>
      </c>
    </row>
    <row r="2917" spans="1:2">
      <c r="A2917">
        <f>关卡难度线!B2920</f>
        <v>160132789</v>
      </c>
      <c r="B2917" t="str">
        <f>关卡难度线!A2920</f>
        <v>遥远孤岛34-6</v>
      </c>
    </row>
    <row r="2918" spans="1:2">
      <c r="A2918">
        <f>关卡难度线!B2921</f>
        <v>160204541</v>
      </c>
      <c r="B2918" t="str">
        <f>关卡难度线!A2921</f>
        <v>遥远孤岛34-7</v>
      </c>
    </row>
    <row r="2919" spans="1:2">
      <c r="A2919">
        <f>关卡难度线!B2922</f>
        <v>160276298</v>
      </c>
      <c r="B2919" t="str">
        <f>关卡难度线!A2922</f>
        <v>遥远孤岛34-8</v>
      </c>
    </row>
    <row r="2920" spans="1:2">
      <c r="A2920">
        <f>关卡难度线!B2923</f>
        <v>160434557</v>
      </c>
      <c r="B2920" t="str">
        <f>关卡难度线!A2923</f>
        <v>遥远孤岛34-9</v>
      </c>
    </row>
    <row r="2921" spans="1:2">
      <c r="A2921">
        <f>关卡难度线!B2924</f>
        <v>160506382</v>
      </c>
      <c r="B2921" t="str">
        <f>关卡难度线!A2924</f>
        <v>遥远孤岛34-10</v>
      </c>
    </row>
    <row r="2922" spans="1:2">
      <c r="A2922">
        <f>关卡难度线!B2925</f>
        <v>160983436</v>
      </c>
      <c r="B2922" t="str">
        <f>关卡难度线!A2925</f>
        <v>遥远孤岛35-1</v>
      </c>
    </row>
    <row r="2923" spans="1:2">
      <c r="A2923">
        <f>关卡难度线!B2926</f>
        <v>161055330</v>
      </c>
      <c r="B2923" t="str">
        <f>关卡难度线!A2926</f>
        <v>遥远孤岛35-2</v>
      </c>
    </row>
    <row r="2924" spans="1:2">
      <c r="A2924">
        <f>关卡难度线!B2927</f>
        <v>161213933</v>
      </c>
      <c r="B2924" t="str">
        <f>关卡难度线!A2927</f>
        <v>遥远孤岛35-3</v>
      </c>
    </row>
    <row r="2925" spans="1:2">
      <c r="A2925">
        <f>关卡难度线!B2928</f>
        <v>161285893</v>
      </c>
      <c r="B2925" t="str">
        <f>关卡难度线!A2928</f>
        <v>遥远孤岛35-4</v>
      </c>
    </row>
    <row r="2926" spans="1:2">
      <c r="A2926">
        <f>关卡难度线!B2929</f>
        <v>161357856</v>
      </c>
      <c r="B2926" t="str">
        <f>关卡难度线!A2929</f>
        <v>遥远孤岛35-5</v>
      </c>
    </row>
    <row r="2927" spans="1:2">
      <c r="A2927">
        <f>关卡难度线!B2930</f>
        <v>161516683</v>
      </c>
      <c r="B2927" t="str">
        <f>关卡难度线!A2930</f>
        <v>遥远孤岛35-6</v>
      </c>
    </row>
    <row r="2928" spans="1:2">
      <c r="A2928">
        <f>关卡难度线!B2931</f>
        <v>161588708</v>
      </c>
      <c r="B2928" t="str">
        <f>关卡难度线!A2931</f>
        <v>遥远孤岛35-7</v>
      </c>
    </row>
    <row r="2929" spans="1:2">
      <c r="A2929">
        <f>关卡难度线!B2932</f>
        <v>161660743</v>
      </c>
      <c r="B2929" t="str">
        <f>关卡难度线!A2932</f>
        <v>遥远孤岛35-8</v>
      </c>
    </row>
    <row r="2930" spans="1:2">
      <c r="A2930">
        <f>关卡难度线!B2933</f>
        <v>161819797</v>
      </c>
      <c r="B2930" t="str">
        <f>关卡难度线!A2933</f>
        <v>遥远孤岛35-9</v>
      </c>
    </row>
    <row r="2931" spans="1:2">
      <c r="A2931">
        <f>关卡难度线!B2934</f>
        <v>161891898</v>
      </c>
      <c r="B2931" t="str">
        <f>关卡难度线!A2934</f>
        <v>遥远孤岛35-10</v>
      </c>
    </row>
    <row r="2932" spans="1:2">
      <c r="A2932">
        <f>关卡难度线!B2935</f>
        <v>162371188</v>
      </c>
      <c r="B2932" t="str">
        <f>关卡难度线!A2935</f>
        <v>诞生岛1-1</v>
      </c>
    </row>
    <row r="2933" spans="1:2">
      <c r="A2933">
        <f>关卡难度线!B2936</f>
        <v>162443347</v>
      </c>
      <c r="B2933" t="str">
        <f>关卡难度线!A2936</f>
        <v>诞生岛1-2</v>
      </c>
    </row>
    <row r="2934" spans="1:2">
      <c r="A2934">
        <f>关卡难度线!B2937</f>
        <v>162602735</v>
      </c>
      <c r="B2934" t="str">
        <f>关卡难度线!A2937</f>
        <v>诞生岛1-3</v>
      </c>
    </row>
    <row r="2935" spans="1:2">
      <c r="A2935">
        <f>关卡难度线!B2938</f>
        <v>162674960</v>
      </c>
      <c r="B2935" t="str">
        <f>关卡难度线!A2938</f>
        <v>诞生岛1-4</v>
      </c>
    </row>
    <row r="2936" spans="1:2">
      <c r="A2936">
        <f>关卡难度线!B2939</f>
        <v>162747192</v>
      </c>
      <c r="B2936" t="str">
        <f>关卡难度线!A2939</f>
        <v>诞生岛1-5</v>
      </c>
    </row>
    <row r="2937" spans="1:2">
      <c r="A2937">
        <f>关卡难度线!B2940</f>
        <v>162906807</v>
      </c>
      <c r="B2937" t="str">
        <f>关卡难度线!A2940</f>
        <v>诞生岛1-6</v>
      </c>
    </row>
    <row r="2938" spans="1:2">
      <c r="A2938">
        <f>关卡难度线!B2941</f>
        <v>162979108</v>
      </c>
      <c r="B2938" t="str">
        <f>关卡难度线!A2941</f>
        <v>诞生岛1-7</v>
      </c>
    </row>
    <row r="2939" spans="1:2">
      <c r="A2939">
        <f>关卡难度线!B2942</f>
        <v>163051413</v>
      </c>
      <c r="B2939" t="str">
        <f>关卡难度线!A2942</f>
        <v>诞生岛1-8</v>
      </c>
    </row>
    <row r="2940" spans="1:2">
      <c r="A2940">
        <f>关卡难度线!B2943</f>
        <v>163211255</v>
      </c>
      <c r="B2940" t="str">
        <f>关卡难度线!A2943</f>
        <v>诞生岛1-9</v>
      </c>
    </row>
    <row r="2941" spans="1:2">
      <c r="A2941">
        <f>关卡难度线!B2944</f>
        <v>163283629</v>
      </c>
      <c r="B2941" t="str">
        <f>关卡难度线!A2944</f>
        <v>诞生岛1-10</v>
      </c>
    </row>
    <row r="2942" spans="1:2">
      <c r="A2942">
        <f>关卡难度线!B2945</f>
        <v>163765138</v>
      </c>
      <c r="B2942" t="str">
        <f>关卡难度线!A2945</f>
        <v>诞生岛2-1</v>
      </c>
    </row>
    <row r="2943" spans="1:2">
      <c r="A2943">
        <f>关卡难度线!B2946</f>
        <v>163837574</v>
      </c>
      <c r="B2943" t="str">
        <f>关卡难度线!A2946</f>
        <v>诞生岛2-2</v>
      </c>
    </row>
    <row r="2944" spans="1:2">
      <c r="A2944">
        <f>关卡难度线!B2947</f>
        <v>163997754</v>
      </c>
      <c r="B2944" t="str">
        <f>关卡难度线!A2947</f>
        <v>诞生岛2-3</v>
      </c>
    </row>
    <row r="2945" spans="1:2">
      <c r="A2945">
        <f>关卡难度线!B2948</f>
        <v>164070256</v>
      </c>
      <c r="B2945" t="str">
        <f>关卡难度线!A2948</f>
        <v>诞生岛2-4</v>
      </c>
    </row>
    <row r="2946" spans="1:2">
      <c r="A2946">
        <f>关卡难度线!B2949</f>
        <v>164142764</v>
      </c>
      <c r="B2946" t="str">
        <f>关卡难度线!A2949</f>
        <v>诞生岛2-5</v>
      </c>
    </row>
    <row r="2947" spans="1:2">
      <c r="A2947">
        <f>关卡难度线!B2950</f>
        <v>164303172</v>
      </c>
      <c r="B2947" t="str">
        <f>关卡难度线!A2950</f>
        <v>诞生岛2-6</v>
      </c>
    </row>
    <row r="2948" spans="1:2">
      <c r="A2948">
        <f>关卡难度线!B2951</f>
        <v>164375753</v>
      </c>
      <c r="B2948" t="str">
        <f>关卡难度线!A2951</f>
        <v>诞生岛2-7</v>
      </c>
    </row>
    <row r="2949" spans="1:2">
      <c r="A2949">
        <f>关卡难度线!B2952</f>
        <v>164448341</v>
      </c>
      <c r="B2949" t="str">
        <f>关卡难度线!A2952</f>
        <v>诞生岛2-8</v>
      </c>
    </row>
    <row r="2950" spans="1:2">
      <c r="A2950">
        <f>关卡难度线!B2953</f>
        <v>164608977</v>
      </c>
      <c r="B2950" t="str">
        <f>关卡难度线!A2953</f>
        <v>诞生岛2-9</v>
      </c>
    </row>
    <row r="2951" spans="1:2">
      <c r="A2951">
        <f>关卡难度线!B2954</f>
        <v>164681631</v>
      </c>
      <c r="B2951" t="str">
        <f>关卡难度线!A2954</f>
        <v>诞生岛2-10</v>
      </c>
    </row>
    <row r="2952" spans="1:2">
      <c r="A2952">
        <f>关卡难度线!B2955</f>
        <v>165165386</v>
      </c>
      <c r="B2952" t="str">
        <f>关卡难度线!A2955</f>
        <v>诞生岛3-1</v>
      </c>
    </row>
    <row r="2953" spans="1:2">
      <c r="A2953">
        <f>关卡难度线!B2956</f>
        <v>165238098</v>
      </c>
      <c r="B2953" t="str">
        <f>关卡难度线!A2956</f>
        <v>诞生岛3-2</v>
      </c>
    </row>
    <row r="2954" spans="1:2">
      <c r="A2954">
        <f>关卡难度线!B2957</f>
        <v>165399068</v>
      </c>
      <c r="B2954" t="str">
        <f>关卡难度线!A2957</f>
        <v>诞生岛3-3</v>
      </c>
    </row>
    <row r="2955" spans="1:2">
      <c r="A2955">
        <f>关卡难度线!B2958</f>
        <v>165471850</v>
      </c>
      <c r="B2955" t="str">
        <f>关卡难度线!A2958</f>
        <v>诞生岛3-4</v>
      </c>
    </row>
    <row r="2956" spans="1:2">
      <c r="A2956">
        <f>关卡难度线!B2959</f>
        <v>165544642</v>
      </c>
      <c r="B2956" t="str">
        <f>关卡难度线!A2959</f>
        <v>诞生岛3-5</v>
      </c>
    </row>
    <row r="2957" spans="1:2">
      <c r="A2957">
        <f>关卡难度线!B2960</f>
        <v>165705847</v>
      </c>
      <c r="B2957" t="str">
        <f>关卡难度线!A2960</f>
        <v>诞生岛3-6</v>
      </c>
    </row>
    <row r="2958" spans="1:2">
      <c r="A2958">
        <f>关卡难度线!B2961</f>
        <v>165778705</v>
      </c>
      <c r="B2958" t="str">
        <f>关卡难度线!A2961</f>
        <v>诞生岛3-7</v>
      </c>
    </row>
    <row r="2959" spans="1:2">
      <c r="A2959">
        <f>关卡难度线!B2962</f>
        <v>165851567</v>
      </c>
      <c r="B2959" t="str">
        <f>关卡难度线!A2962</f>
        <v>诞生岛3-8</v>
      </c>
    </row>
    <row r="2960" spans="1:2">
      <c r="A2960">
        <f>关卡难度线!B2963</f>
        <v>166012992</v>
      </c>
      <c r="B2960" t="str">
        <f>关卡难度线!A2963</f>
        <v>诞生岛3-9</v>
      </c>
    </row>
    <row r="2961" spans="1:2">
      <c r="A2961">
        <f>关卡难度线!B2964</f>
        <v>166085912</v>
      </c>
      <c r="B2961" t="str">
        <f>关卡难度线!A2964</f>
        <v>诞生岛3-10</v>
      </c>
    </row>
    <row r="2962" spans="1:2">
      <c r="A2962">
        <f>关卡难度线!B2965</f>
        <v>166571902</v>
      </c>
      <c r="B2962" t="str">
        <f>关卡难度线!A2965</f>
        <v>诞生岛4-1</v>
      </c>
    </row>
    <row r="2963" spans="1:2">
      <c r="A2963">
        <f>关卡难度线!B2966</f>
        <v>166644885</v>
      </c>
      <c r="B2963" t="str">
        <f>关卡难度线!A2966</f>
        <v>诞生岛4-2</v>
      </c>
    </row>
    <row r="2964" spans="1:2">
      <c r="A2964">
        <f>关卡难度线!B2967</f>
        <v>166806645</v>
      </c>
      <c r="B2964" t="str">
        <f>关卡难度线!A2967</f>
        <v>诞生岛4-3</v>
      </c>
    </row>
    <row r="2965" spans="1:2">
      <c r="A2965">
        <f>关卡难度线!B2968</f>
        <v>166879694</v>
      </c>
      <c r="B2965" t="str">
        <f>关卡难度线!A2968</f>
        <v>诞生岛4-4</v>
      </c>
    </row>
    <row r="2966" spans="1:2">
      <c r="A2966">
        <f>关卡难度线!B2969</f>
        <v>166952749</v>
      </c>
      <c r="B2966" t="str">
        <f>关卡难度线!A2969</f>
        <v>诞生岛4-5</v>
      </c>
    </row>
    <row r="2967" spans="1:2">
      <c r="A2967">
        <f>关卡难度线!B2970</f>
        <v>167114730</v>
      </c>
      <c r="B2967" t="str">
        <f>关卡难度线!A2970</f>
        <v>诞生岛4-6</v>
      </c>
    </row>
    <row r="2968" spans="1:2">
      <c r="A2968">
        <f>关卡难度线!B2971</f>
        <v>167187845</v>
      </c>
      <c r="B2968" t="str">
        <f>关卡难度线!A2971</f>
        <v>诞生岛4-7</v>
      </c>
    </row>
    <row r="2969" spans="1:2">
      <c r="A2969">
        <f>关卡难度线!B2972</f>
        <v>167260970</v>
      </c>
      <c r="B2969" t="str">
        <f>关卡难度线!A2972</f>
        <v>诞生岛4-8</v>
      </c>
    </row>
    <row r="2970" spans="1:2">
      <c r="A2970">
        <f>关卡难度线!B2973</f>
        <v>167423175</v>
      </c>
      <c r="B2970" t="str">
        <f>关卡难度线!A2973</f>
        <v>诞生岛4-9</v>
      </c>
    </row>
    <row r="2971" spans="1:2">
      <c r="A2971">
        <f>关卡难度线!B2974</f>
        <v>167496362</v>
      </c>
      <c r="B2971" t="str">
        <f>关卡难度线!A2974</f>
        <v>诞生岛4-10</v>
      </c>
    </row>
    <row r="2972" spans="1:2">
      <c r="A2972">
        <f>关卡难度线!B2975</f>
        <v>167984553</v>
      </c>
      <c r="B2972" t="str">
        <f>关卡难度线!A2975</f>
        <v>诞生岛5-1</v>
      </c>
    </row>
    <row r="2973" spans="1:2">
      <c r="A2973">
        <f>关卡难度线!B2976</f>
        <v>168057803</v>
      </c>
      <c r="B2973" t="str">
        <f>关卡难度线!A2976</f>
        <v>诞生岛5-2</v>
      </c>
    </row>
    <row r="2974" spans="1:2">
      <c r="A2974">
        <f>关卡难度线!B2977</f>
        <v>168220340</v>
      </c>
      <c r="B2974" t="str">
        <f>关卡难度线!A2977</f>
        <v>诞生岛5-3</v>
      </c>
    </row>
    <row r="2975" spans="1:2">
      <c r="A2975">
        <f>关卡难度线!B2978</f>
        <v>168293649</v>
      </c>
      <c r="B2975" t="str">
        <f>关卡难度线!A2978</f>
        <v>诞生岛5-4</v>
      </c>
    </row>
    <row r="2976" spans="1:2">
      <c r="A2976">
        <f>关卡难度线!B2979</f>
        <v>168366961</v>
      </c>
      <c r="B2976" t="str">
        <f>关卡难度线!A2979</f>
        <v>诞生岛5-5</v>
      </c>
    </row>
    <row r="2977" spans="1:2">
      <c r="A2977">
        <f>关卡难度线!B2980</f>
        <v>168529719</v>
      </c>
      <c r="B2977" t="str">
        <f>关卡难度线!A2980</f>
        <v>诞生岛5-6</v>
      </c>
    </row>
    <row r="2978" spans="1:2">
      <c r="A2978">
        <f>关卡难度线!B2981</f>
        <v>168603100</v>
      </c>
      <c r="B2978" t="str">
        <f>关卡难度线!A2981</f>
        <v>诞生岛5-7</v>
      </c>
    </row>
    <row r="2979" spans="1:2">
      <c r="A2979">
        <f>关卡难度线!B2982</f>
        <v>168676485</v>
      </c>
      <c r="B2979" t="str">
        <f>关卡难度线!A2982</f>
        <v>诞生岛5-8</v>
      </c>
    </row>
    <row r="2980" spans="1:2">
      <c r="A2980">
        <f>关卡难度线!B2983</f>
        <v>168839468</v>
      </c>
      <c r="B2980" t="str">
        <f>关卡难度线!A2983</f>
        <v>诞生岛5-9</v>
      </c>
    </row>
    <row r="2981" spans="1:2">
      <c r="A2981">
        <f>关卡难度线!B2984</f>
        <v>168912912</v>
      </c>
      <c r="B2981" t="str">
        <f>关卡难度线!A2984</f>
        <v>诞生岛5-10</v>
      </c>
    </row>
    <row r="2982" spans="1:2">
      <c r="A2982">
        <f>关卡难度线!B2985</f>
        <v>169403281</v>
      </c>
      <c r="B2982" t="str">
        <f>关卡难度线!A2985</f>
        <v>诞生岛6-1</v>
      </c>
    </row>
    <row r="2983" spans="1:2">
      <c r="A2983">
        <f>关卡难度线!B2986</f>
        <v>169476794</v>
      </c>
      <c r="B2983" t="str">
        <f>关卡难度线!A2986</f>
        <v>诞生岛6-2</v>
      </c>
    </row>
    <row r="2984" spans="1:2">
      <c r="A2984">
        <f>关卡难度线!B2987</f>
        <v>169640113</v>
      </c>
      <c r="B2984" t="str">
        <f>关卡难度线!A2987</f>
        <v>诞生岛6-3</v>
      </c>
    </row>
    <row r="2985" spans="1:2">
      <c r="A2985">
        <f>关卡难度线!B2988</f>
        <v>169713685</v>
      </c>
      <c r="B2985" t="str">
        <f>关卡难度线!A2988</f>
        <v>诞生岛6-4</v>
      </c>
    </row>
    <row r="2986" spans="1:2">
      <c r="A2986">
        <f>关卡难度线!B2989</f>
        <v>169787268</v>
      </c>
      <c r="B2986" t="str">
        <f>关卡难度线!A2989</f>
        <v>诞生岛6-5</v>
      </c>
    </row>
    <row r="2987" spans="1:2">
      <c r="A2987">
        <f>关卡难度线!B2990</f>
        <v>169950811</v>
      </c>
      <c r="B2987" t="str">
        <f>关卡难度线!A2990</f>
        <v>诞生岛6-6</v>
      </c>
    </row>
    <row r="2988" spans="1:2">
      <c r="A2988">
        <f>关卡难度线!B2991</f>
        <v>170024453</v>
      </c>
      <c r="B2988" t="str">
        <f>关卡难度线!A2991</f>
        <v>诞生岛6-7</v>
      </c>
    </row>
    <row r="2989" spans="1:2">
      <c r="A2989">
        <f>关卡难度线!B2992</f>
        <v>170098098</v>
      </c>
      <c r="B2989" t="str">
        <f>关卡难度线!A2992</f>
        <v>诞生岛6-8</v>
      </c>
    </row>
    <row r="2990" spans="1:2">
      <c r="A2990">
        <f>关卡难度线!B2993</f>
        <v>170261866</v>
      </c>
      <c r="B2990" t="str">
        <f>关卡难度线!A2993</f>
        <v>诞生岛6-9</v>
      </c>
    </row>
    <row r="2991" spans="1:2">
      <c r="A2991">
        <f>关卡难度线!B2994</f>
        <v>170335578</v>
      </c>
      <c r="B2991" t="str">
        <f>关卡难度线!A2994</f>
        <v>诞生岛6-10</v>
      </c>
    </row>
    <row r="2992" spans="1:2">
      <c r="A2992">
        <f>关卡难度线!B2995</f>
        <v>170828143</v>
      </c>
      <c r="B2992" t="str">
        <f>关卡难度线!A2995</f>
        <v>诞生岛7-1</v>
      </c>
    </row>
    <row r="2993" spans="1:2">
      <c r="A2993">
        <f>关卡难度线!B2996</f>
        <v>170901913</v>
      </c>
      <c r="B2993" t="str">
        <f>关卡难度线!A2996</f>
        <v>诞生岛7-2</v>
      </c>
    </row>
    <row r="2994" spans="1:2">
      <c r="A2994">
        <f>关卡难度线!B2997</f>
        <v>171066013</v>
      </c>
      <c r="B2994" t="str">
        <f>关卡难度线!A2997</f>
        <v>诞生岛7-3</v>
      </c>
    </row>
    <row r="2995" spans="1:2">
      <c r="A2995">
        <f>关卡难度线!B2998</f>
        <v>171139857</v>
      </c>
      <c r="B2995" t="str">
        <f>关卡难度线!A2998</f>
        <v>诞生岛7-4</v>
      </c>
    </row>
    <row r="2996" spans="1:2">
      <c r="A2996">
        <f>关卡难度线!B2999</f>
        <v>171213707</v>
      </c>
      <c r="B2996" t="str">
        <f>关卡难度线!A2999</f>
        <v>诞生岛7-5</v>
      </c>
    </row>
    <row r="2997" spans="1:2">
      <c r="A2997">
        <f>关卡难度线!B3000</f>
        <v>171378040</v>
      </c>
      <c r="B2997" t="str">
        <f>关卡难度线!A3000</f>
        <v>诞生岛7-6</v>
      </c>
    </row>
    <row r="2998" spans="1:2">
      <c r="A2998">
        <f>关卡难度线!B3001</f>
        <v>171451953</v>
      </c>
      <c r="B2998" t="str">
        <f>关卡难度线!A3001</f>
        <v>诞生岛7-7</v>
      </c>
    </row>
    <row r="2999" spans="1:2">
      <c r="A2999">
        <f>关卡难度线!B3002</f>
        <v>171525873</v>
      </c>
      <c r="B2999" t="str">
        <f>关卡难度线!A3002</f>
        <v>诞生岛7-8</v>
      </c>
    </row>
    <row r="3000" spans="1:2">
      <c r="A3000">
        <f>关卡难度线!B3003</f>
        <v>171690431</v>
      </c>
      <c r="B3000" t="str">
        <f>关卡难度线!A3003</f>
        <v>诞生岛7-9</v>
      </c>
    </row>
    <row r="3001" spans="1:2">
      <c r="A3001">
        <f>关卡难度线!B3004</f>
        <v>171764417</v>
      </c>
      <c r="B3001" t="str">
        <f>关卡难度线!A3004</f>
        <v>诞生岛7-10</v>
      </c>
    </row>
    <row r="3002" spans="1:2">
      <c r="A3002">
        <f>关卡难度线!B3005</f>
        <v>172259206</v>
      </c>
      <c r="B3002" t="str">
        <f>关卡难度线!A3005</f>
        <v>诞生岛8-1</v>
      </c>
    </row>
    <row r="3003" spans="1:2">
      <c r="A3003">
        <f>关卡难度线!B3006</f>
        <v>172333262</v>
      </c>
      <c r="B3003" t="str">
        <f>关卡难度线!A3006</f>
        <v>诞生岛8-2</v>
      </c>
    </row>
    <row r="3004" spans="1:2">
      <c r="A3004">
        <f>关卡难度线!B3007</f>
        <v>172498167</v>
      </c>
      <c r="B3004" t="str">
        <f>关卡难度线!A3007</f>
        <v>诞生岛8-3</v>
      </c>
    </row>
    <row r="3005" spans="1:2">
      <c r="A3005">
        <f>关卡难度线!B3008</f>
        <v>172572296</v>
      </c>
      <c r="B3005" t="str">
        <f>关卡难度线!A3008</f>
        <v>诞生岛8-4</v>
      </c>
    </row>
    <row r="3006" spans="1:2">
      <c r="A3006">
        <f>关卡难度线!B3009</f>
        <v>172646436</v>
      </c>
      <c r="B3006" t="str">
        <f>关卡难度线!A3009</f>
        <v>诞生岛8-5</v>
      </c>
    </row>
    <row r="3007" spans="1:2">
      <c r="A3007">
        <f>关卡难度线!B3010</f>
        <v>172811580</v>
      </c>
      <c r="B3007" t="str">
        <f>关卡难度线!A3010</f>
        <v>诞生岛8-6</v>
      </c>
    </row>
    <row r="3008" spans="1:2">
      <c r="A3008">
        <f>关卡难度线!B3011</f>
        <v>172885794</v>
      </c>
      <c r="B3008" t="str">
        <f>关卡难度线!A3011</f>
        <v>诞生岛8-7</v>
      </c>
    </row>
    <row r="3009" spans="1:2">
      <c r="A3009">
        <f>关卡难度线!B3012</f>
        <v>172960011</v>
      </c>
      <c r="B3009" t="str">
        <f>关卡难度线!A3012</f>
        <v>诞生岛8-8</v>
      </c>
    </row>
    <row r="3010" spans="1:2">
      <c r="A3010">
        <f>关卡难度线!B3013</f>
        <v>173125387</v>
      </c>
      <c r="B3010" t="str">
        <f>关卡难度线!A3013</f>
        <v>诞生岛8-9</v>
      </c>
    </row>
    <row r="3011" spans="1:2">
      <c r="A3011">
        <f>关卡难度线!B3014</f>
        <v>173199671</v>
      </c>
      <c r="B3011" t="str">
        <f>关卡难度线!A3014</f>
        <v>诞生岛8-10</v>
      </c>
    </row>
    <row r="3012" spans="1:2">
      <c r="A3012">
        <f>关卡难度线!B3015</f>
        <v>173696776</v>
      </c>
      <c r="B3012" t="str">
        <f>关卡难度线!A3015</f>
        <v>诞生岛9-1</v>
      </c>
    </row>
    <row r="3013" spans="1:2">
      <c r="A3013">
        <f>关卡难度线!B3016</f>
        <v>173771125</v>
      </c>
      <c r="B3013" t="str">
        <f>关卡难度线!A3016</f>
        <v>诞生岛9-2</v>
      </c>
    </row>
    <row r="3014" spans="1:2">
      <c r="A3014">
        <f>关卡难度线!B3017</f>
        <v>173936838</v>
      </c>
      <c r="B3014" t="str">
        <f>关卡难度线!A3017</f>
        <v>诞生岛9-3</v>
      </c>
    </row>
    <row r="3015" spans="1:2">
      <c r="A3015">
        <f>关卡难度线!B3018</f>
        <v>174011254</v>
      </c>
      <c r="B3015" t="str">
        <f>关卡难度线!A3018</f>
        <v>诞生岛9-4</v>
      </c>
    </row>
    <row r="3016" spans="1:2">
      <c r="A3016">
        <f>关卡难度线!B3019</f>
        <v>174085673</v>
      </c>
      <c r="B3016" t="str">
        <f>关卡难度线!A3019</f>
        <v>诞生岛9-5</v>
      </c>
    </row>
    <row r="3017" spans="1:2">
      <c r="A3017">
        <f>关卡难度线!B3020</f>
        <v>174251612</v>
      </c>
      <c r="B3017" t="str">
        <f>关卡难度线!A3020</f>
        <v>诞生岛9-6</v>
      </c>
    </row>
    <row r="3018" spans="1:2">
      <c r="A3018">
        <f>关卡难度线!B3021</f>
        <v>174326098</v>
      </c>
      <c r="B3018" t="str">
        <f>关卡难度线!A3021</f>
        <v>诞生岛9-7</v>
      </c>
    </row>
    <row r="3019" spans="1:2">
      <c r="A3019">
        <f>关卡难度线!B3022</f>
        <v>174400591</v>
      </c>
      <c r="B3019" t="str">
        <f>关卡难度线!A3022</f>
        <v>诞生岛9-8</v>
      </c>
    </row>
    <row r="3020" spans="1:2">
      <c r="A3020">
        <f>关卡难度线!B3023</f>
        <v>174566759</v>
      </c>
      <c r="B3020" t="str">
        <f>关卡难度线!A3023</f>
        <v>诞生岛9-9</v>
      </c>
    </row>
    <row r="3021" spans="1:2">
      <c r="A3021">
        <f>关卡难度线!B3024</f>
        <v>174641314</v>
      </c>
      <c r="B3021" t="str">
        <f>关卡难度线!A3024</f>
        <v>诞生岛9-10</v>
      </c>
    </row>
    <row r="3022" spans="1:2">
      <c r="A3022">
        <f>关卡难度线!B3025</f>
        <v>175140678</v>
      </c>
      <c r="B3022" t="str">
        <f>关卡难度线!A3025</f>
        <v>诞生岛10-1</v>
      </c>
    </row>
    <row r="3023" spans="1:2">
      <c r="A3023">
        <f>关卡难度线!B3026</f>
        <v>175215303</v>
      </c>
      <c r="B3023" t="str">
        <f>关卡难度线!A3026</f>
        <v>诞生岛10-2</v>
      </c>
    </row>
    <row r="3024" spans="1:2">
      <c r="A3024">
        <f>关卡难度线!B3027</f>
        <v>175381808</v>
      </c>
      <c r="B3024" t="str">
        <f>关卡难度线!A3027</f>
        <v>诞生岛10-3</v>
      </c>
    </row>
    <row r="3025" spans="1:2">
      <c r="A3025">
        <f>关卡难度线!B3028</f>
        <v>175456496</v>
      </c>
      <c r="B3025" t="str">
        <f>关卡难度线!A3028</f>
        <v>诞生岛10-4</v>
      </c>
    </row>
    <row r="3026" spans="1:2">
      <c r="A3026">
        <f>关卡难度线!B3029</f>
        <v>175531192</v>
      </c>
      <c r="B3026" t="str">
        <f>关卡难度线!A3029</f>
        <v>诞生岛10-5</v>
      </c>
    </row>
    <row r="3027" spans="1:2">
      <c r="A3027">
        <f>关卡难度线!B3030</f>
        <v>175697926</v>
      </c>
      <c r="B3027" t="str">
        <f>关卡难度线!A3030</f>
        <v>诞生岛10-6</v>
      </c>
    </row>
    <row r="3028" spans="1:2">
      <c r="A3028">
        <f>关卡难度线!B3031</f>
        <v>175772692</v>
      </c>
      <c r="B3028" t="str">
        <f>关卡难度线!A3031</f>
        <v>诞生岛10-7</v>
      </c>
    </row>
    <row r="3029" spans="1:2">
      <c r="A3029">
        <f>关卡难度线!B3032</f>
        <v>175847464</v>
      </c>
      <c r="B3029" t="str">
        <f>关卡难度线!A3032</f>
        <v>诞生岛10-8</v>
      </c>
    </row>
    <row r="3030" spans="1:2">
      <c r="A3030">
        <f>关卡难度线!B3033</f>
        <v>176014432</v>
      </c>
      <c r="B3030" t="str">
        <f>关卡难度线!A3033</f>
        <v>诞生岛10-9</v>
      </c>
    </row>
    <row r="3031" spans="1:2">
      <c r="A3031">
        <f>关卡难度线!B3034</f>
        <v>176089267</v>
      </c>
      <c r="B3031" t="str">
        <f>关卡难度线!A3034</f>
        <v>诞生岛10-10</v>
      </c>
    </row>
    <row r="3032" spans="1:2">
      <c r="A3032">
        <f>关卡难度线!B3035</f>
        <v>176590881</v>
      </c>
      <c r="B3032" t="str">
        <f>关卡难度线!A3035</f>
        <v>诞生岛11-1</v>
      </c>
    </row>
    <row r="3033" spans="1:2">
      <c r="A3033">
        <f>关卡难度线!B3036</f>
        <v>176665779</v>
      </c>
      <c r="B3033" t="str">
        <f>关卡难度线!A3036</f>
        <v>诞生岛11-2</v>
      </c>
    </row>
    <row r="3034" spans="1:2">
      <c r="A3034">
        <f>关卡难度线!B3037</f>
        <v>176833080</v>
      </c>
      <c r="B3034" t="str">
        <f>关卡难度线!A3037</f>
        <v>诞生岛11-3</v>
      </c>
    </row>
    <row r="3035" spans="1:2">
      <c r="A3035">
        <f>关卡难度线!B3038</f>
        <v>176908041</v>
      </c>
      <c r="B3035" t="str">
        <f>关卡难度线!A3038</f>
        <v>诞生岛11-4</v>
      </c>
    </row>
    <row r="3036" spans="1:2">
      <c r="A3036">
        <f>关卡难度线!B3039</f>
        <v>176983005</v>
      </c>
      <c r="B3036" t="str">
        <f>关卡难度线!A3039</f>
        <v>诞生岛11-5</v>
      </c>
    </row>
    <row r="3037" spans="1:2">
      <c r="A3037">
        <f>关卡难度线!B3040</f>
        <v>177150526</v>
      </c>
      <c r="B3037" t="str">
        <f>关卡难度线!A3040</f>
        <v>诞生岛11-6</v>
      </c>
    </row>
    <row r="3038" spans="1:2">
      <c r="A3038">
        <f>关卡难度线!B3041</f>
        <v>177225549</v>
      </c>
      <c r="B3038" t="str">
        <f>关卡难度线!A3041</f>
        <v>诞生岛11-7</v>
      </c>
    </row>
    <row r="3039" spans="1:2">
      <c r="A3039">
        <f>关卡难度线!B3042</f>
        <v>177300580</v>
      </c>
      <c r="B3039" t="str">
        <f>关卡难度线!A3042</f>
        <v>诞生岛11-8</v>
      </c>
    </row>
    <row r="3040" spans="1:2">
      <c r="A3040">
        <f>关卡难度线!B3043</f>
        <v>177468327</v>
      </c>
      <c r="B3040" t="str">
        <f>关卡难度线!A3043</f>
        <v>诞生岛11-9</v>
      </c>
    </row>
    <row r="3041" spans="1:2">
      <c r="A3041">
        <f>关卡难度线!B3044</f>
        <v>177543427</v>
      </c>
      <c r="B3041" t="str">
        <f>关卡难度线!A3044</f>
        <v>诞生岛11-10</v>
      </c>
    </row>
    <row r="3042" spans="1:2">
      <c r="A3042">
        <f>关卡难度线!B3045</f>
        <v>178047252</v>
      </c>
      <c r="B3042" t="str">
        <f>关卡难度线!A3045</f>
        <v>诞生岛12-1</v>
      </c>
    </row>
    <row r="3043" spans="1:2">
      <c r="A3043">
        <f>关卡难度线!B3046</f>
        <v>178122420</v>
      </c>
      <c r="B3043" t="str">
        <f>关卡难度线!A3046</f>
        <v>诞生岛12-2</v>
      </c>
    </row>
    <row r="3044" spans="1:2">
      <c r="A3044">
        <f>关卡难度线!B3047</f>
        <v>178290511</v>
      </c>
      <c r="B3044" t="str">
        <f>关卡难度线!A3047</f>
        <v>诞生岛12-3</v>
      </c>
    </row>
    <row r="3045" spans="1:2">
      <c r="A3045">
        <f>关卡难度线!B3048</f>
        <v>178365748</v>
      </c>
      <c r="B3045" t="str">
        <f>关卡难度线!A3048</f>
        <v>诞生岛12-4</v>
      </c>
    </row>
    <row r="3046" spans="1:2">
      <c r="A3046">
        <f>关卡难度线!B3049</f>
        <v>178440989</v>
      </c>
      <c r="B3046" t="str">
        <f>关卡难度线!A3049</f>
        <v>诞生岛12-5</v>
      </c>
    </row>
    <row r="3047" spans="1:2">
      <c r="A3047">
        <f>关卡难度线!B3050</f>
        <v>178609311</v>
      </c>
      <c r="B3047" t="str">
        <f>关卡难度线!A3050</f>
        <v>诞生岛12-6</v>
      </c>
    </row>
    <row r="3048" spans="1:2">
      <c r="A3048">
        <f>关卡难度线!B3051</f>
        <v>178684618</v>
      </c>
      <c r="B3048" t="str">
        <f>关卡难度线!A3051</f>
        <v>诞生岛12-7</v>
      </c>
    </row>
    <row r="3049" spans="1:2">
      <c r="A3049">
        <f>关卡难度线!B3052</f>
        <v>178759933</v>
      </c>
      <c r="B3049" t="str">
        <f>关卡难度线!A3052</f>
        <v>诞生岛12-8</v>
      </c>
    </row>
    <row r="3050" spans="1:2">
      <c r="A3050">
        <f>关卡难度线!B3053</f>
        <v>178928481</v>
      </c>
      <c r="B3050" t="str">
        <f>关卡难度线!A3053</f>
        <v>诞生岛12-9</v>
      </c>
    </row>
    <row r="3051" spans="1:2">
      <c r="A3051">
        <f>关卡难度线!B3054</f>
        <v>179003855</v>
      </c>
      <c r="B3051" t="str">
        <f>关卡难度线!A3054</f>
        <v>诞生岛12-10</v>
      </c>
    </row>
    <row r="3052" spans="1:2">
      <c r="A3052">
        <f>关卡难度线!B3055</f>
        <v>179509927</v>
      </c>
      <c r="B3052" t="str">
        <f>关卡难度线!A3055</f>
        <v>诞生岛13-1</v>
      </c>
    </row>
    <row r="3053" spans="1:2">
      <c r="A3053">
        <f>关卡难度线!B3056</f>
        <v>179585368</v>
      </c>
      <c r="B3053" t="str">
        <f>关卡难度线!A3056</f>
        <v>诞生岛13-2</v>
      </c>
    </row>
    <row r="3054" spans="1:2">
      <c r="A3054">
        <f>关卡难度线!B3057</f>
        <v>179754257</v>
      </c>
      <c r="B3054" t="str">
        <f>关卡难度线!A3057</f>
        <v>诞生岛13-3</v>
      </c>
    </row>
    <row r="3055" spans="1:2">
      <c r="A3055">
        <f>关卡难度线!B3058</f>
        <v>179829764</v>
      </c>
      <c r="B3055" t="str">
        <f>关卡难度线!A3058</f>
        <v>诞生岛13-4</v>
      </c>
    </row>
    <row r="3056" spans="1:2">
      <c r="A3056">
        <f>关卡难度线!B3059</f>
        <v>179905282</v>
      </c>
      <c r="B3056" t="str">
        <f>关卡难度线!A3059</f>
        <v>诞生岛13-5</v>
      </c>
    </row>
    <row r="3057" spans="1:2">
      <c r="A3057">
        <f>关卡难度线!B3060</f>
        <v>180074405</v>
      </c>
      <c r="B3057" t="str">
        <f>关卡难度线!A3060</f>
        <v>诞生岛13-6</v>
      </c>
    </row>
    <row r="3058" spans="1:2">
      <c r="A3058">
        <f>关卡难度线!B3061</f>
        <v>180149990</v>
      </c>
      <c r="B3058" t="str">
        <f>关卡难度线!A3061</f>
        <v>诞生岛13-7</v>
      </c>
    </row>
    <row r="3059" spans="1:2">
      <c r="A3059">
        <f>关卡难度线!B3062</f>
        <v>180225586</v>
      </c>
      <c r="B3059" t="str">
        <f>关卡难度线!A3062</f>
        <v>诞生岛13-8</v>
      </c>
    </row>
    <row r="3060" spans="1:2">
      <c r="A3060">
        <f>关卡难度线!B3063</f>
        <v>180394936</v>
      </c>
      <c r="B3060" t="str">
        <f>关卡难度线!A3063</f>
        <v>诞生岛13-9</v>
      </c>
    </row>
    <row r="3061" spans="1:2">
      <c r="A3061">
        <f>关卡难度线!B3064</f>
        <v>180470594</v>
      </c>
      <c r="B3061" t="str">
        <f>关卡难度线!A3064</f>
        <v>诞生岛13-10</v>
      </c>
    </row>
    <row r="3062" spans="1:2">
      <c r="A3062">
        <f>关卡难度线!B3065</f>
        <v>180978926</v>
      </c>
      <c r="B3062" t="str">
        <f>关卡难度线!A3065</f>
        <v>诞生岛14-1</v>
      </c>
    </row>
    <row r="3063" spans="1:2">
      <c r="A3063">
        <f>关卡难度线!B3066</f>
        <v>181054648</v>
      </c>
      <c r="B3063" t="str">
        <f>关卡难度线!A3066</f>
        <v>诞生岛14-2</v>
      </c>
    </row>
    <row r="3064" spans="1:2">
      <c r="A3064">
        <f>关卡难度线!B3067</f>
        <v>181224336</v>
      </c>
      <c r="B3064" t="str">
        <f>关卡难度线!A3067</f>
        <v>诞生岛14-3</v>
      </c>
    </row>
    <row r="3065" spans="1:2">
      <c r="A3065">
        <f>关卡难度线!B3068</f>
        <v>181300128</v>
      </c>
      <c r="B3065" t="str">
        <f>关卡难度线!A3068</f>
        <v>诞生岛14-4</v>
      </c>
    </row>
    <row r="3066" spans="1:2">
      <c r="A3066">
        <f>关卡难度线!B3069</f>
        <v>181375931</v>
      </c>
      <c r="B3066" t="str">
        <f>关卡难度线!A3069</f>
        <v>诞生岛14-5</v>
      </c>
    </row>
    <row r="3067" spans="1:2">
      <c r="A3067">
        <f>关卡难度线!B3070</f>
        <v>181545853</v>
      </c>
      <c r="B3067" t="str">
        <f>关卡难度线!A3070</f>
        <v>诞生岛14-6</v>
      </c>
    </row>
    <row r="3068" spans="1:2">
      <c r="A3068">
        <f>关卡难度线!B3071</f>
        <v>181621719</v>
      </c>
      <c r="B3068" t="str">
        <f>关卡难度线!A3071</f>
        <v>诞生岛14-7</v>
      </c>
    </row>
    <row r="3069" spans="1:2">
      <c r="A3069">
        <f>关卡难度线!B3072</f>
        <v>181697596</v>
      </c>
      <c r="B3069" t="str">
        <f>关卡难度线!A3072</f>
        <v>诞生岛14-8</v>
      </c>
    </row>
    <row r="3070" spans="1:2">
      <c r="A3070">
        <f>关卡难度线!B3073</f>
        <v>181867749</v>
      </c>
      <c r="B3070" t="str">
        <f>关卡难度线!A3073</f>
        <v>诞生岛14-9</v>
      </c>
    </row>
    <row r="3071" spans="1:2">
      <c r="A3071">
        <f>关卡难度线!B3074</f>
        <v>181943689</v>
      </c>
      <c r="B3071" t="str">
        <f>关卡难度线!A3074</f>
        <v>诞生岛14-10</v>
      </c>
    </row>
    <row r="3072" spans="1:2">
      <c r="A3072">
        <f>关卡难度线!B3075</f>
        <v>182454293</v>
      </c>
      <c r="B3072" t="str">
        <f>关卡难度线!A3075</f>
        <v>诞生岛15-1</v>
      </c>
    </row>
    <row r="3073" spans="1:2">
      <c r="A3073">
        <f>关卡难度线!B3076</f>
        <v>182530300</v>
      </c>
      <c r="B3073" t="str">
        <f>关卡难度线!A3076</f>
        <v>诞生岛15-2</v>
      </c>
    </row>
    <row r="3074" spans="1:2">
      <c r="A3074">
        <f>关卡难度线!B3077</f>
        <v>182700798</v>
      </c>
      <c r="B3074" t="str">
        <f>关卡难度线!A3077</f>
        <v>诞生岛15-3</v>
      </c>
    </row>
    <row r="3075" spans="1:2">
      <c r="A3075">
        <f>关卡难度线!B3078</f>
        <v>182776879</v>
      </c>
      <c r="B3075" t="str">
        <f>关卡难度线!A3078</f>
        <v>诞生岛15-4</v>
      </c>
    </row>
    <row r="3076" spans="1:2">
      <c r="A3076">
        <f>关卡难度线!B3079</f>
        <v>182852971</v>
      </c>
      <c r="B3076" t="str">
        <f>关卡难度线!A3079</f>
        <v>诞生岛15-5</v>
      </c>
    </row>
    <row r="3077" spans="1:2">
      <c r="A3077">
        <f>关卡难度线!B3080</f>
        <v>183023707</v>
      </c>
      <c r="B3077" t="str">
        <f>关卡难度线!A3080</f>
        <v>诞生岛15-6</v>
      </c>
    </row>
    <row r="3078" spans="1:2">
      <c r="A3078">
        <f>关卡难度线!B3081</f>
        <v>183099869</v>
      </c>
      <c r="B3078" t="str">
        <f>关卡难度线!A3081</f>
        <v>诞生岛15-7</v>
      </c>
    </row>
    <row r="3079" spans="1:2">
      <c r="A3079">
        <f>关卡难度线!B3082</f>
        <v>183176039</v>
      </c>
      <c r="B3079" t="str">
        <f>关卡难度线!A3082</f>
        <v>诞生岛15-8</v>
      </c>
    </row>
    <row r="3080" spans="1:2">
      <c r="A3080">
        <f>关卡难度线!B3083</f>
        <v>183347014</v>
      </c>
      <c r="B3080" t="str">
        <f>关卡难度线!A3083</f>
        <v>诞生岛15-9</v>
      </c>
    </row>
    <row r="3081" spans="1:2">
      <c r="A3081">
        <f>关卡难度线!B3084</f>
        <v>183423257</v>
      </c>
      <c r="B3081" t="str">
        <f>关卡难度线!A3084</f>
        <v>诞生岛15-10</v>
      </c>
    </row>
    <row r="3082" spans="1:2">
      <c r="A3082">
        <f>关卡难度线!B3085</f>
        <v>183936196</v>
      </c>
      <c r="B3082" t="str">
        <f>关卡难度线!A3085</f>
        <v>诞生岛16-1</v>
      </c>
    </row>
    <row r="3083" spans="1:2">
      <c r="A3083">
        <f>关卡难度线!B3086</f>
        <v>184012510</v>
      </c>
      <c r="B3083" t="str">
        <f>关卡难度线!A3086</f>
        <v>诞生岛16-2</v>
      </c>
    </row>
    <row r="3084" spans="1:2">
      <c r="A3084">
        <f>关卡难度线!B3087</f>
        <v>184183834</v>
      </c>
      <c r="B3084" t="str">
        <f>关卡难度线!A3087</f>
        <v>诞生岛16-3</v>
      </c>
    </row>
    <row r="3085" spans="1:2">
      <c r="A3085">
        <f>关卡难度线!B3088</f>
        <v>184260219</v>
      </c>
      <c r="B3085" t="str">
        <f>关卡难度线!A3088</f>
        <v>诞生岛16-4</v>
      </c>
    </row>
    <row r="3086" spans="1:2">
      <c r="A3086">
        <f>关卡难度线!B3089</f>
        <v>184336607</v>
      </c>
      <c r="B3086" t="str">
        <f>关卡难度线!A3089</f>
        <v>诞生岛16-5</v>
      </c>
    </row>
    <row r="3087" spans="1:2">
      <c r="A3087">
        <f>关卡难度线!B3090</f>
        <v>184508167</v>
      </c>
      <c r="B3087" t="str">
        <f>关卡难度线!A3090</f>
        <v>诞生岛16-6</v>
      </c>
    </row>
    <row r="3088" spans="1:2">
      <c r="A3088">
        <f>关卡难度线!B3091</f>
        <v>184584629</v>
      </c>
      <c r="B3088" t="str">
        <f>关卡难度线!A3091</f>
        <v>诞生岛16-7</v>
      </c>
    </row>
    <row r="3089" spans="1:2">
      <c r="A3089">
        <f>关卡难度线!B3092</f>
        <v>184661099</v>
      </c>
      <c r="B3089" t="str">
        <f>关卡难度线!A3092</f>
        <v>诞生岛16-8</v>
      </c>
    </row>
    <row r="3090" spans="1:2">
      <c r="A3090">
        <f>关卡难度线!B3093</f>
        <v>184832893</v>
      </c>
      <c r="B3090" t="str">
        <f>关卡难度线!A3093</f>
        <v>诞生岛16-9</v>
      </c>
    </row>
    <row r="3091" spans="1:2">
      <c r="A3091">
        <f>关卡难度线!B3094</f>
        <v>184909427</v>
      </c>
      <c r="B3091" t="str">
        <f>关卡难度线!A3094</f>
        <v>诞生岛16-10</v>
      </c>
    </row>
    <row r="3092" spans="1:2">
      <c r="A3092">
        <f>关卡难度线!B3095</f>
        <v>185424708</v>
      </c>
      <c r="B3092" t="str">
        <f>关卡难度线!A3095</f>
        <v>诞生岛17-1</v>
      </c>
    </row>
    <row r="3093" spans="1:2">
      <c r="A3093">
        <f>关卡难度线!B3096</f>
        <v>185501316</v>
      </c>
      <c r="B3093" t="str">
        <f>关卡难度线!A3096</f>
        <v>诞生岛17-2</v>
      </c>
    </row>
    <row r="3094" spans="1:2">
      <c r="A3094">
        <f>关卡难度线!B3097</f>
        <v>185673453</v>
      </c>
      <c r="B3094" t="str">
        <f>关卡难度线!A3097</f>
        <v>诞生岛17-3</v>
      </c>
    </row>
    <row r="3095" spans="1:2">
      <c r="A3095">
        <f>关卡难度线!B3098</f>
        <v>185750128</v>
      </c>
      <c r="B3095" t="str">
        <f>关卡难度线!A3098</f>
        <v>诞生岛17-4</v>
      </c>
    </row>
    <row r="3096" spans="1:2">
      <c r="A3096">
        <f>关卡难度线!B3099</f>
        <v>185826806</v>
      </c>
      <c r="B3096" t="str">
        <f>关卡难度线!A3099</f>
        <v>诞生岛17-5</v>
      </c>
    </row>
    <row r="3097" spans="1:2">
      <c r="A3097">
        <f>关卡难度线!B3100</f>
        <v>185999174</v>
      </c>
      <c r="B3097" t="str">
        <f>关卡难度线!A3100</f>
        <v>诞生岛17-6</v>
      </c>
    </row>
    <row r="3098" spans="1:2">
      <c r="A3098">
        <f>关卡难度线!B3101</f>
        <v>186075923</v>
      </c>
      <c r="B3098" t="str">
        <f>关卡难度线!A3101</f>
        <v>诞生岛17-7</v>
      </c>
    </row>
    <row r="3099" spans="1:2">
      <c r="A3099">
        <f>关卡难度线!B3102</f>
        <v>186152679</v>
      </c>
      <c r="B3099" t="str">
        <f>关卡难度线!A3102</f>
        <v>诞生岛17-8</v>
      </c>
    </row>
    <row r="3100" spans="1:2">
      <c r="A3100">
        <f>关卡难度线!B3103</f>
        <v>186325287</v>
      </c>
      <c r="B3100" t="str">
        <f>关卡难度线!A3103</f>
        <v>诞生岛17-9</v>
      </c>
    </row>
    <row r="3101" spans="1:2">
      <c r="A3101">
        <f>关卡难度线!B3104</f>
        <v>186402117</v>
      </c>
      <c r="B3101" t="str">
        <f>关卡难度线!A3104</f>
        <v>诞生岛17-10</v>
      </c>
    </row>
    <row r="3102" spans="1:2">
      <c r="A3102">
        <f>关卡难度线!B3105</f>
        <v>186919712</v>
      </c>
      <c r="B3102" t="str">
        <f>关卡难度线!A3105</f>
        <v>诞生岛18-1</v>
      </c>
    </row>
    <row r="3103" spans="1:2">
      <c r="A3103">
        <f>关卡难度线!B3106</f>
        <v>186996609</v>
      </c>
      <c r="B3103" t="str">
        <f>关卡难度线!A3106</f>
        <v>诞生岛18-2</v>
      </c>
    </row>
    <row r="3104" spans="1:2">
      <c r="A3104">
        <f>关卡难度线!B3107</f>
        <v>187169568</v>
      </c>
      <c r="B3104" t="str">
        <f>关卡难度线!A3107</f>
        <v>诞生岛18-3</v>
      </c>
    </row>
    <row r="3105" spans="1:2">
      <c r="A3105">
        <f>关卡难度线!B3108</f>
        <v>187246536</v>
      </c>
      <c r="B3105" t="str">
        <f>关卡难度线!A3108</f>
        <v>诞生岛18-4</v>
      </c>
    </row>
    <row r="3106" spans="1:2">
      <c r="A3106">
        <f>关卡难度线!B3109</f>
        <v>187323515</v>
      </c>
      <c r="B3106" t="str">
        <f>关卡难度线!A3109</f>
        <v>诞生岛18-5</v>
      </c>
    </row>
    <row r="3107" spans="1:2">
      <c r="A3107">
        <f>关卡难度线!B3110</f>
        <v>187496713</v>
      </c>
      <c r="B3107" t="str">
        <f>关卡难度线!A3110</f>
        <v>诞生岛18-6</v>
      </c>
    </row>
    <row r="3108" spans="1:2">
      <c r="A3108">
        <f>关卡难度线!B3111</f>
        <v>187573766</v>
      </c>
      <c r="B3108" t="str">
        <f>关卡难度线!A3111</f>
        <v>诞生岛18-7</v>
      </c>
    </row>
    <row r="3109" spans="1:2">
      <c r="A3109">
        <f>关卡难度线!B3112</f>
        <v>187650824</v>
      </c>
      <c r="B3109" t="str">
        <f>关卡难度线!A3112</f>
        <v>诞生岛18-8</v>
      </c>
    </row>
    <row r="3110" spans="1:2">
      <c r="A3110">
        <f>关卡难度线!B3113</f>
        <v>187824253</v>
      </c>
      <c r="B3110" t="str">
        <f>关卡难度线!A3113</f>
        <v>诞生岛18-9</v>
      </c>
    </row>
    <row r="3111" spans="1:2">
      <c r="A3111">
        <f>关卡难度线!B3114</f>
        <v>187901374</v>
      </c>
      <c r="B3111" t="str">
        <f>关卡难度线!A3114</f>
        <v>诞生岛18-10</v>
      </c>
    </row>
    <row r="3112" spans="1:2">
      <c r="A3112">
        <f>关卡难度线!B3115</f>
        <v>188421308</v>
      </c>
      <c r="B3112" t="str">
        <f>关卡难度线!A3115</f>
        <v>诞生岛19-1</v>
      </c>
    </row>
    <row r="3113" spans="1:2">
      <c r="A3113">
        <f>关卡难度线!B3116</f>
        <v>188498503</v>
      </c>
      <c r="B3113" t="str">
        <f>关卡难度线!A3116</f>
        <v>诞生岛19-2</v>
      </c>
    </row>
    <row r="3114" spans="1:2">
      <c r="A3114">
        <f>关卡难度线!B3117</f>
        <v>188672280</v>
      </c>
      <c r="B3114" t="str">
        <f>关卡难度线!A3117</f>
        <v>诞生岛19-3</v>
      </c>
    </row>
    <row r="3115" spans="1:2">
      <c r="A3115">
        <f>关卡难度线!B3118</f>
        <v>188749539</v>
      </c>
      <c r="B3115" t="str">
        <f>关卡难度线!A3118</f>
        <v>诞生岛19-4</v>
      </c>
    </row>
    <row r="3116" spans="1:2">
      <c r="A3116">
        <f>关卡难度线!B3119</f>
        <v>188826809</v>
      </c>
      <c r="B3116" t="str">
        <f>关卡难度线!A3119</f>
        <v>诞生岛19-5</v>
      </c>
    </row>
    <row r="3117" spans="1:2">
      <c r="A3117">
        <f>关卡难度线!B3120</f>
        <v>189000817</v>
      </c>
      <c r="B3117" t="str">
        <f>关卡难度线!A3120</f>
        <v>诞生岛19-6</v>
      </c>
    </row>
    <row r="3118" spans="1:2">
      <c r="A3118">
        <f>关卡难度线!B3121</f>
        <v>189078154</v>
      </c>
      <c r="B3118" t="str">
        <f>关卡难度线!A3121</f>
        <v>诞生岛19-7</v>
      </c>
    </row>
    <row r="3119" spans="1:2">
      <c r="A3119">
        <f>关卡难度线!B3122</f>
        <v>189155499</v>
      </c>
      <c r="B3119" t="str">
        <f>关卡难度线!A3122</f>
        <v>诞生岛19-8</v>
      </c>
    </row>
    <row r="3120" spans="1:2">
      <c r="A3120">
        <f>关卡难度线!B3123</f>
        <v>189329740</v>
      </c>
      <c r="B3120" t="str">
        <f>关卡难度线!A3123</f>
        <v>诞生岛19-9</v>
      </c>
    </row>
    <row r="3121" spans="1:2">
      <c r="A3121">
        <f>关卡难度线!B3124</f>
        <v>189407151</v>
      </c>
      <c r="B3121" t="str">
        <f>关卡难度线!A3124</f>
        <v>诞生岛19-10</v>
      </c>
    </row>
    <row r="3122" spans="1:2">
      <c r="A3122">
        <f>关卡难度线!B3125</f>
        <v>189929394</v>
      </c>
      <c r="B3122" t="str">
        <f>关卡难度线!A3125</f>
        <v>诞生岛20-1</v>
      </c>
    </row>
    <row r="3123" spans="1:2">
      <c r="A3123">
        <f>关卡难度线!B3126</f>
        <v>190006866</v>
      </c>
      <c r="B3123" t="str">
        <f>关卡难度线!A3126</f>
        <v>诞生岛20-2</v>
      </c>
    </row>
    <row r="3124" spans="1:2">
      <c r="A3124">
        <f>关卡难度线!B3127</f>
        <v>190181444</v>
      </c>
      <c r="B3124" t="str">
        <f>关卡难度线!A3127</f>
        <v>诞生岛20-3</v>
      </c>
    </row>
    <row r="3125" spans="1:2">
      <c r="A3125">
        <f>关卡难度线!B3128</f>
        <v>190258982</v>
      </c>
      <c r="B3125" t="str">
        <f>关卡难度线!A3128</f>
        <v>诞生岛20-4</v>
      </c>
    </row>
    <row r="3126" spans="1:2">
      <c r="A3126">
        <f>关卡难度线!B3129</f>
        <v>190336529</v>
      </c>
      <c r="B3126" t="str">
        <f>关卡难度线!A3129</f>
        <v>诞生岛20-5</v>
      </c>
    </row>
    <row r="3127" spans="1:2">
      <c r="A3127">
        <f>关卡难度线!B3130</f>
        <v>190511342</v>
      </c>
      <c r="B3127" t="str">
        <f>关卡难度线!A3130</f>
        <v>诞生岛20-6</v>
      </c>
    </row>
    <row r="3128" spans="1:2">
      <c r="A3128">
        <f>关卡难度线!B3131</f>
        <v>190588959</v>
      </c>
      <c r="B3128" t="str">
        <f>关卡难度线!A3131</f>
        <v>诞生岛20-7</v>
      </c>
    </row>
    <row r="3129" spans="1:2">
      <c r="A3129">
        <f>关卡难度线!B3132</f>
        <v>190666580</v>
      </c>
      <c r="B3129" t="str">
        <f>关卡难度线!A3132</f>
        <v>诞生岛20-8</v>
      </c>
    </row>
    <row r="3130" spans="1:2">
      <c r="A3130">
        <f>关卡难度线!B3133</f>
        <v>190841619</v>
      </c>
      <c r="B3130" t="str">
        <f>关卡难度线!A3133</f>
        <v>诞生岛20-9</v>
      </c>
    </row>
    <row r="3131" spans="1:2">
      <c r="A3131">
        <f>关卡难度线!B3134</f>
        <v>190919303</v>
      </c>
      <c r="B3131" t="str">
        <f>关卡难度线!A3134</f>
        <v>诞生岛20-10</v>
      </c>
    </row>
    <row r="3132" spans="1:2">
      <c r="A3132">
        <f>关卡难度线!B3135</f>
        <v>191443813</v>
      </c>
      <c r="B3132" t="str">
        <f>关卡难度线!A3135</f>
        <v>诞生岛21-1</v>
      </c>
    </row>
    <row r="3133" spans="1:2">
      <c r="A3133">
        <f>关卡难度线!B3136</f>
        <v>191521572</v>
      </c>
      <c r="B3133" t="str">
        <f>关卡难度线!A3136</f>
        <v>诞生岛21-2</v>
      </c>
    </row>
    <row r="3134" spans="1:2">
      <c r="A3134">
        <f>关卡难度线!B3137</f>
        <v>191696959</v>
      </c>
      <c r="B3134" t="str">
        <f>关卡难度线!A3137</f>
        <v>诞生岛21-3</v>
      </c>
    </row>
    <row r="3135" spans="1:2">
      <c r="A3135">
        <f>关卡难度线!B3138</f>
        <v>191774778</v>
      </c>
      <c r="B3135" t="str">
        <f>关卡难度线!A3138</f>
        <v>诞生岛21-4</v>
      </c>
    </row>
    <row r="3136" spans="1:2">
      <c r="A3136">
        <f>关卡难度线!B3139</f>
        <v>191852601</v>
      </c>
      <c r="B3136" t="str">
        <f>关卡难度线!A3139</f>
        <v>诞生岛21-5</v>
      </c>
    </row>
    <row r="3137" spans="1:2">
      <c r="A3137">
        <f>关卡难度线!B3140</f>
        <v>192028216</v>
      </c>
      <c r="B3137" t="str">
        <f>关卡难度线!A3140</f>
        <v>诞生岛21-6</v>
      </c>
    </row>
    <row r="3138" spans="1:2">
      <c r="A3138">
        <f>关卡难度线!B3141</f>
        <v>192106106</v>
      </c>
      <c r="B3138" t="str">
        <f>关卡难度线!A3141</f>
        <v>诞生岛21-7</v>
      </c>
    </row>
    <row r="3139" spans="1:2">
      <c r="A3139">
        <f>关卡难度线!B3142</f>
        <v>192184000</v>
      </c>
      <c r="B3139" t="str">
        <f>关卡难度线!A3142</f>
        <v>诞生岛21-8</v>
      </c>
    </row>
    <row r="3140" spans="1:2">
      <c r="A3140">
        <f>关卡难度线!B3143</f>
        <v>192359841</v>
      </c>
      <c r="B3140" t="str">
        <f>关卡难度线!A3143</f>
        <v>诞生岛21-9</v>
      </c>
    </row>
    <row r="3141" spans="1:2">
      <c r="A3141">
        <f>关卡难度线!B3144</f>
        <v>192437806</v>
      </c>
      <c r="B3141" t="str">
        <f>关卡难度线!A3144</f>
        <v>诞生岛21-10</v>
      </c>
    </row>
    <row r="3142" spans="1:2">
      <c r="A3142">
        <f>关卡难度线!B3145</f>
        <v>192964581</v>
      </c>
      <c r="B3142" t="str">
        <f>关卡难度线!A3145</f>
        <v>诞生岛22-1</v>
      </c>
    </row>
    <row r="3143" spans="1:2">
      <c r="A3143">
        <f>关卡难度线!B3146</f>
        <v>193042614</v>
      </c>
      <c r="B3143" t="str">
        <f>关卡难度线!A3146</f>
        <v>诞生岛22-2</v>
      </c>
    </row>
    <row r="3144" spans="1:2">
      <c r="A3144">
        <f>关卡难度线!B3147</f>
        <v>193218807</v>
      </c>
      <c r="B3144" t="str">
        <f>关卡难度线!A3147</f>
        <v>诞生岛22-3</v>
      </c>
    </row>
    <row r="3145" spans="1:2">
      <c r="A3145">
        <f>关卡难度线!B3148</f>
        <v>193296907</v>
      </c>
      <c r="B3145" t="str">
        <f>关卡难度线!A3148</f>
        <v>诞生岛22-4</v>
      </c>
    </row>
    <row r="3146" spans="1:2">
      <c r="A3146">
        <f>关卡难度线!B3149</f>
        <v>193375014</v>
      </c>
      <c r="B3146" t="str">
        <f>关卡难度线!A3149</f>
        <v>诞生岛22-5</v>
      </c>
    </row>
    <row r="3147" spans="1:2">
      <c r="A3147">
        <f>关卡难度线!B3150</f>
        <v>193551436</v>
      </c>
      <c r="B3147" t="str">
        <f>关卡难度线!A3150</f>
        <v>诞生岛22-6</v>
      </c>
    </row>
    <row r="3148" spans="1:2">
      <c r="A3148">
        <f>关卡难度线!B3151</f>
        <v>193629607</v>
      </c>
      <c r="B3148" t="str">
        <f>关卡难度线!A3151</f>
        <v>诞生岛22-7</v>
      </c>
    </row>
    <row r="3149" spans="1:2">
      <c r="A3149">
        <f>关卡难度线!B3152</f>
        <v>193707782</v>
      </c>
      <c r="B3149" t="str">
        <f>关卡难度线!A3152</f>
        <v>诞生岛22-8</v>
      </c>
    </row>
    <row r="3150" spans="1:2">
      <c r="A3150">
        <f>关卡难度线!B3153</f>
        <v>193884426</v>
      </c>
      <c r="B3150" t="str">
        <f>关卡难度线!A3153</f>
        <v>诞生岛22-9</v>
      </c>
    </row>
    <row r="3151" spans="1:2">
      <c r="A3151">
        <f>关卡难度线!B3154</f>
        <v>193962660</v>
      </c>
      <c r="B3151" t="str">
        <f>关卡难度线!A3154</f>
        <v>诞生岛22-10</v>
      </c>
    </row>
    <row r="3152" spans="1:2">
      <c r="A3152">
        <f>关卡难度线!B3155</f>
        <v>194491701</v>
      </c>
      <c r="B3152" t="str">
        <f>关卡难度线!A3155</f>
        <v>诞生岛23-1</v>
      </c>
    </row>
    <row r="3153" spans="1:2">
      <c r="A3153">
        <f>关卡难度线!B3156</f>
        <v>194570003</v>
      </c>
      <c r="B3153" t="str">
        <f>关卡难度线!A3156</f>
        <v>诞生岛23-2</v>
      </c>
    </row>
    <row r="3154" spans="1:2">
      <c r="A3154">
        <f>关卡难度线!B3157</f>
        <v>194746985</v>
      </c>
      <c r="B3154" t="str">
        <f>关卡难度线!A3157</f>
        <v>诞生岛23-3</v>
      </c>
    </row>
    <row r="3155" spans="1:2">
      <c r="A3155">
        <f>关卡难度线!B3158</f>
        <v>194825351</v>
      </c>
      <c r="B3155" t="str">
        <f>关卡难度线!A3158</f>
        <v>诞生岛23-4</v>
      </c>
    </row>
    <row r="3156" spans="1:2">
      <c r="A3156">
        <f>关卡难度线!B3159</f>
        <v>194903721</v>
      </c>
      <c r="B3156" t="str">
        <f>关卡难度线!A3159</f>
        <v>诞生岛23-5</v>
      </c>
    </row>
    <row r="3157" spans="1:2">
      <c r="A3157">
        <f>关卡难度线!B3160</f>
        <v>195080932</v>
      </c>
      <c r="B3157" t="str">
        <f>关卡难度线!A3160</f>
        <v>诞生岛23-6</v>
      </c>
    </row>
    <row r="3158" spans="1:2">
      <c r="A3158">
        <f>关卡难度线!B3161</f>
        <v>195159373</v>
      </c>
      <c r="B3158" t="str">
        <f>关卡难度线!A3161</f>
        <v>诞生岛23-7</v>
      </c>
    </row>
    <row r="3159" spans="1:2">
      <c r="A3159">
        <f>关卡难度线!B3162</f>
        <v>195237825</v>
      </c>
      <c r="B3159" t="str">
        <f>关卡难度线!A3162</f>
        <v>诞生岛23-8</v>
      </c>
    </row>
    <row r="3160" spans="1:2">
      <c r="A3160">
        <f>关卡难度线!B3163</f>
        <v>195415273</v>
      </c>
      <c r="B3160" t="str">
        <f>关卡难度线!A3163</f>
        <v>诞生岛23-9</v>
      </c>
    </row>
    <row r="3161" spans="1:2">
      <c r="A3161">
        <f>关卡难度线!B3164</f>
        <v>195493785</v>
      </c>
      <c r="B3161" t="str">
        <f>关卡难度线!A3164</f>
        <v>诞生岛23-10</v>
      </c>
    </row>
    <row r="3162" spans="1:2">
      <c r="A3162">
        <f>关卡难度线!B3165</f>
        <v>196025067</v>
      </c>
      <c r="B3162" t="str">
        <f>关卡难度线!A3165</f>
        <v>诞生岛24-1</v>
      </c>
    </row>
    <row r="3163" spans="1:2">
      <c r="A3163">
        <f>关卡难度线!B3166</f>
        <v>196103647</v>
      </c>
      <c r="B3163" t="str">
        <f>关卡难度线!A3166</f>
        <v>诞生岛24-2</v>
      </c>
    </row>
    <row r="3164" spans="1:2">
      <c r="A3164">
        <f>关卡难度线!B3167</f>
        <v>196281437</v>
      </c>
      <c r="B3164" t="str">
        <f>关卡难度线!A3167</f>
        <v>诞生岛24-3</v>
      </c>
    </row>
    <row r="3165" spans="1:2">
      <c r="A3165">
        <f>关卡难度线!B3168</f>
        <v>196360080</v>
      </c>
      <c r="B3165" t="str">
        <f>关卡难度线!A3168</f>
        <v>诞生岛24-4</v>
      </c>
    </row>
    <row r="3166" spans="1:2">
      <c r="A3166">
        <f>关卡难度线!B3169</f>
        <v>196438735</v>
      </c>
      <c r="B3166" t="str">
        <f>关卡难度线!A3169</f>
        <v>诞生岛24-5</v>
      </c>
    </row>
    <row r="3167" spans="1:2">
      <c r="A3167">
        <f>关卡难度线!B3170</f>
        <v>196616754</v>
      </c>
      <c r="B3167" t="str">
        <f>关卡难度线!A3170</f>
        <v>诞生岛24-6</v>
      </c>
    </row>
    <row r="3168" spans="1:2">
      <c r="A3168">
        <f>关卡难度线!B3171</f>
        <v>196695469</v>
      </c>
      <c r="B3168" t="str">
        <f>关卡难度线!A3171</f>
        <v>诞生岛24-7</v>
      </c>
    </row>
    <row r="3169" spans="1:2">
      <c r="A3169">
        <f>关卡难度线!B3172</f>
        <v>196774196</v>
      </c>
      <c r="B3169" t="str">
        <f>关卡难度线!A3172</f>
        <v>诞生岛24-8</v>
      </c>
    </row>
    <row r="3170" spans="1:2">
      <c r="A3170">
        <f>关卡难度线!B3173</f>
        <v>196952452</v>
      </c>
      <c r="B3170" t="str">
        <f>关卡难度线!A3173</f>
        <v>诞生岛24-9</v>
      </c>
    </row>
    <row r="3171" spans="1:2">
      <c r="A3171">
        <f>关卡难度线!B3174</f>
        <v>197031246</v>
      </c>
      <c r="B3171" t="str">
        <f>关卡难度线!A3174</f>
        <v>诞生岛24-10</v>
      </c>
    </row>
    <row r="3172" spans="1:2">
      <c r="A3172">
        <f>关卡难度线!B3175</f>
        <v>197564805</v>
      </c>
      <c r="B3172" t="str">
        <f>关卡难度线!A3175</f>
        <v>诞生岛25-1</v>
      </c>
    </row>
    <row r="3173" spans="1:2">
      <c r="A3173">
        <f>关卡难度线!B3176</f>
        <v>197643663</v>
      </c>
      <c r="B3173" t="str">
        <f>关卡难度线!A3176</f>
        <v>诞生岛25-2</v>
      </c>
    </row>
    <row r="3174" spans="1:2">
      <c r="A3174">
        <f>关卡难度线!B3177</f>
        <v>197822261</v>
      </c>
      <c r="B3174" t="str">
        <f>关卡难度线!A3177</f>
        <v>诞生岛25-3</v>
      </c>
    </row>
    <row r="3175" spans="1:2">
      <c r="A3175">
        <f>关卡难度线!B3178</f>
        <v>197901191</v>
      </c>
      <c r="B3175" t="str">
        <f>关卡难度线!A3178</f>
        <v>诞生岛25-4</v>
      </c>
    </row>
    <row r="3176" spans="1:2">
      <c r="A3176">
        <f>关卡难度线!B3179</f>
        <v>197980124</v>
      </c>
      <c r="B3176" t="str">
        <f>关卡难度线!A3179</f>
        <v>诞生岛25-5</v>
      </c>
    </row>
    <row r="3177" spans="1:2">
      <c r="A3177">
        <f>关卡难度线!B3180</f>
        <v>198158948</v>
      </c>
      <c r="B3177" t="str">
        <f>关卡难度线!A3180</f>
        <v>诞生岛25-6</v>
      </c>
    </row>
    <row r="3178" spans="1:2">
      <c r="A3178">
        <f>关卡难度线!B3181</f>
        <v>198237945</v>
      </c>
      <c r="B3178" t="str">
        <f>关卡难度线!A3181</f>
        <v>诞生岛25-7</v>
      </c>
    </row>
    <row r="3179" spans="1:2">
      <c r="A3179">
        <f>关卡难度线!B3182</f>
        <v>198316946</v>
      </c>
      <c r="B3179" t="str">
        <f>关卡难度线!A3182</f>
        <v>诞生岛25-8</v>
      </c>
    </row>
    <row r="3180" spans="1:2">
      <c r="A3180">
        <f>关卡难度线!B3183</f>
        <v>198496003</v>
      </c>
      <c r="B3180" t="str">
        <f>关卡难度线!A3183</f>
        <v>诞生岛25-9</v>
      </c>
    </row>
    <row r="3181" spans="1:2">
      <c r="A3181">
        <f>关卡难度线!B3184</f>
        <v>198575076</v>
      </c>
      <c r="B3181" t="str">
        <f>关卡难度线!A3184</f>
        <v>诞生岛25-10</v>
      </c>
    </row>
    <row r="3182" spans="1:2">
      <c r="A3182">
        <f>关卡难度线!B3185</f>
        <v>199110917</v>
      </c>
      <c r="B3182" t="str">
        <f>关卡难度线!A3185</f>
        <v>诞生岛26-1</v>
      </c>
    </row>
    <row r="3183" spans="1:2">
      <c r="A3183">
        <f>关卡难度线!B3186</f>
        <v>199190057</v>
      </c>
      <c r="B3183" t="str">
        <f>关卡难度线!A3186</f>
        <v>诞生岛26-2</v>
      </c>
    </row>
    <row r="3184" spans="1:2">
      <c r="A3184">
        <f>关卡难度线!B3187</f>
        <v>199369465</v>
      </c>
      <c r="B3184" t="str">
        <f>关卡难度线!A3187</f>
        <v>诞生岛26-3</v>
      </c>
    </row>
    <row r="3185" spans="1:2">
      <c r="A3185">
        <f>关卡难度线!B3188</f>
        <v>199448677</v>
      </c>
      <c r="B3185" t="str">
        <f>关卡难度线!A3188</f>
        <v>诞生岛26-4</v>
      </c>
    </row>
    <row r="3186" spans="1:2">
      <c r="A3186">
        <f>关卡难度线!B3189</f>
        <v>199527899</v>
      </c>
      <c r="B3186" t="str">
        <f>关卡难度线!A3189</f>
        <v>诞生岛26-5</v>
      </c>
    </row>
    <row r="3187" spans="1:2">
      <c r="A3187">
        <f>关卡难度线!B3190</f>
        <v>199707548</v>
      </c>
      <c r="B3187" t="str">
        <f>关卡难度线!A3190</f>
        <v>诞生岛26-6</v>
      </c>
    </row>
    <row r="3188" spans="1:2">
      <c r="A3188">
        <f>关卡难度线!B3191</f>
        <v>199786843</v>
      </c>
      <c r="B3188" t="str">
        <f>关卡难度线!A3191</f>
        <v>诞生岛26-7</v>
      </c>
    </row>
    <row r="3189" spans="1:2">
      <c r="A3189">
        <f>关卡难度线!B3192</f>
        <v>199866148</v>
      </c>
      <c r="B3189" t="str">
        <f>关卡难度线!A3192</f>
        <v>诞生岛26-8</v>
      </c>
    </row>
    <row r="3190" spans="1:2">
      <c r="A3190">
        <f>关卡难度线!B3193</f>
        <v>200046035</v>
      </c>
      <c r="B3190" t="str">
        <f>关卡难度线!A3193</f>
        <v>诞生岛26-9</v>
      </c>
    </row>
    <row r="3191" spans="1:2">
      <c r="A3191">
        <f>关卡难度线!B3194</f>
        <v>200125408</v>
      </c>
      <c r="B3191" t="str">
        <f>关卡难度线!A3194</f>
        <v>诞生岛26-10</v>
      </c>
    </row>
    <row r="3192" spans="1:2">
      <c r="A3192">
        <f>关卡难度线!B3195</f>
        <v>200663583</v>
      </c>
      <c r="B3192" t="str">
        <f>关卡难度线!A3195</f>
        <v>诞生岛27-1</v>
      </c>
    </row>
    <row r="3193" spans="1:2">
      <c r="A3193">
        <f>关卡难度线!B3196</f>
        <v>200743020</v>
      </c>
      <c r="B3193" t="str">
        <f>关卡难度线!A3196</f>
        <v>诞生岛27-2</v>
      </c>
    </row>
    <row r="3194" spans="1:2">
      <c r="A3194">
        <f>关卡难度线!B3197</f>
        <v>200923250</v>
      </c>
      <c r="B3194" t="str">
        <f>关卡难度线!A3197</f>
        <v>诞生岛27-3</v>
      </c>
    </row>
    <row r="3195" spans="1:2">
      <c r="A3195">
        <f>关卡难度线!B3198</f>
        <v>201002755</v>
      </c>
      <c r="B3195" t="str">
        <f>关卡难度线!A3198</f>
        <v>诞生岛27-4</v>
      </c>
    </row>
    <row r="3196" spans="1:2">
      <c r="A3196">
        <f>关卡难度线!B3199</f>
        <v>201082272</v>
      </c>
      <c r="B3196" t="str">
        <f>关卡难度线!A3199</f>
        <v>诞生岛27-5</v>
      </c>
    </row>
    <row r="3197" spans="1:2">
      <c r="A3197">
        <f>关卡难度线!B3200</f>
        <v>201262735</v>
      </c>
      <c r="B3197" t="str">
        <f>关卡难度线!A3200</f>
        <v>诞生岛27-6</v>
      </c>
    </row>
    <row r="3198" spans="1:2">
      <c r="A3198">
        <f>关卡难度线!B3201</f>
        <v>201342316</v>
      </c>
      <c r="B3198" t="str">
        <f>关卡难度线!A3201</f>
        <v>诞生岛27-7</v>
      </c>
    </row>
    <row r="3199" spans="1:2">
      <c r="A3199">
        <f>关卡难度线!B3202</f>
        <v>201421908</v>
      </c>
      <c r="B3199" t="str">
        <f>关卡难度线!A3202</f>
        <v>诞生岛27-8</v>
      </c>
    </row>
    <row r="3200" spans="1:2">
      <c r="A3200">
        <f>关卡难度线!B3203</f>
        <v>201602606</v>
      </c>
      <c r="B3200" t="str">
        <f>关卡难度线!A3203</f>
        <v>诞生岛27-9</v>
      </c>
    </row>
    <row r="3201" spans="1:2">
      <c r="A3201">
        <f>关卡难度线!B3204</f>
        <v>201682262</v>
      </c>
      <c r="B3201" t="str">
        <f>关卡难度线!A3204</f>
        <v>诞生岛27-10</v>
      </c>
    </row>
    <row r="3202" spans="1:2">
      <c r="A3202">
        <f>关卡难度线!B3205</f>
        <v>202222754</v>
      </c>
      <c r="B3202" t="str">
        <f>关卡难度线!A3205</f>
        <v>诞生岛28-1</v>
      </c>
    </row>
    <row r="3203" spans="1:2">
      <c r="A3203">
        <f>关卡难度线!B3206</f>
        <v>202302482</v>
      </c>
      <c r="B3203" t="str">
        <f>关卡难度线!A3206</f>
        <v>诞生岛28-2</v>
      </c>
    </row>
    <row r="3204" spans="1:2">
      <c r="A3204">
        <f>关卡难度线!B3207</f>
        <v>202483535</v>
      </c>
      <c r="B3204" t="str">
        <f>关卡难度线!A3207</f>
        <v>诞生岛28-3</v>
      </c>
    </row>
    <row r="3205" spans="1:2">
      <c r="A3205">
        <f>关卡难度线!B3208</f>
        <v>202563334</v>
      </c>
      <c r="B3205" t="str">
        <f>关卡难度线!A3208</f>
        <v>诞生岛28-4</v>
      </c>
    </row>
    <row r="3206" spans="1:2">
      <c r="A3206">
        <f>关卡难度线!B3209</f>
        <v>202643138</v>
      </c>
      <c r="B3206" t="str">
        <f>关卡难度线!A3209</f>
        <v>诞生岛28-5</v>
      </c>
    </row>
    <row r="3207" spans="1:2">
      <c r="A3207">
        <f>关卡难度线!B3210</f>
        <v>202824417</v>
      </c>
      <c r="B3207" t="str">
        <f>关卡难度线!A3210</f>
        <v>诞生岛28-6</v>
      </c>
    </row>
    <row r="3208" spans="1:2">
      <c r="A3208">
        <f>关卡难度线!B3211</f>
        <v>202904281</v>
      </c>
      <c r="B3208" t="str">
        <f>关卡难度线!A3211</f>
        <v>诞生岛28-7</v>
      </c>
    </row>
    <row r="3209" spans="1:2">
      <c r="A3209">
        <f>关卡难度线!B3212</f>
        <v>202984156</v>
      </c>
      <c r="B3209" t="str">
        <f>关卡难度线!A3212</f>
        <v>诞生岛28-8</v>
      </c>
    </row>
    <row r="3210" spans="1:2">
      <c r="A3210">
        <f>关卡难度线!B3213</f>
        <v>203165666</v>
      </c>
      <c r="B3210" t="str">
        <f>关卡难度线!A3213</f>
        <v>诞生岛28-9</v>
      </c>
    </row>
    <row r="3211" spans="1:2">
      <c r="A3211">
        <f>关卡难度线!B3214</f>
        <v>203245601</v>
      </c>
      <c r="B3211" t="str">
        <f>关卡难度线!A3214</f>
        <v>诞生岛28-10</v>
      </c>
    </row>
    <row r="3212" spans="1:2">
      <c r="A3212">
        <f>关卡难度线!B3215</f>
        <v>203788392</v>
      </c>
      <c r="B3212" t="str">
        <f>关卡难度线!A3215</f>
        <v>诞生岛29-1</v>
      </c>
    </row>
    <row r="3213" spans="1:2">
      <c r="A3213">
        <f>关卡难度线!B3216</f>
        <v>203868388</v>
      </c>
      <c r="B3213" t="str">
        <f>关卡难度线!A3216</f>
        <v>诞生岛29-2</v>
      </c>
    </row>
    <row r="3214" spans="1:2">
      <c r="A3214">
        <f>关卡难度线!B3217</f>
        <v>204050238</v>
      </c>
      <c r="B3214" t="str">
        <f>关卡难度线!A3217</f>
        <v>诞生岛29-3</v>
      </c>
    </row>
    <row r="3215" spans="1:2">
      <c r="A3215">
        <f>关卡难度线!B3218</f>
        <v>204130306</v>
      </c>
      <c r="B3215" t="str">
        <f>关卡难度线!A3218</f>
        <v>诞生岛29-4</v>
      </c>
    </row>
    <row r="3216" spans="1:2">
      <c r="A3216">
        <f>关卡难度线!B3219</f>
        <v>204210385</v>
      </c>
      <c r="B3216" t="str">
        <f>关卡难度线!A3219</f>
        <v>诞生岛29-5</v>
      </c>
    </row>
    <row r="3217" spans="1:2">
      <c r="A3217">
        <f>关卡难度线!B3220</f>
        <v>204392469</v>
      </c>
      <c r="B3217" t="str">
        <f>关卡难度线!A3220</f>
        <v>诞生岛29-6</v>
      </c>
    </row>
    <row r="3218" spans="1:2">
      <c r="A3218">
        <f>关卡难度线!B3221</f>
        <v>204472616</v>
      </c>
      <c r="B3218" t="str">
        <f>关卡难度线!A3221</f>
        <v>诞生岛29-7</v>
      </c>
    </row>
    <row r="3219" spans="1:2">
      <c r="A3219">
        <f>关卡难度线!B3222</f>
        <v>204552775</v>
      </c>
      <c r="B3219" t="str">
        <f>关卡难度线!A3222</f>
        <v>诞生岛29-8</v>
      </c>
    </row>
    <row r="3220" spans="1:2">
      <c r="A3220">
        <f>关卡难度线!B3223</f>
        <v>204735105</v>
      </c>
      <c r="B3220" t="str">
        <f>关卡难度线!A3223</f>
        <v>诞生岛29-9</v>
      </c>
    </row>
    <row r="3221" spans="1:2">
      <c r="A3221">
        <f>关卡难度线!B3224</f>
        <v>204815332</v>
      </c>
      <c r="B3221" t="str">
        <f>关卡难度线!A3224</f>
        <v>诞生岛29-10</v>
      </c>
    </row>
    <row r="3222" spans="1:2">
      <c r="A3222">
        <f>关卡难度线!B3225</f>
        <v>205360417</v>
      </c>
      <c r="B3222" t="str">
        <f>关卡难度线!A3225</f>
        <v>诞生岛30-1</v>
      </c>
    </row>
    <row r="3223" spans="1:2">
      <c r="A3223">
        <f>关卡难度线!B3226</f>
        <v>205440712</v>
      </c>
      <c r="B3223" t="str">
        <f>关卡难度线!A3226</f>
        <v>诞生岛30-2</v>
      </c>
    </row>
    <row r="3224" spans="1:2">
      <c r="A3224">
        <f>关卡难度线!B3227</f>
        <v>205623382</v>
      </c>
      <c r="B3224" t="str">
        <f>关卡难度线!A3227</f>
        <v>诞生岛30-3</v>
      </c>
    </row>
    <row r="3225" spans="1:2">
      <c r="A3225">
        <f>关卡难度线!B3228</f>
        <v>205703738</v>
      </c>
      <c r="B3225" t="str">
        <f>关卡难度线!A3228</f>
        <v>诞生岛30-4</v>
      </c>
    </row>
    <row r="3226" spans="1:2">
      <c r="A3226">
        <f>关卡难度线!B3229</f>
        <v>205784097</v>
      </c>
      <c r="B3226" t="str">
        <f>关卡难度线!A3229</f>
        <v>诞生岛30-5</v>
      </c>
    </row>
    <row r="3227" spans="1:2">
      <c r="A3227">
        <f>关卡难度线!B3230</f>
        <v>205966994</v>
      </c>
      <c r="B3227" t="str">
        <f>关卡难度线!A3230</f>
        <v>诞生岛30-6</v>
      </c>
    </row>
    <row r="3228" spans="1:2">
      <c r="A3228">
        <f>关卡难度线!B3231</f>
        <v>206047426</v>
      </c>
      <c r="B3228" t="str">
        <f>关卡难度线!A3231</f>
        <v>诞生岛30-7</v>
      </c>
    </row>
    <row r="3229" spans="1:2">
      <c r="A3229">
        <f>关卡难度线!B3232</f>
        <v>206127861</v>
      </c>
      <c r="B3229" t="str">
        <f>关卡难度线!A3232</f>
        <v>诞生岛30-8</v>
      </c>
    </row>
    <row r="3230" spans="1:2">
      <c r="A3230">
        <f>关卡难度线!B3233</f>
        <v>206310989</v>
      </c>
      <c r="B3230" t="str">
        <f>关卡难度线!A3233</f>
        <v>诞生岛30-9</v>
      </c>
    </row>
    <row r="3231" spans="1:2">
      <c r="A3231">
        <f>关卡难度线!B3234</f>
        <v>206391488</v>
      </c>
      <c r="B3231" t="str">
        <f>关卡难度线!A3234</f>
        <v>诞生岛30-10</v>
      </c>
    </row>
    <row r="3232" spans="1:2">
      <c r="A3232">
        <f>关卡难度线!B3235</f>
        <v>206938858</v>
      </c>
      <c r="B3232" t="str">
        <f>关卡难度线!A3235</f>
        <v>诞生岛31-1</v>
      </c>
    </row>
    <row r="3233" spans="1:2">
      <c r="A3233">
        <f>关卡难度线!B3236</f>
        <v>207019418</v>
      </c>
      <c r="B3233" t="str">
        <f>关卡难度线!A3236</f>
        <v>诞生岛31-2</v>
      </c>
    </row>
    <row r="3234" spans="1:2">
      <c r="A3234">
        <f>关卡难度线!B3237</f>
        <v>207202887</v>
      </c>
      <c r="B3234" t="str">
        <f>关卡难度线!A3237</f>
        <v>诞生岛31-3</v>
      </c>
    </row>
    <row r="3235" spans="1:2">
      <c r="A3235">
        <f>关卡难度线!B3238</f>
        <v>207283519</v>
      </c>
      <c r="B3235" t="str">
        <f>关卡难度线!A3238</f>
        <v>诞生岛31-4</v>
      </c>
    </row>
    <row r="3236" spans="1:2">
      <c r="A3236">
        <f>关卡难度线!B3239</f>
        <v>207364159</v>
      </c>
      <c r="B3236" t="str">
        <f>关卡难度线!A3239</f>
        <v>诞生岛31-5</v>
      </c>
    </row>
    <row r="3237" spans="1:2">
      <c r="A3237">
        <f>关卡难度线!B3240</f>
        <v>207547870</v>
      </c>
      <c r="B3237" t="str">
        <f>关卡难度线!A3240</f>
        <v>诞生岛31-6</v>
      </c>
    </row>
    <row r="3238" spans="1:2">
      <c r="A3238">
        <f>关卡难度线!B3241</f>
        <v>207628582</v>
      </c>
      <c r="B3238" t="str">
        <f>关卡难度线!A3241</f>
        <v>诞生岛31-7</v>
      </c>
    </row>
    <row r="3239" spans="1:2">
      <c r="A3239">
        <f>关卡难度线!B3242</f>
        <v>207709297</v>
      </c>
      <c r="B3239" t="str">
        <f>关卡难度线!A3242</f>
        <v>诞生岛31-8</v>
      </c>
    </row>
    <row r="3240" spans="1:2">
      <c r="A3240">
        <f>关卡难度线!B3243</f>
        <v>207893236</v>
      </c>
      <c r="B3240" t="str">
        <f>关卡难度线!A3243</f>
        <v>诞生岛31-9</v>
      </c>
    </row>
    <row r="3241" spans="1:2">
      <c r="A3241">
        <f>关卡难度线!B3244</f>
        <v>207974012</v>
      </c>
      <c r="B3241" t="str">
        <f>关卡难度线!A3244</f>
        <v>诞生岛31-10</v>
      </c>
    </row>
    <row r="3242" spans="1:2">
      <c r="A3242">
        <f>关卡难度线!B3245</f>
        <v>208523658</v>
      </c>
      <c r="B3242" t="str">
        <f>关卡难度线!A3245</f>
        <v>诞生岛32-1</v>
      </c>
    </row>
    <row r="3243" spans="1:2">
      <c r="A3243">
        <f>关卡难度线!B3246</f>
        <v>208604498</v>
      </c>
      <c r="B3243" t="str">
        <f>关卡难度线!A3246</f>
        <v>诞生岛32-2</v>
      </c>
    </row>
    <row r="3244" spans="1:2">
      <c r="A3244">
        <f>关卡难度线!B3247</f>
        <v>208788782</v>
      </c>
      <c r="B3244" t="str">
        <f>关卡难度线!A3247</f>
        <v>诞生岛32-3</v>
      </c>
    </row>
    <row r="3245" spans="1:2">
      <c r="A3245">
        <f>关卡难度线!B3248</f>
        <v>208869695</v>
      </c>
      <c r="B3245" t="str">
        <f>关卡难度线!A3248</f>
        <v>诞生岛32-4</v>
      </c>
    </row>
    <row r="3246" spans="1:2">
      <c r="A3246">
        <f>关卡难度线!B3249</f>
        <v>208950611</v>
      </c>
      <c r="B3246" t="str">
        <f>关卡难度线!A3249</f>
        <v>诞生岛32-5</v>
      </c>
    </row>
    <row r="3247" spans="1:2">
      <c r="A3247">
        <f>关卡难度线!B3250</f>
        <v>209135123</v>
      </c>
      <c r="B3247" t="str">
        <f>关卡难度线!A3250</f>
        <v>诞生岛32-6</v>
      </c>
    </row>
    <row r="3248" spans="1:2">
      <c r="A3248">
        <f>关卡难度线!B3251</f>
        <v>209216100</v>
      </c>
      <c r="B3248" t="str">
        <f>关卡难度线!A3251</f>
        <v>诞生岛32-7</v>
      </c>
    </row>
    <row r="3249" spans="1:2">
      <c r="A3249">
        <f>关卡难度线!B3252</f>
        <v>209297088</v>
      </c>
      <c r="B3249" t="str">
        <f>关卡难度线!A3252</f>
        <v>诞生岛32-8</v>
      </c>
    </row>
    <row r="3250" spans="1:2">
      <c r="A3250">
        <f>关卡难度线!B3253</f>
        <v>209481831</v>
      </c>
      <c r="B3250" t="str">
        <f>关卡难度线!A3253</f>
        <v>诞生岛32-9</v>
      </c>
    </row>
    <row r="3251" spans="1:2">
      <c r="A3251">
        <f>关卡难度线!B3254</f>
        <v>209562884</v>
      </c>
      <c r="B3251" t="str">
        <f>关卡难度线!A3254</f>
        <v>诞生岛32-10</v>
      </c>
    </row>
    <row r="3252" spans="1:2">
      <c r="A3252">
        <f>关卡难度线!B3255</f>
        <v>210114806</v>
      </c>
      <c r="B3252" t="str">
        <f>关卡难度线!A3255</f>
        <v>诞生岛33-1</v>
      </c>
    </row>
    <row r="3253" spans="1:2">
      <c r="A3253">
        <f>关卡难度线!B3256</f>
        <v>210195932</v>
      </c>
      <c r="B3253" t="str">
        <f>关卡难度线!A3256</f>
        <v>诞生岛33-2</v>
      </c>
    </row>
    <row r="3254" spans="1:2">
      <c r="A3254">
        <f>关卡难度线!B3257</f>
        <v>210381027</v>
      </c>
      <c r="B3254" t="str">
        <f>关卡难度线!A3257</f>
        <v>诞生岛33-3</v>
      </c>
    </row>
    <row r="3255" spans="1:2">
      <c r="A3255">
        <f>关卡难度线!B3258</f>
        <v>210462221</v>
      </c>
      <c r="B3255" t="str">
        <f>关卡难度线!A3258</f>
        <v>诞生岛33-4</v>
      </c>
    </row>
    <row r="3256" spans="1:2">
      <c r="A3256">
        <f>关卡难度线!B3259</f>
        <v>210543426</v>
      </c>
      <c r="B3256" t="str">
        <f>关卡难度线!A3259</f>
        <v>诞生岛33-5</v>
      </c>
    </row>
    <row r="3257" spans="1:2">
      <c r="A3257">
        <f>关卡难度线!B3260</f>
        <v>210728761</v>
      </c>
      <c r="B3257" t="str">
        <f>关卡难度线!A3260</f>
        <v>诞生岛33-6</v>
      </c>
    </row>
    <row r="3258" spans="1:2">
      <c r="A3258">
        <f>关卡难度线!B3261</f>
        <v>210810031</v>
      </c>
      <c r="B3258" t="str">
        <f>关卡难度线!A3261</f>
        <v>诞生岛33-7</v>
      </c>
    </row>
    <row r="3259" spans="1:2">
      <c r="A3259">
        <f>关卡难度线!B3262</f>
        <v>210891308</v>
      </c>
      <c r="B3259" t="str">
        <f>关卡难度线!A3262</f>
        <v>诞生岛33-8</v>
      </c>
    </row>
    <row r="3260" spans="1:2">
      <c r="A3260">
        <f>关卡难度线!B3263</f>
        <v>211076870</v>
      </c>
      <c r="B3260" t="str">
        <f>关卡难度线!A3263</f>
        <v>诞生岛33-9</v>
      </c>
    </row>
    <row r="3261" spans="1:2">
      <c r="A3261">
        <f>关卡难度线!B3264</f>
        <v>211158212</v>
      </c>
      <c r="B3261" t="str">
        <f>关卡难度线!A3264</f>
        <v>诞生岛33-10</v>
      </c>
    </row>
    <row r="3262" spans="1:2">
      <c r="A3262">
        <f>关卡难度线!B3265</f>
        <v>211712448</v>
      </c>
      <c r="B3262" t="str">
        <f>关卡难度线!A3265</f>
        <v>诞生岛34-1</v>
      </c>
    </row>
    <row r="3263" spans="1:2">
      <c r="A3263">
        <f>关卡难度线!B3266</f>
        <v>211793862</v>
      </c>
      <c r="B3263" t="str">
        <f>关卡难度线!A3266</f>
        <v>诞生岛34-2</v>
      </c>
    </row>
    <row r="3264" spans="1:2">
      <c r="A3264">
        <f>关卡难度线!B3267</f>
        <v>211979782</v>
      </c>
      <c r="B3264" t="str">
        <f>关卡难度线!A3267</f>
        <v>诞生岛34-3</v>
      </c>
    </row>
    <row r="3265" spans="1:2">
      <c r="A3265">
        <f>关卡难度线!B3268</f>
        <v>212061272</v>
      </c>
      <c r="B3265" t="str">
        <f>关卡难度线!A3268</f>
        <v>诞生岛34-4</v>
      </c>
    </row>
    <row r="3266" spans="1:2">
      <c r="A3266">
        <f>关卡难度线!B3269</f>
        <v>212142770</v>
      </c>
      <c r="B3266" t="str">
        <f>关卡难度线!A3269</f>
        <v>诞生岛34-5</v>
      </c>
    </row>
    <row r="3267" spans="1:2">
      <c r="A3267">
        <f>关卡难度线!B3270</f>
        <v>212328925</v>
      </c>
      <c r="B3267" t="str">
        <f>关卡难度线!A3270</f>
        <v>诞生岛34-6</v>
      </c>
    </row>
    <row r="3268" spans="1:2">
      <c r="A3268">
        <f>关卡难度线!B3271</f>
        <v>212410488</v>
      </c>
      <c r="B3268" t="str">
        <f>关卡难度线!A3271</f>
        <v>诞生岛34-7</v>
      </c>
    </row>
    <row r="3269" spans="1:2">
      <c r="A3269">
        <f>关卡难度线!B3272</f>
        <v>212492055</v>
      </c>
      <c r="B3269" t="str">
        <f>关卡难度线!A3272</f>
        <v>诞生岛34-8</v>
      </c>
    </row>
    <row r="3270" spans="1:2">
      <c r="A3270">
        <f>关卡难度线!B3273</f>
        <v>212678438</v>
      </c>
      <c r="B3270" t="str">
        <f>关卡难度线!A3273</f>
        <v>诞生岛34-9</v>
      </c>
    </row>
    <row r="3271" spans="1:2">
      <c r="A3271">
        <f>关卡难度线!B3274</f>
        <v>212760073</v>
      </c>
      <c r="B3271" t="str">
        <f>关卡难度线!A3274</f>
        <v>诞生岛34-10</v>
      </c>
    </row>
    <row r="3272" spans="1:2">
      <c r="A3272">
        <f>关卡难度线!B3275</f>
        <v>213316640</v>
      </c>
      <c r="B3272" t="str">
        <f>关卡难度线!A3275</f>
        <v>诞生岛35-1</v>
      </c>
    </row>
    <row r="3273" spans="1:2">
      <c r="A3273">
        <f>关卡难度线!B3276</f>
        <v>213398344</v>
      </c>
      <c r="B3273" t="str">
        <f>关卡难度线!A3276</f>
        <v>诞生岛35-2</v>
      </c>
    </row>
    <row r="3274" spans="1:2">
      <c r="A3274">
        <f>关卡难度线!B3277</f>
        <v>213585081</v>
      </c>
      <c r="B3274" t="str">
        <f>关卡难度线!A3277</f>
        <v>诞生岛35-3</v>
      </c>
    </row>
    <row r="3275" spans="1:2">
      <c r="A3275">
        <f>关卡难度线!B3278</f>
        <v>213666853</v>
      </c>
      <c r="B3275" t="str">
        <f>关卡难度线!A3278</f>
        <v>诞生岛35-4</v>
      </c>
    </row>
    <row r="3276" spans="1:2">
      <c r="A3276">
        <f>关卡难度线!B3279</f>
        <v>213748629</v>
      </c>
      <c r="B3276" t="str">
        <f>关卡难度线!A3279</f>
        <v>诞生岛35-5</v>
      </c>
    </row>
    <row r="3277" spans="1:2">
      <c r="A3277">
        <f>关卡难度线!B3280</f>
        <v>213935594</v>
      </c>
      <c r="B3277" t="str">
        <f>关卡难度线!A3280</f>
        <v>诞生岛35-6</v>
      </c>
    </row>
    <row r="3278" spans="1:2">
      <c r="A3278">
        <f>关卡难度线!B3281</f>
        <v>214017435</v>
      </c>
      <c r="B3278" t="str">
        <f>关卡难度线!A3281</f>
        <v>诞生岛35-7</v>
      </c>
    </row>
    <row r="3279" spans="1:2">
      <c r="A3279">
        <f>关卡难度线!B3282</f>
        <v>214099284</v>
      </c>
      <c r="B3279" t="str">
        <f>关卡难度线!A3282</f>
        <v>诞生岛35-8</v>
      </c>
    </row>
    <row r="3280" spans="1:2">
      <c r="A3280">
        <f>关卡难度线!B3283</f>
        <v>214286481</v>
      </c>
      <c r="B3280" t="str">
        <f>关卡难度线!A3283</f>
        <v>诞生岛35-9</v>
      </c>
    </row>
    <row r="3281" spans="1:2">
      <c r="A3281">
        <f>关卡难度线!B3284</f>
        <v>214368390</v>
      </c>
      <c r="B3281" t="str">
        <f>关卡难度线!A3284</f>
        <v>诞生岛35-10</v>
      </c>
    </row>
    <row r="3282" spans="1:2">
      <c r="A3282">
        <f>关卡难度线!B3285</f>
        <v>214927251</v>
      </c>
      <c r="B3282" t="str">
        <f>关卡难度线!A3285</f>
        <v>诞生岛36-1</v>
      </c>
    </row>
    <row r="3283" spans="1:2">
      <c r="A3283">
        <f>关卡难度线!B3286</f>
        <v>215009225</v>
      </c>
      <c r="B3283" t="str">
        <f>关卡难度线!A3286</f>
        <v>诞生岛36-2</v>
      </c>
    </row>
    <row r="3284" spans="1:2">
      <c r="A3284">
        <f>关卡难度线!B3287</f>
        <v>215196765</v>
      </c>
      <c r="B3284" t="str">
        <f>关卡难度线!A3287</f>
        <v>诞生岛36-3</v>
      </c>
    </row>
    <row r="3285" spans="1:2">
      <c r="A3285">
        <f>关卡难度线!B3288</f>
        <v>215278811</v>
      </c>
      <c r="B3285" t="str">
        <f>关卡难度线!A3288</f>
        <v>诞生岛36-4</v>
      </c>
    </row>
    <row r="3286" spans="1:2">
      <c r="A3286">
        <f>关卡难度线!B3289</f>
        <v>215360866</v>
      </c>
      <c r="B3286" t="str">
        <f>关卡难度线!A3289</f>
        <v>诞生岛36-5</v>
      </c>
    </row>
    <row r="3287" spans="1:2">
      <c r="A3287">
        <f>关卡难度线!B3290</f>
        <v>215548649</v>
      </c>
      <c r="B3287" t="str">
        <f>关卡难度线!A3290</f>
        <v>诞生岛36-6</v>
      </c>
    </row>
    <row r="3288" spans="1:2">
      <c r="A3288">
        <f>关卡难度线!B3291</f>
        <v>215630772</v>
      </c>
      <c r="B3288" t="str">
        <f>关卡难度线!A3291</f>
        <v>诞生岛36-7</v>
      </c>
    </row>
    <row r="3289" spans="1:2">
      <c r="A3289">
        <f>关卡难度线!B3292</f>
        <v>215712899</v>
      </c>
      <c r="B3289" t="str">
        <f>关卡难度线!A3292</f>
        <v>诞生岛36-8</v>
      </c>
    </row>
    <row r="3290" spans="1:2">
      <c r="A3290">
        <f>关卡难度线!B3293</f>
        <v>215900907</v>
      </c>
      <c r="B3290" t="str">
        <f>关卡难度线!A3293</f>
        <v>诞生岛36-9</v>
      </c>
    </row>
    <row r="3291" spans="1:2">
      <c r="A3291">
        <f>关卡难度线!B3294</f>
        <v>215983099</v>
      </c>
      <c r="B3291" t="str">
        <f>关卡难度线!A3294</f>
        <v>诞生岛36-10</v>
      </c>
    </row>
    <row r="3292" spans="1:2">
      <c r="A3292">
        <f>关卡难度线!B3295</f>
        <v>216544251</v>
      </c>
      <c r="B3292" t="str">
        <f>关卡难度线!A3295</f>
        <v>诞生岛37-1</v>
      </c>
    </row>
    <row r="3293" spans="1:2">
      <c r="A3293">
        <f>关卡难度线!B3296</f>
        <v>216626515</v>
      </c>
      <c r="B3293" t="str">
        <f>关卡难度线!A3296</f>
        <v>诞生岛37-2</v>
      </c>
    </row>
    <row r="3294" spans="1:2">
      <c r="A3294">
        <f>关卡难度线!B3297</f>
        <v>216814882</v>
      </c>
      <c r="B3294" t="str">
        <f>关卡难度线!A3297</f>
        <v>诞生岛37-3</v>
      </c>
    </row>
    <row r="3295" spans="1:2">
      <c r="A3295">
        <f>关卡难度线!B3298</f>
        <v>216897219</v>
      </c>
      <c r="B3295" t="str">
        <f>关卡难度线!A3298</f>
        <v>诞生岛37-4</v>
      </c>
    </row>
    <row r="3296" spans="1:2">
      <c r="A3296">
        <f>关卡难度线!B3299</f>
        <v>216979563</v>
      </c>
      <c r="B3296" t="str">
        <f>关卡难度线!A3299</f>
        <v>诞生岛37-5</v>
      </c>
    </row>
    <row r="3297" spans="1:2">
      <c r="A3297">
        <f>关卡难度线!B3300</f>
        <v>217168170</v>
      </c>
      <c r="B3297" t="str">
        <f>关卡难度线!A3300</f>
        <v>诞生岛37-6</v>
      </c>
    </row>
    <row r="3298" spans="1:2">
      <c r="A3298">
        <f>关卡难度线!B3301</f>
        <v>217250583</v>
      </c>
      <c r="B3298" t="str">
        <f>关卡难度线!A3301</f>
        <v>诞生岛37-7</v>
      </c>
    </row>
    <row r="3299" spans="1:2">
      <c r="A3299">
        <f>关卡难度线!B3302</f>
        <v>217333000</v>
      </c>
      <c r="B3299" t="str">
        <f>关卡难度线!A3302</f>
        <v>诞生岛37-8</v>
      </c>
    </row>
    <row r="3300" spans="1:2">
      <c r="A3300">
        <f>关卡难度线!B3303</f>
        <v>217521836</v>
      </c>
      <c r="B3300" t="str">
        <f>关卡难度线!A3303</f>
        <v>诞生岛37-9</v>
      </c>
    </row>
    <row r="3301" spans="1:2">
      <c r="A3301">
        <f>关卡难度线!B3304</f>
        <v>217604325</v>
      </c>
      <c r="B3301" t="str">
        <f>关卡难度线!A3304</f>
        <v>诞生岛37-10</v>
      </c>
    </row>
    <row r="3302" spans="1:2">
      <c r="A3302">
        <f>关卡难度线!B3305</f>
        <v>218167823</v>
      </c>
      <c r="B3302" t="str">
        <f>关卡难度线!A3305</f>
        <v>诞生岛38-1</v>
      </c>
    </row>
    <row r="3303" spans="1:2">
      <c r="A3303">
        <f>关卡难度线!B3306</f>
        <v>218250381</v>
      </c>
      <c r="B3303" t="str">
        <f>关卡难度线!A3306</f>
        <v>诞生岛38-2</v>
      </c>
    </row>
    <row r="3304" spans="1:2">
      <c r="A3304">
        <f>关卡难度线!B3307</f>
        <v>218439571</v>
      </c>
      <c r="B3304" t="str">
        <f>关卡难度线!A3307</f>
        <v>诞生岛38-3</v>
      </c>
    </row>
    <row r="3305" spans="1:2">
      <c r="A3305">
        <f>关卡难度线!B3308</f>
        <v>218522203</v>
      </c>
      <c r="B3305" t="str">
        <f>关卡难度线!A3308</f>
        <v>诞生岛38-4</v>
      </c>
    </row>
    <row r="3306" spans="1:2">
      <c r="A3306">
        <f>关卡难度线!B3309</f>
        <v>218604838</v>
      </c>
      <c r="B3306" t="str">
        <f>关卡难度线!A3309</f>
        <v>诞生岛38-5</v>
      </c>
    </row>
    <row r="3307" spans="1:2">
      <c r="A3307">
        <f>关卡难度线!B3310</f>
        <v>218794269</v>
      </c>
      <c r="B3307" t="str">
        <f>关卡难度线!A3310</f>
        <v>诞生岛38-6</v>
      </c>
    </row>
    <row r="3308" spans="1:2">
      <c r="A3308">
        <f>关卡难度线!B3311</f>
        <v>218876977</v>
      </c>
      <c r="B3308" t="str">
        <f>关卡难度线!A3311</f>
        <v>诞生岛38-7</v>
      </c>
    </row>
    <row r="3309" spans="1:2">
      <c r="A3309">
        <f>关卡难度线!B3312</f>
        <v>218959696</v>
      </c>
      <c r="B3309" t="str">
        <f>关卡难度线!A3312</f>
        <v>诞生岛38-8</v>
      </c>
    </row>
    <row r="3310" spans="1:2">
      <c r="A3310">
        <f>关卡难度线!B3313</f>
        <v>219149367</v>
      </c>
      <c r="B3310" t="str">
        <f>关卡难度线!A3313</f>
        <v>诞生岛38-9</v>
      </c>
    </row>
    <row r="3311" spans="1:2">
      <c r="A3311">
        <f>关卡难度线!B3314</f>
        <v>219232152</v>
      </c>
      <c r="B3311" t="str">
        <f>关卡难度线!A3314</f>
        <v>诞生岛38-10</v>
      </c>
    </row>
    <row r="3312" spans="1:2">
      <c r="A3312">
        <f>关卡难度线!B3315</f>
        <v>219797999</v>
      </c>
      <c r="B3312" t="str">
        <f>关卡难度线!A3315</f>
        <v>诞生岛39-1</v>
      </c>
    </row>
    <row r="3313" spans="1:2">
      <c r="A3313">
        <f>关卡难度线!B3316</f>
        <v>219880856</v>
      </c>
      <c r="B3313" t="str">
        <f>关卡难度线!A3316</f>
        <v>诞生岛39-2</v>
      </c>
    </row>
    <row r="3314" spans="1:2">
      <c r="A3314">
        <f>关卡难度线!B3317</f>
        <v>220070875</v>
      </c>
      <c r="B3314" t="str">
        <f>关卡难度线!A3317</f>
        <v>诞生岛39-3</v>
      </c>
    </row>
    <row r="3315" spans="1:2">
      <c r="A3315">
        <f>关卡难度线!B3318</f>
        <v>220153797</v>
      </c>
      <c r="B3315" t="str">
        <f>关卡难度线!A3318</f>
        <v>诞生岛39-4</v>
      </c>
    </row>
    <row r="3316" spans="1:2">
      <c r="A3316">
        <f>关卡难度线!B3319</f>
        <v>220236723</v>
      </c>
      <c r="B3316" t="str">
        <f>关卡难度线!A3319</f>
        <v>诞生岛39-5</v>
      </c>
    </row>
    <row r="3317" spans="1:2">
      <c r="A3317">
        <f>关卡难度线!B3320</f>
        <v>220426971</v>
      </c>
      <c r="B3317" t="str">
        <f>关卡难度线!A3320</f>
        <v>诞生岛39-6</v>
      </c>
    </row>
    <row r="3318" spans="1:2">
      <c r="A3318">
        <f>关卡难度线!B3321</f>
        <v>220509966</v>
      </c>
      <c r="B3318" t="str">
        <f>关卡难度线!A3321</f>
        <v>诞生岛39-7</v>
      </c>
    </row>
    <row r="3319" spans="1:2">
      <c r="A3319">
        <f>关卡难度线!B3322</f>
        <v>220592973</v>
      </c>
      <c r="B3319" t="str">
        <f>关卡难度线!A3322</f>
        <v>诞生岛39-8</v>
      </c>
    </row>
    <row r="3320" spans="1:2">
      <c r="A3320">
        <f>关卡难度线!B3323</f>
        <v>220783462</v>
      </c>
      <c r="B3320" t="str">
        <f>关卡难度线!A3323</f>
        <v>诞生岛39-9</v>
      </c>
    </row>
    <row r="3321" spans="1:2">
      <c r="A3321">
        <f>关卡难度线!B3324</f>
        <v>220866530</v>
      </c>
      <c r="B3321" t="str">
        <f>关卡难度线!A3324</f>
        <v>诞生岛39-10</v>
      </c>
    </row>
    <row r="3322" spans="1:2">
      <c r="A3322">
        <f>关卡难度线!B3325</f>
        <v>221434698</v>
      </c>
      <c r="B3322" t="str">
        <f>关卡难度线!A3325</f>
        <v>诞生岛40-1</v>
      </c>
    </row>
    <row r="3323" spans="1:2">
      <c r="A3323">
        <f>关卡难度线!B3326</f>
        <v>221517835</v>
      </c>
      <c r="B3323" t="str">
        <f>关卡难度线!A3326</f>
        <v>诞生岛40-2</v>
      </c>
    </row>
    <row r="3324" spans="1:2">
      <c r="A3324">
        <f>关卡难度线!B3327</f>
        <v>221708671</v>
      </c>
      <c r="B3324" t="str">
        <f>关卡难度线!A3327</f>
        <v>诞生岛40-3</v>
      </c>
    </row>
    <row r="3325" spans="1:2">
      <c r="A3325">
        <f>关卡难度线!B3328</f>
        <v>221791878</v>
      </c>
      <c r="B3325" t="str">
        <f>关卡难度线!A3328</f>
        <v>诞生岛40-4</v>
      </c>
    </row>
    <row r="3326" spans="1:2">
      <c r="A3326">
        <f>关卡难度线!B3329</f>
        <v>221875088</v>
      </c>
      <c r="B3326" t="str">
        <f>关卡难度线!A3329</f>
        <v>诞生岛40-5</v>
      </c>
    </row>
    <row r="3327" spans="1:2">
      <c r="A3327">
        <f>关卡难度线!B3330</f>
        <v>222066153</v>
      </c>
      <c r="B3327" t="str">
        <f>关卡难度线!A3330</f>
        <v>诞生岛40-6</v>
      </c>
    </row>
    <row r="3328" spans="1:2">
      <c r="A3328">
        <f>关卡难度线!B3331</f>
        <v>222149424</v>
      </c>
      <c r="B3328" t="str">
        <f>关卡难度线!A3331</f>
        <v>诞生岛40-7</v>
      </c>
    </row>
    <row r="3329" spans="1:2">
      <c r="A3329">
        <f>关卡难度线!B3332</f>
        <v>222232703</v>
      </c>
      <c r="B3329" t="str">
        <f>关卡难度线!A3332</f>
        <v>诞生岛40-8</v>
      </c>
    </row>
    <row r="3330" spans="1:2">
      <c r="A3330">
        <f>关卡难度线!B3333</f>
        <v>222424006</v>
      </c>
      <c r="B3330" t="str">
        <f>关卡难度线!A3333</f>
        <v>诞生岛40-9</v>
      </c>
    </row>
    <row r="3331" spans="1:2">
      <c r="A3331">
        <f>关卡难度线!B3334</f>
        <v>222507358</v>
      </c>
      <c r="B3331" t="str">
        <f>关卡难度线!A3334</f>
        <v>诞生岛40-10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关卡难度线</vt:lpstr>
      <vt:lpstr>主线辅助</vt:lpstr>
      <vt:lpstr>遭遇战</vt:lpstr>
      <vt:lpstr>遭遇战輔助</vt:lpstr>
      <vt:lpstr>Sheet1</vt:lpstr>
      <vt:lpstr>超梦</vt:lpstr>
      <vt:lpstr>龙王宝藏</vt:lpstr>
      <vt:lpstr>古代遗迹</vt:lpstr>
      <vt:lpstr>精灵试炼</vt:lpstr>
      <vt:lpstr>Sheet2</vt:lpstr>
      <vt:lpstr>辅助列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2019-04-29T12:53:35Z</dcterms:modified>
</cp:coreProperties>
</file>